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P:\Item Master File\"/>
    </mc:Choice>
  </mc:AlternateContent>
  <xr:revisionPtr revIDLastSave="0" documentId="8_{FD546CB9-9C2B-4672-B788-97A596D9ED68}" xr6:coauthVersionLast="47" xr6:coauthVersionMax="47" xr10:uidLastSave="{00000000-0000-0000-0000-000000000000}"/>
  <bookViews>
    <workbookView xWindow="-120" yWindow="-120" windowWidth="29040" windowHeight="15840" tabRatio="601" xr2:uid="{00000000-000D-0000-FFFF-FFFF00000000}"/>
  </bookViews>
  <sheets>
    <sheet name="Alpinestars" sheetId="10" r:id="rId1"/>
    <sheet name="Changes" sheetId="4" r:id="rId2"/>
    <sheet name="MAP Lift" sheetId="11" r:id="rId3"/>
    <sheet name="Alpinestars Discontinued" sheetId="5" r:id="rId4"/>
    <sheet name="Price Changes" sheetId="2" state="hidden" r:id="rId5"/>
  </sheets>
  <definedNames>
    <definedName name="_xlnm._FilterDatabase" localSheetId="0" hidden="1">Alpinestars!$A$1:$N$10124</definedName>
    <definedName name="_xlnm._FilterDatabase" localSheetId="3" hidden="1">'Alpinestars Discontinued'!$A$1:$N$11272</definedName>
    <definedName name="_xlnm._FilterDatabase" localSheetId="1" hidden="1">Changes!$A$1:$N$1</definedName>
    <definedName name="_xlnm._FilterDatabase" localSheetId="2" hidden="1">'MAP Lift'!$A$1:$N$1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0124" i="10" l="1"/>
  <c r="J10123" i="10"/>
  <c r="J10122" i="10"/>
  <c r="J10121" i="10"/>
  <c r="J10120" i="10"/>
  <c r="J10119" i="10"/>
  <c r="J10118" i="10"/>
  <c r="J10117" i="10"/>
  <c r="J10116" i="10"/>
  <c r="J10115" i="10"/>
  <c r="J10114" i="10"/>
  <c r="J10113" i="10"/>
  <c r="J226" i="4"/>
  <c r="J227" i="4"/>
  <c r="J228" i="4"/>
  <c r="J229" i="4"/>
  <c r="J230" i="4"/>
  <c r="J231" i="4"/>
  <c r="J232" i="4"/>
  <c r="J221" i="4"/>
  <c r="J222" i="4"/>
  <c r="J223" i="4"/>
  <c r="J224" i="4"/>
  <c r="J225" i="4"/>
  <c r="J196" i="4"/>
  <c r="J195" i="4"/>
  <c r="J194" i="4"/>
  <c r="J185" i="4"/>
  <c r="J184" i="4"/>
  <c r="J183" i="4"/>
  <c r="J182" i="4"/>
  <c r="J181" i="4"/>
  <c r="J180" i="4"/>
  <c r="J179" i="4"/>
  <c r="J178" i="4"/>
  <c r="J177" i="4"/>
  <c r="J176" i="4"/>
  <c r="J175" i="4"/>
  <c r="J174" i="4"/>
  <c r="J173" i="4"/>
  <c r="J172" i="4"/>
  <c r="J171" i="4"/>
  <c r="J170" i="4"/>
  <c r="J169" i="4"/>
  <c r="J168" i="4"/>
  <c r="J167" i="4"/>
  <c r="J166" i="4"/>
  <c r="J165" i="4"/>
  <c r="J164" i="4"/>
  <c r="J163" i="4"/>
  <c r="J162" i="4"/>
  <c r="J161" i="4"/>
  <c r="J160" i="4"/>
  <c r="J159" i="4"/>
  <c r="J158" i="4"/>
  <c r="J157" i="4"/>
  <c r="J156" i="4"/>
  <c r="J155" i="4"/>
  <c r="J154" i="4"/>
  <c r="J153" i="4"/>
  <c r="J152" i="4"/>
  <c r="J127" i="4"/>
  <c r="J126" i="4"/>
  <c r="J125" i="4"/>
  <c r="J124" i="4"/>
  <c r="J123" i="4"/>
  <c r="J92" i="4"/>
  <c r="J91" i="4"/>
  <c r="J90" i="4"/>
  <c r="J81" i="4"/>
  <c r="J80" i="4"/>
  <c r="J79" i="4"/>
  <c r="J78" i="4"/>
  <c r="J77" i="4"/>
  <c r="J76" i="4"/>
  <c r="J75" i="4"/>
  <c r="J74" i="4"/>
  <c r="J73" i="4"/>
  <c r="J72" i="4"/>
  <c r="J71" i="4"/>
  <c r="J70" i="4"/>
  <c r="J69" i="4"/>
  <c r="J68" i="4"/>
  <c r="J67" i="4"/>
  <c r="J66" i="4"/>
  <c r="J65" i="4"/>
  <c r="J64" i="4"/>
  <c r="J63" i="4"/>
  <c r="J62" i="4"/>
  <c r="J61" i="4"/>
  <c r="J60" i="4"/>
  <c r="J59" i="4"/>
  <c r="J58" i="4"/>
  <c r="J57" i="4"/>
  <c r="J56" i="4"/>
  <c r="J55" i="4"/>
  <c r="J7402" i="10"/>
  <c r="J7401" i="10"/>
  <c r="J7400" i="10"/>
  <c r="J7391" i="10"/>
  <c r="J7390" i="10"/>
  <c r="J7389" i="10"/>
  <c r="J7388" i="10"/>
  <c r="J7387" i="10"/>
  <c r="J7386" i="10"/>
  <c r="J7385" i="10"/>
  <c r="J7384" i="10"/>
  <c r="J7383" i="10"/>
  <c r="J7382" i="10"/>
  <c r="J7381" i="10"/>
  <c r="J7380" i="10"/>
  <c r="J7379" i="10"/>
  <c r="J7378" i="10"/>
  <c r="J7377" i="10"/>
  <c r="J7376" i="10"/>
  <c r="J7375" i="10"/>
  <c r="J7374" i="10"/>
  <c r="J7373" i="10"/>
  <c r="J7372" i="10"/>
  <c r="J7371" i="10"/>
  <c r="J7370" i="10"/>
  <c r="J7369" i="10"/>
  <c r="J7368" i="10"/>
  <c r="J7367" i="10"/>
  <c r="J7366" i="10"/>
  <c r="J7365" i="10"/>
  <c r="J47" i="4"/>
  <c r="J46" i="4"/>
  <c r="J45" i="4"/>
  <c r="J44" i="4"/>
  <c r="J43" i="4"/>
  <c r="J42" i="4"/>
  <c r="J41" i="4"/>
  <c r="J1298" i="10"/>
  <c r="J1297" i="10"/>
  <c r="J1296" i="10"/>
  <c r="J1295" i="10"/>
  <c r="J1294" i="10"/>
  <c r="J1293" i="10"/>
  <c r="J1292" i="10"/>
  <c r="J33" i="4"/>
  <c r="J32" i="4"/>
  <c r="J31" i="4"/>
  <c r="J30" i="4"/>
  <c r="J29" i="4"/>
  <c r="J10107" i="10"/>
  <c r="J10106" i="10"/>
  <c r="J10105" i="10"/>
  <c r="J10104" i="10"/>
  <c r="J10103" i="10"/>
  <c r="J28" i="4"/>
  <c r="J27" i="4"/>
  <c r="J26" i="4"/>
  <c r="J25" i="4"/>
  <c r="J24" i="4"/>
  <c r="J23" i="4"/>
  <c r="J22" i="4"/>
  <c r="J21" i="4"/>
  <c r="J9552" i="10"/>
  <c r="J9551" i="10"/>
  <c r="J9550" i="10"/>
  <c r="J9549" i="10"/>
  <c r="J9548" i="10"/>
  <c r="J9547" i="10"/>
  <c r="J9546" i="10"/>
  <c r="J9545" i="10"/>
  <c r="J10068" i="10"/>
  <c r="J10067" i="10"/>
  <c r="J10066" i="10"/>
  <c r="J10065" i="10"/>
  <c r="J10064" i="10"/>
  <c r="J10063" i="10"/>
  <c r="J10062" i="10"/>
  <c r="J10061" i="10"/>
  <c r="J10060" i="10"/>
  <c r="J10059" i="10"/>
  <c r="J10058" i="10"/>
  <c r="J10057" i="10"/>
  <c r="J426" i="10"/>
  <c r="J427" i="10"/>
  <c r="J428" i="10"/>
  <c r="J429" i="10"/>
  <c r="J430" i="10"/>
  <c r="J431" i="10"/>
  <c r="J432" i="10"/>
  <c r="J433" i="10"/>
  <c r="J434" i="10"/>
  <c r="J435" i="10"/>
  <c r="J436" i="10"/>
  <c r="J437" i="10"/>
  <c r="J492" i="10"/>
  <c r="J632" i="10"/>
  <c r="J633" i="10"/>
  <c r="J634" i="10"/>
  <c r="J635" i="10"/>
  <c r="J636" i="10"/>
  <c r="J637" i="10"/>
  <c r="J638" i="10"/>
  <c r="J639" i="10"/>
  <c r="J661" i="10"/>
  <c r="J662" i="10"/>
  <c r="J663" i="10"/>
  <c r="J664" i="10"/>
  <c r="J665" i="10"/>
  <c r="J666" i="10"/>
  <c r="J667" i="10"/>
  <c r="J668" i="10"/>
  <c r="J669" i="10"/>
  <c r="J670" i="10"/>
  <c r="J671" i="10"/>
  <c r="J672" i="10"/>
  <c r="J799" i="10"/>
  <c r="J800" i="10"/>
  <c r="J801" i="10"/>
  <c r="J939" i="10"/>
  <c r="J3536" i="10"/>
  <c r="J3537" i="10"/>
  <c r="J3538" i="10"/>
  <c r="J3539" i="10"/>
  <c r="J3540" i="10"/>
  <c r="J3541" i="10"/>
  <c r="J3542" i="10"/>
  <c r="J3543" i="10"/>
  <c r="J3544" i="10"/>
  <c r="J3545" i="10"/>
  <c r="J3546" i="10"/>
  <c r="J3547" i="10"/>
  <c r="J3560" i="10"/>
  <c r="J3561" i="10"/>
  <c r="J3562" i="10"/>
  <c r="J3563" i="10"/>
  <c r="J3564" i="10"/>
  <c r="J3565" i="10"/>
  <c r="J3743" i="10"/>
  <c r="J3744" i="10"/>
  <c r="J3748" i="10"/>
  <c r="J3749" i="10"/>
  <c r="J3750" i="10"/>
  <c r="J3751" i="10"/>
  <c r="J3755" i="10"/>
  <c r="J3756" i="10"/>
  <c r="J3757" i="10"/>
  <c r="J3778" i="10"/>
  <c r="J3779" i="10"/>
  <c r="J3780" i="10"/>
  <c r="J3781" i="10"/>
  <c r="J3782" i="10"/>
  <c r="J3783" i="10"/>
  <c r="J3784" i="10"/>
  <c r="J3982" i="10"/>
  <c r="J4527" i="10"/>
  <c r="J4528" i="10"/>
  <c r="J4529" i="10"/>
  <c r="J4530" i="10"/>
  <c r="J4531" i="10"/>
  <c r="J4532" i="10"/>
  <c r="J4991" i="10"/>
  <c r="J4992" i="10"/>
  <c r="J4993" i="10"/>
  <c r="J4994" i="10"/>
  <c r="J4995" i="10"/>
  <c r="J4996" i="10"/>
  <c r="J4997" i="10"/>
  <c r="J4998" i="10"/>
  <c r="J4999" i="10"/>
  <c r="J5000" i="10"/>
  <c r="J5001" i="10"/>
  <c r="J5002" i="10"/>
  <c r="J5003" i="10"/>
  <c r="J5004" i="10"/>
  <c r="J5005" i="10"/>
  <c r="J5006" i="10"/>
  <c r="J5007" i="10"/>
  <c r="J5008" i="10"/>
  <c r="J5009" i="10"/>
  <c r="J5010" i="10"/>
  <c r="J5011" i="10"/>
  <c r="J5257" i="10"/>
  <c r="J5269" i="10"/>
  <c r="J5270" i="10"/>
  <c r="J5272" i="10"/>
  <c r="J8317" i="10"/>
  <c r="J8318" i="10"/>
  <c r="J8319" i="10"/>
  <c r="J8320" i="10"/>
  <c r="J8321" i="10"/>
  <c r="J8322" i="10"/>
  <c r="J8323" i="10"/>
  <c r="J8324" i="10"/>
  <c r="J8325" i="10"/>
  <c r="J8326" i="10"/>
  <c r="J8327" i="10"/>
  <c r="J8328" i="10"/>
  <c r="J8329" i="10"/>
  <c r="J8330" i="10"/>
  <c r="J8331" i="10"/>
  <c r="J8332" i="10"/>
  <c r="J8333" i="10"/>
  <c r="J8334" i="10"/>
  <c r="J8335" i="10"/>
  <c r="J8336" i="10"/>
  <c r="J8337" i="10"/>
  <c r="J8338" i="10"/>
  <c r="J8339" i="10"/>
  <c r="J8340" i="10"/>
  <c r="J8341" i="10"/>
  <c r="J8342" i="10"/>
  <c r="J8343" i="10"/>
  <c r="J8344" i="10"/>
  <c r="J8345" i="10"/>
  <c r="J8346" i="10"/>
  <c r="J8347" i="10"/>
  <c r="J8348" i="10"/>
  <c r="J8349" i="10"/>
  <c r="J8793" i="10"/>
  <c r="J8794" i="10"/>
  <c r="J8795" i="10"/>
  <c r="J8796" i="10"/>
  <c r="J8797" i="10"/>
  <c r="J8798" i="10"/>
  <c r="J8799" i="10"/>
  <c r="J11235" i="5" l="1"/>
  <c r="J11236" i="5"/>
  <c r="J11237" i="5"/>
</calcChain>
</file>

<file path=xl/sharedStrings.xml><?xml version="1.0" encoding="utf-8"?>
<sst xmlns="http://schemas.openxmlformats.org/spreadsheetml/2006/main" count="143795" uniqueCount="76780">
  <si>
    <t>WPS SKU</t>
  </si>
  <si>
    <t>EAN</t>
  </si>
  <si>
    <t>Description</t>
  </si>
  <si>
    <t>vendorId</t>
  </si>
  <si>
    <t>partStatus</t>
  </si>
  <si>
    <t>partStatusDescr</t>
  </si>
  <si>
    <t>dateDiscontinued</t>
  </si>
  <si>
    <t>retailPrice</t>
  </si>
  <si>
    <t>originalRetailPrice</t>
  </si>
  <si>
    <t>date introduced</t>
  </si>
  <si>
    <t>04 T-6 BUCKLE KIT</t>
  </si>
  <si>
    <t>S</t>
  </si>
  <si>
    <t>Carry Over</t>
  </si>
  <si>
    <t>25LET6NN</t>
  </si>
  <si>
    <t>482-62008</t>
  </si>
  <si>
    <t>A-1 ROOST GUARD BLACKJACK M/L</t>
  </si>
  <si>
    <t>714-G</t>
  </si>
  <si>
    <t>C</t>
  </si>
  <si>
    <t>Closeout</t>
  </si>
  <si>
    <t>6700116-553-M/L</t>
  </si>
  <si>
    <t>482-62009</t>
  </si>
  <si>
    <t>A-1 ROOST GUARD BLACKJACK XL/2XL</t>
  </si>
  <si>
    <t>6700116-553-XL/2XL</t>
  </si>
  <si>
    <t>482-62108</t>
  </si>
  <si>
    <t>A-4 ROOST GUARD BLACKJACK M/L</t>
  </si>
  <si>
    <t>6701517-553-M/L</t>
  </si>
  <si>
    <t>482-62109</t>
  </si>
  <si>
    <t>A-4 ROOST GUARD BLACKJACK XL/2XL</t>
  </si>
  <si>
    <t>6701517-553-XL/2XL</t>
  </si>
  <si>
    <t>482-62107</t>
  </si>
  <si>
    <t>A-4 ROOST GUARD BLACKJACK XS/S</t>
  </si>
  <si>
    <t>6701517-553-XS/S</t>
  </si>
  <si>
    <t>482-62306</t>
  </si>
  <si>
    <t>A-5s YOUTH BODY ARMOR BG L/XL</t>
  </si>
  <si>
    <t>N</t>
  </si>
  <si>
    <t>New</t>
  </si>
  <si>
    <t>6740518-105-LXL</t>
  </si>
  <si>
    <t>482-62305</t>
  </si>
  <si>
    <t xml:space="preserve">A-5s YOUTH BODY ARMOR BG S/M </t>
  </si>
  <si>
    <t>332253102X</t>
  </si>
  <si>
    <t>AIRFLO PANT BLACK-2X</t>
  </si>
  <si>
    <t>714-C</t>
  </si>
  <si>
    <t>332253103X</t>
  </si>
  <si>
    <t>AIRFLO PANT BLACK-3X</t>
  </si>
  <si>
    <t>33225310L</t>
  </si>
  <si>
    <t>AIRFLO PANT BLACK-L</t>
  </si>
  <si>
    <t>33225310M</t>
  </si>
  <si>
    <t>AIRFLO PANT BLACK-M</t>
  </si>
  <si>
    <t>33225310S</t>
  </si>
  <si>
    <t>AIRFLO PANT BLACK-S</t>
  </si>
  <si>
    <t>33225310XL</t>
  </si>
  <si>
    <t>AIRFLO PANT BLACK-XL</t>
  </si>
  <si>
    <t>33225310XS</t>
  </si>
  <si>
    <t>AIRFLO PANT BLACK-XS</t>
  </si>
  <si>
    <t>482-67821</t>
  </si>
  <si>
    <t>ALPINESTARS BOOT BAG BLK/BLU</t>
  </si>
  <si>
    <t xml:space="preserve">714-G </t>
  </si>
  <si>
    <t>6106319-17</t>
  </si>
  <si>
    <t>482-67820</t>
  </si>
  <si>
    <t>6106319-12</t>
  </si>
  <si>
    <t>482-10910</t>
  </si>
  <si>
    <t>ALPINESTARS TECH 10 VISION 10</t>
  </si>
  <si>
    <t>2010014-1137-10</t>
  </si>
  <si>
    <t>482-10911</t>
  </si>
  <si>
    <t>ALPINESTARS TECH 10 VISION 11</t>
  </si>
  <si>
    <t>2010014-1137-11</t>
  </si>
  <si>
    <t>482-10912</t>
  </si>
  <si>
    <t>ALPINESTARS TECH 10 VISION 12</t>
  </si>
  <si>
    <t>2010014-1137-12</t>
  </si>
  <si>
    <t>482-10908</t>
  </si>
  <si>
    <t>ALPINESTARS TECH 10 VISION 8</t>
  </si>
  <si>
    <t>2010014-1137-08</t>
  </si>
  <si>
    <t>482-10909</t>
  </si>
  <si>
    <t>ALPINESTARS TECH 10 VISION 9</t>
  </si>
  <si>
    <t>2010014-1137-09</t>
  </si>
  <si>
    <t xml:space="preserve">714-H </t>
  </si>
  <si>
    <t>482-7018L</t>
  </si>
  <si>
    <t>482-7018M</t>
  </si>
  <si>
    <t>482-7018S</t>
  </si>
  <si>
    <t>482-7018XL</t>
  </si>
  <si>
    <t>3560319-901-XL</t>
  </si>
  <si>
    <t>ANDES PRO DRYSTAR JACKET TA COMP BLK/RED 2XL</t>
  </si>
  <si>
    <t xml:space="preserve">714-C </t>
  </si>
  <si>
    <t>3207119-13-2X</t>
  </si>
  <si>
    <t>ANDES PRO DRYSTAR JACKET TA COMP BLK/RED 3XL</t>
  </si>
  <si>
    <t>3207119-13-3X</t>
  </si>
  <si>
    <t>ANDES PRO DRYSTAR JACKET TA COMP BLK/RED 4XL</t>
  </si>
  <si>
    <t>3207119-13-4X</t>
  </si>
  <si>
    <t>ANDES PRO DRYSTAR JACKET TA COMP BLK/RED L</t>
  </si>
  <si>
    <t>3207119-13-L</t>
  </si>
  <si>
    <t>ANDES PRO DRYSTAR JACKET TA COMP BLK/RED M</t>
  </si>
  <si>
    <t>3207119-13-M</t>
  </si>
  <si>
    <t xml:space="preserve">ANDES PRO DRYSTAR JACKET TA COMP BLK/RED S   </t>
  </si>
  <si>
    <t>3207119-13-S</t>
  </si>
  <si>
    <t>ANDES PRO DRYSTAR JACKET TA COMP BLK/RED XL</t>
  </si>
  <si>
    <t>3207119-13-XL</t>
  </si>
  <si>
    <t>ANDES PRO DRYSTAR JACKET TA COMP LT GRY/BLK/DK GRY/RED 2XL</t>
  </si>
  <si>
    <t>3207119-9113-2X</t>
  </si>
  <si>
    <t>ANDES PRO DRYSTAR JACKET TA COMP LT GRY/BLK/DK GRY/RED 3XL</t>
  </si>
  <si>
    <t>3207119-9113-3X</t>
  </si>
  <si>
    <t>ANDES PRO DRYSTAR JACKET TA COMP LT GRY/BLK/DK GRY/RED 4XL</t>
  </si>
  <si>
    <t>3207119-9113-4X</t>
  </si>
  <si>
    <t xml:space="preserve">ANDES PRO DRYSTAR JACKET TA COMP LT GRY/BLK/DK GRY/RED L </t>
  </si>
  <si>
    <t>ANDES PRO DRYSTAR JACKET TA COMP LT GRY/BLK/DK GRY/RED M</t>
  </si>
  <si>
    <t xml:space="preserve">ANDES PRO DRYSTAR JACKET TA COMP LT GRY/BLK/DK GRY/RED S   </t>
  </si>
  <si>
    <t>ANDES PRO DRYSTAR JACKET TA COMP LT GRY/BLK/DK GRY/RED XL</t>
  </si>
  <si>
    <t>3207119-9113-XL</t>
  </si>
  <si>
    <t>ASTARS NECK TUBE</t>
  </si>
  <si>
    <t>4759319-12</t>
  </si>
  <si>
    <t>A-STRAP BNS PART</t>
  </si>
  <si>
    <t>ATTACHMENT PLATE BNS PRO</t>
  </si>
  <si>
    <t>ATTACHMENT PLATE BNS TECH</t>
  </si>
  <si>
    <t>482-7110L</t>
  </si>
  <si>
    <t>AVIATOR GLOVES AN/BK L</t>
  </si>
  <si>
    <t>482-7110M</t>
  </si>
  <si>
    <t>AVIATOR GLOVES AN/BK M</t>
  </si>
  <si>
    <t>482-7110S</t>
  </si>
  <si>
    <t>AVIATOR GLOVES AN/BK S</t>
  </si>
  <si>
    <t>482-7110X</t>
  </si>
  <si>
    <t>AVIATOR GLOVES AN/BK XL</t>
  </si>
  <si>
    <t>482-71102X</t>
  </si>
  <si>
    <t>AVIATOR GLOVES AN/BK XXL</t>
  </si>
  <si>
    <t>482-7117L</t>
  </si>
  <si>
    <t>AVIATOR GLOVES AN/OR L</t>
  </si>
  <si>
    <t>3560319-1444-LG</t>
  </si>
  <si>
    <t>482-7117M</t>
  </si>
  <si>
    <t>AVIATOR GLOVES AN/OR M</t>
  </si>
  <si>
    <t>3560319-1444-MD</t>
  </si>
  <si>
    <t>482-7117S</t>
  </si>
  <si>
    <t>AVIATOR GLOVES AN/OR S</t>
  </si>
  <si>
    <t>3560319-1444-SM</t>
  </si>
  <si>
    <t>482-7117X</t>
  </si>
  <si>
    <t>AVIATOR GLOVES AN/OR XL</t>
  </si>
  <si>
    <t>3560319-1444-XL</t>
  </si>
  <si>
    <t>482-71172X</t>
  </si>
  <si>
    <t>AVIATOR GLOVES AN/OR XXL</t>
  </si>
  <si>
    <t>3560319-1444-2X</t>
  </si>
  <si>
    <t>482-7113L</t>
  </si>
  <si>
    <t>AVIATOR GLOVES BL/WT L</t>
  </si>
  <si>
    <t>482-7113M</t>
  </si>
  <si>
    <t>AVIATOR GLOVES BL/WT M</t>
  </si>
  <si>
    <t>482-7113S</t>
  </si>
  <si>
    <t>AVIATOR GLOVES BL/WT S</t>
  </si>
  <si>
    <t>482-7113X</t>
  </si>
  <si>
    <t>AVIATOR GLOVES BL/WT XL</t>
  </si>
  <si>
    <t>482-71132X</t>
  </si>
  <si>
    <t>AVIATOR GLOVES BL/WT XXL</t>
  </si>
  <si>
    <t>AVIATOR GLOVES GY/BK L</t>
  </si>
  <si>
    <t>AVIATOR GLOVES GY/BK M</t>
  </si>
  <si>
    <t>AVIATOR GLOVES GY/BK S</t>
  </si>
  <si>
    <t>AVIATOR GLOVES GY/BK XL</t>
  </si>
  <si>
    <t>482-70182XL</t>
  </si>
  <si>
    <t>AVIATOR GLOVES GY/BK XXL</t>
  </si>
  <si>
    <t>482-7112L</t>
  </si>
  <si>
    <t>AVIATOR GLOVES RD/BU L</t>
  </si>
  <si>
    <t>482-7112M</t>
  </si>
  <si>
    <t>AVIATOR GLOVES RD/BU M</t>
  </si>
  <si>
    <t>482-7112S</t>
  </si>
  <si>
    <t>AVIATOR GLOVES RD/BU S</t>
  </si>
  <si>
    <t>482-7112X</t>
  </si>
  <si>
    <t>AVIATOR GLOVES RD/BU XL</t>
  </si>
  <si>
    <t>482-71122X</t>
  </si>
  <si>
    <t>AVIATOR GLOVES RD/BU XXL</t>
  </si>
  <si>
    <t>AVIATOR GLOVES YL/BK L</t>
  </si>
  <si>
    <t>AVIATOR GLOVES YL/BK M</t>
  </si>
  <si>
    <t>AVIATOR GLOVES YL/BK S</t>
  </si>
  <si>
    <t>AVIATOR GLOVES YL/BK XL</t>
  </si>
  <si>
    <t>AVIATOR GLOVES YL/BK XXL</t>
  </si>
  <si>
    <t>BACK PRO NUCLEON KR-2I L</t>
  </si>
  <si>
    <t>650161510L</t>
  </si>
  <si>
    <t>BACK PRO NUCLEON KR-2I M</t>
  </si>
  <si>
    <t>650161510M</t>
  </si>
  <si>
    <t>BACK PRO NUCLEON KR-2I S</t>
  </si>
  <si>
    <t>650161510S</t>
  </si>
  <si>
    <t>BACK PROTECTION FOAM LG</t>
  </si>
  <si>
    <t>65016410L</t>
  </si>
  <si>
    <t>BACK PROTECTION FOAM MD</t>
  </si>
  <si>
    <t>65016410M</t>
  </si>
  <si>
    <t>BACK PROTECTION FOAM SM</t>
  </si>
  <si>
    <t>65016410S</t>
  </si>
  <si>
    <t>BACKPACK CHARGER R B/W</t>
  </si>
  <si>
    <t>BACKPACK CITY HNTR B/B/L</t>
  </si>
  <si>
    <t>BACKPACK CITY HNTR B/G</t>
  </si>
  <si>
    <t>BACKPACK CITY HNTR B/R</t>
  </si>
  <si>
    <t>BACKPACK CITY HNTR B/W/R</t>
  </si>
  <si>
    <t>BACKPACK FORCE 25 BK</t>
  </si>
  <si>
    <t>BACKPACK LITE BK/GRN</t>
  </si>
  <si>
    <t>BACKPACK LITE BK/GY/BL</t>
  </si>
  <si>
    <t>BACKPACK ORBIT 35 BK</t>
  </si>
  <si>
    <t>BACKPACK ROVING BK/GN</t>
  </si>
  <si>
    <t>BACKPACK TECH AERO B/W</t>
  </si>
  <si>
    <t>BAG 140 HOLDALL BK/RD</t>
  </si>
  <si>
    <t>6106018-140</t>
  </si>
  <si>
    <t>6106118-140</t>
  </si>
  <si>
    <t>BALACLAVA OPEN FACE O/S</t>
  </si>
  <si>
    <t>BALACLAVA SKULL CAP</t>
  </si>
  <si>
    <t>BANSHEE WOMEN'S LEGGINGS BLK 2XL</t>
  </si>
  <si>
    <t>3339919-10-2X</t>
  </si>
  <si>
    <t>3339919-10-L</t>
  </si>
  <si>
    <t>3339919-10-M</t>
  </si>
  <si>
    <t>3339919-10-S</t>
  </si>
  <si>
    <t xml:space="preserve">BANSHEE WOMEN'S LEGGINGS BLK XL </t>
  </si>
  <si>
    <t>3339919-10-XL</t>
  </si>
  <si>
    <t>BELT SATURN B/W</t>
  </si>
  <si>
    <t>BELT SATURN YTH B/W</t>
  </si>
  <si>
    <t>D</t>
  </si>
  <si>
    <t>Discontinued</t>
  </si>
  <si>
    <t>BELT TOURING L/XL</t>
  </si>
  <si>
    <t>65050010LXL</t>
  </si>
  <si>
    <t>BELT TOURING S/M</t>
  </si>
  <si>
    <t>65050010SM</t>
  </si>
  <si>
    <t>BIONIC CHEST PROTECTOR B/G XL/2X</t>
  </si>
  <si>
    <t>6700019-105-X/2X</t>
  </si>
  <si>
    <t xml:space="preserve">BIONIC CHEST PROTECTOR B/G XS/S </t>
  </si>
  <si>
    <t>6700019-105-XSS</t>
  </si>
  <si>
    <t>482-62111</t>
  </si>
  <si>
    <t>BIONIC CHEST PROTECTOR M/L</t>
  </si>
  <si>
    <t>6700019-13-M/L</t>
  </si>
  <si>
    <t>482-62112</t>
  </si>
  <si>
    <t>BIONIC CHEST PROTECTOR XL/2X</t>
  </si>
  <si>
    <t>6700019-13-XL/2X</t>
  </si>
  <si>
    <t>482-62110</t>
  </si>
  <si>
    <t>BIONIC CHEST PROTECTOR XS/S</t>
  </si>
  <si>
    <t>6700019-13-XS/S</t>
  </si>
  <si>
    <t>482-62413</t>
  </si>
  <si>
    <t>BIONIC PLUS ELBOW PROTECTOR L/XL</t>
  </si>
  <si>
    <t>6506119-10-L/XL</t>
  </si>
  <si>
    <t>482-62412</t>
  </si>
  <si>
    <t>BIONIC PLUS ELBOW PROTECTOR S/M</t>
  </si>
  <si>
    <t>6506119-10-S/M</t>
  </si>
  <si>
    <t>482-62823</t>
  </si>
  <si>
    <t>BIONIC PLUS KNEE PROTECTOR L/XL</t>
  </si>
  <si>
    <t>6506219-10-L/XL</t>
  </si>
  <si>
    <t>482-62822</t>
  </si>
  <si>
    <t>6506219-10-S/M</t>
  </si>
  <si>
    <t>482-62411</t>
  </si>
  <si>
    <t>BIONIC PLUS YOUTH ELBOW PROTECTOR L/XL</t>
  </si>
  <si>
    <t>6546119-10-L/XL</t>
  </si>
  <si>
    <t>482-62410</t>
  </si>
  <si>
    <t>BIONIC PLUS YOUTH ELBOW PROTECTOR S/M</t>
  </si>
  <si>
    <t>6546119-10-S/M</t>
  </si>
  <si>
    <t>482-62821</t>
  </si>
  <si>
    <t>BIONIC PLUS YOUTH KNEE PROTECTOR L/XL</t>
  </si>
  <si>
    <t>482-62820</t>
  </si>
  <si>
    <t>482-6264L</t>
  </si>
  <si>
    <t>6500419-13-L</t>
  </si>
  <si>
    <t>482-6263L</t>
  </si>
  <si>
    <t xml:space="preserve">BIONIC-10 CARBON KNEE BRACE LEFT M </t>
  </si>
  <si>
    <t>6500419-13-M</t>
  </si>
  <si>
    <t>482-6262L</t>
  </si>
  <si>
    <t>6500419-13-S</t>
  </si>
  <si>
    <t>482-6265L</t>
  </si>
  <si>
    <t>6500419-13-XL/2X</t>
  </si>
  <si>
    <t>482-6268</t>
  </si>
  <si>
    <t>BIONIC-10 CARBON KNEE BRACE SET L</t>
  </si>
  <si>
    <t>6500719-13-L</t>
  </si>
  <si>
    <t>482-6267</t>
  </si>
  <si>
    <t>BIONIC-10 CARBON KNEE BRACE SET M</t>
  </si>
  <si>
    <t>6500719-13-M</t>
  </si>
  <si>
    <t>482-6266</t>
  </si>
  <si>
    <t>BIONIC-10 CARBON KNEE BRACE SET S</t>
  </si>
  <si>
    <t>6500719-13-S</t>
  </si>
  <si>
    <t>482-6269</t>
  </si>
  <si>
    <t>BIONIC-10 CARBON KNEE BRACE SET XL/2XL</t>
  </si>
  <si>
    <t>6500719-13-XL/2X</t>
  </si>
  <si>
    <t>482-6264R</t>
  </si>
  <si>
    <t>6500319-13-L</t>
  </si>
  <si>
    <t>482-6263R</t>
  </si>
  <si>
    <t>6500319-13-M</t>
  </si>
  <si>
    <t>482-6262R</t>
  </si>
  <si>
    <t>BIONIC-10 CARBON KNEE RIGHT S</t>
  </si>
  <si>
    <t>6500319-13-S</t>
  </si>
  <si>
    <t>482-6265R</t>
  </si>
  <si>
    <t>BIONIC-10 CARBON KNEE RIGHT XL/2XL</t>
  </si>
  <si>
    <t>6500319-13-XL/2X</t>
  </si>
  <si>
    <t>482-62503L</t>
  </si>
  <si>
    <t>6501319-195-L</t>
  </si>
  <si>
    <t>482-62503M</t>
  </si>
  <si>
    <t>6501319-195-M</t>
  </si>
  <si>
    <t>482-62503S</t>
  </si>
  <si>
    <t>6501319-195-S</t>
  </si>
  <si>
    <t>482-62503X</t>
  </si>
  <si>
    <t>6501319-195-XL/2X</t>
  </si>
  <si>
    <t>BLURRED NECK TUBE</t>
  </si>
  <si>
    <t>4759019-104</t>
  </si>
  <si>
    <t>482-6013</t>
  </si>
  <si>
    <t xml:space="preserve">BNS TECH-2 BG L/XL </t>
  </si>
  <si>
    <t>6500019-105-LXL</t>
  </si>
  <si>
    <t>482-6012</t>
  </si>
  <si>
    <t xml:space="preserve">BNS TECH-2 BG XS/M </t>
  </si>
  <si>
    <t>6500019-105-XSM</t>
  </si>
  <si>
    <t>482-6006</t>
  </si>
  <si>
    <t>BNS TECH-2 NECK SUPPORT L/XL</t>
  </si>
  <si>
    <t>6500019-155-L/XL</t>
  </si>
  <si>
    <t>482-6005</t>
  </si>
  <si>
    <t>BNS TECH-2 NECK SUPPORT XS/M</t>
  </si>
  <si>
    <t>6500019-155-XS/M</t>
  </si>
  <si>
    <t>BOOT 10 RIDGE BLK 6</t>
  </si>
  <si>
    <t>714-B</t>
  </si>
  <si>
    <t>BOOT 10 RIDGE BLK 6.5</t>
  </si>
  <si>
    <t>BOOT 4W GRAN TORINO BK 41</t>
  </si>
  <si>
    <t>BOOT 4W KAIRA GTX BK 36</t>
  </si>
  <si>
    <t>BOOT 4W KAIRA GTX BK 37</t>
  </si>
  <si>
    <t>BOOT 4W KAIRA GTX BK 38</t>
  </si>
  <si>
    <t>BOOT 4W KAIRA GTX BK 39</t>
  </si>
  <si>
    <t>BOOT 4W KAIRA GTX BK 40</t>
  </si>
  <si>
    <t>BOOT 4W KAIRA GTX BK 41</t>
  </si>
  <si>
    <t>BOOT 4W KAIRA GTX BK 42</t>
  </si>
  <si>
    <t>BOOT 4W KAIRA GTX BK 43</t>
  </si>
  <si>
    <t>BOOT 4W KERRY WP BK 36</t>
  </si>
  <si>
    <t>BOOT 4W KERRY WP BK 37</t>
  </si>
  <si>
    <t>BOOT 4W KERRY WP BK 38</t>
  </si>
  <si>
    <t>BOOT 4W KERRY WP BK 39</t>
  </si>
  <si>
    <t>BOOT 4W KERRY WP BK 40</t>
  </si>
  <si>
    <t>BOOT 4W KERRY WP BK 41</t>
  </si>
  <si>
    <t>BOOT 4W KERRY WP BN 36</t>
  </si>
  <si>
    <t>BOOT 4W KERRY WP BN 37</t>
  </si>
  <si>
    <t>BOOT 4W KERRY WP BN 38</t>
  </si>
  <si>
    <t>BOOT 4W KERRY WP BN 39</t>
  </si>
  <si>
    <t>BOOT 4W KERRY WP BN 40</t>
  </si>
  <si>
    <t>BOOT 4W KERRY WP BN 41</t>
  </si>
  <si>
    <t>BOOT 4W SMX-1 BK/PK 36</t>
  </si>
  <si>
    <t>BOOT 4W SMX-1 BK/PK 41</t>
  </si>
  <si>
    <t>BOOT 4W SMX-1 BK/PK 42</t>
  </si>
  <si>
    <t>BOOT 4W SMX-1R BK/GD 36</t>
  </si>
  <si>
    <t>BOOT 4W SMX-1R BK/GD 37</t>
  </si>
  <si>
    <t>BOOT 4W SMX-1R BK/GD 38</t>
  </si>
  <si>
    <t>BOOT 4W SMX-1R BK/GD 39</t>
  </si>
  <si>
    <t>BOOT 4W SMX-1R BK/GD 40</t>
  </si>
  <si>
    <t>BOOT 4W SMX-1R BK/GD 41</t>
  </si>
  <si>
    <t>BOOT 4W SMX-1R BK/GD 42</t>
  </si>
  <si>
    <t>BOOT 4W SMX-1R BK/GD 43</t>
  </si>
  <si>
    <t>BOOT 4W SMX-1R BK/GD 44</t>
  </si>
  <si>
    <t>BOOT 4W SMX-1R BK/PK 36</t>
  </si>
  <si>
    <t>BOOT 4W SMX-1R BK/PK 37</t>
  </si>
  <si>
    <t>BOOT 4W SMX-1R BK/PK 38</t>
  </si>
  <si>
    <t>BOOT 4W SMX-1R BK/PK 39</t>
  </si>
  <si>
    <t>BOOT 4W SMX-1R BK/PK 40</t>
  </si>
  <si>
    <t>BOOT 4W SMX-1R BK/PK 41</t>
  </si>
  <si>
    <t>BOOT 4W SMX-1R BK/PK 42</t>
  </si>
  <si>
    <t>BOOT 4W SMX-1R BK/PK 43</t>
  </si>
  <si>
    <t>BOOT 4W SMX-1R BK/PK 44</t>
  </si>
  <si>
    <t>BOOT 4W SMX1R VNT B/G 36</t>
  </si>
  <si>
    <t>BOOT 4W SMX1R VNT B/G 37</t>
  </si>
  <si>
    <t>BOOT 4W SMX1R VNT B/G 38</t>
  </si>
  <si>
    <t>BOOT 4W SMX1R VNT B/G 39</t>
  </si>
  <si>
    <t>BOOT 4W SMX1R VNT B/G 40</t>
  </si>
  <si>
    <t>BOOT 4W SMX1R VNT B/G 41</t>
  </si>
  <si>
    <t>BOOT 4W SMX1R VNT B/G 42</t>
  </si>
  <si>
    <t>BOOT 4W SMX1R VNT B/G 43</t>
  </si>
  <si>
    <t>BOOT 4W SMX1R VNT B/G 44</t>
  </si>
  <si>
    <t>BOOT 4W SMX1R VNT B/P 36</t>
  </si>
  <si>
    <t>BOOT 4W SMX1R VNT B/P 37</t>
  </si>
  <si>
    <t>BOOT 4W SMX1R VNT B/P 38</t>
  </si>
  <si>
    <t>BOOT 4W SMX1R VNT B/P 39</t>
  </si>
  <si>
    <t>BOOT 4W SMX1R VNT B/P 40</t>
  </si>
  <si>
    <t>BOOT 4W SMX1R VNT B/P 41</t>
  </si>
  <si>
    <t>BOOT 4W SMX1R VNT B/P 42</t>
  </si>
  <si>
    <t>BOOT 4W SMX1R VNT B/P 43</t>
  </si>
  <si>
    <t>BOOT 4W SMX1R VNT B/P 44</t>
  </si>
  <si>
    <t>BOOT 4W SMX-6 BK/PK 36</t>
  </si>
  <si>
    <t>BOOT 4W SMX-6 BK/PK 37</t>
  </si>
  <si>
    <t>BOOT 4W SMX-6 BK/PK 38</t>
  </si>
  <si>
    <t>BOOT 4W SMX-6 BK/PK 39</t>
  </si>
  <si>
    <t>BOOT 4W SMX-6 BK/PK 40</t>
  </si>
  <si>
    <t>BOOT 4W SMX-6 BK/PK 41</t>
  </si>
  <si>
    <t>BOOT 4W SMX-6 BK/PK 42</t>
  </si>
  <si>
    <t>BOOT 4W SMX-6 BK/PK 43</t>
  </si>
  <si>
    <t>BOOT 4W SMX-6 BK/WT 36</t>
  </si>
  <si>
    <t>BOOT 4W SMX-6 BK/WT 37</t>
  </si>
  <si>
    <t>BOOT 4W SMX-6 BK/WT 38</t>
  </si>
  <si>
    <t>BOOT 4W SMX-6 BK/WT 39</t>
  </si>
  <si>
    <t>BOOT 4W SMX-6 BK/WT 40</t>
  </si>
  <si>
    <t>BOOT 4W SMX-6 BK/WT 41</t>
  </si>
  <si>
    <t>BOOT 4W SMX-6 BK/WT 42</t>
  </si>
  <si>
    <t>BOOT 4W SMX-6 BK/WT 43</t>
  </si>
  <si>
    <t>BOOT 4W SMX6 BK/WT VNT 36</t>
  </si>
  <si>
    <t>BOOT 4W SMX6 BK/WT VNT 37</t>
  </si>
  <si>
    <t>BOOT 4W SMX6 BK/WT VNT 38</t>
  </si>
  <si>
    <t>BOOT 4W SMX6 BK/WT VNT 39</t>
  </si>
  <si>
    <t>BOOT 4W SMX6 BK/WT VNT 40</t>
  </si>
  <si>
    <t>BOOT 4W SMX6 BK/WT VNT 41</t>
  </si>
  <si>
    <t>BOOT 4W SMX6 BK/WT VNT 42</t>
  </si>
  <si>
    <t>BOOT 4W SMX6 BK/WT VNT 43</t>
  </si>
  <si>
    <t>BOOT 4W SMX-6 BLK 36</t>
  </si>
  <si>
    <t>BOOT 4W SMX-6 BLK 37</t>
  </si>
  <si>
    <t>BOOT 4W SMX-6 BLK 38</t>
  </si>
  <si>
    <t>BOOT 4W SMX-6 BLK 39</t>
  </si>
  <si>
    <t>BOOT 4W SMX-6 BLK 40</t>
  </si>
  <si>
    <t>BOOT 4W SMX-6 BLK 41</t>
  </si>
  <si>
    <t>BOOT 4W SMX-6 BLK 42</t>
  </si>
  <si>
    <t>BOOT 4W SMX-6 BLK 43</t>
  </si>
  <si>
    <t>BOOT 4W SMX-6 V2 BK/WT 36</t>
  </si>
  <si>
    <t>2223117-12-36</t>
  </si>
  <si>
    <t>BOOT 4W SMX-6 V2 BK/WT 37</t>
  </si>
  <si>
    <t>2223117-12-37</t>
  </si>
  <si>
    <t>BOOT 4W SMX-6 V2 BK/WT 38</t>
  </si>
  <si>
    <t>2223117-12-38</t>
  </si>
  <si>
    <t>BOOT 4W SMX-6 V2 BK/WT 39</t>
  </si>
  <si>
    <t>2223117-12-39</t>
  </si>
  <si>
    <t>BOOT 4W SMX-6 V2 BK/WT 40</t>
  </si>
  <si>
    <t>2223117-12-40</t>
  </si>
  <si>
    <t>BOOT 4W SMX-6 V2 BK/WT 41</t>
  </si>
  <si>
    <t>2223117-12-41</t>
  </si>
  <si>
    <t>BOOT 4W SMX-6 V2 BK/WT 42</t>
  </si>
  <si>
    <t>2223117-12-42</t>
  </si>
  <si>
    <t>BOOT 4W SMX-6 V2 BK/WT 43</t>
  </si>
  <si>
    <t>2223117-12-43</t>
  </si>
  <si>
    <t>BOOT 4W SMX6 V2 VT B/W 36</t>
  </si>
  <si>
    <t>2223117-122-36</t>
  </si>
  <si>
    <t>BOOT 4W SMX6 V2 VT B/W 37</t>
  </si>
  <si>
    <t>2223117-122-37</t>
  </si>
  <si>
    <t>BOOT 4W SMX6 V2 VT B/W 38</t>
  </si>
  <si>
    <t>2223117-122-38</t>
  </si>
  <si>
    <t>BOOT 4W SMX6 V2 VT B/W 39</t>
  </si>
  <si>
    <t>2223117-122-39</t>
  </si>
  <si>
    <t>BOOT 4W SMX6 V2 VT B/W 40</t>
  </si>
  <si>
    <t>2223117-122-40</t>
  </si>
  <si>
    <t>BOOT 4W SMX6 V2 VT B/W 41</t>
  </si>
  <si>
    <t>2223117-122-41</t>
  </si>
  <si>
    <t>BOOT 4W SMX6 V2 VT B/W 42</t>
  </si>
  <si>
    <t>2223117-122-42</t>
  </si>
  <si>
    <t>BOOT 4W SMX6 V2 VT B/W 43</t>
  </si>
  <si>
    <t>2223117-122-43</t>
  </si>
  <si>
    <t>BOOT 4W SMX-6 VNT BK 36</t>
  </si>
  <si>
    <t>BOOT 4W SMX-6 VNT BK 37</t>
  </si>
  <si>
    <t>BOOT 4W SMX-6 VNT BK 38</t>
  </si>
  <si>
    <t>BOOT 4W SMX-6 VNT BK 39</t>
  </si>
  <si>
    <t>BOOT 4W SMX-6 VNT BK 40</t>
  </si>
  <si>
    <t>BOOT 4W SMX-6 VNT BK 41</t>
  </si>
  <si>
    <t>BOOT 4W SMX-6 VNT BK 42</t>
  </si>
  <si>
    <t>BOOT 4W SMX-6 VNT BK 43</t>
  </si>
  <si>
    <t xml:space="preserve">BOOT 4W SMX6 VT B/P/W 36 </t>
  </si>
  <si>
    <t>2223117-1132-36</t>
  </si>
  <si>
    <t xml:space="preserve">BOOT 4W SMX6 VT B/P/W 37 </t>
  </si>
  <si>
    <t>2223117-1132-37</t>
  </si>
  <si>
    <t xml:space="preserve">BOOT 4W SMX6 VT B/P/W 38 </t>
  </si>
  <si>
    <t>2223117-1132-38</t>
  </si>
  <si>
    <t xml:space="preserve">BOOT 4W SMX6 VT B/P/W 39 </t>
  </si>
  <si>
    <t>2223117-1132-39</t>
  </si>
  <si>
    <t xml:space="preserve">BOOT 4W SMX6 VT B/P/W 40 </t>
  </si>
  <si>
    <t>2223117-1132-40</t>
  </si>
  <si>
    <t xml:space="preserve">BOOT 4W SMX6 VT B/P/W 41 </t>
  </si>
  <si>
    <t>2223117-1132-41</t>
  </si>
  <si>
    <t xml:space="preserve">BOOT 4W SMX6 VT B/P/W 42 </t>
  </si>
  <si>
    <t>2223117-1132-42</t>
  </si>
  <si>
    <t xml:space="preserve">BOOT 4W SMX6 VT B/P/W 43 </t>
  </si>
  <si>
    <t>2223117-1132-43</t>
  </si>
  <si>
    <t>BOOT 4W SMX-6 WP BK 36</t>
  </si>
  <si>
    <t>BOOT 4W SMX-6 WP BK 37</t>
  </si>
  <si>
    <t>BOOT 4W SMX-6 WP BK 38</t>
  </si>
  <si>
    <t>BOOT 4W SMX-6 WP BK 39</t>
  </si>
  <si>
    <t>BOOT 4W SMX-6 WP BK 40</t>
  </si>
  <si>
    <t>BOOT 4W SMX-6 WP BK 41</t>
  </si>
  <si>
    <t>BOOT 4W SMX-6 WP BK 42</t>
  </si>
  <si>
    <t>BOOT 4W SMX-6 WP BK 43</t>
  </si>
  <si>
    <t>482-09016</t>
  </si>
  <si>
    <t>2013218-12-6</t>
  </si>
  <si>
    <t>482-09017</t>
  </si>
  <si>
    <t>2013218-12-7</t>
  </si>
  <si>
    <t>482-09018</t>
  </si>
  <si>
    <t>2013218-12-8</t>
  </si>
  <si>
    <t>482-09019</t>
  </si>
  <si>
    <t>2013218-12-9</t>
  </si>
  <si>
    <t>482-09006</t>
  </si>
  <si>
    <t>BOOT 4W TECH 3 BK/WT/PK 6</t>
  </si>
  <si>
    <t>2013218-130-6</t>
  </si>
  <si>
    <t>482-09007</t>
  </si>
  <si>
    <t>BOOT 4W TECH 3 BK/WT/PK 7</t>
  </si>
  <si>
    <t>2013218-130-7</t>
  </si>
  <si>
    <t>482-09008</t>
  </si>
  <si>
    <t>BOOT 4W TECH 3 BK/WT/PK 8</t>
  </si>
  <si>
    <t>2013218-130-8</t>
  </si>
  <si>
    <t>482-09009</t>
  </si>
  <si>
    <t>BOOT 4W TECH 3 BK/WT/PK 9</t>
  </si>
  <si>
    <t>2013218-130-9</t>
  </si>
  <si>
    <t>BOOT 4W VALENCIA WP BK 36</t>
  </si>
  <si>
    <t>BOOT 4W VALENCIA WP BK 37</t>
  </si>
  <si>
    <t>BOOT 4W VALENCIA WP BK 38</t>
  </si>
  <si>
    <t>BOOT 4W VALENCIA WP BK 39</t>
  </si>
  <si>
    <t>BOOT 4W VALENCIA WP BK 40</t>
  </si>
  <si>
    <t>BOOT 4W VALENCIA WP BK 41</t>
  </si>
  <si>
    <t>BOOT 4W VALENCIA WP BK 42</t>
  </si>
  <si>
    <t>BOOT 4W VALENCIA WP BK 43</t>
  </si>
  <si>
    <t>BOOT 4W VIKA WP BLK 36</t>
  </si>
  <si>
    <t>BOOT 4W VIKA WP BLK 37</t>
  </si>
  <si>
    <t>BOOT 4W VIKA WP BLK 38</t>
  </si>
  <si>
    <t>BOOT 4W VIKA WP BLK 39</t>
  </si>
  <si>
    <t>BOOT 4W VIKA WP BLK 40</t>
  </si>
  <si>
    <t>BOOT 4W VIKA WP BLK 41</t>
  </si>
  <si>
    <t>2336017-10-36</t>
  </si>
  <si>
    <t>2336017-10-37</t>
  </si>
  <si>
    <t>2336017-10-38</t>
  </si>
  <si>
    <t>2336017-10-39</t>
  </si>
  <si>
    <t>2336017-10-40</t>
  </si>
  <si>
    <t>2336017-10-41</t>
  </si>
  <si>
    <t>2336017-10-42</t>
  </si>
  <si>
    <t>2336017-10-43</t>
  </si>
  <si>
    <t>2336017-10-44</t>
  </si>
  <si>
    <t>2336017-10-45</t>
  </si>
  <si>
    <t>2336017-10-46</t>
  </si>
  <si>
    <t>2336017-10-47</t>
  </si>
  <si>
    <t>2336017-10-48</t>
  </si>
  <si>
    <t>2336017-10-49</t>
  </si>
  <si>
    <t>2336017-10-50</t>
  </si>
  <si>
    <t>482-46110</t>
  </si>
  <si>
    <t>BOOT BELIZE DRYSTAR BK 10</t>
  </si>
  <si>
    <t>482-46111</t>
  </si>
  <si>
    <t>BOOT BELIZE DRYSTAR BK 11</t>
  </si>
  <si>
    <t>482-46112</t>
  </si>
  <si>
    <t>BOOT BELIZE DRYSTAR BK 12</t>
  </si>
  <si>
    <t>482-46113</t>
  </si>
  <si>
    <t>BOOT BELIZE DRYSTAR BK 13</t>
  </si>
  <si>
    <t>482-46107</t>
  </si>
  <si>
    <t>BOOT BELIZE DRYSTAR BK 7</t>
  </si>
  <si>
    <t>482-46108</t>
  </si>
  <si>
    <t>BOOT BELIZE DRYSTAR BK 8</t>
  </si>
  <si>
    <t>482-46109</t>
  </si>
  <si>
    <t>BOOT BELIZE DRYSTAR BK 9</t>
  </si>
  <si>
    <t>482-46010</t>
  </si>
  <si>
    <t>BOOT BELIZE DRYSTAR BN 10</t>
  </si>
  <si>
    <t>482-46011</t>
  </si>
  <si>
    <t>BOOT BELIZE DRYSTAR BN 11</t>
  </si>
  <si>
    <t>482-46012</t>
  </si>
  <si>
    <t>BOOT BELIZE DRYSTAR BN 12</t>
  </si>
  <si>
    <t>482-46013</t>
  </si>
  <si>
    <t>BOOT BELIZE DRYSTAR BN 13</t>
  </si>
  <si>
    <t>482-46007</t>
  </si>
  <si>
    <t>BOOT BELIZE DRYSTAR BN 7</t>
  </si>
  <si>
    <t>482-46008</t>
  </si>
  <si>
    <t>BOOT BELIZE DRYSTAR BN 8</t>
  </si>
  <si>
    <t>482-46009</t>
  </si>
  <si>
    <t>BOOT BELIZE DRYSTAR BN 9</t>
  </si>
  <si>
    <t xml:space="preserve">BOOT CAMPECHE DS BK 10   </t>
  </si>
  <si>
    <t>2443218-10-10</t>
  </si>
  <si>
    <t xml:space="preserve">BOOT CAMPECHE DS BK 11   </t>
  </si>
  <si>
    <t>2443218-10-11</t>
  </si>
  <si>
    <t xml:space="preserve">BOOT CAMPECHE DS BK 12   </t>
  </si>
  <si>
    <t>2443218-10-12</t>
  </si>
  <si>
    <t xml:space="preserve">BOOT CAMPECHE DS BK 13   </t>
  </si>
  <si>
    <t>2443218-10-13</t>
  </si>
  <si>
    <t xml:space="preserve">BOOT CAMPECHE DS BK 7    </t>
  </si>
  <si>
    <t>2443218-10-7</t>
  </si>
  <si>
    <t xml:space="preserve">BOOT CAMPECHE DS BK 8    </t>
  </si>
  <si>
    <t>2443218-10-8</t>
  </si>
  <si>
    <t xml:space="preserve">BOOT CAMPECHE DS BK 9    </t>
  </si>
  <si>
    <t>2443218-10-9</t>
  </si>
  <si>
    <t xml:space="preserve">BOOT CAMPECHE DS BN 10   </t>
  </si>
  <si>
    <t>2443418-82-10</t>
  </si>
  <si>
    <t xml:space="preserve">BOOT CAMPECHE DS BN 11   </t>
  </si>
  <si>
    <t>2443418-82-11</t>
  </si>
  <si>
    <t xml:space="preserve">BOOT CAMPECHE DS BN 12   </t>
  </si>
  <si>
    <t>2443418-82-12</t>
  </si>
  <si>
    <t xml:space="preserve">BOOT CAMPECHE DS BN 13   </t>
  </si>
  <si>
    <t>2443418-82-13</t>
  </si>
  <si>
    <t xml:space="preserve">BOOT CAMPECHE DS BN 7    </t>
  </si>
  <si>
    <t>2443418-82-7</t>
  </si>
  <si>
    <t xml:space="preserve">BOOT CAMPECHE DS BN 8    </t>
  </si>
  <si>
    <t>2443418-82-8</t>
  </si>
  <si>
    <t xml:space="preserve">BOOT CAMPECHE DS BN 9    </t>
  </si>
  <si>
    <t>2443418-82-9</t>
  </si>
  <si>
    <t>482-47110</t>
  </si>
  <si>
    <t>BOOT COROZAL ADV WP BK 10</t>
  </si>
  <si>
    <t>482-47111</t>
  </si>
  <si>
    <t>BOOT COROZAL ADV WP BK 11</t>
  </si>
  <si>
    <t>482-47112</t>
  </si>
  <si>
    <t>BOOT COROZAL ADV WP BK 12</t>
  </si>
  <si>
    <t>482-47113</t>
  </si>
  <si>
    <t>BOOT COROZAL ADV WP BK 13</t>
  </si>
  <si>
    <t>482-47107</t>
  </si>
  <si>
    <t>BOOT COROZAL ADV WP BK 7</t>
  </si>
  <si>
    <t>482-47108</t>
  </si>
  <si>
    <t>BOOT COROZAL ADV WP BK 8</t>
  </si>
  <si>
    <t>482-47109</t>
  </si>
  <si>
    <t>BOOT COROZAL ADV WP BK 9</t>
  </si>
  <si>
    <t>482-47010</t>
  </si>
  <si>
    <t>BOOT COROZAL ADV WP BN 10</t>
  </si>
  <si>
    <t>482-47011</t>
  </si>
  <si>
    <t>BOOT COROZAL ADV WP BN 11</t>
  </si>
  <si>
    <t>482-47012</t>
  </si>
  <si>
    <t>BOOT COROZAL ADV WP BN 12</t>
  </si>
  <si>
    <t>482-47013</t>
  </si>
  <si>
    <t>BOOT COROZAL ADV WP BN 13</t>
  </si>
  <si>
    <t>482-47007</t>
  </si>
  <si>
    <t>BOOT COROZAL ADV WP BN 7</t>
  </si>
  <si>
    <t>482-47008</t>
  </si>
  <si>
    <t>BOOT COROZAL ADV WP BN 8</t>
  </si>
  <si>
    <t>482-47009</t>
  </si>
  <si>
    <t>BOOT COROZAL ADV WP BN 9</t>
  </si>
  <si>
    <t>2848218-819-10</t>
  </si>
  <si>
    <t>2848218-819-105</t>
  </si>
  <si>
    <t>2848218-819-11</t>
  </si>
  <si>
    <t>2848218-819-115</t>
  </si>
  <si>
    <t>2848218-819-12</t>
  </si>
  <si>
    <t>2848218-819-125</t>
  </si>
  <si>
    <t>2848218-819-13</t>
  </si>
  <si>
    <t>2848218-819-135</t>
  </si>
  <si>
    <t>2848218-819-14</t>
  </si>
  <si>
    <t>2848218-819-8</t>
  </si>
  <si>
    <t>2848218-819-85</t>
  </si>
  <si>
    <t>2848218-819-9</t>
  </si>
  <si>
    <t>2848218-819-95</t>
  </si>
  <si>
    <t>BOOT GRAN TORINO BLK 36</t>
  </si>
  <si>
    <t>BOOT GRAN TORINO BLK 37</t>
  </si>
  <si>
    <t>BOOT GRAN TORINO BLK 38</t>
  </si>
  <si>
    <t>BOOT GRAN TORINO BLK 39</t>
  </si>
  <si>
    <t>BOOT GRAN TORINO BLK 40</t>
  </si>
  <si>
    <t>BOOT GRAN TORINO BLK 41</t>
  </si>
  <si>
    <t>BOOT GRAN TORINO BLK 46</t>
  </si>
  <si>
    <t>BOOT GRAN TORINO BLK 49</t>
  </si>
  <si>
    <t>BOOT GUNNER WP BK 36</t>
  </si>
  <si>
    <t>BOOT GUNNER WP BK 37</t>
  </si>
  <si>
    <t>BOOT GUNNER WP BK 38</t>
  </si>
  <si>
    <t>BOOT GUNNER WP BK 39</t>
  </si>
  <si>
    <t>BOOT GUNNER WP BK 40</t>
  </si>
  <si>
    <t>BOOT GUNNER WP BK 41</t>
  </si>
  <si>
    <t>BOOT GUNNER WP BK 42</t>
  </si>
  <si>
    <t>BOOT GUNNER WP BK 43</t>
  </si>
  <si>
    <t>BOOT GUNNER WP BK 44</t>
  </si>
  <si>
    <t>BOOT GUNNER WP BK 45</t>
  </si>
  <si>
    <t>BOOT GUNNER WP BK 46</t>
  </si>
  <si>
    <t>BOOT GUNNER WP BK 47</t>
  </si>
  <si>
    <t>BOOT GUNNER WP BK 48</t>
  </si>
  <si>
    <t>BOOT GUNNER WP BK 49</t>
  </si>
  <si>
    <t>BOOT GUNNER WP BK 50</t>
  </si>
  <si>
    <t xml:space="preserve">BOOT JAM DS BK 10        </t>
  </si>
  <si>
    <t>2546618-10-10</t>
  </si>
  <si>
    <t xml:space="preserve">BOOT JAM DS BK 11        </t>
  </si>
  <si>
    <t>2546618-10-11</t>
  </si>
  <si>
    <t xml:space="preserve">BOOT JAM DS BK 12        </t>
  </si>
  <si>
    <t>2546618-10-12</t>
  </si>
  <si>
    <t xml:space="preserve">BOOT JAM DS BK 13        </t>
  </si>
  <si>
    <t>2546618-10-13</t>
  </si>
  <si>
    <t xml:space="preserve">BOOT JAM DS BK 14        </t>
  </si>
  <si>
    <t>2546618-10-14</t>
  </si>
  <si>
    <t xml:space="preserve">BOOT JAM DS BK 6         </t>
  </si>
  <si>
    <t>2546618-10-6</t>
  </si>
  <si>
    <t xml:space="preserve">BOOT JAM DS BK 7         </t>
  </si>
  <si>
    <t>2546618-10-7</t>
  </si>
  <si>
    <t xml:space="preserve">BOOT JAM DS BK 8         </t>
  </si>
  <si>
    <t>2546618-10-8</t>
  </si>
  <si>
    <t xml:space="preserve">BOOT JAM DS BK 9         </t>
  </si>
  <si>
    <t>2546618-10-9</t>
  </si>
  <si>
    <t xml:space="preserve">BOOT JAM DS BK/YL FL 10  </t>
  </si>
  <si>
    <t xml:space="preserve">BOOT JAM DS BK/YL FL 11  </t>
  </si>
  <si>
    <t xml:space="preserve">BOOT JAM DS BK/YL FL 12  </t>
  </si>
  <si>
    <t xml:space="preserve">BOOT JAM DS BK/YL FL 13  </t>
  </si>
  <si>
    <t xml:space="preserve">BOOT JAM DS BK/YL FL 14  </t>
  </si>
  <si>
    <t xml:space="preserve">BOOT JAM DS BK/YL FL 6   </t>
  </si>
  <si>
    <t>2546618-155-6</t>
  </si>
  <si>
    <t xml:space="preserve">BOOT JAM DS BK/YL FL 7   </t>
  </si>
  <si>
    <t>2546618-155-7</t>
  </si>
  <si>
    <t xml:space="preserve">BOOT JAM DS BK/YL FL 8   </t>
  </si>
  <si>
    <t>2546618-155-8</t>
  </si>
  <si>
    <t xml:space="preserve">BOOT JAM DS BK/YL FL 9   </t>
  </si>
  <si>
    <t>2546618-155-9</t>
  </si>
  <si>
    <t>BOOT MONO FUSE GTX BK-37</t>
  </si>
  <si>
    <t>BOOT MONO FUSE GTX BK-38</t>
  </si>
  <si>
    <t>BOOT MONO FUSE GTX BK-39</t>
  </si>
  <si>
    <t>BOOT MONO FUSE GTX BK-40</t>
  </si>
  <si>
    <t>BOOT MONO FUSE GTX BK-41</t>
  </si>
  <si>
    <t>BOOT MONO FUSE GTX BK-42</t>
  </si>
  <si>
    <t>BOOT MONO FUSE GTX BK-43</t>
  </si>
  <si>
    <t>BOOT MONO FUSE GTX BK-44</t>
  </si>
  <si>
    <t>BOOT MONO FUSE GTX BK-45</t>
  </si>
  <si>
    <t>BOOT MONO FUSE GTX BK-46</t>
  </si>
  <si>
    <t>BOOT MONO FUSE GTX BK-47</t>
  </si>
  <si>
    <t>BOOT MONO FUSE GTX BK-48</t>
  </si>
  <si>
    <t>BOOT MONTY BK 10</t>
  </si>
  <si>
    <t>BOOT MONTY BK 10.5</t>
  </si>
  <si>
    <t>BOOT MONTY BK 11</t>
  </si>
  <si>
    <t>BOOT MONTY BK 11.5</t>
  </si>
  <si>
    <t>BOOT MONTY BK 12</t>
  </si>
  <si>
    <t>BOOT MONTY BK 12.5</t>
  </si>
  <si>
    <t>BOOT MONTY BK 13</t>
  </si>
  <si>
    <t>BOOT MONTY BK 13.5</t>
  </si>
  <si>
    <t>BOOT MONTY BK 14</t>
  </si>
  <si>
    <t>BOOT MONTY BK 6</t>
  </si>
  <si>
    <t>BOOT MONTY BK 6.5</t>
  </si>
  <si>
    <t>BOOT MONTY BK 7</t>
  </si>
  <si>
    <t>BOOT MONTY BK 7.5</t>
  </si>
  <si>
    <t>BOOT MONTY BK 8</t>
  </si>
  <si>
    <t>BOOT MONTY BK 8.5</t>
  </si>
  <si>
    <t>BOOT MONTY BK 9</t>
  </si>
  <si>
    <t>BOOT MONTY BK 9.5</t>
  </si>
  <si>
    <t>BOOT MONTY BN 10</t>
  </si>
  <si>
    <t>BOOT MONTY BN 10.5</t>
  </si>
  <si>
    <t>BOOT MONTY BN 11</t>
  </si>
  <si>
    <t>BOOT MONTY BN 11.5</t>
  </si>
  <si>
    <t>BOOT MONTY BN 12</t>
  </si>
  <si>
    <t>BOOT MONTY BN 12.5</t>
  </si>
  <si>
    <t>BOOT MONTY BN 13</t>
  </si>
  <si>
    <t>BOOT MONTY BN 13.5</t>
  </si>
  <si>
    <t>BOOT MONTY BN 14</t>
  </si>
  <si>
    <t>BOOT MONTY BN 6</t>
  </si>
  <si>
    <t>BOOT MONTY BN 6.5</t>
  </si>
  <si>
    <t>BOOT MONTY BN 7</t>
  </si>
  <si>
    <t>BOOT MONTY BN 7.5</t>
  </si>
  <si>
    <t>BOOT MONTY BN 8</t>
  </si>
  <si>
    <t>BOOT MONTY BN 8.5</t>
  </si>
  <si>
    <t>BOOT MONTY BN 9</t>
  </si>
  <si>
    <t>BOOT MONTY BN 9.5</t>
  </si>
  <si>
    <t>BOOT MULTI AIR GTX BK 37</t>
  </si>
  <si>
    <t>BOOT MULTI AIR GTX BK 38</t>
  </si>
  <si>
    <t>BOOT MULTI AIR GTX BK 39</t>
  </si>
  <si>
    <t>BOOT MULTI AIR GTX BK 40</t>
  </si>
  <si>
    <t>BOOT MULTI AIR GTX BK 41</t>
  </si>
  <si>
    <t>BOOT MULTI AIR GTX BK 42</t>
  </si>
  <si>
    <t>BOOT MULTI AIR GTX BK 43</t>
  </si>
  <si>
    <t>BOOT MULTI AIR GTX BK 44</t>
  </si>
  <si>
    <t>BOOT MULTI AIR GTX BK 45</t>
  </si>
  <si>
    <t>BOOT MULTI AIR GTX BK 46</t>
  </si>
  <si>
    <t>BOOT MULTI AIR GTX BK 47</t>
  </si>
  <si>
    <t>BOOT MULTI AIR GTX BK 48</t>
  </si>
  <si>
    <t>BOOT NEW LAND GTX BLK 36</t>
  </si>
  <si>
    <t>BOOT NEW LAND GTX BLK 37</t>
  </si>
  <si>
    <t>BOOT NEW LAND GTX BLK 38</t>
  </si>
  <si>
    <t>BOOT NEW LAND GTX BLK 39</t>
  </si>
  <si>
    <t>BOOT NEW LAND GTX BLK 40</t>
  </si>
  <si>
    <t>BOOT NEW LAND GTX BLK 41</t>
  </si>
  <si>
    <t>BOOT NEW LAND GTX BLK 42</t>
  </si>
  <si>
    <t>BOOT NEW LAND GTX BLK 43</t>
  </si>
  <si>
    <t>BOOT NEW LAND GTX BLK 44</t>
  </si>
  <si>
    <t>BOOT NEW LAND GTX BLK 45</t>
  </si>
  <si>
    <t>BOOT NEW LAND GTX BLK 46</t>
  </si>
  <si>
    <t>BOOT NEW LAND GTX BLK 47</t>
  </si>
  <si>
    <t>BOOT NEW LAND GTX BLK 48</t>
  </si>
  <si>
    <t>BOOT NEW LAND GTX BLK 49</t>
  </si>
  <si>
    <t>BOOT NEW LAND GTX BLK 50</t>
  </si>
  <si>
    <t>2441518-10-36</t>
  </si>
  <si>
    <t>2441518-10-37</t>
  </si>
  <si>
    <t>2441518-10-38</t>
  </si>
  <si>
    <t>2441518-10-39</t>
  </si>
  <si>
    <t>2441518-10-40</t>
  </si>
  <si>
    <t>2441518-10-41</t>
  </si>
  <si>
    <t>2441518-10-42</t>
  </si>
  <si>
    <t>2441518-10-43</t>
  </si>
  <si>
    <t>2441518-10-44</t>
  </si>
  <si>
    <t>2441518-10-45</t>
  </si>
  <si>
    <t>2441518-10-46</t>
  </si>
  <si>
    <t>2441518-10-47</t>
  </si>
  <si>
    <t>2441518-10-48</t>
  </si>
  <si>
    <t>BOOT RAYBURN BN 10</t>
  </si>
  <si>
    <t>BOOT RAYBURN BN 10.5</t>
  </si>
  <si>
    <t>BOOT RAYBURN BN 11</t>
  </si>
  <si>
    <t>BOOT RAYBURN BN 11.5</t>
  </si>
  <si>
    <t>BOOT RAYBURN BN 12</t>
  </si>
  <si>
    <t>BOOT RAYBURN BN 12.5</t>
  </si>
  <si>
    <t>BOOT RAYBURN BN 13</t>
  </si>
  <si>
    <t>BOOT RAYBURN BN 13.5</t>
  </si>
  <si>
    <t>BOOT RAYBURN BN 14</t>
  </si>
  <si>
    <t>BOOT RAYBURN BN 6</t>
  </si>
  <si>
    <t>BOOT RAYBURN BN 6.5</t>
  </si>
  <si>
    <t>BOOT RAYBURN BN 7</t>
  </si>
  <si>
    <t>BOOT RAYBURN BN 7.5</t>
  </si>
  <si>
    <t>BOOT RAYBURN BN 8</t>
  </si>
  <si>
    <t>BOOT RAYBURN BN 8.5</t>
  </si>
  <si>
    <t>BOOT RAYBURN BN 9</t>
  </si>
  <si>
    <t>BOOT RAYBURN BN 9.5</t>
  </si>
  <si>
    <t>BOOT RIDGE BK-36</t>
  </si>
  <si>
    <t>BOOT RIDGE BK-37</t>
  </si>
  <si>
    <t>BOOT RIDGE BK-38</t>
  </si>
  <si>
    <t>BOOT RIDGE BK-39</t>
  </si>
  <si>
    <t>BOOT RIDGE BK-40</t>
  </si>
  <si>
    <t>BOOT RIDGE BK-41</t>
  </si>
  <si>
    <t>BOOT RIDGE BK-42</t>
  </si>
  <si>
    <t>BOOT RIDGE BK-43</t>
  </si>
  <si>
    <t>BOOT RIDGE BK-44</t>
  </si>
  <si>
    <t>BOOT RIDGE BK-45</t>
  </si>
  <si>
    <t>BOOT RIDGE BK-46</t>
  </si>
  <si>
    <t>BOOT RIDGE BK-47</t>
  </si>
  <si>
    <t>BOOT RIDGE BK-48</t>
  </si>
  <si>
    <t>BOOT RIDGE-2 AIR BK 36</t>
  </si>
  <si>
    <t>BOOT RIDGE-2 AIR BK 37</t>
  </si>
  <si>
    <t>BOOT RIDGE-2 AIR BK 38</t>
  </si>
  <si>
    <t>BOOT RIDGE-2 AIR BK 39</t>
  </si>
  <si>
    <t>BOOT RIDGE-2 AIR BK 40</t>
  </si>
  <si>
    <t>BOOT RIDGE-2 AIR BK 41</t>
  </si>
  <si>
    <t>BOOT RIDGE-2 AIR BK 42</t>
  </si>
  <si>
    <t>BOOT RIDGE-2 AIR BK 43</t>
  </si>
  <si>
    <t>BOOT RIDGE-2 AIR BK 44</t>
  </si>
  <si>
    <t>BOOT RIDGE-2 AIR BK 45</t>
  </si>
  <si>
    <t>BOOT RIDGE-2 AIR BK 46</t>
  </si>
  <si>
    <t>BOOT RIDGE-2 AIR BK 47</t>
  </si>
  <si>
    <t>BOOT RIDGE-2 AIR BK 48</t>
  </si>
  <si>
    <t>BOOT ROAM 2 WP BK 36</t>
  </si>
  <si>
    <t>BOOT ROAM 2 WP BK 37</t>
  </si>
  <si>
    <t>BOOT ROAM 2 WP BK 38</t>
  </si>
  <si>
    <t>BOOT ROAM 2 WP BK 39</t>
  </si>
  <si>
    <t>BOOT ROAM 2 WP BK 40</t>
  </si>
  <si>
    <t>BOOT ROAM 2 WP BK 41</t>
  </si>
  <si>
    <t>BOOT ROAM 2 WP BK 42</t>
  </si>
  <si>
    <t>BOOT ROAM 2 WP BK 43</t>
  </si>
  <si>
    <t>BOOT ROAM 2 WP BK 44</t>
  </si>
  <si>
    <t>BOOT ROAM 2 WP BK 45</t>
  </si>
  <si>
    <t>BOOT ROAM 2 WP BK 46</t>
  </si>
  <si>
    <t>BOOT ROAM 2 WP BK 47</t>
  </si>
  <si>
    <t>BOOT ROAM 2 WP BK 48</t>
  </si>
  <si>
    <t>BOOT ROAM-2 AIR BK 36</t>
  </si>
  <si>
    <t>BOOT ROAM-2 AIR BK 37</t>
  </si>
  <si>
    <t>BOOT ROAM-2 AIR BK 38</t>
  </si>
  <si>
    <t>BOOT ROAM-2 AIR BK 39</t>
  </si>
  <si>
    <t>BOOT ROAM-2 AIR BK 40</t>
  </si>
  <si>
    <t>BOOT ROAM-2 AIR BK 41</t>
  </si>
  <si>
    <t>BOOT ROAM-2 AIR BK 42</t>
  </si>
  <si>
    <t>BOOT ROAM-2 AIR BK 43</t>
  </si>
  <si>
    <t>BOOT ROAM-2 AIR BK 44</t>
  </si>
  <si>
    <t>BOOT ROAM-2 AIR BK 45</t>
  </si>
  <si>
    <t>BOOT ROAM-2 AIR BK 46</t>
  </si>
  <si>
    <t>BOOT ROAM-2 AIR BK 47</t>
  </si>
  <si>
    <t>BOOT ROAM-2 AIR BK 48</t>
  </si>
  <si>
    <t>BOOT SMX 1BLK 39</t>
  </si>
  <si>
    <t>BOOT SMX 1WT/BK 38</t>
  </si>
  <si>
    <t>BOOT SMX 1WT/BK 40</t>
  </si>
  <si>
    <t>BOOT SMX PLUS B/W/R 36</t>
  </si>
  <si>
    <t>BOOT SMX PLUS B/W/R 37</t>
  </si>
  <si>
    <t>BOOT SMX PLUS B/W/R 39</t>
  </si>
  <si>
    <t>BOOT SMX PLUS B/W/R 41</t>
  </si>
  <si>
    <t>BOOT SMX PLUS B/W/R 44</t>
  </si>
  <si>
    <t>BOOT SMX PLUS B/W/R 47</t>
  </si>
  <si>
    <t>BOOT SMX PLUS B/W/Y 36</t>
  </si>
  <si>
    <t>BOOT SMX PLUS B/W/Y 37</t>
  </si>
  <si>
    <t>BOOT SMX PLUS B/W/Y 41</t>
  </si>
  <si>
    <t>BOOT SMX PLUS BK 36</t>
  </si>
  <si>
    <t>BOOT SMX PLUS BK 37</t>
  </si>
  <si>
    <t>BOOT SMX PLUS BK 38</t>
  </si>
  <si>
    <t>BOOT SMX PLUS BK 39</t>
  </si>
  <si>
    <t>BOOT SMX PLUS BK 40</t>
  </si>
  <si>
    <t>BOOT SMX PLUS BK 41</t>
  </si>
  <si>
    <t>BOOT SMX PLUS BK 42</t>
  </si>
  <si>
    <t>BOOT SMX PLUS BK 43</t>
  </si>
  <si>
    <t>BOOT SMX PLUS BK 44</t>
  </si>
  <si>
    <t>BOOT SMX PLUS BK 45</t>
  </si>
  <si>
    <t>BOOT SMX PLUS BK 46</t>
  </si>
  <si>
    <t>BOOT SMX PLUS BK 47</t>
  </si>
  <si>
    <t>BOOT SMX PLUS BK 48</t>
  </si>
  <si>
    <t>BOOT SMX PLUS BK VENT 37</t>
  </si>
  <si>
    <t>BOOT SMX PLUS BK VENT 42</t>
  </si>
  <si>
    <t>BOOT SMX PLUS BK VENT 48</t>
  </si>
  <si>
    <t>BOOT SMX PLUS BK/WT 36</t>
  </si>
  <si>
    <t>BOOT SMX PLUS BK/WT 37</t>
  </si>
  <si>
    <t>BOOT SMX PLUS BK/WT 39</t>
  </si>
  <si>
    <t>BOOT SMX PLUS BK/WT 41</t>
  </si>
  <si>
    <t>BOOT SMX PLUS BK/WT 47</t>
  </si>
  <si>
    <t>BOOT SMX PLUS BK/WT 48</t>
  </si>
  <si>
    <t>BOOT SMX PLUS BK/WT/YL36</t>
  </si>
  <si>
    <t>BOOT SMX PLUS BK/WT/YL37</t>
  </si>
  <si>
    <t>BOOT SMX PLUS BK/WT/YL38</t>
  </si>
  <si>
    <t>BOOT SMX PLUS BK/WT/YL39</t>
  </si>
  <si>
    <t>BOOT SMX PLUS BK/WT/YL40</t>
  </si>
  <si>
    <t>BOOT SMX PLUS BK/WT/YL41</t>
  </si>
  <si>
    <t>BOOT SMX PLUS BK/WT/YL42</t>
  </si>
  <si>
    <t>BOOT SMX PLUS BK/WT/YL43</t>
  </si>
  <si>
    <t>BOOT SMX PLUS BK/WT/YL44</t>
  </si>
  <si>
    <t>BOOT SMX PLUS BK/WT/YL45</t>
  </si>
  <si>
    <t>BOOT SMX PLUS BK/WT/YL46</t>
  </si>
  <si>
    <t>BOOT SMX PLUS BK/WT/YL47</t>
  </si>
  <si>
    <t>BOOT SMX PLUS BK/WT/YL48</t>
  </si>
  <si>
    <t>BOOT SMX PLUS GTX BK 37</t>
  </si>
  <si>
    <t>BOOT SMX PLUS GTX BK 38</t>
  </si>
  <si>
    <t>BOOT SMX PLUS GTX BK 39</t>
  </si>
  <si>
    <t>BOOT SMX PLUS GTX BK 40</t>
  </si>
  <si>
    <t>BOOT SMX PLUS GTX BK 41</t>
  </si>
  <si>
    <t>BOOT SMX PLUS GTX BK 42</t>
  </si>
  <si>
    <t>BOOT SMX PLUS GTX BK 43</t>
  </si>
  <si>
    <t>BOOT SMX PLUS GTX BK 44</t>
  </si>
  <si>
    <t>BOOT SMX PLUS GTX BK 45</t>
  </si>
  <si>
    <t>BOOT SMX PLUS GTX BK 46</t>
  </si>
  <si>
    <t>BOOT SMX PLUS GTX BK 47</t>
  </si>
  <si>
    <t>BOOT SMX PLUS GTX BK 48</t>
  </si>
  <si>
    <t>BOOT SMX PLUS SHAD BK 36</t>
  </si>
  <si>
    <t>BOOT SMX PLUS SHAD BK 37</t>
  </si>
  <si>
    <t>BOOT SMX PLUS SHAD BK 38</t>
  </si>
  <si>
    <t>BOOT SMX PLUS VNT B/R/W36</t>
  </si>
  <si>
    <t>BOOT SMX PLUS VNT B/R/W37</t>
  </si>
  <si>
    <t>BOOT SMX PLUS VNT B/R/W38</t>
  </si>
  <si>
    <t>BOOT SMX PLUS VNT B/R/W39</t>
  </si>
  <si>
    <t>BOOT SMX PLUS VNT B/R/W40</t>
  </si>
  <si>
    <t>BOOT SMX PLUS VNT B/R/W41</t>
  </si>
  <si>
    <t>BOOT SMX PLUS VNT B/R/W42</t>
  </si>
  <si>
    <t>BOOT SMX PLUS VNT B/R/W43</t>
  </si>
  <si>
    <t>BOOT SMX PLUS VNT B/R/W44</t>
  </si>
  <si>
    <t>BOOT SMX PLUS VNT B/R/W45</t>
  </si>
  <si>
    <t>BOOT SMX PLUS VNT B/R/W46</t>
  </si>
  <si>
    <t>BOOT SMX PLUS VNT B/R/W47</t>
  </si>
  <si>
    <t>BOOT SMX PLUS VNT B/R/W48</t>
  </si>
  <si>
    <t>BOOT SMX PLUS VNT B/W 36</t>
  </si>
  <si>
    <t>BOOT SMX PLUS VNT B/W 37</t>
  </si>
  <si>
    <t>BOOT SMX PLUS VNT B/W 38</t>
  </si>
  <si>
    <t>BOOT SMX PLUS VNT B/W 39</t>
  </si>
  <si>
    <t>BOOT SMX PLUS VNT B/W 40</t>
  </si>
  <si>
    <t>BOOT SMX PLUS VNT B/W 41</t>
  </si>
  <si>
    <t>BOOT SMX PLUS VNT B/W 42</t>
  </si>
  <si>
    <t>BOOT SMX PLUS VNT B/W 43</t>
  </si>
  <si>
    <t>BOOT SMX PLUS VNT B/W 44</t>
  </si>
  <si>
    <t>BOOT SMX PLUS VNT B/W 45</t>
  </si>
  <si>
    <t>BOOT SMX PLUS VNT B/W 46</t>
  </si>
  <si>
    <t>BOOT SMX PLUS VNT B/W 47</t>
  </si>
  <si>
    <t>BOOT SMX PLUS VNT B/W 48</t>
  </si>
  <si>
    <t>BOOT SMX PLUS VNT BK 36</t>
  </si>
  <si>
    <t>BOOT SMX PLUS VNT BK 37</t>
  </si>
  <si>
    <t>BOOT SMX PLUS VNT BK 38</t>
  </si>
  <si>
    <t>BOOT SMX PLUS VNT BK 39</t>
  </si>
  <si>
    <t>BOOT SMX PLUS VNT BK 40</t>
  </si>
  <si>
    <t>BOOT SMX PLUS VNT BK 41</t>
  </si>
  <si>
    <t>BOOT SMX PLUS VNT BK 42</t>
  </si>
  <si>
    <t>BOOT SMX PLUS VNT BK 43</t>
  </si>
  <si>
    <t>BOOT SMX PLUS VNT BK 44</t>
  </si>
  <si>
    <t>BOOT SMX PLUS VNT BK 45</t>
  </si>
  <si>
    <t>BOOT SMX PLUS VNT BK 46</t>
  </si>
  <si>
    <t>BOOT SMX PLUS VNT BK 47</t>
  </si>
  <si>
    <t>BOOT SMX PLUS VNT BK 48</t>
  </si>
  <si>
    <t xml:space="preserve">BOOT SMX+ BK/RD/WT/YL 36 </t>
  </si>
  <si>
    <t>2221015-1326-36</t>
  </si>
  <si>
    <t xml:space="preserve">BOOT SMX+ BK/RD/WT/YL 37 </t>
  </si>
  <si>
    <t>2221015-1326-37</t>
  </si>
  <si>
    <t xml:space="preserve">BOOT SMX+ BK/RD/WT/YL 38 </t>
  </si>
  <si>
    <t>2221015-1326-38</t>
  </si>
  <si>
    <t xml:space="preserve">BOOT SMX+ BK/RD/WT/YL 39 </t>
  </si>
  <si>
    <t>2221015-1326-39</t>
  </si>
  <si>
    <t xml:space="preserve">BOOT SMX+ BK/RD/WT/YL 40 </t>
  </si>
  <si>
    <t>2221015-1326-40</t>
  </si>
  <si>
    <t xml:space="preserve">BOOT SMX+ BK/RD/WT/YL 41 </t>
  </si>
  <si>
    <t>2221015-1326-41</t>
  </si>
  <si>
    <t xml:space="preserve">BOOT SMX+ BK/RD/WT/YL 42 </t>
  </si>
  <si>
    <t>2221015-1326-42</t>
  </si>
  <si>
    <t xml:space="preserve">BOOT SMX+ BK/RD/WT/YL 43 </t>
  </si>
  <si>
    <t>2221015-1326-43</t>
  </si>
  <si>
    <t xml:space="preserve">BOOT SMX+ BK/RD/WT/YL 44 </t>
  </si>
  <si>
    <t>2221015-1326-44</t>
  </si>
  <si>
    <t xml:space="preserve">BOOT SMX+ BK/RD/WT/YL 45 </t>
  </si>
  <si>
    <t>2221015-1326-45</t>
  </si>
  <si>
    <t xml:space="preserve">BOOT SMX+ BK/RD/WT/YL 46 </t>
  </si>
  <si>
    <t>2221015-1326-46</t>
  </si>
  <si>
    <t xml:space="preserve">BOOT SMX+ BK/RD/WT/YL 47 </t>
  </si>
  <si>
    <t>2221015-1326-47</t>
  </si>
  <si>
    <t xml:space="preserve">BOOT SMX+ BK/RD/WT/YL 48 </t>
  </si>
  <si>
    <t>2221015-1326-48</t>
  </si>
  <si>
    <t xml:space="preserve">BOOT SMX+ WT/BK/RD FL 36 </t>
  </si>
  <si>
    <t xml:space="preserve">BOOT SMX+ WT/BK/RD FL 37 </t>
  </si>
  <si>
    <t xml:space="preserve">BOOT SMX+ WT/BK/RD FL 38 </t>
  </si>
  <si>
    <t xml:space="preserve">BOOT SMX+ WT/BK/RD FL 39 </t>
  </si>
  <si>
    <t xml:space="preserve">BOOT SMX+ WT/BK/RD FL 40 </t>
  </si>
  <si>
    <t xml:space="preserve">BOOT SMX+ WT/BK/RD FL 41 </t>
  </si>
  <si>
    <t xml:space="preserve">BOOT SMX+ WT/BK/RD FL 42 </t>
  </si>
  <si>
    <t xml:space="preserve">BOOT SMX+ WT/BK/RD FL 43 </t>
  </si>
  <si>
    <t xml:space="preserve">BOOT SMX+ WT/BK/RD FL 44 </t>
  </si>
  <si>
    <t xml:space="preserve">BOOT SMX+ WT/BK/RD FL 45 </t>
  </si>
  <si>
    <t xml:space="preserve">BOOT SMX+ WT/BK/RD FL 46 </t>
  </si>
  <si>
    <t xml:space="preserve">BOOT SMX+ WT/BK/RD FL 47 </t>
  </si>
  <si>
    <t xml:space="preserve">BOOT SMX+ WT/BK/RD FL 48 </t>
  </si>
  <si>
    <t>BOOT SMX1 SHADOW BK 38</t>
  </si>
  <si>
    <t>BOOT SMX1 SHADOW BK 42</t>
  </si>
  <si>
    <t>BOOT SMX-1R BK 38</t>
  </si>
  <si>
    <t>BOOT SMX-1R BK 39</t>
  </si>
  <si>
    <t>BOOT SMX-1R BK 40</t>
  </si>
  <si>
    <t>BOOT SMX-1R BK 41</t>
  </si>
  <si>
    <t>BOOT SMX-1R BK 42</t>
  </si>
  <si>
    <t>BOOT SMX-1R BK 43</t>
  </si>
  <si>
    <t>BOOT SMX-1R BK 44</t>
  </si>
  <si>
    <t>BOOT SMX-1R BK 45</t>
  </si>
  <si>
    <t>BOOT SMX-1R BK 46</t>
  </si>
  <si>
    <t>BOOT SMX-1R BK 47</t>
  </si>
  <si>
    <t>BOOT SMX-1R BK 48</t>
  </si>
  <si>
    <t>BOOT SMX-1R BK 49</t>
  </si>
  <si>
    <t>BOOT SMX-1R BK 50</t>
  </si>
  <si>
    <t>BOOT SMX-1R BK/WT 38</t>
  </si>
  <si>
    <t>BOOT SMX-1R BK/WT 39</t>
  </si>
  <si>
    <t>BOOT SMX-1R BK/WT 40</t>
  </si>
  <si>
    <t>BOOT SMX-1R BK/WT 41</t>
  </si>
  <si>
    <t>BOOT SMX-1R BK/WT 42</t>
  </si>
  <si>
    <t>BOOT SMX-1R BK/WT 43</t>
  </si>
  <si>
    <t>BOOT SMX-1R BK/WT 44</t>
  </si>
  <si>
    <t>BOOT SMX-1R BK/WT 45</t>
  </si>
  <si>
    <t>BOOT SMX-1R BK/WT 46</t>
  </si>
  <si>
    <t>BOOT SMX-1R BK/WT 47</t>
  </si>
  <si>
    <t>BOOT SMX-1R BK/WT 48</t>
  </si>
  <si>
    <t>BOOT SMX-1R BK/WT 49</t>
  </si>
  <si>
    <t>BOOT SMX-1R BK/WT 50</t>
  </si>
  <si>
    <t>BOOT SMX-1R VNT B/W/R 38</t>
  </si>
  <si>
    <t>BOOT SMX-1R VNT B/W/R 39</t>
  </si>
  <si>
    <t>BOOT SMX-1R VNT B/W/R 40</t>
  </si>
  <si>
    <t>BOOT SMX-1R VNT B/W/R 41</t>
  </si>
  <si>
    <t>BOOT SMX-1R VNT B/W/R 42</t>
  </si>
  <si>
    <t>BOOT SMX-1R VNT B/W/R 43</t>
  </si>
  <si>
    <t>BOOT SMX-1R VNT B/W/R 44</t>
  </si>
  <si>
    <t>BOOT SMX-1R VNT B/W/R 45</t>
  </si>
  <si>
    <t>BOOT SMX-1R VNT B/W/R 46</t>
  </si>
  <si>
    <t>BOOT SMX-1R VNT B/W/R 47</t>
  </si>
  <si>
    <t>BOOT SMX-1R VNT B/W/R 48</t>
  </si>
  <si>
    <t>BOOT SMX-1R VNT B/W/R 49</t>
  </si>
  <si>
    <t>BOOT SMX-1R VNT B/W/R 50</t>
  </si>
  <si>
    <t>BOOT SMX-1R VNT B/W/Y 38</t>
  </si>
  <si>
    <t>BOOT SMX-1R VNT B/W/Y 39</t>
  </si>
  <si>
    <t>BOOT SMX-1R VNT B/W/Y 40</t>
  </si>
  <si>
    <t>BOOT SMX-1R VNT B/W/Y 41</t>
  </si>
  <si>
    <t>BOOT SMX-1R VNT B/W/Y 42</t>
  </si>
  <si>
    <t>BOOT SMX-1R VNT B/W/Y 43</t>
  </si>
  <si>
    <t>BOOT SMX-1R VNT B/W/Y 44</t>
  </si>
  <si>
    <t>BOOT SMX-1R VNT B/W/Y 45</t>
  </si>
  <si>
    <t>BOOT SMX-1R VNT B/W/Y 46</t>
  </si>
  <si>
    <t>BOOT SMX-1R VNT B/W/Y 47</t>
  </si>
  <si>
    <t>BOOT SMX-1R VNT B/W/Y 48</t>
  </si>
  <si>
    <t>BOOT SMX-1R VNT B/W/Y 49</t>
  </si>
  <si>
    <t>BOOT SMX-1R VNT B/W/Y 50</t>
  </si>
  <si>
    <t>BOOT SMX-1R VNT BK 38</t>
  </si>
  <si>
    <t>BOOT SMX-1R VNT BK 39</t>
  </si>
  <si>
    <t>BOOT SMX-1R VNT BK 40</t>
  </si>
  <si>
    <t>BOOT SMX-1R VNT BK 41</t>
  </si>
  <si>
    <t>BOOT SMX-1R VNT BK 42</t>
  </si>
  <si>
    <t>BOOT SMX-1R VNT BK 43</t>
  </si>
  <si>
    <t>BOOT SMX-1R VNT BK 44</t>
  </si>
  <si>
    <t>BOOT SMX-1R VNT BK 45</t>
  </si>
  <si>
    <t>BOOT SMX-1R VNT BK 46</t>
  </si>
  <si>
    <t>BOOT SMX-1R VNT BK 47</t>
  </si>
  <si>
    <t>BOOT SMX-1R VNT BK 48</t>
  </si>
  <si>
    <t>BOOT SMX-1R VNT BK 49</t>
  </si>
  <si>
    <t>BOOT SMX-1R VNT BK 50</t>
  </si>
  <si>
    <t>BOOT SMX-1R VNT BK/WT 38</t>
  </si>
  <si>
    <t>BOOT SMX-1R VNT BK/WT 39</t>
  </si>
  <si>
    <t>BOOT SMX-1R VNT BK/WT 40</t>
  </si>
  <si>
    <t>BOOT SMX-1R VNT BK/WT 41</t>
  </si>
  <si>
    <t>BOOT SMX-1R VNT BK/WT 42</t>
  </si>
  <si>
    <t>BOOT SMX-1R VNT BK/WT 43</t>
  </si>
  <si>
    <t>BOOT SMX-1R VNT BK/WT 44</t>
  </si>
  <si>
    <t>BOOT SMX-1R VNT BK/WT 45</t>
  </si>
  <si>
    <t>BOOT SMX-1R VNT BK/WT 46</t>
  </si>
  <si>
    <t>BOOT SMX-1R VNT BK/WT 47</t>
  </si>
  <si>
    <t>BOOT SMX-1R VNT BK/WT 48</t>
  </si>
  <si>
    <t>BOOT SMX-1R VNT BK/WT 49</t>
  </si>
  <si>
    <t>BOOT SMX-1R VNT BK/WT 50</t>
  </si>
  <si>
    <t>BOOT SMX-2 BLK 38</t>
  </si>
  <si>
    <t>BOOT SMX-2 BLK 49</t>
  </si>
  <si>
    <t>BOOT SMX-2 WHT VENT 38</t>
  </si>
  <si>
    <t>BOOT SMX-2 WHT VENT 39</t>
  </si>
  <si>
    <t>BOOT SMX-2 WHT VENT 49</t>
  </si>
  <si>
    <t>BOOT SMX-3 BK/RD-38</t>
  </si>
  <si>
    <t>BOOT SMX-3 BK/RD-39</t>
  </si>
  <si>
    <t>BOOT SMX-3 BK/RD-40</t>
  </si>
  <si>
    <t>BOOT SMX-3 BK/RD-41</t>
  </si>
  <si>
    <t>BOOT SMX-3 BK/RD-42</t>
  </si>
  <si>
    <t>BOOT SMX-3 BK/RD-43</t>
  </si>
  <si>
    <t>BOOT SMX-3 BK/RD-44</t>
  </si>
  <si>
    <t>BOOT SMX-3 BK/RD-45</t>
  </si>
  <si>
    <t>BOOT SMX-3 BK/RD-46</t>
  </si>
  <si>
    <t>BOOT SMX-3 BK/RD-47</t>
  </si>
  <si>
    <t>BOOT SMX-3 BK/RD-48</t>
  </si>
  <si>
    <t>BOOT SMX-3 BK/RD-49</t>
  </si>
  <si>
    <t>BOOT SMX-3 BK/RD-50</t>
  </si>
  <si>
    <t>BOOT SMX-3 BK-38</t>
  </si>
  <si>
    <t>BOOT SMX-3 BK-39</t>
  </si>
  <si>
    <t>BOOT SMX-3 BK-40</t>
  </si>
  <si>
    <t>BOOT SMX-3 BK-41</t>
  </si>
  <si>
    <t>BOOT SMX-3 BK-42</t>
  </si>
  <si>
    <t>BOOT SMX-3 BK-43</t>
  </si>
  <si>
    <t>BOOT SMX-3 BK-44</t>
  </si>
  <si>
    <t>BOOT SMX-3 BK-45</t>
  </si>
  <si>
    <t>BOOT SMX-3 BK-46</t>
  </si>
  <si>
    <t>BOOT SMX-3 BK-47</t>
  </si>
  <si>
    <t>BOOT SMX-3 BK-48</t>
  </si>
  <si>
    <t>BOOT SMX-3 BK-49</t>
  </si>
  <si>
    <t>BOOT SMX-3 BK-50</t>
  </si>
  <si>
    <t>BOOT SMX-3 VNT BK 38</t>
  </si>
  <si>
    <t>BOOT SMX-3 VNT BK 39</t>
  </si>
  <si>
    <t>BOOT SMX-3 VNT BK 40</t>
  </si>
  <si>
    <t>BOOT SMX-3 VNT BK 41</t>
  </si>
  <si>
    <t>BOOT SMX-3 VNT BK 42</t>
  </si>
  <si>
    <t>BOOT SMX-3 VNT BK 43</t>
  </si>
  <si>
    <t>BOOT SMX-3 VNT BK 44</t>
  </si>
  <si>
    <t>BOOT SMX-3 VNT BK 45</t>
  </si>
  <si>
    <t>BOOT SMX-3 VNT BK 46</t>
  </si>
  <si>
    <t>BOOT SMX-3 VNT BK 47</t>
  </si>
  <si>
    <t>BOOT SMX-3 VNT BK 48</t>
  </si>
  <si>
    <t>BOOT SMX-3 VNT BK 49</t>
  </si>
  <si>
    <t>BOOT SMX-3 VNT BK 50</t>
  </si>
  <si>
    <t>BOOT SMX-3 VNT BK/WT-38</t>
  </si>
  <si>
    <t>BOOT SMX-3 VNT BK/WT-39</t>
  </si>
  <si>
    <t>BOOT SMX-3 VNT BK/WT-40</t>
  </si>
  <si>
    <t>BOOT SMX-3 VNT BK/WT-41</t>
  </si>
  <si>
    <t>BOOT SMX-3 VNT BK/WT-42</t>
  </si>
  <si>
    <t>BOOT SMX-3 VNT BK/WT-43</t>
  </si>
  <si>
    <t>BOOT SMX-3 VNT BK/WT-44</t>
  </si>
  <si>
    <t>BOOT SMX-3 VNT BK/WT-45</t>
  </si>
  <si>
    <t>BOOT SMX-3 VNT BK/WT-46</t>
  </si>
  <si>
    <t>BOOT SMX-3 VNT BK/WT-47</t>
  </si>
  <si>
    <t>BOOT SMX-3 VNT BK/WT-48</t>
  </si>
  <si>
    <t>BOOT SMX-3 VNT BK/WT-49</t>
  </si>
  <si>
    <t>BOOT SMX-3 VNT BK/WT-50</t>
  </si>
  <si>
    <t>BOOT SMX-5 BK 36</t>
  </si>
  <si>
    <t>BOOT SMX-5 BK 37</t>
  </si>
  <si>
    <t>BOOT SMX-5 BK 39</t>
  </si>
  <si>
    <t>BOOT SMX-5 BK 41</t>
  </si>
  <si>
    <t>BOOT SMX-5 BK 42</t>
  </si>
  <si>
    <t>BOOT SMX-5 BK 43</t>
  </si>
  <si>
    <t>BOOT SMX-5 BK 44</t>
  </si>
  <si>
    <t>BOOT SMX-5 BK 45</t>
  </si>
  <si>
    <t>BOOT SMX-5 BK 46</t>
  </si>
  <si>
    <t>BOOT SMX-5 BK 49</t>
  </si>
  <si>
    <t>BOOT SMX-5 BK VNTD 36</t>
  </si>
  <si>
    <t>BOOT SMX-5 BK VNTD 38</t>
  </si>
  <si>
    <t>BOOT SMX-5 WHT/BLK 37</t>
  </si>
  <si>
    <t>BOOT SMX-5 WHT/BLK 38</t>
  </si>
  <si>
    <t>BOOT SMX-5 WHT/BLK 39</t>
  </si>
  <si>
    <t>BOOT SMX-5 WP B/R/Y 49</t>
  </si>
  <si>
    <t>BOOT SMX-5 WP BLK 36</t>
  </si>
  <si>
    <t>BOOT SMX-5 WP BLK 37</t>
  </si>
  <si>
    <t>BOOT SMX-5 WP BLK 39</t>
  </si>
  <si>
    <t>BOOT SMX-5 WP BLK 44</t>
  </si>
  <si>
    <t>BOOT SMX-5 WP BLK 49</t>
  </si>
  <si>
    <t>BOOT SMX-6 BK/RD 36</t>
  </si>
  <si>
    <t>BOOT SMX-6 BK/RD 37</t>
  </si>
  <si>
    <t>BOOT SMX-6 BK/RD 38</t>
  </si>
  <si>
    <t>BOOT SMX-6 BK/RD 39</t>
  </si>
  <si>
    <t>BOOT SMX-6 BK/RD 40</t>
  </si>
  <si>
    <t>BOOT SMX-6 BK/RD 41</t>
  </si>
  <si>
    <t>BOOT SMX-6 BK/RD 42</t>
  </si>
  <si>
    <t>BOOT SMX-6 BK/RD 43</t>
  </si>
  <si>
    <t>BOOT SMX-6 BK/RD 44</t>
  </si>
  <si>
    <t>BOOT SMX-6 BK/RD 45</t>
  </si>
  <si>
    <t>BOOT SMX-6 BK/RD 46</t>
  </si>
  <si>
    <t>BOOT SMX-6 BK/RD 47</t>
  </si>
  <si>
    <t>BOOT SMX-6 BK/RD 48</t>
  </si>
  <si>
    <t>BOOT SMX-6 BK/RD 49</t>
  </si>
  <si>
    <t>BOOT SMX-6 BK/RD 50</t>
  </si>
  <si>
    <t>BOOT SMX-6 BK/YL 36</t>
  </si>
  <si>
    <t>BOOT SMX-6 BK/YL 37</t>
  </si>
  <si>
    <t>BOOT SMX-6 BK/YL 38</t>
  </si>
  <si>
    <t>BOOT SMX-6 BK/YL 39</t>
  </si>
  <si>
    <t>BOOT SMX-6 BK/YL 40</t>
  </si>
  <si>
    <t>BOOT SMX-6 BK/YL 41</t>
  </si>
  <si>
    <t>BOOT SMX-6 BK/YL 42</t>
  </si>
  <si>
    <t>BOOT SMX-6 BK/YL 43</t>
  </si>
  <si>
    <t>BOOT SMX-6 BK/YL 44</t>
  </si>
  <si>
    <t>BOOT SMX-6 BK/YL 45</t>
  </si>
  <si>
    <t>BOOT SMX-6 BK/YL 46</t>
  </si>
  <si>
    <t>BOOT SMX-6 BK/YL 47</t>
  </si>
  <si>
    <t>BOOT SMX-6 BK/YL 48</t>
  </si>
  <si>
    <t>BOOT SMX-6 BK/YL 49</t>
  </si>
  <si>
    <t>BOOT SMX-6 BK/YL 50</t>
  </si>
  <si>
    <t>BOOT SMX-6 BLK 36</t>
  </si>
  <si>
    <t>BOOT SMX-6 BLK 37</t>
  </si>
  <si>
    <t>BOOT SMX-6 BLK 38</t>
  </si>
  <si>
    <t>BOOT SMX-6 BLK 39</t>
  </si>
  <si>
    <t>BOOT SMX-6 BLK 41</t>
  </si>
  <si>
    <t>BOOT SMX-6 BLK 42</t>
  </si>
  <si>
    <t>BOOT SMX-6 BLK 47</t>
  </si>
  <si>
    <t>BOOT SMX-6 BLK 48</t>
  </si>
  <si>
    <t>BOOT SMX-6 BLK 49</t>
  </si>
  <si>
    <t>BOOT SMX-6 BLK VNTD 36</t>
  </si>
  <si>
    <t>BOOT SMX-6 BLK VNTD 37</t>
  </si>
  <si>
    <t>BOOT SMX-6 BLK VNTD 38</t>
  </si>
  <si>
    <t>BOOT SMX-6 BLK VNTD 39</t>
  </si>
  <si>
    <t>BOOT SMX-6 BLK VNTD 40</t>
  </si>
  <si>
    <t>BOOT SMX-6 BLK VNTD 41</t>
  </si>
  <si>
    <t>BOOT SMX-6 BLK VNTD 42</t>
  </si>
  <si>
    <t>BOOT SMX-6 BLK VNTD 43</t>
  </si>
  <si>
    <t>BOOT SMX-6 BLK VNTD 44</t>
  </si>
  <si>
    <t>BOOT SMX-6 BLK VNTD 45</t>
  </si>
  <si>
    <t>BOOT SMX-6 BLK VNTD 46</t>
  </si>
  <si>
    <t>BOOT SMX-6 BLK VNTD 47</t>
  </si>
  <si>
    <t>BOOT SMX-6 BLK VNTD 48</t>
  </si>
  <si>
    <t>BOOT SMX-6 BLK VNTD 49</t>
  </si>
  <si>
    <t>BOOT SMX-6 BLK VNTD 50</t>
  </si>
  <si>
    <t>2243017-10-36</t>
  </si>
  <si>
    <t>2243017-10-37</t>
  </si>
  <si>
    <t>2243017-10-38</t>
  </si>
  <si>
    <t>2243017-10-39</t>
  </si>
  <si>
    <t>2243017-10-40</t>
  </si>
  <si>
    <t>2243017-10-41</t>
  </si>
  <si>
    <t>2243017-10-42</t>
  </si>
  <si>
    <t>2243017-10-43</t>
  </si>
  <si>
    <t>2243017-10-44</t>
  </si>
  <si>
    <t>2243017-10-45</t>
  </si>
  <si>
    <t>2243017-10-46</t>
  </si>
  <si>
    <t>2243017-10-47</t>
  </si>
  <si>
    <t>2243017-10-48</t>
  </si>
  <si>
    <t>2243017-10-49</t>
  </si>
  <si>
    <t>2243017-10-50</t>
  </si>
  <si>
    <t>BOOT SMX-6 DS V2 BK/RD 41</t>
  </si>
  <si>
    <t>2243017-1030-41</t>
  </si>
  <si>
    <t>BOOT SMX-6 DS V2 BK/RD 42</t>
  </si>
  <si>
    <t>2243017-1030-42</t>
  </si>
  <si>
    <t>BOOT SMX-6 DS V2 BK/RD 43</t>
  </si>
  <si>
    <t>2243017-1030-43</t>
  </si>
  <si>
    <t>BOOT SMX-6 DS V2 BK/RD 44</t>
  </si>
  <si>
    <t>2243017-1030-44</t>
  </si>
  <si>
    <t>BOOT SMX-6 DS V2 BK/RD 45</t>
  </si>
  <si>
    <t>2243017-1030-45</t>
  </si>
  <si>
    <t>BOOT SMX-6 DS V2 BK/RD 46</t>
  </si>
  <si>
    <t>2243017-1030-46</t>
  </si>
  <si>
    <t>BOOT SMX-6 DS V2 BK/RD 47</t>
  </si>
  <si>
    <t>2243017-1030-47</t>
  </si>
  <si>
    <t>BOOT SMX-6 DS V2 BK/RD 48</t>
  </si>
  <si>
    <t>2243017-1030-48</t>
  </si>
  <si>
    <t>BOOT SMX-6 DS V2 BK/RD 49</t>
  </si>
  <si>
    <t>2243017-1030-49</t>
  </si>
  <si>
    <t>BOOT SMX-6 DS V2 BK/RD 50</t>
  </si>
  <si>
    <t>2243017-1030-50</t>
  </si>
  <si>
    <t>2333017-1100-40</t>
  </si>
  <si>
    <t>2333017-1100-41</t>
  </si>
  <si>
    <t>2333017-1100-42</t>
  </si>
  <si>
    <t>2333017-1100-43</t>
  </si>
  <si>
    <t>2333017-1100-44</t>
  </si>
  <si>
    <t>2333017-1100-45</t>
  </si>
  <si>
    <t>2333017-1100-46</t>
  </si>
  <si>
    <t>2333017-1100-47</t>
  </si>
  <si>
    <t>2333017-1100-48</t>
  </si>
  <si>
    <t>2223017-1100-36</t>
  </si>
  <si>
    <t>2223017-1100-37</t>
  </si>
  <si>
    <t>2223017-1100-38</t>
  </si>
  <si>
    <t>2223017-1100-39</t>
  </si>
  <si>
    <t>2223017-1100-40</t>
  </si>
  <si>
    <t>2223017-1100-41</t>
  </si>
  <si>
    <t>2223017-1100-42</t>
  </si>
  <si>
    <t>2223017-1100-43</t>
  </si>
  <si>
    <t>2223017-1100-44</t>
  </si>
  <si>
    <t>2223017-1100-45</t>
  </si>
  <si>
    <t>2223017-1100-46</t>
  </si>
  <si>
    <t>2223017-1100-47</t>
  </si>
  <si>
    <t>2223017-1100-48</t>
  </si>
  <si>
    <t>2223017-1100-49</t>
  </si>
  <si>
    <t>2223017-1100-50</t>
  </si>
  <si>
    <t>BOOT SMX-6 WP BK 36</t>
  </si>
  <si>
    <t>BOOT SMX-6 WP BK 37</t>
  </si>
  <si>
    <t>BOOT SMX-6 WP BK 38</t>
  </si>
  <si>
    <t>BOOT SMX-6 WP BK 39</t>
  </si>
  <si>
    <t>BOOT SMX-6 WP BK 40</t>
  </si>
  <si>
    <t>BOOT SMX-6 WP BK 41</t>
  </si>
  <si>
    <t>BOOT SMX-6 WP BK 42</t>
  </si>
  <si>
    <t>BOOT SMX-6 WP BK 43</t>
  </si>
  <si>
    <t>BOOT SMX-6 WP BK 44</t>
  </si>
  <si>
    <t>BOOT SMX-6 WP BK 45</t>
  </si>
  <si>
    <t>BOOT SMX-6 WP BK 46</t>
  </si>
  <si>
    <t>BOOT SMX-6 WP BK 47</t>
  </si>
  <si>
    <t>BOOT SMX-6 WP BK 48</t>
  </si>
  <si>
    <t>BOOT SMX-6 WP BK 49</t>
  </si>
  <si>
    <t>BOOT SMX-6 WP BK 50</t>
  </si>
  <si>
    <t>BOOT SMX6 WT/BK/RD VNT 36</t>
  </si>
  <si>
    <t>BOOT SMX6 WT/BK/RD VNT 37</t>
  </si>
  <si>
    <t>BOOT SMX6 WT/BK/RD VNT 38</t>
  </si>
  <si>
    <t>BOOT SMX6 WT/BK/RD VNT 39</t>
  </si>
  <si>
    <t>BOOT SMX6 WT/BK/RD VNT 40</t>
  </si>
  <si>
    <t>BOOT SMX6 WT/BK/RD VNT 41</t>
  </si>
  <si>
    <t>BOOT SMX6 WT/BK/RD VNT 42</t>
  </si>
  <si>
    <t>BOOT SMX6 WT/BK/RD VNT 43</t>
  </si>
  <si>
    <t>BOOT SMX6 WT/BK/RD VNT 44</t>
  </si>
  <si>
    <t>BOOT SMX6 WT/BK/RD VNT 45</t>
  </si>
  <si>
    <t>BOOT SMX6 WT/BK/RD VNT 46</t>
  </si>
  <si>
    <t>BOOT SMX6 WT/BK/RD VNT 47</t>
  </si>
  <si>
    <t>BOOT SMX6 WT/BK/RD VNT 48</t>
  </si>
  <si>
    <t>BOOT SMX6 WT/BK/RD VNT 49</t>
  </si>
  <si>
    <t>BOOT SMX6 WT/BK/RD VNT 50</t>
  </si>
  <si>
    <t>BOOT SMX-6V2 VNT B/R/W 36</t>
  </si>
  <si>
    <t>2223017-1320-36</t>
  </si>
  <si>
    <t>BOOT SMX-6V2 VNT B/R/W 37</t>
  </si>
  <si>
    <t>2223017-1320-37</t>
  </si>
  <si>
    <t>BOOT SMX-6V2 VNT B/R/W 38</t>
  </si>
  <si>
    <t>2223017-1320-38</t>
  </si>
  <si>
    <t>BOOT SMX-6V2 VNT B/R/W 39</t>
  </si>
  <si>
    <t>2223017-1320-39</t>
  </si>
  <si>
    <t>BOOT SMX-6V2 VNT B/R/W 40</t>
  </si>
  <si>
    <t>2223017-1320-40</t>
  </si>
  <si>
    <t>BOOT SMX-6V2 VNT B/R/W 41</t>
  </si>
  <si>
    <t>2223017-1320-41</t>
  </si>
  <si>
    <t>BOOT SMX-6V2 VNT B/R/W 42</t>
  </si>
  <si>
    <t>2223017-1320-42</t>
  </si>
  <si>
    <t>BOOT SMX-6V2 VNT B/R/W 43</t>
  </si>
  <si>
    <t>2223017-1320-43</t>
  </si>
  <si>
    <t>BOOT SMX-6V2 VNT B/R/W 44</t>
  </si>
  <si>
    <t>2223017-1320-44</t>
  </si>
  <si>
    <t>BOOT SMX-6V2 VNT B/R/W 45</t>
  </si>
  <si>
    <t>2223017-1320-45</t>
  </si>
  <si>
    <t>BOOT SMX-6V2 VNT B/R/W 46</t>
  </si>
  <si>
    <t>2223017-1320-46</t>
  </si>
  <si>
    <t>BOOT SMX-6V2 VNT B/R/W 47</t>
  </si>
  <si>
    <t>2223017-1320-47</t>
  </si>
  <si>
    <t>BOOT SMX-6V2 VNT B/R/W 48</t>
  </si>
  <si>
    <t>2223017-1320-48</t>
  </si>
  <si>
    <t>BOOT SMX-6V2 VNT B/R/W 49</t>
  </si>
  <si>
    <t>2223017-1320-49</t>
  </si>
  <si>
    <t>BOOT SMX-6V2 VNT B/R/W 50</t>
  </si>
  <si>
    <t>2223017-1320-50</t>
  </si>
  <si>
    <t>BOOT SMX-6V2 VNT BK/BK 36</t>
  </si>
  <si>
    <t>2223017-1102-36</t>
  </si>
  <si>
    <t>BOOT SMX-6V2 VNT BK/BK 37</t>
  </si>
  <si>
    <t>2223017-1102-37</t>
  </si>
  <si>
    <t>BOOT SMX-6V2 VNT BK/BK 38</t>
  </si>
  <si>
    <t>2223017-1102-38</t>
  </si>
  <si>
    <t>BOOT SMX-6V2 VNT BK/BK 39</t>
  </si>
  <si>
    <t>2223017-1102-39</t>
  </si>
  <si>
    <t>BOOT SMX-6V2 VNT BK/BK 40</t>
  </si>
  <si>
    <t>2223017-1102-40</t>
  </si>
  <si>
    <t>BOOT SMX-6V2 VNT BK/BK 41</t>
  </si>
  <si>
    <t>2223017-1102-41</t>
  </si>
  <si>
    <t>BOOT SMX-6V2 VNT BK/BK 42</t>
  </si>
  <si>
    <t>2223017-1102-42</t>
  </si>
  <si>
    <t>BOOT SMX-6V2 VNT BK/BK 43</t>
  </si>
  <si>
    <t>2223017-1102-43</t>
  </si>
  <si>
    <t>BOOT SMX-6V2 VNT BK/BK 44</t>
  </si>
  <si>
    <t>2223017-1102-44</t>
  </si>
  <si>
    <t>BOOT SMX-6V2 VNT BK/BK 45</t>
  </si>
  <si>
    <t>2223017-1102-45</t>
  </si>
  <si>
    <t>BOOT SMX-6V2 VNT BK/BK 46</t>
  </si>
  <si>
    <t>2223017-1102-46</t>
  </si>
  <si>
    <t>BOOT SMX-6V2 VNT BK/BK 47</t>
  </si>
  <si>
    <t>2223017-1102-47</t>
  </si>
  <si>
    <t>BOOT SMX-6V2 VNT BK/BK 48</t>
  </si>
  <si>
    <t>2223017-1102-48</t>
  </si>
  <si>
    <t>BOOT SMX-6V2 VNT BK/BK 49</t>
  </si>
  <si>
    <t>2223017-1102-49</t>
  </si>
  <si>
    <t>BOOT SMX-6V2 VNT BK/BK 50</t>
  </si>
  <si>
    <t>2223017-1102-50</t>
  </si>
  <si>
    <t>BOOT SMX-6V2 VNT BK/YL 36</t>
  </si>
  <si>
    <t>2223017-1550-36</t>
  </si>
  <si>
    <t>BOOT SMX-6V2 VNT BK/YL 37</t>
  </si>
  <si>
    <t>2223017-1550-37</t>
  </si>
  <si>
    <t>BOOT SMX-6V2 VNT BK/YL 38</t>
  </si>
  <si>
    <t>2223017-1550-38</t>
  </si>
  <si>
    <t>BOOT SMX-6V2 VNT BK/YL 39</t>
  </si>
  <si>
    <t>2223017-1550-39</t>
  </si>
  <si>
    <t>BOOT SMX-6V2 VNT BK/YL 40</t>
  </si>
  <si>
    <t>2223017-1550-40</t>
  </si>
  <si>
    <t>BOOT SMX-6V2 VNT BK/YL 41</t>
  </si>
  <si>
    <t>2223017-1550-41</t>
  </si>
  <si>
    <t>BOOT SMX-6V2 VNT BK/YL 42</t>
  </si>
  <si>
    <t>2223017-1550-42</t>
  </si>
  <si>
    <t>BOOT SMX-6V2 VNT BK/YL 43</t>
  </si>
  <si>
    <t>2223017-1550-43</t>
  </si>
  <si>
    <t>BOOT SMX-6V2 VNT BK/YL 44</t>
  </si>
  <si>
    <t>2223017-1550-44</t>
  </si>
  <si>
    <t>BOOT SMX-6V2 VNT BK/YL 45</t>
  </si>
  <si>
    <t>2223017-1550-45</t>
  </si>
  <si>
    <t>BOOT SMX-6V2 VNT BK/YL 46</t>
  </si>
  <si>
    <t>2223017-1550-46</t>
  </si>
  <si>
    <t>BOOT SMX-6V2 VNT BK/YL 47</t>
  </si>
  <si>
    <t>2223017-1550-47</t>
  </si>
  <si>
    <t>BOOT SMX-6V2 VNT BK/YL 48</t>
  </si>
  <si>
    <t>2223017-1550-48</t>
  </si>
  <si>
    <t>BOOT SMX-6V2 VNT BK/YL 49</t>
  </si>
  <si>
    <t>2223017-1550-49</t>
  </si>
  <si>
    <t>BOOT SMX-6V2 VNT BK/YL 50</t>
  </si>
  <si>
    <t>2223017-1550-50</t>
  </si>
  <si>
    <t>2223517-1100-36</t>
  </si>
  <si>
    <t>2223517-1100-37</t>
  </si>
  <si>
    <t>2223517-1100-38</t>
  </si>
  <si>
    <t>2223517-1100-39</t>
  </si>
  <si>
    <t>2223517-1100-40</t>
  </si>
  <si>
    <t>2223517-1100-41</t>
  </si>
  <si>
    <t>2223517-1100-42</t>
  </si>
  <si>
    <t>2223517-1100-43</t>
  </si>
  <si>
    <t>2223517-1100-44</t>
  </si>
  <si>
    <t>2223517-1100-45</t>
  </si>
  <si>
    <t>2223517-1100-46</t>
  </si>
  <si>
    <t>2223517-1100-47</t>
  </si>
  <si>
    <t>2223517-1100-48</t>
  </si>
  <si>
    <t>2223517-1100-49</t>
  </si>
  <si>
    <t>2223517-1100-50</t>
  </si>
  <si>
    <t>2223517-12-36</t>
  </si>
  <si>
    <t>2223517-12-37</t>
  </si>
  <si>
    <t>2223517-12-38</t>
  </si>
  <si>
    <t>2223517-12-39</t>
  </si>
  <si>
    <t>2223517-12-40</t>
  </si>
  <si>
    <t>2223517-12-41</t>
  </si>
  <si>
    <t>2223517-12-42</t>
  </si>
  <si>
    <t>2223517-12-43</t>
  </si>
  <si>
    <t>2223517-12-44</t>
  </si>
  <si>
    <t>2223517-12-45</t>
  </si>
  <si>
    <t>2223517-12-46</t>
  </si>
  <si>
    <t>2223517-12-47</t>
  </si>
  <si>
    <t>2223517-12-48</t>
  </si>
  <si>
    <t>2223517-12-49</t>
  </si>
  <si>
    <t>2223517-12-50</t>
  </si>
  <si>
    <t xml:space="preserve">BOOT ST R BK/RD/YL FL 39 </t>
  </si>
  <si>
    <t xml:space="preserve">BOOT ST R BK/RD/YL FL 40 </t>
  </si>
  <si>
    <t xml:space="preserve">BOOT ST R BK/RD/YL FL 41 </t>
  </si>
  <si>
    <t xml:space="preserve">BOOT ST R BK/RD/YL FL 42 </t>
  </si>
  <si>
    <t xml:space="preserve">BOOT ST R BK/RD/YL FL 43 </t>
  </si>
  <si>
    <t xml:space="preserve">BOOT ST R BK/RD/YL FL 44 </t>
  </si>
  <si>
    <t xml:space="preserve">BOOT ST R BK/RD/YL FL 45 </t>
  </si>
  <si>
    <t xml:space="preserve">BOOT ST R BK/RD/YL FL 46 </t>
  </si>
  <si>
    <t xml:space="preserve">BOOT ST R BK/RD/YL FL 47 </t>
  </si>
  <si>
    <t xml:space="preserve">BOOT ST R BK/RD/YL FL 48 </t>
  </si>
  <si>
    <t xml:space="preserve">BOOT ST R BK/WT/YL FL 39 </t>
  </si>
  <si>
    <t xml:space="preserve">BOOT ST R BK/WT/YL FL 40 </t>
  </si>
  <si>
    <t xml:space="preserve">BOOT ST R BK/WT/YL FL 41 </t>
  </si>
  <si>
    <t xml:space="preserve">BOOT ST R BK/WT/YL FL 42 </t>
  </si>
  <si>
    <t xml:space="preserve">BOOT ST R BK/WT/YL FL 43 </t>
  </si>
  <si>
    <t xml:space="preserve">BOOT ST R BK/WT/YL FL 44 </t>
  </si>
  <si>
    <t xml:space="preserve">BOOT ST R BK/WT/YL FL 45 </t>
  </si>
  <si>
    <t xml:space="preserve">BOOT ST R BK/WT/YL FL 46 </t>
  </si>
  <si>
    <t xml:space="preserve">BOOT ST R BK/WT/YL FL 47 </t>
  </si>
  <si>
    <t xml:space="preserve">BOOT ST R BK/WT/YL FL 48 </t>
  </si>
  <si>
    <t>BOOT STECH R BK 39</t>
  </si>
  <si>
    <t>BOOT STECH R BK 40</t>
  </si>
  <si>
    <t>BOOT STECH R BK 41</t>
  </si>
  <si>
    <t>BOOT STECH R BK 42</t>
  </si>
  <si>
    <t>BOOT STECH R BK 43</t>
  </si>
  <si>
    <t>BOOT STECH R BK 44</t>
  </si>
  <si>
    <t>BOOT STECH R BK 45</t>
  </si>
  <si>
    <t>BOOT STECH R BK 46</t>
  </si>
  <si>
    <t>BOOT STECH R BK 47</t>
  </si>
  <si>
    <t>BOOT STECH R BK 48</t>
  </si>
  <si>
    <t xml:space="preserve">BOOT STECH R BK/GY/RD 41 </t>
  </si>
  <si>
    <t>2220015-1052-41</t>
  </si>
  <si>
    <t xml:space="preserve">BOOT STECH R BK/GY/RD 42 </t>
  </si>
  <si>
    <t>2220015-1052-42</t>
  </si>
  <si>
    <t xml:space="preserve">BOOT STECH R BK/GY/RD 43 </t>
  </si>
  <si>
    <t>2220015-1052-43</t>
  </si>
  <si>
    <t xml:space="preserve">BOOT STECH R BK/GY/RD 44 </t>
  </si>
  <si>
    <t>2220015-1052-44</t>
  </si>
  <si>
    <t xml:space="preserve">BOOT STECH R BK/GY/RD 45 </t>
  </si>
  <si>
    <t>2220015-1052-45</t>
  </si>
  <si>
    <t xml:space="preserve">BOOT STECH R BK/GY/RD 46 </t>
  </si>
  <si>
    <t>2220015-1052-46</t>
  </si>
  <si>
    <t xml:space="preserve">BOOT STECH R BK/GY/RD 47 </t>
  </si>
  <si>
    <t>2220015-1052-47</t>
  </si>
  <si>
    <t>BOOT STECH R BK/RD/WT 39</t>
  </si>
  <si>
    <t>BOOT STECH R BK/RD/WT 40</t>
  </si>
  <si>
    <t>BOOT STECH R BK/RD/WT 41</t>
  </si>
  <si>
    <t>BOOT STECH R BK/RD/WT 42</t>
  </si>
  <si>
    <t>BOOT STECH R BK/RD/WT 43</t>
  </si>
  <si>
    <t>BOOT STECH R BK/RD/WT 44</t>
  </si>
  <si>
    <t>BOOT STECH R BK/RD/WT 45</t>
  </si>
  <si>
    <t>BOOT STECH R BK/RD/WT 46</t>
  </si>
  <si>
    <t>BOOT STECH R BK/RD/WT 47</t>
  </si>
  <si>
    <t>BOOT STECH R BK/RD/WT 48</t>
  </si>
  <si>
    <t>BOOT STECH R BK/WT 39</t>
  </si>
  <si>
    <t>BOOT STECH R BK/WT 40</t>
  </si>
  <si>
    <t>BOOT STECH R BK/WT 41</t>
  </si>
  <si>
    <t>BOOT STECH R BK/WT 42</t>
  </si>
  <si>
    <t>BOOT STECH R BK/WT 43</t>
  </si>
  <si>
    <t>BOOT STECH R BK/WT 44</t>
  </si>
  <si>
    <t>BOOT STECH R BK/WT 45</t>
  </si>
  <si>
    <t>BOOT STECH R BK/WT 46</t>
  </si>
  <si>
    <t>BOOT STECH R BK/WT 47</t>
  </si>
  <si>
    <t>BOOT STECH R BK/WT 48</t>
  </si>
  <si>
    <t>BOOT STECH R BK/WT/YL 39</t>
  </si>
  <si>
    <t>BOOT STECH R BK/WT/YL 40</t>
  </si>
  <si>
    <t>BOOT STECH R BK/WT/YL 41</t>
  </si>
  <si>
    <t>BOOT STECH R BK/WT/YL 42</t>
  </si>
  <si>
    <t>BOOT STECH R BK/WT/YL 43</t>
  </si>
  <si>
    <t>BOOT STECH R BK/WT/YL 44</t>
  </si>
  <si>
    <t>BOOT STECH R BK/WT/YL 45</t>
  </si>
  <si>
    <t>BOOT STECH R BK/WT/YL 46</t>
  </si>
  <si>
    <t>BOOT STECH R BK/WT/YL 47</t>
  </si>
  <si>
    <t>BOOT STECH R BK/WT/YL 48</t>
  </si>
  <si>
    <t>BOOT STECH R LORENZO 99CAMO 42</t>
  </si>
  <si>
    <t>BOOT STECH R LORENZO 99CAMO 43</t>
  </si>
  <si>
    <t>BOOT STECH R LORENZO 99CAMO 44</t>
  </si>
  <si>
    <t>BOOT STECH R LORENZO 99CAMO 45</t>
  </si>
  <si>
    <t>BOOT STECH R LORENZO 99CAMO 46</t>
  </si>
  <si>
    <t>BOOT STECH R MARQUEZ MAZE 42</t>
  </si>
  <si>
    <t>BOOT STECH R MARQUEZ MAZE 43</t>
  </si>
  <si>
    <t>BOOT STECH R MARQUEZ MAZE 44</t>
  </si>
  <si>
    <t>BOOT STECH R MARQUEZ MAZE 45</t>
  </si>
  <si>
    <t>BOOT STECH R MARQUEZ MAZE 46</t>
  </si>
  <si>
    <t>BOOT STECH R MARQUEZ REPUBLIK 42</t>
  </si>
  <si>
    <t>BOOT STECH R MARQUEZ REPUBLIK 43</t>
  </si>
  <si>
    <t>BOOT STECH R MARQUEZ REPUBLIK 44</t>
  </si>
  <si>
    <t>BOOT STECH R MARQUEZ REPUBLIK 45</t>
  </si>
  <si>
    <t>BOOT STECH R MARQUEZ REPUBLIK 46</t>
  </si>
  <si>
    <t xml:space="preserve">BOOT STECH R SCHWANTZ 42 </t>
  </si>
  <si>
    <t>2220015-1536-42</t>
  </si>
  <si>
    <t xml:space="preserve">BOOT STECH R SCHWANTZ 43 </t>
  </si>
  <si>
    <t>2220015-1536-43</t>
  </si>
  <si>
    <t xml:space="preserve">BOOT STECH R SCHWANTZ 44 </t>
  </si>
  <si>
    <t>2220015-1536-44</t>
  </si>
  <si>
    <t xml:space="preserve">BOOT STECH R SCHWANTZ 45 </t>
  </si>
  <si>
    <t>2220015-1536-45</t>
  </si>
  <si>
    <t xml:space="preserve">BOOT STECH R SCHWANTZ 46 </t>
  </si>
  <si>
    <t>2220015-1536-46</t>
  </si>
  <si>
    <t>BOOT STELLA TECH 3 BK 10</t>
  </si>
  <si>
    <t>BOOT STELLA TECH 3 BK 6</t>
  </si>
  <si>
    <t>BOOT STELLA TECH 3 BK 7</t>
  </si>
  <si>
    <t>BOOT STELLA TECH 3 BK 8</t>
  </si>
  <si>
    <t>BOOT STELLA TECH 3 BK 9</t>
  </si>
  <si>
    <t>BOOT STELLA TECH 3 W/B 10</t>
  </si>
  <si>
    <t>BOOT STELLA TECH 3 W/B 6</t>
  </si>
  <si>
    <t>BOOT STELLA TECH 3 W/B 7</t>
  </si>
  <si>
    <t>BOOT STELLA TECH 3 W/B 8</t>
  </si>
  <si>
    <t>BOOT STELLA TECH 3 W/B 9</t>
  </si>
  <si>
    <t>BOOT STELLA TECH 3 W/V 10</t>
  </si>
  <si>
    <t>BOOT STELLA TECH 3 W/V 6</t>
  </si>
  <si>
    <t>BOOT STELLA TECH 3 W/V 7</t>
  </si>
  <si>
    <t>BOOT STELLA TECH 3 W/V 8</t>
  </si>
  <si>
    <t>BOOT STELLA TECH 3 W/V 9</t>
  </si>
  <si>
    <t>BOOT SUPER TOUR GTX BK 37</t>
  </si>
  <si>
    <t>BOOT SUPER TOUR GTX BK 38</t>
  </si>
  <si>
    <t>BOOT SUPER TOUR GTX BK 39</t>
  </si>
  <si>
    <t>BOOT SUPER TOUR GTX BK 40</t>
  </si>
  <si>
    <t>BOOT SUPER TOUR GTX BK 41</t>
  </si>
  <si>
    <t>BOOT SUPER TOUR GTX BK 42</t>
  </si>
  <si>
    <t>BOOT SUPER TOUR GTX BK 43</t>
  </si>
  <si>
    <t>BOOT SUPER TOUR GTX BK 44</t>
  </si>
  <si>
    <t>BOOT SUPER TOUR GTX BK 45</t>
  </si>
  <si>
    <t>BOOT SUPER TOUR GTX BK 46</t>
  </si>
  <si>
    <t>BOOT SUPER TOUR GTX BK 47</t>
  </si>
  <si>
    <t>BOOT SUPER TOUR GTX BK 48</t>
  </si>
  <si>
    <t>482-42601</t>
  </si>
  <si>
    <t>2014518-12-1</t>
  </si>
  <si>
    <t>482-42610</t>
  </si>
  <si>
    <t>2014518-12-10</t>
  </si>
  <si>
    <t>482-42611</t>
  </si>
  <si>
    <t>2014518-12-11</t>
  </si>
  <si>
    <t>482-42612</t>
  </si>
  <si>
    <t>2014518-12-12</t>
  </si>
  <si>
    <t>482-42613</t>
  </si>
  <si>
    <t>2014518-12-13</t>
  </si>
  <si>
    <t>482-10810</t>
  </si>
  <si>
    <t>BOOT T10 AVIATOR BK/GD/GY 10</t>
  </si>
  <si>
    <t>2010014-1851-10</t>
  </si>
  <si>
    <t>482-10811</t>
  </si>
  <si>
    <t>BOOT T10 AVIATOR BK/GD/GY 11</t>
  </si>
  <si>
    <t>2010014-1851-11</t>
  </si>
  <si>
    <t>482-10812</t>
  </si>
  <si>
    <t>BOOT T10 AVIATOR BK/GD/GY 12</t>
  </si>
  <si>
    <t>2010014-1851-12</t>
  </si>
  <si>
    <t>BOOT T10 AVIATOR BK/GD/GY 13</t>
  </si>
  <si>
    <t>2010014-1851-13</t>
  </si>
  <si>
    <t>482-10808</t>
  </si>
  <si>
    <t xml:space="preserve">BOOT T10 AVIATOR BK/GD/GY 8 </t>
  </si>
  <si>
    <t>2010014-1851-8</t>
  </si>
  <si>
    <t>482-10809</t>
  </si>
  <si>
    <t xml:space="preserve">BOOT T10 AVIATOR BK/GD/GY 9 </t>
  </si>
  <si>
    <t>2010014-1851-9</t>
  </si>
  <si>
    <t>BOOT T10 BARCIA B/R/B 11</t>
  </si>
  <si>
    <t>BOOT T10 BARCIA B/R/B 12</t>
  </si>
  <si>
    <t>BOOT T10 BARCIA B/R/B 13</t>
  </si>
  <si>
    <t>BOOT T10 BARCIA B/R/B 14</t>
  </si>
  <si>
    <t>BOOT T10 BARCIA B/R/B 8</t>
  </si>
  <si>
    <t>BOOT T10 BARCIA B/R/B 9</t>
  </si>
  <si>
    <t>482-00210</t>
  </si>
  <si>
    <t>BOOT T10 BK/WT/FL YL 10</t>
  </si>
  <si>
    <t>482-00211</t>
  </si>
  <si>
    <t>BOOT T10 BK/WT/FL YL 11</t>
  </si>
  <si>
    <t>482-00212</t>
  </si>
  <si>
    <t>BOOT T10 BK/WT/FL YL 12</t>
  </si>
  <si>
    <t>482-00213</t>
  </si>
  <si>
    <t>BOOT T10 BK/WT/FL YL 13</t>
  </si>
  <si>
    <t>482-00214</t>
  </si>
  <si>
    <t>BOOT T10 BK/WT/FL YL 14</t>
  </si>
  <si>
    <t>482-00207</t>
  </si>
  <si>
    <t>BOOT T10 BK/WT/FL YL 7</t>
  </si>
  <si>
    <t>482-00208</t>
  </si>
  <si>
    <t>BOOT T10 BK/WT/FL YL 8</t>
  </si>
  <si>
    <t>482-00209</t>
  </si>
  <si>
    <t>BOOT T10 BK/WT/FL YL 9</t>
  </si>
  <si>
    <t>BOOT T10 MXON WH/RD/B 10</t>
  </si>
  <si>
    <t>BOOT T10 MXON WH/RD/B 11</t>
  </si>
  <si>
    <t>BOOT T10 MXON WH/RD/B 12</t>
  </si>
  <si>
    <t>BOOT T10 MXON WH/RD/B 8</t>
  </si>
  <si>
    <t>BOOT T10 MXON WH/RD/B 9</t>
  </si>
  <si>
    <t>BOOT T10 VEGAS B/W/G/Y 10</t>
  </si>
  <si>
    <t>2010014-1025-10</t>
  </si>
  <si>
    <t>BOOT T10 VEGAS B/W/G/Y 11</t>
  </si>
  <si>
    <t>2010014-1025-11</t>
  </si>
  <si>
    <t>BOOT T10 VEGAS B/W/G/Y 12</t>
  </si>
  <si>
    <t>2010014-1025-12</t>
  </si>
  <si>
    <t xml:space="preserve">BOOT T10 VEGAS B/W/G/Y 8 </t>
  </si>
  <si>
    <t>BOOT T10 VEGAS B/W/G/Y 9</t>
  </si>
  <si>
    <t>BOOT T10 VENOM R/B/C/Y 10</t>
  </si>
  <si>
    <t>BOOT T10 VENOM R/B/C/Y 11</t>
  </si>
  <si>
    <t>BOOT T10 VENOM R/B/C/Y 12</t>
  </si>
  <si>
    <t>BOOT T10 VENOM R/B/C/Y 8</t>
  </si>
  <si>
    <t>BOOT T10 VENOM R/B/C/Y 9</t>
  </si>
  <si>
    <t xml:space="preserve">BOOT T3S KIDS BK/WT/RD 1 </t>
  </si>
  <si>
    <t>482-42710</t>
  </si>
  <si>
    <t>BOOT T3S KIDS BK/WT/RD 10</t>
  </si>
  <si>
    <t>2014518-1231-10</t>
  </si>
  <si>
    <t>482-42711</t>
  </si>
  <si>
    <t>BOOT T3S KIDS BK/WT/RD 11</t>
  </si>
  <si>
    <t>2014518-1231-11</t>
  </si>
  <si>
    <t>482-42712</t>
  </si>
  <si>
    <t>BOOT T3S KIDS BK/WT/RD 12</t>
  </si>
  <si>
    <t>2014518-1231-12</t>
  </si>
  <si>
    <t>482-42713</t>
  </si>
  <si>
    <t>BOOT T3S KIDS BK/WT/RD 13</t>
  </si>
  <si>
    <t>2014518-1231-13</t>
  </si>
  <si>
    <t>482-42501</t>
  </si>
  <si>
    <t xml:space="preserve">BOOT T3S KIDS BK/WT/YL 1 </t>
  </si>
  <si>
    <t>2014518-125-1</t>
  </si>
  <si>
    <t>482-42510</t>
  </si>
  <si>
    <t>BOOT T3S KIDS BK/WT/YL 10</t>
  </si>
  <si>
    <t>482-42511</t>
  </si>
  <si>
    <t>BOOT T3S KIDS BK/WT/YL 11</t>
  </si>
  <si>
    <t>482-42512</t>
  </si>
  <si>
    <t>BOOT T3S KIDS BK/WT/YL 12</t>
  </si>
  <si>
    <t>482-42513</t>
  </si>
  <si>
    <t>BOOT T3S KIDS BK/WT/YL 13</t>
  </si>
  <si>
    <t>482-42602</t>
  </si>
  <si>
    <t>2014018-12-2</t>
  </si>
  <si>
    <t>482-42603</t>
  </si>
  <si>
    <t>2014018-12-3</t>
  </si>
  <si>
    <t>482-42604</t>
  </si>
  <si>
    <t>2014018-12-4</t>
  </si>
  <si>
    <t>482-42605</t>
  </si>
  <si>
    <t>2014018-12-5</t>
  </si>
  <si>
    <t>482-42606</t>
  </si>
  <si>
    <t>2014018-12-6</t>
  </si>
  <si>
    <t>482-42607</t>
  </si>
  <si>
    <t>2014018-12-7</t>
  </si>
  <si>
    <t>482-42608</t>
  </si>
  <si>
    <t>2014018-12-8</t>
  </si>
  <si>
    <t>482-42702</t>
  </si>
  <si>
    <t>482-42703</t>
  </si>
  <si>
    <t>482-42704</t>
  </si>
  <si>
    <t>482-42705</t>
  </si>
  <si>
    <t>482-42706</t>
  </si>
  <si>
    <t>482-42707</t>
  </si>
  <si>
    <t>482-42708</t>
  </si>
  <si>
    <t>2014018-125-2</t>
  </si>
  <si>
    <t>2014018-125-3</t>
  </si>
  <si>
    <t>2014018-125-4</t>
  </si>
  <si>
    <t>482-42505</t>
  </si>
  <si>
    <t>2014018-125-5</t>
  </si>
  <si>
    <t>482-42506</t>
  </si>
  <si>
    <t>2014018-125-6</t>
  </si>
  <si>
    <t>482-42507</t>
  </si>
  <si>
    <t>2014018-125-7</t>
  </si>
  <si>
    <t>482-42508</t>
  </si>
  <si>
    <t>2014018-125-8</t>
  </si>
  <si>
    <t>482-30510</t>
  </si>
  <si>
    <t xml:space="preserve">BOOT T5 BK/WT/YL FL 10   </t>
  </si>
  <si>
    <t>482-30511</t>
  </si>
  <si>
    <t xml:space="preserve">BOOT T5 BK/WT/YL FL 11   </t>
  </si>
  <si>
    <t>482-30512</t>
  </si>
  <si>
    <t xml:space="preserve">BOOT T5 BK/WT/YL FL 12   </t>
  </si>
  <si>
    <t>482-30513</t>
  </si>
  <si>
    <t xml:space="preserve">BOOT T5 BK/WT/YL FL 13   </t>
  </si>
  <si>
    <t>482-30514</t>
  </si>
  <si>
    <t xml:space="preserve">BOOT T5 BK/WT/YL FL 14   </t>
  </si>
  <si>
    <t>482-30515</t>
  </si>
  <si>
    <t xml:space="preserve">BOOT T5 BK/WT/YL FL 15   </t>
  </si>
  <si>
    <t>482-30516</t>
  </si>
  <si>
    <t xml:space="preserve">BOOT T5 BK/WT/YL FL 16   </t>
  </si>
  <si>
    <t>482-30505</t>
  </si>
  <si>
    <t xml:space="preserve">BOOT T5 BK/WT/YL FL 5    </t>
  </si>
  <si>
    <t>2015015-125-5</t>
  </si>
  <si>
    <t>482-30506</t>
  </si>
  <si>
    <t xml:space="preserve">BOOT T5 BK/WT/YL FL 6    </t>
  </si>
  <si>
    <t>2015015-125-6</t>
  </si>
  <si>
    <t>482-30507</t>
  </si>
  <si>
    <t xml:space="preserve">BOOT T5 BK/WT/YL FL 7    </t>
  </si>
  <si>
    <t>2015015-125-7</t>
  </si>
  <si>
    <t>482-30508</t>
  </si>
  <si>
    <t xml:space="preserve">BOOT T5 BK/WT/YL FL 8    </t>
  </si>
  <si>
    <t>2015015-125-8</t>
  </si>
  <si>
    <t>482-30509</t>
  </si>
  <si>
    <t xml:space="preserve">BOOT T5 BK/WT/YL FL 9    </t>
  </si>
  <si>
    <t>2015015-125-9</t>
  </si>
  <si>
    <t>482-30710</t>
  </si>
  <si>
    <t>BOOT T5 BL/BK/YL FL/RD 10</t>
  </si>
  <si>
    <t>2015015-7153-10</t>
  </si>
  <si>
    <t>482-30711</t>
  </si>
  <si>
    <t>BOOT T5 BL/BK/YL FL/RD 11</t>
  </si>
  <si>
    <t>2015015-7153-11</t>
  </si>
  <si>
    <t>482-30712</t>
  </si>
  <si>
    <t>BOOT T5 BL/BK/YL FL/RD 12</t>
  </si>
  <si>
    <t>2015015-7153-12</t>
  </si>
  <si>
    <t>482-30713</t>
  </si>
  <si>
    <t>BOOT T5 BL/BK/YL FL/RD 13</t>
  </si>
  <si>
    <t>2015015-7153-13</t>
  </si>
  <si>
    <t>482-30714</t>
  </si>
  <si>
    <t>BOOT T5 BL/BK/YL FL/RD 14</t>
  </si>
  <si>
    <t>2015015-7153-14</t>
  </si>
  <si>
    <t>482-30715</t>
  </si>
  <si>
    <t>BOOT T5 BL/BK/YL FL/RD 15</t>
  </si>
  <si>
    <t>2015015-7153-15</t>
  </si>
  <si>
    <t>482-30716</t>
  </si>
  <si>
    <t>BOOT T5 BL/BK/YL FL/RD 16</t>
  </si>
  <si>
    <t>2015015-7153-16</t>
  </si>
  <si>
    <t>482-30705</t>
  </si>
  <si>
    <t xml:space="preserve">BOOT T5 BL/BK/YL FL/RD 5 </t>
  </si>
  <si>
    <t>482-30706</t>
  </si>
  <si>
    <t xml:space="preserve">BOOT T5 BL/BK/YL FL/RD 6 </t>
  </si>
  <si>
    <t>482-30707</t>
  </si>
  <si>
    <t xml:space="preserve">BOOT T5 BL/BK/YL FL/RD 7 </t>
  </si>
  <si>
    <t>482-30708</t>
  </si>
  <si>
    <t xml:space="preserve">BOOT T5 BL/BK/YL FL/RD 8 </t>
  </si>
  <si>
    <t>482-30709</t>
  </si>
  <si>
    <t xml:space="preserve">BOOT T5 BL/BK/YL FL/RD 9 </t>
  </si>
  <si>
    <t>482-28710</t>
  </si>
  <si>
    <t>BOOT T7 ENDURO B/O/B/W 10</t>
  </si>
  <si>
    <t>482-28711</t>
  </si>
  <si>
    <t>BOOT T7 ENDURO B/O/B/W 11</t>
  </si>
  <si>
    <t>482-28712</t>
  </si>
  <si>
    <t>BOOT T7 ENDURO B/O/B/W 12</t>
  </si>
  <si>
    <t>482-28713</t>
  </si>
  <si>
    <t>BOOT T7 ENDURO B/O/B/W 13</t>
  </si>
  <si>
    <t>482-28714</t>
  </si>
  <si>
    <t>BOOT T7 ENDURO B/O/B/W 14</t>
  </si>
  <si>
    <t>482-28707</t>
  </si>
  <si>
    <t>BOOT T7 ENDURO B/O/B/W 7</t>
  </si>
  <si>
    <t>482-28708</t>
  </si>
  <si>
    <t>BOOT T7 ENDURO B/O/B/W 8</t>
  </si>
  <si>
    <t>482-28709</t>
  </si>
  <si>
    <t>BOOT T7 ENDURO B/O/B/W 9</t>
  </si>
  <si>
    <t>BOOT T-7 ENDURO BK 10</t>
  </si>
  <si>
    <t>482-28111</t>
  </si>
  <si>
    <t>BOOT T-7 ENDURO BK 11</t>
  </si>
  <si>
    <t>482-28112</t>
  </si>
  <si>
    <t>BOOT T-7 ENDURO BK 12</t>
  </si>
  <si>
    <t>482-28113</t>
  </si>
  <si>
    <t>BOOT T-7 ENDURO BK 13</t>
  </si>
  <si>
    <t>482-28114</t>
  </si>
  <si>
    <t>BOOT T-7 ENDURO BK 14</t>
  </si>
  <si>
    <t>482-28107</t>
  </si>
  <si>
    <t>BOOT T-7 ENDURO BK 7</t>
  </si>
  <si>
    <t>482-28108</t>
  </si>
  <si>
    <t>BOOT T-7 ENDURO BK 8</t>
  </si>
  <si>
    <t>482-28109</t>
  </si>
  <si>
    <t>BOOT T-7 ENDURO BK 9</t>
  </si>
  <si>
    <t>482-28507</t>
  </si>
  <si>
    <t>BOOT T7 ENDURO BK/WT/YL 7</t>
  </si>
  <si>
    <t>482-28508</t>
  </si>
  <si>
    <t>BOOT T7 ENDURO BK/WT/YL 8</t>
  </si>
  <si>
    <t>482-28509</t>
  </si>
  <si>
    <t>BOOT T7 ENDURO BK/WT/YL 9</t>
  </si>
  <si>
    <t>482-2851-0</t>
  </si>
  <si>
    <t>BOOT T7 ENDURO BK/WT/YL10</t>
  </si>
  <si>
    <t>482-28511</t>
  </si>
  <si>
    <t>BOOT T7 ENDURO BK/WT/YL11</t>
  </si>
  <si>
    <t>482-28512</t>
  </si>
  <si>
    <t>BOOT T7 ENDURO BK/WT/YL12</t>
  </si>
  <si>
    <t>482-28513</t>
  </si>
  <si>
    <t>BOOT T7 ENDURO BK/WT/YL13</t>
  </si>
  <si>
    <t>482-28514</t>
  </si>
  <si>
    <t>BOOT T7 ENDURO BK/WT/YL14</t>
  </si>
  <si>
    <t>482-28310</t>
  </si>
  <si>
    <t>BOOT T-7 ENDURO WT 10</t>
  </si>
  <si>
    <t>482-28311</t>
  </si>
  <si>
    <t>BOOT T-7 ENDURO WT 11</t>
  </si>
  <si>
    <t>482-28312</t>
  </si>
  <si>
    <t>BOOT T-7 ENDURO WT 12</t>
  </si>
  <si>
    <t>482-28313</t>
  </si>
  <si>
    <t>BOOT T-7 ENDURO WT 13</t>
  </si>
  <si>
    <t>482-28314</t>
  </si>
  <si>
    <t>BOOT T-7 ENDURO WT 14</t>
  </si>
  <si>
    <t>482-28307</t>
  </si>
  <si>
    <t>BOOT T-7 ENDURO WT 7</t>
  </si>
  <si>
    <t>482-28308</t>
  </si>
  <si>
    <t>BOOT T-7 ENDURO WT 8</t>
  </si>
  <si>
    <t>482-28309</t>
  </si>
  <si>
    <t>BOOT T-7 ENDURO WT 9</t>
  </si>
  <si>
    <t>BOOT T-7 ENDURO WT/OR 10</t>
  </si>
  <si>
    <t>BOOT T-7 ENDURO WT/OR 11</t>
  </si>
  <si>
    <t>BOOT T-7 ENDURO WT/OR 12</t>
  </si>
  <si>
    <t>BOOT T-7 ENDURO WT/OR 13</t>
  </si>
  <si>
    <t>BOOT T-7 ENDURO WT/OR 14</t>
  </si>
  <si>
    <t>BOOT T-7 ENDURO WT/OR 7</t>
  </si>
  <si>
    <t>BOOT T-7 ENDURO WT/OR 8</t>
  </si>
  <si>
    <t>BOOT T-7 ENDURO WT/OR 9</t>
  </si>
  <si>
    <t>482-21510</t>
  </si>
  <si>
    <t>BOOT T7 INDY VICE GY/PNK/TURQ 10</t>
  </si>
  <si>
    <t>2012014-9397-10</t>
  </si>
  <si>
    <t>482-21511</t>
  </si>
  <si>
    <t>BOOT T7 INDY VICE GY/PNK/TURQ 11</t>
  </si>
  <si>
    <t>2012014-9397-11</t>
  </si>
  <si>
    <t>482-21512</t>
  </si>
  <si>
    <t>BOOT T7 INDY VICE GY/PNK/TURQ 12</t>
  </si>
  <si>
    <t>2012014-9397-12</t>
  </si>
  <si>
    <t>BOOT T7 INDY VICE GY/PNK/TURQ 13</t>
  </si>
  <si>
    <t>2012014-9397-13</t>
  </si>
  <si>
    <t xml:space="preserve">BOOT T7 INDY VICE GY/PNK/TURQ 7 </t>
  </si>
  <si>
    <t>2012014-9397-7</t>
  </si>
  <si>
    <t>482-21508</t>
  </si>
  <si>
    <t>BOOT T7 INDY VICE GY/PNK/TURQ 8</t>
  </si>
  <si>
    <t>2012014-9397-8</t>
  </si>
  <si>
    <t>482-21509</t>
  </si>
  <si>
    <t>BOOT T7 INDY VICE GY/PNK/TURQ 9</t>
  </si>
  <si>
    <t>2012014-9397-9</t>
  </si>
  <si>
    <t>482-21310</t>
  </si>
  <si>
    <t>BOOT T7 RD FL/CY/GY/BK 10</t>
  </si>
  <si>
    <t>2012014-3711-10</t>
  </si>
  <si>
    <t>482-21311</t>
  </si>
  <si>
    <t>BOOT T7 RD FL/CY/GY/BK 11</t>
  </si>
  <si>
    <t>2012014-3711-11</t>
  </si>
  <si>
    <t>482-21312</t>
  </si>
  <si>
    <t>BOOT T7 RD FL/CY/GY/BK 12</t>
  </si>
  <si>
    <t>2012014-3711-12</t>
  </si>
  <si>
    <t>482-21313</t>
  </si>
  <si>
    <t>BOOT T7 RD FL/CY/GY/BK 13</t>
  </si>
  <si>
    <t>2012014-3711-13</t>
  </si>
  <si>
    <t>482-21314</t>
  </si>
  <si>
    <t>BOOT T7 RD FL/CY/GY/BK 14</t>
  </si>
  <si>
    <t>2012014-3711-14</t>
  </si>
  <si>
    <t>482-21315</t>
  </si>
  <si>
    <t>BOOT T7 RD FL/CY/GY/BK 15</t>
  </si>
  <si>
    <t>2012014-3711-15</t>
  </si>
  <si>
    <t>482-21316</t>
  </si>
  <si>
    <t>BOOT T7 RD FL/CY/GY/BK 16</t>
  </si>
  <si>
    <t>2012014-3711-16</t>
  </si>
  <si>
    <t>482-21305</t>
  </si>
  <si>
    <t xml:space="preserve">BOOT T7 RD FL/CY/GY/BK 5 </t>
  </si>
  <si>
    <t>482-21306</t>
  </si>
  <si>
    <t xml:space="preserve">BOOT T7 RD FL/CY/GY/BK 6 </t>
  </si>
  <si>
    <t>482-21307</t>
  </si>
  <si>
    <t xml:space="preserve">BOOT T7 RD FL/CY/GY/BK 7 </t>
  </si>
  <si>
    <t>482-21308</t>
  </si>
  <si>
    <t xml:space="preserve">BOOT T7 RD FL/CY/GY/BK 8 </t>
  </si>
  <si>
    <t>482-21309</t>
  </si>
  <si>
    <t xml:space="preserve">BOOT T7 RD FL/CY/GY/BK 9 </t>
  </si>
  <si>
    <t xml:space="preserve">BOOT T7 VEGAS B/W/G/Y 10 </t>
  </si>
  <si>
    <t>2012014-1025-10</t>
  </si>
  <si>
    <t xml:space="preserve">BOOT T7 VEGAS B/W/G/Y 11 </t>
  </si>
  <si>
    <t>2012014-1025-11</t>
  </si>
  <si>
    <t xml:space="preserve">BOOT T7 VEGAS B/W/G/Y 12 </t>
  </si>
  <si>
    <t>2012014-1025-12</t>
  </si>
  <si>
    <t xml:space="preserve">BOOT T7 VEGAS B/W/G/Y 8  </t>
  </si>
  <si>
    <t xml:space="preserve">BOOT T7 VEGAS B/W/G/Y 9  </t>
  </si>
  <si>
    <t>482-21210</t>
  </si>
  <si>
    <t xml:space="preserve">BOOT T7 YF/RF/GY/BK 10   </t>
  </si>
  <si>
    <t>2012014-5301-10</t>
  </si>
  <si>
    <t>482-21211</t>
  </si>
  <si>
    <t xml:space="preserve">BOOT T7 YF/RF/GY/BK 11   </t>
  </si>
  <si>
    <t>2012014-5301-11</t>
  </si>
  <si>
    <t>482-21212</t>
  </si>
  <si>
    <t xml:space="preserve">BOOT T7 YF/RF/GY/BK 12   </t>
  </si>
  <si>
    <t>2012014-5301-12</t>
  </si>
  <si>
    <t>482-21213</t>
  </si>
  <si>
    <t xml:space="preserve">BOOT T7 YF/RF/GY/BK 13   </t>
  </si>
  <si>
    <t>2012014-5301-13</t>
  </si>
  <si>
    <t>482-21214</t>
  </si>
  <si>
    <t xml:space="preserve">BOOT T7 YF/RF/GY/BK 14   </t>
  </si>
  <si>
    <t>2012014-5301-14</t>
  </si>
  <si>
    <t>482-21215</t>
  </si>
  <si>
    <t xml:space="preserve">BOOT T7 YF/RF/GY/BK 15   </t>
  </si>
  <si>
    <t>2012014-5301-15</t>
  </si>
  <si>
    <t>482-21216</t>
  </si>
  <si>
    <t xml:space="preserve">BOOT T7 YF/RF/GY/BK 16   </t>
  </si>
  <si>
    <t>2012014-5301-16</t>
  </si>
  <si>
    <t>482-21205</t>
  </si>
  <si>
    <t xml:space="preserve">BOOT T7 YF/RF/GY/BK 5    </t>
  </si>
  <si>
    <t>482-21206</t>
  </si>
  <si>
    <t xml:space="preserve">BOOT T7 YF/RF/GY/BK 6    </t>
  </si>
  <si>
    <t>482-21207</t>
  </si>
  <si>
    <t xml:space="preserve">BOOT T7 YF/RF/GY/BK 7    </t>
  </si>
  <si>
    <t>482-21208</t>
  </si>
  <si>
    <t xml:space="preserve">BOOT T7 YF/RF/GY/BK 8    </t>
  </si>
  <si>
    <t>482-21209</t>
  </si>
  <si>
    <t xml:space="preserve">BOOT T7 YF/RF/GY/BK 9    </t>
  </si>
  <si>
    <t>482-21110</t>
  </si>
  <si>
    <t>BOOT T7 YL FL/WT/BL/CY 10</t>
  </si>
  <si>
    <t>2012014-5277-10</t>
  </si>
  <si>
    <t>482-21111</t>
  </si>
  <si>
    <t>BOOT T7 YL FL/WT/BL/CY 11</t>
  </si>
  <si>
    <t>2012014-5277-11</t>
  </si>
  <si>
    <t>482-21112</t>
  </si>
  <si>
    <t>BOOT T7 YL FL/WT/BL/CY 12</t>
  </si>
  <si>
    <t>2012014-5277-12</t>
  </si>
  <si>
    <t>482-21113</t>
  </si>
  <si>
    <t>BOOT T7 YL FL/WT/BL/CY 13</t>
  </si>
  <si>
    <t>2012014-5277-13</t>
  </si>
  <si>
    <t>482-21114</t>
  </si>
  <si>
    <t>BOOT T7 YL FL/WT/BL/CY 14</t>
  </si>
  <si>
    <t>2012014-5277-14</t>
  </si>
  <si>
    <t>482-21115</t>
  </si>
  <si>
    <t>BOOT T7 YL FL/WT/BL/CY 15</t>
  </si>
  <si>
    <t>2012014-5277-15</t>
  </si>
  <si>
    <t>482-21116</t>
  </si>
  <si>
    <t>BOOT T7 YL FL/WT/BL/CY 16</t>
  </si>
  <si>
    <t>2012014-5277-16</t>
  </si>
  <si>
    <t>482-21105</t>
  </si>
  <si>
    <t xml:space="preserve">BOOT T7 YL FL/WT/BL/CY 5 </t>
  </si>
  <si>
    <t>482-21106</t>
  </si>
  <si>
    <t xml:space="preserve">BOOT T7 YL FL/WT/BL/CY 6 </t>
  </si>
  <si>
    <t>482-21107</t>
  </si>
  <si>
    <t xml:space="preserve">BOOT T7 YL FL/WT/BL/CY 7 </t>
  </si>
  <si>
    <t>482-21108</t>
  </si>
  <si>
    <t xml:space="preserve">BOOT T7 YL FL/WT/BL/CY 8 </t>
  </si>
  <si>
    <t>482-21109</t>
  </si>
  <si>
    <t xml:space="preserve">BOOT T7 YL FL/WT/BL/CY 9 </t>
  </si>
  <si>
    <t>482-25804</t>
  </si>
  <si>
    <t xml:space="preserve">BOOT T7S GATOR 4         </t>
  </si>
  <si>
    <t>482-25805</t>
  </si>
  <si>
    <t xml:space="preserve">BOOT T7S GATOR 5         </t>
  </si>
  <si>
    <t>482-25806</t>
  </si>
  <si>
    <t xml:space="preserve">BOOT T7S GATOR 6         </t>
  </si>
  <si>
    <t>482-25807</t>
  </si>
  <si>
    <t xml:space="preserve">BOOT T7S GATOR 7         </t>
  </si>
  <si>
    <t>482-25808</t>
  </si>
  <si>
    <t xml:space="preserve">BOOT T7S GATOR 8         </t>
  </si>
  <si>
    <t>482-35110</t>
  </si>
  <si>
    <t>BOOT TECH 1 BK 10</t>
  </si>
  <si>
    <t>482-35111</t>
  </si>
  <si>
    <t>BOOT TECH 1 BK 11</t>
  </si>
  <si>
    <t>482-35112</t>
  </si>
  <si>
    <t>BOOT TECH 1 BK 12</t>
  </si>
  <si>
    <t>482-35113</t>
  </si>
  <si>
    <t>BOOT TECH 1 BK 13</t>
  </si>
  <si>
    <t>482-35114</t>
  </si>
  <si>
    <t>BOOT TECH 1 BK 14</t>
  </si>
  <si>
    <t>482-35115</t>
  </si>
  <si>
    <t>BOOT TECH 1 BK 15</t>
  </si>
  <si>
    <t>482-35116</t>
  </si>
  <si>
    <t>BOOT TECH 1 BK 16</t>
  </si>
  <si>
    <t>482-35105</t>
  </si>
  <si>
    <t>BOOT TECH 1 BK 5</t>
  </si>
  <si>
    <t>482-35106</t>
  </si>
  <si>
    <t>BOOT TECH 1 BK 6</t>
  </si>
  <si>
    <t>482-35107</t>
  </si>
  <si>
    <t>BOOT TECH 1 BK 7</t>
  </si>
  <si>
    <t>482-35108</t>
  </si>
  <si>
    <t>BOOT TECH 1 BK 8</t>
  </si>
  <si>
    <t>482-35109</t>
  </si>
  <si>
    <t>BOOT TECH 1 BK 9</t>
  </si>
  <si>
    <t>482-35210</t>
  </si>
  <si>
    <t>BOOT TECH 1 BK/WT 10</t>
  </si>
  <si>
    <t>482-35211</t>
  </si>
  <si>
    <t>BOOT TECH 1 BK/WT 11</t>
  </si>
  <si>
    <t>482-35212</t>
  </si>
  <si>
    <t>BOOT TECH 1 BK/WT 12</t>
  </si>
  <si>
    <t>482-35213</t>
  </si>
  <si>
    <t>BOOT TECH 1 BK/WT 13</t>
  </si>
  <si>
    <t>482-35214</t>
  </si>
  <si>
    <t>BOOT TECH 1 BK/WT 14</t>
  </si>
  <si>
    <t>482-35215</t>
  </si>
  <si>
    <t>BOOT TECH 1 BK/WT 15</t>
  </si>
  <si>
    <t>482-35216</t>
  </si>
  <si>
    <t>BOOT TECH 1 BK/WT 16</t>
  </si>
  <si>
    <t>482-35205</t>
  </si>
  <si>
    <t>BOOT TECH 1 BK/WT 5</t>
  </si>
  <si>
    <t>482-35206</t>
  </si>
  <si>
    <t>BOOT TECH 1 BK/WT 6</t>
  </si>
  <si>
    <t>482-35207</t>
  </si>
  <si>
    <t>BOOT TECH 1 BK/WT 7</t>
  </si>
  <si>
    <t>482-35208</t>
  </si>
  <si>
    <t>BOOT TECH 1 BK/WT 8</t>
  </si>
  <si>
    <t>482-35209</t>
  </si>
  <si>
    <t>BOOT TECH 1 BK/WT 9</t>
  </si>
  <si>
    <t>482-35310</t>
  </si>
  <si>
    <t>BOOT TECH 1 WT 10</t>
  </si>
  <si>
    <t>482-35311</t>
  </si>
  <si>
    <t>BOOT TECH 1 WT 11</t>
  </si>
  <si>
    <t>482-35312</t>
  </si>
  <si>
    <t>BOOT TECH 1 WT 12</t>
  </si>
  <si>
    <t>482-35313</t>
  </si>
  <si>
    <t>BOOT TECH 1 WT 13</t>
  </si>
  <si>
    <t>482-35314</t>
  </si>
  <si>
    <t>BOOT TECH 1 WT 14</t>
  </si>
  <si>
    <t>482-35315</t>
  </si>
  <si>
    <t>BOOT TECH 1 WT 15</t>
  </si>
  <si>
    <t>482-35316</t>
  </si>
  <si>
    <t>BOOT TECH 1 WT 16</t>
  </si>
  <si>
    <t>482-35305</t>
  </si>
  <si>
    <t>BOOT TECH 1 WT 5</t>
  </si>
  <si>
    <t>482-35306</t>
  </si>
  <si>
    <t>BOOT TECH 1 WT 6</t>
  </si>
  <si>
    <t>482-35307</t>
  </si>
  <si>
    <t>BOOT TECH 1 WT 7</t>
  </si>
  <si>
    <t>482-35308</t>
  </si>
  <si>
    <t>BOOT TECH 1 WT 8</t>
  </si>
  <si>
    <t>482-35309</t>
  </si>
  <si>
    <t>BOOT TECH 1 WT 9</t>
  </si>
  <si>
    <t>BOOT TECH 10 BK/RD/YEL 10</t>
  </si>
  <si>
    <t>BOOT TECH 10 BK/RD/YEL 11</t>
  </si>
  <si>
    <t>BOOT TECH 10 BK/RD/YEL 12</t>
  </si>
  <si>
    <t>BOOT TECH 10 BK/RD/YEL 13</t>
  </si>
  <si>
    <t>BOOT TECH 10 BK/RD/YEL 14</t>
  </si>
  <si>
    <t>BOOT TECH 10 BK/RD/YEL 7</t>
  </si>
  <si>
    <t>BOOT TECH 10 BK/RD/YEL 8</t>
  </si>
  <si>
    <t>BOOT TECH 10 BK/RD/YEL 9</t>
  </si>
  <si>
    <t>482-00110</t>
  </si>
  <si>
    <t>BOOT TECH 10 BLK 10</t>
  </si>
  <si>
    <t>482-00111</t>
  </si>
  <si>
    <t>BOOT TECH 10 BLK 11</t>
  </si>
  <si>
    <t>482-00112</t>
  </si>
  <si>
    <t>BOOT TECH 10 BLK 12</t>
  </si>
  <si>
    <t>482-00113</t>
  </si>
  <si>
    <t>BOOT TECH 10 BLK 13</t>
  </si>
  <si>
    <t>482-00114</t>
  </si>
  <si>
    <t>BOOT TECH 10 BLK 14</t>
  </si>
  <si>
    <t>482-00107</t>
  </si>
  <si>
    <t>BOOT TECH 10 BLK 7</t>
  </si>
  <si>
    <t>482-00108</t>
  </si>
  <si>
    <t>BOOT TECH 10 BLK 8</t>
  </si>
  <si>
    <t>482-00109</t>
  </si>
  <si>
    <t>BOOT TECH 10 BLK 9</t>
  </si>
  <si>
    <t>BOOT TECH 10 BLK/GRN 10</t>
  </si>
  <si>
    <t>BOOT TECH 10 BLK/GRN 11</t>
  </si>
  <si>
    <t>BOOT TECH 10 BLK/GRN 12</t>
  </si>
  <si>
    <t>BOOT TECH 10 BLK/GRN 13</t>
  </si>
  <si>
    <t>BOOT TECH 10 BLK/GRN 14</t>
  </si>
  <si>
    <t>BOOT TECH 10 BLK/GRN 7</t>
  </si>
  <si>
    <t>BOOT TECH 10 BLK/GRN 8</t>
  </si>
  <si>
    <t>BOOT TECH 10 BLK/GRN 9</t>
  </si>
  <si>
    <t>BOOT TECH 10 CYAN/WHT 11</t>
  </si>
  <si>
    <t>BOOT TECH 10 CYAN/WHT 12</t>
  </si>
  <si>
    <t>BOOT TECH 10 CYAN/WHT 13</t>
  </si>
  <si>
    <t>BOOT TECH 10 CYAN/WHT 14</t>
  </si>
  <si>
    <t>BOOT TECH 10 CYAN/WHT 8</t>
  </si>
  <si>
    <t>BOOT TECH 10 ORG 10</t>
  </si>
  <si>
    <t>BOOT TECH 10 ORG 11</t>
  </si>
  <si>
    <t>BOOT TECH 10 ORG 12</t>
  </si>
  <si>
    <t>BOOT TECH 10 ORG 13</t>
  </si>
  <si>
    <t>BOOT TECH 10 ORG 14</t>
  </si>
  <si>
    <t>BOOT TECH 10 ORG 7</t>
  </si>
  <si>
    <t>BOOT TECH 10 ORG 8</t>
  </si>
  <si>
    <t>BOOT TECH 10 ORG 9</t>
  </si>
  <si>
    <t>BOOT TECH 10 PATRIOT 10</t>
  </si>
  <si>
    <t>BOOT TECH 10 PATRIOT 11</t>
  </si>
  <si>
    <t>BOOT TECH 10 PATRIOT 12</t>
  </si>
  <si>
    <t>BOOT TECH 10 PATRIOT 13</t>
  </si>
  <si>
    <t>BOOT TECH 10 PATRIOT 14</t>
  </si>
  <si>
    <t>BOOT TECH 10 PATRIOT 7</t>
  </si>
  <si>
    <t>BOOT TECH 10 PATRIOT 8</t>
  </si>
  <si>
    <t>BOOT TECH 10 PATRIOT 9</t>
  </si>
  <si>
    <t>482-00310</t>
  </si>
  <si>
    <t>BOOT TECH 10 WHT 10</t>
  </si>
  <si>
    <t>482-00311</t>
  </si>
  <si>
    <t>BOOT TECH 10 WHT 11</t>
  </si>
  <si>
    <t>482-00312</t>
  </si>
  <si>
    <t>BOOT TECH 10 WHT 12</t>
  </si>
  <si>
    <t>482-00313</t>
  </si>
  <si>
    <t>BOOT TECH 10 WHT 13</t>
  </si>
  <si>
    <t>482-00314</t>
  </si>
  <si>
    <t>BOOT TECH 10 WHT 14</t>
  </si>
  <si>
    <t>482-00307</t>
  </si>
  <si>
    <t>BOOT TECH 10 WHT 7</t>
  </si>
  <si>
    <t>482-00308</t>
  </si>
  <si>
    <t>BOOT TECH 10 WHT 8</t>
  </si>
  <si>
    <t>482-00309</t>
  </si>
  <si>
    <t>BOOT TECH 10 WHT 9</t>
  </si>
  <si>
    <t>482-00610</t>
  </si>
  <si>
    <t>BOOT TECH 10 WT/RD/YL 10</t>
  </si>
  <si>
    <t>482-00611</t>
  </si>
  <si>
    <t>BOOT TECH 10 WT/RD/YL 11</t>
  </si>
  <si>
    <t>482-00612</t>
  </si>
  <si>
    <t>BOOT TECH 10 WT/RD/YL 12</t>
  </si>
  <si>
    <t>482-00613</t>
  </si>
  <si>
    <t>BOOT TECH 10 WT/RD/YL 13</t>
  </si>
  <si>
    <t>482-00614</t>
  </si>
  <si>
    <t>BOOT TECH 10 WT/RD/YL 14</t>
  </si>
  <si>
    <t>482-00607</t>
  </si>
  <si>
    <t>BOOT TECH 10 WT/RD/YL 7</t>
  </si>
  <si>
    <t>482-00608</t>
  </si>
  <si>
    <t>BOOT TECH 10 WT/RD/YL 8</t>
  </si>
  <si>
    <t>482-00609</t>
  </si>
  <si>
    <t>BOOT TECH 10 WT/RD/YL 9</t>
  </si>
  <si>
    <t>482-09510</t>
  </si>
  <si>
    <t>2013118-10-10</t>
  </si>
  <si>
    <t>482-09511</t>
  </si>
  <si>
    <t>2013118-10-11</t>
  </si>
  <si>
    <t>482-09512</t>
  </si>
  <si>
    <t>2013118-10-12</t>
  </si>
  <si>
    <t>482-09513</t>
  </si>
  <si>
    <t>2013118-10-13</t>
  </si>
  <si>
    <t>482-09507</t>
  </si>
  <si>
    <t>2013118-10-7</t>
  </si>
  <si>
    <t>482-09508</t>
  </si>
  <si>
    <t>2013118-10-8</t>
  </si>
  <si>
    <t>482-09509</t>
  </si>
  <si>
    <t>2013118-10-9</t>
  </si>
  <si>
    <t>BOOT TECH 3 BK/BL 6</t>
  </si>
  <si>
    <t>BOOT TECH 3 BK/GN 13</t>
  </si>
  <si>
    <t>BOOT TECH 3 BK/GN 14</t>
  </si>
  <si>
    <t>BOOT TECH 3 BK/GN 15</t>
  </si>
  <si>
    <t>BOOT TECH 3 BK/GN 16</t>
  </si>
  <si>
    <t>BOOT TECH 3 BK/GN 5</t>
  </si>
  <si>
    <t>BOOT TECH 3 BK/GN 6</t>
  </si>
  <si>
    <t>BOOT TECH 3 BK/GN 7</t>
  </si>
  <si>
    <t>BOOT TECH 3 BK/GN 9</t>
  </si>
  <si>
    <t>482-04210</t>
  </si>
  <si>
    <t>2013018-12-10</t>
  </si>
  <si>
    <t>482-04211</t>
  </si>
  <si>
    <t>2013018-12-11</t>
  </si>
  <si>
    <t>482-04212</t>
  </si>
  <si>
    <t>2013018-12-12</t>
  </si>
  <si>
    <t>482-04213</t>
  </si>
  <si>
    <t>2013018-12-13</t>
  </si>
  <si>
    <t>482-04214</t>
  </si>
  <si>
    <t>2013018-12-14</t>
  </si>
  <si>
    <t>BOOT TECH 3 BK/WT 15</t>
  </si>
  <si>
    <t>482-04215</t>
  </si>
  <si>
    <t>2013018-12-15</t>
  </si>
  <si>
    <t>BOOT TECH 3 BK/WT 16</t>
  </si>
  <si>
    <t>482-04216</t>
  </si>
  <si>
    <t>2013018-12-16</t>
  </si>
  <si>
    <t>BOOT TECH 3 BK/WT 5</t>
  </si>
  <si>
    <t>482-04205</t>
  </si>
  <si>
    <t>2013018-12-5</t>
  </si>
  <si>
    <t>BOOT TECH 3 BK/WT 6</t>
  </si>
  <si>
    <t>482-04206</t>
  </si>
  <si>
    <t>2013018-12-6</t>
  </si>
  <si>
    <t>BOOT TECH 3 BK/WT 7</t>
  </si>
  <si>
    <t>482-04207</t>
  </si>
  <si>
    <t>2013018-12-7</t>
  </si>
  <si>
    <t>482-04208</t>
  </si>
  <si>
    <t>2013018-12-8</t>
  </si>
  <si>
    <t>482-04209</t>
  </si>
  <si>
    <t>2013018-12-9</t>
  </si>
  <si>
    <t>482-04605</t>
  </si>
  <si>
    <t>BOOT TECH 3 BK/WT/YL/RD 5</t>
  </si>
  <si>
    <t>482-04606</t>
  </si>
  <si>
    <t>BOOT TECH 3 BK/WT/YL/RD 6</t>
  </si>
  <si>
    <t>482-04607</t>
  </si>
  <si>
    <t>BOOT TECH 3 BK/WT/YL/RD 7</t>
  </si>
  <si>
    <t>482-04608</t>
  </si>
  <si>
    <t>BOOT TECH 3 BK/WT/YL/RD 8</t>
  </si>
  <si>
    <t>482-04609</t>
  </si>
  <si>
    <t>BOOT TECH 3 BK/WT/YL/RD 9</t>
  </si>
  <si>
    <t>482-04110</t>
  </si>
  <si>
    <t>2013018-10-10</t>
  </si>
  <si>
    <t>482-04111</t>
  </si>
  <si>
    <t>2013018-10-11</t>
  </si>
  <si>
    <t>482-04112</t>
  </si>
  <si>
    <t>2013018-10-12</t>
  </si>
  <si>
    <t>482-04113</t>
  </si>
  <si>
    <t>2013018-10-13</t>
  </si>
  <si>
    <t>482-04114</t>
  </si>
  <si>
    <t>2013018-10-14</t>
  </si>
  <si>
    <t>482-04115</t>
  </si>
  <si>
    <t>2013018-10-15</t>
  </si>
  <si>
    <t>482-04116</t>
  </si>
  <si>
    <t>2013018-10-16</t>
  </si>
  <si>
    <t>482-04105</t>
  </si>
  <si>
    <t>2013018-10-5</t>
  </si>
  <si>
    <t>482-04106</t>
  </si>
  <si>
    <t>2013018-10-6</t>
  </si>
  <si>
    <t>482-04107</t>
  </si>
  <si>
    <t>2013018-10-7</t>
  </si>
  <si>
    <t>482-04108</t>
  </si>
  <si>
    <t>2013018-10-8</t>
  </si>
  <si>
    <t>482-04109</t>
  </si>
  <si>
    <t>2013018-10-9</t>
  </si>
  <si>
    <t>482-04410</t>
  </si>
  <si>
    <t xml:space="preserve">BOOT TECH 3 RD/WT 10     </t>
  </si>
  <si>
    <t>2013018-32-10</t>
  </si>
  <si>
    <t>482-04411</t>
  </si>
  <si>
    <t xml:space="preserve">BOOT TECH 3 RD/WT 11     </t>
  </si>
  <si>
    <t>2013018-32-11</t>
  </si>
  <si>
    <t>482-04412</t>
  </si>
  <si>
    <t xml:space="preserve">BOOT TECH 3 RD/WT 12     </t>
  </si>
  <si>
    <t>2013018-32-12</t>
  </si>
  <si>
    <t>482-04413</t>
  </si>
  <si>
    <t xml:space="preserve">BOOT TECH 3 RD/WT 13     </t>
  </si>
  <si>
    <t>2013018-32-13</t>
  </si>
  <si>
    <t>482-04414</t>
  </si>
  <si>
    <t xml:space="preserve">BOOT TECH 3 RD/WT 14     </t>
  </si>
  <si>
    <t>2013018-32-14</t>
  </si>
  <si>
    <t>482-04415</t>
  </si>
  <si>
    <t xml:space="preserve">BOOT TECH 3 RD/WT 15     </t>
  </si>
  <si>
    <t>2013018-32-15</t>
  </si>
  <si>
    <t>482-04416</t>
  </si>
  <si>
    <t xml:space="preserve">BOOT TECH 3 RD/WT 16     </t>
  </si>
  <si>
    <t>2013018-32-16</t>
  </si>
  <si>
    <t>482-04405</t>
  </si>
  <si>
    <t xml:space="preserve">BOOT TECH 3 RD/WT 5      </t>
  </si>
  <si>
    <t>2013018-32-5</t>
  </si>
  <si>
    <t>482-04406</t>
  </si>
  <si>
    <t xml:space="preserve">BOOT TECH 3 RD/WT 6      </t>
  </si>
  <si>
    <t>2013018-32-6</t>
  </si>
  <si>
    <t>482-04407</t>
  </si>
  <si>
    <t xml:space="preserve">BOOT TECH 3 RD/WT 7      </t>
  </si>
  <si>
    <t>2013018-32-7</t>
  </si>
  <si>
    <t>482-04408</t>
  </si>
  <si>
    <t xml:space="preserve">BOOT TECH 3 RD/WT 8      </t>
  </si>
  <si>
    <t>2013018-32-8</t>
  </si>
  <si>
    <t>482-04409</t>
  </si>
  <si>
    <t xml:space="preserve">BOOT TECH 3 RD/WT 9      </t>
  </si>
  <si>
    <t>2013018-32-9</t>
  </si>
  <si>
    <t>BOOT TECH 3 WHT 14</t>
  </si>
  <si>
    <t>BOOT TECH 3 WHT 15</t>
  </si>
  <si>
    <t>BOOT TECH 3 WHT 16</t>
  </si>
  <si>
    <t>BOOT TECH 3 WT/RD 14</t>
  </si>
  <si>
    <t>BOOT TECH 3 WT/RD 15</t>
  </si>
  <si>
    <t>BOOT TECH 3 WT/RD 5</t>
  </si>
  <si>
    <t>BOOT TECH 3 WT/RD 6</t>
  </si>
  <si>
    <t>BOOT TECH 3 WT/RD 7</t>
  </si>
  <si>
    <t>BOOT TECH 3 WT/RD 8</t>
  </si>
  <si>
    <t>482-42101</t>
  </si>
  <si>
    <t>BOOT TECH 3S BLK 1</t>
  </si>
  <si>
    <t>482-42110</t>
  </si>
  <si>
    <t>BOOT TECH 3S BLK 10</t>
  </si>
  <si>
    <t>482-42111</t>
  </si>
  <si>
    <t>BOOT TECH 3S BLK 11</t>
  </si>
  <si>
    <t>482-42112</t>
  </si>
  <si>
    <t>BOOT TECH 3S BLK 12</t>
  </si>
  <si>
    <t>482-42113</t>
  </si>
  <si>
    <t>BOOT TECH 3S BLK 13</t>
  </si>
  <si>
    <t>482-42102</t>
  </si>
  <si>
    <t>BOOT TECH 3S BLK 2</t>
  </si>
  <si>
    <t>482-42103</t>
  </si>
  <si>
    <t>BOOT TECH 3S BLK 3</t>
  </si>
  <si>
    <t>482-42104</t>
  </si>
  <si>
    <t>BOOT TECH 3S BLK 4</t>
  </si>
  <si>
    <t>482-42105</t>
  </si>
  <si>
    <t>BOOT TECH 3S BLK 5</t>
  </si>
  <si>
    <t>482-42106</t>
  </si>
  <si>
    <t>BOOT TECH 3S BLK 6</t>
  </si>
  <si>
    <t>482-42107</t>
  </si>
  <si>
    <t>BOOT TECH 3S BLK 7</t>
  </si>
  <si>
    <t>482-42108</t>
  </si>
  <si>
    <t>BOOT TECH 3S BLK 8</t>
  </si>
  <si>
    <t>482-42201</t>
  </si>
  <si>
    <t>BOOT TECH 3S WHT 1</t>
  </si>
  <si>
    <t>482-42210</t>
  </si>
  <si>
    <t>BOOT TECH 3S WHT 10</t>
  </si>
  <si>
    <t>482-42211</t>
  </si>
  <si>
    <t>BOOT TECH 3S WHT 11</t>
  </si>
  <si>
    <t>482-42212</t>
  </si>
  <si>
    <t>BOOT TECH 3S WHT 12</t>
  </si>
  <si>
    <t>482-42213</t>
  </si>
  <si>
    <t>BOOT TECH 3S WHT 13</t>
  </si>
  <si>
    <t>482-42202</t>
  </si>
  <si>
    <t>BOOT TECH 3S WHT 2</t>
  </si>
  <si>
    <t>482-42203</t>
  </si>
  <si>
    <t>BOOT TECH 3S WHT 3</t>
  </si>
  <si>
    <t>482-42204</t>
  </si>
  <si>
    <t>BOOT TECH 3S WHT 4</t>
  </si>
  <si>
    <t>482-42205</t>
  </si>
  <si>
    <t>BOOT TECH 3S WHT 5</t>
  </si>
  <si>
    <t>482-42206</t>
  </si>
  <si>
    <t>BOOT TECH 3S WHT 6</t>
  </si>
  <si>
    <t>482-42207</t>
  </si>
  <si>
    <t>BOOT TECH 3S WHT 7</t>
  </si>
  <si>
    <t>482-42208</t>
  </si>
  <si>
    <t>BOOT TECH 3S WHT 8</t>
  </si>
  <si>
    <t>482-30610</t>
  </si>
  <si>
    <t>BOOT TECH 5 BK/RD/YL 10</t>
  </si>
  <si>
    <t>482-30611</t>
  </si>
  <si>
    <t>BOOT TECH 5 BK/RD/YL 11</t>
  </si>
  <si>
    <t>482-30612</t>
  </si>
  <si>
    <t>BOOT TECH 5 BK/RD/YL 12</t>
  </si>
  <si>
    <t>482-30613</t>
  </si>
  <si>
    <t>BOOT TECH 5 BK/RD/YL 13</t>
  </si>
  <si>
    <t>482-30614</t>
  </si>
  <si>
    <t>BOOT TECH 5 BK/RD/YL 14</t>
  </si>
  <si>
    <t>482-30615</t>
  </si>
  <si>
    <t>BOOT TECH 5 BK/RD/YL 15</t>
  </si>
  <si>
    <t>482-30616</t>
  </si>
  <si>
    <t>BOOT TECH 5 BK/RD/YL 16</t>
  </si>
  <si>
    <t>482-30605</t>
  </si>
  <si>
    <t>BOOT TECH 5 BK/RD/YL 5</t>
  </si>
  <si>
    <t>482-30606</t>
  </si>
  <si>
    <t>BOOT TECH 5 BK/RD/YL 6</t>
  </si>
  <si>
    <t>482-30607</t>
  </si>
  <si>
    <t>BOOT TECH 5 BK/RD/YL 7</t>
  </si>
  <si>
    <t>482-30608</t>
  </si>
  <si>
    <t>BOOT TECH 5 BK/RD/YL 8</t>
  </si>
  <si>
    <t>482-30609</t>
  </si>
  <si>
    <t>BOOT TECH 5 BK/RD/YL 9</t>
  </si>
  <si>
    <t>482-30110</t>
  </si>
  <si>
    <t>BOOT TECH 5 BK-10</t>
  </si>
  <si>
    <t>482-30111</t>
  </si>
  <si>
    <t>BOOT TECH 5 BK-11</t>
  </si>
  <si>
    <t>482-30112</t>
  </si>
  <si>
    <t>BOOT TECH 5 BK-12</t>
  </si>
  <si>
    <t>482-30113</t>
  </si>
  <si>
    <t>BOOT TECH 5 BK-13</t>
  </si>
  <si>
    <t>482-30114</t>
  </si>
  <si>
    <t>BOOT TECH 5 BK-14</t>
  </si>
  <si>
    <t>482-30115</t>
  </si>
  <si>
    <t>BOOT TECH 5 BK-15</t>
  </si>
  <si>
    <t>482-30116</t>
  </si>
  <si>
    <t>BOOT TECH 5 BK-16</t>
  </si>
  <si>
    <t>482-30105</t>
  </si>
  <si>
    <t>BOOT TECH 5 BK-5</t>
  </si>
  <si>
    <t>482-30106</t>
  </si>
  <si>
    <t>BOOT TECH 5 BK-6</t>
  </si>
  <si>
    <t>482-30107</t>
  </si>
  <si>
    <t>BOOT TECH 5 BK-7</t>
  </si>
  <si>
    <t>482-30108</t>
  </si>
  <si>
    <t>BOOT TECH 5 BK-8</t>
  </si>
  <si>
    <t>482-30109</t>
  </si>
  <si>
    <t>BOOT TECH 5 BK-9</t>
  </si>
  <si>
    <t>482-30410</t>
  </si>
  <si>
    <t>BOOT TECH 5 RD/WT/BK 10</t>
  </si>
  <si>
    <t>482-30411</t>
  </si>
  <si>
    <t>BOOT TECH 5 RD/WT/BK 11</t>
  </si>
  <si>
    <t>482-30412</t>
  </si>
  <si>
    <t>BOOT TECH 5 RD/WT/BK 12</t>
  </si>
  <si>
    <t>482-30413</t>
  </si>
  <si>
    <t>BOOT TECH 5 RD/WT/BK 13</t>
  </si>
  <si>
    <t>482-30414</t>
  </si>
  <si>
    <t>BOOT TECH 5 RD/WT/BK 14</t>
  </si>
  <si>
    <t>482-30415</t>
  </si>
  <si>
    <t>BOOT TECH 5 RD/WT/BK 15</t>
  </si>
  <si>
    <t>482-30416</t>
  </si>
  <si>
    <t>BOOT TECH 5 RD/WT/BK 16</t>
  </si>
  <si>
    <t>482-30405</t>
  </si>
  <si>
    <t>BOOT TECH 5 RD/WT/BK 5</t>
  </si>
  <si>
    <t>482-30406</t>
  </si>
  <si>
    <t>BOOT TECH 5 RD/WT/BK 6</t>
  </si>
  <si>
    <t>482-30407</t>
  </si>
  <si>
    <t>BOOT TECH 5 RD/WT/BK 7</t>
  </si>
  <si>
    <t>482-30408</t>
  </si>
  <si>
    <t>BOOT TECH 5 RD/WT/BK 8</t>
  </si>
  <si>
    <t>482-30409</t>
  </si>
  <si>
    <t>BOOT TECH 5 RD/WT/BK 9</t>
  </si>
  <si>
    <t>482-30210</t>
  </si>
  <si>
    <t>BOOT TECH 5 WT/BK-10</t>
  </si>
  <si>
    <t>482-30211</t>
  </si>
  <si>
    <t>BOOT TECH 5 WT/BK-11</t>
  </si>
  <si>
    <t>482-30212</t>
  </si>
  <si>
    <t>BOOT TECH 5 WT/BK-12</t>
  </si>
  <si>
    <t>482-30213</t>
  </si>
  <si>
    <t>BOOT TECH 5 WT/BK-13</t>
  </si>
  <si>
    <t>482-30214</t>
  </si>
  <si>
    <t>BOOT TECH 5 WT/BK-14</t>
  </si>
  <si>
    <t>482-30215</t>
  </si>
  <si>
    <t>BOOT TECH 5 WT/BK-15</t>
  </si>
  <si>
    <t>482-30216</t>
  </si>
  <si>
    <t>BOOT TECH 5 WT/BK-16</t>
  </si>
  <si>
    <t>482-30205</t>
  </si>
  <si>
    <t>BOOT TECH 5 WT/BK-5</t>
  </si>
  <si>
    <t>482-30206</t>
  </si>
  <si>
    <t>BOOT TECH 5 WT/BK-6</t>
  </si>
  <si>
    <t>482-30207</t>
  </si>
  <si>
    <t>BOOT TECH 5 WT/BK-7</t>
  </si>
  <si>
    <t>482-30208</t>
  </si>
  <si>
    <t>BOOT TECH 5 WT/BK-8</t>
  </si>
  <si>
    <t>482-30209</t>
  </si>
  <si>
    <t>BOOT TECH 5 WT/BK-9</t>
  </si>
  <si>
    <t>482-30310</t>
  </si>
  <si>
    <t>BOOT TECH 5 WT/RD/BL 10</t>
  </si>
  <si>
    <t>482-30311</t>
  </si>
  <si>
    <t>BOOT TECH 5 WT/RD/BL 11</t>
  </si>
  <si>
    <t>482-30312</t>
  </si>
  <si>
    <t>BOOT TECH 5 WT/RD/BL 12</t>
  </si>
  <si>
    <t>482-30313</t>
  </si>
  <si>
    <t>BOOT TECH 5 WT/RD/BL 13</t>
  </si>
  <si>
    <t>482-30314</t>
  </si>
  <si>
    <t>BOOT TECH 5 WT/RD/BL 14</t>
  </si>
  <si>
    <t>482-30315</t>
  </si>
  <si>
    <t>BOOT TECH 5 WT/RD/BL 15</t>
  </si>
  <si>
    <t>482-30316</t>
  </si>
  <si>
    <t>BOOT TECH 5 WT/RD/BL 16</t>
  </si>
  <si>
    <t>482-30305</t>
  </si>
  <si>
    <t>BOOT TECH 5 WT/RD/BL 5</t>
  </si>
  <si>
    <t>482-30306</t>
  </si>
  <si>
    <t>BOOT TECH 5 WT/RD/BL 6</t>
  </si>
  <si>
    <t>482-30307</t>
  </si>
  <si>
    <t>BOOT TECH 5 WT/RD/BL 7</t>
  </si>
  <si>
    <t>482-30308</t>
  </si>
  <si>
    <t>BOOT TECH 5 WT/RD/BL 8</t>
  </si>
  <si>
    <t>482-30309</t>
  </si>
  <si>
    <t>BOOT TECH 5 WT/RD/BL 9</t>
  </si>
  <si>
    <t>BOOT TECH 6S BK/YL 3</t>
  </si>
  <si>
    <t>BOOT TECH 6S BK/YL 5</t>
  </si>
  <si>
    <t>BOOT TECH 6S BK/YL 6</t>
  </si>
  <si>
    <t>BOOT TECH 6S BK/YL 7</t>
  </si>
  <si>
    <t>BOOT TECH 6S BK/YL 8</t>
  </si>
  <si>
    <t>482-20610</t>
  </si>
  <si>
    <t>BOOT TECH 7 BK/RD/YL 10</t>
  </si>
  <si>
    <t>482-20611</t>
  </si>
  <si>
    <t>BOOT TECH 7 BK/RD/YL 11</t>
  </si>
  <si>
    <t>482-20612</t>
  </si>
  <si>
    <t>BOOT TECH 7 BK/RD/YL 12</t>
  </si>
  <si>
    <t>482-20613</t>
  </si>
  <si>
    <t>BOOT TECH 7 BK/RD/YL 13</t>
  </si>
  <si>
    <t>482-20614</t>
  </si>
  <si>
    <t>BOOT TECH 7 BK/RD/YL 14</t>
  </si>
  <si>
    <t>482-20615</t>
  </si>
  <si>
    <t>BOOT TECH 7 BK/RD/YL 15</t>
  </si>
  <si>
    <t>482-20616</t>
  </si>
  <si>
    <t>BOOT TECH 7 BK/RD/YL 16</t>
  </si>
  <si>
    <t>482-20605</t>
  </si>
  <si>
    <t>BOOT TECH 7 BK/RD/YL 5</t>
  </si>
  <si>
    <t>482-20606</t>
  </si>
  <si>
    <t>BOOT TECH 7 BK/RD/YL 6</t>
  </si>
  <si>
    <t>482-20607</t>
  </si>
  <si>
    <t>BOOT TECH 7 BK/RD/YL 7</t>
  </si>
  <si>
    <t>482-20608</t>
  </si>
  <si>
    <t>BOOT TECH 7 BK/RD/YL 8</t>
  </si>
  <si>
    <t>482-20609</t>
  </si>
  <si>
    <t>BOOT TECH 7 BK/RD/YL 9</t>
  </si>
  <si>
    <t>482-21010</t>
  </si>
  <si>
    <t xml:space="preserve">BOOT TECH 7 BK/WT 10     </t>
  </si>
  <si>
    <t>2012014-12-10</t>
  </si>
  <si>
    <t>482-21011</t>
  </si>
  <si>
    <t xml:space="preserve">BOOT TECH 7 BK/WT 11     </t>
  </si>
  <si>
    <t>2012014-12-11</t>
  </si>
  <si>
    <t>482-21012</t>
  </si>
  <si>
    <t xml:space="preserve">BOOT TECH 7 BK/WT 12     </t>
  </si>
  <si>
    <t>2012014-12-12</t>
  </si>
  <si>
    <t>482-21013</t>
  </si>
  <si>
    <t xml:space="preserve">BOOT TECH 7 BK/WT 13     </t>
  </si>
  <si>
    <t>2012014-12-13</t>
  </si>
  <si>
    <t>482-21014</t>
  </si>
  <si>
    <t xml:space="preserve">BOOT TECH 7 BK/WT 14     </t>
  </si>
  <si>
    <t>2012014-12-14</t>
  </si>
  <si>
    <t>482-21015</t>
  </si>
  <si>
    <t xml:space="preserve">BOOT TECH 7 BK/WT 15     </t>
  </si>
  <si>
    <t>2012014-12-15</t>
  </si>
  <si>
    <t>482-21016</t>
  </si>
  <si>
    <t xml:space="preserve">BOOT TECH 7 BK/WT 16     </t>
  </si>
  <si>
    <t>2012014-12-16</t>
  </si>
  <si>
    <t>482-21005</t>
  </si>
  <si>
    <t xml:space="preserve">BOOT TECH 7 BK/WT 5      </t>
  </si>
  <si>
    <t>2012014-12-5</t>
  </si>
  <si>
    <t>482-21006</t>
  </si>
  <si>
    <t xml:space="preserve">BOOT TECH 7 BK/WT 6      </t>
  </si>
  <si>
    <t>2012014-12-6</t>
  </si>
  <si>
    <t>482-21007</t>
  </si>
  <si>
    <t xml:space="preserve">BOOT TECH 7 BK/WT 7      </t>
  </si>
  <si>
    <t>2012014-12-7</t>
  </si>
  <si>
    <t>482-21008</t>
  </si>
  <si>
    <t xml:space="preserve">BOOT TECH 7 BK/WT 8      </t>
  </si>
  <si>
    <t>2012014-12-8</t>
  </si>
  <si>
    <t>482-21009</t>
  </si>
  <si>
    <t xml:space="preserve">BOOT TECH 7 BK/WT 9      </t>
  </si>
  <si>
    <t>2012014-12-9</t>
  </si>
  <si>
    <t>482-20410</t>
  </si>
  <si>
    <t>BOOT TECH 7 BK/WT/RD 10</t>
  </si>
  <si>
    <t>482-20411</t>
  </si>
  <si>
    <t>BOOT TECH 7 BK/WT/RD 11</t>
  </si>
  <si>
    <t>482-20412</t>
  </si>
  <si>
    <t>BOOT TECH 7 BK/WT/RD 12</t>
  </si>
  <si>
    <t>482-20413</t>
  </si>
  <si>
    <t>BOOT TECH 7 BK/WT/RD 13</t>
  </si>
  <si>
    <t>482-20414</t>
  </si>
  <si>
    <t>BOOT TECH 7 BK/WT/RD 14</t>
  </si>
  <si>
    <t>482-20415</t>
  </si>
  <si>
    <t>BOOT TECH 7 BK/WT/RD 15</t>
  </si>
  <si>
    <t>482-20416</t>
  </si>
  <si>
    <t>BOOT TECH 7 BK/WT/RD 16</t>
  </si>
  <si>
    <t>482-20405</t>
  </si>
  <si>
    <t>BOOT TECH 7 BK/WT/RD 5</t>
  </si>
  <si>
    <t>482-20406</t>
  </si>
  <si>
    <t>BOOT TECH 7 BK/WT/RD 6</t>
  </si>
  <si>
    <t>482-20407</t>
  </si>
  <si>
    <t>BOOT TECH 7 BK/WT/RD 7</t>
  </si>
  <si>
    <t>482-20408</t>
  </si>
  <si>
    <t>BOOT TECH 7 BK/WT/RD 8</t>
  </si>
  <si>
    <t>482-20409</t>
  </si>
  <si>
    <t>BOOT TECH 7 BK/WT/RD 9</t>
  </si>
  <si>
    <t>482-20110</t>
  </si>
  <si>
    <t>BOOT TECH 7 BLK 10</t>
  </si>
  <si>
    <t>482-20111</t>
  </si>
  <si>
    <t>BOOT TECH 7 BLK 11</t>
  </si>
  <si>
    <t>482-20112</t>
  </si>
  <si>
    <t>BOOT TECH 7 BLK 12</t>
  </si>
  <si>
    <t>482-20113</t>
  </si>
  <si>
    <t>BOOT TECH 7 BLK 13</t>
  </si>
  <si>
    <t>482-20114</t>
  </si>
  <si>
    <t>BOOT TECH 7 BLK 14</t>
  </si>
  <si>
    <t>482-20115</t>
  </si>
  <si>
    <t>BOOT TECH 7 BLK 15</t>
  </si>
  <si>
    <t>482-20116</t>
  </si>
  <si>
    <t>BOOT TECH 7 BLK 16</t>
  </si>
  <si>
    <t>482-20105</t>
  </si>
  <si>
    <t>BOOT TECH 7 BLK 5</t>
  </si>
  <si>
    <t>482-20106</t>
  </si>
  <si>
    <t>BOOT TECH 7 BLK 6</t>
  </si>
  <si>
    <t>482-20107</t>
  </si>
  <si>
    <t>BOOT TECH 7 BLK 7</t>
  </si>
  <si>
    <t>482-20108</t>
  </si>
  <si>
    <t>BOOT TECH 7 BLK 8</t>
  </si>
  <si>
    <t>482-20109</t>
  </si>
  <si>
    <t>BOOT TECH 7 BLK 9</t>
  </si>
  <si>
    <t>BOOT TECH 7 BLK/GRN 10</t>
  </si>
  <si>
    <t>BOOT TECH 7 BLK/GRN 11</t>
  </si>
  <si>
    <t>BOOT TECH 7 BLK/GRN 12</t>
  </si>
  <si>
    <t>BOOT TECH 7 BLK/GRN 13</t>
  </si>
  <si>
    <t>BOOT TECH 7 BLK/GRN 14</t>
  </si>
  <si>
    <t>BOOT TECH 7 BLK/GRN 15</t>
  </si>
  <si>
    <t>BOOT TECH 7 BLK/GRN 16</t>
  </si>
  <si>
    <t>BOOT TECH 7 BLK/GRN 5</t>
  </si>
  <si>
    <t>BOOT TECH 7 BLK/GRN 6</t>
  </si>
  <si>
    <t>BOOT TECH 7 BLK/GRN 7</t>
  </si>
  <si>
    <t>BOOT TECH 7 BLK/GRN 8</t>
  </si>
  <si>
    <t>BOOT TECH 7 BLK/GRN 9</t>
  </si>
  <si>
    <t>482-20910</t>
  </si>
  <si>
    <t>BOOT TECH 7 CY/BK/RD 10</t>
  </si>
  <si>
    <t>482-20911</t>
  </si>
  <si>
    <t>BOOT TECH 7 CY/BK/RD 11</t>
  </si>
  <si>
    <t>482-20912</t>
  </si>
  <si>
    <t>BOOT TECH 7 CY/BK/RD 12</t>
  </si>
  <si>
    <t>482-20913</t>
  </si>
  <si>
    <t>BOOT TECH 7 CY/BK/RD 13</t>
  </si>
  <si>
    <t>482-20914</t>
  </si>
  <si>
    <t>BOOT TECH 7 CY/BK/RD 14</t>
  </si>
  <si>
    <t>482-20915</t>
  </si>
  <si>
    <t>BOOT TECH 7 CY/BK/RD 15</t>
  </si>
  <si>
    <t>482-20916</t>
  </si>
  <si>
    <t>BOOT TECH 7 CY/BK/RD 16</t>
  </si>
  <si>
    <t>482-20905</t>
  </si>
  <si>
    <t>BOOT TECH 7 CY/BK/RD 5</t>
  </si>
  <si>
    <t>482-20906</t>
  </si>
  <si>
    <t>BOOT TECH 7 CY/BK/RD 6</t>
  </si>
  <si>
    <t>482-20907</t>
  </si>
  <si>
    <t>BOOT TECH 7 CY/BK/RD 7</t>
  </si>
  <si>
    <t>482-20908</t>
  </si>
  <si>
    <t>BOOT TECH 7 CY/BK/RD 8</t>
  </si>
  <si>
    <t>482-20909</t>
  </si>
  <si>
    <t>BOOT TECH 7 CY/BK/RD 9</t>
  </si>
  <si>
    <t>BOOT TECH 7 OR/BK/WT 10</t>
  </si>
  <si>
    <t>BOOT TECH 7 OR/BK/WT 11</t>
  </si>
  <si>
    <t>BOOT TECH 7 OR/BK/WT 12</t>
  </si>
  <si>
    <t>BOOT TECH 7 OR/BK/WT 13</t>
  </si>
  <si>
    <t>BOOT TECH 7 OR/BK/WT 14</t>
  </si>
  <si>
    <t>BOOT TECH 7 OR/BK/WT 15</t>
  </si>
  <si>
    <t>BOOT TECH 7 OR/BK/WT 16</t>
  </si>
  <si>
    <t>BOOT TECH 7 OR/BK/WT 5</t>
  </si>
  <si>
    <t>BOOT TECH 7 OR/BK/WT 6</t>
  </si>
  <si>
    <t>BOOT TECH 7 OR/BK/WT 7</t>
  </si>
  <si>
    <t>BOOT TECH 7 OR/BK/WT 8</t>
  </si>
  <si>
    <t>BOOT TECH 7 OR/BK/WT 9</t>
  </si>
  <si>
    <t>BOOT TECH 7 ORG 10</t>
  </si>
  <si>
    <t>BOOT TECH 7 ORG 11</t>
  </si>
  <si>
    <t>BOOT TECH 7 ORG 12</t>
  </si>
  <si>
    <t>BOOT TECH 7 ORG 13</t>
  </si>
  <si>
    <t>BOOT TECH 7 ORG 14</t>
  </si>
  <si>
    <t>BOOT TECH 7 ORG 15</t>
  </si>
  <si>
    <t>BOOT TECH 7 ORG 16</t>
  </si>
  <si>
    <t>BOOT TECH 7 ORG 5</t>
  </si>
  <si>
    <t>BOOT TECH 7 ORG 6</t>
  </si>
  <si>
    <t>BOOT TECH 7 ORG 7</t>
  </si>
  <si>
    <t>BOOT TECH 7 ORG 8</t>
  </si>
  <si>
    <t>BOOT TECH 7 ORG 9</t>
  </si>
  <si>
    <t>BOOT TECH 7 PATRIOT 10</t>
  </si>
  <si>
    <t>BOOT TECH 7 PATRIOT 11</t>
  </si>
  <si>
    <t>BOOT TECH 7 PATRIOT 12</t>
  </si>
  <si>
    <t>BOOT TECH 7 PATRIOT 13</t>
  </si>
  <si>
    <t>BOOT TECH 7 PATRIOT 14</t>
  </si>
  <si>
    <t>BOOT TECH 7 PATRIOT 15</t>
  </si>
  <si>
    <t>BOOT TECH 7 PATRIOT 16</t>
  </si>
  <si>
    <t>BOOT TECH 7 PATRIOT 5</t>
  </si>
  <si>
    <t>BOOT TECH 7 PATRIOT 6</t>
  </si>
  <si>
    <t>BOOT TECH 7 PATRIOT 7</t>
  </si>
  <si>
    <t>BOOT TECH 7 PATRIOT 8</t>
  </si>
  <si>
    <t>BOOT TECH 7 PATRIOT 9</t>
  </si>
  <si>
    <t>482-20310</t>
  </si>
  <si>
    <t>BOOT TECH 7 WHT 10</t>
  </si>
  <si>
    <t>482-20311</t>
  </si>
  <si>
    <t>BOOT TECH 7 WHT 11</t>
  </si>
  <si>
    <t>482-20312</t>
  </si>
  <si>
    <t>BOOT TECH 7 WHT 12</t>
  </si>
  <si>
    <t>482-20313</t>
  </si>
  <si>
    <t>BOOT TECH 7 WHT 13</t>
  </si>
  <si>
    <t>482-20314</t>
  </si>
  <si>
    <t>BOOT TECH 7 WHT 14</t>
  </si>
  <si>
    <t>482-20315</t>
  </si>
  <si>
    <t>BOOT TECH 7 WHT 15</t>
  </si>
  <si>
    <t>482-20316</t>
  </si>
  <si>
    <t>BOOT TECH 7 WHT 16</t>
  </si>
  <si>
    <t>482-20305</t>
  </si>
  <si>
    <t>BOOT TECH 7 WHT 5</t>
  </si>
  <si>
    <t>482-20306</t>
  </si>
  <si>
    <t>BOOT TECH 7 WHT 6</t>
  </si>
  <si>
    <t>482-20307</t>
  </si>
  <si>
    <t>BOOT TECH 7 WHT 7</t>
  </si>
  <si>
    <t>482-20308</t>
  </si>
  <si>
    <t>BOOT TECH 7 WHT 8</t>
  </si>
  <si>
    <t>482-20309</t>
  </si>
  <si>
    <t>BOOT TECH 7 WHT 9</t>
  </si>
  <si>
    <t>482-40110</t>
  </si>
  <si>
    <t>BOOT TECH 8 RS BK-10</t>
  </si>
  <si>
    <t>482-40111</t>
  </si>
  <si>
    <t>BOOT TECH 8 RS BK-11</t>
  </si>
  <si>
    <t>482-40112</t>
  </si>
  <si>
    <t>BOOT TECH 8 RS BK-12</t>
  </si>
  <si>
    <t>482-40113</t>
  </si>
  <si>
    <t>BOOT TECH 8 RS BK-13</t>
  </si>
  <si>
    <t>482-40114</t>
  </si>
  <si>
    <t>BOOT TECH 8 RS BK-14</t>
  </si>
  <si>
    <t>482-40115</t>
  </si>
  <si>
    <t>BOOT TECH 8 RS BK-15</t>
  </si>
  <si>
    <t>482-40105</t>
  </si>
  <si>
    <t>BOOT TECH 8 RS BK-5</t>
  </si>
  <si>
    <t>482-40106</t>
  </si>
  <si>
    <t>BOOT TECH 8 RS BK-6</t>
  </si>
  <si>
    <t>482-40107</t>
  </si>
  <si>
    <t>BOOT TECH 8 RS BK-7</t>
  </si>
  <si>
    <t>482-40108</t>
  </si>
  <si>
    <t>BOOT TECH 8 RS BK-8</t>
  </si>
  <si>
    <t>482-40109</t>
  </si>
  <si>
    <t>BOOT TECH 8 RS BK-9</t>
  </si>
  <si>
    <t>482-40310</t>
  </si>
  <si>
    <t>BOOT TECH 8 RS WT VNT-10</t>
  </si>
  <si>
    <t>482-40311</t>
  </si>
  <si>
    <t>BOOT TECH 8 RS WT VNT-11</t>
  </si>
  <si>
    <t>482-40312</t>
  </si>
  <si>
    <t>BOOT TECH 8 RS WT VNT-12</t>
  </si>
  <si>
    <t>482-40313</t>
  </si>
  <si>
    <t>BOOT TECH 8 RS WT VNT-13</t>
  </si>
  <si>
    <t>482-40314</t>
  </si>
  <si>
    <t>BOOT TECH 8 RS WT VNT-14</t>
  </si>
  <si>
    <t>482-40315</t>
  </si>
  <si>
    <t>BOOT TECH 8 RS WT VNT-15</t>
  </si>
  <si>
    <t>482-40305</t>
  </si>
  <si>
    <t>BOOT TECH 8 RS WT VNT-5</t>
  </si>
  <si>
    <t>482-40306</t>
  </si>
  <si>
    <t>BOOT TECH 8 RS WT VNT-6</t>
  </si>
  <si>
    <t>482-40307</t>
  </si>
  <si>
    <t>BOOT TECH 8 RS WT VNT-7</t>
  </si>
  <si>
    <t>482-40308</t>
  </si>
  <si>
    <t>BOOT TECH 8 RS WT VNT-8</t>
  </si>
  <si>
    <t>482-40309</t>
  </si>
  <si>
    <t>BOOT TECH 8 RS WT VNT-9</t>
  </si>
  <si>
    <t>482-40210</t>
  </si>
  <si>
    <t>BOOT TECH 8RS BK/RD/YL 10</t>
  </si>
  <si>
    <t>482-40211</t>
  </si>
  <si>
    <t>BOOT TECH 8RS BK/RD/YL 11</t>
  </si>
  <si>
    <t>482-40212</t>
  </si>
  <si>
    <t>BOOT TECH 8RS BK/RD/YL 12</t>
  </si>
  <si>
    <t>482-40213</t>
  </si>
  <si>
    <t>BOOT TECH 8RS BK/RD/YL 13</t>
  </si>
  <si>
    <t>482-40214</t>
  </si>
  <si>
    <t>BOOT TECH 8RS BK/RD/YL 14</t>
  </si>
  <si>
    <t>482-40215</t>
  </si>
  <si>
    <t>BOOT TECH 8RS BK/RD/YL 15</t>
  </si>
  <si>
    <t>482-40205</t>
  </si>
  <si>
    <t>BOOT TECH 8RS BK/RD/YL 5</t>
  </si>
  <si>
    <t>482-40206</t>
  </si>
  <si>
    <t>BOOT TECH 8RS BK/RD/YL 6</t>
  </si>
  <si>
    <t>482-40207</t>
  </si>
  <si>
    <t>BOOT TECH 8RS BK/RD/YL 7</t>
  </si>
  <si>
    <t>482-40208</t>
  </si>
  <si>
    <t>BOOT TECH 8RS BK/RD/YL 8</t>
  </si>
  <si>
    <t>482-40209</t>
  </si>
  <si>
    <t>BOOT TECH 8RS BK/RD/YL 9</t>
  </si>
  <si>
    <t>482-43110</t>
  </si>
  <si>
    <t>BOOT TECH T BK/RD 10</t>
  </si>
  <si>
    <t>482-43111</t>
  </si>
  <si>
    <t>BOOT TECH T BK/RD 11</t>
  </si>
  <si>
    <t>482-43112</t>
  </si>
  <si>
    <t>BOOT TECH T BK/RD 12</t>
  </si>
  <si>
    <t>482-43113</t>
  </si>
  <si>
    <t>BOOT TECH T BK/RD 13</t>
  </si>
  <si>
    <t>482-43105</t>
  </si>
  <si>
    <t>BOOT TECH T BK/RD 5</t>
  </si>
  <si>
    <t>482-43106</t>
  </si>
  <si>
    <t>BOOT TECH T BK/RD 6</t>
  </si>
  <si>
    <t>482-43107</t>
  </si>
  <si>
    <t>BOOT TECH T BK/RD 7</t>
  </si>
  <si>
    <t>482-43108</t>
  </si>
  <si>
    <t>BOOT TECH T BK/RD 8</t>
  </si>
  <si>
    <t>482-43109</t>
  </si>
  <si>
    <t>BOOT TECH T BK/RD 9</t>
  </si>
  <si>
    <t>482-43010</t>
  </si>
  <si>
    <t>BOOT TECH T BN 10</t>
  </si>
  <si>
    <t>482-43011</t>
  </si>
  <si>
    <t>BOOT TECH T BN 11</t>
  </si>
  <si>
    <t>482-43012</t>
  </si>
  <si>
    <t>BOOT TECH T BN 12</t>
  </si>
  <si>
    <t>482-43013</t>
  </si>
  <si>
    <t>BOOT TECH T BN 13</t>
  </si>
  <si>
    <t>482-43007</t>
  </si>
  <si>
    <t>BOOT TECH T BN 7</t>
  </si>
  <si>
    <t>482-43008</t>
  </si>
  <si>
    <t>BOOT TECH T BN 8</t>
  </si>
  <si>
    <t>482-43009</t>
  </si>
  <si>
    <t>BOOT TECH T BN 9</t>
  </si>
  <si>
    <t>482-43610</t>
  </si>
  <si>
    <t>BOOT TECH T W/R/Y/B 10</t>
  </si>
  <si>
    <t>482-43611</t>
  </si>
  <si>
    <t>BOOT TECH T W/R/Y/B 11</t>
  </si>
  <si>
    <t>482-43612</t>
  </si>
  <si>
    <t>BOOT TECH T W/R/Y/B 12</t>
  </si>
  <si>
    <t>482-43613</t>
  </si>
  <si>
    <t>BOOT TECH T W/R/Y/B 13</t>
  </si>
  <si>
    <t>482-43607</t>
  </si>
  <si>
    <t>BOOT TECH T W/R/Y/B 7</t>
  </si>
  <si>
    <t>482-43608</t>
  </si>
  <si>
    <t>BOOT TECH T W/R/Y/B 8</t>
  </si>
  <si>
    <t>482-43609</t>
  </si>
  <si>
    <t>BOOT TECH T W/R/Y/B 9</t>
  </si>
  <si>
    <t>482-43210</t>
  </si>
  <si>
    <t>BOOT TECH T WT/BK 10</t>
  </si>
  <si>
    <t>482-43211</t>
  </si>
  <si>
    <t>BOOT TECH T WT/BK 11</t>
  </si>
  <si>
    <t>482-43212</t>
  </si>
  <si>
    <t>BOOT TECH T WT/BK 12</t>
  </si>
  <si>
    <t>482-43213</t>
  </si>
  <si>
    <t>BOOT TECH T WT/BK 13</t>
  </si>
  <si>
    <t>482-43207</t>
  </si>
  <si>
    <t>BOOT TECH T WT/BK 7</t>
  </si>
  <si>
    <t>482-43208</t>
  </si>
  <si>
    <t>BOOT TECH T WT/BK 8</t>
  </si>
  <si>
    <t>482-43209</t>
  </si>
  <si>
    <t>BOOT TECH T WT/BK 9</t>
  </si>
  <si>
    <t>482-35610</t>
  </si>
  <si>
    <t>BOOT TECH1 BK/WT/YL/RD 10</t>
  </si>
  <si>
    <t>482-35611</t>
  </si>
  <si>
    <t>BOOT TECH1 BK/WT/YL/RD 11</t>
  </si>
  <si>
    <t>482-35612</t>
  </si>
  <si>
    <t>BOOT TECH1 BK/WT/YL/RD 12</t>
  </si>
  <si>
    <t>482-35613</t>
  </si>
  <si>
    <t>BOOT TECH1 BK/WT/YL/RD 13</t>
  </si>
  <si>
    <t>482-35614</t>
  </si>
  <si>
    <t>BOOT TECH1 BK/WT/YL/RD 14</t>
  </si>
  <si>
    <t>482-35615</t>
  </si>
  <si>
    <t>BOOT TECH1 BK/WT/YL/RD 15</t>
  </si>
  <si>
    <t>482-35616</t>
  </si>
  <si>
    <t>BOOT TECH1 BK/WT/YL/RD 16</t>
  </si>
  <si>
    <t>482-35605</t>
  </si>
  <si>
    <t>BOOT TECH1 BK/WT/YL/RD 5</t>
  </si>
  <si>
    <t>482-35606</t>
  </si>
  <si>
    <t>BOOT TECH1 BK/WT/YL/RD 6</t>
  </si>
  <si>
    <t>482-35607</t>
  </si>
  <si>
    <t>BOOT TECH1 BK/WT/YL/RD 7</t>
  </si>
  <si>
    <t>482-35608</t>
  </si>
  <si>
    <t>BOOT TECH1 BK/WT/YL/RD 8</t>
  </si>
  <si>
    <t>482-35609</t>
  </si>
  <si>
    <t>BOOT TECH1 BK/WT/YL/RD 9</t>
  </si>
  <si>
    <t>482-35510</t>
  </si>
  <si>
    <t>BOOT TECH1 BLK/YLW 10</t>
  </si>
  <si>
    <t>482-35511</t>
  </si>
  <si>
    <t>BOOT TECH1 BLK/YLW 11</t>
  </si>
  <si>
    <t>482-35512</t>
  </si>
  <si>
    <t>BOOT TECH1 BLK/YLW 12</t>
  </si>
  <si>
    <t>482-35513</t>
  </si>
  <si>
    <t>BOOT TECH1 BLK/YLW 13</t>
  </si>
  <si>
    <t>482-35514</t>
  </si>
  <si>
    <t>BOOT TECH1 BLK/YLW 14</t>
  </si>
  <si>
    <t>482-35515</t>
  </si>
  <si>
    <t>BOOT TECH1 BLK/YLW 15</t>
  </si>
  <si>
    <t>482-35516</t>
  </si>
  <si>
    <t>BOOT TECH1 BLK/YLW 16</t>
  </si>
  <si>
    <t>482-35505</t>
  </si>
  <si>
    <t>BOOT TECH1 BLK/YLW 5</t>
  </si>
  <si>
    <t>482-35506</t>
  </si>
  <si>
    <t>BOOT TECH1 BLK/YLW 6</t>
  </si>
  <si>
    <t>482-35507</t>
  </si>
  <si>
    <t>BOOT TECH1 BLK/YLW 7</t>
  </si>
  <si>
    <t>482-35508</t>
  </si>
  <si>
    <t>BOOT TECH1 BLK/YLW 8</t>
  </si>
  <si>
    <t>482-35509</t>
  </si>
  <si>
    <t>BOOT TECH1 BLK/YLW 9</t>
  </si>
  <si>
    <t>482-10510</t>
  </si>
  <si>
    <t>BOOT TECH10 ORG/BL/YLW 10</t>
  </si>
  <si>
    <t>482-10511</t>
  </si>
  <si>
    <t>BOOT TECH10 ORG/BL/YLW 11</t>
  </si>
  <si>
    <t>482-10512</t>
  </si>
  <si>
    <t>BOOT TECH10 ORG/BL/YLW 12</t>
  </si>
  <si>
    <t>BOOT TECH10 ORG/BL/YLW 13</t>
  </si>
  <si>
    <t>BOOT TECH10 ORG/BL/YLW 14</t>
  </si>
  <si>
    <t xml:space="preserve">BOOT TECH10 ORG/BL/YLW 7 </t>
  </si>
  <si>
    <t>2010014-475-7</t>
  </si>
  <si>
    <t>482-10508</t>
  </si>
  <si>
    <t xml:space="preserve">BOOT TECH10 ORG/BL/YLW 8 </t>
  </si>
  <si>
    <t>2010014-475-8</t>
  </si>
  <si>
    <t>482-10509</t>
  </si>
  <si>
    <t xml:space="preserve">BOOT TECH10 ORG/BL/YLW 9 </t>
  </si>
  <si>
    <t>2010014-475-9</t>
  </si>
  <si>
    <t>482-39110</t>
  </si>
  <si>
    <t>BOOT TECH1-AT BLK 10</t>
  </si>
  <si>
    <t>482-39111</t>
  </si>
  <si>
    <t>BOOT TECH1-AT BLK 11</t>
  </si>
  <si>
    <t>482-39112</t>
  </si>
  <si>
    <t>BOOT TECH1-AT BLK 12</t>
  </si>
  <si>
    <t>482-39113</t>
  </si>
  <si>
    <t>BOOT TECH1-AT BLK 13</t>
  </si>
  <si>
    <t>482-39107</t>
  </si>
  <si>
    <t>BOOT TECH1-AT BLK 7</t>
  </si>
  <si>
    <t>482-39108</t>
  </si>
  <si>
    <t>BOOT TECH1-AT BLK 8</t>
  </si>
  <si>
    <t>482-39109</t>
  </si>
  <si>
    <t>BOOT TECH1-AT BLK 9</t>
  </si>
  <si>
    <t>482-04610</t>
  </si>
  <si>
    <t>BOOT TECH3 BK/WT/YL/RD 10</t>
  </si>
  <si>
    <t>2013018-1053-10</t>
  </si>
  <si>
    <t>482-04611</t>
  </si>
  <si>
    <t>BOOT TECH3 BK/WT/YL/RD 11</t>
  </si>
  <si>
    <t>2013018-1053-11</t>
  </si>
  <si>
    <t>482-04612</t>
  </si>
  <si>
    <t>BOOT TECH3 BK/WT/YL/RD 12</t>
  </si>
  <si>
    <t>2013018-1053-12</t>
  </si>
  <si>
    <t>482-04613</t>
  </si>
  <si>
    <t>BOOT TECH3 BK/WT/YL/RD 13</t>
  </si>
  <si>
    <t>2013018-1053-13</t>
  </si>
  <si>
    <t>482-04614</t>
  </si>
  <si>
    <t>BOOT TECH3 BK/WT/YL/RD 14</t>
  </si>
  <si>
    <t>2013018-1053-14</t>
  </si>
  <si>
    <t>482-04615</t>
  </si>
  <si>
    <t>BOOT TECH3 BK/WT/YL/RD 15</t>
  </si>
  <si>
    <t>2013018-1053-15</t>
  </si>
  <si>
    <t>482-04616</t>
  </si>
  <si>
    <t>BOOT TECH3 BK/WT/YL/RD 16</t>
  </si>
  <si>
    <t>2013018-1053-16</t>
  </si>
  <si>
    <t>BOOT TECH6S BK/RD/YL 2</t>
  </si>
  <si>
    <t>BOOT TECH6S BK/RD/YL 3</t>
  </si>
  <si>
    <t>BOOT TECH6S BK/RD/YL 4</t>
  </si>
  <si>
    <t>BOOT TECH6S BK/RD/YL 5</t>
  </si>
  <si>
    <t>BOOT TECH6S BK/RD/YL 7</t>
  </si>
  <si>
    <t>BOOT TECH6S WT/BL/RD 2</t>
  </si>
  <si>
    <t>BOOT TECH6S WT/BL/RD 3</t>
  </si>
  <si>
    <t>BOOT TECH6S WT/BL/RD 4</t>
  </si>
  <si>
    <t>BOOT TECH6S WT/BL/RD 5</t>
  </si>
  <si>
    <t>BOOT TECH6S WT/BL/RD 6</t>
  </si>
  <si>
    <t>482-20710</t>
  </si>
  <si>
    <t>BOOT TECH7 BK/OR/WT 10</t>
  </si>
  <si>
    <t>482-20711</t>
  </si>
  <si>
    <t>BOOT TECH7 BK/OR/WT 11</t>
  </si>
  <si>
    <t>482-20712</t>
  </si>
  <si>
    <t>BOOT TECH7 BK/OR/WT 12</t>
  </si>
  <si>
    <t>482-20713</t>
  </si>
  <si>
    <t>BOOT TECH7 BK/OR/WT 13</t>
  </si>
  <si>
    <t>482-20714</t>
  </si>
  <si>
    <t>BOOT TECH7 BK/OR/WT 14</t>
  </si>
  <si>
    <t>482-20715</t>
  </si>
  <si>
    <t>BOOT TECH7 BK/OR/WT 15</t>
  </si>
  <si>
    <t>482-20716</t>
  </si>
  <si>
    <t>BOOT TECH7 BK/OR/WT 16</t>
  </si>
  <si>
    <t>482-20705</t>
  </si>
  <si>
    <t>BOOT TECH7 BK/OR/WT 5</t>
  </si>
  <si>
    <t>482-20706</t>
  </si>
  <si>
    <t>BOOT TECH7 BK/OR/WT 6</t>
  </si>
  <si>
    <t>482-20707</t>
  </si>
  <si>
    <t>BOOT TECH7 BK/OR/WT 7</t>
  </si>
  <si>
    <t>482-20708</t>
  </si>
  <si>
    <t>BOOT TECH7 BK/OR/WT 8</t>
  </si>
  <si>
    <t>482-20709</t>
  </si>
  <si>
    <t>BOOT TECH7 BK/OR/WT 9</t>
  </si>
  <si>
    <t>482-20510</t>
  </si>
  <si>
    <t>BOOT TECH7 BK/WH/YL 10</t>
  </si>
  <si>
    <t>482-20511</t>
  </si>
  <si>
    <t>BOOT TECH7 BK/WH/YL 11</t>
  </si>
  <si>
    <t>482-20512</t>
  </si>
  <si>
    <t>BOOT TECH7 BK/WH/YL 12</t>
  </si>
  <si>
    <t>482-20513</t>
  </si>
  <si>
    <t>BOOT TECH7 BK/WH/YL 13</t>
  </si>
  <si>
    <t>482-20514</t>
  </si>
  <si>
    <t>BOOT TECH7 BK/WH/YL 14</t>
  </si>
  <si>
    <t>482-20515</t>
  </si>
  <si>
    <t>BOOT TECH7 BK/WH/YL 15</t>
  </si>
  <si>
    <t>482-20516</t>
  </si>
  <si>
    <t>BOOT TECH7 BK/WH/YL 16</t>
  </si>
  <si>
    <t>482-20505</t>
  </si>
  <si>
    <t>BOOT TECH7 BK/WH/YL 5</t>
  </si>
  <si>
    <t>482-20506</t>
  </si>
  <si>
    <t>BOOT TECH7 BK/WH/YL 6</t>
  </si>
  <si>
    <t>482-20507</t>
  </si>
  <si>
    <t>BOOT TECH7 BK/WH/YL 7</t>
  </si>
  <si>
    <t>482-20508</t>
  </si>
  <si>
    <t>BOOT TECH7 BK/WH/YL 8</t>
  </si>
  <si>
    <t>482-20509</t>
  </si>
  <si>
    <t>BOOT TECH7 BK/WH/YL 9</t>
  </si>
  <si>
    <t>482-20810</t>
  </si>
  <si>
    <t>BOOT TECH7 WT/YL/BL 10</t>
  </si>
  <si>
    <t>482-20811</t>
  </si>
  <si>
    <t>BOOT TECH7 WT/YL/BL 11</t>
  </si>
  <si>
    <t>482-20812</t>
  </si>
  <si>
    <t>BOOT TECH7 WT/YL/BL 12</t>
  </si>
  <si>
    <t>482-20813</t>
  </si>
  <si>
    <t>BOOT TECH7 WT/YL/BL 13</t>
  </si>
  <si>
    <t>482-20814</t>
  </si>
  <si>
    <t>BOOT TECH7 WT/YL/BL 14</t>
  </si>
  <si>
    <t>482-20815</t>
  </si>
  <si>
    <t>BOOT TECH7 WT/YL/BL 15</t>
  </si>
  <si>
    <t>482-20816</t>
  </si>
  <si>
    <t>BOOT TECH7 WT/YL/BL 16</t>
  </si>
  <si>
    <t>482-20805</t>
  </si>
  <si>
    <t>BOOT TECH7 WT/YL/BL 5</t>
  </si>
  <si>
    <t>482-20806</t>
  </si>
  <si>
    <t>BOOT TECH7 WT/YL/BL 6</t>
  </si>
  <si>
    <t>482-20807</t>
  </si>
  <si>
    <t>BOOT TECH7 WT/YL/BL 7</t>
  </si>
  <si>
    <t>482-20808</t>
  </si>
  <si>
    <t>BOOT TECH7 WT/YL/BL 8</t>
  </si>
  <si>
    <t>482-20809</t>
  </si>
  <si>
    <t>BOOT TECH7 WT/YL/BL 9</t>
  </si>
  <si>
    <t>482-25702</t>
  </si>
  <si>
    <t>BOOT TECH7S BK/OR/BL 2</t>
  </si>
  <si>
    <t>2015017-1427-2</t>
  </si>
  <si>
    <t>482-25703</t>
  </si>
  <si>
    <t>BOOT TECH7S BK/OR/BL 3</t>
  </si>
  <si>
    <t>2015017-1427-3</t>
  </si>
  <si>
    <t>482-25704</t>
  </si>
  <si>
    <t>BOOT TECH7S BK/OR/BL 4</t>
  </si>
  <si>
    <t>2015017-1427-4</t>
  </si>
  <si>
    <t>482-25705</t>
  </si>
  <si>
    <t>BOOT TECH7S BK/OR/BL 5</t>
  </si>
  <si>
    <t>2015017-1427-5</t>
  </si>
  <si>
    <t>482-25706</t>
  </si>
  <si>
    <t>BOOT TECH7S BK/OR/BL 6</t>
  </si>
  <si>
    <t>2015017-1427-6</t>
  </si>
  <si>
    <t>482-25707</t>
  </si>
  <si>
    <t>BOOT TECH7S BK/OR/BL 7</t>
  </si>
  <si>
    <t>2015017-1427-7</t>
  </si>
  <si>
    <t>482-25708</t>
  </si>
  <si>
    <t>BOOT TECH7S BK/OR/BL 8</t>
  </si>
  <si>
    <t>2015017-1427-8</t>
  </si>
  <si>
    <t>482-25602</t>
  </si>
  <si>
    <t>BOOT TECH7S BK/RD/YL 2</t>
  </si>
  <si>
    <t>482-25603</t>
  </si>
  <si>
    <t>BOOT TECH7S BK/RD/YL 3</t>
  </si>
  <si>
    <t>482-25604</t>
  </si>
  <si>
    <t>BOOT TECH7S BK/RD/YL 4</t>
  </si>
  <si>
    <t>482-25605</t>
  </si>
  <si>
    <t>BOOT TECH7S BK/RD/YL 5</t>
  </si>
  <si>
    <t>482-25606</t>
  </si>
  <si>
    <t>BOOT TECH7S BK/RD/YL 6</t>
  </si>
  <si>
    <t>482-25607</t>
  </si>
  <si>
    <t>BOOT TECH7S BK/RD/YL 7</t>
  </si>
  <si>
    <t>482-25608</t>
  </si>
  <si>
    <t>BOOT TECH7S BK/RD/YL 8</t>
  </si>
  <si>
    <t>482-25202</t>
  </si>
  <si>
    <t>BOOT TECH7S BK/WT 2</t>
  </si>
  <si>
    <t>482-25203</t>
  </si>
  <si>
    <t>BOOT TECH7S BK/WT 3</t>
  </si>
  <si>
    <t>482-25204</t>
  </si>
  <si>
    <t>BOOT TECH7S BK/WT 4</t>
  </si>
  <si>
    <t>482-25205</t>
  </si>
  <si>
    <t>BOOT TECH7S BK/WT 5</t>
  </si>
  <si>
    <t>482-25206</t>
  </si>
  <si>
    <t>BOOT TECH7S BK/WT 6</t>
  </si>
  <si>
    <t>482-25207</t>
  </si>
  <si>
    <t>BOOT TECH7S BK/WT 7</t>
  </si>
  <si>
    <t>482-25208</t>
  </si>
  <si>
    <t>BOOT TECH7S BK/WT 8</t>
  </si>
  <si>
    <t>482-25502</t>
  </si>
  <si>
    <t>BOOT TECH7S BK/YL 2</t>
  </si>
  <si>
    <t>482-25503</t>
  </si>
  <si>
    <t>BOOT TECH7S BK/YL 3</t>
  </si>
  <si>
    <t>482-25504</t>
  </si>
  <si>
    <t>BOOT TECH7S BK/YL 4</t>
  </si>
  <si>
    <t>482-25505</t>
  </si>
  <si>
    <t>BOOT TECH7S BK/YL 5</t>
  </si>
  <si>
    <t>482-25506</t>
  </si>
  <si>
    <t>BOOT TECH7S BK/YL 6</t>
  </si>
  <si>
    <t>482-25507</t>
  </si>
  <si>
    <t>BOOT TECH7S BK/YL 7</t>
  </si>
  <si>
    <t>482-25508</t>
  </si>
  <si>
    <t>BOOT TECH7S BK/YL 8</t>
  </si>
  <si>
    <t>482-25302</t>
  </si>
  <si>
    <t>BOOT TECH7S BL/WT/RD/YL 2</t>
  </si>
  <si>
    <t>482-25303</t>
  </si>
  <si>
    <t>BOOT TECH7S BL/WT/RD/YL 3</t>
  </si>
  <si>
    <t>482-25304</t>
  </si>
  <si>
    <t>BOOT TECH7S BL/WT/RD/YL 4</t>
  </si>
  <si>
    <t>482-25305</t>
  </si>
  <si>
    <t>BOOT TECH7S BL/WT/RD/YL 5</t>
  </si>
  <si>
    <t>482-25306</t>
  </si>
  <si>
    <t>BOOT TECH7S BL/WT/RD/YL 6</t>
  </si>
  <si>
    <t>482-25307</t>
  </si>
  <si>
    <t>BOOT TECH7S BL/WT/RD/YL 7</t>
  </si>
  <si>
    <t>482-25308</t>
  </si>
  <si>
    <t>BOOT TECH7S BL/WT/RD/YL 8</t>
  </si>
  <si>
    <t>BOOT TECH8 LIGHT WHT 9</t>
  </si>
  <si>
    <t>482-45110</t>
  </si>
  <si>
    <t>BOOT TOUCAN GTX BK 10</t>
  </si>
  <si>
    <t>482-45111</t>
  </si>
  <si>
    <t>BOOT TOUCAN GTX BK 11</t>
  </si>
  <si>
    <t>482-45112</t>
  </si>
  <si>
    <t>BOOT TOUCAN GTX BK 12</t>
  </si>
  <si>
    <t>482-45113</t>
  </si>
  <si>
    <t>BOOT TOUCAN GTX BK 13</t>
  </si>
  <si>
    <t>482-45107</t>
  </si>
  <si>
    <t>BOOT TOUCAN GTX BK 7</t>
  </si>
  <si>
    <t>482-45108</t>
  </si>
  <si>
    <t>BOOT TOUCAN GTX BK 8</t>
  </si>
  <si>
    <t>482-45109</t>
  </si>
  <si>
    <t>BOOT TOUCAN GTX BK 9</t>
  </si>
  <si>
    <t>BOOT TWIN DRYSTAR GY 10</t>
  </si>
  <si>
    <t>BOOT TWIN DRYSTAR GY 10.5</t>
  </si>
  <si>
    <t>BOOT TWIN DRYSTAR GY 11</t>
  </si>
  <si>
    <t>BOOT TWIN DRYSTAR GY 11.5</t>
  </si>
  <si>
    <t>BOOT TWIN DRYSTAR GY 12</t>
  </si>
  <si>
    <t>BOOT TWIN DRYSTAR GY 12.5</t>
  </si>
  <si>
    <t>BOOT TWIN DRYSTAR GY 13</t>
  </si>
  <si>
    <t>BOOT TWIN DRYSTAR GY 6</t>
  </si>
  <si>
    <t>BOOT TWIN DRYSTAR GY 6.5</t>
  </si>
  <si>
    <t>BOOT TWIN DRYSTAR GY 7</t>
  </si>
  <si>
    <t>BOOT TWIN DRYSTAR GY 7.5</t>
  </si>
  <si>
    <t>BOOT TWIN DRYSTAR GY 8</t>
  </si>
  <si>
    <t>BOOT TWIN DRYSTAR GY 8.5</t>
  </si>
  <si>
    <t>BOOT TWIN DRYSTAR GY 9</t>
  </si>
  <si>
    <t>BOOT TWIN DRYSTAR GY 9.5</t>
  </si>
  <si>
    <t>BOOT WEB GTX BK-36</t>
  </si>
  <si>
    <t>BOOT WEB GTX BK-37</t>
  </si>
  <si>
    <t>BOOT WEB GTX BK-38</t>
  </si>
  <si>
    <t>BOOT WEB GTX BK-39</t>
  </si>
  <si>
    <t>BOOT WEB GTX BK-40</t>
  </si>
  <si>
    <t>BOOT WEB GTX BK-41</t>
  </si>
  <si>
    <t>BOOT WEB GTX BK-42</t>
  </si>
  <si>
    <t>BOOT WEB GTX BK-43</t>
  </si>
  <si>
    <t>BOOT WEB GTX BK-44</t>
  </si>
  <si>
    <t>BOOT WEB GTX BK-45</t>
  </si>
  <si>
    <t>BOOT WEB GTX BK-46</t>
  </si>
  <si>
    <t>BOOT WEB GTX BK-47</t>
  </si>
  <si>
    <t>BOOT WEB GTX BK-48</t>
  </si>
  <si>
    <t>BOOT WEB GTX BK-49</t>
  </si>
  <si>
    <t>BOOT WEB GTX BK-50</t>
  </si>
  <si>
    <t>BOOT,TECH 3AT BLK-14</t>
  </si>
  <si>
    <t>BOOT,TECH 3AT BLK-16</t>
  </si>
  <si>
    <t>BOOT,TECH2 BLK-10</t>
  </si>
  <si>
    <t>BOOT,TECH2 BLK-11</t>
  </si>
  <si>
    <t>BOOT,TECH2 BLK-12</t>
  </si>
  <si>
    <t>BOOT,TECH2 BLK-13</t>
  </si>
  <si>
    <t>BOOT,TECH2 WHT-13</t>
  </si>
  <si>
    <t>BOOTIE 09 TECH 10 10</t>
  </si>
  <si>
    <t>25SHOE1110</t>
  </si>
  <si>
    <t>BOOTIE 09 TECH 10 11</t>
  </si>
  <si>
    <t>25SHOE1111</t>
  </si>
  <si>
    <t>BOOTIE 09 TECH 10 12</t>
  </si>
  <si>
    <t>25SHOE1112</t>
  </si>
  <si>
    <t>BOOTIE 09 TECH 10 13</t>
  </si>
  <si>
    <t>25SHOE1113</t>
  </si>
  <si>
    <t>BOOTIE 09 TECH 10 14</t>
  </si>
  <si>
    <t>25SHOE1114</t>
  </si>
  <si>
    <t>BOOTIE 09 TECH 10 7</t>
  </si>
  <si>
    <t>25SHOE117</t>
  </si>
  <si>
    <t>BOOTIE 09 TECH 10 8</t>
  </si>
  <si>
    <t>25SHOE118</t>
  </si>
  <si>
    <t>BOOTIE 09 TECH 10 9</t>
  </si>
  <si>
    <t>25SHOE119</t>
  </si>
  <si>
    <t>482-5037</t>
  </si>
  <si>
    <t>BOOTIE INNER T10 '14 BK 7</t>
  </si>
  <si>
    <t>25SHOET14107</t>
  </si>
  <si>
    <t>482-5038</t>
  </si>
  <si>
    <t>BOOTIE INNER T10 '14 BK 8</t>
  </si>
  <si>
    <t>25SHOET14108</t>
  </si>
  <si>
    <t>482-5039</t>
  </si>
  <si>
    <t>BOOTIE INNER T10 '14 BK 9</t>
  </si>
  <si>
    <t>25SHOET14109</t>
  </si>
  <si>
    <t>482-5040</t>
  </si>
  <si>
    <t>BOOTIE INNER T10'14 BK 10</t>
  </si>
  <si>
    <t>25SHOET141010</t>
  </si>
  <si>
    <t>482-5041</t>
  </si>
  <si>
    <t>BOOTIE INNER T10'14 BK 11</t>
  </si>
  <si>
    <t>25SHOET141011</t>
  </si>
  <si>
    <t>482-5042</t>
  </si>
  <si>
    <t>BOOTIE INNER T10'14 BK 12</t>
  </si>
  <si>
    <t>25SHOET141012</t>
  </si>
  <si>
    <t>482-5043</t>
  </si>
  <si>
    <t>BOOTIE INNER T10'14 BK 13</t>
  </si>
  <si>
    <t>25SHOET141013</t>
  </si>
  <si>
    <t>482-5044</t>
  </si>
  <si>
    <t>BOOTIE INNER T10'14 BK 14</t>
  </si>
  <si>
    <t>25SHOET141014</t>
  </si>
  <si>
    <t>BOOTIE TECH 8L 10</t>
  </si>
  <si>
    <t>25SHOET8N41110</t>
  </si>
  <si>
    <t>BOOTIE TECH 8L 11</t>
  </si>
  <si>
    <t>25SHOET8N41111</t>
  </si>
  <si>
    <t>BOOTIE TECH 8L 12</t>
  </si>
  <si>
    <t>25SHOET8N41112</t>
  </si>
  <si>
    <t>BOOTIE TECH 8L 13</t>
  </si>
  <si>
    <t>25SHOET8N41113</t>
  </si>
  <si>
    <t>BOOTIE TECH 8L 14</t>
  </si>
  <si>
    <t>25SHOET8N41114</t>
  </si>
  <si>
    <t>BOOTIE TECH 8L 15</t>
  </si>
  <si>
    <t>25SHOET8N41115</t>
  </si>
  <si>
    <t>BOOTIE TECH 8L 5</t>
  </si>
  <si>
    <t>25SHOET8N4115</t>
  </si>
  <si>
    <t>BOOTIE TECH 8L 6</t>
  </si>
  <si>
    <t>25SHOET8N4116</t>
  </si>
  <si>
    <t>BOOTIE TECH 8L 7</t>
  </si>
  <si>
    <t>25SHOET8N4117</t>
  </si>
  <si>
    <t>BOOTIE TECH 8L 8</t>
  </si>
  <si>
    <t>25SHOET8N4118</t>
  </si>
  <si>
    <t>BOOTIE TECH 8L 9</t>
  </si>
  <si>
    <t>25SHOET8N4119</t>
  </si>
  <si>
    <t>BOOTIE TECH10 SIDE BAR 09</t>
  </si>
  <si>
    <t>25SBT1110</t>
  </si>
  <si>
    <t>BOOTIE,INNER TECH 10 SZ14</t>
  </si>
  <si>
    <t>25SHOET10NN14</t>
  </si>
  <si>
    <t>BOOTT10 TC BK/WH/RD/YL 14</t>
  </si>
  <si>
    <t>BUCKLE + SCREW NEW T-5</t>
  </si>
  <si>
    <t>25LET510</t>
  </si>
  <si>
    <t>BUCKLE + SCREW NEW T-8</t>
  </si>
  <si>
    <t>25LETC1410</t>
  </si>
  <si>
    <t>BUCKLE BASE SUPPORT T10</t>
  </si>
  <si>
    <t>25BBT10NN</t>
  </si>
  <si>
    <t>BUCKLE BASE TECH6/10</t>
  </si>
  <si>
    <t>25BLT1010</t>
  </si>
  <si>
    <t>BUCKLE BLACK SMX3</t>
  </si>
  <si>
    <t>25LOSMX310</t>
  </si>
  <si>
    <t>BUCKLE RCVR 09 T8 BL/WHT</t>
  </si>
  <si>
    <t>25CCT8N27</t>
  </si>
  <si>
    <t>482-5051</t>
  </si>
  <si>
    <t>BUCKLE REC BASE 10 T10 WT</t>
  </si>
  <si>
    <t>25BBT1420</t>
  </si>
  <si>
    <t>482-5050</t>
  </si>
  <si>
    <t>BUCKLE REC BASE 14 T10 BK</t>
  </si>
  <si>
    <t>25BBT1410</t>
  </si>
  <si>
    <t>BUCKLE REC BASE 14 T10 BL</t>
  </si>
  <si>
    <t>25BBT1470</t>
  </si>
  <si>
    <t>BUCKLE RED SMX3</t>
  </si>
  <si>
    <t>25LOSMX313</t>
  </si>
  <si>
    <t>BUCKLE STRAP NEW T-8 BLK</t>
  </si>
  <si>
    <t>25CIT810</t>
  </si>
  <si>
    <t>BUCKLE STRAP NEW T-8 WHT</t>
  </si>
  <si>
    <t>25CIT820</t>
  </si>
  <si>
    <t>482-5500</t>
  </si>
  <si>
    <t>BUCKLE STRAP T-1 BLK</t>
  </si>
  <si>
    <t>25LOT110</t>
  </si>
  <si>
    <t>482-5501</t>
  </si>
  <si>
    <t>BUCKLE STRAP T-1 WHT/BLK</t>
  </si>
  <si>
    <t>25LOT112</t>
  </si>
  <si>
    <t>BUCKLE STRAP TOUCAN GTX</t>
  </si>
  <si>
    <t>25LOTC107</t>
  </si>
  <si>
    <t>482-5053</t>
  </si>
  <si>
    <t>BUCKLE W/SCREW T10 BK</t>
  </si>
  <si>
    <t>25LET1410</t>
  </si>
  <si>
    <t>BUCKLE/STRAP '07 TECH7</t>
  </si>
  <si>
    <t>25LOT711</t>
  </si>
  <si>
    <t>482-5649</t>
  </si>
  <si>
    <t>BUCKLE/STRAP T3S BLK</t>
  </si>
  <si>
    <t>25CIT3S10</t>
  </si>
  <si>
    <t>BUCKLES FLUID-KNEEBRACE</t>
  </si>
  <si>
    <t>714-A</t>
  </si>
  <si>
    <t>3578019-10-L</t>
  </si>
  <si>
    <t>3578019-10-M</t>
  </si>
  <si>
    <t>3578019-10-S</t>
  </si>
  <si>
    <t>3578019-10-XL</t>
  </si>
  <si>
    <t xml:space="preserve">C-1 V2 GORE WINDSTOPPER GLOVE BLK 2XL </t>
  </si>
  <si>
    <t>3520019-10-2X</t>
  </si>
  <si>
    <t>C-1 V2 GORE WINDSTOPPER GLOVE BLK 3XL</t>
  </si>
  <si>
    <t>3520019-10-3X</t>
  </si>
  <si>
    <t>C-1 V2 GORE WINDSTOPPER GLOVE BLK L</t>
  </si>
  <si>
    <t>3520019-10-L</t>
  </si>
  <si>
    <t>C-1 V2 GORE WINDSTOPPER GLOVE BLK M</t>
  </si>
  <si>
    <t>3520019-10-M</t>
  </si>
  <si>
    <t>3520019-10-S</t>
  </si>
  <si>
    <t>C-1 V2 GORE WINDSTOPPER GLOVE BLK XL</t>
  </si>
  <si>
    <t>3520019-10-XL</t>
  </si>
  <si>
    <t>C-1 V2 GORE WINDSTOPPER WOMEN'S GLOVE BLK L</t>
  </si>
  <si>
    <t>3530019-10-L</t>
  </si>
  <si>
    <t>C-1 V2 GORE WINDSTOPPER WOMEN'S GLOVE BLK M</t>
  </si>
  <si>
    <t>3530019-10-M</t>
  </si>
  <si>
    <t>C-1 V2 GORE WINDSTOPPER WOMEN'S GLOVE BLK S</t>
  </si>
  <si>
    <t>3530019-10-S</t>
  </si>
  <si>
    <t>C-1 V2 GORE WINDSTOPPER WOMEN'S GLOVE BLK XL</t>
  </si>
  <si>
    <t>3530019-10-XL</t>
  </si>
  <si>
    <t>C-1 V2 GORE WINDSTOPPER WOMEN'S GLOVE BLK XS</t>
  </si>
  <si>
    <t>3530019-10-XS</t>
  </si>
  <si>
    <t>CABLE VEST &amp; GLOVE</t>
  </si>
  <si>
    <t>CALF SLIDER BLK</t>
  </si>
  <si>
    <t>25SLICAT1110</t>
  </si>
  <si>
    <t>CALF SLIDER WHT</t>
  </si>
  <si>
    <t>25SLICAT1120</t>
  </si>
  <si>
    <t>CELER V2 LEATHER GLOVE BLK 2XL</t>
  </si>
  <si>
    <t>3567018-10-2X</t>
  </si>
  <si>
    <t>CELER V2 LEATHER GLOVE BLK 3XL</t>
  </si>
  <si>
    <t>3567018-10-3X</t>
  </si>
  <si>
    <t>CELER V2 LEATHER GLOVE BLK L</t>
  </si>
  <si>
    <t>3567018-10-L</t>
  </si>
  <si>
    <t>CELER V2 LEATHER GLOVE BLK M</t>
  </si>
  <si>
    <t>3567018-10-M</t>
  </si>
  <si>
    <t>3567018-10-S</t>
  </si>
  <si>
    <t>CELER V2 LEATHER GLOVE BLK XL</t>
  </si>
  <si>
    <t>3567018-10-XL</t>
  </si>
  <si>
    <t>3567018-1100-2X</t>
  </si>
  <si>
    <t>3567018-1100-3X</t>
  </si>
  <si>
    <t>3567018-1100-XL</t>
  </si>
  <si>
    <t>CELER V2 LEATHER GLOVE BLK/RED FLUO 2XL</t>
  </si>
  <si>
    <t>3567018-1030-2X</t>
  </si>
  <si>
    <t>CELER V2 LEATHER GLOVE BLK/RED FLUO 3XL</t>
  </si>
  <si>
    <t>3567018-1030-3X</t>
  </si>
  <si>
    <t>CELER V2 LEATHER GLOVE BLK/RED FLUO L</t>
  </si>
  <si>
    <t>CELER V2 LEATHER GLOVE BLK/RED FLUO M</t>
  </si>
  <si>
    <t>3567018-1030-XL</t>
  </si>
  <si>
    <t>CELER V2 LEATHER GLOVE BLK/WHT/RED FLUO 2XL</t>
  </si>
  <si>
    <t>3567018-1231-2X</t>
  </si>
  <si>
    <t>CELER V2 LEATHER GLOVE BLK/WHT/RED FLUO 3XL</t>
  </si>
  <si>
    <t>3567018-1231-3X</t>
  </si>
  <si>
    <t>CELER V2 LEATHER GLOVE BLK/WHT/RED FLUO L</t>
  </si>
  <si>
    <t>CELER V2 LEATHER GLOVE BLK/WHT/RED FLUO M</t>
  </si>
  <si>
    <t>CELER V2 LEATHER GLOVE BLK/WHT/RED FLUO XL</t>
  </si>
  <si>
    <t>3567018-1231-XL</t>
  </si>
  <si>
    <t>714-D</t>
  </si>
  <si>
    <t>2518019-10-10</t>
  </si>
  <si>
    <t>2518019-10-10.5</t>
  </si>
  <si>
    <t>2518019-10-11</t>
  </si>
  <si>
    <t>2518019-10-11.5</t>
  </si>
  <si>
    <t>2518019-10-12</t>
  </si>
  <si>
    <t>2518019-10-12.5</t>
  </si>
  <si>
    <t>2518019-10-13</t>
  </si>
  <si>
    <t>2518019-10-13.5</t>
  </si>
  <si>
    <t>2518019-10-14</t>
  </si>
  <si>
    <t>2518019-10-6</t>
  </si>
  <si>
    <t>2518019-10-7</t>
  </si>
  <si>
    <t>2518019-10-8</t>
  </si>
  <si>
    <t>2518019-10-9</t>
  </si>
  <si>
    <t>610709-10</t>
  </si>
  <si>
    <t>CHIN PLATE FOR BNS PRO</t>
  </si>
  <si>
    <t>CHIN PLATE FOR BNS TECH</t>
  </si>
  <si>
    <t>CONTOURS NECK TUBE</t>
  </si>
  <si>
    <t>4759219-1443</t>
  </si>
  <si>
    <t>CONTROLLER VEST &amp; GLOVE</t>
  </si>
  <si>
    <t>3107819-10-L</t>
  </si>
  <si>
    <t>3107819-10-M</t>
  </si>
  <si>
    <t>3107819-10-S</t>
  </si>
  <si>
    <t>3107819-10-XL</t>
  </si>
  <si>
    <t>3107819-810-2XL</t>
  </si>
  <si>
    <t>3107819-810-3XL</t>
  </si>
  <si>
    <t>3107819-810-L</t>
  </si>
  <si>
    <t>3107819-810-M</t>
  </si>
  <si>
    <t>3107819-810-S</t>
  </si>
  <si>
    <t>4200719-10-L</t>
  </si>
  <si>
    <t>4200719-10-M</t>
  </si>
  <si>
    <t>4200719-10-S</t>
  </si>
  <si>
    <t>4200719-10-XL</t>
  </si>
  <si>
    <t>4200719-71-L</t>
  </si>
  <si>
    <t>4200719-71-M</t>
  </si>
  <si>
    <t>4200719-71-S</t>
  </si>
  <si>
    <t>4200719-71-XL</t>
  </si>
  <si>
    <t>482-7120L</t>
  </si>
  <si>
    <t>DUNE GLOVES BLK L</t>
  </si>
  <si>
    <t>3562519-10-LG</t>
  </si>
  <si>
    <t>482-7120M</t>
  </si>
  <si>
    <t>DUNE GLOVES BLK M</t>
  </si>
  <si>
    <t>3562519-10-MD</t>
  </si>
  <si>
    <t>482-7120S</t>
  </si>
  <si>
    <t>DUNE GLOVES BLK S</t>
  </si>
  <si>
    <t>3562519-10-SM</t>
  </si>
  <si>
    <t>482-7120X</t>
  </si>
  <si>
    <t>DUNE GLOVES BLK XL</t>
  </si>
  <si>
    <t>3562519-10-XL</t>
  </si>
  <si>
    <t>482-71202X</t>
  </si>
  <si>
    <t>DUNE GLOVES BLK XXL</t>
  </si>
  <si>
    <t>3562519-10-2X</t>
  </si>
  <si>
    <t>482-7123L</t>
  </si>
  <si>
    <t>DUNE GLOVES BLUE L</t>
  </si>
  <si>
    <t>3562519-70-LG</t>
  </si>
  <si>
    <t>482-7123M</t>
  </si>
  <si>
    <t>DUNE GLOVES BLUE M</t>
  </si>
  <si>
    <t>3562519-70-MD</t>
  </si>
  <si>
    <t>482-7123S</t>
  </si>
  <si>
    <t xml:space="preserve">DUNE GLOVES BLUE S </t>
  </si>
  <si>
    <t>3562519-70-SM</t>
  </si>
  <si>
    <t>482-7123X</t>
  </si>
  <si>
    <t>DUNE GLOVES BLUE XL</t>
  </si>
  <si>
    <t>3562519-70-XL</t>
  </si>
  <si>
    <t>482-71232X</t>
  </si>
  <si>
    <t xml:space="preserve">DUNE GLOVES BLUE XXL </t>
  </si>
  <si>
    <t>3562519-70-2X</t>
  </si>
  <si>
    <t>482-7128L</t>
  </si>
  <si>
    <t>DUNE GLOVES ORG L</t>
  </si>
  <si>
    <t>482-7128M</t>
  </si>
  <si>
    <t xml:space="preserve">DUNE GLOVES ORG M </t>
  </si>
  <si>
    <t>482-7128S</t>
  </si>
  <si>
    <t xml:space="preserve">DUNE GLOVES ORG S  </t>
  </si>
  <si>
    <t>482-7128X</t>
  </si>
  <si>
    <t>DUNE GLOVES ORG XL</t>
  </si>
  <si>
    <t>482-71282X</t>
  </si>
  <si>
    <t>DUNE GLOVES ORG XXL</t>
  </si>
  <si>
    <t>482-7122L</t>
  </si>
  <si>
    <t>DUNE GLOVES RED L</t>
  </si>
  <si>
    <t>3562519-30-LG</t>
  </si>
  <si>
    <t>482-7122M</t>
  </si>
  <si>
    <t>DUNE GLOVES RED M</t>
  </si>
  <si>
    <t>3562519-30-MD</t>
  </si>
  <si>
    <t>482-7122S</t>
  </si>
  <si>
    <t>DUNE GLOVES RED S</t>
  </si>
  <si>
    <t>3562519-30-SM</t>
  </si>
  <si>
    <t>482-7122X</t>
  </si>
  <si>
    <t>DUNE GLOVES RED XL</t>
  </si>
  <si>
    <t>3562519-30-XL</t>
  </si>
  <si>
    <t>482-71222X</t>
  </si>
  <si>
    <t>DUNE GLOVES RED XXL</t>
  </si>
  <si>
    <t>3562519-30-2X</t>
  </si>
  <si>
    <t>482-7124L</t>
  </si>
  <si>
    <t xml:space="preserve">DUNE GLOVES TEAL L  </t>
  </si>
  <si>
    <t>482-7124M</t>
  </si>
  <si>
    <t xml:space="preserve">DUNE GLOVES TEAL M   </t>
  </si>
  <si>
    <t>482-7124S</t>
  </si>
  <si>
    <t xml:space="preserve">DUNE GLOVES TEAL S    </t>
  </si>
  <si>
    <t>482-7124X</t>
  </si>
  <si>
    <t xml:space="preserve">DUNE GLOVES TEAL XL   </t>
  </si>
  <si>
    <t>482-71242X</t>
  </si>
  <si>
    <t>DUNE GLOVES TEAL XXL</t>
  </si>
  <si>
    <t>482-7126L</t>
  </si>
  <si>
    <t>DUNE GLOVES YEL L</t>
  </si>
  <si>
    <t>3562519-55-LG</t>
  </si>
  <si>
    <t>482-7126M</t>
  </si>
  <si>
    <t>DUNE GLOVES YEL M</t>
  </si>
  <si>
    <t>3562519-55-MD</t>
  </si>
  <si>
    <t>482-7126S</t>
  </si>
  <si>
    <t>DUNE GLOVES YEL S</t>
  </si>
  <si>
    <t>3562519-55-SM</t>
  </si>
  <si>
    <t>482-7126X</t>
  </si>
  <si>
    <t>DUNE GLOVES YEL XL</t>
  </si>
  <si>
    <t>3562519-55-XL</t>
  </si>
  <si>
    <t>482-71262X</t>
  </si>
  <si>
    <t>DUNE GLOVES YEL XXL</t>
  </si>
  <si>
    <t>3562519-55-2X</t>
  </si>
  <si>
    <t xml:space="preserve">DYNO V2 LEATHER JACKET BLK/STONE/RED 48    </t>
  </si>
  <si>
    <t>3102518-1830-48</t>
  </si>
  <si>
    <t>DYNO V2 LEATHER JACKET BLK/STONE/RED 50</t>
  </si>
  <si>
    <t>3102518-1830-50</t>
  </si>
  <si>
    <t>DYNO V2 LEATHER JACKET BLK/STONE/RED 52</t>
  </si>
  <si>
    <t>3102518-1830-52</t>
  </si>
  <si>
    <t>DYNO V2 LEATHER JACKET BLK/STONE/RED 54</t>
  </si>
  <si>
    <t>3102518-1830-54</t>
  </si>
  <si>
    <t>DYNO V2 LEATHER JACKET BLK/STONE/RED 56</t>
  </si>
  <si>
    <t>3102518-1830-56</t>
  </si>
  <si>
    <t>DYNO V2 LEATHER JACKET BLK/STONE/RED 58</t>
  </si>
  <si>
    <t>3102518-1830-58</t>
  </si>
  <si>
    <t>DYNO V2 LEATHER JACKET BLK/STONE/RED 60</t>
  </si>
  <si>
    <t>3102518-1830-60</t>
  </si>
  <si>
    <t>DYNO V2 LEATHER JACKET NAVY/STONE/RED 48</t>
  </si>
  <si>
    <t>3102518-7830-48</t>
  </si>
  <si>
    <t>DYNO V2 LEATHER JACKET NAVY/STONE/RED 50</t>
  </si>
  <si>
    <t>3102518-7830-50</t>
  </si>
  <si>
    <t>DYNO V2 LEATHER JACKET NAVY/STONE/RED 52</t>
  </si>
  <si>
    <t>3102518-7830-52</t>
  </si>
  <si>
    <t>DYNO V2 LEATHER JACKET NAVY/STONE/RED 54</t>
  </si>
  <si>
    <t>3102518-7830-54</t>
  </si>
  <si>
    <t>DYNO V2 LEATHER JACKET NAVY/STONE/RED 56</t>
  </si>
  <si>
    <t>3102518-7830-56</t>
  </si>
  <si>
    <t>DYNO V2 LEATHER JACKET NAVY/STONE/RED 58</t>
  </si>
  <si>
    <t>3102518-7830-58</t>
  </si>
  <si>
    <t>DYNO V2 LEATHER JACKET NAVY/STONE/RED 60</t>
  </si>
  <si>
    <t>3102518-7830-60</t>
  </si>
  <si>
    <t>6450018-10</t>
  </si>
  <si>
    <t>6450018-20</t>
  </si>
  <si>
    <t>2540719-131-10</t>
  </si>
  <si>
    <t>2540719-131-10.5</t>
  </si>
  <si>
    <t>2540719-131-11</t>
  </si>
  <si>
    <t>2540719-131-11.5</t>
  </si>
  <si>
    <t>2540719-131-12</t>
  </si>
  <si>
    <t>2540719-131-12.5</t>
  </si>
  <si>
    <t>2540719-131-13</t>
  </si>
  <si>
    <t xml:space="preserve">FASTER-3 DRYSTAR SHOES B/G/R 13.5 </t>
  </si>
  <si>
    <t>2540719-131-13.5</t>
  </si>
  <si>
    <t>2540719-131-14</t>
  </si>
  <si>
    <t>2540719-131-6</t>
  </si>
  <si>
    <t>2540719-131-7</t>
  </si>
  <si>
    <t>2540719-131-8</t>
  </si>
  <si>
    <t>2540719-131-9</t>
  </si>
  <si>
    <t>2540719-175-10</t>
  </si>
  <si>
    <t xml:space="preserve">FASTER-3 DRYSTAR SHOES B/G/Y 10.5 </t>
  </si>
  <si>
    <t>2540719-175-10.5</t>
  </si>
  <si>
    <t>2540719-175-11</t>
  </si>
  <si>
    <t xml:space="preserve">FASTER-3 DRYSTAR SHOES B/G/Y 11.5 </t>
  </si>
  <si>
    <t>2540719-175-11.5</t>
  </si>
  <si>
    <t>2540719-175-12</t>
  </si>
  <si>
    <t xml:space="preserve">FASTER-3 DRYSTAR SHOES B/G/Y 12.5 </t>
  </si>
  <si>
    <t>2540719-175-12.5</t>
  </si>
  <si>
    <t>2540719-175-13</t>
  </si>
  <si>
    <t xml:space="preserve">FASTER-3 DRYSTAR SHOES B/G/Y 13.5 </t>
  </si>
  <si>
    <t>2540719-175-13.5</t>
  </si>
  <si>
    <t>2540719-175-14</t>
  </si>
  <si>
    <t>2540719-175-6</t>
  </si>
  <si>
    <t>2540719-175-7</t>
  </si>
  <si>
    <t>2540719-175-8</t>
  </si>
  <si>
    <t>2540719-175-9</t>
  </si>
  <si>
    <t>2510219-10-10</t>
  </si>
  <si>
    <t>2510219-10-10.5</t>
  </si>
  <si>
    <t>2510219-10-11</t>
  </si>
  <si>
    <t>2510219-10-11.5</t>
  </si>
  <si>
    <t>2510219-10-12</t>
  </si>
  <si>
    <t>2510219-10-12.5</t>
  </si>
  <si>
    <t>2510219-10-13</t>
  </si>
  <si>
    <t>2510219-10-13.5</t>
  </si>
  <si>
    <t>2510219-10-14</t>
  </si>
  <si>
    <t>2510219-10-6</t>
  </si>
  <si>
    <t>2510219-10-7</t>
  </si>
  <si>
    <t>2510219-10-8</t>
  </si>
  <si>
    <t>2510219-10-9</t>
  </si>
  <si>
    <t>2510219-1100-10</t>
  </si>
  <si>
    <t>2510219-1100-10.5</t>
  </si>
  <si>
    <t>2510219-1100-11</t>
  </si>
  <si>
    <t>2510219-1100-11.5</t>
  </si>
  <si>
    <t>2510219-1100-12</t>
  </si>
  <si>
    <t>2510219-1100-12.5</t>
  </si>
  <si>
    <t>2510219-1100-13</t>
  </si>
  <si>
    <t>2510219-1100-13.5</t>
  </si>
  <si>
    <t>2510219-1100-14</t>
  </si>
  <si>
    <t>2510219-1100-6</t>
  </si>
  <si>
    <t>2510219-1100-7</t>
  </si>
  <si>
    <t>2510219-1100-8</t>
  </si>
  <si>
    <t>2510219-1100-9</t>
  </si>
  <si>
    <t>2510219-131-10</t>
  </si>
  <si>
    <t>2510219-131-10.5</t>
  </si>
  <si>
    <t>2510219-131-11</t>
  </si>
  <si>
    <t>2510219-131-11.5</t>
  </si>
  <si>
    <t>2510219-131-12</t>
  </si>
  <si>
    <t>2510219-131-12.5</t>
  </si>
  <si>
    <t>2510219-131-13</t>
  </si>
  <si>
    <t>FASTER-3 SHOES BK/GY/RD 13.5</t>
  </si>
  <si>
    <t>2510219-131-13.5</t>
  </si>
  <si>
    <t>2510219-131-14</t>
  </si>
  <si>
    <t>2510219-131-7</t>
  </si>
  <si>
    <t xml:space="preserve">FASTER-3 SHOES BK/GY/RD 7.5 </t>
  </si>
  <si>
    <t>2510219-131-8</t>
  </si>
  <si>
    <t>2510219-131-9</t>
  </si>
  <si>
    <t>2510219-123-10</t>
  </si>
  <si>
    <t>2510219-123-10.5</t>
  </si>
  <si>
    <t>2510219-123-11</t>
  </si>
  <si>
    <t>2510219-123-11.5</t>
  </si>
  <si>
    <t>2510219-123-12</t>
  </si>
  <si>
    <t>2510219-123-12.5</t>
  </si>
  <si>
    <t>2510219-123-13</t>
  </si>
  <si>
    <t>FASTER-3 SHOES BK/WT/RD 13.5</t>
  </si>
  <si>
    <t>2510219-123-13.5</t>
  </si>
  <si>
    <t>2510219-123-14</t>
  </si>
  <si>
    <t>2510219-123-7</t>
  </si>
  <si>
    <t xml:space="preserve">FASTER-3 SHOES BK/WT/RD 7.5 </t>
  </si>
  <si>
    <t>2510219-123-8</t>
  </si>
  <si>
    <t>2510219-123-9</t>
  </si>
  <si>
    <t>2510319-1315-10</t>
  </si>
  <si>
    <t>FASTER-3 SHOES RK B/G/R/Y 10.5</t>
  </si>
  <si>
    <t>2510319-1315-10.5</t>
  </si>
  <si>
    <t>2510319-1315-11</t>
  </si>
  <si>
    <t>FASTER-3 SHOES RK B/G/R/Y 11.5</t>
  </si>
  <si>
    <t>2510319-1315-11.5</t>
  </si>
  <si>
    <t>2510319-1315-12</t>
  </si>
  <si>
    <t>FASTER-3 SHOES RK B/G/R/Y 12.5</t>
  </si>
  <si>
    <t>2510319-1315-12.5</t>
  </si>
  <si>
    <t>2510319-1315-13</t>
  </si>
  <si>
    <t>FASTER-3 SHOES RK B/G/R/Y 13.5</t>
  </si>
  <si>
    <t>2510319-1315-13.5</t>
  </si>
  <si>
    <t>2510319-1315-14</t>
  </si>
  <si>
    <t>2510319-1315-7</t>
  </si>
  <si>
    <t xml:space="preserve">FASTER-3 SHOES RK B/G/R/Y 7.5 </t>
  </si>
  <si>
    <t>2510319-1315-8</t>
  </si>
  <si>
    <t xml:space="preserve">FASTER-3 SHOES RK B/G/R/Y 8.5 </t>
  </si>
  <si>
    <t>2510319-1315-9</t>
  </si>
  <si>
    <t xml:space="preserve">FASTER-3 SHOES RK B/G/R/Y 9.5 </t>
  </si>
  <si>
    <t>2510319-123-10</t>
  </si>
  <si>
    <t xml:space="preserve">FASTER-3 SHOES RK B/W/R 10.5 </t>
  </si>
  <si>
    <t>2510319-123-10.5</t>
  </si>
  <si>
    <t>2510319-123-11</t>
  </si>
  <si>
    <t xml:space="preserve">FASTER-3 SHOES RK B/W/R 11.5 </t>
  </si>
  <si>
    <t>2510319-123-11.5</t>
  </si>
  <si>
    <t>2510319-123-12</t>
  </si>
  <si>
    <t xml:space="preserve">FASTER-3 SHOES RK B/W/R 12.5 </t>
  </si>
  <si>
    <t>2510319-123-12.5</t>
  </si>
  <si>
    <t>2510319-123-13</t>
  </si>
  <si>
    <t xml:space="preserve">FASTER-3 SHOES RK B/W/R 13.5 </t>
  </si>
  <si>
    <t>2510319-123-13.5</t>
  </si>
  <si>
    <t>2510319-123-14</t>
  </si>
  <si>
    <t>2510319-123-7</t>
  </si>
  <si>
    <t>2510319-123-8</t>
  </si>
  <si>
    <t>2510319-123-9</t>
  </si>
  <si>
    <t>2510319-10-10</t>
  </si>
  <si>
    <t>2510319-10-10.5</t>
  </si>
  <si>
    <t>2510319-10-11</t>
  </si>
  <si>
    <t>2510319-10-11.5</t>
  </si>
  <si>
    <t>2510319-10-12</t>
  </si>
  <si>
    <t>2510319-10-12.5</t>
  </si>
  <si>
    <t>2510319-10-13</t>
  </si>
  <si>
    <t>2510319-10-13.5</t>
  </si>
  <si>
    <t>2510319-10-14</t>
  </si>
  <si>
    <t>2510319-10-6</t>
  </si>
  <si>
    <t>2510319-10-7</t>
  </si>
  <si>
    <t>2510319-10-8</t>
  </si>
  <si>
    <t>2510319-10-9</t>
  </si>
  <si>
    <t>2510319-12-10</t>
  </si>
  <si>
    <t xml:space="preserve">FASTER-3 SHOES RK BK/WT 10.5 </t>
  </si>
  <si>
    <t>2510319-12-10.5</t>
  </si>
  <si>
    <t>2510319-12-11</t>
  </si>
  <si>
    <t xml:space="preserve">FASTER-3 SHOES RK BK/WT 11.5 </t>
  </si>
  <si>
    <t>2510319-12-11.5</t>
  </si>
  <si>
    <t>2510319-12-12</t>
  </si>
  <si>
    <t xml:space="preserve">FASTER-3 SHOES RK BK/WT 12.5 </t>
  </si>
  <si>
    <t>2510319-12-12.5</t>
  </si>
  <si>
    <t>2510319-12-13</t>
  </si>
  <si>
    <t xml:space="preserve">FASTER-3 SHOES RK BK/WT 13.5 </t>
  </si>
  <si>
    <t>2510319-12-13.5</t>
  </si>
  <si>
    <t>2510319-12-14</t>
  </si>
  <si>
    <t>2510319-12-7</t>
  </si>
  <si>
    <t>2510319-12-7.5</t>
  </si>
  <si>
    <t>2510319-12-8</t>
  </si>
  <si>
    <t>2510319-12-8.5</t>
  </si>
  <si>
    <t>2510319-12-9</t>
  </si>
  <si>
    <t>FLEXIBLE TOE SLIDER-BLK</t>
  </si>
  <si>
    <t>25SLITECHNE</t>
  </si>
  <si>
    <t>FLEXIBLE TOE SLIDER-BLU</t>
  </si>
  <si>
    <t>25SLITECHBL</t>
  </si>
  <si>
    <t>FLEXIBLE TOE SLIDER-RED</t>
  </si>
  <si>
    <t>25SLITECHRD</t>
  </si>
  <si>
    <t>FLEXIBLE TOE SLIDER-WHT</t>
  </si>
  <si>
    <t>25SLITECHBI</t>
  </si>
  <si>
    <t>FOAM KIT BNS PART</t>
  </si>
  <si>
    <t>FOOTBED '14 GY/RD 16</t>
  </si>
  <si>
    <t>25FUT7493316</t>
  </si>
  <si>
    <t>482-5010</t>
  </si>
  <si>
    <t>FOOTBED '14 T10 BL/YL 10</t>
  </si>
  <si>
    <t>25FUT14175510</t>
  </si>
  <si>
    <t>482-5011</t>
  </si>
  <si>
    <t>FOOTBED '14 T10 BL/YL 11</t>
  </si>
  <si>
    <t>25FUT14175511</t>
  </si>
  <si>
    <t>482-5012</t>
  </si>
  <si>
    <t>FOOTBED '14 T10 BL/YL 12</t>
  </si>
  <si>
    <t>25FUT14175512</t>
  </si>
  <si>
    <t>482-5013</t>
  </si>
  <si>
    <t>FOOTBED '14 T10 BL/YL 13</t>
  </si>
  <si>
    <t>25FUT14175513</t>
  </si>
  <si>
    <t>482-5014</t>
  </si>
  <si>
    <t>FOOTBED '14 T10 BL/YL 14</t>
  </si>
  <si>
    <t>25FUT14175514</t>
  </si>
  <si>
    <t>482-5007</t>
  </si>
  <si>
    <t>FOOTBED '14 T10 BL/YL 7</t>
  </si>
  <si>
    <t>25FUT1417557</t>
  </si>
  <si>
    <t>482-5008</t>
  </si>
  <si>
    <t>FOOTBED '14 T10 BL/YL 8</t>
  </si>
  <si>
    <t>25FUT1417558</t>
  </si>
  <si>
    <t>482-5009</t>
  </si>
  <si>
    <t>FOOTBED '14 T10 BL/YL 9</t>
  </si>
  <si>
    <t>25FUT1417559</t>
  </si>
  <si>
    <t>FOOTBED '14 T7 GY/RD 10</t>
  </si>
  <si>
    <t>25FUT7493310</t>
  </si>
  <si>
    <t>25FUT7493311</t>
  </si>
  <si>
    <t>FOOTBED '14 T7 GY/RD 12</t>
  </si>
  <si>
    <t>25FUT7493312</t>
  </si>
  <si>
    <t>FOOTBED '14 T7 GY/RD 13</t>
  </si>
  <si>
    <t>25FUT7493313</t>
  </si>
  <si>
    <t>FOOTBED '14 T7 GY/RD 14</t>
  </si>
  <si>
    <t>25FUT7493314</t>
  </si>
  <si>
    <t>25FUT7493315</t>
  </si>
  <si>
    <t>FOOTBED '14 T7 GY/RD 5</t>
  </si>
  <si>
    <t>25FUT749335</t>
  </si>
  <si>
    <t>FOOTBED '14 T7 GY/RD 6</t>
  </si>
  <si>
    <t>25FUT749336</t>
  </si>
  <si>
    <t>FOOTBED '14 T7 GY/RD 7</t>
  </si>
  <si>
    <t>25FUT749337</t>
  </si>
  <si>
    <t>FOOTBED '14 T7 GY/RD 8</t>
  </si>
  <si>
    <t>25FUT749338</t>
  </si>
  <si>
    <t>FOOTBED '14 T7 GY/RD 9</t>
  </si>
  <si>
    <t>25FUT749339</t>
  </si>
  <si>
    <t>FOOTBED DURBAN 5</t>
  </si>
  <si>
    <t>25FUDB115</t>
  </si>
  <si>
    <t>FOOTBED DURBAN 6</t>
  </si>
  <si>
    <t>25FUDB116</t>
  </si>
  <si>
    <t>FOOTBED DURBAN 7</t>
  </si>
  <si>
    <t>25FUDB117</t>
  </si>
  <si>
    <t>482-5410</t>
  </si>
  <si>
    <t>FOOTBED NEW T-5 SZ 10</t>
  </si>
  <si>
    <t>25FUT510710</t>
  </si>
  <si>
    <t>482-5411</t>
  </si>
  <si>
    <t>FOOTBED NEW T-5 SZ 11</t>
  </si>
  <si>
    <t>25FUT510711</t>
  </si>
  <si>
    <t>482-5412</t>
  </si>
  <si>
    <t>FOOTBED NEW T-5 SZ 12</t>
  </si>
  <si>
    <t>25FUT510712</t>
  </si>
  <si>
    <t>482-5413</t>
  </si>
  <si>
    <t>FOOTBED NEW T-5 SZ 13</t>
  </si>
  <si>
    <t>25FUT510713</t>
  </si>
  <si>
    <t>482-5414</t>
  </si>
  <si>
    <t>FOOTBED NEW T-5 SZ 14</t>
  </si>
  <si>
    <t>25FUT510714</t>
  </si>
  <si>
    <t>482-5415</t>
  </si>
  <si>
    <t>FOOTBED NEW T-5 SZ 15</t>
  </si>
  <si>
    <t>25FUT510715</t>
  </si>
  <si>
    <t>482-5416</t>
  </si>
  <si>
    <t>FOOTBED NEW T-5 SZ 16</t>
  </si>
  <si>
    <t>25FUT510716</t>
  </si>
  <si>
    <t>482-5405</t>
  </si>
  <si>
    <t>FOOTBED NEW T-5 SZ 5</t>
  </si>
  <si>
    <t>25FUT51075</t>
  </si>
  <si>
    <t>482-5406</t>
  </si>
  <si>
    <t>FOOTBED NEW T-5 SZ 6</t>
  </si>
  <si>
    <t>25FUT51076</t>
  </si>
  <si>
    <t>482-5407</t>
  </si>
  <si>
    <t>FOOTBED NEW T-5 SZ 7</t>
  </si>
  <si>
    <t>25FUT51077</t>
  </si>
  <si>
    <t>482-5408</t>
  </si>
  <si>
    <t>FOOTBED NEW T-5 SZ 8</t>
  </si>
  <si>
    <t>25FUT51078</t>
  </si>
  <si>
    <t>482-5409</t>
  </si>
  <si>
    <t>FOOTBED NEW T-5 SZ 9</t>
  </si>
  <si>
    <t>25FUT51079</t>
  </si>
  <si>
    <t>FOOTBED T7 T6 T3 T2 10</t>
  </si>
  <si>
    <t>25FUSTAR10</t>
  </si>
  <si>
    <t>FOOTBED T7 T6 T3 T2 11</t>
  </si>
  <si>
    <t>25FUSTAR11</t>
  </si>
  <si>
    <t>FOOTBED T7 T6 T3 T2 12</t>
  </si>
  <si>
    <t>25FUSTAR12</t>
  </si>
  <si>
    <t>FOOTBED T7 T6 T3 T2 13</t>
  </si>
  <si>
    <t>25FUSTAR13</t>
  </si>
  <si>
    <t>FOOTBED T7 T6 T3 T2 14</t>
  </si>
  <si>
    <t>25FUSTAR14</t>
  </si>
  <si>
    <t>FOOTBED T7 T6 T3 T2 15</t>
  </si>
  <si>
    <t>25FUSTAR15</t>
  </si>
  <si>
    <t>FOOTBED T7 T6 T3 T2 5</t>
  </si>
  <si>
    <t>25FUSTAR5</t>
  </si>
  <si>
    <t>FOOTBED T7 T6 T3 T2 6</t>
  </si>
  <si>
    <t>25FUSTAR6</t>
  </si>
  <si>
    <t>FOOTBED T7 T6 T3 T2 7</t>
  </si>
  <si>
    <t>25FUSTAR7</t>
  </si>
  <si>
    <t>FOOTBED T7 T6 T3 T2 8</t>
  </si>
  <si>
    <t>25FUSTAR8</t>
  </si>
  <si>
    <t>FOOTBED T7 T6 T3 T2 9</t>
  </si>
  <si>
    <t>25FUSTAR9</t>
  </si>
  <si>
    <t>3117819-10-L</t>
  </si>
  <si>
    <t>3117819-10-M</t>
  </si>
  <si>
    <t>3117819-10-S</t>
  </si>
  <si>
    <t>3117819-10-XL</t>
  </si>
  <si>
    <t>3117819-10-XS</t>
  </si>
  <si>
    <t>3117819-70142XL</t>
  </si>
  <si>
    <t>3117819-7014-XL</t>
  </si>
  <si>
    <t>3117819-7014-XS</t>
  </si>
  <si>
    <t>GLOVE 4W ASAMA BK/PK L</t>
  </si>
  <si>
    <t>35994141327L</t>
  </si>
  <si>
    <t>GLOVE 4W ASAMA BK/PK M</t>
  </si>
  <si>
    <t>35994141327M</t>
  </si>
  <si>
    <t>GLOVE 4W ASAMA BK/PK S</t>
  </si>
  <si>
    <t>35994141327S</t>
  </si>
  <si>
    <t>GLOVE 4W ASAMA BK/PK XL</t>
  </si>
  <si>
    <t>35994141327XL</t>
  </si>
  <si>
    <t>GLOVE 4W ASAMA BK/PK XS</t>
  </si>
  <si>
    <t>35994141327XS</t>
  </si>
  <si>
    <t>GLOVE 4W ASAMA PK/BK L</t>
  </si>
  <si>
    <t>3599414328L</t>
  </si>
  <si>
    <t>GLOVE 4W ASAMA PK/BK M</t>
  </si>
  <si>
    <t>3599414328M</t>
  </si>
  <si>
    <t>GLOVE 4W ASAMA PK/BK S</t>
  </si>
  <si>
    <t>3599414328S</t>
  </si>
  <si>
    <t>GLOVE 4W ASAMA PK/BK XL</t>
  </si>
  <si>
    <t>3599414328XL</t>
  </si>
  <si>
    <t>GLOVE 4W ASAMA PK/BK XS</t>
  </si>
  <si>
    <t>3599414328XS</t>
  </si>
  <si>
    <t>3594018-10-L</t>
  </si>
  <si>
    <t>3594018-10-M</t>
  </si>
  <si>
    <t>3594018-10-S</t>
  </si>
  <si>
    <t>3594018-10-XL</t>
  </si>
  <si>
    <t>3594018-10-XS</t>
  </si>
  <si>
    <t>3594018-1039-XL</t>
  </si>
  <si>
    <t>3594018-1039-XS</t>
  </si>
  <si>
    <t>GLOVE 4W BAIKA BLK L</t>
  </si>
  <si>
    <t>351891610L</t>
  </si>
  <si>
    <t>GLOVE 4W BAIKA BLK M</t>
  </si>
  <si>
    <t>351891610M</t>
  </si>
  <si>
    <t>GLOVE 4W BAIKA BLK S</t>
  </si>
  <si>
    <t>351891610S</t>
  </si>
  <si>
    <t>GLOVE 4W BAIKA BLK XL</t>
  </si>
  <si>
    <t>351891610XL</t>
  </si>
  <si>
    <t>GLOVE 4W BAIKA BLK XS</t>
  </si>
  <si>
    <t>351891610XS</t>
  </si>
  <si>
    <t>GLOVE 4W BAIKA BLK/PNK L</t>
  </si>
  <si>
    <t>35189161039L</t>
  </si>
  <si>
    <t>GLOVE 4W BAIKA BLK/PNK M</t>
  </si>
  <si>
    <t>35189161039M</t>
  </si>
  <si>
    <t>GLOVE 4W BAIKA BLK/PNK S</t>
  </si>
  <si>
    <t>35189161039S</t>
  </si>
  <si>
    <t>GLOVE 4W BAIKA BLK/PNK XL</t>
  </si>
  <si>
    <t>35189161039XL</t>
  </si>
  <si>
    <t>GLOVE 4W BAIKA BLK/PNK XS</t>
  </si>
  <si>
    <t>35189161039XS</t>
  </si>
  <si>
    <t>GLOVE 4W C1 BLK L</t>
  </si>
  <si>
    <t>353001110L</t>
  </si>
  <si>
    <t>353001610L</t>
  </si>
  <si>
    <t>GLOVE 4W C1 BLK M</t>
  </si>
  <si>
    <t>353001110M</t>
  </si>
  <si>
    <t>353001610M</t>
  </si>
  <si>
    <t>GLOVE 4W C1 BLK S</t>
  </si>
  <si>
    <t>353001110S</t>
  </si>
  <si>
    <t>353001610S</t>
  </si>
  <si>
    <t>GLOVE 4W C1 BLK XL</t>
  </si>
  <si>
    <t>353001110XL</t>
  </si>
  <si>
    <t>353001610XL</t>
  </si>
  <si>
    <t>GLOVE 4W C1 BLK XS</t>
  </si>
  <si>
    <t>353001110XS</t>
  </si>
  <si>
    <t>353001610XS</t>
  </si>
  <si>
    <t>GLOVE 4W EQUINOX BK L</t>
  </si>
  <si>
    <t>353451410L</t>
  </si>
  <si>
    <t>GLOVE 4W EQUINOX BK M</t>
  </si>
  <si>
    <t>353451410M</t>
  </si>
  <si>
    <t>GLOVE 4W EQUINOX BK S</t>
  </si>
  <si>
    <t>353451410S</t>
  </si>
  <si>
    <t>GLOVE 4W EQUINOX BK XL</t>
  </si>
  <si>
    <t>353451410XL</t>
  </si>
  <si>
    <t>GLOVE 4W EQUINOX BK XS</t>
  </si>
  <si>
    <t>353451410XS</t>
  </si>
  <si>
    <t xml:space="preserve">GLOVE 4W FASTER BK/BK XL </t>
  </si>
  <si>
    <t>3517618-1100-XL</t>
  </si>
  <si>
    <t xml:space="preserve">GLOVE 4W FASTER BK/BK XS </t>
  </si>
  <si>
    <t>3517618-1100-XS</t>
  </si>
  <si>
    <t>GLOVE 4W GP PLUS BLK XL</t>
  </si>
  <si>
    <t>35165910XL</t>
  </si>
  <si>
    <t>GLOVE 4W GP PLUS SIL XL</t>
  </si>
  <si>
    <t>35165919XL</t>
  </si>
  <si>
    <t>GLOVE 4W HAKU BK/PK L</t>
  </si>
  <si>
    <t>35996141327L</t>
  </si>
  <si>
    <t>GLOVE 4W HAKU BK/PK M</t>
  </si>
  <si>
    <t>35996141327M</t>
  </si>
  <si>
    <t>GLOVE 4W HAKU BK/PK S</t>
  </si>
  <si>
    <t>35996141327S</t>
  </si>
  <si>
    <t>GLOVE 4W HAKU BK/PK XL</t>
  </si>
  <si>
    <t>35996141327XL</t>
  </si>
  <si>
    <t>GLOVE 4W HAKU BK/PK XS</t>
  </si>
  <si>
    <t>35996141327XS</t>
  </si>
  <si>
    <t>GLOVE 4W HAKU CAMO L</t>
  </si>
  <si>
    <t>3599614992L</t>
  </si>
  <si>
    <t>GLOVE 4W HAKU CAMO M</t>
  </si>
  <si>
    <t>3599614992M</t>
  </si>
  <si>
    <t>GLOVE 4W HAKU CAMO S</t>
  </si>
  <si>
    <t>3599614992S</t>
  </si>
  <si>
    <t>GLOVE 4W HAKU CAMO XL</t>
  </si>
  <si>
    <t>3599614992XL</t>
  </si>
  <si>
    <t>GLOVE 4W HAKU CAMO XS</t>
  </si>
  <si>
    <t>3599614992XS</t>
  </si>
  <si>
    <t>GLOVE 4W HAKU GN/BK L</t>
  </si>
  <si>
    <t>3599614658L</t>
  </si>
  <si>
    <t>GLOVE 4W HAKU GN/BK M</t>
  </si>
  <si>
    <t>3599614658M</t>
  </si>
  <si>
    <t>GLOVE 4W HAKU GN/BK S</t>
  </si>
  <si>
    <t>3599614658S</t>
  </si>
  <si>
    <t>GLOVE 4W HAKU GN/BK XL</t>
  </si>
  <si>
    <t>3599614658XL</t>
  </si>
  <si>
    <t>GLOVE 4W HAKU GN/BK XS</t>
  </si>
  <si>
    <t>3599614658XS</t>
  </si>
  <si>
    <t>GLOVE 4W M-56 DS BK L</t>
  </si>
  <si>
    <t>353641710L</t>
  </si>
  <si>
    <t>GLOVE 4W M-56 DS BK M</t>
  </si>
  <si>
    <t>353641710M</t>
  </si>
  <si>
    <t>GLOVE 4W M-56 DS BK S</t>
  </si>
  <si>
    <t>353641710S</t>
  </si>
  <si>
    <t>GLOVE 4W M-56 DS BK XL</t>
  </si>
  <si>
    <t>353641710XL</t>
  </si>
  <si>
    <t>GLOVE 4W M-56 DS BK XS</t>
  </si>
  <si>
    <t>353641710XS</t>
  </si>
  <si>
    <t>GLOVE 4W MESSENGER BK L</t>
  </si>
  <si>
    <t>353871110L</t>
  </si>
  <si>
    <t>GLOVE 4W MESSENGER BK M</t>
  </si>
  <si>
    <t>353871110M</t>
  </si>
  <si>
    <t>GLOVE 4W MESSENGER BK S</t>
  </si>
  <si>
    <t>353871110S</t>
  </si>
  <si>
    <t>GLOVE 4W MESSENGER BK XL</t>
  </si>
  <si>
    <t>353871110XL</t>
  </si>
  <si>
    <t>GLOVE 4W MESSENGER BK XS</t>
  </si>
  <si>
    <t>353871110XS</t>
  </si>
  <si>
    <t>GLOVE 4W MUNICH WP BK L</t>
  </si>
  <si>
    <t>351251110L</t>
  </si>
  <si>
    <t>GLOVE 4W MUNICH WP BK M</t>
  </si>
  <si>
    <t>351251110M</t>
  </si>
  <si>
    <t>GLOVE 4W MUNICH WP BK S</t>
  </si>
  <si>
    <t>351251110S</t>
  </si>
  <si>
    <t>GLOVE 4W MUNICH WP BK XS</t>
  </si>
  <si>
    <t>351251110XS</t>
  </si>
  <si>
    <t>GLOVE 4W OSLO BK L</t>
  </si>
  <si>
    <t>353661510L</t>
  </si>
  <si>
    <t>GLOVE 4W OSLO BK M</t>
  </si>
  <si>
    <t>353661510M</t>
  </si>
  <si>
    <t>GLOVE 4W OSLO BK S</t>
  </si>
  <si>
    <t>353661510S</t>
  </si>
  <si>
    <t>GLOVE 4W OSLO BK XL</t>
  </si>
  <si>
    <t>353661510XL</t>
  </si>
  <si>
    <t>GLOVE 4W OSLO BK XS</t>
  </si>
  <si>
    <t>353661510XS</t>
  </si>
  <si>
    <t>GLOVE 4W SMX1 AIR B/Y L</t>
  </si>
  <si>
    <t>3590516155L</t>
  </si>
  <si>
    <t>GLOVE 4W SMX1 AIR B/Y M</t>
  </si>
  <si>
    <t>3590516155M</t>
  </si>
  <si>
    <t>GLOVE 4W SMX1 AIR B/Y S</t>
  </si>
  <si>
    <t>3590516155S</t>
  </si>
  <si>
    <t>GLOVE 4W SMX1 AIR B/Y XS</t>
  </si>
  <si>
    <t>3590516155XS</t>
  </si>
  <si>
    <t>GLOVE 4W SMX1 AIR BLK L</t>
  </si>
  <si>
    <t>359051610L</t>
  </si>
  <si>
    <t>GLOVE 4W SMX1 AIR BLK M</t>
  </si>
  <si>
    <t>359051610M</t>
  </si>
  <si>
    <t>GLOVE 4W SMX1 AIR BLK S</t>
  </si>
  <si>
    <t>359051610S</t>
  </si>
  <si>
    <t>GLOVE 4W SMX1 AIR BLK XS</t>
  </si>
  <si>
    <t>359051610XS</t>
  </si>
  <si>
    <t>GLOVE 4W SMX1 AIR BWP L</t>
  </si>
  <si>
    <t>35905161239L</t>
  </si>
  <si>
    <t>GLOVE 4W SMX1 AIR BWP M</t>
  </si>
  <si>
    <t>35905161239M</t>
  </si>
  <si>
    <t>GLOVE 4W SMX1 AIR BWP S</t>
  </si>
  <si>
    <t>35905161239S</t>
  </si>
  <si>
    <t>GLOVE 4W SMX1 AIR BWP XS</t>
  </si>
  <si>
    <t>35905161239XS</t>
  </si>
  <si>
    <t>GLOVE 4W SMX-2 AC B/W L</t>
  </si>
  <si>
    <t>351771412L</t>
  </si>
  <si>
    <t xml:space="preserve">714-A </t>
  </si>
  <si>
    <t>3517717-12-L</t>
  </si>
  <si>
    <t>GLOVE 4W SMX-2 AC B/W M</t>
  </si>
  <si>
    <t>351771412M</t>
  </si>
  <si>
    <t>3517717-12-M</t>
  </si>
  <si>
    <t>GLOVE 4W SMX-2 AC B/W S</t>
  </si>
  <si>
    <t>351771412S</t>
  </si>
  <si>
    <t>3517717-12-S</t>
  </si>
  <si>
    <t>GLOVE 4W SMX-2 AC B/W XS</t>
  </si>
  <si>
    <t>351771412XS</t>
  </si>
  <si>
    <t xml:space="preserve">GLOVE 4W SMX-2 AC B/W XS </t>
  </si>
  <si>
    <t>3517717-12-XS</t>
  </si>
  <si>
    <t>3517717-10-L</t>
  </si>
  <si>
    <t>3517717-10-M</t>
  </si>
  <si>
    <t>3517717-10-S</t>
  </si>
  <si>
    <t>3517717-10-XS</t>
  </si>
  <si>
    <t>GLOVE 4W SMX-2 AC BK/F L</t>
  </si>
  <si>
    <t>35177141039L</t>
  </si>
  <si>
    <t>GLOVE 4W SMX-2 AC BK/F M</t>
  </si>
  <si>
    <t>35177141039M</t>
  </si>
  <si>
    <t>GLOVE 4W SMX-2 AC BK/F S</t>
  </si>
  <si>
    <t>35177141039S</t>
  </si>
  <si>
    <t>GLOVE 4W SMX-2 AC BK/F XS</t>
  </si>
  <si>
    <t>35177141039XS</t>
  </si>
  <si>
    <t>3517717-1239-L</t>
  </si>
  <si>
    <t>3517717-1239-M</t>
  </si>
  <si>
    <t>3517717-1239-S</t>
  </si>
  <si>
    <t xml:space="preserve">GLOVE 4W SMX-2 AC BWP XS </t>
  </si>
  <si>
    <t>3517717-1239-XS</t>
  </si>
  <si>
    <t>GLOVE 4W SP AIR B/W L</t>
  </si>
  <si>
    <t>351801612L</t>
  </si>
  <si>
    <t>GLOVE 4W SP AIR B/W M</t>
  </si>
  <si>
    <t>351801612M</t>
  </si>
  <si>
    <t>GLOVE 4W SP AIR B/W S</t>
  </si>
  <si>
    <t>351801612S</t>
  </si>
  <si>
    <t>GLOVE 4W SP AIR B/W XL</t>
  </si>
  <si>
    <t>351801612XL</t>
  </si>
  <si>
    <t>GLOVE 4W SP AIR B/W XS</t>
  </si>
  <si>
    <t>351801612XS</t>
  </si>
  <si>
    <t>GLOVE 4W SP AIR BLK L</t>
  </si>
  <si>
    <t>351801610L</t>
  </si>
  <si>
    <t>GLOVE 4W SP AIR BLK M</t>
  </si>
  <si>
    <t>351801610M</t>
  </si>
  <si>
    <t>GLOVE 4W SP AIR BLK S</t>
  </si>
  <si>
    <t>351801610S</t>
  </si>
  <si>
    <t>GLOVE 4W SP AIR BLK XL</t>
  </si>
  <si>
    <t>351801610XL</t>
  </si>
  <si>
    <t>GLOVE 4W SP AIR BLK XS</t>
  </si>
  <si>
    <t>351801610XS</t>
  </si>
  <si>
    <t>GLOVE 4W SP-1 BK/WT L</t>
  </si>
  <si>
    <t>351811512L</t>
  </si>
  <si>
    <t>GLOVE 4W SP-1 BK/WT M</t>
  </si>
  <si>
    <t>351811512M</t>
  </si>
  <si>
    <t>GLOVE 4W SP-1 BK/WT S</t>
  </si>
  <si>
    <t>351811512S</t>
  </si>
  <si>
    <t>GLOVE 4W SP-1 BK/WT XS</t>
  </si>
  <si>
    <t>351811512XS</t>
  </si>
  <si>
    <t>GLOVE 4W SP-1 BLK L</t>
  </si>
  <si>
    <t>351811510L</t>
  </si>
  <si>
    <t>GLOVE 4W SP-1 BLK M</t>
  </si>
  <si>
    <t>351811510M</t>
  </si>
  <si>
    <t>GLOVE 4W SP-1 BLK S</t>
  </si>
  <si>
    <t>351811510S</t>
  </si>
  <si>
    <t>GLOVE 4W SP-1 BLK XS</t>
  </si>
  <si>
    <t>351811510XS</t>
  </si>
  <si>
    <t xml:space="preserve">GLOVE 4W SP-1 BWP L      </t>
  </si>
  <si>
    <t xml:space="preserve">GLOVE 4W SP-1 BWP M      </t>
  </si>
  <si>
    <t xml:space="preserve">GLOVE 4W SP-1 BWP S      </t>
  </si>
  <si>
    <t xml:space="preserve">GLOVE 4W SP-1 BWP XS     </t>
  </si>
  <si>
    <t>3518115-1239-XS</t>
  </si>
  <si>
    <t>GLOVE 4W SP-2 B/W L</t>
  </si>
  <si>
    <t>351821212L</t>
  </si>
  <si>
    <t>3518218-1039-XL</t>
  </si>
  <si>
    <t>3518218-1039-XS</t>
  </si>
  <si>
    <t>3518218-10-L</t>
  </si>
  <si>
    <t>3518218-10-M</t>
  </si>
  <si>
    <t>3518218-10-S</t>
  </si>
  <si>
    <t>3518218-10-XL</t>
  </si>
  <si>
    <t>3518218-10-XS</t>
  </si>
  <si>
    <t>GLOVE 4W SP-2 W/B/P L</t>
  </si>
  <si>
    <t>3518212239L</t>
  </si>
  <si>
    <t>GLOVE 4W SP-2 W/B/P M</t>
  </si>
  <si>
    <t>3518212239M</t>
  </si>
  <si>
    <t xml:space="preserve">GLOVE 4W SP-8 B/W/P L    </t>
  </si>
  <si>
    <t>3518317-1239-L</t>
  </si>
  <si>
    <t xml:space="preserve">GLOVE 4W SP-8 B/W/P M    </t>
  </si>
  <si>
    <t>3518317-1239-M</t>
  </si>
  <si>
    <t xml:space="preserve">GLOVE 4W SP-8 B/W/P S    </t>
  </si>
  <si>
    <t>3518317-1239-S</t>
  </si>
  <si>
    <t xml:space="preserve">GLOVE 4W SP-8 B/W/P XL   </t>
  </si>
  <si>
    <t>3518317-1239-XL</t>
  </si>
  <si>
    <t xml:space="preserve">GLOVE 4W SP-8 B/W/P XS   </t>
  </si>
  <si>
    <t>3518317-1239-XS</t>
  </si>
  <si>
    <t xml:space="preserve">GLOVE 4W SP-8 BK/GY L    </t>
  </si>
  <si>
    <t>3518317-111-L</t>
  </si>
  <si>
    <t xml:space="preserve">GLOVE 4W SP-8 BK/GY M    </t>
  </si>
  <si>
    <t>3518317-111-M</t>
  </si>
  <si>
    <t xml:space="preserve">GLOVE 4W SP-8 BK/GY S    </t>
  </si>
  <si>
    <t>3518317-111-S</t>
  </si>
  <si>
    <t xml:space="preserve">GLOVE 4W SP-8 BK/GY XL   </t>
  </si>
  <si>
    <t>3518317-111-XL</t>
  </si>
  <si>
    <t xml:space="preserve">GLOVE 4W SP-8 BK/GY XS   </t>
  </si>
  <si>
    <t>3518317-111-XS</t>
  </si>
  <si>
    <t>GLOVE 4W SP-8 BK/WT L</t>
  </si>
  <si>
    <t>351831312L</t>
  </si>
  <si>
    <t xml:space="preserve">GLOVE 4W SP-8 BK/WT L    </t>
  </si>
  <si>
    <t>3518317-12-L</t>
  </si>
  <si>
    <t xml:space="preserve">GLOVE 4W SP-8 BK/WT M    </t>
  </si>
  <si>
    <t>3518317-12-M</t>
  </si>
  <si>
    <t>GLOVE 4W SP-8 BK/WT S</t>
  </si>
  <si>
    <t>351831312S</t>
  </si>
  <si>
    <t xml:space="preserve">GLOVE 4W SP-8 BK/WT S    </t>
  </si>
  <si>
    <t>3518317-12-S</t>
  </si>
  <si>
    <t xml:space="preserve">GLOVE 4W SP-8 BK/WT XL   </t>
  </si>
  <si>
    <t>3518317-12-XL</t>
  </si>
  <si>
    <t xml:space="preserve">GLOVE 4W SP-8 BK/WT XS   </t>
  </si>
  <si>
    <t>3518317-12-XS</t>
  </si>
  <si>
    <t>GLOVE 4W SP-8 BLK L</t>
  </si>
  <si>
    <t>351831310L</t>
  </si>
  <si>
    <t>GLOVE 4W SP-8 BLK M</t>
  </si>
  <si>
    <t>351831310M</t>
  </si>
  <si>
    <t>GLOVE 4W SP-8 BLK S</t>
  </si>
  <si>
    <t>351831310S</t>
  </si>
  <si>
    <t>GLOVE 4W SP-8 BLK XL</t>
  </si>
  <si>
    <t>351831310XL</t>
  </si>
  <si>
    <t>GLOVE 4W SP-8 BLK XS</t>
  </si>
  <si>
    <t>351831310XS</t>
  </si>
  <si>
    <t>GLOVE 4W SP-X AC B/W L</t>
  </si>
  <si>
    <t>351731612L</t>
  </si>
  <si>
    <t>GLOVE 4W SP-X AC B/W M</t>
  </si>
  <si>
    <t>351731612M</t>
  </si>
  <si>
    <t>GLOVE 4W SP-X AC B/W S</t>
  </si>
  <si>
    <t>351731612S</t>
  </si>
  <si>
    <t>GLOVE 4W SP-X AC B/W XL</t>
  </si>
  <si>
    <t>351731612XL</t>
  </si>
  <si>
    <t>GLOVE 4W SP-X AC B/W XS</t>
  </si>
  <si>
    <t>351731612XS</t>
  </si>
  <si>
    <t>GLOVE 4W SP-X AC BLK L</t>
  </si>
  <si>
    <t>351731610L</t>
  </si>
  <si>
    <t>GLOVE 4W SP-X AC BLK M</t>
  </si>
  <si>
    <t>351731610M</t>
  </si>
  <si>
    <t>GLOVE 4W SP-X AC BLK S</t>
  </si>
  <si>
    <t>351731610S</t>
  </si>
  <si>
    <t>GLOVE 4W SP-X AC BLK XL</t>
  </si>
  <si>
    <t>351731610XL</t>
  </si>
  <si>
    <t>GLOVE 4W SP-X AC BLK XS</t>
  </si>
  <si>
    <t>351731610XS</t>
  </si>
  <si>
    <t>GLOVE 4W SP-X AC BWP L</t>
  </si>
  <si>
    <t>35173161239L</t>
  </si>
  <si>
    <t>GLOVE 4W SP-X AC BWP M</t>
  </si>
  <si>
    <t>35173161239M</t>
  </si>
  <si>
    <t>GLOVE 4W SP-X AC BWP S</t>
  </si>
  <si>
    <t>35173161239S</t>
  </si>
  <si>
    <t>GLOVE 4W SP-X AC BWP XL</t>
  </si>
  <si>
    <t>35173161239XL</t>
  </si>
  <si>
    <t>GLOVE 4W SP-X AC BWP XS</t>
  </si>
  <si>
    <t>35173161239XS</t>
  </si>
  <si>
    <t>GLOVE 4W SR-3 DS BLK L</t>
  </si>
  <si>
    <t>353601610L</t>
  </si>
  <si>
    <t>GLOVE 4W SR-3 DS BLK M</t>
  </si>
  <si>
    <t>353601610M</t>
  </si>
  <si>
    <t>GLOVE 4W SR-3 DS BLK S</t>
  </si>
  <si>
    <t>353601610S</t>
  </si>
  <si>
    <t>GLOVE 4W SR-3 DS BLK XL</t>
  </si>
  <si>
    <t>353601610XL</t>
  </si>
  <si>
    <t>GLOVE 4W SR-3 DS BLK XS</t>
  </si>
  <si>
    <t>353601610XS</t>
  </si>
  <si>
    <t>GLOVE 4W TRANSITION BG L</t>
  </si>
  <si>
    <t>3535515105L</t>
  </si>
  <si>
    <t>GLOVE 4W TRANSITION BG M</t>
  </si>
  <si>
    <t>3535515105M</t>
  </si>
  <si>
    <t>GLOVE 4W TRANSITION BG S</t>
  </si>
  <si>
    <t>3535515105S</t>
  </si>
  <si>
    <t>GLOVE 4W TRANSITION BG XL</t>
  </si>
  <si>
    <t>3535515105XL</t>
  </si>
  <si>
    <t>GLOVE 4W TRANSITION BG XS</t>
  </si>
  <si>
    <t>3535515105XS</t>
  </si>
  <si>
    <t>GLOVE 4W TYLA LTHR CRM M</t>
  </si>
  <si>
    <t>35155929M</t>
  </si>
  <si>
    <t>GLOVE 4W VIKA BK L</t>
  </si>
  <si>
    <t>351551310L</t>
  </si>
  <si>
    <t>GLOVE 4W VIKA BK M</t>
  </si>
  <si>
    <t>351551310M</t>
  </si>
  <si>
    <t>GLOVE 4W VIKA BK S</t>
  </si>
  <si>
    <t>351551310S</t>
  </si>
  <si>
    <t>GLOVE 4W VIKA BK XL</t>
  </si>
  <si>
    <t>351551310XL</t>
  </si>
  <si>
    <t>GLOVE 4W VIKA BK XS</t>
  </si>
  <si>
    <t>351551310XS</t>
  </si>
  <si>
    <t>GLOVE 4W WR-V GTX BK M</t>
  </si>
  <si>
    <t>353451110M</t>
  </si>
  <si>
    <t>GLOVE 4W WR-V GTX BK S</t>
  </si>
  <si>
    <t>353451110S</t>
  </si>
  <si>
    <t>GLOVE 4W WR-V GTX BK XS</t>
  </si>
  <si>
    <t>353451110XS</t>
  </si>
  <si>
    <t>GLOVE AIR MECH GRY 2XL</t>
  </si>
  <si>
    <t>3552513102XL</t>
  </si>
  <si>
    <t>GLOVE AIR MECH GRY 3XL</t>
  </si>
  <si>
    <t>3552513103XL</t>
  </si>
  <si>
    <t>GLOVE AIR MECH GRY L</t>
  </si>
  <si>
    <t>355251310L</t>
  </si>
  <si>
    <t>GLOVE AIR MECH GRY M</t>
  </si>
  <si>
    <t>355251310M</t>
  </si>
  <si>
    <t>GLOVE AIR MECH GRY XL</t>
  </si>
  <si>
    <t>355251310XL</t>
  </si>
  <si>
    <t xml:space="preserve">GLOVE ANDES OUTDRY BK 2X </t>
  </si>
  <si>
    <t>3527518-10-2X</t>
  </si>
  <si>
    <t xml:space="preserve">GLOVE ANDES OUTDRY BK 3X </t>
  </si>
  <si>
    <t>3527518-10-3X</t>
  </si>
  <si>
    <t>3527518-10-L</t>
  </si>
  <si>
    <t>3527518-10-M</t>
  </si>
  <si>
    <t>3527518-10-S</t>
  </si>
  <si>
    <t xml:space="preserve">GLOVE ANDES OUTDRY BK XL </t>
  </si>
  <si>
    <t>3527518-10-XL</t>
  </si>
  <si>
    <t>GLOVE ANDES OUTDRY G/B 2X</t>
  </si>
  <si>
    <t>3527518-6080-2X</t>
  </si>
  <si>
    <t>GLOVE ANDES OUTDRY G/B 3X</t>
  </si>
  <si>
    <t>3527518-6080-3X</t>
  </si>
  <si>
    <t xml:space="preserve">GLOVE ANDES OUTDRY G/B L </t>
  </si>
  <si>
    <t xml:space="preserve">GLOVE ANDES OUTDRY G/B M </t>
  </si>
  <si>
    <t xml:space="preserve">GLOVE ANDES OUTDRY G/B S </t>
  </si>
  <si>
    <t>GLOVE ANDES OUTDRY G/B XL</t>
  </si>
  <si>
    <t>3527518-6080-XL</t>
  </si>
  <si>
    <t>GLOVE APEX DS BLK 2X</t>
  </si>
  <si>
    <t>3525616102X</t>
  </si>
  <si>
    <t>GLOVE APEX DS BLK 3X</t>
  </si>
  <si>
    <t>3525616103X</t>
  </si>
  <si>
    <t>GLOVE APEX DS BLK 3XL</t>
  </si>
  <si>
    <t>352560103X</t>
  </si>
  <si>
    <t>GLOVE APEX DS BLK L</t>
  </si>
  <si>
    <t>352561610L</t>
  </si>
  <si>
    <t>GLOVE APEX DS BLK M</t>
  </si>
  <si>
    <t>352561610M</t>
  </si>
  <si>
    <t>GLOVE APEX DS BLK S</t>
  </si>
  <si>
    <t>352561610S</t>
  </si>
  <si>
    <t>GLOVE APEX DS BLK XL</t>
  </si>
  <si>
    <t>352561610XL</t>
  </si>
  <si>
    <t>GLOVE ARCHER BK 2X</t>
  </si>
  <si>
    <t>3523014102X</t>
  </si>
  <si>
    <t>GLOVE ARCHER BK 3X</t>
  </si>
  <si>
    <t>3523014103X</t>
  </si>
  <si>
    <t>GLOVE ARCHER BK L</t>
  </si>
  <si>
    <t>352301410L</t>
  </si>
  <si>
    <t>GLOVE ARCHER BK M</t>
  </si>
  <si>
    <t>352301410M</t>
  </si>
  <si>
    <t>GLOVE ARCHER BK S</t>
  </si>
  <si>
    <t>352301410S</t>
  </si>
  <si>
    <t>GLOVE ARCHER BK/YL 2X</t>
  </si>
  <si>
    <t>35230141552X</t>
  </si>
  <si>
    <t>GLOVE ARCHER BK/YL L</t>
  </si>
  <si>
    <t>3523014155L</t>
  </si>
  <si>
    <t>GLOVE ARCHER BK/YL M</t>
  </si>
  <si>
    <t>3523014155M</t>
  </si>
  <si>
    <t>GLOVE ARCHER BK/YL S</t>
  </si>
  <si>
    <t>3523014155S</t>
  </si>
  <si>
    <t>GLOVE ARCHER BK/YL XL</t>
  </si>
  <si>
    <t>3523014155XL</t>
  </si>
  <si>
    <t>GLOVE ARCTIC DS HV 2X</t>
  </si>
  <si>
    <t>35254111552XL</t>
  </si>
  <si>
    <t>GLOVE ARCTIC DS HV 3X</t>
  </si>
  <si>
    <t>35254111553XL</t>
  </si>
  <si>
    <t>GLOVE ARCTIC DS HV L</t>
  </si>
  <si>
    <t>3525411155L</t>
  </si>
  <si>
    <t>GLOVE ARCTIC DS HV M</t>
  </si>
  <si>
    <t>3525411155M</t>
  </si>
  <si>
    <t>GLOVE ARCTIC DS HV S</t>
  </si>
  <si>
    <t>3525411155S</t>
  </si>
  <si>
    <t>GLOVE ARCTIC DS HV XL</t>
  </si>
  <si>
    <t>3525411155XL</t>
  </si>
  <si>
    <t>GLOVE ARTIC DS BK 2XL</t>
  </si>
  <si>
    <t>3525411102XL</t>
  </si>
  <si>
    <t>GLOVE ARTIC DS BK L</t>
  </si>
  <si>
    <t>352541110L</t>
  </si>
  <si>
    <t>GLOVE ARTIC DS BK M</t>
  </si>
  <si>
    <t>352541110M</t>
  </si>
  <si>
    <t>GLOVE ARTIC DS BK XL</t>
  </si>
  <si>
    <t>352541110XL</t>
  </si>
  <si>
    <t>GLOVE ASAMA BK/BL 2X</t>
  </si>
  <si>
    <t>357941410082X</t>
  </si>
  <si>
    <t>GLOVE ASAMA BK/BL 3X</t>
  </si>
  <si>
    <t>357941410083X</t>
  </si>
  <si>
    <t>GLOVE ASAMA BK/BL L</t>
  </si>
  <si>
    <t>35794141008L</t>
  </si>
  <si>
    <t>GLOVE ASAMA BK/BL M</t>
  </si>
  <si>
    <t>35794141008M</t>
  </si>
  <si>
    <t>GLOVE ASAMA BK/BL S</t>
  </si>
  <si>
    <t>35794141008S</t>
  </si>
  <si>
    <t>GLOVE ASAMA BK/BL XL</t>
  </si>
  <si>
    <t>35794141008XL</t>
  </si>
  <si>
    <t>GLOVE ASAMA BK/RD 2X</t>
  </si>
  <si>
    <t>357941410072X</t>
  </si>
  <si>
    <t>GLOVE ASAMA BK/RD 3X</t>
  </si>
  <si>
    <t>357941410073X</t>
  </si>
  <si>
    <t>GLOVE ASAMA BK/RD L</t>
  </si>
  <si>
    <t>35794141007L</t>
  </si>
  <si>
    <t>GLOVE ASAMA BK/RD M</t>
  </si>
  <si>
    <t>35794141007M</t>
  </si>
  <si>
    <t>GLOVE ASAMA BK/RD S</t>
  </si>
  <si>
    <t>35794141007S</t>
  </si>
  <si>
    <t>GLOVE ASAMA BK/RD XL</t>
  </si>
  <si>
    <t>35794141007XL</t>
  </si>
  <si>
    <t>GLOVE ASAMA YL/BK 2X</t>
  </si>
  <si>
    <t>35794145582X</t>
  </si>
  <si>
    <t>GLOVE ASAMA YL/BK 3X</t>
  </si>
  <si>
    <t>35794145583X</t>
  </si>
  <si>
    <t>GLOVE ASAMA YL/BK L</t>
  </si>
  <si>
    <t>3579414558L</t>
  </si>
  <si>
    <t>GLOVE ASAMA YL/BK M</t>
  </si>
  <si>
    <t>3579414558M</t>
  </si>
  <si>
    <t>GLOVE ASAMA YL/BK S</t>
  </si>
  <si>
    <t>3579414558S</t>
  </si>
  <si>
    <t>GLOVE ASAMA YL/BK XL</t>
  </si>
  <si>
    <t>3579414558XL</t>
  </si>
  <si>
    <t>GLOVE ATACAMA B/Y 2X</t>
  </si>
  <si>
    <t>35672141552X</t>
  </si>
  <si>
    <t>GLOVE ATACAMA B/Y 3X</t>
  </si>
  <si>
    <t>35672141553X</t>
  </si>
  <si>
    <t>GLOVE ATACAMA B/Y L</t>
  </si>
  <si>
    <t>3567214155L</t>
  </si>
  <si>
    <t>GLOVE ATACAMA B/Y M</t>
  </si>
  <si>
    <t>3567214155M</t>
  </si>
  <si>
    <t>GLOVE ATACAMA B/Y S</t>
  </si>
  <si>
    <t>3567214155S</t>
  </si>
  <si>
    <t>GLOVE ATACAMA B/Y XL</t>
  </si>
  <si>
    <t>3567214155XL</t>
  </si>
  <si>
    <t>GLOVE ATACAMA BK 2X</t>
  </si>
  <si>
    <t>3567214102X</t>
  </si>
  <si>
    <t>GLOVE ATACAMA BK 3X</t>
  </si>
  <si>
    <t>3567214103X</t>
  </si>
  <si>
    <t>GLOVE ATACAMA BK L</t>
  </si>
  <si>
    <t>356721410L</t>
  </si>
  <si>
    <t>GLOVE ATACAMA BK M</t>
  </si>
  <si>
    <t>356721410M</t>
  </si>
  <si>
    <t>GLOVE ATACAMA BK S</t>
  </si>
  <si>
    <t>356721410S</t>
  </si>
  <si>
    <t>GLOVE ATACAMA BK XL</t>
  </si>
  <si>
    <t>356721410XL</t>
  </si>
  <si>
    <t>GLOVE ATACAMA G/B 2X</t>
  </si>
  <si>
    <t>35672149072X</t>
  </si>
  <si>
    <t>GLOVE ATACAMA G/B 3X</t>
  </si>
  <si>
    <t>35672149073X</t>
  </si>
  <si>
    <t>GLOVE ATACAMA G/B L</t>
  </si>
  <si>
    <t>3567214907L</t>
  </si>
  <si>
    <t>GLOVE ATACAMA G/B M</t>
  </si>
  <si>
    <t>3567214907M</t>
  </si>
  <si>
    <t>GLOVE ATACAMA G/B S</t>
  </si>
  <si>
    <t>3567214907S</t>
  </si>
  <si>
    <t>GLOVE ATACAMA G/B XL</t>
  </si>
  <si>
    <t>3567214907XL</t>
  </si>
  <si>
    <t>GLOVE ATACAMA G/R 2X</t>
  </si>
  <si>
    <t>35672149032X</t>
  </si>
  <si>
    <t>GLOVE ATACAMA G/R 3X</t>
  </si>
  <si>
    <t>35672149033X</t>
  </si>
  <si>
    <t>GLOVE ATACAMA G/R L</t>
  </si>
  <si>
    <t>3567214903L</t>
  </si>
  <si>
    <t>GLOVE ATACAMA G/R M</t>
  </si>
  <si>
    <t>3567214903M</t>
  </si>
  <si>
    <t>GLOVE ATACAMA G/R S</t>
  </si>
  <si>
    <t>3567214903S</t>
  </si>
  <si>
    <t>GLOVE ATACAMA G/R XL</t>
  </si>
  <si>
    <t>3567214903XL</t>
  </si>
  <si>
    <t>3574018-155-L</t>
  </si>
  <si>
    <t>3574018-155-M</t>
  </si>
  <si>
    <t>3574018-155-S</t>
  </si>
  <si>
    <t>3574018-10-2X</t>
  </si>
  <si>
    <t>3574018-10-3X</t>
  </si>
  <si>
    <t>3574018-10-L</t>
  </si>
  <si>
    <t>3574018-10-M</t>
  </si>
  <si>
    <t>3574018-10-S</t>
  </si>
  <si>
    <t>3574018-10-XL</t>
  </si>
  <si>
    <t>3574018-12-2X</t>
  </si>
  <si>
    <t>3574018-12-3X</t>
  </si>
  <si>
    <t>3574018-12-L</t>
  </si>
  <si>
    <t>3574018-12-M</t>
  </si>
  <si>
    <t>3574018-12-S</t>
  </si>
  <si>
    <t>3574018-12-XL</t>
  </si>
  <si>
    <t>GLOVE BANDIT BLK 2XL</t>
  </si>
  <si>
    <t>3508915102X</t>
  </si>
  <si>
    <t>GLOVE BANDIT BLK 3XL</t>
  </si>
  <si>
    <t>3508915103X</t>
  </si>
  <si>
    <t>GLOVE BANDIT BLK L</t>
  </si>
  <si>
    <t>350891510L</t>
  </si>
  <si>
    <t>GLOVE BANDIT BLK M</t>
  </si>
  <si>
    <t>350891510M</t>
  </si>
  <si>
    <t>GLOVE BANDIT BLK S</t>
  </si>
  <si>
    <t>350891510S</t>
  </si>
  <si>
    <t>GLOVE BANDIT BLK XL</t>
  </si>
  <si>
    <t>350891510XL</t>
  </si>
  <si>
    <t>GLOVE BANDIT TAN 2XL</t>
  </si>
  <si>
    <t>3508915862X</t>
  </si>
  <si>
    <t>GLOVE BANDIT TAN 3XL</t>
  </si>
  <si>
    <t>3508915863X</t>
  </si>
  <si>
    <t>GLOVE BANDIT TAN L</t>
  </si>
  <si>
    <t>350891586L</t>
  </si>
  <si>
    <t>GLOVE BANDIT TAN M</t>
  </si>
  <si>
    <t>350891586M</t>
  </si>
  <si>
    <t>GLOVE BANDIT TAN S</t>
  </si>
  <si>
    <t>350891586S</t>
  </si>
  <si>
    <t>GLOVE BANDIT TAN XL</t>
  </si>
  <si>
    <t>350891586XL</t>
  </si>
  <si>
    <t>3526718-1813-L</t>
  </si>
  <si>
    <t>3526718-1813-M</t>
  </si>
  <si>
    <t>3526718-1813-S</t>
  </si>
  <si>
    <t>3526718-1036-L</t>
  </si>
  <si>
    <t>3526718-1036-M</t>
  </si>
  <si>
    <t>3526718-1036-S</t>
  </si>
  <si>
    <t>3566917-104-L</t>
  </si>
  <si>
    <t>3566917-104-M</t>
  </si>
  <si>
    <t>3566917-104-S</t>
  </si>
  <si>
    <t>3566917-13-2X</t>
  </si>
  <si>
    <t>3566917-13-3X</t>
  </si>
  <si>
    <t>3566917-13-L</t>
  </si>
  <si>
    <t>3566917-13-M</t>
  </si>
  <si>
    <t>3566917-13-S</t>
  </si>
  <si>
    <t>3566917-13-XL</t>
  </si>
  <si>
    <t>3566917-125-L</t>
  </si>
  <si>
    <t>3566917-125-M</t>
  </si>
  <si>
    <t>3566917-125-S</t>
  </si>
  <si>
    <t>GLOVE BRAAP B/L/R L</t>
  </si>
  <si>
    <t>714-H</t>
  </si>
  <si>
    <t>3561416783L</t>
  </si>
  <si>
    <t>GLOVE BRAAP B/L/R M</t>
  </si>
  <si>
    <t>3561416783M</t>
  </si>
  <si>
    <t>GLOVE BRAAP B/L/R XL</t>
  </si>
  <si>
    <t>3561416783XL</t>
  </si>
  <si>
    <t>GLOVE BRAAP B/W 2X</t>
  </si>
  <si>
    <t>3561416122X</t>
  </si>
  <si>
    <t>GLOVE BRAAP B/W L</t>
  </si>
  <si>
    <t>356141612L</t>
  </si>
  <si>
    <t>GLOVE BRAAP B/W M</t>
  </si>
  <si>
    <t>356141612M</t>
  </si>
  <si>
    <t>GLOVE BRAAP B/W XL</t>
  </si>
  <si>
    <t>356141612XL</t>
  </si>
  <si>
    <t>GLOVE BRAAP P/B XL</t>
  </si>
  <si>
    <t>3561416399XL</t>
  </si>
  <si>
    <t>GLOVE BRAAP R/B/W L</t>
  </si>
  <si>
    <t>3561416312L</t>
  </si>
  <si>
    <t>GLOVE BRAAP R/B/W M</t>
  </si>
  <si>
    <t>3561416312M</t>
  </si>
  <si>
    <t>GLOVE BRAAP R/B/W XL</t>
  </si>
  <si>
    <t>3561416312XL</t>
  </si>
  <si>
    <t>GLOVE BRAAP R/W 2X</t>
  </si>
  <si>
    <t>3561416322X</t>
  </si>
  <si>
    <t>GLOVE BRAAP R/W L</t>
  </si>
  <si>
    <t>356141632L</t>
  </si>
  <si>
    <t>GLOVE BRAAP R/W M</t>
  </si>
  <si>
    <t>356141632M</t>
  </si>
  <si>
    <t>GLOVE BRAAP R/W XL</t>
  </si>
  <si>
    <t>356141632XL</t>
  </si>
  <si>
    <t>GLOVE BRAAP T/B 2X</t>
  </si>
  <si>
    <t>35614167812X</t>
  </si>
  <si>
    <t>GLOVE BRAAP T/B L</t>
  </si>
  <si>
    <t>3561416781L</t>
  </si>
  <si>
    <t>GLOVE BRAAP T/B M</t>
  </si>
  <si>
    <t>3561416781M</t>
  </si>
  <si>
    <t>GLOVE BRAAP T/B XL</t>
  </si>
  <si>
    <t>3561416781XL</t>
  </si>
  <si>
    <t>GLOVE C-1 WINDSTOPPER 2X</t>
  </si>
  <si>
    <t>3520016102X</t>
  </si>
  <si>
    <t>GLOVE C1 WINDSTOPPER 2XL</t>
  </si>
  <si>
    <t>352009102XL</t>
  </si>
  <si>
    <t>GLOVE C-1 WINDSTOPPER 3X</t>
  </si>
  <si>
    <t>3520016103X</t>
  </si>
  <si>
    <t>GLOVE C1 WINDSTOPPER 3XL</t>
  </si>
  <si>
    <t>352009103XL</t>
  </si>
  <si>
    <t>GLOVE C-1 WINDSTOPPER L</t>
  </si>
  <si>
    <t>352001610L</t>
  </si>
  <si>
    <t>GLOVE C-1 WINDSTOPPER M</t>
  </si>
  <si>
    <t>352001610M</t>
  </si>
  <si>
    <t>GLOVE C-1 WINDSTOPPER S</t>
  </si>
  <si>
    <t>352001610S</t>
  </si>
  <si>
    <t>GLOVE C-1 WINDSTOPPER XL</t>
  </si>
  <si>
    <t>352001610XL</t>
  </si>
  <si>
    <t>GLOVE C-20 DS BLK 2X</t>
  </si>
  <si>
    <t>3528516102X</t>
  </si>
  <si>
    <t>GLOVE C-20 DS BLK 3X</t>
  </si>
  <si>
    <t>3528516103X</t>
  </si>
  <si>
    <t>GLOVE C-20 DS BLK L</t>
  </si>
  <si>
    <t>352851610L</t>
  </si>
  <si>
    <t>GLOVE C-20 DS BLK M</t>
  </si>
  <si>
    <t>352851610M</t>
  </si>
  <si>
    <t>GLOVE C-20 DS BLK S</t>
  </si>
  <si>
    <t>352851610S</t>
  </si>
  <si>
    <t>GLOVE C-20 DS BLK XL</t>
  </si>
  <si>
    <t>352851610XL</t>
  </si>
  <si>
    <t>3528918-10-2X</t>
  </si>
  <si>
    <t>3528918-10-3X</t>
  </si>
  <si>
    <t>3528918-10-L</t>
  </si>
  <si>
    <t>3528918-10-M</t>
  </si>
  <si>
    <t>3528918-10-S</t>
  </si>
  <si>
    <t>3528918-10-XL</t>
  </si>
  <si>
    <t xml:space="preserve">GLOVE C-30 DS BK/CAMO 2X </t>
  </si>
  <si>
    <t xml:space="preserve">GLOVE C-30 DS BK/CAMO 3X </t>
  </si>
  <si>
    <t>3528918-990-L</t>
  </si>
  <si>
    <t>3528918-990-M</t>
  </si>
  <si>
    <t>3528918-990-S</t>
  </si>
  <si>
    <t xml:space="preserve">GLOVE C-30 DS BK/CAMO XL </t>
  </si>
  <si>
    <t>GLOVE CAFE` DIVINE BRBK L</t>
  </si>
  <si>
    <t>3528318-82-L</t>
  </si>
  <si>
    <t>GLOVE CAFE` DIVINE BRBK M</t>
  </si>
  <si>
    <t>3528318-82-M</t>
  </si>
  <si>
    <t>GLOVE CAFE` DIVINE BRBK S</t>
  </si>
  <si>
    <t>3528318-82-S</t>
  </si>
  <si>
    <t>GLOVE CAFE`DIVINE BRBK 2X</t>
  </si>
  <si>
    <t>3528318-82-2X</t>
  </si>
  <si>
    <t>GLOVE CAFE`DIVINE BRBK 3X</t>
  </si>
  <si>
    <t>3528318-82-3X</t>
  </si>
  <si>
    <t>GLOVE CAFE`DIVINE BRBK XL</t>
  </si>
  <si>
    <t>3528318-82-XL</t>
  </si>
  <si>
    <t>GLOVE CELER B/R/Y 2X</t>
  </si>
  <si>
    <t>35670141362X</t>
  </si>
  <si>
    <t>GLOVE CELER B/R/Y 3X</t>
  </si>
  <si>
    <t>35670141363X</t>
  </si>
  <si>
    <t>GLOVE CELER B/R/Y L</t>
  </si>
  <si>
    <t>3567014136L</t>
  </si>
  <si>
    <t>GLOVE CELER B/R/Y M</t>
  </si>
  <si>
    <t>3567014136M</t>
  </si>
  <si>
    <t>GLOVE CELER B/R/Y S</t>
  </si>
  <si>
    <t>3567014136S</t>
  </si>
  <si>
    <t>GLOVE CELER B/R/Y XL</t>
  </si>
  <si>
    <t>3567014136XL</t>
  </si>
  <si>
    <t>GLOVE CELER B/W/R 2X</t>
  </si>
  <si>
    <t>35670141232X</t>
  </si>
  <si>
    <t>GLOVE CELER B/W/R 3X</t>
  </si>
  <si>
    <t>35670141233X</t>
  </si>
  <si>
    <t>GLOVE CELER B/W/R L</t>
  </si>
  <si>
    <t>3567014123L</t>
  </si>
  <si>
    <t>GLOVE CELER B/W/R M</t>
  </si>
  <si>
    <t>3567014123M</t>
  </si>
  <si>
    <t>GLOVE CELER B/W/R S</t>
  </si>
  <si>
    <t>3567014123S</t>
  </si>
  <si>
    <t>GLOVE CELER B/W/R XL</t>
  </si>
  <si>
    <t>3567014123XL</t>
  </si>
  <si>
    <t>GLOVE CELER BK 2X</t>
  </si>
  <si>
    <t>3567014102X</t>
  </si>
  <si>
    <t>GLOVE CELER BK 3X</t>
  </si>
  <si>
    <t>3567014103X</t>
  </si>
  <si>
    <t>GLOVE CELER BK L</t>
  </si>
  <si>
    <t>356701410L</t>
  </si>
  <si>
    <t>GLOVE CELER BK M</t>
  </si>
  <si>
    <t>356701410M</t>
  </si>
  <si>
    <t>GLOVE CELER BK S</t>
  </si>
  <si>
    <t>356701410S</t>
  </si>
  <si>
    <t>GLOVE CELER BK XL</t>
  </si>
  <si>
    <t>356701410XL</t>
  </si>
  <si>
    <t>GLOVE CELER W/B/R 2X</t>
  </si>
  <si>
    <t>35670142132X</t>
  </si>
  <si>
    <t>GLOVE CELER W/B/R 3X</t>
  </si>
  <si>
    <t>35670142133X</t>
  </si>
  <si>
    <t>GLOVE CELER W/B/R L</t>
  </si>
  <si>
    <t>3567014213L</t>
  </si>
  <si>
    <t>GLOVE CELER W/B/R M</t>
  </si>
  <si>
    <t>3567014213M</t>
  </si>
  <si>
    <t>GLOVE CELER W/B/R S</t>
  </si>
  <si>
    <t>3567014213S</t>
  </si>
  <si>
    <t>GLOVE CELER W/B/R XL</t>
  </si>
  <si>
    <t>3567014213XL</t>
  </si>
  <si>
    <t>GLOVE COROZAL DS BLK 2X</t>
  </si>
  <si>
    <t>3525816102X</t>
  </si>
  <si>
    <t>GLOVE COROZAL DS BLK 3X</t>
  </si>
  <si>
    <t>3525816103X</t>
  </si>
  <si>
    <t>GLOVE COROZAL DS BLK L</t>
  </si>
  <si>
    <t>352581610L</t>
  </si>
  <si>
    <t>GLOVE COROZAL DS BLK M</t>
  </si>
  <si>
    <t>352581610M</t>
  </si>
  <si>
    <t>GLOVE COROZAL DS BLK S</t>
  </si>
  <si>
    <t>352581610S</t>
  </si>
  <si>
    <t>GLOVE COROZAL DS BLK XL</t>
  </si>
  <si>
    <t>352581610XL</t>
  </si>
  <si>
    <t>3509018-1100-2X</t>
  </si>
  <si>
    <t>3509018-1100-3X</t>
  </si>
  <si>
    <t>3509018-1100-XL</t>
  </si>
  <si>
    <t xml:space="preserve">GLOVE CRAZY 8 BRWN/BK 2X </t>
  </si>
  <si>
    <t>3509018-82-2X</t>
  </si>
  <si>
    <t xml:space="preserve">GLOVE CRAZY 8 BRWN/BK 3X </t>
  </si>
  <si>
    <t>3509018-82-3X</t>
  </si>
  <si>
    <t>3509018-82-L</t>
  </si>
  <si>
    <t>3509018-82-M</t>
  </si>
  <si>
    <t>3509018-82-S</t>
  </si>
  <si>
    <t xml:space="preserve">GLOVE CRAZY 8 BRWN/BK XL </t>
  </si>
  <si>
    <t>3509018-82-XL</t>
  </si>
  <si>
    <t>3575518-1155-2X</t>
  </si>
  <si>
    <t>3575518-1155-3X</t>
  </si>
  <si>
    <t>3575518-1155-XL</t>
  </si>
  <si>
    <t>3575518-1100-2X</t>
  </si>
  <si>
    <t>3575518-1100-3X</t>
  </si>
  <si>
    <t>3575518-1100-XL</t>
  </si>
  <si>
    <t>GLOVE DUAL BK/GY 2X</t>
  </si>
  <si>
    <t>35645121052XL</t>
  </si>
  <si>
    <t>GLOVE DUAL BK/GY M</t>
  </si>
  <si>
    <t>3564512105M</t>
  </si>
  <si>
    <t>GLOVE DUAL BK/GY S</t>
  </si>
  <si>
    <t>3564512105S</t>
  </si>
  <si>
    <t>GLOVE DUAL BK/OR 2X</t>
  </si>
  <si>
    <t>35645121342XL</t>
  </si>
  <si>
    <t>GLOVE DUAL BK/OR M</t>
  </si>
  <si>
    <t>3564512134M</t>
  </si>
  <si>
    <t>GLOVE DUAL BK/OR S</t>
  </si>
  <si>
    <t>3564512134S</t>
  </si>
  <si>
    <t>GLOVE DUAL BK/OR XL</t>
  </si>
  <si>
    <t>3564512134XL</t>
  </si>
  <si>
    <t>GLOVE DUAL BK/RD 2X</t>
  </si>
  <si>
    <t>35645121322XL</t>
  </si>
  <si>
    <t>GLOVE DUAL BK/RD M</t>
  </si>
  <si>
    <t>3564512132M</t>
  </si>
  <si>
    <t>GLOVE DUAL BK/RD S</t>
  </si>
  <si>
    <t>3564512132S</t>
  </si>
  <si>
    <t>GLOVE DUAL BK/RD XL</t>
  </si>
  <si>
    <t>3564512132XL</t>
  </si>
  <si>
    <t>GLOVE DUAL BK/SND 2X</t>
  </si>
  <si>
    <t>35645121882XL</t>
  </si>
  <si>
    <t>GLOVE DUAL BK/SND M</t>
  </si>
  <si>
    <t>3564512188M</t>
  </si>
  <si>
    <t>GLOVE DUAL BK/SND S</t>
  </si>
  <si>
    <t>3564512188S</t>
  </si>
  <si>
    <t>GLOVE DUNE B/W/G 2X</t>
  </si>
  <si>
    <t>356251615312X</t>
  </si>
  <si>
    <t>GLOVE DUNE B/W/G L</t>
  </si>
  <si>
    <t>35625161531L</t>
  </si>
  <si>
    <t>GLOVE DUNE B/W/G M</t>
  </si>
  <si>
    <t>35625161531M</t>
  </si>
  <si>
    <t>GLOVE DUNE B/W/G XL</t>
  </si>
  <si>
    <t>35625161531XL</t>
  </si>
  <si>
    <t>GLOVE DUNE B/W/R 2X</t>
  </si>
  <si>
    <t>356251612302X</t>
  </si>
  <si>
    <t>GLOVE DUNE B/W/R L</t>
  </si>
  <si>
    <t>35625161230L</t>
  </si>
  <si>
    <t>GLOVE DUNE B/W/R M</t>
  </si>
  <si>
    <t>35625161230M</t>
  </si>
  <si>
    <t>GLOVE DUNE B/W/R XL</t>
  </si>
  <si>
    <t>35625161230XL</t>
  </si>
  <si>
    <t>GLOVE DUNE B/Y/R 2X</t>
  </si>
  <si>
    <t>35625167542X</t>
  </si>
  <si>
    <t>GLOVE DUNE B/Y/R L</t>
  </si>
  <si>
    <t>3562516754L</t>
  </si>
  <si>
    <t>GLOVE DUNE B/Y/R M</t>
  </si>
  <si>
    <t>3562516754M</t>
  </si>
  <si>
    <t>GLOVE DUNE B/Y/R XL</t>
  </si>
  <si>
    <t>3562516754XL</t>
  </si>
  <si>
    <t>GLOVE DUNE N/L/P 2X</t>
  </si>
  <si>
    <t>35625167262X</t>
  </si>
  <si>
    <t>GLOVE DUNE N/L/P L</t>
  </si>
  <si>
    <t>3562516726L</t>
  </si>
  <si>
    <t>GLOVE DUNE N/L/P M</t>
  </si>
  <si>
    <t>3562516726M</t>
  </si>
  <si>
    <t>GLOVE DUNE N/L/P XL</t>
  </si>
  <si>
    <t>3562516726XL</t>
  </si>
  <si>
    <t>GLOVE DUNE N/T/O 2X</t>
  </si>
  <si>
    <t>35625167142X</t>
  </si>
  <si>
    <t>GLOVE DUNE N/T/O L</t>
  </si>
  <si>
    <t>3562516714L</t>
  </si>
  <si>
    <t>GLOVE DUNE N/T/O M</t>
  </si>
  <si>
    <t>3562516714M</t>
  </si>
  <si>
    <t>GLOVE DUNE N/T/O S</t>
  </si>
  <si>
    <t>3562516714S</t>
  </si>
  <si>
    <t>GLOVE DUNE N/T/O XL</t>
  </si>
  <si>
    <t>3562516714XL</t>
  </si>
  <si>
    <t>GLOVE DUNE N/W/C 2X</t>
  </si>
  <si>
    <t>35625167332X</t>
  </si>
  <si>
    <t>GLOVE DUNE N/W/C L</t>
  </si>
  <si>
    <t>3562516733L</t>
  </si>
  <si>
    <t>GLOVE DUNE N/W/C M</t>
  </si>
  <si>
    <t>3562516733M</t>
  </si>
  <si>
    <t>GLOVE DUNE N/W/C S</t>
  </si>
  <si>
    <t>3562516733S</t>
  </si>
  <si>
    <t>GLOVE DUNE N/W/C XL</t>
  </si>
  <si>
    <t>3562516733XL</t>
  </si>
  <si>
    <t>GLOVE DUNE N/W/O 2X</t>
  </si>
  <si>
    <t>35625167282X</t>
  </si>
  <si>
    <t>GLOVE DUNE N/W/O L</t>
  </si>
  <si>
    <t>3562516728L</t>
  </si>
  <si>
    <t>GLOVE DUNE N/W/O M</t>
  </si>
  <si>
    <t>3562516728M</t>
  </si>
  <si>
    <t>GLOVE DUNE N/W/O S</t>
  </si>
  <si>
    <t>3562516728S</t>
  </si>
  <si>
    <t>GLOVE DUNE N/W/O XL</t>
  </si>
  <si>
    <t>3562516728XL</t>
  </si>
  <si>
    <t>GLOVE EQUINOX BK 2X</t>
  </si>
  <si>
    <t>3524514102X</t>
  </si>
  <si>
    <t>GLOVE EQUINOX BK 3X</t>
  </si>
  <si>
    <t>3524514103X</t>
  </si>
  <si>
    <t>GLOVE EQUINOX BK L</t>
  </si>
  <si>
    <t>352451410L</t>
  </si>
  <si>
    <t>GLOVE EQUINOX BK M</t>
  </si>
  <si>
    <t>352451410M</t>
  </si>
  <si>
    <t>GLOVE EQUINOX BK S</t>
  </si>
  <si>
    <t>352451410S</t>
  </si>
  <si>
    <t>GLOVE EQUINOX BK XL</t>
  </si>
  <si>
    <t>352451410XL</t>
  </si>
  <si>
    <t>GLOVE EQUINOX OUTDRY B 2X</t>
  </si>
  <si>
    <t>3525318-10-2X</t>
  </si>
  <si>
    <t>GLOVE EQUINOX OUTDRY B 3X</t>
  </si>
  <si>
    <t>3525318-10-3X</t>
  </si>
  <si>
    <t xml:space="preserve">GLOVE EQUINOX OUTDRY B L </t>
  </si>
  <si>
    <t>3525318-10-L</t>
  </si>
  <si>
    <t xml:space="preserve">GLOVE EQUINOX OUTDRY B M </t>
  </si>
  <si>
    <t>3525318-10-M</t>
  </si>
  <si>
    <t xml:space="preserve">GLOVE EQUINOX OUTDRY B S </t>
  </si>
  <si>
    <t>3525318-10-S</t>
  </si>
  <si>
    <t>GLOVE EQUINOX OUTDRY B XL</t>
  </si>
  <si>
    <t>3525318-10-XL</t>
  </si>
  <si>
    <t>GLOVE FACTORY B/R/B 2X</t>
  </si>
  <si>
    <t>35610161832X</t>
  </si>
  <si>
    <t>GLOVE FACTORY B/R/B L</t>
  </si>
  <si>
    <t>3561016183L</t>
  </si>
  <si>
    <t>GLOVE FACTORY B/R/B M</t>
  </si>
  <si>
    <t>3561016183M</t>
  </si>
  <si>
    <t>GLOVE FACTORY B/R/B S</t>
  </si>
  <si>
    <t>3561016183S</t>
  </si>
  <si>
    <t>GLOVE FACTORY B/R/B XL</t>
  </si>
  <si>
    <t>3561016183XL</t>
  </si>
  <si>
    <t>GLOVE FACTORY B/Y/R 2X</t>
  </si>
  <si>
    <t>35610167542X</t>
  </si>
  <si>
    <t>GLOVE FACTORY B/Y/R L</t>
  </si>
  <si>
    <t>3561016754L</t>
  </si>
  <si>
    <t>GLOVE FACTORY B/Y/R M</t>
  </si>
  <si>
    <t>3561016754M</t>
  </si>
  <si>
    <t>GLOVE FACTORY B/Y/R S</t>
  </si>
  <si>
    <t>3561016754S</t>
  </si>
  <si>
    <t>GLOVE FACTORY B/Y/R XL</t>
  </si>
  <si>
    <t>3561016754XL</t>
  </si>
  <si>
    <t>GLOVE FACTORY N/T/L 2X</t>
  </si>
  <si>
    <t>35610167162X</t>
  </si>
  <si>
    <t>GLOVE FACTORY N/T/L L</t>
  </si>
  <si>
    <t>3561016716L</t>
  </si>
  <si>
    <t>GLOVE FACTORY N/T/L M</t>
  </si>
  <si>
    <t>3561016716M</t>
  </si>
  <si>
    <t>GLOVE FACTORY N/T/L S</t>
  </si>
  <si>
    <t>3561016716S</t>
  </si>
  <si>
    <t>GLOVE FACTORY N/T/L XL</t>
  </si>
  <si>
    <t>3561016716XL</t>
  </si>
  <si>
    <t>GLOVE FACTORY N/W/Y 2X</t>
  </si>
  <si>
    <t>35610167152X</t>
  </si>
  <si>
    <t>GLOVE FACTORY N/W/Y L</t>
  </si>
  <si>
    <t>3561016715L</t>
  </si>
  <si>
    <t>GLOVE FACTORY N/W/Y M</t>
  </si>
  <si>
    <t>3561016715M</t>
  </si>
  <si>
    <t>GLOVE FACTORY N/W/Y S</t>
  </si>
  <si>
    <t>3561016715S</t>
  </si>
  <si>
    <t>GLOVE FACTORY N/W/Y XL</t>
  </si>
  <si>
    <t>3561016715XL</t>
  </si>
  <si>
    <t xml:space="preserve">GLOVE FASTER BK 2X       </t>
  </si>
  <si>
    <t>3567618-10-2X</t>
  </si>
  <si>
    <t xml:space="preserve">GLOVE FASTER BK 3X       </t>
  </si>
  <si>
    <t>3567618-10-3X</t>
  </si>
  <si>
    <t xml:space="preserve">GLOVE FASTER BK L        </t>
  </si>
  <si>
    <t>3567618-10-L</t>
  </si>
  <si>
    <t xml:space="preserve">GLOVE FASTER BK M        </t>
  </si>
  <si>
    <t>3567618-10-M</t>
  </si>
  <si>
    <t xml:space="preserve">GLOVE FASTER BK S        </t>
  </si>
  <si>
    <t>3567618-10-S</t>
  </si>
  <si>
    <t xml:space="preserve">GLOVE FASTER BK XL       </t>
  </si>
  <si>
    <t>3567618-10-XL</t>
  </si>
  <si>
    <t xml:space="preserve">GLOVE FASTER BK/BK 2X    </t>
  </si>
  <si>
    <t>3567618-1100-2X</t>
  </si>
  <si>
    <t xml:space="preserve">GLOVE FASTER BK/BK 3X    </t>
  </si>
  <si>
    <t>3567618-1100-3X</t>
  </si>
  <si>
    <t xml:space="preserve">GLOVE FASTER BK/BK L     </t>
  </si>
  <si>
    <t xml:space="preserve">GLOVE FASTER BK/BK M     </t>
  </si>
  <si>
    <t xml:space="preserve">GLOVE FASTER BK/BK S     </t>
  </si>
  <si>
    <t xml:space="preserve">GLOVE FASTER BK/BK XL    </t>
  </si>
  <si>
    <t>3567618-1100-XL</t>
  </si>
  <si>
    <t>GLOVE FIGHTER B/W 2X</t>
  </si>
  <si>
    <t>3567514122X</t>
  </si>
  <si>
    <t>GLOVE FIGHTER B/W 3X</t>
  </si>
  <si>
    <t>3567514123X</t>
  </si>
  <si>
    <t>GLOVE FIGHTER B/W L</t>
  </si>
  <si>
    <t>356751412L</t>
  </si>
  <si>
    <t>GLOVE FIGHTER B/W M</t>
  </si>
  <si>
    <t>356751412M</t>
  </si>
  <si>
    <t>GLOVE FIGHTER B/W S</t>
  </si>
  <si>
    <t>356751412S</t>
  </si>
  <si>
    <t>GLOVE FIGHTER B/W XL</t>
  </si>
  <si>
    <t>356751412XL</t>
  </si>
  <si>
    <t>GLOVE FIGHTER B/W/Y/R 2X</t>
  </si>
  <si>
    <t>356751410532X</t>
  </si>
  <si>
    <t>GLOVE FIGHTER B/W/Y/R 3X</t>
  </si>
  <si>
    <t>356751410533X</t>
  </si>
  <si>
    <t>GLOVE FIGHTER B/W/Y/R L</t>
  </si>
  <si>
    <t>35675141053L</t>
  </si>
  <si>
    <t>GLOVE FIGHTER B/W/Y/R M</t>
  </si>
  <si>
    <t>35675141053M</t>
  </si>
  <si>
    <t>GLOVE FIGHTER B/W/Y/R S</t>
  </si>
  <si>
    <t>35675141053S</t>
  </si>
  <si>
    <t>GLOVE FIGHTER B/W/Y/R XL</t>
  </si>
  <si>
    <t>35675141053XL</t>
  </si>
  <si>
    <t>GLOVE FIGHTER BK 2X</t>
  </si>
  <si>
    <t>3567514102X</t>
  </si>
  <si>
    <t>GLOVE FIGHTER BK 3X</t>
  </si>
  <si>
    <t>3567514103X</t>
  </si>
  <si>
    <t>GLOVE FIGHTER BK L</t>
  </si>
  <si>
    <t>356751410L</t>
  </si>
  <si>
    <t>GLOVE FIGHTER BK M</t>
  </si>
  <si>
    <t>356751410M</t>
  </si>
  <si>
    <t>GLOVE FIGHTER BK S</t>
  </si>
  <si>
    <t>356751410S</t>
  </si>
  <si>
    <t>GLOVE FIGHTER BK XL</t>
  </si>
  <si>
    <t>356751410XL</t>
  </si>
  <si>
    <t>GLOVE FIGHTER W/R/B 2X</t>
  </si>
  <si>
    <t>35675142312X</t>
  </si>
  <si>
    <t>GLOVE FIGHTER W/R/B 3X</t>
  </si>
  <si>
    <t>35675142313X</t>
  </si>
  <si>
    <t>GLOVE FIGHTER W/R/B L</t>
  </si>
  <si>
    <t>3567514231L</t>
  </si>
  <si>
    <t>GLOVE FIGHTER W/R/B M</t>
  </si>
  <si>
    <t>3567514231M</t>
  </si>
  <si>
    <t>GLOVE FIGHTER W/R/B S</t>
  </si>
  <si>
    <t>3567514231S</t>
  </si>
  <si>
    <t>GLOVE FIGHTER W/R/B XL</t>
  </si>
  <si>
    <t>3567514231XL</t>
  </si>
  <si>
    <t>GLOVE GP AIR B/W 2X</t>
  </si>
  <si>
    <t>3567914122X</t>
  </si>
  <si>
    <t>GLOVE GP AIR B/W 3X</t>
  </si>
  <si>
    <t>3567914123X</t>
  </si>
  <si>
    <t>GLOVE GP AIR B/W L</t>
  </si>
  <si>
    <t>356791412L</t>
  </si>
  <si>
    <t>GLOVE GP AIR B/W M</t>
  </si>
  <si>
    <t>356791412M</t>
  </si>
  <si>
    <t>GLOVE GP AIR B/W S</t>
  </si>
  <si>
    <t>356791412S</t>
  </si>
  <si>
    <t>GLOVE GP AIR B/W XL</t>
  </si>
  <si>
    <t>356791412XL</t>
  </si>
  <si>
    <t>GLOVE GP AIR B/W/R 2X</t>
  </si>
  <si>
    <t>35679141232X</t>
  </si>
  <si>
    <t>GLOVE GP AIR B/W/R 3X</t>
  </si>
  <si>
    <t>35679141233X</t>
  </si>
  <si>
    <t>GLOVE GP AIR B/W/R L</t>
  </si>
  <si>
    <t>3567914123L</t>
  </si>
  <si>
    <t>GLOVE GP AIR B/W/R M</t>
  </si>
  <si>
    <t>3567914123M</t>
  </si>
  <si>
    <t>GLOVE GP AIR B/W/R S</t>
  </si>
  <si>
    <t>3567914123S</t>
  </si>
  <si>
    <t>GLOVE GP AIR B/W/R XL</t>
  </si>
  <si>
    <t>3567914123XL</t>
  </si>
  <si>
    <t>GLOVE GP AIR BK 2X</t>
  </si>
  <si>
    <t>3567914102X</t>
  </si>
  <si>
    <t>GLOVE GP AIR BK 3X</t>
  </si>
  <si>
    <t>3567914103X</t>
  </si>
  <si>
    <t>GLOVE GP AIR BK L</t>
  </si>
  <si>
    <t>356791410L</t>
  </si>
  <si>
    <t>GLOVE GP AIR BK M</t>
  </si>
  <si>
    <t>356791410M</t>
  </si>
  <si>
    <t>GLOVE GP AIR BK S</t>
  </si>
  <si>
    <t>356791410S</t>
  </si>
  <si>
    <t>GLOVE GP AIR BK XL</t>
  </si>
  <si>
    <t>356791410XL</t>
  </si>
  <si>
    <t>GLOVE GP PLUS B/W/R 2X</t>
  </si>
  <si>
    <t>35565171232X</t>
  </si>
  <si>
    <t>GLOVE GP PLUS B/W/R 3X</t>
  </si>
  <si>
    <t>35565171233X</t>
  </si>
  <si>
    <t>GLOVE GP PLUS B/W/R L</t>
  </si>
  <si>
    <t>3556517123L</t>
  </si>
  <si>
    <t>GLOVE GP PLUS B/W/R M</t>
  </si>
  <si>
    <t>3556517123M</t>
  </si>
  <si>
    <t>GLOVE GP PLUS B/W/R S</t>
  </si>
  <si>
    <t>3556517123S</t>
  </si>
  <si>
    <t>GLOVE GP PLUS B/W/R XL</t>
  </si>
  <si>
    <t>3556517123XL</t>
  </si>
  <si>
    <t>GLOVE GP PLUS B/W/Y/R 2XL</t>
  </si>
  <si>
    <t>355651310532X</t>
  </si>
  <si>
    <t>GLOVE GP PLUS B/W/Y/R 3XL</t>
  </si>
  <si>
    <t>355651310533X</t>
  </si>
  <si>
    <t>GLOVE GP PLUS B/W/Y/R L</t>
  </si>
  <si>
    <t>35565131053L</t>
  </si>
  <si>
    <t>GLOVE GP PLUS B/W/Y/R M</t>
  </si>
  <si>
    <t>35565131053M</t>
  </si>
  <si>
    <t>GLOVE GP PLUS B/W/Y/R XL</t>
  </si>
  <si>
    <t>35565131053XL</t>
  </si>
  <si>
    <t>GLOVE GP PLUS BK 2XL</t>
  </si>
  <si>
    <t>3556513102XL</t>
  </si>
  <si>
    <t>GLOVE GP PLUS BK M</t>
  </si>
  <si>
    <t>355651310M</t>
  </si>
  <si>
    <t>GLOVE GP PLUS R B/W 2X</t>
  </si>
  <si>
    <t>3556517122X</t>
  </si>
  <si>
    <t>GLOVE GP PLUS R B/W 3X</t>
  </si>
  <si>
    <t>3556517123X</t>
  </si>
  <si>
    <t>GLOVE GP PLUS R B/W L</t>
  </si>
  <si>
    <t>355651712L</t>
  </si>
  <si>
    <t>GLOVE GP PLUS R B/W M</t>
  </si>
  <si>
    <t>355651712M</t>
  </si>
  <si>
    <t>GLOVE GP PLUS R B/W S</t>
  </si>
  <si>
    <t>355651712S</t>
  </si>
  <si>
    <t>GLOVE GP PLUS R B/W XL</t>
  </si>
  <si>
    <t>355651712XL</t>
  </si>
  <si>
    <t>GLOVE GP PLUS R B/W/Y 2X</t>
  </si>
  <si>
    <t>35565171252X</t>
  </si>
  <si>
    <t>GLOVE GP PLUS R B/W/Y 3X</t>
  </si>
  <si>
    <t>35565171253X</t>
  </si>
  <si>
    <t>GLOVE GP PLUS R B/W/Y L</t>
  </si>
  <si>
    <t>3556517125L</t>
  </si>
  <si>
    <t>GLOVE GP PLUS R B/W/Y M</t>
  </si>
  <si>
    <t>3556517125M</t>
  </si>
  <si>
    <t>GLOVE GP PLUS R B/W/Y S</t>
  </si>
  <si>
    <t>3556517125S</t>
  </si>
  <si>
    <t>GLOVE GP PLUS R B/W/Y XL</t>
  </si>
  <si>
    <t>3556517125XL</t>
  </si>
  <si>
    <t>GLOVE GP PLUS R BK 2X</t>
  </si>
  <si>
    <t>3556517102X</t>
  </si>
  <si>
    <t>GLOVE GP PLUS R BK 3X</t>
  </si>
  <si>
    <t>3556517103X</t>
  </si>
  <si>
    <t>GLOVE GP PLUS R BK L</t>
  </si>
  <si>
    <t>355651710L</t>
  </si>
  <si>
    <t>GLOVE GP PLUS R BK M</t>
  </si>
  <si>
    <t>355651710M</t>
  </si>
  <si>
    <t>GLOVE GP PLUS R BK S</t>
  </si>
  <si>
    <t>355651710S</t>
  </si>
  <si>
    <t>GLOVE GP PLUS R BK XL</t>
  </si>
  <si>
    <t>355651710XL</t>
  </si>
  <si>
    <t>GLOVE GP PLUS R BWYR 2X</t>
  </si>
  <si>
    <t>355651712402X</t>
  </si>
  <si>
    <t>GLOVE GP PLUS R BWYR 3X</t>
  </si>
  <si>
    <t>355651712403X</t>
  </si>
  <si>
    <t>GLOVE GP PLUS R BWYR L</t>
  </si>
  <si>
    <t>35565171240L</t>
  </si>
  <si>
    <t>GLOVE GP PLUS R BWYR M</t>
  </si>
  <si>
    <t>35565171240M</t>
  </si>
  <si>
    <t>GLOVE GP PLUS R BWYR S</t>
  </si>
  <si>
    <t>35565171240S</t>
  </si>
  <si>
    <t>GLOVE GP PLUS R BWYR XL</t>
  </si>
  <si>
    <t>35565171240XL</t>
  </si>
  <si>
    <t xml:space="preserve">GLOVE GP PLUS R WBR L    </t>
  </si>
  <si>
    <t>3556517-233-L</t>
  </si>
  <si>
    <t xml:space="preserve">GLOVE GP PLUS R WBR XL   </t>
  </si>
  <si>
    <t>GLOVE GP PLUS W/B/R 2X</t>
  </si>
  <si>
    <t>35565132132X</t>
  </si>
  <si>
    <t>GLOVE GP PLUS W/B/R 3X</t>
  </si>
  <si>
    <t>35565132133X</t>
  </si>
  <si>
    <t>GLOVE GP PLUS W/B/R M</t>
  </si>
  <si>
    <t>3556513213M</t>
  </si>
  <si>
    <t>GLOVE GP PLUS W/R/B 2XL</t>
  </si>
  <si>
    <t>35565132312XL</t>
  </si>
  <si>
    <t>GLOVE GP PLUS W/R/B 3XL</t>
  </si>
  <si>
    <t>35565132313XL</t>
  </si>
  <si>
    <t>GLOVE GP PLUS W/R/B L</t>
  </si>
  <si>
    <t>3556513231L</t>
  </si>
  <si>
    <t xml:space="preserve">GLOVE GP PLUS WBR 2X     </t>
  </si>
  <si>
    <t>3556517-233-2XL</t>
  </si>
  <si>
    <t xml:space="preserve">GLOVE GP PLUS WBR 3X     </t>
  </si>
  <si>
    <t>3556517-233-3XL</t>
  </si>
  <si>
    <t xml:space="preserve">GLOVE GP PLUS WBR M      </t>
  </si>
  <si>
    <t>3556517-233-M</t>
  </si>
  <si>
    <t xml:space="preserve">GLOVE GP PLUS WBR S      </t>
  </si>
  <si>
    <t>3556517-233-S</t>
  </si>
  <si>
    <t>GLOVE GP PLUS WT/BK 2XL</t>
  </si>
  <si>
    <t>3556513212XL</t>
  </si>
  <si>
    <t>GLOVE GP PLUS WT/BK L</t>
  </si>
  <si>
    <t>355651321L</t>
  </si>
  <si>
    <t>GLOVE GP PLUS WT/BK XL</t>
  </si>
  <si>
    <t>355651321XL</t>
  </si>
  <si>
    <t>GLOVE GP PRO BL/RD 3XL</t>
  </si>
  <si>
    <t>3556713133XL</t>
  </si>
  <si>
    <t>GLOVE GP PRO R2 B/W 2X</t>
  </si>
  <si>
    <t>3556717122X</t>
  </si>
  <si>
    <t>GLOVE GP PRO R2 B/W 3X</t>
  </si>
  <si>
    <t>3556717123X</t>
  </si>
  <si>
    <t>GLOVE GP PRO R2 B/W L</t>
  </si>
  <si>
    <t>355671712L</t>
  </si>
  <si>
    <t>GLOVE GP PRO R2 B/W M</t>
  </si>
  <si>
    <t>355671712M</t>
  </si>
  <si>
    <t>GLOVE GP PRO R2 B/W S</t>
  </si>
  <si>
    <t>355671712S</t>
  </si>
  <si>
    <t>GLOVE GP PRO R2 B/W XL</t>
  </si>
  <si>
    <t>355671712XL</t>
  </si>
  <si>
    <t>GLOVE GP PRO R2 B/W/R 2X</t>
  </si>
  <si>
    <t>35567171232X</t>
  </si>
  <si>
    <t>GLOVE GP PRO R2 B/W/R 3X</t>
  </si>
  <si>
    <t>35567171233X</t>
  </si>
  <si>
    <t>GLOVE GP PRO R2 B/W/R L</t>
  </si>
  <si>
    <t>3556717123L</t>
  </si>
  <si>
    <t>GLOVE GP PRO R2 B/W/R M</t>
  </si>
  <si>
    <t>3556717123M</t>
  </si>
  <si>
    <t>GLOVE GP PRO R2 B/W/R S</t>
  </si>
  <si>
    <t>3556717123S</t>
  </si>
  <si>
    <t>GLOVE GP PRO R2 B/W/R XL</t>
  </si>
  <si>
    <t>3556717123XL</t>
  </si>
  <si>
    <t>GLOVE GP PRO R2 B/W/Y 2X</t>
  </si>
  <si>
    <t>35567171252X</t>
  </si>
  <si>
    <t>GLOVE GP PRO R2 B/W/Y 3X</t>
  </si>
  <si>
    <t>35567171253X</t>
  </si>
  <si>
    <t>GLOVE GP PRO R2 B/W/Y L</t>
  </si>
  <si>
    <t>3556717125L</t>
  </si>
  <si>
    <t>GLOVE GP PRO R2 B/W/Y M</t>
  </si>
  <si>
    <t>3556717125M</t>
  </si>
  <si>
    <t>GLOVE GP PRO R2 B/W/Y S</t>
  </si>
  <si>
    <t>3556717125S</t>
  </si>
  <si>
    <t>GLOVE GP PRO R2 B/W/Y XL</t>
  </si>
  <si>
    <t>3556717125XL</t>
  </si>
  <si>
    <t>GLOVE GP PRO R2 BK 2X</t>
  </si>
  <si>
    <t>3556717102X</t>
  </si>
  <si>
    <t>GLOVE GP PRO R2 BK 3X</t>
  </si>
  <si>
    <t>3556717103X</t>
  </si>
  <si>
    <t>GLOVE GP PRO R2 BK L</t>
  </si>
  <si>
    <t>355671710L</t>
  </si>
  <si>
    <t>GLOVE GP PRO R2 BK M</t>
  </si>
  <si>
    <t>355671710M</t>
  </si>
  <si>
    <t>GLOVE GP PRO R2 BK S</t>
  </si>
  <si>
    <t>355671710S</t>
  </si>
  <si>
    <t>GLOVE GP PRO R2 BK XL</t>
  </si>
  <si>
    <t>355671710XL</t>
  </si>
  <si>
    <t>GLOVE GP PRO R2 BWRY 2X</t>
  </si>
  <si>
    <t>355671712402X</t>
  </si>
  <si>
    <t>GLOVE GP PRO R2 BWRY 3X</t>
  </si>
  <si>
    <t>355671712403X</t>
  </si>
  <si>
    <t>GLOVE GP PRO R2 BWRY L</t>
  </si>
  <si>
    <t>35567171240L</t>
  </si>
  <si>
    <t>GLOVE GP PRO R2 BWRY M</t>
  </si>
  <si>
    <t>35567171240M</t>
  </si>
  <si>
    <t>GLOVE GP PRO R2 BWRY S</t>
  </si>
  <si>
    <t>35567171240S</t>
  </si>
  <si>
    <t>GLOVE GP PRO R2 BWRY XL</t>
  </si>
  <si>
    <t>35567171240XL</t>
  </si>
  <si>
    <t>GLOVE GP PRO W/B/Y 3XL</t>
  </si>
  <si>
    <t>35567132163XL</t>
  </si>
  <si>
    <t>GLOVE GP PRO W/B/Y L</t>
  </si>
  <si>
    <t>3556713216L</t>
  </si>
  <si>
    <t>GLOVE GP PRO W/B/Y M</t>
  </si>
  <si>
    <t>3556713216M</t>
  </si>
  <si>
    <t>GLOVE GP PRO W/B/Y S</t>
  </si>
  <si>
    <t>3556713216S</t>
  </si>
  <si>
    <t>GLOVE GP PRO W/B/Y XL</t>
  </si>
  <si>
    <t>3556713216XL</t>
  </si>
  <si>
    <t>GLOVE GP PRO W/R/B S</t>
  </si>
  <si>
    <t>3556713231S</t>
  </si>
  <si>
    <t>GLOVE GP TECH B/W 2XL</t>
  </si>
  <si>
    <t>3556613212XL</t>
  </si>
  <si>
    <t>GLOVE GP TECH B/W 3XL</t>
  </si>
  <si>
    <t>3556613213XL</t>
  </si>
  <si>
    <t>GLOVE GP TECH B/W L</t>
  </si>
  <si>
    <t>355661321L</t>
  </si>
  <si>
    <t>GLOVE GP TECH B/W M</t>
  </si>
  <si>
    <t>355661321M</t>
  </si>
  <si>
    <t>GLOVE GP TECH B/W XL</t>
  </si>
  <si>
    <t>355661321XL</t>
  </si>
  <si>
    <t>GLOVE GP TECH BLK 2XL</t>
  </si>
  <si>
    <t>3556613102XL</t>
  </si>
  <si>
    <t>GLOVE GP TECH BLK S</t>
  </si>
  <si>
    <t>355661310S</t>
  </si>
  <si>
    <t>GLOVE GP TECH W/B/R L</t>
  </si>
  <si>
    <t>3556613231L</t>
  </si>
  <si>
    <t>GLOVE GP TECH W/B/R M</t>
  </si>
  <si>
    <t>3556613231M</t>
  </si>
  <si>
    <t>GLOVE GP TECH W/B/R S</t>
  </si>
  <si>
    <t>3556613231S</t>
  </si>
  <si>
    <t>GLOVE GP TECH W/B/R XL</t>
  </si>
  <si>
    <t>3556613231XL</t>
  </si>
  <si>
    <t>GLOVE GP TECH W/B/Y 2XL</t>
  </si>
  <si>
    <t>35566131362XL</t>
  </si>
  <si>
    <t>GLOVE GP TECH W/B/Y L</t>
  </si>
  <si>
    <t>3556613136L</t>
  </si>
  <si>
    <t>GLOVE GP TECH W/B/Y M</t>
  </si>
  <si>
    <t>3556613136M</t>
  </si>
  <si>
    <t>GLOVE GP TECH W/B/Y S</t>
  </si>
  <si>
    <t>3556613136S</t>
  </si>
  <si>
    <t>GLOVE GP TECH W/B/Y XL</t>
  </si>
  <si>
    <t>3556613136XL</t>
  </si>
  <si>
    <t>GLOVE GPX BK/RD/YL 2X</t>
  </si>
  <si>
    <t>35670131362X</t>
  </si>
  <si>
    <t>GLOVE GPX BK/RD/YL 3X</t>
  </si>
  <si>
    <t>35670131363X</t>
  </si>
  <si>
    <t>GLOVE GPX BK/RD/YL L</t>
  </si>
  <si>
    <t>3567013136L</t>
  </si>
  <si>
    <t>GLOVE GPX BK/RD/YL M</t>
  </si>
  <si>
    <t>3567013136M</t>
  </si>
  <si>
    <t>GLOVE GPX BK/RD/YL S</t>
  </si>
  <si>
    <t>3567013136S</t>
  </si>
  <si>
    <t>GLOVE GPX BK/RD/YL XL</t>
  </si>
  <si>
    <t>3567013136XL</t>
  </si>
  <si>
    <t>GLOVE GPX BK/WT 2X</t>
  </si>
  <si>
    <t>3567013122X</t>
  </si>
  <si>
    <t>GLOVE GPX BK/WT 3X</t>
  </si>
  <si>
    <t>3567013123X</t>
  </si>
  <si>
    <t>GLOVE GPX BK/WT L</t>
  </si>
  <si>
    <t>356701312L</t>
  </si>
  <si>
    <t>GLOVE GPX BK/WT M</t>
  </si>
  <si>
    <t>356701312M</t>
  </si>
  <si>
    <t>GLOVE GPX BK/WT S</t>
  </si>
  <si>
    <t>356701312S</t>
  </si>
  <si>
    <t>GLOVE GPX BK/WT XL</t>
  </si>
  <si>
    <t>356701312XL</t>
  </si>
  <si>
    <t>GLOVE GPX BL 2X</t>
  </si>
  <si>
    <t>3567013102X</t>
  </si>
  <si>
    <t>GLOVE GPX BL 3X</t>
  </si>
  <si>
    <t>3567013103X</t>
  </si>
  <si>
    <t>GLOVE GPX BL L</t>
  </si>
  <si>
    <t>356701310L</t>
  </si>
  <si>
    <t>GLOVE GPX BL M</t>
  </si>
  <si>
    <t>356701310M</t>
  </si>
  <si>
    <t>GLOVE GPX BL S</t>
  </si>
  <si>
    <t>356701310S</t>
  </si>
  <si>
    <t>GLOVE GPX BL XL</t>
  </si>
  <si>
    <t>356701310XL</t>
  </si>
  <si>
    <t>GLOVE GPX WT/RD/BL 2X</t>
  </si>
  <si>
    <t>35670132372X</t>
  </si>
  <si>
    <t>GLOVE GPX WT/RD/BL 3X</t>
  </si>
  <si>
    <t>35670132373X</t>
  </si>
  <si>
    <t>GLOVE GPX WT/RD/BL L</t>
  </si>
  <si>
    <t>3567013237L</t>
  </si>
  <si>
    <t>GLOVE GPX WT/RD/BL M</t>
  </si>
  <si>
    <t>3567013237M</t>
  </si>
  <si>
    <t>GLOVE GPX WT/RD/BL S</t>
  </si>
  <si>
    <t>3567013237S</t>
  </si>
  <si>
    <t>GLOVE GPX WT/RD/BL XL</t>
  </si>
  <si>
    <t>3567013237XL</t>
  </si>
  <si>
    <t>GLOVE GT-S BK 2X</t>
  </si>
  <si>
    <t>3525214102X</t>
  </si>
  <si>
    <t>GLOVE GT-S BK 3X</t>
  </si>
  <si>
    <t>3525214103X</t>
  </si>
  <si>
    <t>GLOVE GT-S BK L</t>
  </si>
  <si>
    <t>352521410L</t>
  </si>
  <si>
    <t>GLOVE GT-S BK M</t>
  </si>
  <si>
    <t>352521410M</t>
  </si>
  <si>
    <t>GLOVE GT-S BK S</t>
  </si>
  <si>
    <t>352521410S</t>
  </si>
  <si>
    <t>GLOVE GT-S BK XL</t>
  </si>
  <si>
    <t>352521410XL</t>
  </si>
  <si>
    <t>GLOVE GT-S BK/WT/RD 3X</t>
  </si>
  <si>
    <t>35252141233X</t>
  </si>
  <si>
    <t>GLOVE GT-S BK/WT/RD L</t>
  </si>
  <si>
    <t>3525214123L</t>
  </si>
  <si>
    <t>GLOVE GT-S BK/WT/RD M</t>
  </si>
  <si>
    <t>3525214123M</t>
  </si>
  <si>
    <t>GLOVE GT-S BK/WT/RD S</t>
  </si>
  <si>
    <t>3525214123S</t>
  </si>
  <si>
    <t>GLOVE GT-S BK/WT/RD XL</t>
  </si>
  <si>
    <t>3525214123XL</t>
  </si>
  <si>
    <t>GLOVE HAKU BLUE 2X</t>
  </si>
  <si>
    <t>35696147452X</t>
  </si>
  <si>
    <t>GLOVE HAKU BLUE 3X</t>
  </si>
  <si>
    <t>35696147453X</t>
  </si>
  <si>
    <t>GLOVE HAKU BLUE L</t>
  </si>
  <si>
    <t>3569614745L</t>
  </si>
  <si>
    <t>GLOVE HAKU BLUE M</t>
  </si>
  <si>
    <t>3569614745M</t>
  </si>
  <si>
    <t>GLOVE HAKU BLUE S</t>
  </si>
  <si>
    <t>3569614745S</t>
  </si>
  <si>
    <t>GLOVE HAKU BLUE XL</t>
  </si>
  <si>
    <t>3569614745XL</t>
  </si>
  <si>
    <t>GLOVE HAKU CAMO 2X</t>
  </si>
  <si>
    <t>35696149922X</t>
  </si>
  <si>
    <t>GLOVE HAKU CAMO 3X</t>
  </si>
  <si>
    <t>35696149923X</t>
  </si>
  <si>
    <t>GLOVE HAKU GY/RD 2X</t>
  </si>
  <si>
    <t>356961410072X</t>
  </si>
  <si>
    <t>GLOVE HAKU GY/RD 3X</t>
  </si>
  <si>
    <t>356961410073X</t>
  </si>
  <si>
    <t>GLOVE HAKU GY/RD L</t>
  </si>
  <si>
    <t>35696141007L</t>
  </si>
  <si>
    <t>GLOVE HAKU GY/RD M</t>
  </si>
  <si>
    <t>35696141007M</t>
  </si>
  <si>
    <t>GLOVE HAKU GY/RD S</t>
  </si>
  <si>
    <t>35696141007S</t>
  </si>
  <si>
    <t>GLOVE HAKU GY/RD XL</t>
  </si>
  <si>
    <t>35696141007XL</t>
  </si>
  <si>
    <t xml:space="preserve">GLOVE HIGHLANDS B/B/R 3X </t>
  </si>
  <si>
    <t>3566617-1813-3XL</t>
  </si>
  <si>
    <t>3566617-1813-L</t>
  </si>
  <si>
    <t>3566617-1813-M</t>
  </si>
  <si>
    <t>3566617-1813-S</t>
  </si>
  <si>
    <t xml:space="preserve">GLOVE HIGHLANDS B/B/R XL </t>
  </si>
  <si>
    <t>3566617-1813-XL</t>
  </si>
  <si>
    <t xml:space="preserve">GLOVE HIGHLANDS B/B/R XXL </t>
  </si>
  <si>
    <t>3566617-1813-XXL</t>
  </si>
  <si>
    <t>3566617-10-3XL</t>
  </si>
  <si>
    <t>3566617-10-L</t>
  </si>
  <si>
    <t>3566617-10-M</t>
  </si>
  <si>
    <t>3566617-10-S</t>
  </si>
  <si>
    <t>3566617-10-XL</t>
  </si>
  <si>
    <t>3566617-10-XXL</t>
  </si>
  <si>
    <t>GLOVE JET ROAD GTX B M</t>
  </si>
  <si>
    <t>352201310M</t>
  </si>
  <si>
    <t>GLOVE JET ROAD GTX B S</t>
  </si>
  <si>
    <t>352201310S</t>
  </si>
  <si>
    <t>GLOVE JET ROAD GTX B/Y L</t>
  </si>
  <si>
    <t>3522013155L</t>
  </si>
  <si>
    <t>GLOVE JET ROAD GTX B/Y M</t>
  </si>
  <si>
    <t>3522013155M</t>
  </si>
  <si>
    <t>GLOVE JET ROAD GTX B/Y S</t>
  </si>
  <si>
    <t>3522013155S</t>
  </si>
  <si>
    <t>GLOVE JET ROAD GTX B/Y XL</t>
  </si>
  <si>
    <t>3522013155XL</t>
  </si>
  <si>
    <t>3566518-10-L</t>
  </si>
  <si>
    <t>3566518-10-M</t>
  </si>
  <si>
    <t>3566518-10-S</t>
  </si>
  <si>
    <t>3566518-10-XL</t>
  </si>
  <si>
    <t>3566518-1100-XL</t>
  </si>
  <si>
    <t>3566518-13-L</t>
  </si>
  <si>
    <t>3566518-13-M</t>
  </si>
  <si>
    <t>3566518-13-S</t>
  </si>
  <si>
    <t>3566518-13-XL</t>
  </si>
  <si>
    <t>3566518-155-L</t>
  </si>
  <si>
    <t>3566518-155-M</t>
  </si>
  <si>
    <t>3566518-155-S</t>
  </si>
  <si>
    <t>GLOVE MASAI B/G/R 2X</t>
  </si>
  <si>
    <t>35674141312X</t>
  </si>
  <si>
    <t>GLOVE MASAI B/G/R 3X</t>
  </si>
  <si>
    <t>35674141313X</t>
  </si>
  <si>
    <t>GLOVE MASAI B/G/R L</t>
  </si>
  <si>
    <t>3567414131L</t>
  </si>
  <si>
    <t>GLOVE MASAI B/G/R M</t>
  </si>
  <si>
    <t>3567414131M</t>
  </si>
  <si>
    <t>GLOVE MASAI B/G/R S</t>
  </si>
  <si>
    <t>3567414131S</t>
  </si>
  <si>
    <t>GLOVE MASAI B/G/R XL</t>
  </si>
  <si>
    <t>3567414131XL</t>
  </si>
  <si>
    <t>GLOVE MASAI B/R 2X</t>
  </si>
  <si>
    <t>3567414132X</t>
  </si>
  <si>
    <t>GLOVE MASAI B/R 3X</t>
  </si>
  <si>
    <t>3567414133X</t>
  </si>
  <si>
    <t>GLOVE MASAI B/R L</t>
  </si>
  <si>
    <t>356741413L</t>
  </si>
  <si>
    <t>GLOVE MASAI B/R M</t>
  </si>
  <si>
    <t>356741413M</t>
  </si>
  <si>
    <t>GLOVE MASAI B/R S</t>
  </si>
  <si>
    <t>356741413S</t>
  </si>
  <si>
    <t>GLOVE MASAI B/R XL</t>
  </si>
  <si>
    <t>356741413XL</t>
  </si>
  <si>
    <t>GLOVE MASAI B/W/R 2X</t>
  </si>
  <si>
    <t>35674141232X</t>
  </si>
  <si>
    <t>GLOVE MASAI B/W/R 3X</t>
  </si>
  <si>
    <t>35674141233X</t>
  </si>
  <si>
    <t>GLOVE MASAI B/W/R L</t>
  </si>
  <si>
    <t>3567414123L</t>
  </si>
  <si>
    <t>GLOVE MASAI B/W/R M</t>
  </si>
  <si>
    <t>3567414123M</t>
  </si>
  <si>
    <t>GLOVE MASAI B/W/R S</t>
  </si>
  <si>
    <t>3567414123S</t>
  </si>
  <si>
    <t>GLOVE MASAI B/W/R XL</t>
  </si>
  <si>
    <t>3567414123XL</t>
  </si>
  <si>
    <t>GLOVE MASAI B/Y 2X</t>
  </si>
  <si>
    <t>35674141552X</t>
  </si>
  <si>
    <t>GLOVE MASAI B/Y 3X</t>
  </si>
  <si>
    <t>35674141553X</t>
  </si>
  <si>
    <t>GLOVE MASAI B/Y L</t>
  </si>
  <si>
    <t>3567414155L</t>
  </si>
  <si>
    <t>GLOVE MASAI B/Y M</t>
  </si>
  <si>
    <t>3567414155M</t>
  </si>
  <si>
    <t>GLOVE MASAI B/Y S</t>
  </si>
  <si>
    <t>3567414155S</t>
  </si>
  <si>
    <t>GLOVE MASAI B/Y XL</t>
  </si>
  <si>
    <t>3567414155XL</t>
  </si>
  <si>
    <t>GLOVE MASAI BK 2X</t>
  </si>
  <si>
    <t>3567414102X</t>
  </si>
  <si>
    <t>GLOVE MASAI BK 3X</t>
  </si>
  <si>
    <t>3567414103X</t>
  </si>
  <si>
    <t>GLOVE MASAI BK L</t>
  </si>
  <si>
    <t>356741410L</t>
  </si>
  <si>
    <t>GLOVE MASAI BK M</t>
  </si>
  <si>
    <t>356741410M</t>
  </si>
  <si>
    <t>GLOVE MASAI BK S</t>
  </si>
  <si>
    <t>356741410S</t>
  </si>
  <si>
    <t>GLOVE MASAI BK XL</t>
  </si>
  <si>
    <t>356741410XL</t>
  </si>
  <si>
    <t>GLOVE MASAI BK/BL 2X</t>
  </si>
  <si>
    <t>3567414172X</t>
  </si>
  <si>
    <t>GLOVE MASAI BK/BL 3X</t>
  </si>
  <si>
    <t>3567414173X</t>
  </si>
  <si>
    <t>GLOVE MASAI BK/BL L</t>
  </si>
  <si>
    <t>356741417L</t>
  </si>
  <si>
    <t>GLOVE MASAI BK/BL M</t>
  </si>
  <si>
    <t>356741417M</t>
  </si>
  <si>
    <t>GLOVE MASAI BK/BL S</t>
  </si>
  <si>
    <t>356741417S</t>
  </si>
  <si>
    <t>GLOVE MASAI BK/BL XL</t>
  </si>
  <si>
    <t>356741417XL</t>
  </si>
  <si>
    <t>GLOVE MEGAWATT B/R/W 2X</t>
  </si>
  <si>
    <t>35650161322X</t>
  </si>
  <si>
    <t>GLOVE MEGAWATT B/R/W 3X</t>
  </si>
  <si>
    <t>35650161323X</t>
  </si>
  <si>
    <t>GLOVE MEGAWATT B/R/W L</t>
  </si>
  <si>
    <t>3565016132L</t>
  </si>
  <si>
    <t>GLOVE MEGAWATT B/R/W M</t>
  </si>
  <si>
    <t>3565016132M</t>
  </si>
  <si>
    <t>GLOVE MEGAWATT B/R/W S</t>
  </si>
  <si>
    <t>3565016132S</t>
  </si>
  <si>
    <t>GLOVE MEGAWATT B/R/W XL</t>
  </si>
  <si>
    <t>3565016132XL</t>
  </si>
  <si>
    <t>GLOVE MEGAWATT BLK 2X</t>
  </si>
  <si>
    <t>3565016102X</t>
  </si>
  <si>
    <t>GLOVE MEGAWATT BLK 3X</t>
  </si>
  <si>
    <t>3565016103X</t>
  </si>
  <si>
    <t>GLOVE MEGAWATT BLK L</t>
  </si>
  <si>
    <t>356501610L</t>
  </si>
  <si>
    <t>GLOVE MEGAWATT BLK M</t>
  </si>
  <si>
    <t>356501610M</t>
  </si>
  <si>
    <t>GLOVE MEGAWATT BLK S</t>
  </si>
  <si>
    <t>356501610S</t>
  </si>
  <si>
    <t>GLOVE MEGAWATT BLK XL</t>
  </si>
  <si>
    <t>356501610XL</t>
  </si>
  <si>
    <t>GLOVE MUSTANG V2 BK/BK 2X</t>
  </si>
  <si>
    <t>3566118-1100-2X</t>
  </si>
  <si>
    <t>GLOVE MUSTANG V2 BK/BK 3X</t>
  </si>
  <si>
    <t>3566118-1100-3X</t>
  </si>
  <si>
    <t xml:space="preserve">GLOVE MUSTANG V2 BK/BK L </t>
  </si>
  <si>
    <t xml:space="preserve">GLOVE MUSTANG V2 BK/BK M </t>
  </si>
  <si>
    <t xml:space="preserve">GLOVE MUSTANG V2 BK/BK S </t>
  </si>
  <si>
    <t>GLOVE MUSTANG V2 BK/BK XL</t>
  </si>
  <si>
    <t>3566118-1100-XL</t>
  </si>
  <si>
    <t>GLOVE MUSTANG V2 BK/WT 2X</t>
  </si>
  <si>
    <t>3566118-12-2X</t>
  </si>
  <si>
    <t>GLOVE MUSTANG V2 BK/WT 3X</t>
  </si>
  <si>
    <t>3566118-12-3X</t>
  </si>
  <si>
    <t xml:space="preserve">GLOVE MUSTANG V2 BK/WT L </t>
  </si>
  <si>
    <t>3566118-12-L</t>
  </si>
  <si>
    <t xml:space="preserve">GLOVE MUSTANG V2 BK/WT M </t>
  </si>
  <si>
    <t>3566118-12-M</t>
  </si>
  <si>
    <t xml:space="preserve">GLOVE MUSTANG V2 BK/WT S </t>
  </si>
  <si>
    <t>3566118-12-S</t>
  </si>
  <si>
    <t>GLOVE MUSTANG V2 BK/WT XL</t>
  </si>
  <si>
    <t>3566118-12-XL</t>
  </si>
  <si>
    <t>GLOVE NEO MOTO BLK 2X</t>
  </si>
  <si>
    <t>356505102X</t>
  </si>
  <si>
    <t>GLOVE NEO MOTO BLK L</t>
  </si>
  <si>
    <t>35650510L</t>
  </si>
  <si>
    <t>GLOVE NEO MOTO BLK M</t>
  </si>
  <si>
    <t>35650510M</t>
  </si>
  <si>
    <t>GLOVE NEO MOTO BLK S</t>
  </si>
  <si>
    <t>35650510S</t>
  </si>
  <si>
    <t>GLOVE NEO MOTO BLK XL</t>
  </si>
  <si>
    <t>35650510XL</t>
  </si>
  <si>
    <t>GLOVE OSLO BK 2X</t>
  </si>
  <si>
    <t>3526614102X</t>
  </si>
  <si>
    <t>GLOVE OSLO BK 3X</t>
  </si>
  <si>
    <t>3526614103X</t>
  </si>
  <si>
    <t>GLOVE OSLO BK L</t>
  </si>
  <si>
    <t>352661410L</t>
  </si>
  <si>
    <t>GLOVE OSLO BK M</t>
  </si>
  <si>
    <t>352661410M</t>
  </si>
  <si>
    <t>GLOVE OSLO BK S</t>
  </si>
  <si>
    <t>352661410S</t>
  </si>
  <si>
    <t>GLOVE OSLO BK XL</t>
  </si>
  <si>
    <t>352661410XL</t>
  </si>
  <si>
    <t>GLOVE OVERLAND DS B 3XL</t>
  </si>
  <si>
    <t>3525513103XL</t>
  </si>
  <si>
    <t>GLOVE OVERLAND DS B S</t>
  </si>
  <si>
    <t>352551310S</t>
  </si>
  <si>
    <t>GLOVE OVERLAND DS B/Y 2XL</t>
  </si>
  <si>
    <t>352551310152X</t>
  </si>
  <si>
    <t>GLOVE OVERLAND DS B/Y 3XL</t>
  </si>
  <si>
    <t>352551310153X</t>
  </si>
  <si>
    <t>GLOVE OVERLAND DS B/Y XL</t>
  </si>
  <si>
    <t>35255131015XL</t>
  </si>
  <si>
    <t>3526518-10-2X</t>
  </si>
  <si>
    <t>3526518-10-3X</t>
  </si>
  <si>
    <t>3526518-10-L</t>
  </si>
  <si>
    <t>3526518-10-M</t>
  </si>
  <si>
    <t>3526518-10-S</t>
  </si>
  <si>
    <t>3526518-10-XL</t>
  </si>
  <si>
    <t>GLOVE POLAR GTX BLK 2X</t>
  </si>
  <si>
    <t>3525116102X</t>
  </si>
  <si>
    <t>GLOVE POLAR GTX BLK 3X</t>
  </si>
  <si>
    <t>3525116103X</t>
  </si>
  <si>
    <t>GLOVE POLAR GTX BLK L</t>
  </si>
  <si>
    <t>352511610L</t>
  </si>
  <si>
    <t>GLOVE POLAR GTX BLK M</t>
  </si>
  <si>
    <t>352511610M</t>
  </si>
  <si>
    <t>GLOVE POLAR GTX BLK S</t>
  </si>
  <si>
    <t>352511610S</t>
  </si>
  <si>
    <t>GLOVE POLAR GTX BLK XL</t>
  </si>
  <si>
    <t>352511610XL</t>
  </si>
  <si>
    <t>3528418-13-2X</t>
  </si>
  <si>
    <t>3528418-13-3X</t>
  </si>
  <si>
    <t>3528418-13-L</t>
  </si>
  <si>
    <t>3528418-13-M</t>
  </si>
  <si>
    <t>3528418-13-S</t>
  </si>
  <si>
    <t>3528418-13-XL</t>
  </si>
  <si>
    <t>3528418-10-2X</t>
  </si>
  <si>
    <t>3528418-10-3X</t>
  </si>
  <si>
    <t>3528418-10-L</t>
  </si>
  <si>
    <t>3528418-10-M</t>
  </si>
  <si>
    <t>3528418-10-S</t>
  </si>
  <si>
    <t>3528418-10-XL</t>
  </si>
  <si>
    <t>GLOVE PRO MECH BK/GY 2XL</t>
  </si>
  <si>
    <t>35521131052XL</t>
  </si>
  <si>
    <t>GLOVE PRO MECH BK/GY 3XL</t>
  </si>
  <si>
    <t>35521131053XL</t>
  </si>
  <si>
    <t>GLOVE PRO MECH BK/GY L</t>
  </si>
  <si>
    <t>3552113105L</t>
  </si>
  <si>
    <t>GLOVE PRO MECH BK/GY M</t>
  </si>
  <si>
    <t>3552113105M</t>
  </si>
  <si>
    <t>GLOVE PRO MECH BK/GY S</t>
  </si>
  <si>
    <t>3552113105S</t>
  </si>
  <si>
    <t>GLOVE PRO MECH BK/GY XL</t>
  </si>
  <si>
    <t>3552113105XL</t>
  </si>
  <si>
    <t>GLOVE RAGE DS B/R 2X</t>
  </si>
  <si>
    <t>3526817132X</t>
  </si>
  <si>
    <t>GLOVE RAGE DS B/R 3X</t>
  </si>
  <si>
    <t>3526817133X</t>
  </si>
  <si>
    <t>GLOVE RAGE DS B/R L</t>
  </si>
  <si>
    <t>352681713L</t>
  </si>
  <si>
    <t>GLOVE RAGE DS B/R M</t>
  </si>
  <si>
    <t>352681713M</t>
  </si>
  <si>
    <t>GLOVE RAGE DS B/R S</t>
  </si>
  <si>
    <t>352681713S</t>
  </si>
  <si>
    <t>GLOVE RAGE DS B/R XL</t>
  </si>
  <si>
    <t>352681713XL</t>
  </si>
  <si>
    <t>GLOVE RAGE DS B/W/R 2X</t>
  </si>
  <si>
    <t>35268171232X</t>
  </si>
  <si>
    <t>GLOVE RAGE DS B/W/R 3X</t>
  </si>
  <si>
    <t>35268171233X</t>
  </si>
  <si>
    <t>GLOVE RAGE DS B/W/R L</t>
  </si>
  <si>
    <t>3526817123L</t>
  </si>
  <si>
    <t>GLOVE RAGE DS B/W/R M</t>
  </si>
  <si>
    <t>3526817123M</t>
  </si>
  <si>
    <t>GLOVE RAGE DS B/W/R S</t>
  </si>
  <si>
    <t>3526817123S</t>
  </si>
  <si>
    <t>GLOVE RAGE DS B/W/R XL</t>
  </si>
  <si>
    <t>3526817123XL</t>
  </si>
  <si>
    <t>GLOVE RAYBURN BLK 2XL</t>
  </si>
  <si>
    <t>3508315102X</t>
  </si>
  <si>
    <t>GLOVE RAYBURN BLK 3XL</t>
  </si>
  <si>
    <t>3508315103X</t>
  </si>
  <si>
    <t>GLOVE RAYBURN BLK L</t>
  </si>
  <si>
    <t>350831510L</t>
  </si>
  <si>
    <t>GLOVE RAYBURN BLK M</t>
  </si>
  <si>
    <t>350831510M</t>
  </si>
  <si>
    <t>GLOVE RAYBURN BLK S</t>
  </si>
  <si>
    <t>350831510S</t>
  </si>
  <si>
    <t>GLOVE RAYBURN BLK XL</t>
  </si>
  <si>
    <t>350831510XL</t>
  </si>
  <si>
    <t>GLOVE RAYBURN BRN 2XL</t>
  </si>
  <si>
    <t>35083158102XL</t>
  </si>
  <si>
    <t>GLOVE RAYBURN BRN 3XL</t>
  </si>
  <si>
    <t>35083158103XL</t>
  </si>
  <si>
    <t>GLOVE RAYBURN BRN L</t>
  </si>
  <si>
    <t>3508315810L</t>
  </si>
  <si>
    <t>GLOVE RAYBURN BRN M</t>
  </si>
  <si>
    <t>3508315810M</t>
  </si>
  <si>
    <t>GLOVE RAYBURN BRN S</t>
  </si>
  <si>
    <t>3508315810S</t>
  </si>
  <si>
    <t>GLOVE RAYBURN BRN XL</t>
  </si>
  <si>
    <t>3508315810XL</t>
  </si>
  <si>
    <t>GLOVE ROBINSON BLK 2XL</t>
  </si>
  <si>
    <t>3508515102X</t>
  </si>
  <si>
    <t>GLOVE ROBINSON BLK 3XL</t>
  </si>
  <si>
    <t>3508515103X</t>
  </si>
  <si>
    <t>GLOVE ROBINSON BLK L</t>
  </si>
  <si>
    <t>350851510L</t>
  </si>
  <si>
    <t>GLOVE ROBINSON BLK M</t>
  </si>
  <si>
    <t>350851510M</t>
  </si>
  <si>
    <t>GLOVE ROBINSON BLK S</t>
  </si>
  <si>
    <t>350851510S</t>
  </si>
  <si>
    <t>GLOVE ROBINSON BLK XL</t>
  </si>
  <si>
    <t>350851510XL</t>
  </si>
  <si>
    <t>GLOVE ROBINSON BRN 2XL</t>
  </si>
  <si>
    <t>35085158102X</t>
  </si>
  <si>
    <t>GLOVE ROBINSON BRN 3XL</t>
  </si>
  <si>
    <t>35085158103X</t>
  </si>
  <si>
    <t>GLOVE ROBINSON BRN L</t>
  </si>
  <si>
    <t>3508515810L</t>
  </si>
  <si>
    <t>GLOVE ROBINSON BRN M</t>
  </si>
  <si>
    <t>3508515810M</t>
  </si>
  <si>
    <t>GLOVE ROBINSON BRN S</t>
  </si>
  <si>
    <t>3508515810S</t>
  </si>
  <si>
    <t>GLOVE ROBINSON BRN XL</t>
  </si>
  <si>
    <t>3508515810XL</t>
  </si>
  <si>
    <t>GLOVE S7 AVIATOR B/C/R 2X</t>
  </si>
  <si>
    <t>35603177732X</t>
  </si>
  <si>
    <t>GLOVE S7 AVIATOR B/C/R LG</t>
  </si>
  <si>
    <t>3560317773LG</t>
  </si>
  <si>
    <t>GLOVE S7 AVIATOR B/C/R MD</t>
  </si>
  <si>
    <t>3560317773MD</t>
  </si>
  <si>
    <t>GLOVE S7 AVIATOR B/C/R SM</t>
  </si>
  <si>
    <t>3560317773SM</t>
  </si>
  <si>
    <t>GLOVE S7 AVIATOR B/C/R XL</t>
  </si>
  <si>
    <t>3560317773XL</t>
  </si>
  <si>
    <t>GLOVE S7 AVIATOR B/G/T 2X</t>
  </si>
  <si>
    <t>356031710162X</t>
  </si>
  <si>
    <t>GLOVE S7 AVIATOR B/G/T LG</t>
  </si>
  <si>
    <t>35603171016LG</t>
  </si>
  <si>
    <t>GLOVE S7 AVIATOR B/G/T MD</t>
  </si>
  <si>
    <t>35603171016MD</t>
  </si>
  <si>
    <t>GLOVE S7 AVIATOR B/G/T SM</t>
  </si>
  <si>
    <t>35603171016SM</t>
  </si>
  <si>
    <t>GLOVE S7 AVIATOR B/G/T XL</t>
  </si>
  <si>
    <t>35603171016XL</t>
  </si>
  <si>
    <t>GLOVE S7 AVIATOR B/Y/R 2X</t>
  </si>
  <si>
    <t>35603177542X</t>
  </si>
  <si>
    <t>GLOVE S7 AVIATOR B/Y/R LG</t>
  </si>
  <si>
    <t>3560317754LG</t>
  </si>
  <si>
    <t>GLOVE S7 AVIATOR B/Y/R MD</t>
  </si>
  <si>
    <t>3560317754MD</t>
  </si>
  <si>
    <t>GLOVE S7 AVIATOR B/Y/R SM</t>
  </si>
  <si>
    <t>3560317754SM</t>
  </si>
  <si>
    <t>GLOVE S7 AVIATOR B/Y/R XL</t>
  </si>
  <si>
    <t>3560317754XL</t>
  </si>
  <si>
    <t>GLOVE S7 AVIATOR Y/C/B 2X</t>
  </si>
  <si>
    <t>35603175772X</t>
  </si>
  <si>
    <t>GLOVE S7 AVIATOR Y/C/B LG</t>
  </si>
  <si>
    <t>3560317577LG</t>
  </si>
  <si>
    <t>GLOVE S7 AVIATOR Y/C/B MD</t>
  </si>
  <si>
    <t>3560317577MD</t>
  </si>
  <si>
    <t>GLOVE S7 AVIATOR Y/C/B SM</t>
  </si>
  <si>
    <t>3560317577SM</t>
  </si>
  <si>
    <t>GLOVE S7 AVIATOR Y/C/B XL</t>
  </si>
  <si>
    <t>3560317577XL</t>
  </si>
  <si>
    <t>GLOVE S7 DUNE-1 B/W/R 2X</t>
  </si>
  <si>
    <t>35625177232X</t>
  </si>
  <si>
    <t>GLOVE S7 DUNE-1 B/W/R LG</t>
  </si>
  <si>
    <t>3562517723LG</t>
  </si>
  <si>
    <t>GLOVE S7 DUNE-1 B/W/R MD</t>
  </si>
  <si>
    <t>3562517723MD</t>
  </si>
  <si>
    <t>GLOVE S7 DUNE-1 B/W/R SM</t>
  </si>
  <si>
    <t>3562517723SM</t>
  </si>
  <si>
    <t>GLOVE S7 DUNE-1 B/W/R XL</t>
  </si>
  <si>
    <t>3562517723XL</t>
  </si>
  <si>
    <t>GLOVE S7 DUNE-1 BK/WT 2X</t>
  </si>
  <si>
    <t>35625175502X</t>
  </si>
  <si>
    <t>GLOVE S7 DUNE-1 BK/WT LG</t>
  </si>
  <si>
    <t>3562517550LG</t>
  </si>
  <si>
    <t>GLOVE S7 DUNE-1 BK/WT MD</t>
  </si>
  <si>
    <t>3562517550MD</t>
  </si>
  <si>
    <t>GLOVE S7 DUNE-1 BK/WT SM</t>
  </si>
  <si>
    <t>3562517550SM</t>
  </si>
  <si>
    <t>GLOVE S7 DUNE-1 BK/WT XL</t>
  </si>
  <si>
    <t>3562517550XL</t>
  </si>
  <si>
    <t>GLOVE S7 DUNE-1 W/B/Y 2X</t>
  </si>
  <si>
    <t>35625172272X</t>
  </si>
  <si>
    <t>GLOVE S7 DUNE-1 W/B/Y LG</t>
  </si>
  <si>
    <t>3562517227LG</t>
  </si>
  <si>
    <t>GLOVE S7 DUNE-1 W/B/Y MD</t>
  </si>
  <si>
    <t>3562517227MD</t>
  </si>
  <si>
    <t>GLOVE S7 DUNE-1 W/B/Y SM</t>
  </si>
  <si>
    <t>3562517227SM</t>
  </si>
  <si>
    <t>GLOVE S7 DUNE-1 W/B/Y XL</t>
  </si>
  <si>
    <t>3562517227XL</t>
  </si>
  <si>
    <t>GLOVE S7 DUNE-2 B/R/W 2X</t>
  </si>
  <si>
    <t>35626171322X</t>
  </si>
  <si>
    <t>GLOVE S7 DUNE-2 B/R/W LG</t>
  </si>
  <si>
    <t>3562617132LG</t>
  </si>
  <si>
    <t>GLOVE S7 DUNE-2 B/R/W MD</t>
  </si>
  <si>
    <t>3562617132MD</t>
  </si>
  <si>
    <t>GLOVE S7 DUNE-2 B/R/W SM</t>
  </si>
  <si>
    <t>3562617132SM</t>
  </si>
  <si>
    <t>GLOVE S7 DUNE-2 B/R/W XL</t>
  </si>
  <si>
    <t>3562617132XL</t>
  </si>
  <si>
    <t>GLOVE S7 DUNE-2 B/Y/C 2X</t>
  </si>
  <si>
    <t>356261770552X</t>
  </si>
  <si>
    <t>GLOVE S7 DUNE-2 B/Y/C LG</t>
  </si>
  <si>
    <t>35626177055LG</t>
  </si>
  <si>
    <t>GLOVE S7 DUNE-2 B/Y/C MD</t>
  </si>
  <si>
    <t>35626177055MD</t>
  </si>
  <si>
    <t>GLOVE S7 DUNE-2 B/Y/C SM</t>
  </si>
  <si>
    <t>35626177055SM</t>
  </si>
  <si>
    <t>GLOVE S7 DUNE-2 B/Y/C XL</t>
  </si>
  <si>
    <t>35626177055XL</t>
  </si>
  <si>
    <t>GLOVE S7 DUNE-2 BK/GY 2X</t>
  </si>
  <si>
    <t>356261710932X</t>
  </si>
  <si>
    <t>GLOVE S7 DUNE-2 BK/GY LG</t>
  </si>
  <si>
    <t>35626171093LG</t>
  </si>
  <si>
    <t>GLOVE S7 DUNE-2 BK/GY MD</t>
  </si>
  <si>
    <t>35626171093MD</t>
  </si>
  <si>
    <t>GLOVE S7 DUNE-2 BK/GY SM</t>
  </si>
  <si>
    <t>35626171093SM</t>
  </si>
  <si>
    <t>GLOVE S7 DUNE-2 BK/GY XL</t>
  </si>
  <si>
    <t>35626171093XL</t>
  </si>
  <si>
    <t>GLOVE S7 FLIGHT B/C/Y 2X</t>
  </si>
  <si>
    <t>356181770662X</t>
  </si>
  <si>
    <t>GLOVE S7 FLIGHT B/C/Y LG</t>
  </si>
  <si>
    <t>35618177066LG</t>
  </si>
  <si>
    <t>GLOVE S7 FLIGHT B/C/Y MD</t>
  </si>
  <si>
    <t>35618177066MD</t>
  </si>
  <si>
    <t>GLOVE S7 FLIGHT B/C/Y SM</t>
  </si>
  <si>
    <t>35618177066SM</t>
  </si>
  <si>
    <t>GLOVE S7 FLIGHT B/C/Y XL</t>
  </si>
  <si>
    <t>35618177066XL</t>
  </si>
  <si>
    <t>GLOVE S7 FLIGHT BK/GY 2X</t>
  </si>
  <si>
    <t>356181710932X</t>
  </si>
  <si>
    <t>GLOVE S7 FLIGHT BK/GY LG</t>
  </si>
  <si>
    <t>35618171093LG</t>
  </si>
  <si>
    <t>GLOVE S7 FLIGHT BK/GY MD</t>
  </si>
  <si>
    <t>35618171093MD</t>
  </si>
  <si>
    <t>GLOVE S7 FLIGHT BK/GY SM</t>
  </si>
  <si>
    <t>35618171093SM</t>
  </si>
  <si>
    <t>GLOVE S7 FLIGHT BK/GY XL</t>
  </si>
  <si>
    <t>35618171093XL</t>
  </si>
  <si>
    <t>GLOVE S7 FLIGHT R/B/W 2X</t>
  </si>
  <si>
    <t>35618173072X</t>
  </si>
  <si>
    <t>GLOVE S7 FLIGHT R/B/W LG</t>
  </si>
  <si>
    <t>3561817307LG</t>
  </si>
  <si>
    <t>GLOVE S7 FLIGHT R/B/W MD</t>
  </si>
  <si>
    <t>3561817307MD</t>
  </si>
  <si>
    <t>GLOVE S7 FLIGHT R/B/W SM</t>
  </si>
  <si>
    <t>3561817307SM</t>
  </si>
  <si>
    <t>GLOVE S7 FLIGHT R/B/W XL</t>
  </si>
  <si>
    <t>3561817307XL</t>
  </si>
  <si>
    <t>GLOVE S7 FLIGHT R/B/Y 2X</t>
  </si>
  <si>
    <t>35618173192X</t>
  </si>
  <si>
    <t>GLOVE S7 FLIGHT R/B/Y LG</t>
  </si>
  <si>
    <t>3561817319LG</t>
  </si>
  <si>
    <t>GLOVE S7 FLIGHT R/B/Y MD</t>
  </si>
  <si>
    <t>3561817319MD</t>
  </si>
  <si>
    <t>GLOVE S7 FLIGHT R/B/Y SM</t>
  </si>
  <si>
    <t>3561817319SM</t>
  </si>
  <si>
    <t>GLOVE S7 FLIGHT R/B/Y XL</t>
  </si>
  <si>
    <t>3561817319XL</t>
  </si>
  <si>
    <t>GLOVE S7 FLIGHT YL/GY 2X</t>
  </si>
  <si>
    <t>356181714352X</t>
  </si>
  <si>
    <t>GLOVE S7 FLIGHT YL/GY LG</t>
  </si>
  <si>
    <t>35618171435LG</t>
  </si>
  <si>
    <t>GLOVE S7 FLIGHT YL/GY MD</t>
  </si>
  <si>
    <t>35618171435MD</t>
  </si>
  <si>
    <t>GLOVE S7 FLIGHT YL/GY SM</t>
  </si>
  <si>
    <t>35618171435SM</t>
  </si>
  <si>
    <t>GLOVE S7 FLIGHT YL/GY XL</t>
  </si>
  <si>
    <t>35618171435XL</t>
  </si>
  <si>
    <t>GLOVE S7 RACEFEN BK/WT 2X</t>
  </si>
  <si>
    <t>3563517122X</t>
  </si>
  <si>
    <t>GLOVE S7 RACEFEN BK/WT LG</t>
  </si>
  <si>
    <t>356351712LG</t>
  </si>
  <si>
    <t>GLOVE S7 RACEFEN BK/WT MD</t>
  </si>
  <si>
    <t>356351712MD</t>
  </si>
  <si>
    <t>GLOVE S7 RACEFEN BK/WT SM</t>
  </si>
  <si>
    <t>356351712SM</t>
  </si>
  <si>
    <t>GLOVE S7 RACEFEN BK/WT XL</t>
  </si>
  <si>
    <t>356351712XL</t>
  </si>
  <si>
    <t>GLOVE S7 RACEFEN O/B/W 2X</t>
  </si>
  <si>
    <t>35635174732X</t>
  </si>
  <si>
    <t>GLOVE S7 RACEFEN O/B/W LG</t>
  </si>
  <si>
    <t>3563517473LG</t>
  </si>
  <si>
    <t>GLOVE S7 RACEFEN O/B/W MD</t>
  </si>
  <si>
    <t>3563517473MD</t>
  </si>
  <si>
    <t>GLOVE S7 RACEFEN O/B/W SM</t>
  </si>
  <si>
    <t>3563517473SM</t>
  </si>
  <si>
    <t>GLOVE S7 RACEFEN O/B/W XL</t>
  </si>
  <si>
    <t>3563517473XL</t>
  </si>
  <si>
    <t>GLOVE S7 RACEFEN W/R/Y 2X</t>
  </si>
  <si>
    <t>35635172362X</t>
  </si>
  <si>
    <t>GLOVE S7 RACEFEN W/R/Y LG</t>
  </si>
  <si>
    <t>3563517236LG</t>
  </si>
  <si>
    <t>GLOVE S7 RACEFEN W/R/Y MD</t>
  </si>
  <si>
    <t>3563517236MD</t>
  </si>
  <si>
    <t>GLOVE S7 RACEFEN W/R/Y SM</t>
  </si>
  <si>
    <t>3563517236SM</t>
  </si>
  <si>
    <t>GLOVE S7 RACEFEN W/R/Y XL</t>
  </si>
  <si>
    <t>3563517236XL</t>
  </si>
  <si>
    <t>GLOVE S7 RACEFEN Y/B/R 2X</t>
  </si>
  <si>
    <t>35635175362X</t>
  </si>
  <si>
    <t>GLOVE S7 RACEFEN Y/B/R LG</t>
  </si>
  <si>
    <t>3563517536LG</t>
  </si>
  <si>
    <t>GLOVE S7 RACEFEN Y/B/R MD</t>
  </si>
  <si>
    <t>3563517536MD</t>
  </si>
  <si>
    <t>GLOVE S7 RACEFEN Y/B/R SM</t>
  </si>
  <si>
    <t>3563517536SM</t>
  </si>
  <si>
    <t>GLOVE S7 RACEFEN Y/B/R XL</t>
  </si>
  <si>
    <t>3563517536XL</t>
  </si>
  <si>
    <t>GLOVE S7 TRACKER BK/WT 2X</t>
  </si>
  <si>
    <t>3561917122X</t>
  </si>
  <si>
    <t>GLOVE S7 TRACKER BK/WT LG</t>
  </si>
  <si>
    <t>356191712LG</t>
  </si>
  <si>
    <t>GLOVE S7 TRACKER BK/WT MD</t>
  </si>
  <si>
    <t>356191712MD</t>
  </si>
  <si>
    <t>GLOVE S7 TRACKER BK/WT SM</t>
  </si>
  <si>
    <t>356191712SM</t>
  </si>
  <si>
    <t>GLOVE S7 TRACKER BK/WT XL</t>
  </si>
  <si>
    <t>356191712XL</t>
  </si>
  <si>
    <t>GLOVE S7 TRACKER C/W/B 2X</t>
  </si>
  <si>
    <t>356191770272X</t>
  </si>
  <si>
    <t>GLOVE S7 TRACKER C/W/B LG</t>
  </si>
  <si>
    <t>35619177027LG</t>
  </si>
  <si>
    <t>GLOVE S7 TRACKER C/W/B MD</t>
  </si>
  <si>
    <t>35619177027MD</t>
  </si>
  <si>
    <t>GLOVE S7 TRACKER C/W/B SM</t>
  </si>
  <si>
    <t>35619177027SM</t>
  </si>
  <si>
    <t>GLOVE S7 TRACKER C/W/B XL</t>
  </si>
  <si>
    <t>35619177027XL</t>
  </si>
  <si>
    <t>GLOVE S7 TRACKER GY/OR 2X</t>
  </si>
  <si>
    <t>35619179142X</t>
  </si>
  <si>
    <t>GLOVE S7 TRACKER GY/OR LG</t>
  </si>
  <si>
    <t>3561917914LG</t>
  </si>
  <si>
    <t>GLOVE S7 TRACKER GY/OR MD</t>
  </si>
  <si>
    <t>3561917914MD</t>
  </si>
  <si>
    <t>GLOVE S7 TRACKER GY/OR SM</t>
  </si>
  <si>
    <t>3561917914SM</t>
  </si>
  <si>
    <t>GLOVE S7 TRACKER GY/OR XL</t>
  </si>
  <si>
    <t>3561917914XL</t>
  </si>
  <si>
    <t>GLOVE S7 TRACKER PE/OR 2X</t>
  </si>
  <si>
    <t>356191770742X</t>
  </si>
  <si>
    <t>GLOVE S7 TRACKER PE/OR LG</t>
  </si>
  <si>
    <t>35619177074LG</t>
  </si>
  <si>
    <t>GLOVE S7 TRACKER PE/OR MD</t>
  </si>
  <si>
    <t>35619177074MD</t>
  </si>
  <si>
    <t>GLOVE S7 TRACKER PE/OR SM</t>
  </si>
  <si>
    <t>35619177074SM</t>
  </si>
  <si>
    <t>GLOVE S7 TRACKER PE/OR XL</t>
  </si>
  <si>
    <t>35619177074XL</t>
  </si>
  <si>
    <t>GLOVE S7 TRACKER R/W/B 2X</t>
  </si>
  <si>
    <t>35619173212X</t>
  </si>
  <si>
    <t>GLOVE S7 TRACKER R/W/B LG</t>
  </si>
  <si>
    <t>3561917321LG</t>
  </si>
  <si>
    <t>GLOVE S7 TRACKER R/W/B MD</t>
  </si>
  <si>
    <t>3561917321MD</t>
  </si>
  <si>
    <t>GLOVE S7 TRACKER R/W/B SM</t>
  </si>
  <si>
    <t>3561917321SM</t>
  </si>
  <si>
    <t>GLOVE S7 TRACKER R/W/B XL</t>
  </si>
  <si>
    <t>3561917321XL</t>
  </si>
  <si>
    <t>GLOVE S7 TRACKER T/B/Y 2X</t>
  </si>
  <si>
    <t>35619176512X</t>
  </si>
  <si>
    <t>GLOVE S7 TRACKER T/B/Y LG</t>
  </si>
  <si>
    <t>3561917651LG</t>
  </si>
  <si>
    <t>GLOVE S7 TRACKER T/B/Y MD</t>
  </si>
  <si>
    <t>3561917651MD</t>
  </si>
  <si>
    <t>GLOVE S7 TRACKER T/B/Y SM</t>
  </si>
  <si>
    <t>3561917651SM</t>
  </si>
  <si>
    <t>GLOVE S7 TRACKER T/B/Y XL</t>
  </si>
  <si>
    <t>3561917651XL</t>
  </si>
  <si>
    <t>GLOVE S7 TRACKER YL/BK 2X</t>
  </si>
  <si>
    <t>35619175512X</t>
  </si>
  <si>
    <t>GLOVE S7 TRACKER YL/BK LG</t>
  </si>
  <si>
    <t>3561917551LG</t>
  </si>
  <si>
    <t>GLOVE S7 TRACKER YL/BK MD</t>
  </si>
  <si>
    <t>3561917551MD</t>
  </si>
  <si>
    <t>GLOVE S7 TRACKER YL/BK SM</t>
  </si>
  <si>
    <t>3561917551SM</t>
  </si>
  <si>
    <t>GLOVE S7 TRACKER YL/BK XL</t>
  </si>
  <si>
    <t>3561917551XL</t>
  </si>
  <si>
    <t>GLOVE S7 T-STAR B/O/W 2X</t>
  </si>
  <si>
    <t>356101770432X</t>
  </si>
  <si>
    <t>GLOVE S7 T-STAR B/O/W LG</t>
  </si>
  <si>
    <t>35610177043LG</t>
  </si>
  <si>
    <t>GLOVE S7 T-STAR B/O/W MD</t>
  </si>
  <si>
    <t>35610177043MD</t>
  </si>
  <si>
    <t>GLOVE S7 T-STAR B/O/W SM</t>
  </si>
  <si>
    <t>35610177043SM</t>
  </si>
  <si>
    <t>GLOVE S7 T-STAR B/O/W XL</t>
  </si>
  <si>
    <t>35610177043XL</t>
  </si>
  <si>
    <t>GLOVE S7 T-STAR B/W/R 2X</t>
  </si>
  <si>
    <t>35610177232X</t>
  </si>
  <si>
    <t>GLOVE S7 T-STAR B/W/R LG</t>
  </si>
  <si>
    <t>3561017723LG</t>
  </si>
  <si>
    <t>GLOVE S7 T-STAR B/W/R MD</t>
  </si>
  <si>
    <t>3561017723MD</t>
  </si>
  <si>
    <t>GLOVE S7 T-STAR B/W/R SM</t>
  </si>
  <si>
    <t>3561017723SM</t>
  </si>
  <si>
    <t>GLOVE S7 T-STAR B/W/R XL</t>
  </si>
  <si>
    <t>3561017723XL</t>
  </si>
  <si>
    <t>GLOVE S7 T-STAR BK/WT 2X</t>
  </si>
  <si>
    <t>3561017122X</t>
  </si>
  <si>
    <t>GLOVE S7 T-STAR BK/WT LG</t>
  </si>
  <si>
    <t>356101712LG</t>
  </si>
  <si>
    <t>GLOVE S7 T-STAR BK/WT MD</t>
  </si>
  <si>
    <t>356101712MD</t>
  </si>
  <si>
    <t>GLOVE S7 T-STAR BK/WT SM</t>
  </si>
  <si>
    <t>356101712SM</t>
  </si>
  <si>
    <t>GLOVE S7 T-STAR BK/WT XL</t>
  </si>
  <si>
    <t>356101712XL</t>
  </si>
  <si>
    <t>GLOVE S7 T-STAR BL/TE 2X</t>
  </si>
  <si>
    <t>356101710742X</t>
  </si>
  <si>
    <t>GLOVE S7 T-STAR BL/TE LG</t>
  </si>
  <si>
    <t>35610171074LG</t>
  </si>
  <si>
    <t>GLOVE S7 T-STAR BL/TE MD</t>
  </si>
  <si>
    <t>35610171074MD</t>
  </si>
  <si>
    <t>GLOVE S7 T-STAR BL/TE SM</t>
  </si>
  <si>
    <t>35610171074SM</t>
  </si>
  <si>
    <t>GLOVE S7 T-STAR BL/TE XL</t>
  </si>
  <si>
    <t>35610171074XL</t>
  </si>
  <si>
    <t>GLOVE S7 T-STAR P/L/R 2X</t>
  </si>
  <si>
    <t>356101770732X</t>
  </si>
  <si>
    <t>GLOVE S7 T-STAR P/L/R LG</t>
  </si>
  <si>
    <t>35610177073LG</t>
  </si>
  <si>
    <t>GLOVE S7 T-STAR P/L/R MD</t>
  </si>
  <si>
    <t>35610177073MD</t>
  </si>
  <si>
    <t>GLOVE S7 T-STAR P/L/R SM</t>
  </si>
  <si>
    <t>35610177073SM</t>
  </si>
  <si>
    <t>GLOVE S7 T-STAR P/L/R XL</t>
  </si>
  <si>
    <t>35610177073XL</t>
  </si>
  <si>
    <t>GLOVE S7 T-STAR R/W/Y 2X</t>
  </si>
  <si>
    <t>35610173052X</t>
  </si>
  <si>
    <t>GLOVE S7 T-STAR R/W/Y LG</t>
  </si>
  <si>
    <t>3561017305LG</t>
  </si>
  <si>
    <t>GLOVE S7 T-STAR R/W/Y MD</t>
  </si>
  <si>
    <t>3561017305MD</t>
  </si>
  <si>
    <t>GLOVE S7 T-STAR R/W/Y SM</t>
  </si>
  <si>
    <t>3561017305SM</t>
  </si>
  <si>
    <t>GLOVE S7 T-STAR R/W/Y XL</t>
  </si>
  <si>
    <t>3561017305XL</t>
  </si>
  <si>
    <t>GLOVE S7Y FLIGH R/B/W 2XS</t>
  </si>
  <si>
    <t>35418173072XS</t>
  </si>
  <si>
    <t>GLOVE S7Y FLIGH YL/GY 2XS</t>
  </si>
  <si>
    <t>354181714352XS</t>
  </si>
  <si>
    <t>GLOVE S7Y FLIGHT R/B/W LG</t>
  </si>
  <si>
    <t>3541817307LG</t>
  </si>
  <si>
    <t>GLOVE S7Y FLIGHT R/B/W MD</t>
  </si>
  <si>
    <t>3541817307MD</t>
  </si>
  <si>
    <t>GLOVE S7Y FLIGHT R/B/W SM</t>
  </si>
  <si>
    <t>3541817307SM</t>
  </si>
  <si>
    <t>GLOVE S7Y FLIGHT R/B/W XS</t>
  </si>
  <si>
    <t>3541817307XS</t>
  </si>
  <si>
    <t>GLOVE S7Y FLIGHT YL/GY LG</t>
  </si>
  <si>
    <t>35418171435LG</t>
  </si>
  <si>
    <t>GLOVE S7Y FLIGHT YL/GY MD</t>
  </si>
  <si>
    <t>35418171435MD</t>
  </si>
  <si>
    <t>GLOVE S7Y FLIGHT YL/GY SM</t>
  </si>
  <si>
    <t>35418171435SM</t>
  </si>
  <si>
    <t>GLOVE S7Y FLIGHT YL/GY XS</t>
  </si>
  <si>
    <t>35418171435XS</t>
  </si>
  <si>
    <t>GLOVE S7Y TRACK BK/WT 2XS</t>
  </si>
  <si>
    <t>3541917122XS</t>
  </si>
  <si>
    <t>GLOVE S7Y TRACK BK/WT LG</t>
  </si>
  <si>
    <t>354191712LG</t>
  </si>
  <si>
    <t>GLOVE S7Y TRACK BK/WT MD</t>
  </si>
  <si>
    <t>354191712MD</t>
  </si>
  <si>
    <t>GLOVE S7Y TRACK BK/WT SM</t>
  </si>
  <si>
    <t>354191712SM</t>
  </si>
  <si>
    <t>GLOVE S7Y TRACK BK/WT XS</t>
  </si>
  <si>
    <t>354191712XS</t>
  </si>
  <si>
    <t>GLOVE S7Y TRACK PE/OR 2XS</t>
  </si>
  <si>
    <t>354191770742XS</t>
  </si>
  <si>
    <t>GLOVE S7Y TRACK PE/OR LG</t>
  </si>
  <si>
    <t>35419177074LG</t>
  </si>
  <si>
    <t>GLOVE S7Y TRACK PE/OR MD</t>
  </si>
  <si>
    <t>35419177074MD</t>
  </si>
  <si>
    <t>GLOVE S7Y TRACK PE/OR SM</t>
  </si>
  <si>
    <t>35419177074SM</t>
  </si>
  <si>
    <t>GLOVE S7Y TRACK PE/OR XS</t>
  </si>
  <si>
    <t>35419177074XS</t>
  </si>
  <si>
    <t>GLOVE S7Y TRACK T/B/Y 2XS</t>
  </si>
  <si>
    <t>35419176512XS</t>
  </si>
  <si>
    <t>GLOVE S7Y TRACK T/B/Y LG</t>
  </si>
  <si>
    <t>3541917651LG</t>
  </si>
  <si>
    <t>GLOVE S7Y TRACK T/B/Y MD</t>
  </si>
  <si>
    <t>3541917651MD</t>
  </si>
  <si>
    <t>GLOVE S7Y TRACK T/B/Y SM</t>
  </si>
  <si>
    <t>3541917651SM</t>
  </si>
  <si>
    <t>GLOVE S7Y TRACK T/B/Y XS</t>
  </si>
  <si>
    <t>3541917651XS</t>
  </si>
  <si>
    <t>GLOVE S7Y TRACK YL/BK 2XS</t>
  </si>
  <si>
    <t>35419175512XS</t>
  </si>
  <si>
    <t>GLOVE S7Y TRACK YL/BK LG</t>
  </si>
  <si>
    <t>3541917551LG</t>
  </si>
  <si>
    <t>GLOVE S7Y TRACK YL/BK MD</t>
  </si>
  <si>
    <t>3541917551MD</t>
  </si>
  <si>
    <t>GLOVE S7Y TRACK YL/BK SM</t>
  </si>
  <si>
    <t>3541917551SM</t>
  </si>
  <si>
    <t>GLOVE S7Y TRACK YL/BK XS</t>
  </si>
  <si>
    <t>3541917551XS</t>
  </si>
  <si>
    <t>482-70102X</t>
  </si>
  <si>
    <t>GLOVE S8 AVIATOR BK/AN 2X</t>
  </si>
  <si>
    <t>482-7010L</t>
  </si>
  <si>
    <t>GLOVE S8 AVIATOR BK/AN LG</t>
  </si>
  <si>
    <t>482-7010M</t>
  </si>
  <si>
    <t>GLOVE S8 AVIATOR BK/AN MD</t>
  </si>
  <si>
    <t>482-7010S</t>
  </si>
  <si>
    <t>GLOVE S8 AVIATOR BK/AN SM</t>
  </si>
  <si>
    <t>482-7010XL</t>
  </si>
  <si>
    <t>GLOVE S8 AVIATOR BK/AN XL</t>
  </si>
  <si>
    <t>482-70132X</t>
  </si>
  <si>
    <t>GLOVE S8 AVIATOR BL/AQ 2X</t>
  </si>
  <si>
    <t>3560318-7111-2X</t>
  </si>
  <si>
    <t>482-7013L</t>
  </si>
  <si>
    <t>GLOVE S8 AVIATOR BL/AQ LG</t>
  </si>
  <si>
    <t>3560318-7111-LG</t>
  </si>
  <si>
    <t>482-7013M</t>
  </si>
  <si>
    <t>GLOVE S8 AVIATOR BL/AQ MD</t>
  </si>
  <si>
    <t>3560318-7111-MD</t>
  </si>
  <si>
    <t>482-7013S</t>
  </si>
  <si>
    <t>GLOVE S8 AVIATOR BL/AQ SM</t>
  </si>
  <si>
    <t>3560318-7111-SM</t>
  </si>
  <si>
    <t>482-7013XL</t>
  </si>
  <si>
    <t>GLOVE S8 AVIATOR BL/AQ XL</t>
  </si>
  <si>
    <t>3560318-7111-XL</t>
  </si>
  <si>
    <t>482-70172X</t>
  </si>
  <si>
    <t>GLOVE S8 AVIATOR OR/BL 2X</t>
  </si>
  <si>
    <t>482-7017L</t>
  </si>
  <si>
    <t>GLOVE S8 AVIATOR OR/BL LG</t>
  </si>
  <si>
    <t>482-7017M</t>
  </si>
  <si>
    <t>GLOVE S8 AVIATOR OR/BL MD</t>
  </si>
  <si>
    <t>482-7017S</t>
  </si>
  <si>
    <t>GLOVE S8 AVIATOR OR/BL SM</t>
  </si>
  <si>
    <t>482-7017XL</t>
  </si>
  <si>
    <t>GLOVE S8 AVIATOR OR/BL XL</t>
  </si>
  <si>
    <t>482-70122X</t>
  </si>
  <si>
    <t>GLOVE S8 AVIATOR R/W/Y 2X</t>
  </si>
  <si>
    <t>482-7012L</t>
  </si>
  <si>
    <t>GLOVE S8 AVIATOR R/W/Y LG</t>
  </si>
  <si>
    <t>482-7012M</t>
  </si>
  <si>
    <t>GLOVE S8 AVIATOR R/W/Y MD</t>
  </si>
  <si>
    <t>482-7012S</t>
  </si>
  <si>
    <t>GLOVE S8 AVIATOR R/W/Y SM</t>
  </si>
  <si>
    <t>482-7012XL</t>
  </si>
  <si>
    <t>GLOVE S8 AVIATOR R/W/Y XL</t>
  </si>
  <si>
    <t>482-70142X</t>
  </si>
  <si>
    <t>GLOVE S8 AVIATOR YL/BK 2X</t>
  </si>
  <si>
    <t>482-7014L</t>
  </si>
  <si>
    <t>GLOVE S8 AVIATOR YL/BK LG</t>
  </si>
  <si>
    <t>482-7014M</t>
  </si>
  <si>
    <t>GLOVE S8 AVIATOR YL/BK MD</t>
  </si>
  <si>
    <t>482-7014S</t>
  </si>
  <si>
    <t>GLOVE S8 AVIATOR YL/BK SM</t>
  </si>
  <si>
    <t>482-7014XL</t>
  </si>
  <si>
    <t>GLOVE S8 AVIATOR YL/BK XL</t>
  </si>
  <si>
    <t>482-70202X</t>
  </si>
  <si>
    <t xml:space="preserve">GLOVE S8 DUNE-1 BK/WT 2X </t>
  </si>
  <si>
    <t>3562518-12-2X</t>
  </si>
  <si>
    <t>482-7020L</t>
  </si>
  <si>
    <t xml:space="preserve">GLOVE S8 DUNE-1 BK/WT LG </t>
  </si>
  <si>
    <t>3562518-12-LG</t>
  </si>
  <si>
    <t>482-7020M</t>
  </si>
  <si>
    <t xml:space="preserve">GLOVE S8 DUNE-1 BK/WT MD </t>
  </si>
  <si>
    <t>3562518-12-MD</t>
  </si>
  <si>
    <t>482-7020S</t>
  </si>
  <si>
    <t xml:space="preserve">GLOVE S8 DUNE-1 BK/WT SM </t>
  </si>
  <si>
    <t>3562518-12-SM</t>
  </si>
  <si>
    <t>482-7020XL</t>
  </si>
  <si>
    <t xml:space="preserve">GLOVE S8 DUNE-1 BK/WT XL </t>
  </si>
  <si>
    <t>3562518-12-XL</t>
  </si>
  <si>
    <t xml:space="preserve">GLOVE S8 DUNE-1 OR/BL 2X </t>
  </si>
  <si>
    <t xml:space="preserve">GLOVE S8 DUNE-1 OR/BL LG </t>
  </si>
  <si>
    <t xml:space="preserve">GLOVE S8 DUNE-1 OR/BL MD </t>
  </si>
  <si>
    <t xml:space="preserve">GLOVE S8 DUNE-1 OR/BL SM </t>
  </si>
  <si>
    <t xml:space="preserve">GLOVE S8 DUNE-1 OR/BL XL </t>
  </si>
  <si>
    <t>482-70222X</t>
  </si>
  <si>
    <t xml:space="preserve">GLOVE S8 DUNE-1 RD/BK 2X </t>
  </si>
  <si>
    <t>3562518-31-2X</t>
  </si>
  <si>
    <t>482-7022L</t>
  </si>
  <si>
    <t xml:space="preserve">GLOVE S8 DUNE-1 RD/BK LG </t>
  </si>
  <si>
    <t>3562518-31-LG</t>
  </si>
  <si>
    <t>482-7022M</t>
  </si>
  <si>
    <t xml:space="preserve">GLOVE S8 DUNE-1 RD/BK MD </t>
  </si>
  <si>
    <t>3562518-31-MD</t>
  </si>
  <si>
    <t>482-7022S</t>
  </si>
  <si>
    <t xml:space="preserve">GLOVE S8 DUNE-1 RD/BK SM </t>
  </si>
  <si>
    <t>3562518-31-SM</t>
  </si>
  <si>
    <t>482-7022XL</t>
  </si>
  <si>
    <t xml:space="preserve">GLOVE S8 DUNE-1 RD/BK XL </t>
  </si>
  <si>
    <t>3562518-31-XL</t>
  </si>
  <si>
    <t>482-70332X</t>
  </si>
  <si>
    <t xml:space="preserve">GLOVE S8 DUNE-2 BL/AQ 2X </t>
  </si>
  <si>
    <t>3562618-7007-2X</t>
  </si>
  <si>
    <t>482-7033L</t>
  </si>
  <si>
    <t xml:space="preserve">GLOVE S8 DUNE-2 BL/AQ LG </t>
  </si>
  <si>
    <t>3562618-7007-LG</t>
  </si>
  <si>
    <t>482-7033M</t>
  </si>
  <si>
    <t xml:space="preserve">GLOVE S8 DUNE-2 BL/AQ MD </t>
  </si>
  <si>
    <t>3562618-7007-MD</t>
  </si>
  <si>
    <t>482-7033S</t>
  </si>
  <si>
    <t xml:space="preserve">GLOVE S8 DUNE-2 BL/AQ SM </t>
  </si>
  <si>
    <t>3562618-7007-SM</t>
  </si>
  <si>
    <t>482-7033XL</t>
  </si>
  <si>
    <t xml:space="preserve">GLOVE S8 DUNE-2 BL/AQ XL </t>
  </si>
  <si>
    <t>3562618-7007-XL</t>
  </si>
  <si>
    <t>482-70312X</t>
  </si>
  <si>
    <t xml:space="preserve">GLOVE S8 DUNE-2 WH/BK 2X </t>
  </si>
  <si>
    <t>3562618-21-2X</t>
  </si>
  <si>
    <t>482-7031L</t>
  </si>
  <si>
    <t xml:space="preserve">GLOVE S8 DUNE-2 WH/BK LG </t>
  </si>
  <si>
    <t>3562618-21-LG</t>
  </si>
  <si>
    <t>482-7031M</t>
  </si>
  <si>
    <t xml:space="preserve">GLOVE S8 DUNE-2 WH/BK MD </t>
  </si>
  <si>
    <t>3562618-21-MD</t>
  </si>
  <si>
    <t>482-7031S</t>
  </si>
  <si>
    <t xml:space="preserve">GLOVE S8 DUNE-2 WH/BK SM </t>
  </si>
  <si>
    <t>3562618-21-SM</t>
  </si>
  <si>
    <t>482-7031XL</t>
  </si>
  <si>
    <t xml:space="preserve">GLOVE S8 DUNE-2 WH/BK XL </t>
  </si>
  <si>
    <t>3562618-21-XL</t>
  </si>
  <si>
    <t>482-70352X</t>
  </si>
  <si>
    <t xml:space="preserve">GLOVE S8 DUNE-2 YL/BL 2X </t>
  </si>
  <si>
    <t>482-7035L</t>
  </si>
  <si>
    <t xml:space="preserve">GLOVE S8 DUNE-2 YL/BL LG </t>
  </si>
  <si>
    <t>482-7035M</t>
  </si>
  <si>
    <t xml:space="preserve">GLOVE S8 DUNE-2 YL/BL MD </t>
  </si>
  <si>
    <t>482-7035S</t>
  </si>
  <si>
    <t xml:space="preserve">GLOVE S8 DUNE-2 YL/BL SM </t>
  </si>
  <si>
    <t>482-7035XL</t>
  </si>
  <si>
    <t xml:space="preserve">GLOVE S8 DUNE-2 YL/BL XL </t>
  </si>
  <si>
    <t>482-70732X</t>
  </si>
  <si>
    <t xml:space="preserve">GLOVE S8 FLIGHT B/A/Y 2X </t>
  </si>
  <si>
    <t>3561818-7005-2X</t>
  </si>
  <si>
    <t>482-7073L</t>
  </si>
  <si>
    <t xml:space="preserve">GLOVE S8 FLIGHT B/A/Y LG </t>
  </si>
  <si>
    <t>3561818-7005-LG</t>
  </si>
  <si>
    <t>482-7073M</t>
  </si>
  <si>
    <t xml:space="preserve">GLOVE S8 FLIGHT B/A/Y MD </t>
  </si>
  <si>
    <t>3561818-7005-MD</t>
  </si>
  <si>
    <t>482-7073S</t>
  </si>
  <si>
    <t xml:space="preserve">GLOVE S8 FLIGHT B/A/Y SM </t>
  </si>
  <si>
    <t>3561818-7005-SM</t>
  </si>
  <si>
    <t>482-7073XL</t>
  </si>
  <si>
    <t xml:space="preserve">GLOVE S8 FLIGHT B/A/Y XL </t>
  </si>
  <si>
    <t>3561818-7005-XL</t>
  </si>
  <si>
    <t>482-70702X</t>
  </si>
  <si>
    <t xml:space="preserve">GLOVE S8 FLIGHT BK/YL 2X </t>
  </si>
  <si>
    <t>482-7070L</t>
  </si>
  <si>
    <t xml:space="preserve">GLOVE S8 FLIGHT BK/YL LG </t>
  </si>
  <si>
    <t>482-7070M</t>
  </si>
  <si>
    <t xml:space="preserve">GLOVE S8 FLIGHT BK/YL MD </t>
  </si>
  <si>
    <t>482-7070S</t>
  </si>
  <si>
    <t xml:space="preserve">GLOVE S8 FLIGHT BK/YL SM </t>
  </si>
  <si>
    <t>482-7070XL</t>
  </si>
  <si>
    <t xml:space="preserve">GLOVE S8 FLIGHT BK/YL XL </t>
  </si>
  <si>
    <t>482-70762X</t>
  </si>
  <si>
    <t xml:space="preserve">GLOVE S8 FLIGHT GN/AN 2X </t>
  </si>
  <si>
    <t>3561818-1460-2X</t>
  </si>
  <si>
    <t>482-7076L</t>
  </si>
  <si>
    <t xml:space="preserve">GLOVE S8 FLIGHT GN/AN LG </t>
  </si>
  <si>
    <t>3561818-1460-LG</t>
  </si>
  <si>
    <t>482-7076M</t>
  </si>
  <si>
    <t xml:space="preserve">GLOVE S8 FLIGHT GN/AN MD </t>
  </si>
  <si>
    <t>3561818-1460-MD</t>
  </si>
  <si>
    <t>482-7076S</t>
  </si>
  <si>
    <t xml:space="preserve">GLOVE S8 FLIGHT GN/AN SM </t>
  </si>
  <si>
    <t>3561818-1460-SM</t>
  </si>
  <si>
    <t>482-7076XL</t>
  </si>
  <si>
    <t xml:space="preserve">GLOVE S8 FLIGHT GN/AN XL </t>
  </si>
  <si>
    <t>3561818-1460-XL</t>
  </si>
  <si>
    <t>482-70772X</t>
  </si>
  <si>
    <t xml:space="preserve">GLOVE S8 FLIGHT O/B/W 2X </t>
  </si>
  <si>
    <t>482-7077L</t>
  </si>
  <si>
    <t xml:space="preserve">GLOVE S8 FLIGHT O/B/W LG </t>
  </si>
  <si>
    <t>482-7077M</t>
  </si>
  <si>
    <t xml:space="preserve">GLOVE S8 FLIGHT O/B/W MD </t>
  </si>
  <si>
    <t>482-7077S</t>
  </si>
  <si>
    <t xml:space="preserve">GLOVE S8 FLIGHT O/B/W SM </t>
  </si>
  <si>
    <t>482-7077XL</t>
  </si>
  <si>
    <t xml:space="preserve">GLOVE S8 FLIGHT O/B/W XL </t>
  </si>
  <si>
    <t>482-70782X</t>
  </si>
  <si>
    <t xml:space="preserve">GLOVE S8 FLIGHT PK/BL 2X </t>
  </si>
  <si>
    <t>3561818-7032-2X</t>
  </si>
  <si>
    <t>482-7078L</t>
  </si>
  <si>
    <t xml:space="preserve">GLOVE S8 FLIGHT PK/BL LG </t>
  </si>
  <si>
    <t>3561818-7032-LG</t>
  </si>
  <si>
    <t>482-7078M</t>
  </si>
  <si>
    <t xml:space="preserve">GLOVE S8 FLIGHT PK/BL MD </t>
  </si>
  <si>
    <t>3561818-7032-MD</t>
  </si>
  <si>
    <t>482-7078S</t>
  </si>
  <si>
    <t xml:space="preserve">GLOVE S8 FLIGHT PK/BL SM </t>
  </si>
  <si>
    <t>3561818-7032-SM</t>
  </si>
  <si>
    <t>482-7078XL</t>
  </si>
  <si>
    <t xml:space="preserve">GLOVE S8 FLIGHT PK/BL XL </t>
  </si>
  <si>
    <t>3561818-7032-XL</t>
  </si>
  <si>
    <t>482-70742X</t>
  </si>
  <si>
    <t xml:space="preserve">GLOVE S8 FLIGHT RD/BK 2X </t>
  </si>
  <si>
    <t>3561818-31-2X</t>
  </si>
  <si>
    <t>482-7074L</t>
  </si>
  <si>
    <t xml:space="preserve">GLOVE S8 FLIGHT RD/BK LG </t>
  </si>
  <si>
    <t>3561818-31-LG</t>
  </si>
  <si>
    <t>482-7074M</t>
  </si>
  <si>
    <t xml:space="preserve">GLOVE S8 FLIGHT RD/BK MD </t>
  </si>
  <si>
    <t>3561818-31-MD</t>
  </si>
  <si>
    <t>482-7074S</t>
  </si>
  <si>
    <t xml:space="preserve">GLOVE S8 FLIGHT RD/BK SM </t>
  </si>
  <si>
    <t>3561818-31-SM</t>
  </si>
  <si>
    <t>482-7074XL</t>
  </si>
  <si>
    <t xml:space="preserve">GLOVE S8 FLIGHT RD/BK XL </t>
  </si>
  <si>
    <t>3561818-31-XL</t>
  </si>
  <si>
    <t>482-70712X</t>
  </si>
  <si>
    <t xml:space="preserve">GLOVE S8 FLIGHT WH/BK 2X </t>
  </si>
  <si>
    <t>3561818-21-2X</t>
  </si>
  <si>
    <t>482-7071L</t>
  </si>
  <si>
    <t xml:space="preserve">GLOVE S8 FLIGHT WH/BK LG </t>
  </si>
  <si>
    <t>3561818-21-LG</t>
  </si>
  <si>
    <t>482-7071M</t>
  </si>
  <si>
    <t xml:space="preserve">GLOVE S8 FLIGHT WH/BK MD </t>
  </si>
  <si>
    <t>3561818-21-MD</t>
  </si>
  <si>
    <t>482-7071S</t>
  </si>
  <si>
    <t xml:space="preserve">GLOVE S8 FLIGHT WH/BK SM </t>
  </si>
  <si>
    <t>3561818-21-SM</t>
  </si>
  <si>
    <t>482-7071XL</t>
  </si>
  <si>
    <t xml:space="preserve">GLOVE S8 FLIGHT WH/BK XL </t>
  </si>
  <si>
    <t>3561818-21-XL</t>
  </si>
  <si>
    <t>482-70792X</t>
  </si>
  <si>
    <t xml:space="preserve">GLOVE S8 FLIGHT Y/R/A 2X </t>
  </si>
  <si>
    <t>482-7079L</t>
  </si>
  <si>
    <t xml:space="preserve">GLOVE S8 FLIGHT Y/R/A LG </t>
  </si>
  <si>
    <t>482-7079M</t>
  </si>
  <si>
    <t xml:space="preserve">GLOVE S8 FLIGHT Y/R/A MD </t>
  </si>
  <si>
    <t>482-7079S</t>
  </si>
  <si>
    <t xml:space="preserve">GLOVE S8 FLIGHT Y/R/A SM </t>
  </si>
  <si>
    <t>482-7079XL</t>
  </si>
  <si>
    <t xml:space="preserve">GLOVE S8 FLIGHT Y/R/A XL </t>
  </si>
  <si>
    <t>482-70542X</t>
  </si>
  <si>
    <t>GLOVE S8 MEGAWATT BK/O 2X</t>
  </si>
  <si>
    <t>3565018-1056-2X</t>
  </si>
  <si>
    <t>482-7054L</t>
  </si>
  <si>
    <t>GLOVE S8 MEGAWATT BK/O LG</t>
  </si>
  <si>
    <t>3565018-1056-LG</t>
  </si>
  <si>
    <t>482-7054M</t>
  </si>
  <si>
    <t>GLOVE S8 MEGAWATT BK/O MD</t>
  </si>
  <si>
    <t>3565018-1056-MD</t>
  </si>
  <si>
    <t>482-7054S</t>
  </si>
  <si>
    <t>GLOVE S8 MEGAWATT BK/O SM</t>
  </si>
  <si>
    <t>3565018-1056-SM</t>
  </si>
  <si>
    <t>482-7054XL</t>
  </si>
  <si>
    <t>GLOVE S8 MEGAWATT BK/O XL</t>
  </si>
  <si>
    <t>3565018-1056-XL</t>
  </si>
  <si>
    <t>482-70502X</t>
  </si>
  <si>
    <t xml:space="preserve">GLOVE S8 MEGAWATT BLK 2X </t>
  </si>
  <si>
    <t>3565018-10-2X</t>
  </si>
  <si>
    <t>482-7050L</t>
  </si>
  <si>
    <t xml:space="preserve">GLOVE S8 MEGAWATT BLK LG </t>
  </si>
  <si>
    <t>3565018-10-LG</t>
  </si>
  <si>
    <t>482-7050M</t>
  </si>
  <si>
    <t xml:space="preserve">GLOVE S8 MEGAWATT BLK MD </t>
  </si>
  <si>
    <t>3565018-10-MD</t>
  </si>
  <si>
    <t>482-7050S</t>
  </si>
  <si>
    <t xml:space="preserve">GLOVE S8 MEGAWATT BLK SM </t>
  </si>
  <si>
    <t>3565018-10-SM</t>
  </si>
  <si>
    <t>482-7050XL</t>
  </si>
  <si>
    <t xml:space="preserve">GLOVE S8 MEGAWATT BLK XL </t>
  </si>
  <si>
    <t>3565018-10-XL</t>
  </si>
  <si>
    <t>482-70602X</t>
  </si>
  <si>
    <t xml:space="preserve">GLOVE S8 NEO BK/WT 2X    </t>
  </si>
  <si>
    <t>3565518-12-2X</t>
  </si>
  <si>
    <t>482-7060L</t>
  </si>
  <si>
    <t xml:space="preserve">GLOVE S8 NEO BK/WT LG    </t>
  </si>
  <si>
    <t>3565518-12-LG</t>
  </si>
  <si>
    <t>482-7060M</t>
  </si>
  <si>
    <t xml:space="preserve">GLOVE S8 NEO BK/WT MD    </t>
  </si>
  <si>
    <t>3565518-12-MD</t>
  </si>
  <si>
    <t>482-7060S</t>
  </si>
  <si>
    <t xml:space="preserve">GLOVE S8 NEO BK/WT SM    </t>
  </si>
  <si>
    <t>3565518-12-SM</t>
  </si>
  <si>
    <t>482-7060XL</t>
  </si>
  <si>
    <t xml:space="preserve">GLOVE S8 NEO BK/WT XL    </t>
  </si>
  <si>
    <t>3565518-12-XL</t>
  </si>
  <si>
    <t>482-70672X</t>
  </si>
  <si>
    <t xml:space="preserve">GLOVE S8 NEO OR/BL 2X    </t>
  </si>
  <si>
    <t>482-7067L</t>
  </si>
  <si>
    <t xml:space="preserve">GLOVE S8 NEO OR/BL LG    </t>
  </si>
  <si>
    <t>482-7067M</t>
  </si>
  <si>
    <t xml:space="preserve">GLOVE S8 NEO OR/BL MD    </t>
  </si>
  <si>
    <t>482-7067S</t>
  </si>
  <si>
    <t xml:space="preserve">GLOVE S8 NEO OR/BL SM    </t>
  </si>
  <si>
    <t>482-7067XL</t>
  </si>
  <si>
    <t xml:space="preserve">GLOVE S8 NEO OR/BL XL    </t>
  </si>
  <si>
    <t>482-70652X</t>
  </si>
  <si>
    <t xml:space="preserve">GLOVE S8 NEO YL/BK 2X    </t>
  </si>
  <si>
    <t>482-7065L</t>
  </si>
  <si>
    <t xml:space="preserve">GLOVE S8 NEO YL/BK LG    </t>
  </si>
  <si>
    <t>482-7065M</t>
  </si>
  <si>
    <t xml:space="preserve">GLOVE S8 NEO YL/BK MD    </t>
  </si>
  <si>
    <t>482-7065S</t>
  </si>
  <si>
    <t xml:space="preserve">GLOVE S8 NEO YL/BK SM    </t>
  </si>
  <si>
    <t>482-7065XL</t>
  </si>
  <si>
    <t xml:space="preserve">GLOVE S8 NEO YL/BK XL    </t>
  </si>
  <si>
    <t>482-70432X</t>
  </si>
  <si>
    <t>GLOVE S8 RACEFEN B/O/W 2X</t>
  </si>
  <si>
    <t>3563518-7043-2X</t>
  </si>
  <si>
    <t>482-7043L</t>
  </si>
  <si>
    <t>GLOVE S8 RACEFEN B/O/W LG</t>
  </si>
  <si>
    <t>3563518-7043-LG</t>
  </si>
  <si>
    <t>482-7043M</t>
  </si>
  <si>
    <t>GLOVE S8 RACEFEN B/O/W MD</t>
  </si>
  <si>
    <t>3563518-7043-MD</t>
  </si>
  <si>
    <t>482-7043S</t>
  </si>
  <si>
    <t>GLOVE S8 RACEFEN B/O/W SM</t>
  </si>
  <si>
    <t>3563518-7043-SM</t>
  </si>
  <si>
    <t>482-7043XL</t>
  </si>
  <si>
    <t>GLOVE S8 RACEFEN B/O/W XL</t>
  </si>
  <si>
    <t>3563518-7043-XL</t>
  </si>
  <si>
    <t>482-70422X</t>
  </si>
  <si>
    <t>GLOVE S8 RACEFEN B/R/W 2X</t>
  </si>
  <si>
    <t>482-7042L</t>
  </si>
  <si>
    <t>GLOVE S8 RACEFEN B/R/W LG</t>
  </si>
  <si>
    <t>482-7042M</t>
  </si>
  <si>
    <t>GLOVE S8 RACEFEN B/R/W MD</t>
  </si>
  <si>
    <t>482-7042S</t>
  </si>
  <si>
    <t>GLOVE S8 RACEFEN B/R/W SM</t>
  </si>
  <si>
    <t>482-7042XL</t>
  </si>
  <si>
    <t>GLOVE S8 RACEFEN B/R/W XL</t>
  </si>
  <si>
    <t>482-70412X</t>
  </si>
  <si>
    <t>GLOVE S8 RACEFEN BK/WT 2X</t>
  </si>
  <si>
    <t>3563518-12-2X</t>
  </si>
  <si>
    <t>482-7041L</t>
  </si>
  <si>
    <t>GLOVE S8 RACEFEN BK/WT LG</t>
  </si>
  <si>
    <t>3563518-12-LG</t>
  </si>
  <si>
    <t>482-7041M</t>
  </si>
  <si>
    <t>GLOVE S8 RACEFEN BK/WT MD</t>
  </si>
  <si>
    <t>3563518-12-MD</t>
  </si>
  <si>
    <t>482-7041S</t>
  </si>
  <si>
    <t>GLOVE S8 RACEFEN BK/WT SM</t>
  </si>
  <si>
    <t>3563518-12-SM</t>
  </si>
  <si>
    <t>482-7041XL</t>
  </si>
  <si>
    <t>GLOVE S8 RACEFEN BK/WT XL</t>
  </si>
  <si>
    <t>3563518-12-XL</t>
  </si>
  <si>
    <t>482-70402X</t>
  </si>
  <si>
    <t xml:space="preserve">GLOVE S8 RACEFEN BLK 2X  </t>
  </si>
  <si>
    <t>3563518-10-2X</t>
  </si>
  <si>
    <t>482-7040L</t>
  </si>
  <si>
    <t xml:space="preserve">GLOVE S8 RACEFEN BLK LG  </t>
  </si>
  <si>
    <t>3563518-10-LG</t>
  </si>
  <si>
    <t>482-7040M</t>
  </si>
  <si>
    <t xml:space="preserve">GLOVE S8 RACEFEN BLK MD  </t>
  </si>
  <si>
    <t>3563518-10-MD</t>
  </si>
  <si>
    <t>482-7040S</t>
  </si>
  <si>
    <t xml:space="preserve">GLOVE S8 RACEFEN BLK SM  </t>
  </si>
  <si>
    <t>3563518-10-SM</t>
  </si>
  <si>
    <t>482-7040XL</t>
  </si>
  <si>
    <t xml:space="preserve">GLOVE S8 RACEFEN BLK XL  </t>
  </si>
  <si>
    <t>3563518-10-XL</t>
  </si>
  <si>
    <t>482-70452X</t>
  </si>
  <si>
    <t>GLOVE S8 RACEFEN YL/BL 2X</t>
  </si>
  <si>
    <t>482-7045L</t>
  </si>
  <si>
    <t>GLOVE S8 RACEFEN YL/BL LG</t>
  </si>
  <si>
    <t>482-7045M</t>
  </si>
  <si>
    <t>GLOVE S8 RACEFEN YL/BL MD</t>
  </si>
  <si>
    <t>482-7045S</t>
  </si>
  <si>
    <t>GLOVE S8 RACEFEN YL/BL SM</t>
  </si>
  <si>
    <t>482-7045XL</t>
  </si>
  <si>
    <t>GLOVE S8 RACEFEN YL/BL XL</t>
  </si>
  <si>
    <t>482-70032X</t>
  </si>
  <si>
    <t xml:space="preserve">GLOVE S8 T-STAR B/R/Y 2X </t>
  </si>
  <si>
    <t>3561018-7355-2X</t>
  </si>
  <si>
    <t>482-7003L</t>
  </si>
  <si>
    <t xml:space="preserve">GLOVE S8 T-STAR B/R/Y LG </t>
  </si>
  <si>
    <t>3561018-7355-LG</t>
  </si>
  <si>
    <t>482-7003M</t>
  </si>
  <si>
    <t xml:space="preserve">GLOVE S8 T-STAR B/R/Y MD </t>
  </si>
  <si>
    <t>3561018-7355-MD</t>
  </si>
  <si>
    <t>482-7003S</t>
  </si>
  <si>
    <t xml:space="preserve">GLOVE S8 T-STAR B/R/Y SM </t>
  </si>
  <si>
    <t>3561018-7355-SM</t>
  </si>
  <si>
    <t>482-7003XL</t>
  </si>
  <si>
    <t xml:space="preserve">GLOVE S8 T-STAR B/R/Y XL </t>
  </si>
  <si>
    <t>3561018-7355-XL</t>
  </si>
  <si>
    <t>482-70022X</t>
  </si>
  <si>
    <t xml:space="preserve">GLOVE S8 T-STAR BK/RD 2X </t>
  </si>
  <si>
    <t>3561018-13-2X</t>
  </si>
  <si>
    <t>482-7002L</t>
  </si>
  <si>
    <t xml:space="preserve">GLOVE S8 T-STAR BK/RD LG </t>
  </si>
  <si>
    <t>3561018-13-LG</t>
  </si>
  <si>
    <t>482-7002M</t>
  </si>
  <si>
    <t xml:space="preserve">GLOVE S8 T-STAR BK/RD MD </t>
  </si>
  <si>
    <t>3561018-13-MD</t>
  </si>
  <si>
    <t>482-7002S</t>
  </si>
  <si>
    <t xml:space="preserve">GLOVE S8 T-STAR BK/RD SM </t>
  </si>
  <si>
    <t>3561018-13-SM</t>
  </si>
  <si>
    <t>482-7002XL</t>
  </si>
  <si>
    <t xml:space="preserve">GLOVE S8 T-STAR BK/RD XL </t>
  </si>
  <si>
    <t>3561018-13-XL</t>
  </si>
  <si>
    <t>482-70002X</t>
  </si>
  <si>
    <t xml:space="preserve">GLOVE S8 T-STAR BK/WT 2X </t>
  </si>
  <si>
    <t>3561018-12-2X</t>
  </si>
  <si>
    <t>482-7000L</t>
  </si>
  <si>
    <t xml:space="preserve">GLOVE S8 T-STAR BK/WT LG </t>
  </si>
  <si>
    <t>3561018-12-LG</t>
  </si>
  <si>
    <t>482-7000M</t>
  </si>
  <si>
    <t xml:space="preserve">GLOVE S8 T-STAR BK/WT MD </t>
  </si>
  <si>
    <t>3561018-12-MD</t>
  </si>
  <si>
    <t>482-7000S</t>
  </si>
  <si>
    <t xml:space="preserve">GLOVE S8 T-STAR BK/WT SM </t>
  </si>
  <si>
    <t>3561018-12-SM</t>
  </si>
  <si>
    <t>482-7000XL</t>
  </si>
  <si>
    <t xml:space="preserve">GLOVE S8 T-STAR BK/WT XL </t>
  </si>
  <si>
    <t>3561018-12-XL</t>
  </si>
  <si>
    <t>482-70072X</t>
  </si>
  <si>
    <t xml:space="preserve">GLOVE S8 T-STAR Y/O/B 2X </t>
  </si>
  <si>
    <t>482-7007L</t>
  </si>
  <si>
    <t xml:space="preserve">GLOVE S8 T-STAR Y/O/B LG </t>
  </si>
  <si>
    <t>482-7007M</t>
  </si>
  <si>
    <t xml:space="preserve">GLOVE S8 T-STAR Y/O/B MD </t>
  </si>
  <si>
    <t>482-7007S</t>
  </si>
  <si>
    <t xml:space="preserve">GLOVE S8 T-STAR Y/O/B SM </t>
  </si>
  <si>
    <t>482-7007XL</t>
  </si>
  <si>
    <t xml:space="preserve">GLOVE S8 T-STAR Y/O/B XL </t>
  </si>
  <si>
    <t>482-70152X</t>
  </si>
  <si>
    <t>GLOVE S8S AVIATOR Y/TE 2X</t>
  </si>
  <si>
    <t>482-7015L</t>
  </si>
  <si>
    <t>GLOVE S8S AVIATOR Y/TE LG</t>
  </si>
  <si>
    <t>482-7015M</t>
  </si>
  <si>
    <t>GLOVE S8S AVIATOR Y/TE MD</t>
  </si>
  <si>
    <t>482-7015S</t>
  </si>
  <si>
    <t>GLOVE S8S AVIATOR Y/TE SM</t>
  </si>
  <si>
    <t>482-7015XL</t>
  </si>
  <si>
    <t>GLOVE S8S AVIATOR Y/TE XL</t>
  </si>
  <si>
    <t>482-70722X</t>
  </si>
  <si>
    <t>GLOVE S8S FLIGHT R/R/A 2X</t>
  </si>
  <si>
    <t>3561818-3066-2X</t>
  </si>
  <si>
    <t>482-7072L</t>
  </si>
  <si>
    <t>GLOVE S8S FLIGHT R/R/A LG</t>
  </si>
  <si>
    <t>3561818-3066-LG</t>
  </si>
  <si>
    <t>482-7072M</t>
  </si>
  <si>
    <t>GLOVE S8S FLIGHT R/R/A MD</t>
  </si>
  <si>
    <t>3561818-3066-MD</t>
  </si>
  <si>
    <t>482-7072S</t>
  </si>
  <si>
    <t>GLOVE S8S FLIGHT R/R/A SM</t>
  </si>
  <si>
    <t>3561818-3066-SM</t>
  </si>
  <si>
    <t>482-7072XL</t>
  </si>
  <si>
    <t>GLOVE S8S FLIGHT R/R/A XL</t>
  </si>
  <si>
    <t>3561818-3066-XL</t>
  </si>
  <si>
    <t>482-70752X</t>
  </si>
  <si>
    <t>GLOVE S8S FLIGHT R/Y/B 2X</t>
  </si>
  <si>
    <t>482-7075L</t>
  </si>
  <si>
    <t>GLOVE S8S FLIGHT R/Y/B LG</t>
  </si>
  <si>
    <t>482-7075M</t>
  </si>
  <si>
    <t>GLOVE S8S FLIGHT R/Y/B MD</t>
  </si>
  <si>
    <t>482-7075S</t>
  </si>
  <si>
    <t>GLOVE S8S FLIGHT R/Y/B SM</t>
  </si>
  <si>
    <t>482-7075XL</t>
  </si>
  <si>
    <t>GLOVE S8S FLIGHT R/Y/B XL</t>
  </si>
  <si>
    <t>482-7080XXS</t>
  </si>
  <si>
    <t>GLOVE S8Y FLGHT B/A/Y 2XS</t>
  </si>
  <si>
    <t>3541818-11752XS</t>
  </si>
  <si>
    <t>482-7085XXS</t>
  </si>
  <si>
    <t>GLOVE S8Y FLGHT BK/YL 2XS</t>
  </si>
  <si>
    <t>3541818-155-2XS</t>
  </si>
  <si>
    <t>482-7086XXS</t>
  </si>
  <si>
    <t>GLOVE S8Y FLGHT GN/AN 2XS</t>
  </si>
  <si>
    <t>3541818-14602XS</t>
  </si>
  <si>
    <t>482-7087XXS</t>
  </si>
  <si>
    <t>GLOVE S8Y FLGHT O/B/W 2XS</t>
  </si>
  <si>
    <t>3541818-473-2XS</t>
  </si>
  <si>
    <t>482-7083XXS</t>
  </si>
  <si>
    <t>GLOVE S8Y FLGHT PK/BL 2XS</t>
  </si>
  <si>
    <t>3541818-70322XS</t>
  </si>
  <si>
    <t>482-7082XXS</t>
  </si>
  <si>
    <t>GLOVE S8Y FLGHT Y/R/A 2XS</t>
  </si>
  <si>
    <t>3541818-539-2XS</t>
  </si>
  <si>
    <t>482-7080L</t>
  </si>
  <si>
    <t>GLOVE S8Y FLIGHT B/A/Y LG</t>
  </si>
  <si>
    <t>3541818-1175-LG</t>
  </si>
  <si>
    <t>482-7080M</t>
  </si>
  <si>
    <t>GLOVE S8Y FLIGHT B/A/Y MD</t>
  </si>
  <si>
    <t>3541818-1175-MD</t>
  </si>
  <si>
    <t>482-7080S</t>
  </si>
  <si>
    <t>GLOVE S8Y FLIGHT B/A/Y SM</t>
  </si>
  <si>
    <t>3541818-1175-SM</t>
  </si>
  <si>
    <t>482-7080XS</t>
  </si>
  <si>
    <t>GLOVE S8Y FLIGHT B/A/Y XS</t>
  </si>
  <si>
    <t>3541818-1175-XS</t>
  </si>
  <si>
    <t>482-7085L</t>
  </si>
  <si>
    <t>GLOVE S8Y FLIGHT BK/YL LG</t>
  </si>
  <si>
    <t>482-7085M</t>
  </si>
  <si>
    <t>GLOVE S8Y FLIGHT BK/YL MD</t>
  </si>
  <si>
    <t>482-7085S</t>
  </si>
  <si>
    <t>GLOVE S8Y FLIGHT BK/YL SM</t>
  </si>
  <si>
    <t>482-7085XS</t>
  </si>
  <si>
    <t>GLOVE S8Y FLIGHT BK/YL XS</t>
  </si>
  <si>
    <t>482-7086L</t>
  </si>
  <si>
    <t>GLOVE S8Y FLIGHT GN/AN LG</t>
  </si>
  <si>
    <t>3541818-1460-LG</t>
  </si>
  <si>
    <t>482-7086M</t>
  </si>
  <si>
    <t>GLOVE S8Y FLIGHT GN/AN MD</t>
  </si>
  <si>
    <t>3541818-1460-MD</t>
  </si>
  <si>
    <t>482-7086S</t>
  </si>
  <si>
    <t>GLOVE S8Y FLIGHT GN/AN SM</t>
  </si>
  <si>
    <t>3541818-1460-SM</t>
  </si>
  <si>
    <t>482-7086XS</t>
  </si>
  <si>
    <t>GLOVE S8Y FLIGHT GN/AN XS</t>
  </si>
  <si>
    <t>3541818-1460-XS</t>
  </si>
  <si>
    <t>482-7087L</t>
  </si>
  <si>
    <t>GLOVE S8Y FLIGHT O/B/W LG</t>
  </si>
  <si>
    <t>482-7087M</t>
  </si>
  <si>
    <t>GLOVE S8Y FLIGHT O/B/W MD</t>
  </si>
  <si>
    <t>482-7087S</t>
  </si>
  <si>
    <t>GLOVE S8Y FLIGHT O/B/W SM</t>
  </si>
  <si>
    <t>482-7087XS</t>
  </si>
  <si>
    <t>GLOVE S8Y FLIGHT O/B/W XS</t>
  </si>
  <si>
    <t>482-7083L</t>
  </si>
  <si>
    <t>GLOVE S8Y FLIGHT PK/BL LG</t>
  </si>
  <si>
    <t>3541818-7032-LG</t>
  </si>
  <si>
    <t>482-7083M</t>
  </si>
  <si>
    <t>GLOVE S8Y FLIGHT PK/BL MD</t>
  </si>
  <si>
    <t>3541818-7032-MD</t>
  </si>
  <si>
    <t>482-7083S</t>
  </si>
  <si>
    <t>GLOVE S8Y FLIGHT PK/BL SM</t>
  </si>
  <si>
    <t>3541818-7032-SM</t>
  </si>
  <si>
    <t>482-7083XS</t>
  </si>
  <si>
    <t>GLOVE S8Y FLIGHT PK/BL XS</t>
  </si>
  <si>
    <t>3541818-7032-XS</t>
  </si>
  <si>
    <t>482-7081XXS</t>
  </si>
  <si>
    <t>GLOVE S8Y FLIGHT WH/B 2XS</t>
  </si>
  <si>
    <t>482-7081L</t>
  </si>
  <si>
    <t xml:space="preserve">GLOVE S8Y FLIGHT WH/B LG </t>
  </si>
  <si>
    <t>3541818-21-LG</t>
  </si>
  <si>
    <t>482-7081M</t>
  </si>
  <si>
    <t xml:space="preserve">GLOVE S8Y FLIGHT WH/B MD </t>
  </si>
  <si>
    <t>3541818-21-MD</t>
  </si>
  <si>
    <t>482-7081S</t>
  </si>
  <si>
    <t xml:space="preserve">GLOVE S8Y FLIGHT WH/B SM </t>
  </si>
  <si>
    <t>3541818-21-SM</t>
  </si>
  <si>
    <t>482-7081XS</t>
  </si>
  <si>
    <t xml:space="preserve">GLOVE S8Y FLIGHT WH/B XS </t>
  </si>
  <si>
    <t>3541818-21-XS</t>
  </si>
  <si>
    <t>482-7082L</t>
  </si>
  <si>
    <t>GLOVE S8Y FLIGHT Y/R/A LG</t>
  </si>
  <si>
    <t>482-7082M</t>
  </si>
  <si>
    <t>GLOVE S8Y FLIGHT Y/R/A MD</t>
  </si>
  <si>
    <t>482-7082S</t>
  </si>
  <si>
    <t>GLOVE S8Y FLIGHT Y/R/A SM</t>
  </si>
  <si>
    <t>482-7082XS</t>
  </si>
  <si>
    <t>GLOVE S8Y FLIGHT Y/R/A XS</t>
  </si>
  <si>
    <t>GLOVE SCHEME BK/GRN 2X</t>
  </si>
  <si>
    <t>3502612162X</t>
  </si>
  <si>
    <t>GLOVE SCHEME BK/GRN 3X</t>
  </si>
  <si>
    <t>3502612163X</t>
  </si>
  <si>
    <t>GLOVE SCHEME BK/GRN M</t>
  </si>
  <si>
    <t>350261216M</t>
  </si>
  <si>
    <t>GLOVE SCHEME BK/GRN S</t>
  </si>
  <si>
    <t>350261216S</t>
  </si>
  <si>
    <t>3566318-10-2X</t>
  </si>
  <si>
    <t>3566318-10-3X</t>
  </si>
  <si>
    <t>3566318-10-L</t>
  </si>
  <si>
    <t>3566318-10-M</t>
  </si>
  <si>
    <t>3566318-10-S</t>
  </si>
  <si>
    <t>3566318-10-XL</t>
  </si>
  <si>
    <t>3566318-13-2X</t>
  </si>
  <si>
    <t>3566318-13-3X</t>
  </si>
  <si>
    <t>3566318-13-L</t>
  </si>
  <si>
    <t>3566318-13-M</t>
  </si>
  <si>
    <t>3566318-13-S</t>
  </si>
  <si>
    <t>3566318-13-XL</t>
  </si>
  <si>
    <t>3566318-155-L</t>
  </si>
  <si>
    <t>3566318-155-M</t>
  </si>
  <si>
    <t>3566318-155-S</t>
  </si>
  <si>
    <t>GLOVE SMX1 AIR B/R 2XL</t>
  </si>
  <si>
    <t>35705161232XL</t>
  </si>
  <si>
    <t>GLOVE SMX1 AIR B/R 3XL</t>
  </si>
  <si>
    <t>35705161233XL</t>
  </si>
  <si>
    <t>GLOVE SMX1 AIR B/R L</t>
  </si>
  <si>
    <t>3570516123L</t>
  </si>
  <si>
    <t>GLOVE SMX1 AIR B/R M</t>
  </si>
  <si>
    <t>3570516123M</t>
  </si>
  <si>
    <t>GLOVE SMX1 AIR B/R S</t>
  </si>
  <si>
    <t>3570516123S</t>
  </si>
  <si>
    <t>GLOVE SMX1 AIR B/R XL</t>
  </si>
  <si>
    <t>GLOVE SMX1 AIR B/W 2XL</t>
  </si>
  <si>
    <t>3570516122XL</t>
  </si>
  <si>
    <t>GLOVE SMX1 AIR B/W 3XL</t>
  </si>
  <si>
    <t>GLOVE SMX1 AIR B/W L</t>
  </si>
  <si>
    <t>357051612L</t>
  </si>
  <si>
    <t>GLOVE SMX1 AIR B/W M</t>
  </si>
  <si>
    <t>357051612M</t>
  </si>
  <si>
    <t>GLOVE SMX1 AIR B/W S</t>
  </si>
  <si>
    <t>357051612S</t>
  </si>
  <si>
    <t>GLOVE SMX1 AIR B/W XL</t>
  </si>
  <si>
    <t>357051612XL</t>
  </si>
  <si>
    <t>GLOVE SMX1 AIR B/Y 2XL</t>
  </si>
  <si>
    <t>35705161552XL</t>
  </si>
  <si>
    <t>GLOVE SMX1 AIR B/Y 3XL</t>
  </si>
  <si>
    <t>35705161553XL</t>
  </si>
  <si>
    <t>GLOVE SMX1 AIR B/Y L</t>
  </si>
  <si>
    <t>3570516155L</t>
  </si>
  <si>
    <t>GLOVE SMX1 AIR B/Y M</t>
  </si>
  <si>
    <t>3570516155M</t>
  </si>
  <si>
    <t>GLOVE SMX1 AIR B/Y S</t>
  </si>
  <si>
    <t>3570516155S</t>
  </si>
  <si>
    <t>GLOVE SMX1 AIR B/Y XL</t>
  </si>
  <si>
    <t>3570516155XL</t>
  </si>
  <si>
    <t>GLOVE SMX1 AIR BLK 2XL</t>
  </si>
  <si>
    <t>3570516102XL</t>
  </si>
  <si>
    <t>GLOVE SMX1 AIR BLK 3XL</t>
  </si>
  <si>
    <t>3570516103XL</t>
  </si>
  <si>
    <t>GLOVE SMX1 AIR BLK L</t>
  </si>
  <si>
    <t>357051610L</t>
  </si>
  <si>
    <t>GLOVE SMX1 AIR BLK M</t>
  </si>
  <si>
    <t>357051610M</t>
  </si>
  <si>
    <t>GLOVE SMX1 AIR BLK S</t>
  </si>
  <si>
    <t>357051610S</t>
  </si>
  <si>
    <t>GLOVE SMX1 AIR BLK XL</t>
  </si>
  <si>
    <t>357051610XL</t>
  </si>
  <si>
    <t>3567717-132-3XL</t>
  </si>
  <si>
    <t>3567717-132-L</t>
  </si>
  <si>
    <t>3567717-132-M</t>
  </si>
  <si>
    <t>3567717-132-S</t>
  </si>
  <si>
    <t>3567717-132-XL</t>
  </si>
  <si>
    <t>3567717-1325-3XL</t>
  </si>
  <si>
    <t>3567717-1325-L</t>
  </si>
  <si>
    <t>3567717-1325-M</t>
  </si>
  <si>
    <t>3567717-1325-S</t>
  </si>
  <si>
    <t>3567717-1325-XL</t>
  </si>
  <si>
    <t>3567717-125-3XL</t>
  </si>
  <si>
    <t>3567717-125-L</t>
  </si>
  <si>
    <t>3567717-125-M</t>
  </si>
  <si>
    <t>3567717-125-S</t>
  </si>
  <si>
    <t>3567717-125-XL</t>
  </si>
  <si>
    <t>GLOVE SMX-2 AC B/W/Y/R 2X</t>
  </si>
  <si>
    <t>356771410532X</t>
  </si>
  <si>
    <t>GLOVE SMX-2 AC B/W/Y/R 3X</t>
  </si>
  <si>
    <t>356771410533X</t>
  </si>
  <si>
    <t>GLOVE SMX-2 AC B/W/Y/R L</t>
  </si>
  <si>
    <t>35677141053L</t>
  </si>
  <si>
    <t>GLOVE SMX-2 AC B/W/Y/R M</t>
  </si>
  <si>
    <t>35677141053M</t>
  </si>
  <si>
    <t>GLOVE SMX-2 AC B/W/Y/R S</t>
  </si>
  <si>
    <t>35677141053S</t>
  </si>
  <si>
    <t>GLOVE SMX-2 AC B/W/Y/R XL</t>
  </si>
  <si>
    <t>35677141053XL</t>
  </si>
  <si>
    <t>GLOVE SMX-2 AC BK 2X</t>
  </si>
  <si>
    <t>3567714102X</t>
  </si>
  <si>
    <t>GLOVE SMX-2 AC BK 3X</t>
  </si>
  <si>
    <t>3567714103X</t>
  </si>
  <si>
    <t>3567717-10-3XL</t>
  </si>
  <si>
    <t>GLOVE SMX-2 AC BK L</t>
  </si>
  <si>
    <t>356771410L</t>
  </si>
  <si>
    <t>3567717-10-L</t>
  </si>
  <si>
    <t>GLOVE SMX-2 AC BK M</t>
  </si>
  <si>
    <t>356771410M</t>
  </si>
  <si>
    <t>3567717-10-M</t>
  </si>
  <si>
    <t>GLOVE SMX-2 AC BK S</t>
  </si>
  <si>
    <t>356771410S</t>
  </si>
  <si>
    <t>3567717-10-S</t>
  </si>
  <si>
    <t>GLOVE SMX-2 AC BK XL</t>
  </si>
  <si>
    <t>356771410XL</t>
  </si>
  <si>
    <t>3567717-10-XL</t>
  </si>
  <si>
    <t>GLOVE SMX-2 AC BK/WT 2XL</t>
  </si>
  <si>
    <t>3567714122XL</t>
  </si>
  <si>
    <t>GLOVE SMX-2 AC BK/WT 3XL</t>
  </si>
  <si>
    <t>3567714123XL</t>
  </si>
  <si>
    <t>GLOVE SMX-2 AC BK/WT L</t>
  </si>
  <si>
    <t>356771412L</t>
  </si>
  <si>
    <t>GLOVE SMX-2 AC BK/WT M</t>
  </si>
  <si>
    <t>356771412M</t>
  </si>
  <si>
    <t>GLOVE SMX-2 AC BK/WT S</t>
  </si>
  <si>
    <t>356771412S</t>
  </si>
  <si>
    <t>GLOVE SMX-2 AC BK/WT XL</t>
  </si>
  <si>
    <t>356771412XL</t>
  </si>
  <si>
    <t>GLOVE SMX-2 AC GRN/BK 2X</t>
  </si>
  <si>
    <t>3567714612X</t>
  </si>
  <si>
    <t>GLOVE SMX-2 AC GRN/BK 3X</t>
  </si>
  <si>
    <t>3567714613X</t>
  </si>
  <si>
    <t>GLOVE SMX-2 AC GRN/BK L</t>
  </si>
  <si>
    <t>356771461L</t>
  </si>
  <si>
    <t>GLOVE SMX-2 AC GRN/BK M</t>
  </si>
  <si>
    <t>356771461M</t>
  </si>
  <si>
    <t>GLOVE SMX-2 AC GRN/BK S</t>
  </si>
  <si>
    <t>356771461S</t>
  </si>
  <si>
    <t>GLOVE SMX-2 AC GRN/BK XL</t>
  </si>
  <si>
    <t>356771461XL</t>
  </si>
  <si>
    <t>GLOVE SMX-2 AC R/B 2X</t>
  </si>
  <si>
    <t>3567714312X</t>
  </si>
  <si>
    <t>GLOVE SMX-2 AC R/B 3X</t>
  </si>
  <si>
    <t>3567714313X</t>
  </si>
  <si>
    <t>GLOVE SMX-2 AC R/B L</t>
  </si>
  <si>
    <t>356771431L</t>
  </si>
  <si>
    <t>GLOVE SMX-2 AC R/B M</t>
  </si>
  <si>
    <t>356771431M</t>
  </si>
  <si>
    <t>GLOVE SMX-2 AC R/B S</t>
  </si>
  <si>
    <t>356771431S</t>
  </si>
  <si>
    <t>GLOVE SMX-2 AC R/B XL</t>
  </si>
  <si>
    <t>356771431XL</t>
  </si>
  <si>
    <t>GLOVE SMX-3 W/B/R S</t>
  </si>
  <si>
    <t>3567512213S</t>
  </si>
  <si>
    <t>GLOVE SMX-3 W/B/Y 2XL</t>
  </si>
  <si>
    <t>35675122152XL</t>
  </si>
  <si>
    <t>GLOVE SMX-3 W/B/Y 3XL</t>
  </si>
  <si>
    <t>35675122153XL</t>
  </si>
  <si>
    <t>GLOVE SMX-3 W/B/Y S</t>
  </si>
  <si>
    <t>3567512215S</t>
  </si>
  <si>
    <t>GLOVE SP AIR B/G 2XL</t>
  </si>
  <si>
    <t>35580161042XL</t>
  </si>
  <si>
    <t>GLOVE SP AIR B/G 3XL</t>
  </si>
  <si>
    <t>35580161043XL</t>
  </si>
  <si>
    <t>GLOVE SP AIR B/G L</t>
  </si>
  <si>
    <t>3558016104L</t>
  </si>
  <si>
    <t>GLOVE SP AIR B/G M</t>
  </si>
  <si>
    <t>3558016104M</t>
  </si>
  <si>
    <t>GLOVE SP AIR B/G S</t>
  </si>
  <si>
    <t>3558016104S</t>
  </si>
  <si>
    <t>GLOVE SP AIR B/G XL</t>
  </si>
  <si>
    <t>3558016104XL</t>
  </si>
  <si>
    <t>GLOVE SP AIR B/W 2XL</t>
  </si>
  <si>
    <t>3558016122XL</t>
  </si>
  <si>
    <t>GLOVE SP AIR B/W 3XL</t>
  </si>
  <si>
    <t>3558016123XL</t>
  </si>
  <si>
    <t>GLOVE SP AIR B/W L</t>
  </si>
  <si>
    <t>355801612L</t>
  </si>
  <si>
    <t>GLOVE SP AIR B/W M</t>
  </si>
  <si>
    <t>355801612M</t>
  </si>
  <si>
    <t>GLOVE SP AIR B/W S</t>
  </si>
  <si>
    <t>355801612S</t>
  </si>
  <si>
    <t>GLOVE SP AIR B/W XL</t>
  </si>
  <si>
    <t>355801612XL</t>
  </si>
  <si>
    <t>GLOVE SP AIR B/W/Y 2XL</t>
  </si>
  <si>
    <t>35580161252XL</t>
  </si>
  <si>
    <t>GLOVE SP AIR B/W/Y 3XL</t>
  </si>
  <si>
    <t>35580161253XL</t>
  </si>
  <si>
    <t>GLOVE SP AIR B/W/Y L</t>
  </si>
  <si>
    <t>3558016125L</t>
  </si>
  <si>
    <t>GLOVE SP AIR B/W/Y M</t>
  </si>
  <si>
    <t>3558016125M</t>
  </si>
  <si>
    <t>GLOVE SP AIR B/W/Y S</t>
  </si>
  <si>
    <t>3558016125S</t>
  </si>
  <si>
    <t>GLOVE SP AIR B/W/Y XL</t>
  </si>
  <si>
    <t>3558016125XL</t>
  </si>
  <si>
    <t>GLOVE SP AIR BLK 2XL</t>
  </si>
  <si>
    <t>3558016102XL</t>
  </si>
  <si>
    <t>GLOVE SP AIR BLK 3XL</t>
  </si>
  <si>
    <t>3558016103XL</t>
  </si>
  <si>
    <t>GLOVE SP AIR BLK L</t>
  </si>
  <si>
    <t>355801610L</t>
  </si>
  <si>
    <t>GLOVE SP AIR BLK M</t>
  </si>
  <si>
    <t>355801610M</t>
  </si>
  <si>
    <t>GLOVE SP AIR BLK S</t>
  </si>
  <si>
    <t>355801610S</t>
  </si>
  <si>
    <t>GLOVE SP AIR BLK XL</t>
  </si>
  <si>
    <t>355801610XL</t>
  </si>
  <si>
    <t>GLOVE SP-1 B/W/R 2XL</t>
  </si>
  <si>
    <t>35581151232X</t>
  </si>
  <si>
    <t>GLOVE SP-1 B/W/R 3XL</t>
  </si>
  <si>
    <t>35581151233X</t>
  </si>
  <si>
    <t>GLOVE SP-1 B/W/R L</t>
  </si>
  <si>
    <t>3558115123L</t>
  </si>
  <si>
    <t>GLOVE SP-1 B/W/R M</t>
  </si>
  <si>
    <t>3558115123M</t>
  </si>
  <si>
    <t>GLOVE SP-1 B/W/R S</t>
  </si>
  <si>
    <t>3558115123S</t>
  </si>
  <si>
    <t>GLOVE SP-1 B/W/R XL</t>
  </si>
  <si>
    <t>3558115123XL</t>
  </si>
  <si>
    <t>GLOVE SP-1 B/W/Y 2XL</t>
  </si>
  <si>
    <t>35581151252X</t>
  </si>
  <si>
    <t>GLOVE SP-1 B/W/Y 3XL</t>
  </si>
  <si>
    <t>35581151253X</t>
  </si>
  <si>
    <t>GLOVE SP-1 B/W/Y L</t>
  </si>
  <si>
    <t>3558115125L</t>
  </si>
  <si>
    <t>GLOVE SP-1 B/W/Y M</t>
  </si>
  <si>
    <t>3558115125M</t>
  </si>
  <si>
    <t>GLOVE SP-1 B/W/Y S</t>
  </si>
  <si>
    <t>3558115125S</t>
  </si>
  <si>
    <t>GLOVE SP-1 B/W/Y XL</t>
  </si>
  <si>
    <t>3558115125XL</t>
  </si>
  <si>
    <t>GLOVE SP-1 BK/BK 2XL</t>
  </si>
  <si>
    <t>355811511002X</t>
  </si>
  <si>
    <t>GLOVE SP-1 BK/BK 3XL</t>
  </si>
  <si>
    <t>355811511003X</t>
  </si>
  <si>
    <t>GLOVE SP-1 BK/BK L</t>
  </si>
  <si>
    <t>35581151100L</t>
  </si>
  <si>
    <t>GLOVE SP-1 BK/BK M</t>
  </si>
  <si>
    <t>35581151100M</t>
  </si>
  <si>
    <t>GLOVE SP-1 BK/BK S</t>
  </si>
  <si>
    <t>35581151100S</t>
  </si>
  <si>
    <t>GLOVE SP-1 BK/BK XL</t>
  </si>
  <si>
    <t>35581151100XL</t>
  </si>
  <si>
    <t>GLOVE SP-1 BLK 2XL</t>
  </si>
  <si>
    <t>3558115102X</t>
  </si>
  <si>
    <t>GLOVE SP-1 BLK 3XL</t>
  </si>
  <si>
    <t>3558115103X</t>
  </si>
  <si>
    <t>GLOVE SP-1 BLK L</t>
  </si>
  <si>
    <t>355811510L</t>
  </si>
  <si>
    <t>GLOVE SP-1 BLK M</t>
  </si>
  <si>
    <t>355811510M</t>
  </si>
  <si>
    <t>GLOVE SP-1 BLK S</t>
  </si>
  <si>
    <t>355811510S</t>
  </si>
  <si>
    <t>GLOVE SP-1 BLK XL</t>
  </si>
  <si>
    <t>355811510XL</t>
  </si>
  <si>
    <t>GLOVE SP-2 B/W 2X</t>
  </si>
  <si>
    <t>3558214122X</t>
  </si>
  <si>
    <t>GLOVE SP-2 B/W 3X</t>
  </si>
  <si>
    <t>3558214123X</t>
  </si>
  <si>
    <t>GLOVE SP-2 B/W L</t>
  </si>
  <si>
    <t>355821412L</t>
  </si>
  <si>
    <t>GLOVE SP-2 B/W M</t>
  </si>
  <si>
    <t>355821412M</t>
  </si>
  <si>
    <t>GLOVE SP-2 B/W S</t>
  </si>
  <si>
    <t>355821412S</t>
  </si>
  <si>
    <t>GLOVE SP-2 B/W XL</t>
  </si>
  <si>
    <t>355821412XL</t>
  </si>
  <si>
    <t>GLOVE SP-2 B/W/Y 2X</t>
  </si>
  <si>
    <t>35582141252X</t>
  </si>
  <si>
    <t>GLOVE SP-2 B/W/Y 3X</t>
  </si>
  <si>
    <t>35582141253X</t>
  </si>
  <si>
    <t>GLOVE SP-2 B/W/Y L</t>
  </si>
  <si>
    <t>3558214125L</t>
  </si>
  <si>
    <t>GLOVE SP-2 B/W/Y M</t>
  </si>
  <si>
    <t>3558214125M</t>
  </si>
  <si>
    <t>GLOVE SP-2 B/W/Y S</t>
  </si>
  <si>
    <t>3558214125S</t>
  </si>
  <si>
    <t>GLOVE SP-2 B/W/Y XL</t>
  </si>
  <si>
    <t>3558214125XL</t>
  </si>
  <si>
    <t>GLOVE SP-2 B/W/Y/R 2X</t>
  </si>
  <si>
    <t>355821410532X</t>
  </si>
  <si>
    <t>GLOVE SP-2 B/W/Y/R 3X</t>
  </si>
  <si>
    <t>355821410533X</t>
  </si>
  <si>
    <t>GLOVE SP-2 B/W/Y/R L</t>
  </si>
  <si>
    <t>35582141053L</t>
  </si>
  <si>
    <t>GLOVE SP-2 B/W/Y/R M</t>
  </si>
  <si>
    <t>35582141053M</t>
  </si>
  <si>
    <t>GLOVE SP-2 B/W/Y/R S</t>
  </si>
  <si>
    <t>35582141053S</t>
  </si>
  <si>
    <t>GLOVE SP-2 B/W/Y/R XL</t>
  </si>
  <si>
    <t>35582141053XL</t>
  </si>
  <si>
    <t>GLOVE SP-2 BK 2X</t>
  </si>
  <si>
    <t>3558214102X</t>
  </si>
  <si>
    <t>GLOVE SP-2 BK 3X</t>
  </si>
  <si>
    <t>3558214103X</t>
  </si>
  <si>
    <t>GLOVE SP-2 BK L</t>
  </si>
  <si>
    <t>355821410L</t>
  </si>
  <si>
    <t>GLOVE SP-2 BK M</t>
  </si>
  <si>
    <t>355821410M</t>
  </si>
  <si>
    <t>GLOVE SP-2 BK S</t>
  </si>
  <si>
    <t>355821410S</t>
  </si>
  <si>
    <t>GLOVE SP-2 BK XL</t>
  </si>
  <si>
    <t>355821410XL</t>
  </si>
  <si>
    <t>3558218-1130-2X</t>
  </si>
  <si>
    <t>3558218-1130-3X</t>
  </si>
  <si>
    <t>3558218-1130-XL</t>
  </si>
  <si>
    <t>3558218-10-2X</t>
  </si>
  <si>
    <t>3558218-10-3X</t>
  </si>
  <si>
    <t>3558218-10-L</t>
  </si>
  <si>
    <t>3558218-10-M</t>
  </si>
  <si>
    <t>3558218-10-S</t>
  </si>
  <si>
    <t>3558218-10-XL</t>
  </si>
  <si>
    <t>3558218-123-L</t>
  </si>
  <si>
    <t>3558218-123-M</t>
  </si>
  <si>
    <t>3558218-123-S</t>
  </si>
  <si>
    <t>3558218-125-L</t>
  </si>
  <si>
    <t>3558218-125-M</t>
  </si>
  <si>
    <t>3558218-125-S</t>
  </si>
  <si>
    <t>3558517-123-L</t>
  </si>
  <si>
    <t>3558517-123-M</t>
  </si>
  <si>
    <t>3558517-123-S</t>
  </si>
  <si>
    <t>3558517-158-L</t>
  </si>
  <si>
    <t>3558517-158-M</t>
  </si>
  <si>
    <t>3558517-158-S</t>
  </si>
  <si>
    <t>3558517-1503-2X</t>
  </si>
  <si>
    <t>3558517-1503-3X</t>
  </si>
  <si>
    <t>3558517-1503-XL</t>
  </si>
  <si>
    <t>3558517-10-2X</t>
  </si>
  <si>
    <t>3558517-10-3X</t>
  </si>
  <si>
    <t>3558517-10-L</t>
  </si>
  <si>
    <t>3558517-10-M</t>
  </si>
  <si>
    <t>3558517-10-S</t>
  </si>
  <si>
    <t>3558517-10-XL</t>
  </si>
  <si>
    <t>GLOVE SP-8 B/W 2XL</t>
  </si>
  <si>
    <t>3558313122XL</t>
  </si>
  <si>
    <t>GLOVE SP-8 B/W 3XL</t>
  </si>
  <si>
    <t>3558313123XL</t>
  </si>
  <si>
    <t>GLOVE SP-8 B/W L</t>
  </si>
  <si>
    <t>355831312L</t>
  </si>
  <si>
    <t>GLOVE SP-8 B/W M</t>
  </si>
  <si>
    <t>355831312M</t>
  </si>
  <si>
    <t>GLOVE SP-8 B/W S</t>
  </si>
  <si>
    <t>355831312S</t>
  </si>
  <si>
    <t>GLOVE SP-8 B/W XL</t>
  </si>
  <si>
    <t>355831312XL</t>
  </si>
  <si>
    <t>GLOVE SP-8 B/W/R 2X</t>
  </si>
  <si>
    <t>35583131232X</t>
  </si>
  <si>
    <t>GLOVE SP-8 B/W/R 3X</t>
  </si>
  <si>
    <t>35583131233X</t>
  </si>
  <si>
    <t xml:space="preserve">GLOVE SP-8 B/W/R 3X      </t>
  </si>
  <si>
    <t>3558317-123-3XL</t>
  </si>
  <si>
    <t>GLOVE SP-8 B/W/R L</t>
  </si>
  <si>
    <t>3558313123L</t>
  </si>
  <si>
    <t xml:space="preserve">GLOVE SP-8 B/W/R L       </t>
  </si>
  <si>
    <t>3558317-123-L</t>
  </si>
  <si>
    <t>GLOVE SP-8 B/W/R M</t>
  </si>
  <si>
    <t>3558313123M</t>
  </si>
  <si>
    <t xml:space="preserve">GLOVE SP-8 B/W/R M       </t>
  </si>
  <si>
    <t>3558317-123-M</t>
  </si>
  <si>
    <t>GLOVE SP-8 B/W/R S</t>
  </si>
  <si>
    <t>3558313123S</t>
  </si>
  <si>
    <t xml:space="preserve">GLOVE SP-8 B/W/R S       </t>
  </si>
  <si>
    <t>3558317-123-S</t>
  </si>
  <si>
    <t>GLOVE SP-8 B/W/R XL</t>
  </si>
  <si>
    <t>3558313123X</t>
  </si>
  <si>
    <t xml:space="preserve">GLOVE SP-8 B/W/R XL      </t>
  </si>
  <si>
    <t>3558317-123-XL</t>
  </si>
  <si>
    <t xml:space="preserve">GLOVE SP-8 B/W/R XXL      </t>
  </si>
  <si>
    <t>3558317-123-XXL</t>
  </si>
  <si>
    <t xml:space="preserve">GLOVE SP-8 B/W/Y 3X      </t>
  </si>
  <si>
    <t>3558317-125-3XL</t>
  </si>
  <si>
    <t xml:space="preserve">GLOVE SP-8 B/W/Y L       </t>
  </si>
  <si>
    <t>3558317-125-L</t>
  </si>
  <si>
    <t xml:space="preserve">GLOVE SP-8 B/W/Y M       </t>
  </si>
  <si>
    <t>3558317-125-M</t>
  </si>
  <si>
    <t xml:space="preserve">GLOVE SP-8 B/W/Y S       </t>
  </si>
  <si>
    <t>3558317-125-S</t>
  </si>
  <si>
    <t xml:space="preserve">GLOVE SP-8 B/W/Y XL      </t>
  </si>
  <si>
    <t>3558317-125-XL</t>
  </si>
  <si>
    <t xml:space="preserve">GLOVE SP-8 B/W/Y XXL      </t>
  </si>
  <si>
    <t>3558317-125-XXL</t>
  </si>
  <si>
    <t>GLOVE SP-8 B/Y 2X</t>
  </si>
  <si>
    <t>35583131552X</t>
  </si>
  <si>
    <t>GLOVE SP-8 B/Y 3X</t>
  </si>
  <si>
    <t>35583131553X</t>
  </si>
  <si>
    <t xml:space="preserve">GLOVE SP-8 BK/GY 3X      </t>
  </si>
  <si>
    <t>3558317-111-3XL</t>
  </si>
  <si>
    <t xml:space="preserve">GLOVE SP-8 BK/GY L       </t>
  </si>
  <si>
    <t>3558317-111-L</t>
  </si>
  <si>
    <t xml:space="preserve">GLOVE SP-8 BK/GY M       </t>
  </si>
  <si>
    <t>3558317-111-M</t>
  </si>
  <si>
    <t xml:space="preserve">GLOVE SP-8 BK/GY S       </t>
  </si>
  <si>
    <t>3558317-111-S</t>
  </si>
  <si>
    <t xml:space="preserve">GLOVE SP-8 BK/GY XL      </t>
  </si>
  <si>
    <t>3558317-111-XL</t>
  </si>
  <si>
    <t xml:space="preserve">GLOVE SP-8 BK/GY XXL      </t>
  </si>
  <si>
    <t>3558317-111-XXL</t>
  </si>
  <si>
    <t xml:space="preserve">GLOVE SP-8 BK/WT 3X      </t>
  </si>
  <si>
    <t>3558317-12-3XL</t>
  </si>
  <si>
    <t xml:space="preserve">GLOVE SP-8 BK/WT L       </t>
  </si>
  <si>
    <t>3558317-12-L</t>
  </si>
  <si>
    <t xml:space="preserve">GLOVE SP-8 BK/WT M       </t>
  </si>
  <si>
    <t>3558317-12-M</t>
  </si>
  <si>
    <t xml:space="preserve">GLOVE SP-8 BK/WT S       </t>
  </si>
  <si>
    <t>3558317-12-S</t>
  </si>
  <si>
    <t xml:space="preserve">GLOVE SP-8 BK/WT XL      </t>
  </si>
  <si>
    <t>3558317-12-XL</t>
  </si>
  <si>
    <t xml:space="preserve">GLOVE SP-8 BK/WT XXL      </t>
  </si>
  <si>
    <t>3558317-12-XXL</t>
  </si>
  <si>
    <t>GLOVE SP-8 BLK 2XL</t>
  </si>
  <si>
    <t>3558313102XL</t>
  </si>
  <si>
    <t>GLOVE SP-8 BLK 3XL</t>
  </si>
  <si>
    <t>3558313103XL</t>
  </si>
  <si>
    <t>GLOVE SP-8 BLK L</t>
  </si>
  <si>
    <t>355831310L</t>
  </si>
  <si>
    <t>GLOVE SP-8 BLK M</t>
  </si>
  <si>
    <t>355831310M</t>
  </si>
  <si>
    <t>GLOVE SP-8 BLK S</t>
  </si>
  <si>
    <t>355831310S</t>
  </si>
  <si>
    <t>GLOVE SP-8 BLK XL</t>
  </si>
  <si>
    <t>355831310XL</t>
  </si>
  <si>
    <t>GLOVE SP-8 W/B 3XL</t>
  </si>
  <si>
    <t>3558313213XL</t>
  </si>
  <si>
    <t>GLOVE SP-8 W/B XL</t>
  </si>
  <si>
    <t>355831321XL</t>
  </si>
  <si>
    <t>GLOVE SP-8 W/R/B 2XL</t>
  </si>
  <si>
    <t>35583132312XL</t>
  </si>
  <si>
    <t>GLOVE SP-8 W/R/B 3XL</t>
  </si>
  <si>
    <t>35583132313XL</t>
  </si>
  <si>
    <t>GLOVE SP-8 W/R/B L</t>
  </si>
  <si>
    <t>3558313231L</t>
  </si>
  <si>
    <t>GLOVE SP-8 W/R/B M</t>
  </si>
  <si>
    <t>3558313231M</t>
  </si>
  <si>
    <t>GLOVE SP-8 W/R/B S</t>
  </si>
  <si>
    <t>3558313231S</t>
  </si>
  <si>
    <t>GLOVE SP-8 W/R/B XL</t>
  </si>
  <si>
    <t>3558313231XL</t>
  </si>
  <si>
    <t>GLOVE SPARTAN B/W/Y/R 2X</t>
  </si>
  <si>
    <t>357471410532X</t>
  </si>
  <si>
    <t>GLOVE SPARTAN B/W/Y/R 3X</t>
  </si>
  <si>
    <t>357471410533X</t>
  </si>
  <si>
    <t>GLOVE SPARTAN B/W/Y/R L</t>
  </si>
  <si>
    <t>35747141053L</t>
  </si>
  <si>
    <t>GLOVE SPARTAN B/W/Y/R M</t>
  </si>
  <si>
    <t>35747141053M</t>
  </si>
  <si>
    <t>GLOVE SPARTAN B/W/Y/R S</t>
  </si>
  <si>
    <t>35747141053S</t>
  </si>
  <si>
    <t>GLOVE SPARTAN B/W/Y/R XL</t>
  </si>
  <si>
    <t>35747141053XL</t>
  </si>
  <si>
    <t>GLOVE SPARTAN BK 2X</t>
  </si>
  <si>
    <t>3574714102X</t>
  </si>
  <si>
    <t>GLOVE SPARTAN BK 3X</t>
  </si>
  <si>
    <t>3574714103X</t>
  </si>
  <si>
    <t>GLOVE SPARTAN BK L</t>
  </si>
  <si>
    <t>357471410L</t>
  </si>
  <si>
    <t>GLOVE SPARTAN BK M</t>
  </si>
  <si>
    <t>357471410M</t>
  </si>
  <si>
    <t>GLOVE SPARTAN BK S</t>
  </si>
  <si>
    <t>357471410S</t>
  </si>
  <si>
    <t>GLOVE SPARTAN BK XL</t>
  </si>
  <si>
    <t>357471410XL</t>
  </si>
  <si>
    <t>GLOVE SPARTAN BK/GRN 2X</t>
  </si>
  <si>
    <t>3574714162X</t>
  </si>
  <si>
    <t>GLOVE SPARTAN BK/GRN 3X</t>
  </si>
  <si>
    <t>3574714163X</t>
  </si>
  <si>
    <t>GLOVE SPARTAN BK/GRN L</t>
  </si>
  <si>
    <t>357471416L</t>
  </si>
  <si>
    <t>GLOVE SPARTAN BK/GRN M</t>
  </si>
  <si>
    <t>357471416M</t>
  </si>
  <si>
    <t>GLOVE SPARTAN BK/GRN S</t>
  </si>
  <si>
    <t>357471416S</t>
  </si>
  <si>
    <t>GLOVE SPARTAN BK/GRN XL</t>
  </si>
  <si>
    <t>357471416XL</t>
  </si>
  <si>
    <t>GLOVE SPARTAN W/B/R 2X</t>
  </si>
  <si>
    <t>35747142132X</t>
  </si>
  <si>
    <t>GLOVE SPARTAN W/B/R 3X</t>
  </si>
  <si>
    <t>35747142133X</t>
  </si>
  <si>
    <t>GLOVE SPARTAN W/B/R L</t>
  </si>
  <si>
    <t>3574714213L</t>
  </si>
  <si>
    <t>GLOVE SPARTAN W/B/R M</t>
  </si>
  <si>
    <t>3574714213M</t>
  </si>
  <si>
    <t>GLOVE SPARTAN W/B/R S</t>
  </si>
  <si>
    <t>3574714213S</t>
  </si>
  <si>
    <t>GLOVE SPARTAN W/B/R XL</t>
  </si>
  <si>
    <t>3574714213XL</t>
  </si>
  <si>
    <t>GLOVE SP-X AC B/W 2XL</t>
  </si>
  <si>
    <t>3567316122XL</t>
  </si>
  <si>
    <t>GLOVE SP-X AC B/W 3XL</t>
  </si>
  <si>
    <t>GLOVE SP-X AC B/W L</t>
  </si>
  <si>
    <t>356731612L</t>
  </si>
  <si>
    <t>GLOVE SP-X AC B/W M</t>
  </si>
  <si>
    <t>356731612M</t>
  </si>
  <si>
    <t>GLOVE SP-X AC B/W S</t>
  </si>
  <si>
    <t>356731612S</t>
  </si>
  <si>
    <t>GLOVE SP-X AC B/W XL</t>
  </si>
  <si>
    <t>356731612XL</t>
  </si>
  <si>
    <t>GLOVE SP-X AC B/W/R 2XL</t>
  </si>
  <si>
    <t>35673161232XL</t>
  </si>
  <si>
    <t>GLOVE SP-X AC B/W/R 3XL</t>
  </si>
  <si>
    <t>35673161233XL</t>
  </si>
  <si>
    <t>GLOVE SP-X AC B/W/R L</t>
  </si>
  <si>
    <t>3567316123L</t>
  </si>
  <si>
    <t>GLOVE SP-X AC B/W/R M</t>
  </si>
  <si>
    <t>3567316123M</t>
  </si>
  <si>
    <t>GLOVE SP-X AC B/W/R S</t>
  </si>
  <si>
    <t>3567316123S</t>
  </si>
  <si>
    <t>GLOVE SP-X AC B/W/R XL</t>
  </si>
  <si>
    <t>GLOVE SP-X AC B/Y 2XL</t>
  </si>
  <si>
    <t>35673161552XL</t>
  </si>
  <si>
    <t>GLOVE SP-X AC B/Y 3XL</t>
  </si>
  <si>
    <t>35673161553XL</t>
  </si>
  <si>
    <t>GLOVE SP-X AC B/Y L</t>
  </si>
  <si>
    <t>3567316155L</t>
  </si>
  <si>
    <t>GLOVE SP-X AC B/Y M</t>
  </si>
  <si>
    <t>3567316155M</t>
  </si>
  <si>
    <t>GLOVE SP-X AC B/Y S</t>
  </si>
  <si>
    <t>3567316155S</t>
  </si>
  <si>
    <t>GLOVE SP-X AC B/Y XL</t>
  </si>
  <si>
    <t>3567316155XL</t>
  </si>
  <si>
    <t>GLOVE SP-X AC BLK 2XL</t>
  </si>
  <si>
    <t>3567316102XL</t>
  </si>
  <si>
    <t>GLOVE SP-X AC BLK 3XL</t>
  </si>
  <si>
    <t>3567316103XL</t>
  </si>
  <si>
    <t>GLOVE SP-X AC BLK L</t>
  </si>
  <si>
    <t>356731610L</t>
  </si>
  <si>
    <t>GLOVE SP-X AC BLK M</t>
  </si>
  <si>
    <t>356731610M</t>
  </si>
  <si>
    <t>GLOVE SP-X AC BLK S</t>
  </si>
  <si>
    <t>356731610S</t>
  </si>
  <si>
    <t>GLOVE SP-X AC BLK XL</t>
  </si>
  <si>
    <t>356731610XL</t>
  </si>
  <si>
    <t>GLOVE SP-Z DS B/W/R 2X</t>
  </si>
  <si>
    <t>35279171232X</t>
  </si>
  <si>
    <t>GLOVE SP-Z DS B/W/R 3X</t>
  </si>
  <si>
    <t>35279171233X</t>
  </si>
  <si>
    <t>GLOVE SP-Z DS B/W/R L</t>
  </si>
  <si>
    <t>3527917123L</t>
  </si>
  <si>
    <t>GLOVE SP-Z DS B/W/R M</t>
  </si>
  <si>
    <t>3527917123M</t>
  </si>
  <si>
    <t>GLOVE SP-Z DS B/W/R S</t>
  </si>
  <si>
    <t>3527917123S</t>
  </si>
  <si>
    <t>GLOVE SP-Z DS B/W/R XL</t>
  </si>
  <si>
    <t>3527917123XL</t>
  </si>
  <si>
    <t>GLOVE SP-Z DS B/W/Y 2X</t>
  </si>
  <si>
    <t>35279171252X</t>
  </si>
  <si>
    <t>GLOVE SP-Z DS B/W/Y 3X</t>
  </si>
  <si>
    <t>35279171253X</t>
  </si>
  <si>
    <t>GLOVE SP-Z DS B/W/Y L</t>
  </si>
  <si>
    <t>3527917125L</t>
  </si>
  <si>
    <t>GLOVE SP-Z DS B/W/Y M</t>
  </si>
  <si>
    <t>3527917125M</t>
  </si>
  <si>
    <t>GLOVE SP-Z DS B/W/Y S</t>
  </si>
  <si>
    <t>3527917125S</t>
  </si>
  <si>
    <t>GLOVE SP-Z DS B/W/Y XL</t>
  </si>
  <si>
    <t>3527917125XL</t>
  </si>
  <si>
    <t>GLOVE SP-Z DS BK 2X</t>
  </si>
  <si>
    <t>3527917102X</t>
  </si>
  <si>
    <t>GLOVE SP-Z DS BK 3X</t>
  </si>
  <si>
    <t>3527917103X</t>
  </si>
  <si>
    <t>GLOVE SP-Z DS BK L</t>
  </si>
  <si>
    <t>352791710L</t>
  </si>
  <si>
    <t>GLOVE SP-Z DS BK M</t>
  </si>
  <si>
    <t>352791710M</t>
  </si>
  <si>
    <t>GLOVE SP-Z DS BK S</t>
  </si>
  <si>
    <t>352791710S</t>
  </si>
  <si>
    <t>GLOVE SP-Z DS BK XL</t>
  </si>
  <si>
    <t>352791710XL</t>
  </si>
  <si>
    <t>GLOVE SP-Z DS BK/BK 2X</t>
  </si>
  <si>
    <t>352791711002X</t>
  </si>
  <si>
    <t>GLOVE SP-Z DS BK/BK 3X</t>
  </si>
  <si>
    <t>352791711003X</t>
  </si>
  <si>
    <t>GLOVE SP-Z DS BK/BK L</t>
  </si>
  <si>
    <t>35279171100L</t>
  </si>
  <si>
    <t>GLOVE SP-Z DS BK/BK M</t>
  </si>
  <si>
    <t>35279171100M</t>
  </si>
  <si>
    <t>GLOVE SP-Z DS BK/BK S</t>
  </si>
  <si>
    <t>35279171100S</t>
  </si>
  <si>
    <t>GLOVE SP-Z DS BK/BK XL</t>
  </si>
  <si>
    <t>35279171100XL</t>
  </si>
  <si>
    <t>GLOVE SR-3 DS BLK 2X</t>
  </si>
  <si>
    <t>3526016102X</t>
  </si>
  <si>
    <t>GLOVE SR-3 DS BLK 3X</t>
  </si>
  <si>
    <t>3526016103X</t>
  </si>
  <si>
    <t>GLOVE SR-3 DS BLK L</t>
  </si>
  <si>
    <t>352601610L</t>
  </si>
  <si>
    <t>GLOVE SR-3 DS BLK M</t>
  </si>
  <si>
    <t>352601610M</t>
  </si>
  <si>
    <t>GLOVE SR-3 DS BLK S</t>
  </si>
  <si>
    <t>352601610S</t>
  </si>
  <si>
    <t>GLOVE SR-3 DS BLK XL</t>
  </si>
  <si>
    <t>352601610XL</t>
  </si>
  <si>
    <t>GLOVE SUPERMATIC B/B/Y 2X</t>
  </si>
  <si>
    <t>356151610752X</t>
  </si>
  <si>
    <t>GLOVE SUPERMATIC B/B/Y L</t>
  </si>
  <si>
    <t>35615161075L</t>
  </si>
  <si>
    <t>GLOVE SUPERMATIC B/B/Y M</t>
  </si>
  <si>
    <t>35615161075M</t>
  </si>
  <si>
    <t>GLOVE SUPERMATIC B/B/Y S</t>
  </si>
  <si>
    <t>35615161075S</t>
  </si>
  <si>
    <t>GLOVE SUPERMATIC B/B/Y XL</t>
  </si>
  <si>
    <t>35615161075XL</t>
  </si>
  <si>
    <t>GLOVE SUPERMATIC B/C/W 2X</t>
  </si>
  <si>
    <t>356151610722X</t>
  </si>
  <si>
    <t>GLOVE SUPERMATIC B/C/W L</t>
  </si>
  <si>
    <t>35615161072L</t>
  </si>
  <si>
    <t>GLOVE SUPERMATIC B/C/W M</t>
  </si>
  <si>
    <t>35615161072M</t>
  </si>
  <si>
    <t>GLOVE SUPERMATIC B/C/W S</t>
  </si>
  <si>
    <t>35615161072S</t>
  </si>
  <si>
    <t>GLOVE SUPERMATIC B/C/W XL</t>
  </si>
  <si>
    <t>35615161072XL</t>
  </si>
  <si>
    <t>GLOVE SUPERMATIC B/R/W 2X</t>
  </si>
  <si>
    <t>35615167322X</t>
  </si>
  <si>
    <t>GLOVE SUPERMATIC B/R/W L</t>
  </si>
  <si>
    <t>3561516732L</t>
  </si>
  <si>
    <t>GLOVE SUPERMATIC B/R/W M</t>
  </si>
  <si>
    <t>3561516732M</t>
  </si>
  <si>
    <t>GLOVE SUPERMATIC B/R/W S</t>
  </si>
  <si>
    <t>3561516732S</t>
  </si>
  <si>
    <t>GLOVE SUPERMATIC B/R/W XL</t>
  </si>
  <si>
    <t>3561516732XL</t>
  </si>
  <si>
    <t>GLOVE SUPERMATIC B/W/G 2X</t>
  </si>
  <si>
    <t>356151615312X</t>
  </si>
  <si>
    <t>GLOVE SUPERMATIC B/W/G L</t>
  </si>
  <si>
    <t>35615161531L</t>
  </si>
  <si>
    <t>GLOVE SUPERMATIC B/W/G M</t>
  </si>
  <si>
    <t>35615161531M</t>
  </si>
  <si>
    <t>GLOVE SUPERMATIC B/W/G S</t>
  </si>
  <si>
    <t>35615161531S</t>
  </si>
  <si>
    <t>GLOVE SUPERMATIC B/W/G XL</t>
  </si>
  <si>
    <t>35615161531XL</t>
  </si>
  <si>
    <t>GLOVE SUPERMATIC R/W/B 2X</t>
  </si>
  <si>
    <t>35615163212X</t>
  </si>
  <si>
    <t>GLOVE SUPERMATIC R/W/B L</t>
  </si>
  <si>
    <t>3561516321L</t>
  </si>
  <si>
    <t>GLOVE SUPERMATIC R/W/B M</t>
  </si>
  <si>
    <t>3561516321M</t>
  </si>
  <si>
    <t>GLOVE SUPERMATIC R/W/B S</t>
  </si>
  <si>
    <t>3561516321S</t>
  </si>
  <si>
    <t>GLOVE SUPERMATIC R/W/B XL</t>
  </si>
  <si>
    <t>3561516321XL</t>
  </si>
  <si>
    <t>GLOVE SUPERTECH B/W 2X</t>
  </si>
  <si>
    <t>3556017122X</t>
  </si>
  <si>
    <t>GLOVE SUPERTECH B/W 3X</t>
  </si>
  <si>
    <t>3556017123X</t>
  </si>
  <si>
    <t>GLOVE SUPERTECH B/W L</t>
  </si>
  <si>
    <t>355601712L</t>
  </si>
  <si>
    <t>GLOVE SUPERTECH B/W M</t>
  </si>
  <si>
    <t>355601712M</t>
  </si>
  <si>
    <t>GLOVE SUPERTECH B/W S</t>
  </si>
  <si>
    <t>355601712S</t>
  </si>
  <si>
    <t>GLOVE SUPERTECH B/W XL</t>
  </si>
  <si>
    <t>355601712XL</t>
  </si>
  <si>
    <t>GLOVE SUPERTECH B/W/R 2X</t>
  </si>
  <si>
    <t>35560171232X</t>
  </si>
  <si>
    <t>GLOVE SUPERTECH B/W/R 3X</t>
  </si>
  <si>
    <t>35560171233X</t>
  </si>
  <si>
    <t>GLOVE SUPERTECH B/W/R L</t>
  </si>
  <si>
    <t>3556017123L</t>
  </si>
  <si>
    <t>GLOVE SUPERTECH B/W/R M</t>
  </si>
  <si>
    <t>3556017123M</t>
  </si>
  <si>
    <t>GLOVE SUPERTECH B/W/R S</t>
  </si>
  <si>
    <t>3556017123S</t>
  </si>
  <si>
    <t>GLOVE SUPERTECH B/W/R XL</t>
  </si>
  <si>
    <t>3556017123XL</t>
  </si>
  <si>
    <t>GLOVE SUPERTECH B/Y/R 2X</t>
  </si>
  <si>
    <t>355601715362X</t>
  </si>
  <si>
    <t>GLOVE SUPERTECH B/Y/R 3X</t>
  </si>
  <si>
    <t>355601715363X</t>
  </si>
  <si>
    <t>GLOVE SUPERTECH B/Y/R L</t>
  </si>
  <si>
    <t>35560171536L</t>
  </si>
  <si>
    <t>GLOVE SUPERTECH B/Y/R M</t>
  </si>
  <si>
    <t>35560171536M</t>
  </si>
  <si>
    <t>GLOVE SUPERTECH B/Y/R S</t>
  </si>
  <si>
    <t>35560171536S</t>
  </si>
  <si>
    <t>GLOVE SUPERTECH B/Y/R XL</t>
  </si>
  <si>
    <t>35560171536XL</t>
  </si>
  <si>
    <t>GLOVE SUPERTECH BK 2X</t>
  </si>
  <si>
    <t>3556017102X</t>
  </si>
  <si>
    <t>GLOVE SUPERTECH BK 3X</t>
  </si>
  <si>
    <t>3556017103X</t>
  </si>
  <si>
    <t>GLOVE SUPERTECH BK L</t>
  </si>
  <si>
    <t>355601710L</t>
  </si>
  <si>
    <t>GLOVE SUPERTECH BK M</t>
  </si>
  <si>
    <t>355601710M</t>
  </si>
  <si>
    <t>GLOVE SUPERTECH BK S</t>
  </si>
  <si>
    <t>355601710S</t>
  </si>
  <si>
    <t>GLOVE SUPERTECH BK XL</t>
  </si>
  <si>
    <t>355601710XL</t>
  </si>
  <si>
    <t>GLOVE TRANSITION BK/GY 2X</t>
  </si>
  <si>
    <t>35255151052X</t>
  </si>
  <si>
    <t>GLOVE TRANSITION BK/GY 3X</t>
  </si>
  <si>
    <t>35255151053X</t>
  </si>
  <si>
    <t>GLOVE TRANSITION BK/GY L</t>
  </si>
  <si>
    <t>3525515105L</t>
  </si>
  <si>
    <t>GLOVE TRANSITION BK/GY M</t>
  </si>
  <si>
    <t>3525515105M</t>
  </si>
  <si>
    <t>GLOVE TRANSITION BK/GY S</t>
  </si>
  <si>
    <t>3525515105S</t>
  </si>
  <si>
    <t>GLOVE TRANSITION BK/GY XL</t>
  </si>
  <si>
    <t>3525515105XL</t>
  </si>
  <si>
    <t>GLOVE VALPARAISO B/Y 2X</t>
  </si>
  <si>
    <t>35260141552X</t>
  </si>
  <si>
    <t>GLOVE VALPARAISO B/Y 3X</t>
  </si>
  <si>
    <t>35260141553X</t>
  </si>
  <si>
    <t>GLOVE VALPARAISO B/Y L</t>
  </si>
  <si>
    <t>3526014155L</t>
  </si>
  <si>
    <t>GLOVE VALPARAISO B/Y M</t>
  </si>
  <si>
    <t>3526014155M</t>
  </si>
  <si>
    <t>GLOVE VALPARAISO B/Y S</t>
  </si>
  <si>
    <t>3526014155S</t>
  </si>
  <si>
    <t>GLOVE VALPARAISO B/Y XL</t>
  </si>
  <si>
    <t>3526014155XL</t>
  </si>
  <si>
    <t>GLOVE VALPARAISO BK 2X</t>
  </si>
  <si>
    <t>3526014102X</t>
  </si>
  <si>
    <t>GLOVE VALPARAISO BK 3X</t>
  </si>
  <si>
    <t>3526014103X</t>
  </si>
  <si>
    <t>GLOVE VALPARAISO BK L</t>
  </si>
  <si>
    <t>352601410L</t>
  </si>
  <si>
    <t>GLOVE VALPARAISO BK M</t>
  </si>
  <si>
    <t>352601410M</t>
  </si>
  <si>
    <t>GLOVE VALPARAISO BK S</t>
  </si>
  <si>
    <t>352601410S</t>
  </si>
  <si>
    <t>GLOVE VALPARAISO BK XL</t>
  </si>
  <si>
    <t>352601410XL</t>
  </si>
  <si>
    <t>GLOVE VALPARAISO G/B 2X</t>
  </si>
  <si>
    <t>35260149012X</t>
  </si>
  <si>
    <t>GLOVE VALPARAISO G/B 3X</t>
  </si>
  <si>
    <t>35260149013X</t>
  </si>
  <si>
    <t>GLOVE VALPARAISO G/B L</t>
  </si>
  <si>
    <t>3526014901L</t>
  </si>
  <si>
    <t>GLOVE VALPARAISO G/B M</t>
  </si>
  <si>
    <t>3526014901M</t>
  </si>
  <si>
    <t>GLOVE VALPARAISO G/B S</t>
  </si>
  <si>
    <t>3526014901S</t>
  </si>
  <si>
    <t>GLOVE VALPARAISO G/B XL</t>
  </si>
  <si>
    <t>3526014901XL</t>
  </si>
  <si>
    <t>GLOVE VENOM B/W/N 2X</t>
  </si>
  <si>
    <t>35600167272X</t>
  </si>
  <si>
    <t>GLOVE VENOM B/W/N L</t>
  </si>
  <si>
    <t>3560016727L</t>
  </si>
  <si>
    <t>GLOVE VENOM B/W/N M</t>
  </si>
  <si>
    <t>3560016727M</t>
  </si>
  <si>
    <t>GLOVE VENOM B/W/N S</t>
  </si>
  <si>
    <t>3560016727S</t>
  </si>
  <si>
    <t>GLOVE VENOM B/W/N XL</t>
  </si>
  <si>
    <t>3560016727XL</t>
  </si>
  <si>
    <t>GLOVE VENOM L/C/P 2X</t>
  </si>
  <si>
    <t>35600166632X</t>
  </si>
  <si>
    <t>GLOVE VENOM L/C/P L</t>
  </si>
  <si>
    <t>3560016663L</t>
  </si>
  <si>
    <t>GLOVE VENOM L/C/P M</t>
  </si>
  <si>
    <t>3560016663M</t>
  </si>
  <si>
    <t>GLOVE VENOM L/C/P S</t>
  </si>
  <si>
    <t>3560016663S</t>
  </si>
  <si>
    <t>GLOVE VENOM L/C/P XL</t>
  </si>
  <si>
    <t>3561016663XL</t>
  </si>
  <si>
    <t>GLOVE VENOM O/W/N 2X</t>
  </si>
  <si>
    <t>35600164292X</t>
  </si>
  <si>
    <t>GLOVE VENOM O/W/N L</t>
  </si>
  <si>
    <t>3560016429L</t>
  </si>
  <si>
    <t>GLOVE VENOM O/W/N M</t>
  </si>
  <si>
    <t>3560016429M</t>
  </si>
  <si>
    <t>GLOVE VENOM O/W/N S</t>
  </si>
  <si>
    <t>3560016429S</t>
  </si>
  <si>
    <t>GLOVE VENOM O/W/N XL</t>
  </si>
  <si>
    <t>3560016429XL</t>
  </si>
  <si>
    <t>GLOVE VENOM R/Y/B 2X</t>
  </si>
  <si>
    <t>35600163512X</t>
  </si>
  <si>
    <t>GLOVE VENOM R/Y/B L</t>
  </si>
  <si>
    <t>3560016351L</t>
  </si>
  <si>
    <t>GLOVE VENOM R/Y/B M</t>
  </si>
  <si>
    <t>3560016351M</t>
  </si>
  <si>
    <t>GLOVE VENOM R/Y/B XL</t>
  </si>
  <si>
    <t>3560016351XL</t>
  </si>
  <si>
    <t>GLOVE W4 SP-8 B/W/R L</t>
  </si>
  <si>
    <t>3518313123L</t>
  </si>
  <si>
    <t>GLOVE W4 SP-8 B/W/R M</t>
  </si>
  <si>
    <t>3518313123M</t>
  </si>
  <si>
    <t>GLOVE W4 SP-8 B/W/R S</t>
  </si>
  <si>
    <t>3518313123S</t>
  </si>
  <si>
    <t>GLOVE W4 SP-8 B/W/R XL</t>
  </si>
  <si>
    <t>3518313123XL</t>
  </si>
  <si>
    <t>GLOVE W4 SP-8 B/W/R XS</t>
  </si>
  <si>
    <t>3518313123XS</t>
  </si>
  <si>
    <t>GLOVE W4 SPARTAN B/RO L</t>
  </si>
  <si>
    <t>35947141327L</t>
  </si>
  <si>
    <t>GLOVE W4 SPARTAN B/RO M</t>
  </si>
  <si>
    <t>35947141327M</t>
  </si>
  <si>
    <t>GLOVE W4 SPARTAN B/RO S</t>
  </si>
  <si>
    <t>35947141327S</t>
  </si>
  <si>
    <t>GLOVE W4 SPARTAN B/RO XL</t>
  </si>
  <si>
    <t>35947141327XL</t>
  </si>
  <si>
    <t>GLOVE W4 SPARTAN B/RO XS</t>
  </si>
  <si>
    <t>35947141327XS</t>
  </si>
  <si>
    <t>GLOVE W4 SPARTAN BK L</t>
  </si>
  <si>
    <t>359471410L</t>
  </si>
  <si>
    <t>GLOVE W4 SPARTAN BK M</t>
  </si>
  <si>
    <t>359471410M</t>
  </si>
  <si>
    <t>GLOVE W4 SPARTAN BK S</t>
  </si>
  <si>
    <t>359471410S</t>
  </si>
  <si>
    <t>GLOVE W4 SPARTAN BK XL</t>
  </si>
  <si>
    <t>359471410XL</t>
  </si>
  <si>
    <t>GLOVE W4 SPARTAN BK XS</t>
  </si>
  <si>
    <t>359471410XS</t>
  </si>
  <si>
    <t>GLOVE W4 SPARTAN W/B/R L</t>
  </si>
  <si>
    <t>3594714213L</t>
  </si>
  <si>
    <t>GLOVE W4 SPARTAN W/B/R M</t>
  </si>
  <si>
    <t>3594714213M</t>
  </si>
  <si>
    <t>GLOVE W4 SPARTAN W/B/R S</t>
  </si>
  <si>
    <t>3594714213S</t>
  </si>
  <si>
    <t>GLOVE W4 SPARTAN W/B/R XL</t>
  </si>
  <si>
    <t>3594714213XL</t>
  </si>
  <si>
    <t>GLOVE W4 SPARTAN W/B/R XS</t>
  </si>
  <si>
    <t>3594714213XS</t>
  </si>
  <si>
    <t>GLOVE WARDEN BLK 2X</t>
  </si>
  <si>
    <t>3568216102X</t>
  </si>
  <si>
    <t>GLOVE WARDEN BLK 3X</t>
  </si>
  <si>
    <t>3568216103X</t>
  </si>
  <si>
    <t>GLOVE WARDEN BLK L</t>
  </si>
  <si>
    <t>356821610L</t>
  </si>
  <si>
    <t>GLOVE WARDEN BLK M</t>
  </si>
  <si>
    <t>356821610M</t>
  </si>
  <si>
    <t>GLOVE WARDEN BLK S</t>
  </si>
  <si>
    <t>356821610S</t>
  </si>
  <si>
    <t>GLOVE WARDEN BLK XL</t>
  </si>
  <si>
    <t>356821610XL</t>
  </si>
  <si>
    <t>GLOVE WR-3 GTX BK M</t>
  </si>
  <si>
    <t>352401310M</t>
  </si>
  <si>
    <t>GLOVE YARI BLUE 2X</t>
  </si>
  <si>
    <t>35292147472X</t>
  </si>
  <si>
    <t>GLOVE YARI BLUE 3X</t>
  </si>
  <si>
    <t>35292147473X</t>
  </si>
  <si>
    <t>GLOVE YARI BLUE L</t>
  </si>
  <si>
    <t>3529214747L</t>
  </si>
  <si>
    <t>GLOVE YARI BLUE M</t>
  </si>
  <si>
    <t>3529214747M</t>
  </si>
  <si>
    <t>GLOVE YARI BLUE S</t>
  </si>
  <si>
    <t>3529214747S</t>
  </si>
  <si>
    <t>GLOVE YARI BLUE XL</t>
  </si>
  <si>
    <t>3529214747XL</t>
  </si>
  <si>
    <t>GLOVE YARI GY/WT 2X</t>
  </si>
  <si>
    <t>352921410092X</t>
  </si>
  <si>
    <t>GLOVE YARI GY/WT 3X</t>
  </si>
  <si>
    <t>352921410093X</t>
  </si>
  <si>
    <t>GLOVE YARI GY/WT L</t>
  </si>
  <si>
    <t>35292141009L</t>
  </si>
  <si>
    <t>GLOVE YARI GY/WT M</t>
  </si>
  <si>
    <t>35292141009M</t>
  </si>
  <si>
    <t>GLOVE YARI GY/WT S</t>
  </si>
  <si>
    <t>35292141009S</t>
  </si>
  <si>
    <t>GLOVE YARI GY/WT XL</t>
  </si>
  <si>
    <t>35292141009XL</t>
  </si>
  <si>
    <t>GLOVE YARI ORG 2X</t>
  </si>
  <si>
    <t>35292144542X</t>
  </si>
  <si>
    <t>GLOVE YARI ORG 3X</t>
  </si>
  <si>
    <t>35292144543X</t>
  </si>
  <si>
    <t>GLOVE YARI ORG L</t>
  </si>
  <si>
    <t>3529214454L</t>
  </si>
  <si>
    <t>GLOVE YARI ORG M</t>
  </si>
  <si>
    <t>3529214454M</t>
  </si>
  <si>
    <t>GLOVE YARI ORG S</t>
  </si>
  <si>
    <t>3529214454S</t>
  </si>
  <si>
    <t>GLOVE YARI ORG XL</t>
  </si>
  <si>
    <t>3529214454XL</t>
  </si>
  <si>
    <t>GLOVE YTH BRAAP BLR 2XS</t>
  </si>
  <si>
    <t>35414167832XS</t>
  </si>
  <si>
    <t>GLOVE YTH BRAAP BLR L</t>
  </si>
  <si>
    <t>3541416783L</t>
  </si>
  <si>
    <t>GLOVE YTH BRAAP BLR M</t>
  </si>
  <si>
    <t>3541416783M</t>
  </si>
  <si>
    <t>GLOVE YTH BRAAP BLR S</t>
  </si>
  <si>
    <t>3541416783S</t>
  </si>
  <si>
    <t>GLOVE YTH BRAAP BLR XS</t>
  </si>
  <si>
    <t>3541416783XS</t>
  </si>
  <si>
    <t>GLOVE YTH BRAAP RBW 2XS</t>
  </si>
  <si>
    <t>35414163122XS</t>
  </si>
  <si>
    <t>GLOVE YTH BRAAP RBW L</t>
  </si>
  <si>
    <t>3541416312L</t>
  </si>
  <si>
    <t>GLOVE YTH BRAAP RBW M</t>
  </si>
  <si>
    <t>3541416312M</t>
  </si>
  <si>
    <t>GLOVE YTH BRAAP RBW S</t>
  </si>
  <si>
    <t>3541416312S</t>
  </si>
  <si>
    <t>GLOVE YTH BRAAP RBW XS</t>
  </si>
  <si>
    <t>3541416312XS</t>
  </si>
  <si>
    <t>GLOVE YTH SMATIC BBY 2XS</t>
  </si>
  <si>
    <t>354151610752XS</t>
  </si>
  <si>
    <t>GLOVE YTH SMATIC BBY L</t>
  </si>
  <si>
    <t>35415161075L</t>
  </si>
  <si>
    <t>GLOVE YTH SMATIC BBY M</t>
  </si>
  <si>
    <t>35415161075M</t>
  </si>
  <si>
    <t>GLOVE YTH SMATIC BBY S</t>
  </si>
  <si>
    <t>35415161075S</t>
  </si>
  <si>
    <t>GLOVE YTH SMATIC BBY XS</t>
  </si>
  <si>
    <t>35415161075XS</t>
  </si>
  <si>
    <t>GLOVE YTH SMATIC BRW 2XS</t>
  </si>
  <si>
    <t>35415167322XS</t>
  </si>
  <si>
    <t>GLOVE YTH SMATIC BRW L</t>
  </si>
  <si>
    <t>3541516732L</t>
  </si>
  <si>
    <t>GLOVE YTH SMATIC BRW M</t>
  </si>
  <si>
    <t>3541516732M</t>
  </si>
  <si>
    <t>GLOVE YTH SMATIC BRW S</t>
  </si>
  <si>
    <t>3541516732S</t>
  </si>
  <si>
    <t>GLOVE YTH SMATIC BRW XS</t>
  </si>
  <si>
    <t>3541516732XS</t>
  </si>
  <si>
    <t>GLOVE, WOM. SPS BLK L</t>
  </si>
  <si>
    <t>35190310L</t>
  </si>
  <si>
    <t>GLOVE, WOM. SPS BLK M</t>
  </si>
  <si>
    <t>35190310M</t>
  </si>
  <si>
    <t>GLOVE, WOM. SPS BLK S</t>
  </si>
  <si>
    <t>35190310S</t>
  </si>
  <si>
    <t>GLOVE, WOM. SPS BLK XS</t>
  </si>
  <si>
    <t>35190310XS</t>
  </si>
  <si>
    <t>6106018-1155</t>
  </si>
  <si>
    <t>6106018-1735</t>
  </si>
  <si>
    <t>3556719-10-L</t>
  </si>
  <si>
    <t>3556719-10-M</t>
  </si>
  <si>
    <t>3556719-10-S</t>
  </si>
  <si>
    <t>3556719-10-XL</t>
  </si>
  <si>
    <t>3556719-10302XL</t>
  </si>
  <si>
    <t>3556719-10303XL</t>
  </si>
  <si>
    <t>3556719-1030-XL</t>
  </si>
  <si>
    <t>3556719-12-L</t>
  </si>
  <si>
    <t>3556719-12-M</t>
  </si>
  <si>
    <t>3556719-12-S</t>
  </si>
  <si>
    <t>3556719-12-XL</t>
  </si>
  <si>
    <t>3556719-1304-XL</t>
  </si>
  <si>
    <t>3556719-155-2XL</t>
  </si>
  <si>
    <t>3556719-155-3XL</t>
  </si>
  <si>
    <t>3556719-155-L</t>
  </si>
  <si>
    <t>3556719-155-M</t>
  </si>
  <si>
    <t>3556719-155-S</t>
  </si>
  <si>
    <t>714-F</t>
  </si>
  <si>
    <t>3155019-1062-46</t>
  </si>
  <si>
    <t>3155019-1062-48</t>
  </si>
  <si>
    <t>3155019-1062-50</t>
  </si>
  <si>
    <t>3155019-1062-52</t>
  </si>
  <si>
    <t>3155019-1062-54</t>
  </si>
  <si>
    <t>3155019-1062-56</t>
  </si>
  <si>
    <t>3155019-1062-58</t>
  </si>
  <si>
    <t>3155019-1028-46</t>
  </si>
  <si>
    <t>3155019-1028-48</t>
  </si>
  <si>
    <t>3155019-1028-50</t>
  </si>
  <si>
    <t>3155019-1028-52</t>
  </si>
  <si>
    <t>3155019-1028-54</t>
  </si>
  <si>
    <t>3155019-1028-56</t>
  </si>
  <si>
    <t>3155019-1028-58</t>
  </si>
  <si>
    <t>3155019-12-46</t>
  </si>
  <si>
    <t>3155019-12-48</t>
  </si>
  <si>
    <t>3155019-12-50</t>
  </si>
  <si>
    <t>3155019-12-52</t>
  </si>
  <si>
    <t>3155019-12-54</t>
  </si>
  <si>
    <t>3155019-12-56</t>
  </si>
  <si>
    <t>3155019-12-58</t>
  </si>
  <si>
    <t>GP TECH V2 LEATHER JACKET TA COMP BLK/WHT 48</t>
  </si>
  <si>
    <t>3108517-12-48</t>
  </si>
  <si>
    <t>GP TECH V2 LEATHER JACKET TA COMP BLK/WHT 50</t>
  </si>
  <si>
    <t>3108517-12-50</t>
  </si>
  <si>
    <t>GP TECH V2 LEATHER JACKET TA COMP BLK/WHT 52</t>
  </si>
  <si>
    <t>3108517-12-52</t>
  </si>
  <si>
    <t>GP TECH V2 LEATHER JACKET TA COMP BLK/WHT 54</t>
  </si>
  <si>
    <t>3108517-12-54</t>
  </si>
  <si>
    <t>GP TECH V2 LEATHER JACKET TA COMP BLK/WHT 56</t>
  </si>
  <si>
    <t>3108517-12-56</t>
  </si>
  <si>
    <t>GP TECH V2 LEATHER JACKET TA COMP BLK/WHT 58</t>
  </si>
  <si>
    <t>3108517-12-58</t>
  </si>
  <si>
    <t>GP TECH V2 LEATHER JACKET TA COMP BLK/WHT 60</t>
  </si>
  <si>
    <t>3108517-12-60</t>
  </si>
  <si>
    <t>GP TECH V2 LEATHER JACKET TA COMP BLK/WHT/RED 48</t>
  </si>
  <si>
    <t>GP TECH V2 LEATHER JACKET TA COMP BLK/WHT/RED 50</t>
  </si>
  <si>
    <t>GP TECH V2 LEATHER JACKET TA COMP BLK/WHT/RED 52</t>
  </si>
  <si>
    <t>GP TECH V2 LEATHER JACKET TA COMP BLK/WHT/RED 54</t>
  </si>
  <si>
    <t>GP TECH V2 LEATHER JACKET TA COMP BLK/WHT/RED 56</t>
  </si>
  <si>
    <t>GP TECH V2 LEATHER JACKET TA COMP BLK/WHT/RED 58</t>
  </si>
  <si>
    <t>GP TECH V2 LEATHER JACKET TA COMP BLK/WHT/RED 60</t>
  </si>
  <si>
    <t>GP TECH V2 LEATHER JACKET TA COMP BLK/WHT/YEL FLUO 48</t>
  </si>
  <si>
    <t>GP TECH V2 LEATHER JACKET TA COMP BLK/WHT/YEL FLUO 50</t>
  </si>
  <si>
    <t>GP TECH V2 LEATHER JACKET TA COMP BLK/WHT/YEL FLUO 52</t>
  </si>
  <si>
    <t>GP TECH V2 LEATHER JACKET TA COMP BLK/WHT/YEL FLUO 54</t>
  </si>
  <si>
    <t>GP TECH V2 LEATHER JACKET TA COMP BLK/WHT/YEL FLUO 56</t>
  </si>
  <si>
    <t>GP TECH V2 LEATHER JACKET TA COMP BLK/WHT/YEL FLUO 58</t>
  </si>
  <si>
    <t>GP TECH V2 LEATHER JACKET TA COMP BLK/WHT/YEL FLUO 60</t>
  </si>
  <si>
    <t>3567219-10-L</t>
  </si>
  <si>
    <t>3567219-10-M</t>
  </si>
  <si>
    <t>3567219-10-S</t>
  </si>
  <si>
    <t>3567219-10-XL</t>
  </si>
  <si>
    <t>3567219-12-L</t>
  </si>
  <si>
    <t>3567219-12-M</t>
  </si>
  <si>
    <t>3567219-12-S</t>
  </si>
  <si>
    <t>3567219-12-XL</t>
  </si>
  <si>
    <t>3567219-13042XL</t>
  </si>
  <si>
    <t>3567219-13043XL</t>
  </si>
  <si>
    <t>3567219-1304-XL</t>
  </si>
  <si>
    <t>GPTECH CALF SLIDER-BLACK</t>
  </si>
  <si>
    <t>25SLIGATNE</t>
  </si>
  <si>
    <t>GPTECH CALF SLIDER-BLUE</t>
  </si>
  <si>
    <t>25SLIGATBL</t>
  </si>
  <si>
    <t>GUARD 4W BIONIC PADDING</t>
  </si>
  <si>
    <t>GUARD BIO ARMOR L</t>
  </si>
  <si>
    <t>GUARD BIO ARMOR S</t>
  </si>
  <si>
    <t>GUARD BIONIC SX KNEE M/L</t>
  </si>
  <si>
    <t>6506312950ML</t>
  </si>
  <si>
    <t>GUARD BIONIC SX KNEE XS/S</t>
  </si>
  <si>
    <t>6506312950XSS</t>
  </si>
  <si>
    <t>GUARD CE HIP BLK O/S</t>
  </si>
  <si>
    <t>GUARD CHEST A-8 LIGHT</t>
  </si>
  <si>
    <t>482-62405</t>
  </si>
  <si>
    <t xml:space="preserve">GUARD ELBOW SEQUENCE 2XL </t>
  </si>
  <si>
    <t>482-62404</t>
  </si>
  <si>
    <t>GUARD ELBOW SEQUENCE L/XL</t>
  </si>
  <si>
    <t>482-62403</t>
  </si>
  <si>
    <t xml:space="preserve">GUARD ELBOW SEQUENCE S/M </t>
  </si>
  <si>
    <t>6502518-13-SM</t>
  </si>
  <si>
    <t>482-62815</t>
  </si>
  <si>
    <t xml:space="preserve">GUARD KNEE SEQUENCE 2XL  </t>
  </si>
  <si>
    <t>482-62814</t>
  </si>
  <si>
    <t xml:space="preserve">GUARD KNEE SEQUENCE L/XL </t>
  </si>
  <si>
    <t>482-62813</t>
  </si>
  <si>
    <t xml:space="preserve">GUARD KNEE SEQUENCE S/M  </t>
  </si>
  <si>
    <t>6502618-13-SM</t>
  </si>
  <si>
    <t>GUARD KNEE SX-1 2XL</t>
  </si>
  <si>
    <t>6506316212XL</t>
  </si>
  <si>
    <t>482-62806</t>
  </si>
  <si>
    <t xml:space="preserve">GUARD KNEE SX-1 B/AN 2XL </t>
  </si>
  <si>
    <t>6506316-104-2XL</t>
  </si>
  <si>
    <t>482-62805</t>
  </si>
  <si>
    <t>GUARD KNEE SX-1 B/AN L/XL</t>
  </si>
  <si>
    <t>6506316-104-LXL</t>
  </si>
  <si>
    <t>482-62804</t>
  </si>
  <si>
    <t xml:space="preserve">GUARD KNEE SX-1 B/AN S/M </t>
  </si>
  <si>
    <t>GUARD KNEE SX-1 L/XL</t>
  </si>
  <si>
    <t>650631621LXL</t>
  </si>
  <si>
    <t>GUARD KNEE SX-1 S/M</t>
  </si>
  <si>
    <t>650631621SM</t>
  </si>
  <si>
    <t>GUARD SMART PROTECTOR L</t>
  </si>
  <si>
    <t>GUARD SMART PROTECTOR S</t>
  </si>
  <si>
    <t>GUARD VAPOR ELBOW L/XL</t>
  </si>
  <si>
    <t>65022131001LXL</t>
  </si>
  <si>
    <t>482-62402</t>
  </si>
  <si>
    <t xml:space="preserve">GUARD VAPOR ELBOW L/XL   </t>
  </si>
  <si>
    <t>GUARD VAPOR ELBOW S/M</t>
  </si>
  <si>
    <t>65022131001SM</t>
  </si>
  <si>
    <t>482-62401</t>
  </si>
  <si>
    <t xml:space="preserve">GUARD VAPOR ELBOW S/M    </t>
  </si>
  <si>
    <t>6502216-106SM</t>
  </si>
  <si>
    <t>GUARD VAPOR KNEE L/XL</t>
  </si>
  <si>
    <t>65023131001LXL</t>
  </si>
  <si>
    <t>482-62812</t>
  </si>
  <si>
    <t xml:space="preserve">GUARD VAPOR KNEE L/XL    </t>
  </si>
  <si>
    <t>GUARD VAPOR KNEE S/M</t>
  </si>
  <si>
    <t>65023131001SM</t>
  </si>
  <si>
    <t>482-62811</t>
  </si>
  <si>
    <t xml:space="preserve">GUARD VAPOR KNEE S/M     </t>
  </si>
  <si>
    <t>6502316106-SM</t>
  </si>
  <si>
    <t>GUARD YOUTH VAPOR ELBOW</t>
  </si>
  <si>
    <t>GUARD YTH VAPOR KNEE</t>
  </si>
  <si>
    <t>482-62400</t>
  </si>
  <si>
    <t>GUARD YTH VAPOR-PRO ELBOW</t>
  </si>
  <si>
    <t>6542216-106</t>
  </si>
  <si>
    <t>482-62810</t>
  </si>
  <si>
    <t xml:space="preserve">GUARD YTH VAPOR-PRO KNEE </t>
  </si>
  <si>
    <t>6542316-106</t>
  </si>
  <si>
    <t>482-90062X</t>
  </si>
  <si>
    <t>HELMET M10 MT BK/WT CB 2X</t>
  </si>
  <si>
    <t>714-I</t>
  </si>
  <si>
    <t>8301119-1301-2X</t>
  </si>
  <si>
    <t>482-9006L</t>
  </si>
  <si>
    <t>HELMET M10 MT BK/WT CB LG</t>
  </si>
  <si>
    <t>8301119-1301-LG</t>
  </si>
  <si>
    <t>482-9006M</t>
  </si>
  <si>
    <t>HELMET M10 MT BK/WT CB MD</t>
  </si>
  <si>
    <t>8301119-1301-MD</t>
  </si>
  <si>
    <t>482-9006S</t>
  </si>
  <si>
    <t>HELMET M10 MT BK/WT CB SM</t>
  </si>
  <si>
    <t>8301119-1301-SM</t>
  </si>
  <si>
    <t>482-9006X</t>
  </si>
  <si>
    <t>HELMET M10 MT BK/WT CB XL</t>
  </si>
  <si>
    <t>8301119-1301-XL</t>
  </si>
  <si>
    <t>482-9006XS</t>
  </si>
  <si>
    <t>HELMET M10 MT BK/WT CB XS</t>
  </si>
  <si>
    <t>8301119-1301-XS</t>
  </si>
  <si>
    <t>482-90022X</t>
  </si>
  <si>
    <t>HELMET M10 RD/WT GLOSS 2X</t>
  </si>
  <si>
    <t>8301119-3182-2X</t>
  </si>
  <si>
    <t>482-9002L</t>
  </si>
  <si>
    <t>HELMET M10 RD/WT GLOSS LG</t>
  </si>
  <si>
    <t>8301119-3182-LG</t>
  </si>
  <si>
    <t>482-9002M</t>
  </si>
  <si>
    <t>HELMET M10 RD/WT GLOSS MD</t>
  </si>
  <si>
    <t>8301119-3182-MD</t>
  </si>
  <si>
    <t>482-9002S</t>
  </si>
  <si>
    <t>HELMET M10 RD/WT GLOSS SM</t>
  </si>
  <si>
    <t>8301119-3182-SM</t>
  </si>
  <si>
    <t>482-9002X</t>
  </si>
  <si>
    <t>HELMET M10 RD/WT GLOSS XL</t>
  </si>
  <si>
    <t>8301119-3182-XL</t>
  </si>
  <si>
    <t>482-9002XS</t>
  </si>
  <si>
    <t>HELMET M10 RD/WT GLOSS XS</t>
  </si>
  <si>
    <t>8301119-3182-XS</t>
  </si>
  <si>
    <t>482-91062X</t>
  </si>
  <si>
    <t xml:space="preserve">HELMET M8 DARK RD/WT 2X  </t>
  </si>
  <si>
    <t>8300819-3032-2X</t>
  </si>
  <si>
    <t>482-9106L</t>
  </si>
  <si>
    <t xml:space="preserve">HELMET M8 DARK RD/WT LG  </t>
  </si>
  <si>
    <t>8300819-3032-LG</t>
  </si>
  <si>
    <t>482-9106M</t>
  </si>
  <si>
    <t xml:space="preserve">HELMET M8 DARK RD/WT MD  </t>
  </si>
  <si>
    <t>8300819-3032-MD</t>
  </si>
  <si>
    <t>482-9106S</t>
  </si>
  <si>
    <t xml:space="preserve">HELMET M8 DARK RD/WT SM  </t>
  </si>
  <si>
    <t>8300819-3032-SM</t>
  </si>
  <si>
    <t>482-9106X</t>
  </si>
  <si>
    <t xml:space="preserve">HELMET M8 DARK RD/WT XL  </t>
  </si>
  <si>
    <t>8300819-3032-XL</t>
  </si>
  <si>
    <t>482-9106XS</t>
  </si>
  <si>
    <t>8033637211886</t>
  </si>
  <si>
    <t>HELMET M8 DARK RD/WT XS</t>
  </si>
  <si>
    <t>8300819-3032-XS</t>
  </si>
  <si>
    <t>482-91022X</t>
  </si>
  <si>
    <t xml:space="preserve">HELMET M8 GLOSS BK 2X    </t>
  </si>
  <si>
    <t>8300719-1180-2X</t>
  </si>
  <si>
    <t>482-9102L</t>
  </si>
  <si>
    <t xml:space="preserve">HELMET M8 GLOSS BK LG    </t>
  </si>
  <si>
    <t>8300719-1180-LG</t>
  </si>
  <si>
    <t>482-9102M</t>
  </si>
  <si>
    <t xml:space="preserve">HELMET M8 GLOSS BK MD    </t>
  </si>
  <si>
    <t>8300719-1180-MD</t>
  </si>
  <si>
    <t>482-9102S</t>
  </si>
  <si>
    <t xml:space="preserve">HELMET M8 GLOSS BK SM    </t>
  </si>
  <si>
    <t>8300719-1180-SM</t>
  </si>
  <si>
    <t>482-9102X</t>
  </si>
  <si>
    <t xml:space="preserve">HELMET M8 GLOSS BK XL    </t>
  </si>
  <si>
    <t>8300719-1180-XL</t>
  </si>
  <si>
    <t>482-9102XS</t>
  </si>
  <si>
    <t xml:space="preserve">HELMET M8 GLOSS BK XS    </t>
  </si>
  <si>
    <t>8300719-1180-XS</t>
  </si>
  <si>
    <t>482-91002X</t>
  </si>
  <si>
    <t>8300719-2180-2X</t>
  </si>
  <si>
    <t>482-9100L</t>
  </si>
  <si>
    <t>8300719-2180-LG</t>
  </si>
  <si>
    <t>482-9100M</t>
  </si>
  <si>
    <t>8300719-2180-MD</t>
  </si>
  <si>
    <t>482-9100S</t>
  </si>
  <si>
    <t>8300719-2180-SM</t>
  </si>
  <si>
    <t>482-9100X</t>
  </si>
  <si>
    <t>8300719-2180-XL</t>
  </si>
  <si>
    <t>482-9100XS</t>
  </si>
  <si>
    <t>8300719-2180-XS</t>
  </si>
  <si>
    <t>482-91082X</t>
  </si>
  <si>
    <t xml:space="preserve">HELMET M8 LIGHT OR/GY 2X </t>
  </si>
  <si>
    <t>482-9108L</t>
  </si>
  <si>
    <t xml:space="preserve">HELMET M8 LIGHT OR/GY LG </t>
  </si>
  <si>
    <t>482-9108M</t>
  </si>
  <si>
    <t xml:space="preserve">HELMET M8 LIGHT OR/GY MD </t>
  </si>
  <si>
    <t>482-9108S</t>
  </si>
  <si>
    <t xml:space="preserve">HELMET M8 LIGHT OR/GY SM </t>
  </si>
  <si>
    <t>482-9108X</t>
  </si>
  <si>
    <t xml:space="preserve">HELMET M8 LIGHT OR/GY XL </t>
  </si>
  <si>
    <t>482-9108XS</t>
  </si>
  <si>
    <t xml:space="preserve">HELMET M8 LIGHT OR/GY XS </t>
  </si>
  <si>
    <t>482-91012X</t>
  </si>
  <si>
    <t>482-9101L</t>
  </si>
  <si>
    <t>8033637921600</t>
  </si>
  <si>
    <t>482-9101M</t>
  </si>
  <si>
    <t>8033637921662</t>
  </si>
  <si>
    <t>482-9101S</t>
  </si>
  <si>
    <t>8033637921723</t>
  </si>
  <si>
    <t>482-9101X</t>
  </si>
  <si>
    <t>482-9101XS</t>
  </si>
  <si>
    <t>482-91152X</t>
  </si>
  <si>
    <t xml:space="preserve">HELMET M8 MT BK/GY/TL 2X </t>
  </si>
  <si>
    <t>8301519-1306-2X</t>
  </si>
  <si>
    <t>482-9115L</t>
  </si>
  <si>
    <t xml:space="preserve">HELMET M8 MT BK/GY/TL LG </t>
  </si>
  <si>
    <t>8301519-1306-LG</t>
  </si>
  <si>
    <t>482-9115M</t>
  </si>
  <si>
    <t xml:space="preserve">HELMET M8 MT BK/GY/TL MD </t>
  </si>
  <si>
    <t>8301519-1306-MD</t>
  </si>
  <si>
    <t>482-9115S</t>
  </si>
  <si>
    <t xml:space="preserve">HELMET M8 MT BK/GY/TL SM </t>
  </si>
  <si>
    <t>8301519-1306-SM</t>
  </si>
  <si>
    <t>482-9115X</t>
  </si>
  <si>
    <t xml:space="preserve">HELMET M8 MT BK/GY/TL XL </t>
  </si>
  <si>
    <t>8301519-1306-XL</t>
  </si>
  <si>
    <t>482-9115XS</t>
  </si>
  <si>
    <t>HELMET M8 MT BK/GY/TL XS</t>
  </si>
  <si>
    <t>8301519-1306-XS</t>
  </si>
  <si>
    <t>482-91172X</t>
  </si>
  <si>
    <t xml:space="preserve">HELMET M8 MT BK/GY/YL 2X </t>
  </si>
  <si>
    <t>8301519-1305-2X</t>
  </si>
  <si>
    <t>482-9117L</t>
  </si>
  <si>
    <t xml:space="preserve">HELMET M8 MT BK/GY/YL LG </t>
  </si>
  <si>
    <t>8301519-1305-LG</t>
  </si>
  <si>
    <t>482-9117M</t>
  </si>
  <si>
    <t xml:space="preserve">HELMET M8 MT BK/GY/YL MD </t>
  </si>
  <si>
    <t>8301519-1305-MD</t>
  </si>
  <si>
    <t>482-9117S</t>
  </si>
  <si>
    <t xml:space="preserve">HELMET M8 MT BK/GY/YL SM </t>
  </si>
  <si>
    <t>8301519-1305-SM</t>
  </si>
  <si>
    <t>482-9117X</t>
  </si>
  <si>
    <t xml:space="preserve">HELMET M8 MT BK/GY/YL XL </t>
  </si>
  <si>
    <t>8301519-1305-XL</t>
  </si>
  <si>
    <t>482-9117XS</t>
  </si>
  <si>
    <t xml:space="preserve">HELMET M8 MT BK/GY/YL XS </t>
  </si>
  <si>
    <t>8301519-1305-XS</t>
  </si>
  <si>
    <t>482-91112X</t>
  </si>
  <si>
    <t xml:space="preserve">HELMET M8 OR/BK/GLSSY 2X </t>
  </si>
  <si>
    <t>8301319-4184-2X</t>
  </si>
  <si>
    <t>482-9111L</t>
  </si>
  <si>
    <t xml:space="preserve">HELMET M8 OR/BK/GLSSY LG </t>
  </si>
  <si>
    <t>8301319-4184-LG</t>
  </si>
  <si>
    <t>482-9111M</t>
  </si>
  <si>
    <t xml:space="preserve">HELMET M8 OR/BK/GLSSY MD </t>
  </si>
  <si>
    <t>8301319-4184-MD</t>
  </si>
  <si>
    <t>482-9111S</t>
  </si>
  <si>
    <t xml:space="preserve">HELMET M8 OR/BK/GLSSY SM </t>
  </si>
  <si>
    <t>8301319-4184-SM</t>
  </si>
  <si>
    <t>482-9111X</t>
  </si>
  <si>
    <t xml:space="preserve">HELMET M8 OR/BK/GLSSY XL </t>
  </si>
  <si>
    <t>8301319-4184-XL</t>
  </si>
  <si>
    <t>482-9111XS</t>
  </si>
  <si>
    <t xml:space="preserve">HELMET M8 OR/BK/GLSSY XS </t>
  </si>
  <si>
    <t>8301319-4184-XS</t>
  </si>
  <si>
    <t>482-91162X</t>
  </si>
  <si>
    <t xml:space="preserve">HELMET M8 RD/BK/GY GL 2X </t>
  </si>
  <si>
    <t>8301519-3183-2X</t>
  </si>
  <si>
    <t>482-9116L</t>
  </si>
  <si>
    <t xml:space="preserve">HELMET M8 RD/BK/GY GL LG </t>
  </si>
  <si>
    <t>8301519-3183-LG</t>
  </si>
  <si>
    <t>482-9116M</t>
  </si>
  <si>
    <t xml:space="preserve">HELMET M8 RD/BK/GY GL MD </t>
  </si>
  <si>
    <t>8301519-3183-MD</t>
  </si>
  <si>
    <t>482-9116S</t>
  </si>
  <si>
    <t xml:space="preserve">HELMET M8 RD/BK/GY GL SM </t>
  </si>
  <si>
    <t>8301519-3183-SM</t>
  </si>
  <si>
    <t>482-9116X</t>
  </si>
  <si>
    <t xml:space="preserve">HELMET M8 RD/BK/GY GL XL </t>
  </si>
  <si>
    <t>8301519-3183-XL</t>
  </si>
  <si>
    <t>482-9116XS</t>
  </si>
  <si>
    <t xml:space="preserve">HELMET M8 RD/BK/GY GL XS </t>
  </si>
  <si>
    <t>8301519-3183-XS</t>
  </si>
  <si>
    <t>482-91122X</t>
  </si>
  <si>
    <t xml:space="preserve">HELMET M8 RD/WT/GLOS 2X  </t>
  </si>
  <si>
    <t>8301319-3182-2X</t>
  </si>
  <si>
    <t>482-9112L</t>
  </si>
  <si>
    <t xml:space="preserve">HELMET M8 RD/WT/GLOS LG  </t>
  </si>
  <si>
    <t>8301319-3182-LG</t>
  </si>
  <si>
    <t>482-9112M</t>
  </si>
  <si>
    <t xml:space="preserve">HELMET M8 RD/WT/GLOS MD  </t>
  </si>
  <si>
    <t>8301319-3182-MD</t>
  </si>
  <si>
    <t>482-9112S</t>
  </si>
  <si>
    <t xml:space="preserve">HELMET M8 RD/WT/GLOS SM  </t>
  </si>
  <si>
    <t>8301319-3182-SM</t>
  </si>
  <si>
    <t>482-9112X</t>
  </si>
  <si>
    <t xml:space="preserve">HELMET M8 RD/WT/GLOS XL  </t>
  </si>
  <si>
    <t>8301319-3182-XL</t>
  </si>
  <si>
    <t>482-9112XS</t>
  </si>
  <si>
    <t xml:space="preserve">HELMET M8 RD/WT/GLOS XS </t>
  </si>
  <si>
    <t>8301319-3182-XS</t>
  </si>
  <si>
    <t>482-91052X</t>
  </si>
  <si>
    <t xml:space="preserve">HELMET M8 SI/BK 2X       </t>
  </si>
  <si>
    <t>482-9105L</t>
  </si>
  <si>
    <t xml:space="preserve">HELMET M8 SI/BK LG       </t>
  </si>
  <si>
    <t>482-9105M</t>
  </si>
  <si>
    <t xml:space="preserve">HELMET M8 SI/BK MD       </t>
  </si>
  <si>
    <t>482-9105S</t>
  </si>
  <si>
    <t xml:space="preserve">HELMET M8 SI/BK SM       </t>
  </si>
  <si>
    <t>482-9105X</t>
  </si>
  <si>
    <t xml:space="preserve">HELMET M8 SI/BK XL       </t>
  </si>
  <si>
    <t>482-9105XS</t>
  </si>
  <si>
    <t xml:space="preserve">HELMET M8 SI/BK XS       </t>
  </si>
  <si>
    <t>482-91182X</t>
  </si>
  <si>
    <t xml:space="preserve">HELMET M8 WT/BK/GY GL 2X </t>
  </si>
  <si>
    <t>8301519-2182-2X</t>
  </si>
  <si>
    <t>482-9118L</t>
  </si>
  <si>
    <t xml:space="preserve">HELMET M8 WT/BK/GY GL LG </t>
  </si>
  <si>
    <t>8301519-2182-LG</t>
  </si>
  <si>
    <t>482-9118M</t>
  </si>
  <si>
    <t xml:space="preserve">HELMET M8 WT/BK/GY GL MD </t>
  </si>
  <si>
    <t>8301519-2182-MD</t>
  </si>
  <si>
    <t>482-9118S</t>
  </si>
  <si>
    <t xml:space="preserve">HELMET M8 WT/BK/GY GL SM </t>
  </si>
  <si>
    <t>8301519-2182-SM</t>
  </si>
  <si>
    <t>482-9118X</t>
  </si>
  <si>
    <t xml:space="preserve">HELMET M8 WT/BK/GY GL XL </t>
  </si>
  <si>
    <t>8301519-2182-XL</t>
  </si>
  <si>
    <t>482-9118XS</t>
  </si>
  <si>
    <t xml:space="preserve">HELMET M8 WT/BK/GY GL XS </t>
  </si>
  <si>
    <t>8301519-2182-XS</t>
  </si>
  <si>
    <t>HINGE COVERS FLUID-KNEE</t>
  </si>
  <si>
    <t xml:space="preserve">IGUANA HYDRATION BACKPACK BLK/ANT </t>
  </si>
  <si>
    <t>6107318-140</t>
  </si>
  <si>
    <t xml:space="preserve">IGUANA HYDRATION BACKPACK BLK/BLU/RED/YEL FLUO </t>
  </si>
  <si>
    <t>6107318-1735</t>
  </si>
  <si>
    <t>INNER BOOTIE NEW T8 SZ 10</t>
  </si>
  <si>
    <t>25SHOET841110</t>
  </si>
  <si>
    <t>INNER BOOTIE NEW T8 SZ 11</t>
  </si>
  <si>
    <t>25SHOET841111</t>
  </si>
  <si>
    <t>INNER BOOTIE NEW T8 SZ 12</t>
  </si>
  <si>
    <t>25SHOET841112</t>
  </si>
  <si>
    <t>INNER BOOTIE NEW T8 SZ 13</t>
  </si>
  <si>
    <t>25SHOET841113</t>
  </si>
  <si>
    <t>INNER BOOTIE NEW T8 SZ 14</t>
  </si>
  <si>
    <t>25SHOET841114</t>
  </si>
  <si>
    <t>INNER BOOTIE NEW T8 SZ 15</t>
  </si>
  <si>
    <t>25SHOET841115</t>
  </si>
  <si>
    <t>INNER BOOTIE NEW T8 SZ 5</t>
  </si>
  <si>
    <t>25SHOET84115</t>
  </si>
  <si>
    <t>INNER BOOTIE NEW T8 SZ 6</t>
  </si>
  <si>
    <t>25SHOET84116</t>
  </si>
  <si>
    <t>INNER BOOTIE NEW T8 SZ 7</t>
  </si>
  <si>
    <t>25SHOET84117</t>
  </si>
  <si>
    <t>INNER BOOTIE NEW T8 SZ 8</t>
  </si>
  <si>
    <t>25SHOET84118</t>
  </si>
  <si>
    <t>INNER BOOTIE NEW T8 SZ 9</t>
  </si>
  <si>
    <t>25SHOET84119</t>
  </si>
  <si>
    <t>INNER BRACE SD BAR BK 7</t>
  </si>
  <si>
    <t>25SBT14107</t>
  </si>
  <si>
    <t>INSERT PAD SET FOR BNS</t>
  </si>
  <si>
    <t>482-5019</t>
  </si>
  <si>
    <t>INSERT PROTECT T7 11/15</t>
  </si>
  <si>
    <t>25MPT74101115</t>
  </si>
  <si>
    <t>482-5220</t>
  </si>
  <si>
    <t>INSERT PROTECT T7 5/7</t>
  </si>
  <si>
    <t>25MPT741057</t>
  </si>
  <si>
    <t>482-5221</t>
  </si>
  <si>
    <t>INSERT PROTECT T7 8/10</t>
  </si>
  <si>
    <t>25MPT7410810</t>
  </si>
  <si>
    <t>INSOLE, BOOTIE T10 SZ 10</t>
  </si>
  <si>
    <t>25FUT10G10</t>
  </si>
  <si>
    <t>INSOLE, BOOTIE T10 SZ 11</t>
  </si>
  <si>
    <t>25FUT10G11</t>
  </si>
  <si>
    <t>INSOLE, BOOTIE T10 SZ 12</t>
  </si>
  <si>
    <t>25FUT10G12</t>
  </si>
  <si>
    <t>INSOLE, BOOTIE T10 SZ 13</t>
  </si>
  <si>
    <t>25FUT10G13</t>
  </si>
  <si>
    <t>INSOLE, BOOTIE T10 SZ 14</t>
  </si>
  <si>
    <t>25FUT10G14</t>
  </si>
  <si>
    <t>INSOLE, BOOTIE T10 SZ 7</t>
  </si>
  <si>
    <t>25FUT10G7</t>
  </si>
  <si>
    <t>INSOLE, BOOTIE T10 SZ 8</t>
  </si>
  <si>
    <t>25FUT10G8</t>
  </si>
  <si>
    <t>INSOLE, BOOTIE T10 SZ 9</t>
  </si>
  <si>
    <t>25FUT10G9</t>
  </si>
  <si>
    <t>J-6 WATERPROOF RIDING SHOE BLK 10</t>
  </si>
  <si>
    <t>2542015-10-10</t>
  </si>
  <si>
    <t>J-6 WATERPROOF RIDING SHOE BLK 11</t>
  </si>
  <si>
    <t>2542015-10-11</t>
  </si>
  <si>
    <t>J-6 WATERPROOF RIDING SHOE BLK 12</t>
  </si>
  <si>
    <t>2542015-10-12</t>
  </si>
  <si>
    <t>J-6 WATERPROOF RIDING SHOE BLK 13</t>
  </si>
  <si>
    <t>2542015-10-13</t>
  </si>
  <si>
    <t>J-6 WATERPROOF RIDING SHOE BLK 14</t>
  </si>
  <si>
    <t>2542015-10-14</t>
  </si>
  <si>
    <t>2542015-10-7</t>
  </si>
  <si>
    <t>J-6 WATERPROOF RIDING SHOE BLK 8</t>
  </si>
  <si>
    <t>2542015-10-8</t>
  </si>
  <si>
    <t>J-6 WATERPROOF RIDING SHOE BLK 9</t>
  </si>
  <si>
    <t>2542015-10-9</t>
  </si>
  <si>
    <t>J-6 WATERPROOF RIDING SHOE BRN 10</t>
  </si>
  <si>
    <t>2542015-80-10</t>
  </si>
  <si>
    <t>J-6 WATERPROOF RIDING SHOE BRN 11</t>
  </si>
  <si>
    <t>2542015-80-11</t>
  </si>
  <si>
    <t>J-6 WATERPROOF RIDING SHOE BRN 12</t>
  </si>
  <si>
    <t>2542015-80-12</t>
  </si>
  <si>
    <t>J-6 WATERPROOF RIDING SHOE BRN 13</t>
  </si>
  <si>
    <t>2542015-80-13</t>
  </si>
  <si>
    <t>J-6 WATERPROOF RIDING SHOE BRN 14</t>
  </si>
  <si>
    <t>2542015-80-14</t>
  </si>
  <si>
    <t>2542015-80-7</t>
  </si>
  <si>
    <t>J-6 WATERPROOF RIDING SHOE BRN 8</t>
  </si>
  <si>
    <t>2542015-80-8</t>
  </si>
  <si>
    <t>J-6 WATERPROOF RIDING SHOE BRN 9</t>
  </si>
  <si>
    <t>2542015-80-9</t>
  </si>
  <si>
    <t>JACKET +D4419JAWS PERF B/W/G 54</t>
  </si>
  <si>
    <t>JACKET 4W AMOK BK/GY 2XL</t>
  </si>
  <si>
    <t>32177161112XL</t>
  </si>
  <si>
    <t>JACKET 4W AMOK BK/GY L</t>
  </si>
  <si>
    <t>3217716111L</t>
  </si>
  <si>
    <t>JACKET 4W AMOK BK/GY M</t>
  </si>
  <si>
    <t>3217716111M</t>
  </si>
  <si>
    <t>JACKET 4W AMOK BK/GY S</t>
  </si>
  <si>
    <t>3217716111S</t>
  </si>
  <si>
    <t>JACKET 4W AMOK BK/GY XL</t>
  </si>
  <si>
    <t>3217716111XL</t>
  </si>
  <si>
    <t>JACKET 4W AMOK GY/GY 2XL</t>
  </si>
  <si>
    <t>32177169222XL</t>
  </si>
  <si>
    <t>JACKET 4W AMOK GY/GY L</t>
  </si>
  <si>
    <t>3217716922L</t>
  </si>
  <si>
    <t>JACKET 4W AMOK GY/GY M</t>
  </si>
  <si>
    <t>3217716922M</t>
  </si>
  <si>
    <t>JACKET 4W AMOK GY/GY S</t>
  </si>
  <si>
    <t>3217716922S</t>
  </si>
  <si>
    <t>JACKET 4W AMOK GY/GY XL</t>
  </si>
  <si>
    <t>3217716922XL</t>
  </si>
  <si>
    <t>JACKET 4W ANDES BK 2X</t>
  </si>
  <si>
    <t>3217514102X</t>
  </si>
  <si>
    <t>JACKET 4W ANDES BK L</t>
  </si>
  <si>
    <t>321751410L</t>
  </si>
  <si>
    <t>3217517-10-L</t>
  </si>
  <si>
    <t>JACKET 4W ANDES BK M</t>
  </si>
  <si>
    <t>321751410M</t>
  </si>
  <si>
    <t>3217517-10-M</t>
  </si>
  <si>
    <t>JACKET 4W ANDES BK S</t>
  </si>
  <si>
    <t>321751410S</t>
  </si>
  <si>
    <t>3217517-10-S</t>
  </si>
  <si>
    <t>JACKET 4W ANDES BK XL</t>
  </si>
  <si>
    <t>321751410XL</t>
  </si>
  <si>
    <t>3217517-10-XL</t>
  </si>
  <si>
    <t>3217517-10-XXL</t>
  </si>
  <si>
    <t>JACKET 4W ANDES G/B 2X</t>
  </si>
  <si>
    <t>32175149212X</t>
  </si>
  <si>
    <t>JACKET 4W ANDES G/B L</t>
  </si>
  <si>
    <t>3217514921L</t>
  </si>
  <si>
    <t>JACKET 4W ANDES G/B M</t>
  </si>
  <si>
    <t>3217514921M</t>
  </si>
  <si>
    <t>JACKET 4W ANDES G/B S</t>
  </si>
  <si>
    <t>3217514921S</t>
  </si>
  <si>
    <t>JACKET 4W ANDES G/B XL</t>
  </si>
  <si>
    <t>3217514921XL</t>
  </si>
  <si>
    <t>3217517-9219-L</t>
  </si>
  <si>
    <t>3217517-9219-M</t>
  </si>
  <si>
    <t>3217517-9219-S</t>
  </si>
  <si>
    <t xml:space="preserve">JACKET 4W ANDES G/G/B XL </t>
  </si>
  <si>
    <t>3217517-9219-XL</t>
  </si>
  <si>
    <t xml:space="preserve">JACKET 4W ANDES G/G/B XXL </t>
  </si>
  <si>
    <t>3217517-9219-XXL</t>
  </si>
  <si>
    <t>JACKET 4W BIONIC PROT L</t>
  </si>
  <si>
    <t>65160161360L</t>
  </si>
  <si>
    <t>JACKET 4W BIONIC PROT M</t>
  </si>
  <si>
    <t>65160161360M</t>
  </si>
  <si>
    <t>JACKET 4W BIONIC PROT S</t>
  </si>
  <si>
    <t>65160161360S</t>
  </si>
  <si>
    <t>JACKET 4W BIONIC2 PROT S</t>
  </si>
  <si>
    <t>65165813S</t>
  </si>
  <si>
    <t>JACKET 4W BOGOTA BK/GY 2X</t>
  </si>
  <si>
    <t>32170151022X</t>
  </si>
  <si>
    <t>JACKET 4W BOGOTA BK/GY L</t>
  </si>
  <si>
    <t>3217015102L</t>
  </si>
  <si>
    <t>JACKET 4W BOGOTA BK/GY M</t>
  </si>
  <si>
    <t>3217015102M</t>
  </si>
  <si>
    <t>JACKET 4W BOGOTA BK/GY S</t>
  </si>
  <si>
    <t>3217015102S</t>
  </si>
  <si>
    <t>JACKET 4W BOGOTA BK/GY XL</t>
  </si>
  <si>
    <t>3217015102XL</t>
  </si>
  <si>
    <t>JACKET 4W CASSIE ANT 2X</t>
  </si>
  <si>
    <t>33191141142X</t>
  </si>
  <si>
    <t>JACKET 4W CASSIE ANT L</t>
  </si>
  <si>
    <t>3319114114L</t>
  </si>
  <si>
    <t>JACKET 4W CASSIE ANT M</t>
  </si>
  <si>
    <t>3319114114M</t>
  </si>
  <si>
    <t>JACKET 4W CASSIE ANT S</t>
  </si>
  <si>
    <t>3319114114S</t>
  </si>
  <si>
    <t>JACKET 4W CASSIE ANT XL</t>
  </si>
  <si>
    <t>3319114114XL</t>
  </si>
  <si>
    <t>JACKET 4W CASSIE ANT XS</t>
  </si>
  <si>
    <t>3319114114XS</t>
  </si>
  <si>
    <t>JACKET 4W CASSIE BKANT 2X</t>
  </si>
  <si>
    <t>33191141042X</t>
  </si>
  <si>
    <t>JACKET 4W CASSIE BKANT L</t>
  </si>
  <si>
    <t>3319114104L</t>
  </si>
  <si>
    <t>JACKET 4W CASSIE BKANT M</t>
  </si>
  <si>
    <t>3319114104M</t>
  </si>
  <si>
    <t>JACKET 4W CASSIE BKANT S</t>
  </si>
  <si>
    <t>3319114104S</t>
  </si>
  <si>
    <t>JACKET 4W CASSIE BKANT XL</t>
  </si>
  <si>
    <t>3319114104XL</t>
  </si>
  <si>
    <t>JACKET 4W CASSIE BKANT XS</t>
  </si>
  <si>
    <t>3319114104XS</t>
  </si>
  <si>
    <t>JACKET 4W DEVON AIR BLK 38</t>
  </si>
  <si>
    <t>JACKET 4W DEVON AIR BLK 40</t>
  </si>
  <si>
    <t>JACKET 4W DEVON AIR BLK 42</t>
  </si>
  <si>
    <t>JACKET 4W DEVON AIR BLK 44</t>
  </si>
  <si>
    <t>JACKET 4W DEVON AIR BLK 46</t>
  </si>
  <si>
    <t>JACKET 4W DEVON AIR BLK 48</t>
  </si>
  <si>
    <t>JACKET 4W DEVON AIR BLK 50</t>
  </si>
  <si>
    <t>JACKET 4W DEVON AIR BWP38</t>
  </si>
  <si>
    <t>JACKET 4W DEVON AIR BWP40</t>
  </si>
  <si>
    <t>JACKET 4W DEVON AIR BWP42</t>
  </si>
  <si>
    <t>JACKET 4W DEVON AIR BWP44</t>
  </si>
  <si>
    <t>JACKET 4W DEVON AIR BWP46</t>
  </si>
  <si>
    <t>JACKET 4W DEVON AIR BWP48</t>
  </si>
  <si>
    <t>JACKET 4W DEVON AIR BWP50</t>
  </si>
  <si>
    <t>JACKET 4W DEVON B/W/P 38</t>
  </si>
  <si>
    <t>JACKET 4W DEVON B/W/P 40</t>
  </si>
  <si>
    <t>JACKET 4W DEVON B/W/P 42</t>
  </si>
  <si>
    <t>JACKET 4W DEVON B/W/P 44</t>
  </si>
  <si>
    <t>JACKET 4W DEVON B/W/P 46</t>
  </si>
  <si>
    <t>JACKET 4W DEVON B/W/P 48</t>
  </si>
  <si>
    <t>JACKET 4W DEVON B/W/P 50</t>
  </si>
  <si>
    <t>JACKET 4W DEVON BLK 38</t>
  </si>
  <si>
    <t>JACKET 4W DEVON BLK 40</t>
  </si>
  <si>
    <t>JACKET 4W DEVON BLK 42</t>
  </si>
  <si>
    <t>JACKET 4W DEVON BLK 44</t>
  </si>
  <si>
    <t>JACKET 4W DEVON BLK 46</t>
  </si>
  <si>
    <t>JACKET 4W DEVON BLK 48</t>
  </si>
  <si>
    <t>JACKET 4W DEVON BLK 50</t>
  </si>
  <si>
    <t>JACKET 4W ELOISE BK 2XL</t>
  </si>
  <si>
    <t>3318415102XL</t>
  </si>
  <si>
    <t>JACKET 4W ELOISE BK L</t>
  </si>
  <si>
    <t>331841510L</t>
  </si>
  <si>
    <t>JACKET 4W ELOISE BK M</t>
  </si>
  <si>
    <t>331841510M</t>
  </si>
  <si>
    <t>JACKET 4W ELOISE BK S</t>
  </si>
  <si>
    <t>331841510S</t>
  </si>
  <si>
    <t>JACKET 4W ELOISE BK XL</t>
  </si>
  <si>
    <t>331841510XL</t>
  </si>
  <si>
    <t>JACKET 4W ELOISE BK XS</t>
  </si>
  <si>
    <t>331841510XS</t>
  </si>
  <si>
    <t>3318415-7014-2X</t>
  </si>
  <si>
    <t>3318415-7014-XL</t>
  </si>
  <si>
    <t>3318415-7014-XS</t>
  </si>
  <si>
    <t>JACKET 4W FRANCIE BK 2X</t>
  </si>
  <si>
    <t>3319014102X</t>
  </si>
  <si>
    <t>JACKET 4W FRANCIE BK L</t>
  </si>
  <si>
    <t>331901410L</t>
  </si>
  <si>
    <t>JACKET 4W FRANCIE BK M</t>
  </si>
  <si>
    <t>331901410M</t>
  </si>
  <si>
    <t>JACKET 4W FRANCIE BK S</t>
  </si>
  <si>
    <t>331901410S</t>
  </si>
  <si>
    <t>JACKET 4W FRANCIE BK XL</t>
  </si>
  <si>
    <t>331901410XL</t>
  </si>
  <si>
    <t>JACKET 4W FRANCIE BK XS</t>
  </si>
  <si>
    <t>331901410XS</t>
  </si>
  <si>
    <t>JACKET 4W FRANCIE BL/O 2X</t>
  </si>
  <si>
    <t>33190147242X</t>
  </si>
  <si>
    <t>JACKET 4W FRANCIE BL/O L</t>
  </si>
  <si>
    <t>3319014724L</t>
  </si>
  <si>
    <t>JACKET 4W FRANCIE BL/O M</t>
  </si>
  <si>
    <t>3319014724M</t>
  </si>
  <si>
    <t>JACKET 4W FRANCIE BL/O S</t>
  </si>
  <si>
    <t>3319014724S</t>
  </si>
  <si>
    <t>JACKET 4W FRANCIE BL/O XS</t>
  </si>
  <si>
    <t>3319014724XS</t>
  </si>
  <si>
    <t>JACKET 4W GP+R B/W 38</t>
  </si>
  <si>
    <t>JACKET 4W GP+R B/W 40</t>
  </si>
  <si>
    <t>JACKET 4W GP+R B/W 42</t>
  </si>
  <si>
    <t>JACKET 4W GP+R B/W 44</t>
  </si>
  <si>
    <t>JACKET 4W GP+R B/W 46</t>
  </si>
  <si>
    <t>JACKET 4W GP+R B/W 48</t>
  </si>
  <si>
    <t>JACKET 4W GP+R B/W 50</t>
  </si>
  <si>
    <t>JACKET 4W GP+R B/W/R 38</t>
  </si>
  <si>
    <t>JACKET 4W GP+R B/W/R 40</t>
  </si>
  <si>
    <t>JACKET 4W GP+R B/W/R 42</t>
  </si>
  <si>
    <t>JACKET 4W GP+R B/W/R 44</t>
  </si>
  <si>
    <t>JACKET 4W GP+R B/W/R 46</t>
  </si>
  <si>
    <t>JACKET 4W GP+R B/W/R 48</t>
  </si>
  <si>
    <t>JACKET 4W GP+R B/W/R 50</t>
  </si>
  <si>
    <t xml:space="preserve">JACKET 4W GP+R NP V2 B/W 38 </t>
  </si>
  <si>
    <t>3110517-12-38</t>
  </si>
  <si>
    <t xml:space="preserve">JACKET 4W GP+R NP V2 B/W 40 </t>
  </si>
  <si>
    <t>3110517-12-40</t>
  </si>
  <si>
    <t xml:space="preserve">JACKET 4W GP+R NP V2 B/W 42 </t>
  </si>
  <si>
    <t>3110517-12-42</t>
  </si>
  <si>
    <t xml:space="preserve">JACKET 4W GP+R NP V2 B/W 44 </t>
  </si>
  <si>
    <t>3110517-12-44</t>
  </si>
  <si>
    <t xml:space="preserve">JACKET 4W GP+R NP V2 B/W 46 </t>
  </si>
  <si>
    <t>3110517-12-46</t>
  </si>
  <si>
    <t xml:space="preserve">JACKET 4W GP+R NP V2 B/W 48 </t>
  </si>
  <si>
    <t>3110517-12-48</t>
  </si>
  <si>
    <t xml:space="preserve">JACKET 4W GP+R NP V2 B/W 50 </t>
  </si>
  <si>
    <t>3110517-12-50</t>
  </si>
  <si>
    <t xml:space="preserve">JACKET 4W GP+R NP V2 BWP 38 </t>
  </si>
  <si>
    <t>3110517-1039-38</t>
  </si>
  <si>
    <t xml:space="preserve">JACKET 4W GP+R NP V2 BWP 40 </t>
  </si>
  <si>
    <t>3110517-1039-40</t>
  </si>
  <si>
    <t xml:space="preserve">JACKET 4W GP+R NP V2 BWP 42 </t>
  </si>
  <si>
    <t>3110517-1039-42</t>
  </si>
  <si>
    <t xml:space="preserve">JACKET 4W GP+R NP V2 BWP 44 </t>
  </si>
  <si>
    <t>3110517-1039-44</t>
  </si>
  <si>
    <t xml:space="preserve">JACKET 4W GP+R NP V2 BWP 46 </t>
  </si>
  <si>
    <t>3110517-1039-46</t>
  </si>
  <si>
    <t xml:space="preserve">JACKET 4W GP+R NP V2 BWP 48 </t>
  </si>
  <si>
    <t>3110517-1039-48</t>
  </si>
  <si>
    <t xml:space="preserve">JACKET 4W GP+R NP V2 BWP 50 </t>
  </si>
  <si>
    <t>3110517-1039-50</t>
  </si>
  <si>
    <t xml:space="preserve">JACKET 4W GP+R NP V2 BWR 38 </t>
  </si>
  <si>
    <t>3110517-123-38</t>
  </si>
  <si>
    <t xml:space="preserve">JACKET 4W GP+R NP V2 BWR 40 </t>
  </si>
  <si>
    <t>3110517-123-40</t>
  </si>
  <si>
    <t xml:space="preserve">JACKET 4W GP+R NP V2 BWR 42 </t>
  </si>
  <si>
    <t>3110517-123-42</t>
  </si>
  <si>
    <t xml:space="preserve">JACKET 4W GP+R NP V2 BWR 44 </t>
  </si>
  <si>
    <t>3110517-123-44</t>
  </si>
  <si>
    <t xml:space="preserve">JACKET 4W GP+R NP V2 BWR 46 </t>
  </si>
  <si>
    <t>3110517-123-46</t>
  </si>
  <si>
    <t xml:space="preserve">JACKET 4W GP+R NP V2 BWR 48 </t>
  </si>
  <si>
    <t>3110517-123-48</t>
  </si>
  <si>
    <t xml:space="preserve">JACKET 4W GP+R NP V2 BWR 50 </t>
  </si>
  <si>
    <t>3110517-123-50</t>
  </si>
  <si>
    <t>JACKET 4W GP+R P B/W 38</t>
  </si>
  <si>
    <t xml:space="preserve">JACKET 4W GP+R P B/W 38  </t>
  </si>
  <si>
    <t>3110617-12-38</t>
  </si>
  <si>
    <t>JACKET 4W GP+R P B/W 40</t>
  </si>
  <si>
    <t xml:space="preserve">JACKET 4W GP+R P B/W 40  </t>
  </si>
  <si>
    <t>3110617-12-40</t>
  </si>
  <si>
    <t>JACKET 4W GP+R P B/W 42</t>
  </si>
  <si>
    <t xml:space="preserve">JACKET 4W GP+R P B/W 42  </t>
  </si>
  <si>
    <t>3110617-12-42</t>
  </si>
  <si>
    <t>JACKET 4W GP+R P B/W 44</t>
  </si>
  <si>
    <t xml:space="preserve">JACKET 4W GP+R P B/W 44  </t>
  </si>
  <si>
    <t>3110617-12-44</t>
  </si>
  <si>
    <t>JACKET 4W GP+R P B/W 46</t>
  </si>
  <si>
    <t xml:space="preserve">JACKET 4W GP+R P B/W 46  </t>
  </si>
  <si>
    <t>3110617-12-46</t>
  </si>
  <si>
    <t>JACKET 4W GP+R P B/W 48</t>
  </si>
  <si>
    <t xml:space="preserve">JACKET 4W GP+R P B/W 48  </t>
  </si>
  <si>
    <t>3110617-12-48</t>
  </si>
  <si>
    <t>JACKET 4W GP+R P B/W 50</t>
  </si>
  <si>
    <t xml:space="preserve">JACKET 4W GP+R P B/W 50  </t>
  </si>
  <si>
    <t>3110617-12-50</t>
  </si>
  <si>
    <t>JACKET 4W GP+R P B/W/R 38</t>
  </si>
  <si>
    <t>JACKET 4W GP+R P B/W/R 40</t>
  </si>
  <si>
    <t>JACKET 4W GP+R P B/W/R 42</t>
  </si>
  <si>
    <t>JACKET 4W GP+R P B/W/R 44</t>
  </si>
  <si>
    <t>JACKET 4W GP+R P B/W/R 46</t>
  </si>
  <si>
    <t>JACKET 4W GP+R P B/W/R 48</t>
  </si>
  <si>
    <t>JACKET 4W GP+R P B/W/R 50</t>
  </si>
  <si>
    <t xml:space="preserve">JACKET 4W GP+R P BWP 38  </t>
  </si>
  <si>
    <t>3110617-1039-38</t>
  </si>
  <si>
    <t xml:space="preserve">JACKET 4W GP+R P BWP 40  </t>
  </si>
  <si>
    <t>3110617-1039-40</t>
  </si>
  <si>
    <t xml:space="preserve">JACKET 4W GP+R P BWP 42  </t>
  </si>
  <si>
    <t>3110617-1039-42</t>
  </si>
  <si>
    <t xml:space="preserve">JACKET 4W GP+R P BWP 44  </t>
  </si>
  <si>
    <t>3110617-1039-44</t>
  </si>
  <si>
    <t xml:space="preserve">JACKET 4W GP+R P BWP 46  </t>
  </si>
  <si>
    <t>3110617-1039-46</t>
  </si>
  <si>
    <t xml:space="preserve">JACKET 4W GP+R P BWP 48  </t>
  </si>
  <si>
    <t>3110617-1039-48</t>
  </si>
  <si>
    <t xml:space="preserve">JACKET 4W GP+R P BWP 50  </t>
  </si>
  <si>
    <t>3110617-1039-50</t>
  </si>
  <si>
    <t xml:space="preserve">JACKET 4W GP+R P BWR 38  </t>
  </si>
  <si>
    <t>3110617-123-38</t>
  </si>
  <si>
    <t xml:space="preserve">JACKET 4W GP+R P BWR 40  </t>
  </si>
  <si>
    <t>3110617-123-40</t>
  </si>
  <si>
    <t xml:space="preserve">JACKET 4W GP+R P BWR 42  </t>
  </si>
  <si>
    <t>3110617-123-42</t>
  </si>
  <si>
    <t xml:space="preserve">JACKET 4W GP+R P BWR 44  </t>
  </si>
  <si>
    <t>3110617-123-44</t>
  </si>
  <si>
    <t xml:space="preserve">JACKET 4W GP+R P BWR 46  </t>
  </si>
  <si>
    <t>3110617-123-46</t>
  </si>
  <si>
    <t xml:space="preserve">JACKET 4W GP+R P BWR 48  </t>
  </si>
  <si>
    <t>3110617-123-48</t>
  </si>
  <si>
    <t xml:space="preserve">JACKET 4W GP+R P BWR 50  </t>
  </si>
  <si>
    <t>3110617-123-50</t>
  </si>
  <si>
    <t>JACKET 4W GP+R P W/B/B 38</t>
  </si>
  <si>
    <t>JACKET 4W GP+R P W/B/B 40</t>
  </si>
  <si>
    <t>JACKET 4W GP+R P W/B/B 42</t>
  </si>
  <si>
    <t>JACKET 4W GP+R P W/B/B 44</t>
  </si>
  <si>
    <t>JACKET 4W GP+R P W/B/B 46</t>
  </si>
  <si>
    <t>JACKET 4W GP+R P W/B/B 48</t>
  </si>
  <si>
    <t>JACKET 4W GP+R P W/B/B 50</t>
  </si>
  <si>
    <t>JACKET 4W GP+R P W/B/R 38</t>
  </si>
  <si>
    <t>JACKET 4W GP+R P W/B/R 40</t>
  </si>
  <si>
    <t>JACKET 4W GP+R P W/B/R 42</t>
  </si>
  <si>
    <t>JACKET 4W GP+R P W/B/R 44</t>
  </si>
  <si>
    <t>JACKET 4W GP+R P W/B/R 46</t>
  </si>
  <si>
    <t>JACKET 4W GP+R P W/B/R 48</t>
  </si>
  <si>
    <t>JACKET 4W GP+R P W/B/R 50</t>
  </si>
  <si>
    <t>JACKET 4W GUNNER BK/PK 2X</t>
  </si>
  <si>
    <t>321681510322X</t>
  </si>
  <si>
    <t>JACKET 4W GUNNER BK/PK L</t>
  </si>
  <si>
    <t>32168151032L</t>
  </si>
  <si>
    <t>JACKET 4W GUNNER BK/PK M</t>
  </si>
  <si>
    <t>32168151032M</t>
  </si>
  <si>
    <t>JACKET 4W GUNNER BK/PK S</t>
  </si>
  <si>
    <t>32168151032S</t>
  </si>
  <si>
    <t>JACKET 4W GUNNER BK/PK XL</t>
  </si>
  <si>
    <t>32168151032XL</t>
  </si>
  <si>
    <t>JACKET 4W GUNNER BK/WT 2X</t>
  </si>
  <si>
    <t>3216815122X</t>
  </si>
  <si>
    <t>JACKET 4W GUNNER BK/WT L</t>
  </si>
  <si>
    <t>321681512L</t>
  </si>
  <si>
    <t>JACKET 4W GUNNER BK/WT M</t>
  </si>
  <si>
    <t>321681512M</t>
  </si>
  <si>
    <t>JACKET 4W GUNNER BK/WT S</t>
  </si>
  <si>
    <t>321681512S</t>
  </si>
  <si>
    <t>JACKET 4W GUNNER BK/WT XL</t>
  </si>
  <si>
    <t>321681512XL</t>
  </si>
  <si>
    <t>3214718-1190-2X</t>
  </si>
  <si>
    <t>3214718-1190-XL</t>
  </si>
  <si>
    <t>3214718-1039-XL</t>
  </si>
  <si>
    <t>3214718-155-L</t>
  </si>
  <si>
    <t>3214718-155-M</t>
  </si>
  <si>
    <t>3214718-155-S</t>
  </si>
  <si>
    <t>JACKET 4W JAWS AIR B/W 38</t>
  </si>
  <si>
    <t>JACKET 4W JAWS AIR B/W 40</t>
  </si>
  <si>
    <t>JACKET 4W JAWS AIR B/W 42</t>
  </si>
  <si>
    <t>JACKET 4W JAWS AIR B/W 44</t>
  </si>
  <si>
    <t>JACKET 4W JAWS AIR B/W 46</t>
  </si>
  <si>
    <t>JACKET 4W JAWS AIR B/W 48</t>
  </si>
  <si>
    <t>JACKET 4W JAWS AIR B/W 50</t>
  </si>
  <si>
    <t>JACKET 4W JAWS AIR BLK 38</t>
  </si>
  <si>
    <t>JACKET 4W JAWS AIR BLK 40</t>
  </si>
  <si>
    <t>JACKET 4W JAWS AIR BLK 42</t>
  </si>
  <si>
    <t>JACKET 4W JAWS AIR BLK 44</t>
  </si>
  <si>
    <t>JACKET 4W JAWS AIR BLK 46</t>
  </si>
  <si>
    <t>JACKET 4W JAWS AIR BLK 48</t>
  </si>
  <si>
    <t>JACKET 4W JAWS AIR BLK 50</t>
  </si>
  <si>
    <t>JACKET 4W JAWS AIR BWP 38</t>
  </si>
  <si>
    <t>JACKET 4W JAWS AIR BWP 40</t>
  </si>
  <si>
    <t>JACKET 4W JAWS AIR BWP 42</t>
  </si>
  <si>
    <t>JACKET 4W JAWS AIR BWP 44</t>
  </si>
  <si>
    <t>JACKET 4W JAWS AIR BWP 46</t>
  </si>
  <si>
    <t>JACKET 4W JAWS AIR BWP 48</t>
  </si>
  <si>
    <t>JACKET 4W JAWS AIR BWP 50</t>
  </si>
  <si>
    <t>JACKET 4W JAWS B/W 38</t>
  </si>
  <si>
    <t>JACKET 4W JAWS B/W 40</t>
  </si>
  <si>
    <t>JACKET 4W JAWS B/W 42</t>
  </si>
  <si>
    <t>JACKET 4W JAWS B/W 44</t>
  </si>
  <si>
    <t>JACKET 4W JAWS B/W 46</t>
  </si>
  <si>
    <t>JACKET 4W JAWS B/W 48</t>
  </si>
  <si>
    <t>JACKET 4W JAWS B/W 50</t>
  </si>
  <si>
    <t>JACKET 4W JAWS B/W/P 38</t>
  </si>
  <si>
    <t>JACKET 4W JAWS B/W/P 40</t>
  </si>
  <si>
    <t>JACKET 4W JAWS B/W/P 42</t>
  </si>
  <si>
    <t>JACKET 4W JAWS B/W/P 44</t>
  </si>
  <si>
    <t>JACKET 4W JAWS B/W/P 46</t>
  </si>
  <si>
    <t>JACKET 4W JAWS B/W/P 48</t>
  </si>
  <si>
    <t>JACKET 4W JAWS B/W/P 50</t>
  </si>
  <si>
    <t>JACKET 4W JAWS BLK 38</t>
  </si>
  <si>
    <t>JACKET 4W JAWS BLK 40</t>
  </si>
  <si>
    <t>JACKET 4W JAWS BLK 42</t>
  </si>
  <si>
    <t>JACKET 4W JAWS BLK 44</t>
  </si>
  <si>
    <t>JACKET 4W JAWS BLK 46</t>
  </si>
  <si>
    <t>JACKET 4W JAWS BLK 48</t>
  </si>
  <si>
    <t>JACKET 4W JAWS BLK 50</t>
  </si>
  <si>
    <t>JACKET 4W JAWS WP B/P 2X</t>
  </si>
  <si>
    <t>321101712392X</t>
  </si>
  <si>
    <t>JACKET 4W JAWS WP B/P L</t>
  </si>
  <si>
    <t>32110151032L</t>
  </si>
  <si>
    <t>32110171239L</t>
  </si>
  <si>
    <t>JACKET 4W JAWS WP B/P M</t>
  </si>
  <si>
    <t>32110151032M</t>
  </si>
  <si>
    <t>32110171239M</t>
  </si>
  <si>
    <t>JACKET 4W JAWS WP B/P S</t>
  </si>
  <si>
    <t>32110151032S</t>
  </si>
  <si>
    <t>32110171239S</t>
  </si>
  <si>
    <t>JACKET 4W JAWS WP B/P XL</t>
  </si>
  <si>
    <t>32110151032XL</t>
  </si>
  <si>
    <t>32110171239XL</t>
  </si>
  <si>
    <t>JACKET 4W JAWS WP B/P XS</t>
  </si>
  <si>
    <t>32110171239XS</t>
  </si>
  <si>
    <t>JACKET 4W JAWS WP B/W 2X</t>
  </si>
  <si>
    <t>3211015102X</t>
  </si>
  <si>
    <t>3211017122X</t>
  </si>
  <si>
    <t>JACKET 4W JAWS WP B/W L</t>
  </si>
  <si>
    <t>321101510L</t>
  </si>
  <si>
    <t>321101712L</t>
  </si>
  <si>
    <t>JACKET 4W JAWS WP B/W M</t>
  </si>
  <si>
    <t>321101510M</t>
  </si>
  <si>
    <t>321101712M</t>
  </si>
  <si>
    <t>JACKET 4W JAWS WP B/W S</t>
  </si>
  <si>
    <t>321101510S</t>
  </si>
  <si>
    <t>321101712S</t>
  </si>
  <si>
    <t>JACKET 4W JAWS WP B/W XL</t>
  </si>
  <si>
    <t>321101510XL</t>
  </si>
  <si>
    <t>321101712XL</t>
  </si>
  <si>
    <t>JACKET 4W JAWS WP B/W XS</t>
  </si>
  <si>
    <t>321101712XS</t>
  </si>
  <si>
    <t>JACKET 4W JAWS WP BWR 2X</t>
  </si>
  <si>
    <t>32110171232X</t>
  </si>
  <si>
    <t>JACKET 4W JAWS WP BWR L</t>
  </si>
  <si>
    <t>3211017123L</t>
  </si>
  <si>
    <t>JACKET 4W JAWS WP BWR M</t>
  </si>
  <si>
    <t>3211017123M</t>
  </si>
  <si>
    <t>JACKET 4W JAWS WP BWR S</t>
  </si>
  <si>
    <t>3211017123S</t>
  </si>
  <si>
    <t>JACKET 4W JAWS WP BWR XL</t>
  </si>
  <si>
    <t>3211017123XL</t>
  </si>
  <si>
    <t>JACKET 4W JAWS WP BWR XS</t>
  </si>
  <si>
    <t>3211017123XS</t>
  </si>
  <si>
    <t>JACKET 4W NEWLAND BK L</t>
  </si>
  <si>
    <t>361501310L</t>
  </si>
  <si>
    <t>JACKET 4W NEWLAND BK XL</t>
  </si>
  <si>
    <t>361501310XL</t>
  </si>
  <si>
    <t>JACKET 4W NYC BLK 48</t>
  </si>
  <si>
    <t>JACKET 4W P1 DS BK/RD 2XL</t>
  </si>
  <si>
    <t>321759132XL</t>
  </si>
  <si>
    <t>JACKET 4W P1 DS BK/RD L</t>
  </si>
  <si>
    <t>32175913L</t>
  </si>
  <si>
    <t>JACKET 4W P1 DS BLK 2XL</t>
  </si>
  <si>
    <t>321759102XL</t>
  </si>
  <si>
    <t>JACKET 4W P1 DS BLK L</t>
  </si>
  <si>
    <t>32175910L</t>
  </si>
  <si>
    <t>JACKET 4W P1 DS BLK XL</t>
  </si>
  <si>
    <t>32175910XL</t>
  </si>
  <si>
    <t>JACKET 4W PARADISE B M</t>
  </si>
  <si>
    <t>331241210M</t>
  </si>
  <si>
    <t>JACKET 4W PARADISE B XL</t>
  </si>
  <si>
    <t>331241210XL</t>
  </si>
  <si>
    <t>JACKET 4W RENEE BK 38</t>
  </si>
  <si>
    <t>JACKET 4W RENEE BK 40</t>
  </si>
  <si>
    <t>JACKET 4W RENEE BK 42</t>
  </si>
  <si>
    <t>JACKET 4W RENEE BK 44</t>
  </si>
  <si>
    <t>JACKET 4W RENEE BK 46</t>
  </si>
  <si>
    <t>JACKET 4W RENEE BK 48</t>
  </si>
  <si>
    <t>JACKET 4W RENEE BK 50</t>
  </si>
  <si>
    <t>JACKET 4W SPARK BK/PK 2X</t>
  </si>
  <si>
    <t>331961413272X</t>
  </si>
  <si>
    <t>JACKET 4W SPARK BK/PK L</t>
  </si>
  <si>
    <t>33196141327L</t>
  </si>
  <si>
    <t>JACKET 4W SPARK BK/PK M</t>
  </si>
  <si>
    <t>33196141327M</t>
  </si>
  <si>
    <t>JACKET 4W SPARK BK/PK S</t>
  </si>
  <si>
    <t>33196141327S</t>
  </si>
  <si>
    <t>JACKET 4W SPARK BK/PK XL</t>
  </si>
  <si>
    <t>33196141327XL</t>
  </si>
  <si>
    <t>JACKET 4W SPARK BK/PK XS</t>
  </si>
  <si>
    <t>33196141327XS</t>
  </si>
  <si>
    <t>JACKET 4W SPARK GN/BK 2X</t>
  </si>
  <si>
    <t>33196146582X</t>
  </si>
  <si>
    <t>JACKET 4W SPARK GN/BK L</t>
  </si>
  <si>
    <t>3319614658L</t>
  </si>
  <si>
    <t>JACKET 4W SPARK GN/BK M</t>
  </si>
  <si>
    <t>3319614658M</t>
  </si>
  <si>
    <t>JACKET 4W SPARK GN/BK S</t>
  </si>
  <si>
    <t>3319614658S</t>
  </si>
  <si>
    <t>JACKET 4W SPARK GN/BK XL</t>
  </si>
  <si>
    <t>3319614658XL</t>
  </si>
  <si>
    <t>JACKET 4W SPARK GN/BK XS</t>
  </si>
  <si>
    <t>3319614658XS</t>
  </si>
  <si>
    <t xml:space="preserve">JACKET 4W TGP+AIR B/W L  </t>
  </si>
  <si>
    <t>3310617-12-L</t>
  </si>
  <si>
    <t xml:space="preserve">JACKET 4W TGP+AIR B/W M  </t>
  </si>
  <si>
    <t>3310617-12-M</t>
  </si>
  <si>
    <t xml:space="preserve">JACKET 4W TGP+AIR B/W S  </t>
  </si>
  <si>
    <t>3310617-12-S</t>
  </si>
  <si>
    <t xml:space="preserve">JACKET 4W TGP+AIR B/W XL </t>
  </si>
  <si>
    <t>3310617-12-XL</t>
  </si>
  <si>
    <t xml:space="preserve">JACKET 4W TGP+AIR B/W XS </t>
  </si>
  <si>
    <t>3310617-12-XS</t>
  </si>
  <si>
    <t xml:space="preserve">JACKET 4W TGP+AIR B/W XXL </t>
  </si>
  <si>
    <t>3310617-12-XXL</t>
  </si>
  <si>
    <t xml:space="preserve">JACKET 4W TGP+AIR BWP L  </t>
  </si>
  <si>
    <t>3310617-1239-L</t>
  </si>
  <si>
    <t xml:space="preserve">JACKET 4W TGP+AIR BWP M  </t>
  </si>
  <si>
    <t>3310617-1239-M</t>
  </si>
  <si>
    <t xml:space="preserve">JACKET 4W TGP+AIR BWP S  </t>
  </si>
  <si>
    <t>3310617-1239-S</t>
  </si>
  <si>
    <t xml:space="preserve">JACKET 4W TGP+AIR BWP XL </t>
  </si>
  <si>
    <t>3310617-1239-XL</t>
  </si>
  <si>
    <t xml:space="preserve">JACKET 4W TGP+AIR BWP XS </t>
  </si>
  <si>
    <t>3310617-1239-XS</t>
  </si>
  <si>
    <t xml:space="preserve">JACKET 4W TGP+AIR BWP XXL </t>
  </si>
  <si>
    <t>3310617-1239-XXL</t>
  </si>
  <si>
    <t xml:space="preserve">JACKET 4W TGP+AIR BWR L  </t>
  </si>
  <si>
    <t>3310617-123-L</t>
  </si>
  <si>
    <t xml:space="preserve">JACKET 4W TGP+AIR BWR M  </t>
  </si>
  <si>
    <t>3310617-123-M</t>
  </si>
  <si>
    <t xml:space="preserve">JACKET 4W TGP+AIR BWR S  </t>
  </si>
  <si>
    <t>3310617-123-S</t>
  </si>
  <si>
    <t xml:space="preserve">JACKET 4W TGP+AIR BWR XL </t>
  </si>
  <si>
    <t>3310617-123-XL</t>
  </si>
  <si>
    <t xml:space="preserve">JACKET 4W TGP+AIR BWR XS </t>
  </si>
  <si>
    <t>3310617-123-XS</t>
  </si>
  <si>
    <t xml:space="preserve">JACKET 4W TGP+AIR BWR XXL </t>
  </si>
  <si>
    <t>3310617-123-XXL</t>
  </si>
  <si>
    <t>JACKET 4W T-JAWS B/W 2X</t>
  </si>
  <si>
    <t>3311517122X</t>
  </si>
  <si>
    <t>JACKET 4W T-JAWS B/W L</t>
  </si>
  <si>
    <t>331151712L</t>
  </si>
  <si>
    <t>JACKET 4W T-JAWS B/W M</t>
  </si>
  <si>
    <t>331151712M</t>
  </si>
  <si>
    <t>JACKET 4W T-JAWS B/W S</t>
  </si>
  <si>
    <t>331151712S</t>
  </si>
  <si>
    <t>JACKET 4W T-JAWS B/W XL</t>
  </si>
  <si>
    <t>331151712XL</t>
  </si>
  <si>
    <t>JACKET 4W T-JAWS B/W XS</t>
  </si>
  <si>
    <t>331151712XS</t>
  </si>
  <si>
    <t>JACKET 4W T-JAWS B/W/P 2X</t>
  </si>
  <si>
    <t>331151712392X</t>
  </si>
  <si>
    <t>JACKET 4W T-JAWS B/W/P L</t>
  </si>
  <si>
    <t>33115171239L</t>
  </si>
  <si>
    <t>JACKET 4W T-JAWS B/W/P M</t>
  </si>
  <si>
    <t>33115171239M</t>
  </si>
  <si>
    <t>JACKET 4W T-JAWS B/W/P S</t>
  </si>
  <si>
    <t>33115171239S</t>
  </si>
  <si>
    <t>JACKET 4W T-JAWS B/W/P XL</t>
  </si>
  <si>
    <t>33115171239XL</t>
  </si>
  <si>
    <t>JACKET 4W T-JAWS B/W/P XS</t>
  </si>
  <si>
    <t>33115171239XS</t>
  </si>
  <si>
    <t>JACKET 4W T-JAWS B/W/R 2X</t>
  </si>
  <si>
    <t>33115171232X</t>
  </si>
  <si>
    <t>JACKET 4W T-JAWS B/W/R L</t>
  </si>
  <si>
    <t>3311517123L</t>
  </si>
  <si>
    <t>JACKET 4W T-JAWS B/W/R M</t>
  </si>
  <si>
    <t>3311517123M</t>
  </si>
  <si>
    <t>JACKET 4W T-JAWS B/W/R S</t>
  </si>
  <si>
    <t>3311517123S</t>
  </si>
  <si>
    <t>JACKET 4W T-JAWS B/W/R XL</t>
  </si>
  <si>
    <t>3311517123XL</t>
  </si>
  <si>
    <t>JACKET 4W T-JAWS B/W/R XS</t>
  </si>
  <si>
    <t>3311517123XS</t>
  </si>
  <si>
    <t>JACKET 4W TORNADO B/P 2X</t>
  </si>
  <si>
    <t>331941413272X</t>
  </si>
  <si>
    <t>JACKET 4W TORNADO B/P L</t>
  </si>
  <si>
    <t>33194141327L</t>
  </si>
  <si>
    <t>JACKET 4W TORNADO B/P M</t>
  </si>
  <si>
    <t>33194141327M</t>
  </si>
  <si>
    <t>JACKET 4W TORNADO B/P S</t>
  </si>
  <si>
    <t>33194141327S</t>
  </si>
  <si>
    <t>JACKET 4W TORNADO B/P XL</t>
  </si>
  <si>
    <t>33194141327XL</t>
  </si>
  <si>
    <t>JACKET 4W TORNADO B/P XS</t>
  </si>
  <si>
    <t>33194141327XS</t>
  </si>
  <si>
    <t>JACKET 4W TORNADO PK 2X</t>
  </si>
  <si>
    <t>33194143272X</t>
  </si>
  <si>
    <t>JACKET 4W TORNADO PK L</t>
  </si>
  <si>
    <t>3319414327L</t>
  </si>
  <si>
    <t>JACKET 4W TORNADO PK M</t>
  </si>
  <si>
    <t>3319414327M</t>
  </si>
  <si>
    <t>JACKET 4W TORNADO PK S</t>
  </si>
  <si>
    <t>3319414327S</t>
  </si>
  <si>
    <t>JACKET 4W TORNADO PK XL</t>
  </si>
  <si>
    <t>3319414327XL</t>
  </si>
  <si>
    <t>JACKET 4W TORNADO PK XS</t>
  </si>
  <si>
    <t>3319414327XS</t>
  </si>
  <si>
    <t>JACKET 4W T-QUASAR B/A 2X</t>
  </si>
  <si>
    <t>33135141042X</t>
  </si>
  <si>
    <t>JACKET 4W T-QUASAR B/A L</t>
  </si>
  <si>
    <t>3313514104L</t>
  </si>
  <si>
    <t>JACKET 4W T-QUASAR B/A XS</t>
  </si>
  <si>
    <t>3313514104XS</t>
  </si>
  <si>
    <t>JACKET 4W T-SIREN BK XL</t>
  </si>
  <si>
    <t>33180010XL</t>
  </si>
  <si>
    <t xml:space="preserve">JACKET 4W VENCE BK 2X    </t>
  </si>
  <si>
    <t>3217317-10-2X</t>
  </si>
  <si>
    <t xml:space="preserve">JACKET 4W VENCE BK L     </t>
  </si>
  <si>
    <t>3217317-10-L</t>
  </si>
  <si>
    <t xml:space="preserve">JACKET 4W VENCE BK M     </t>
  </si>
  <si>
    <t>3217317-10-M</t>
  </si>
  <si>
    <t xml:space="preserve">JACKET 4W VENCE BK S     </t>
  </si>
  <si>
    <t>3217317-10-S</t>
  </si>
  <si>
    <t xml:space="preserve">JACKET 4W VENCE BK XL    </t>
  </si>
  <si>
    <t>3217317-10-XL</t>
  </si>
  <si>
    <t xml:space="preserve">JACKET 4W VENCE G/B 2X   </t>
  </si>
  <si>
    <t>3217317-9010-2X</t>
  </si>
  <si>
    <t xml:space="preserve">JACKET 4W VENCE G/B L    </t>
  </si>
  <si>
    <t xml:space="preserve">JACKET 4W VENCE G/B M    </t>
  </si>
  <si>
    <t xml:space="preserve">JACKET 4W VENCE G/B S    </t>
  </si>
  <si>
    <t xml:space="preserve">JACKET 4W VENCE G/B XL   </t>
  </si>
  <si>
    <t>3217317-9010-XL</t>
  </si>
  <si>
    <t>JACKET 4W VIKA BK 38</t>
  </si>
  <si>
    <t>JACKET 4W VIKA BK 40</t>
  </si>
  <si>
    <t>JACKET 4W VIKA BK 42</t>
  </si>
  <si>
    <t>JACKET 4W VIKA BK 44</t>
  </si>
  <si>
    <t>JACKET 4W VIKA BK 46</t>
  </si>
  <si>
    <t>JACKET 4W VIKA BK 48</t>
  </si>
  <si>
    <t>JACKET 4W VIKA BK 50</t>
  </si>
  <si>
    <t>JACKET 4W VIKA BL 42</t>
  </si>
  <si>
    <t>JACKET 4W VIKA BL 44</t>
  </si>
  <si>
    <t>JACKET 4W VIKA BL 46</t>
  </si>
  <si>
    <t>JACKET 4W VIKA BL 50</t>
  </si>
  <si>
    <t>3315918-1100-2X</t>
  </si>
  <si>
    <t>3315918-1100-XL</t>
  </si>
  <si>
    <t>3315918-1190-2X</t>
  </si>
  <si>
    <t>3315918-1190-XL</t>
  </si>
  <si>
    <t>JACKET AMOK DS B/G/Y 2XL</t>
  </si>
  <si>
    <t>320771610152X</t>
  </si>
  <si>
    <t>JACKET AMOK DS B/G/Y 3XL</t>
  </si>
  <si>
    <t>320771610153X</t>
  </si>
  <si>
    <t>JACKET AMOK DS B/G/Y 4XL</t>
  </si>
  <si>
    <t>320771610154X</t>
  </si>
  <si>
    <t>JACKET AMOK DS B/G/Y L</t>
  </si>
  <si>
    <t>32077161015L</t>
  </si>
  <si>
    <t>JACKET AMOK DS B/G/Y M</t>
  </si>
  <si>
    <t>32077161015M</t>
  </si>
  <si>
    <t>JACKET AMOK DS B/G/Y S</t>
  </si>
  <si>
    <t>32077161015S</t>
  </si>
  <si>
    <t>JACKET AMOK DS B/G/Y XL</t>
  </si>
  <si>
    <t>32077161015XL</t>
  </si>
  <si>
    <t>JACKET AMOK DS BK/GY 2XL</t>
  </si>
  <si>
    <t>32077161112XL</t>
  </si>
  <si>
    <t>JACKET AMOK DS BK/GY 3XL</t>
  </si>
  <si>
    <t>32077161113XL</t>
  </si>
  <si>
    <t>JACKET AMOK DS BK/GY 4XL</t>
  </si>
  <si>
    <t>32077161114XL</t>
  </si>
  <si>
    <t>JACKET AMOK DS BK/GY L</t>
  </si>
  <si>
    <t>3207716111L</t>
  </si>
  <si>
    <t>JACKET AMOK DS BK/GY M</t>
  </si>
  <si>
    <t>3207716111M</t>
  </si>
  <si>
    <t>JACKET AMOK DS BK/GY S</t>
  </si>
  <si>
    <t>3207716111S</t>
  </si>
  <si>
    <t>JACKET AMOK DS BK/GY XL</t>
  </si>
  <si>
    <t>3207716111XL</t>
  </si>
  <si>
    <t>JACKET AMOK DS GY/GY 2XL</t>
  </si>
  <si>
    <t>32077169222XL</t>
  </si>
  <si>
    <t>JACKET AMOK DS GY/GY 3XL</t>
  </si>
  <si>
    <t>32077169223XL</t>
  </si>
  <si>
    <t>JACKET AMOK DS GY/GY 4XL</t>
  </si>
  <si>
    <t>32077169224XL</t>
  </si>
  <si>
    <t>JACKET AMOK DS GY/GY L</t>
  </si>
  <si>
    <t>3207716922L</t>
  </si>
  <si>
    <t>JACKET AMOK DS GY/GY M</t>
  </si>
  <si>
    <t>3207716922M</t>
  </si>
  <si>
    <t>JACKET AMOK DS GY/GY S</t>
  </si>
  <si>
    <t>3207716922S</t>
  </si>
  <si>
    <t>JACKET AMOK DS GY/GY XL</t>
  </si>
  <si>
    <t>3207716922XL</t>
  </si>
  <si>
    <t xml:space="preserve">JACKET ANDES V2 V2 B/C/R 3X    </t>
  </si>
  <si>
    <t>3207517-993-3XL</t>
  </si>
  <si>
    <t xml:space="preserve">JACKET ANDES V2 B/C/R 4X    </t>
  </si>
  <si>
    <t>3207517-993-4XL</t>
  </si>
  <si>
    <t xml:space="preserve">JACKET ANDES V2 B/C/R L     </t>
  </si>
  <si>
    <t>3207517-993-L</t>
  </si>
  <si>
    <t xml:space="preserve">JACKET ANDES V2 B/C/R M     </t>
  </si>
  <si>
    <t>3207517-993-M</t>
  </si>
  <si>
    <t xml:space="preserve">JACKET ANDES V2 B/C/R S     </t>
  </si>
  <si>
    <t>3207517-993-S</t>
  </si>
  <si>
    <t xml:space="preserve">JACKET ANDES V2 B/C/R XL    </t>
  </si>
  <si>
    <t>3207517-993-XL</t>
  </si>
  <si>
    <t xml:space="preserve">JACKET ANDES V2 B/C/R XXL    </t>
  </si>
  <si>
    <t>3207517-993-XXL</t>
  </si>
  <si>
    <t xml:space="preserve">JACKET ANDES V2 B/Y 3X      </t>
  </si>
  <si>
    <t>3207517-155-3XL</t>
  </si>
  <si>
    <t xml:space="preserve">JACKET ANDES V2 B/Y 4X      </t>
  </si>
  <si>
    <t>3207517-155-4XL</t>
  </si>
  <si>
    <t xml:space="preserve">JACKET ANDES V2 B/Y L       </t>
  </si>
  <si>
    <t>3207517-155-L</t>
  </si>
  <si>
    <t xml:space="preserve">JACKET ANDES V2 B/Y M       </t>
  </si>
  <si>
    <t>3207517-155-M</t>
  </si>
  <si>
    <t xml:space="preserve">JACKET ANDES V2 B/Y S       </t>
  </si>
  <si>
    <t>3207517-155-S</t>
  </si>
  <si>
    <t xml:space="preserve">JACKET ANDES V2 B/Y XL      </t>
  </si>
  <si>
    <t>3207517-155-XL</t>
  </si>
  <si>
    <t xml:space="preserve">JACKET ANDES V2 B/Y XXL      </t>
  </si>
  <si>
    <t>3207517-155-XXL</t>
  </si>
  <si>
    <t xml:space="preserve">JACKET ANDES V2 BK 3X       </t>
  </si>
  <si>
    <t>3207517-10-3XL</t>
  </si>
  <si>
    <t xml:space="preserve">JACKET ANDES V2 BK 4X       </t>
  </si>
  <si>
    <t>3207517-10-4XL</t>
  </si>
  <si>
    <t xml:space="preserve">JACKET ANDES V2 BK L        </t>
  </si>
  <si>
    <t>3207517-10-L</t>
  </si>
  <si>
    <t xml:space="preserve">JACKET ANDES V2 BK M        </t>
  </si>
  <si>
    <t>3207517-10-M</t>
  </si>
  <si>
    <t xml:space="preserve">JACKET ANDES V2 BK S        </t>
  </si>
  <si>
    <t>3207517-10-S</t>
  </si>
  <si>
    <t xml:space="preserve">JACKET ANDES V2 BK XL       </t>
  </si>
  <si>
    <t>3207517-10-XL</t>
  </si>
  <si>
    <t xml:space="preserve">JACKET ANDES V2 BK XXL       </t>
  </si>
  <si>
    <t>3207517-10-XXL</t>
  </si>
  <si>
    <t>JACKET ANDES DS B/Y 2XL</t>
  </si>
  <si>
    <t>32075131552XL</t>
  </si>
  <si>
    <t>JACKET ANDES DS B/Y 3XL</t>
  </si>
  <si>
    <t>32075131553XL</t>
  </si>
  <si>
    <t>JACKET ANDES DS B/Y 4XL</t>
  </si>
  <si>
    <t>32075131554XL</t>
  </si>
  <si>
    <t>JACKET ANDES DS B/Y L</t>
  </si>
  <si>
    <t>3207513155L</t>
  </si>
  <si>
    <t>JACKET ANDES DS B/Y M</t>
  </si>
  <si>
    <t>3207513155M</t>
  </si>
  <si>
    <t>JACKET ANDES DS B/Y S</t>
  </si>
  <si>
    <t>3207513155S</t>
  </si>
  <si>
    <t>JACKET ANDES DS B/Y XL</t>
  </si>
  <si>
    <t>3207513155XL</t>
  </si>
  <si>
    <t>JACKET ANDES DS BLK 2XL</t>
  </si>
  <si>
    <t>3207513102XL</t>
  </si>
  <si>
    <t>JACKET ANDES DS BLK 3XL</t>
  </si>
  <si>
    <t>3207513103XL</t>
  </si>
  <si>
    <t>JACKET ANDES DS BLK 4XL</t>
  </si>
  <si>
    <t>3207513104XL</t>
  </si>
  <si>
    <t>JACKET ANDES DS BLK L</t>
  </si>
  <si>
    <t>320751310L</t>
  </si>
  <si>
    <t>JACKET ANDES DS BLK M</t>
  </si>
  <si>
    <t>320751310M</t>
  </si>
  <si>
    <t>JACKET ANDES DS BLK S</t>
  </si>
  <si>
    <t>320751310S</t>
  </si>
  <si>
    <t>JACKET ANDES DS BLK XL</t>
  </si>
  <si>
    <t>320751310XL</t>
  </si>
  <si>
    <t>JACKET ANDES DS G/B 2XL</t>
  </si>
  <si>
    <t>32075139212XL</t>
  </si>
  <si>
    <t>JACKET ANDES DS G/B 3XL</t>
  </si>
  <si>
    <t>32075139213XL</t>
  </si>
  <si>
    <t>JACKET ANDES DS G/B 4XL</t>
  </si>
  <si>
    <t>32075139214XL</t>
  </si>
  <si>
    <t>JACKET ANDES DS G/B L</t>
  </si>
  <si>
    <t>3207513921L</t>
  </si>
  <si>
    <t>JACKET ANDES DS G/B M</t>
  </si>
  <si>
    <t>3207513921M</t>
  </si>
  <si>
    <t>JACKET ANDES DS G/B S</t>
  </si>
  <si>
    <t>3207513921S</t>
  </si>
  <si>
    <t>JACKET ANDES DS G/B XL</t>
  </si>
  <si>
    <t>3207513921XL</t>
  </si>
  <si>
    <t>JACKET ANDES DS G/G/B 2X</t>
  </si>
  <si>
    <t>32075121072X</t>
  </si>
  <si>
    <t>JACKET ANDES DS G/G/B 3X</t>
  </si>
  <si>
    <t>32075121073X</t>
  </si>
  <si>
    <t>JACKET ANDES DS G/G/B 4X</t>
  </si>
  <si>
    <t>32075121074X</t>
  </si>
  <si>
    <t>JACKET ANDES DS G/G/B L</t>
  </si>
  <si>
    <t>3207512107L</t>
  </si>
  <si>
    <t>JACKET ANDES DS G/G/B M</t>
  </si>
  <si>
    <t>3207512107M</t>
  </si>
  <si>
    <t>JACKET ANDES DS G/G/B S</t>
  </si>
  <si>
    <t>3207512107S</t>
  </si>
  <si>
    <t>JACKET ANDES DS G/G/B XL</t>
  </si>
  <si>
    <t>3207512107XL</t>
  </si>
  <si>
    <t xml:space="preserve">JACKET ANDES V2 G/B/R 3X    </t>
  </si>
  <si>
    <t>3207517-6083-3XL</t>
  </si>
  <si>
    <t xml:space="preserve">JACKET ANDES V2 G/B/R 4X    </t>
  </si>
  <si>
    <t>3207517-6083-4XL</t>
  </si>
  <si>
    <t xml:space="preserve">JACKET ANDES V2 G/B/R L     </t>
  </si>
  <si>
    <t>3207517-6083-L</t>
  </si>
  <si>
    <t xml:space="preserve">JACKET ANDES V2 G/B/R M     </t>
  </si>
  <si>
    <t>3207517-6083-M</t>
  </si>
  <si>
    <t xml:space="preserve">JACKET ANDES V2 G/B/R S     </t>
  </si>
  <si>
    <t>3207517-6083-S</t>
  </si>
  <si>
    <t xml:space="preserve">JACKET ANDES V2 G/B/R XL    </t>
  </si>
  <si>
    <t>3207517-6083-XL</t>
  </si>
  <si>
    <t xml:space="preserve">JACKET ANDES V2 G/B/R XXL    </t>
  </si>
  <si>
    <t>3207517-6083-XXL</t>
  </si>
  <si>
    <t xml:space="preserve">JACKET ANDES V2 G/G/B 3X    </t>
  </si>
  <si>
    <t>3207517-9219-3XL</t>
  </si>
  <si>
    <t xml:space="preserve">JACKET ANDES V2 G/G/B 4X    </t>
  </si>
  <si>
    <t>3207517-9219-4XL</t>
  </si>
  <si>
    <t xml:space="preserve">JACKET ANDES V2 G/G/B L     </t>
  </si>
  <si>
    <t>3207517-9219-L</t>
  </si>
  <si>
    <t xml:space="preserve">JACKET ANDES V2 G/G/B M     </t>
  </si>
  <si>
    <t>3207517-9219-M</t>
  </si>
  <si>
    <t xml:space="preserve">JACKET ANDES V2 G/G/B S     </t>
  </si>
  <si>
    <t>3207517-9219-S</t>
  </si>
  <si>
    <t xml:space="preserve">JACKET ANDES V2 G/G/B XL    </t>
  </si>
  <si>
    <t>3207517-9219-XL</t>
  </si>
  <si>
    <t xml:space="preserve">JACKET ANDES V2 G/G/B XXL    </t>
  </si>
  <si>
    <t>3207517-9219-XXL</t>
  </si>
  <si>
    <t>JACKET ATEM B/W 48</t>
  </si>
  <si>
    <t>JACKET ATEM B/W 50</t>
  </si>
  <si>
    <t>JACKET ATEM B/W 52</t>
  </si>
  <si>
    <t>JACKET ATEM B/W 54</t>
  </si>
  <si>
    <t>JACKET ATEM B/W 56</t>
  </si>
  <si>
    <t>JACKET ATEM B/W 58</t>
  </si>
  <si>
    <t>JACKET ATEM B/W 60</t>
  </si>
  <si>
    <t>JACKET ATEM B/W/R 48</t>
  </si>
  <si>
    <t>JACKET ATEM B/W/R 50</t>
  </si>
  <si>
    <t>JACKET ATEM B/W/R 52</t>
  </si>
  <si>
    <t>JACKET ATEM B/W/R 54</t>
  </si>
  <si>
    <t>JACKET ATEM B/W/R 56</t>
  </si>
  <si>
    <t>JACKET ATEM B/W/R 58</t>
  </si>
  <si>
    <t>JACKET ATEM B/W/R 60</t>
  </si>
  <si>
    <t>JACKET ATEM B/W/Y 48</t>
  </si>
  <si>
    <t>JACKET ATEM B/W/Y 50</t>
  </si>
  <si>
    <t>JACKET ATEM B/W/Y 52</t>
  </si>
  <si>
    <t>JACKET ATEM B/W/Y 54</t>
  </si>
  <si>
    <t>JACKET ATEM B/W/Y 56</t>
  </si>
  <si>
    <t>JACKET ATEM B/W/Y 58</t>
  </si>
  <si>
    <t>JACKET ATEM B/W/Y 60</t>
  </si>
  <si>
    <t>JACKET ATEM BLK 48</t>
  </si>
  <si>
    <t>JACKET ATEM BLK 50</t>
  </si>
  <si>
    <t>JACKET ATEM BLK 52</t>
  </si>
  <si>
    <t>JACKET ATEM BLK 54</t>
  </si>
  <si>
    <t>JACKET ATEM BLK 56</t>
  </si>
  <si>
    <t>JACKET ATEM BLK 58</t>
  </si>
  <si>
    <t>JACKET ATEM BLK 60</t>
  </si>
  <si>
    <t xml:space="preserve">JACKET ATEM V3 BK 48     </t>
  </si>
  <si>
    <t>3106518-10-48</t>
  </si>
  <si>
    <t xml:space="preserve">JACKET ATEM V3 BK 50     </t>
  </si>
  <si>
    <t>3106518-10-50</t>
  </si>
  <si>
    <t xml:space="preserve">JACKET ATEM V3 BK 52     </t>
  </si>
  <si>
    <t>3106518-10-52</t>
  </si>
  <si>
    <t xml:space="preserve">JACKET ATEM V3 BK 54     </t>
  </si>
  <si>
    <t>3106518-10-54</t>
  </si>
  <si>
    <t xml:space="preserve">JACKET ATEM V3 BK 56     </t>
  </si>
  <si>
    <t>3106518-10-56</t>
  </si>
  <si>
    <t xml:space="preserve">JACKET ATEM V3 BK 58     </t>
  </si>
  <si>
    <t>3106518-10-58</t>
  </si>
  <si>
    <t xml:space="preserve">JACKET ATEM V3 BK 60     </t>
  </si>
  <si>
    <t>3106518-10-60</t>
  </si>
  <si>
    <t xml:space="preserve">JACKET ATEM V3 BW 48     </t>
  </si>
  <si>
    <t>3106518-12-48</t>
  </si>
  <si>
    <t xml:space="preserve">JACKET ATEM V3 BW 50     </t>
  </si>
  <si>
    <t>3106518-12-50</t>
  </si>
  <si>
    <t xml:space="preserve">JACKET ATEM V3 BW 52     </t>
  </si>
  <si>
    <t>3106518-12-52</t>
  </si>
  <si>
    <t xml:space="preserve">JACKET ATEM V3 BW 54     </t>
  </si>
  <si>
    <t>3106518-12-54</t>
  </si>
  <si>
    <t xml:space="preserve">JACKET ATEM V3 BW 56     </t>
  </si>
  <si>
    <t>3106518-12-56</t>
  </si>
  <si>
    <t xml:space="preserve">JACKET ATEM V3 BW 58     </t>
  </si>
  <si>
    <t>3106518-12-58</t>
  </si>
  <si>
    <t xml:space="preserve">JACKET ATEM V3 BW 60     </t>
  </si>
  <si>
    <t>3106518-12-60</t>
  </si>
  <si>
    <t xml:space="preserve">JACKET ATEM V3 BWR 48    </t>
  </si>
  <si>
    <t>3106518-1231-48</t>
  </si>
  <si>
    <t xml:space="preserve">JACKET ATEM V3 BWR 50    </t>
  </si>
  <si>
    <t>3106518-1231-50</t>
  </si>
  <si>
    <t xml:space="preserve">JACKET ATEM V3 BWR 52    </t>
  </si>
  <si>
    <t>3106518-1231-52</t>
  </si>
  <si>
    <t xml:space="preserve">JACKET ATEM V3 BWR 54    </t>
  </si>
  <si>
    <t>3106518-1231-54</t>
  </si>
  <si>
    <t xml:space="preserve">JACKET ATEM V3 BWR 56    </t>
  </si>
  <si>
    <t>3106518-1231-56</t>
  </si>
  <si>
    <t xml:space="preserve">JACKET ATEM V3 BWR 58    </t>
  </si>
  <si>
    <t>3106518-1231-58</t>
  </si>
  <si>
    <t xml:space="preserve">JACKET ATEM V3 BWR 60    </t>
  </si>
  <si>
    <t>3106518-1231-60</t>
  </si>
  <si>
    <t xml:space="preserve">JACKET ATEM V3 BWY 48    </t>
  </si>
  <si>
    <t xml:space="preserve">JACKET ATEM V3 BWY 50    </t>
  </si>
  <si>
    <t xml:space="preserve">JACKET ATEM V3 BWY 52    </t>
  </si>
  <si>
    <t xml:space="preserve">JACKET ATEM V3 BWY 54    </t>
  </si>
  <si>
    <t xml:space="preserve">JACKET ATEM V3 BWY 56    </t>
  </si>
  <si>
    <t xml:space="preserve">JACKET ATEM V3 BWY 58    </t>
  </si>
  <si>
    <t xml:space="preserve">JACKET ATEM V3 BWY 60    </t>
  </si>
  <si>
    <t>482-61012X</t>
  </si>
  <si>
    <t xml:space="preserve">JACKET BIONIC ACTION 2XL </t>
  </si>
  <si>
    <t>6506818-13-2X</t>
  </si>
  <si>
    <t>482-6101L</t>
  </si>
  <si>
    <t>6506818-13-L</t>
  </si>
  <si>
    <t>482-6101M</t>
  </si>
  <si>
    <t>6506818-13-M</t>
  </si>
  <si>
    <t>482-6101S</t>
  </si>
  <si>
    <t>6506818-13-S</t>
  </si>
  <si>
    <t xml:space="preserve">482-6101X </t>
  </si>
  <si>
    <t>6506818-13-XL</t>
  </si>
  <si>
    <t>JACKET BIONIC PLUS B/R 2X</t>
  </si>
  <si>
    <t>65067161232XL</t>
  </si>
  <si>
    <t>JACKET BIONIC PLUS B/R L</t>
  </si>
  <si>
    <t>6506716123L</t>
  </si>
  <si>
    <t>JACKET BIONIC PLUS B/R M</t>
  </si>
  <si>
    <t>6506716123M</t>
  </si>
  <si>
    <t>JACKET BIONIC PLUS B/R S</t>
  </si>
  <si>
    <t>6506716123S</t>
  </si>
  <si>
    <t>JACKET BIONIC PLUS B/R XL</t>
  </si>
  <si>
    <t>6506716123XL</t>
  </si>
  <si>
    <t>JACKET BIONIC PRO B/R 2XL</t>
  </si>
  <si>
    <t>65066141322XL</t>
  </si>
  <si>
    <t>65066161232XL</t>
  </si>
  <si>
    <t>JACKET BIONIC PRO B/R L</t>
  </si>
  <si>
    <t>6506616123L</t>
  </si>
  <si>
    <t>JACKET BIONIC PRO B/R M</t>
  </si>
  <si>
    <t>6506616123M</t>
  </si>
  <si>
    <t>JACKET BIONIC PRO B/R S</t>
  </si>
  <si>
    <t>6506616123S</t>
  </si>
  <si>
    <t>JACKET BIONIC PRO B/R XL</t>
  </si>
  <si>
    <t>6506616123XL</t>
  </si>
  <si>
    <t>JACKET BIONIC TECH B/R 2X</t>
  </si>
  <si>
    <t>65065141232XL</t>
  </si>
  <si>
    <t>65065161232XL</t>
  </si>
  <si>
    <t>JACKET BIONIC TECH B/R L</t>
  </si>
  <si>
    <t>6506516123L</t>
  </si>
  <si>
    <t>JACKET BIONIC TECH B/R M</t>
  </si>
  <si>
    <t>6506516123M</t>
  </si>
  <si>
    <t>JACKET BIONIC TECH B/R S</t>
  </si>
  <si>
    <t>6506516123S</t>
  </si>
  <si>
    <t>JACKET BIONIC TECH B/R XL</t>
  </si>
  <si>
    <t>6506514123XL</t>
  </si>
  <si>
    <t>6506516123XL</t>
  </si>
  <si>
    <t>JACKET BOGOTA BK/GY 2X</t>
  </si>
  <si>
    <t>32070151022X</t>
  </si>
  <si>
    <t>JACKET BOGOTA BK/GY 3X</t>
  </si>
  <si>
    <t>32070151023X</t>
  </si>
  <si>
    <t>JACKET BOGOTA BK/GY L</t>
  </si>
  <si>
    <t>3207015102L</t>
  </si>
  <si>
    <t>JACKET BOGOTA BK/GY M</t>
  </si>
  <si>
    <t>3207015102M</t>
  </si>
  <si>
    <t>JACKET BOGOTA BK/GY XL</t>
  </si>
  <si>
    <t>3207015102XL</t>
  </si>
  <si>
    <t>JACKET BOGOTA G/B/B/R 2X</t>
  </si>
  <si>
    <t>320701592172X</t>
  </si>
  <si>
    <t>JACKET BOGOTA G/B/B/R 3X</t>
  </si>
  <si>
    <t>320701592173X</t>
  </si>
  <si>
    <t>JACKET BOGOTA G/B/B/R 4X</t>
  </si>
  <si>
    <t>320701592174X</t>
  </si>
  <si>
    <t>JACKET BOGOTA G/B/B/R L</t>
  </si>
  <si>
    <t>32070159217L</t>
  </si>
  <si>
    <t>JACKET BOGOTA G/B/B/R M</t>
  </si>
  <si>
    <t>32070159217M</t>
  </si>
  <si>
    <t>JACKET BOGOTA G/B/B/R S</t>
  </si>
  <si>
    <t>32070159217S</t>
  </si>
  <si>
    <t>JACKET BOGOTA G/B/B/R XL</t>
  </si>
  <si>
    <t>32070159217XL</t>
  </si>
  <si>
    <t>JACKET BOGOTA G/B/Y 2X</t>
  </si>
  <si>
    <t>320701592152X</t>
  </si>
  <si>
    <t>JACKET BOGOTA G/B/Y 3X</t>
  </si>
  <si>
    <t>320701592153X</t>
  </si>
  <si>
    <t>JACKET BOGOTA G/B/Y 4X</t>
  </si>
  <si>
    <t>320701592154X</t>
  </si>
  <si>
    <t>JACKET BOGOTA G/B/Y L</t>
  </si>
  <si>
    <t>32070159215L</t>
  </si>
  <si>
    <t>JACKET BOGOTA G/B/Y M</t>
  </si>
  <si>
    <t>32070159215M</t>
  </si>
  <si>
    <t>JACKET BOGOTA G/B/Y XL</t>
  </si>
  <si>
    <t>32070159215XL</t>
  </si>
  <si>
    <t>JACKET BRASS BLK 2XL</t>
  </si>
  <si>
    <t>3108515102XL</t>
  </si>
  <si>
    <t>JACKET BRASS BLK 3XL</t>
  </si>
  <si>
    <t>3108515103XL</t>
  </si>
  <si>
    <t>JACKET BRASS BLK L</t>
  </si>
  <si>
    <t>310851510L</t>
  </si>
  <si>
    <t>JACKET BRASS BLK M</t>
  </si>
  <si>
    <t>310851510M</t>
  </si>
  <si>
    <t>JACKET BRASS BLK S</t>
  </si>
  <si>
    <t>310851510S</t>
  </si>
  <si>
    <t>JACKET BRASS BLK XL</t>
  </si>
  <si>
    <t>310851510XL</t>
  </si>
  <si>
    <t>JACKET BRASS BRN 2XL</t>
  </si>
  <si>
    <t>31085158102XL</t>
  </si>
  <si>
    <t>JACKET BRASS BRN 3XL</t>
  </si>
  <si>
    <t>31085158103XL</t>
  </si>
  <si>
    <t>JACKET BRASS BRN L</t>
  </si>
  <si>
    <t>3108515810L</t>
  </si>
  <si>
    <t>JACKET BRASS BRN M</t>
  </si>
  <si>
    <t>3108515810M</t>
  </si>
  <si>
    <t>JACKET BRASS BRN S</t>
  </si>
  <si>
    <t>3108515810S</t>
  </si>
  <si>
    <t>JACKET BRASS BRN XL</t>
  </si>
  <si>
    <t>3108515810XL</t>
  </si>
  <si>
    <t>JACKET BRERA AIR BLK 46</t>
  </si>
  <si>
    <t>JACKET BRERA AIR BLK 48</t>
  </si>
  <si>
    <t>JACKET BRERA AIR BLK 50</t>
  </si>
  <si>
    <t>JACKET BRERA AIR BLK 52</t>
  </si>
  <si>
    <t>JACKET BRERA AIR BLK 54</t>
  </si>
  <si>
    <t>JACKET BRERA AIR BLK 56</t>
  </si>
  <si>
    <t>JACKET BRERA AIR BLK 58</t>
  </si>
  <si>
    <t>JACKET BRERA AIR BLK 60</t>
  </si>
  <si>
    <t>JACKET BRERA AIR BRWN 46</t>
  </si>
  <si>
    <t>JACKET BRERA AIR BRWN 48</t>
  </si>
  <si>
    <t>JACKET BRERA AIR BRWN 50</t>
  </si>
  <si>
    <t>JACKET BRERA AIR BRWN 52</t>
  </si>
  <si>
    <t>JACKET BRERA AIR BRWN 54</t>
  </si>
  <si>
    <t>JACKET BRERA AIR BRWN 56</t>
  </si>
  <si>
    <t>JACKET BRERA AIR BRWN 58</t>
  </si>
  <si>
    <t>JACKET BRERA AIR BRWN 60</t>
  </si>
  <si>
    <t>JACKET BRERA BLK 46</t>
  </si>
  <si>
    <t>JACKET BRERA BLK 48</t>
  </si>
  <si>
    <t>JACKET BRERA BLK 50</t>
  </si>
  <si>
    <t>JACKET BRERA BLK 52</t>
  </si>
  <si>
    <t>JACKET BRERA BLK 54</t>
  </si>
  <si>
    <t>JACKET BRERA BLK 56</t>
  </si>
  <si>
    <t>JACKET BRERA BLK 58</t>
  </si>
  <si>
    <t>JACKET BRERA BLK 60</t>
  </si>
  <si>
    <t>JACKET BRERA BROWN 46</t>
  </si>
  <si>
    <t>JACKET BRERA BROWN 48</t>
  </si>
  <si>
    <t>JACKET BRERA BROWN 50</t>
  </si>
  <si>
    <t>JACKET BRERA BROWN 52</t>
  </si>
  <si>
    <t>JACKET BRERA BROWN 54</t>
  </si>
  <si>
    <t>JACKET BRERA BROWN 56</t>
  </si>
  <si>
    <t>JACKET BRERA BROWN 58</t>
  </si>
  <si>
    <t>JACKET BRERA BROWN 60</t>
  </si>
  <si>
    <t>JACKET CELER B/W 48</t>
  </si>
  <si>
    <t>JACKET CELER B/W 50</t>
  </si>
  <si>
    <t>JACKET CELER B/W 52</t>
  </si>
  <si>
    <t>JACKET CELER B/W 54</t>
  </si>
  <si>
    <t>JACKET CELER B/W 56</t>
  </si>
  <si>
    <t>JACKET CELER B/W 58</t>
  </si>
  <si>
    <t>JACKET CELER B/W 60</t>
  </si>
  <si>
    <t>JACKET CELER B/W/R 48</t>
  </si>
  <si>
    <t>JACKET CELER B/W/R 50</t>
  </si>
  <si>
    <t>JACKET CELER B/W/R 52</t>
  </si>
  <si>
    <t>JACKET CELER B/W/R 54</t>
  </si>
  <si>
    <t>JACKET CELER B/W/R 56</t>
  </si>
  <si>
    <t>JACKET CELER B/W/R 58</t>
  </si>
  <si>
    <t>JACKET CELER B/W/R 60</t>
  </si>
  <si>
    <t>JACKET CELER B/W/Y 48</t>
  </si>
  <si>
    <t>JACKET CELER B/W/Y 50</t>
  </si>
  <si>
    <t>JACKET CELER B/W/Y 52</t>
  </si>
  <si>
    <t>JACKET CELER B/W/Y 54</t>
  </si>
  <si>
    <t>JACKET CELER B/W/Y 56</t>
  </si>
  <si>
    <t>JACKET CELER B/W/Y 58</t>
  </si>
  <si>
    <t>JACKET CELER B/W/Y 60</t>
  </si>
  <si>
    <t>JACKET CELER BLK 48</t>
  </si>
  <si>
    <t>JACKET CELER BLK 50</t>
  </si>
  <si>
    <t>JACKET CELER BLK 52</t>
  </si>
  <si>
    <t>JACKET CELER BLK 54</t>
  </si>
  <si>
    <t>JACKET CELER BLK 56</t>
  </si>
  <si>
    <t>JACKET CELER BLK 58</t>
  </si>
  <si>
    <t>JACKET CELER BLK 60</t>
  </si>
  <si>
    <t>JACKET CELER BLK 62</t>
  </si>
  <si>
    <t>JACKET CELER BLK 64</t>
  </si>
  <si>
    <t>JACKET CHARLIE BLK 2XL</t>
  </si>
  <si>
    <t>JACKET CHARLIE BLK 3XL</t>
  </si>
  <si>
    <t>JACKET CHARLIE BLK L</t>
  </si>
  <si>
    <t>31080161250L</t>
  </si>
  <si>
    <t>JACKET CHARLIE BLK M</t>
  </si>
  <si>
    <t>31080161250M</t>
  </si>
  <si>
    <t>JACKET CHARLIE BLK S</t>
  </si>
  <si>
    <t>31080161250S</t>
  </si>
  <si>
    <t>JACKET CHARLIE BLK XL</t>
  </si>
  <si>
    <t>31080161250XL</t>
  </si>
  <si>
    <t>JACKET CHARLIE BRWN 2XL</t>
  </si>
  <si>
    <t>31080168502X</t>
  </si>
  <si>
    <t>JACKET CHARLIE BRWN 3XL</t>
  </si>
  <si>
    <t>31080168503X</t>
  </si>
  <si>
    <t>JACKET CHARLIE BRWN L</t>
  </si>
  <si>
    <t>3108016850L</t>
  </si>
  <si>
    <t>JACKET CHARLIE BRWN M</t>
  </si>
  <si>
    <t>3108016850M</t>
  </si>
  <si>
    <t>JACKET CHARLIE BRWN S</t>
  </si>
  <si>
    <t>3108016850S</t>
  </si>
  <si>
    <t>JACKET CHARLIE BRWN XL</t>
  </si>
  <si>
    <t>3108016850XL</t>
  </si>
  <si>
    <t>JACKET CORE AIR B/W 46</t>
  </si>
  <si>
    <t>JACKET CORE AIR B/W 48</t>
  </si>
  <si>
    <t>JACKET CORE AIR B/W 50</t>
  </si>
  <si>
    <t>JACKET CORE AIR B/W 52</t>
  </si>
  <si>
    <t>JACKET CORE AIR B/W 54</t>
  </si>
  <si>
    <t>JACKET CORE AIR B/W 56</t>
  </si>
  <si>
    <t>JACKET CORE AIR B/W 58</t>
  </si>
  <si>
    <t>JACKET CORE AIR B/W 60</t>
  </si>
  <si>
    <t>JACKET CORE AIR BLK 46</t>
  </si>
  <si>
    <t>JACKET CORE AIR BLK 48</t>
  </si>
  <si>
    <t>JACKET CORE AIR BLK 50</t>
  </si>
  <si>
    <t>JACKET CORE AIR BLK 52</t>
  </si>
  <si>
    <t>JACKET CORE AIR BLK 54</t>
  </si>
  <si>
    <t>JACKET CORE AIR BLK 56</t>
  </si>
  <si>
    <t>JACKET CORE AIR BLK 58</t>
  </si>
  <si>
    <t>JACKET CORE AIR BLK 60</t>
  </si>
  <si>
    <t>JACKET CORE AIR BLK 62</t>
  </si>
  <si>
    <t>JACKET CORE AIR BLK 64</t>
  </si>
  <si>
    <t>JACKET CORE B/W 46</t>
  </si>
  <si>
    <t>JACKET CORE B/W 48</t>
  </si>
  <si>
    <t>JACKET CORE B/W 50</t>
  </si>
  <si>
    <t>JACKET CORE B/W 52</t>
  </si>
  <si>
    <t>JACKET CORE B/W 54</t>
  </si>
  <si>
    <t>JACKET CORE B/W 56</t>
  </si>
  <si>
    <t>JACKET CORE B/W 58</t>
  </si>
  <si>
    <t>JACKET CORE B/W 60</t>
  </si>
  <si>
    <t>JACKET CORE BLK 46</t>
  </si>
  <si>
    <t>JACKET CORE BLK 48</t>
  </si>
  <si>
    <t>JACKET CORE BLK 50</t>
  </si>
  <si>
    <t>JACKET CORE BLK 52</t>
  </si>
  <si>
    <t>JACKET CORE BLK 54</t>
  </si>
  <si>
    <t>JACKET CORE BLK 56</t>
  </si>
  <si>
    <t>JACKET CORE BLK 58</t>
  </si>
  <si>
    <t>JACKET CORE BLK 60</t>
  </si>
  <si>
    <t>JACKET CORE BLK 62</t>
  </si>
  <si>
    <t>JACKET CORE BLK 64</t>
  </si>
  <si>
    <t>JACKET DEVON AIR B/W 46</t>
  </si>
  <si>
    <t>JACKET DEVON AIR B/W 48</t>
  </si>
  <si>
    <t>JACKET DEVON AIR B/W 50</t>
  </si>
  <si>
    <t>JACKET DEVON AIR B/W 52</t>
  </si>
  <si>
    <t>JACKET DEVON AIR B/W 54</t>
  </si>
  <si>
    <t>JACKET DEVON AIR B/W 56</t>
  </si>
  <si>
    <t>JACKET DEVON AIR B/W 58</t>
  </si>
  <si>
    <t>JACKET DEVON AIR B/W 60</t>
  </si>
  <si>
    <t>JACKET DEVON AIR BK 46</t>
  </si>
  <si>
    <t>JACKET DEVON AIR BK 48</t>
  </si>
  <si>
    <t>JACKET DEVON AIR BK 50</t>
  </si>
  <si>
    <t>JACKET DEVON AIR BK 52</t>
  </si>
  <si>
    <t>JACKET DEVON AIR BK 54</t>
  </si>
  <si>
    <t>JACKET DEVON AIR BK 56</t>
  </si>
  <si>
    <t>JACKET DEVON AIR BK 58</t>
  </si>
  <si>
    <t>JACKET DEVON AIR BK 60</t>
  </si>
  <si>
    <t>JACKET DEVON AIR BK 62</t>
  </si>
  <si>
    <t>JACKET DEVON AIR BK 64</t>
  </si>
  <si>
    <t>JACKET DEVON B/W 46</t>
  </si>
  <si>
    <t>JACKET DEVON B/W 48</t>
  </si>
  <si>
    <t>JACKET DEVON B/W 50</t>
  </si>
  <si>
    <t>JACKET DEVON B/W 52</t>
  </si>
  <si>
    <t>JACKET DEVON B/W 54</t>
  </si>
  <si>
    <t>JACKET DEVON B/W 56</t>
  </si>
  <si>
    <t>JACKET DEVON B/W 58</t>
  </si>
  <si>
    <t>JACKET DEVON B/W 60</t>
  </si>
  <si>
    <t>JACKET DEVON BK 46</t>
  </si>
  <si>
    <t>JACKET DEVON BK 48</t>
  </si>
  <si>
    <t>JACKET DEVON BK 50</t>
  </si>
  <si>
    <t>JACKET DEVON BK 52</t>
  </si>
  <si>
    <t>JACKET DEVON BK 54</t>
  </si>
  <si>
    <t>JACKET DEVON BK 56</t>
  </si>
  <si>
    <t>JACKET DEVON BK 58</t>
  </si>
  <si>
    <t>JACKET DEVON BK 60</t>
  </si>
  <si>
    <t>JACKET DEVON BK 62</t>
  </si>
  <si>
    <t>JACKET DEVON BK 64</t>
  </si>
  <si>
    <t>JACKET DURBAN G/B/S 48</t>
  </si>
  <si>
    <t>JACKET DURBAN G/B/S 50</t>
  </si>
  <si>
    <t>JACKET DURBAN G/B/S 52</t>
  </si>
  <si>
    <t>JACKET DURBAN G/B/S 54</t>
  </si>
  <si>
    <t>JACKET DURBAN G/B/S 56</t>
  </si>
  <si>
    <t>JACKET DURBAN G/B/S 58</t>
  </si>
  <si>
    <t>JACKET DURBAN G/B/S 60</t>
  </si>
  <si>
    <t>JACKET DUSK 3L B IRIS 2X</t>
  </si>
  <si>
    <t>32090143912X</t>
  </si>
  <si>
    <t>JACKET DUSK 3L B IRIS 3X</t>
  </si>
  <si>
    <t>32090143913X</t>
  </si>
  <si>
    <t>JACKET DUSK 3L BK 2X</t>
  </si>
  <si>
    <t>3209014102X</t>
  </si>
  <si>
    <t>JACKET DUSK 3L BK 3X</t>
  </si>
  <si>
    <t>3209014103X</t>
  </si>
  <si>
    <t>JACKET DUSK 3L BRN 3X</t>
  </si>
  <si>
    <t>32090148413X</t>
  </si>
  <si>
    <t>JACKET ENFORCE DS BK 2X</t>
  </si>
  <si>
    <t>3208016102X</t>
  </si>
  <si>
    <t>JACKET ENFORCE DS BK 3X</t>
  </si>
  <si>
    <t>3208016103X</t>
  </si>
  <si>
    <t>JACKET ENFORCE DS BK 4X</t>
  </si>
  <si>
    <t>3208016104X</t>
  </si>
  <si>
    <t>JACKET ENFORCE DS BK L</t>
  </si>
  <si>
    <t>320801610L</t>
  </si>
  <si>
    <t>JACKET ENFORCE DS BK M</t>
  </si>
  <si>
    <t>320801610M</t>
  </si>
  <si>
    <t>JACKET ENFORCE DS BK S</t>
  </si>
  <si>
    <t>320801610S</t>
  </si>
  <si>
    <t>JACKET ENFORCE DS BK XL</t>
  </si>
  <si>
    <t>320801610XL</t>
  </si>
  <si>
    <t>JACKET FASTBACK B/W 2XL</t>
  </si>
  <si>
    <t>3200015122XL</t>
  </si>
  <si>
    <t>JACKET FASTBACK B/W 3XL</t>
  </si>
  <si>
    <t>320001512XL3</t>
  </si>
  <si>
    <t>JACKET FASTBACK B/W 4XL</t>
  </si>
  <si>
    <t>3200015124XL</t>
  </si>
  <si>
    <t>JACKET FASTBACK B/W L</t>
  </si>
  <si>
    <t>320001512L</t>
  </si>
  <si>
    <t>JACKET FASTBACK B/W M</t>
  </si>
  <si>
    <t>320001512M</t>
  </si>
  <si>
    <t>JACKET FASTBACK B/W S</t>
  </si>
  <si>
    <t>320001512S</t>
  </si>
  <si>
    <t>JACKET FASTBACK B/W XL</t>
  </si>
  <si>
    <t>320001512XL</t>
  </si>
  <si>
    <t>JACKET FASTBACK B/W/R 2XL</t>
  </si>
  <si>
    <t>32000151232XL</t>
  </si>
  <si>
    <t>JACKET FASTBACK B/W/R 3XL</t>
  </si>
  <si>
    <t>32000151233XL</t>
  </si>
  <si>
    <t>JACKET FASTBACK B/W/R 4XL</t>
  </si>
  <si>
    <t>32000151234XL</t>
  </si>
  <si>
    <t>JACKET FASTBACK B/W/R L</t>
  </si>
  <si>
    <t>3200015123L</t>
  </si>
  <si>
    <t>JACKET FASTBACK B/W/R M</t>
  </si>
  <si>
    <t>3200015123M</t>
  </si>
  <si>
    <t>JACKET FASTBACK B/W/R S</t>
  </si>
  <si>
    <t>3200015123S</t>
  </si>
  <si>
    <t>JACKET FASTBACK B/W/R XL</t>
  </si>
  <si>
    <t>3200015123XL</t>
  </si>
  <si>
    <t xml:space="preserve">JACKET FASTER P B/W 48   </t>
  </si>
  <si>
    <t>3103618-12-48</t>
  </si>
  <si>
    <t xml:space="preserve">JACKET FASTER P B/W 50   </t>
  </si>
  <si>
    <t>3103618-12-50</t>
  </si>
  <si>
    <t xml:space="preserve">JACKET FASTER P B/W 52   </t>
  </si>
  <si>
    <t>3103618-12-52</t>
  </si>
  <si>
    <t xml:space="preserve">JACKET FASTER P B/W 54   </t>
  </si>
  <si>
    <t>3103618-12-54</t>
  </si>
  <si>
    <t xml:space="preserve">JACKET FASTER P B/W 56   </t>
  </si>
  <si>
    <t>3103618-12-56</t>
  </si>
  <si>
    <t xml:space="preserve">JACKET FASTER P B/W 58   </t>
  </si>
  <si>
    <t>3103618-12-58</t>
  </si>
  <si>
    <t xml:space="preserve">JACKET FASTER P B/W 60   </t>
  </si>
  <si>
    <t>3103618-12-60</t>
  </si>
  <si>
    <t xml:space="preserve">JACKET FASTER P B/W/R 48 </t>
  </si>
  <si>
    <t>3103618-1231-48</t>
  </si>
  <si>
    <t xml:space="preserve">JACKET FASTER P B/W/R 50 </t>
  </si>
  <si>
    <t>3103618-1231-50</t>
  </si>
  <si>
    <t xml:space="preserve">JACKET FASTER P B/W/R 52 </t>
  </si>
  <si>
    <t>3103618-1231-52</t>
  </si>
  <si>
    <t xml:space="preserve">JACKET FASTER P B/W/R 54 </t>
  </si>
  <si>
    <t>3103618-1231-54</t>
  </si>
  <si>
    <t xml:space="preserve">JACKET FASTER P B/W/R 56 </t>
  </si>
  <si>
    <t>3103618-1231-56</t>
  </si>
  <si>
    <t xml:space="preserve">JACKET FASTER P B/W/R 58 </t>
  </si>
  <si>
    <t>3103618-1231-58</t>
  </si>
  <si>
    <t xml:space="preserve">JACKET FASTER P B/W/R 60 </t>
  </si>
  <si>
    <t>3103618-1231-60</t>
  </si>
  <si>
    <t xml:space="preserve">JACKET FASTER P BK/BK 48 </t>
  </si>
  <si>
    <t>3103618-1100-48</t>
  </si>
  <si>
    <t xml:space="preserve">JACKET FASTER P BK/BK 50 </t>
  </si>
  <si>
    <t>3103618-1100-50</t>
  </si>
  <si>
    <t xml:space="preserve">JACKET FASTER P BK/BK 52 </t>
  </si>
  <si>
    <t>3103618-1100-52</t>
  </si>
  <si>
    <t xml:space="preserve">JACKET FASTER P BK/BK 54 </t>
  </si>
  <si>
    <t>3103618-1100-54</t>
  </si>
  <si>
    <t xml:space="preserve">JACKET FASTER P BK/BK 56 </t>
  </si>
  <si>
    <t>3103618-1100-56</t>
  </si>
  <si>
    <t xml:space="preserve">JACKET FASTER P BK/BK 58 </t>
  </si>
  <si>
    <t>3103618-1100-58</t>
  </si>
  <si>
    <t xml:space="preserve">JACKET FASTER P BK/BK 60 </t>
  </si>
  <si>
    <t>3103618-1100-60</t>
  </si>
  <si>
    <t xml:space="preserve">JACKET FASTER P BK/BK 62 </t>
  </si>
  <si>
    <t>3103618-1100-62</t>
  </si>
  <si>
    <t xml:space="preserve">JACKET FASTER P BK/BK 64 </t>
  </si>
  <si>
    <t>3103618-1100-64</t>
  </si>
  <si>
    <t>JACKET GP PRO AIR BLK 46</t>
  </si>
  <si>
    <t>JACKET GP PRO AIR BLK 48</t>
  </si>
  <si>
    <t>JACKET GP PRO AIR BLK 50</t>
  </si>
  <si>
    <t>JACKET GP PRO AIR BLK 52</t>
  </si>
  <si>
    <t>JACKET GP PRO AIR BLK 54</t>
  </si>
  <si>
    <t>JACKET GP PRO AIR BLK 56</t>
  </si>
  <si>
    <t>JACKET GP PRO AIR BLK 58</t>
  </si>
  <si>
    <t>JACKET GP PRO AIR BLK 60</t>
  </si>
  <si>
    <t>JACKET GP PRO AIR BLK 62</t>
  </si>
  <si>
    <t>JACKET GP PRO AIR BLK 64</t>
  </si>
  <si>
    <t>JACKET GP PRO AIR BWR 46</t>
  </si>
  <si>
    <t>JACKET GP PRO AIR BWR 48</t>
  </si>
  <si>
    <t>JACKET GP PRO AIR BWR 50</t>
  </si>
  <si>
    <t>JACKET GP PRO AIR BWR 52</t>
  </si>
  <si>
    <t>JACKET GP PRO AIR BWR 54</t>
  </si>
  <si>
    <t>JACKET GP PRO AIR BWR 56</t>
  </si>
  <si>
    <t>JACKET GP PRO AIR BWR 58</t>
  </si>
  <si>
    <t>JACKET GP PRO AIR BWR 60</t>
  </si>
  <si>
    <t>JACKET GP PRO AIR BWY 46</t>
  </si>
  <si>
    <t>JACKET GP PRO AIR BWY 48</t>
  </si>
  <si>
    <t>JACKET GP PRO AIR BWY 50</t>
  </si>
  <si>
    <t>JACKET GP PRO AIR BWY 52</t>
  </si>
  <si>
    <t>JACKET GP PRO AIR BWY 54</t>
  </si>
  <si>
    <t>JACKET GP PRO AIR BWY 56</t>
  </si>
  <si>
    <t>JACKET GP PRO AIR BWY 58</t>
  </si>
  <si>
    <t>JACKET GP PRO AIR BWY 60</t>
  </si>
  <si>
    <t>JACKET GP PRO B/W/Y 58</t>
  </si>
  <si>
    <t>JACKET GP PRO BLK 46</t>
  </si>
  <si>
    <t>JACKET GP PRO BLK 48</t>
  </si>
  <si>
    <t>JACKET GP PRO BLK 50</t>
  </si>
  <si>
    <t>JACKET GP PRO BLK 52</t>
  </si>
  <si>
    <t>JACKET GP PRO BLK 54</t>
  </si>
  <si>
    <t>JACKET GP PRO BLK 56</t>
  </si>
  <si>
    <t>JACKET GP PRO BLK 58</t>
  </si>
  <si>
    <t>JACKET GP PRO BLK 60</t>
  </si>
  <si>
    <t>JACKET GP PRO BLK 62</t>
  </si>
  <si>
    <t>JACKET GP PRO BLK 64</t>
  </si>
  <si>
    <t>JACKET GP PRO BWR 46</t>
  </si>
  <si>
    <t>JACKET GP PRO BWR 48</t>
  </si>
  <si>
    <t>JACKET GP PRO BWR 50</t>
  </si>
  <si>
    <t>JACKET GP PRO BWR 52</t>
  </si>
  <si>
    <t>JACKET GP PRO BWR 54</t>
  </si>
  <si>
    <t>JACKET GP PRO BWR 56</t>
  </si>
  <si>
    <t>JACKET GP PRO BWR 58</t>
  </si>
  <si>
    <t>JACKET GP PRO BWR 60</t>
  </si>
  <si>
    <t>JACKET GP PRO BWY 46</t>
  </si>
  <si>
    <t>JACKET GP PRO BWY 48</t>
  </si>
  <si>
    <t>JACKET GP PRO BWY 50</t>
  </si>
  <si>
    <t>JACKET GP PRO BWY 52</t>
  </si>
  <si>
    <t>JACKET GP PRO BWY 54</t>
  </si>
  <si>
    <t>JACKET GP PRO BWY 56</t>
  </si>
  <si>
    <t>JACKET GP PRO BWY 58</t>
  </si>
  <si>
    <t>JACKET GP PRO BWY 60</t>
  </si>
  <si>
    <t>JACKET GP TECH BK/WT 48</t>
  </si>
  <si>
    <t>JACKET GP TECH BK/WT 50</t>
  </si>
  <si>
    <t>JACKET GP TECH BK/WT 52</t>
  </si>
  <si>
    <t>JACKET GP TECH BK/WT 54</t>
  </si>
  <si>
    <t>JACKET GP TECH BK/WT 56</t>
  </si>
  <si>
    <t>JACKET GP TECH BK/WT 58</t>
  </si>
  <si>
    <t>JACKET GP TECH BK/WT 60</t>
  </si>
  <si>
    <t>JACKET GP TECH W/B/R 48</t>
  </si>
  <si>
    <t>JACKET GP TECH W/B/R 50</t>
  </si>
  <si>
    <t>JACKET GP TECH W/B/R 52</t>
  </si>
  <si>
    <t>JACKET GP TECH W/B/R 54</t>
  </si>
  <si>
    <t>JACKET GP TECH W/B/R 56</t>
  </si>
  <si>
    <t>JACKET GP TECH W/B/R 58</t>
  </si>
  <si>
    <t>JACKET GP TECH W/B/R 60</t>
  </si>
  <si>
    <t>JACKET GP TECH W/B/Y 48</t>
  </si>
  <si>
    <t>JACKET GP TECH W/B/Y 50</t>
  </si>
  <si>
    <t>JACKET GP TECH W/B/Y 52</t>
  </si>
  <si>
    <t>JACKET GP TECH W/B/Y 54</t>
  </si>
  <si>
    <t>JACKET GP TECH W/B/Y 56</t>
  </si>
  <si>
    <t>JACKET GP TECH W/B/Y 58</t>
  </si>
  <si>
    <t>JACKET GP TECH W/B/Y 60</t>
  </si>
  <si>
    <t>JACKET GP+R B/W 48</t>
  </si>
  <si>
    <t>JACKET GP+R B/W 50</t>
  </si>
  <si>
    <t>JACKET GP+R B/W 52</t>
  </si>
  <si>
    <t>JACKET GP+R B/W 54</t>
  </si>
  <si>
    <t>JACKET GP+R B/W 56</t>
  </si>
  <si>
    <t>JACKET GP+R B/W 58</t>
  </si>
  <si>
    <t>JACKET GP+R B/W 60</t>
  </si>
  <si>
    <t>JACKET GP+R B/W 62</t>
  </si>
  <si>
    <t>JACKET GP+R B/W 64</t>
  </si>
  <si>
    <t>JACKET GP+R B/W/B 48</t>
  </si>
  <si>
    <t>JACKET GP+R B/W/B 50</t>
  </si>
  <si>
    <t>JACKET GP+R B/W/B 52</t>
  </si>
  <si>
    <t>JACKET GP+R B/W/B 54</t>
  </si>
  <si>
    <t>JACKET GP+R B/W/B 56</t>
  </si>
  <si>
    <t>JACKET GP+R B/W/B 58</t>
  </si>
  <si>
    <t>JACKET GP+R B/W/B 60</t>
  </si>
  <si>
    <t>JACKET GP+R NP B/W 48</t>
  </si>
  <si>
    <t>JACKET GP+R NP B/W 50</t>
  </si>
  <si>
    <t>JACKET GP+R NP B/W 52</t>
  </si>
  <si>
    <t>JACKET GP+R NP B/W 54</t>
  </si>
  <si>
    <t>JACKET GP+R NP B/W 56</t>
  </si>
  <si>
    <t>JACKET GP+R NP B/W 58</t>
  </si>
  <si>
    <t>JACKET GP+R NP B/W 60</t>
  </si>
  <si>
    <t>JACKET GP+R NP B/W 62</t>
  </si>
  <si>
    <t>JACKET GP+R NP B/W 64</t>
  </si>
  <si>
    <t>JACKET GP+R NP B/W/B 48</t>
  </si>
  <si>
    <t>JACKET GP+R NP B/W/B 50</t>
  </si>
  <si>
    <t>JACKET GP+R NP B/W/B 52</t>
  </si>
  <si>
    <t>JACKET GP+R NP B/W/B 54</t>
  </si>
  <si>
    <t>JACKET GP+R NP B/W/B 56</t>
  </si>
  <si>
    <t>JACKET GP+R NP B/W/B 58</t>
  </si>
  <si>
    <t>JACKET GP+R NP B/W/B 60</t>
  </si>
  <si>
    <t xml:space="preserve">JACKET GP+R NP V2 B/W/R 48  </t>
  </si>
  <si>
    <t>3100517-123-48</t>
  </si>
  <si>
    <t xml:space="preserve">JACKET GP+R NP V2 B/W/R 50  </t>
  </si>
  <si>
    <t>3100517-123-50</t>
  </si>
  <si>
    <t xml:space="preserve">JACKET GP+R NP V2 B/W/R 52  </t>
  </si>
  <si>
    <t>3100517-123-52</t>
  </si>
  <si>
    <t xml:space="preserve">JACKET GP+R NP V2 B/W/R 54  </t>
  </si>
  <si>
    <t>3100517-123-54</t>
  </si>
  <si>
    <t xml:space="preserve">JACKET GP+R NP V2 B/W/R 56  </t>
  </si>
  <si>
    <t>3100517-123-56</t>
  </si>
  <si>
    <t xml:space="preserve">JACKET GP+R NP V2 B/W/R 58  </t>
  </si>
  <si>
    <t>3100517-123-58</t>
  </si>
  <si>
    <t xml:space="preserve">JACKET GP+R NP V2 B/W/R 60  </t>
  </si>
  <si>
    <t>3100517-123-60</t>
  </si>
  <si>
    <t xml:space="preserve">JACKET GP+R NP V2 B/W/Y 48  </t>
  </si>
  <si>
    <t>3100517-125-48</t>
  </si>
  <si>
    <t xml:space="preserve">JACKET GP+R NP V2 B/W/Y 50  </t>
  </si>
  <si>
    <t>3100517-125-50</t>
  </si>
  <si>
    <t xml:space="preserve">JACKET GP+R NP V2 B/W/Y 52  </t>
  </si>
  <si>
    <t>3100517-125-52</t>
  </si>
  <si>
    <t xml:space="preserve">JACKET GP+R NP V2 B/W/Y 54  </t>
  </si>
  <si>
    <t>3100517-125-54</t>
  </si>
  <si>
    <t xml:space="preserve">JACKET GP+R NP V2 B/W/Y 56  </t>
  </si>
  <si>
    <t>3100517-125-56</t>
  </si>
  <si>
    <t xml:space="preserve">JACKET GP+R NP V2 B/W/Y 58  </t>
  </si>
  <si>
    <t>3100517-125-58</t>
  </si>
  <si>
    <t xml:space="preserve">JACKET GP+R NP V2 B/W/Y 60  </t>
  </si>
  <si>
    <t>3100517-125-60</t>
  </si>
  <si>
    <t xml:space="preserve">JACKET GP+R NP V2 B/Y/R 48  </t>
  </si>
  <si>
    <t>3100517-1538-48</t>
  </si>
  <si>
    <t xml:space="preserve">JACKET GP+R NP V2 B/Y/R 50  </t>
  </si>
  <si>
    <t>3100517-1538-50</t>
  </si>
  <si>
    <t xml:space="preserve">JACKET GP+R NP V2 B/Y/R 52  </t>
  </si>
  <si>
    <t>3100517-1538-52</t>
  </si>
  <si>
    <t xml:space="preserve">JACKET GP+R NP V2 B/Y/R 54  </t>
  </si>
  <si>
    <t>3100517-1538-54</t>
  </si>
  <si>
    <t xml:space="preserve">JACKET GP+R NP V2 B/Y/R 56  </t>
  </si>
  <si>
    <t>3100517-1538-56</t>
  </si>
  <si>
    <t xml:space="preserve">JACKET GP+R NP V2 B/Y/R 58  </t>
  </si>
  <si>
    <t>3100517-1538-58</t>
  </si>
  <si>
    <t xml:space="preserve">JACKET GP+R NP V2 B/Y/R 60  </t>
  </si>
  <si>
    <t>3100517-1538-60</t>
  </si>
  <si>
    <t xml:space="preserve">JACKET GP+R NP V2 BK 48     </t>
  </si>
  <si>
    <t>3100517-10-48</t>
  </si>
  <si>
    <t xml:space="preserve">JACKET GP+R NP V2 BK 50     </t>
  </si>
  <si>
    <t>3100517-10-50</t>
  </si>
  <si>
    <t xml:space="preserve">JACKET GP+R NP V2 BK 52     </t>
  </si>
  <si>
    <t>3100517-10-52</t>
  </si>
  <si>
    <t xml:space="preserve">JACKET GP+R NP V2 BK 54     </t>
  </si>
  <si>
    <t>3100517-10-54</t>
  </si>
  <si>
    <t xml:space="preserve">JACKET GP+R NP V2 BK 56     </t>
  </si>
  <si>
    <t>3100517-10-56</t>
  </si>
  <si>
    <t xml:space="preserve">JACKET GP+R NP V2 BK 58     </t>
  </si>
  <si>
    <t>3100517-10-58</t>
  </si>
  <si>
    <t xml:space="preserve">JACKET GP+R NP V2 BK 60     </t>
  </si>
  <si>
    <t>3100517-10-60</t>
  </si>
  <si>
    <t xml:space="preserve">JACKET GP+R NP V2 BK 62     </t>
  </si>
  <si>
    <t>3100517-10-62</t>
  </si>
  <si>
    <t xml:space="preserve">JACKET GP+R NP V2 BK 64     </t>
  </si>
  <si>
    <t>3100517-10-64</t>
  </si>
  <si>
    <t xml:space="preserve">JACKET GP+R NP V2 BK/BK 48  </t>
  </si>
  <si>
    <t>3100517-1100-48</t>
  </si>
  <si>
    <t xml:space="preserve">JACKET GP+R NP V2 BK/BK 50  </t>
  </si>
  <si>
    <t>3100517-1100-50</t>
  </si>
  <si>
    <t xml:space="preserve">JACKET GP+R NP V2 BK/BK 52  </t>
  </si>
  <si>
    <t>3100517-1100-52</t>
  </si>
  <si>
    <t xml:space="preserve">JACKET GP+R NP V2 BK/BK 54  </t>
  </si>
  <si>
    <t>3100517-1100-54</t>
  </si>
  <si>
    <t xml:space="preserve">JACKET GP+R NP V2 BK/BK 56  </t>
  </si>
  <si>
    <t>3100517-1100-56</t>
  </si>
  <si>
    <t xml:space="preserve">JACKET GP+R NP V2 BK/BK 58  </t>
  </si>
  <si>
    <t>3100517-1100-58</t>
  </si>
  <si>
    <t xml:space="preserve">JACKET GP+R NP V2 BK/BK 60  </t>
  </si>
  <si>
    <t>3100517-1100-60</t>
  </si>
  <si>
    <t>JACKET GP+R NP W/B/R 48</t>
  </si>
  <si>
    <t>JACKET GP+R NP W/B/R 50</t>
  </si>
  <si>
    <t>JACKET GP+R NP W/B/R 52</t>
  </si>
  <si>
    <t>JACKET GP+R NP W/B/R 54</t>
  </si>
  <si>
    <t>JACKET GP+R NP W/B/R 56</t>
  </si>
  <si>
    <t>JACKET GP+R NP W/B/R 58</t>
  </si>
  <si>
    <t>JACKET GP+R NP W/B/R 60</t>
  </si>
  <si>
    <t xml:space="preserve">JACKET GP+R P B/W/R 48   </t>
  </si>
  <si>
    <t>3100617-123-48</t>
  </si>
  <si>
    <t xml:space="preserve">JACKET GP+R P B/W/R 50   </t>
  </si>
  <si>
    <t>3100617-123-50</t>
  </si>
  <si>
    <t xml:space="preserve">JACKET GP+R P B/W/R 52   </t>
  </si>
  <si>
    <t>3100617-123-52</t>
  </si>
  <si>
    <t xml:space="preserve">JACKET GP+R P B/W/R 54   </t>
  </si>
  <si>
    <t>3100617-123-54</t>
  </si>
  <si>
    <t xml:space="preserve">JACKET GP+R P B/W/R 56   </t>
  </si>
  <si>
    <t>3100617-123-56</t>
  </si>
  <si>
    <t xml:space="preserve">JACKET GP+R P B/W/R 58   </t>
  </si>
  <si>
    <t>3100617-123-58</t>
  </si>
  <si>
    <t xml:space="preserve">JACKET GP+R P B/W/R 60   </t>
  </si>
  <si>
    <t>3100617-123-60</t>
  </si>
  <si>
    <t xml:space="preserve">JACKET GP+R P B/W/Y 48   </t>
  </si>
  <si>
    <t>3100617-125-48</t>
  </si>
  <si>
    <t xml:space="preserve">JACKET GP+R P B/W/Y 50   </t>
  </si>
  <si>
    <t>3100617-125-50</t>
  </si>
  <si>
    <t xml:space="preserve">JACKET GP+R P B/W/Y 52   </t>
  </si>
  <si>
    <t>3100617-125-52</t>
  </si>
  <si>
    <t xml:space="preserve">JACKET GP+R P B/W/Y 54   </t>
  </si>
  <si>
    <t>3100617-125-54</t>
  </si>
  <si>
    <t xml:space="preserve">JACKET GP+R P B/W/Y 56   </t>
  </si>
  <si>
    <t>3100617-125-56</t>
  </si>
  <si>
    <t xml:space="preserve">JACKET GP+R P B/W/Y 58   </t>
  </si>
  <si>
    <t>3100617-125-58</t>
  </si>
  <si>
    <t xml:space="preserve">JACKET GP+R P B/W/Y 60   </t>
  </si>
  <si>
    <t>3100617-125-60</t>
  </si>
  <si>
    <t xml:space="preserve">JACKET GP+R P BK 48      </t>
  </si>
  <si>
    <t>3100617-10-48</t>
  </si>
  <si>
    <t xml:space="preserve">JACKET GP+R P BK 50      </t>
  </si>
  <si>
    <t>3100617-10-50</t>
  </si>
  <si>
    <t xml:space="preserve">JACKET GP+R P BK 52      </t>
  </si>
  <si>
    <t>3100617-10-52</t>
  </si>
  <si>
    <t xml:space="preserve">JACKET GP+R P BK 54      </t>
  </si>
  <si>
    <t>3100617-10-54</t>
  </si>
  <si>
    <t xml:space="preserve">JACKET GP+R P BK 56      </t>
  </si>
  <si>
    <t>3100617-10-56</t>
  </si>
  <si>
    <t xml:space="preserve">JACKET GP+R P BK 58      </t>
  </si>
  <si>
    <t>3100617-10-58</t>
  </si>
  <si>
    <t xml:space="preserve">JACKET GP+R P BK 60      </t>
  </si>
  <si>
    <t>3100617-10-60</t>
  </si>
  <si>
    <t xml:space="preserve">JACKET GP+R P BK 62      </t>
  </si>
  <si>
    <t>3100617-10-62</t>
  </si>
  <si>
    <t xml:space="preserve">JACKET GP+R P BK 64      </t>
  </si>
  <si>
    <t>3100617-10-64</t>
  </si>
  <si>
    <t xml:space="preserve">JACKET GP+R P BK/BK 48   </t>
  </si>
  <si>
    <t>3100617-1100-48</t>
  </si>
  <si>
    <t xml:space="preserve">JACKET GP+R P BK/BK 50   </t>
  </si>
  <si>
    <t>3100617-1100-50</t>
  </si>
  <si>
    <t xml:space="preserve">JACKET GP+R P BK/BK 52   </t>
  </si>
  <si>
    <t>3100617-1100-52</t>
  </si>
  <si>
    <t xml:space="preserve">JACKET GP+R P BK/BK 54   </t>
  </si>
  <si>
    <t>3100617-1100-54</t>
  </si>
  <si>
    <t xml:space="preserve">JACKET GP+R P BK/BK 56   </t>
  </si>
  <si>
    <t>3100617-1100-56</t>
  </si>
  <si>
    <t xml:space="preserve">JACKET GP+R P BK/BK 58   </t>
  </si>
  <si>
    <t>3100617-1100-58</t>
  </si>
  <si>
    <t xml:space="preserve">JACKET GP+R P BK/BK 60   </t>
  </si>
  <si>
    <t>3100617-1100-60</t>
  </si>
  <si>
    <t>JACKET GP+R W/B/R 48</t>
  </si>
  <si>
    <t>JACKET GP+R W/B/R 50</t>
  </si>
  <si>
    <t>JACKET GP+R W/B/R 52</t>
  </si>
  <si>
    <t>JACKET GP+R W/B/R 54</t>
  </si>
  <si>
    <t>JACKET GP+R W/B/R 56</t>
  </si>
  <si>
    <t>JACKET GP+R W/B/R 58</t>
  </si>
  <si>
    <t>JACKET GP+R W/B/R 60</t>
  </si>
  <si>
    <t>JACKET GP-R B/W/Y 46</t>
  </si>
  <si>
    <t>JACKET GP-R B/W/Y 48</t>
  </si>
  <si>
    <t>JACKET GP-R B/W/Y 50</t>
  </si>
  <si>
    <t>JACKET GP-R B/W/Y 52</t>
  </si>
  <si>
    <t>JACKET GP-R B/W/Y 54</t>
  </si>
  <si>
    <t>JACKET GP-R B/W/Y 56</t>
  </si>
  <si>
    <t>JACKET GP-R B/W/Y 58</t>
  </si>
  <si>
    <t>JACKET GP-R B/W/Y 60</t>
  </si>
  <si>
    <t>JACKET GP-R BK/WT 46</t>
  </si>
  <si>
    <t>JACKET GP-R BK/WT 48</t>
  </si>
  <si>
    <t>JACKET GP-R BK/WT 50</t>
  </si>
  <si>
    <t>JACKET GP-R BK/WT 52</t>
  </si>
  <si>
    <t>JACKET GP-R BK/WT 54</t>
  </si>
  <si>
    <t>JACKET GP-R BK/WT 56</t>
  </si>
  <si>
    <t>JACKET GP-R BK/WT 58</t>
  </si>
  <si>
    <t>JACKET GP-R BK/WT 60</t>
  </si>
  <si>
    <t>JACKET GP-R PERF B/W/Y 46</t>
  </si>
  <si>
    <t>JACKET GP-R PERF B/W/Y 48</t>
  </si>
  <si>
    <t>JACKET GP-R PERF B/W/Y 50</t>
  </si>
  <si>
    <t>JACKET GP-R PERF B/W/Y 52</t>
  </si>
  <si>
    <t>JACKET GP-R PERF B/W/Y 54</t>
  </si>
  <si>
    <t>JACKET GP-R PERF B/W/Y 56</t>
  </si>
  <si>
    <t>JACKET GP-R PERF B/W/Y 58</t>
  </si>
  <si>
    <t>JACKET GP-R PERF B/W/Y 60</t>
  </si>
  <si>
    <t>JACKET GP-R PERF BK/WT 46</t>
  </si>
  <si>
    <t>JACKET GP-R PERF BK/WT 48</t>
  </si>
  <si>
    <t>JACKET GP-R PERF BK/WT 50</t>
  </si>
  <si>
    <t>JACKET GP-R PERF BK/WT 52</t>
  </si>
  <si>
    <t>JACKET GP-R PERF BK/WT 54</t>
  </si>
  <si>
    <t>JACKET GP-R PERF BK/WT 56</t>
  </si>
  <si>
    <t>JACKET GP-R PERF BK/WT 58</t>
  </si>
  <si>
    <t>JACKET GP-R PERF BK/WT 60</t>
  </si>
  <si>
    <t>JACKET GP-R PERF W/B/R 46</t>
  </si>
  <si>
    <t>JACKET GP-R PERF W/B/R 48</t>
  </si>
  <si>
    <t>JACKET GP-R PERF W/B/R 50</t>
  </si>
  <si>
    <t>JACKET GP-R PERF W/B/R 52</t>
  </si>
  <si>
    <t>JACKET GP-R PERF W/B/R 54</t>
  </si>
  <si>
    <t>JACKET GP-R PERF W/B/R 56</t>
  </si>
  <si>
    <t>JACKET GP-R PERF W/B/R 58</t>
  </si>
  <si>
    <t>JACKET GP-R PERF W/B/R 60</t>
  </si>
  <si>
    <t>JACKET GP-R W/B/R 46</t>
  </si>
  <si>
    <t>JACKET GP-R W/B/R 48</t>
  </si>
  <si>
    <t>JACKET GP-R W/B/R 50</t>
  </si>
  <si>
    <t>JACKET GP-R W/B/R 52</t>
  </si>
  <si>
    <t>JACKET GP-R W/B/R 54</t>
  </si>
  <si>
    <t>JACKET GP-R W/B/R 56</t>
  </si>
  <si>
    <t>JACKET GP-R W/B/R 58</t>
  </si>
  <si>
    <t>JACKET GP-R W/B/R 60</t>
  </si>
  <si>
    <t xml:space="preserve">JACKET GUAYANA B/R 2X    </t>
  </si>
  <si>
    <t>3602518-13-2X</t>
  </si>
  <si>
    <t xml:space="preserve">JACKET GUAYANA B/R 3X    </t>
  </si>
  <si>
    <t>3602518-13-3X</t>
  </si>
  <si>
    <t xml:space="preserve">JACKET GUAYANA B/R 4X    </t>
  </si>
  <si>
    <t>3602518-13-4X</t>
  </si>
  <si>
    <t xml:space="preserve">JACKET GUAYANA B/R L     </t>
  </si>
  <si>
    <t>3602518-13-L</t>
  </si>
  <si>
    <t xml:space="preserve">JACKET GUAYANA B/R M     </t>
  </si>
  <si>
    <t>3602518-13-M</t>
  </si>
  <si>
    <t xml:space="preserve">JACKET GUAYANA B/R S     </t>
  </si>
  <si>
    <t>3602518-13-S</t>
  </si>
  <si>
    <t xml:space="preserve">JACKET GUAYANA B/R XL    </t>
  </si>
  <si>
    <t>3602518-13-XL</t>
  </si>
  <si>
    <t xml:space="preserve">JACKET GUAYANA BK 2X     </t>
  </si>
  <si>
    <t>3602518-10-2X</t>
  </si>
  <si>
    <t xml:space="preserve">JACKET GUAYANA BK 3X     </t>
  </si>
  <si>
    <t>3602518-10-3X</t>
  </si>
  <si>
    <t xml:space="preserve">JACKET GUAYANA BK 4X     </t>
  </si>
  <si>
    <t>3602518-10-4X</t>
  </si>
  <si>
    <t xml:space="preserve">JACKET GUAYANA BK 5X     </t>
  </si>
  <si>
    <t>3602518-10-5X</t>
  </si>
  <si>
    <t xml:space="preserve">JACKET GUAYANA BK 6X     </t>
  </si>
  <si>
    <t>3602518-10-6X</t>
  </si>
  <si>
    <t xml:space="preserve">JACKET GUAYANA BK L      </t>
  </si>
  <si>
    <t>3602518-10-L</t>
  </si>
  <si>
    <t xml:space="preserve">JACKET GUAYANA BK M      </t>
  </si>
  <si>
    <t>3602518-10-M</t>
  </si>
  <si>
    <t xml:space="preserve">JACKET GUAYANA BK S      </t>
  </si>
  <si>
    <t>3602518-10-S</t>
  </si>
  <si>
    <t xml:space="preserve">JACKET GUAYANA BK XL     </t>
  </si>
  <si>
    <t>3602518-10-XL</t>
  </si>
  <si>
    <t>JACKET GUNNER B/G/Y 2X</t>
  </si>
  <si>
    <t>32068151752X</t>
  </si>
  <si>
    <t>JACKET GUNNER B/G/Y 3X</t>
  </si>
  <si>
    <t>32068151753X</t>
  </si>
  <si>
    <t>JACKET GUNNER B/G/Y 4X</t>
  </si>
  <si>
    <t>32068151754X</t>
  </si>
  <si>
    <t>JACKET GUNNER B/G/Y L</t>
  </si>
  <si>
    <t>3206815175L</t>
  </si>
  <si>
    <t>JACKET GUNNER B/G/Y M</t>
  </si>
  <si>
    <t>3206815175M</t>
  </si>
  <si>
    <t>JACKET GUNNER B/G/Y S</t>
  </si>
  <si>
    <t>3206815175S</t>
  </si>
  <si>
    <t>JACKET GUNNER B/G/Y XL</t>
  </si>
  <si>
    <t>3206815175XL</t>
  </si>
  <si>
    <t>JACKET GUNNER B/W/R 2X</t>
  </si>
  <si>
    <t>32068151232X</t>
  </si>
  <si>
    <t>JACKET GUNNER B/W/R 3X</t>
  </si>
  <si>
    <t>32068151233X</t>
  </si>
  <si>
    <t>JACKET GUNNER B/W/R 4X</t>
  </si>
  <si>
    <t>32068151234X</t>
  </si>
  <si>
    <t>JACKET GUNNER B/W/R L</t>
  </si>
  <si>
    <t>3206815123L</t>
  </si>
  <si>
    <t>JACKET GUNNER B/W/R M</t>
  </si>
  <si>
    <t>3206815123M</t>
  </si>
  <si>
    <t>JACKET GUNNER B/W/R S</t>
  </si>
  <si>
    <t>3206815123S</t>
  </si>
  <si>
    <t>JACKET GUNNER B/W/R XL</t>
  </si>
  <si>
    <t>3206815123XL</t>
  </si>
  <si>
    <t>JACKET GUNNER BK 2X</t>
  </si>
  <si>
    <t>3206815102X</t>
  </si>
  <si>
    <t>JACKET GUNNER BK 3X</t>
  </si>
  <si>
    <t>3206815103X</t>
  </si>
  <si>
    <t>JACKET GUNNER BK 4X</t>
  </si>
  <si>
    <t>3206815104X</t>
  </si>
  <si>
    <t>JACKET GUNNER BK L</t>
  </si>
  <si>
    <t>320681510L</t>
  </si>
  <si>
    <t>JACKET GUNNER BK M</t>
  </si>
  <si>
    <t>320681510M</t>
  </si>
  <si>
    <t>JACKET GUNNER BK S</t>
  </si>
  <si>
    <t>320681510S</t>
  </si>
  <si>
    <t>JACKET GUNNER BK XL</t>
  </si>
  <si>
    <t>320681510XL</t>
  </si>
  <si>
    <t>JACKET GUNNER WP B/G/Y 3X</t>
  </si>
  <si>
    <t>320681310553X</t>
  </si>
  <si>
    <t>JACKET HADES BK 46</t>
  </si>
  <si>
    <t>JACKET HADES BK 48</t>
  </si>
  <si>
    <t>JACKET HADES BK 52</t>
  </si>
  <si>
    <t>JACKET HADES BK 54</t>
  </si>
  <si>
    <t>JACKET HADES BK 56</t>
  </si>
  <si>
    <t>JACKET HADES BK 58</t>
  </si>
  <si>
    <t>JACKET HADES BK 60</t>
  </si>
  <si>
    <t>JACKET HUNTSMAN BK 54</t>
  </si>
  <si>
    <t>JACKET HUNTSMAN BK 56</t>
  </si>
  <si>
    <t>JACKET HUNTSMAN BK 58</t>
  </si>
  <si>
    <t>JACKET HUNTSMAN BK 60</t>
  </si>
  <si>
    <t>3204617-10-3XL</t>
  </si>
  <si>
    <t>3204617-10-L</t>
  </si>
  <si>
    <t>3204617-10-M</t>
  </si>
  <si>
    <t>3204617-10-S</t>
  </si>
  <si>
    <t>3204617-10-XL</t>
  </si>
  <si>
    <t>3204617-10-XXL</t>
  </si>
  <si>
    <t>3204617-551-3XL</t>
  </si>
  <si>
    <t>3204617-551-L</t>
  </si>
  <si>
    <t>3204617-551-M</t>
  </si>
  <si>
    <t>3204617-551-S</t>
  </si>
  <si>
    <t>3204617-551-XL</t>
  </si>
  <si>
    <t>3204617-551-XXL</t>
  </si>
  <si>
    <t>3204718-1608-XL</t>
  </si>
  <si>
    <t>3204718-1190-2X</t>
  </si>
  <si>
    <t>3204718-1190-3X</t>
  </si>
  <si>
    <t>3204718-1190-4X</t>
  </si>
  <si>
    <t>3204718-1190-5X</t>
  </si>
  <si>
    <t>3204718-1190-XL</t>
  </si>
  <si>
    <t>3204718-155-L</t>
  </si>
  <si>
    <t>3204718-155-M</t>
  </si>
  <si>
    <t>3204718-155-S</t>
  </si>
  <si>
    <t>3204718-10-L</t>
  </si>
  <si>
    <t>3204718-10-M</t>
  </si>
  <si>
    <t>3204718-10-S</t>
  </si>
  <si>
    <t>3204718-10-XL</t>
  </si>
  <si>
    <t>JACKET JAWS AIR B/W 46</t>
  </si>
  <si>
    <t>JACKET JAWS AIR B/W 48</t>
  </si>
  <si>
    <t>JACKET JAWS AIR B/W 50</t>
  </si>
  <si>
    <t>JACKET JAWS AIR B/W 52</t>
  </si>
  <si>
    <t>JACKET JAWS AIR B/W 54</t>
  </si>
  <si>
    <t>JACKET JAWS AIR B/W 56</t>
  </si>
  <si>
    <t>JACKET JAWS AIR B/W 58</t>
  </si>
  <si>
    <t>JACKET JAWS AIR B/W 60</t>
  </si>
  <si>
    <t>JACKET JAWS AIR B/W/R 46</t>
  </si>
  <si>
    <t>JACKET JAWS AIR B/W/R 48</t>
  </si>
  <si>
    <t>JACKET JAWS AIR B/W/R 50</t>
  </si>
  <si>
    <t>JACKET JAWS AIR B/W/R 52</t>
  </si>
  <si>
    <t>JACKET JAWS AIR B/W/R 54</t>
  </si>
  <si>
    <t>JACKET JAWS AIR B/W/R 56</t>
  </si>
  <si>
    <t>JACKET JAWS AIR B/W/R 58</t>
  </si>
  <si>
    <t>JACKET JAWS AIR B/W/R 60</t>
  </si>
  <si>
    <t>JACKET JAWS AIR BLK 46</t>
  </si>
  <si>
    <t>JACKET JAWS AIR BLK 48</t>
  </si>
  <si>
    <t>JACKET JAWS AIR BLK 50</t>
  </si>
  <si>
    <t>JACKET JAWS AIR BLK 52</t>
  </si>
  <si>
    <t>JACKET JAWS AIR BLK 54</t>
  </si>
  <si>
    <t>JACKET JAWS AIR BLK 56</t>
  </si>
  <si>
    <t>JACKET JAWS AIR BLK 58</t>
  </si>
  <si>
    <t>JACKET JAWS AIR BLK 60</t>
  </si>
  <si>
    <t>JACKET JAWS AIR BLK 62</t>
  </si>
  <si>
    <t>JACKET JAWS AIR BLK 64</t>
  </si>
  <si>
    <t>JACKET JAWS B/G/B 48</t>
  </si>
  <si>
    <t>JACKET JAWS B/G/B 56</t>
  </si>
  <si>
    <t>JACKET JAWS B/G/B 58</t>
  </si>
  <si>
    <t>JACKET JAWS B/W 46</t>
  </si>
  <si>
    <t>JACKET JAWS B/W 48</t>
  </si>
  <si>
    <t>JACKET JAWS B/W 50</t>
  </si>
  <si>
    <t>JACKET JAWS B/W 52</t>
  </si>
  <si>
    <t>JACKET JAWS B/W 54</t>
  </si>
  <si>
    <t>JACKET JAWS B/W 56</t>
  </si>
  <si>
    <t>JACKET JAWS B/W 58</t>
  </si>
  <si>
    <t>JACKET JAWS B/W 60</t>
  </si>
  <si>
    <t>JACKET JAWS B/W/R 46</t>
  </si>
  <si>
    <t>JACKET JAWS B/W/R 48</t>
  </si>
  <si>
    <t>JACKET JAWS B/W/R 50</t>
  </si>
  <si>
    <t>JACKET JAWS B/W/R 52</t>
  </si>
  <si>
    <t>JACKET JAWS B/W/R 54</t>
  </si>
  <si>
    <t>JACKET JAWS B/W/R 56</t>
  </si>
  <si>
    <t>JACKET JAWS B/W/R 58</t>
  </si>
  <si>
    <t>JACKET JAWS BLK 46</t>
  </si>
  <si>
    <t>JACKET JAWS BLK 48</t>
  </si>
  <si>
    <t>JACKET JAWS BLK 50</t>
  </si>
  <si>
    <t>JACKET JAWS BLK 52</t>
  </si>
  <si>
    <t>JACKET JAWS BLK 54</t>
  </si>
  <si>
    <t>JACKET JAWS BLK 56</t>
  </si>
  <si>
    <t>JACKET JAWS BLK 58</t>
  </si>
  <si>
    <t>JACKET JAWS BLK 60</t>
  </si>
  <si>
    <t>JACKET JAWS BLK 62</t>
  </si>
  <si>
    <t>JACKET JAWS BLK 64</t>
  </si>
  <si>
    <t>JACKET JAWS NP B/G/B 48</t>
  </si>
  <si>
    <t>JACKET JAWS NP B/G/B 50</t>
  </si>
  <si>
    <t>JACKET JAWS NP B/G/B 52</t>
  </si>
  <si>
    <t>JACKET JAWS NP B/G/B 54</t>
  </si>
  <si>
    <t>JACKET JAWS NP B/G/B 56</t>
  </si>
  <si>
    <t>JACKET JAWS NP B/G/B 58</t>
  </si>
  <si>
    <t>JACKET JAWS NP W/R/Y 48</t>
  </si>
  <si>
    <t>JACKET JAWS NP W/R/Y 50</t>
  </si>
  <si>
    <t>JACKET JAWS NP W/R/Y 52</t>
  </si>
  <si>
    <t>JACKET JAWS NP W/R/Y 54</t>
  </si>
  <si>
    <t>JACKET JAWS NP W/R/Y 56</t>
  </si>
  <si>
    <t>JACKET JAWS NP W/R/Y 58</t>
  </si>
  <si>
    <t>JACKET JAWS NP W/R/Y 60</t>
  </si>
  <si>
    <t>JACKET JAWS PERF B/W 48</t>
  </si>
  <si>
    <t>JACKET JAWS PERF B/W 56</t>
  </si>
  <si>
    <t>JACKET JAWS PERF B/W 58</t>
  </si>
  <si>
    <t>JACKET JAWS PERF B/W/G 48</t>
  </si>
  <si>
    <t>JACKET JAWS PERF B/W/G 50</t>
  </si>
  <si>
    <t>JACKET JAWS PERF B/W/G 52</t>
  </si>
  <si>
    <t>JACKET JAWS PERF B/W/G 56</t>
  </si>
  <si>
    <t>JACKET JAWS PERF B/W/G 58</t>
  </si>
  <si>
    <t>JACKET JAWS PERF B/W/G 60</t>
  </si>
  <si>
    <t>JACKET JAWS PERF B/W/R 48</t>
  </si>
  <si>
    <t>JACKET JAWS PERF B/W/R 50</t>
  </si>
  <si>
    <t>JACKET JAWS PERF B/W/R 52</t>
  </si>
  <si>
    <t>JACKET JAWS PERF B/W/R 56</t>
  </si>
  <si>
    <t>JACKET JAWS PERF B/W/R 58</t>
  </si>
  <si>
    <t>JACKET JAWS PERF BLK 50</t>
  </si>
  <si>
    <t>JACKET JAWS W/R/Y 48</t>
  </si>
  <si>
    <t>JACKET JAWS W/R/Y 50</t>
  </si>
  <si>
    <t>JACKET JAWS W/R/Y 52</t>
  </si>
  <si>
    <t>JACKET JAWS W/R/Y 54</t>
  </si>
  <si>
    <t>JACKET JAWS W/R/Y 56</t>
  </si>
  <si>
    <t>JACKET JAWS W/R/Y 58</t>
  </si>
  <si>
    <t>JACKET JAWS WP B/R/W 2X</t>
  </si>
  <si>
    <t>32010141322X</t>
  </si>
  <si>
    <t>JACKET JAWS WP B/R/W L</t>
  </si>
  <si>
    <t>3201014132L</t>
  </si>
  <si>
    <t>JACKET JAWS WP B/R/W M</t>
  </si>
  <si>
    <t>3201014132M</t>
  </si>
  <si>
    <t>JACKET JAWS WP B/R/W XL</t>
  </si>
  <si>
    <t>3201014132XL</t>
  </si>
  <si>
    <t>JACKET JAWS WP B/W/R 2X</t>
  </si>
  <si>
    <t>32010141232X</t>
  </si>
  <si>
    <t>32010171232X</t>
  </si>
  <si>
    <t>JACKET JAWS WP B/W/R 3X</t>
  </si>
  <si>
    <t>32010171233X</t>
  </si>
  <si>
    <t>JACKET JAWS WP B/W/R 4X</t>
  </si>
  <si>
    <t>32010171234X</t>
  </si>
  <si>
    <t>JACKET JAWS WP B/W/R L</t>
  </si>
  <si>
    <t>3201014123L</t>
  </si>
  <si>
    <t>3201017123L</t>
  </si>
  <si>
    <t>JACKET JAWS WP B/W/R M</t>
  </si>
  <si>
    <t>3201017123M</t>
  </si>
  <si>
    <t>JACKET JAWS WP B/W/R S</t>
  </si>
  <si>
    <t>3201017123S</t>
  </si>
  <si>
    <t>JACKET JAWS WP B/W/R XL</t>
  </si>
  <si>
    <t>3201014123XL</t>
  </si>
  <si>
    <t>3201017123XL</t>
  </si>
  <si>
    <t>JACKET JAWS WP B/W/Y 2X</t>
  </si>
  <si>
    <t>32010171552X</t>
  </si>
  <si>
    <t>JACKET JAWS WP B/W/Y 3X</t>
  </si>
  <si>
    <t>32010171553X</t>
  </si>
  <si>
    <t>JACKET JAWS WP B/W/Y 4X</t>
  </si>
  <si>
    <t>32010171554X</t>
  </si>
  <si>
    <t>JACKET JAWS WP B/W/Y L</t>
  </si>
  <si>
    <t>3201017155L</t>
  </si>
  <si>
    <t>JACKET JAWS WP B/W/Y M</t>
  </si>
  <si>
    <t>3201017155M</t>
  </si>
  <si>
    <t>JACKET JAWS WP B/W/Y S</t>
  </si>
  <si>
    <t>3201017155S</t>
  </si>
  <si>
    <t>JACKET JAWS WP B/W/Y XL</t>
  </si>
  <si>
    <t>3201017155XL</t>
  </si>
  <si>
    <t>JACKET JAWS WP BK 2X</t>
  </si>
  <si>
    <t>3201014102X</t>
  </si>
  <si>
    <t>3201017102X</t>
  </si>
  <si>
    <t>JACKET JAWS WP BK 3X</t>
  </si>
  <si>
    <t>3201014103X</t>
  </si>
  <si>
    <t>3201017103X</t>
  </si>
  <si>
    <t>JACKET JAWS WP BK 4X</t>
  </si>
  <si>
    <t>3201014104X</t>
  </si>
  <si>
    <t>3201017104X</t>
  </si>
  <si>
    <t>JACKET JAWS WP BK L</t>
  </si>
  <si>
    <t>320101410L</t>
  </si>
  <si>
    <t>320101710L</t>
  </si>
  <si>
    <t>JACKET JAWS WP BK M</t>
  </si>
  <si>
    <t>320101410M</t>
  </si>
  <si>
    <t>320101710M</t>
  </si>
  <si>
    <t>JACKET JAWS WP BK S</t>
  </si>
  <si>
    <t>320101710S</t>
  </si>
  <si>
    <t>JACKET JAWS WP BK XL</t>
  </si>
  <si>
    <t>320101410XL</t>
  </si>
  <si>
    <t>320101710XL</t>
  </si>
  <si>
    <t>JACKET JAWS WP BK/WT 2X</t>
  </si>
  <si>
    <t>3201014122X</t>
  </si>
  <si>
    <t>3201017122X</t>
  </si>
  <si>
    <t>JACKET JAWS WP BK/WT 3X</t>
  </si>
  <si>
    <t>3201014123X</t>
  </si>
  <si>
    <t>3201017123X</t>
  </si>
  <si>
    <t>JACKET JAWS WP BK/WT 4X</t>
  </si>
  <si>
    <t>3201017124X</t>
  </si>
  <si>
    <t>JACKET JAWS WP BK/WT L</t>
  </si>
  <si>
    <t>320101412L</t>
  </si>
  <si>
    <t>320101712L</t>
  </si>
  <si>
    <t>JACKET JAWS WP BK/WT M</t>
  </si>
  <si>
    <t>320101412M</t>
  </si>
  <si>
    <t>320101712M</t>
  </si>
  <si>
    <t>JACKET JAWS WP BK/WT S</t>
  </si>
  <si>
    <t>320101712S</t>
  </si>
  <si>
    <t>JACKET JAWS WP BK/WT XL</t>
  </si>
  <si>
    <t>320101412XL</t>
  </si>
  <si>
    <t>320101712XL</t>
  </si>
  <si>
    <t>JACKET JAWSB/W/R 60</t>
  </si>
  <si>
    <t>JACKET KOLN DS BK/ANT M</t>
  </si>
  <si>
    <t>3203512141M</t>
  </si>
  <si>
    <t>JACKET KOLN DS BK/ANT S</t>
  </si>
  <si>
    <t>3203512141S</t>
  </si>
  <si>
    <t>JACKET LANCE 3L BK 2X</t>
  </si>
  <si>
    <t>3209114102X</t>
  </si>
  <si>
    <t>JACKET LANCE 3L BK 3X</t>
  </si>
  <si>
    <t>3209114103X</t>
  </si>
  <si>
    <t>JACKET LANCE 3L BK XL</t>
  </si>
  <si>
    <t>320911410XL</t>
  </si>
  <si>
    <t>JACKET LANCE 3L BL 2X</t>
  </si>
  <si>
    <t>32091147412X</t>
  </si>
  <si>
    <t>JACKET LANCE 3L BL 3X</t>
  </si>
  <si>
    <t>32091147413X</t>
  </si>
  <si>
    <t>JACKET LANCE 3L BL L</t>
  </si>
  <si>
    <t>3209114741L</t>
  </si>
  <si>
    <t>JACKET LANCE 3L BL M</t>
  </si>
  <si>
    <t>3209114741M</t>
  </si>
  <si>
    <t>JACKET LANCE 3L BL XL</t>
  </si>
  <si>
    <t>3209114741XL</t>
  </si>
  <si>
    <t>JACKET LANCE 3L RD 2X</t>
  </si>
  <si>
    <t>32091143412X</t>
  </si>
  <si>
    <t>JACKET LANCE 3L RD 3X</t>
  </si>
  <si>
    <t>32091143413X</t>
  </si>
  <si>
    <t>JACKET LANCE 3L RD L</t>
  </si>
  <si>
    <t>3209114341L</t>
  </si>
  <si>
    <t>JACKET LANCE 3L RD M</t>
  </si>
  <si>
    <t>3209114341M</t>
  </si>
  <si>
    <t>JACKET LANCE 3L RD XL</t>
  </si>
  <si>
    <t>3209114341XL</t>
  </si>
  <si>
    <t>3206518-155-L</t>
  </si>
  <si>
    <t>3206518-155-M</t>
  </si>
  <si>
    <t>3206518-155-S</t>
  </si>
  <si>
    <t>3206518-10-XL</t>
  </si>
  <si>
    <t>3206518-10-2X</t>
  </si>
  <si>
    <t>3206518-10-3X</t>
  </si>
  <si>
    <t>3206518-10-4X</t>
  </si>
  <si>
    <t>3206518-10-5X</t>
  </si>
  <si>
    <t>3206518-10-L</t>
  </si>
  <si>
    <t>3206518-10-M</t>
  </si>
  <si>
    <t>3206518-10-S</t>
  </si>
  <si>
    <t>3206518-1608-2X</t>
  </si>
  <si>
    <t>3206518-1608-3X</t>
  </si>
  <si>
    <t>3206518-1608-4X</t>
  </si>
  <si>
    <t>3206518-1608-5X</t>
  </si>
  <si>
    <t>3206518-1608-XL</t>
  </si>
  <si>
    <t>JACKET LONGRANGE BK S</t>
  </si>
  <si>
    <t>3205012141S</t>
  </si>
  <si>
    <t>JACKET LUC BLK 2XL</t>
  </si>
  <si>
    <t>3308815102XL</t>
  </si>
  <si>
    <t>JACKET LUC BLK 3XL</t>
  </si>
  <si>
    <t>3308815103XL</t>
  </si>
  <si>
    <t>JACKET LUC BLK 4XL</t>
  </si>
  <si>
    <t>3308815104XL</t>
  </si>
  <si>
    <t>JACKET LUC BLK L</t>
  </si>
  <si>
    <t>330881510L</t>
  </si>
  <si>
    <t>JACKET LUC BLK M</t>
  </si>
  <si>
    <t>330881510M</t>
  </si>
  <si>
    <t>JACKET LUC BLK S</t>
  </si>
  <si>
    <t>330881510S</t>
  </si>
  <si>
    <t>JACKET LUC BLK XL</t>
  </si>
  <si>
    <t>330881510XL</t>
  </si>
  <si>
    <t xml:space="preserve">JACKET LUC INDIGO 2X     </t>
  </si>
  <si>
    <t>3308815-7014-2X</t>
  </si>
  <si>
    <t xml:space="preserve">JACKET LUC INDIGO 3X     </t>
  </si>
  <si>
    <t>3308815-7014-3X</t>
  </si>
  <si>
    <t xml:space="preserve">JACKET LUC INDIGO 4X     </t>
  </si>
  <si>
    <t>3308815-7014-4X</t>
  </si>
  <si>
    <t xml:space="preserve">JACKET LUC INDIGO L      </t>
  </si>
  <si>
    <t xml:space="preserve">JACKET LUC INDIGO M      </t>
  </si>
  <si>
    <t xml:space="preserve">JACKET LUC INDIGO S      </t>
  </si>
  <si>
    <t xml:space="preserve">JACKET LUC INDIGO XL     </t>
  </si>
  <si>
    <t>3308815-7014-XL</t>
  </si>
  <si>
    <t>JACKET LUCERNE ANT/BK 2XL</t>
  </si>
  <si>
    <t>32030121412XL</t>
  </si>
  <si>
    <t>JACKET LUCERNE ANT/BK 3XL</t>
  </si>
  <si>
    <t>32030121413XL</t>
  </si>
  <si>
    <t>JACKET LUCERNE ANT/BK 4XL</t>
  </si>
  <si>
    <t>32030121414XL</t>
  </si>
  <si>
    <t>JACKET LUCERNE ANT/BK M</t>
  </si>
  <si>
    <t>3203012141M</t>
  </si>
  <si>
    <t>JACKET LUCERNE ANT/BK XL</t>
  </si>
  <si>
    <t>3203012141XL</t>
  </si>
  <si>
    <t>JACKET LUCERNE ANT/YL 2XL</t>
  </si>
  <si>
    <t>32030121452XL</t>
  </si>
  <si>
    <t>JACKET LUCERNE ANT/YL 4XL</t>
  </si>
  <si>
    <t>32030121454XL</t>
  </si>
  <si>
    <t>JACKET MACK BK/CAS 2X</t>
  </si>
  <si>
    <t>330901410492X</t>
  </si>
  <si>
    <t>JACKET MACK BK/CAS 3X</t>
  </si>
  <si>
    <t>330901410493X</t>
  </si>
  <si>
    <t>JACKET MACK BK/CAS L</t>
  </si>
  <si>
    <t>33090141049L</t>
  </si>
  <si>
    <t>JACKET MACK BK/CAS M</t>
  </si>
  <si>
    <t>33090141049M</t>
  </si>
  <si>
    <t>JACKET MACK BK/CAS S</t>
  </si>
  <si>
    <t>33090141049S</t>
  </si>
  <si>
    <t>JACKET MACK BK/CAS XL</t>
  </si>
  <si>
    <t>33090141049XL</t>
  </si>
  <si>
    <t>JACKET MACK BL/RD 2X</t>
  </si>
  <si>
    <t>33090147432X</t>
  </si>
  <si>
    <t>JACKET MACK BL/RD 3X</t>
  </si>
  <si>
    <t>33090147433X</t>
  </si>
  <si>
    <t>JACKET MACK BL/RD L</t>
  </si>
  <si>
    <t>3309014743L</t>
  </si>
  <si>
    <t>JACKET MACK BL/RD M</t>
  </si>
  <si>
    <t>3309014743M</t>
  </si>
  <si>
    <t>JACKET MACK BL/RD XL</t>
  </si>
  <si>
    <t>3309014743XL</t>
  </si>
  <si>
    <t>JACKET MACK GRN/GRN 2X</t>
  </si>
  <si>
    <t>33090146922X</t>
  </si>
  <si>
    <t>JACKET MACK GRN/GRN 3X</t>
  </si>
  <si>
    <t>33090146923X</t>
  </si>
  <si>
    <t>JACKET MACK GRN/GRN L</t>
  </si>
  <si>
    <t>3309014692L</t>
  </si>
  <si>
    <t>JACKET MACK GRN/GRN M</t>
  </si>
  <si>
    <t>3309014692M</t>
  </si>
  <si>
    <t>JACKET MACK GRN/GRN S</t>
  </si>
  <si>
    <t>3309014692S</t>
  </si>
  <si>
    <t>JACKET MACK GRN/GRN XL</t>
  </si>
  <si>
    <t>3309014692XL</t>
  </si>
  <si>
    <t>JACKET MEGATON B/B/G/R 2X</t>
  </si>
  <si>
    <t>320761517132X</t>
  </si>
  <si>
    <t>JACKET MEGATON B/B/G/R 3X</t>
  </si>
  <si>
    <t>320761517133X</t>
  </si>
  <si>
    <t>JACKET MEGATON B/B/G/R 4X</t>
  </si>
  <si>
    <t>320761517134X</t>
  </si>
  <si>
    <t>JACKET MEGATON B/B/G/R L</t>
  </si>
  <si>
    <t>32076151713L</t>
  </si>
  <si>
    <t>JACKET MEGATON B/B/G/R M</t>
  </si>
  <si>
    <t>32076151713M</t>
  </si>
  <si>
    <t>JACKET MEGATON B/B/G/R S</t>
  </si>
  <si>
    <t>32076151713S</t>
  </si>
  <si>
    <t>JACKET MEGATON B/B/G/R XL</t>
  </si>
  <si>
    <t>32076151713XL</t>
  </si>
  <si>
    <t>JACKET MEGATON B/W/R 2X</t>
  </si>
  <si>
    <t>32076151232X</t>
  </si>
  <si>
    <t>JACKET MEGATON B/W/R 3X</t>
  </si>
  <si>
    <t>32076151233X</t>
  </si>
  <si>
    <t>JACKET MEGATON B/W/R 4X</t>
  </si>
  <si>
    <t>32076151234X</t>
  </si>
  <si>
    <t>JACKET MEGATON B/W/R L</t>
  </si>
  <si>
    <t>3207615123L</t>
  </si>
  <si>
    <t>JACKET MEGATON B/W/R M</t>
  </si>
  <si>
    <t>3207615123M</t>
  </si>
  <si>
    <t>JACKET MEGATON B/W/R S</t>
  </si>
  <si>
    <t>3207615123S</t>
  </si>
  <si>
    <t>JACKET MEGATON B/W/R XL</t>
  </si>
  <si>
    <t>3207615123XL</t>
  </si>
  <si>
    <t>JACKET MEGATON BK 2X</t>
  </si>
  <si>
    <t>3207615102X</t>
  </si>
  <si>
    <t>JACKET MEGATON BK 3X</t>
  </si>
  <si>
    <t>3207615103X</t>
  </si>
  <si>
    <t>JACKET MEGATON BK 4X</t>
  </si>
  <si>
    <t>3207615104X</t>
  </si>
  <si>
    <t>JACKET MEGATON BK L</t>
  </si>
  <si>
    <t>320761510L</t>
  </si>
  <si>
    <t>JACKET MEGATON BK M</t>
  </si>
  <si>
    <t>320761510M</t>
  </si>
  <si>
    <t>JACKET MEGATON BK S</t>
  </si>
  <si>
    <t>320761510S</t>
  </si>
  <si>
    <t>JACKET MEGATON BK XL</t>
  </si>
  <si>
    <t>320761510XL</t>
  </si>
  <si>
    <t>3100118-1108-48</t>
  </si>
  <si>
    <t>3100118-1108-50</t>
  </si>
  <si>
    <t>3100118-1108-52</t>
  </si>
  <si>
    <t>3100118-1108-54</t>
  </si>
  <si>
    <t>3100118-1108-56</t>
  </si>
  <si>
    <t>3100118-1108-58</t>
  </si>
  <si>
    <t>3100118-1108-60</t>
  </si>
  <si>
    <t>3100118-1200-48</t>
  </si>
  <si>
    <t>3100118-1200-50</t>
  </si>
  <si>
    <t>3100118-1200-52</t>
  </si>
  <si>
    <t>3100118-1200-54</t>
  </si>
  <si>
    <t>3100118-1200-56</t>
  </si>
  <si>
    <t>3100118-1200-58</t>
  </si>
  <si>
    <t>3100118-1200-60</t>
  </si>
  <si>
    <t>3100118-1230-48</t>
  </si>
  <si>
    <t>3100118-1230-50</t>
  </si>
  <si>
    <t>3100118-1230-52</t>
  </si>
  <si>
    <t>3100118-1230-54</t>
  </si>
  <si>
    <t>3100118-1230-56</t>
  </si>
  <si>
    <t>3100118-1230-58</t>
  </si>
  <si>
    <t>3100118-1230-60</t>
  </si>
  <si>
    <t>3100118-1260-48</t>
  </si>
  <si>
    <t>3100118-1260-50</t>
  </si>
  <si>
    <t>3100118-1260-52</t>
  </si>
  <si>
    <t>3100118-1260-54</t>
  </si>
  <si>
    <t>3100118-1260-56</t>
  </si>
  <si>
    <t>3100118-1260-58</t>
  </si>
  <si>
    <t>3100118-1260-60</t>
  </si>
  <si>
    <t>JACKET MONTY BLK 2XL</t>
  </si>
  <si>
    <t>3108915102XL</t>
  </si>
  <si>
    <t>JACKET MONTY BLK 3XL</t>
  </si>
  <si>
    <t>3108915103XL</t>
  </si>
  <si>
    <t>JACKET MONTY BLK L</t>
  </si>
  <si>
    <t>310891510L</t>
  </si>
  <si>
    <t>JACKET MONTY BLK M</t>
  </si>
  <si>
    <t>310891510M</t>
  </si>
  <si>
    <t>JACKET MONTY BLK S</t>
  </si>
  <si>
    <t>310891510S</t>
  </si>
  <si>
    <t>JACKET MONTY BLK XL</t>
  </si>
  <si>
    <t>310891510XL</t>
  </si>
  <si>
    <t>JACKET MONTY BRN 2XL</t>
  </si>
  <si>
    <t>3108915802XL</t>
  </si>
  <si>
    <t>JACKET MONTY BRN 3XL</t>
  </si>
  <si>
    <t>3108915803XL</t>
  </si>
  <si>
    <t>JACKET MONTY BRN L</t>
  </si>
  <si>
    <t>310891580L</t>
  </si>
  <si>
    <t>JACKET MONTY BRN M</t>
  </si>
  <si>
    <t>310891580M</t>
  </si>
  <si>
    <t>JACKET MONTY BRN S</t>
  </si>
  <si>
    <t>310891580S</t>
  </si>
  <si>
    <t>JACKET MONTY BRN XL</t>
  </si>
  <si>
    <t>310891580XL</t>
  </si>
  <si>
    <t>JACKET MUD CLEAR 2X</t>
  </si>
  <si>
    <t>370507002X</t>
  </si>
  <si>
    <t>JACKET MUD CLEAR L</t>
  </si>
  <si>
    <t>37050700L</t>
  </si>
  <si>
    <t>JACKET MUD CLEAR M</t>
  </si>
  <si>
    <t>37050700M</t>
  </si>
  <si>
    <t>JACKET MUD CLEAR S</t>
  </si>
  <si>
    <t>37050700S</t>
  </si>
  <si>
    <t>JACKET MUD CLEAR XL</t>
  </si>
  <si>
    <t>37050700XL</t>
  </si>
  <si>
    <t>JACKET NEWLAND B/Y 2X</t>
  </si>
  <si>
    <t>36050131552X</t>
  </si>
  <si>
    <t>JACKET NEWLAND B/Y 3X</t>
  </si>
  <si>
    <t>36050131553X</t>
  </si>
  <si>
    <t>JACKET NEWLAND B/Y 4X</t>
  </si>
  <si>
    <t>36050131554X</t>
  </si>
  <si>
    <t>JACKET NEWLAND B/Y L</t>
  </si>
  <si>
    <t>3605013155L</t>
  </si>
  <si>
    <t>JACKET NEWLAND B/Y M</t>
  </si>
  <si>
    <t>3605013155M</t>
  </si>
  <si>
    <t>JACKET NEWLAND B/Y XL</t>
  </si>
  <si>
    <t>3605013155XL</t>
  </si>
  <si>
    <t>JACKET NEWLAND BK 2X</t>
  </si>
  <si>
    <t>3605013102X</t>
  </si>
  <si>
    <t>JACKET NEWLAND BK 3X</t>
  </si>
  <si>
    <t>3605013103X</t>
  </si>
  <si>
    <t>JACKET NEWLAND BK 4X</t>
  </si>
  <si>
    <t>3605013104X</t>
  </si>
  <si>
    <t>JACKET NEWLAND BK L</t>
  </si>
  <si>
    <t>360501310L</t>
  </si>
  <si>
    <t>JACKET NEWLAND BK M</t>
  </si>
  <si>
    <t>360501310M</t>
  </si>
  <si>
    <t>JACKET NEWLAND BK S</t>
  </si>
  <si>
    <t>360501310S</t>
  </si>
  <si>
    <t>JACKET NEWLAND BK XL</t>
  </si>
  <si>
    <t>360501310XL</t>
  </si>
  <si>
    <t>JACKET NORTHSHORE 2XL</t>
  </si>
  <si>
    <t>420000102XL</t>
  </si>
  <si>
    <t>JACKET NORTHSHORE 3XL</t>
  </si>
  <si>
    <t>420000103XL</t>
  </si>
  <si>
    <t>JACKET NORTHSHORE L</t>
  </si>
  <si>
    <t>42000010L</t>
  </si>
  <si>
    <t>JACKET NORTHSHORE M</t>
  </si>
  <si>
    <t>42000010M</t>
  </si>
  <si>
    <t>JACKET NORTHSHORE S</t>
  </si>
  <si>
    <t>42000010S</t>
  </si>
  <si>
    <t>JACKET NORTHSHORE XL</t>
  </si>
  <si>
    <t>42000010XL</t>
  </si>
  <si>
    <t>JACKET PHANTOM BK 48</t>
  </si>
  <si>
    <t>JACKET PHANTOM BK 50</t>
  </si>
  <si>
    <t>JACKET PHANTOM BK 52</t>
  </si>
  <si>
    <t>JACKET PHANTOM BK 54</t>
  </si>
  <si>
    <t>JACKET PHANTOM BK 58</t>
  </si>
  <si>
    <t>JACKET PHANTOM BK 60</t>
  </si>
  <si>
    <t>JACKET PIKES DS B/W 2X</t>
  </si>
  <si>
    <t>3207816122X</t>
  </si>
  <si>
    <t>JACKET PIKES DS B/W 3X</t>
  </si>
  <si>
    <t>3207816123X</t>
  </si>
  <si>
    <t>JACKET PIKES DS B/W 4X</t>
  </si>
  <si>
    <t>3207816124X</t>
  </si>
  <si>
    <t>JACKET PIKES DS B/W L</t>
  </si>
  <si>
    <t>320781612L</t>
  </si>
  <si>
    <t>JACKET PIKES DS B/W M</t>
  </si>
  <si>
    <t>320781612M</t>
  </si>
  <si>
    <t>JACKET PIKES DS B/W S</t>
  </si>
  <si>
    <t>320781612S</t>
  </si>
  <si>
    <t>JACKET PIKES DS B/W XL</t>
  </si>
  <si>
    <t>320781612XL</t>
  </si>
  <si>
    <t>JACKET PIKES DS B/W/R 2X</t>
  </si>
  <si>
    <t>32078161322X</t>
  </si>
  <si>
    <t>JACKET PIKES DS B/W/R 3X</t>
  </si>
  <si>
    <t>32078161323X</t>
  </si>
  <si>
    <t>JACKET PIKES DS B/W/R 4X</t>
  </si>
  <si>
    <t>32078161324X</t>
  </si>
  <si>
    <t>JACKET PIKES DS B/W/R L</t>
  </si>
  <si>
    <t>3207816132L</t>
  </si>
  <si>
    <t>JACKET PIKES DS B/W/R M</t>
  </si>
  <si>
    <t>3207816132M</t>
  </si>
  <si>
    <t>JACKET PIKES DS B/W/R S</t>
  </si>
  <si>
    <t>3207816132S</t>
  </si>
  <si>
    <t>JACKET PIKES DS B/W/R XL</t>
  </si>
  <si>
    <t>3207816132XL</t>
  </si>
  <si>
    <t>3204917-01-L</t>
  </si>
  <si>
    <t>3204917-01-M</t>
  </si>
  <si>
    <t>3204917-01-S</t>
  </si>
  <si>
    <t>3204917-01-XL</t>
  </si>
  <si>
    <t>3204917-01-XXL</t>
  </si>
  <si>
    <t>JACKET RAY BLK 2XL</t>
  </si>
  <si>
    <t>3308315102XL</t>
  </si>
  <si>
    <t>JACKET RAY BLK 3XL</t>
  </si>
  <si>
    <t>3308315103XL</t>
  </si>
  <si>
    <t>JACKET RAY BLK M</t>
  </si>
  <si>
    <t>330831510M</t>
  </si>
  <si>
    <t>JACKET RAY BLK S</t>
  </si>
  <si>
    <t>330831510S</t>
  </si>
  <si>
    <t>JACKET RAY BLK XL</t>
  </si>
  <si>
    <t>330831510XL</t>
  </si>
  <si>
    <t>3603518-1193-2X</t>
  </si>
  <si>
    <t>3603518-1193-3X</t>
  </si>
  <si>
    <t>3603518-1193-4X</t>
  </si>
  <si>
    <t>3603518-1193-XL</t>
  </si>
  <si>
    <t>3603518-10-2X</t>
  </si>
  <si>
    <t>3603518-10-3X</t>
  </si>
  <si>
    <t>3603518-10-4X</t>
  </si>
  <si>
    <t>3603518-10-L</t>
  </si>
  <si>
    <t>3603518-10-M</t>
  </si>
  <si>
    <t>3603518-10-S</t>
  </si>
  <si>
    <t>3603518-10-XL</t>
  </si>
  <si>
    <t>JACKET RUNNER BL/RD 2X</t>
  </si>
  <si>
    <t>33095147462X</t>
  </si>
  <si>
    <t>JACKET RUNNER BL/RD 3X</t>
  </si>
  <si>
    <t>33095147463X</t>
  </si>
  <si>
    <t>JACKET RUNNER BL/RD 4X</t>
  </si>
  <si>
    <t>33095147464X</t>
  </si>
  <si>
    <t>JACKET RUNNER BL/RD L</t>
  </si>
  <si>
    <t>3309514746L</t>
  </si>
  <si>
    <t>JACKET RUNNER BL/RD M</t>
  </si>
  <si>
    <t>3309514746M</t>
  </si>
  <si>
    <t>JACKET RUNNER BL/RD S</t>
  </si>
  <si>
    <t>3309514746S</t>
  </si>
  <si>
    <t>JACKET RUNNER BL/RD XL</t>
  </si>
  <si>
    <t>3309514746XL</t>
  </si>
  <si>
    <t>JACKET RUNNER GY 2X</t>
  </si>
  <si>
    <t>330951410022X</t>
  </si>
  <si>
    <t>JACKET RUNNER GY 3X</t>
  </si>
  <si>
    <t>330951410023X</t>
  </si>
  <si>
    <t>JACKET RUNNER GY 4X</t>
  </si>
  <si>
    <t>330951410024X</t>
  </si>
  <si>
    <t>JACKET RUNNER GY L</t>
  </si>
  <si>
    <t>33095141002L</t>
  </si>
  <si>
    <t>JACKET RUNNER GY M</t>
  </si>
  <si>
    <t>33095141002M</t>
  </si>
  <si>
    <t>JACKET RUNNER GY S</t>
  </si>
  <si>
    <t>33095141002S</t>
  </si>
  <si>
    <t>JACKET RUNNER GY XL</t>
  </si>
  <si>
    <t>33095141002XL</t>
  </si>
  <si>
    <t>JACKET RUNNER GY/YL 2X</t>
  </si>
  <si>
    <t>330951410032X</t>
  </si>
  <si>
    <t>JACKET RUNNER GY/YL 3X</t>
  </si>
  <si>
    <t>330951410033X</t>
  </si>
  <si>
    <t>JACKET RUNNER GY/YL 4X</t>
  </si>
  <si>
    <t>330951410034X</t>
  </si>
  <si>
    <t>JACKET RUNNER GY/YL L</t>
  </si>
  <si>
    <t>33095141003L</t>
  </si>
  <si>
    <t>JACKET RUNNER GY/YL M</t>
  </si>
  <si>
    <t>33095141003M</t>
  </si>
  <si>
    <t>JACKET RUNNER GY/YL S</t>
  </si>
  <si>
    <t>33095141003S</t>
  </si>
  <si>
    <t>JACKET RUNNER GY/YL XL</t>
  </si>
  <si>
    <t>33095141003XL</t>
  </si>
  <si>
    <t>JACKET RUNNER RD 2X</t>
  </si>
  <si>
    <t>33095143412X</t>
  </si>
  <si>
    <t>JACKET RUNNER RD 3X</t>
  </si>
  <si>
    <t>33095143413X</t>
  </si>
  <si>
    <t>JACKET RUNNER RD 4X</t>
  </si>
  <si>
    <t>33095143414X</t>
  </si>
  <si>
    <t>JACKET RUNNER RD L</t>
  </si>
  <si>
    <t>3309514341L</t>
  </si>
  <si>
    <t>JACKET RUNNER RD M</t>
  </si>
  <si>
    <t>3309514341M</t>
  </si>
  <si>
    <t>JACKET RUNNER RD S</t>
  </si>
  <si>
    <t>3309514341S</t>
  </si>
  <si>
    <t>JACKET RUNNER RD XL</t>
  </si>
  <si>
    <t>3309514341XL</t>
  </si>
  <si>
    <t>JACKET SANTA FE B/Y 2XL</t>
  </si>
  <si>
    <t>32064161552XL</t>
  </si>
  <si>
    <t>JACKET SANTA FE B/Y 3XL</t>
  </si>
  <si>
    <t>32064161553XL</t>
  </si>
  <si>
    <t>JACKET SANTA FE B/Y 4XL</t>
  </si>
  <si>
    <t>32064161554XL</t>
  </si>
  <si>
    <t>JACKET SANTA FE B/Y L</t>
  </si>
  <si>
    <t>3206416155L</t>
  </si>
  <si>
    <t>JACKET SANTA FE B/Y M</t>
  </si>
  <si>
    <t>3206416155M</t>
  </si>
  <si>
    <t>JACKET SANTA FE B/Y S</t>
  </si>
  <si>
    <t>3206416155S</t>
  </si>
  <si>
    <t>JACKET SANTA FE B/Y XL</t>
  </si>
  <si>
    <t>3206416155XL</t>
  </si>
  <si>
    <t>JACKET SANTA FE BK/GY 2XL</t>
  </si>
  <si>
    <t>32064161112XL</t>
  </si>
  <si>
    <t>JACKET SANTA FE BK/GY 3XL</t>
  </si>
  <si>
    <t>32064161113XL</t>
  </si>
  <si>
    <t>JACKET SANTA FE BK/GY 4XL</t>
  </si>
  <si>
    <t>32064161114XL</t>
  </si>
  <si>
    <t>JACKET SANTA FE BK/GY L</t>
  </si>
  <si>
    <t>3206416111L</t>
  </si>
  <si>
    <t>JACKET SANTA FE BK/GY M</t>
  </si>
  <si>
    <t>3206416111M</t>
  </si>
  <si>
    <t>JACKET SANTA FE BK/GY S</t>
  </si>
  <si>
    <t>3206416111S</t>
  </si>
  <si>
    <t>JACKET SANTA FE BK/GY XL</t>
  </si>
  <si>
    <t>3206416111XL</t>
  </si>
  <si>
    <t>JACKET SANTA FE GY/GY 2XL</t>
  </si>
  <si>
    <t>32064169222XL</t>
  </si>
  <si>
    <t>JACKET SANTA FE GY/GY 3XL</t>
  </si>
  <si>
    <t>32064169223XL</t>
  </si>
  <si>
    <t>JACKET SANTA FE GY/GY 4XL</t>
  </si>
  <si>
    <t>32064169224XL</t>
  </si>
  <si>
    <t>JACKET SANTA FE GY/GY L</t>
  </si>
  <si>
    <t>3206416922L</t>
  </si>
  <si>
    <t>JACKET SANTA FE GY/GY M</t>
  </si>
  <si>
    <t>3206416922M</t>
  </si>
  <si>
    <t>JACKET SANTA FE GY/GY S</t>
  </si>
  <si>
    <t>3206416922S</t>
  </si>
  <si>
    <t>JACKET SANTA FE GY/GY XL</t>
  </si>
  <si>
    <t>3206416922XL</t>
  </si>
  <si>
    <t>JACKET SCION 2L BK/RD 2X</t>
  </si>
  <si>
    <t>320921410432X</t>
  </si>
  <si>
    <t>JACKET SCION 2L BK/RD 3X</t>
  </si>
  <si>
    <t>320921410433X</t>
  </si>
  <si>
    <t>JACKET SCION 2L BK/RD 4X</t>
  </si>
  <si>
    <t>320921410434X</t>
  </si>
  <si>
    <t>JACKET SCION 2L BK/RD L</t>
  </si>
  <si>
    <t>32092141043L</t>
  </si>
  <si>
    <t>JACKET SCION 2L BK/RD M</t>
  </si>
  <si>
    <t>32092141043M</t>
  </si>
  <si>
    <t>JACKET SCION 2L BK/RD S</t>
  </si>
  <si>
    <t>32092141043S</t>
  </si>
  <si>
    <t>JACKET SCION 2L BK/RD XL</t>
  </si>
  <si>
    <t>32092141043XL</t>
  </si>
  <si>
    <t>JACKET SCION 2L DK GY 2X</t>
  </si>
  <si>
    <t>3209214952X</t>
  </si>
  <si>
    <t>JACKET SCION 2L DK GY 3X</t>
  </si>
  <si>
    <t>3209214953X</t>
  </si>
  <si>
    <t>JACKET SCION 2L DK GY 4X</t>
  </si>
  <si>
    <t>3209214954X</t>
  </si>
  <si>
    <t>JACKET SCION 2L DK GY L</t>
  </si>
  <si>
    <t>320921495L</t>
  </si>
  <si>
    <t>JACKET SCION 2L DK GY M</t>
  </si>
  <si>
    <t>320921495M</t>
  </si>
  <si>
    <t>JACKET SCION 2L DK GY S</t>
  </si>
  <si>
    <t>320921495S</t>
  </si>
  <si>
    <t>JACKET SCION 2L DK GY XL</t>
  </si>
  <si>
    <t>320921495XL</t>
  </si>
  <si>
    <t>JACKET SCION 2L GRN 2X</t>
  </si>
  <si>
    <t>32092146912X</t>
  </si>
  <si>
    <t>JACKET SCION 2L GRN 3X</t>
  </si>
  <si>
    <t>32092146913X</t>
  </si>
  <si>
    <t>JACKET SCION 2L GRN 4X</t>
  </si>
  <si>
    <t>32092146914X</t>
  </si>
  <si>
    <t>JACKET SCION 2L GRN L</t>
  </si>
  <si>
    <t>3209214691L</t>
  </si>
  <si>
    <t>JACKET SCION 2L GRN M</t>
  </si>
  <si>
    <t>3209214691M</t>
  </si>
  <si>
    <t>JACKET SCION 2L GRN S</t>
  </si>
  <si>
    <t>3209214691S</t>
  </si>
  <si>
    <t>JACKET SCION 2L GRN XL</t>
  </si>
  <si>
    <t>3209214691XL</t>
  </si>
  <si>
    <t>JACKET SCION 2L GY 2X</t>
  </si>
  <si>
    <t>32092149912X</t>
  </si>
  <si>
    <t>JACKET SCION 2L GY 3X</t>
  </si>
  <si>
    <t>32092149913X</t>
  </si>
  <si>
    <t>JACKET SCION 2L GY 4X</t>
  </si>
  <si>
    <t>32092149914X</t>
  </si>
  <si>
    <t>JACKET SCION 2L GY L</t>
  </si>
  <si>
    <t>3209214991L</t>
  </si>
  <si>
    <t>JACKET SCION 2L GY M</t>
  </si>
  <si>
    <t>3209214991M</t>
  </si>
  <si>
    <t>JACKET SCION 2L GY S</t>
  </si>
  <si>
    <t>3209214991S</t>
  </si>
  <si>
    <t>JACKET SCION 2L GY XL</t>
  </si>
  <si>
    <t>3209214991XL</t>
  </si>
  <si>
    <t>JACKET SCION 2L ORG 2X</t>
  </si>
  <si>
    <t>32092144912X</t>
  </si>
  <si>
    <t>JACKET SCION 2L ORG 3X</t>
  </si>
  <si>
    <t>32092144913X</t>
  </si>
  <si>
    <t>JACKET SCION 2L ORG 4X</t>
  </si>
  <si>
    <t>32092144914X</t>
  </si>
  <si>
    <t>JACKET SCION 2L ORG L</t>
  </si>
  <si>
    <t>3209214491L</t>
  </si>
  <si>
    <t>JACKET SCION 2L ORG M</t>
  </si>
  <si>
    <t>3209214491M</t>
  </si>
  <si>
    <t>JACKET SCION 2L ORG S</t>
  </si>
  <si>
    <t>3209214491S</t>
  </si>
  <si>
    <t>JACKET SCION 2L ORG XL</t>
  </si>
  <si>
    <t>3209214491XL</t>
  </si>
  <si>
    <t>JACKET SHELLEY BK 2XL</t>
  </si>
  <si>
    <t>3118315102XL</t>
  </si>
  <si>
    <t>JACKET SHELLEY BK L</t>
  </si>
  <si>
    <t>311831510L</t>
  </si>
  <si>
    <t>JACKET SHELLEY BK M</t>
  </si>
  <si>
    <t>311831510M</t>
  </si>
  <si>
    <t>JACKET SHELLEY BK S</t>
  </si>
  <si>
    <t>311831510S</t>
  </si>
  <si>
    <t>JACKET SHELLEY BK XL</t>
  </si>
  <si>
    <t>311831510XL</t>
  </si>
  <si>
    <t>JACKET SHELLEY BK XS</t>
  </si>
  <si>
    <t>311831510XS</t>
  </si>
  <si>
    <t>3100717-13-46</t>
  </si>
  <si>
    <t>3100717-13-48</t>
  </si>
  <si>
    <t>3100717-13-50</t>
  </si>
  <si>
    <t>3100717-13-52</t>
  </si>
  <si>
    <t>3100717-13-54</t>
  </si>
  <si>
    <t>3100717-13-56</t>
  </si>
  <si>
    <t>3100717-13-58</t>
  </si>
  <si>
    <t>3100717-13-60</t>
  </si>
  <si>
    <t>3100717-10-46</t>
  </si>
  <si>
    <t>3100717-10-48</t>
  </si>
  <si>
    <t>3100717-10-50</t>
  </si>
  <si>
    <t>3100717-10-52</t>
  </si>
  <si>
    <t>3100717-10-54</t>
  </si>
  <si>
    <t>3100717-10-56</t>
  </si>
  <si>
    <t>3100717-10-58</t>
  </si>
  <si>
    <t>3100717-10-60</t>
  </si>
  <si>
    <t>3100717-10-62</t>
  </si>
  <si>
    <t>3100717-10-64</t>
  </si>
  <si>
    <t>3100817-13-46</t>
  </si>
  <si>
    <t>3100817-13-48</t>
  </si>
  <si>
    <t>3100817-13-50</t>
  </si>
  <si>
    <t>3100817-13-52</t>
  </si>
  <si>
    <t>3100817-13-54</t>
  </si>
  <si>
    <t>3100817-13-56</t>
  </si>
  <si>
    <t>3100817-13-58</t>
  </si>
  <si>
    <t>3100817-13-60</t>
  </si>
  <si>
    <t>3100817-10-46</t>
  </si>
  <si>
    <t>3100817-10-48</t>
  </si>
  <si>
    <t>3100817-10-50</t>
  </si>
  <si>
    <t>3100817-10-52</t>
  </si>
  <si>
    <t>3100817-10-54</t>
  </si>
  <si>
    <t>3100817-10-56</t>
  </si>
  <si>
    <t>3100817-10-58</t>
  </si>
  <si>
    <t>3100817-10-60</t>
  </si>
  <si>
    <t>3100817-10-62</t>
  </si>
  <si>
    <t>3100817-10-64</t>
  </si>
  <si>
    <t>JACKET SPARK CAMO 2X</t>
  </si>
  <si>
    <t>33096149922X</t>
  </si>
  <si>
    <t>JACKET SPARK CAMO 4X</t>
  </si>
  <si>
    <t>33096149924X</t>
  </si>
  <si>
    <t>JACKET SPARK CAMO L</t>
  </si>
  <si>
    <t>3309614992L</t>
  </si>
  <si>
    <t>JACKET SPARK CAMO M</t>
  </si>
  <si>
    <t>3309614992M</t>
  </si>
  <si>
    <t>JACKET SPARK CAMO XL</t>
  </si>
  <si>
    <t>3309614992XL</t>
  </si>
  <si>
    <t>JACKET SPARK GY/RD 2X</t>
  </si>
  <si>
    <t>330961410072X</t>
  </si>
  <si>
    <t>JACKET SPARK GY/RD 3X</t>
  </si>
  <si>
    <t>330961410073X</t>
  </si>
  <si>
    <t>JACKET SPARK GY/RD 4X</t>
  </si>
  <si>
    <t>330961410074X</t>
  </si>
  <si>
    <t>JACKET SPARK GY/RD L</t>
  </si>
  <si>
    <t>33096141007L</t>
  </si>
  <si>
    <t>JACKET SPARK GY/RD M</t>
  </si>
  <si>
    <t>33096141007M</t>
  </si>
  <si>
    <t>JACKET SPARK GY/RD S</t>
  </si>
  <si>
    <t>33096141007S</t>
  </si>
  <si>
    <t>JACKET SPARK GY/RD XL</t>
  </si>
  <si>
    <t>33096141007XL</t>
  </si>
  <si>
    <t>3308118-1100-2X</t>
  </si>
  <si>
    <t>3308118-1100-3X</t>
  </si>
  <si>
    <t>3308118-1100-4X</t>
  </si>
  <si>
    <t>3308118-1100-XL</t>
  </si>
  <si>
    <t>JACKET SPARTAN TEAK/BK 2X</t>
  </si>
  <si>
    <t>JACKET SPARTAN TEAK/BK 3X</t>
  </si>
  <si>
    <t>JACKET SPARTAN TEAK/BK 4X</t>
  </si>
  <si>
    <t xml:space="preserve">JACKET SPARTAN TEAK/BK L </t>
  </si>
  <si>
    <t>3308118-809-L</t>
  </si>
  <si>
    <t xml:space="preserve">JACKET SPARTAN TEAK/BK M </t>
  </si>
  <si>
    <t>3308118-809-M</t>
  </si>
  <si>
    <t xml:space="preserve">JACKET SPARTAN TEAK/BK S </t>
  </si>
  <si>
    <t>3308118-809-S</t>
  </si>
  <si>
    <t>JACKET SPARTAN TEAK/BK XL</t>
  </si>
  <si>
    <t>JACKET T VIPER B/Y/W 3XL</t>
  </si>
  <si>
    <t>33027131583XL</t>
  </si>
  <si>
    <t>JACKET T-CORE DS BK/BK 2X</t>
  </si>
  <si>
    <t>3201318-1100-2X</t>
  </si>
  <si>
    <t>JACKET T-CORE DS BK/BK 3X</t>
  </si>
  <si>
    <t>3201318-1100-3X</t>
  </si>
  <si>
    <t>JACKET T-CORE DS BK/BK 4X</t>
  </si>
  <si>
    <t>3201318-1100-4X</t>
  </si>
  <si>
    <t xml:space="preserve">JACKET T-CORE DS BK/BK L </t>
  </si>
  <si>
    <t xml:space="preserve">JACKET T-CORE DS BK/BK M </t>
  </si>
  <si>
    <t xml:space="preserve">JACKET T-CORE DS BK/BK S </t>
  </si>
  <si>
    <t>JACKET T-CORE DS BK/BK XL</t>
  </si>
  <si>
    <t>3201318-1100-XL</t>
  </si>
  <si>
    <t>JACKET T-CORE DS BK/YL 2X</t>
  </si>
  <si>
    <t>JACKET T-CORE DS BK/YL 3X</t>
  </si>
  <si>
    <t>JACKET T-CORE DS BK/YL 4X</t>
  </si>
  <si>
    <t xml:space="preserve">JACKET T-CORE DS BK/YL L </t>
  </si>
  <si>
    <t>3201318-155-L</t>
  </si>
  <si>
    <t xml:space="preserve">JACKET T-CORE DS BK/YL M </t>
  </si>
  <si>
    <t>3201318-155-M</t>
  </si>
  <si>
    <t xml:space="preserve">JACKET T-CORE DS BK/YL S </t>
  </si>
  <si>
    <t>3201318-155-S</t>
  </si>
  <si>
    <t>JACKET T-CORE DS BK/YL XL</t>
  </si>
  <si>
    <t>JACKET TECH ST GTX 54</t>
  </si>
  <si>
    <t>JACKET TECH ST GTX 56</t>
  </si>
  <si>
    <t>JACKET TECH ST GTX 58</t>
  </si>
  <si>
    <t>JACKET TECH ST GTX 60</t>
  </si>
  <si>
    <t xml:space="preserve">JACKET T-FASTER BK/BK 2X </t>
  </si>
  <si>
    <t>3303618-1100-2X</t>
  </si>
  <si>
    <t xml:space="preserve">JACKET T-FASTER BK/BK 3X </t>
  </si>
  <si>
    <t>3303618-1100-3X</t>
  </si>
  <si>
    <t xml:space="preserve">JACKET T-FASTER BK/BK 4X </t>
  </si>
  <si>
    <t>3303618-1100-4X</t>
  </si>
  <si>
    <t xml:space="preserve">JACKET T-FASTER BK/BK XL </t>
  </si>
  <si>
    <t>3303618-1100-XL</t>
  </si>
  <si>
    <t xml:space="preserve">JACKET T-FASTER BK/WT 2X </t>
  </si>
  <si>
    <t>3303618-12-2X</t>
  </si>
  <si>
    <t xml:space="preserve">JACKET T-FASTER BK/WT 3X </t>
  </si>
  <si>
    <t>3303618-12-3X</t>
  </si>
  <si>
    <t xml:space="preserve">JACKET T-FASTER BK/WT 4X </t>
  </si>
  <si>
    <t>3303618-12-4X</t>
  </si>
  <si>
    <t>3303618-12-L</t>
  </si>
  <si>
    <t>3303618-12-M</t>
  </si>
  <si>
    <t>3303618-12-S</t>
  </si>
  <si>
    <t xml:space="preserve">JACKET T-FASTER BK/WT XL </t>
  </si>
  <si>
    <t>3303618-12-XL</t>
  </si>
  <si>
    <t xml:space="preserve">JACKET T-FASTER BK/YL 2X </t>
  </si>
  <si>
    <t xml:space="preserve">JACKET T-FASTER BK/YL 3X </t>
  </si>
  <si>
    <t xml:space="preserve">JACKET T-FASTER BK/YL 4X </t>
  </si>
  <si>
    <t>3303618-155-L</t>
  </si>
  <si>
    <t>3303618-155-M</t>
  </si>
  <si>
    <t>3303618-155-S</t>
  </si>
  <si>
    <t xml:space="preserve">JACKET T-FASTER BK/YL XL </t>
  </si>
  <si>
    <t>JACKET TGP PRO AIR BGW 2X</t>
  </si>
  <si>
    <t>33051141402X</t>
  </si>
  <si>
    <t>JACKET TGP PRO AIR BGW L</t>
  </si>
  <si>
    <t>3305114140L</t>
  </si>
  <si>
    <t>JACKET TGP PRO AIR BGW M</t>
  </si>
  <si>
    <t>3305114140M</t>
  </si>
  <si>
    <t>JACKET TGP PRO AIR BGW XL</t>
  </si>
  <si>
    <t>3305114140XL</t>
  </si>
  <si>
    <t>JACKET TGP PRO AIR BLK 2X</t>
  </si>
  <si>
    <t>3305116102X</t>
  </si>
  <si>
    <t>JACKET TGP PRO AIR BLK 3X</t>
  </si>
  <si>
    <t>3305116103X</t>
  </si>
  <si>
    <t>JACKET TGP PRO AIR BLK 4X</t>
  </si>
  <si>
    <t>3305116104X</t>
  </si>
  <si>
    <t>JACKET TGP PRO AIR BLK L</t>
  </si>
  <si>
    <t>330511610L</t>
  </si>
  <si>
    <t>JACKET TGP PRO AIR BLK M</t>
  </si>
  <si>
    <t>330511610M</t>
  </si>
  <si>
    <t>JACKET TGP PRO AIR BLK S</t>
  </si>
  <si>
    <t>330511610S</t>
  </si>
  <si>
    <t>JACKET TGP PRO AIR BLK XL</t>
  </si>
  <si>
    <t>330511610XL</t>
  </si>
  <si>
    <t>JACKET TGP PRO AIR BWR 2X</t>
  </si>
  <si>
    <t>33051161232X</t>
  </si>
  <si>
    <t>JACKET TGP PRO AIR BWR 3X</t>
  </si>
  <si>
    <t>33051161233X</t>
  </si>
  <si>
    <t>JACKET TGP PRO AIR BWR 4X</t>
  </si>
  <si>
    <t>33051161234X</t>
  </si>
  <si>
    <t>JACKET TGP PRO AIR BWR L</t>
  </si>
  <si>
    <t>3305116123L</t>
  </si>
  <si>
    <t>JACKET TGP PRO AIR BWR M</t>
  </si>
  <si>
    <t>3305116123M</t>
  </si>
  <si>
    <t>JACKET TGP PRO AIR BWR S</t>
  </si>
  <si>
    <t>3305116123S</t>
  </si>
  <si>
    <t>JACKET TGP PRO AIR BWR XL</t>
  </si>
  <si>
    <t>3305116123XL</t>
  </si>
  <si>
    <t>JACKET TGP PRO AIR BWY 2X</t>
  </si>
  <si>
    <t>33051161252X</t>
  </si>
  <si>
    <t>33051141252X</t>
  </si>
  <si>
    <t>JACKET TGP PRO AIR BWY 3X</t>
  </si>
  <si>
    <t>33051161253X</t>
  </si>
  <si>
    <t>JACKET TGP PRO AIR BWY 4X</t>
  </si>
  <si>
    <t>33051161254X</t>
  </si>
  <si>
    <t>JACKET TGP PRO AIR BWY L</t>
  </si>
  <si>
    <t>3305116125L</t>
  </si>
  <si>
    <t>JACKET TGP PRO AIR BWY M</t>
  </si>
  <si>
    <t>3305116125M</t>
  </si>
  <si>
    <t>JACKET TGP PRO AIR BWY S</t>
  </si>
  <si>
    <t>3305116125S</t>
  </si>
  <si>
    <t>JACKET TGP PRO AIR BWY XL</t>
  </si>
  <si>
    <t>3305116125XL</t>
  </si>
  <si>
    <t>JACKET T-GP PRO B/W/R 2X</t>
  </si>
  <si>
    <t>33050141232X</t>
  </si>
  <si>
    <t>JACKET T-GP PRO B/W/R 2XL</t>
  </si>
  <si>
    <t>33050161232XL</t>
  </si>
  <si>
    <t>JACKET T-GP PRO B/W/R 3X</t>
  </si>
  <si>
    <t>33050141233X</t>
  </si>
  <si>
    <t>JACKET T-GP PRO B/W/R 3XL</t>
  </si>
  <si>
    <t>33050161233XL</t>
  </si>
  <si>
    <t>JACKET T-GP PRO B/W/R 4XL</t>
  </si>
  <si>
    <t>33050161234XL</t>
  </si>
  <si>
    <t>JACKET T-GP PRO B/W/R L</t>
  </si>
  <si>
    <t>3305016123L</t>
  </si>
  <si>
    <t>JACKET T-GP PRO B/W/R M</t>
  </si>
  <si>
    <t>3305016123M</t>
  </si>
  <si>
    <t>JACKET T-GP PRO B/W/R S</t>
  </si>
  <si>
    <t>3305016123S</t>
  </si>
  <si>
    <t>JACKET T-GP PRO B/W/R XL</t>
  </si>
  <si>
    <t>3305016123XL</t>
  </si>
  <si>
    <t>3305014123XL</t>
  </si>
  <si>
    <t>JACKET T-GP PRO B/W/Y 2X</t>
  </si>
  <si>
    <t>33050141252X</t>
  </si>
  <si>
    <t>JACKET T-GP PRO B/W/Y 2XL</t>
  </si>
  <si>
    <t>33050161252XL</t>
  </si>
  <si>
    <t>JACKET T-GP PRO B/W/Y 3XL</t>
  </si>
  <si>
    <t>33050161253XL</t>
  </si>
  <si>
    <t>JACKET T-GP PRO B/W/Y 4XL</t>
  </si>
  <si>
    <t>33050161254XL</t>
  </si>
  <si>
    <t>JACKET T-GP PRO B/W/Y L</t>
  </si>
  <si>
    <t>3305016125L</t>
  </si>
  <si>
    <t>JACKET T-GP PRO B/W/Y M</t>
  </si>
  <si>
    <t>3305016125M</t>
  </si>
  <si>
    <t>JACKET T-GP PRO B/W/Y S</t>
  </si>
  <si>
    <t>3305016125S</t>
  </si>
  <si>
    <t>JACKET T-GP PRO B/W/Y XL</t>
  </si>
  <si>
    <t>3305016125XL</t>
  </si>
  <si>
    <t>JACKET T-GP PRO BK/ANT 2X</t>
  </si>
  <si>
    <t>33050141042X</t>
  </si>
  <si>
    <t>JACKET T-GP PRO BK/ANT 4X</t>
  </si>
  <si>
    <t>33050141044X</t>
  </si>
  <si>
    <t>JACKET T-GP PRO BK/ANT S</t>
  </si>
  <si>
    <t>3305014104S</t>
  </si>
  <si>
    <t>JACKET T-GP PRO BLK 2XL</t>
  </si>
  <si>
    <t>3305016102XL</t>
  </si>
  <si>
    <t>JACKET T-GP PRO BLK 3XL</t>
  </si>
  <si>
    <t>3305016103XL</t>
  </si>
  <si>
    <t>JACKET T-GP PRO BLK 4XL</t>
  </si>
  <si>
    <t>3305016104XL</t>
  </si>
  <si>
    <t>JACKET T-GP PRO BLK L</t>
  </si>
  <si>
    <t>330501610L</t>
  </si>
  <si>
    <t>JACKET T-GP PRO BLK M</t>
  </si>
  <si>
    <t>330501610M</t>
  </si>
  <si>
    <t>JACKET T-GP PRO BLK S</t>
  </si>
  <si>
    <t>330501610S</t>
  </si>
  <si>
    <t>JACKET T-GP PRO BLK XL</t>
  </si>
  <si>
    <t>330501610XL</t>
  </si>
  <si>
    <t>JACKET T-GP R AIR B/W 2XL</t>
  </si>
  <si>
    <t>3305615122XL</t>
  </si>
  <si>
    <t>JACKET T-GP R AIR B/W 3XL</t>
  </si>
  <si>
    <t>330561512XL3</t>
  </si>
  <si>
    <t>JACKET T-GP R AIR B/W 4XL</t>
  </si>
  <si>
    <t>3305615124XL</t>
  </si>
  <si>
    <t>JACKET T-GP R AIR B/W L</t>
  </si>
  <si>
    <t>330561512L</t>
  </si>
  <si>
    <t>JACKET T-GP R AIR B/W M</t>
  </si>
  <si>
    <t>330561512M</t>
  </si>
  <si>
    <t>JACKET T-GP R AIR B/W S</t>
  </si>
  <si>
    <t>330561512S</t>
  </si>
  <si>
    <t>JACKET T-GP R AIR B/W XL</t>
  </si>
  <si>
    <t>330561512XL</t>
  </si>
  <si>
    <t>JACKET T-GP R AIR BK 2XL</t>
  </si>
  <si>
    <t>3305615102XL</t>
  </si>
  <si>
    <t>JACKET T-GP R AIR BK 3XL</t>
  </si>
  <si>
    <t>3305615103XL</t>
  </si>
  <si>
    <t>JACKET T-GP R AIR BK 4XL</t>
  </si>
  <si>
    <t>3305615104XL</t>
  </si>
  <si>
    <t>JACKET T-GP R AIR BK L</t>
  </si>
  <si>
    <t>330561510L</t>
  </si>
  <si>
    <t>JACKET T-GP R AIR BK M</t>
  </si>
  <si>
    <t>330561510M</t>
  </si>
  <si>
    <t>JACKET T-GP R AIR BK S</t>
  </si>
  <si>
    <t>330561510S</t>
  </si>
  <si>
    <t>JACKET T-GP R AIR BK XL</t>
  </si>
  <si>
    <t>330561510XL</t>
  </si>
  <si>
    <t>JACKET T-GP R AIR BWR 2XL</t>
  </si>
  <si>
    <t>33056151232XL</t>
  </si>
  <si>
    <t>JACKET T-GP R AIR BWR 3XL</t>
  </si>
  <si>
    <t>33056151233XL</t>
  </si>
  <si>
    <t>JACKET T-GP R AIR BWR 4XL</t>
  </si>
  <si>
    <t>33056151234XL</t>
  </si>
  <si>
    <t>JACKET T-GP R AIR BWR L</t>
  </si>
  <si>
    <t>3305615123L</t>
  </si>
  <si>
    <t>JACKET T-GP R AIR BWR M</t>
  </si>
  <si>
    <t>3305615123M</t>
  </si>
  <si>
    <t>JACKET T-GP R AIR BWR S</t>
  </si>
  <si>
    <t>3305615123S</t>
  </si>
  <si>
    <t>JACKET T-GP R AIR BWR XL</t>
  </si>
  <si>
    <t>3305615123XL</t>
  </si>
  <si>
    <t>JACKET T-GP R AIR BWY 2XL</t>
  </si>
  <si>
    <t>33056151252XL</t>
  </si>
  <si>
    <t>JACKET T-GP R AIR BWY 3XL</t>
  </si>
  <si>
    <t>33056151253XL</t>
  </si>
  <si>
    <t>JACKET T-GP R AIR BWY 4XL</t>
  </si>
  <si>
    <t>33056151254XL</t>
  </si>
  <si>
    <t>JACKET T-GP R AIR BWY L</t>
  </si>
  <si>
    <t>3305615125L</t>
  </si>
  <si>
    <t>JACKET T-GP R AIR BWY M</t>
  </si>
  <si>
    <t>3305615125M</t>
  </si>
  <si>
    <t>JACKET T-GP R AIR BWY S</t>
  </si>
  <si>
    <t>3305615125S</t>
  </si>
  <si>
    <t>JACKET T-GP R AIR BWY XL</t>
  </si>
  <si>
    <t>3305615125XL</t>
  </si>
  <si>
    <t>JACKET T-GP R WP B/W 2XL</t>
  </si>
  <si>
    <t>3205515122X</t>
  </si>
  <si>
    <t>JACKET T-GP R WP B/W 3XL</t>
  </si>
  <si>
    <t>3205515123X</t>
  </si>
  <si>
    <t>JACKET T-GP R WP B/W 4XL</t>
  </si>
  <si>
    <t>3205515124X</t>
  </si>
  <si>
    <t>JACKET T-GP R WP B/W L</t>
  </si>
  <si>
    <t>320551512L</t>
  </si>
  <si>
    <t>JACKET T-GP R WP B/W M</t>
  </si>
  <si>
    <t>320551512M</t>
  </si>
  <si>
    <t>JACKET T-GP R WP B/W S</t>
  </si>
  <si>
    <t>320551512S</t>
  </si>
  <si>
    <t>JACKET T-GP R WP B/W XL</t>
  </si>
  <si>
    <t>320551512XL</t>
  </si>
  <si>
    <t>JACKET T-GP R WP B/W/R 2X</t>
  </si>
  <si>
    <t>32055151232X</t>
  </si>
  <si>
    <t>JACKET T-GP R WP B/W/R 3X</t>
  </si>
  <si>
    <t>32055151233X</t>
  </si>
  <si>
    <t>JACKET T-GP R WP B/W/R 4X</t>
  </si>
  <si>
    <t>32055151234X</t>
  </si>
  <si>
    <t>JACKET T-GP R WP B/W/R L</t>
  </si>
  <si>
    <t>3205515123L</t>
  </si>
  <si>
    <t>JACKET T-GP R WP B/W/R M</t>
  </si>
  <si>
    <t>3205515123M</t>
  </si>
  <si>
    <t>JACKET T-GP R WP B/W/R S</t>
  </si>
  <si>
    <t>3205515123S</t>
  </si>
  <si>
    <t>JACKET T-GP R WP B/W/R XL</t>
  </si>
  <si>
    <t>3205515123XL</t>
  </si>
  <si>
    <t>JACKET T-GP R WP B/W/Y 2X</t>
  </si>
  <si>
    <t>32055151252X</t>
  </si>
  <si>
    <t>JACKET T-GP R WP B/W/Y 3X</t>
  </si>
  <si>
    <t>32055151253X</t>
  </si>
  <si>
    <t>JACKET T-GP R WP B/W/Y 4X</t>
  </si>
  <si>
    <t>32055151254X</t>
  </si>
  <si>
    <t>JACKET T-GP R WP B/W/Y L</t>
  </si>
  <si>
    <t>3205515125L</t>
  </si>
  <si>
    <t>JACKET T-GP R WP B/W/Y M</t>
  </si>
  <si>
    <t>3205515125M</t>
  </si>
  <si>
    <t>JACKET T-GP R WP B/W/Y S</t>
  </si>
  <si>
    <t>3205515125S</t>
  </si>
  <si>
    <t>JACKET T-GP R WP B/W/Y XL</t>
  </si>
  <si>
    <t>3205515125XL</t>
  </si>
  <si>
    <t>JACKET T-GP R WP BLK 2XL</t>
  </si>
  <si>
    <t>3205515102X</t>
  </si>
  <si>
    <t>JACKET T-GP R WP BLK 3XL</t>
  </si>
  <si>
    <t>3205515103X</t>
  </si>
  <si>
    <t>JACKET T-GP R WP BLK 4XL</t>
  </si>
  <si>
    <t>3205515104X</t>
  </si>
  <si>
    <t>JACKET T-GP R WP BLK L</t>
  </si>
  <si>
    <t>320551510L</t>
  </si>
  <si>
    <t>JACKET T-GP R WP BLK M</t>
  </si>
  <si>
    <t>320551510M</t>
  </si>
  <si>
    <t>JACKET T-GP R WP BLK S</t>
  </si>
  <si>
    <t>320551510S</t>
  </si>
  <si>
    <t>JACKET T-GP R WP BLK XL</t>
  </si>
  <si>
    <t>320551510XL</t>
  </si>
  <si>
    <t>JACKET TGP+ AIR B/W 2X</t>
  </si>
  <si>
    <t>3300614122X</t>
  </si>
  <si>
    <t>JACKET TGP+ AIR B/W 3X</t>
  </si>
  <si>
    <t>3300614123X</t>
  </si>
  <si>
    <t>JACKET TGP+ AIR B/W 4X</t>
  </si>
  <si>
    <t>3300614124X</t>
  </si>
  <si>
    <t>JACKET TGP+ AIR B/W L</t>
  </si>
  <si>
    <t>330061412L</t>
  </si>
  <si>
    <t>JACKET TGP+ AIR B/W M</t>
  </si>
  <si>
    <t>330061412M</t>
  </si>
  <si>
    <t>JACKET TGP+ AIR B/W S</t>
  </si>
  <si>
    <t>330061412S</t>
  </si>
  <si>
    <t>JACKET TGP+ AIR B/W XL</t>
  </si>
  <si>
    <t>330061412XL</t>
  </si>
  <si>
    <t>JACKET TGP+ AIR B/W/R 2X</t>
  </si>
  <si>
    <t>33006141232X</t>
  </si>
  <si>
    <t>JACKET TGP+ AIR B/W/R 3X</t>
  </si>
  <si>
    <t>33006141233X</t>
  </si>
  <si>
    <t>JACKET TGP+ AIR B/W/R 4X</t>
  </si>
  <si>
    <t>33006141234X</t>
  </si>
  <si>
    <t>JACKET TGP+ AIR B/W/R L</t>
  </si>
  <si>
    <t>3300614123L</t>
  </si>
  <si>
    <t>JACKET TGP+ AIR B/W/R M</t>
  </si>
  <si>
    <t>3300614123M</t>
  </si>
  <si>
    <t>JACKET TGP+ AIR B/W/R S</t>
  </si>
  <si>
    <t>3300614123S</t>
  </si>
  <si>
    <t>JACKET TGP+ AIR B/W/R XL</t>
  </si>
  <si>
    <t>3300614123XL</t>
  </si>
  <si>
    <t>JACKET TGP+ AIR B/W/Y 2X</t>
  </si>
  <si>
    <t>33006141252X</t>
  </si>
  <si>
    <t>JACKET TGP+ AIR B/W/Y 3X</t>
  </si>
  <si>
    <t>33006141253X</t>
  </si>
  <si>
    <t>JACKET TGP+ AIR B/W/Y 4X</t>
  </si>
  <si>
    <t>33006141254X</t>
  </si>
  <si>
    <t>JACKET TGP+ AIR B/W/Y L</t>
  </si>
  <si>
    <t>3300614125L</t>
  </si>
  <si>
    <t>JACKET TGP+ AIR B/W/Y M</t>
  </si>
  <si>
    <t>3300614125M</t>
  </si>
  <si>
    <t>JACKET TGP+ AIR B/W/Y S</t>
  </si>
  <si>
    <t>3300614125S</t>
  </si>
  <si>
    <t>JACKET TGP+ AIR B/W/Y XL</t>
  </si>
  <si>
    <t>3300614125XL</t>
  </si>
  <si>
    <t xml:space="preserve">JACKET TGP+AIR V2 B/W/R 3X  </t>
  </si>
  <si>
    <t>3300617-123-3XL</t>
  </si>
  <si>
    <t xml:space="preserve">JACKET TGP+AIR V2 B/W/R 4X  </t>
  </si>
  <si>
    <t>3300617-123-4XL</t>
  </si>
  <si>
    <t xml:space="preserve">JACKET TGP+AIR V2 B/W/R L   </t>
  </si>
  <si>
    <t>3300617-123-L</t>
  </si>
  <si>
    <t xml:space="preserve">JACKET TGP+AIR V2 B/W/R M   </t>
  </si>
  <si>
    <t>3300617-123-M</t>
  </si>
  <si>
    <t xml:space="preserve">JACKET TGP+AIR V2 B/W/R S   </t>
  </si>
  <si>
    <t>3300617-123-S</t>
  </si>
  <si>
    <t xml:space="preserve">JACKET TGP+AIR V2 B/W/R XL  </t>
  </si>
  <si>
    <t>3300617-123-XL</t>
  </si>
  <si>
    <t xml:space="preserve">JACKET TGP+AIR V2 B/W/R XXL  </t>
  </si>
  <si>
    <t>3300617-123-XXL</t>
  </si>
  <si>
    <t xml:space="preserve">JACKET TGP+AIR V2 B/W/Y 3X  </t>
  </si>
  <si>
    <t>3300617-125-3XL</t>
  </si>
  <si>
    <t xml:space="preserve">JACKET TGP+AIR V2 B/W/Y 4X  </t>
  </si>
  <si>
    <t>3300617-125-4XL</t>
  </si>
  <si>
    <t xml:space="preserve">JACKET TGP+AIR V2 B/W/Y L   </t>
  </si>
  <si>
    <t>3300617-125-L</t>
  </si>
  <si>
    <t xml:space="preserve">JACKET TGP+AIR V2 B/W/Y M   </t>
  </si>
  <si>
    <t>3300617-125-M</t>
  </si>
  <si>
    <t xml:space="preserve">JACKET TGP+AIR V2 B/W/Y S   </t>
  </si>
  <si>
    <t>3300617-125-S</t>
  </si>
  <si>
    <t xml:space="preserve">JACKET TGP+AIR V2 B/W/Y XL  </t>
  </si>
  <si>
    <t>3300617-125-XL</t>
  </si>
  <si>
    <t xml:space="preserve">JACKET TGP+AIR V2 B/W/Y XXL  </t>
  </si>
  <si>
    <t>3300617-125-XXL</t>
  </si>
  <si>
    <t xml:space="preserve">JACKET TGP+AIR V2 BK 3X     </t>
  </si>
  <si>
    <t>3300617-12-3XL</t>
  </si>
  <si>
    <t xml:space="preserve">JACKET TGP+AIR V2 BK 4X     </t>
  </si>
  <si>
    <t>3300617-12-4XL</t>
  </si>
  <si>
    <t xml:space="preserve">JACKET TGP+AIR V2 BK L      </t>
  </si>
  <si>
    <t>3300617-12-L</t>
  </si>
  <si>
    <t xml:space="preserve">JACKET TGP+AIR V2 BK M      </t>
  </si>
  <si>
    <t>3300617-12-M</t>
  </si>
  <si>
    <t xml:space="preserve">JACKET TGP+AIR V2 BK S      </t>
  </si>
  <si>
    <t>3300617-12-S</t>
  </si>
  <si>
    <t xml:space="preserve">JACKET TGP+AIR V2 BK XL     </t>
  </si>
  <si>
    <t>3300617-12-XL</t>
  </si>
  <si>
    <t xml:space="preserve">JACKET TGP+AIR V2 BK XXL     </t>
  </si>
  <si>
    <t>3300617-12-XXL</t>
  </si>
  <si>
    <t>JACKET T-JAWS B/R/W 2X</t>
  </si>
  <si>
    <t>33015141322X</t>
  </si>
  <si>
    <t>JACKET T-JAWS B/R/W L</t>
  </si>
  <si>
    <t>3301514132L</t>
  </si>
  <si>
    <t>JACKET T-JAWS B/R/W M</t>
  </si>
  <si>
    <t>3301514132M</t>
  </si>
  <si>
    <t>JACKET T-JAWS B/R/W S</t>
  </si>
  <si>
    <t>3301514132S</t>
  </si>
  <si>
    <t>JACKET T-JAWS B/R/W XL</t>
  </si>
  <si>
    <t>3301514132XL</t>
  </si>
  <si>
    <t>JACKET T-JAWS B/W 2X</t>
  </si>
  <si>
    <t>3301514122X</t>
  </si>
  <si>
    <t>3301517122X</t>
  </si>
  <si>
    <t>JACKET T-JAWS B/W 3X</t>
  </si>
  <si>
    <t>3301514123X</t>
  </si>
  <si>
    <t>3301517123X</t>
  </si>
  <si>
    <t>JACKET T-JAWS B/W 4X</t>
  </si>
  <si>
    <t>3301514124X</t>
  </si>
  <si>
    <t>3301517124X</t>
  </si>
  <si>
    <t>JACKET T-JAWS B/W L</t>
  </si>
  <si>
    <t>330151412L</t>
  </si>
  <si>
    <t>330151712L</t>
  </si>
  <si>
    <t>JACKET T-JAWS B/W M</t>
  </si>
  <si>
    <t>330151412M</t>
  </si>
  <si>
    <t>330151712M</t>
  </si>
  <si>
    <t>JACKET T-JAWS B/W S</t>
  </si>
  <si>
    <t>330151412S</t>
  </si>
  <si>
    <t>330151712S</t>
  </si>
  <si>
    <t>JACKET T-JAWS B/W XL</t>
  </si>
  <si>
    <t>330151412XL</t>
  </si>
  <si>
    <t>330151712XL</t>
  </si>
  <si>
    <t>JACKET T-JAWS B/W/R 2X</t>
  </si>
  <si>
    <t>33015171232X</t>
  </si>
  <si>
    <t>JACKET T-JAWS B/W/R 3X</t>
  </si>
  <si>
    <t>33015171233X</t>
  </si>
  <si>
    <t>JACKET T-JAWS B/W/R 4X</t>
  </si>
  <si>
    <t>33015171234X</t>
  </si>
  <si>
    <t>JACKET T-JAWS B/W/R L</t>
  </si>
  <si>
    <t>3301517123L</t>
  </si>
  <si>
    <t>JACKET T-JAWS B/W/R M</t>
  </si>
  <si>
    <t>3301517123M</t>
  </si>
  <si>
    <t>JACKET T-JAWS B/W/R S</t>
  </si>
  <si>
    <t>3301517123S</t>
  </si>
  <si>
    <t>JACKET T-JAWS B/W/R XL</t>
  </si>
  <si>
    <t>3301517123XL</t>
  </si>
  <si>
    <t>JACKET T-JAWS B/W/Y 2X</t>
  </si>
  <si>
    <t>33015141252X</t>
  </si>
  <si>
    <t>33015171252X</t>
  </si>
  <si>
    <t>JACKET T-JAWS B/W/Y 3X</t>
  </si>
  <si>
    <t>33015141253X</t>
  </si>
  <si>
    <t>33015171253X</t>
  </si>
  <si>
    <t>JACKET T-JAWS B/W/Y 4X</t>
  </si>
  <si>
    <t>33015141254X</t>
  </si>
  <si>
    <t>33015171254X</t>
  </si>
  <si>
    <t>JACKET T-JAWS B/W/Y L</t>
  </si>
  <si>
    <t>3301514125L</t>
  </si>
  <si>
    <t>3301517125L</t>
  </si>
  <si>
    <t>JACKET T-JAWS B/W/Y M</t>
  </si>
  <si>
    <t>3301514125M</t>
  </si>
  <si>
    <t>3301517125M</t>
  </si>
  <si>
    <t>JACKET T-JAWS B/W/Y S</t>
  </si>
  <si>
    <t>3301514125S</t>
  </si>
  <si>
    <t>3301517125S</t>
  </si>
  <si>
    <t>JACKET T-JAWS B/W/Y XL</t>
  </si>
  <si>
    <t>3301514125XL</t>
  </si>
  <si>
    <t>3301517125XL</t>
  </si>
  <si>
    <t>JACKET T-JAWS BK 2X</t>
  </si>
  <si>
    <t>3301514102X</t>
  </si>
  <si>
    <t>JACKET T-JAWS BK L</t>
  </si>
  <si>
    <t>330151410L</t>
  </si>
  <si>
    <t>JACKET T-JAWS BK M</t>
  </si>
  <si>
    <t>330151410M</t>
  </si>
  <si>
    <t>JACKET T-JAWS BK S</t>
  </si>
  <si>
    <t>330151410S</t>
  </si>
  <si>
    <t>JACKET T-JAWS BK XL</t>
  </si>
  <si>
    <t>330151410XL</t>
  </si>
  <si>
    <t>JACKET T-JAWS BLK 2X</t>
  </si>
  <si>
    <t>3301517102X</t>
  </si>
  <si>
    <t>JACKET T-JAWS BLK 3X</t>
  </si>
  <si>
    <t>3301517103X</t>
  </si>
  <si>
    <t>JACKET T-JAWS BLK 4X</t>
  </si>
  <si>
    <t>3301517104X</t>
  </si>
  <si>
    <t>JACKET T-JAWS BLK L</t>
  </si>
  <si>
    <t>330151710L</t>
  </si>
  <si>
    <t>JACKET T-JAWS BLK M</t>
  </si>
  <si>
    <t>330151710M</t>
  </si>
  <si>
    <t>JACKET T-JAWS BLK S</t>
  </si>
  <si>
    <t>330151710S</t>
  </si>
  <si>
    <t>JACKET T-JAWS BLK XL</t>
  </si>
  <si>
    <t>330151710XL</t>
  </si>
  <si>
    <t xml:space="preserve">JACKET T-MIS AIR B/W 2X  </t>
  </si>
  <si>
    <t>3300618-12-2X</t>
  </si>
  <si>
    <t xml:space="preserve">JACKET T-MIS AIR B/W 3X  </t>
  </si>
  <si>
    <t>3300618-12-3X</t>
  </si>
  <si>
    <t xml:space="preserve">JACKET T-MIS AIR B/W L   </t>
  </si>
  <si>
    <t>3300618-12-L</t>
  </si>
  <si>
    <t xml:space="preserve">JACKET T-MIS AIR B/W M   </t>
  </si>
  <si>
    <t>3300618-12-M</t>
  </si>
  <si>
    <t xml:space="preserve">JACKET T-MIS AIR B/W S   </t>
  </si>
  <si>
    <t>3300618-12-S</t>
  </si>
  <si>
    <t xml:space="preserve">JACKET T-MIS AIR B/W XL  </t>
  </si>
  <si>
    <t>3300618-12-XL</t>
  </si>
  <si>
    <t>JACKET T-MIS AIR B/W/Y 2X</t>
  </si>
  <si>
    <t>JACKET T-MIS AIR B/W/Y 3X</t>
  </si>
  <si>
    <t xml:space="preserve">JACKET T-MIS AIR B/W/Y L </t>
  </si>
  <si>
    <t>3300618-125-L</t>
  </si>
  <si>
    <t xml:space="preserve">JACKET T-MIS AIR B/W/Y M </t>
  </si>
  <si>
    <t>3300618-125-M</t>
  </si>
  <si>
    <t xml:space="preserve">JACKET T-MIS AIR B/W/Y S </t>
  </si>
  <si>
    <t>3300618-125-S</t>
  </si>
  <si>
    <t>JACKET T-MIS AIR B/W/Y XL</t>
  </si>
  <si>
    <t>JACKET T-MIS AIR BK/BK 2X</t>
  </si>
  <si>
    <t>3300618-1100-2X</t>
  </si>
  <si>
    <t>JACKET T-MIS AIR BK/BK 3X</t>
  </si>
  <si>
    <t>3300618-1100-3X</t>
  </si>
  <si>
    <t xml:space="preserve">JACKET T-MIS AIR BK/BK L </t>
  </si>
  <si>
    <t xml:space="preserve">JACKET T-MIS AIR BK/BK M </t>
  </si>
  <si>
    <t xml:space="preserve">JACKET T-MIS AIR BK/BK S </t>
  </si>
  <si>
    <t>JACKET T-MIS AIR BK/BK XL</t>
  </si>
  <si>
    <t>3300618-1100-XL</t>
  </si>
  <si>
    <t xml:space="preserve">JACKET T-MIS DS B/W 2X   </t>
  </si>
  <si>
    <t>3200518-12-2X</t>
  </si>
  <si>
    <t xml:space="preserve">JACKET T-MIS DS B/W 3X   </t>
  </si>
  <si>
    <t>3200518-12-3X</t>
  </si>
  <si>
    <t xml:space="preserve">JACKET T-MIS DS B/W L    </t>
  </si>
  <si>
    <t>3200518-12-L</t>
  </si>
  <si>
    <t xml:space="preserve">JACKET T-MIS DS B/W M    </t>
  </si>
  <si>
    <t>3200518-12-M</t>
  </si>
  <si>
    <t xml:space="preserve">JACKET T-MIS DS B/W S    </t>
  </si>
  <si>
    <t>3200518-12-S</t>
  </si>
  <si>
    <t xml:space="preserve">JACKET T-MIS DS B/W XL   </t>
  </si>
  <si>
    <t>3200518-12-XL</t>
  </si>
  <si>
    <t xml:space="preserve">JACKET T-MIS DS B/W/R 2X </t>
  </si>
  <si>
    <t>3200518-1231-2X</t>
  </si>
  <si>
    <t xml:space="preserve">JACKET T-MIS DS B/W/R 3X </t>
  </si>
  <si>
    <t>3200518-1231-3X</t>
  </si>
  <si>
    <t xml:space="preserve">JACKET T-MIS DS B/W/R L  </t>
  </si>
  <si>
    <t xml:space="preserve">JACKET T-MIS DS B/W/R M  </t>
  </si>
  <si>
    <t xml:space="preserve">JACKET T-MIS DS B/W/R S  </t>
  </si>
  <si>
    <t xml:space="preserve">JACKET T-MIS DS B/W/R XL </t>
  </si>
  <si>
    <t>3200518-1231-XL</t>
  </si>
  <si>
    <t xml:space="preserve">JACKET T-MIS DS BK/BK 2X </t>
  </si>
  <si>
    <t>3200518-1100-2X</t>
  </si>
  <si>
    <t xml:space="preserve">JACKET T-MIS DS BK/BK 3X </t>
  </si>
  <si>
    <t>3200518-1100-3X</t>
  </si>
  <si>
    <t xml:space="preserve">JACKET T-MIS DS BK/BK L  </t>
  </si>
  <si>
    <t xml:space="preserve">JACKET T-MIS DS BK/BK M  </t>
  </si>
  <si>
    <t xml:space="preserve">JACKET T-MIS DS BK/BK S  </t>
  </si>
  <si>
    <t xml:space="preserve">JACKET T-MIS DS BK/BK XL </t>
  </si>
  <si>
    <t>3200518-1100-XL</t>
  </si>
  <si>
    <t>JACKET TORNADO BK/BL 2X</t>
  </si>
  <si>
    <t>330941410082X</t>
  </si>
  <si>
    <t>JACKET TORNADO BK/BL 3X</t>
  </si>
  <si>
    <t>330941410083X</t>
  </si>
  <si>
    <t>JACKET TORNADO BK/BL 4X</t>
  </si>
  <si>
    <t>330941410084X</t>
  </si>
  <si>
    <t>JACKET TORNADO BK/BL L</t>
  </si>
  <si>
    <t>33094141008L</t>
  </si>
  <si>
    <t>JACKET TORNADO BK/BL M</t>
  </si>
  <si>
    <t>33094141008M</t>
  </si>
  <si>
    <t>JACKET TORNADO BK/BL S</t>
  </si>
  <si>
    <t>33094141008S</t>
  </si>
  <si>
    <t>JACKET TORNADO BK/BL XL</t>
  </si>
  <si>
    <t>33094141008XL</t>
  </si>
  <si>
    <t>JACKET TORNADO GY/YL 2X</t>
  </si>
  <si>
    <t>33094145582X</t>
  </si>
  <si>
    <t>JACKET TORNADO GY/YL 3X</t>
  </si>
  <si>
    <t>33094145583X</t>
  </si>
  <si>
    <t>JACKET TORNADO GY/YL 4X</t>
  </si>
  <si>
    <t>33094145584X</t>
  </si>
  <si>
    <t>JACKET TORNADO GY/YL L</t>
  </si>
  <si>
    <t>3309414558L</t>
  </si>
  <si>
    <t>JACKET TORNADO GY/YL M</t>
  </si>
  <si>
    <t>3309414558M</t>
  </si>
  <si>
    <t>JACKET TORNADO GY/YL S</t>
  </si>
  <si>
    <t>3309414558S</t>
  </si>
  <si>
    <t>JACKET TORNADO GY/YL XL</t>
  </si>
  <si>
    <t>3309414558XL</t>
  </si>
  <si>
    <t>JACKET TORNADO RD/YL 2X</t>
  </si>
  <si>
    <t>33094143452X</t>
  </si>
  <si>
    <t>JACKET TORNADO RD/YL 3X</t>
  </si>
  <si>
    <t>33094143453X</t>
  </si>
  <si>
    <t>JACKET TORNADO RD/YL 4X</t>
  </si>
  <si>
    <t>33094143454X</t>
  </si>
  <si>
    <t>JACKET TORNADO RD/YL L</t>
  </si>
  <si>
    <t>3309414345L</t>
  </si>
  <si>
    <t>JACKET TORNADO RD/YL M</t>
  </si>
  <si>
    <t>3309414345M</t>
  </si>
  <si>
    <t>JACKET TORNADO RD/YL S</t>
  </si>
  <si>
    <t>3309414345S</t>
  </si>
  <si>
    <t>JACKET TORNADO RD/YL XL</t>
  </si>
  <si>
    <t>3309414345XL</t>
  </si>
  <si>
    <t>JACKET T-QUASAR BK 2X</t>
  </si>
  <si>
    <t>3303514102X</t>
  </si>
  <si>
    <t>JACKET T-QUASAR BK 3X</t>
  </si>
  <si>
    <t>3303514103X</t>
  </si>
  <si>
    <t>JACKET T-QUASAR BK L</t>
  </si>
  <si>
    <t>330351410L</t>
  </si>
  <si>
    <t>JACKET T-QUASAR BK M</t>
  </si>
  <si>
    <t>330351410M</t>
  </si>
  <si>
    <t>JACKET T-QUASAR BK S</t>
  </si>
  <si>
    <t>330351410S</t>
  </si>
  <si>
    <t>JACKET T-QUASAR BK XL</t>
  </si>
  <si>
    <t>330351410XL</t>
  </si>
  <si>
    <t>JACKET T-QUASAR BK/ANT 2X</t>
  </si>
  <si>
    <t>33035141042X</t>
  </si>
  <si>
    <t>JACKET T-QUASAR BK/ANT 3X</t>
  </si>
  <si>
    <t>33035141043X</t>
  </si>
  <si>
    <t>JACKET T-QUASAR BK/ANT L</t>
  </si>
  <si>
    <t>3303514104L</t>
  </si>
  <si>
    <t>JACKET T-QUASAR BK/ANT M</t>
  </si>
  <si>
    <t>3303514104M</t>
  </si>
  <si>
    <t>JACKET T-QUASAR BK/ANT S</t>
  </si>
  <si>
    <t>3303514104S</t>
  </si>
  <si>
    <t>JACKET T-QUASAR BK/ANT XL</t>
  </si>
  <si>
    <t>3303514104XL</t>
  </si>
  <si>
    <t>JACKET T-QUASAR G/B/Y 2X</t>
  </si>
  <si>
    <t>330351490152X</t>
  </si>
  <si>
    <t>JACKET T-QUASAR G/B/Y 3X</t>
  </si>
  <si>
    <t>330351490153X</t>
  </si>
  <si>
    <t>JACKET T-QUASAR G/B/Y L</t>
  </si>
  <si>
    <t>33035149015L</t>
  </si>
  <si>
    <t>JACKET T-QUASAR G/B/Y M</t>
  </si>
  <si>
    <t>33035149015M</t>
  </si>
  <si>
    <t>JACKET T-QUASAR G/B/Y S</t>
  </si>
  <si>
    <t>33035149015S</t>
  </si>
  <si>
    <t>JACKET T-QUASAR G/B/Y XL</t>
  </si>
  <si>
    <t>33035149015XL</t>
  </si>
  <si>
    <t>JACKET T-VIPER B/W 2XL</t>
  </si>
  <si>
    <t>3302716122XL</t>
  </si>
  <si>
    <t>JACKET T-VIPER B/W 3XL</t>
  </si>
  <si>
    <t>JACKET T-VIPER B/W 4XL</t>
  </si>
  <si>
    <t>3302716124XL</t>
  </si>
  <si>
    <t>JACKET T-VIPER B/W L</t>
  </si>
  <si>
    <t>330271612L</t>
  </si>
  <si>
    <t>JACKET T-VIPER B/W M</t>
  </si>
  <si>
    <t>330271612M</t>
  </si>
  <si>
    <t>JACKET T-VIPER B/W S</t>
  </si>
  <si>
    <t>330271612S</t>
  </si>
  <si>
    <t>JACKET T-VIPER B/W XL</t>
  </si>
  <si>
    <t>330271612XL</t>
  </si>
  <si>
    <t>JACKET T-VIPER B/W/R 2XL</t>
  </si>
  <si>
    <t>JACKET T-VIPER B/W/R 3XL</t>
  </si>
  <si>
    <t>JACKET T-VIPER B/W/R 4XL</t>
  </si>
  <si>
    <t>JACKET T-VIPER B/W/R L</t>
  </si>
  <si>
    <t>JACKET T-VIPER B/W/R M</t>
  </si>
  <si>
    <t>JACKET T-VIPER B/W/R S</t>
  </si>
  <si>
    <t>JACKET T-VIPER B/W/R XL</t>
  </si>
  <si>
    <t>JACKET T-VIPER BLK 2XL</t>
  </si>
  <si>
    <t>3302716102XL</t>
  </si>
  <si>
    <t>JACKET T-VIPER BLK 3XL</t>
  </si>
  <si>
    <t>3302716103XL</t>
  </si>
  <si>
    <t>JACKET T-VIPER BLK 4XL</t>
  </si>
  <si>
    <t>3302716104XL</t>
  </si>
  <si>
    <t>JACKET T-VIPER BLK L</t>
  </si>
  <si>
    <t>330271610L</t>
  </si>
  <si>
    <t>JACKET T-VIPER BLK M</t>
  </si>
  <si>
    <t>330271610M</t>
  </si>
  <si>
    <t>JACKET T-VIPER BLK S</t>
  </si>
  <si>
    <t>330271610S</t>
  </si>
  <si>
    <t>JACKET T-VIPER BLK XL</t>
  </si>
  <si>
    <t>330271610XL</t>
  </si>
  <si>
    <t>JACKET TYLER ANT ANT 2X</t>
  </si>
  <si>
    <t>33091141142X</t>
  </si>
  <si>
    <t>JACKET TYLER ANT ANT 3X</t>
  </si>
  <si>
    <t>33091141143X</t>
  </si>
  <si>
    <t>JACKET TYLER ANT ANT L</t>
  </si>
  <si>
    <t>3309114114L</t>
  </si>
  <si>
    <t>805119453301-2</t>
  </si>
  <si>
    <t>JACKET TYLER ANT ANT M</t>
  </si>
  <si>
    <t>3309114114M</t>
  </si>
  <si>
    <t>JACKET TYLER ANT ANT S</t>
  </si>
  <si>
    <t>3309114114S</t>
  </si>
  <si>
    <t>JACKET TYLER ANT ANT XL</t>
  </si>
  <si>
    <t>3309114114XL</t>
  </si>
  <si>
    <t>JACKET TYLER BK/ANT 2X</t>
  </si>
  <si>
    <t>33091141042X</t>
  </si>
  <si>
    <t>JACKET TYLER BK/ANT 3X</t>
  </si>
  <si>
    <t>33091141043X</t>
  </si>
  <si>
    <t>JACKET TYLER BK/ANT 4X</t>
  </si>
  <si>
    <t>33091141044X</t>
  </si>
  <si>
    <t>JACKET TYLER BK/ANT L</t>
  </si>
  <si>
    <t>3309114104L</t>
  </si>
  <si>
    <t>JACKET TYLER BK/ANT M</t>
  </si>
  <si>
    <t>3309114104M</t>
  </si>
  <si>
    <t>JACKET TYLER BK/ANT S</t>
  </si>
  <si>
    <t>3309114104S</t>
  </si>
  <si>
    <t>JACKET TYLER BK/ANT XL</t>
  </si>
  <si>
    <t>3309114104XL</t>
  </si>
  <si>
    <t>JACKET TZ-1 RELOAD B/W 48</t>
  </si>
  <si>
    <t>JACKET TZ-1 RELOAD B/W 54</t>
  </si>
  <si>
    <t>JACKET TZ-1 RELOAD BK 50</t>
  </si>
  <si>
    <t>JACKET TZ-1 RELOAD BK 56</t>
  </si>
  <si>
    <t>JACKET TZ-1 RELOAD WT 48</t>
  </si>
  <si>
    <t>JACKET TZ-1 RELOAD WT 50</t>
  </si>
  <si>
    <t>JACKET TZ-1 RELOAD WT 54</t>
  </si>
  <si>
    <t>JACKET TZ-1 RELOAD WT 56</t>
  </si>
  <si>
    <t>JACKET TZ-1 RELOAD WT 58</t>
  </si>
  <si>
    <t>JACKET TZ-1 RELOAD WT 60</t>
  </si>
  <si>
    <t>JACKET VAL DS BK 2X</t>
  </si>
  <si>
    <t>3204014102X</t>
  </si>
  <si>
    <t>JACKET VAL DS BK 3X</t>
  </si>
  <si>
    <t>3204014103X</t>
  </si>
  <si>
    <t>JACKET VAL DS BK 4X</t>
  </si>
  <si>
    <t>3204014104X</t>
  </si>
  <si>
    <t>JACKET VAL DS BK L</t>
  </si>
  <si>
    <t>320401410L</t>
  </si>
  <si>
    <t>JACKET VAL DS BK M</t>
  </si>
  <si>
    <t>320401410M</t>
  </si>
  <si>
    <t>JACKET VAL DS BK S</t>
  </si>
  <si>
    <t>320401410S</t>
  </si>
  <si>
    <t>JACKET VAL DS BK XL</t>
  </si>
  <si>
    <t>320401410XL</t>
  </si>
  <si>
    <t>JACKET VAL DS G/B/R/S 2X</t>
  </si>
  <si>
    <t>320401417382X</t>
  </si>
  <si>
    <t>JACKET VAL DS G/B/R/S 3X</t>
  </si>
  <si>
    <t>320401417383X</t>
  </si>
  <si>
    <t>JACKET VAL DS G/B/R/S L</t>
  </si>
  <si>
    <t>32040141738L</t>
  </si>
  <si>
    <t>JACKET VAL DS G/B/R/S M</t>
  </si>
  <si>
    <t>32040141738M</t>
  </si>
  <si>
    <t>JACKET VAL DS G/B/R/S S</t>
  </si>
  <si>
    <t>32040141738S</t>
  </si>
  <si>
    <t>JACKET VAL DS G/B/R/S XL</t>
  </si>
  <si>
    <t>32040141738XL</t>
  </si>
  <si>
    <t>JACKET VAL DS G/G/B 2X</t>
  </si>
  <si>
    <t>320401492112X</t>
  </si>
  <si>
    <t>JACKET VAL DS G/G/B 3X</t>
  </si>
  <si>
    <t>320401492113X</t>
  </si>
  <si>
    <t>JACKET VAL DS G/G/B 4X</t>
  </si>
  <si>
    <t>320401492114X</t>
  </si>
  <si>
    <t>JACKET VAL DS G/G/B L</t>
  </si>
  <si>
    <t>32040149211L</t>
  </si>
  <si>
    <t>JACKET VAL DS G/G/B M</t>
  </si>
  <si>
    <t>32040149211M</t>
  </si>
  <si>
    <t>JACKET VAL DS G/G/B S</t>
  </si>
  <si>
    <t>32040149211S</t>
  </si>
  <si>
    <t>JACKET VAL DS G/G/B XL</t>
  </si>
  <si>
    <t>32040149211XL</t>
  </si>
  <si>
    <t>JACKET VAL2 DS B/G 2X</t>
  </si>
  <si>
    <t>32040161312X</t>
  </si>
  <si>
    <t>JACKET VAL2 DS B/G 3X</t>
  </si>
  <si>
    <t>32040161313X</t>
  </si>
  <si>
    <t>JACKET VAL2 DS B/G 4X</t>
  </si>
  <si>
    <t>32040161314X</t>
  </si>
  <si>
    <t>JACKET VAL2 DS B/G L</t>
  </si>
  <si>
    <t>3204016131L</t>
  </si>
  <si>
    <t>JACKET VAL2 DS B/G M</t>
  </si>
  <si>
    <t>3204016131M</t>
  </si>
  <si>
    <t>JACKET VAL2 DS B/G S</t>
  </si>
  <si>
    <t>3204016131S</t>
  </si>
  <si>
    <t>JACKET VAL2 DS B/G XL</t>
  </si>
  <si>
    <t>3204016131XL</t>
  </si>
  <si>
    <t>JACKET VAL2 DS G/B/R 2X</t>
  </si>
  <si>
    <t>320401692132X</t>
  </si>
  <si>
    <t>JACKET VAL2 DS G/B/R 3X</t>
  </si>
  <si>
    <t>320401692133X</t>
  </si>
  <si>
    <t>JACKET VAL2 DS G/B/R 4X</t>
  </si>
  <si>
    <t>320401692134X</t>
  </si>
  <si>
    <t>JACKET VAL2 DS G/B/R L</t>
  </si>
  <si>
    <t>32040169213L</t>
  </si>
  <si>
    <t>JACKET VAL2 DS G/B/R M</t>
  </si>
  <si>
    <t>32040169213M</t>
  </si>
  <si>
    <t>JACKET VAL2 DS G/B/R S</t>
  </si>
  <si>
    <t>32040169213S</t>
  </si>
  <si>
    <t>JACKET VAL2 DS G/B/R XL</t>
  </si>
  <si>
    <t>32040169213XL</t>
  </si>
  <si>
    <t xml:space="preserve">JACKET VENCE B/Y 2X      </t>
  </si>
  <si>
    <t xml:space="preserve">JACKET VENCE B/Y 3X      </t>
  </si>
  <si>
    <t xml:space="preserve">JACKET VENCE B/Y 4X      </t>
  </si>
  <si>
    <t xml:space="preserve">JACKET VENCE B/Y L       </t>
  </si>
  <si>
    <t>3207317-155-L</t>
  </si>
  <si>
    <t xml:space="preserve">JACKET VENCE B/Y M       </t>
  </si>
  <si>
    <t>3207317-155-M</t>
  </si>
  <si>
    <t xml:space="preserve">JACKET VENCE B/Y S       </t>
  </si>
  <si>
    <t>3207317-155-S</t>
  </si>
  <si>
    <t xml:space="preserve">JACKET VENCE B/Y XL      </t>
  </si>
  <si>
    <t xml:space="preserve">JACKET VENCE BK 2X       </t>
  </si>
  <si>
    <t>3207317-10-2X</t>
  </si>
  <si>
    <t xml:space="preserve">JACKET VENCE BK 3X       </t>
  </si>
  <si>
    <t>3207317-10-3X</t>
  </si>
  <si>
    <t xml:space="preserve">JACKET VENCE BK 4X       </t>
  </si>
  <si>
    <t>3207317-10-4X</t>
  </si>
  <si>
    <t xml:space="preserve">JACKET VENCE BK L        </t>
  </si>
  <si>
    <t>3207317-10-L</t>
  </si>
  <si>
    <t xml:space="preserve">JACKET VENCE BK M        </t>
  </si>
  <si>
    <t>3207317-10-M</t>
  </si>
  <si>
    <t xml:space="preserve">JACKET VENCE BK S        </t>
  </si>
  <si>
    <t>3207317-10-S</t>
  </si>
  <si>
    <t xml:space="preserve">JACKET VENCE BK XL       </t>
  </si>
  <si>
    <t>3207317-10-XL</t>
  </si>
  <si>
    <t xml:space="preserve">JACKET VENCE G/B 2X      </t>
  </si>
  <si>
    <t>3207317-9010-2X</t>
  </si>
  <si>
    <t xml:space="preserve">JACKET VENCE G/B 3X      </t>
  </si>
  <si>
    <t>3207317-9010-3X</t>
  </si>
  <si>
    <t xml:space="preserve">JACKET VENCE G/B 4X      </t>
  </si>
  <si>
    <t>3207317-9010-4X</t>
  </si>
  <si>
    <t xml:space="preserve">JACKET VENCE G/B L       </t>
  </si>
  <si>
    <t xml:space="preserve">JACKET VENCE G/B M       </t>
  </si>
  <si>
    <t xml:space="preserve">JACKET VENCE G/B S       </t>
  </si>
  <si>
    <t xml:space="preserve">JACKET VENCE G/B XL      </t>
  </si>
  <si>
    <t>3207317-9010-XL</t>
  </si>
  <si>
    <t>JACKET VENTURE BK/ANT 2X</t>
  </si>
  <si>
    <t>37030121042X</t>
  </si>
  <si>
    <t>JACKET VENTURE BK/ANT M</t>
  </si>
  <si>
    <t>3703012104M</t>
  </si>
  <si>
    <t>JACKET VENTURE BK/ANT S</t>
  </si>
  <si>
    <t>3703012104S</t>
  </si>
  <si>
    <t>JACKET VENTURE BK/ORG S</t>
  </si>
  <si>
    <t>370301214S</t>
  </si>
  <si>
    <t xml:space="preserve">JACKET WAKE AIR BK/BK 2X </t>
  </si>
  <si>
    <t>3305918-1100-2X</t>
  </si>
  <si>
    <t xml:space="preserve">JACKET WAKE AIR BK/BK 3X </t>
  </si>
  <si>
    <t>3305918-1100-3X</t>
  </si>
  <si>
    <t xml:space="preserve">JACKET WAKE AIR BK/BK 4X </t>
  </si>
  <si>
    <t>3305918-1100-4X</t>
  </si>
  <si>
    <t xml:space="preserve">JACKET WAKE AIR BK/BK XL </t>
  </si>
  <si>
    <t>3305918-1100-XL</t>
  </si>
  <si>
    <t xml:space="preserve">JACKET WAKE AIR BK/GN 2X </t>
  </si>
  <si>
    <t>3305918-1660-2X</t>
  </si>
  <si>
    <t xml:space="preserve">JACKET WAKE AIR BK/GN 3X </t>
  </si>
  <si>
    <t>3305918-1660-3X</t>
  </si>
  <si>
    <t xml:space="preserve">JACKET WAKE AIR BK/GN 4X </t>
  </si>
  <si>
    <t>3305918-1660-4X</t>
  </si>
  <si>
    <t xml:space="preserve">JACKET WAKE AIR BK/GN XL </t>
  </si>
  <si>
    <t>3305918-1660-XL</t>
  </si>
  <si>
    <t xml:space="preserve">JACKET WAKE AIR BK/GY 2X </t>
  </si>
  <si>
    <t>3305918-1190-2X</t>
  </si>
  <si>
    <t xml:space="preserve">JACKET WAKE AIR BK/GY 3X </t>
  </si>
  <si>
    <t>3305918-1190-3X</t>
  </si>
  <si>
    <t xml:space="preserve">JACKET WAKE AIR BK/GY 4X </t>
  </si>
  <si>
    <t>3305918-1190-4X</t>
  </si>
  <si>
    <t xml:space="preserve">JACKET WAKE AIR BK/GY XL </t>
  </si>
  <si>
    <t>3305918-1190-XL</t>
  </si>
  <si>
    <t>JACKET WARDEN AIR BK 2X</t>
  </si>
  <si>
    <t>3308216102X</t>
  </si>
  <si>
    <t>JACKET WARDEN AIR BK 3X</t>
  </si>
  <si>
    <t>3308216103X</t>
  </si>
  <si>
    <t>JACKET WARDEN AIR BK 4X</t>
  </si>
  <si>
    <t>3308216104X</t>
  </si>
  <si>
    <t>JACKET WARDEN AIR BK L</t>
  </si>
  <si>
    <t>330821610L</t>
  </si>
  <si>
    <t>JACKET WARDEN AIR BK M</t>
  </si>
  <si>
    <t>330821610M</t>
  </si>
  <si>
    <t>JACKET WARDEN AIR BK S</t>
  </si>
  <si>
    <t>330821610S</t>
  </si>
  <si>
    <t>JACKET WARDEN AIR BK XL</t>
  </si>
  <si>
    <t>330821610XL</t>
  </si>
  <si>
    <t>3203218-104-L</t>
  </si>
  <si>
    <t>3203218-104-M</t>
  </si>
  <si>
    <t>3203218-104-S</t>
  </si>
  <si>
    <t>3203218-1015-2X</t>
  </si>
  <si>
    <t>3203218-1015-3X</t>
  </si>
  <si>
    <t>3203218-1015-XL</t>
  </si>
  <si>
    <t>3203218-1192-2X</t>
  </si>
  <si>
    <t>3203218-1192-3X</t>
  </si>
  <si>
    <t>3203218-1192-XL</t>
  </si>
  <si>
    <t xml:space="preserve">JACKET YOKOHAMA BK 2X    </t>
  </si>
  <si>
    <t>3206017-10-2X</t>
  </si>
  <si>
    <t xml:space="preserve">JACKET YOKOHAMA BK 3X    </t>
  </si>
  <si>
    <t>3206017-10-3X</t>
  </si>
  <si>
    <t xml:space="preserve">JACKET YOKOHAMA BK 4X    </t>
  </si>
  <si>
    <t>3206017-10-4X</t>
  </si>
  <si>
    <t xml:space="preserve">JACKET YOKOHAMA BK L     </t>
  </si>
  <si>
    <t>3206017-10-L</t>
  </si>
  <si>
    <t xml:space="preserve">JACKET YOKOHAMA BK M     </t>
  </si>
  <si>
    <t>3206017-10-M</t>
  </si>
  <si>
    <t xml:space="preserve">JACKET YOKOHAMA BK S     </t>
  </si>
  <si>
    <t>3206017-10-S</t>
  </si>
  <si>
    <t xml:space="preserve">JACKET YOKOHAMA BK XL    </t>
  </si>
  <si>
    <t>3206017-10-XL</t>
  </si>
  <si>
    <t xml:space="preserve">JACKET YOKOHAMA GBR 2X   </t>
  </si>
  <si>
    <t>3206017-1018-2X</t>
  </si>
  <si>
    <t xml:space="preserve">JACKET YOKOHAMA GBR 3X   </t>
  </si>
  <si>
    <t>3206017-1018-3X</t>
  </si>
  <si>
    <t xml:space="preserve">JACKET YOKOHAMA GBR 4X   </t>
  </si>
  <si>
    <t>3206017-1018-4X</t>
  </si>
  <si>
    <t xml:space="preserve">JACKET YOKOHAMA GBR L    </t>
  </si>
  <si>
    <t xml:space="preserve">JACKET YOKOHAMA GBR M    </t>
  </si>
  <si>
    <t xml:space="preserve">JACKET YOKOHAMA GBR S    </t>
  </si>
  <si>
    <t xml:space="preserve">JACKET YOKOHAMA GBR XL   </t>
  </si>
  <si>
    <t>3206017-1018-XL</t>
  </si>
  <si>
    <t>482-61381</t>
  </si>
  <si>
    <t>JACKET YTH BIO-ACTION L/X</t>
  </si>
  <si>
    <t>482-61380</t>
  </si>
  <si>
    <t>JACKET YTH BIO-ACTION S/M</t>
  </si>
  <si>
    <t>6546818-13-SM</t>
  </si>
  <si>
    <t>JACKET YTH BIONIC PRO O/S</t>
  </si>
  <si>
    <t>JACKET,RAIN RJ-5 BLACK 2X</t>
  </si>
  <si>
    <t>320455112XL</t>
  </si>
  <si>
    <t>JACKET,RAIN RJ-5 BLACK 3X</t>
  </si>
  <si>
    <t>320455113XL</t>
  </si>
  <si>
    <t>JACKET,RAIN RJ-5 BLACK L</t>
  </si>
  <si>
    <t>32045511L</t>
  </si>
  <si>
    <t>JACKET,RAIN RJ-5 BLACK M</t>
  </si>
  <si>
    <t>32045511M</t>
  </si>
  <si>
    <t>JACKET,RAIN RJ-5 BLACK XL</t>
  </si>
  <si>
    <t>32045511XL</t>
  </si>
  <si>
    <t>J-CULT DRYSTAR SHOE BRN 10</t>
  </si>
  <si>
    <t>2542619-80-10</t>
  </si>
  <si>
    <t>J-CULT DRYSTAR SHOE BRN 11</t>
  </si>
  <si>
    <t>2542619-80-11</t>
  </si>
  <si>
    <t>J-CULT DRYSTAR SHOE BRN 12</t>
  </si>
  <si>
    <t>2542619-80-12</t>
  </si>
  <si>
    <t>J-CULT DRYSTAR SHOE BRN 13</t>
  </si>
  <si>
    <t>2542619-80-13</t>
  </si>
  <si>
    <t>J-CULT DRYSTAR SHOE BRN 14</t>
  </si>
  <si>
    <t>2542619-80-14</t>
  </si>
  <si>
    <t>2542619-80-7</t>
  </si>
  <si>
    <t>J-CULT DRYSTAR SHOE BRN 8</t>
  </si>
  <si>
    <t>2542619-80-8</t>
  </si>
  <si>
    <t>J-CULT DRYSTAR SHOE BRN 9</t>
  </si>
  <si>
    <t>2542619-80-9</t>
  </si>
  <si>
    <t>2512819-10-10</t>
  </si>
  <si>
    <t>2512819-10-10.5</t>
  </si>
  <si>
    <t>2512819-10-11</t>
  </si>
  <si>
    <t>2512819-10-11.5</t>
  </si>
  <si>
    <t>2512819-10-12</t>
  </si>
  <si>
    <t>2512819-10-12.5</t>
  </si>
  <si>
    <t>2512819-10-13</t>
  </si>
  <si>
    <t>2512819-10-13.5</t>
  </si>
  <si>
    <t>2512819-10-14</t>
  </si>
  <si>
    <t>2512819-10-6</t>
  </si>
  <si>
    <t>2512819-10-7</t>
  </si>
  <si>
    <t>2512819-10-8</t>
  </si>
  <si>
    <t>2512819-10-9</t>
  </si>
  <si>
    <t>2512819-80-10</t>
  </si>
  <si>
    <t>2512819-80-10.5</t>
  </si>
  <si>
    <t>2512819-80-11</t>
  </si>
  <si>
    <t>2512819-80-11.5</t>
  </si>
  <si>
    <t>2512819-80-12</t>
  </si>
  <si>
    <t>2512819-80-12.5</t>
  </si>
  <si>
    <t>2512819-80-13</t>
  </si>
  <si>
    <t>2512819-80-13.5</t>
  </si>
  <si>
    <t>2512819-80-14</t>
  </si>
  <si>
    <t>2512819-80-6</t>
  </si>
  <si>
    <t>2512819-80-7</t>
  </si>
  <si>
    <t>2512819-80-8</t>
  </si>
  <si>
    <t>2512819-80-9</t>
  </si>
  <si>
    <t>3522019-10-2X</t>
  </si>
  <si>
    <t>3522019-10-3X</t>
  </si>
  <si>
    <t>3522019-10-L</t>
  </si>
  <si>
    <t>3522019-10-M</t>
  </si>
  <si>
    <t>3522019-10-S</t>
  </si>
  <si>
    <t xml:space="preserve">JET ROAD V2 GORE-TEX GLOVE GLOVE JET ROAD BK XL </t>
  </si>
  <si>
    <t>3522019-10-XL</t>
  </si>
  <si>
    <t>JKT 4W TGP+R AIR B/W 2X</t>
  </si>
  <si>
    <t>3310614122X</t>
  </si>
  <si>
    <t>JKT 4W TGP+R AIR B/W L</t>
  </si>
  <si>
    <t>331061412L</t>
  </si>
  <si>
    <t>JKT 4W TGP+R AIR B/W M</t>
  </si>
  <si>
    <t>331061412M</t>
  </si>
  <si>
    <t>JKT 4W TGP+R AIR B/W S</t>
  </si>
  <si>
    <t>331061412S</t>
  </si>
  <si>
    <t>JKT 4W TGP+R AIR B/W XL</t>
  </si>
  <si>
    <t>331061412XL</t>
  </si>
  <si>
    <t>JKT 4W TGP+R AIR B/W XS</t>
  </si>
  <si>
    <t>331061412XS</t>
  </si>
  <si>
    <t>JKT 4W TGP+R AIR B/W/P 2X</t>
  </si>
  <si>
    <t>33106141302X</t>
  </si>
  <si>
    <t>JKT 4W TGP+R AIR B/W/P L</t>
  </si>
  <si>
    <t>3310614130L</t>
  </si>
  <si>
    <t>JKT 4W TGP+R AIR B/W/P M</t>
  </si>
  <si>
    <t>3310614130M</t>
  </si>
  <si>
    <t>JKT 4W TGP+R AIR B/W/P S</t>
  </si>
  <si>
    <t>3310614130S</t>
  </si>
  <si>
    <t>JKT 4W TGP+R AIR B/W/P XL</t>
  </si>
  <si>
    <t>3310614130XL</t>
  </si>
  <si>
    <t>JKT 4W TGP+R AIR B/W/P XS</t>
  </si>
  <si>
    <t>3310614130XS</t>
  </si>
  <si>
    <t>JKT 4W TGP+R AIR B/W/R 2X</t>
  </si>
  <si>
    <t>33106141232X</t>
  </si>
  <si>
    <t>JKT 4W TGP+R AIR B/W/R L</t>
  </si>
  <si>
    <t>3310614123L</t>
  </si>
  <si>
    <t>JKT 4W TGP+R AIR B/W/R M</t>
  </si>
  <si>
    <t>3310614123M</t>
  </si>
  <si>
    <t>JKT 4W TGP+R AIR B/W/R S</t>
  </si>
  <si>
    <t>3310614123S</t>
  </si>
  <si>
    <t>JKT 4W TGP+R AIR B/W/R XL</t>
  </si>
  <si>
    <t>3310614123XL</t>
  </si>
  <si>
    <t>JKT 4W TGP+R AIR B/W/R XS</t>
  </si>
  <si>
    <t>3310614123XS</t>
  </si>
  <si>
    <t>482-5122</t>
  </si>
  <si>
    <t>KICKSTART TECH 8L 11/15</t>
  </si>
  <si>
    <t>25KICKT8111115</t>
  </si>
  <si>
    <t>482-5120</t>
  </si>
  <si>
    <t>KICKSTART TECH 8L 5/7</t>
  </si>
  <si>
    <t>25KICKT81157</t>
  </si>
  <si>
    <t>482-5121</t>
  </si>
  <si>
    <t>KICKSTART TECH 8L 8/10</t>
  </si>
  <si>
    <t>25KICKT811810</t>
  </si>
  <si>
    <t>KNEE PROTECTOR, BIONIC</t>
  </si>
  <si>
    <t>650633134XL</t>
  </si>
  <si>
    <t>KNEE SLIDER GP RAIN BK/RD</t>
  </si>
  <si>
    <t>KNEE SLIDER GP WHITE</t>
  </si>
  <si>
    <t>KNEE SLIDER SPORT</t>
  </si>
  <si>
    <t>KNEE SLIDER,GP BLACK</t>
  </si>
  <si>
    <t>KNEEBRACE F-PRO SET S/L</t>
  </si>
  <si>
    <t>6501316213SL</t>
  </si>
  <si>
    <t>KNEEBRACE F-PRO SET XL/2X</t>
  </si>
  <si>
    <t>6501316213XL</t>
  </si>
  <si>
    <t>KNEEBRACE FTECH LEFT S/L</t>
  </si>
  <si>
    <t>65004141430SM</t>
  </si>
  <si>
    <t>65004161430SL</t>
  </si>
  <si>
    <t>KNEEBRACE FTECH LEFT XL</t>
  </si>
  <si>
    <t>65004161430XL</t>
  </si>
  <si>
    <t>KNEEBRACE FTECH RIGHT S/L</t>
  </si>
  <si>
    <t>65003161430SL</t>
  </si>
  <si>
    <t>KNEEBRACE FTECH RIGHT XL</t>
  </si>
  <si>
    <t>65003161430XL</t>
  </si>
  <si>
    <t>482-67805</t>
  </si>
  <si>
    <t>6106118-1155</t>
  </si>
  <si>
    <t>482-67806</t>
  </si>
  <si>
    <t>6106118-1735</t>
  </si>
  <si>
    <t>482-90102X </t>
  </si>
  <si>
    <t>LE ANAHEIM 19 S-M10 HELMET 2XL</t>
  </si>
  <si>
    <t>8301919-317-XXL</t>
  </si>
  <si>
    <t>482-9010L</t>
  </si>
  <si>
    <t>LE ANAHEIM 19 S-M10 HELMET L</t>
  </si>
  <si>
    <t>482-9010M  </t>
  </si>
  <si>
    <t>LE ANAHEIM 19 S-M10 HELMET M</t>
  </si>
  <si>
    <t>482-9010S  </t>
  </si>
  <si>
    <t xml:space="preserve">LE ANAHEIM 19 S-M10 HELMET S </t>
  </si>
  <si>
    <t>482-9010X  </t>
  </si>
  <si>
    <t>LE ANAHEIM 19 S-M10 HELMET XL</t>
  </si>
  <si>
    <t>482-11110</t>
  </si>
  <si>
    <t>LE ANAHEIM TECH 10 10</t>
  </si>
  <si>
    <t>2010019-316-10</t>
  </si>
  <si>
    <t>714</t>
  </si>
  <si>
    <t>482-11111</t>
  </si>
  <si>
    <t>LE ANAHEIM TECH 10 11</t>
  </si>
  <si>
    <t>2010019-316-11</t>
  </si>
  <si>
    <t>482-11112</t>
  </si>
  <si>
    <t>LE ANAHEIM TECH 10 12</t>
  </si>
  <si>
    <t>2010019-316-12</t>
  </si>
  <si>
    <t>482-11108</t>
  </si>
  <si>
    <t>LE ANAHEIM TECH 10 8</t>
  </si>
  <si>
    <t>482-11109</t>
  </si>
  <si>
    <t>LE ANAHEIM TECH 10 9</t>
  </si>
  <si>
    <t>482-11010</t>
  </si>
  <si>
    <t>LE BATTLEBORN TECH 10 - 10</t>
  </si>
  <si>
    <t>2010019-1159-10</t>
  </si>
  <si>
    <t>482-11011</t>
  </si>
  <si>
    <t>LE BATTLEBORN TECH 10 - 11</t>
  </si>
  <si>
    <t>2010019-1159-11</t>
  </si>
  <si>
    <t>482-11012</t>
  </si>
  <si>
    <t>LE BATTLEBORN TECH 10 - 12</t>
  </si>
  <si>
    <t>2010019-1159-12</t>
  </si>
  <si>
    <t>482-11008</t>
  </si>
  <si>
    <t>LE BATTLEBORN TECH 10 - 8</t>
  </si>
  <si>
    <t>2010019-1159-8</t>
  </si>
  <si>
    <t>482-11009</t>
  </si>
  <si>
    <t>LE BATTLEBORN TECH 10 - 9</t>
  </si>
  <si>
    <t>2010019-1159-9</t>
  </si>
  <si>
    <t>LE LIBERTY TECH 10 - 10</t>
  </si>
  <si>
    <t>2010014-2379-10</t>
  </si>
  <si>
    <t>LE LIBERTY TECH 10 - 11</t>
  </si>
  <si>
    <t>2010014-2379-11</t>
  </si>
  <si>
    <t>LE LIBERTY TECH 10 - 12</t>
  </si>
  <si>
    <t>2010014-2379-12</t>
  </si>
  <si>
    <t>LE LIBERTY TECH 10 - 8</t>
  </si>
  <si>
    <t>2010014-2379-8</t>
  </si>
  <si>
    <t>LE LIBERTY TECH 10 - 9</t>
  </si>
  <si>
    <t>2010014-2379-9</t>
  </si>
  <si>
    <t>34110420      </t>
  </si>
  <si>
    <t>482-25406</t>
  </si>
  <si>
    <t>LE TECH  7s PRODIGY 10</t>
  </si>
  <si>
    <t>34110421      </t>
  </si>
  <si>
    <t>482-25407</t>
  </si>
  <si>
    <t>LE TECH  7s PRODIGY 11</t>
  </si>
  <si>
    <t>34110422      </t>
  </si>
  <si>
    <t>482-25408</t>
  </si>
  <si>
    <t>LE TECH  7s PRODIGY 12</t>
  </si>
  <si>
    <t>34110418      </t>
  </si>
  <si>
    <t>482-25404</t>
  </si>
  <si>
    <t>LE TECH  7s PRODIGY 8</t>
  </si>
  <si>
    <t>34110419      </t>
  </si>
  <si>
    <t>482-25405</t>
  </si>
  <si>
    <t>LE TECH  7s PRODIGY 9</t>
  </si>
  <si>
    <t>482-5017</t>
  </si>
  <si>
    <t>MEDIAL PROT INSRT T10 7/8</t>
  </si>
  <si>
    <t>25MPT141078</t>
  </si>
  <si>
    <t>482-5018</t>
  </si>
  <si>
    <t>MEDIAL PROT INST T10 9/10</t>
  </si>
  <si>
    <t>25MPT1410910</t>
  </si>
  <si>
    <t>482-5222</t>
  </si>
  <si>
    <t>MEDIAL PROT INST T7 11/16</t>
  </si>
  <si>
    <t>25MPT7410111</t>
  </si>
  <si>
    <t>MISSILE 2PC LEATHER SUIT TA COMP BLK/RED FLOU WHITE 46</t>
  </si>
  <si>
    <t xml:space="preserve">714-F </t>
  </si>
  <si>
    <t>3160119-1231-46</t>
  </si>
  <si>
    <t>MISSILE 2PC LEATHER SUIT TA COMP BLK/RED FLOU WHITE 48</t>
  </si>
  <si>
    <t>3160119-1231-48</t>
  </si>
  <si>
    <t>MISSILE 2PC LEATHER SUIT TA COMP BLK/RED FLOU WHITE 50</t>
  </si>
  <si>
    <t>3160119-1231-50</t>
  </si>
  <si>
    <t>MISSILE 2PC LEATHER SUIT TA COMP BLK/RED FLOU WHITE 52</t>
  </si>
  <si>
    <t>3160119-1231-52</t>
  </si>
  <si>
    <t>MISSILE 2PC LEATHER SUIT TA COMP BLK/RED FLOU WHITE 54</t>
  </si>
  <si>
    <t>3160119-1231-54</t>
  </si>
  <si>
    <t>MISSILE 2PC LEATHER SUIT TA COMP BLK/RED FLOU WHITE 56</t>
  </si>
  <si>
    <t>3160119-1231-56</t>
  </si>
  <si>
    <t>MISSILE 2PC LEATHER SUIT TA COMP BLK/RED FLOU WHITE 58</t>
  </si>
  <si>
    <t>3160119-1231-58</t>
  </si>
  <si>
    <t>MISSILE 2PC LEATHER SUIT TA COMP BLK/RED FLOU WHITE 60</t>
  </si>
  <si>
    <t>3160119-1231-60</t>
  </si>
  <si>
    <t>MISSILE 2PC LEATHER SUIT TA COMP BLK/WHT 46</t>
  </si>
  <si>
    <t>3160119-12-46</t>
  </si>
  <si>
    <t>MISSILE 2PC LEATHER SUIT TA COMP BLK/WHT 48</t>
  </si>
  <si>
    <t>3160119-12-48</t>
  </si>
  <si>
    <t>MISSILE 2PC LEATHER SUIT TA COMP BLK/WHT 50</t>
  </si>
  <si>
    <t>3160119-12-50</t>
  </si>
  <si>
    <t>MISSILE 2PC LEATHER SUIT TA COMP BLK/WHT 52</t>
  </si>
  <si>
    <t>3160119-12-52</t>
  </si>
  <si>
    <t>MISSILE 2PC LEATHER SUIT TA COMP BLK/WHT 54</t>
  </si>
  <si>
    <t>3160119-12-54</t>
  </si>
  <si>
    <t>MISSILE 2PC LEATHER SUIT TA COMP BLK/WHT 56</t>
  </si>
  <si>
    <t>3160119-12-56</t>
  </si>
  <si>
    <t>MISSILE 2PC LEATHER SUIT TA COMP BLK/WHT 58</t>
  </si>
  <si>
    <t>3160119-12-58</t>
  </si>
  <si>
    <t>MISSILE 2PC LEATHER SUIT TA COMP BLK/WHT 60</t>
  </si>
  <si>
    <t>3160119-12-60</t>
  </si>
  <si>
    <t>MISSILE LEATHER SUIT TA COMP BLK/RED FLOU WHITE 46</t>
  </si>
  <si>
    <t>3150118-1321-46</t>
  </si>
  <si>
    <t>MISSILE LEATHER SUIT TA COMP BLK/RED FLOU WHITE 48</t>
  </si>
  <si>
    <t>3150118-1321-48</t>
  </si>
  <si>
    <t>MISSILE LEATHER SUIT TA COMP BLK/RED FLOU WHITE 50</t>
  </si>
  <si>
    <t>3150118-1321-50</t>
  </si>
  <si>
    <t>MISSILE LEATHER SUIT TA COMP BLK/RED FLOU WHITE 52</t>
  </si>
  <si>
    <t>3150118-1321-52</t>
  </si>
  <si>
    <t>MISSILE LEATHER SUIT TA COMP BLK/RED FLOU WHITE 54</t>
  </si>
  <si>
    <t>3150118-1321-54</t>
  </si>
  <si>
    <t>MISSILE LEATHER SUIT TA COMP BLK/RED FLOU WHITE 56</t>
  </si>
  <si>
    <t>3150118-1321-56</t>
  </si>
  <si>
    <t>MISSILE LEATHER SUIT TA COMP BLK/RED FLOU WHITE 58</t>
  </si>
  <si>
    <t>3150118-1321-58</t>
  </si>
  <si>
    <t>MISSILE LEATHER SUIT TA COMP BLK/RED FLOU WHITE 60</t>
  </si>
  <si>
    <t>3150118-1321-60</t>
  </si>
  <si>
    <t>MISSILE PANTS AIRFLOW V2 BK 44</t>
  </si>
  <si>
    <t>3121519-10-44</t>
  </si>
  <si>
    <t>MISSILE PANTS AIRFLOW V2 BK 46</t>
  </si>
  <si>
    <t>3121519-10-46</t>
  </si>
  <si>
    <t>MISSILE PANTS AIRFLOW V2 BK 48</t>
  </si>
  <si>
    <t>3121519-10-48</t>
  </si>
  <si>
    <t>MISSILE PANTS AIRFLOW V2 BK 50</t>
  </si>
  <si>
    <t>3121519-10-50</t>
  </si>
  <si>
    <t>MISSILE PANTS AIRFLOW V2 BK 52</t>
  </si>
  <si>
    <t>3121519-10-52</t>
  </si>
  <si>
    <t>MISSILE PANTS AIRFLOW V2 BK 54</t>
  </si>
  <si>
    <t>3121519-10-54</t>
  </si>
  <si>
    <t>MISSILE PANTS AIRFLOW V2 BK 56</t>
  </si>
  <si>
    <t>3121519-10-56</t>
  </si>
  <si>
    <t>MISSILE PANTS AIRFLOW V2 BK 58</t>
  </si>
  <si>
    <t>3121519-10-58</t>
  </si>
  <si>
    <t xml:space="preserve">MISSILE PANTS AIRFLOW V2 BK 60 </t>
  </si>
  <si>
    <t>3121519-10-60</t>
  </si>
  <si>
    <t>MISSILE PANTS AIRFLOW V2 BWR44</t>
  </si>
  <si>
    <t>3121519-1231-44</t>
  </si>
  <si>
    <t>MISSILE PANTS AIRFLOW V2 BWR46</t>
  </si>
  <si>
    <t>3121519-1231-46</t>
  </si>
  <si>
    <t>MISSILE PANTS AIRFLOW V2 BWR48</t>
  </si>
  <si>
    <t>3121519-1231-48</t>
  </si>
  <si>
    <t>MISSILE PANTS AIRFLOW V2 BWR50</t>
  </si>
  <si>
    <t>3121519-1231-50</t>
  </si>
  <si>
    <t>MISSILE PANTS AIRFLOW V2 BWR52</t>
  </si>
  <si>
    <t>3121519-1231-52</t>
  </si>
  <si>
    <t>MISSILE PANTS AIRFLOW V2 BWR54</t>
  </si>
  <si>
    <t>3121519-1231-54</t>
  </si>
  <si>
    <t>MISSILE PANTS AIRFLOW V2 BWR56</t>
  </si>
  <si>
    <t>3121519-1231-56</t>
  </si>
  <si>
    <t>MISSILE PANTS AIRFLOW V2 BWR58</t>
  </si>
  <si>
    <t>3121519-1231-58</t>
  </si>
  <si>
    <t>MISSILE PANTS AIRFLOW V2 BWR60</t>
  </si>
  <si>
    <t>3121519-1231-60</t>
  </si>
  <si>
    <t>MISSILE PANTS AIRFLOW V2 L B44</t>
  </si>
  <si>
    <t>3121719-10-44</t>
  </si>
  <si>
    <t>MISSILE PANTS AIRFLOW V2 L B46</t>
  </si>
  <si>
    <t>3121719-10-46</t>
  </si>
  <si>
    <t>MISSILE PANTS AIRFLOW V2 L B48</t>
  </si>
  <si>
    <t>3121719-10-48</t>
  </si>
  <si>
    <t>MISSILE PANTS AIRFLOW V2 L B50</t>
  </si>
  <si>
    <t>3121719-10-50</t>
  </si>
  <si>
    <t>MISSILE PANTS AIRFLOW V2 L B52</t>
  </si>
  <si>
    <t>3121719-10-52</t>
  </si>
  <si>
    <t>MISSILE PANTS AIRFLOW V2 L B54</t>
  </si>
  <si>
    <t>3121719-10-54</t>
  </si>
  <si>
    <t>MISSILE PANTS AIRFLOW V2 L B56</t>
  </si>
  <si>
    <t>3121719-10-56</t>
  </si>
  <si>
    <t>MISSILE PANTS AIRFLOW V2 L B58</t>
  </si>
  <si>
    <t>3121719-10-58</t>
  </si>
  <si>
    <t>MISSILE PANTS AIRFLOW V2 L B60</t>
  </si>
  <si>
    <t>3121719-10-60</t>
  </si>
  <si>
    <t>MISSILE PANTS AIRFLOW V2 S B44</t>
  </si>
  <si>
    <t>3121619-10-44</t>
  </si>
  <si>
    <t>MISSILE PANTS AIRFLOW V2 S B46</t>
  </si>
  <si>
    <t>3121619-10-46</t>
  </si>
  <si>
    <t>MISSILE PANTS AIRFLOW V2 S B48</t>
  </si>
  <si>
    <t>3121619-10-48</t>
  </si>
  <si>
    <t>MISSILE PANTS AIRFLOW V2 S B50</t>
  </si>
  <si>
    <t>3121619-10-50</t>
  </si>
  <si>
    <t>MISSILE PANTS AIRFLOW V2 S B52</t>
  </si>
  <si>
    <t>3121619-10-52</t>
  </si>
  <si>
    <t>MISSILE PANTS AIRFLOW V2 S B54</t>
  </si>
  <si>
    <t>3121619-10-54</t>
  </si>
  <si>
    <t>MISSILE PANTS AIRFLOW V2 S B56</t>
  </si>
  <si>
    <t>3121619-10-56</t>
  </si>
  <si>
    <t>MISSILE PANTS AIRFLOW V2 S B58</t>
  </si>
  <si>
    <t>3121619-10-58</t>
  </si>
  <si>
    <t>MISSILE PANTS AIRFLOW V2 S B60</t>
  </si>
  <si>
    <t>3121619-10-60</t>
  </si>
  <si>
    <t>MISSILE PANTS V2 BLACK 44</t>
  </si>
  <si>
    <t>3120519-10-44</t>
  </si>
  <si>
    <t>MISSILE PANTS V2 BLACK 46</t>
  </si>
  <si>
    <t>3120519-10-46</t>
  </si>
  <si>
    <t>MISSILE PANTS V2 BLACK 48</t>
  </si>
  <si>
    <t>3120519-10-48</t>
  </si>
  <si>
    <t>MISSILE PANTS V2 BLACK 50</t>
  </si>
  <si>
    <t>3120519-10-50</t>
  </si>
  <si>
    <t>MISSILE PANTS V2 BLACK 52</t>
  </si>
  <si>
    <t>3120519-10-52</t>
  </si>
  <si>
    <t>MISSILE PANTS V2 BLACK 54</t>
  </si>
  <si>
    <t>3120519-10-54</t>
  </si>
  <si>
    <t>MISSILE PANTS V2 BLACK 56</t>
  </si>
  <si>
    <t>3120519-10-56</t>
  </si>
  <si>
    <t>MISSILE PANTS V2 BLACK 58</t>
  </si>
  <si>
    <t>3120519-10-58</t>
  </si>
  <si>
    <t>MISSILE PANTS V2 BLACK 60</t>
  </si>
  <si>
    <t xml:space="preserve">MISSILE PANTS V2 BWR 44  </t>
  </si>
  <si>
    <t>3120519-1231-44</t>
  </si>
  <si>
    <t xml:space="preserve">MISSILE PANTS V2 BWR 46  </t>
  </si>
  <si>
    <t>3120519-1231-46</t>
  </si>
  <si>
    <t xml:space="preserve">MISSILE PANTS V2 BWR 48  </t>
  </si>
  <si>
    <t>3120519-1231-48</t>
  </si>
  <si>
    <t xml:space="preserve">MISSILE PANTS V2 BWR 50  </t>
  </si>
  <si>
    <t>3120519-1231-50</t>
  </si>
  <si>
    <t xml:space="preserve">MISSILE PANTS V2 BWR 52  </t>
  </si>
  <si>
    <t>3120519-1231-52</t>
  </si>
  <si>
    <t xml:space="preserve">MISSILE PANTS V2 BWR 54  </t>
  </si>
  <si>
    <t>3120519-1231-54</t>
  </si>
  <si>
    <t xml:space="preserve">MISSILE PANTS V2 BWR 56  </t>
  </si>
  <si>
    <t>3120519-1231-56</t>
  </si>
  <si>
    <t xml:space="preserve">MISSILE PANTS V2 BWR 58  </t>
  </si>
  <si>
    <t>3120519-1231-58</t>
  </si>
  <si>
    <t xml:space="preserve">MISSILE PANTS V2 BWR 60  </t>
  </si>
  <si>
    <t>3120519-1231-60</t>
  </si>
  <si>
    <t>MISSILE PANTS V2 LG BK 44</t>
  </si>
  <si>
    <t>3120719-10-44</t>
  </si>
  <si>
    <t>MISSILE PANTS V2 LG BK 46</t>
  </si>
  <si>
    <t>3120719-10-46</t>
  </si>
  <si>
    <t>MISSILE PANTS V2 LG BK 48</t>
  </si>
  <si>
    <t>3120719-10-48</t>
  </si>
  <si>
    <t>MISSILE PANTS V2 LG BK 50</t>
  </si>
  <si>
    <t>3120719-10-50</t>
  </si>
  <si>
    <t>MISSILE PANTS V2 LG BK 52</t>
  </si>
  <si>
    <t>3120719-10-52</t>
  </si>
  <si>
    <t>MISSILE PANTS V2 LG BK 54</t>
  </si>
  <si>
    <t>3120719-10-54</t>
  </si>
  <si>
    <t>MISSILE PANTS V2 LG BK 56</t>
  </si>
  <si>
    <t>3120719-10-56</t>
  </si>
  <si>
    <t>MISSILE PANTS V2 LG BK 58</t>
  </si>
  <si>
    <t>3120719-10-58</t>
  </si>
  <si>
    <t>MISSILE PANTS V2 LG BK 60</t>
  </si>
  <si>
    <t>3120719-10-60</t>
  </si>
  <si>
    <t>MISSILE PANTS V2 SH BK 44</t>
  </si>
  <si>
    <t>3120619-10-44</t>
  </si>
  <si>
    <t>MISSILE PANTS V2 SH BK 46</t>
  </si>
  <si>
    <t>3120619-10-46</t>
  </si>
  <si>
    <t>MISSILE PANTS V2 SH BK 48</t>
  </si>
  <si>
    <t>3120619-10-48</t>
  </si>
  <si>
    <t>MISSILE PANTS V2 SH BK 50</t>
  </si>
  <si>
    <t>3120619-10-50</t>
  </si>
  <si>
    <t>MISSILE PANTS V2 SH BK 52</t>
  </si>
  <si>
    <t>3120619-10-52</t>
  </si>
  <si>
    <t>MISSILE PANTS V2 SH BK 54</t>
  </si>
  <si>
    <t>3120619-10-54</t>
  </si>
  <si>
    <t>MISSILE PANTS V2 SH BK 56</t>
  </si>
  <si>
    <t>3120619-10-56</t>
  </si>
  <si>
    <t>MISSILE PANTS V2 SH BK 58</t>
  </si>
  <si>
    <t>3120619-10-58</t>
  </si>
  <si>
    <t>MISSILE PANTS V2 SH BK 60</t>
  </si>
  <si>
    <t>3120619-10-60</t>
  </si>
  <si>
    <t>MOTOCHINO PANTS BLUE NAVY 28</t>
  </si>
  <si>
    <t>3328319-71-28</t>
  </si>
  <si>
    <t>MOTOCHINO PANTS BLUE NAVY 30</t>
  </si>
  <si>
    <t>3328319-71-30</t>
  </si>
  <si>
    <t>MOTOCHINO PANTS BLUE NAVY 31</t>
  </si>
  <si>
    <t>3328319-71-31</t>
  </si>
  <si>
    <t>MOTOCHINO PANTS BLUE NAVY 32</t>
  </si>
  <si>
    <t>3328319-71-32</t>
  </si>
  <si>
    <t>MOTOCHINO PANTS BLUE NAVY 33</t>
  </si>
  <si>
    <t>3328319-71-33</t>
  </si>
  <si>
    <t>MOTOCHINO PANTS BLUE NAVY 34</t>
  </si>
  <si>
    <t>3328319-71-34</t>
  </si>
  <si>
    <t>MOTOCHINO PANTS BLUE NAVY 36</t>
  </si>
  <si>
    <t>3328319-71-36</t>
  </si>
  <si>
    <t>MOTOCHINO PANTS BLUE NAVY 38</t>
  </si>
  <si>
    <t>3328319-71-38</t>
  </si>
  <si>
    <t>MOTOCHINO PANTS BLUE NAVY 40</t>
  </si>
  <si>
    <t>3328319-71-40</t>
  </si>
  <si>
    <t xml:space="preserve">MOTOCHINO PANTS DARK KHAKI 28  </t>
  </si>
  <si>
    <t>3328319-85-28</t>
  </si>
  <si>
    <t>MOTOCHINO PANTS DARK KHAKI 30</t>
  </si>
  <si>
    <t>3328319-85-30</t>
  </si>
  <si>
    <t>MOTOCHINO PANTS DARK KHAKI 31</t>
  </si>
  <si>
    <t>3328319-85-31</t>
  </si>
  <si>
    <t>MOTOCHINO PANTS DARK KHAKI 32</t>
  </si>
  <si>
    <t>3328319-85-32</t>
  </si>
  <si>
    <t>MOTOCHINO PANTS DARK KHAKI 33</t>
  </si>
  <si>
    <t>3328319-85-33</t>
  </si>
  <si>
    <t>MOTOCHINO PANTS DARK KHAKI 34</t>
  </si>
  <si>
    <t>3328319-85-34</t>
  </si>
  <si>
    <t>MOTOCHINO PANTS DARK KHAKI 36</t>
  </si>
  <si>
    <t>3328319-85-36</t>
  </si>
  <si>
    <t>MOTOCHINO PANTS DARK KHAKI 38</t>
  </si>
  <si>
    <t>3328319-85-38</t>
  </si>
  <si>
    <t>MOTOCHINO PANTS DARK KHAKI 40</t>
  </si>
  <si>
    <t>3328319-85-40</t>
  </si>
  <si>
    <t>MX BOOT TOE CAP W/SCREWS</t>
  </si>
  <si>
    <t>25PU1370</t>
  </si>
  <si>
    <t>482-6023</t>
  </si>
  <si>
    <t>NECK ROLL YTH SEQUENCE LX</t>
  </si>
  <si>
    <t>482-6022</t>
  </si>
  <si>
    <t>NECK ROLL YTH SEQUENCE SM</t>
  </si>
  <si>
    <t>6741018-13-SM</t>
  </si>
  <si>
    <t>NECK SUPPORT BIO PRO L/XL</t>
  </si>
  <si>
    <t>6500114123LXL</t>
  </si>
  <si>
    <t>NECK SUPPORT BIO PRO XS/M</t>
  </si>
  <si>
    <t>6500114123XSM</t>
  </si>
  <si>
    <t>NECK SUPPORT BIO TECH LXL</t>
  </si>
  <si>
    <t>65000141430LX</t>
  </si>
  <si>
    <t>NECK SUPPORT BIO TECH XSM</t>
  </si>
  <si>
    <t>65000141430XS</t>
  </si>
  <si>
    <t>482-6020</t>
  </si>
  <si>
    <t>NECKWARMER BK</t>
  </si>
  <si>
    <t>NECKWARMER TECH BK</t>
  </si>
  <si>
    <t>NS310</t>
  </si>
  <si>
    <t>NO STOP BOOT, BLACK-10</t>
  </si>
  <si>
    <t>2004011NN10</t>
  </si>
  <si>
    <t>NS311</t>
  </si>
  <si>
    <t>NO STOP BOOT, BLACK-11</t>
  </si>
  <si>
    <t>2004011NN11</t>
  </si>
  <si>
    <t>NS37</t>
  </si>
  <si>
    <t>NO STOP BOOT, BLACK-7</t>
  </si>
  <si>
    <t>2004011NN7</t>
  </si>
  <si>
    <t>NS38</t>
  </si>
  <si>
    <t>NO STOP BOOT, BLACK-8</t>
  </si>
  <si>
    <t>2004011NN8</t>
  </si>
  <si>
    <t>NS39</t>
  </si>
  <si>
    <t>NO STOP BOOT, BLACK-9</t>
  </si>
  <si>
    <t>2004011NN9</t>
  </si>
  <si>
    <t>NS410</t>
  </si>
  <si>
    <t>NO STOP BOOT, WHITE-10</t>
  </si>
  <si>
    <t>2004011WW10</t>
  </si>
  <si>
    <t>NS47</t>
  </si>
  <si>
    <t>NO STOP BOOT, WHITE-7</t>
  </si>
  <si>
    <t>2004011WW7</t>
  </si>
  <si>
    <t>NS48</t>
  </si>
  <si>
    <t>NO STOP BOOT, WHITE-8</t>
  </si>
  <si>
    <t>2004011WW8</t>
  </si>
  <si>
    <t>NS49</t>
  </si>
  <si>
    <t>NO STOP BOOT, WHITE-9</t>
  </si>
  <si>
    <t>2004011WW9</t>
  </si>
  <si>
    <t xml:space="preserve">NUCLEON KR-CELLI PROTECTOR L </t>
  </si>
  <si>
    <t>6503919-L</t>
  </si>
  <si>
    <t>NUCLEON KR-CELLI PROTECTOR M</t>
  </si>
  <si>
    <t>6503919-M</t>
  </si>
  <si>
    <t>6503919-S</t>
  </si>
  <si>
    <t>482-5260</t>
  </si>
  <si>
    <t>OUTSOLE INSERT T7 BK 5</t>
  </si>
  <si>
    <t>25INSSUT74105</t>
  </si>
  <si>
    <t>482-5261</t>
  </si>
  <si>
    <t>OUTSOLE INSERT T7 BK 6</t>
  </si>
  <si>
    <t>25INSSUT74106</t>
  </si>
  <si>
    <t>482-5262</t>
  </si>
  <si>
    <t>OUTSOLE INSERT T7 BK 7</t>
  </si>
  <si>
    <t>25INSSUT74107</t>
  </si>
  <si>
    <t>482-5263</t>
  </si>
  <si>
    <t>OUTSOLE INSERT T7 BK 8</t>
  </si>
  <si>
    <t>25INSSUT74108</t>
  </si>
  <si>
    <t>482-5264</t>
  </si>
  <si>
    <t>OUTSOLE INSERT T7 BK 9</t>
  </si>
  <si>
    <t>25INSSUT74109</t>
  </si>
  <si>
    <t>PANT 4W ANDES BK 2X</t>
  </si>
  <si>
    <t>3237514102X</t>
  </si>
  <si>
    <t>PANT 4W ANDES BK L</t>
  </si>
  <si>
    <t>323751410L</t>
  </si>
  <si>
    <t>3237517-10-L</t>
  </si>
  <si>
    <t>PANT 4W ANDES BK M</t>
  </si>
  <si>
    <t>323751410M</t>
  </si>
  <si>
    <t>3237517-10-M</t>
  </si>
  <si>
    <t>PANT 4W ANDES BK S</t>
  </si>
  <si>
    <t>323751410S</t>
  </si>
  <si>
    <t>3237517-10-S</t>
  </si>
  <si>
    <t>PANT 4W ANDES BK XL</t>
  </si>
  <si>
    <t>323751410XL</t>
  </si>
  <si>
    <t>3237517-10-XL</t>
  </si>
  <si>
    <t>3237517-10-XXL</t>
  </si>
  <si>
    <t>PANT 4W ANDES G/B 2X</t>
  </si>
  <si>
    <t>32375149212X</t>
  </si>
  <si>
    <t>PANT 4W ANDES G/B L</t>
  </si>
  <si>
    <t>3237514921L</t>
  </si>
  <si>
    <t>PANT 4W ANDES G/B M</t>
  </si>
  <si>
    <t>3237514921M</t>
  </si>
  <si>
    <t>PANT 4W ANDES G/B S</t>
  </si>
  <si>
    <t>3237514921S</t>
  </si>
  <si>
    <t>PANT 4W ANDES G/B XL</t>
  </si>
  <si>
    <t>3237514921XL</t>
  </si>
  <si>
    <t>3237517-9219-L</t>
  </si>
  <si>
    <t>3237517-9219-M</t>
  </si>
  <si>
    <t>3237517-9219-S</t>
  </si>
  <si>
    <t>3237517-9219-XL</t>
  </si>
  <si>
    <t>3237517-9219-XXL</t>
  </si>
  <si>
    <t>PANT 4W BOGOTA BK/GY 2X</t>
  </si>
  <si>
    <t>32370151022X</t>
  </si>
  <si>
    <t>PANT 4W BOGOTA BK/GY L</t>
  </si>
  <si>
    <t>3237015102L</t>
  </si>
  <si>
    <t>PANT 4W BOGOTA BK/GY M</t>
  </si>
  <si>
    <t>3237015102M</t>
  </si>
  <si>
    <t>PANT 4W BOGOTA BK/GY S</t>
  </si>
  <si>
    <t>3237015102S</t>
  </si>
  <si>
    <t>PANT 4W BOGOTA BK/GY XL</t>
  </si>
  <si>
    <t>3237015102XL</t>
  </si>
  <si>
    <t>3338718-7009-24</t>
  </si>
  <si>
    <t>3338718-7009-26</t>
  </si>
  <si>
    <t>3338718-7009-27</t>
  </si>
  <si>
    <t>3338718-7009-28</t>
  </si>
  <si>
    <t>3338718-7009-29</t>
  </si>
  <si>
    <t>3338718-7009-30</t>
  </si>
  <si>
    <t>3338718-7009-31</t>
  </si>
  <si>
    <t>3338718-7009-32</t>
  </si>
  <si>
    <t>3338718-7009-34</t>
  </si>
  <si>
    <t>PANT 4W COURT DEN WASH 24</t>
  </si>
  <si>
    <t>3338718-74-24</t>
  </si>
  <si>
    <t>PANT 4W COURT DEN WASH 26</t>
  </si>
  <si>
    <t>3338718-74-26</t>
  </si>
  <si>
    <t>PANT 4W COURT DEN WASH 27</t>
  </si>
  <si>
    <t>3338718-74-27</t>
  </si>
  <si>
    <t>PANT 4W COURT DEN WASH 28</t>
  </si>
  <si>
    <t>3338718-74-28</t>
  </si>
  <si>
    <t>PANT 4W COURT DEN WASH 29</t>
  </si>
  <si>
    <t>3338718-74-29</t>
  </si>
  <si>
    <t>PANT 4W COURT DEN WASH 30</t>
  </si>
  <si>
    <t>3338718-74-30</t>
  </si>
  <si>
    <t>PANT 4W COURT DEN WASH 31</t>
  </si>
  <si>
    <t>3338718-74-31</t>
  </si>
  <si>
    <t>PANT 4W COURT DEN WASH 32</t>
  </si>
  <si>
    <t>3338718-74-32</t>
  </si>
  <si>
    <t>PANT 4W COURT DEN WASH 34</t>
  </si>
  <si>
    <t>3338718-74-34</t>
  </si>
  <si>
    <t>PANT 4W DAISY DENIM BK 24</t>
  </si>
  <si>
    <t>PANT 4W DAISY DENIM BK 26</t>
  </si>
  <si>
    <t>PANT 4W DAISY DENIM BK 27</t>
  </si>
  <si>
    <t>PANT 4W DAISY DENIM BK 28</t>
  </si>
  <si>
    <t>PANT 4W DAISY DENIM BK 29</t>
  </si>
  <si>
    <t>PANT 4W DAISY DENIM BK 30</t>
  </si>
  <si>
    <t>PANT 4W DAISY DENIM BK 31</t>
  </si>
  <si>
    <t>PANT 4W DAISY DENIM BK 32</t>
  </si>
  <si>
    <t>PANT 4W DAISY DENIM BK 34</t>
  </si>
  <si>
    <t>PANT 4W DAISY DENIM DK 24</t>
  </si>
  <si>
    <t>PANT 4W DAISY DENIM DK 26</t>
  </si>
  <si>
    <t>PANT 4W DAISY DENIM DK 27</t>
  </si>
  <si>
    <t>PANT 4W DAISY DENIM DK 28</t>
  </si>
  <si>
    <t>PANT 4W DAISY DENIM DK 29</t>
  </si>
  <si>
    <t>PANT 4W DAISY DENIM DK 30</t>
  </si>
  <si>
    <t>PANT 4W DAISY DENIM DK 31</t>
  </si>
  <si>
    <t>PANT 4W DAISY DENIM DK 32</t>
  </si>
  <si>
    <t>PANT 4W DAISY DENIM DK 34</t>
  </si>
  <si>
    <t xml:space="preserve">PANT 4W HYPER BK 2X      </t>
  </si>
  <si>
    <t>3234718-10-2X</t>
  </si>
  <si>
    <t xml:space="preserve">PANT 4W HYPER BK L       </t>
  </si>
  <si>
    <t>3234718-10-L</t>
  </si>
  <si>
    <t xml:space="preserve">PANT 4W HYPER BK M       </t>
  </si>
  <si>
    <t>3234718-10-M</t>
  </si>
  <si>
    <t xml:space="preserve">PANT 4W HYPER BK S       </t>
  </si>
  <si>
    <t>3234718-10-S</t>
  </si>
  <si>
    <t xml:space="preserve">PANT 4W HYPER BK XL      </t>
  </si>
  <si>
    <t>3234718-10-XL</t>
  </si>
  <si>
    <t>PANT 4W JAGG AIR BK/BK 38</t>
  </si>
  <si>
    <t>PANT 4W JAGG AIR BK/BK 40</t>
  </si>
  <si>
    <t>PANT 4W JAGG AIR BK/BK 42</t>
  </si>
  <si>
    <t>PANT 4W JAGG AIR BK/BK 44</t>
  </si>
  <si>
    <t>PANT 4W JAGG AIR BK/BK 46</t>
  </si>
  <si>
    <t>PANT 4W JAGG AIR BK/BK 48</t>
  </si>
  <si>
    <t>PANT 4W JAGG AIR BK/BK 50</t>
  </si>
  <si>
    <t>PANT 4W JAGG BK/BK 38</t>
  </si>
  <si>
    <t>PANT 4W JAGG BK/BK 40</t>
  </si>
  <si>
    <t>PANT 4W JAGG BK/BK 42</t>
  </si>
  <si>
    <t>PANT 4W JAGG BK/BK 44</t>
  </si>
  <si>
    <t>PANT 4W JAGG BK/BK 46</t>
  </si>
  <si>
    <t>PANT 4W JAGG BK/BK 48</t>
  </si>
  <si>
    <t>PANT 4W JAGG BK/BK 50</t>
  </si>
  <si>
    <t>PANT 4W MISSILE BLK 38</t>
  </si>
  <si>
    <t>PANT 4W MISSILE BLK 40</t>
  </si>
  <si>
    <t>PANT 4W MISSILE BLK 42</t>
  </si>
  <si>
    <t>PANT 4W MISSILE BLK 44</t>
  </si>
  <si>
    <t>PANT 4W MISSILE BLK 46</t>
  </si>
  <si>
    <t>PANT 4W MISSILE BLK 48</t>
  </si>
  <si>
    <t>PANT 4W MISSILE BLK 50</t>
  </si>
  <si>
    <t xml:space="preserve">PANT 4W MISSILE BWP 38   </t>
  </si>
  <si>
    <t>3130514-1239-38</t>
  </si>
  <si>
    <t xml:space="preserve">PANT 4W MISSILE BWP 40   </t>
  </si>
  <si>
    <t>3130514-1239-40</t>
  </si>
  <si>
    <t xml:space="preserve">PANT 4W MISSILE BWP 42   </t>
  </si>
  <si>
    <t>3130514-1239-42</t>
  </si>
  <si>
    <t xml:space="preserve">PANT 4W MISSILE BWP 44   </t>
  </si>
  <si>
    <t>3130514-1239-44</t>
  </si>
  <si>
    <t xml:space="preserve">PANT 4W MISSILE BWP 46   </t>
  </si>
  <si>
    <t>3130514-1239-46</t>
  </si>
  <si>
    <t xml:space="preserve">PANT 4W MISSILE BWP 48   </t>
  </si>
  <si>
    <t>3130514-1239-48</t>
  </si>
  <si>
    <t xml:space="preserve">PANT 4W MISSILE BWP 50   </t>
  </si>
  <si>
    <t>3130514-1239-50</t>
  </si>
  <si>
    <t>PANT 4W OXYGEN AIR BK XL</t>
  </si>
  <si>
    <t>333251410XL</t>
  </si>
  <si>
    <t>3234518-10-2X</t>
  </si>
  <si>
    <t>3234518-10-L</t>
  </si>
  <si>
    <t>3234518-10-M</t>
  </si>
  <si>
    <t>3234518-10-S</t>
  </si>
  <si>
    <t>3234518-10-XL</t>
  </si>
  <si>
    <t xml:space="preserve">PANT 4W RAIDER DS BWP 2X </t>
  </si>
  <si>
    <t>3234518-1239-2X</t>
  </si>
  <si>
    <t xml:space="preserve">PANT 4W RAIDER DS BWP XL </t>
  </si>
  <si>
    <t>3234518-1239-XL</t>
  </si>
  <si>
    <t>PANT 4W RILEY DENIM 24</t>
  </si>
  <si>
    <t>PANT 4W RILEY DENIM 26</t>
  </si>
  <si>
    <t>PANT 4W RILEY DENIM 28</t>
  </si>
  <si>
    <t>PANT 4W RILEY DENIM 30</t>
  </si>
  <si>
    <t>PANT 4W RILEY DENIM 32</t>
  </si>
  <si>
    <t>PANT 4W RILEY DENIM 34</t>
  </si>
  <si>
    <t>PANT 4W SONORAN BLK 2XL</t>
  </si>
  <si>
    <t>3236616102XL</t>
  </si>
  <si>
    <t>PANT 4W SONORAN BLK L</t>
  </si>
  <si>
    <t>323661610L</t>
  </si>
  <si>
    <t>PANT 4W SONORAN BLK M</t>
  </si>
  <si>
    <t>323661610M</t>
  </si>
  <si>
    <t>PANT 4W SONORAN BLK S</t>
  </si>
  <si>
    <t>323661610S</t>
  </si>
  <si>
    <t>PANT 4W SONORAN BLK XL</t>
  </si>
  <si>
    <t>323661610XL</t>
  </si>
  <si>
    <t>PANT 4W SONORAN GY/GY 2XL</t>
  </si>
  <si>
    <t>32366169222XL</t>
  </si>
  <si>
    <t>PANT 4W SONORAN GY/GY L</t>
  </si>
  <si>
    <t>3236616922L</t>
  </si>
  <si>
    <t>PANT 4W SONORAN GY/GY M</t>
  </si>
  <si>
    <t>3236616922M</t>
  </si>
  <si>
    <t>PANT 4W SONORAN GY/GY S</t>
  </si>
  <si>
    <t>3236616922S</t>
  </si>
  <si>
    <t>PANT 4W SONORAN GY/GY XL</t>
  </si>
  <si>
    <t>3236616922XL</t>
  </si>
  <si>
    <t>PANT 4W VIKA BK 38</t>
  </si>
  <si>
    <t>PANT 4W VIKA BK 40</t>
  </si>
  <si>
    <t>PANT 4W VIKA BK 42</t>
  </si>
  <si>
    <t>PANT 4W VIKA BK 44</t>
  </si>
  <si>
    <t>PANT 4W VIKA BK 46</t>
  </si>
  <si>
    <t>PANT 4W VIKA BK 48</t>
  </si>
  <si>
    <t>PANT 4W VIKA BK 50</t>
  </si>
  <si>
    <t>3335918-1100-2X</t>
  </si>
  <si>
    <t>3335918-1100-XL</t>
  </si>
  <si>
    <t>3326018-10-3X</t>
  </si>
  <si>
    <t>3326018-10-4X</t>
  </si>
  <si>
    <t>3326018-10-L</t>
  </si>
  <si>
    <t>3326018-10-M</t>
  </si>
  <si>
    <t>3326018-10-S</t>
  </si>
  <si>
    <t>3326018-10-XL</t>
  </si>
  <si>
    <t xml:space="preserve">PANT ANDES BK 3X         </t>
  </si>
  <si>
    <t>3227517-10-3XL</t>
  </si>
  <si>
    <t xml:space="preserve">PANT ANDES BK 4X         </t>
  </si>
  <si>
    <t>3227517-10-4XL</t>
  </si>
  <si>
    <t xml:space="preserve">PANT ANDES BK L          </t>
  </si>
  <si>
    <t>3227517-10-L</t>
  </si>
  <si>
    <t xml:space="preserve">PANT ANDES BK M          </t>
  </si>
  <si>
    <t>3227517-10-M</t>
  </si>
  <si>
    <t xml:space="preserve">PANT ANDES BK S          </t>
  </si>
  <si>
    <t>3227517-10-S</t>
  </si>
  <si>
    <t xml:space="preserve">PANT ANDES BK XL         </t>
  </si>
  <si>
    <t>3227517-10-XL</t>
  </si>
  <si>
    <t xml:space="preserve">PANT ANDES BK XXL         </t>
  </si>
  <si>
    <t>3227517-10-XXL</t>
  </si>
  <si>
    <t>PANT ANDES BLK SHORT 2X</t>
  </si>
  <si>
    <t>3227614102X</t>
  </si>
  <si>
    <t>PANT ANDES BLK SHORT 3X</t>
  </si>
  <si>
    <t>3227614103X</t>
  </si>
  <si>
    <t>PANT ANDES BLK SHORT 4X</t>
  </si>
  <si>
    <t>3227614104X</t>
  </si>
  <si>
    <t>PANT ANDES BLK SHORT L</t>
  </si>
  <si>
    <t>322761410L</t>
  </si>
  <si>
    <t>PANT ANDES BLK SHORT M</t>
  </si>
  <si>
    <t>322761410M</t>
  </si>
  <si>
    <t>PANT ANDES BLK SHORT S</t>
  </si>
  <si>
    <t>322761410S</t>
  </si>
  <si>
    <t>PANT ANDES BLK SHORT XL</t>
  </si>
  <si>
    <t>322761410XL</t>
  </si>
  <si>
    <t>PANT ANDES DS B/Y 2XL</t>
  </si>
  <si>
    <t>32275131552XL</t>
  </si>
  <si>
    <t>PANT ANDES DS B/Y 3XL</t>
  </si>
  <si>
    <t>32275131553XL</t>
  </si>
  <si>
    <t>PANT ANDES DS B/Y 4XL</t>
  </si>
  <si>
    <t>32275131554XL</t>
  </si>
  <si>
    <t>PANT ANDES DS B/Y L</t>
  </si>
  <si>
    <t>3227513155L</t>
  </si>
  <si>
    <t>PANT ANDES DS B/Y M</t>
  </si>
  <si>
    <t>3227513155M</t>
  </si>
  <si>
    <t>PANT ANDES DS B/Y S</t>
  </si>
  <si>
    <t>3227513155S</t>
  </si>
  <si>
    <t>PANT ANDES DS B/Y XL</t>
  </si>
  <si>
    <t>3227513155XL</t>
  </si>
  <si>
    <t>PANT ANDES DS BLK 2XL</t>
  </si>
  <si>
    <t>3227513102XL</t>
  </si>
  <si>
    <t>PANT ANDES DS BLK 3XL</t>
  </si>
  <si>
    <t>3227513103XL</t>
  </si>
  <si>
    <t>PANT ANDES DS BLK 4XL</t>
  </si>
  <si>
    <t>3227513104XL</t>
  </si>
  <si>
    <t>PANT ANDES DS BLK L</t>
  </si>
  <si>
    <t>322751310L</t>
  </si>
  <si>
    <t>PANT ANDES DS BLK M</t>
  </si>
  <si>
    <t>322751310M</t>
  </si>
  <si>
    <t>PANT ANDES DS BLK S</t>
  </si>
  <si>
    <t>322751310S</t>
  </si>
  <si>
    <t>PANT ANDES DS BLK XL</t>
  </si>
  <si>
    <t>322751310XL</t>
  </si>
  <si>
    <t>PANT ANDES DS G/B 2XL</t>
  </si>
  <si>
    <t>32275139212XL</t>
  </si>
  <si>
    <t>PANT ANDES DS G/B 3XL</t>
  </si>
  <si>
    <t>32275139213XL</t>
  </si>
  <si>
    <t>PANT ANDES DS G/B 4XL</t>
  </si>
  <si>
    <t>32275139214XL</t>
  </si>
  <si>
    <t>PANT ANDES DS G/B L</t>
  </si>
  <si>
    <t>3227513921L</t>
  </si>
  <si>
    <t>PANT ANDES DS G/B M</t>
  </si>
  <si>
    <t>3227513921M</t>
  </si>
  <si>
    <t>PANT ANDES DS G/B S</t>
  </si>
  <si>
    <t>3227513921S</t>
  </si>
  <si>
    <t>PANT ANDES DS G/B XL</t>
  </si>
  <si>
    <t>3227513921XL</t>
  </si>
  <si>
    <t>PANT ANDES DS G/G/B 2X</t>
  </si>
  <si>
    <t>32275131072X</t>
  </si>
  <si>
    <t>PANT ANDES DS G/G/B 3X</t>
  </si>
  <si>
    <t>32275131073X</t>
  </si>
  <si>
    <t>PANT ANDES DS G/G/B 4X</t>
  </si>
  <si>
    <t>32275131074X</t>
  </si>
  <si>
    <t>PANT ANDES DS G/G/B L</t>
  </si>
  <si>
    <t>3227513107L</t>
  </si>
  <si>
    <t>PANT ANDES DS G/G/B M</t>
  </si>
  <si>
    <t>3227513107M</t>
  </si>
  <si>
    <t>PANT ANDES DS G/G/B S</t>
  </si>
  <si>
    <t>3227513107S</t>
  </si>
  <si>
    <t>PANT ANDES DS G/G/B XL</t>
  </si>
  <si>
    <t>3227513107XL</t>
  </si>
  <si>
    <t xml:space="preserve">PANT ANDES G/G/B 3X      </t>
  </si>
  <si>
    <t>3227517-9219-3XL</t>
  </si>
  <si>
    <t xml:space="preserve">PANT ANDES G/G/B 4X      </t>
  </si>
  <si>
    <t>3227517-9219-4XL</t>
  </si>
  <si>
    <t xml:space="preserve">PANT ANDES G/G/B L       </t>
  </si>
  <si>
    <t>3227517-9219-L</t>
  </si>
  <si>
    <t xml:space="preserve">PANT ANDES G/G/B M       </t>
  </si>
  <si>
    <t>3227517-9219-M</t>
  </si>
  <si>
    <t xml:space="preserve">PANT ANDES G/G/B S       </t>
  </si>
  <si>
    <t>3227517-9219-S</t>
  </si>
  <si>
    <t xml:space="preserve">PANT ANDES G/G/B XL      </t>
  </si>
  <si>
    <t>3227517-9219-XL</t>
  </si>
  <si>
    <t xml:space="preserve">PANT ANDES G/G/B XXL      </t>
  </si>
  <si>
    <t>3227517-9219-XXL</t>
  </si>
  <si>
    <t>PANT AST-1 WP BK 2X</t>
  </si>
  <si>
    <t>3226116102X</t>
  </si>
  <si>
    <t>PANT AST-1 WP BK 3X</t>
  </si>
  <si>
    <t>3226116103X</t>
  </si>
  <si>
    <t>PANT AST-1 WP BK 4X</t>
  </si>
  <si>
    <t>3226116104X</t>
  </si>
  <si>
    <t>PANT AST-1 WP BK L</t>
  </si>
  <si>
    <t>322611610L</t>
  </si>
  <si>
    <t>PANT AST-1 WP BK M</t>
  </si>
  <si>
    <t>322611610M</t>
  </si>
  <si>
    <t>PANT AST-1 WP BK S</t>
  </si>
  <si>
    <t>322611610S</t>
  </si>
  <si>
    <t>PANT AST-1 WP BK XL</t>
  </si>
  <si>
    <t>322611610XL</t>
  </si>
  <si>
    <t>PANT BOGOTA BK/DK GY 2X</t>
  </si>
  <si>
    <t>32270151022X</t>
  </si>
  <si>
    <t>PANT BOGOTA BK/DK GY 3X</t>
  </si>
  <si>
    <t>32270151023X</t>
  </si>
  <si>
    <t>PANT BOGOTA BK/DK GY XL</t>
  </si>
  <si>
    <t>3227015102XL</t>
  </si>
  <si>
    <t>PANT BOGOTA LONG B/G 2X</t>
  </si>
  <si>
    <t>32272151022X</t>
  </si>
  <si>
    <t>PANT BOGOTA LONG B/G L</t>
  </si>
  <si>
    <t>3227215102L</t>
  </si>
  <si>
    <t>PANT BOGOTA LONG B/G XL</t>
  </si>
  <si>
    <t>3227215102XL</t>
  </si>
  <si>
    <t>PANT BOGOTA LT GY/BK 2X</t>
  </si>
  <si>
    <t>32270159212X</t>
  </si>
  <si>
    <t>PANT BOGOTA LT GY/BK 3X</t>
  </si>
  <si>
    <t>32270159213X</t>
  </si>
  <si>
    <t>PANT BOGOTA LT GY/BK L</t>
  </si>
  <si>
    <t>3227015921L</t>
  </si>
  <si>
    <t>PANT BOGOTA LT GY/BK XL</t>
  </si>
  <si>
    <t>3227015921XL</t>
  </si>
  <si>
    <t>PANT BOGOTA SHORT B/G 2X</t>
  </si>
  <si>
    <t>32271151022X</t>
  </si>
  <si>
    <t>PANT BOGOTA SHORT B/G L</t>
  </si>
  <si>
    <t>3227115102L</t>
  </si>
  <si>
    <t>PANT BOGOTA SHORT B/G XL</t>
  </si>
  <si>
    <t>3227115102XL</t>
  </si>
  <si>
    <t xml:space="preserve">PANT BRYCE BK 2X         </t>
  </si>
  <si>
    <t>3622718-10-2X</t>
  </si>
  <si>
    <t xml:space="preserve">PANT BRYCE BK 3X         </t>
  </si>
  <si>
    <t>3622718-10-3X</t>
  </si>
  <si>
    <t xml:space="preserve">PANT BRYCE BK 4X         </t>
  </si>
  <si>
    <t>3622718-10-4X</t>
  </si>
  <si>
    <t xml:space="preserve">PANT BRYCE BK 5X         </t>
  </si>
  <si>
    <t>3622718-10-5X</t>
  </si>
  <si>
    <t xml:space="preserve">PANT BRYCE BK 6X         </t>
  </si>
  <si>
    <t>3622718-10-6X</t>
  </si>
  <si>
    <t xml:space="preserve">PANT BRYCE BK L          </t>
  </si>
  <si>
    <t>3622718-10-L</t>
  </si>
  <si>
    <t xml:space="preserve">PANT BRYCE BK M          </t>
  </si>
  <si>
    <t>3622718-10-M</t>
  </si>
  <si>
    <t xml:space="preserve">PANT BRYCE BK S          </t>
  </si>
  <si>
    <t>3622718-10-S</t>
  </si>
  <si>
    <t xml:space="preserve">PANT BRYCE BK XL         </t>
  </si>
  <si>
    <t>3622718-10-XL</t>
  </si>
  <si>
    <t>PANT CHARLIE BLUE 28</t>
  </si>
  <si>
    <t>PANT CHARLIE BLUE 30</t>
  </si>
  <si>
    <t>PANT CHARLIE BLUE 32</t>
  </si>
  <si>
    <t>PANT CHARLIE BLUE 34</t>
  </si>
  <si>
    <t>PANT CHARLIE BLUE 36</t>
  </si>
  <si>
    <t>PANT CHARLIE BLUE 38</t>
  </si>
  <si>
    <t>PANT CHARLIE INDIGO 28</t>
  </si>
  <si>
    <t>PANT CHARLIE INDIGO 30</t>
  </si>
  <si>
    <t>PANT CHARLIE INDIGO 32</t>
  </si>
  <si>
    <t>PANT CHARLIE INDIGO 34</t>
  </si>
  <si>
    <t>PANT CHARLIE INDIGO 36</t>
  </si>
  <si>
    <t>PANT CHARLIE INDIGO 38</t>
  </si>
  <si>
    <t>PANT COPPER DENIM 28</t>
  </si>
  <si>
    <t>PANT COPPER DENIM 30</t>
  </si>
  <si>
    <t>PANT COPPER DENIM 31</t>
  </si>
  <si>
    <t>PANT COPPER DENIM 32</t>
  </si>
  <si>
    <t>PANT COPPER DENIM 33</t>
  </si>
  <si>
    <t>PANT COPPER DENIM 34</t>
  </si>
  <si>
    <t>PANT COPPER DENIM 36</t>
  </si>
  <si>
    <t>PANT COPPER DENIM 38</t>
  </si>
  <si>
    <t>PANT COPPER DENIM 40</t>
  </si>
  <si>
    <t>PANT COPPER DENIM BLK 28</t>
  </si>
  <si>
    <t>PANT COPPER DENIM BLK 30</t>
  </si>
  <si>
    <t>PANT COPPER DENIM BLK 31</t>
  </si>
  <si>
    <t>PANT COPPER DENIM BLK 32</t>
  </si>
  <si>
    <t>PANT COPPER DENIM BLK 33</t>
  </si>
  <si>
    <t>PANT COPPER DENIM BLK 34</t>
  </si>
  <si>
    <t>PANT COPPER DENIM BLK 36</t>
  </si>
  <si>
    <t>PANT COPPER DENIM BLK 38</t>
  </si>
  <si>
    <t>PANT COPPER DENIM BLK 40</t>
  </si>
  <si>
    <t>PANT COPPER DENIM DRK 28</t>
  </si>
  <si>
    <t>PANT COPPER DENIM DRK 30</t>
  </si>
  <si>
    <t>PANT COPPER DENIM DRK 31</t>
  </si>
  <si>
    <t>PANT COPPER DENIM DRK 32</t>
  </si>
  <si>
    <t>PANT COPPER DENIM DRK 33</t>
  </si>
  <si>
    <t>PANT COPPER DENIM DRK 34</t>
  </si>
  <si>
    <t>PANT COPPER DENIM DRK 36</t>
  </si>
  <si>
    <t>PANT COPPER DENIM DRK 38</t>
  </si>
  <si>
    <t>PANT COPPER DENIM DRK 40</t>
  </si>
  <si>
    <t>PANT COPPER DENIM RAW 28</t>
  </si>
  <si>
    <t>PANT COPPER DENIM RAW 30</t>
  </si>
  <si>
    <t>PANT COPPER DENIM RAW 31</t>
  </si>
  <si>
    <t>PANT COPPER DENIM RAW 32</t>
  </si>
  <si>
    <t>PANT COPPER DENIM RAW 33</t>
  </si>
  <si>
    <t>PANT COPPER DENIM RAW 34</t>
  </si>
  <si>
    <t>PANT COPPER DENIM RAW 36</t>
  </si>
  <si>
    <t>PANT COPPER DENIM RAW 38</t>
  </si>
  <si>
    <t>PANT COPPER DENIM RAW 40</t>
  </si>
  <si>
    <t>PANT CRANK DENIM DRK 28</t>
  </si>
  <si>
    <t>PANT CRANK DENIM DRK 30</t>
  </si>
  <si>
    <t>PANT CRANK DENIM DRK 31</t>
  </si>
  <si>
    <t>PANT CRANK DENIM DRK 32</t>
  </si>
  <si>
    <t>PANT CRANK DENIM DRK 33</t>
  </si>
  <si>
    <t>PANT CRANK DENIM DRK 34</t>
  </si>
  <si>
    <t>PANT CRANK DENIM DRK 36</t>
  </si>
  <si>
    <t>PANT CRANK DENIM DRK 38</t>
  </si>
  <si>
    <t>PANT CRANK DENIM DRK 40</t>
  </si>
  <si>
    <t>PANT CRANK DENIM DRTY 28</t>
  </si>
  <si>
    <t>PANT CRANK DENIM DRTY 30</t>
  </si>
  <si>
    <t>PANT CRANK DENIM DRTY 31</t>
  </si>
  <si>
    <t>PANT CRANK DENIM DRTY 32</t>
  </si>
  <si>
    <t>PANT CRANK DENIM DRTY 33</t>
  </si>
  <si>
    <t>PANT CRANK DENIM DRTY 34</t>
  </si>
  <si>
    <t>PANT CRANK DENIM DRTY 36</t>
  </si>
  <si>
    <t>PANT CRANK DENIM DRTY 38</t>
  </si>
  <si>
    <t>PANT CRANK DENIM DRTY 40</t>
  </si>
  <si>
    <t>PANT DURBAN G/B/S 48</t>
  </si>
  <si>
    <t>PANT DURBAN G/B/S 50</t>
  </si>
  <si>
    <t>PANT DURBAN G/B/S 52</t>
  </si>
  <si>
    <t>PANT DURBAN G/B/S 54</t>
  </si>
  <si>
    <t>PANT DURBAN G/B/S 56</t>
  </si>
  <si>
    <t>PANT DURBAN G/B/S 58</t>
  </si>
  <si>
    <t>PANT DURBAN G/B/S 60</t>
  </si>
  <si>
    <t>PANT DURBAN GTX GY/S 54</t>
  </si>
  <si>
    <t>PANT EXPRESS DS BK 2XL</t>
  </si>
  <si>
    <t>3222012102XL</t>
  </si>
  <si>
    <t>PANT EXPRESS DS BK 3XL</t>
  </si>
  <si>
    <t>3222012103XL</t>
  </si>
  <si>
    <t>PANT EXPRESS DS BK L</t>
  </si>
  <si>
    <t>322201210L</t>
  </si>
  <si>
    <t>PANT EXPRESS DS BK XL</t>
  </si>
  <si>
    <t>322201210XL</t>
  </si>
  <si>
    <t>3224617-10-3XL</t>
  </si>
  <si>
    <t>3224617-10-L</t>
  </si>
  <si>
    <t>3224617-10-M</t>
  </si>
  <si>
    <t>3224617-10-S</t>
  </si>
  <si>
    <t>3224617-10-XL</t>
  </si>
  <si>
    <t>3224617-10-XXL</t>
  </si>
  <si>
    <t>3224617-551-3XL</t>
  </si>
  <si>
    <t>3224617-551-L</t>
  </si>
  <si>
    <t>3224617-551-M</t>
  </si>
  <si>
    <t>3224617-551-S</t>
  </si>
  <si>
    <t>3224617-551-XL</t>
  </si>
  <si>
    <t>3224617-551-XXL</t>
  </si>
  <si>
    <t>3224718-10-L</t>
  </si>
  <si>
    <t>3224718-10-M</t>
  </si>
  <si>
    <t>3224718-10-S</t>
  </si>
  <si>
    <t>3224718-10-XL</t>
  </si>
  <si>
    <t>PANT JAGG AIR BK/BK 44</t>
  </si>
  <si>
    <t>PANT JAGG AIR BK/BK 46</t>
  </si>
  <si>
    <t>PANT JAGG AIR BK/BK 48</t>
  </si>
  <si>
    <t>PANT JAGG AIR BK/BK 50</t>
  </si>
  <si>
    <t>PANT JAGG AIR BK/BK 52</t>
  </si>
  <si>
    <t>PANT JAGG AIR BK/BK 54</t>
  </si>
  <si>
    <t>PANT JAGG AIR BK/BK 56</t>
  </si>
  <si>
    <t>PANT JAGG AIR BK/BK 58</t>
  </si>
  <si>
    <t>PANT JAGG AIR BK/BK 60</t>
  </si>
  <si>
    <t>PANT JAGG BK/BK 44</t>
  </si>
  <si>
    <t>PANT JAGG BK/BK 46</t>
  </si>
  <si>
    <t>PANT JAGG BK/BK 48</t>
  </si>
  <si>
    <t>PANT JAGG BK/BK 50</t>
  </si>
  <si>
    <t>PANT JAGG BK/BK 52</t>
  </si>
  <si>
    <t>PANT JAGG BK/BK 54</t>
  </si>
  <si>
    <t>PANT JAGG BK/BK 56</t>
  </si>
  <si>
    <t>PANT JAGG BK/BK 58</t>
  </si>
  <si>
    <t>PANT JAGG BK/BK 60</t>
  </si>
  <si>
    <t xml:space="preserve">PANT MISSILE AF BWR 44   </t>
  </si>
  <si>
    <t>3121515-1231-44</t>
  </si>
  <si>
    <t xml:space="preserve">PANT MISSILE AF BWR 46   </t>
  </si>
  <si>
    <t>3121515-1231-46</t>
  </si>
  <si>
    <t xml:space="preserve">PANT MISSILE AF BWR 48   </t>
  </si>
  <si>
    <t>3121515-1231-48</t>
  </si>
  <si>
    <t xml:space="preserve">PANT MISSILE AF BWR 50   </t>
  </si>
  <si>
    <t>3121515-1231-50</t>
  </si>
  <si>
    <t xml:space="preserve">PANT MISSILE AF BWR 52   </t>
  </si>
  <si>
    <t>3121515-1231-52</t>
  </si>
  <si>
    <t xml:space="preserve">PANT MISSILE AF BWR 54   </t>
  </si>
  <si>
    <t>3121515-1231-54</t>
  </si>
  <si>
    <t xml:space="preserve">PANT MISSILE AF BWR 56   </t>
  </si>
  <si>
    <t>3121515-1231-56</t>
  </si>
  <si>
    <t xml:space="preserve">PANT MISSILE AF BWR 58   </t>
  </si>
  <si>
    <t>3121515-1231-58</t>
  </si>
  <si>
    <t xml:space="preserve">PANT MISSILE AF BWR 60   </t>
  </si>
  <si>
    <t>3121515-1231-60</t>
  </si>
  <si>
    <t>PANT MISSILE AIR BK 44</t>
  </si>
  <si>
    <t>PANT MISSILE AIR BK 46</t>
  </si>
  <si>
    <t>PANT MISSILE AIR BK 48</t>
  </si>
  <si>
    <t>PANT MISSILE AIR BK 50</t>
  </si>
  <si>
    <t>PANT MISSILE AIR BK 52</t>
  </si>
  <si>
    <t>PANT MISSILE AIR BK 54</t>
  </si>
  <si>
    <t>PANT MISSILE AIR BK 56</t>
  </si>
  <si>
    <t>PANT MISSILE AIR BK 58</t>
  </si>
  <si>
    <t>PANT MISSILE AIR BK 60</t>
  </si>
  <si>
    <t>PANT MISSILE BLK 44</t>
  </si>
  <si>
    <t>PANT MISSILE BLK 46</t>
  </si>
  <si>
    <t>PANT MISSILE BLK 48</t>
  </si>
  <si>
    <t>PANT MISSILE BLK 50</t>
  </si>
  <si>
    <t>PANT MISSILE BLK 52</t>
  </si>
  <si>
    <t>PANT MISSILE BLK 54</t>
  </si>
  <si>
    <t>PANT MISSILE BLK 56</t>
  </si>
  <si>
    <t>PANT MISSILE BLK 58</t>
  </si>
  <si>
    <t>PANT MISSILE BLK 60</t>
  </si>
  <si>
    <t xml:space="preserve">PANT MISSILE BWR 44      </t>
  </si>
  <si>
    <t>3120514-1231-44</t>
  </si>
  <si>
    <t xml:space="preserve">PANT MISSILE BWR 46      </t>
  </si>
  <si>
    <t>3120514-1231-46</t>
  </si>
  <si>
    <t xml:space="preserve">PANT MISSILE BWR 48      </t>
  </si>
  <si>
    <t>3120514-1231-48</t>
  </si>
  <si>
    <t xml:space="preserve">PANT MISSILE BWR 50      </t>
  </si>
  <si>
    <t>3120514-1231-50</t>
  </si>
  <si>
    <t xml:space="preserve">PANT MISSILE BWR 52      </t>
  </si>
  <si>
    <t>3120514-1231-52</t>
  </si>
  <si>
    <t xml:space="preserve">PANT MISSILE BWR 54      </t>
  </si>
  <si>
    <t>3120514-1231-54</t>
  </si>
  <si>
    <t xml:space="preserve">PANT MISSILE BWR 56      </t>
  </si>
  <si>
    <t>3120514-1231-56</t>
  </si>
  <si>
    <t xml:space="preserve">PANT MISSILE BWR 58      </t>
  </si>
  <si>
    <t>3120514-1231-58</t>
  </si>
  <si>
    <t xml:space="preserve">PANT MISSILE BWR 60      </t>
  </si>
  <si>
    <t>3120514-1231-60</t>
  </si>
  <si>
    <t>PANT MISSILE L AIR BK 44</t>
  </si>
  <si>
    <t>PANT MISSILE L AIR BK 46</t>
  </si>
  <si>
    <t>PANT MISSILE L AIR BK 48</t>
  </si>
  <si>
    <t>PANT MISSILE L AIR BK 50</t>
  </si>
  <si>
    <t>PANT MISSILE L AIR BK 52</t>
  </si>
  <si>
    <t>PANT MISSILE L AIR BK 54</t>
  </si>
  <si>
    <t>PANT MISSILE L AIR BK 56</t>
  </si>
  <si>
    <t>PANT MISSILE L AIR BK 58</t>
  </si>
  <si>
    <t>PANT MISSILE L AIR BK 60</t>
  </si>
  <si>
    <t>PANT MISSILE LONG BLK 44</t>
  </si>
  <si>
    <t>PANT MISSILE LONG BLK 46</t>
  </si>
  <si>
    <t>PANT MISSILE LONG BLK 48</t>
  </si>
  <si>
    <t>PANT MISSILE LONG BLK 50</t>
  </si>
  <si>
    <t>PANT MISSILE LONG BLK 52</t>
  </si>
  <si>
    <t>PANT MISSILE LONG BLK 54</t>
  </si>
  <si>
    <t>PANT MISSILE LONG BLK 56</t>
  </si>
  <si>
    <t>PANT MISSILE LONG BLK 58</t>
  </si>
  <si>
    <t>PANT MISSILE LONG BLK 60</t>
  </si>
  <si>
    <t>PANT MISSILE S AIR BK 44</t>
  </si>
  <si>
    <t>PANT MISSILE S AIR BK 46</t>
  </si>
  <si>
    <t>PANT MISSILE S AIR BK 48</t>
  </si>
  <si>
    <t>PANT MISSILE S AIR BK 50</t>
  </si>
  <si>
    <t>PANT MISSILE S AIR BK 52</t>
  </si>
  <si>
    <t>PANT MISSILE S AIR BK 54</t>
  </si>
  <si>
    <t>PANT MISSILE S AIR BK 56</t>
  </si>
  <si>
    <t>PANT MISSILE S AIR BK 58</t>
  </si>
  <si>
    <t>PANT MISSILE S AIR BK 60</t>
  </si>
  <si>
    <t>PANT MISSILE SHORT BLK 44</t>
  </si>
  <si>
    <t>PANT MISSILE SHORT BLK 46</t>
  </si>
  <si>
    <t>PANT MISSILE SHORT BLK 48</t>
  </si>
  <si>
    <t>PANT MISSILE SHORT BLK 50</t>
  </si>
  <si>
    <t>PANT MISSILE SHORT BLK 52</t>
  </si>
  <si>
    <t>PANT MISSILE SHORT BLK 54</t>
  </si>
  <si>
    <t>PANT MISSILE SHORT BLK 56</t>
  </si>
  <si>
    <t>PANT MISSILE SHORT BLK 58</t>
  </si>
  <si>
    <t>PANT MISSILE SHORT BLK 60</t>
  </si>
  <si>
    <t>PANT NEWLAND B/Y 2X</t>
  </si>
  <si>
    <t>36250131552X</t>
  </si>
  <si>
    <t>PANT NEWLAND B/Y L</t>
  </si>
  <si>
    <t>3625013155L</t>
  </si>
  <si>
    <t>PANT NEWLAND B/Y M</t>
  </si>
  <si>
    <t>3625013155M</t>
  </si>
  <si>
    <t>PANT NEWLAND B/Y S</t>
  </si>
  <si>
    <t>3625013155S</t>
  </si>
  <si>
    <t>PANT NEWLAND B/Y XL</t>
  </si>
  <si>
    <t>3625013155XL</t>
  </si>
  <si>
    <t>PANT NEWLAND BK 2X</t>
  </si>
  <si>
    <t>3625013102X</t>
  </si>
  <si>
    <t>PANT NEWLAND BK 3X</t>
  </si>
  <si>
    <t>3625013103X</t>
  </si>
  <si>
    <t>PANT NEWLAND BK L</t>
  </si>
  <si>
    <t>362501310L</t>
  </si>
  <si>
    <t>PANT NEWLAND BK M</t>
  </si>
  <si>
    <t>362501310M</t>
  </si>
  <si>
    <t>PANT NEWLAND BK S</t>
  </si>
  <si>
    <t>362501310S</t>
  </si>
  <si>
    <t>PANT NEWLAND BK XL</t>
  </si>
  <si>
    <t>362501310XL</t>
  </si>
  <si>
    <t>PANT OXYGEN AIR BK 2X</t>
  </si>
  <si>
    <t>3322514102X</t>
  </si>
  <si>
    <t>PANT OXYGEN AIR BK 3X</t>
  </si>
  <si>
    <t>3322514103X</t>
  </si>
  <si>
    <t>PANT OXYGEN AIR BK L</t>
  </si>
  <si>
    <t>332251410L</t>
  </si>
  <si>
    <t>PANT OXYGEN AIR BK M</t>
  </si>
  <si>
    <t>332251410M</t>
  </si>
  <si>
    <t>PANT OXYGEN AIR BK S</t>
  </si>
  <si>
    <t>332251410S</t>
  </si>
  <si>
    <t>PANT OXYGEN AIR BK XL</t>
  </si>
  <si>
    <t>332251410XL</t>
  </si>
  <si>
    <t>3224917-01-L</t>
  </si>
  <si>
    <t>3224917-01-M</t>
  </si>
  <si>
    <t>3224917-01-S</t>
  </si>
  <si>
    <t>3224917-01-XL</t>
  </si>
  <si>
    <t>3224917-01-XXL</t>
  </si>
  <si>
    <t>PANT RAIDER DS B/W/R 2X</t>
  </si>
  <si>
    <t>32245171232X</t>
  </si>
  <si>
    <t>PANT RAIDER DS B/W/R 3X</t>
  </si>
  <si>
    <t>32245171233X</t>
  </si>
  <si>
    <t>PANT RAIDER DS B/W/R 4X</t>
  </si>
  <si>
    <t>32245171234X</t>
  </si>
  <si>
    <t>PANT RAIDER DS B/W/R L</t>
  </si>
  <si>
    <t>3224517123L</t>
  </si>
  <si>
    <t>PANT RAIDER DS B/W/R M</t>
  </si>
  <si>
    <t>3224517123M</t>
  </si>
  <si>
    <t>PANT RAIDER DS B/W/R S</t>
  </si>
  <si>
    <t>3224517123S</t>
  </si>
  <si>
    <t>PANT RAIDER DS B/W/R XL</t>
  </si>
  <si>
    <t>3224517123XL</t>
  </si>
  <si>
    <t>PANT RAIDER DS BLK 2X</t>
  </si>
  <si>
    <t>3224517102X</t>
  </si>
  <si>
    <t>PANT RAIDER DS BLK 3X</t>
  </si>
  <si>
    <t>3224517103X</t>
  </si>
  <si>
    <t>PANT RAIDER DS BLK 4X</t>
  </si>
  <si>
    <t>3224517104X</t>
  </si>
  <si>
    <t>PANT RAIDER DS BLK L</t>
  </si>
  <si>
    <t>322451710L</t>
  </si>
  <si>
    <t>PANT RAIDER DS BLK M</t>
  </si>
  <si>
    <t>322451710M</t>
  </si>
  <si>
    <t>PANT RAIDER DS BLK S</t>
  </si>
  <si>
    <t>322451710S</t>
  </si>
  <si>
    <t>PANT RAIDER DS BLK XL</t>
  </si>
  <si>
    <t>322451710XL</t>
  </si>
  <si>
    <t>3324517-132-3XL</t>
  </si>
  <si>
    <t>3324517-132-4XL</t>
  </si>
  <si>
    <t>3324517-132-L</t>
  </si>
  <si>
    <t>3324517-132-M</t>
  </si>
  <si>
    <t>3324517-132-S</t>
  </si>
  <si>
    <t>3324517-132-XL</t>
  </si>
  <si>
    <t>3324517-132-XXL</t>
  </si>
  <si>
    <t>3324517-10-3XL</t>
  </si>
  <si>
    <t>3324517-10-4XL</t>
  </si>
  <si>
    <t>3324517-10-L</t>
  </si>
  <si>
    <t>3324517-10-M</t>
  </si>
  <si>
    <t>3324517-10-S</t>
  </si>
  <si>
    <t>3324517-10-XL</t>
  </si>
  <si>
    <t>3324517-10-XXL</t>
  </si>
  <si>
    <t>3623518-10-2X</t>
  </si>
  <si>
    <t>3623518-10-3X</t>
  </si>
  <si>
    <t>3623518-10-4X</t>
  </si>
  <si>
    <t>3623518-10-L</t>
  </si>
  <si>
    <t>3623518-10-M</t>
  </si>
  <si>
    <t>3623518-10-S</t>
  </si>
  <si>
    <t>3623518-10-XL</t>
  </si>
  <si>
    <t>PANT RIFFS DENIM 28</t>
  </si>
  <si>
    <t>PANT RIFFS DENIM 30</t>
  </si>
  <si>
    <t>PANT RIFFS DENIM 32</t>
  </si>
  <si>
    <t>PANT RIFFS DENIM 34</t>
  </si>
  <si>
    <t>PANT RIFFS DENIM 36</t>
  </si>
  <si>
    <t>PANT RIFFS DENIM 38</t>
  </si>
  <si>
    <t>PANT RIFFS DENIM 40</t>
  </si>
  <si>
    <t xml:space="preserve">PANT SONORAN BK 3XL      </t>
  </si>
  <si>
    <t>3226616-10-3XL</t>
  </si>
  <si>
    <t xml:space="preserve">PANT SONORAN BK 4XL      </t>
  </si>
  <si>
    <t>3226616-10-4XL</t>
  </si>
  <si>
    <t xml:space="preserve">PANT SONORAN BK L        </t>
  </si>
  <si>
    <t>3226616-10-L</t>
  </si>
  <si>
    <t xml:space="preserve">PANT SONORAN BK M        </t>
  </si>
  <si>
    <t>3226616-10-M</t>
  </si>
  <si>
    <t xml:space="preserve">PANT SONORAN BK S        </t>
  </si>
  <si>
    <t>3226616-10-S</t>
  </si>
  <si>
    <t xml:space="preserve">PANT SONORAN BK XL       </t>
  </si>
  <si>
    <t>3226616-10-XL</t>
  </si>
  <si>
    <t xml:space="preserve">PANT SONORAN BK XXLL      </t>
  </si>
  <si>
    <t>3226616-10-XXL</t>
  </si>
  <si>
    <t xml:space="preserve">PANT SONORAN GY/GY 3XL   </t>
  </si>
  <si>
    <t>3226616-922-3XL</t>
  </si>
  <si>
    <t xml:space="preserve">PANT SONORAN GY/GY 4XL   </t>
  </si>
  <si>
    <t>3226616-922-4XL</t>
  </si>
  <si>
    <t xml:space="preserve">PANT SONORAN GY/GY L     </t>
  </si>
  <si>
    <t>3226616-922-L</t>
  </si>
  <si>
    <t xml:space="preserve">PANT SONORAN GY/GY M     </t>
  </si>
  <si>
    <t>3226616-922-M</t>
  </si>
  <si>
    <t xml:space="preserve">PANT SONORAN GY/GY S     </t>
  </si>
  <si>
    <t>3226616-922-S</t>
  </si>
  <si>
    <t xml:space="preserve">PANT SONORAN GY/GY XL    </t>
  </si>
  <si>
    <t>3226616-922-XL</t>
  </si>
  <si>
    <t xml:space="preserve">PANT SONORAN GY/GY XXLL   </t>
  </si>
  <si>
    <t>3226616-922-XXL</t>
  </si>
  <si>
    <t>PANT SWITCH DS BK 2XL</t>
  </si>
  <si>
    <t>3224012102XL</t>
  </si>
  <si>
    <t>PANT SWITCH DS BK 3XL</t>
  </si>
  <si>
    <t>3224012103XL</t>
  </si>
  <si>
    <t>PANT SWITCH DS BK 4XL</t>
  </si>
  <si>
    <t>3224012104XL</t>
  </si>
  <si>
    <t>PANT SWITCH DS BK L</t>
  </si>
  <si>
    <t>322401210L</t>
  </si>
  <si>
    <t>PANT SWITCH DS BK M</t>
  </si>
  <si>
    <t>322401210M</t>
  </si>
  <si>
    <t>PANT SWITCH DS BK XL</t>
  </si>
  <si>
    <t>322401210XL</t>
  </si>
  <si>
    <t>PANT TECH ST GTX 52</t>
  </si>
  <si>
    <t>PANT TECH ST GTX 54</t>
  </si>
  <si>
    <t>PANT TECH ST GTX 56</t>
  </si>
  <si>
    <t>PANT TRACK BLK 44</t>
  </si>
  <si>
    <t>PANT TRACK BLK 46</t>
  </si>
  <si>
    <t>PANT TRACK BLK 48</t>
  </si>
  <si>
    <t>PANT TRACK BLK 50</t>
  </si>
  <si>
    <t>PANT TRACK BLK 52</t>
  </si>
  <si>
    <t>PANT TRACK BLK 54</t>
  </si>
  <si>
    <t>PANT TRACK BLK 56</t>
  </si>
  <si>
    <t>PANT TRACK BLK 58</t>
  </si>
  <si>
    <t>PANT TRACK BLK 60</t>
  </si>
  <si>
    <t>PANT TRACK W/B 44</t>
  </si>
  <si>
    <t>PANT TRACK W/B 46</t>
  </si>
  <si>
    <t>PANT TRACK W/B 48</t>
  </si>
  <si>
    <t>PANT TRACK W/B 50</t>
  </si>
  <si>
    <t>PANT TRACK W/B 52</t>
  </si>
  <si>
    <t>PANT TRACK W/B 54</t>
  </si>
  <si>
    <t>PANT TRACK W/B 56</t>
  </si>
  <si>
    <t>PANT TRACK W/B 58</t>
  </si>
  <si>
    <t>PANT TRACK W/B 60</t>
  </si>
  <si>
    <t>PANT VAL DS BK 2X</t>
  </si>
  <si>
    <t>3224014102X</t>
  </si>
  <si>
    <t>PANT VAL DS BK L</t>
  </si>
  <si>
    <t>322401410L</t>
  </si>
  <si>
    <t>PANT VAL DS BK M</t>
  </si>
  <si>
    <t>322401410M</t>
  </si>
  <si>
    <t>PANT VAL DS BK XL</t>
  </si>
  <si>
    <t>322401410XL</t>
  </si>
  <si>
    <t>PANT VAL DS GY/BL/RD 2X</t>
  </si>
  <si>
    <t>322401417382X</t>
  </si>
  <si>
    <t>PANT VAL DS GY/BL/RD 4X</t>
  </si>
  <si>
    <t>322401417384X</t>
  </si>
  <si>
    <t>PANT VAL DS GY/BL/RD L</t>
  </si>
  <si>
    <t>32240141738L</t>
  </si>
  <si>
    <t>PANT VAL DS GY/BL/RD M</t>
  </si>
  <si>
    <t>32240141738M</t>
  </si>
  <si>
    <t>PANT VAL DS GY/BL/RD XL</t>
  </si>
  <si>
    <t>32240141738XL</t>
  </si>
  <si>
    <t>PANT VAL DS L GY/D GR 2X</t>
  </si>
  <si>
    <t>322401492112X</t>
  </si>
  <si>
    <t>PANT VAL DS L GY/D GR 3X</t>
  </si>
  <si>
    <t>322401492113X</t>
  </si>
  <si>
    <t>PANT VAL DS L GY/D GR 4X</t>
  </si>
  <si>
    <t>322401492114X</t>
  </si>
  <si>
    <t>PANT VAL DS L GY/D GR L</t>
  </si>
  <si>
    <t>32240149211L</t>
  </si>
  <si>
    <t>PANT VAL DS L GY/D GR M</t>
  </si>
  <si>
    <t>32240149211M</t>
  </si>
  <si>
    <t>PANT VAL DS L GY/D GR XL</t>
  </si>
  <si>
    <t>32240149211XL</t>
  </si>
  <si>
    <t>PANT VAL DS SHORT BK 2X</t>
  </si>
  <si>
    <t>3224114102X</t>
  </si>
  <si>
    <t>PANT VAL DS SHORT BK 4X</t>
  </si>
  <si>
    <t>3224114104X</t>
  </si>
  <si>
    <t>PANT VAL DS SHORT BK XL</t>
  </si>
  <si>
    <t>322411410XL</t>
  </si>
  <si>
    <t>PANT VAL2 DS B/G 2X</t>
  </si>
  <si>
    <t>32240161162X</t>
  </si>
  <si>
    <t>PANT VAL2 DS B/G 3X</t>
  </si>
  <si>
    <t>32240161163X</t>
  </si>
  <si>
    <t>PANT VAL2 DS B/G 4X</t>
  </si>
  <si>
    <t>32240161164X</t>
  </si>
  <si>
    <t>PANT VAL2 DS B/G L</t>
  </si>
  <si>
    <t>3224016106L</t>
  </si>
  <si>
    <t>PANT VAL2 DS B/G M</t>
  </si>
  <si>
    <t>3224016116M</t>
  </si>
  <si>
    <t>PANT VAL2 DS B/G S</t>
  </si>
  <si>
    <t>3224016106S</t>
  </si>
  <si>
    <t>PANT VAL2 DS B/G XL</t>
  </si>
  <si>
    <t>3224016106XL</t>
  </si>
  <si>
    <t>PANT VAL2 DS G/B/R 2X</t>
  </si>
  <si>
    <t>322401692102X</t>
  </si>
  <si>
    <t>PANT VAL2 DS G/B/R 3X</t>
  </si>
  <si>
    <t>322401692103X</t>
  </si>
  <si>
    <t>PANT VAL2 DS G/B/R 4X</t>
  </si>
  <si>
    <t>322401692104X</t>
  </si>
  <si>
    <t>PANT VAL2 DS G/B/R L</t>
  </si>
  <si>
    <t>32240169210L</t>
  </si>
  <si>
    <t>PANT VAL2 DS G/B/R M</t>
  </si>
  <si>
    <t>32240169210M</t>
  </si>
  <si>
    <t>PANT VAL2 DS G/B/R S</t>
  </si>
  <si>
    <t>32240169210S</t>
  </si>
  <si>
    <t>PANT VAL2 DS G/B/R XL</t>
  </si>
  <si>
    <t>32240169210XL</t>
  </si>
  <si>
    <t xml:space="preserve">PANT WAKE AIR BK/BK 2X   </t>
  </si>
  <si>
    <t>3325918-1100-2X</t>
  </si>
  <si>
    <t xml:space="preserve">PANT WAKE AIR BK/BK 3X   </t>
  </si>
  <si>
    <t>3325918-1100-3X</t>
  </si>
  <si>
    <t xml:space="preserve">PANT WAKE AIR BK/BK 4X   </t>
  </si>
  <si>
    <t>3325918-1100-4X</t>
  </si>
  <si>
    <t xml:space="preserve">PANT WAKE AIR BK/BK 5X   </t>
  </si>
  <si>
    <t>3325918-1100-5X</t>
  </si>
  <si>
    <t xml:space="preserve">PANT WAKE AIR BK/BK L    </t>
  </si>
  <si>
    <t xml:space="preserve">PANT WAKE AIR BK/BK M    </t>
  </si>
  <si>
    <t xml:space="preserve">PANT WAKE AIR BK/BK S    </t>
  </si>
  <si>
    <t xml:space="preserve">PANT WAKE AIR BK/BK XL   </t>
  </si>
  <si>
    <t>3325918-1100-XL</t>
  </si>
  <si>
    <t>3223318-104-L</t>
  </si>
  <si>
    <t>3223318-104-M</t>
  </si>
  <si>
    <t>3223318-104-S</t>
  </si>
  <si>
    <t>3226017-10-2X</t>
  </si>
  <si>
    <t>3226017-10-3X</t>
  </si>
  <si>
    <t>3226017-10-4X</t>
  </si>
  <si>
    <t>3226017-10-L</t>
  </si>
  <si>
    <t>3226017-10-M</t>
  </si>
  <si>
    <t>3226017-10-S</t>
  </si>
  <si>
    <t>3226017-10-XL</t>
  </si>
  <si>
    <t>3226017-1018-2X</t>
  </si>
  <si>
    <t>3226017-1018-3X</t>
  </si>
  <si>
    <t>3226017-1018-4X</t>
  </si>
  <si>
    <t>3226017-1018-XL</t>
  </si>
  <si>
    <t>PANTS 4W KERRY DENIM 2</t>
  </si>
  <si>
    <t>PANTS 4W KERRY DENIM 4</t>
  </si>
  <si>
    <t>PANTS 4W KERRY DENIM 6</t>
  </si>
  <si>
    <t>PANTS 4W KERRY DENIM 8</t>
  </si>
  <si>
    <t>PANTS A-10 AIRFLO 44</t>
  </si>
  <si>
    <t>PANTS A-10 AIRFLO 46</t>
  </si>
  <si>
    <t>PANTS A-10 AIRFLO 58</t>
  </si>
  <si>
    <t>PANTS HELLCAT DENIM 28</t>
  </si>
  <si>
    <t>PANTS HELLCAT DENIM 30</t>
  </si>
  <si>
    <t>PANTS HELLCAT DENIM 32</t>
  </si>
  <si>
    <t>PANTS HELLCAT DENIM 34</t>
  </si>
  <si>
    <t>PANTS HELLCAT DENIM 36</t>
  </si>
  <si>
    <t>PANTS HELLCAT DENIM 38</t>
  </si>
  <si>
    <t>PANTS RESIST DENIM 28</t>
  </si>
  <si>
    <t>PANTS RESIST DENIM 30</t>
  </si>
  <si>
    <t>PANTS RESIST DENIM 32</t>
  </si>
  <si>
    <t>PANTS RESIST DENIM 34</t>
  </si>
  <si>
    <t>PANTS RESIST DENIM 36</t>
  </si>
  <si>
    <t>PANTS RESIST DENIM 38</t>
  </si>
  <si>
    <t>PANTS RESIST DENIM 40</t>
  </si>
  <si>
    <t>PANTS,RAIN RP-5 BLACK L</t>
  </si>
  <si>
    <t>32245511L</t>
  </si>
  <si>
    <t>PANTS,RAIN RP-5 BLACK XL</t>
  </si>
  <si>
    <t>32245511XL</t>
  </si>
  <si>
    <t>PLATE ATTACHMENT BNS PART</t>
  </si>
  <si>
    <t>PLATE ATTACHMENT BNS SB</t>
  </si>
  <si>
    <t>6544418-13-os</t>
  </si>
  <si>
    <t>PROTECTOR NUC KR-1 L</t>
  </si>
  <si>
    <t>650451512L</t>
  </si>
  <si>
    <t>PROTECTOR NUC KR-1 M</t>
  </si>
  <si>
    <t>650451512M</t>
  </si>
  <si>
    <t>PROTECTOR NUC KR-1 S</t>
  </si>
  <si>
    <t>650451512S</t>
  </si>
  <si>
    <t>PROTECTOR NUC KR-1 XL</t>
  </si>
  <si>
    <t>650451512XL</t>
  </si>
  <si>
    <t>PROTECTOR NUC KR-1 XS</t>
  </si>
  <si>
    <t>650451512XS</t>
  </si>
  <si>
    <t>PROTECTOR NUC KR-1I L</t>
  </si>
  <si>
    <t>650411512L</t>
  </si>
  <si>
    <t>PROTECTOR NUC KR-1I M</t>
  </si>
  <si>
    <t>650411512M</t>
  </si>
  <si>
    <t>PROTECTOR NUC KR-1I S</t>
  </si>
  <si>
    <t>650411512S</t>
  </si>
  <si>
    <t>PROTECTOR NUC KR-2 L</t>
  </si>
  <si>
    <t>650461513L</t>
  </si>
  <si>
    <t>PROTECTOR NUC KR-2 M</t>
  </si>
  <si>
    <t>650461513M</t>
  </si>
  <si>
    <t>PROTECTOR NUC KR-2 S</t>
  </si>
  <si>
    <t>650461513S</t>
  </si>
  <si>
    <t>PROTECTOR NUC KR-2 XL</t>
  </si>
  <si>
    <t>650461513XL</t>
  </si>
  <si>
    <t>PROTECTOR NUC KR-2 XS</t>
  </si>
  <si>
    <t>650461513XS</t>
  </si>
  <si>
    <t xml:space="preserve">PROTECTOR NUC KR-3 B/R L </t>
  </si>
  <si>
    <t>6504718-13-L</t>
  </si>
  <si>
    <t xml:space="preserve">PROTECTOR NUC KR-3 B/R M </t>
  </si>
  <si>
    <t>6504718-13-M</t>
  </si>
  <si>
    <t xml:space="preserve">PROTECTOR NUC KR-3 B/R S </t>
  </si>
  <si>
    <t>6504718-13-S</t>
  </si>
  <si>
    <t>PROTECTOR NUC KR-3 B/R XL</t>
  </si>
  <si>
    <t>6504718-13-XL</t>
  </si>
  <si>
    <t>PROTECTOR NUC KR-3 B/R XS</t>
  </si>
  <si>
    <t>6504718-13-XS</t>
  </si>
  <si>
    <t>PROTECTOR NUC KR-C M/XL</t>
  </si>
  <si>
    <t>6508615123MXL</t>
  </si>
  <si>
    <t>PROTECTOR NUC KR-C XS/S</t>
  </si>
  <si>
    <t>6508615123XSS</t>
  </si>
  <si>
    <t>6504018-13-L</t>
  </si>
  <si>
    <t>6504018-13-M</t>
  </si>
  <si>
    <t>6504018-13-S</t>
  </si>
  <si>
    <t xml:space="preserve">PROTECTOR NUC KR-CELL XL </t>
  </si>
  <si>
    <t>6504018-13-XL</t>
  </si>
  <si>
    <t xml:space="preserve">PROTECTOR NUC KR-CELL XS </t>
  </si>
  <si>
    <t>6504018-13-XS</t>
  </si>
  <si>
    <t>PROTECTOR NUC KR-CI M/XL</t>
  </si>
  <si>
    <t>670211510MXL</t>
  </si>
  <si>
    <t>PROTECTOR NUC KR-CI XS/S</t>
  </si>
  <si>
    <t>670211510XSS</t>
  </si>
  <si>
    <t>PROTECTOR NUC KR-CIR M/XL</t>
  </si>
  <si>
    <t>670201510MXL</t>
  </si>
  <si>
    <t>PROTECTOR NUC KR-CIR XS/S</t>
  </si>
  <si>
    <t>670201510XSS</t>
  </si>
  <si>
    <t>PROTECTOR NUC KR-CIW O/S</t>
  </si>
  <si>
    <t>6525517-12-L</t>
  </si>
  <si>
    <t>6525517-12-S</t>
  </si>
  <si>
    <t>6525017-12-L</t>
  </si>
  <si>
    <t>6525017-12-S</t>
  </si>
  <si>
    <t>PROTECTOR NUC KR-R L</t>
  </si>
  <si>
    <t>6505015125L</t>
  </si>
  <si>
    <t>PROTECTOR NUC KR-R M</t>
  </si>
  <si>
    <t>6505015125M</t>
  </si>
  <si>
    <t>PROTECTOR NUC KR-R S</t>
  </si>
  <si>
    <t>6505015125S</t>
  </si>
  <si>
    <t>PROTECTOR NUC KR-R XL</t>
  </si>
  <si>
    <t>6505015125XL</t>
  </si>
  <si>
    <t>PROTECTOR NUC KR-R XS</t>
  </si>
  <si>
    <t>6505015125XS</t>
  </si>
  <si>
    <t>PROTECTOR NUC KR-TB O/S</t>
  </si>
  <si>
    <t>PROTECTOR YTH BIO BACK</t>
  </si>
  <si>
    <t>482-70462X</t>
  </si>
  <si>
    <t>RACEFEND GLOVES AVIATOR 2XL</t>
  </si>
  <si>
    <t>3563518-7159-2XL</t>
  </si>
  <si>
    <t>482-7046L</t>
  </si>
  <si>
    <t>RACEFEND GLOVES AVIATOR L</t>
  </si>
  <si>
    <t>3563518-7159-L</t>
  </si>
  <si>
    <t>482-7046M</t>
  </si>
  <si>
    <t>RACEFEND GLOVES AVIATOR M</t>
  </si>
  <si>
    <t>3563518-7159-M</t>
  </si>
  <si>
    <t>482-7046S</t>
  </si>
  <si>
    <t>RACEFEND GLOVES AVIATOR S</t>
  </si>
  <si>
    <t>3563518-7159-S</t>
  </si>
  <si>
    <t>482-7046X</t>
  </si>
  <si>
    <t>RACEFEND GLOVES AVIATOR XL</t>
  </si>
  <si>
    <t>3563518-7159-XL</t>
  </si>
  <si>
    <t>482-7148L</t>
  </si>
  <si>
    <t>RACEFEND GLOVES ORG FLU/BLK L</t>
  </si>
  <si>
    <t>3563519-451-L</t>
  </si>
  <si>
    <t>482-7148M</t>
  </si>
  <si>
    <t>RACEFEND GLOVES ORG FLU/BLK M</t>
  </si>
  <si>
    <t>3563519-451-M</t>
  </si>
  <si>
    <t>482-7148S</t>
  </si>
  <si>
    <t>RACEFEND GLOVES ORG FLU/BLK S</t>
  </si>
  <si>
    <t>3563519-451-S</t>
  </si>
  <si>
    <t>482-7148X</t>
  </si>
  <si>
    <t>RACEFEND GLOVES ORG FLU/BLK XL</t>
  </si>
  <si>
    <t>3563519-451-XL</t>
  </si>
  <si>
    <t>482-71482X</t>
  </si>
  <si>
    <t>RACEFEND GLOVES ORG FLU/BLK XXL</t>
  </si>
  <si>
    <t>3563519-451-XXL</t>
  </si>
  <si>
    <t>482-7142L</t>
  </si>
  <si>
    <t>RACEFEND GLOVES RED/BLK L</t>
  </si>
  <si>
    <t>3563519-31-L</t>
  </si>
  <si>
    <t>482-7142M</t>
  </si>
  <si>
    <t>RACEFEND GLOVES RED/BLK M</t>
  </si>
  <si>
    <t>3563519-31-M</t>
  </si>
  <si>
    <t>482-7142S</t>
  </si>
  <si>
    <t>RACEFEND GLOVES RED/BLK S</t>
  </si>
  <si>
    <t>3563519-31-S</t>
  </si>
  <si>
    <t>482-7142X</t>
  </si>
  <si>
    <t>RACEFEND GLOVES RED/BLK XL</t>
  </si>
  <si>
    <t>3563519-31-XL</t>
  </si>
  <si>
    <t>482-71422X</t>
  </si>
  <si>
    <t>RACEFEND GLOVES RED/BLK XXL</t>
  </si>
  <si>
    <t>3563519-31-XXL</t>
  </si>
  <si>
    <t>482-7143L</t>
  </si>
  <si>
    <t>RACEFEND GLOVES WHT/RED/BLU L</t>
  </si>
  <si>
    <t>3563519-237-L</t>
  </si>
  <si>
    <t>482-7143M</t>
  </si>
  <si>
    <t>RACEFEND GLOVES WHT/RED/BLU M</t>
  </si>
  <si>
    <t>3563519-237-M</t>
  </si>
  <si>
    <t>482-7143S</t>
  </si>
  <si>
    <t>RACEFEND GLOVES WHT/RED/BLU S</t>
  </si>
  <si>
    <t>3563519-237-S</t>
  </si>
  <si>
    <t>482-7143X</t>
  </si>
  <si>
    <t>RACEFEND GLOVES WHT/RED/BLU XL</t>
  </si>
  <si>
    <t>3563519-237-XL</t>
  </si>
  <si>
    <t>482-71432X</t>
  </si>
  <si>
    <t>RACEFEND GLOVES WHT/RED/BLU XXL</t>
  </si>
  <si>
    <t>3563519-237-XXL</t>
  </si>
  <si>
    <t>482-7146L</t>
  </si>
  <si>
    <t>RACEFEND GLOVES YEL FLU/BLK L</t>
  </si>
  <si>
    <t>3563519-551-L</t>
  </si>
  <si>
    <t>482-7146M</t>
  </si>
  <si>
    <t>RACEFEND GLOVES YEL FLU/BLK M</t>
  </si>
  <si>
    <t>3563519-551-M</t>
  </si>
  <si>
    <t>482-7146S</t>
  </si>
  <si>
    <t>RACEFEND GLOVES YEL FLU/BLK S</t>
  </si>
  <si>
    <t>3563519-551-S</t>
  </si>
  <si>
    <t>482-7146X</t>
  </si>
  <si>
    <t>RACEFEND GLOVES YEL FLU/BLK XL</t>
  </si>
  <si>
    <t>3563519-551-XL</t>
  </si>
  <si>
    <t>482-71462X</t>
  </si>
  <si>
    <t>RACEFEND GLOVES YEL FLU/BLK XXL</t>
  </si>
  <si>
    <t>3563519-551-XXL</t>
  </si>
  <si>
    <t>482-7145L</t>
  </si>
  <si>
    <t>RACEFEND GLOVES YEL FLU/BLU L</t>
  </si>
  <si>
    <t>3563519-557-L</t>
  </si>
  <si>
    <t>482-7145M</t>
  </si>
  <si>
    <t>RACEFEND GLOVES YEL FLU/BLU M</t>
  </si>
  <si>
    <t>3563519-557-M</t>
  </si>
  <si>
    <t>482-7145S</t>
  </si>
  <si>
    <t>RACEFEND GLOVES YEL FLU/BLU S</t>
  </si>
  <si>
    <t>3563519-557-S</t>
  </si>
  <si>
    <t>482-7145X</t>
  </si>
  <si>
    <t>RACEFEND GLOVES YEL FLU/BLU XL</t>
  </si>
  <si>
    <t>3563519-557-XL</t>
  </si>
  <si>
    <t>482-71452X</t>
  </si>
  <si>
    <t>RACEFEND GLOVES YEL FLU/BLU XXL</t>
  </si>
  <si>
    <t>3563519-557-XXL</t>
  </si>
  <si>
    <t>482-7089S</t>
  </si>
  <si>
    <t>RADAR FLIGHT GLOVES ANGEL</t>
  </si>
  <si>
    <t>3561818-510-S</t>
  </si>
  <si>
    <t>482-7089M</t>
  </si>
  <si>
    <t>3561818-510-M</t>
  </si>
  <si>
    <t>482-7089L</t>
  </si>
  <si>
    <t>3561818-510-L</t>
  </si>
  <si>
    <t>482-7089XL</t>
  </si>
  <si>
    <t>3561818-510-XL</t>
  </si>
  <si>
    <t>482-70892XL</t>
  </si>
  <si>
    <t>3561818-510-2XL</t>
  </si>
  <si>
    <t>482-70902X</t>
  </si>
  <si>
    <t>RADAR FLIGHT GLOVES INDY VICE 2XL</t>
  </si>
  <si>
    <t>3561818-9397-2XL</t>
  </si>
  <si>
    <t>482-7090L</t>
  </si>
  <si>
    <t>RADAR FLIGHT GLOVES INDY VICE L</t>
  </si>
  <si>
    <t>3561818-9397-L</t>
  </si>
  <si>
    <t>482-7090M</t>
  </si>
  <si>
    <t>RADAR FLIGHT GLOVES INDY VICE M</t>
  </si>
  <si>
    <t>3561818-9397-M</t>
  </si>
  <si>
    <t>482-7090S</t>
  </si>
  <si>
    <t>RADAR FLIGHT GLOVES INDY VICE S</t>
  </si>
  <si>
    <t>3561818-9397-S</t>
  </si>
  <si>
    <t>482-7090X</t>
  </si>
  <si>
    <t>RADAR FLIGHT GLOVES INDY VICE XL</t>
  </si>
  <si>
    <t>3561818-9397-XL</t>
  </si>
  <si>
    <t>482-7170L</t>
  </si>
  <si>
    <t>RADAR GLOVES BLK/GY L</t>
  </si>
  <si>
    <t>3561819-1190-LG</t>
  </si>
  <si>
    <t>482-7170M</t>
  </si>
  <si>
    <t>RADAR GLOVES BLK/GY M</t>
  </si>
  <si>
    <t>3561819-1190-MD</t>
  </si>
  <si>
    <t>482-7170S</t>
  </si>
  <si>
    <t>RADAR GLOVES BLK/GY S</t>
  </si>
  <si>
    <t>3561819-1190-SM</t>
  </si>
  <si>
    <t>482-7170X</t>
  </si>
  <si>
    <t>RADAR GLOVES BLK/GY XL</t>
  </si>
  <si>
    <t>3561819-1190-XL</t>
  </si>
  <si>
    <t>482-71702X</t>
  </si>
  <si>
    <t>RADAR GLOVES BLK/GY XXL</t>
  </si>
  <si>
    <t>3561819-1190-2X</t>
  </si>
  <si>
    <t>482-7178L</t>
  </si>
  <si>
    <t>RADAR GLOVES BLK/OR L</t>
  </si>
  <si>
    <t>482-7178M</t>
  </si>
  <si>
    <t>RADAR GLOVES BLK/OR M</t>
  </si>
  <si>
    <t>482-7178S</t>
  </si>
  <si>
    <t>RADAR GLOVES BLK/OR S</t>
  </si>
  <si>
    <t>482-7178X</t>
  </si>
  <si>
    <t>RADAR GLOVES BLK/OR XL</t>
  </si>
  <si>
    <t>482-71782X</t>
  </si>
  <si>
    <t>RADAR GLOVES BLK/OR XXL</t>
  </si>
  <si>
    <t>482-7174L</t>
  </si>
  <si>
    <t>RADAR GLOVES BLK/TE L</t>
  </si>
  <si>
    <t>3561819-1170-LG</t>
  </si>
  <si>
    <t>482-7174M</t>
  </si>
  <si>
    <t>RADAR GLOVES BLK/TE M</t>
  </si>
  <si>
    <t>3561819-1170-MD</t>
  </si>
  <si>
    <t>482-7174S</t>
  </si>
  <si>
    <t>RADAR GLOVES BLK/TE S</t>
  </si>
  <si>
    <t>3561819-1170-SM</t>
  </si>
  <si>
    <t>482-7174X</t>
  </si>
  <si>
    <t>RADAR GLOVES BLK/TE XL</t>
  </si>
  <si>
    <t>3561819-1170-XL</t>
  </si>
  <si>
    <t>482-71742X</t>
  </si>
  <si>
    <t>RADAR GLOVES BLK/TE XXL</t>
  </si>
  <si>
    <t>3561819-1170-2X</t>
  </si>
  <si>
    <t>482-7173L</t>
  </si>
  <si>
    <t>RADAR GLOVES BLU/RD L</t>
  </si>
  <si>
    <t>482-7173M</t>
  </si>
  <si>
    <t>RADAR GLOVES BLU/RD M</t>
  </si>
  <si>
    <t>482-7173S</t>
  </si>
  <si>
    <t>RADAR GLOVES BLU/RD S</t>
  </si>
  <si>
    <t>482-7173X</t>
  </si>
  <si>
    <t>RADAR GLOVES BLU/RD XL</t>
  </si>
  <si>
    <t>482-71732X</t>
  </si>
  <si>
    <t>RADAR GLOVES BLU/RD XXL</t>
  </si>
  <si>
    <t>RADAR GLOVES G/BK/B L</t>
  </si>
  <si>
    <t>RADAR GLOVES G/BK/B M</t>
  </si>
  <si>
    <t>RADAR GLOVES G/BK/B S</t>
  </si>
  <si>
    <t>RADAR GLOVES G/BK/B XL</t>
  </si>
  <si>
    <t>RADAR GLOVES G/BK/B XXL</t>
  </si>
  <si>
    <t>482-7177L</t>
  </si>
  <si>
    <t>RADAR GLOVES GY/BL L</t>
  </si>
  <si>
    <t>3561819-9074-LG</t>
  </si>
  <si>
    <t>482-7177M</t>
  </si>
  <si>
    <t xml:space="preserve">RADAR GLOVES GY/BL M </t>
  </si>
  <si>
    <t>3561819-9074-MD</t>
  </si>
  <si>
    <t>482-7177S</t>
  </si>
  <si>
    <t xml:space="preserve">RADAR GLOVES GY/BL S </t>
  </si>
  <si>
    <t>3561819-9074-SM</t>
  </si>
  <si>
    <t>482-7177X</t>
  </si>
  <si>
    <t>RADAR GLOVES GY/BL XL</t>
  </si>
  <si>
    <t>3561819-9074-XL</t>
  </si>
  <si>
    <t>482-71772X</t>
  </si>
  <si>
    <t>RADAR GLOVES GY/BL XXL</t>
  </si>
  <si>
    <t>3561819-9074-2X</t>
  </si>
  <si>
    <t>482-7179L</t>
  </si>
  <si>
    <t>RADAR GLOVES NV/PK L</t>
  </si>
  <si>
    <t>3561819-7139-LG</t>
  </si>
  <si>
    <t>482-7179M</t>
  </si>
  <si>
    <t>RADAR GLOVES NV/PK M</t>
  </si>
  <si>
    <t>3561819-7139-MD</t>
  </si>
  <si>
    <t>482-7179S</t>
  </si>
  <si>
    <t>RADAR GLOVES NV/PK S</t>
  </si>
  <si>
    <t>3561819-7139-SM</t>
  </si>
  <si>
    <t>482-7179X</t>
  </si>
  <si>
    <t>RADAR GLOVES NV/PK XL</t>
  </si>
  <si>
    <t>3561819-7139-XL</t>
  </si>
  <si>
    <t>482-71792X</t>
  </si>
  <si>
    <t>RADAR GLOVES NV/PK XXL</t>
  </si>
  <si>
    <t>3561819-7139-2X</t>
  </si>
  <si>
    <t>RADAR GLOVES PE/MA L</t>
  </si>
  <si>
    <t>3561819-7079-LG</t>
  </si>
  <si>
    <t>RADAR GLOVES PE/MA M</t>
  </si>
  <si>
    <t>3561819-7079-MD</t>
  </si>
  <si>
    <t xml:space="preserve">RADAR GLOVES PE/MA S </t>
  </si>
  <si>
    <t>3561819-7079-SM</t>
  </si>
  <si>
    <t>RADAR GLOVES PE/MA XL</t>
  </si>
  <si>
    <t>3561819-7079-XL</t>
  </si>
  <si>
    <t xml:space="preserve">RADAR GLOVES PE/MA XXL </t>
  </si>
  <si>
    <t>3561819-7079-2X</t>
  </si>
  <si>
    <t>482-7172L</t>
  </si>
  <si>
    <t>RADAR GLOVES RD/BLK L</t>
  </si>
  <si>
    <t>3561819-31-LG</t>
  </si>
  <si>
    <t>482-7172M</t>
  </si>
  <si>
    <t>RADAR GLOVES RD/BLK M</t>
  </si>
  <si>
    <t>3561819-31-MD</t>
  </si>
  <si>
    <t>482-7172S</t>
  </si>
  <si>
    <t>RADAR GLOVES RD/BLK S</t>
  </si>
  <si>
    <t>3561819-31-SM</t>
  </si>
  <si>
    <t>482-7172X</t>
  </si>
  <si>
    <t>RADAR GLOVES RD/BLK XL</t>
  </si>
  <si>
    <t>3561819-31-XL</t>
  </si>
  <si>
    <t>482-71722X</t>
  </si>
  <si>
    <t>RADAR GLOVES RD/BLK XXL</t>
  </si>
  <si>
    <t>3561819-31-2X</t>
  </si>
  <si>
    <t>482-7176L</t>
  </si>
  <si>
    <t>RADAR GLOVES YL/GY L</t>
  </si>
  <si>
    <t>482-7176M</t>
  </si>
  <si>
    <t>RADAR GLOVES YL/GY M</t>
  </si>
  <si>
    <t>482-7176S</t>
  </si>
  <si>
    <t>RADAR GLOVES YL/GY S</t>
  </si>
  <si>
    <t>482-7176X</t>
  </si>
  <si>
    <t>RADAR GLOVES YL/GY XL</t>
  </si>
  <si>
    <t>482-71762X</t>
  </si>
  <si>
    <t>RADAR GLOVES YL/GY XXL</t>
  </si>
  <si>
    <t xml:space="preserve">482-70882X </t>
  </si>
  <si>
    <t xml:space="preserve">RADAR L.E. UNION GLOVES </t>
  </si>
  <si>
    <t xml:space="preserve">482-7088L </t>
  </si>
  <si>
    <t xml:space="preserve">482-7088M </t>
  </si>
  <si>
    <t xml:space="preserve">482-7088S </t>
  </si>
  <si>
    <t xml:space="preserve">482-7088XL </t>
  </si>
  <si>
    <t>RAINSUIT 2PC RACING 2X</t>
  </si>
  <si>
    <t>3264011012X</t>
  </si>
  <si>
    <t>RAINSUIT 2PC RACING 3X</t>
  </si>
  <si>
    <t>3264011013X</t>
  </si>
  <si>
    <t>RAINSUIT 2PC RACING L</t>
  </si>
  <si>
    <t>326401101L</t>
  </si>
  <si>
    <t>RAINSUIT 2PC RACING M</t>
  </si>
  <si>
    <t>326401101M</t>
  </si>
  <si>
    <t>RAINSUIT 2PC RACING S</t>
  </si>
  <si>
    <t>326401101S</t>
  </si>
  <si>
    <t>RAINSUIT 2PC RACING XL</t>
  </si>
  <si>
    <t>326401101XL</t>
  </si>
  <si>
    <t xml:space="preserve">RAINSUIT HURRICANE BL 3X </t>
  </si>
  <si>
    <t>3264617-10-3XL</t>
  </si>
  <si>
    <t>3264617-10-L</t>
  </si>
  <si>
    <t>3264617-10-M</t>
  </si>
  <si>
    <t>3264617-10-S</t>
  </si>
  <si>
    <t xml:space="preserve">RAINSUIT HURRICANE BL XL </t>
  </si>
  <si>
    <t>3264617-10-XL</t>
  </si>
  <si>
    <t xml:space="preserve">RAINSUIT HURRICANE BL XXL </t>
  </si>
  <si>
    <t>3264617-10-XXL</t>
  </si>
  <si>
    <t>RAINSUIT HURRICANE Y/B 3X</t>
  </si>
  <si>
    <t>3264617-551-3XL</t>
  </si>
  <si>
    <t xml:space="preserve">RAINSUIT HURRICANE Y/B L </t>
  </si>
  <si>
    <t>3264617-551-L</t>
  </si>
  <si>
    <t xml:space="preserve">RAINSUIT HURRICANE Y/B M </t>
  </si>
  <si>
    <t>3264617-551-M</t>
  </si>
  <si>
    <t xml:space="preserve">RAINSUIT HURRICANE Y/B S </t>
  </si>
  <si>
    <t>3264617-551-S</t>
  </si>
  <si>
    <t>RAINSUIT HURRICANE Y/B XL</t>
  </si>
  <si>
    <t>3264617-551-XL</t>
  </si>
  <si>
    <t>RAINSUIT HURRICANE Y/B XXL</t>
  </si>
  <si>
    <t>3264617-551-XXL</t>
  </si>
  <si>
    <t>RAINSUIT QUICK SEAL BK 2X</t>
  </si>
  <si>
    <t>3264512102XL</t>
  </si>
  <si>
    <t>RAINSUIT QUICK SEAL BK 3X</t>
  </si>
  <si>
    <t>3264512103XL</t>
  </si>
  <si>
    <t>RAINSUIT QUICK SEAL BK L</t>
  </si>
  <si>
    <t>326451210L</t>
  </si>
  <si>
    <t>RAINSUIT QUICK SEAL BK M</t>
  </si>
  <si>
    <t>326451210M</t>
  </si>
  <si>
    <t>RAINSUIT QUICK SEAL BK S</t>
  </si>
  <si>
    <t>326451210S</t>
  </si>
  <si>
    <t>RAINSUIT QUICK SEAL BK XL</t>
  </si>
  <si>
    <t>326451210XL</t>
  </si>
  <si>
    <t>RAINSUIT QUICK SEAL OR 2X</t>
  </si>
  <si>
    <t>3264512402XL</t>
  </si>
  <si>
    <t>RAINSUIT QUICK SEAL OR 3X</t>
  </si>
  <si>
    <t>3264512403XL</t>
  </si>
  <si>
    <t>RAINSUIT QUICK SEAL OR L</t>
  </si>
  <si>
    <t>326451240L</t>
  </si>
  <si>
    <t>RAINSUIT QUICK SEAL OR M</t>
  </si>
  <si>
    <t>326451240M</t>
  </si>
  <si>
    <t>RAINSUIT QUICK SEAL OR S</t>
  </si>
  <si>
    <t>326451240S</t>
  </si>
  <si>
    <t>RAINSUIT QUICK SEAL OR XL</t>
  </si>
  <si>
    <t>326451240XL</t>
  </si>
  <si>
    <t>RAINSUIT QUICK SEAL YL 2X</t>
  </si>
  <si>
    <t>3264512552XL</t>
  </si>
  <si>
    <t>RAINSUIT QUICK SEAL YL 3X</t>
  </si>
  <si>
    <t>3264512553XL</t>
  </si>
  <si>
    <t>RAINSUIT QUICK SEAL YL L</t>
  </si>
  <si>
    <t>326451255L</t>
  </si>
  <si>
    <t>RAINSUIT QUICK SEAL YL M</t>
  </si>
  <si>
    <t>326451255M</t>
  </si>
  <si>
    <t>RAINSUIT QUICK SEAL YL S</t>
  </si>
  <si>
    <t>326451255S</t>
  </si>
  <si>
    <t>RAINSUIT QUICK SEAL YL XL</t>
  </si>
  <si>
    <t>326451255XL</t>
  </si>
  <si>
    <t>RATCHET 15 SUPRTECH R BK</t>
  </si>
  <si>
    <t>25RT10</t>
  </si>
  <si>
    <t>RATCHET MONO FUSE GTX -L</t>
  </si>
  <si>
    <t>25CIMF10L</t>
  </si>
  <si>
    <t>RATCHET MONO FUSE GTX -M</t>
  </si>
  <si>
    <t>25CIMF10M</t>
  </si>
  <si>
    <t>RATCHET MONO FUSE GTX -S</t>
  </si>
  <si>
    <t>25CIMF10S</t>
  </si>
  <si>
    <t>RATCHET SMX3-L</t>
  </si>
  <si>
    <t>25CISMX1310L</t>
  </si>
  <si>
    <t>RATCHET SMX3-M</t>
  </si>
  <si>
    <t>25CISMX1310M</t>
  </si>
  <si>
    <t>RAY CANVAS V2 JACKET BLK 2XL</t>
  </si>
  <si>
    <t>3308319-10-2X</t>
  </si>
  <si>
    <t>RAY CANVAS V2 JACKET BLK 3XL</t>
  </si>
  <si>
    <t>3308319-10-3X</t>
  </si>
  <si>
    <t>RAY CANVAS V2 JACKET BLK L</t>
  </si>
  <si>
    <t>3308319-10-L</t>
  </si>
  <si>
    <t>RAY CANVAS V2 JACKET BLK M</t>
  </si>
  <si>
    <t>3308319-10-M</t>
  </si>
  <si>
    <t>RAY CANVAS V2 JACKET BLK S</t>
  </si>
  <si>
    <t>3308319-10-S</t>
  </si>
  <si>
    <t>RAY CANVAS V2 JACKET BLK XL</t>
  </si>
  <si>
    <t>3308319-10-XL</t>
  </si>
  <si>
    <t>RAY CANVAS V2 JACKET KHAKI 2XL</t>
  </si>
  <si>
    <t>3308319-85-2X</t>
  </si>
  <si>
    <t>RAY CANVAS V2 JACKET KHAKI 3XL</t>
  </si>
  <si>
    <t>3308319-85-3X</t>
  </si>
  <si>
    <t>RAY CANVAS V2 JACKET KHAKI L</t>
  </si>
  <si>
    <t>3308319-85-L</t>
  </si>
  <si>
    <t>RAY CANVAS V2 JACKET KHAKI M</t>
  </si>
  <si>
    <t>3308319-85-M</t>
  </si>
  <si>
    <t>RAY CANVAS V2 JACKET KHAKI S</t>
  </si>
  <si>
    <t>3308319-85-S</t>
  </si>
  <si>
    <t>RAY CANVAS V2 JACKET KHAKI XL</t>
  </si>
  <si>
    <t>3308319-85-XL</t>
  </si>
  <si>
    <t>ROOST GRD A-1 W/B/R XL/2X</t>
  </si>
  <si>
    <t>482-62004</t>
  </si>
  <si>
    <t xml:space="preserve">ROOST GUARD A-1 B/AN M/L </t>
  </si>
  <si>
    <t>482-62005</t>
  </si>
  <si>
    <t>ROOST GUARD A-1 B/AN XL/2</t>
  </si>
  <si>
    <t>6700116-104-XL2</t>
  </si>
  <si>
    <t>ROOST GUARD A1 MXON M/L</t>
  </si>
  <si>
    <t>6700117732ML</t>
  </si>
  <si>
    <t>ROOST GUARD A1 MXON XL/2X</t>
  </si>
  <si>
    <t>6700117732XL2X</t>
  </si>
  <si>
    <t>482-62205</t>
  </si>
  <si>
    <t>6700517-1431-ML</t>
  </si>
  <si>
    <t>482-62206</t>
  </si>
  <si>
    <t>ROOST GUARD A10 B/R XL/2X</t>
  </si>
  <si>
    <t>6700517-1431XL2</t>
  </si>
  <si>
    <t>482-62204</t>
  </si>
  <si>
    <t xml:space="preserve">ROOST GUARD A10 B/R XS/S </t>
  </si>
  <si>
    <t>6700517-1431-XS</t>
  </si>
  <si>
    <t>482-62202</t>
  </si>
  <si>
    <t xml:space="preserve">ROOST GUARD A10 W/B/R M/L  </t>
  </si>
  <si>
    <t>6700517-213-ML</t>
  </si>
  <si>
    <t>482-62203</t>
  </si>
  <si>
    <t>ROOST GUARD A10 W/B/R XL/2X</t>
  </si>
  <si>
    <t>6700517-213-XL2</t>
  </si>
  <si>
    <t>482-62201</t>
  </si>
  <si>
    <t xml:space="preserve">ROOST GUARD A10 W/B/R XS/S </t>
  </si>
  <si>
    <t>6700517-213-XS</t>
  </si>
  <si>
    <t>482-62105</t>
  </si>
  <si>
    <t xml:space="preserve">ROOST GUARD A-4 B/AN M/L </t>
  </si>
  <si>
    <t>482-62106</t>
  </si>
  <si>
    <t>ROOST GUARD A-4 B/AN XL/2</t>
  </si>
  <si>
    <t>6701517-104-XL2</t>
  </si>
  <si>
    <t>482-62104</t>
  </si>
  <si>
    <t>ROOST GUARD A-4 B/AN XS/S</t>
  </si>
  <si>
    <t>6701517-104-XSS</t>
  </si>
  <si>
    <t>ROOST GUARD A-4 M/L</t>
  </si>
  <si>
    <t>6701517213ML</t>
  </si>
  <si>
    <t>ROOST GUARD A-4 XL/2XL</t>
  </si>
  <si>
    <t>6701517213XL2</t>
  </si>
  <si>
    <t>ROOST GUARD A-4 XS/S</t>
  </si>
  <si>
    <t>6701517213XSS</t>
  </si>
  <si>
    <t>ROOST GUARD A-6 BLACK</t>
  </si>
  <si>
    <t>ROOST GUARD A-8 B/W 2X/4X</t>
  </si>
  <si>
    <t>6700012122X4</t>
  </si>
  <si>
    <t>ROOST GUARD A-8 B/W M/2X</t>
  </si>
  <si>
    <t>670001212M2X</t>
  </si>
  <si>
    <t>ROOST GUARD A-8 B/W S/M</t>
  </si>
  <si>
    <t>670001212SM</t>
  </si>
  <si>
    <t>ROOST GUARD A-8 W/R 2X/4X</t>
  </si>
  <si>
    <t>6700012232X4</t>
  </si>
  <si>
    <t>ROOST GUARD A-8 W/R M/2X</t>
  </si>
  <si>
    <t>670001223M2X</t>
  </si>
  <si>
    <t>ROOST GUARD A-8 W/R S/M</t>
  </si>
  <si>
    <t>670001223SM</t>
  </si>
  <si>
    <t>482-62301</t>
  </si>
  <si>
    <t>ROOST GUARD YTH A5-S L/XL</t>
  </si>
  <si>
    <t>482-62300</t>
  </si>
  <si>
    <t xml:space="preserve">ROOST GUARD YTH A5-S S/M </t>
  </si>
  <si>
    <t>2515518-13-10</t>
  </si>
  <si>
    <t>2515518-13-10.5</t>
  </si>
  <si>
    <t>2515518-13-11</t>
  </si>
  <si>
    <t>2515518-13-11.5</t>
  </si>
  <si>
    <t>2515518-13-12</t>
  </si>
  <si>
    <t>2515518-13-12.5</t>
  </si>
  <si>
    <t>2515518-13-13</t>
  </si>
  <si>
    <t>2515518-13-13.5</t>
  </si>
  <si>
    <t>2515518-13-14</t>
  </si>
  <si>
    <t>2515518-13-6</t>
  </si>
  <si>
    <t>2515518-13-7</t>
  </si>
  <si>
    <t>2515518-13-8</t>
  </si>
  <si>
    <t>2515518-13-9</t>
  </si>
  <si>
    <t>2515518-155-10</t>
  </si>
  <si>
    <t>SEKTOR SHOES BK/YL FL 10.5</t>
  </si>
  <si>
    <t>2515518-155-10.5</t>
  </si>
  <si>
    <t>2515518-155-11</t>
  </si>
  <si>
    <t>SEKTOR SHOES BK/YL FL 11.5</t>
  </si>
  <si>
    <t>2515518-155-11.5</t>
  </si>
  <si>
    <t>2515518-155-12</t>
  </si>
  <si>
    <t>SEKTOR SHOES BK/YL FL 12.5</t>
  </si>
  <si>
    <t>2515518-155-12.5</t>
  </si>
  <si>
    <t>2515518-155-13</t>
  </si>
  <si>
    <t>SEKTOR SHOES BK/YL FL 13.5</t>
  </si>
  <si>
    <t>2515518-155-13.5</t>
  </si>
  <si>
    <t>2515518-155-14</t>
  </si>
  <si>
    <t>2515518-155-6</t>
  </si>
  <si>
    <t xml:space="preserve">SEKTOR SHOES BK/YL FL 6.5 </t>
  </si>
  <si>
    <t>2515518-155-7</t>
  </si>
  <si>
    <t xml:space="preserve">SEKTOR SHOES BK/YL FL 7.5 </t>
  </si>
  <si>
    <t>2515518-155-8</t>
  </si>
  <si>
    <t xml:space="preserve">SEKTOR SHOES BK/YL FL 8.5 </t>
  </si>
  <si>
    <t>2515518-155-9</t>
  </si>
  <si>
    <t xml:space="preserve">SEKTOR SHOES BK/YL FL 9.5 </t>
  </si>
  <si>
    <t>SEKTOR WATERPROOF SHOE BLK 10</t>
  </si>
  <si>
    <t>2544519-10-10</t>
  </si>
  <si>
    <t>SEKTOR WATERPROOF SHOE BLK 10.5</t>
  </si>
  <si>
    <t>2544519-10-105</t>
  </si>
  <si>
    <t>SEKTOR WATERPROOF SHOE BLK 11</t>
  </si>
  <si>
    <t>2544519-10-11</t>
  </si>
  <si>
    <t>SEKTOR WATERPROOF SHOE BLK 11.5</t>
  </si>
  <si>
    <t>2544519-10-115</t>
  </si>
  <si>
    <t>SEKTOR WATERPROOF SHOE BLK 12</t>
  </si>
  <si>
    <t>2544519-10-12</t>
  </si>
  <si>
    <t>SEKTOR WATERPROOF SHOE BLK 12.5</t>
  </si>
  <si>
    <t>2544519-10-125</t>
  </si>
  <si>
    <t>SEKTOR WATERPROOF SHOE BLK 13</t>
  </si>
  <si>
    <t>2544519-10-13</t>
  </si>
  <si>
    <t>SEKTOR WATERPROOF SHOE BLK 13.5</t>
  </si>
  <si>
    <t>2544519-10-135</t>
  </si>
  <si>
    <t>SEKTOR WATERPROOF SHOE BLK 14</t>
  </si>
  <si>
    <t>2544519-10-14</t>
  </si>
  <si>
    <t>2544519-10-6</t>
  </si>
  <si>
    <t>SEKTOR WATERPROOF SHOE BLK 6.5</t>
  </si>
  <si>
    <t>2544519-10-65</t>
  </si>
  <si>
    <t>SEKTOR WATERPROOF SHOE BLK 7</t>
  </si>
  <si>
    <t>2544519-10-7</t>
  </si>
  <si>
    <t>SEKTOR WATERPROOF SHOE BLK 7.5</t>
  </si>
  <si>
    <t>2544519-10-75</t>
  </si>
  <si>
    <t>SEKTOR WATERPROOF SHOE BLK 8</t>
  </si>
  <si>
    <t>2544519-10-8</t>
  </si>
  <si>
    <t>SEKTOR WATERPROOF SHOE BLK 8.5</t>
  </si>
  <si>
    <t>2544519-10-85</t>
  </si>
  <si>
    <t>SEKTOR WATERPROOF SHOE BLK 9</t>
  </si>
  <si>
    <t>2544519-10-9</t>
  </si>
  <si>
    <t>SEKTOR WATERPROOF SHOE BLK 9.5</t>
  </si>
  <si>
    <t>2544519-10-95</t>
  </si>
  <si>
    <t>SEQUENCE CHEST PROTECTOR BWR XL/2X</t>
  </si>
  <si>
    <t>6701819-123-X/2X</t>
  </si>
  <si>
    <t xml:space="preserve">SEQUENCE CHEST PROTECTOR BWR XS/S </t>
  </si>
  <si>
    <t>6701819-123-XSS</t>
  </si>
  <si>
    <t>482-62118</t>
  </si>
  <si>
    <t>SEQUENCE CHEST PROTECTOR M/L</t>
  </si>
  <si>
    <t>6701819-143-M/L</t>
  </si>
  <si>
    <t>482-62119</t>
  </si>
  <si>
    <t>SEQUENCE CHEST PROTECTOR XL/2XL</t>
  </si>
  <si>
    <t>6701819-143-XL/2X</t>
  </si>
  <si>
    <t>482-62117</t>
  </si>
  <si>
    <t xml:space="preserve">SEQUENCE CHEST PROTECTOR XS/S </t>
  </si>
  <si>
    <t>6701819-143-XS/S</t>
  </si>
  <si>
    <t>SEQUENCE ELBOW PROTECTOR ANT/YEL FLUO 2XL</t>
  </si>
  <si>
    <t>6502518-145-2XL</t>
  </si>
  <si>
    <t>482-62407</t>
  </si>
  <si>
    <t>SEQUENCE ELBOW PROTECTOR ANT/YEL FLUO L/XL</t>
  </si>
  <si>
    <t>6502518-145-L/XL</t>
  </si>
  <si>
    <t>482-62406</t>
  </si>
  <si>
    <t xml:space="preserve">SEQUENCE ELBOW PROTECTOR ANT/YEL FLUO S/M   </t>
  </si>
  <si>
    <t>6502518-145-S/M</t>
  </si>
  <si>
    <t>482-6067</t>
  </si>
  <si>
    <t>SEQUENCE KIDNEY BELT XL/4XL</t>
  </si>
  <si>
    <t>6504619-10-XL/4X</t>
  </si>
  <si>
    <t>482-6065</t>
  </si>
  <si>
    <t>6504619-10-XS/L</t>
  </si>
  <si>
    <t>482-62818</t>
  </si>
  <si>
    <t xml:space="preserve">SEQUENCE KNEE PROTECTOR ANT/YEL FLUO 2XL </t>
  </si>
  <si>
    <t>6502618-145-2XL</t>
  </si>
  <si>
    <t>482-62817</t>
  </si>
  <si>
    <t>SEQUENCE KNEE PROTECTOR ANT/YEL FLUO L/XL</t>
  </si>
  <si>
    <t>6502618-145-L/XL</t>
  </si>
  <si>
    <t>482-62816</t>
  </si>
  <si>
    <t xml:space="preserve">SEQUENCE KNEE PROTECTOR ANT/YEL FLUO S/M   </t>
  </si>
  <si>
    <t>6502618-145-S/M</t>
  </si>
  <si>
    <t>SEQUENCE PROTECTION JACKET - LONG SLEEVE B/W/R 2X</t>
  </si>
  <si>
    <t>6505619-123-2XL</t>
  </si>
  <si>
    <t xml:space="preserve">SEQUENCE PROTECTION JACKET - LONG SLEEVE B/W/R L </t>
  </si>
  <si>
    <t>6505619-123-L</t>
  </si>
  <si>
    <t xml:space="preserve">SEQUENCE PROTECTION JACKET - LONG SLEEVE B/W/R M </t>
  </si>
  <si>
    <t>6505619-123-M</t>
  </si>
  <si>
    <t xml:space="preserve">SEQUENCE PROTECTION JACKET - LONG SLEEVE B/W/R S </t>
  </si>
  <si>
    <t>6505619-123-S</t>
  </si>
  <si>
    <t>SEQUENCE PROTECTION JACKET - LONG SLEEVE B/W/R XL</t>
  </si>
  <si>
    <t>SEQUENCE PROTECTION JACKET LONG SLEEVE 2XL</t>
  </si>
  <si>
    <t>6505619-10-2X</t>
  </si>
  <si>
    <t>6505719-10-2X</t>
  </si>
  <si>
    <t>SEQUENCE PROTECTION JACKET LONG SLEEVE L</t>
  </si>
  <si>
    <t>6505619-10-L</t>
  </si>
  <si>
    <t>6505719-10-L</t>
  </si>
  <si>
    <t>SEQUENCE PROTECTION JACKET LONG SLEEVE M</t>
  </si>
  <si>
    <t>6505619-10-M</t>
  </si>
  <si>
    <t>6505719-10-M</t>
  </si>
  <si>
    <t xml:space="preserve">SEQUENCE PROTECTION JACKET LONG SLEEVE S </t>
  </si>
  <si>
    <t>6505619-10-S</t>
  </si>
  <si>
    <t>6505719-10-S</t>
  </si>
  <si>
    <t>SEQUENCE PROTECTION JACKET LONG SLEEVE XL</t>
  </si>
  <si>
    <t>6505619-10-XL</t>
  </si>
  <si>
    <t>6505719-10-XL</t>
  </si>
  <si>
    <t xml:space="preserve">SESSION RACE JACKET BLK/RED 2XL </t>
  </si>
  <si>
    <t>3703519-13-2X</t>
  </si>
  <si>
    <t>SESSION RACE JACKET BLK/RED 3XL</t>
  </si>
  <si>
    <t>3703519-13-3X</t>
  </si>
  <si>
    <t>SESSION RACE JACKET BLK/RED L</t>
  </si>
  <si>
    <t>3703519-13-L</t>
  </si>
  <si>
    <t>SESSION RACE JACKET BLK/RED M</t>
  </si>
  <si>
    <t>3703519-13-M</t>
  </si>
  <si>
    <t>3703519-13-S</t>
  </si>
  <si>
    <t>SESSION RACE JACKET BLK/RED XL</t>
  </si>
  <si>
    <t>3703519-13-XL</t>
  </si>
  <si>
    <t>SESSION RACE JACKET BLU/BLK 2XL</t>
  </si>
  <si>
    <t>SESSION RACE JACKET BLU/BLK 3XL</t>
  </si>
  <si>
    <t xml:space="preserve">SESSION RACE JACKET BLU/BLK L </t>
  </si>
  <si>
    <t>3703519-713-L</t>
  </si>
  <si>
    <t xml:space="preserve">SESSION RACE JACKET BLU/BLK M </t>
  </si>
  <si>
    <t>3703519-713-M</t>
  </si>
  <si>
    <t>3703519-713-S</t>
  </si>
  <si>
    <t>SESSION RACE JACKET BLU/BLK XL</t>
  </si>
  <si>
    <t>SESSION RACE VEST BLK/RED 2XL</t>
  </si>
  <si>
    <t>4753519-13-2X</t>
  </si>
  <si>
    <t>SESSION RACE VEST BLK/RED 3XL</t>
  </si>
  <si>
    <t>4753519-13-3X</t>
  </si>
  <si>
    <t xml:space="preserve">SESSION RACE VEST BLK/RED L </t>
  </si>
  <si>
    <t>4753519-13-L</t>
  </si>
  <si>
    <t>4753519-13-M</t>
  </si>
  <si>
    <t>4753519-13-S</t>
  </si>
  <si>
    <t>SESSION RACE VEST BLK/RED XL</t>
  </si>
  <si>
    <t>4753519-13-XL</t>
  </si>
  <si>
    <t>SESSION RACE VEST BLU/BLK 2XL</t>
  </si>
  <si>
    <t xml:space="preserve">SESSION RACE VEST BLU/BLK L </t>
  </si>
  <si>
    <t>4753519-713-L</t>
  </si>
  <si>
    <t xml:space="preserve">SESSION RACE VEST BLU/BLK M </t>
  </si>
  <si>
    <t>4753519-713-M</t>
  </si>
  <si>
    <t>4753519-713-S</t>
  </si>
  <si>
    <t>SESSION RACE VEST BLU/BLK XL</t>
  </si>
  <si>
    <t>SESSION RACE VEST ORG FLUO/BLK 2XL</t>
  </si>
  <si>
    <t>SESSION RACE VEST ORG FLUO/BLK 3XL</t>
  </si>
  <si>
    <t>SESSION RACE VEST ORG FLUO/BLK L</t>
  </si>
  <si>
    <t>4753519-451-L</t>
  </si>
  <si>
    <t>SESSION RACE VEST ORG FLUO/BLK M</t>
  </si>
  <si>
    <t>4753519-451-M</t>
  </si>
  <si>
    <t>4753519-451-S</t>
  </si>
  <si>
    <t>SESSION RACE VEST ORG FLUO/BLK XL</t>
  </si>
  <si>
    <t>SHIN SLIDER15 STECH R BK</t>
  </si>
  <si>
    <t>25SSLI10</t>
  </si>
  <si>
    <t>SHIN SLIDER15 STECH R WT</t>
  </si>
  <si>
    <t>25SSLI20</t>
  </si>
  <si>
    <t>SHOE 4W FASTER BK 10</t>
  </si>
  <si>
    <t>SHOE 4W FASTER BK 10.5</t>
  </si>
  <si>
    <t>SHOE 4W FASTER BK 11</t>
  </si>
  <si>
    <t>SHOE 4W FASTER BK 11.5</t>
  </si>
  <si>
    <t>SHOE 4W FASTER BK 5</t>
  </si>
  <si>
    <t>SHOE 4W FASTER BK 5.5</t>
  </si>
  <si>
    <t>SHOE 4W FASTER BK 6</t>
  </si>
  <si>
    <t>SHOE 4W FASTER BK 6.5</t>
  </si>
  <si>
    <t>SHOE 4W FASTER BK 7</t>
  </si>
  <si>
    <t>SHOE 4W FASTER BK 7.5</t>
  </si>
  <si>
    <t>SHOE 4W FASTER BK 8</t>
  </si>
  <si>
    <t>SHOE 4W FASTER BK 8.5</t>
  </si>
  <si>
    <t>SHOE 4W FASTER BK 9</t>
  </si>
  <si>
    <t>SHOE 4W FASTER BK 9.5</t>
  </si>
  <si>
    <t>SHOE 4W FASTER BK/GY 10</t>
  </si>
  <si>
    <t>SHOE 4W FASTER BK/GY 10.5</t>
  </si>
  <si>
    <t>SHOE 4W FASTER BK/GY 11</t>
  </si>
  <si>
    <t>SHOE 4W FASTER BK/GY 11.5</t>
  </si>
  <si>
    <t>SHOE 4W FASTER BK/GY 5</t>
  </si>
  <si>
    <t>SHOE 4W FASTER BK/GY 5.5</t>
  </si>
  <si>
    <t>SHOE 4W FASTER BK/GY 6</t>
  </si>
  <si>
    <t>SHOE 4W FASTER BK/GY 6.5</t>
  </si>
  <si>
    <t>SHOE 4W FASTER BK/GY 7</t>
  </si>
  <si>
    <t>SHOE 4W FASTER BK/GY 7.5</t>
  </si>
  <si>
    <t>SHOE 4W FASTER BK/GY 8</t>
  </si>
  <si>
    <t>SHOE 4W FASTER BK/GY 8.5</t>
  </si>
  <si>
    <t>SHOE 4W FASTER BK/GY 9</t>
  </si>
  <si>
    <t>SHOE 4W FASTER BK/GY 9.5</t>
  </si>
  <si>
    <t>SHOE 4W FASTER BK/PK 10</t>
  </si>
  <si>
    <t>SHOE 4W FASTER BK/PK 10.5</t>
  </si>
  <si>
    <t>SHOE 4W FASTER BK/PK 11</t>
  </si>
  <si>
    <t>SHOE 4W FASTER BK/PK 11.5</t>
  </si>
  <si>
    <t>SHOE 4W FASTER BK/PK 5</t>
  </si>
  <si>
    <t>SHOE 4W FASTER BK/PK 5.5</t>
  </si>
  <si>
    <t>SHOE 4W FASTER BK/PK 6</t>
  </si>
  <si>
    <t>SHOE 4W FASTER BK/PK 6.5</t>
  </si>
  <si>
    <t>SHOE 4W FASTER BK/PK 7</t>
  </si>
  <si>
    <t>SHOE 4W FASTER BK/PK 7.5</t>
  </si>
  <si>
    <t>SHOE 4W FASTER BK/PK 8</t>
  </si>
  <si>
    <t>SHOE 4W FASTER BK/PK 8.5</t>
  </si>
  <si>
    <t>SHOE 4W FASTER BK/PK 9</t>
  </si>
  <si>
    <t>SHOE 4W FASTER BK/PK 9.5</t>
  </si>
  <si>
    <t>SHOE 4W FASTER BK/WT 10</t>
  </si>
  <si>
    <t>SHOE 4W FASTER BK/WT 10.5</t>
  </si>
  <si>
    <t>SHOE 4W FASTER BK/WT 11</t>
  </si>
  <si>
    <t>SHOE 4W FASTER BK/WT 11.5</t>
  </si>
  <si>
    <t>SHOE 4W FASTER BK/WT 5</t>
  </si>
  <si>
    <t>SHOE 4W FASTER BK/WT 5.5</t>
  </si>
  <si>
    <t>SHOE 4W FASTER BK/WT 6</t>
  </si>
  <si>
    <t>SHOE 4W FASTER BK/WT 6.5</t>
  </si>
  <si>
    <t>SHOE 4W FASTER BK/WT 7</t>
  </si>
  <si>
    <t>SHOE 4W FASTER BK/WT 7.5</t>
  </si>
  <si>
    <t>SHOE 4W FASTER BK/WT 8</t>
  </si>
  <si>
    <t>SHOE 4W FASTER BK/WT 8.5</t>
  </si>
  <si>
    <t>SHOE 4W FASTER BK/WT 9</t>
  </si>
  <si>
    <t>SHOE 4W FASTER BK/WT 9.5</t>
  </si>
  <si>
    <t>SHOE 4W FASTER BL/BK 10</t>
  </si>
  <si>
    <t>SHOE 4W FASTER BL/BK 11</t>
  </si>
  <si>
    <t>SHOE 4W FASTER BL/BK 11.5</t>
  </si>
  <si>
    <t xml:space="preserve">SHOE ALLOY BK/GN 10      </t>
  </si>
  <si>
    <t xml:space="preserve">SHOE ALLOY BK/GN 10.5    </t>
  </si>
  <si>
    <t xml:space="preserve">SHOE ALLOY BK/GN 11      </t>
  </si>
  <si>
    <t xml:space="preserve">SHOE ALLOY BK/GN 11.5    </t>
  </si>
  <si>
    <t xml:space="preserve">SHOE ALLOY BK/GN 12      </t>
  </si>
  <si>
    <t xml:space="preserve">SHOE ALLOY BK/GN 12.5    </t>
  </si>
  <si>
    <t xml:space="preserve">SHOE ALLOY BK/GN 13      </t>
  </si>
  <si>
    <t xml:space="preserve">SHOE ALLOY BK/GN 13.5    </t>
  </si>
  <si>
    <t xml:space="preserve">SHOE ALLOY BK/GN 14      </t>
  </si>
  <si>
    <t xml:space="preserve">SHOE ALLOY BK/GN 6       </t>
  </si>
  <si>
    <t>2654018106-6</t>
  </si>
  <si>
    <t xml:space="preserve">SHOE ALLOY BK/GN 6.5     </t>
  </si>
  <si>
    <t xml:space="preserve">SHOE ALLOY BK/GN 7       </t>
  </si>
  <si>
    <t xml:space="preserve">SHOE ALLOY BK/GN 7.5     </t>
  </si>
  <si>
    <t xml:space="preserve">SHOE ALLOY BK/GN 8       </t>
  </si>
  <si>
    <t xml:space="preserve">SHOE ALLOY BK/GN 8.5     </t>
  </si>
  <si>
    <t xml:space="preserve">SHOE ALLOY BK/GN 9       </t>
  </si>
  <si>
    <t xml:space="preserve">SHOE ALLOY BK/GN 9.5     </t>
  </si>
  <si>
    <t xml:space="preserve">SHOE ALLOY BLACK 10      </t>
  </si>
  <si>
    <t>265401810-10</t>
  </si>
  <si>
    <t xml:space="preserve">SHOE ALLOY BLACK 10.5    </t>
  </si>
  <si>
    <t xml:space="preserve">SHOE ALLOY BLACK 11      </t>
  </si>
  <si>
    <t>265401810-11</t>
  </si>
  <si>
    <t xml:space="preserve">SHOE ALLOY BLACK 11.5    </t>
  </si>
  <si>
    <t xml:space="preserve">SHOE ALLOY BLACK 12      </t>
  </si>
  <si>
    <t>265401810-12</t>
  </si>
  <si>
    <t xml:space="preserve">SHOE ALLOY BLACK 12.5    </t>
  </si>
  <si>
    <t xml:space="preserve">SHOE ALLOY BLACK 13      </t>
  </si>
  <si>
    <t>265401810-13</t>
  </si>
  <si>
    <t xml:space="preserve">SHOE ALLOY BLACK 13.5    </t>
  </si>
  <si>
    <t xml:space="preserve">SHOE ALLOY BLACK 14      </t>
  </si>
  <si>
    <t>265401810-14</t>
  </si>
  <si>
    <t xml:space="preserve">SHOE ALLOY BLACK 6       </t>
  </si>
  <si>
    <t>265401810-6</t>
  </si>
  <si>
    <t xml:space="preserve">SHOE ALLOY BLACK 6.5     </t>
  </si>
  <si>
    <t>265401810-6.5</t>
  </si>
  <si>
    <t xml:space="preserve">SHOE ALLOY BLACK 7       </t>
  </si>
  <si>
    <t>265401810-7</t>
  </si>
  <si>
    <t xml:space="preserve">SHOE ALLOY BLACK 7.5     </t>
  </si>
  <si>
    <t>265401810-7.5</t>
  </si>
  <si>
    <t xml:space="preserve">SHOE ALLOY BLACK 8       </t>
  </si>
  <si>
    <t>265401810-8</t>
  </si>
  <si>
    <t xml:space="preserve">SHOE ALLOY BLACK 8.5     </t>
  </si>
  <si>
    <t>265401810-8.5</t>
  </si>
  <si>
    <t xml:space="preserve">SHOE ALLOY BLACK 9       </t>
  </si>
  <si>
    <t>265401810-9</t>
  </si>
  <si>
    <t xml:space="preserve">SHOE ALLOY BLACK 9.5     </t>
  </si>
  <si>
    <t>265401810-9.5</t>
  </si>
  <si>
    <t xml:space="preserve">SHOE ALLOY BLK/RED 10    </t>
  </si>
  <si>
    <t>265401813-10</t>
  </si>
  <si>
    <t xml:space="preserve">SHOE ALLOY BLK/RED 10.5  </t>
  </si>
  <si>
    <t xml:space="preserve">SHOE ALLOY BLK/RED 11    </t>
  </si>
  <si>
    <t>265401813-11</t>
  </si>
  <si>
    <t xml:space="preserve">SHOE ALLOY BLK/RED 11.5  </t>
  </si>
  <si>
    <t xml:space="preserve">SHOE ALLOY BLK/RED 12    </t>
  </si>
  <si>
    <t>265401813-12</t>
  </si>
  <si>
    <t xml:space="preserve">SHOE ALLOY BLK/RED 12.5  </t>
  </si>
  <si>
    <t xml:space="preserve">SHOE ALLOY BLK/RED 13    </t>
  </si>
  <si>
    <t>265401813-13</t>
  </si>
  <si>
    <t xml:space="preserve">SHOE ALLOY BLK/RED 13.5  </t>
  </si>
  <si>
    <t xml:space="preserve">SHOE ALLOY BLK/RED 14    </t>
  </si>
  <si>
    <t>265401813-14</t>
  </si>
  <si>
    <t xml:space="preserve">SHOE ALLOY BLK/RED 6     </t>
  </si>
  <si>
    <t>265401813-6</t>
  </si>
  <si>
    <t xml:space="preserve">SHOE ALLOY BLK/RED 6.5   </t>
  </si>
  <si>
    <t>265401813-6.5</t>
  </si>
  <si>
    <t xml:space="preserve">SHOE ALLOY BLK/RED 7     </t>
  </si>
  <si>
    <t>265401813-7</t>
  </si>
  <si>
    <t xml:space="preserve">SHOE ALLOY BLK/RED 7.5   </t>
  </si>
  <si>
    <t>265401813-7.5</t>
  </si>
  <si>
    <t xml:space="preserve">SHOE ALLOY BLK/RED 8     </t>
  </si>
  <si>
    <t>265401813-8</t>
  </si>
  <si>
    <t xml:space="preserve">SHOE ALLOY BLK/RED 8.5   </t>
  </si>
  <si>
    <t>265401813-8.5</t>
  </si>
  <si>
    <t xml:space="preserve">SHOE ALLOY BLK/RED 9     </t>
  </si>
  <si>
    <t>265401813-9</t>
  </si>
  <si>
    <t xml:space="preserve">SHOE ALLOY BLK/RED 9.5   </t>
  </si>
  <si>
    <t>265401813-9.5</t>
  </si>
  <si>
    <t>SHOE ANAHEIM BK 10</t>
  </si>
  <si>
    <t>SHOE ANAHEIM BK 10.5</t>
  </si>
  <si>
    <t>SHOE ANAHEIM BK 11</t>
  </si>
  <si>
    <t>SHOE ANAHEIM BK 11.5</t>
  </si>
  <si>
    <t>SHOE ANAHEIM BK 12</t>
  </si>
  <si>
    <t>SHOE ANAHEIM BK 12.5</t>
  </si>
  <si>
    <t>SHOE ANAHEIM BK 13</t>
  </si>
  <si>
    <t>SHOE ANAHEIM BK 13.5</t>
  </si>
  <si>
    <t>SHOE ANAHEIM BK 14</t>
  </si>
  <si>
    <t>SHOE ANAHEIM BK 6</t>
  </si>
  <si>
    <t>SHOE ANAHEIM BK 6.5</t>
  </si>
  <si>
    <t>SHOE ANAHEIM BK 7</t>
  </si>
  <si>
    <t>SHOE ANAHEIM BK 7.5</t>
  </si>
  <si>
    <t>SHOE ANAHEIM BK 8</t>
  </si>
  <si>
    <t>SHOE ANAHEIM BK 8.5</t>
  </si>
  <si>
    <t>SHOE ANAHEIM BK 9</t>
  </si>
  <si>
    <t>SHOE ANAHEIM BK 9.5</t>
  </si>
  <si>
    <t>SHOE ANAHEIM BK/GY 10</t>
  </si>
  <si>
    <t>SHOE ANAHEIM BK/GY 10.5</t>
  </si>
  <si>
    <t>SHOE ANAHEIM BK/GY 11</t>
  </si>
  <si>
    <t>SHOE ANAHEIM BK/GY 11.5</t>
  </si>
  <si>
    <t>SHOE ANAHEIM BK/GY 12</t>
  </si>
  <si>
    <t>SHOE ANAHEIM BK/GY 12.5</t>
  </si>
  <si>
    <t>SHOE ANAHEIM BK/GY 13</t>
  </si>
  <si>
    <t>SHOE ANAHEIM BK/GY 13.5</t>
  </si>
  <si>
    <t>SHOE ANAHEIM BK/GY 14</t>
  </si>
  <si>
    <t>SHOE ANAHEIM BK/GY 6</t>
  </si>
  <si>
    <t>SHOE ANAHEIM BK/GY 6.5</t>
  </si>
  <si>
    <t>SHOE ANAHEIM BK/GY 7</t>
  </si>
  <si>
    <t>SHOE ANAHEIM BK/GY 7.5</t>
  </si>
  <si>
    <t>SHOE ANAHEIM BK/GY 8</t>
  </si>
  <si>
    <t>SHOE ANAHEIM BK/GY 8.5</t>
  </si>
  <si>
    <t>SHOE ANAHEIM BK/GY 9</t>
  </si>
  <si>
    <t>SHOE ANAHEIM BK/GY 9.5</t>
  </si>
  <si>
    <t>SHOE ANAHEIM BK/WT 10</t>
  </si>
  <si>
    <t>SHOE ANAHEIM BK/WT 10.5</t>
  </si>
  <si>
    <t>SHOE ANAHEIM BK/WT 11</t>
  </si>
  <si>
    <t>SHOE ANAHEIM BK/WT 11.5</t>
  </si>
  <si>
    <t>SHOE ANAHEIM BK/WT 12</t>
  </si>
  <si>
    <t>SHOE ANAHEIM BK/WT 12.5</t>
  </si>
  <si>
    <t>SHOE ANAHEIM BK/WT 13</t>
  </si>
  <si>
    <t>SHOE ANAHEIM BK/WT 13.5</t>
  </si>
  <si>
    <t>SHOE ANAHEIM BK/WT 14</t>
  </si>
  <si>
    <t>SHOE ANAHEIM BK/WT 6</t>
  </si>
  <si>
    <t>SHOE ANAHEIM BK/WT 6.5</t>
  </si>
  <si>
    <t>SHOE ANAHEIM BK/WT 7</t>
  </si>
  <si>
    <t>SHOE ANAHEIM BK/WT 7.5</t>
  </si>
  <si>
    <t>SHOE ANAHEIM BK/WT 8</t>
  </si>
  <si>
    <t>SHOE ANAHEIM BK/WT 8.5</t>
  </si>
  <si>
    <t>SHOE ANAHEIM BK/WT 9</t>
  </si>
  <si>
    <t>SHOE ANAHEIM BK/WT 9.5</t>
  </si>
  <si>
    <t>SHOE CLASSIC W/R/B 6</t>
  </si>
  <si>
    <t>SHOE CLASSIC W/R/B 6.5</t>
  </si>
  <si>
    <t>SHOE CR4 GTX XCR S/A 6</t>
  </si>
  <si>
    <t>SHOE FASTBK V2 BK/BK 10.5</t>
  </si>
  <si>
    <t>SHOE FASTBK V2 BK/BK 11.5</t>
  </si>
  <si>
    <t>SHOE FASTBK V2 BK/BK 12.5</t>
  </si>
  <si>
    <t>SHOE FASTBK V2 BK/BK 13.5</t>
  </si>
  <si>
    <t xml:space="preserve">SHOE FASTBK V2 BK/BK 6.5 </t>
  </si>
  <si>
    <t xml:space="preserve">SHOE FASTBK V2 BK/BK 7.5 </t>
  </si>
  <si>
    <t xml:space="preserve">SHOE FASTBK V2 BK/BK 8.5 </t>
  </si>
  <si>
    <t xml:space="preserve">SHOE FASTBK V2 BK/BK 9.5 </t>
  </si>
  <si>
    <t>SHOE FASTBK V2 BK/RD 10.5</t>
  </si>
  <si>
    <t>SHOE FASTBK V2 BK/RD 11.5</t>
  </si>
  <si>
    <t>SHOE FASTBK V2 BK/RD 12.5</t>
  </si>
  <si>
    <t>SHOE FASTBK V2 BK/RD 13.5</t>
  </si>
  <si>
    <t xml:space="preserve">SHOE FASTBK V2 BK/RD 6.5 </t>
  </si>
  <si>
    <t xml:space="preserve">SHOE FASTBK V2 BK/RD 7.5 </t>
  </si>
  <si>
    <t xml:space="preserve">SHOE FASTBK V2 BK/RD 8.5 </t>
  </si>
  <si>
    <t xml:space="preserve">SHOE FASTBK V2 BK/RD 9.5 </t>
  </si>
  <si>
    <t>SHOE FASTBK WP BK/BL 10</t>
  </si>
  <si>
    <t>SHOE FASTBK WP BK/BL 10.5</t>
  </si>
  <si>
    <t>SHOE FASTBK WP BK/BL 11</t>
  </si>
  <si>
    <t>SHOE FASTBK WP BK/BL 11.5</t>
  </si>
  <si>
    <t>SHOE FASTBK WP BK/BL 12</t>
  </si>
  <si>
    <t>SHOE FASTBK WP BK/BL 12.5</t>
  </si>
  <si>
    <t>SHOE FASTBK WP BK/BL 13</t>
  </si>
  <si>
    <t>SHOE FASTBK WP BK/BL 13.5</t>
  </si>
  <si>
    <t>SHOE FASTBK WP BK/BL 14</t>
  </si>
  <si>
    <t>SHOE FASTBK WP BK/BL 6</t>
  </si>
  <si>
    <t>SHOE FASTBK WP BK/BL 6.5</t>
  </si>
  <si>
    <t>SHOE FASTBK WP BK/BL 7</t>
  </si>
  <si>
    <t>SHOE FASTBK WP BK/BL 7.5</t>
  </si>
  <si>
    <t>SHOE FASTBK WP BK/BL 8</t>
  </si>
  <si>
    <t>SHOE FASTBK WP BK/BL 8.5</t>
  </si>
  <si>
    <t>SHOE FASTBK WP BK/BL 9</t>
  </si>
  <si>
    <t>SHOE FASTBK WP BK/BL 9.5</t>
  </si>
  <si>
    <t>SHOE FASTBK WP BK/WT 10</t>
  </si>
  <si>
    <t>SHOE FASTBK WP BK/WT 10.5</t>
  </si>
  <si>
    <t>SHOE FASTBK WP BK/WT 11</t>
  </si>
  <si>
    <t>SHOE FASTBK WP BK/WT 11.5</t>
  </si>
  <si>
    <t>SHOE FASTBK WP BK/WT 12</t>
  </si>
  <si>
    <t>SHOE FASTBK WP BK/WT 12.5</t>
  </si>
  <si>
    <t>SHOE FASTBK WP BK/WT 13</t>
  </si>
  <si>
    <t>SHOE FASTBK WP BK/WT 13.5</t>
  </si>
  <si>
    <t>SHOE FASTBK WP BK/WT 14</t>
  </si>
  <si>
    <t>SHOE FASTBK WP BK/WT 6</t>
  </si>
  <si>
    <t>SHOE FASTBK WP BK/WT 6.5</t>
  </si>
  <si>
    <t>SHOE FASTBK WP BK/WT 7</t>
  </si>
  <si>
    <t>SHOE FASTBK WP BK/WT 7.5</t>
  </si>
  <si>
    <t>SHOE FASTBK WP BK/WT 8</t>
  </si>
  <si>
    <t>SHOE FASTBK WP BK/WT 8.5</t>
  </si>
  <si>
    <t>SHOE FASTBK WP BK/WT 9</t>
  </si>
  <si>
    <t>SHOE FASTBK WP BK/WT 9.5</t>
  </si>
  <si>
    <t>SHOE FASTBK WP GY/BK 10</t>
  </si>
  <si>
    <t>SHOE FASTBK WP GY/BK 10.5</t>
  </si>
  <si>
    <t>SHOE FASTBK WP GY/BK 11</t>
  </si>
  <si>
    <t>SHOE FASTBK WP GY/BK 11.5</t>
  </si>
  <si>
    <t>SHOE FASTBK WP GY/BK 12</t>
  </si>
  <si>
    <t>SHOE FASTBK WP GY/BK 12.5</t>
  </si>
  <si>
    <t>SHOE FASTBK WP GY/BK 13</t>
  </si>
  <si>
    <t>SHOE FASTBK WP GY/BK 13.5</t>
  </si>
  <si>
    <t>SHOE FASTBK WP GY/BK 14</t>
  </si>
  <si>
    <t>SHOE FASTBK WP GY/BK 6</t>
  </si>
  <si>
    <t>SHOE FASTBK WP GY/BK 6.5</t>
  </si>
  <si>
    <t>SHOE FASTBK WP GY/BK 7</t>
  </si>
  <si>
    <t>SHOE FASTBK WP GY/BK 7.5</t>
  </si>
  <si>
    <t>SHOE FASTBK WP GY/BK 8</t>
  </si>
  <si>
    <t>SHOE FASTBK WP GY/BK 8.5</t>
  </si>
  <si>
    <t>SHOE FASTBK WP GY/BK 9</t>
  </si>
  <si>
    <t>SHOE FASTBK WP GY/BK 9.5</t>
  </si>
  <si>
    <t>SHOE FASTER B/W/R/Y 10</t>
  </si>
  <si>
    <t>SHOE FASTER B/W/R/Y 10.5</t>
  </si>
  <si>
    <t>SHOE FASTER B/W/R/Y 11</t>
  </si>
  <si>
    <t>SHOE FASTER B/W/R/Y 11.5</t>
  </si>
  <si>
    <t>SHOE FASTER B/W/R/Y 12</t>
  </si>
  <si>
    <t>SHOE FASTER B/W/R/Y 12.5</t>
  </si>
  <si>
    <t>SHOE FASTER B/W/R/Y 13</t>
  </si>
  <si>
    <t>SHOE FASTER B/W/R/Y 13.5</t>
  </si>
  <si>
    <t>SHOE FASTER B/W/R/Y 14</t>
  </si>
  <si>
    <t>SHOE FASTER B/W/R/Y 6</t>
  </si>
  <si>
    <t>SHOE FASTER B/W/R/Y 6.5</t>
  </si>
  <si>
    <t>SHOE FASTER B/W/R/Y 7</t>
  </si>
  <si>
    <t>SHOE FASTER B/W/R/Y 7.5</t>
  </si>
  <si>
    <t>SHOE FASTER B/W/R/Y 8</t>
  </si>
  <si>
    <t>SHOE FASTER B/W/R/Y 8.5</t>
  </si>
  <si>
    <t>SHOE FASTER B/W/R/Y 9</t>
  </si>
  <si>
    <t>SHOE FASTER B/W/R/Y 9.5</t>
  </si>
  <si>
    <t>SHOE FASTER BK 10</t>
  </si>
  <si>
    <t>SHOE FASTER BK 10.5</t>
  </si>
  <si>
    <t>SHOE FASTER BK 11</t>
  </si>
  <si>
    <t>SHOE FASTER BK 11.5</t>
  </si>
  <si>
    <t>SHOE FASTER BK 12</t>
  </si>
  <si>
    <t>SHOE FASTER BK 12.5</t>
  </si>
  <si>
    <t>SHOE FASTER BK 13</t>
  </si>
  <si>
    <t>SHOE FASTER BK 13.5</t>
  </si>
  <si>
    <t>SHOE FASTER BK 14</t>
  </si>
  <si>
    <t>SHOE FASTER BK 6</t>
  </si>
  <si>
    <t>SHOE FASTER BK 6.5</t>
  </si>
  <si>
    <t>SHOE FASTER BK 7</t>
  </si>
  <si>
    <t>SHOE FASTER BK 7.5</t>
  </si>
  <si>
    <t>SHOE FASTER BK 8</t>
  </si>
  <si>
    <t>SHOE FASTER BK 8.5</t>
  </si>
  <si>
    <t>SHOE FASTER BK 9</t>
  </si>
  <si>
    <t>SHOE FASTER BK 9.5</t>
  </si>
  <si>
    <t>SHOE FASTER BK/GY 10</t>
  </si>
  <si>
    <t>SHOE FASTER BK/GY 10.5</t>
  </si>
  <si>
    <t>SHOE FASTER BK/GY 11</t>
  </si>
  <si>
    <t>SHOE FASTER BK/GY 11.5</t>
  </si>
  <si>
    <t>SHOE FASTER BK/GY 12</t>
  </si>
  <si>
    <t>SHOE FASTER BK/GY 12.5</t>
  </si>
  <si>
    <t>SHOE FASTER BK/GY 13</t>
  </si>
  <si>
    <t>SHOE FASTER BK/GY 13.5</t>
  </si>
  <si>
    <t>SHOE FASTER BK/GY 14</t>
  </si>
  <si>
    <t>SHOE FASTER BK/GY 6</t>
  </si>
  <si>
    <t>SHOE FASTER BK/GY 6.5</t>
  </si>
  <si>
    <t>SHOE FASTER BK/GY 7</t>
  </si>
  <si>
    <t>SHOE FASTER BK/GY 7.5</t>
  </si>
  <si>
    <t>SHOE FASTER BK/GY 8</t>
  </si>
  <si>
    <t>SHOE FASTER BK/GY 8.5</t>
  </si>
  <si>
    <t>SHOE FASTER BK/GY 9</t>
  </si>
  <si>
    <t>SHOE FASTER BK/GY 9.5</t>
  </si>
  <si>
    <t>SHOE FASTER BK/WT 10</t>
  </si>
  <si>
    <t>SHOE FASTER BK/WT 10.5</t>
  </si>
  <si>
    <t>SHOE FASTER BK/WT 11</t>
  </si>
  <si>
    <t>SHOE FASTER BK/WT 11.5</t>
  </si>
  <si>
    <t>SHOE FASTER BK/WT 12</t>
  </si>
  <si>
    <t>SHOE FASTER BK/WT 12.5</t>
  </si>
  <si>
    <t>SHOE FASTER BK/WT 13</t>
  </si>
  <si>
    <t>SHOE FASTER BK/WT 13.5</t>
  </si>
  <si>
    <t>SHOE FASTER BK/WT 14</t>
  </si>
  <si>
    <t>SHOE FASTER BK/WT 6</t>
  </si>
  <si>
    <t>SHOE FASTER BK/WT 6.5</t>
  </si>
  <si>
    <t>SHOE FASTER BK/WT 7</t>
  </si>
  <si>
    <t>SHOE FASTER BK/WT 7.5</t>
  </si>
  <si>
    <t>SHOE FASTER BK/WT 8</t>
  </si>
  <si>
    <t>SHOE FASTER BK/WT 8.5</t>
  </si>
  <si>
    <t>SHOE FASTER BK/WT 9</t>
  </si>
  <si>
    <t>SHOE FASTER BK/WT 9.5</t>
  </si>
  <si>
    <t>SHOE FASTER BK/WT/RD 10</t>
  </si>
  <si>
    <t>SHOE FASTER BK/WT/RD 10.5</t>
  </si>
  <si>
    <t>SHOE FASTER BK/WT/RD 11</t>
  </si>
  <si>
    <t>SHOE FASTER BK/WT/RD 11.5</t>
  </si>
  <si>
    <t>SHOE FASTER BK/WT/RD 12</t>
  </si>
  <si>
    <t>SHOE FASTER BK/WT/RD 12.5</t>
  </si>
  <si>
    <t>SHOE FASTER BK/WT/RD 13</t>
  </si>
  <si>
    <t>SHOE FASTER BK/WT/RD 13.5</t>
  </si>
  <si>
    <t>SHOE FASTER BK/WT/RD 14</t>
  </si>
  <si>
    <t>SHOE FASTER BK/WT/RD 6</t>
  </si>
  <si>
    <t>SHOE FASTER BK/WT/RD 6.5</t>
  </si>
  <si>
    <t>SHOE FASTER BK/WT/RD 7</t>
  </si>
  <si>
    <t>SHOE FASTER BK/WT/RD 7.5</t>
  </si>
  <si>
    <t>SHOE FASTER BK/WT/RD 8</t>
  </si>
  <si>
    <t>SHOE FASTER BK/WT/RD 8.5</t>
  </si>
  <si>
    <t>SHOE FASTER BK/WT/RD 9</t>
  </si>
  <si>
    <t>SHOE FASTER BK/WT/RD 9.5</t>
  </si>
  <si>
    <t>SHOE FASTER VNT B/W/R 10</t>
  </si>
  <si>
    <t>SHOE FASTER VNT B/W/R 11</t>
  </si>
  <si>
    <t>SHOE FASTER VNT B/W/R 12</t>
  </si>
  <si>
    <t>SHOE FASTER VNT B/W/R 13</t>
  </si>
  <si>
    <t>SHOE FASTER VNT B/W/R 14</t>
  </si>
  <si>
    <t>SHOE FASTER VNT B/W/R 6</t>
  </si>
  <si>
    <t>SHOE FASTER VNT B/W/R 6.5</t>
  </si>
  <si>
    <t>SHOE FASTER VNT B/W/R 7</t>
  </si>
  <si>
    <t>SHOE FASTER VNT B/W/R 7.5</t>
  </si>
  <si>
    <t>SHOE FASTER VNT B/W/R 8</t>
  </si>
  <si>
    <t>SHOE FASTER VNT B/W/R 8.5</t>
  </si>
  <si>
    <t>SHOE FASTER VNT B/W/R 9</t>
  </si>
  <si>
    <t>SHOE FASTER VNT B/W/R 9.5</t>
  </si>
  <si>
    <t>SHOE FASTER VNT B/W/R10.5</t>
  </si>
  <si>
    <t>SHOE FASTER VNT B/W/R11.5</t>
  </si>
  <si>
    <t>SHOE FASTER VNT B/W/R12.5</t>
  </si>
  <si>
    <t>SHOE FASTER VNT B/W/R13.5</t>
  </si>
  <si>
    <t>SHOE FASTER VNT BK 10</t>
  </si>
  <si>
    <t>SHOE FASTER VNT BK 10.5</t>
  </si>
  <si>
    <t>SHOE FASTER VNT BK 11</t>
  </si>
  <si>
    <t>SHOE FASTER VNT BK 11.5</t>
  </si>
  <si>
    <t>SHOE FASTER VNT BK 12</t>
  </si>
  <si>
    <t>SHOE FASTER VNT BK 12.5</t>
  </si>
  <si>
    <t>SHOE FASTER VNT BK 13</t>
  </si>
  <si>
    <t>SHOE FASTER VNT BK 13.5</t>
  </si>
  <si>
    <t>SHOE FASTER VNT BK 14</t>
  </si>
  <si>
    <t>SHOE FASTER VNT BK 6</t>
  </si>
  <si>
    <t>SHOE FASTER VNT BK 6.5</t>
  </si>
  <si>
    <t>SHOE FASTER VNT BK 7</t>
  </si>
  <si>
    <t>SHOE FASTER VNT BK 7.5</t>
  </si>
  <si>
    <t>SHOE FASTER VNT BK 8</t>
  </si>
  <si>
    <t>SHOE FASTER VNT BK 8.5</t>
  </si>
  <si>
    <t>SHOE FASTER VNT BK 9</t>
  </si>
  <si>
    <t>SHOE FASTER VNT BK 9.5</t>
  </si>
  <si>
    <t>SHOE FASTER VNT BK/GY 6</t>
  </si>
  <si>
    <t>SHOE FASTER VNT BK/GY 6.5</t>
  </si>
  <si>
    <t>SHOE FASTER WP BK/GY 10</t>
  </si>
  <si>
    <t>SHOE FASTER WP BK/GY 10.5</t>
  </si>
  <si>
    <t>SHOE FASTER WP BK/GY 11</t>
  </si>
  <si>
    <t>SHOE FASTER WP BK/GY 11.5</t>
  </si>
  <si>
    <t>SHOE FASTER WP BK/GY 12</t>
  </si>
  <si>
    <t>SHOE FASTER WP BK/GY 12.5</t>
  </si>
  <si>
    <t>SHOE FASTER WP BK/GY 13</t>
  </si>
  <si>
    <t>SHOE FASTER WP BK/GY 13.5</t>
  </si>
  <si>
    <t>SHOE FASTER WP BK/GY 14</t>
  </si>
  <si>
    <t>SHOE FASTER WP BK/GY 6</t>
  </si>
  <si>
    <t>SHOE FASTER WP BK/GY 6.5</t>
  </si>
  <si>
    <t>SHOE FASTER WP BK/GY 7</t>
  </si>
  <si>
    <t>SHOE FASTER WP BK/GY 7.5</t>
  </si>
  <si>
    <t>SHOE FASTER WP BK/GY 8</t>
  </si>
  <si>
    <t>SHOE FASTER WP BK/GY 8.5</t>
  </si>
  <si>
    <t>SHOE FASTER WP BK/GY 9</t>
  </si>
  <si>
    <t>SHOE FASTER WP BK/GY 9.5</t>
  </si>
  <si>
    <t>SHOE FASTER WP BK/YL 10</t>
  </si>
  <si>
    <t>SHOE FASTER WP BK/YL 10.5</t>
  </si>
  <si>
    <t>SHOE FASTER WP BK/YL 11</t>
  </si>
  <si>
    <t>SHOE FASTER WP BK/YL 11.5</t>
  </si>
  <si>
    <t>SHOE FASTER WP BK/YL 12</t>
  </si>
  <si>
    <t>SHOE FASTER WP BK/YL 12.5</t>
  </si>
  <si>
    <t>SHOE FASTER WP BK/YL 13</t>
  </si>
  <si>
    <t>SHOE FASTER WP BK/YL 13.5</t>
  </si>
  <si>
    <t>SHOE FASTER WP BK/YL 14</t>
  </si>
  <si>
    <t>SHOE FASTER WP BK/YL 6</t>
  </si>
  <si>
    <t>SHOE FASTER WP BK/YL 6.5</t>
  </si>
  <si>
    <t>SHOE FASTER WP BK/YL 7</t>
  </si>
  <si>
    <t>SHOE FASTER WP BK/YL 7.5</t>
  </si>
  <si>
    <t>SHOE FASTER WP BK/YL 8</t>
  </si>
  <si>
    <t>SHOE FASTER WP BK/YL 8.5</t>
  </si>
  <si>
    <t>SHOE FASTER WP BK/YL 9</t>
  </si>
  <si>
    <t>SHOE FASTER WP BK/YL 9.5</t>
  </si>
  <si>
    <t>SHOE FSTR VNT B/W/R/Y 10</t>
  </si>
  <si>
    <t>SHOE FSTR VNT B/W/R/Y 11</t>
  </si>
  <si>
    <t>SHOE FSTR VNT B/W/R/Y 12</t>
  </si>
  <si>
    <t>SHOE FSTR VNT B/W/R/Y 13</t>
  </si>
  <si>
    <t>SHOE FSTR VNT B/W/R/Y 14</t>
  </si>
  <si>
    <t>SHOE FSTR VNT B/W/R/Y 6</t>
  </si>
  <si>
    <t>SHOE FSTR VNT B/W/R/Y 6.5</t>
  </si>
  <si>
    <t>SHOE FSTR VNT B/W/R/Y 7</t>
  </si>
  <si>
    <t>SHOE FSTR VNT B/W/R/Y 7.5</t>
  </si>
  <si>
    <t>SHOE FSTR VNT B/W/R/Y 8</t>
  </si>
  <si>
    <t>SHOE FSTR VNT B/W/R/Y 8.5</t>
  </si>
  <si>
    <t>SHOE FSTR VNT B/W/R/Y 9</t>
  </si>
  <si>
    <t>SHOE FSTR VNT B/W/R/Y 9.5</t>
  </si>
  <si>
    <t>SHOE FSTR VNT B/W/R/Y10.5</t>
  </si>
  <si>
    <t>SHOE FSTR VNT B/W/R/Y11.5</t>
  </si>
  <si>
    <t>SHOE FSTR VNT B/W/R/Y12.5</t>
  </si>
  <si>
    <t>SHOE FSTR VNT B/W/R/Y13.5</t>
  </si>
  <si>
    <t>SHOE FSTR VNT BK/WT 10</t>
  </si>
  <si>
    <t>SHOE FSTR VNT BK/WT 10.5</t>
  </si>
  <si>
    <t>SHOE FSTR VNT BK/WT 11</t>
  </si>
  <si>
    <t>SHOE FSTR VNT BK/WT 11.5</t>
  </si>
  <si>
    <t>SHOE FSTR VNT BK/WT 12</t>
  </si>
  <si>
    <t>SHOE FSTR VNT BK/WT 12.5</t>
  </si>
  <si>
    <t>SHOE FSTR VNT BK/WT 13</t>
  </si>
  <si>
    <t>SHOE FSTR VNT BK/WT 13.5</t>
  </si>
  <si>
    <t>SHOE FSTR VNT BK/WT 14</t>
  </si>
  <si>
    <t>SHOE FSTR VNT BK/WT 6</t>
  </si>
  <si>
    <t>SHOE FSTR VNT BK/WT 6.5</t>
  </si>
  <si>
    <t>SHOE FSTR VNT BK/WT 7</t>
  </si>
  <si>
    <t>SHOE FSTR VNT BK/WT 7.5</t>
  </si>
  <si>
    <t>SHOE FSTR VNT BK/WT 8</t>
  </si>
  <si>
    <t>SHOE FSTR VNT BK/WT 8.5</t>
  </si>
  <si>
    <t>SHOE FSTR VNT BK/WT 9</t>
  </si>
  <si>
    <t>SHOE FSTR VNT BK/WT 9.5</t>
  </si>
  <si>
    <t xml:space="preserve">SHOE J-8 BK 10           </t>
  </si>
  <si>
    <t xml:space="preserve">SHOE J-8 BK 10.5         </t>
  </si>
  <si>
    <t xml:space="preserve">SHOE J-8 BK 11           </t>
  </si>
  <si>
    <t xml:space="preserve">SHOE J-8 BK 11.5         </t>
  </si>
  <si>
    <t xml:space="preserve">SHOE J-8 BK 12           </t>
  </si>
  <si>
    <t xml:space="preserve">SHOE J-8 BK 12.5         </t>
  </si>
  <si>
    <t xml:space="preserve">SHOE J-8 BK 13           </t>
  </si>
  <si>
    <t xml:space="preserve">SHOE J-8 BK 8            </t>
  </si>
  <si>
    <t xml:space="preserve">SHOE J-8 BK 8.5          </t>
  </si>
  <si>
    <t xml:space="preserve">SHOE J-8 BK 9            </t>
  </si>
  <si>
    <t xml:space="preserve">SHOE J-8 BK 9.5          </t>
  </si>
  <si>
    <t xml:space="preserve">SHOE J-8 BK/BN 10        </t>
  </si>
  <si>
    <t xml:space="preserve">SHOE J-8 BK/BN 10.5      </t>
  </si>
  <si>
    <t xml:space="preserve">SHOE J-8 BK/BN 11        </t>
  </si>
  <si>
    <t xml:space="preserve">SHOE J-8 BK/BN 11.5      </t>
  </si>
  <si>
    <t xml:space="preserve">SHOE J-8 BK/BN 12        </t>
  </si>
  <si>
    <t xml:space="preserve">SHOE J-8 BK/BN 12.5      </t>
  </si>
  <si>
    <t xml:space="preserve">SHOE J-8 BK/BN 13        </t>
  </si>
  <si>
    <t xml:space="preserve">SHOE J-8 BK/BN 8         </t>
  </si>
  <si>
    <t xml:space="preserve">SHOE J-8 BK/BN 8.5       </t>
  </si>
  <si>
    <t xml:space="preserve">SHOE J-8 BK/BN 9         </t>
  </si>
  <si>
    <t xml:space="preserve">SHOE J-8 BK/BN 9.5       </t>
  </si>
  <si>
    <t xml:space="preserve">SHOE J-8 BK/FL YL 10     </t>
  </si>
  <si>
    <t xml:space="preserve">SHOE J-8 BK/FL YL 10.5   </t>
  </si>
  <si>
    <t xml:space="preserve">SHOE J-8 BK/FL YL 11     </t>
  </si>
  <si>
    <t xml:space="preserve">SHOE J-8 BK/FL YL 11.5   </t>
  </si>
  <si>
    <t xml:space="preserve">SHOE J-8 BK/FL YL 12     </t>
  </si>
  <si>
    <t xml:space="preserve">SHOE J-8 BK/FL YL 12.5   </t>
  </si>
  <si>
    <t xml:space="preserve">SHOE J-8 BK/FL YL 13     </t>
  </si>
  <si>
    <t xml:space="preserve">SHOE J-8 BK/FL YL 8      </t>
  </si>
  <si>
    <t xml:space="preserve">SHOE J-8 BK/FL YL 8.5    </t>
  </si>
  <si>
    <t xml:space="preserve">SHOE J-8 BK/FL YL 9      </t>
  </si>
  <si>
    <t xml:space="preserve">SHOE J-8 BK/FL YL 9.5    </t>
  </si>
  <si>
    <t xml:space="preserve">SHOE J-8 BK/RD 10        </t>
  </si>
  <si>
    <t xml:space="preserve">SHOE J-8 BK/RD 10.5      </t>
  </si>
  <si>
    <t xml:space="preserve">SHOE J-8 BK/RD 11        </t>
  </si>
  <si>
    <t xml:space="preserve">SHOE J-8 BK/RD 11.5      </t>
  </si>
  <si>
    <t xml:space="preserve">SHOE J-8 BK/RD 12        </t>
  </si>
  <si>
    <t xml:space="preserve">SHOE J-8 BK/RD 12.5      </t>
  </si>
  <si>
    <t xml:space="preserve">SHOE J-8 BK/RD 13        </t>
  </si>
  <si>
    <t xml:space="preserve">SHOE J-8 BK/RD 8         </t>
  </si>
  <si>
    <t xml:space="preserve">SHOE J-8 BK/RD 8.5       </t>
  </si>
  <si>
    <t xml:space="preserve">SHOE J-8 BK/RD 9         </t>
  </si>
  <si>
    <t xml:space="preserve">SHOE J-8 BK/RD 9.5       </t>
  </si>
  <si>
    <t xml:space="preserve">SHOE JAM AIR BK/BK 10    </t>
  </si>
  <si>
    <t>2652518-1100-10</t>
  </si>
  <si>
    <t xml:space="preserve">SHOE JAM AIR BK/BK 11    </t>
  </si>
  <si>
    <t>2652518-1100-11</t>
  </si>
  <si>
    <t xml:space="preserve">SHOE JAM AIR BK/BK 12    </t>
  </si>
  <si>
    <t>2652518-1100-12</t>
  </si>
  <si>
    <t xml:space="preserve">SHOE JAM AIR BK/BK 13    </t>
  </si>
  <si>
    <t>2652518-1100-13</t>
  </si>
  <si>
    <t xml:space="preserve">SHOE JAM AIR BK/BK 14    </t>
  </si>
  <si>
    <t>2652518-1100-14</t>
  </si>
  <si>
    <t xml:space="preserve">SHOE JAM AIR BK/BK 6     </t>
  </si>
  <si>
    <t>2652518-1100-6</t>
  </si>
  <si>
    <t xml:space="preserve">SHOE JAM AIR BK/BK 7     </t>
  </si>
  <si>
    <t>2652518-1100-7</t>
  </si>
  <si>
    <t xml:space="preserve">SHOE JAM AIR BK/BK 8     </t>
  </si>
  <si>
    <t>2652518-1100-8</t>
  </si>
  <si>
    <t xml:space="preserve">SHOE JAM AIR BK/BK 9     </t>
  </si>
  <si>
    <t>2652518-1100-9</t>
  </si>
  <si>
    <t xml:space="preserve">SHOE JAM AIR GY/GN 10    </t>
  </si>
  <si>
    <t>2652518-147-10</t>
  </si>
  <si>
    <t xml:space="preserve">SHOE JAM AIR GY/GN 11    </t>
  </si>
  <si>
    <t>2652518-147-11</t>
  </si>
  <si>
    <t xml:space="preserve">SHOE JAM AIR GY/GN 12    </t>
  </si>
  <si>
    <t>2652518-147-12</t>
  </si>
  <si>
    <t xml:space="preserve">SHOE JAM AIR GY/GN 13    </t>
  </si>
  <si>
    <t>2652518-147-13</t>
  </si>
  <si>
    <t xml:space="preserve">SHOE JAM AIR GY/GN 14    </t>
  </si>
  <si>
    <t>2652518-147-14</t>
  </si>
  <si>
    <t xml:space="preserve">SHOE JAM AIR GY/GN 6     </t>
  </si>
  <si>
    <t>2652518-147-6</t>
  </si>
  <si>
    <t xml:space="preserve">SHOE JAM AIR GY/GN 7     </t>
  </si>
  <si>
    <t>2652518-147-7</t>
  </si>
  <si>
    <t xml:space="preserve">SHOE JAM AIR GY/GN 8     </t>
  </si>
  <si>
    <t>2652518-147-8</t>
  </si>
  <si>
    <t xml:space="preserve">SHOE JAM AIR GY/GN 9     </t>
  </si>
  <si>
    <t>2652518-147-9</t>
  </si>
  <si>
    <t xml:space="preserve">SHOE JAM AIR MIL GN 10   </t>
  </si>
  <si>
    <t>2652518-608-10</t>
  </si>
  <si>
    <t xml:space="preserve">SHOE JAM AIR MIL GN 11   </t>
  </si>
  <si>
    <t>2652518-608-11</t>
  </si>
  <si>
    <t xml:space="preserve">SHOE JAM AIR MIL GN 12   </t>
  </si>
  <si>
    <t>2652518-608-12</t>
  </si>
  <si>
    <t xml:space="preserve">SHOE JAM AIR MIL GN 13   </t>
  </si>
  <si>
    <t>2652518-608-13</t>
  </si>
  <si>
    <t xml:space="preserve">SHOE JAM AIR MIL GN 14   </t>
  </si>
  <si>
    <t>2652518-608-14</t>
  </si>
  <si>
    <t xml:space="preserve">SHOE JAM AIR MIL GN 6    </t>
  </si>
  <si>
    <t>2652518-608-6</t>
  </si>
  <si>
    <t xml:space="preserve">SHOE JAM AIR MIL GN 7    </t>
  </si>
  <si>
    <t>2652518-608-7</t>
  </si>
  <si>
    <t xml:space="preserve">SHOE JAM AIR MIL GN 8    </t>
  </si>
  <si>
    <t>2652518-608-8</t>
  </si>
  <si>
    <t xml:space="preserve">SHOE JAM AIR MIL GN 9    </t>
  </si>
  <si>
    <t>2652518-608-9</t>
  </si>
  <si>
    <t>SHOE JOEY B/G/R 10</t>
  </si>
  <si>
    <t>SHOE JOEY B/G/R 10.5</t>
  </si>
  <si>
    <t>SHOE JOEY B/G/R 12.5</t>
  </si>
  <si>
    <t>SHOE JOEY B/G/R 13</t>
  </si>
  <si>
    <t>SHOE JOEY B/G/R 8</t>
  </si>
  <si>
    <t>SHOE JOEY B/G/R 8.5</t>
  </si>
  <si>
    <t>SHOE JOEY B/G/R 9</t>
  </si>
  <si>
    <t>SHOE JOEY B/G/R 9.5</t>
  </si>
  <si>
    <t>SHOE JOEY BLK 10</t>
  </si>
  <si>
    <t>SHOE JOEY BLK 11</t>
  </si>
  <si>
    <t>SHOE JOEY BLK 11.5</t>
  </si>
  <si>
    <t>SHOE JOEY BLK 12</t>
  </si>
  <si>
    <t>SHOE JOEY BLK 8</t>
  </si>
  <si>
    <t>SHOE JOEY BLK 8.5</t>
  </si>
  <si>
    <t>SHOE JOEY BLK 9</t>
  </si>
  <si>
    <t>SHOE JOEY BLK 9.5</t>
  </si>
  <si>
    <t>SHOE JOEY VNT BK 10</t>
  </si>
  <si>
    <t>SHOE JOEY VNT BK 10.5</t>
  </si>
  <si>
    <t>SHOE JOEY VNT BK 11</t>
  </si>
  <si>
    <t>SHOE JOEY VNT BK 11.5</t>
  </si>
  <si>
    <t>SHOE JOEY VNT BK 12</t>
  </si>
  <si>
    <t>SHOE JOEY VNT BK 7.5</t>
  </si>
  <si>
    <t>SHOE JOEY VNT BK 8</t>
  </si>
  <si>
    <t>SHOE JOEY VNT BK 8.5</t>
  </si>
  <si>
    <t>SHOE JOEY VNT BK 9</t>
  </si>
  <si>
    <t>SHOE JOEY WP BLK 10</t>
  </si>
  <si>
    <t>SHOE JOEY WP BLK 11</t>
  </si>
  <si>
    <t>SHOE JOEY WP BLK 12.5</t>
  </si>
  <si>
    <t>SHOE JOEY WP BLK 7.5</t>
  </si>
  <si>
    <t>SHOE JOEY WP BLK 8</t>
  </si>
  <si>
    <t>SHOE JOEY WP BLK 8.5</t>
  </si>
  <si>
    <t>SHOE JOEY WP BLK 9</t>
  </si>
  <si>
    <t>SHOE JOEY WP BLK 9.5</t>
  </si>
  <si>
    <t>SHOE JOEY WP SHNY BK 10</t>
  </si>
  <si>
    <t>SHOE JOEY WP SHNY BK 10.5</t>
  </si>
  <si>
    <t>SHOE JOEY WP SHNY BK 11</t>
  </si>
  <si>
    <t>SHOE JOEY WP SHNY BK 11.5</t>
  </si>
  <si>
    <t>SHOE JOEY WP SHNY BK 12</t>
  </si>
  <si>
    <t>SHOE JOEY WP SHNY BK 12.5</t>
  </si>
  <si>
    <t>SHOE JOEY WP SHNY BK 13</t>
  </si>
  <si>
    <t>SHOE JOEY WP SHNY BK 7.5</t>
  </si>
  <si>
    <t>SHOE JOEY WP SHNY BK 8</t>
  </si>
  <si>
    <t>SHOE JOEY WP SHNY BK 8.5</t>
  </si>
  <si>
    <t>SHOE JOEY WP SHNY BK 9</t>
  </si>
  <si>
    <t>SHOE JOEY WP SHNY BK 9.5</t>
  </si>
  <si>
    <t>SHOE MONTREAL B/G 6</t>
  </si>
  <si>
    <t>SHOE PARLOR WP BK 10</t>
  </si>
  <si>
    <t>SHOE PARLOR WP BK 11</t>
  </si>
  <si>
    <t>SHOE PARLOR WP BK 12</t>
  </si>
  <si>
    <t>SHOE PARLOR WP BK 13</t>
  </si>
  <si>
    <t>SHOE PARLOR WP BK 6</t>
  </si>
  <si>
    <t>SHOE PARLOR WP BK 7</t>
  </si>
  <si>
    <t>SHOE PARLOR WP BK 8</t>
  </si>
  <si>
    <t>SHOE PARLOR WP BK 9</t>
  </si>
  <si>
    <t>SHOE RUNNING BK 10</t>
  </si>
  <si>
    <t>SHOE RUNNING BK 13</t>
  </si>
  <si>
    <t>SHOE RUNNING BK 13.5</t>
  </si>
  <si>
    <t>SHOE RUNNING BK 7</t>
  </si>
  <si>
    <t>SHOE RUNNING BK 8</t>
  </si>
  <si>
    <t>SHOE RUNNING BK 9</t>
  </si>
  <si>
    <t>SHOE RUNNING BK 9.5</t>
  </si>
  <si>
    <t>SHOE RUNNING BK/GN 10.5</t>
  </si>
  <si>
    <t>SHOE RUNNING BK/GN 11</t>
  </si>
  <si>
    <t>SHOE RUNNING BK/GN 13.5</t>
  </si>
  <si>
    <t>SHOE RUNNING BK/GN 7</t>
  </si>
  <si>
    <t>SHOE RUNNING BK/GN 9</t>
  </si>
  <si>
    <t>SHOE RUNNING W/B/R 10</t>
  </si>
  <si>
    <t>SHOE RUNNING W/B/R 10.5</t>
  </si>
  <si>
    <t>SHOE RUNNING W/B/R 13</t>
  </si>
  <si>
    <t>SHOE RUNNING W/B/R 13.5</t>
  </si>
  <si>
    <t>SHOE RUNNING W/B/R 6</t>
  </si>
  <si>
    <t>SHOE RUNNING W/B/R 6.5</t>
  </si>
  <si>
    <t>SHOE RUNNING W/B/R 8.5</t>
  </si>
  <si>
    <t>SHOE RUNNING W/B/R 9</t>
  </si>
  <si>
    <t>SHOE SAN DIEGO BK 10</t>
  </si>
  <si>
    <t>SHOE SAN DIEGO BK 10.5</t>
  </si>
  <si>
    <t>SHOE SAN DIEGO BK 11</t>
  </si>
  <si>
    <t>SHOE SAN DIEGO BK 11.5</t>
  </si>
  <si>
    <t>SHOE SAN DIEGO BK 12</t>
  </si>
  <si>
    <t>SHOE SAN DIEGO BK 12.5</t>
  </si>
  <si>
    <t>SHOE SAN DIEGO BK 13</t>
  </si>
  <si>
    <t>SHOE SAN DIEGO BK 13.5</t>
  </si>
  <si>
    <t>SHOE SAN DIEGO BK 14</t>
  </si>
  <si>
    <t>SHOE SAN DIEGO BK 6</t>
  </si>
  <si>
    <t>SHOE SAN DIEGO BK 6.5</t>
  </si>
  <si>
    <t>SHOE SAN DIEGO BK 7</t>
  </si>
  <si>
    <t>SHOE SAN DIEGO BK 7.5</t>
  </si>
  <si>
    <t>SHOE SAN DIEGO BK 8</t>
  </si>
  <si>
    <t>SHOE SAN DIEGO BK 8.5</t>
  </si>
  <si>
    <t>SHOE SAN DIEGO BK 9</t>
  </si>
  <si>
    <t>SHOE SAN DIEGO BK 9.5</t>
  </si>
  <si>
    <t>SHOE SAN DIEGO BK/GY 10</t>
  </si>
  <si>
    <t>SHOE SAN DIEGO BK/GY 10.5</t>
  </si>
  <si>
    <t>SHOE SAN DIEGO BK/GY 11</t>
  </si>
  <si>
    <t>SHOE SAN DIEGO BK/GY 11.5</t>
  </si>
  <si>
    <t>SHOE SAN DIEGO BK/GY 12</t>
  </si>
  <si>
    <t>SHOE SAN DIEGO BK/GY 12.5</t>
  </si>
  <si>
    <t>SHOE SAN DIEGO BK/GY 13</t>
  </si>
  <si>
    <t>SHOE SAN DIEGO BK/GY 13.5</t>
  </si>
  <si>
    <t>SHOE SAN DIEGO BK/GY 14</t>
  </si>
  <si>
    <t>SHOE SAN DIEGO BK/GY 6</t>
  </si>
  <si>
    <t>SHOE SAN DIEGO BK/GY 6.5</t>
  </si>
  <si>
    <t>SHOE SAN DIEGO BK/GY 7</t>
  </si>
  <si>
    <t>SHOE SAN DIEGO BK/GY 7.5</t>
  </si>
  <si>
    <t>SHOE SAN DIEGO BK/GY 8</t>
  </si>
  <si>
    <t>SHOE SAN DIEGO BK/GY 8.5</t>
  </si>
  <si>
    <t>SHOE SAN DIEGO BK/GY 9</t>
  </si>
  <si>
    <t>SHOE SAN DIEGO BK/GY 9.5</t>
  </si>
  <si>
    <t>2515518-10-10</t>
  </si>
  <si>
    <t>2515518-10-105</t>
  </si>
  <si>
    <t>2515518-10-11</t>
  </si>
  <si>
    <t>2515518-10-115</t>
  </si>
  <si>
    <t>2515518-10-12</t>
  </si>
  <si>
    <t>2515518-10-13</t>
  </si>
  <si>
    <t>2515518-10-135</t>
  </si>
  <si>
    <t>2515518-10-14</t>
  </si>
  <si>
    <t>2515518-10-6</t>
  </si>
  <si>
    <t>2515518-10-65</t>
  </si>
  <si>
    <t>2515518-10-7</t>
  </si>
  <si>
    <t>2515518-10-75</t>
  </si>
  <si>
    <t>2515518-10-8</t>
  </si>
  <si>
    <t>2515518-10-85</t>
  </si>
  <si>
    <t>2515518-10-9</t>
  </si>
  <si>
    <t>2515518-10-95</t>
  </si>
  <si>
    <t>2515518-131-10</t>
  </si>
  <si>
    <t>SHOE SEKTOR BK/GY/RD 10.5</t>
  </si>
  <si>
    <t>2515518-131-105</t>
  </si>
  <si>
    <t>2515518-131-11</t>
  </si>
  <si>
    <t>SHOE SEKTOR BK/GY/RD 11.5</t>
  </si>
  <si>
    <t>2515518-131-115</t>
  </si>
  <si>
    <t>2515518-131-12</t>
  </si>
  <si>
    <t>SHOE SEKTOR BK/GY/RD 12.5</t>
  </si>
  <si>
    <t>2515518-131-125</t>
  </si>
  <si>
    <t>2515518-131-13</t>
  </si>
  <si>
    <t>SHOE SEKTOR BK/GY/RD 13.5</t>
  </si>
  <si>
    <t>2515518-131-135</t>
  </si>
  <si>
    <t>2515518-131-14</t>
  </si>
  <si>
    <t>2515518-131-6</t>
  </si>
  <si>
    <t xml:space="preserve">SHOE SEKTOR BK/GY/RD 6.5 </t>
  </si>
  <si>
    <t>2515518-131-65</t>
  </si>
  <si>
    <t>2515518-131-7</t>
  </si>
  <si>
    <t xml:space="preserve">SHOE SEKTOR BK/GY/RD 7.5 </t>
  </si>
  <si>
    <t>2515518-131-75</t>
  </si>
  <si>
    <t>2515518-131-8</t>
  </si>
  <si>
    <t xml:space="preserve">SHOE SEKTOR BK/GY/RD 8.5 </t>
  </si>
  <si>
    <t>2515518-131-85</t>
  </si>
  <si>
    <t>2515518-131-9</t>
  </si>
  <si>
    <t xml:space="preserve">SHOE SEKTOR BK/GY/RD 9.5 </t>
  </si>
  <si>
    <t>2515518-131-95</t>
  </si>
  <si>
    <t>2515618-10-10</t>
  </si>
  <si>
    <t>2515618-10-11</t>
  </si>
  <si>
    <t>2515618-10-12</t>
  </si>
  <si>
    <t>2515618-10-13</t>
  </si>
  <si>
    <t>2515618-10-14</t>
  </si>
  <si>
    <t>2515618-10-6</t>
  </si>
  <si>
    <t>2515618-10-7</t>
  </si>
  <si>
    <t>2515618-10-8</t>
  </si>
  <si>
    <t>2515618-10-9</t>
  </si>
  <si>
    <t>2515618-131-10</t>
  </si>
  <si>
    <t>SHOE SEKTR VNT B/G/R 10.5</t>
  </si>
  <si>
    <t>2515618-131-11</t>
  </si>
  <si>
    <t>SHOE SEKTR VNT B/G/R 11.5</t>
  </si>
  <si>
    <t>2515618-131-12</t>
  </si>
  <si>
    <t>SHOE SEKTR VNT B/G/R 12.5</t>
  </si>
  <si>
    <t>2515618-131-13</t>
  </si>
  <si>
    <t>SHOE SEKTR VNT B/G/R 13.5</t>
  </si>
  <si>
    <t>2515618-131-135</t>
  </si>
  <si>
    <t>2515618-131-14</t>
  </si>
  <si>
    <t>2515618-131-6</t>
  </si>
  <si>
    <t xml:space="preserve">SHOE SEKTR VNT B/G/R 6.5 </t>
  </si>
  <si>
    <t>2515618-131-65</t>
  </si>
  <si>
    <t>2515618-131-7</t>
  </si>
  <si>
    <t xml:space="preserve">SHOE SEKTR VNT B/G/R 7.5 </t>
  </si>
  <si>
    <t>2515618-131-75</t>
  </si>
  <si>
    <t>2515618-131-8</t>
  </si>
  <si>
    <t xml:space="preserve">SHOE SEKTR VNT B/G/R 8.5 </t>
  </si>
  <si>
    <t>2515618-131-9</t>
  </si>
  <si>
    <t xml:space="preserve">SHOE SEKTR VNT B/G/R 9.5 </t>
  </si>
  <si>
    <t>SHOE SIERRA GTX BK/BN 6.5</t>
  </si>
  <si>
    <t>SHOE SP-1 BK 36</t>
  </si>
  <si>
    <t>SHOE SP-1 BK 37</t>
  </si>
  <si>
    <t>SHOE SP-1 BK 38</t>
  </si>
  <si>
    <t>SHOE SP-1 BK 39</t>
  </si>
  <si>
    <t>SHOE SP-1 BK 40</t>
  </si>
  <si>
    <t>SHOE SP-1 BK 41</t>
  </si>
  <si>
    <t>SHOE SP-1 BK 42</t>
  </si>
  <si>
    <t>SHOE SP-1 BK 43</t>
  </si>
  <si>
    <t>SHOE SP-1 BK 44</t>
  </si>
  <si>
    <t>SHOE SP-1 BK 45</t>
  </si>
  <si>
    <t>SHOE SP-1 BK 46</t>
  </si>
  <si>
    <t>SHOE SP-1 BK 47</t>
  </si>
  <si>
    <t>SHOE SP-1 BK 48</t>
  </si>
  <si>
    <t>SHOE SP-1 BK 49</t>
  </si>
  <si>
    <t>SHOE SP-1 BK 50</t>
  </si>
  <si>
    <t>SHOE SP-1 BK/WT 36</t>
  </si>
  <si>
    <t>SHOE SP-1 BK/WT 37</t>
  </si>
  <si>
    <t>SHOE SP-1 BK/WT 38</t>
  </si>
  <si>
    <t>SHOE SP-1 BK/WT 39</t>
  </si>
  <si>
    <t>SHOE SP-1 BK/WT 40</t>
  </si>
  <si>
    <t>SHOE SP-1 BK/WT 41</t>
  </si>
  <si>
    <t>SHOE SP-1 BK/WT 42</t>
  </si>
  <si>
    <t>SHOE SP-1 BK/WT 43</t>
  </si>
  <si>
    <t>SHOE SP-1 BK/WT 44</t>
  </si>
  <si>
    <t>SHOE SP-1 BK/WT 45</t>
  </si>
  <si>
    <t>SHOE SP-1 BK/WT 46</t>
  </si>
  <si>
    <t>SHOE SP-1 BK/WT 47</t>
  </si>
  <si>
    <t>SHOE SP-1 BK/WT 48</t>
  </si>
  <si>
    <t>SHOE SP-1 BK/WT 49</t>
  </si>
  <si>
    <t>SHOE SP-1 BK/WT 50</t>
  </si>
  <si>
    <t>SHOE SP-1 BK/WT/RD/YL 36</t>
  </si>
  <si>
    <t>SHOE SP-1 BK/WT/RD/YL 37</t>
  </si>
  <si>
    <t>SHOE SP-1 BK/WT/RD/YL 38</t>
  </si>
  <si>
    <t>SHOE SP-1 BK/WT/RD/YL 39</t>
  </si>
  <si>
    <t>SHOE SP-1 BK/WT/RD/YL 40</t>
  </si>
  <si>
    <t>SHOE SP-1 BK/WT/RD/YL 41</t>
  </si>
  <si>
    <t>SHOE SP-1 BK/WT/RD/YL 42</t>
  </si>
  <si>
    <t>SHOE SP-1 BK/WT/RD/YL 43</t>
  </si>
  <si>
    <t>SHOE SP-1 BK/WT/RD/YL 44</t>
  </si>
  <si>
    <t>SHOE SP-1 BK/WT/RD/YL 45</t>
  </si>
  <si>
    <t>SHOE SP-1 BK/WT/RD/YL 46</t>
  </si>
  <si>
    <t>SHOE SP-1 BK/WT/RD/YL 47</t>
  </si>
  <si>
    <t>SHOE SP-1 BK/WT/RD/YL 48</t>
  </si>
  <si>
    <t>SHOE SP-1 BK/WT/RD/YL 49</t>
  </si>
  <si>
    <t>SHOE SP-1 BK/WT/RD/YL 50</t>
  </si>
  <si>
    <t>SHOE SP-1 VNT BK 36</t>
  </si>
  <si>
    <t>SHOE SP-1 VNT BK 37</t>
  </si>
  <si>
    <t>SHOE SP-1 VNT BK 38</t>
  </si>
  <si>
    <t>SHOE SP-1 VNT BK 39</t>
  </si>
  <si>
    <t>SHOE SP-1 VNT BK 40</t>
  </si>
  <si>
    <t>SHOE SP-1 VNT BK 41</t>
  </si>
  <si>
    <t>SHOE SP-1 VNT BK 42</t>
  </si>
  <si>
    <t>SHOE SP-1 VNT BK 43</t>
  </si>
  <si>
    <t>SHOE SP-1 VNT BK 44</t>
  </si>
  <si>
    <t>SHOE SP-1 VNT BK 45</t>
  </si>
  <si>
    <t>SHOE SP-1 VNT BK 46</t>
  </si>
  <si>
    <t>SHOE SP-1 VNT BK 47</t>
  </si>
  <si>
    <t>SHOE SP-1 VNT BK 48</t>
  </si>
  <si>
    <t>SHOE SP-1 VNT BK 49</t>
  </si>
  <si>
    <t>SHOE SP-1 VNT BK 50</t>
  </si>
  <si>
    <t>SHOE SP-1 VNT BK/W/R/Y 36</t>
  </si>
  <si>
    <t>SHOE SP-1 VNT BK/W/R/Y 37</t>
  </si>
  <si>
    <t>SHOE SP-1 VNT BK/W/R/Y 38</t>
  </si>
  <si>
    <t>SHOE SP-1 VNT BK/W/R/Y 39</t>
  </si>
  <si>
    <t>SHOE SP-1 VNT BK/W/R/Y 40</t>
  </si>
  <si>
    <t>SHOE SP-1 VNT BK/W/R/Y 41</t>
  </si>
  <si>
    <t>SHOE SP-1 VNT BK/W/R/Y 42</t>
  </si>
  <si>
    <t>SHOE SP-1 VNT BK/W/R/Y 43</t>
  </si>
  <si>
    <t>SHOE SP-1 VNT BK/W/R/Y 44</t>
  </si>
  <si>
    <t>SHOE SP-1 VNT BK/W/R/Y 45</t>
  </si>
  <si>
    <t>SHOE SP-1 VNT BK/W/R/Y 46</t>
  </si>
  <si>
    <t>SHOE SP-1 VNT BK/W/R/Y 47</t>
  </si>
  <si>
    <t>SHOE SP-1 VNT BK/W/R/Y 48</t>
  </si>
  <si>
    <t>SHOE SP-1 VNT BK/W/R/Y 49</t>
  </si>
  <si>
    <t>SHOE SP-1 VNT BK/W/R/Y 50</t>
  </si>
  <si>
    <t>SHOE SP-1 VNT BK/WT 36</t>
  </si>
  <si>
    <t>SHOE SP-1 VNT BK/WT 37</t>
  </si>
  <si>
    <t>SHOE SP-1 VNT BK/WT 38</t>
  </si>
  <si>
    <t>SHOE SP-1 VNT BK/WT 39</t>
  </si>
  <si>
    <t>SHOE SP-1 VNT BK/WT 40</t>
  </si>
  <si>
    <t>SHOE SP-1 VNT BK/WT 41</t>
  </si>
  <si>
    <t>SHOE SP-1 VNT BK/WT 42</t>
  </si>
  <si>
    <t>SHOE SP-1 VNT BK/WT 43</t>
  </si>
  <si>
    <t>SHOE SP-1 VNT BK/WT 44</t>
  </si>
  <si>
    <t>SHOE SP-1 VNT BK/WT 45</t>
  </si>
  <si>
    <t>SHOE SP-1 VNT BK/WT 46</t>
  </si>
  <si>
    <t>SHOE SP-1 VNT BK/WT 47</t>
  </si>
  <si>
    <t>SHOE SP-1 VNT BK/WT 48</t>
  </si>
  <si>
    <t>SHOE SP-1 VNT BK/WT 49</t>
  </si>
  <si>
    <t>SHOE SP-1 VNT BK/WT 50</t>
  </si>
  <si>
    <t xml:space="preserve">SHOE SP-1V2 BK/BK 40     </t>
  </si>
  <si>
    <t>2511018-1100-40</t>
  </si>
  <si>
    <t xml:space="preserve">SHOE SP-1V2 BK/BK 41     </t>
  </si>
  <si>
    <t>2511018-1100-41</t>
  </si>
  <si>
    <t xml:space="preserve">SHOE SP-1V2 BK/BK 42     </t>
  </si>
  <si>
    <t>2511018-1100-42</t>
  </si>
  <si>
    <t xml:space="preserve">SHOE SP-1V2 BK/BK 43     </t>
  </si>
  <si>
    <t>2511018-1100-43</t>
  </si>
  <si>
    <t xml:space="preserve">SHOE SP-1V2 BK/BK 44     </t>
  </si>
  <si>
    <t>2511018-1100-44</t>
  </si>
  <si>
    <t xml:space="preserve">SHOE SP-1V2 BK/BK 45     </t>
  </si>
  <si>
    <t>2511018-1100-45</t>
  </si>
  <si>
    <t xml:space="preserve">SHOE SP-1V2 BK/BK 46     </t>
  </si>
  <si>
    <t>2511018-1100-46</t>
  </si>
  <si>
    <t xml:space="preserve">SHOE SP-1V2 BK/BK 47     </t>
  </si>
  <si>
    <t>2511018-1100-47</t>
  </si>
  <si>
    <t xml:space="preserve">SHOE SP-1V2 BK/BK 48     </t>
  </si>
  <si>
    <t>2511018-1100-48</t>
  </si>
  <si>
    <t xml:space="preserve">SHOE SP-1V2 BK/BK 49     </t>
  </si>
  <si>
    <t>2511018-1100-49</t>
  </si>
  <si>
    <t xml:space="preserve">SHOE SP-1V2 BK/BK 50     </t>
  </si>
  <si>
    <t>2511018-1100-50</t>
  </si>
  <si>
    <t xml:space="preserve">SHOE SP-1V2 BK/SI/YL 40  </t>
  </si>
  <si>
    <t>2511018-159-40</t>
  </si>
  <si>
    <t xml:space="preserve">SHOE SP-1V2 BK/SI/YL 41  </t>
  </si>
  <si>
    <t>2511018-159-41</t>
  </si>
  <si>
    <t xml:space="preserve">SHOE SP-1V2 BK/SI/YL 42  </t>
  </si>
  <si>
    <t>2511018-159-42</t>
  </si>
  <si>
    <t xml:space="preserve">SHOE SP-1V2 BK/SI/YL 43  </t>
  </si>
  <si>
    <t>2511018-159-43</t>
  </si>
  <si>
    <t xml:space="preserve">SHOE SP-1V2 BK/SI/YL 44  </t>
  </si>
  <si>
    <t>2511018-159-44</t>
  </si>
  <si>
    <t xml:space="preserve">SHOE SP-1V2 BK/SI/YL 45  </t>
  </si>
  <si>
    <t>2511018-159-45</t>
  </si>
  <si>
    <t xml:space="preserve">SHOE SP-1V2 BK/SI/YL 46  </t>
  </si>
  <si>
    <t>2511018-159-46</t>
  </si>
  <si>
    <t xml:space="preserve">SHOE SP-1V2 BK/SI/YL 47  </t>
  </si>
  <si>
    <t>2511018-159-47</t>
  </si>
  <si>
    <t xml:space="preserve">SHOE SP-1V2 BK/SI/YL 48  </t>
  </si>
  <si>
    <t>2511018-159-48</t>
  </si>
  <si>
    <t xml:space="preserve">SHOE SP-1V2 BK/SI/YL 49  </t>
  </si>
  <si>
    <t>2511018-159-49</t>
  </si>
  <si>
    <t xml:space="preserve">SHOE SP-1V2 BK/SI/YL 50  </t>
  </si>
  <si>
    <t>2511018-159-50</t>
  </si>
  <si>
    <t xml:space="preserve">SHOE SP-1V2 BK/WT 40     </t>
  </si>
  <si>
    <t>2511018-12-40</t>
  </si>
  <si>
    <t xml:space="preserve">SHOE SP-1V2 BK/WT 41     </t>
  </si>
  <si>
    <t>2511018-12-41</t>
  </si>
  <si>
    <t xml:space="preserve">SHOE SP-1V2 BK/WT 42     </t>
  </si>
  <si>
    <t>2511018-12-42</t>
  </si>
  <si>
    <t xml:space="preserve">SHOE SP-1V2 BK/WT 43     </t>
  </si>
  <si>
    <t>2511018-12-43</t>
  </si>
  <si>
    <t xml:space="preserve">SHOE SP-1V2 BK/WT 44     </t>
  </si>
  <si>
    <t>2511018-12-44</t>
  </si>
  <si>
    <t xml:space="preserve">SHOE SP-1V2 BK/WT 45     </t>
  </si>
  <si>
    <t>2511018-12-45</t>
  </si>
  <si>
    <t xml:space="preserve">SHOE SP-1V2 BK/WT 46     </t>
  </si>
  <si>
    <t>2511018-12-46</t>
  </si>
  <si>
    <t xml:space="preserve">SHOE SP-1V2 BK/WT 47     </t>
  </si>
  <si>
    <t>2511018-12-47</t>
  </si>
  <si>
    <t xml:space="preserve">SHOE SP-1V2 BK/WT 48     </t>
  </si>
  <si>
    <t>2511018-12-48</t>
  </si>
  <si>
    <t xml:space="preserve">SHOE SP-1V2 BK/WT 49     </t>
  </si>
  <si>
    <t>2511018-12-49</t>
  </si>
  <si>
    <t xml:space="preserve">SHOE SP-1V2 BK/WT 50     </t>
  </si>
  <si>
    <t>2511018-12-50</t>
  </si>
  <si>
    <t xml:space="preserve">SHOE SP-1V2 VNT B/S/Y 40 </t>
  </si>
  <si>
    <t>2511318-159-40</t>
  </si>
  <si>
    <t xml:space="preserve">SHOE SP-1V2 VNT B/S/Y 41 </t>
  </si>
  <si>
    <t>2511318-159-41</t>
  </si>
  <si>
    <t xml:space="preserve">SHOE SP-1V2 VNT B/S/Y 42 </t>
  </si>
  <si>
    <t>2511318-159-42</t>
  </si>
  <si>
    <t xml:space="preserve">SHOE SP-1V2 VNT B/S/Y 43 </t>
  </si>
  <si>
    <t>2511318-159-43</t>
  </si>
  <si>
    <t xml:space="preserve">SHOE SP-1V2 VNT B/S/Y 44 </t>
  </si>
  <si>
    <t>2511318-159-44</t>
  </si>
  <si>
    <t xml:space="preserve">SHOE SP-1V2 VNT B/S/Y 45 </t>
  </si>
  <si>
    <t>2511318-159-45</t>
  </si>
  <si>
    <t xml:space="preserve">SHOE SP-1V2 VNT B/S/Y 46 </t>
  </si>
  <si>
    <t>2511318-159-46</t>
  </si>
  <si>
    <t xml:space="preserve">SHOE SP-1V2 VNT B/S/Y 47 </t>
  </si>
  <si>
    <t>2511318-159-47</t>
  </si>
  <si>
    <t xml:space="preserve">SHOE SP-1V2 VNT B/S/Y 48 </t>
  </si>
  <si>
    <t>2511318-159-48</t>
  </si>
  <si>
    <t xml:space="preserve">SHOE SP-1V2 VNT B/S/Y 49 </t>
  </si>
  <si>
    <t>2511318-159-49</t>
  </si>
  <si>
    <t xml:space="preserve">SHOE SP-1V2 VNT B/S/Y 50 </t>
  </si>
  <si>
    <t>2511318-159-50</t>
  </si>
  <si>
    <t xml:space="preserve">SHOE SP-1V2 VNT BK/BK 40 </t>
  </si>
  <si>
    <t>2511318-1100-40</t>
  </si>
  <si>
    <t xml:space="preserve">SHOE SP-1V2 VNT BK/BK 41 </t>
  </si>
  <si>
    <t>2511318-1100-41</t>
  </si>
  <si>
    <t xml:space="preserve">SHOE SP-1V2 VNT BK/BK 42 </t>
  </si>
  <si>
    <t>2511318-1100-42</t>
  </si>
  <si>
    <t xml:space="preserve">SHOE SP-1V2 VNT BK/BK 43 </t>
  </si>
  <si>
    <t>2511318-1100-43</t>
  </si>
  <si>
    <t xml:space="preserve">SHOE SP-1V2 VNT BK/BK 44 </t>
  </si>
  <si>
    <t>2511318-1100-44</t>
  </si>
  <si>
    <t xml:space="preserve">SHOE SP-1V2 VNT BK/BK 45 </t>
  </si>
  <si>
    <t>2511318-1100-45</t>
  </si>
  <si>
    <t xml:space="preserve">SHOE SP-1V2 VNT BK/BK 46 </t>
  </si>
  <si>
    <t>2511318-1100-46</t>
  </si>
  <si>
    <t xml:space="preserve">SHOE SP-1V2 VNT BK/BK 47 </t>
  </si>
  <si>
    <t>2511318-1100-47</t>
  </si>
  <si>
    <t xml:space="preserve">SHOE SP-1V2 VNT BK/BK 48 </t>
  </si>
  <si>
    <t>2511318-1100-48</t>
  </si>
  <si>
    <t xml:space="preserve">SHOE SP-1V2 VNT BK/BK 49 </t>
  </si>
  <si>
    <t>2511318-1100-49</t>
  </si>
  <si>
    <t xml:space="preserve">SHOE SP-1V2 VNT BK/BK 50 </t>
  </si>
  <si>
    <t>2511318-1100-50</t>
  </si>
  <si>
    <t xml:space="preserve">SHOE SP-1V2 VNT BK/WT 40 </t>
  </si>
  <si>
    <t>2511318-12-40</t>
  </si>
  <si>
    <t xml:space="preserve">SHOE SP-1V2 VNT BK/WT 41 </t>
  </si>
  <si>
    <t>2511318-12-41</t>
  </si>
  <si>
    <t xml:space="preserve">SHOE SP-1V2 VNT BK/WT 42 </t>
  </si>
  <si>
    <t>2511318-12-42</t>
  </si>
  <si>
    <t xml:space="preserve">SHOE SP-1V2 VNT BK/WT 43 </t>
  </si>
  <si>
    <t>2511318-12-43</t>
  </si>
  <si>
    <t xml:space="preserve">SHOE SP-1V2 VNT BK/WT 44 </t>
  </si>
  <si>
    <t>2511318-12-44</t>
  </si>
  <si>
    <t xml:space="preserve">SHOE SP-1V2 VNT BK/WT 45 </t>
  </si>
  <si>
    <t>2511318-12-45</t>
  </si>
  <si>
    <t xml:space="preserve">SHOE SP-1V2 VNT BK/WT 46 </t>
  </si>
  <si>
    <t>2511318-12-46</t>
  </si>
  <si>
    <t xml:space="preserve">SHOE SP-1V2 VNT BK/WT 47 </t>
  </si>
  <si>
    <t>2511318-12-47</t>
  </si>
  <si>
    <t xml:space="preserve">SHOE SP-1V2 VNT BK/WT 48 </t>
  </si>
  <si>
    <t>2511318-12-48</t>
  </si>
  <si>
    <t xml:space="preserve">SHOE SP-1V2 VNT BK/WT 49 </t>
  </si>
  <si>
    <t>2511318-12-49</t>
  </si>
  <si>
    <t xml:space="preserve">SHOE SP-1V2 VNT BK/WT 50 </t>
  </si>
  <si>
    <t>2511318-12-50</t>
  </si>
  <si>
    <t>SHOE STA BK/WT/RD/BL 10</t>
  </si>
  <si>
    <t>SHOE STA BK/WT/RD/BL 10.5</t>
  </si>
  <si>
    <t>SHOE STA BK/WT/RD/BL 11</t>
  </si>
  <si>
    <t>SHOE STA BK/WT/RD/BL 11.5</t>
  </si>
  <si>
    <t>SHOE STA BK/WT/RD/BL 12</t>
  </si>
  <si>
    <t>SHOE STA BK/WT/RD/BL 12.5</t>
  </si>
  <si>
    <t>SHOE STA BK/WT/RD/BL 13</t>
  </si>
  <si>
    <t>SHOE STA BK/WT/RD/BL 13.5</t>
  </si>
  <si>
    <t>SHOE STA BK/WT/RD/BL 14</t>
  </si>
  <si>
    <t>SHOE STA BK/WT/RD/BL 6</t>
  </si>
  <si>
    <t>SHOE STA BK/WT/RD/BL 6.5</t>
  </si>
  <si>
    <t>SHOE STA BK/WT/RD/BL 7</t>
  </si>
  <si>
    <t>SHOE STA BK/WT/RD/BL 7.5</t>
  </si>
  <si>
    <t>SHOE STA BK/WT/RD/BL 8</t>
  </si>
  <si>
    <t>SHOE STA BK/WT/RD/BL 8.5</t>
  </si>
  <si>
    <t>SHOE STA BK/WT/RD/BL 9</t>
  </si>
  <si>
    <t>SHOE STA BK/WT/RD/BL 9.5</t>
  </si>
  <si>
    <t>SHOE STADIUM BK/YL/RD 10</t>
  </si>
  <si>
    <t>SHOE STADIUM BK/YL/RD 6</t>
  </si>
  <si>
    <t>SHOE STADIUM BK/YL/RD 6.5</t>
  </si>
  <si>
    <t>SHOE STADIUM BK/YL/RD 7</t>
  </si>
  <si>
    <t>SHOE STADIUM BK/YL/RD 7.5</t>
  </si>
  <si>
    <t>SHOE STADIUM BK/YL/RD 8</t>
  </si>
  <si>
    <t>SHOE STADIUM BK/YL/RD 8.5</t>
  </si>
  <si>
    <t>SHOE STADIUM BK/YL/RD 9</t>
  </si>
  <si>
    <t>SHOE STADIUM BK/YL/RD 9.5</t>
  </si>
  <si>
    <t>SHOE STADUM BK/YL/RD 10.5</t>
  </si>
  <si>
    <t>SHOE STADUM BK/YL/RD 11</t>
  </si>
  <si>
    <t>SHOE STADUM BK/YL/RD 11.5</t>
  </si>
  <si>
    <t>SHOE STADUM BK/YL/RD 12</t>
  </si>
  <si>
    <t>SHOE STADUM BK/YL/RD 12.5</t>
  </si>
  <si>
    <t>SHOE STADUM BK/YL/RD 13</t>
  </si>
  <si>
    <t>SHOE STADUM BK/YL/RD 13.5</t>
  </si>
  <si>
    <t>SHOE STADUM BK/YL/RD 14</t>
  </si>
  <si>
    <t>SHORT BIONIC FREERIDE 2X</t>
  </si>
  <si>
    <t>650707132X</t>
  </si>
  <si>
    <t>SHORT BIONIC FREERIDE L</t>
  </si>
  <si>
    <t>65070713L</t>
  </si>
  <si>
    <t>SHORT BIONIC FREERIDE M</t>
  </si>
  <si>
    <t>65070713M</t>
  </si>
  <si>
    <t>SHORT BIONIC FREERIDE S</t>
  </si>
  <si>
    <t>65070713S</t>
  </si>
  <si>
    <t>SHORT BIONIC FREERIDE XL</t>
  </si>
  <si>
    <t>65070713XL</t>
  </si>
  <si>
    <t>482-60522X</t>
  </si>
  <si>
    <t>6507718-13-2X</t>
  </si>
  <si>
    <t>482-6052L</t>
  </si>
  <si>
    <t>6507718-13-L</t>
  </si>
  <si>
    <t>482-6052M</t>
  </si>
  <si>
    <t>6507718-13-M</t>
  </si>
  <si>
    <t>482-6052S</t>
  </si>
  <si>
    <t>6507718-13-S</t>
  </si>
  <si>
    <t xml:space="preserve">482-6052X </t>
  </si>
  <si>
    <t>6507718-13-XL</t>
  </si>
  <si>
    <t>SHORT,COMPRESSION L</t>
  </si>
  <si>
    <t>65077713L</t>
  </si>
  <si>
    <t>SHORT,COMPRESSION M</t>
  </si>
  <si>
    <t>65077713M</t>
  </si>
  <si>
    <t>SHORT,COMPRESSION S</t>
  </si>
  <si>
    <t>65077713S</t>
  </si>
  <si>
    <t>SHORT,COMPRESSION XL</t>
  </si>
  <si>
    <t>65077713XL</t>
  </si>
  <si>
    <t>SIZE ADAPTOR KIT BNS L/XL</t>
  </si>
  <si>
    <t>695131410LXL</t>
  </si>
  <si>
    <t>SIZE ADAPTOR KIT BNS XS/M</t>
  </si>
  <si>
    <t>695131410XSM</t>
  </si>
  <si>
    <t>SLIDER KIT T7 10</t>
  </si>
  <si>
    <t>25SLIT71010</t>
  </si>
  <si>
    <t>SLIDER KIT T7 11</t>
  </si>
  <si>
    <t>25SLIT71011</t>
  </si>
  <si>
    <t>SLIDER KIT T7 12</t>
  </si>
  <si>
    <t>25SLIT71012</t>
  </si>
  <si>
    <t>SLIDER KIT T7 7</t>
  </si>
  <si>
    <t>25SLIT7107</t>
  </si>
  <si>
    <t>SLIDER KIT T7 8</t>
  </si>
  <si>
    <t>25SLIT7108</t>
  </si>
  <si>
    <t>SLIDER KIT T7 9</t>
  </si>
  <si>
    <t>25SLIT7109</t>
  </si>
  <si>
    <t>SLIDER TOE SMX PLUS BK/WH</t>
  </si>
  <si>
    <t>25SLISMX1321</t>
  </si>
  <si>
    <t>SLIDER,MAGNESIUM TOE</t>
  </si>
  <si>
    <t>25SLI4</t>
  </si>
  <si>
    <t>2221019-10-36</t>
  </si>
  <si>
    <t>2221019-10-37</t>
  </si>
  <si>
    <t>2221019-10-38</t>
  </si>
  <si>
    <t>2221019-10-39</t>
  </si>
  <si>
    <t>2221019-10-40</t>
  </si>
  <si>
    <t>2221019-10-41</t>
  </si>
  <si>
    <t>2221019-10-42</t>
  </si>
  <si>
    <t>2221019-10-43</t>
  </si>
  <si>
    <t>2221019-10-44</t>
  </si>
  <si>
    <t>2221019-10-45</t>
  </si>
  <si>
    <t>2221019-10-46</t>
  </si>
  <si>
    <t>2221019-10-47</t>
  </si>
  <si>
    <t>2221019-10-48</t>
  </si>
  <si>
    <t>2221019-1231-38</t>
  </si>
  <si>
    <t>2221019-1231-39</t>
  </si>
  <si>
    <t>2221019-1231-40</t>
  </si>
  <si>
    <t>2221019-1231-41</t>
  </si>
  <si>
    <t>2221019-1231-42</t>
  </si>
  <si>
    <t>2221019-1231-43</t>
  </si>
  <si>
    <t>2221019-1231-44</t>
  </si>
  <si>
    <t>2221019-1231-45</t>
  </si>
  <si>
    <t>2221019-1231-46</t>
  </si>
  <si>
    <t>2221019-1231-47</t>
  </si>
  <si>
    <t>2221019-1231-48</t>
  </si>
  <si>
    <t>2221119-10-36</t>
  </si>
  <si>
    <t>2221119-10-37</t>
  </si>
  <si>
    <t>2221119-10-38</t>
  </si>
  <si>
    <t>2221119-10-39</t>
  </si>
  <si>
    <t>2221119-10-40</t>
  </si>
  <si>
    <t>2221119-10-41</t>
  </si>
  <si>
    <t>2221119-10-42</t>
  </si>
  <si>
    <t>2221119-10-43</t>
  </si>
  <si>
    <t>2221119-10-44</t>
  </si>
  <si>
    <t>2221119-10-45</t>
  </si>
  <si>
    <t>2221119-10-46</t>
  </si>
  <si>
    <t>2221119-10-47</t>
  </si>
  <si>
    <t>2221119-10-48</t>
  </si>
  <si>
    <t>2221119-13-38</t>
  </si>
  <si>
    <t>2221119-13-39</t>
  </si>
  <si>
    <t>2221119-13-40</t>
  </si>
  <si>
    <t>2221119-13-41</t>
  </si>
  <si>
    <t>2221119-13-42</t>
  </si>
  <si>
    <t>2221119-13-43</t>
  </si>
  <si>
    <t>2221119-13-44</t>
  </si>
  <si>
    <t>2221119-13-45</t>
  </si>
  <si>
    <t>2221119-13-46</t>
  </si>
  <si>
    <t>2221119-13-47</t>
  </si>
  <si>
    <t>2221119-13-48</t>
  </si>
  <si>
    <t>2221119-12-38</t>
  </si>
  <si>
    <t>2221119-12-39</t>
  </si>
  <si>
    <t>2221119-12-40</t>
  </si>
  <si>
    <t>2221119-12-41</t>
  </si>
  <si>
    <t>2221119-12-42</t>
  </si>
  <si>
    <t>2221119-12-43</t>
  </si>
  <si>
    <t>2221119-12-44</t>
  </si>
  <si>
    <t>2221119-12-45</t>
  </si>
  <si>
    <t>2221119-12-46</t>
  </si>
  <si>
    <t>2221119-12-47</t>
  </si>
  <si>
    <t>2221119-12-48</t>
  </si>
  <si>
    <t>2221119-1231-38</t>
  </si>
  <si>
    <t>2221119-1231-39</t>
  </si>
  <si>
    <t>2221119-1231-40</t>
  </si>
  <si>
    <t>2221119-1231-41</t>
  </si>
  <si>
    <t>2221119-1231-42</t>
  </si>
  <si>
    <t>2221119-1231-43</t>
  </si>
  <si>
    <t>2221119-1231-44</t>
  </si>
  <si>
    <t>2221119-1231-45</t>
  </si>
  <si>
    <t>2221119-1231-46</t>
  </si>
  <si>
    <t>2221119-1231-47</t>
  </si>
  <si>
    <t>2221119-1231-48</t>
  </si>
  <si>
    <t>25SLISMXNE</t>
  </si>
  <si>
    <t>SMX+CALF SLIDER-BLK</t>
  </si>
  <si>
    <t>25SLISMXRD</t>
  </si>
  <si>
    <t>SMX+CALF SLIDER-RED</t>
  </si>
  <si>
    <t xml:space="preserve">SMX-1 AIR V2 GLOVES BK 2X </t>
  </si>
  <si>
    <t>3570518-10-2XL</t>
  </si>
  <si>
    <t xml:space="preserve">SMX-1 AIR V2 GLOVES BK 3XL </t>
  </si>
  <si>
    <t>3570518-10-3XL</t>
  </si>
  <si>
    <t>3570518-10-L</t>
  </si>
  <si>
    <t>3570518-10-M</t>
  </si>
  <si>
    <t>3570518-10-S</t>
  </si>
  <si>
    <t xml:space="preserve">SMX-1 AIR V2 GLOVES BK XL </t>
  </si>
  <si>
    <t>3570518-10-XL</t>
  </si>
  <si>
    <t>SMX-1 AIR V2 GLOVES BK/R 2X</t>
  </si>
  <si>
    <t>3570518-1030-2XL</t>
  </si>
  <si>
    <t>SMX-1 AIR V2 GLOVES BK/R 3XL</t>
  </si>
  <si>
    <t>3570518-1030-3XL</t>
  </si>
  <si>
    <t xml:space="preserve">SMX-1 AIR V2 GLOVES BK/R L </t>
  </si>
  <si>
    <t xml:space="preserve">SMX-1 AIR V2 GLOVES BK/R M </t>
  </si>
  <si>
    <t xml:space="preserve">SMX-1 AIR V2 GLOVES BK/R S </t>
  </si>
  <si>
    <t>SMX-1 AIR V2 GLOVES BK/R XL</t>
  </si>
  <si>
    <t>3570518-1030-XL</t>
  </si>
  <si>
    <t>SMX-1 AIR V2 GLOVES BK/W 2X</t>
  </si>
  <si>
    <t>3570518-12-2XL</t>
  </si>
  <si>
    <t>SMX-1 AIR V2 GLOVES BK/W 3XL</t>
  </si>
  <si>
    <t>3570518-12-3XL</t>
  </si>
  <si>
    <t xml:space="preserve">SMX-1 AIR V2 GLOVES BK/W L </t>
  </si>
  <si>
    <t>3570518-12-L</t>
  </si>
  <si>
    <t xml:space="preserve">SMX-1 AIR V2 GLOVES BK/W M </t>
  </si>
  <si>
    <t>3570518-12-M</t>
  </si>
  <si>
    <t xml:space="preserve">SMX-1 AIR V2 GLOVES BK/W S </t>
  </si>
  <si>
    <t>3570518-12-S</t>
  </si>
  <si>
    <t>SMX-1 AIR V2 GLOVES BK/W XL</t>
  </si>
  <si>
    <t>3570518-12-XL</t>
  </si>
  <si>
    <t>SMX-1 AIR V2 GLOVES BK/Y 2X</t>
  </si>
  <si>
    <t>SMX-1 AIR V2 GLOVES BK/Y 3XL</t>
  </si>
  <si>
    <t xml:space="preserve">SMX-1 AIR V2 GLOVES BK/Y L </t>
  </si>
  <si>
    <t>3570518-155-L</t>
  </si>
  <si>
    <t xml:space="preserve">SMX-1 AIR V2 GLOVES BK/Y M </t>
  </si>
  <si>
    <t>3570518-155-M</t>
  </si>
  <si>
    <t xml:space="preserve">SMX-1 AIR V2 GLOVES BK/Y S </t>
  </si>
  <si>
    <t>3570518-155-S</t>
  </si>
  <si>
    <t>SMX-1 AIR V2 GLOVES BK/Y XL</t>
  </si>
  <si>
    <t>2223017-13-40</t>
  </si>
  <si>
    <t>SMX-6 V2 BOOT BLK/RED 41</t>
  </si>
  <si>
    <t>2223017-13-41</t>
  </si>
  <si>
    <t>SMX-6 V2 BOOT BLK/RED 42</t>
  </si>
  <si>
    <t>2223017-13-42</t>
  </si>
  <si>
    <t>SMX-6 V2 BOOT BLK/RED 43</t>
  </si>
  <si>
    <t>2223017-13-43</t>
  </si>
  <si>
    <t>SMX-6 V2 BOOT BLK/RED 44</t>
  </si>
  <si>
    <t>2223017-13-44</t>
  </si>
  <si>
    <t>SMX-6 V2 BOOT BLK/RED 45</t>
  </si>
  <si>
    <t>2223017-13-45</t>
  </si>
  <si>
    <t>SMX-6 V2 BOOT BLK/RED 46</t>
  </si>
  <si>
    <t>2223017-13-46</t>
  </si>
  <si>
    <t>SMX-6 V2 BOOT BLK/RED 47</t>
  </si>
  <si>
    <t>2223017-13-47</t>
  </si>
  <si>
    <t>SMX-6 V2 BOOT BLK/RED 48</t>
  </si>
  <si>
    <t>2223017-13-48</t>
  </si>
  <si>
    <t>SMX-6 V2 BOOT BLK/RED 49</t>
  </si>
  <si>
    <t>2223017-13-49</t>
  </si>
  <si>
    <t>SMX-6 V2 BOOT BLK/RED 50</t>
  </si>
  <si>
    <t>2223017-13-50</t>
  </si>
  <si>
    <t>SMX-6 V2 BOOTS B/G/B VNT 40</t>
  </si>
  <si>
    <t>2223017-1178-40</t>
  </si>
  <si>
    <t>SMX-6 V2 BOOTS B/G/B VNT 41</t>
  </si>
  <si>
    <t>2223017-1178-41</t>
  </si>
  <si>
    <t>SMX-6 V2 BOOTS B/G/B VNT 42</t>
  </si>
  <si>
    <t>2223017-1178-42</t>
  </si>
  <si>
    <t>SMX-6 V2 BOOTS B/G/B VNT 43</t>
  </si>
  <si>
    <t>2223017-1178-43</t>
  </si>
  <si>
    <t>SMX-6 V2 BOOTS B/G/B VNT 44</t>
  </si>
  <si>
    <t>2223017-1178-44</t>
  </si>
  <si>
    <t>SMX-6 V2 BOOTS B/G/B VNT 45</t>
  </si>
  <si>
    <t>2223017-1178-45</t>
  </si>
  <si>
    <t>SMX-6 V2 BOOTS B/G/B VNT 46</t>
  </si>
  <si>
    <t>2223017-1178-46</t>
  </si>
  <si>
    <t>SMX-6 V2 BOOTS B/G/B VNT 47</t>
  </si>
  <si>
    <t>2223017-1178-47</t>
  </si>
  <si>
    <t>SMX-6 V2 BOOTS B/G/B VNT 48</t>
  </si>
  <si>
    <t>2223017-1178-48</t>
  </si>
  <si>
    <t>SMX-6 V2 BOOTS B/G/B VNT 49</t>
  </si>
  <si>
    <t>2223017-1178-49</t>
  </si>
  <si>
    <t>SMX-6 V2 BOOTS B/G/B VNT 50</t>
  </si>
  <si>
    <t>2223017-1178-50</t>
  </si>
  <si>
    <t>SMX-6 V2 BOOTS B/G/R VNT 40</t>
  </si>
  <si>
    <t>2223017-1133-40</t>
  </si>
  <si>
    <t>SMX-6 V2 BOOTS B/G/R VNT 41</t>
  </si>
  <si>
    <t>2223017-1133-41</t>
  </si>
  <si>
    <t>SMX-6 V2 BOOTS B/G/R VNT 42</t>
  </si>
  <si>
    <t>2223017-1133-42</t>
  </si>
  <si>
    <t>SMX-6 V2 BOOTS B/G/R VNT 43</t>
  </si>
  <si>
    <t>2223017-1133-43</t>
  </si>
  <si>
    <t>SMX-6 V2 BOOTS B/G/R VNT 44</t>
  </si>
  <si>
    <t>2223017-1133-44</t>
  </si>
  <si>
    <t>SMX-6 V2 BOOTS B/G/R VNT 45</t>
  </si>
  <si>
    <t>2223017-1133-45</t>
  </si>
  <si>
    <t>SMX-6 V2 BOOTS B/G/R VNT 46</t>
  </si>
  <si>
    <t>2223017-1133-46</t>
  </si>
  <si>
    <t>SMX-6 V2 BOOTS B/G/R VNT 47</t>
  </si>
  <si>
    <t>2223017-1133-47</t>
  </si>
  <si>
    <t>SMX-6 V2 BOOTS B/G/R VNT 48</t>
  </si>
  <si>
    <t>2223017-1133-48</t>
  </si>
  <si>
    <t>SMX-6 V2 BOOTS B/G/R VNT 49</t>
  </si>
  <si>
    <t>2223017-1133-49</t>
  </si>
  <si>
    <t>SMX-6 V2 BOOTS B/G/R VNT 50</t>
  </si>
  <si>
    <t>2223017-1133-50</t>
  </si>
  <si>
    <t xml:space="preserve">SMX-6 V2 BOOTS BK/GY/RD 40 </t>
  </si>
  <si>
    <t>2223017-1130-40</t>
  </si>
  <si>
    <t xml:space="preserve">SMX-6 V2 BOOTS BK/GY/RD 41 </t>
  </si>
  <si>
    <t>2223017-1130-41</t>
  </si>
  <si>
    <t xml:space="preserve">SMX-6 V2 BOOTS BK/GY/RD 42 </t>
  </si>
  <si>
    <t>2223017-1130-42</t>
  </si>
  <si>
    <t xml:space="preserve">SMX-6 V2 BOOTS BK/GY/RD 43 </t>
  </si>
  <si>
    <t>2223017-1130-43</t>
  </si>
  <si>
    <t xml:space="preserve">SMX-6 V2 BOOTS BK/GY/RD 44 </t>
  </si>
  <si>
    <t>2223017-1130-44</t>
  </si>
  <si>
    <t xml:space="preserve">SMX-6 V2 BOOTS BK/GY/RD 45 </t>
  </si>
  <si>
    <t>2223017-1130-45</t>
  </si>
  <si>
    <t xml:space="preserve">SMX-6 V2 BOOTS BK/GY/RD 46 </t>
  </si>
  <si>
    <t>2223017-1130-46</t>
  </si>
  <si>
    <t xml:space="preserve">SMX-6 V2 BOOTS BK/GY/RD 47 </t>
  </si>
  <si>
    <t>2223017-1130-47</t>
  </si>
  <si>
    <t xml:space="preserve">SMX-6 V2 BOOTS BK/GY/RD 48 </t>
  </si>
  <si>
    <t>2223017-1130-48</t>
  </si>
  <si>
    <t xml:space="preserve">SMX-6 V2 BOOTS BK/GY/RD 49 </t>
  </si>
  <si>
    <t>2223017-1130-49</t>
  </si>
  <si>
    <t xml:space="preserve">SMX-6 V2 BOOTS BK/GY/RD 50 </t>
  </si>
  <si>
    <t>2223017-1130-50</t>
  </si>
  <si>
    <t>2243517-100-40</t>
  </si>
  <si>
    <t>SMX-S WATERPROOF BOOT BLK 41</t>
  </si>
  <si>
    <t>2243517-100-41</t>
  </si>
  <si>
    <t>SMX-S WATERPROOF BOOT BLK 42</t>
  </si>
  <si>
    <t>2243517-100-42</t>
  </si>
  <si>
    <t>SMX-S WATERPROOF BOOT BLK 43</t>
  </si>
  <si>
    <t>2243517-100-43</t>
  </si>
  <si>
    <t>SMX-S WATERPROOF BOOT BLK 44</t>
  </si>
  <si>
    <t>2243517-100-44</t>
  </si>
  <si>
    <t>SMX-S WATERPROOF BOOT BLK 45</t>
  </si>
  <si>
    <t>2243517-100-45</t>
  </si>
  <si>
    <t>SMX-S WATERPROOF BOOT BLK 46</t>
  </si>
  <si>
    <t>2243517-100-46</t>
  </si>
  <si>
    <t>SMX-S WATERPROOF BOOT BLK 47</t>
  </si>
  <si>
    <t>2243517-100-47</t>
  </si>
  <si>
    <t>SMX-S WATERPROOF BOOT BLK 48</t>
  </si>
  <si>
    <t>2243517-100-48</t>
  </si>
  <si>
    <t>SMX-S WATERPROOF BOOT BLK 49</t>
  </si>
  <si>
    <t>2243517-100-49</t>
  </si>
  <si>
    <t>SMX-S WATERPROOF BOOT BLK 50</t>
  </si>
  <si>
    <t>2243517-100-50</t>
  </si>
  <si>
    <t>SOCK COOLMAX PRO GRN L/XL</t>
  </si>
  <si>
    <t>4702014178LXL</t>
  </si>
  <si>
    <t>SOCK COOLMAX PRO GRN S/M</t>
  </si>
  <si>
    <t>4702014178SM</t>
  </si>
  <si>
    <t>SOCK COOLMAX PRO ORNG L/X</t>
  </si>
  <si>
    <t>4702014174LXL</t>
  </si>
  <si>
    <t>SOCK COOLMAX PRO ORNG S/M</t>
  </si>
  <si>
    <t>4702014174SM</t>
  </si>
  <si>
    <t>SOCK COOLMAX PRO RED L/XL</t>
  </si>
  <si>
    <t>4702014131LXL</t>
  </si>
  <si>
    <t>SOCK COOLMAX PRO RED S/M</t>
  </si>
  <si>
    <t>4702014131SM</t>
  </si>
  <si>
    <t>SOCK COOLMAX TECH BLK L/X</t>
  </si>
  <si>
    <t>4702114107LXL</t>
  </si>
  <si>
    <t>SOCK COOLMAX TECH BLK S/M</t>
  </si>
  <si>
    <t>4702114107SM</t>
  </si>
  <si>
    <t>SOCK COOLMAX TECH GRN L/X</t>
  </si>
  <si>
    <t>4702114916LXL</t>
  </si>
  <si>
    <t>SOCK COOLMAX TECH GRN S/M</t>
  </si>
  <si>
    <t>4702114916SM</t>
  </si>
  <si>
    <t>SOCK COOLMAX TECH RED L/X</t>
  </si>
  <si>
    <t>4702114311LXL</t>
  </si>
  <si>
    <t>SOCK COOLMAX TECH RED S/M</t>
  </si>
  <si>
    <t>4702114311SM</t>
  </si>
  <si>
    <t>SOCKS LONG TECH MX L/XL</t>
  </si>
  <si>
    <t>470501513LXL</t>
  </si>
  <si>
    <t>SOCKS LONG TECH MX S/M</t>
  </si>
  <si>
    <t>470501513SM</t>
  </si>
  <si>
    <t>SOCKS ROAD RACING L/XL</t>
  </si>
  <si>
    <t>47030830LXL</t>
  </si>
  <si>
    <t>SOCKS ROAD RACING S/M</t>
  </si>
  <si>
    <t>47030830SM</t>
  </si>
  <si>
    <t>SOCKS S ROAD RACE L/XL</t>
  </si>
  <si>
    <t>470301130LXL</t>
  </si>
  <si>
    <t>SOCKS S ROAD RACE S/M</t>
  </si>
  <si>
    <t>470301130SM</t>
  </si>
  <si>
    <t>SOCKS SUMMER RACING L/2X</t>
  </si>
  <si>
    <t>470311130LXL</t>
  </si>
  <si>
    <t>SOCKS SUMMER RACING S/M</t>
  </si>
  <si>
    <t>470311130SM</t>
  </si>
  <si>
    <t>SOCKS THERMAL TECH L/XL</t>
  </si>
  <si>
    <t>47034911LXL</t>
  </si>
  <si>
    <t>SOCKS THERMAL TECH S/M</t>
  </si>
  <si>
    <t>47034911SM</t>
  </si>
  <si>
    <t>SOCKS TOURING SUMMER L/XL</t>
  </si>
  <si>
    <t>47040820LXL</t>
  </si>
  <si>
    <t>SOCKS TOURING SUMMER S/M</t>
  </si>
  <si>
    <t>47040820SM</t>
  </si>
  <si>
    <t>482-5230</t>
  </si>
  <si>
    <t>SOLE '14 TECH7 BK 10</t>
  </si>
  <si>
    <t>482-5231</t>
  </si>
  <si>
    <t>SOLE '14 TECH7 BK 11</t>
  </si>
  <si>
    <t>482-5232</t>
  </si>
  <si>
    <t>SOLE '14 TECH7 BK 12</t>
  </si>
  <si>
    <t>482-5233</t>
  </si>
  <si>
    <t>SOLE '14 TECH7 BK 13</t>
  </si>
  <si>
    <t>482-5234</t>
  </si>
  <si>
    <t>SOLE '14 TECH7 BK 14</t>
  </si>
  <si>
    <t>482-5235</t>
  </si>
  <si>
    <t>SOLE '14 TECH7 BK 15</t>
  </si>
  <si>
    <t>482-5236</t>
  </si>
  <si>
    <t>SOLE '14 TECH7 BK 16</t>
  </si>
  <si>
    <t>482-5226</t>
  </si>
  <si>
    <t>SOLE '14 TECH7 BK 6</t>
  </si>
  <si>
    <t>482-5227</t>
  </si>
  <si>
    <t>SOLE '14 TECH7 BK 7</t>
  </si>
  <si>
    <t>482-5228</t>
  </si>
  <si>
    <t>SOLE '14 TECH7 BK 8</t>
  </si>
  <si>
    <t>482-5229</t>
  </si>
  <si>
    <t>SOLE '14 TECH7 BK 9</t>
  </si>
  <si>
    <t>482-5250</t>
  </si>
  <si>
    <t>SOLE '14 TECH7 BK/WT 10</t>
  </si>
  <si>
    <t>482-5251</t>
  </si>
  <si>
    <t>SOLE '14 TECH7 BK/WT 11</t>
  </si>
  <si>
    <t>482-5252</t>
  </si>
  <si>
    <t>SOLE '14 TECH7 BK/WT 12</t>
  </si>
  <si>
    <t>482-5253</t>
  </si>
  <si>
    <t>SOLE '14 TECH7 BK/WT 13</t>
  </si>
  <si>
    <t>482-5254</t>
  </si>
  <si>
    <t>SOLE '14 TECH7 BK/WT 14</t>
  </si>
  <si>
    <t>482-5255</t>
  </si>
  <si>
    <t>SOLE '14 TECH7 BK/WT 15</t>
  </si>
  <si>
    <t>482-5256</t>
  </si>
  <si>
    <t>SOLE '14 TECH7 BK/WT 16</t>
  </si>
  <si>
    <t>482-5245</t>
  </si>
  <si>
    <t>SOLE '14 TECH7 BK/WT 5</t>
  </si>
  <si>
    <t>482-5246</t>
  </si>
  <si>
    <t>SOLE '14 TECH7 BK/WT 6</t>
  </si>
  <si>
    <t>482-5247</t>
  </si>
  <si>
    <t>SOLE '14 TECH7 BK/WT 7</t>
  </si>
  <si>
    <t>482-5248</t>
  </si>
  <si>
    <t>SOLE '14 TECH7 BK/WT 8</t>
  </si>
  <si>
    <t>482-5249</t>
  </si>
  <si>
    <t>SOLE '14 TECH7 BK/WT 9</t>
  </si>
  <si>
    <t>SOLE 4W T3 6 BLK</t>
  </si>
  <si>
    <t>25SUT3W106</t>
  </si>
  <si>
    <t>SOLE 4W T3 6 GRY</t>
  </si>
  <si>
    <t>25SUT3W116</t>
  </si>
  <si>
    <t>SOLE 4W T3 7 BLK</t>
  </si>
  <si>
    <t>25SUT3W107</t>
  </si>
  <si>
    <t>SOLE 4W T3 7 GRY</t>
  </si>
  <si>
    <t>25SUT3W117</t>
  </si>
  <si>
    <t>SOLE 4W T3 8 GRY</t>
  </si>
  <si>
    <t>25SUT3W118</t>
  </si>
  <si>
    <t>SOLE DURBAN 10</t>
  </si>
  <si>
    <t>25SUDB1010</t>
  </si>
  <si>
    <t>SOLE DURBAN 11</t>
  </si>
  <si>
    <t>25SUDB1011</t>
  </si>
  <si>
    <t>SOLE DURBAN 12</t>
  </si>
  <si>
    <t>25SUDB1012</t>
  </si>
  <si>
    <t>SOLE DURBAN 13</t>
  </si>
  <si>
    <t>25SUDB1013</t>
  </si>
  <si>
    <t>SOLE DURBAN 5</t>
  </si>
  <si>
    <t>25SUDB105</t>
  </si>
  <si>
    <t>SOLE DURBAN 6</t>
  </si>
  <si>
    <t>25SUDB106</t>
  </si>
  <si>
    <t>SOLE DURBAN 7</t>
  </si>
  <si>
    <t>25SUDB107</t>
  </si>
  <si>
    <t>SOLE DURBAN 8</t>
  </si>
  <si>
    <t>25SUDB108</t>
  </si>
  <si>
    <t>SOLE DURBAN 9</t>
  </si>
  <si>
    <t>25SUDB109</t>
  </si>
  <si>
    <t>482-5265</t>
  </si>
  <si>
    <t>SOLE INSERT NEW T7 SZ 10</t>
  </si>
  <si>
    <t>25INSSUT741010</t>
  </si>
  <si>
    <t>482-5266</t>
  </si>
  <si>
    <t>SOLE INSERT NEW T7 SZ 11</t>
  </si>
  <si>
    <t>25INSSUT74101X</t>
  </si>
  <si>
    <t>482-5267</t>
  </si>
  <si>
    <t>SOLE INSERT NEW T7 SZ 12</t>
  </si>
  <si>
    <t>25INSSUT741012</t>
  </si>
  <si>
    <t>482-5268</t>
  </si>
  <si>
    <t>SOLE INSERT NEW T7 SZ 13</t>
  </si>
  <si>
    <t>25INSSUT741013</t>
  </si>
  <si>
    <t>482-5269</t>
  </si>
  <si>
    <t>SOLE INSERT NEW T7 SZ 14</t>
  </si>
  <si>
    <t>25INSSUT741014</t>
  </si>
  <si>
    <t>482-5270</t>
  </si>
  <si>
    <t>SOLE INSERT NEW T7 SZ 15</t>
  </si>
  <si>
    <t>25INSSUT741015</t>
  </si>
  <si>
    <t>482-5271</t>
  </si>
  <si>
    <t>SOLE INSERT NEW T7 SZ 16</t>
  </si>
  <si>
    <t>25INSSUT741016</t>
  </si>
  <si>
    <t>SOLE INSERT T10 SZ 11/12</t>
  </si>
  <si>
    <t>25INSSUT10NN111</t>
  </si>
  <si>
    <t>SOLE INSERT T10 SZ 13/14</t>
  </si>
  <si>
    <t>25INSSUT10NN131</t>
  </si>
  <si>
    <t>SOLE INSERT T10 SZ 7/8</t>
  </si>
  <si>
    <t>25INSSUT10NN78</t>
  </si>
  <si>
    <t>SOLE INSERT T10 SZ 9/10</t>
  </si>
  <si>
    <t>25INSSUT10NN91</t>
  </si>
  <si>
    <t>SOLE INSERT T7 SZ 10</t>
  </si>
  <si>
    <t>25INSSUT7N10</t>
  </si>
  <si>
    <t>SOLE INSERT T7 SZ 11</t>
  </si>
  <si>
    <t>25INSSUT7N11</t>
  </si>
  <si>
    <t>SOLE INSERT T7 SZ 12</t>
  </si>
  <si>
    <t>25INSSUT7N12</t>
  </si>
  <si>
    <t>SOLE INSERT T7 SZ 13</t>
  </si>
  <si>
    <t>25INSSUT7N13</t>
  </si>
  <si>
    <t>SOLE INSERT T7 SZ 14</t>
  </si>
  <si>
    <t>25INSSUT7N14</t>
  </si>
  <si>
    <t>SOLE INSERT T7 SZ 15</t>
  </si>
  <si>
    <t>25INSSUT7N15</t>
  </si>
  <si>
    <t>SOLE INSERT T7 SZ 16</t>
  </si>
  <si>
    <t>25INSSUT7N16</t>
  </si>
  <si>
    <t>SOLE INSERT T7 SZ 5</t>
  </si>
  <si>
    <t>25INSSUT7N5</t>
  </si>
  <si>
    <t>SOLE INSERT T7 SZ 6</t>
  </si>
  <si>
    <t>25INSSUT7N6</t>
  </si>
  <si>
    <t>SOLE INSERT T7 SZ 7</t>
  </si>
  <si>
    <t>25INSSUT7N7</t>
  </si>
  <si>
    <t>SOLE INSERT T7 SZ 8</t>
  </si>
  <si>
    <t>25INSSUT7N8</t>
  </si>
  <si>
    <t>SOLE INSERT T7 SZ 9</t>
  </si>
  <si>
    <t>25INSSUT7N9</t>
  </si>
  <si>
    <t>482-5430</t>
  </si>
  <si>
    <t>SOLE NEW T-5 BLK SZ 10</t>
  </si>
  <si>
    <t>482-5431</t>
  </si>
  <si>
    <t>SOLE NEW T-5 BLK SZ 11</t>
  </si>
  <si>
    <t>482-5432</t>
  </si>
  <si>
    <t>SOLE NEW T-5 BLK SZ 12</t>
  </si>
  <si>
    <t>482-5433</t>
  </si>
  <si>
    <t>SOLE NEW T-5 BLK SZ 13</t>
  </si>
  <si>
    <t>482-5434</t>
  </si>
  <si>
    <t>SOLE NEW T-5 BLK SZ 14</t>
  </si>
  <si>
    <t>482-5435</t>
  </si>
  <si>
    <t>SOLE NEW T-5 BLK SZ 15</t>
  </si>
  <si>
    <t>482-5436</t>
  </si>
  <si>
    <t>SOLE NEW T-5 BLK SZ 16</t>
  </si>
  <si>
    <t>482-5425</t>
  </si>
  <si>
    <t>SOLE NEW T-5 BLK SZ 5</t>
  </si>
  <si>
    <t>482-5426</t>
  </si>
  <si>
    <t>SOLE NEW T-5 BLK SZ 6</t>
  </si>
  <si>
    <t>482-5427</t>
  </si>
  <si>
    <t>SOLE NEW T-5 BLK SZ 7</t>
  </si>
  <si>
    <t>482-5428</t>
  </si>
  <si>
    <t>SOLE NEW T-5 BLK SZ 8</t>
  </si>
  <si>
    <t>482-5429</t>
  </si>
  <si>
    <t>SOLE NEW T-5 BLK SZ 9</t>
  </si>
  <si>
    <t>482-5032</t>
  </si>
  <si>
    <t>SOLE T10 11/12 BLK/WHT</t>
  </si>
  <si>
    <t>25SUT1012111</t>
  </si>
  <si>
    <t>482-5033</t>
  </si>
  <si>
    <t>SOLE T10 13/14 BLK/WHT</t>
  </si>
  <si>
    <t>25SUT1012131</t>
  </si>
  <si>
    <t>SOLE T10 7/8 BLK/GRN</t>
  </si>
  <si>
    <t>25SUT101678</t>
  </si>
  <si>
    <t>482-5030</t>
  </si>
  <si>
    <t>SOLE T10 7/8 BLK/WHT</t>
  </si>
  <si>
    <t>25SUT101278</t>
  </si>
  <si>
    <t>482-5031</t>
  </si>
  <si>
    <t>SOLE T10 9/10 BLK/WHT</t>
  </si>
  <si>
    <t>25SUT1012910</t>
  </si>
  <si>
    <t>SOLE T7 SMOTO 10</t>
  </si>
  <si>
    <t>25SUT7SM1010</t>
  </si>
  <si>
    <t>SOLE T7 SMOTO 11</t>
  </si>
  <si>
    <t>25SUT7SM1011</t>
  </si>
  <si>
    <t>SOLE T7 SMOTO 12</t>
  </si>
  <si>
    <t>25SUT7SM1012</t>
  </si>
  <si>
    <t>SOLE T7 SMOTO 7</t>
  </si>
  <si>
    <t>25SUT7SM107</t>
  </si>
  <si>
    <t>SOLE T7 SMOTO 8</t>
  </si>
  <si>
    <t>25SUT7SM108</t>
  </si>
  <si>
    <t>SOLE T7 SMOTO 9</t>
  </si>
  <si>
    <t>25SUT7SM109</t>
  </si>
  <si>
    <t>SOLE TECH 10 SZ 11/12</t>
  </si>
  <si>
    <t>25SUT10101112</t>
  </si>
  <si>
    <t>SOLE TECH 10 SZ 13/14</t>
  </si>
  <si>
    <t>25SUT10101314</t>
  </si>
  <si>
    <t>SOLE TECH 10 SZ 7/8</t>
  </si>
  <si>
    <t>25SUT101078</t>
  </si>
  <si>
    <t>SOLE TECH 10 SZ 9/10</t>
  </si>
  <si>
    <t>25SUT1010910</t>
  </si>
  <si>
    <t>SOLE TECH 3 SZ 10</t>
  </si>
  <si>
    <t>25SUT31110</t>
  </si>
  <si>
    <t>SOLE TECH 3 SZ 11</t>
  </si>
  <si>
    <t>25SUT31111</t>
  </si>
  <si>
    <t>SOLE TECH 3 SZ 12</t>
  </si>
  <si>
    <t>25SUT31112</t>
  </si>
  <si>
    <t>SOLE TECH 3 SZ 13</t>
  </si>
  <si>
    <t>25SUT31113</t>
  </si>
  <si>
    <t>SOLE TECH 3 SZ 14</t>
  </si>
  <si>
    <t>25SUT31114</t>
  </si>
  <si>
    <t>SOLE TECH 3 SZ 15</t>
  </si>
  <si>
    <t>25SUT31115</t>
  </si>
  <si>
    <t>SOLE TECH 3 SZ 16</t>
  </si>
  <si>
    <t>25SUT31116</t>
  </si>
  <si>
    <t>SOLE TECH 3 SZ 5</t>
  </si>
  <si>
    <t>25SUT3115</t>
  </si>
  <si>
    <t>SOLE TECH 3 SZ 6</t>
  </si>
  <si>
    <t>25SUT3116</t>
  </si>
  <si>
    <t>SOLE TECH 3 SZ 7</t>
  </si>
  <si>
    <t>25SUT3117</t>
  </si>
  <si>
    <t>SOLE TECH 3 SZ 8</t>
  </si>
  <si>
    <t>25SUT3118</t>
  </si>
  <si>
    <t>SOLE TECH 3 SZ 9</t>
  </si>
  <si>
    <t>25SUT3119</t>
  </si>
  <si>
    <t>SOLE TECH 7 SZ 10</t>
  </si>
  <si>
    <t>25SUT71110</t>
  </si>
  <si>
    <t>SOLE TECH 7 SZ 11</t>
  </si>
  <si>
    <t>25SUT71111</t>
  </si>
  <si>
    <t>SOLE TECH 7 SZ 12</t>
  </si>
  <si>
    <t>25SUT71112</t>
  </si>
  <si>
    <t>SOLE TECH 7 SZ 13</t>
  </si>
  <si>
    <t>25SUT71113</t>
  </si>
  <si>
    <t>SOLE TECH 7 SZ 14</t>
  </si>
  <si>
    <t>25SUT71114</t>
  </si>
  <si>
    <t>SOLE TECH 7 SZ 15</t>
  </si>
  <si>
    <t>25SUT71115</t>
  </si>
  <si>
    <t>SOLE TECH 7 SZ 16</t>
  </si>
  <si>
    <t>25SUT71116</t>
  </si>
  <si>
    <t>SOLE TECH 7 SZ 5</t>
  </si>
  <si>
    <t>25SUT7115</t>
  </si>
  <si>
    <t>SOLE TECH 7 SZ 6</t>
  </si>
  <si>
    <t>25SUT7116</t>
  </si>
  <si>
    <t>SOLE TECH 7 SZ 7</t>
  </si>
  <si>
    <t>25SUT7117</t>
  </si>
  <si>
    <t>SOLE TECH 7 SZ 8</t>
  </si>
  <si>
    <t>25SUT7118</t>
  </si>
  <si>
    <t>SOLE TECH 7 SZ 9</t>
  </si>
  <si>
    <t>25SUT7119</t>
  </si>
  <si>
    <t>482-5510</t>
  </si>
  <si>
    <t>SOLE TECH1 BLK SZ 10</t>
  </si>
  <si>
    <t>25SU4031010</t>
  </si>
  <si>
    <t>482-5511</t>
  </si>
  <si>
    <t>SOLE TECH1 BLK SZ 11</t>
  </si>
  <si>
    <t>25SU4031011</t>
  </si>
  <si>
    <t>482-5512</t>
  </si>
  <si>
    <t>SOLE TECH1 BLK SZ 12</t>
  </si>
  <si>
    <t>25SU4031012</t>
  </si>
  <si>
    <t>482-5513</t>
  </si>
  <si>
    <t>SOLE TECH1 BLK SZ 13</t>
  </si>
  <si>
    <t>25SU4031013</t>
  </si>
  <si>
    <t>482-5514</t>
  </si>
  <si>
    <t>SOLE TECH1 BLK SZ 14</t>
  </si>
  <si>
    <t>25SU4031014</t>
  </si>
  <si>
    <t>482-5515</t>
  </si>
  <si>
    <t>SOLE TECH1 BLK SZ 15</t>
  </si>
  <si>
    <t>25SU4031015</t>
  </si>
  <si>
    <t>482-5516</t>
  </si>
  <si>
    <t>SOLE TECH1 BLK SZ 16</t>
  </si>
  <si>
    <t>25SU4031016</t>
  </si>
  <si>
    <t>482-5505</t>
  </si>
  <si>
    <t>SOLE TECH1 BLK SZ 5</t>
  </si>
  <si>
    <t>25SU403105</t>
  </si>
  <si>
    <t>482-5506</t>
  </si>
  <si>
    <t>SOLE TECH1 BLK SZ 6</t>
  </si>
  <si>
    <t>25SU403106</t>
  </si>
  <si>
    <t>482-5507</t>
  </si>
  <si>
    <t>SOLE TECH1 BLK SZ 7</t>
  </si>
  <si>
    <t>25SU403107</t>
  </si>
  <si>
    <t>482-5508</t>
  </si>
  <si>
    <t>SOLE TECH1 BLK SZ 8</t>
  </si>
  <si>
    <t>25SU403108</t>
  </si>
  <si>
    <t>482-5509</t>
  </si>
  <si>
    <t>SOLE TECH1 BLK SZ 9</t>
  </si>
  <si>
    <t>25SU403109</t>
  </si>
  <si>
    <t>SP X AIR CARBON V2 GLOVES B/W/R 2XL</t>
  </si>
  <si>
    <t>3567319-12312XL</t>
  </si>
  <si>
    <t>SP X AIR CARBON V2 GLOVES B/W/R 3XL</t>
  </si>
  <si>
    <t>3567319-1231-3XL</t>
  </si>
  <si>
    <t xml:space="preserve">SP X AIR CARBON V2 GLOVES B/W/R XL </t>
  </si>
  <si>
    <t>3567319-1231-XL</t>
  </si>
  <si>
    <t>3567319-10-L</t>
  </si>
  <si>
    <t>3567319-10-M</t>
  </si>
  <si>
    <t>3567319-10-S</t>
  </si>
  <si>
    <t>3567319-10-XL</t>
  </si>
  <si>
    <t>SP X AIR CARBON V2 GLOVES BK/WT 2XL</t>
  </si>
  <si>
    <t>SP X AIR CARBON V2 GLOVES BK/WT 3XL</t>
  </si>
  <si>
    <t>3567319-12-L</t>
  </si>
  <si>
    <t>3567319-12-M</t>
  </si>
  <si>
    <t>3567319-12-S</t>
  </si>
  <si>
    <t xml:space="preserve">SP X AIR CARBON V2 GLOVES BK/WT XL </t>
  </si>
  <si>
    <t>3567319-12-XL</t>
  </si>
  <si>
    <t>SP X AIR CARBON V2 GLOVES W/B/R 2XL</t>
  </si>
  <si>
    <t>3567319-20302XL</t>
  </si>
  <si>
    <t>SP X AIR CARBON V2 GLOVES W/B/R 3XL</t>
  </si>
  <si>
    <t>3567319-2030-3XL</t>
  </si>
  <si>
    <t xml:space="preserve">SP X AIR CARBON V2 GLOVES W/B/R XL </t>
  </si>
  <si>
    <t>3567319-2030-XL</t>
  </si>
  <si>
    <t>3558119-10-L</t>
  </si>
  <si>
    <t>3558119-10-M</t>
  </si>
  <si>
    <t>3558119-10-S</t>
  </si>
  <si>
    <t>3558119-10-XL</t>
  </si>
  <si>
    <t>3558119-12-L</t>
  </si>
  <si>
    <t>3558119-12-M</t>
  </si>
  <si>
    <t>3558119-12-S</t>
  </si>
  <si>
    <t>3558119-12-XL</t>
  </si>
  <si>
    <t>3558119-123-2XL</t>
  </si>
  <si>
    <t>3558119-123-3XL</t>
  </si>
  <si>
    <t>3558119-123-L</t>
  </si>
  <si>
    <t>3558119-123-M</t>
  </si>
  <si>
    <t>3558119-123-S</t>
  </si>
  <si>
    <t>3558119-125-2XL</t>
  </si>
  <si>
    <t>3558119-125-3XL</t>
  </si>
  <si>
    <t>3558119-125-L</t>
  </si>
  <si>
    <t>3558119-125-M</t>
  </si>
  <si>
    <t>3558119-125-S</t>
  </si>
  <si>
    <t>SPACER ADJUST F-KNEE</t>
  </si>
  <si>
    <t>SPACER PADS FLUID-KNEE</t>
  </si>
  <si>
    <t>SPECTER LEATHER JACKET TA COMP BLK 48</t>
  </si>
  <si>
    <t>3107219-10-48</t>
  </si>
  <si>
    <t>SPECTER LEATHER JACKET TA COMP BLK 50</t>
  </si>
  <si>
    <t>3107219-10-50</t>
  </si>
  <si>
    <t>SPECTER LEATHER JACKET TA COMP BLK 52</t>
  </si>
  <si>
    <t>3107219-10-52</t>
  </si>
  <si>
    <t>SPECTER LEATHER JACKET TA COMP BLK 54</t>
  </si>
  <si>
    <t>3107219-10-54</t>
  </si>
  <si>
    <t>SPECTER LEATHER JACKET TA COMP BLK 56</t>
  </si>
  <si>
    <t>3107219-10-56</t>
  </si>
  <si>
    <t>SPECTER LEATHER JACKET TA COMP BLK 58</t>
  </si>
  <si>
    <t>3107219-10-58</t>
  </si>
  <si>
    <t>SPECTER LEATHER JACKET TA COMP BLK 60</t>
  </si>
  <si>
    <t>3107219-10-60</t>
  </si>
  <si>
    <t>SPOILER 4W TECH JACKET L</t>
  </si>
  <si>
    <t>67830810L</t>
  </si>
  <si>
    <t>SPOILER 4W TECH JACKET M</t>
  </si>
  <si>
    <t>67830810M</t>
  </si>
  <si>
    <t>SPOILER 4W TECH JACKET S</t>
  </si>
  <si>
    <t>67830810S</t>
  </si>
  <si>
    <t>SPOILER TECH JACKET 2XL</t>
  </si>
  <si>
    <t>670308102XL</t>
  </si>
  <si>
    <t>SPOILER TECH JACKET L</t>
  </si>
  <si>
    <t>67030810L</t>
  </si>
  <si>
    <t>SPOILER TECH JACKET M</t>
  </si>
  <si>
    <t>67030810M</t>
  </si>
  <si>
    <t>SPOILER TECH JACKET S</t>
  </si>
  <si>
    <t>67030810S</t>
  </si>
  <si>
    <t>SPOILER TECH JACKET XL</t>
  </si>
  <si>
    <t>67030810XL</t>
  </si>
  <si>
    <t>STELLA ANDES PRO DRYSTAR JACKET TA COMP LT BLK/RED 2XL</t>
  </si>
  <si>
    <t>3217119-13-2X</t>
  </si>
  <si>
    <t>STELLA ANDES PRO DRYSTAR JACKET TA COMP LT BLK/RED L</t>
  </si>
  <si>
    <t>3217119-13-L</t>
  </si>
  <si>
    <t xml:space="preserve">STELLA ANDES PRO DRYSTAR JACKET TA COMP LT BLK/RED M </t>
  </si>
  <si>
    <t>3217119-13-M</t>
  </si>
  <si>
    <t xml:space="preserve">STELLA ANDES PRO DRYSTAR JACKET TA COMP LT BLK/RED S  </t>
  </si>
  <si>
    <t>3217119-13-S</t>
  </si>
  <si>
    <t>STELLA ANDES PRO DRYSTAR JACKET TA COMP LT BLK/RED XL</t>
  </si>
  <si>
    <t>3217119-13-XL</t>
  </si>
  <si>
    <t>STELLA ANDES PRO DRYSTAR JACKET TA COMP LT GRY/BLK/DK GRY/RED 2XL</t>
  </si>
  <si>
    <t>3217119-9113-2X</t>
  </si>
  <si>
    <t xml:space="preserve">STELLA ANDES PRO DRYSTAR JACKET TA COMP LT GRY/BLK/DK GRY/RED L </t>
  </si>
  <si>
    <t>STELLA ANDES PRO DRYSTAR JACKET TA COMP LT GRY/BLK/DK GRY/RED M</t>
  </si>
  <si>
    <t xml:space="preserve">STELLA ANDES PRO DRYSTAR JACKET TA COMP LT GRY/BLK/DK GRY/RED S  </t>
  </si>
  <si>
    <t>STELLA ANDES PRO DRYSTAR JACKET TA COMP LT GRY/BLK/DK GRY/RED XL</t>
  </si>
  <si>
    <t>3217119-9113-XL</t>
  </si>
  <si>
    <t xml:space="preserve">STELLA ANDES TOURING DRYSTAR GLOVE BKFU L </t>
  </si>
  <si>
    <t xml:space="preserve">STELLA ANDES TOURING DRYSTAR GLOVE BKFU M </t>
  </si>
  <si>
    <t xml:space="preserve">STELLA ANDES TOURING DRYSTAR GLOVE BKFU S </t>
  </si>
  <si>
    <t>STELLA ANDES TOURING DRYSTAR GLOVE BKFU XL</t>
  </si>
  <si>
    <t>3537519-1039-XL</t>
  </si>
  <si>
    <t>STELLA ANDES TOURING DRYSTAR GLOVE BKFU XS</t>
  </si>
  <si>
    <t>3537519-1039-XS</t>
  </si>
  <si>
    <t>STELLA DYNO V2 LEATHER JACKET BLK/STONE/RED 38</t>
  </si>
  <si>
    <t>3112518-1830-38</t>
  </si>
  <si>
    <t>STELLA DYNO V2 LEATHER JACKET BLK/STONE/RED 40</t>
  </si>
  <si>
    <t>3112518-1830-40</t>
  </si>
  <si>
    <t>STELLA DYNO V2 LEATHER JACKET BLK/STONE/RED 42</t>
  </si>
  <si>
    <t>3112518-1830-42</t>
  </si>
  <si>
    <t>STELLA DYNO V2 LEATHER JACKET BLK/STONE/RED 44</t>
  </si>
  <si>
    <t>3112518-1830-44</t>
  </si>
  <si>
    <t>STELLA DYNO V2 LEATHER JACKET BLK/STONE/RED 46</t>
  </si>
  <si>
    <t>3112518-1830-46</t>
  </si>
  <si>
    <t>STELLA DYNO V2 LEATHER JACKET BLK/STONE/RED 48</t>
  </si>
  <si>
    <t>3112518-1830-48</t>
  </si>
  <si>
    <t>STELLA DYNO V2 LEATHER JACKET BLK/STONE/RED 50</t>
  </si>
  <si>
    <t>3112518-1830-50</t>
  </si>
  <si>
    <t>STELLA DYNO V2 LEATHER JACKET COOL GRY/AQUA 38</t>
  </si>
  <si>
    <t>STELLA DYNO V2 LEATHER JACKET COOL GRY/AQUA 40</t>
  </si>
  <si>
    <t>STELLA DYNO V2 LEATHER JACKET COOL GRY/AQUA 42</t>
  </si>
  <si>
    <t>STELLA DYNO V2 LEATHER JACKET COOL GRY/AQUA 44</t>
  </si>
  <si>
    <t>STELLA DYNO V2 LEATHER JACKET COOL GRY/AQUA 46</t>
  </si>
  <si>
    <t>STELLA DYNO V2 LEATHER JACKET COOL GRY/AQUA 48</t>
  </si>
  <si>
    <t>STELLA DYNO V2 LEATHER JACKET COOL GRY/AQUA 50</t>
  </si>
  <si>
    <t>STELLA DYNO V2 LEATHER JACKET NAVY/STONE/RED 38</t>
  </si>
  <si>
    <t>3112518-7830-38</t>
  </si>
  <si>
    <t>STELLA DYNO V2 LEATHER JACKET NAVY/STONE/RED 40</t>
  </si>
  <si>
    <t>3112518-7830-40</t>
  </si>
  <si>
    <t>STELLA DYNO V2 LEATHER JACKET NAVY/STONE/RED 42</t>
  </si>
  <si>
    <t>3112518-7830-42</t>
  </si>
  <si>
    <t>STELLA DYNO V2 LEATHER JACKET NAVY/STONE/RED 44</t>
  </si>
  <si>
    <t>3112518-7830-44</t>
  </si>
  <si>
    <t>STELLA DYNO V2 LEATHER JACKET NAVY/STONE/RED 46</t>
  </si>
  <si>
    <t>3112518-7830-46</t>
  </si>
  <si>
    <t>STELLA DYNO V2 LEATHER JACKET NAVY/STONE/RED 48</t>
  </si>
  <si>
    <t>3112518-7830-48</t>
  </si>
  <si>
    <t>STELLA DYNO V2 LEATHER JACKET NAVY/STONE/RED 50</t>
  </si>
  <si>
    <t>3112518-7830-50</t>
  </si>
  <si>
    <t xml:space="preserve">STELLA FASTER-3 DRYSTAR SHOES B/G/P 10 </t>
  </si>
  <si>
    <t>2540919-1139-5</t>
  </si>
  <si>
    <t>STELLA FASTER-3 DRYSTAR SHOES B/G/P 5.5</t>
  </si>
  <si>
    <t>2540919-1139-5.5</t>
  </si>
  <si>
    <t>2540919-1139-6</t>
  </si>
  <si>
    <t>STELLA FASTER-3 DRYSTAR SHOES B/G/P 6.5</t>
  </si>
  <si>
    <t>2540919-1139-6.5</t>
  </si>
  <si>
    <t>2540919-1139-7</t>
  </si>
  <si>
    <t>STELLA FASTER-3 DRYSTAR SHOES B/G/P 7.5</t>
  </si>
  <si>
    <t>2540919-1139-7.5</t>
  </si>
  <si>
    <t>2540919-1139-8</t>
  </si>
  <si>
    <t>STELLA FASTER-3 DRYSTAR SHOES B/G/P 8.5</t>
  </si>
  <si>
    <t>2540919-1139-8.5</t>
  </si>
  <si>
    <t>2540919-1139-9</t>
  </si>
  <si>
    <t>STELLA FASTER-3 DRYSTAR SHOES B/G/P 9.5</t>
  </si>
  <si>
    <t>2540919-1139-9.5</t>
  </si>
  <si>
    <t>2540919-119-5</t>
  </si>
  <si>
    <t xml:space="preserve">STELLA FASTER-3 DRYSTAR SHOES B/S 5.5 </t>
  </si>
  <si>
    <t>2540919-119-5.5</t>
  </si>
  <si>
    <t>2540919-119-6</t>
  </si>
  <si>
    <t xml:space="preserve">STELLA FASTER-3 DRYSTAR SHOES B/S 6.5 </t>
  </si>
  <si>
    <t>2540919-119-6.5</t>
  </si>
  <si>
    <t>2540919-119-7</t>
  </si>
  <si>
    <t xml:space="preserve">STELLA FASTER-3 DRYSTAR SHOES B/S 7.5 </t>
  </si>
  <si>
    <t>2540919-119-7.5</t>
  </si>
  <si>
    <t>2540919-119-8</t>
  </si>
  <si>
    <t xml:space="preserve">STELLA FASTER-3 DRYSTAR SHOES B/S 8.5 </t>
  </si>
  <si>
    <t>2540919-119-8.5</t>
  </si>
  <si>
    <t>2540919-119-9</t>
  </si>
  <si>
    <t xml:space="preserve">STELLA FASTER-3 DRYSTAR SHOES B/S 9.5 </t>
  </si>
  <si>
    <t>2540919-119-9.5</t>
  </si>
  <si>
    <t>2510419-1171-10</t>
  </si>
  <si>
    <t>2510419-1171-5</t>
  </si>
  <si>
    <t xml:space="preserve">STELLA FASTER-3 SHOES B/G/B 5.5 </t>
  </si>
  <si>
    <t>2510419-1171-6</t>
  </si>
  <si>
    <t xml:space="preserve">STELLA FASTER-3 SHOES B/G/B 6.5 </t>
  </si>
  <si>
    <t>2510419-1171-7</t>
  </si>
  <si>
    <t xml:space="preserve">STELLA FASTER-3 SHOES B/G/B 7.5 </t>
  </si>
  <si>
    <t>2510419-1171-8</t>
  </si>
  <si>
    <t xml:space="preserve">STELLA FASTER-3 SHOES B/G/B 8.5 </t>
  </si>
  <si>
    <t>2510419-1171-8.5</t>
  </si>
  <si>
    <t>2510419-1171-9</t>
  </si>
  <si>
    <t xml:space="preserve">STELLA FASTER-3 SHOES B/G/B 9.5 </t>
  </si>
  <si>
    <t>2510419-1171-9.5</t>
  </si>
  <si>
    <t>2510419-1039-10</t>
  </si>
  <si>
    <t>STELLA FASTER-3 SHOES BK/PK 10.5</t>
  </si>
  <si>
    <t>2510419-1039-10.5</t>
  </si>
  <si>
    <t>2510419-1039-11</t>
  </si>
  <si>
    <t>STELLA FASTER-3 SHOES BK/PK 11.5</t>
  </si>
  <si>
    <t>2510419-1039-11.5</t>
  </si>
  <si>
    <t>2510419-1039-5</t>
  </si>
  <si>
    <t xml:space="preserve">STELLA FASTER-3 SHOES BK/PK 5.5 </t>
  </si>
  <si>
    <t>2510419-1039-6</t>
  </si>
  <si>
    <t xml:space="preserve">STELLA FASTER-3 SHOES BK/PK 6.5 </t>
  </si>
  <si>
    <t>2510419-1039-7</t>
  </si>
  <si>
    <t xml:space="preserve">STELLA FASTER-3 SHOES BK/PK 7.5 </t>
  </si>
  <si>
    <t>2510419-1039-8</t>
  </si>
  <si>
    <t xml:space="preserve">STELLA FASTER-3 SHOES BK/PK 8.5 </t>
  </si>
  <si>
    <t>2510419-1039-9</t>
  </si>
  <si>
    <t xml:space="preserve">STELLA FASTER-3 SHOES BK/PK 9.5 </t>
  </si>
  <si>
    <t>2510419-119-10</t>
  </si>
  <si>
    <t>STELLA FASTER-3 SHOES BK/SI 10.5</t>
  </si>
  <si>
    <t>2510419-119-10.5</t>
  </si>
  <si>
    <t>2510419-119-11</t>
  </si>
  <si>
    <t>STELLA FASTER-3 SHOES BK/SI 11.5</t>
  </si>
  <si>
    <t>2510419-119-11.5</t>
  </si>
  <si>
    <t>2510419-119-5</t>
  </si>
  <si>
    <t xml:space="preserve">STELLA FASTER-3 SHOES BK/SI 5.5 </t>
  </si>
  <si>
    <t>2510419-119-6</t>
  </si>
  <si>
    <t xml:space="preserve">STELLA FASTER-3 SHOES BK/SI 6.5 </t>
  </si>
  <si>
    <t>2510419-119-7</t>
  </si>
  <si>
    <t xml:space="preserve">STELLA FASTER-3 SHOES BK/SI 7.5 </t>
  </si>
  <si>
    <t>2510419-119-8</t>
  </si>
  <si>
    <t xml:space="preserve">STELLA FASTER-3 SHOES BK/SI 8.5 </t>
  </si>
  <si>
    <t>2510419-119-9</t>
  </si>
  <si>
    <t xml:space="preserve">STELLA FASTER-3 SHOES BK/SI 9.5 </t>
  </si>
  <si>
    <t>3214718-10-L</t>
  </si>
  <si>
    <t>3214718-10-M</t>
  </si>
  <si>
    <t>3214718-10-S</t>
  </si>
  <si>
    <t>3214718-10-XL</t>
  </si>
  <si>
    <t>3112019-1030-38</t>
  </si>
  <si>
    <t>3112019-1030-40</t>
  </si>
  <si>
    <t>3112019-1030-42</t>
  </si>
  <si>
    <t>3112019-1030-44</t>
  </si>
  <si>
    <t>3112019-1030-46</t>
  </si>
  <si>
    <t>3112019-1030-48</t>
  </si>
  <si>
    <t>3112019-1030-50</t>
  </si>
  <si>
    <t>3112019-12-38</t>
  </si>
  <si>
    <t>3112019-12-40</t>
  </si>
  <si>
    <t>3112019-12-42</t>
  </si>
  <si>
    <t>3112019-12-44</t>
  </si>
  <si>
    <t>3112019-12-46</t>
  </si>
  <si>
    <t>3112019-12-48</t>
  </si>
  <si>
    <t>3112019-12-50</t>
  </si>
  <si>
    <t>3112019-1271-38</t>
  </si>
  <si>
    <t>3112019-1271-40</t>
  </si>
  <si>
    <t>3112019-1271-42</t>
  </si>
  <si>
    <t>3112019-1271-44</t>
  </si>
  <si>
    <t>3112019-1271-46</t>
  </si>
  <si>
    <t>3112019-1271-48</t>
  </si>
  <si>
    <t>3112019-1271-50</t>
  </si>
  <si>
    <t>3182019-12-38</t>
  </si>
  <si>
    <t>STELLA KIRA LEATHER SUIT BLK/WHT 40</t>
  </si>
  <si>
    <t>3182019-12-40</t>
  </si>
  <si>
    <t>STELLA KIRA LEATHER SUIT BLK/WHT 42</t>
  </si>
  <si>
    <t>3182019-12-42</t>
  </si>
  <si>
    <t>STELLA KIRA LEATHER SUIT BLK/WHT 44</t>
  </si>
  <si>
    <t>3182019-12-44</t>
  </si>
  <si>
    <t>STELLA KIRA LEATHER SUIT BLK/WHT 46</t>
  </si>
  <si>
    <t>3182019-12-46</t>
  </si>
  <si>
    <t>STELLA KIRA LEATHER SUIT BLK/WHT 48</t>
  </si>
  <si>
    <t>3182019-12-48</t>
  </si>
  <si>
    <t>STELLA KIRA LEATHER SUIT BLK/WHT 50</t>
  </si>
  <si>
    <t>3182019-12-50</t>
  </si>
  <si>
    <t>3182019-1231-38</t>
  </si>
  <si>
    <t>STELLA KIRA LEATHER SUIT BLK/WHT/RED 40</t>
  </si>
  <si>
    <t>3182019-1231-40</t>
  </si>
  <si>
    <t>STELLA KIRA LEATHER SUIT BLK/WHT/RED 42</t>
  </si>
  <si>
    <t>3182019-1231-42</t>
  </si>
  <si>
    <t>STELLA KIRA LEATHER SUIT BLK/WHT/RED 44</t>
  </si>
  <si>
    <t>3182019-1231-44</t>
  </si>
  <si>
    <t>STELLA KIRA LEATHER SUIT BLK/WHT/RED 46</t>
  </si>
  <si>
    <t>3182019-1231-46</t>
  </si>
  <si>
    <t>STELLA KIRA LEATHER SUIT BLK/WHT/RED 48</t>
  </si>
  <si>
    <t>3182019-1231-48</t>
  </si>
  <si>
    <t>STELLA KIRA LEATHER SUIT BLK/WHT/RED 50</t>
  </si>
  <si>
    <t>3182019-1231-50</t>
  </si>
  <si>
    <t>3180119-12-3858</t>
  </si>
  <si>
    <t>3180119-12-40</t>
  </si>
  <si>
    <t>3180119-12-42</t>
  </si>
  <si>
    <t>3180119-12-44</t>
  </si>
  <si>
    <t>3180119-12-46</t>
  </si>
  <si>
    <t>3180119-12-48</t>
  </si>
  <si>
    <t>3180119-12-50</t>
  </si>
  <si>
    <t>3180119-1231-38</t>
  </si>
  <si>
    <t>3180119-1231-40</t>
  </si>
  <si>
    <t>3180119-1231-42</t>
  </si>
  <si>
    <t>3180119-1231-44</t>
  </si>
  <si>
    <t>3180119-1231-46</t>
  </si>
  <si>
    <t>3180119-1231-48</t>
  </si>
  <si>
    <t>3180119-1231-50</t>
  </si>
  <si>
    <t>3180119-1271-38</t>
  </si>
  <si>
    <t>3180119-1271-40</t>
  </si>
  <si>
    <t>3180119-1271-42</t>
  </si>
  <si>
    <t>3180119-1271-44</t>
  </si>
  <si>
    <t>3180119-1271-46</t>
  </si>
  <si>
    <t>3180119-1271-48</t>
  </si>
  <si>
    <t>3180119-1271-50</t>
  </si>
  <si>
    <t>2515719-1039-10</t>
  </si>
  <si>
    <t>STELLA SEKTOR SHOES BK/PK 10.5</t>
  </si>
  <si>
    <t>2515719-1039-10.5</t>
  </si>
  <si>
    <t>2515719-1039-11</t>
  </si>
  <si>
    <t>STELLA SEKTOR SHOES BK/PK 11.5</t>
  </si>
  <si>
    <t>2515719-1039-11.5</t>
  </si>
  <si>
    <t>2515719-1039-5</t>
  </si>
  <si>
    <t xml:space="preserve">STELLA SEKTOR SHOES BK/PK 5.5 </t>
  </si>
  <si>
    <t>2515719-1039-6</t>
  </si>
  <si>
    <t xml:space="preserve">STELLA SEKTOR SHOES BK/PK 6.5 </t>
  </si>
  <si>
    <t>2515719-1039-7</t>
  </si>
  <si>
    <t xml:space="preserve">STELLA SEKTOR SHOES BK/PK 7.5 </t>
  </si>
  <si>
    <t>2515719-1039-8</t>
  </si>
  <si>
    <t xml:space="preserve">STELLA SEKTOR SHOES BK/PK 8.5 </t>
  </si>
  <si>
    <t>2515719-1039-9</t>
  </si>
  <si>
    <t xml:space="preserve">STELLA SEKTOR SHOES BK/PK 9.5 </t>
  </si>
  <si>
    <t>2544619-119-10</t>
  </si>
  <si>
    <t>STELLA SEKTOR SHOES WATERPROOF BK 10.5</t>
  </si>
  <si>
    <t>2544619-119-10.5</t>
  </si>
  <si>
    <t>2544619-119-11</t>
  </si>
  <si>
    <t>STELLA SEKTOR SHOES WATERPROOF BK 11.5</t>
  </si>
  <si>
    <t>2544619-119-11.5</t>
  </si>
  <si>
    <t>2544619-119-5</t>
  </si>
  <si>
    <t xml:space="preserve">STELLA SEKTOR SHOES WATERPROOF BK 5.5 </t>
  </si>
  <si>
    <t>2544619-119-6</t>
  </si>
  <si>
    <t xml:space="preserve">STELLA SEKTOR SHOES WATERPROOF BK 6.5 </t>
  </si>
  <si>
    <t>2544619-119-7</t>
  </si>
  <si>
    <t xml:space="preserve">STELLA SEKTOR SHOES WATERPROOF BK 7.5 </t>
  </si>
  <si>
    <t>2544619-119-8</t>
  </si>
  <si>
    <t xml:space="preserve">STELLA SEKTOR SHOES WATERPROOF BK 8.5 </t>
  </si>
  <si>
    <t>2544619-119-9</t>
  </si>
  <si>
    <t xml:space="preserve">STELLA SEKTOR SHOES WATERPROOF BK 9.5 </t>
  </si>
  <si>
    <t>STELLA SHORE GLOVE BLK/FUS L</t>
  </si>
  <si>
    <t xml:space="preserve">STELLA SHORE GLOVE BLK/FUS M </t>
  </si>
  <si>
    <t>STELLA SHORE GLOVE BLK/FUS S</t>
  </si>
  <si>
    <t>STELLA SHORE GLOVE BLK/FUS XL</t>
  </si>
  <si>
    <t>3516318-1039-XL</t>
  </si>
  <si>
    <t>3516318-1039-XS</t>
  </si>
  <si>
    <t>3516318-12-L</t>
  </si>
  <si>
    <t>STELLA SHORE GLOVE BLK/WHT M</t>
  </si>
  <si>
    <t>3516318-12-M</t>
  </si>
  <si>
    <t>STELLA SHORE GLOVE BLK/WHT S</t>
  </si>
  <si>
    <t>3516318-12-S</t>
  </si>
  <si>
    <t>3516318-12-XL</t>
  </si>
  <si>
    <t>3516318-12-XS</t>
  </si>
  <si>
    <t xml:space="preserve">STELLA SMX-1 AIR V2 GLOVE B/F L </t>
  </si>
  <si>
    <t xml:space="preserve">STELLA SMX-1 AIR V2 GLOVE B/F M </t>
  </si>
  <si>
    <t xml:space="preserve">STELLA SMX-1 AIR V2 GLOVE B/F S </t>
  </si>
  <si>
    <t>STELLA SMX-1 AIR V2 GLOVE B/F XL</t>
  </si>
  <si>
    <t>3590518-1039-XL</t>
  </si>
  <si>
    <t>STELLA SMX-1 AIR V2 GLOVE B/F XS</t>
  </si>
  <si>
    <t>3590518-1039-XS</t>
  </si>
  <si>
    <t>3590518-10-L</t>
  </si>
  <si>
    <t>3590518-10-M</t>
  </si>
  <si>
    <t>3590518-10-S</t>
  </si>
  <si>
    <t xml:space="preserve">STELLA SMX-1 AIR V2 GLOVE BK XL </t>
  </si>
  <si>
    <t>3590518-10-XL</t>
  </si>
  <si>
    <t xml:space="preserve">STELLA SMX-1 AIR V2 GLOVE BK XS </t>
  </si>
  <si>
    <t>3590518-10-XS</t>
  </si>
  <si>
    <t xml:space="preserve">STELLA SMX-6 V2 DRYSTAR BOOT BLK/WHT/FUS 36 </t>
  </si>
  <si>
    <t>2243117-1239-36</t>
  </si>
  <si>
    <t>STELLA SMX-6 V2 DRYSTAR BOOT BLK/WHT/FUS 37</t>
  </si>
  <si>
    <t>2243117-1239-37</t>
  </si>
  <si>
    <t>STELLA SMX-6 V2 DRYSTAR BOOT BLK/WHT/FUS 38</t>
  </si>
  <si>
    <t>2243117-1239-38</t>
  </si>
  <si>
    <t>STELLA SMX-6 V2 DRYSTAR BOOT BLK/WHT/FUS 39</t>
  </si>
  <si>
    <t>2243117-1239-39</t>
  </si>
  <si>
    <t>STELLA SMX-6 V2 DRYSTAR BOOT BLK/WHT/FUS 40</t>
  </si>
  <si>
    <t>2243117-1239-40</t>
  </si>
  <si>
    <t>STELLA SMX-6 V2 DRYSTAR BOOT BLK/WHT/FUS 41</t>
  </si>
  <si>
    <t>2243117-1239-41</t>
  </si>
  <si>
    <t>STELLA SMX-6 V2 DRYSTAR BOOT BLK/WHT/FUS 42</t>
  </si>
  <si>
    <t>2243117-1239-42</t>
  </si>
  <si>
    <t>STELLA SMX-6 V2 DRYSTAR BOOT BLK/WHT/FUS 43</t>
  </si>
  <si>
    <t>2243117-1239-43</t>
  </si>
  <si>
    <t>3517319-104-L</t>
  </si>
  <si>
    <t>3517319-104-M</t>
  </si>
  <si>
    <t>3517319-104-S</t>
  </si>
  <si>
    <t xml:space="preserve">STELLA SP X AIR CARBON V2 GLOVES BKAN XL </t>
  </si>
  <si>
    <t xml:space="preserve">STELLA SP X AIR CARBON V2 GLOVES BKAN XS </t>
  </si>
  <si>
    <t xml:space="preserve">STELLA SP X AIR CARBON V2 GLOVES BKFU XL </t>
  </si>
  <si>
    <t>3517319-1039-XL</t>
  </si>
  <si>
    <t xml:space="preserve">STELLA SP X AIR CARBON V2 GLOVES BKFU XS </t>
  </si>
  <si>
    <t>3517319-1039-XS</t>
  </si>
  <si>
    <t xml:space="preserve">STELLA SP X AIR CARBON V2 GLOVES BKTL XL </t>
  </si>
  <si>
    <t>3517319-1170-XL</t>
  </si>
  <si>
    <t xml:space="preserve">STELLA SP X AIR CARBON V2 GLOVES BKTL XS </t>
  </si>
  <si>
    <t>3517319-1170-XS</t>
  </si>
  <si>
    <t>3518119-10-L</t>
  </si>
  <si>
    <t>3518119-10-M</t>
  </si>
  <si>
    <t>3518119-10-S</t>
  </si>
  <si>
    <t>3518119-10-XL</t>
  </si>
  <si>
    <t>3518119-10-XS</t>
  </si>
  <si>
    <t>3518119-1231-XL</t>
  </si>
  <si>
    <t>3518119-1231-XS</t>
  </si>
  <si>
    <t>3212019-10392XL</t>
  </si>
  <si>
    <t>3212019-1039-XL</t>
  </si>
  <si>
    <t>3212019-12-L</t>
  </si>
  <si>
    <t>3212019-12-M</t>
  </si>
  <si>
    <t>3212019-12-S</t>
  </si>
  <si>
    <t>3212019-12-XL</t>
  </si>
  <si>
    <t xml:space="preserve">STELLA T-KIRA WATERPROOF JACKET B/W/T 2XL </t>
  </si>
  <si>
    <t>3212019-12712XL</t>
  </si>
  <si>
    <t>3212019-1271-XL</t>
  </si>
  <si>
    <t>STELLA TOURER W-7 DRYSTAR GLOVE BLK L</t>
  </si>
  <si>
    <t>3535919-10-L</t>
  </si>
  <si>
    <t>STELLA TOURER W-7 DRYSTAR GLOVE BLK M</t>
  </si>
  <si>
    <t>3535919-10-M</t>
  </si>
  <si>
    <t>STELLA TOURER W-7 DRYSTAR GLOVE BLK S</t>
  </si>
  <si>
    <t>3535919-10-S</t>
  </si>
  <si>
    <t>STELLA TOURER W-7 DRYSTAR GLOVE BLK XL</t>
  </si>
  <si>
    <t>3535919-10-XL</t>
  </si>
  <si>
    <t>STELLA TOURER W-7 DRYSTAR GLOVE BLK XS</t>
  </si>
  <si>
    <t>3535919-10-XS</t>
  </si>
  <si>
    <t>STELLA YAGUARA DRYSTAR JACKET TA COMP BLK/ANT 2XL</t>
  </si>
  <si>
    <t>STELLA YAGUARA DRYSTAR JACKET TA COMP BLK/ANT L</t>
  </si>
  <si>
    <t>3213218-104-L</t>
  </si>
  <si>
    <t>STELLA YAGUARA DRYSTAR JACKET TA COMP BLK/ANT M</t>
  </si>
  <si>
    <t>3213218-104-M</t>
  </si>
  <si>
    <t>STELLA YAGUARA DRYSTAR JACKET TA COMP BLK/ANT S</t>
  </si>
  <si>
    <t>3213218-104-S</t>
  </si>
  <si>
    <t>STELLA YAGUARA DRYSTAR JACKET TA COMP BLK/ANT XL</t>
  </si>
  <si>
    <t>STELLA YAGUARA DRYSTAR JACKET TA COMP BLK/DARK GRY/MID GRY 2XL</t>
  </si>
  <si>
    <t>3213218-1192-2X</t>
  </si>
  <si>
    <t>STELLA YAGUARA DRYSTAR JACKET TA COMP BLK/DARK GRY/MID GRY L</t>
  </si>
  <si>
    <t>STELLA YAGUARA DRYSTAR JACKET TA COMP BLK/DARK GRY/MID GRY M</t>
  </si>
  <si>
    <t>STELLA YAGUARA DRYSTAR JACKET TA COMP BLK/DARK GRY/MID GRY S</t>
  </si>
  <si>
    <t>STELLA YAGUARA DRYSTAR JACKET TA COMP BLK/DARK GRY/MID GRY XL</t>
  </si>
  <si>
    <t>3213218-1192-XL</t>
  </si>
  <si>
    <t>STICKER KIT T10 B/G L/XL</t>
  </si>
  <si>
    <t>66510959LXL</t>
  </si>
  <si>
    <t>STICKER KIT T10 B/G S/M</t>
  </si>
  <si>
    <t>66510959SM</t>
  </si>
  <si>
    <t>STICKER KIT T10 B/WT L/XL</t>
  </si>
  <si>
    <t>66510972LXL</t>
  </si>
  <si>
    <t>STRAP KIT FLUID XL/2XL</t>
  </si>
  <si>
    <t>695211410X2XL</t>
  </si>
  <si>
    <t>STRAP KIT FLUID-S/L</t>
  </si>
  <si>
    <t>695211410SL</t>
  </si>
  <si>
    <t>STRAP LOCKER 09 T8 BLK</t>
  </si>
  <si>
    <t>25CCT8N10</t>
  </si>
  <si>
    <t>STRAP LOCKER T10/8/5</t>
  </si>
  <si>
    <t>25CCT10NN</t>
  </si>
  <si>
    <t>482-5200</t>
  </si>
  <si>
    <t>STRAP LOCKER T3S BLK</t>
  </si>
  <si>
    <t>25CCT3S</t>
  </si>
  <si>
    <t>STRAP SET TECH 10 WHT</t>
  </si>
  <si>
    <t>25LOT1020</t>
  </si>
  <si>
    <t>482-5054</t>
  </si>
  <si>
    <t>STRAP W/AL BRIDGE T10 BK</t>
  </si>
  <si>
    <t>25CIT1410</t>
  </si>
  <si>
    <t>482-5055</t>
  </si>
  <si>
    <t>STRAP W/AL BRIDGE T10 WT</t>
  </si>
  <si>
    <t>25CIT1420</t>
  </si>
  <si>
    <t>482-5201</t>
  </si>
  <si>
    <t>STRAP W/AL BRIDGE T7 BK</t>
  </si>
  <si>
    <t>25CIT7410</t>
  </si>
  <si>
    <t>482-5202</t>
  </si>
  <si>
    <t>STRAP W/AL BRIDGE T7 WT</t>
  </si>
  <si>
    <t>25CIT7420</t>
  </si>
  <si>
    <t>3228719-10-2X</t>
  </si>
  <si>
    <t>3228719-10-3X</t>
  </si>
  <si>
    <t>STREETWISE DRYSTAR PANTS BLACK 4XL</t>
  </si>
  <si>
    <t>3228719-10-4X</t>
  </si>
  <si>
    <t>STREETWISE DRYSTAR PANTS BLACK L</t>
  </si>
  <si>
    <t>3228719-10-L</t>
  </si>
  <si>
    <t>3228719-10-M</t>
  </si>
  <si>
    <t>3228719-10-S</t>
  </si>
  <si>
    <t>3228719-10-XL</t>
  </si>
  <si>
    <t xml:space="preserve">SUIT 4W MOTEGI 1C BWP 38 </t>
  </si>
  <si>
    <t>3181017-1239-38</t>
  </si>
  <si>
    <t xml:space="preserve">SUIT 4W MOTEGI 1C BWP 40 </t>
  </si>
  <si>
    <t>3181017-1239-40</t>
  </si>
  <si>
    <t xml:space="preserve">SUIT 4W MOTEGI 1C BWP 42 </t>
  </si>
  <si>
    <t>3181017-1239-42</t>
  </si>
  <si>
    <t xml:space="preserve">SUIT 4W MOTEGI 1C BWP 44 </t>
  </si>
  <si>
    <t>3181017-1239-44</t>
  </si>
  <si>
    <t xml:space="preserve">SUIT 4W MOTEGI 1C BWP 46 </t>
  </si>
  <si>
    <t>3181017-1239-46</t>
  </si>
  <si>
    <t xml:space="preserve">SUIT 4W MOTEGI 1C BWP 48 </t>
  </si>
  <si>
    <t>3181017-1239-48</t>
  </si>
  <si>
    <t xml:space="preserve">SUIT 4W MOTEGI 1C BWP 50 </t>
  </si>
  <si>
    <t>3181017-1239-50</t>
  </si>
  <si>
    <t xml:space="preserve">SUIT 4W MOTEGI 1C BWR 38 </t>
  </si>
  <si>
    <t>3181017-1231-38</t>
  </si>
  <si>
    <t xml:space="preserve">SUIT 4W MOTEGI 1C BWR 40 </t>
  </si>
  <si>
    <t>3181017-1231-40</t>
  </si>
  <si>
    <t xml:space="preserve">SUIT 4W MOTEGI 1C BWR 42 </t>
  </si>
  <si>
    <t>3181017-1231-42</t>
  </si>
  <si>
    <t xml:space="preserve">SUIT 4W MOTEGI 1C BWR 44 </t>
  </si>
  <si>
    <t>3181017-1231-44</t>
  </si>
  <si>
    <t xml:space="preserve">SUIT 4W MOTEGI 1C BWR 46 </t>
  </si>
  <si>
    <t>3181017-1231-46</t>
  </si>
  <si>
    <t xml:space="preserve">SUIT 4W MOTEGI 1C BWR 48 </t>
  </si>
  <si>
    <t>3181017-1231-48</t>
  </si>
  <si>
    <t xml:space="preserve">SUIT 4W MOTEGI 1C BWR 50 </t>
  </si>
  <si>
    <t>3181017-1231-50</t>
  </si>
  <si>
    <t>SUIT 4W MOTEGI 1PC B/W 38</t>
  </si>
  <si>
    <t>SUIT 4W MOTEGI 1PC B/W 40</t>
  </si>
  <si>
    <t>SUIT 4W MOTEGI 1PC B/W 42</t>
  </si>
  <si>
    <t>SUIT 4W MOTEGI 1PC B/W 44</t>
  </si>
  <si>
    <t>SUIT 4W MOTEGI 1PC B/W 46</t>
  </si>
  <si>
    <t>SUIT 4W MOTEGI 1PC B/W 48</t>
  </si>
  <si>
    <t>SUIT 4W MOTEGI 1PC B/W 50</t>
  </si>
  <si>
    <t>SUIT 4W MOTEGI 1PC BWR 38</t>
  </si>
  <si>
    <t>SUIT 4W MOTEGI 1PC BWR 40</t>
  </si>
  <si>
    <t>SUIT 4W MOTEGI 1PC BWR 42</t>
  </si>
  <si>
    <t>SUIT 4W MOTEGI 1PC BWR 44</t>
  </si>
  <si>
    <t>SUIT 4W MOTEGI 1PC BWR 46</t>
  </si>
  <si>
    <t>SUIT 4W MOTEGI 1PC BWR 48</t>
  </si>
  <si>
    <t>SUIT 4W MOTEGI 1PC BWR 50</t>
  </si>
  <si>
    <t>SUIT 4W MOTEGI 2PC B/W 38</t>
  </si>
  <si>
    <t>SUIT 4W MOTEGI 2PC B/W 40</t>
  </si>
  <si>
    <t>SUIT 4W MOTEGI 2PC B/W 42</t>
  </si>
  <si>
    <t>SUIT 4W MOTEGI 2PC B/W 44</t>
  </si>
  <si>
    <t>SUIT 4W MOTEGI 2PC B/W 46</t>
  </si>
  <si>
    <t>SUIT 4W MOTEGI 2PC B/W 48</t>
  </si>
  <si>
    <t>SUIT 4W MOTEGI 2PC B/W 50</t>
  </si>
  <si>
    <t>SUIT 4W MOTEGI 2PC BWR 38</t>
  </si>
  <si>
    <t>SUIT 4W MOTEGI 2PC BWR 40</t>
  </si>
  <si>
    <t>SUIT 4W MOTEGI 2PC BWR 42</t>
  </si>
  <si>
    <t>SUIT 4W MOTEGI 2PC BWR 44</t>
  </si>
  <si>
    <t>SUIT 4W MOTEGI 2PC BWR 46</t>
  </si>
  <si>
    <t>SUIT 4W MOTEGI 2PC BWR 48</t>
  </si>
  <si>
    <t>SUIT 4W MOTEGI 2PC BWR 50</t>
  </si>
  <si>
    <t>SUIT ATEM 1PC B/W 48</t>
  </si>
  <si>
    <t>SUIT ATEM 1PC B/W 50</t>
  </si>
  <si>
    <t>SUIT ATEM 1PC B/W 52</t>
  </si>
  <si>
    <t>SUIT ATEM 1PC B/W 54</t>
  </si>
  <si>
    <t>SUIT ATEM 1PC B/W 56</t>
  </si>
  <si>
    <t>SUIT ATEM 1PC B/W 58</t>
  </si>
  <si>
    <t>SUIT ATEM 1PC B/W 60</t>
  </si>
  <si>
    <t>SUIT ATEM 1PC B/W/R 48</t>
  </si>
  <si>
    <t>SUIT ATEM 1PC B/W/R 50</t>
  </si>
  <si>
    <t>SUIT ATEM 1PC B/W/R 52</t>
  </si>
  <si>
    <t>SUIT ATEM 1PC B/W/R 54</t>
  </si>
  <si>
    <t>SUIT ATEM 1PC B/W/R 56</t>
  </si>
  <si>
    <t>SUIT ATEM 1PC B/W/R 58</t>
  </si>
  <si>
    <t>SUIT ATEM 1PC B/W/R 60</t>
  </si>
  <si>
    <t>SUIT ATEM 1PC B/W/Y 48</t>
  </si>
  <si>
    <t>SUIT ATEM 1PC B/W/Y 50</t>
  </si>
  <si>
    <t>SUIT ATEM 1PC B/W/Y 52</t>
  </si>
  <si>
    <t>SUIT ATEM 1PC B/W/Y 54</t>
  </si>
  <si>
    <t>SUIT ATEM 1PC B/W/Y 56</t>
  </si>
  <si>
    <t>SUIT ATEM 1PC B/W/Y 58</t>
  </si>
  <si>
    <t>SUIT ATEM 1PC B/W/Y 60</t>
  </si>
  <si>
    <t>SUIT ATEM 2PC B/W/R 48</t>
  </si>
  <si>
    <t>SUIT ATEM 2PC B/W/R 50</t>
  </si>
  <si>
    <t>SUIT ATEM 2PC B/W/R 52</t>
  </si>
  <si>
    <t>SUIT ATEM 2PC B/W/R 54</t>
  </si>
  <si>
    <t>SUIT ATEM 2PC B/W/R 56</t>
  </si>
  <si>
    <t>SUIT ATEM 2PC B/W/R 58</t>
  </si>
  <si>
    <t>SUIT ATEM 2PC B/W/R 60</t>
  </si>
  <si>
    <t>SUIT ATEM 2PC BLK 48</t>
  </si>
  <si>
    <t>SUIT ATEM 2PC BLK 50</t>
  </si>
  <si>
    <t>SUIT ATEM 2PC BLK 52</t>
  </si>
  <si>
    <t>SUIT ATEM 2PC BLK 54</t>
  </si>
  <si>
    <t>SUIT ATEM 2PC BLK 56</t>
  </si>
  <si>
    <t>SUIT ATEM 2PC BLK 58</t>
  </si>
  <si>
    <t>SUIT ATEM 2PC BLK 60</t>
  </si>
  <si>
    <t>3156518-12-48</t>
  </si>
  <si>
    <t>3156518-12-50</t>
  </si>
  <si>
    <t>3156518-12-52</t>
  </si>
  <si>
    <t>3156518-12-54</t>
  </si>
  <si>
    <t>3156518-12-56</t>
  </si>
  <si>
    <t>3156518-12-58</t>
  </si>
  <si>
    <t>3156518-12-60</t>
  </si>
  <si>
    <t xml:space="preserve">SUIT ATEM V3 1PC BWRY 48 </t>
  </si>
  <si>
    <t>3156518-1236-48</t>
  </si>
  <si>
    <t xml:space="preserve">SUIT ATEM V3 1PC BWRY 50 </t>
  </si>
  <si>
    <t>3156518-1236-50</t>
  </si>
  <si>
    <t xml:space="preserve">SUIT ATEM V3 1PC BWRY 52 </t>
  </si>
  <si>
    <t>3156518-1236-52</t>
  </si>
  <si>
    <t xml:space="preserve">SUIT ATEM V3 1PC BWRY 54 </t>
  </si>
  <si>
    <t>3156518-1236-54</t>
  </si>
  <si>
    <t xml:space="preserve">SUIT ATEM V3 1PC BWRY 56 </t>
  </si>
  <si>
    <t>3156518-1236-56</t>
  </si>
  <si>
    <t xml:space="preserve">SUIT ATEM V3 1PC BWRY 58 </t>
  </si>
  <si>
    <t>3156518-1236-58</t>
  </si>
  <si>
    <t xml:space="preserve">SUIT ATEM V3 1PC BWRY 60 </t>
  </si>
  <si>
    <t>3156518-1236-60</t>
  </si>
  <si>
    <t xml:space="preserve">SUIT CHALLENGER BK 48    </t>
  </si>
  <si>
    <t>3150617-10-48</t>
  </si>
  <si>
    <t xml:space="preserve">SUIT CHALLENGER BK 50    </t>
  </si>
  <si>
    <t>3150617-10-50</t>
  </si>
  <si>
    <t xml:space="preserve">SUIT CHALLENGER BK 52    </t>
  </si>
  <si>
    <t>3150617-10-52</t>
  </si>
  <si>
    <t xml:space="preserve">SUIT CHALLENGER BK 54    </t>
  </si>
  <si>
    <t>3150617-10-54</t>
  </si>
  <si>
    <t xml:space="preserve">SUIT CHALLENGER BK 56    </t>
  </si>
  <si>
    <t>3150617-10-56</t>
  </si>
  <si>
    <t xml:space="preserve">SUIT CHALLENGER BK 58    </t>
  </si>
  <si>
    <t>3150617-10-58</t>
  </si>
  <si>
    <t xml:space="preserve">SUIT CHALLENGER BK 60    </t>
  </si>
  <si>
    <t>3150617-10-60</t>
  </si>
  <si>
    <t xml:space="preserve">SUIT CHALLENGER BK 62    </t>
  </si>
  <si>
    <t>3150617-10-62</t>
  </si>
  <si>
    <t xml:space="preserve">SUIT CHALLENGER BK 64    </t>
  </si>
  <si>
    <t>3150617-10-64</t>
  </si>
  <si>
    <t xml:space="preserve">SUIT CHALLENGER BWR 48   </t>
  </si>
  <si>
    <t>3150617-1231-48</t>
  </si>
  <si>
    <t xml:space="preserve">SUIT CHALLENGER BWR 50   </t>
  </si>
  <si>
    <t>3150617-1231-50</t>
  </si>
  <si>
    <t xml:space="preserve">SUIT CHALLENGER BWR 52   </t>
  </si>
  <si>
    <t>3150617-1231-52</t>
  </si>
  <si>
    <t xml:space="preserve">SUIT CHALLENGER BWR 54   </t>
  </si>
  <si>
    <t>3150617-1231-54</t>
  </si>
  <si>
    <t xml:space="preserve">SUIT CHALLENGER BWR 56   </t>
  </si>
  <si>
    <t>3150617-1231-56</t>
  </si>
  <si>
    <t xml:space="preserve">SUIT CHALLENGER BWR 58   </t>
  </si>
  <si>
    <t>3150617-1231-58</t>
  </si>
  <si>
    <t xml:space="preserve">SUIT CHALLENGER BWR 60   </t>
  </si>
  <si>
    <t>3150617-1231-60</t>
  </si>
  <si>
    <t>SUIT GP PLUS 1PC B/W/R 46</t>
  </si>
  <si>
    <t>SUIT GP PLUS 1PC B/W/R 48</t>
  </si>
  <si>
    <t>SUIT GP PLUS 1PC B/W/R 50</t>
  </si>
  <si>
    <t>SUIT GP PLUS 1PC B/W/R 52</t>
  </si>
  <si>
    <t>SUIT GP PLUS 1PC B/W/R 54</t>
  </si>
  <si>
    <t>SUIT GP PLUS 1PC B/W/R 56</t>
  </si>
  <si>
    <t>SUIT GP PLUS 1PC B/W/R 58</t>
  </si>
  <si>
    <t>SUIT GP PLUS 1PC B/W/R 60</t>
  </si>
  <si>
    <t>SUIT GP PLUS 1PC B/W/R 62</t>
  </si>
  <si>
    <t>SUIT GP PLUS 1PC B/W/R 64</t>
  </si>
  <si>
    <t>SUIT GP PLUS 1PC B/W/Y 46</t>
  </si>
  <si>
    <t>SUIT GP PLUS 1PC B/W/Y 48</t>
  </si>
  <si>
    <t>SUIT GP PLUS 1PC B/W/Y 50</t>
  </si>
  <si>
    <t>SUIT GP PLUS 1PC B/W/Y 52</t>
  </si>
  <si>
    <t>SUIT GP PLUS 1PC B/W/Y 54</t>
  </si>
  <si>
    <t>SUIT GP PLUS 1PC B/W/Y 56</t>
  </si>
  <si>
    <t>SUIT GP PLUS 1PC B/W/Y 58</t>
  </si>
  <si>
    <t>SUIT GP PLUS 1PC B/W/Y 60</t>
  </si>
  <si>
    <t xml:space="preserve">SUIT GP PLUS 1PC BR 46   </t>
  </si>
  <si>
    <t>3150518-1231-46</t>
  </si>
  <si>
    <t xml:space="preserve">SUIT GP PLUS 1PC BR 48   </t>
  </si>
  <si>
    <t>3150518-1231-48</t>
  </si>
  <si>
    <t xml:space="preserve">SUIT GP PLUS 1PC BR 50   </t>
  </si>
  <si>
    <t>3150518-1231-50</t>
  </si>
  <si>
    <t xml:space="preserve">SUIT GP PLUS 1PC BR 52   </t>
  </si>
  <si>
    <t>3150518-1231-52</t>
  </si>
  <si>
    <t xml:space="preserve">SUIT GP PLUS 1PC BR 54   </t>
  </si>
  <si>
    <t>3150518-1231-54</t>
  </si>
  <si>
    <t xml:space="preserve">SUIT GP PLUS 1PC BR 56   </t>
  </si>
  <si>
    <t>3150518-1231-56</t>
  </si>
  <si>
    <t xml:space="preserve">SUIT GP PLUS 1PC BR 58   </t>
  </si>
  <si>
    <t>3150518-1231-58</t>
  </si>
  <si>
    <t xml:space="preserve">SUIT GP PLUS 1PC BR 60   </t>
  </si>
  <si>
    <t>3150518-1231-60</t>
  </si>
  <si>
    <t xml:space="preserve">SUIT GP PLUS 1PC BR 62   </t>
  </si>
  <si>
    <t>3150518-1231-62</t>
  </si>
  <si>
    <t xml:space="preserve">SUIT GP PLUS 1PC BR 64   </t>
  </si>
  <si>
    <t>3150518-1231-64</t>
  </si>
  <si>
    <t>SUIT GP PLUS 1PC BWRY 46</t>
  </si>
  <si>
    <t xml:space="preserve">SUIT GP PLUS 1PC BWRY 46 </t>
  </si>
  <si>
    <t>3150518-1236-46</t>
  </si>
  <si>
    <t>SUIT GP PLUS 1PC BWRY 48</t>
  </si>
  <si>
    <t xml:space="preserve">SUIT GP PLUS 1PC BWRY 48 </t>
  </si>
  <si>
    <t>3150518-1236-48</t>
  </si>
  <si>
    <t>SUIT GP PLUS 1PC BWRY 50</t>
  </si>
  <si>
    <t xml:space="preserve">SUIT GP PLUS 1PC BWRY 50 </t>
  </si>
  <si>
    <t>3150518-1236-50</t>
  </si>
  <si>
    <t>SUIT GP PLUS 1PC BWRY 52</t>
  </si>
  <si>
    <t xml:space="preserve">SUIT GP PLUS 1PC BWRY 52 </t>
  </si>
  <si>
    <t>3150518-1236-52</t>
  </si>
  <si>
    <t>SUIT GP PLUS 1PC BWRY 54</t>
  </si>
  <si>
    <t xml:space="preserve">SUIT GP PLUS 1PC BWRY 54 </t>
  </si>
  <si>
    <t>3150518-1236-54</t>
  </si>
  <si>
    <t>SUIT GP PLUS 1PC BWRY 56</t>
  </si>
  <si>
    <t xml:space="preserve">SUIT GP PLUS 1PC BWRY 56 </t>
  </si>
  <si>
    <t>3150518-1236-56</t>
  </si>
  <si>
    <t>SUIT GP PLUS 1PC BWRY 58</t>
  </si>
  <si>
    <t xml:space="preserve">SUIT GP PLUS 1PC BWRY 58 </t>
  </si>
  <si>
    <t>3150518-1236-58</t>
  </si>
  <si>
    <t>SUIT GP PLUS 1PC BWRY 60</t>
  </si>
  <si>
    <t xml:space="preserve">SUIT GP PLUS 1PC BWRY 60 </t>
  </si>
  <si>
    <t>3150518-1236-60</t>
  </si>
  <si>
    <t xml:space="preserve">SUIT GP PLUS 1PC BWY 46  </t>
  </si>
  <si>
    <t xml:space="preserve">SUIT GP PLUS 1PC BWY 48  </t>
  </si>
  <si>
    <t xml:space="preserve">SUIT GP PLUS 1PC BWY 50  </t>
  </si>
  <si>
    <t xml:space="preserve">SUIT GP PLUS 1PC BWY 52  </t>
  </si>
  <si>
    <t xml:space="preserve">SUIT GP PLUS 1PC BWY 54  </t>
  </si>
  <si>
    <t xml:space="preserve">SUIT GP PLUS 1PC BWY 56  </t>
  </si>
  <si>
    <t xml:space="preserve">SUIT GP PLUS 1PC BWY 58  </t>
  </si>
  <si>
    <t xml:space="preserve">SUIT GP PLUS 1PC BWY 60  </t>
  </si>
  <si>
    <t xml:space="preserve">SUIT GP PLUS 1PC WBR 46  </t>
  </si>
  <si>
    <t xml:space="preserve">SUIT GP PLUS 1PC WBR 48  </t>
  </si>
  <si>
    <t xml:space="preserve">SUIT GP PLUS 1PC WBR 50  </t>
  </si>
  <si>
    <t xml:space="preserve">SUIT GP PLUS 1PC WBR 52  </t>
  </si>
  <si>
    <t xml:space="preserve">SUIT GP PLUS 1PC WBR 54  </t>
  </si>
  <si>
    <t xml:space="preserve">SUIT GP PLUS 1PC WBR 56  </t>
  </si>
  <si>
    <t xml:space="preserve">SUIT GP PLUS 1PC WBR 58  </t>
  </si>
  <si>
    <t xml:space="preserve">SUIT GP PLUS 1PC WBR 60  </t>
  </si>
  <si>
    <t>SUIT GP PRO 1PC B/R 46</t>
  </si>
  <si>
    <t>SUIT GP PRO 1PC B/R 48</t>
  </si>
  <si>
    <t>SUIT GP PRO 1PC B/R 50</t>
  </si>
  <si>
    <t>SUIT GP PRO 1PC B/R 52</t>
  </si>
  <si>
    <t>SUIT GP PRO 1PC B/R 54</t>
  </si>
  <si>
    <t>SUIT GP PRO 1PC B/R 56</t>
  </si>
  <si>
    <t>SUIT GP PRO 1PC B/R 58</t>
  </si>
  <si>
    <t>SUIT GP PRO 1PC B/R 60</t>
  </si>
  <si>
    <t>SUIT GP PRO 1PC B/R 62</t>
  </si>
  <si>
    <t>SUIT GP PRO 1PC B/R 64</t>
  </si>
  <si>
    <t>SUIT GP PRO 1PC B/W/R 46</t>
  </si>
  <si>
    <t>SUIT GP PRO 1PC B/W/R 48</t>
  </si>
  <si>
    <t>SUIT GP PRO 1PC B/W/R 50</t>
  </si>
  <si>
    <t>SUIT GP PRO 1PC B/W/R 52</t>
  </si>
  <si>
    <t>SUIT GP PRO 1PC B/W/R 54</t>
  </si>
  <si>
    <t>SUIT GP PRO 1PC B/W/R 56</t>
  </si>
  <si>
    <t>SUIT GP PRO 1PC B/W/R 58</t>
  </si>
  <si>
    <t>SUIT GP PRO 1PC B/W/R 60</t>
  </si>
  <si>
    <t>SUIT GP PRO 2PC B/R 46</t>
  </si>
  <si>
    <t>SUIT GP PRO 2PC B/R 48</t>
  </si>
  <si>
    <t>SUIT GP PRO 2PC B/R 50</t>
  </si>
  <si>
    <t>SUIT GP PRO 2PC B/R 52</t>
  </si>
  <si>
    <t>SUIT GP PRO 2PC B/R 54</t>
  </si>
  <si>
    <t>SUIT GP PRO 2PC B/R 56</t>
  </si>
  <si>
    <t>SUIT GP PRO 2PC B/R 58</t>
  </si>
  <si>
    <t>SUIT GP PRO 2PC B/R 60</t>
  </si>
  <si>
    <t>SUIT GP PRO 2PC B/R 62</t>
  </si>
  <si>
    <t>SUIT GP PRO 2PC B/R 64</t>
  </si>
  <si>
    <t>SUIT GP PRO 2PC B/W/R 46</t>
  </si>
  <si>
    <t>SUIT GP PRO 2PC B/W/R 48</t>
  </si>
  <si>
    <t>SUIT GP PRO 2PC B/W/R 50</t>
  </si>
  <si>
    <t>SUIT GP PRO 2PC B/W/R 52</t>
  </si>
  <si>
    <t>SUIT GP PRO 2PC B/W/R 54</t>
  </si>
  <si>
    <t>SUIT GP PRO 2PC B/W/R 56</t>
  </si>
  <si>
    <t>SUIT GP PRO 2PC B/W/R 58</t>
  </si>
  <si>
    <t>SUIT GP PRO 2PC B/W/R 60</t>
  </si>
  <si>
    <t>SUIT GP PRO 2PC BK 48</t>
  </si>
  <si>
    <t>SUIT GP PRO 2PC BK 50</t>
  </si>
  <si>
    <t>SUIT GP PRO 2PC BK 52</t>
  </si>
  <si>
    <t>SUIT GP PRO 2PC BK 54</t>
  </si>
  <si>
    <t>SUIT GP PRO 2PC BK 56</t>
  </si>
  <si>
    <t>SUIT GP PRO 2PC BK 58</t>
  </si>
  <si>
    <t>SUIT GP PRO 2PC BK 60</t>
  </si>
  <si>
    <t>SUIT GP PRO 2PC BK/ANT 48</t>
  </si>
  <si>
    <t>SUIT GP PRO 2PC BK/ANT 50</t>
  </si>
  <si>
    <t>SUIT GP PRO 2PC BK/ANT 52</t>
  </si>
  <si>
    <t>SUIT GP PRO 2PC BK/ANT 56</t>
  </si>
  <si>
    <t>SUIT GP PRO 2PC BK/ANT 58</t>
  </si>
  <si>
    <t xml:space="preserve">SUIT GP PRO BWRY 46      </t>
  </si>
  <si>
    <t>3155016-1236-46</t>
  </si>
  <si>
    <t xml:space="preserve">SUIT GP PRO BWRY 48      </t>
  </si>
  <si>
    <t>3155016-1236-48</t>
  </si>
  <si>
    <t xml:space="preserve">SUIT GP PRO BWRY 50      </t>
  </si>
  <si>
    <t>3155016-1236-50</t>
  </si>
  <si>
    <t xml:space="preserve">SUIT GP PRO BWRY 52      </t>
  </si>
  <si>
    <t>3155016-1236-52</t>
  </si>
  <si>
    <t xml:space="preserve">SUIT GP PRO BWRY 54      </t>
  </si>
  <si>
    <t>3155016-1236-54</t>
  </si>
  <si>
    <t xml:space="preserve">SUIT GP PRO BWRY 56      </t>
  </si>
  <si>
    <t>3155016-1236-56</t>
  </si>
  <si>
    <t xml:space="preserve">SUIT GP PRO BWRY 58      </t>
  </si>
  <si>
    <t>3155016-1236-58</t>
  </si>
  <si>
    <t xml:space="preserve">SUIT GP TECH B/W/R /Y56  </t>
  </si>
  <si>
    <t>3156017-1236-56</t>
  </si>
  <si>
    <t xml:space="preserve">SUIT GP TECH B/W/R 48    </t>
  </si>
  <si>
    <t xml:space="preserve">SUIT GP TECH B/W/R 50    </t>
  </si>
  <si>
    <t xml:space="preserve">SUIT GP TECH B/W/R 52    </t>
  </si>
  <si>
    <t xml:space="preserve">SUIT GP TECH B/W/R 54    </t>
  </si>
  <si>
    <t xml:space="preserve">SUIT GP TECH B/W/R 56    </t>
  </si>
  <si>
    <t xml:space="preserve">SUIT GP TECH B/W/R 58    </t>
  </si>
  <si>
    <t xml:space="preserve">SUIT GP TECH B/W/R/Y 48  </t>
  </si>
  <si>
    <t>3156017-1236-48</t>
  </si>
  <si>
    <t xml:space="preserve">SUIT GP TECH B/W/R/Y 50  </t>
  </si>
  <si>
    <t>3156017-1236-50</t>
  </si>
  <si>
    <t xml:space="preserve">SUIT GP TECH B/W/R/Y 54  </t>
  </si>
  <si>
    <t>3156017-1236-54</t>
  </si>
  <si>
    <t xml:space="preserve">SUIT GP TECH B/W/R/Y 58  </t>
  </si>
  <si>
    <t>3156017-1236-58</t>
  </si>
  <si>
    <t xml:space="preserve">SUIT GP TECH B/W/R/Y52   </t>
  </si>
  <si>
    <t>3156017-1236-52</t>
  </si>
  <si>
    <t>SUIT GP TECH BK/WT 48</t>
  </si>
  <si>
    <t>SUIT GP TECH BK/WT 50</t>
  </si>
  <si>
    <t>SUIT GP TECH BK/WT 52</t>
  </si>
  <si>
    <t>SUIT GP TECH BK/WT 54</t>
  </si>
  <si>
    <t>SUIT GP TECH BK/WT 56</t>
  </si>
  <si>
    <t>SUIT GP TECH BK/WT 58</t>
  </si>
  <si>
    <t>SUIT GP TECH R/W/B 48</t>
  </si>
  <si>
    <t>SUIT GP TECH R/W/B 50</t>
  </si>
  <si>
    <t>SUIT GP TECH R/W/B 52</t>
  </si>
  <si>
    <t>SUIT GP TECH R/W/B 54</t>
  </si>
  <si>
    <t>SUIT GP TECH R/W/B 56</t>
  </si>
  <si>
    <t>SUIT GP TECH R/W/B 58</t>
  </si>
  <si>
    <t>SUIT GP TECH W/B/R 48</t>
  </si>
  <si>
    <t>SUIT GP TECH W/B/R 50</t>
  </si>
  <si>
    <t>SUIT GP TECH W/B/R 52</t>
  </si>
  <si>
    <t>SUIT GP TECH W/B/R 54</t>
  </si>
  <si>
    <t>SUIT GP TECH W/B/R 56</t>
  </si>
  <si>
    <t xml:space="preserve">SUIT GP+ CAMO 1PC BCR 46 </t>
  </si>
  <si>
    <t xml:space="preserve">SUIT GP+ CAMO 1PC BCR 48 </t>
  </si>
  <si>
    <t xml:space="preserve">SUIT GP+ CAMO 1PC BCR 50 </t>
  </si>
  <si>
    <t xml:space="preserve">SUIT GP+ CAMO 1PC BCR 52 </t>
  </si>
  <si>
    <t xml:space="preserve">SUIT GP+ CAMO 1PC BCR 54 </t>
  </si>
  <si>
    <t xml:space="preserve">SUIT GP+ CAMO 1PC BCR 56 </t>
  </si>
  <si>
    <t xml:space="preserve">SUIT GP+ CAMO 1PC BCR 58 </t>
  </si>
  <si>
    <t xml:space="preserve">SUIT GP+ CAMO 1PC BCR 60 </t>
  </si>
  <si>
    <t xml:space="preserve">SUIT GP+ CAMO 1PC BCW 46 </t>
  </si>
  <si>
    <t xml:space="preserve">SUIT GP+ CAMO 1PC BCW 48 </t>
  </si>
  <si>
    <t xml:space="preserve">SUIT GP+ CAMO 1PC BCW 50 </t>
  </si>
  <si>
    <t xml:space="preserve">SUIT GP+ CAMO 1PC BCW 52 </t>
  </si>
  <si>
    <t xml:space="preserve">SUIT GP+ CAMO 1PC BCW 54 </t>
  </si>
  <si>
    <t xml:space="preserve">SUIT GP+ CAMO 1PC BCW 56 </t>
  </si>
  <si>
    <t xml:space="preserve">SUIT GP+ CAMO 1PC BCW 58 </t>
  </si>
  <si>
    <t xml:space="preserve">SUIT GP+ CAMO 1PC BCW 60 </t>
  </si>
  <si>
    <t>SUIT GP+ VENOM 1PC BRW 46</t>
  </si>
  <si>
    <t>3150818-1321-46</t>
  </si>
  <si>
    <t>SUIT GP+ VENOM 1PC BRW 48</t>
  </si>
  <si>
    <t>3150818-1321-48</t>
  </si>
  <si>
    <t>SUIT GP+ VENOM 1PC BRW 50</t>
  </si>
  <si>
    <t>3150818-1321-50</t>
  </si>
  <si>
    <t>SUIT GP+ VENOM 1PC BRW 52</t>
  </si>
  <si>
    <t>3150818-1321-52</t>
  </si>
  <si>
    <t>SUIT GP+ VENOM 1PC BRW 54</t>
  </si>
  <si>
    <t>3150818-1321-54</t>
  </si>
  <si>
    <t>SUIT GP+ VENOM 1PC BRW 56</t>
  </si>
  <si>
    <t>3150818-1321-56</t>
  </si>
  <si>
    <t>SUIT GP+ VENOM 1PC BRW 58</t>
  </si>
  <si>
    <t>3150818-1321-58</t>
  </si>
  <si>
    <t>SUIT GP+ VENOM 1PC BRW 60</t>
  </si>
  <si>
    <t>3150818-1321-60</t>
  </si>
  <si>
    <t>SUIT GP+ VENOM 1PC BRW 62</t>
  </si>
  <si>
    <t>3150818-1321-62</t>
  </si>
  <si>
    <t>SUIT GP+ VENOM 1PC BRW 64</t>
  </si>
  <si>
    <t>3150818-1321-64</t>
  </si>
  <si>
    <t>SUIT GP+ VENOM 1PC BYG 46</t>
  </si>
  <si>
    <t>3150818-1511-46</t>
  </si>
  <si>
    <t>SUIT GP+ VENOM 1PC BYG 48</t>
  </si>
  <si>
    <t>3150818-1511-48</t>
  </si>
  <si>
    <t>SUIT GP+ VENOM 1PC BYG 50</t>
  </si>
  <si>
    <t>3150818-1511-50</t>
  </si>
  <si>
    <t>SUIT GP+ VENOM 1PC BYG 52</t>
  </si>
  <si>
    <t>3150818-1511-52</t>
  </si>
  <si>
    <t>SUIT GP+ VENOM 1PC BYG 54</t>
  </si>
  <si>
    <t>3150818-1511-54</t>
  </si>
  <si>
    <t>SUIT GP+ VENOM 1PC BYG 56</t>
  </si>
  <si>
    <t>3150818-1511-56</t>
  </si>
  <si>
    <t>SUIT GP+ VENOM 1PC BYG 58</t>
  </si>
  <si>
    <t>3150818-1511-58</t>
  </si>
  <si>
    <t>SUIT GP+ VENOM 1PC BYG 60</t>
  </si>
  <si>
    <t>3150818-1511-60</t>
  </si>
  <si>
    <t>3150118-13-46</t>
  </si>
  <si>
    <t>3150118-13-48</t>
  </si>
  <si>
    <t>3150118-13-50</t>
  </si>
  <si>
    <t>3150118-13-52</t>
  </si>
  <si>
    <t>3150118-13-54</t>
  </si>
  <si>
    <t>3150118-13-56</t>
  </si>
  <si>
    <t>3150118-13-58</t>
  </si>
  <si>
    <t>3150118-13-60</t>
  </si>
  <si>
    <t>3150118-1231-46</t>
  </si>
  <si>
    <t>3150118-1231-48</t>
  </si>
  <si>
    <t>3150118-1231-50</t>
  </si>
  <si>
    <t>3150118-1231-52</t>
  </si>
  <si>
    <t>3150118-1231-54</t>
  </si>
  <si>
    <t>3150118-1231-56</t>
  </si>
  <si>
    <t>3150118-1231-58</t>
  </si>
  <si>
    <t>3150118-1231-60</t>
  </si>
  <si>
    <t>3150118-1236-46</t>
  </si>
  <si>
    <t>3150118-1236-48</t>
  </si>
  <si>
    <t>3150118-1236-50</t>
  </si>
  <si>
    <t>3150118-1236-52</t>
  </si>
  <si>
    <t>3150118-1236-54</t>
  </si>
  <si>
    <t>3150118-1236-56</t>
  </si>
  <si>
    <t>3150118-1236-58</t>
  </si>
  <si>
    <t>3150118-1236-60</t>
  </si>
  <si>
    <t xml:space="preserve">SUIT MOTEGI 1PC B/R/W 46 </t>
  </si>
  <si>
    <t>3151017-132-46</t>
  </si>
  <si>
    <t xml:space="preserve">SUIT MOTEGI 1PC B/R/W 48 </t>
  </si>
  <si>
    <t>3151017-132-48</t>
  </si>
  <si>
    <t xml:space="preserve">SUIT MOTEGI 1PC B/R/W 50 </t>
  </si>
  <si>
    <t>3151017-132-50</t>
  </si>
  <si>
    <t xml:space="preserve">SUIT MOTEGI 1PC B/R/W 52 </t>
  </si>
  <si>
    <t>3151017-132-52</t>
  </si>
  <si>
    <t xml:space="preserve">SUIT MOTEGI 1PC B/R/W 54 </t>
  </si>
  <si>
    <t>3151017-132-54</t>
  </si>
  <si>
    <t xml:space="preserve">SUIT MOTEGI 1PC B/R/W 56 </t>
  </si>
  <si>
    <t>3151017-132-56</t>
  </si>
  <si>
    <t xml:space="preserve">SUIT MOTEGI 1PC B/R/W 58 </t>
  </si>
  <si>
    <t>3151017-132-58</t>
  </si>
  <si>
    <t xml:space="preserve">SUIT MOTEGI 1PC B/R/W 60 </t>
  </si>
  <si>
    <t>3151017-132-60</t>
  </si>
  <si>
    <t>SUIT MOTEGI 1PC B/W 48</t>
  </si>
  <si>
    <t>SUIT MOTEGI 1PC B/W 50</t>
  </si>
  <si>
    <t>SUIT MOTEGI 1PC B/W 52</t>
  </si>
  <si>
    <t>SUIT MOTEGI 1PC B/W 54</t>
  </si>
  <si>
    <t>SUIT MOTEGI 1PC B/W 56</t>
  </si>
  <si>
    <t>SUIT MOTEGI 1PC B/W 58</t>
  </si>
  <si>
    <t>SUIT MOTEGI 1PC B/W 60</t>
  </si>
  <si>
    <t>SUIT MOTEGI 1PC B/W/R 48</t>
  </si>
  <si>
    <t>SUIT MOTEGI 1PC B/W/R 50</t>
  </si>
  <si>
    <t>SUIT MOTEGI 1PC B/W/R 52</t>
  </si>
  <si>
    <t>SUIT MOTEGI 1PC B/W/R 54</t>
  </si>
  <si>
    <t>SUIT MOTEGI 1PC B/W/R 56</t>
  </si>
  <si>
    <t>SUIT MOTEGI 1PC B/W/R 58</t>
  </si>
  <si>
    <t>SUIT MOTEGI 1PC B/W/R 60</t>
  </si>
  <si>
    <t>SUIT MOTEGI 1PC B/W/Y 48</t>
  </si>
  <si>
    <t>SUIT MOTEGI 1PC B/W/Y 50</t>
  </si>
  <si>
    <t>SUIT MOTEGI 1PC B/W/Y 52</t>
  </si>
  <si>
    <t>SUIT MOTEGI 1PC B/W/Y 54</t>
  </si>
  <si>
    <t>SUIT MOTEGI 1PC B/W/Y 56</t>
  </si>
  <si>
    <t>SUIT MOTEGI 1PC B/W/Y 58</t>
  </si>
  <si>
    <t>SUIT MOTEGI 1PC B/W/Y 60</t>
  </si>
  <si>
    <t>SUIT MOTEGI 1PC B/Y 48</t>
  </si>
  <si>
    <t>SUIT MOTEGI 1PC B/Y 50</t>
  </si>
  <si>
    <t>SUIT MOTEGI 1PC B/Y 52</t>
  </si>
  <si>
    <t>SUIT MOTEGI 1PC B/Y 54</t>
  </si>
  <si>
    <t>SUIT MOTEGI 1PC B/Y 56</t>
  </si>
  <si>
    <t>SUIT MOTEGI 1PC B/Y 58</t>
  </si>
  <si>
    <t>SUIT MOTEGI 1PC B/Y 60</t>
  </si>
  <si>
    <t>3151017-1275-46</t>
  </si>
  <si>
    <t>3151017-1275-48</t>
  </si>
  <si>
    <t>3151017-1275-50</t>
  </si>
  <si>
    <t>3151017-1275-52</t>
  </si>
  <si>
    <t>3151017-1275-54</t>
  </si>
  <si>
    <t>3151017-1275-56</t>
  </si>
  <si>
    <t>3151017-1275-58</t>
  </si>
  <si>
    <t>3151017-1275-60</t>
  </si>
  <si>
    <t>3151017-1231-52</t>
  </si>
  <si>
    <t>3151017-1231-54</t>
  </si>
  <si>
    <t>3151017-1231-56</t>
  </si>
  <si>
    <t>3151017-1231-58</t>
  </si>
  <si>
    <t>3151017-1231-60</t>
  </si>
  <si>
    <t xml:space="preserve">SUIT MOTEGI 1PC BWR/W 46 </t>
  </si>
  <si>
    <t>3151017-1231-46</t>
  </si>
  <si>
    <t xml:space="preserve">SUIT MOTEGI 1PC BWR/W 48 </t>
  </si>
  <si>
    <t>3151017-1231-48</t>
  </si>
  <si>
    <t xml:space="preserve">SUIT MOTEGI 1PC BWR/W 50 </t>
  </si>
  <si>
    <t>3151017-1231-50</t>
  </si>
  <si>
    <t>3151017-1253-46</t>
  </si>
  <si>
    <t>3151017-1253-48</t>
  </si>
  <si>
    <t>3151017-1253-50</t>
  </si>
  <si>
    <t>3151017-1253-52</t>
  </si>
  <si>
    <t>3151017-1253-54</t>
  </si>
  <si>
    <t>3151017-1253-56</t>
  </si>
  <si>
    <t>3151017-1253-58</t>
  </si>
  <si>
    <t>3151017-1253-60</t>
  </si>
  <si>
    <t xml:space="preserve">SUIT MOTEGI 2PC B/R/W 46 </t>
  </si>
  <si>
    <t>3161017-132-46</t>
  </si>
  <si>
    <t xml:space="preserve">SUIT MOTEGI 2PC B/R/W 48 </t>
  </si>
  <si>
    <t>3161017-132-48</t>
  </si>
  <si>
    <t xml:space="preserve">SUIT MOTEGI 2PC B/R/W 50 </t>
  </si>
  <si>
    <t>3161017-132-50</t>
  </si>
  <si>
    <t xml:space="preserve">SUIT MOTEGI 2PC B/R/W 52 </t>
  </si>
  <si>
    <t>3161017-132-52</t>
  </si>
  <si>
    <t xml:space="preserve">SUIT MOTEGI 2PC B/R/W 54 </t>
  </si>
  <si>
    <t>3161017-132-54</t>
  </si>
  <si>
    <t xml:space="preserve">SUIT MOTEGI 2PC B/R/W 56 </t>
  </si>
  <si>
    <t>3161017-132-56</t>
  </si>
  <si>
    <t xml:space="preserve">SUIT MOTEGI 2PC B/R/W 58 </t>
  </si>
  <si>
    <t>3161017-132-58</t>
  </si>
  <si>
    <t xml:space="preserve">SUIT MOTEGI 2PC B/R/W 60 </t>
  </si>
  <si>
    <t>3161017-132-60</t>
  </si>
  <si>
    <t>SUIT MOTEGI 2PC B/W 48</t>
  </si>
  <si>
    <t>SUIT MOTEGI 2PC B/W 50</t>
  </si>
  <si>
    <t>SUIT MOTEGI 2PC B/W 52</t>
  </si>
  <si>
    <t>SUIT MOTEGI 2PC B/W 54</t>
  </si>
  <si>
    <t>SUIT MOTEGI 2PC B/W 56</t>
  </si>
  <si>
    <t>SUIT MOTEGI 2PC B/W 58</t>
  </si>
  <si>
    <t>SUIT MOTEGI 2PC B/W 60</t>
  </si>
  <si>
    <t xml:space="preserve">SUIT MOTEGI 2PC B/W/R 46 </t>
  </si>
  <si>
    <t>3161017-123-46</t>
  </si>
  <si>
    <t>SUIT MOTEGI 2PC B/W/R 48</t>
  </si>
  <si>
    <t xml:space="preserve">SUIT MOTEGI 2PC B/W/R 48 </t>
  </si>
  <si>
    <t>3161017-123-48</t>
  </si>
  <si>
    <t>SUIT MOTEGI 2PC B/W/R 50</t>
  </si>
  <si>
    <t xml:space="preserve">SUIT MOTEGI 2PC B/W/R 50 </t>
  </si>
  <si>
    <t>3161017-123-50</t>
  </si>
  <si>
    <t>SUIT MOTEGI 2PC B/W/R 52</t>
  </si>
  <si>
    <t xml:space="preserve">SUIT MOTEGI 2PC B/W/R 52 </t>
  </si>
  <si>
    <t>3161017-123-52</t>
  </si>
  <si>
    <t>SUIT MOTEGI 2PC B/W/R 54</t>
  </si>
  <si>
    <t xml:space="preserve">SUIT MOTEGI 2PC B/W/R 54 </t>
  </si>
  <si>
    <t>3161017-123-54</t>
  </si>
  <si>
    <t>SUIT MOTEGI 2PC B/W/R 56</t>
  </si>
  <si>
    <t xml:space="preserve">SUIT MOTEGI 2PC B/W/R 56 </t>
  </si>
  <si>
    <t>3161017-123-56</t>
  </si>
  <si>
    <t>SUIT MOTEGI 2PC B/W/R 58</t>
  </si>
  <si>
    <t xml:space="preserve">SUIT MOTEGI 2PC B/W/R 58 </t>
  </si>
  <si>
    <t>3161017-123-58</t>
  </si>
  <si>
    <t>SUIT MOTEGI 2PC B/W/R 60</t>
  </si>
  <si>
    <t xml:space="preserve">SUIT MOTEGI 2PC B/W/R 60 </t>
  </si>
  <si>
    <t>3161017-123-60</t>
  </si>
  <si>
    <t xml:space="preserve">SUIT MOTEGI 2PC B/W/R 62 </t>
  </si>
  <si>
    <t>3161017-123-62</t>
  </si>
  <si>
    <t xml:space="preserve">SUIT MOTEGI 2PC B/W/R 64 </t>
  </si>
  <si>
    <t>3161017-123-64</t>
  </si>
  <si>
    <t>SUIT MOTEGI 2PC B/Y 48</t>
  </si>
  <si>
    <t>SUIT MOTEGI 2PC B/Y 50</t>
  </si>
  <si>
    <t>SUIT MOTEGI 2PC B/Y 52</t>
  </si>
  <si>
    <t>SUIT MOTEGI 2PC B/Y 54</t>
  </si>
  <si>
    <t>SUIT MOTEGI 2PC B/Y 56</t>
  </si>
  <si>
    <t>SUIT MOTEGI 2PC B/Y 58</t>
  </si>
  <si>
    <t>SUIT MOTEGI 2PC B/Y 60</t>
  </si>
  <si>
    <t>SUIT ORBITER 1PC B/W 50</t>
  </si>
  <si>
    <t>SUIT ORBITER B/G/R 50</t>
  </si>
  <si>
    <t>SUIT ORBITER B/G/R 52</t>
  </si>
  <si>
    <t>SUIT SP-1 1PC BLK 54</t>
  </si>
  <si>
    <t>SUIT SP-1 1PC WHT 48</t>
  </si>
  <si>
    <t>SUIT SP-1 1PC WHT 50</t>
  </si>
  <si>
    <t>SUIT SP-1 1PC WHT 54</t>
  </si>
  <si>
    <t xml:space="preserve">SUIT YTH GP PLUS BWR 130 </t>
  </si>
  <si>
    <t xml:space="preserve">SUIT YTH GP PLUS BWR 140 </t>
  </si>
  <si>
    <t xml:space="preserve">SUIT YTH GP PLUS BWR 150 </t>
  </si>
  <si>
    <t>SUIT YTH GP PLUS BWRY 130</t>
  </si>
  <si>
    <t>SUIT YTH GP PLUS BWRY 140</t>
  </si>
  <si>
    <t>SUIT YTH GP PLUS BWRY 150</t>
  </si>
  <si>
    <t>482-9008L</t>
  </si>
  <si>
    <t>SUPERTECH S-M10 HELMET AN/GY/OR FL L</t>
  </si>
  <si>
    <t>8300419-1441-LG</t>
  </si>
  <si>
    <t>482-9008M</t>
  </si>
  <si>
    <t>SUPERTECH S-M10 HELMET AN/GY/OR FL M</t>
  </si>
  <si>
    <t>8300419-1441-MD</t>
  </si>
  <si>
    <t>482-9008S</t>
  </si>
  <si>
    <t>SUPERTECH S-M10 HELMET AN/GY/OR FL S</t>
  </si>
  <si>
    <t>8300419-1441-SM</t>
  </si>
  <si>
    <t>482-9008XL</t>
  </si>
  <si>
    <t>SUPERTECH S-M10 HELMET AN/GY/OR FL XL</t>
  </si>
  <si>
    <t>8300419-1441-XL</t>
  </si>
  <si>
    <t>482-9008XS</t>
  </si>
  <si>
    <t>SUPERTECH S-M10 HELMET AN/GY/OR FL XS</t>
  </si>
  <si>
    <t>8300419-1441-XS</t>
  </si>
  <si>
    <t>482-90082X</t>
  </si>
  <si>
    <t>SUPERTECH S-M10 HELMET AN/GY/OR FL XXL</t>
  </si>
  <si>
    <t>482-9003L</t>
  </si>
  <si>
    <t>SUPERTECH S-M10 HELMET BK/AQ/OR FL L</t>
  </si>
  <si>
    <t>8300419-1174-LG</t>
  </si>
  <si>
    <t>482-9003M</t>
  </si>
  <si>
    <t>SUPERTECH S-M10 HELMET BK/AQ/OR FL M</t>
  </si>
  <si>
    <t>8300419-1174-MD</t>
  </si>
  <si>
    <t>482-9003S</t>
  </si>
  <si>
    <t>SUPERTECH S-M10 HELMET BK/AQ/OR FL S</t>
  </si>
  <si>
    <t>8300419-1174-SM</t>
  </si>
  <si>
    <t>482-9003XL</t>
  </si>
  <si>
    <t>SUPERTECH S-M10 HELMET BK/AQ/OR FL XL</t>
  </si>
  <si>
    <t>8300419-1174-XL</t>
  </si>
  <si>
    <t>482-9003XS</t>
  </si>
  <si>
    <t>SUPERTECH S-M10 HELMET BK/AQ/OR FL XS</t>
  </si>
  <si>
    <t>8300419-1174-XS</t>
  </si>
  <si>
    <t>482-90032XL</t>
  </si>
  <si>
    <t>SUPERTECH S-M10 HELMET BK/AQ/OR FL XXL</t>
  </si>
  <si>
    <t>482-9005L</t>
  </si>
  <si>
    <t>SUPERTECH S-M10 HELMET BK/GY/YL FL L</t>
  </si>
  <si>
    <t>8300419-175-LG</t>
  </si>
  <si>
    <t>482-9005M</t>
  </si>
  <si>
    <t>SUPERTECH S-M10 HELMET BK/GY/YL FL M</t>
  </si>
  <si>
    <t>8300419-175-MD</t>
  </si>
  <si>
    <t>482-9005S</t>
  </si>
  <si>
    <t>SUPERTECH S-M10 HELMET BK/GY/YL FL S</t>
  </si>
  <si>
    <t>8300419-175-SM</t>
  </si>
  <si>
    <t>482-9005XL</t>
  </si>
  <si>
    <t>SUPERTECH S-M10 HELMET BK/GY/YL FL XL</t>
  </si>
  <si>
    <t>8300419-175-XL</t>
  </si>
  <si>
    <t>482-9005XS</t>
  </si>
  <si>
    <t>SUPERTECH S-M10 HELMET BK/GY/YL FL XS</t>
  </si>
  <si>
    <t>8300419-175-XS</t>
  </si>
  <si>
    <t>482-90052X</t>
  </si>
  <si>
    <t>SUPERTECH S-M10 HELMET BK/GY/YL FL XXL</t>
  </si>
  <si>
    <t>8300419-175-XXL</t>
  </si>
  <si>
    <t>482-9001L</t>
  </si>
  <si>
    <t>SUPERTECH S-M10 HELMET CARBON BK L</t>
  </si>
  <si>
    <t>8300319-1300-LG</t>
  </si>
  <si>
    <t>482-9001M</t>
  </si>
  <si>
    <t>SUPERTECH S-M10 HELMET CARBON BK M</t>
  </si>
  <si>
    <t>8300319-1300-MD</t>
  </si>
  <si>
    <t>482-9001S</t>
  </si>
  <si>
    <t>SUPERTECH S-M10 HELMET CARBON BK S</t>
  </si>
  <si>
    <t>8300319-1300-SM</t>
  </si>
  <si>
    <t>482-9001XL</t>
  </si>
  <si>
    <t>SUPERTECH S-M10 HELMET CARBON BK XL</t>
  </si>
  <si>
    <t>8300319-1300-XL</t>
  </si>
  <si>
    <t>482-9001XS</t>
  </si>
  <si>
    <t>8300319-1300-XS</t>
  </si>
  <si>
    <t>482-90012X</t>
  </si>
  <si>
    <t>SUPERTECH S-M10 HELMET CARBON BK XXL</t>
  </si>
  <si>
    <t>482-9000L</t>
  </si>
  <si>
    <t>SUPERTECH S-M10 HELMET GLOSS WT L</t>
  </si>
  <si>
    <t>8300319-2180-LG</t>
  </si>
  <si>
    <t>482-9000M</t>
  </si>
  <si>
    <t>SUPERTECH S-M10 HELMET GLOSS WT M</t>
  </si>
  <si>
    <t>8300319-2180-MD</t>
  </si>
  <si>
    <t>482-9000S</t>
  </si>
  <si>
    <t>SUPERTECH S-M10 HELMET GLOSS WT S</t>
  </si>
  <si>
    <t>8300319-2180-SM</t>
  </si>
  <si>
    <t>482-9000XL</t>
  </si>
  <si>
    <t>SUPERTECH S-M10 HELMET GLOSS WT XL</t>
  </si>
  <si>
    <t>8300319-2180-XL</t>
  </si>
  <si>
    <t>482-9000XS</t>
  </si>
  <si>
    <t>SUPERTECH S-M10 HELMET GLOSS WT XS</t>
  </si>
  <si>
    <t>8300319-2180-XS</t>
  </si>
  <si>
    <t>482-90002X</t>
  </si>
  <si>
    <t>SUPERTECH S-M10 HELMET GLOSS WT XXL</t>
  </si>
  <si>
    <t>8300319-2180-2X</t>
  </si>
  <si>
    <t>6506316-123-XXL</t>
  </si>
  <si>
    <t xml:space="preserve">SX-1 KNEE GUARD BWR L/XL </t>
  </si>
  <si>
    <t>6506316-123-LXL</t>
  </si>
  <si>
    <t>482-62808</t>
  </si>
  <si>
    <t>SX-1 YOUTH KNEE PROTECTOR L/XL</t>
  </si>
  <si>
    <t>482-62807</t>
  </si>
  <si>
    <t>3200619-10-L</t>
  </si>
  <si>
    <t>3200619-10-M</t>
  </si>
  <si>
    <t>3200619-10-S</t>
  </si>
  <si>
    <t>3200619-10-XL</t>
  </si>
  <si>
    <t xml:space="preserve">TAILWIND AIR WATERPROOF JACKET TECH-AIR COMPATIBLE BKRD 2X </t>
  </si>
  <si>
    <t xml:space="preserve">TAILWIND AIR WATERPROOF JACKET TECH-AIR COMPATIBLE BKRD 3XL </t>
  </si>
  <si>
    <t>3200619-31-L</t>
  </si>
  <si>
    <t>3200619-31-M</t>
  </si>
  <si>
    <t>3200619-31-S</t>
  </si>
  <si>
    <t xml:space="preserve">TAILWIND AIR WATERPROOF JACKET TECH-AIR COMPATIBLE BKRD XL </t>
  </si>
  <si>
    <t>3200619-31-XL</t>
  </si>
  <si>
    <t>TANK BAG TECH AERO BK/RD</t>
  </si>
  <si>
    <t>482-01410</t>
  </si>
  <si>
    <t>TECH 10 BK/WT/YLW 10</t>
  </si>
  <si>
    <t>2010019-125-10</t>
  </si>
  <si>
    <t>482-01411</t>
  </si>
  <si>
    <t>TECH 10 BK/WT/YLW 11</t>
  </si>
  <si>
    <t>2010019-125-11</t>
  </si>
  <si>
    <t>482-01412</t>
  </si>
  <si>
    <t xml:space="preserve">TECH 10 BK/WT/YLW 12 </t>
  </si>
  <si>
    <t>2010019-125-12</t>
  </si>
  <si>
    <t>482-01413</t>
  </si>
  <si>
    <t>TECH 10 BK/WT/YLW 13</t>
  </si>
  <si>
    <t>2010019-125-13</t>
  </si>
  <si>
    <t>482-01414</t>
  </si>
  <si>
    <t>TECH 10 BK/WT/YLW 14</t>
  </si>
  <si>
    <t>2010019-125-14</t>
  </si>
  <si>
    <t>482-01407</t>
  </si>
  <si>
    <t>2010019-125-7</t>
  </si>
  <si>
    <t>482-01408</t>
  </si>
  <si>
    <t xml:space="preserve">TECH 10 BK/WT/YLW 8 </t>
  </si>
  <si>
    <t>2010019-125-8</t>
  </si>
  <si>
    <t>482-01409</t>
  </si>
  <si>
    <t>TECH 10 BK/WT/YLW 9</t>
  </si>
  <si>
    <t>2010019-125-9</t>
  </si>
  <si>
    <t>482-01010</t>
  </si>
  <si>
    <t>TECH 10 BLACK 10</t>
  </si>
  <si>
    <t>2010019-10-10</t>
  </si>
  <si>
    <t>482-01011</t>
  </si>
  <si>
    <t>TECH 10 BLACK 11</t>
  </si>
  <si>
    <t>2010019-10-11</t>
  </si>
  <si>
    <t>482-01012</t>
  </si>
  <si>
    <t>TECH 10 BLACK 12</t>
  </si>
  <si>
    <t>2010019-10-12</t>
  </si>
  <si>
    <t>482-01013</t>
  </si>
  <si>
    <t>TECH 10 BLACK 13</t>
  </si>
  <si>
    <t>2010019-10-13</t>
  </si>
  <si>
    <t>482-01014</t>
  </si>
  <si>
    <t>TECH 10 BLACK 14</t>
  </si>
  <si>
    <t>2010019-10-14</t>
  </si>
  <si>
    <t>482-01007</t>
  </si>
  <si>
    <t>TECH 10 BLACK 7</t>
  </si>
  <si>
    <t>2010019-10-7</t>
  </si>
  <si>
    <t>482-01008</t>
  </si>
  <si>
    <t>TECH 10 BLACK 8</t>
  </si>
  <si>
    <t>2010019-10-8</t>
  </si>
  <si>
    <t>482-01009</t>
  </si>
  <si>
    <t>TECH 10 BLACK 9</t>
  </si>
  <si>
    <t>2010019-10-9</t>
  </si>
  <si>
    <t>482-01310</t>
  </si>
  <si>
    <t>TECH 10 GY/ORG/BL 10</t>
  </si>
  <si>
    <t>2010019-9047-10</t>
  </si>
  <si>
    <t>482-01311</t>
  </si>
  <si>
    <t>TECH 10 GY/ORG/BL 11</t>
  </si>
  <si>
    <t>2010019-9047-11</t>
  </si>
  <si>
    <t>482-01312</t>
  </si>
  <si>
    <t>TECH 10 GY/ORG/BL 12</t>
  </si>
  <si>
    <t>2010019-9047-12</t>
  </si>
  <si>
    <t>482-01313</t>
  </si>
  <si>
    <t>TECH 10 GY/ORG/BL 13</t>
  </si>
  <si>
    <t>2010019-9047-13</t>
  </si>
  <si>
    <t>482-01314</t>
  </si>
  <si>
    <t>TECH 10 GY/ORG/BL 14</t>
  </si>
  <si>
    <t>2010019-9047-14</t>
  </si>
  <si>
    <t>482-01307</t>
  </si>
  <si>
    <t xml:space="preserve">TECH 10 GY/ORG/BL 7 </t>
  </si>
  <si>
    <t>2010019-9047-7</t>
  </si>
  <si>
    <t>482-01308</t>
  </si>
  <si>
    <t xml:space="preserve">TECH 10 GY/ORG/BL 8 </t>
  </si>
  <si>
    <t>2010019-9047-8</t>
  </si>
  <si>
    <t>482-01309</t>
  </si>
  <si>
    <t xml:space="preserve">TECH 10 GY/ORG/BL 9 </t>
  </si>
  <si>
    <t>2010019-9047-9</t>
  </si>
  <si>
    <t>482-10010</t>
  </si>
  <si>
    <t>TECH 10 RADIANT BLK PINK YEL FL 10</t>
  </si>
  <si>
    <t>2010014-1395-10</t>
  </si>
  <si>
    <t>482-10011</t>
  </si>
  <si>
    <t>TECH 10 RADIANT BLK PINK YEL FL 11</t>
  </si>
  <si>
    <t>2010014-1395-11</t>
  </si>
  <si>
    <t>482-10012</t>
  </si>
  <si>
    <t>TECH 10 RADIANT BLK PINK YEL FL 12</t>
  </si>
  <si>
    <t>2010014-1395-12</t>
  </si>
  <si>
    <t>482-10008</t>
  </si>
  <si>
    <t>TECH 10 RADIANT BLK PINK YEL FL 8</t>
  </si>
  <si>
    <t>2010014-1395-8</t>
  </si>
  <si>
    <t>482-10009</t>
  </si>
  <si>
    <t>TECH 10 RADIANT BLK PINK YEL FL 9</t>
  </si>
  <si>
    <t>2010014-1395-9</t>
  </si>
  <si>
    <t>482-01210</t>
  </si>
  <si>
    <t>TECH 10 RED/WT/BK 10</t>
  </si>
  <si>
    <t>2010019-321-10</t>
  </si>
  <si>
    <t>482-01211</t>
  </si>
  <si>
    <t>TECH 10 RED/WT/BK 11</t>
  </si>
  <si>
    <t>2010019-321-11</t>
  </si>
  <si>
    <t>482-01212</t>
  </si>
  <si>
    <t>TECH 10 RED/WT/BK 12</t>
  </si>
  <si>
    <t>2010019-321-12</t>
  </si>
  <si>
    <t>482-01213</t>
  </si>
  <si>
    <t>TECH 10 RED/WT/BK 13</t>
  </si>
  <si>
    <t>2010019-321-13</t>
  </si>
  <si>
    <t>482-01214</t>
  </si>
  <si>
    <t>TECH 10 RED/WT/BK 14</t>
  </si>
  <si>
    <t>2010019-321-14</t>
  </si>
  <si>
    <t>482-01207</t>
  </si>
  <si>
    <t xml:space="preserve">TECH 10 RED/WT/BK 7 </t>
  </si>
  <si>
    <t>2010019-321-7</t>
  </si>
  <si>
    <t>482-01208</t>
  </si>
  <si>
    <t>TECH 10 RED/WT/BK 8</t>
  </si>
  <si>
    <t>2010019-321-8</t>
  </si>
  <si>
    <t>482-01209</t>
  </si>
  <si>
    <t>TECH 10 RED/WT/BK 9</t>
  </si>
  <si>
    <t>2010019-321-9</t>
  </si>
  <si>
    <t>482-10110</t>
  </si>
  <si>
    <t>TECH 10 TORCH RED BLK YEL FL 10</t>
  </si>
  <si>
    <t>2010014-316-10</t>
  </si>
  <si>
    <t>482-10111</t>
  </si>
  <si>
    <t>TECH 10 TORCH RED BLK YEL FL 11</t>
  </si>
  <si>
    <t>2010014-316-11</t>
  </si>
  <si>
    <t>482-10112</t>
  </si>
  <si>
    <t>TECH 10 TORCH RED BLK YEL FL 12</t>
  </si>
  <si>
    <t>2010014-316-12</t>
  </si>
  <si>
    <t>482-10108</t>
  </si>
  <si>
    <t>TECH 10 TORCH RED BLK YEL FL 8</t>
  </si>
  <si>
    <t>2010014-316-8</t>
  </si>
  <si>
    <t>482-10109</t>
  </si>
  <si>
    <t>TECH 10 TORCH RED BLK YEL FL 9</t>
  </si>
  <si>
    <t>2010014-316-9</t>
  </si>
  <si>
    <t>482-01110</t>
  </si>
  <si>
    <t xml:space="preserve">TECH 10 WHITE 10 </t>
  </si>
  <si>
    <t>2010019-20-10</t>
  </si>
  <si>
    <t>482-01111</t>
  </si>
  <si>
    <t xml:space="preserve">TECH 10 WHITE 11  </t>
  </si>
  <si>
    <t>2010019-20-11</t>
  </si>
  <si>
    <t>482-01112</t>
  </si>
  <si>
    <t xml:space="preserve">TECH 10 WHITE 12   </t>
  </si>
  <si>
    <t>2010019-20-12</t>
  </si>
  <si>
    <t>482-01113</t>
  </si>
  <si>
    <t>TECH 10 WHITE 13</t>
  </si>
  <si>
    <t>2010019-20-13</t>
  </si>
  <si>
    <t>482-01114</t>
  </si>
  <si>
    <t>TECH 10 WHITE 14</t>
  </si>
  <si>
    <t>2010019-20-14</t>
  </si>
  <si>
    <t>482-01107</t>
  </si>
  <si>
    <t xml:space="preserve">TECH 10 WHITE 7     </t>
  </si>
  <si>
    <t>2010019-20-7</t>
  </si>
  <si>
    <t>482-01108</t>
  </si>
  <si>
    <t>TECH 10 WHITE 8</t>
  </si>
  <si>
    <t>2010019-20-8</t>
  </si>
  <si>
    <t>482-01109</t>
  </si>
  <si>
    <t xml:space="preserve">TECH 10 WHITE 9    </t>
  </si>
  <si>
    <t>2010019-20-9</t>
  </si>
  <si>
    <t>482-04710</t>
  </si>
  <si>
    <t xml:space="preserve">TECH 3 GY/YL FL/CY 10 </t>
  </si>
  <si>
    <t>2013018-9017-10</t>
  </si>
  <si>
    <t>482-04711</t>
  </si>
  <si>
    <t xml:space="preserve">TECH 3 GY/YL FL/CY 11   </t>
  </si>
  <si>
    <t>2013018-9017-11</t>
  </si>
  <si>
    <t>482-04712</t>
  </si>
  <si>
    <t xml:space="preserve">TECH 3 GY/YL FL/CY 12  </t>
  </si>
  <si>
    <t>2013018-9017-12</t>
  </si>
  <si>
    <t>482-04714</t>
  </si>
  <si>
    <t xml:space="preserve">TECH 3 GY/YL FL/CY 14 </t>
  </si>
  <si>
    <t>2013018-9017-14</t>
  </si>
  <si>
    <t>482-04715</t>
  </si>
  <si>
    <t xml:space="preserve">TECH 3 GY/YL FL/CY 15  </t>
  </si>
  <si>
    <t>2013018-9017-15</t>
  </si>
  <si>
    <t>482-04716</t>
  </si>
  <si>
    <t xml:space="preserve">TECH 3 GY/YL FL/CY 16   </t>
  </si>
  <si>
    <t>2013018-9017-16</t>
  </si>
  <si>
    <t>482-04705</t>
  </si>
  <si>
    <t xml:space="preserve">TECH 3 GY/YL FL/CY 5    </t>
  </si>
  <si>
    <t>482-04706</t>
  </si>
  <si>
    <t>TECH 3 GY/YL FL/CY 6</t>
  </si>
  <si>
    <t>482-04707</t>
  </si>
  <si>
    <t>TECH 3 GY/YL FL/CY 7</t>
  </si>
  <si>
    <t>482-04708</t>
  </si>
  <si>
    <t xml:space="preserve">TECH 3 GY/YL FL/CY 8   </t>
  </si>
  <si>
    <t>482-04709</t>
  </si>
  <si>
    <t xml:space="preserve">TECH 3 GY/YL FL/CY 9 </t>
  </si>
  <si>
    <t>TECH 4 BUCKLE SET, BLACK</t>
  </si>
  <si>
    <t>25LOT4NN</t>
  </si>
  <si>
    <t>TECH 4 BUCKLE SET,BLK/WHT</t>
  </si>
  <si>
    <t>25LOT4NW</t>
  </si>
  <si>
    <t>482-30810</t>
  </si>
  <si>
    <t>TECH 5 BL/WH FL/RD 10</t>
  </si>
  <si>
    <t>2015015-3072-10</t>
  </si>
  <si>
    <t>482-30811</t>
  </si>
  <si>
    <t xml:space="preserve">TECH 5 BL/WH FL/RD 11    </t>
  </si>
  <si>
    <t>2015015-3072-11</t>
  </si>
  <si>
    <t>482-30812</t>
  </si>
  <si>
    <t xml:space="preserve">TECH 5 BL/WH FL/RD 12    </t>
  </si>
  <si>
    <t>2015015-3072-12</t>
  </si>
  <si>
    <t>482-30813</t>
  </si>
  <si>
    <t xml:space="preserve">TECH 5 BL/WH FL/RD 13  </t>
  </si>
  <si>
    <t>2015015-3072-13</t>
  </si>
  <si>
    <t>482-30814</t>
  </si>
  <si>
    <t xml:space="preserve">TECH 5 BL/WH FL/RD 14    </t>
  </si>
  <si>
    <t>2015015-3072-14</t>
  </si>
  <si>
    <t>482-30815</t>
  </si>
  <si>
    <t>TECH 5 BL/WH FL/RD 15</t>
  </si>
  <si>
    <t>2015015-3072-15</t>
  </si>
  <si>
    <t>482-30816</t>
  </si>
  <si>
    <t xml:space="preserve">TECH 5 BL/WH FL/RD 16  </t>
  </si>
  <si>
    <t>2015015-3072-16</t>
  </si>
  <si>
    <t>482-30805</t>
  </si>
  <si>
    <t>TECH 5 BL/WH FL/RD 5</t>
  </si>
  <si>
    <t>2015015-3072-5</t>
  </si>
  <si>
    <t>482-30806</t>
  </si>
  <si>
    <t>TECH 5 BL/WH FL/RD 6</t>
  </si>
  <si>
    <t>2015015-3072-6</t>
  </si>
  <si>
    <t>482-30807</t>
  </si>
  <si>
    <t xml:space="preserve">TECH 5 BL/WH FL/RD 7    </t>
  </si>
  <si>
    <t>2015015-3072-7</t>
  </si>
  <si>
    <t>482-30808</t>
  </si>
  <si>
    <t xml:space="preserve">TECH 5 BL/WH FL/RD 8   </t>
  </si>
  <si>
    <t>2015015-3072-8</t>
  </si>
  <si>
    <t>482-30809</t>
  </si>
  <si>
    <t>TECH 5 BL/WH FL/RD 9</t>
  </si>
  <si>
    <t>2015015-3072-9</t>
  </si>
  <si>
    <t>482-30910</t>
  </si>
  <si>
    <t xml:space="preserve">TECH 5 RED/WHITE 10 </t>
  </si>
  <si>
    <t>2015015-32-10</t>
  </si>
  <si>
    <t>482-30911</t>
  </si>
  <si>
    <t>2015015-32-11</t>
  </si>
  <si>
    <t>482-30912</t>
  </si>
  <si>
    <t xml:space="preserve">TECH 5 RED/WHITE 12 </t>
  </si>
  <si>
    <t>2015015-32-12</t>
  </si>
  <si>
    <t>482-30913</t>
  </si>
  <si>
    <t>2015015-32-13</t>
  </si>
  <si>
    <t>482-30914</t>
  </si>
  <si>
    <t>TECH 5 RED/WHITE 14</t>
  </si>
  <si>
    <t>2015015-32-14</t>
  </si>
  <si>
    <t>482-30915</t>
  </si>
  <si>
    <t>TECH 5 RED/WHITE 15</t>
  </si>
  <si>
    <t>2015015-32-15</t>
  </si>
  <si>
    <t>482-30916</t>
  </si>
  <si>
    <t>TECH 5 RED/WHITE 16</t>
  </si>
  <si>
    <t>2015015-32-16</t>
  </si>
  <si>
    <t>482-30905</t>
  </si>
  <si>
    <t>TECH 5 RED/WHITE 5</t>
  </si>
  <si>
    <t>2015015-32-5</t>
  </si>
  <si>
    <t>482-30906</t>
  </si>
  <si>
    <t xml:space="preserve">TECH 5 RED/WHITE 6 </t>
  </si>
  <si>
    <t>2015015-32-6</t>
  </si>
  <si>
    <t>482-30907</t>
  </si>
  <si>
    <t>2015015-32-7</t>
  </si>
  <si>
    <t>482-30908</t>
  </si>
  <si>
    <t>TECH 5 RED/WHITE 8</t>
  </si>
  <si>
    <t>2015015-32-8</t>
  </si>
  <si>
    <t>482-30909</t>
  </si>
  <si>
    <t>2015015-32-9</t>
  </si>
  <si>
    <t>TECH 6 SOLE SZ 7/8</t>
  </si>
  <si>
    <t>25SUT678</t>
  </si>
  <si>
    <t>482-22010</t>
  </si>
  <si>
    <t>TECH 7 BOOTS -FiveStar SanDiego - 10</t>
  </si>
  <si>
    <t>2012014-9034-10</t>
  </si>
  <si>
    <t>482-22011</t>
  </si>
  <si>
    <t>TECH 7 BOOTS -FiveStar SanDiego - 11</t>
  </si>
  <si>
    <t>2012014-9034-11</t>
  </si>
  <si>
    <t>482-22012</t>
  </si>
  <si>
    <t>TECH 7 BOOTS -FiveStar SanDiego - 12</t>
  </si>
  <si>
    <t>2012014-9034-12</t>
  </si>
  <si>
    <t>TECH 7 BOOTS -FiveStar SanDiego - 13</t>
  </si>
  <si>
    <t>2012014-9034-13</t>
  </si>
  <si>
    <t>TECH 7 BOOTS -FiveStar SanDiego - 7</t>
  </si>
  <si>
    <t>2012014-9034-7</t>
  </si>
  <si>
    <t>TECH 7 BOOTS -FiveStar SanDiego - 8</t>
  </si>
  <si>
    <t>2012014-9034-8</t>
  </si>
  <si>
    <t>482-22009</t>
  </si>
  <si>
    <t>TECH 7 BOOTS -FiveStar SanDiego - 9</t>
  </si>
  <si>
    <t>2012014-9034-9</t>
  </si>
  <si>
    <t>482-21910</t>
  </si>
  <si>
    <t xml:space="preserve">TECH 7 DGY/LGY FL/RD 10 </t>
  </si>
  <si>
    <t>2012014-930-10</t>
  </si>
  <si>
    <t>482-21911</t>
  </si>
  <si>
    <t>TECH 7 DGY/LGY FL/RD 11</t>
  </si>
  <si>
    <t>2012014-930-11</t>
  </si>
  <si>
    <t>482-21912</t>
  </si>
  <si>
    <t>TECH 7 DGY/LGY FL/RD 12</t>
  </si>
  <si>
    <t>2012014-930-12</t>
  </si>
  <si>
    <t>482-21913</t>
  </si>
  <si>
    <t>TECH 7 DGY/LGY FL/RD 13</t>
  </si>
  <si>
    <t>2012014-930-13</t>
  </si>
  <si>
    <t>482-21914</t>
  </si>
  <si>
    <t>TECH 7 DGY/LGY FL/RD 14</t>
  </si>
  <si>
    <t>2012014-930-14</t>
  </si>
  <si>
    <t>482-21915</t>
  </si>
  <si>
    <t>TECH 7 DGY/LGY FL/RD 15</t>
  </si>
  <si>
    <t>2012014-930-15</t>
  </si>
  <si>
    <t>482-21916</t>
  </si>
  <si>
    <t>TECH 7 DGY/LGY FL/RD 16</t>
  </si>
  <si>
    <t>2012014-930-16</t>
  </si>
  <si>
    <t>482-21905</t>
  </si>
  <si>
    <t>TECH 7 DGY/LGY FL/RD 5</t>
  </si>
  <si>
    <t>2012014-930-5</t>
  </si>
  <si>
    <t>482-21906</t>
  </si>
  <si>
    <t>TECH 7 DGY/LGY FL/RD 6</t>
  </si>
  <si>
    <t>2012014-930-6</t>
  </si>
  <si>
    <t>482-21907</t>
  </si>
  <si>
    <t>2012014-930-7</t>
  </si>
  <si>
    <t>482-21908</t>
  </si>
  <si>
    <t>TECH 7 DGY/LGY FL/RD 8</t>
  </si>
  <si>
    <t>2012014-930-8</t>
  </si>
  <si>
    <t>482-21909</t>
  </si>
  <si>
    <t>TECH 7 DGY/LGY FL/RD 9</t>
  </si>
  <si>
    <t>2012014-930-9</t>
  </si>
  <si>
    <t>482-28810</t>
  </si>
  <si>
    <t>TECH 7 ENDURO BK/RD/GY 10</t>
  </si>
  <si>
    <t>2012114-1133-10</t>
  </si>
  <si>
    <t>482-28811</t>
  </si>
  <si>
    <t>TECH 7 ENDURO BK/RD/GY 11</t>
  </si>
  <si>
    <t>2012114-1133-11</t>
  </si>
  <si>
    <t>482-28812</t>
  </si>
  <si>
    <t>TECH 7 ENDURO BK/RD/GY 12</t>
  </si>
  <si>
    <t>2012114-1133-12</t>
  </si>
  <si>
    <t>482-28813</t>
  </si>
  <si>
    <t>TECH 7 ENDURO BK/RD/GY 13</t>
  </si>
  <si>
    <t>2012114-1133-13</t>
  </si>
  <si>
    <t>482-28814</t>
  </si>
  <si>
    <t>TECH 7 ENDURO BK/RD/GY 14</t>
  </si>
  <si>
    <t>2012114-1133-14</t>
  </si>
  <si>
    <t>482-28807</t>
  </si>
  <si>
    <t>TECH 7 ENDURO BK/RD/GY 7</t>
  </si>
  <si>
    <t>2012114-1133-7</t>
  </si>
  <si>
    <t>482-28808</t>
  </si>
  <si>
    <t>TECH 7 ENDURO BK/RD/GY 8</t>
  </si>
  <si>
    <t>2012114-1133-8</t>
  </si>
  <si>
    <t>482-28809</t>
  </si>
  <si>
    <t>TECH 7 ENDURO BK/RD/GY 9</t>
  </si>
  <si>
    <t>2012114-1133-9</t>
  </si>
  <si>
    <t>482-21710</t>
  </si>
  <si>
    <t xml:space="preserve">TECH 7 FL/YL MGR/BK 10  </t>
  </si>
  <si>
    <t>2012014-5561-10</t>
  </si>
  <si>
    <t>482-21711</t>
  </si>
  <si>
    <t xml:space="preserve">TECH 7 FL/YL MGR/BK 11 </t>
  </si>
  <si>
    <t>2012014-5561-11</t>
  </si>
  <si>
    <t>482-21712</t>
  </si>
  <si>
    <t xml:space="preserve">TECH 7 FL/YL MGR/BK 12 </t>
  </si>
  <si>
    <t>2012014-5561-12</t>
  </si>
  <si>
    <t>482-21713</t>
  </si>
  <si>
    <t xml:space="preserve">TECH 7 FL/YL MGR/BK 13 </t>
  </si>
  <si>
    <t>2012014-5561-13</t>
  </si>
  <si>
    <t>482-21714</t>
  </si>
  <si>
    <t xml:space="preserve">TECH 7 FL/YL MGR/BK 14 </t>
  </si>
  <si>
    <t>2012014-5561-14</t>
  </si>
  <si>
    <t>482-21715</t>
  </si>
  <si>
    <t>TECH 7 FL/YL MGR/BK 15</t>
  </si>
  <si>
    <t>2012014-5561-15</t>
  </si>
  <si>
    <t>482-21716</t>
  </si>
  <si>
    <t>TECH 7 FL/YL MGR/BK 16</t>
  </si>
  <si>
    <t>2012014-5561-16</t>
  </si>
  <si>
    <t>482-21705</t>
  </si>
  <si>
    <t>TECH 7 FL/YL MGR/BK 5</t>
  </si>
  <si>
    <t>2012014-5561-5</t>
  </si>
  <si>
    <t>482-21706</t>
  </si>
  <si>
    <t xml:space="preserve">TECH 7 FL/YL MGR/BK 6 </t>
  </si>
  <si>
    <t>2012014-5561-6</t>
  </si>
  <si>
    <t>482-21707</t>
  </si>
  <si>
    <t xml:space="preserve">TECH 7 FL/YL MGR/BK 7   </t>
  </si>
  <si>
    <t>2012014-5561-7</t>
  </si>
  <si>
    <t>482-21708</t>
  </si>
  <si>
    <t xml:space="preserve">TECH 7 FL/YL MGR/BK 8 </t>
  </si>
  <si>
    <t>2012014-5561-8</t>
  </si>
  <si>
    <t>482-21709</t>
  </si>
  <si>
    <t xml:space="preserve">TECH 7 FL/YL MGR/BK 9 </t>
  </si>
  <si>
    <t>2012014-5561-9</t>
  </si>
  <si>
    <t>482-21810</t>
  </si>
  <si>
    <t>TECH 7 GY/TEAL/WH 10</t>
  </si>
  <si>
    <t>2012014-9072-10</t>
  </si>
  <si>
    <t>482-21811</t>
  </si>
  <si>
    <t xml:space="preserve">TECH 7 GY/TEAL/WH 11 </t>
  </si>
  <si>
    <t>2012014-9072-11</t>
  </si>
  <si>
    <t>482-21812</t>
  </si>
  <si>
    <t>TECH 7 GY/TEAL/WH 12</t>
  </si>
  <si>
    <t>2012014-9072-12</t>
  </si>
  <si>
    <t>482-21813</t>
  </si>
  <si>
    <t>TECH 7 GY/TEAL/WH 13</t>
  </si>
  <si>
    <t>2012014-9072-13</t>
  </si>
  <si>
    <t>482-21814</t>
  </si>
  <si>
    <t>TECH 7 GY/TEAL/WH 14</t>
  </si>
  <si>
    <t>2012014-9072-14</t>
  </si>
  <si>
    <t>482-21815</t>
  </si>
  <si>
    <t>TECH 7 GY/TEAL/WH 15</t>
  </si>
  <si>
    <t>2012014-9072-15</t>
  </si>
  <si>
    <t>482-21816</t>
  </si>
  <si>
    <t>TECH 7 GY/TEAL/WH 16</t>
  </si>
  <si>
    <t>2012014-9072-16</t>
  </si>
  <si>
    <t>482-21805</t>
  </si>
  <si>
    <t>TECH 7 GY/TEAL/WH 5</t>
  </si>
  <si>
    <t>2012014-9072-5</t>
  </si>
  <si>
    <t>482-21806</t>
  </si>
  <si>
    <t>TECH 7 GY/TEAL/WH 6</t>
  </si>
  <si>
    <t>2012014-9072-6</t>
  </si>
  <si>
    <t>482-21807</t>
  </si>
  <si>
    <t xml:space="preserve">TECH 7 GY/TEAL/WH 7  </t>
  </si>
  <si>
    <t>2012014-9072-7</t>
  </si>
  <si>
    <t>482-21808</t>
  </si>
  <si>
    <t>TECH 7 GY/TEAL/WH 8</t>
  </si>
  <si>
    <t>2012014-9072-8</t>
  </si>
  <si>
    <t>482-21809</t>
  </si>
  <si>
    <t>TECH 7 GY/TEAL/WH 9</t>
  </si>
  <si>
    <t>2012014-9072-9</t>
  </si>
  <si>
    <t>482-21610</t>
  </si>
  <si>
    <t>TECH 7 WH/RD/BUR 10</t>
  </si>
  <si>
    <t>2012014-2033-10</t>
  </si>
  <si>
    <t>482-21611</t>
  </si>
  <si>
    <t>2012014-2033-11</t>
  </si>
  <si>
    <t>482-21612</t>
  </si>
  <si>
    <t>2012014-2033-12</t>
  </si>
  <si>
    <t>482-21613</t>
  </si>
  <si>
    <t>TECH 7 WH/RD/BUR 13</t>
  </si>
  <si>
    <t>2012014-2033-13</t>
  </si>
  <si>
    <t>482-21614</t>
  </si>
  <si>
    <t>TECH 7 WH/RD/BUR 14</t>
  </si>
  <si>
    <t>2012014-2033-14</t>
  </si>
  <si>
    <t>482-21615</t>
  </si>
  <si>
    <t>TECH 7 WH/RD/BUR 15</t>
  </si>
  <si>
    <t>2012014-2033-15</t>
  </si>
  <si>
    <t>482-21616</t>
  </si>
  <si>
    <t>TECH 7 WH/RD/BUR 16</t>
  </si>
  <si>
    <t>2012014-2033-16</t>
  </si>
  <si>
    <t>482-21605</t>
  </si>
  <si>
    <t>TECH 7 WH/RD/BUR 5</t>
  </si>
  <si>
    <t>2012014-2033-5</t>
  </si>
  <si>
    <t>482-21606</t>
  </si>
  <si>
    <t xml:space="preserve">TECH 7 WH/RD/BUR 6 </t>
  </si>
  <si>
    <t>2012014-2033-6</t>
  </si>
  <si>
    <t>482-21607</t>
  </si>
  <si>
    <t>2012014-2033-7</t>
  </si>
  <si>
    <t>482-21608</t>
  </si>
  <si>
    <t>TECH 7 WH/RD/BUR 8</t>
  </si>
  <si>
    <t>2012014-2033-8</t>
  </si>
  <si>
    <t>482-21609</t>
  </si>
  <si>
    <t>TECH 7 WH/RD/BUR 9</t>
  </si>
  <si>
    <t>2012014-2033-9</t>
  </si>
  <si>
    <t>482-25902</t>
  </si>
  <si>
    <t>TECH 7S DGY/LGY FL/RD 2</t>
  </si>
  <si>
    <t>2015017-1133-2</t>
  </si>
  <si>
    <t>482-25903</t>
  </si>
  <si>
    <t xml:space="preserve">TECH 7S DGY/LGY FL/RD 3 </t>
  </si>
  <si>
    <t>2015017-1133-3</t>
  </si>
  <si>
    <t>482-25904</t>
  </si>
  <si>
    <t xml:space="preserve">TECH 7S DGY/LGY FL/RD 4 </t>
  </si>
  <si>
    <t>2015017-1133-4</t>
  </si>
  <si>
    <t>482-25905</t>
  </si>
  <si>
    <t xml:space="preserve">TECH 7S DGY/LGY FL/RD 5 </t>
  </si>
  <si>
    <t>2015017-1133-5</t>
  </si>
  <si>
    <t>482-25906</t>
  </si>
  <si>
    <t>TECH 7S DGY/LGY FL/RD 6</t>
  </si>
  <si>
    <t>2015017-1133-6</t>
  </si>
  <si>
    <t>482-25907</t>
  </si>
  <si>
    <t>TECH 7S DGY/LGY FL/RD 7</t>
  </si>
  <si>
    <t>2015017-1133-7</t>
  </si>
  <si>
    <t>482-25908</t>
  </si>
  <si>
    <t>TECH 7S DGY/LGY FL/RD 8</t>
  </si>
  <si>
    <t>2015017-1133-8</t>
  </si>
  <si>
    <t>482-26102</t>
  </si>
  <si>
    <t>TECH 7S FL/YL MGR/BK 2</t>
  </si>
  <si>
    <t>2015017-5561-2</t>
  </si>
  <si>
    <t>482-26103</t>
  </si>
  <si>
    <t>TECH 7S FL/YL MGR/BK 3</t>
  </si>
  <si>
    <t>2015017-5561-3</t>
  </si>
  <si>
    <t>482-26104</t>
  </si>
  <si>
    <t>2015017-5561-4</t>
  </si>
  <si>
    <t>482-26105</t>
  </si>
  <si>
    <t>TECH 7S FL/YL MGR/BK 5</t>
  </si>
  <si>
    <t>2015017-5561-5</t>
  </si>
  <si>
    <t>482-26106</t>
  </si>
  <si>
    <t>TECH 7S FL/YL MGR/BK 6</t>
  </si>
  <si>
    <t>2015017-5561-6</t>
  </si>
  <si>
    <t>482-26107</t>
  </si>
  <si>
    <t>TECH 7S FL/YL MGR/BK 7</t>
  </si>
  <si>
    <t>2015017-5561-7</t>
  </si>
  <si>
    <t>482-26108</t>
  </si>
  <si>
    <t>TECH 7S FL/YL MGR/BK 8</t>
  </si>
  <si>
    <t>2015017-5561-8</t>
  </si>
  <si>
    <t>482-26204</t>
  </si>
  <si>
    <t>TECH 7S MAGNETO 4</t>
  </si>
  <si>
    <t>482-26205</t>
  </si>
  <si>
    <t>TECH 7S MAGNETO 5</t>
  </si>
  <si>
    <t>482-26206</t>
  </si>
  <si>
    <t>TECH 7S MAGNETO 6</t>
  </si>
  <si>
    <t>482-26207</t>
  </si>
  <si>
    <t>TECH 7S MAGNETO 7</t>
  </si>
  <si>
    <t>482-26208</t>
  </si>
  <si>
    <t>TECH 7S MAGNETO 8</t>
  </si>
  <si>
    <t>482-26002</t>
  </si>
  <si>
    <t>TECH 7S WH/RD/GY 2</t>
  </si>
  <si>
    <t>2015017-238-2</t>
  </si>
  <si>
    <t>482-26003</t>
  </si>
  <si>
    <t>2015017-238-3</t>
  </si>
  <si>
    <t>482-26004</t>
  </si>
  <si>
    <t>2015017-238-4</t>
  </si>
  <si>
    <t>482-26005</t>
  </si>
  <si>
    <t>2015017-238-5</t>
  </si>
  <si>
    <t>482-26006</t>
  </si>
  <si>
    <t>TECH 7S WH/RD/GY 6</t>
  </si>
  <si>
    <t>2015017-238-6</t>
  </si>
  <si>
    <t>482-26007</t>
  </si>
  <si>
    <t>TECH 7S WH/RD/GY 7</t>
  </si>
  <si>
    <t>2015017-238-7</t>
  </si>
  <si>
    <t>482-26008</t>
  </si>
  <si>
    <t>TECH 7S WH/RD/GY 8</t>
  </si>
  <si>
    <t>2015017-238-8</t>
  </si>
  <si>
    <t>TECH 8 INNER SHOE-10</t>
  </si>
  <si>
    <t>25SHOET810</t>
  </si>
  <si>
    <t>TECH 8 INNER SHOE-11</t>
  </si>
  <si>
    <t>25SHOET811</t>
  </si>
  <si>
    <t>TECH 8 INNER SHOE-12</t>
  </si>
  <si>
    <t>25SHOET812</t>
  </si>
  <si>
    <t>TECH 8 INNER SHOE-13</t>
  </si>
  <si>
    <t>25SHOET813</t>
  </si>
  <si>
    <t>TECH 8 INNER SHOE-14</t>
  </si>
  <si>
    <t>25SHOET814</t>
  </si>
  <si>
    <t>TECH 8 INNER SHOE-15</t>
  </si>
  <si>
    <t>25SHOET815</t>
  </si>
  <si>
    <t>TECH 8 INNER SHOE-5</t>
  </si>
  <si>
    <t>25SHOET85</t>
  </si>
  <si>
    <t>TECH 8 INNER SHOE-6</t>
  </si>
  <si>
    <t>25SHOET86</t>
  </si>
  <si>
    <t>TECH 8 INNER SHOE-7</t>
  </si>
  <si>
    <t>25SHOET87</t>
  </si>
  <si>
    <t>TECH 8 INNER SHOE-8</t>
  </si>
  <si>
    <t>25SHOET88</t>
  </si>
  <si>
    <t>TECH 8 INNER SHOE-9</t>
  </si>
  <si>
    <t>25SHOET89</t>
  </si>
  <si>
    <t>482-5110</t>
  </si>
  <si>
    <t>TECH 8 SOLE INSERT SZ 4/5</t>
  </si>
  <si>
    <t>25INSSUT8N45</t>
  </si>
  <si>
    <t>482-5111</t>
  </si>
  <si>
    <t>TECH 8 SOLE INSERT SZ 6/7</t>
  </si>
  <si>
    <t>25INSSUT8N67</t>
  </si>
  <si>
    <t>482-5112</t>
  </si>
  <si>
    <t>TECH 8 SOLE INSERT SZ 8/9</t>
  </si>
  <si>
    <t>25INSSUT8N89</t>
  </si>
  <si>
    <t>482-5103</t>
  </si>
  <si>
    <t>TECH 8 SOLE SZ 10/11</t>
  </si>
  <si>
    <t>25SUT81011</t>
  </si>
  <si>
    <t>482-5104</t>
  </si>
  <si>
    <t>TECH 8 SOLE SZ 12/13</t>
  </si>
  <si>
    <t>25SUT81213</t>
  </si>
  <si>
    <t>482-5105</t>
  </si>
  <si>
    <t>TECH 8 SOLE SZ 14/15</t>
  </si>
  <si>
    <t>25SUT81415</t>
  </si>
  <si>
    <t>482-5100</t>
  </si>
  <si>
    <t>TECH 8 SOLE SZ 4/5</t>
  </si>
  <si>
    <t>25SUT845</t>
  </si>
  <si>
    <t>482-5101</t>
  </si>
  <si>
    <t>TECH 8 SOLE SZ 6/7</t>
  </si>
  <si>
    <t>25SUT867</t>
  </si>
  <si>
    <t>482-5102</t>
  </si>
  <si>
    <t>TECH 8 SOLE SZ 8/9</t>
  </si>
  <si>
    <t>25SUT889</t>
  </si>
  <si>
    <t>TECH 8 STEEL BUCKLE BASE</t>
  </si>
  <si>
    <t>25MBLT8</t>
  </si>
  <si>
    <t>482-64921</t>
  </si>
  <si>
    <t>1754019-13-M/L</t>
  </si>
  <si>
    <t>482-64922</t>
  </si>
  <si>
    <t>TECH PANTS XL/2X</t>
  </si>
  <si>
    <t>1754019-13-XL/2X</t>
  </si>
  <si>
    <t>482-64920</t>
  </si>
  <si>
    <t xml:space="preserve">TECH PANTS XS/S </t>
  </si>
  <si>
    <t>1754019-13-XS/S</t>
  </si>
  <si>
    <t>482-64916</t>
  </si>
  <si>
    <t>TECH TANK SUMMER M/L</t>
  </si>
  <si>
    <t>1752017-13-M/L</t>
  </si>
  <si>
    <t>482-64917</t>
  </si>
  <si>
    <t>TECH TANK SUMMER XL/2X</t>
  </si>
  <si>
    <t>1752017-13-XL/2X</t>
  </si>
  <si>
    <t>482-64915</t>
  </si>
  <si>
    <t xml:space="preserve">TECH TANK SUMMER XS/S </t>
  </si>
  <si>
    <t>1752017-13-XS/S</t>
  </si>
  <si>
    <t>482-64901</t>
  </si>
  <si>
    <t>TECH TOP LONG SLEVE SUMMER M/L</t>
  </si>
  <si>
    <t>1750217-13-M/L</t>
  </si>
  <si>
    <t>482-64902</t>
  </si>
  <si>
    <t>TECH TOP LONG SLEVE SUMMER XL/2X</t>
  </si>
  <si>
    <t>1750217-13-XL/2X</t>
  </si>
  <si>
    <t>482-64900</t>
  </si>
  <si>
    <t xml:space="preserve">TECH TOP LONG SLEVE SUMMER XS/S </t>
  </si>
  <si>
    <t>1750217-13-XS/S</t>
  </si>
  <si>
    <t>482-64911</t>
  </si>
  <si>
    <t>1751017-13-M/L</t>
  </si>
  <si>
    <t>482-64912</t>
  </si>
  <si>
    <t>1751017-13-XL/2X</t>
  </si>
  <si>
    <t>482-64910</t>
  </si>
  <si>
    <t>1751017-13-XS/S</t>
  </si>
  <si>
    <t>482-10708</t>
  </si>
  <si>
    <t>TECH  10 ANGEL</t>
  </si>
  <si>
    <t>2010014-510-8</t>
  </si>
  <si>
    <t>482-10709</t>
  </si>
  <si>
    <t>2010014-510-9</t>
  </si>
  <si>
    <t>482-10710</t>
  </si>
  <si>
    <t>2010014-510-10</t>
  </si>
  <si>
    <t>482-10712</t>
  </si>
  <si>
    <t>2010014-510-12</t>
  </si>
  <si>
    <t>34102033 </t>
  </si>
  <si>
    <t>482-10711</t>
  </si>
  <si>
    <t>2010014-510-11</t>
  </si>
  <si>
    <t>34101805      </t>
  </si>
  <si>
    <t>482-10210</t>
  </si>
  <si>
    <t>TECH  10 BOMBER RED BLU GREY 10</t>
  </si>
  <si>
    <t>2010014-3712-10</t>
  </si>
  <si>
    <t>34101806      </t>
  </si>
  <si>
    <t>482-10211</t>
  </si>
  <si>
    <t>TECH  10 BOMBER RED BLU GREY 11</t>
  </si>
  <si>
    <t>2010014-3712-11</t>
  </si>
  <si>
    <t>34101807      </t>
  </si>
  <si>
    <t>482-10212</t>
  </si>
  <si>
    <t>TECH  10 BOMBER RED BLU GREY 12</t>
  </si>
  <si>
    <t>2010014-3712-12</t>
  </si>
  <si>
    <t>34101803      </t>
  </si>
  <si>
    <t>482-10208</t>
  </si>
  <si>
    <t>TECH  10 BOMBER RED BLU GREY 8</t>
  </si>
  <si>
    <t>2010014-3712-8</t>
  </si>
  <si>
    <t>34101804      </t>
  </si>
  <si>
    <t>482-10209</t>
  </si>
  <si>
    <t>TECH  10 BOMBER RED BLU GREY 9</t>
  </si>
  <si>
    <t>2010014-3712-9</t>
  </si>
  <si>
    <t>482-10310</t>
  </si>
  <si>
    <t>TECH  10 INDY WHT BLUE ONG FL 10</t>
  </si>
  <si>
    <t>2010014-2074-10</t>
  </si>
  <si>
    <t>482-10311</t>
  </si>
  <si>
    <t>TECH  10 INDY WHT BLUE ONG FL 11</t>
  </si>
  <si>
    <t>2010014-2074-11</t>
  </si>
  <si>
    <t>482-10312</t>
  </si>
  <si>
    <t>TECH  10 INDY WHT BLUE ONG FL 12</t>
  </si>
  <si>
    <t>2010014-2074-12</t>
  </si>
  <si>
    <t>482-10308</t>
  </si>
  <si>
    <t>TECH  10 INDY WHT BLUE ONG FL 8</t>
  </si>
  <si>
    <t>2010014-2074-8</t>
  </si>
  <si>
    <t>482-10309</t>
  </si>
  <si>
    <t>TECH  10 INDY WHT BLUE ONG FL 9</t>
  </si>
  <si>
    <t>2010014-2074-9</t>
  </si>
  <si>
    <t>34102021      </t>
  </si>
  <si>
    <t>482-10610</t>
  </si>
  <si>
    <t>TECH  10 NATIONS 10</t>
  </si>
  <si>
    <t>2010014-732-10</t>
  </si>
  <si>
    <t>34102022      </t>
  </si>
  <si>
    <t>482-10611</t>
  </si>
  <si>
    <t>TECH  10 NATIONS 11</t>
  </si>
  <si>
    <t>2010014-732-11</t>
  </si>
  <si>
    <t>34102023      </t>
  </si>
  <si>
    <t>482-10612</t>
  </si>
  <si>
    <t>TECH  10 NATIONS 12</t>
  </si>
  <si>
    <t>2010014-732-12</t>
  </si>
  <si>
    <t>34102019      </t>
  </si>
  <si>
    <t>482-10608</t>
  </si>
  <si>
    <t>TECH  10 NATIONS 8</t>
  </si>
  <si>
    <t>2010014-732-8</t>
  </si>
  <si>
    <t>34102020      </t>
  </si>
  <si>
    <t>482-10609</t>
  </si>
  <si>
    <t>TECH  10 NATIONS 9</t>
  </si>
  <si>
    <t>2010014-732-9</t>
  </si>
  <si>
    <t>34102008      </t>
  </si>
  <si>
    <t>482-10410</t>
  </si>
  <si>
    <t>TECH  10 UNION 10</t>
  </si>
  <si>
    <t>2010014-1753-10</t>
  </si>
  <si>
    <t>34102009      </t>
  </si>
  <si>
    <t>482-10411</t>
  </si>
  <si>
    <t>TECH  10 UNION 11</t>
  </si>
  <si>
    <t>2010014-1753-11</t>
  </si>
  <si>
    <t>34102010      </t>
  </si>
  <si>
    <t>482-10412</t>
  </si>
  <si>
    <t>TECH  10 UNION 12</t>
  </si>
  <si>
    <t>2010014-1753-12</t>
  </si>
  <si>
    <t>34102006      </t>
  </si>
  <si>
    <t>482-10408</t>
  </si>
  <si>
    <t>TECH  10 UNION 8</t>
  </si>
  <si>
    <t>2010014-1753-8</t>
  </si>
  <si>
    <t>34102007      </t>
  </si>
  <si>
    <t>482-10409</t>
  </si>
  <si>
    <t>TECH  10 UNION 9</t>
  </si>
  <si>
    <t>2010014-1753-9</t>
  </si>
  <si>
    <t>34102026      </t>
  </si>
  <si>
    <t>482-21410</t>
  </si>
  <si>
    <t>TECH  7 BLACKJACK 10</t>
  </si>
  <si>
    <t>2012014-9013-10</t>
  </si>
  <si>
    <t>34102027      </t>
  </si>
  <si>
    <t>482-21411</t>
  </si>
  <si>
    <t>TECH  7 BLACKJACK 11</t>
  </si>
  <si>
    <t>2012014-9013-11</t>
  </si>
  <si>
    <t>34102028      </t>
  </si>
  <si>
    <t>482-21412</t>
  </si>
  <si>
    <t>TECH  7 BLACKJACK 12</t>
  </si>
  <si>
    <t>2012014-9013-12</t>
  </si>
  <si>
    <t>34102024      </t>
  </si>
  <si>
    <t>482-21408</t>
  </si>
  <si>
    <t>TECH  7 BLACKJACK 8</t>
  </si>
  <si>
    <t>2012014-9013-8</t>
  </si>
  <si>
    <t>34102025      </t>
  </si>
  <si>
    <t>482-21409</t>
  </si>
  <si>
    <t>TECH  7 BLACKJACK 9</t>
  </si>
  <si>
    <t>2012014-9013-9</t>
  </si>
  <si>
    <t>482-5113</t>
  </si>
  <si>
    <t>TECH8 SOLE INSERT SZ10/11</t>
  </si>
  <si>
    <t>25INSSUT8N101</t>
  </si>
  <si>
    <t>482-5114</t>
  </si>
  <si>
    <t>TECH8 SOLE INSERT SZ12/13</t>
  </si>
  <si>
    <t>25INSSUT8N121</t>
  </si>
  <si>
    <t>482-5115</t>
  </si>
  <si>
    <t>TECH8 SOLE INSERT SZ14/15</t>
  </si>
  <si>
    <t>25INSSUT8N141</t>
  </si>
  <si>
    <t>TECH8 SOLE INSERTS 5-8</t>
  </si>
  <si>
    <t>25INSSUT8</t>
  </si>
  <si>
    <t>TECH8 SOLE INSERTS, 9-14</t>
  </si>
  <si>
    <t>25INSSUT8914</t>
  </si>
  <si>
    <t>TECH8 STN. REAR PLATE</t>
  </si>
  <si>
    <t>25TA</t>
  </si>
  <si>
    <t>TECH8/5 LOCKER SET-BLK</t>
  </si>
  <si>
    <t>25CCT8</t>
  </si>
  <si>
    <t>482-7103L</t>
  </si>
  <si>
    <t>TECHSTAR GLOVES BLK/TUR/BLUE L</t>
  </si>
  <si>
    <t>3561019-1777-L</t>
  </si>
  <si>
    <t>482-7103M</t>
  </si>
  <si>
    <t>TECHSTAR GLOVES BLK/TUR/BLUE M</t>
  </si>
  <si>
    <t>3561019-1777-M</t>
  </si>
  <si>
    <t>482-7103S</t>
  </si>
  <si>
    <t>TECHSTAR GLOVES BLK/TUR/BLUE S</t>
  </si>
  <si>
    <t>3561019-1777-S</t>
  </si>
  <si>
    <t>482-7103X</t>
  </si>
  <si>
    <t>TECHSTAR GLOVES BLK/TUR/BLUE XL</t>
  </si>
  <si>
    <t>3561019-1777-XL</t>
  </si>
  <si>
    <t>482-71032X</t>
  </si>
  <si>
    <t>TECHSTAR GLOVES BLK/TUR/BLUE XXL</t>
  </si>
  <si>
    <t>3561019-1777-XXL</t>
  </si>
  <si>
    <t>482-7100L</t>
  </si>
  <si>
    <t>TECHSTAR GLOVES BLK/WHT L</t>
  </si>
  <si>
    <t>3561019-12-L</t>
  </si>
  <si>
    <t>482-7100M</t>
  </si>
  <si>
    <t>TECHSTAR GLOVES BLK/WHT M</t>
  </si>
  <si>
    <t>3561019-12-M</t>
  </si>
  <si>
    <t>482-7100S</t>
  </si>
  <si>
    <t>TECHSTAR GLOVES BLK/WHT S</t>
  </si>
  <si>
    <t>3561019-12-S</t>
  </si>
  <si>
    <t>482-7100X</t>
  </si>
  <si>
    <t>TECHSTAR GLOVES BLK/WHT XL</t>
  </si>
  <si>
    <t>3561019-12-XL</t>
  </si>
  <si>
    <t>482-71002X</t>
  </si>
  <si>
    <t>TECHSTAR GLOVES BLK/WHT XXL</t>
  </si>
  <si>
    <t>3561019-12-XXL</t>
  </si>
  <si>
    <t>482-7108L</t>
  </si>
  <si>
    <t>TECHSTAR GLOVES DK BLU/RED/ORG L</t>
  </si>
  <si>
    <t>3561019-7340-L</t>
  </si>
  <si>
    <t>482-7108M</t>
  </si>
  <si>
    <t>TECHSTAR GLOVES DK BLU/RED/ORG M</t>
  </si>
  <si>
    <t>3561019-7340-M</t>
  </si>
  <si>
    <t>482-7108S</t>
  </si>
  <si>
    <t>TECHSTAR GLOVES DK BLU/RED/ORG S</t>
  </si>
  <si>
    <t>3561019-7340-S</t>
  </si>
  <si>
    <t>482-7108X</t>
  </si>
  <si>
    <t>TECHSTAR GLOVES DK BLU/RED/ORG XL</t>
  </si>
  <si>
    <t>3561019-7340-XL</t>
  </si>
  <si>
    <t>482-71082X</t>
  </si>
  <si>
    <t>TECHSTAR GLOVES DK BLU/RED/ORG XXL</t>
  </si>
  <si>
    <t>3561019-7340-XXL</t>
  </si>
  <si>
    <t>482-7102L</t>
  </si>
  <si>
    <t>TECHSTAR GLOVES RED/BUR L</t>
  </si>
  <si>
    <t>3561019-308-L</t>
  </si>
  <si>
    <t>482-7102M</t>
  </si>
  <si>
    <t>TECHSTAR GLOVES RED/BUR M</t>
  </si>
  <si>
    <t>3561019-308-M</t>
  </si>
  <si>
    <t>482-7102S</t>
  </si>
  <si>
    <t>TECHSTAR GLOVES RED/BUR S</t>
  </si>
  <si>
    <t>3561019-308-S</t>
  </si>
  <si>
    <t>482-7102X</t>
  </si>
  <si>
    <t>TECHSTAR GLOVES RED/BUR XL</t>
  </si>
  <si>
    <t>3561019-308-XL</t>
  </si>
  <si>
    <t>482-71022X</t>
  </si>
  <si>
    <t>TECHSTAR GLOVES RED/BUR XXL</t>
  </si>
  <si>
    <t>3561019-308-XXL</t>
  </si>
  <si>
    <t>482-7107L</t>
  </si>
  <si>
    <t>TECHSTAR GLOVES YEL FLU/BLK L</t>
  </si>
  <si>
    <t>482-7107M</t>
  </si>
  <si>
    <t>TECHSTAR GLOVES YEL FLU/BLK M</t>
  </si>
  <si>
    <t>482-7107S</t>
  </si>
  <si>
    <t>TECHSTAR GLOVES YEL FLU/BLK S</t>
  </si>
  <si>
    <t>482-7107X</t>
  </si>
  <si>
    <t>TECHSTAR GLOVES YEL FLU/BLK XL</t>
  </si>
  <si>
    <t>482-71072X</t>
  </si>
  <si>
    <t>TECHSTAR GLOVES YEL FLU/BLK XXL</t>
  </si>
  <si>
    <t>3207219-114-2XL</t>
  </si>
  <si>
    <t>3207219-114-3XL</t>
  </si>
  <si>
    <t>3207219-114-4XL</t>
  </si>
  <si>
    <t>3207219-114-L</t>
  </si>
  <si>
    <t>3207219-114-M</t>
  </si>
  <si>
    <t>3207219-114-S</t>
  </si>
  <si>
    <t>3207219-10302XL</t>
  </si>
  <si>
    <t>3207219-10303XL</t>
  </si>
  <si>
    <t>3207219-10304XL</t>
  </si>
  <si>
    <t>3207219-1030-XL</t>
  </si>
  <si>
    <t>3305619-10-L</t>
  </si>
  <si>
    <t>3305619-10-M</t>
  </si>
  <si>
    <t>3305619-10-S</t>
  </si>
  <si>
    <t>3305619-10-XL</t>
  </si>
  <si>
    <t>3305619-12312XL</t>
  </si>
  <si>
    <t>3305619-12313XL</t>
  </si>
  <si>
    <t>3305619-12314XL</t>
  </si>
  <si>
    <t>3305619-1231-XL</t>
  </si>
  <si>
    <t>T-GPR V2 WP JACKET BLK/WHT 2XL</t>
  </si>
  <si>
    <t>3205619-12-2X</t>
  </si>
  <si>
    <t>T-GPR V2 WP JACKET BLK/WHT 3XL</t>
  </si>
  <si>
    <t>3205619-12-3X</t>
  </si>
  <si>
    <t>T-GPR V2 WP JACKET BLK/WHT 4XL</t>
  </si>
  <si>
    <t>3205619-12-4X</t>
  </si>
  <si>
    <t>T-GPR V2 WP JACKET BLK/WHT L</t>
  </si>
  <si>
    <t>3205619-12-L</t>
  </si>
  <si>
    <t>T-GPR V2 WP JACKET BLK/WHT M</t>
  </si>
  <si>
    <t>3205619-12-M</t>
  </si>
  <si>
    <t>3205619-12-S</t>
  </si>
  <si>
    <t>3205619-12-XL</t>
  </si>
  <si>
    <t>T-GPR V2 WP JACKET BLK/WHT/RED 2XL</t>
  </si>
  <si>
    <t>T-GPR V2 WP JACKET BLK/WHT/RED 3XL</t>
  </si>
  <si>
    <t>T-GPR V2 WP JACKET BLK/WHT/RED 4XL</t>
  </si>
  <si>
    <t>T-GPR V2 WP JACKET BLK/WHT/RED L</t>
  </si>
  <si>
    <t>3205619-123-L</t>
  </si>
  <si>
    <t>T-GPR V2 WP JACKET BLK/WHT/RED M</t>
  </si>
  <si>
    <t>3205619-123-M</t>
  </si>
  <si>
    <t>3205619-123-S</t>
  </si>
  <si>
    <t>T-GPR V2 WP JACKET BLK/WHT/RED XL</t>
  </si>
  <si>
    <t>T-GPR V2 WP JACKET BLK/WHT/YEL FLUO 2XL</t>
  </si>
  <si>
    <t>T-GPR V2 WP JACKET BLK/WHT/YEL FLUO 3XL</t>
  </si>
  <si>
    <t>T-GPR V2 WP JACKET BLK/WHT/YEL FLUO 4XL</t>
  </si>
  <si>
    <t>T-GPR V2 WP JACKET BLK/WHT/YEL FLUO L</t>
  </si>
  <si>
    <t>3205619-175-L</t>
  </si>
  <si>
    <t>T-GPR V2 WP JACKET BLK/WHT/YEL FLUO M</t>
  </si>
  <si>
    <t>3205619-175-M</t>
  </si>
  <si>
    <t>3205619-175-S</t>
  </si>
  <si>
    <t>T-GPR V2 WP JACKET BLK/WHT/YEL FLUO XL</t>
  </si>
  <si>
    <t>TOE SLIDER BLACK</t>
  </si>
  <si>
    <t>25SLI610</t>
  </si>
  <si>
    <t>TOE SLIDER BLK</t>
  </si>
  <si>
    <t>25SLISMX1110</t>
  </si>
  <si>
    <t>TOE SLIDER BLK/YEL</t>
  </si>
  <si>
    <t>25SLI6155</t>
  </si>
  <si>
    <t>TOE SLIDER GPS-3 BLACK</t>
  </si>
  <si>
    <t>25SLI3NE</t>
  </si>
  <si>
    <t>TOE SLIDER GPS-3 BLUE</t>
  </si>
  <si>
    <t>25SLI3BL</t>
  </si>
  <si>
    <t>TOE SLIDER GPS-3 REDE</t>
  </si>
  <si>
    <t>25SLI3RD</t>
  </si>
  <si>
    <t>TOE SLIDER RED</t>
  </si>
  <si>
    <t>25SLI630</t>
  </si>
  <si>
    <t>TOE SLIDER RED/BLK</t>
  </si>
  <si>
    <t>25SLI631</t>
  </si>
  <si>
    <t>TOE SLIDER SMX6 BK</t>
  </si>
  <si>
    <t>25SLISMX6</t>
  </si>
  <si>
    <t>TOE SLIDER WHITE</t>
  </si>
  <si>
    <t>25SLI620</t>
  </si>
  <si>
    <t>TOE SLIDER WHT/BLK</t>
  </si>
  <si>
    <t>25SLISMX1121</t>
  </si>
  <si>
    <t>TOE SLIDER YEL/RED</t>
  </si>
  <si>
    <t>25SLISMX1153</t>
  </si>
  <si>
    <t>TOE SLIDR AL 15 STECHR BK</t>
  </si>
  <si>
    <t>TOOLPACK TECH BL/RED</t>
  </si>
  <si>
    <t>3525419-10-L</t>
  </si>
  <si>
    <t>3525419-10-M</t>
  </si>
  <si>
    <t>3525419-10-S</t>
  </si>
  <si>
    <t>3525419-10-XL</t>
  </si>
  <si>
    <t>3129019-10-44</t>
  </si>
  <si>
    <t>3129019-10-46</t>
  </si>
  <si>
    <t>3129019-10-48</t>
  </si>
  <si>
    <t>3129019-10-50</t>
  </si>
  <si>
    <t>3129019-10-52</t>
  </si>
  <si>
    <t>3129019-10-54</t>
  </si>
  <si>
    <t>3129019-10-56</t>
  </si>
  <si>
    <t>3129019-10-58</t>
  </si>
  <si>
    <t>3129019-10-60</t>
  </si>
  <si>
    <t>3129019-1030-44</t>
  </si>
  <si>
    <t>3129019-1030-46</t>
  </si>
  <si>
    <t>3129019-1030-48</t>
  </si>
  <si>
    <t>3129019-1030-50</t>
  </si>
  <si>
    <t>3129019-1030-52</t>
  </si>
  <si>
    <t>3129019-1030-54</t>
  </si>
  <si>
    <t>3129019-1030-56</t>
  </si>
  <si>
    <t>3129019-1030-58</t>
  </si>
  <si>
    <t>3129019-1030-60</t>
  </si>
  <si>
    <t>T-SP W DRYSTAR GLOVE BLK 2XL</t>
  </si>
  <si>
    <t>3527719-10-2X</t>
  </si>
  <si>
    <t>T-SP W DRYSTAR GLOVE BLK 3XL</t>
  </si>
  <si>
    <t>3527719-10-3X</t>
  </si>
  <si>
    <t xml:space="preserve">T-SP W DRYSTAR GLOVE BLK L </t>
  </si>
  <si>
    <t>3527719-10-L</t>
  </si>
  <si>
    <t>T-SP W DRYSTAR GLOVE BLK M</t>
  </si>
  <si>
    <t>3527719-10-M</t>
  </si>
  <si>
    <t>3527719-10-S</t>
  </si>
  <si>
    <t>T-SP W DRYSTAR GLOVE BLK XL</t>
  </si>
  <si>
    <t>3527719-10-XL</t>
  </si>
  <si>
    <t>T-SP W DRYSTAR GLOVE BLK/RED 2XL</t>
  </si>
  <si>
    <t>3527719-13-2X</t>
  </si>
  <si>
    <t>T-SP W DRYSTAR GLOVE BLK/RED 3XL</t>
  </si>
  <si>
    <t>3527719-13-3X</t>
  </si>
  <si>
    <t>3527719-13-L</t>
  </si>
  <si>
    <t>T-SP W DRYSTAR GLOVE BLK/RED M</t>
  </si>
  <si>
    <t>3527719-13-M</t>
  </si>
  <si>
    <t>3527719-13-S</t>
  </si>
  <si>
    <t xml:space="preserve">T-SP W DRYSTAR GLOVE BLK/RED XL </t>
  </si>
  <si>
    <t>3527719-13-XL</t>
  </si>
  <si>
    <t>T-SP W DRYSTAR GLOVE BLK/YEL FLUO 2XL</t>
  </si>
  <si>
    <t>T-SP W DRYSTAR GLOVE BLK/YEL FLUO 3XL</t>
  </si>
  <si>
    <t xml:space="preserve">T-SP W DRYSTAR GLOVE BLK/YEL FLUO L </t>
  </si>
  <si>
    <t>3527719-155-L</t>
  </si>
  <si>
    <t>T-SP W DRYSTAR GLOVE BLK/YEL FLUO M</t>
  </si>
  <si>
    <t>3527719-155-M</t>
  </si>
  <si>
    <t>3527719-155-S</t>
  </si>
  <si>
    <t>UNDERSLEEVE L/XL</t>
  </si>
  <si>
    <t>670061413LXL</t>
  </si>
  <si>
    <t>UNDERSLEEVE S/M</t>
  </si>
  <si>
    <t>670061413SM</t>
  </si>
  <si>
    <t>UNDERWEAR PERF BOX XS/S</t>
  </si>
  <si>
    <t>47528910XSS</t>
  </si>
  <si>
    <t>UNDERWEAR PERF LS M/L</t>
  </si>
  <si>
    <t>47525910ML</t>
  </si>
  <si>
    <t>UNDERWEAR PERF LS XL/2XL</t>
  </si>
  <si>
    <t>47525910XL2X</t>
  </si>
  <si>
    <t>UNDERWEAR PERF LS XS/S</t>
  </si>
  <si>
    <t>47525910XSS</t>
  </si>
  <si>
    <t>UNDERWEAR PERF PNT M/L</t>
  </si>
  <si>
    <t>47526910ML</t>
  </si>
  <si>
    <t>UNDERWEAR PERF PNT XL/2X</t>
  </si>
  <si>
    <t>47526910XL2X</t>
  </si>
  <si>
    <t>UNDERWEAR PERF PNT XS/S</t>
  </si>
  <si>
    <t>47526910XSS</t>
  </si>
  <si>
    <t>UNDERWEAR PERF TNK M/L</t>
  </si>
  <si>
    <t>47529910ML</t>
  </si>
  <si>
    <t>UNDERWEAR PERF TNK XL/2X</t>
  </si>
  <si>
    <t>47529910XL2X</t>
  </si>
  <si>
    <t>UNDERWEAR PERF TNK XS/S</t>
  </si>
  <si>
    <t>47529910XSS</t>
  </si>
  <si>
    <t>4752817-13-M/L</t>
  </si>
  <si>
    <t xml:space="preserve">UNDERWEAR RIDE 1PC XL/XXL </t>
  </si>
  <si>
    <t>4752817-13-XXL</t>
  </si>
  <si>
    <t>4752817-13-XSS</t>
  </si>
  <si>
    <t>4752517-13-M/L</t>
  </si>
  <si>
    <t>4752517-13-XXL</t>
  </si>
  <si>
    <t>4752517-13-XSS</t>
  </si>
  <si>
    <t>4752617-13-M/L</t>
  </si>
  <si>
    <t>UNDERWEAR RIDE PANT XL/XXL</t>
  </si>
  <si>
    <t>4752617-13-XXL</t>
  </si>
  <si>
    <t xml:space="preserve">UNDERWEAR RIDE PANT XS/S </t>
  </si>
  <si>
    <t>4752617-13-XSS</t>
  </si>
  <si>
    <t>4752717-13-M/L</t>
  </si>
  <si>
    <t>4752717-13-XXL</t>
  </si>
  <si>
    <t>4752717-13-XSS</t>
  </si>
  <si>
    <t>UNDERWEAR TEC BASE BOT 2X</t>
  </si>
  <si>
    <t>475358102X</t>
  </si>
  <si>
    <t>UNDERWEAR TEC BASE BOT 3X</t>
  </si>
  <si>
    <t>475358103X</t>
  </si>
  <si>
    <t>UNDERWEAR TEC BASE TOP 2X</t>
  </si>
  <si>
    <t>475348102X</t>
  </si>
  <si>
    <t>UNDERWEAR TEC BASE TOP 3X</t>
  </si>
  <si>
    <t>475348103X</t>
  </si>
  <si>
    <t>UNDERWEAR TEC RACE 1PC 2X</t>
  </si>
  <si>
    <t>475208102X</t>
  </si>
  <si>
    <t>UNDERWEAR TEC RACE 1PC 3X</t>
  </si>
  <si>
    <t>475208103X</t>
  </si>
  <si>
    <t>UNDERWEAR TEC RACE 1PC L</t>
  </si>
  <si>
    <t>47520810L</t>
  </si>
  <si>
    <t>UNDERWEAR TEC RACE 1PC M</t>
  </si>
  <si>
    <t>47520810M</t>
  </si>
  <si>
    <t>UNDERWEAR TEC RACE 1PC S</t>
  </si>
  <si>
    <t>47520810S</t>
  </si>
  <si>
    <t>UNDERWEAR TEC RACE 1PC XL</t>
  </si>
  <si>
    <t>47520810XL</t>
  </si>
  <si>
    <t>UNDERWEAR TECH BOTTOM 2X</t>
  </si>
  <si>
    <t>475338102X</t>
  </si>
  <si>
    <t>UNDERWEAR TECH BOTTOM 3X</t>
  </si>
  <si>
    <t>475338103X</t>
  </si>
  <si>
    <t>UNDERWEAR TECH BOTTOM L</t>
  </si>
  <si>
    <t>47533810L</t>
  </si>
  <si>
    <t>UNDERWEAR TECH BOTTOM M</t>
  </si>
  <si>
    <t>47533810M</t>
  </si>
  <si>
    <t>UNDERWEAR TECH BOTTOM S</t>
  </si>
  <si>
    <t>47533810S</t>
  </si>
  <si>
    <t>UNDERWEAR TECH BOTTOM XL</t>
  </si>
  <si>
    <t>47533810XL</t>
  </si>
  <si>
    <t>UNDERWEAR TECH TOP 2X</t>
  </si>
  <si>
    <t>47532810-2X</t>
  </si>
  <si>
    <t>UNDERWEAR TECH TOP 3X</t>
  </si>
  <si>
    <t>47532810-3X</t>
  </si>
  <si>
    <t>UNDERWEAR TECH TOP BK 2X</t>
  </si>
  <si>
    <t>4753616102X</t>
  </si>
  <si>
    <t>UNDERWEAR TECH TOP BK 3X</t>
  </si>
  <si>
    <t>4753616103X</t>
  </si>
  <si>
    <t>UNDERWEAR TECH TOP BK L</t>
  </si>
  <si>
    <t>475361610L</t>
  </si>
  <si>
    <t>UNDERWEAR TECH TOP BK M</t>
  </si>
  <si>
    <t>475361610M</t>
  </si>
  <si>
    <t>UNDERWEAR TECH TOP BK S</t>
  </si>
  <si>
    <t>475361610S</t>
  </si>
  <si>
    <t>UNDERWEAR TECH TOP BK XL</t>
  </si>
  <si>
    <t>UNDERWEAR TECH TOP L</t>
  </si>
  <si>
    <t>47532810L</t>
  </si>
  <si>
    <t>UNDERWEAR TECH TOP M</t>
  </si>
  <si>
    <t>47532810M</t>
  </si>
  <si>
    <t>UNDERWEAR TECH TOP S</t>
  </si>
  <si>
    <t>47532810S</t>
  </si>
  <si>
    <t>UNDERWEAR TECH TOP XL</t>
  </si>
  <si>
    <t>47532810XL</t>
  </si>
  <si>
    <t>UNDERWEAR THERMAL BTM 2XL</t>
  </si>
  <si>
    <t>475359102XL</t>
  </si>
  <si>
    <t>UNDERWEAR THERMAL BTM 3XL</t>
  </si>
  <si>
    <t>475359103XL</t>
  </si>
  <si>
    <t>UNDERWEAR THERMAL BTM XL</t>
  </si>
  <si>
    <t>47535910XL</t>
  </si>
  <si>
    <t>UNDERWEAR THERMAL TOP 2XL</t>
  </si>
  <si>
    <t>475349102XL</t>
  </si>
  <si>
    <t>UNDERWEAR THERMAL TOP S</t>
  </si>
  <si>
    <t>47534910S</t>
  </si>
  <si>
    <t>UNDERWEAR WNTR BTM M/L</t>
  </si>
  <si>
    <t>47522010ML</t>
  </si>
  <si>
    <t>UNDERWEAR WNTR BTM XL/2X</t>
  </si>
  <si>
    <t>47522010XL2X</t>
  </si>
  <si>
    <t>UNDERWEAR WNTR BTM XS/S</t>
  </si>
  <si>
    <t>47522010XSS</t>
  </si>
  <si>
    <t>UNDERWEAR WNTR TOP M/L</t>
  </si>
  <si>
    <t>47521010ML</t>
  </si>
  <si>
    <t>UNDERWEAR WNTR TOP XS/S</t>
  </si>
  <si>
    <t>47521010XSS</t>
  </si>
  <si>
    <t>4752117-106-M/L</t>
  </si>
  <si>
    <t xml:space="preserve">UNDERWEAR WRIDE LS XL/XXL </t>
  </si>
  <si>
    <t>4752117-106-XXL</t>
  </si>
  <si>
    <t>4752117-106-XSS</t>
  </si>
  <si>
    <t>4752217-106-M/L</t>
  </si>
  <si>
    <t>UNDERWEAR WRIDE PNT XL/XXL</t>
  </si>
  <si>
    <t xml:space="preserve">UNDERWEAR WRIDE PNT XS/S </t>
  </si>
  <si>
    <t>4752217-106-XSS</t>
  </si>
  <si>
    <t>ASV210</t>
  </si>
  <si>
    <t>VECTOR SOLE INSERT SZ. 10</t>
  </si>
  <si>
    <t>25INSVEC10</t>
  </si>
  <si>
    <t>ASV211</t>
  </si>
  <si>
    <t>VECTOR SOLE INSERT SZ. 11</t>
  </si>
  <si>
    <t>25INSVEC11</t>
  </si>
  <si>
    <t>ASV212</t>
  </si>
  <si>
    <t>VECTOR SOLE INSERT SZ. 12</t>
  </si>
  <si>
    <t>25INSVEC12</t>
  </si>
  <si>
    <t>ASV213</t>
  </si>
  <si>
    <t>VECTOR SOLE INSERT SZ. 13</t>
  </si>
  <si>
    <t>25INSVEC13</t>
  </si>
  <si>
    <t>ASV214</t>
  </si>
  <si>
    <t>VECTOR SOLE INSERT SZ. 14</t>
  </si>
  <si>
    <t>25INSVEC14</t>
  </si>
  <si>
    <t>ASV215</t>
  </si>
  <si>
    <t>VECTOR SOLE INSERT SZ. 15</t>
  </si>
  <si>
    <t>25INSVEC15</t>
  </si>
  <si>
    <t>ASV25</t>
  </si>
  <si>
    <t>VECTOR SOLE INSERT SZ. 5</t>
  </si>
  <si>
    <t>25INSVEC5</t>
  </si>
  <si>
    <t>ASV26</t>
  </si>
  <si>
    <t>VECTOR SOLE INSERT SZ. 6</t>
  </si>
  <si>
    <t>25INSVEC6</t>
  </si>
  <si>
    <t>ASV27</t>
  </si>
  <si>
    <t>VECTOR SOLE INSERT SZ. 7</t>
  </si>
  <si>
    <t>25INSVEC7</t>
  </si>
  <si>
    <t>ASV28</t>
  </si>
  <si>
    <t>VECTOR SOLE INSERT SZ. 8</t>
  </si>
  <si>
    <t>25INSVEC8</t>
  </si>
  <si>
    <t>ASV29</t>
  </si>
  <si>
    <t>VECTOR SOLE INSERT SZ. 9</t>
  </si>
  <si>
    <t>25INSVEC9</t>
  </si>
  <si>
    <t>VENTURE R JACKET BLK/RED 2XL</t>
  </si>
  <si>
    <t>3703019-13-2X</t>
  </si>
  <si>
    <t>VENTURE R JACKET BLK/RED 3XL</t>
  </si>
  <si>
    <t>3703019-13-3X</t>
  </si>
  <si>
    <t>VENTURE R JACKET BLK/RED L</t>
  </si>
  <si>
    <t>3703019-13-L</t>
  </si>
  <si>
    <t>VENTURE R JACKET BLK/RED M</t>
  </si>
  <si>
    <t>3703019-13-M</t>
  </si>
  <si>
    <t xml:space="preserve">VENTURE R JACKET BLK/RED S </t>
  </si>
  <si>
    <t>3703019-13-S</t>
  </si>
  <si>
    <t>VENTURE R JACKET BLK/RED XL</t>
  </si>
  <si>
    <t>3703019-13-XL</t>
  </si>
  <si>
    <t xml:space="preserve">VENTURE R JACKET BLU/BLK 2XL </t>
  </si>
  <si>
    <t>VENTURE R JACKET BLU/BLK 3XL</t>
  </si>
  <si>
    <t>VENTURE R JACKET BLU/BLK L</t>
  </si>
  <si>
    <t>3703019-713-L</t>
  </si>
  <si>
    <t>VENTURE R JACKET BLU/BLK M</t>
  </si>
  <si>
    <t>3703019-713-M</t>
  </si>
  <si>
    <t xml:space="preserve">VENTURE R JACKET BLU/BLK S </t>
  </si>
  <si>
    <t>3703019-713-S</t>
  </si>
  <si>
    <t>VENTURE R JACKET BLU/BLK XL</t>
  </si>
  <si>
    <t>VENTURE R JERSEY BLK/RED 2XL</t>
  </si>
  <si>
    <t>3763019-13-2X</t>
  </si>
  <si>
    <t>VENTURE R JERSEY BLK/RED L</t>
  </si>
  <si>
    <t>3763019-13-L</t>
  </si>
  <si>
    <t>VENTURE R JERSEY BLK/RED M</t>
  </si>
  <si>
    <t>3763019-13-M</t>
  </si>
  <si>
    <t xml:space="preserve">VENTURE R JERSEY BLK/RED S </t>
  </si>
  <si>
    <t>3763019-13-S</t>
  </si>
  <si>
    <t>VENTURE R JERSEY BLK/RED XL</t>
  </si>
  <si>
    <t>3763019-13-XL</t>
  </si>
  <si>
    <t>VENTURE R JERSEY BLU/BLK 2XL</t>
  </si>
  <si>
    <t>3763019-17-2X</t>
  </si>
  <si>
    <t>VENTURE R JERSEY BLU/BLK L</t>
  </si>
  <si>
    <t>3763019-17-L</t>
  </si>
  <si>
    <t>VENTURE R JERSEY BLU/BLK M</t>
  </si>
  <si>
    <t>3763019-17-M</t>
  </si>
  <si>
    <t xml:space="preserve">VENTURE R JERSEY BLU/BLK S </t>
  </si>
  <si>
    <t>3763019-17-S</t>
  </si>
  <si>
    <t>VENTURE R JERSEY BLU/BLK XL</t>
  </si>
  <si>
    <t>3763019-17-XL</t>
  </si>
  <si>
    <t>VENTURE R JERSEY ORG FLUO/BLK 2XL</t>
  </si>
  <si>
    <t>VENTURE R JERSEY ORG FLUO/BLK L</t>
  </si>
  <si>
    <t>3763019-451-L</t>
  </si>
  <si>
    <t>VENTURE R JERSEY ORG FLUO/BLK M</t>
  </si>
  <si>
    <t>3763019-451-M</t>
  </si>
  <si>
    <t xml:space="preserve">VENTURE R JERSEY ORG FLUO/BLK S </t>
  </si>
  <si>
    <t>3763019-451-S</t>
  </si>
  <si>
    <t>VENTURE R JERSEY ORG FLUO/BLK XL</t>
  </si>
  <si>
    <t>3723019-10-28</t>
  </si>
  <si>
    <t>VENTURE R PANTS BLK 30</t>
  </si>
  <si>
    <t>3723019-10-30</t>
  </si>
  <si>
    <t>VENTURE R PANTS BLK 32</t>
  </si>
  <si>
    <t>3723019-10-32</t>
  </si>
  <si>
    <t>VENTURE R PANTS BLK 34</t>
  </si>
  <si>
    <t>3723019-10-34</t>
  </si>
  <si>
    <t>VENTURE R PANTS BLK 36</t>
  </si>
  <si>
    <t>3723019-10-36</t>
  </si>
  <si>
    <t>VENTURE R PANTS BLK 38</t>
  </si>
  <si>
    <t>3723019-10-38</t>
  </si>
  <si>
    <t>VENTURE R PANTS BLK 40</t>
  </si>
  <si>
    <t>3723019-10-40</t>
  </si>
  <si>
    <t>VEST FLARE HI VIS 2X</t>
  </si>
  <si>
    <t>65090141552X</t>
  </si>
  <si>
    <t>VEST FLARE HI VIS L</t>
  </si>
  <si>
    <t>6509014155L</t>
  </si>
  <si>
    <t>VEST FLARE HI VIS M</t>
  </si>
  <si>
    <t>6509014155M</t>
  </si>
  <si>
    <t>VEST FLARE HI VIS S</t>
  </si>
  <si>
    <t>6509014155S</t>
  </si>
  <si>
    <t>VEST FLARE HI VIS XL</t>
  </si>
  <si>
    <t>6509014155XL</t>
  </si>
  <si>
    <t>VEST MX COOLING BK/RD 2XL</t>
  </si>
  <si>
    <t>4755511132XL</t>
  </si>
  <si>
    <t>VEST MX COOLING BK/RD L</t>
  </si>
  <si>
    <t>475551113L</t>
  </si>
  <si>
    <t>VEST MX COOLING BK/RD M</t>
  </si>
  <si>
    <t>475551113M</t>
  </si>
  <si>
    <t>VEST MX COOLING BK/RD S</t>
  </si>
  <si>
    <t>475551113S</t>
  </si>
  <si>
    <t>VEST MX COOLING BK/RD XL</t>
  </si>
  <si>
    <t>475551113XL</t>
  </si>
  <si>
    <t>VEST STEALTH ORG L/XL</t>
  </si>
  <si>
    <t>65082814LXL</t>
  </si>
  <si>
    <t>VEST STEALTH ORG S/M</t>
  </si>
  <si>
    <t>65082814SM</t>
  </si>
  <si>
    <t>VEST TRACK 2 BK L</t>
  </si>
  <si>
    <t>650841710L</t>
  </si>
  <si>
    <t>VEST TRACK 2 BK M</t>
  </si>
  <si>
    <t>650841710M</t>
  </si>
  <si>
    <t>VEST TRACK 2 BK S</t>
  </si>
  <si>
    <t>650841710S</t>
  </si>
  <si>
    <t>VEST TRACK 2 BK XL</t>
  </si>
  <si>
    <t>650841710XL</t>
  </si>
  <si>
    <t>VEST TRACK 2 BK XS</t>
  </si>
  <si>
    <t>650841710XS</t>
  </si>
  <si>
    <t>VEST TRACK PROTECTION 2X</t>
  </si>
  <si>
    <t>650848122X</t>
  </si>
  <si>
    <t>VEST TRACK PROTECTION L</t>
  </si>
  <si>
    <t>65084812L</t>
  </si>
  <si>
    <t>VEST TRACK PROTECTION M</t>
  </si>
  <si>
    <t>65084812M</t>
  </si>
  <si>
    <t>VEST TRACK PROTECTION S</t>
  </si>
  <si>
    <t>65084812S</t>
  </si>
  <si>
    <t>VEST TRACK PROTECTION XL</t>
  </si>
  <si>
    <t>65084812XL</t>
  </si>
  <si>
    <t>2445519-10-36</t>
  </si>
  <si>
    <t>VIKA V2 WATERPROOF WOMEN'S BOOT BLK 37</t>
  </si>
  <si>
    <t>2445519-10-37</t>
  </si>
  <si>
    <t>VIKA V2 WATERPROOF WOMEN'S BOOT BLK 38</t>
  </si>
  <si>
    <t>2445519-10-38</t>
  </si>
  <si>
    <t>VIKA V2 WATERPROOF WOMEN'S BOOT BLK 39</t>
  </si>
  <si>
    <t>2445519-10-39</t>
  </si>
  <si>
    <t>VIKA V2 WATERPROOF WOMEN'S BOOT BLK 40</t>
  </si>
  <si>
    <t>2445519-10-40</t>
  </si>
  <si>
    <t>VIKA V2 WATERPROOF WOMEN'S BOOT BLK 41</t>
  </si>
  <si>
    <t>2445519-10-41</t>
  </si>
  <si>
    <t>VIKA V2 WOMEN'S GLOVE BLK L</t>
  </si>
  <si>
    <t>3515519-10-L</t>
  </si>
  <si>
    <t>VIKA V2 WOMEN'S GLOVE BLK M</t>
  </si>
  <si>
    <t>3515519-10-M</t>
  </si>
  <si>
    <t>VIKA V2 WOMEN'S GLOVE BLK S</t>
  </si>
  <si>
    <t>3515519-10-S</t>
  </si>
  <si>
    <t>VIKA V2 WOMEN'S GLOVE BLK XL</t>
  </si>
  <si>
    <t>3515519-10-XL</t>
  </si>
  <si>
    <t>VIKA V2 WOMEN'S GLOVE BLK XS</t>
  </si>
  <si>
    <t>3515519-10-XS</t>
  </si>
  <si>
    <t>3115519-10-38</t>
  </si>
  <si>
    <t>VIKA V2 WOMEN'S LEATHER JACKET BLK 40</t>
  </si>
  <si>
    <t>3115519-10-40</t>
  </si>
  <si>
    <t>VIKA V2 WOMEN'S LEATHER JACKET BLK 42</t>
  </si>
  <si>
    <t>3115519-10-42</t>
  </si>
  <si>
    <t>VIKA V2 WOMEN'S LEATHER JACKET BLK 44</t>
  </si>
  <si>
    <t>3115519-10-44</t>
  </si>
  <si>
    <t>VIKA V2 WOMEN'S LEATHER JACKET BLK 46</t>
  </si>
  <si>
    <t>3115519-10-46</t>
  </si>
  <si>
    <t>VIKA V2 WOMEN'S LEATHER JACKET BLK 48</t>
  </si>
  <si>
    <t>3115519-10-48</t>
  </si>
  <si>
    <t>VIKA V2 WOMEN'S LEATHER JACKET BLK 50</t>
  </si>
  <si>
    <t>3115519-10-50</t>
  </si>
  <si>
    <t>VIKA V2 WOMEN'S LEATHER JACKET BLK 52</t>
  </si>
  <si>
    <t>3115519-10-52</t>
  </si>
  <si>
    <t>VIKA V2 WOMEN'S LEATHER PANT BLK 38</t>
  </si>
  <si>
    <t>3135519-10-38</t>
  </si>
  <si>
    <t>VIKA V2 WOMEN'S LEATHER PANT BLK 40</t>
  </si>
  <si>
    <t>3135519-10-40</t>
  </si>
  <si>
    <t>VIKA V2 WOMEN'S LEATHER PANT BLK 42</t>
  </si>
  <si>
    <t>3135519-10-42</t>
  </si>
  <si>
    <t>3135519-10-44</t>
  </si>
  <si>
    <t>VIKA V2 WOMEN'S LEATHER PANT BLK 44</t>
  </si>
  <si>
    <t>3135519-10-46</t>
  </si>
  <si>
    <t>VIKA V2 WOMEN'S LEATHER PANT BLK 46</t>
  </si>
  <si>
    <t>3135519-10-48</t>
  </si>
  <si>
    <t>VIKA V2 WOMEN'S LEATHER PANT BLK 48</t>
  </si>
  <si>
    <t>3135519-10-50</t>
  </si>
  <si>
    <t>VIKA V2 WOMEN'S LEATHER PANT BLK 50</t>
  </si>
  <si>
    <t>3135519-10-52</t>
  </si>
  <si>
    <t>VIPER V2 AIR JACKET B/R 2XL</t>
  </si>
  <si>
    <t>3302719-10302XL</t>
  </si>
  <si>
    <t>VIPER V2 AIR JACKET B/R 3XL</t>
  </si>
  <si>
    <t>3302719-1030-3XL</t>
  </si>
  <si>
    <t>VIPER V2 AIR JACKET B/R 4XL</t>
  </si>
  <si>
    <t>3302719-1030-4X</t>
  </si>
  <si>
    <t xml:space="preserve">VIPER V2 AIR JACKET B/R XL </t>
  </si>
  <si>
    <t>3302719-1030-XL</t>
  </si>
  <si>
    <t>VIPER V2 AIR JACKET B/W 2XL</t>
  </si>
  <si>
    <t>VIPER V2 AIR JACKET B/W 3XL</t>
  </si>
  <si>
    <t>VIPER V2 AIR JACKET B/W 4XL</t>
  </si>
  <si>
    <t>3302719-12-L</t>
  </si>
  <si>
    <t>3302719-12-M</t>
  </si>
  <si>
    <t>3302719-12-S</t>
  </si>
  <si>
    <t xml:space="preserve">VIPER V2 AIR JACKET B/W XL </t>
  </si>
  <si>
    <t>3302719-12-XL</t>
  </si>
  <si>
    <t>VIPER V2 AIR JACKET B/W/R 3XL</t>
  </si>
  <si>
    <t>3302719-1304-3XL</t>
  </si>
  <si>
    <t>VIPER V2 AIR JACKET B/W/R 4X</t>
  </si>
  <si>
    <t>3302719-1304-4X</t>
  </si>
  <si>
    <t>VIPER V2 AIR JACKET B/W/R L</t>
  </si>
  <si>
    <t>VIPER V2 AIR JACKET B/W/R M</t>
  </si>
  <si>
    <t>VIPER V2 AIR JACKET B/W/R S</t>
  </si>
  <si>
    <t>VIPER V2 AIR JACKET B/W/R XL</t>
  </si>
  <si>
    <t>3302719-1304-XL</t>
  </si>
  <si>
    <t>VIPER V2 AIR JACKET B/W/R2XL</t>
  </si>
  <si>
    <t>3302719-13042XL</t>
  </si>
  <si>
    <t>WATERPROOF BOOT PASTE CLR</t>
  </si>
  <si>
    <t>250P4NT</t>
  </si>
  <si>
    <t>WATERPROOF BOOT PASTE WHT</t>
  </si>
  <si>
    <t>250P4BI</t>
  </si>
  <si>
    <t>WINTER SURFER GORETEX GLOVE BLK/ANT 2XL</t>
  </si>
  <si>
    <t>WINTER SURFER GORETEX GLOVE BLK/ANT 3XL</t>
  </si>
  <si>
    <t>WINTER SURFER GORETEX GLOVE BLK/ANT L</t>
  </si>
  <si>
    <t>3528119-104-L</t>
  </si>
  <si>
    <t xml:space="preserve">WINTER SURFER GORETEX GLOVE BLK/ANT M </t>
  </si>
  <si>
    <t>3528119-104-M</t>
  </si>
  <si>
    <t>3528119-104-S</t>
  </si>
  <si>
    <t>X-STRAP BNS L/XL</t>
  </si>
  <si>
    <t>695021410XL</t>
  </si>
  <si>
    <t>X-STRAP BNS PART</t>
  </si>
  <si>
    <t>X-STRAP BNS XS/M</t>
  </si>
  <si>
    <t>XTENSION STOPS FLUID-KNEE</t>
  </si>
  <si>
    <t>482-6021</t>
  </si>
  <si>
    <t>YOUTH NECK SUPPORT BW O/S</t>
  </si>
  <si>
    <t>6540118-12-OS</t>
  </si>
  <si>
    <t>482-7180XXS</t>
  </si>
  <si>
    <t>YOUTH RADAR GLOVES BK/GY 2XS</t>
  </si>
  <si>
    <t>3541819-1190-2XS</t>
  </si>
  <si>
    <t>4827180XXXS</t>
  </si>
  <si>
    <t>YOUTH RADAR GLOVES BK/GY 3XS</t>
  </si>
  <si>
    <t>3541819-1190-3XS</t>
  </si>
  <si>
    <t>482-7180L</t>
  </si>
  <si>
    <t>YOUTH RADAR GLOVES BK/GY L</t>
  </si>
  <si>
    <t>3541819-1190-LG</t>
  </si>
  <si>
    <t>482-7180M</t>
  </si>
  <si>
    <t>YOUTH RADAR GLOVES BK/GY M</t>
  </si>
  <si>
    <t>3541819-1190-MD</t>
  </si>
  <si>
    <t>482-7180S</t>
  </si>
  <si>
    <t>YOUTH RADAR GLOVES BK/GY S</t>
  </si>
  <si>
    <t>3541819-1190-SM</t>
  </si>
  <si>
    <t>482-7180XS</t>
  </si>
  <si>
    <t>YOUTH RADAR GLOVES BK/GY XS</t>
  </si>
  <si>
    <t>3541819-1190-XS</t>
  </si>
  <si>
    <t>482-7183XXS</t>
  </si>
  <si>
    <t>YOUTH RADAR GLOVES BL/WT 2XS</t>
  </si>
  <si>
    <t>3541819-723-2XS</t>
  </si>
  <si>
    <t>4827183XXXS</t>
  </si>
  <si>
    <t>YOUTH RADAR GLOVES BL/WT 3XS</t>
  </si>
  <si>
    <t>3541819-723-3XS</t>
  </si>
  <si>
    <t>482-7183L</t>
  </si>
  <si>
    <t>YOUTH RADAR GLOVES BL/WT L</t>
  </si>
  <si>
    <t>482-7183M</t>
  </si>
  <si>
    <t>YOUTH RADAR GLOVES BL/WT M</t>
  </si>
  <si>
    <t>482-7183S</t>
  </si>
  <si>
    <t>YOUTH RADAR GLOVES BL/WT S</t>
  </si>
  <si>
    <t>482-7183XS</t>
  </si>
  <si>
    <t>YOUTH RADAR GLOVES BL/WT XS</t>
  </si>
  <si>
    <t>482-7188XXS</t>
  </si>
  <si>
    <t>YOUTH RADAR GLOVES OR/BK 2XS</t>
  </si>
  <si>
    <t>3541819-451-2XS</t>
  </si>
  <si>
    <t>4827188XXXS</t>
  </si>
  <si>
    <t>YOUTH RADAR GLOVES OR/BK 3XS</t>
  </si>
  <si>
    <t>3541819-451-3XS</t>
  </si>
  <si>
    <t>482-7188L</t>
  </si>
  <si>
    <t>YOUTH RADAR GLOVES OR/BK L</t>
  </si>
  <si>
    <t>482-7188M</t>
  </si>
  <si>
    <t>YOUTH RADAR GLOVES OR/BK M</t>
  </si>
  <si>
    <t>482-7188S</t>
  </si>
  <si>
    <t>YOUTH RADAR GLOVES OR/BK S</t>
  </si>
  <si>
    <t>482-7188XS</t>
  </si>
  <si>
    <t>YOUTH RADAR GLOVES OR/BK XS</t>
  </si>
  <si>
    <t>482-7182XXS</t>
  </si>
  <si>
    <t>YOUTH RADAR GLOVES RD/BK 2XS</t>
  </si>
  <si>
    <t>4827182XXXS</t>
  </si>
  <si>
    <t>YOUTH RADAR GLOVES RD/BK 3XS</t>
  </si>
  <si>
    <t>482-7182L</t>
  </si>
  <si>
    <t>YOUTH RADAR GLOVES RD/BK L</t>
  </si>
  <si>
    <t>3541819-31-LG</t>
  </si>
  <si>
    <t>482-7182M</t>
  </si>
  <si>
    <t>YOUTH RADAR GLOVES RD/BK M</t>
  </si>
  <si>
    <t>3541819-31-MD</t>
  </si>
  <si>
    <t>482-7182S</t>
  </si>
  <si>
    <t>YOUTH RADAR GLOVES RD/BK S</t>
  </si>
  <si>
    <t>3541819-31-SM</t>
  </si>
  <si>
    <t>482-7182XS</t>
  </si>
  <si>
    <t>YOUTH RADAR GLOVES RD/BK XS</t>
  </si>
  <si>
    <t>3541819-31-XS</t>
  </si>
  <si>
    <t>482-7186XXS</t>
  </si>
  <si>
    <t>YOUTH RADAR GLOVES YL/BK 2XS</t>
  </si>
  <si>
    <t>3541819-551-2XS</t>
  </si>
  <si>
    <t>4827186XXXS</t>
  </si>
  <si>
    <t>YOUTH RADAR GLOVES YL/BK 3XS</t>
  </si>
  <si>
    <t>3541819-551-3XS</t>
  </si>
  <si>
    <t>482-7186L</t>
  </si>
  <si>
    <t>YOUTH RADAR GLOVES YL/BK L</t>
  </si>
  <si>
    <t>482-7186M</t>
  </si>
  <si>
    <t>YOUTH RADAR GLOVES YL/BK M</t>
  </si>
  <si>
    <t>482-7186S</t>
  </si>
  <si>
    <t>YOUTH RADAR GLOVES YL/BK S</t>
  </si>
  <si>
    <t>482-7186XS</t>
  </si>
  <si>
    <t>YOUTH RADAR GLOVES YL/BK XS</t>
  </si>
  <si>
    <t>482-6066L</t>
  </si>
  <si>
    <t>YOUTH SEQUENCE KIDNEY BELT L/XL</t>
  </si>
  <si>
    <t>6544619-10-LXL</t>
  </si>
  <si>
    <t>482-6066S</t>
  </si>
  <si>
    <t>YOUTH SEQUENCE KIDNEY BELT S/M</t>
  </si>
  <si>
    <t>6544619-10-SM</t>
  </si>
  <si>
    <t>650460-13-OS</t>
  </si>
  <si>
    <t>MX AIR KIDNEY BELT</t>
  </si>
  <si>
    <t>482-6060</t>
  </si>
  <si>
    <t>ROOST GUARD A-1 W/B/R M/L</t>
  </si>
  <si>
    <t>6700116-213-XL2</t>
  </si>
  <si>
    <t>6700116-213-M/L</t>
  </si>
  <si>
    <t>482-67807</t>
  </si>
  <si>
    <t>482-67804</t>
  </si>
  <si>
    <t>482-6064</t>
  </si>
  <si>
    <t>482-5400</t>
  </si>
  <si>
    <t>482-5141</t>
  </si>
  <si>
    <t>482-5142</t>
  </si>
  <si>
    <t>482-5210</t>
  </si>
  <si>
    <t>482-5211</t>
  </si>
  <si>
    <t>482-5212</t>
  </si>
  <si>
    <t>482-5213</t>
  </si>
  <si>
    <t>482-5214</t>
  </si>
  <si>
    <t>482-5215</t>
  </si>
  <si>
    <t>482-5205</t>
  </si>
  <si>
    <t>482-5206</t>
  </si>
  <si>
    <t>482-5207</t>
  </si>
  <si>
    <t>482-5208</t>
  </si>
  <si>
    <t>482-5209</t>
  </si>
  <si>
    <t>482-62803</t>
  </si>
  <si>
    <t>482-62801</t>
  </si>
  <si>
    <t>482-5130</t>
  </si>
  <si>
    <t>482-5131</t>
  </si>
  <si>
    <t>482-5132</t>
  </si>
  <si>
    <t>482-5133</t>
  </si>
  <si>
    <t>482-5127</t>
  </si>
  <si>
    <t>482-5128</t>
  </si>
  <si>
    <t>482-5129</t>
  </si>
  <si>
    <t>482-5067</t>
  </si>
  <si>
    <t>482-61202X</t>
  </si>
  <si>
    <t>482-6120S</t>
  </si>
  <si>
    <t>482-61102X</t>
  </si>
  <si>
    <t>482-61002X</t>
  </si>
  <si>
    <t>482-6100S</t>
  </si>
  <si>
    <t>482-6139Y</t>
  </si>
  <si>
    <t>482-62501</t>
  </si>
  <si>
    <t>482-62502</t>
  </si>
  <si>
    <t>482-6260L</t>
  </si>
  <si>
    <t>482-6261L</t>
  </si>
  <si>
    <t>482-6260R</t>
  </si>
  <si>
    <t>482-6261R</t>
  </si>
  <si>
    <t>482-5144</t>
  </si>
  <si>
    <t>482-6001</t>
  </si>
  <si>
    <t>482-6000</t>
  </si>
  <si>
    <t>482-62102</t>
  </si>
  <si>
    <t>482-62103</t>
  </si>
  <si>
    <t>482-62101</t>
  </si>
  <si>
    <t>482-60502X</t>
  </si>
  <si>
    <t>482-6050S</t>
  </si>
  <si>
    <t>482-6051X</t>
  </si>
  <si>
    <t>482-64071</t>
  </si>
  <si>
    <t>482-64070</t>
  </si>
  <si>
    <t>482-64061</t>
  </si>
  <si>
    <t>482-64060</t>
  </si>
  <si>
    <t>482-64051</t>
  </si>
  <si>
    <t>482-64050</t>
  </si>
  <si>
    <t>482-64181</t>
  </si>
  <si>
    <t>482-64180</t>
  </si>
  <si>
    <t>482-64171</t>
  </si>
  <si>
    <t>482-64170</t>
  </si>
  <si>
    <t>482-64151</t>
  </si>
  <si>
    <t>482-64150</t>
  </si>
  <si>
    <t>482-5000</t>
  </si>
  <si>
    <t>482-5001</t>
  </si>
  <si>
    <t>482-5002</t>
  </si>
  <si>
    <t>482-5020</t>
  </si>
  <si>
    <t>482-62509</t>
  </si>
  <si>
    <t>482-62508</t>
  </si>
  <si>
    <t>482-5140</t>
  </si>
  <si>
    <t>482-5145</t>
  </si>
  <si>
    <t>482-62002</t>
  </si>
  <si>
    <t>482-62001</t>
  </si>
  <si>
    <t>482-6051L</t>
  </si>
  <si>
    <t>482-6051M</t>
  </si>
  <si>
    <t>482-6051S</t>
  </si>
  <si>
    <t>482-62802</t>
  </si>
  <si>
    <t>482-6130L</t>
  </si>
  <si>
    <t>482-6130M</t>
  </si>
  <si>
    <t>482-6130S</t>
  </si>
  <si>
    <t>482-6120L</t>
  </si>
  <si>
    <t>482-6120M</t>
  </si>
  <si>
    <t>482-6120X</t>
  </si>
  <si>
    <t>482-6110L</t>
  </si>
  <si>
    <t>482-6110M</t>
  </si>
  <si>
    <t>482-6110S</t>
  </si>
  <si>
    <t>482-6110X</t>
  </si>
  <si>
    <t>482-6100L</t>
  </si>
  <si>
    <t>482-6100M</t>
  </si>
  <si>
    <t>482-6100X</t>
  </si>
  <si>
    <t>482-6011</t>
  </si>
  <si>
    <t>482-6010</t>
  </si>
  <si>
    <t>482-6050L</t>
  </si>
  <si>
    <t>482-6050M</t>
  </si>
  <si>
    <t>482-6050X</t>
  </si>
  <si>
    <t>01105787</t>
  </si>
  <si>
    <t>01105785</t>
  </si>
  <si>
    <t>01105784</t>
  </si>
  <si>
    <t>01105783</t>
  </si>
  <si>
    <t>01105786</t>
  </si>
  <si>
    <t>01105781</t>
  </si>
  <si>
    <t>01105779</t>
  </si>
  <si>
    <t>01105778</t>
  </si>
  <si>
    <t>01105777</t>
  </si>
  <si>
    <t>01105780</t>
  </si>
  <si>
    <t>01105776</t>
  </si>
  <si>
    <t>01105805</t>
  </si>
  <si>
    <t>01105803</t>
  </si>
  <si>
    <t>01105802</t>
  </si>
  <si>
    <t>01105801</t>
  </si>
  <si>
    <t>01105804</t>
  </si>
  <si>
    <t>01105811</t>
  </si>
  <si>
    <t>01105809</t>
  </si>
  <si>
    <t>01105808</t>
  </si>
  <si>
    <t>01105807</t>
  </si>
  <si>
    <t>01105810</t>
  </si>
  <si>
    <t>01105806</t>
  </si>
  <si>
    <t>01105799</t>
  </si>
  <si>
    <t>01105797</t>
  </si>
  <si>
    <t>01105796</t>
  </si>
  <si>
    <t>01105795</t>
  </si>
  <si>
    <t>01105798</t>
  </si>
  <si>
    <t>01105817</t>
  </si>
  <si>
    <t>01105815</t>
  </si>
  <si>
    <t>01105814</t>
  </si>
  <si>
    <t>01105813</t>
  </si>
  <si>
    <t>01105816</t>
  </si>
  <si>
    <t>01105812</t>
  </si>
  <si>
    <t>01105793</t>
  </si>
  <si>
    <t>01105791</t>
  </si>
  <si>
    <t>01105790</t>
  </si>
  <si>
    <t>01105789</t>
  </si>
  <si>
    <t>01105792</t>
  </si>
  <si>
    <t>01105775</t>
  </si>
  <si>
    <t>01105773</t>
  </si>
  <si>
    <t>01105772</t>
  </si>
  <si>
    <t>01105771</t>
  </si>
  <si>
    <t>01105774</t>
  </si>
  <si>
    <t>01105770</t>
  </si>
  <si>
    <t>01105823</t>
  </si>
  <si>
    <t>01105821</t>
  </si>
  <si>
    <t>01105820</t>
  </si>
  <si>
    <t>01105819</t>
  </si>
  <si>
    <t>01105822</t>
  </si>
  <si>
    <t>01105818</t>
  </si>
  <si>
    <t>01106066</t>
  </si>
  <si>
    <t>01106064</t>
  </si>
  <si>
    <t>01106063</t>
  </si>
  <si>
    <t>01106062</t>
  </si>
  <si>
    <t>01106065</t>
  </si>
  <si>
    <t>3410-2294</t>
  </si>
  <si>
    <t>482-11308</t>
  </si>
  <si>
    <t>ALPINESTARS TECH 10 CACTUS 10</t>
  </si>
  <si>
    <t>2010019-9090-10</t>
  </si>
  <si>
    <t>3410-2295</t>
  </si>
  <si>
    <t>482-11309</t>
  </si>
  <si>
    <t>ALPINESTARS TECH 10 CACTUS 11</t>
  </si>
  <si>
    <t>2010019-9090-11</t>
  </si>
  <si>
    <t>3410-2296</t>
  </si>
  <si>
    <t>482-11310</t>
  </si>
  <si>
    <t>ALPINESTARS TECH 10 CACTUS 12</t>
  </si>
  <si>
    <t>2010019-9090-12</t>
  </si>
  <si>
    <t>3410-2292</t>
  </si>
  <si>
    <t>482-11311</t>
  </si>
  <si>
    <t>ALPINESTARS TECH 10 CACTUS 8</t>
  </si>
  <si>
    <t>2010019-9090-8</t>
  </si>
  <si>
    <t>3410-2293</t>
  </si>
  <si>
    <t>482-11312</t>
  </si>
  <si>
    <t>ALPINESTARS TECH 10 CACTUS 9</t>
  </si>
  <si>
    <t>2010019-9090-9</t>
  </si>
  <si>
    <t>0110-6095</t>
  </si>
  <si>
    <t>482-91202X</t>
  </si>
  <si>
    <t>ALPINESTARS CACTUS M8 2X</t>
  </si>
  <si>
    <t>8302819-9090-2X</t>
  </si>
  <si>
    <t>0110-6093</t>
  </si>
  <si>
    <t>482-9120L</t>
  </si>
  <si>
    <t>ALPINESTARS CACTUS M8 LG</t>
  </si>
  <si>
    <t>8302819-9090-L</t>
  </si>
  <si>
    <t>0110-6092</t>
  </si>
  <si>
    <t>482-9120M</t>
  </si>
  <si>
    <t>ALPINESTARS CACTUS M8 MD</t>
  </si>
  <si>
    <t>8302819-9090-M</t>
  </si>
  <si>
    <t>0110-6091</t>
  </si>
  <si>
    <t>482-9120S</t>
  </si>
  <si>
    <t>ALPINESTARS CACTUS M8 SM</t>
  </si>
  <si>
    <t>8302819-9090-S</t>
  </si>
  <si>
    <t>0110-6094</t>
  </si>
  <si>
    <t>482-9120X</t>
  </si>
  <si>
    <t>ALPINESTARS CACTUS M8 XL</t>
  </si>
  <si>
    <t>8302819-9090-XL</t>
  </si>
  <si>
    <t>482-9120XS</t>
  </si>
  <si>
    <t>ALPINESTARS CACTUS M8 XS</t>
  </si>
  <si>
    <t>8302819-9090-XS</t>
  </si>
  <si>
    <t>482-70912X</t>
  </si>
  <si>
    <t>ALPINESTARS RADAR CACTUS GLV</t>
  </si>
  <si>
    <t>3562719-9090-2X</t>
  </si>
  <si>
    <t>482-7091L</t>
  </si>
  <si>
    <t>3562719-9090-L</t>
  </si>
  <si>
    <t>482-7091M</t>
  </si>
  <si>
    <t>3562719-9090-M</t>
  </si>
  <si>
    <t>482-7091S</t>
  </si>
  <si>
    <t>3562719-9090-S</t>
  </si>
  <si>
    <t>482-7091X</t>
  </si>
  <si>
    <t>3562719-9090-X</t>
  </si>
  <si>
    <t>3410-2363</t>
  </si>
  <si>
    <t>482-31008</t>
  </si>
  <si>
    <t>TECH 5 x VICTORY '19 BOOTS LE 8</t>
  </si>
  <si>
    <t>3410-2364</t>
  </si>
  <si>
    <t>482-31009</t>
  </si>
  <si>
    <t>TECH 5 x VICTORY '19 BOOTS LE 9</t>
  </si>
  <si>
    <t>3410-2365</t>
  </si>
  <si>
    <t>482-31010</t>
  </si>
  <si>
    <t>TECH 5 x VICTORY '19 BOOTS LE 10</t>
  </si>
  <si>
    <t>2015015-1219-10</t>
  </si>
  <si>
    <t>3410-2366</t>
  </si>
  <si>
    <t>482-31011</t>
  </si>
  <si>
    <t>TECH 5 x VICTORY '19 BOOTS LE 11</t>
  </si>
  <si>
    <t>2015015-1219-11</t>
  </si>
  <si>
    <t>3410-2367</t>
  </si>
  <si>
    <t>482-31012</t>
  </si>
  <si>
    <t>TECH 5 x VICTORY '19 BOOTS LE 12</t>
  </si>
  <si>
    <t>2015015-1219-12</t>
  </si>
  <si>
    <t>3404-1608</t>
  </si>
  <si>
    <t>2220015-1522-42</t>
  </si>
  <si>
    <t>3404-1609</t>
  </si>
  <si>
    <t>2220015-1522-43</t>
  </si>
  <si>
    <t>3404-1610</t>
  </si>
  <si>
    <t>2220015-1522-44</t>
  </si>
  <si>
    <t>3404-1611</t>
  </si>
  <si>
    <t>2220015-1522-45</t>
  </si>
  <si>
    <t>3404-1612</t>
  </si>
  <si>
    <t>2220015-1522-46</t>
  </si>
  <si>
    <t>3404-1619</t>
  </si>
  <si>
    <t>SUPERTECH R BOOT X JONATHAN REA 42</t>
  </si>
  <si>
    <t>2220015-1366-42</t>
  </si>
  <si>
    <t>3404-1620</t>
  </si>
  <si>
    <t>SUPERTECH R BOOT X JONATHAN REA 43</t>
  </si>
  <si>
    <t>2220015-1366-43</t>
  </si>
  <si>
    <t>3404-1621</t>
  </si>
  <si>
    <t>SUPERTECH R BOOT X JONATHAN REA 44</t>
  </si>
  <si>
    <t>2220015-1366-44</t>
  </si>
  <si>
    <t>3404-1622</t>
  </si>
  <si>
    <t>SUPERTECH R BOOT X JONATHAN REA 45</t>
  </si>
  <si>
    <t>2220015-1366-45</t>
  </si>
  <si>
    <t>3404-1623</t>
  </si>
  <si>
    <t>SUPERTECH R BOOT X JONATHAN REA 46</t>
  </si>
  <si>
    <t>2220015-1366-46</t>
  </si>
  <si>
    <t>482-22205</t>
  </si>
  <si>
    <t>TECH 7 BOOTS BLACK/RED/GREEN 5</t>
  </si>
  <si>
    <t>2012014-1366-5</t>
  </si>
  <si>
    <t>482-22206</t>
  </si>
  <si>
    <t>TECH 7 BOOTS BLACK/RED/GREEN 6</t>
  </si>
  <si>
    <t>2012014-1366-6</t>
  </si>
  <si>
    <t>3410-2385</t>
  </si>
  <si>
    <t>482-22207</t>
  </si>
  <si>
    <t>TECH 7 BOOTS BLACK/RED/GREEN 7</t>
  </si>
  <si>
    <t>2012014-1366-7</t>
  </si>
  <si>
    <t>3410-2386</t>
  </si>
  <si>
    <t>482-22208</t>
  </si>
  <si>
    <t>TECH 7 BOOTS BLACK/RED/GREEN 8</t>
  </si>
  <si>
    <t>2012014-1366-8</t>
  </si>
  <si>
    <t>3410-2387</t>
  </si>
  <si>
    <t>482-22209</t>
  </si>
  <si>
    <t>TECH 7 BOOTS BLACK/RED/GREEN 9</t>
  </si>
  <si>
    <t>2012014-1366-9</t>
  </si>
  <si>
    <t>3410-2388</t>
  </si>
  <si>
    <t>482-22210</t>
  </si>
  <si>
    <t>TECH 7 BOOTS BLACK/RED/GREEN 10</t>
  </si>
  <si>
    <t>2012014-1366-10</t>
  </si>
  <si>
    <t>3410-2389</t>
  </si>
  <si>
    <t>482-22211</t>
  </si>
  <si>
    <t>TECH 7 BOOTS BLACK/RED/GREEN 11</t>
  </si>
  <si>
    <t>2012014-1366-11</t>
  </si>
  <si>
    <t>3410-2390</t>
  </si>
  <si>
    <t>482-22212</t>
  </si>
  <si>
    <t>TECH 7 BOOTS BLACK/RED/GREEN 12</t>
  </si>
  <si>
    <t>2012014-1366-12</t>
  </si>
  <si>
    <t>3410-2391</t>
  </si>
  <si>
    <t>482-22213</t>
  </si>
  <si>
    <t>TECH 7 BOOTS BLACK/RED/GREEN 13</t>
  </si>
  <si>
    <t>2012014-1366-13</t>
  </si>
  <si>
    <t>3410-2392</t>
  </si>
  <si>
    <t>482-22214</t>
  </si>
  <si>
    <t>TECH 7 BOOTS BLACK/RED/GREEN 14</t>
  </si>
  <si>
    <t>2012014-1366-14</t>
  </si>
  <si>
    <t>482-22215</t>
  </si>
  <si>
    <t>TECH 7 BOOTS BLACK/RED/GREEN 15</t>
  </si>
  <si>
    <t>2012014-1366-15</t>
  </si>
  <si>
    <t>482-22216</t>
  </si>
  <si>
    <t>TECH 7 BOOTS BLACK/RED/GREEN 16</t>
  </si>
  <si>
    <t>2012014-1366-16</t>
  </si>
  <si>
    <t>482-22105</t>
  </si>
  <si>
    <t>TECH 7 BOOTS BK/SI/WT/GD 5</t>
  </si>
  <si>
    <t>2012014-1829-5</t>
  </si>
  <si>
    <t>482-22106</t>
  </si>
  <si>
    <t>TECH 7 BOOTS BK/SI/WT/GD 6</t>
  </si>
  <si>
    <t>2012014-1829-6</t>
  </si>
  <si>
    <t>482-22107</t>
  </si>
  <si>
    <t xml:space="preserve">TECH 7 BOOTS BK/SI/WT/GD 7 </t>
  </si>
  <si>
    <t>482-22108</t>
  </si>
  <si>
    <t xml:space="preserve">TECH 7 BOOTS BK/SI/WT/GD 8 </t>
  </si>
  <si>
    <t>482-22109</t>
  </si>
  <si>
    <t xml:space="preserve">TECH 7 BOOTS BK/SI/WT/GD 9 </t>
  </si>
  <si>
    <t>482-22110</t>
  </si>
  <si>
    <t>TECH 7 BOOTS BK/SI/WT/GD 10</t>
  </si>
  <si>
    <t>2012014-1829-10</t>
  </si>
  <si>
    <t>482-22111</t>
  </si>
  <si>
    <t>TECH 7 BOOTS BK/SI/WT/GD 11</t>
  </si>
  <si>
    <t>2012014-1829-11</t>
  </si>
  <si>
    <t>482-22112</t>
  </si>
  <si>
    <t>TECH 7 BOOTS BK/SI/WT/GD 12</t>
  </si>
  <si>
    <t>2012014-1829-12</t>
  </si>
  <si>
    <t>482-22113</t>
  </si>
  <si>
    <t>TECH 7 BOOTS BK/SI/WT/GD 13</t>
  </si>
  <si>
    <t>2012014-1829-13</t>
  </si>
  <si>
    <t>482-22114</t>
  </si>
  <si>
    <t>TECH 7 BOOTS BK/SI/WT/GD 14</t>
  </si>
  <si>
    <t>2012014-1829-14</t>
  </si>
  <si>
    <t>482-22115</t>
  </si>
  <si>
    <t>TECH 7 BOOTS BK/SI/WT/GD 15</t>
  </si>
  <si>
    <t>2012014-1829-15</t>
  </si>
  <si>
    <t>482-22116</t>
  </si>
  <si>
    <t>TECH 7 BOOTS BK/SI/WT/GD 16</t>
  </si>
  <si>
    <t>2012014-1829-16</t>
  </si>
  <si>
    <t>482-04805</t>
  </si>
  <si>
    <t>TECH 3 BOOTS BL/WT/RD 5</t>
  </si>
  <si>
    <t>2013018-723-5</t>
  </si>
  <si>
    <t>482-04806</t>
  </si>
  <si>
    <t>TECH 3 BOOTS BL/WT/RD 6</t>
  </si>
  <si>
    <t>2013018-723-6</t>
  </si>
  <si>
    <t>482-04807</t>
  </si>
  <si>
    <t>2013018-723-7</t>
  </si>
  <si>
    <t>482-04808</t>
  </si>
  <si>
    <t>2013018-723-8</t>
  </si>
  <si>
    <t>482-04809</t>
  </si>
  <si>
    <t>2013018-723-9</t>
  </si>
  <si>
    <t>482-04810</t>
  </si>
  <si>
    <t>482-04811</t>
  </si>
  <si>
    <t>482-04812</t>
  </si>
  <si>
    <t>482-04813</t>
  </si>
  <si>
    <t>482-04814</t>
  </si>
  <si>
    <t>482-04815</t>
  </si>
  <si>
    <t>TECH 3 BOOTS BL/WT/RD 15</t>
  </si>
  <si>
    <t>2013018-723-15</t>
  </si>
  <si>
    <t>482-04816</t>
  </si>
  <si>
    <t>TECH 3 BOOTS BL/WT/RD 16</t>
  </si>
  <si>
    <t>2013018-723-16</t>
  </si>
  <si>
    <t>482-26132</t>
  </si>
  <si>
    <t>482-26133</t>
  </si>
  <si>
    <t>482-26134</t>
  </si>
  <si>
    <t>482-26135</t>
  </si>
  <si>
    <t>482-26136</t>
  </si>
  <si>
    <t>482-26137</t>
  </si>
  <si>
    <t>482-26138</t>
  </si>
  <si>
    <t>482-26122</t>
  </si>
  <si>
    <t>TECH 7S BOOTS BK/GY/WT/OR FL 2</t>
  </si>
  <si>
    <t>482-26123</t>
  </si>
  <si>
    <t>TECH 7S BOOTS BK/GY/WT/OR FL 3</t>
  </si>
  <si>
    <t>482-26124</t>
  </si>
  <si>
    <t>TECH 7S BOOTS BK/GY/WT/OR FL 4</t>
  </si>
  <si>
    <t>482-26125</t>
  </si>
  <si>
    <t>TECH 7S BOOTS BK/GY/WT/OR FL 5</t>
  </si>
  <si>
    <t>482-26126</t>
  </si>
  <si>
    <t>TECH 7S BOOTS BK/GY/WT/OR FL 6</t>
  </si>
  <si>
    <t>482-26127</t>
  </si>
  <si>
    <t>TECH 7S BOOTS BK/GY/WT/OR FL 7</t>
  </si>
  <si>
    <t>482-26128</t>
  </si>
  <si>
    <t>TECH 7S BOOTS BK/GY/WT/OR FL 8</t>
  </si>
  <si>
    <t>3410-2369</t>
  </si>
  <si>
    <t>482-01707</t>
  </si>
  <si>
    <t>TECH 10 BOOTS BLK/GRY/ORG/FLUO RED 7</t>
  </si>
  <si>
    <t>2010019-1143-7</t>
  </si>
  <si>
    <t>3410-2370</t>
  </si>
  <si>
    <t>482-01708</t>
  </si>
  <si>
    <t>TECH 10 BOOTS BLK/GRY/ORG/FLUO RED 8</t>
  </si>
  <si>
    <t>2010019-1143-8</t>
  </si>
  <si>
    <t>3410-2371</t>
  </si>
  <si>
    <t>482-01709</t>
  </si>
  <si>
    <t>TECH 10 BOOTS BLK/GRY/ORG/FLUO RED 9</t>
  </si>
  <si>
    <t>2010019-1143-9</t>
  </si>
  <si>
    <t>3410-2372</t>
  </si>
  <si>
    <t>482-01710</t>
  </si>
  <si>
    <t>TECH 10 BOOTS BLK/GRY/ORG/FLUO RED 10</t>
  </si>
  <si>
    <t>2010019-1143-10</t>
  </si>
  <si>
    <t>3410-2373</t>
  </si>
  <si>
    <t>482-01711</t>
  </si>
  <si>
    <t>TECH 10 BOOTS BLK/GRY/ORG/FLUO RED 11</t>
  </si>
  <si>
    <t>2010019-1143-11</t>
  </si>
  <si>
    <t>3410-2374</t>
  </si>
  <si>
    <t>482-01712</t>
  </si>
  <si>
    <t>TECH 10 BOOTS BLK/GRY/ORG/FLUO RED 12</t>
  </si>
  <si>
    <t>2010019-1143-12</t>
  </si>
  <si>
    <t>3410-2375</t>
  </si>
  <si>
    <t>482-01713</t>
  </si>
  <si>
    <t>TECH 10 BOOTS BLK/GRY/ORG/FLUO RED 13</t>
  </si>
  <si>
    <t>2010019-1143-13</t>
  </si>
  <si>
    <t>3410-2376</t>
  </si>
  <si>
    <t>482-01714</t>
  </si>
  <si>
    <t>TECH 10 BOOTS BLK/GRY/ORG/FLUO RED 14</t>
  </si>
  <si>
    <t>2010019-1143-14</t>
  </si>
  <si>
    <t xml:space="preserve">714-D </t>
  </si>
  <si>
    <t>2654520-111-8</t>
  </si>
  <si>
    <t>2654520-111-8.5</t>
  </si>
  <si>
    <t>2654520-111-9</t>
  </si>
  <si>
    <t>2654520-111-9.5</t>
  </si>
  <si>
    <t>2654520-111-10</t>
  </si>
  <si>
    <t>2654520-111-10.5</t>
  </si>
  <si>
    <t>2654520-111-11</t>
  </si>
  <si>
    <t>2654520-111-11.5</t>
  </si>
  <si>
    <t>2654520-111-12</t>
  </si>
  <si>
    <t>2654520-111-13</t>
  </si>
  <si>
    <t>2654520-163-8</t>
  </si>
  <si>
    <t>2654520-163-8.5</t>
  </si>
  <si>
    <t>2654520-163-9</t>
  </si>
  <si>
    <t>2654520-163-9.5</t>
  </si>
  <si>
    <t>2654520-163-10</t>
  </si>
  <si>
    <t>2654520-163-10.5</t>
  </si>
  <si>
    <t>2654520-163-11</t>
  </si>
  <si>
    <t>2654520-163-11.5</t>
  </si>
  <si>
    <t>2654520-163-12</t>
  </si>
  <si>
    <t>2654520-163-13</t>
  </si>
  <si>
    <t>2654520-32-8</t>
  </si>
  <si>
    <t>2654520-32-8.5</t>
  </si>
  <si>
    <t>2654520-32-9</t>
  </si>
  <si>
    <t>2654520-32-9.5</t>
  </si>
  <si>
    <t>2654520-32-10</t>
  </si>
  <si>
    <t>2654520-32-10.5</t>
  </si>
  <si>
    <t>2654520-32-11</t>
  </si>
  <si>
    <t>2654520-32-11.5</t>
  </si>
  <si>
    <t>2654520-32-12</t>
  </si>
  <si>
    <t>2654520-32-13</t>
  </si>
  <si>
    <t>2654520-72-8</t>
  </si>
  <si>
    <t>2654520-72-8.5</t>
  </si>
  <si>
    <t>2654520-72-9</t>
  </si>
  <si>
    <t>2654520-72-9.5</t>
  </si>
  <si>
    <t>2654520-72-10</t>
  </si>
  <si>
    <t>2654520-72-10.5</t>
  </si>
  <si>
    <t>2654520-72-11</t>
  </si>
  <si>
    <t>2654520-72-11.5</t>
  </si>
  <si>
    <t>2654520-72-12</t>
  </si>
  <si>
    <t>2654520-72-13</t>
  </si>
  <si>
    <t>2654820-14-8</t>
  </si>
  <si>
    <t>2654820-14-8.5</t>
  </si>
  <si>
    <t>2654820-14-9</t>
  </si>
  <si>
    <t>2654820-14-9.5</t>
  </si>
  <si>
    <t>2654820-14-10</t>
  </si>
  <si>
    <t>2654820-14-10.5</t>
  </si>
  <si>
    <t>2654820-14-11</t>
  </si>
  <si>
    <t>2654820-14-11.5</t>
  </si>
  <si>
    <t>2654820-14-12</t>
  </si>
  <si>
    <t>2654820-14-13</t>
  </si>
  <si>
    <t>2654820-111-8</t>
  </si>
  <si>
    <t>META TRAIL SHOES BK/DK GY 8.5</t>
  </si>
  <si>
    <t>2654820-111-8.5</t>
  </si>
  <si>
    <t>2654820-111-9</t>
  </si>
  <si>
    <t>META TRAIL SHOES BK/DK GY 9.5</t>
  </si>
  <si>
    <t>2654820-111-9.5</t>
  </si>
  <si>
    <t xml:space="preserve">META TRAIL SHOES BK/DK GY 10 </t>
  </si>
  <si>
    <t>2654820-111-10</t>
  </si>
  <si>
    <t>META TRAIL SHOES BK/DK GY 105</t>
  </si>
  <si>
    <t>2654820-111-10.5</t>
  </si>
  <si>
    <t xml:space="preserve">META TRAIL SHOES BK/DK GY 11 </t>
  </si>
  <si>
    <t>2654820-111-11</t>
  </si>
  <si>
    <t>META TRAIL SHOES BK/DK GY 115</t>
  </si>
  <si>
    <t>2654820-111-11.5</t>
  </si>
  <si>
    <t xml:space="preserve">META TRAIL SHOES BK/DK GY 12 </t>
  </si>
  <si>
    <t>2654820-111-12</t>
  </si>
  <si>
    <t xml:space="preserve">META TRAIL SHOES BK/DK GY 13 </t>
  </si>
  <si>
    <t>2654820-111-13</t>
  </si>
  <si>
    <t>2654820-32-8</t>
  </si>
  <si>
    <t>2654820-32-8.5</t>
  </si>
  <si>
    <t>2654820-32-9</t>
  </si>
  <si>
    <t>2654820-32-9.5</t>
  </si>
  <si>
    <t>2654820-32-10</t>
  </si>
  <si>
    <t>2654820-32-10.5</t>
  </si>
  <si>
    <t>2654820-32-11</t>
  </si>
  <si>
    <t>2654820-32-11.5</t>
  </si>
  <si>
    <t>2654820-32-12</t>
  </si>
  <si>
    <t>2654820-32-13</t>
  </si>
  <si>
    <t>482-64903</t>
  </si>
  <si>
    <t xml:space="preserve">ROOST BASE LAYER TOP AN/BK S/M </t>
  </si>
  <si>
    <t>4750020-141-S/M</t>
  </si>
  <si>
    <t>482-64904</t>
  </si>
  <si>
    <t>ROOST BASE LAYER TOP AN/BK L/XL</t>
  </si>
  <si>
    <t>4750020-141-L/XL</t>
  </si>
  <si>
    <t>482-64905</t>
  </si>
  <si>
    <t>ROOST BASE LAYER TOP AN/BK 2/3X</t>
  </si>
  <si>
    <t>4750020-141-2X3X</t>
  </si>
  <si>
    <t>482-62006</t>
  </si>
  <si>
    <t>6700120-1155-M/L</t>
  </si>
  <si>
    <t>482-62007</t>
  </si>
  <si>
    <t>A-1 PLUS CHEST PROTECTOR B/Y XL/2XL</t>
  </si>
  <si>
    <t>6700120-1155-XXl</t>
  </si>
  <si>
    <t>482-62120</t>
  </si>
  <si>
    <t>A-4 MAX CHEST PROTECTOR BY XS/S</t>
  </si>
  <si>
    <t>482-62121</t>
  </si>
  <si>
    <t xml:space="preserve">A-4 MAX CHEST PROTECTOR BY M/L </t>
  </si>
  <si>
    <t>6701520-1155-M/L</t>
  </si>
  <si>
    <t>482-62122</t>
  </si>
  <si>
    <t>A-4 MAX CHEST PROTECTOR BY XL2X</t>
  </si>
  <si>
    <t>6701520-1155-XXL</t>
  </si>
  <si>
    <t>482-6102S</t>
  </si>
  <si>
    <t xml:space="preserve">BIONIC TECH v2 PROTECTION JACKET B/R S </t>
  </si>
  <si>
    <t>6506520-13-S</t>
  </si>
  <si>
    <t>482-6102M</t>
  </si>
  <si>
    <t xml:space="preserve">BIONIC TECH v2 PROTECTION JACKET B/R M </t>
  </si>
  <si>
    <t>6506520-13-M</t>
  </si>
  <si>
    <t>482-6102L</t>
  </si>
  <si>
    <t xml:space="preserve">BIONIC TECH v2 PROTECTION JACKET B/R L </t>
  </si>
  <si>
    <t>6506520-13-L</t>
  </si>
  <si>
    <t>482-6102X</t>
  </si>
  <si>
    <t>BIONIC TECH v2 PROTECTION JACKET B/R XL</t>
  </si>
  <si>
    <t>6506520-13-XL</t>
  </si>
  <si>
    <t>482-61022X</t>
  </si>
  <si>
    <t>BIONIC TECH v2 PROTECTION JACKET B/R 2X</t>
  </si>
  <si>
    <t>6506520-13-2XL</t>
  </si>
  <si>
    <t>6506620-155-S</t>
  </si>
  <si>
    <t>6506620-155-M</t>
  </si>
  <si>
    <t>6506620-155-L</t>
  </si>
  <si>
    <t xml:space="preserve">BIONIC PRO v2 PROTECTION JACKET B/Y XL </t>
  </si>
  <si>
    <t>6506620-155-XL</t>
  </si>
  <si>
    <t xml:space="preserve">BIONIC PRO v2 PROTECTION JACKET B/Y 2X </t>
  </si>
  <si>
    <t>6506620-155-2XL</t>
  </si>
  <si>
    <t>482-6140</t>
  </si>
  <si>
    <t>6545620-155-S/M</t>
  </si>
  <si>
    <t>482-6141</t>
  </si>
  <si>
    <t xml:space="preserve">BIONIC PLUS YOUTH PROTECTION JACKET B/Y L/XL </t>
  </si>
  <si>
    <t>6545620-155-L/XL</t>
  </si>
  <si>
    <t>482-62830</t>
  </si>
  <si>
    <t>6540520-1155-O/S</t>
  </si>
  <si>
    <t>4701520-301-M</t>
  </si>
  <si>
    <t>482-64042</t>
  </si>
  <si>
    <t>4701520-301-L</t>
  </si>
  <si>
    <t>4701520-731-M</t>
  </si>
  <si>
    <t>482-64082</t>
  </si>
  <si>
    <t>4701520-731-L</t>
  </si>
  <si>
    <t>4701520-905-M</t>
  </si>
  <si>
    <t>482-64092</t>
  </si>
  <si>
    <t>4701520-905-L</t>
  </si>
  <si>
    <t>4701820-318-M</t>
  </si>
  <si>
    <t>482-64212</t>
  </si>
  <si>
    <t>4701820-318-L</t>
  </si>
  <si>
    <t>4701820-501-M</t>
  </si>
  <si>
    <t>482-64222</t>
  </si>
  <si>
    <t>4701820-501-L</t>
  </si>
  <si>
    <t>4701820-1079-M</t>
  </si>
  <si>
    <t>482-64202</t>
  </si>
  <si>
    <t>4701820-1079-L</t>
  </si>
  <si>
    <t>4701820-7042-M</t>
  </si>
  <si>
    <t>482-64232</t>
  </si>
  <si>
    <t>4701820-7042-L</t>
  </si>
  <si>
    <t>4701920-32-M</t>
  </si>
  <si>
    <t>482-64332</t>
  </si>
  <si>
    <t>4701920-32-L</t>
  </si>
  <si>
    <t>4701920-707-M</t>
  </si>
  <si>
    <t>482-64312</t>
  </si>
  <si>
    <t>4701920-707-L</t>
  </si>
  <si>
    <t>4701920-9040-M</t>
  </si>
  <si>
    <t>482-64322</t>
  </si>
  <si>
    <t>4701920-9040-L</t>
  </si>
  <si>
    <t>4701920-155-M</t>
  </si>
  <si>
    <t>482-64302</t>
  </si>
  <si>
    <t>4701920-155-L</t>
  </si>
  <si>
    <t>482-64333</t>
  </si>
  <si>
    <t>4741920-32-M/L</t>
  </si>
  <si>
    <t>482-64313</t>
  </si>
  <si>
    <t>4741920-707-M/L</t>
  </si>
  <si>
    <t>482-64323</t>
  </si>
  <si>
    <t>4741920-9040-M/L</t>
  </si>
  <si>
    <t>482-64303</t>
  </si>
  <si>
    <t>4741920-155-M/L</t>
  </si>
  <si>
    <t xml:space="preserve">3330-5883       </t>
  </si>
  <si>
    <t>482-7200S</t>
  </si>
  <si>
    <t xml:space="preserve">TECHSTAR GLOVES BK/WT S </t>
  </si>
  <si>
    <t>3561020-12-S</t>
  </si>
  <si>
    <t xml:space="preserve">3330-5884       </t>
  </si>
  <si>
    <t>482-7200M</t>
  </si>
  <si>
    <t xml:space="preserve">TECHSTAR GLOVES BK/WT M </t>
  </si>
  <si>
    <t>3561020-12-M</t>
  </si>
  <si>
    <t xml:space="preserve">3330-5885       </t>
  </si>
  <si>
    <t>482-7200L</t>
  </si>
  <si>
    <t xml:space="preserve">TECHSTAR GLOVES BK/WT L </t>
  </si>
  <si>
    <t>3561020-12-L</t>
  </si>
  <si>
    <t xml:space="preserve">3330-5886       </t>
  </si>
  <si>
    <t>482-7200X</t>
  </si>
  <si>
    <t>TECHSTAR GLOVES BK/WT XL</t>
  </si>
  <si>
    <t>3561020-12-XL</t>
  </si>
  <si>
    <t xml:space="preserve">3330-5887       </t>
  </si>
  <si>
    <t>482-72002X</t>
  </si>
  <si>
    <t>TECHSTAR GLOVES BK/WT 2X</t>
  </si>
  <si>
    <t>3561020-12-2XL</t>
  </si>
  <si>
    <t xml:space="preserve">3330-5888       </t>
  </si>
  <si>
    <t>482-7208S</t>
  </si>
  <si>
    <t xml:space="preserve">TECHSTAR GLOVES W/O/G S </t>
  </si>
  <si>
    <t>3561020-2459-S</t>
  </si>
  <si>
    <t xml:space="preserve">3330-5889       </t>
  </si>
  <si>
    <t>482-7208M</t>
  </si>
  <si>
    <t xml:space="preserve">TECHSTAR GLOVES W/O/G M </t>
  </si>
  <si>
    <t>3561020-2459-M</t>
  </si>
  <si>
    <t xml:space="preserve">3330-5890       </t>
  </si>
  <si>
    <t>482-7208L</t>
  </si>
  <si>
    <t xml:space="preserve">TECHSTAR GLOVES W/O/G L </t>
  </si>
  <si>
    <t>3561020-2459-L</t>
  </si>
  <si>
    <t xml:space="preserve">3330-5891       </t>
  </si>
  <si>
    <t>482-7208X</t>
  </si>
  <si>
    <t>TECHSTAR GLOVES W/O/G XL</t>
  </si>
  <si>
    <t>3561020-2459-XL</t>
  </si>
  <si>
    <t xml:space="preserve">3330-5892       </t>
  </si>
  <si>
    <t>482-72082X</t>
  </si>
  <si>
    <t>TECHSTAR GLOVES W/O/G 2X</t>
  </si>
  <si>
    <t>3561020-2459-2XL</t>
  </si>
  <si>
    <t xml:space="preserve">3330-5893       </t>
  </si>
  <si>
    <t>482-7202S</t>
  </si>
  <si>
    <t xml:space="preserve">TECHSTAR GLOVES RD/NV S </t>
  </si>
  <si>
    <t>3561020-3071-S</t>
  </si>
  <si>
    <t xml:space="preserve">3330-5894       </t>
  </si>
  <si>
    <t>482-7202M</t>
  </si>
  <si>
    <t xml:space="preserve">TECHSTAR GLOVES RD/NV M </t>
  </si>
  <si>
    <t>3561020-3071-M</t>
  </si>
  <si>
    <t xml:space="preserve">3330-5895       </t>
  </si>
  <si>
    <t>482-7202L</t>
  </si>
  <si>
    <t xml:space="preserve">TECHSTAR GLOVES RD/NV L </t>
  </si>
  <si>
    <t>3561020-3071-L</t>
  </si>
  <si>
    <t xml:space="preserve">3330-5896       </t>
  </si>
  <si>
    <t>482-7202X</t>
  </si>
  <si>
    <t>TECHSTAR GLOVES RD/NV XL</t>
  </si>
  <si>
    <t>3561020-3071-XL</t>
  </si>
  <si>
    <t xml:space="preserve">3330-5897       </t>
  </si>
  <si>
    <t>482-72022X</t>
  </si>
  <si>
    <t>TECHSTAR GLOVES RD/NV 2X</t>
  </si>
  <si>
    <t>3561020-3071-2XL</t>
  </si>
  <si>
    <t xml:space="preserve">3330-5898       </t>
  </si>
  <si>
    <t>482-7203S</t>
  </si>
  <si>
    <t xml:space="preserve">TECHSTAR GLOVES BL/BK S </t>
  </si>
  <si>
    <t>3561020-7109-S</t>
  </si>
  <si>
    <t xml:space="preserve">3330-5899       </t>
  </si>
  <si>
    <t>482-7203M</t>
  </si>
  <si>
    <t xml:space="preserve">TECHSTAR GLOVES BL/BK M </t>
  </si>
  <si>
    <t>3561020-7109-M</t>
  </si>
  <si>
    <t xml:space="preserve">3330-5900       </t>
  </si>
  <si>
    <t>482-7203L</t>
  </si>
  <si>
    <t xml:space="preserve">TECHSTAR GLOVES BL/BK L </t>
  </si>
  <si>
    <t>3561020-7109-L</t>
  </si>
  <si>
    <t xml:space="preserve">3330-5901       </t>
  </si>
  <si>
    <t>482-7203X</t>
  </si>
  <si>
    <t>TECHSTAR GLOVES BL/BK XL</t>
  </si>
  <si>
    <t>3561020-7109-XL</t>
  </si>
  <si>
    <t xml:space="preserve">3330-5902       </t>
  </si>
  <si>
    <t>482-72032X</t>
  </si>
  <si>
    <t>TECHSTAR GLOVES BL/BK 2X</t>
  </si>
  <si>
    <t>3561020-7109-2XL</t>
  </si>
  <si>
    <t xml:space="preserve">3330-5903       </t>
  </si>
  <si>
    <t>482-7201S</t>
  </si>
  <si>
    <t xml:space="preserve">TECHSTAR GLOVES G/COP S </t>
  </si>
  <si>
    <t>3561020-9109-S</t>
  </si>
  <si>
    <t xml:space="preserve">3330-5904       </t>
  </si>
  <si>
    <t>482-7201M</t>
  </si>
  <si>
    <t xml:space="preserve">TECHSTAR GLOVES G/COP M </t>
  </si>
  <si>
    <t>3561020-9109-M</t>
  </si>
  <si>
    <t xml:space="preserve">3330-5905       </t>
  </si>
  <si>
    <t>482-7201L</t>
  </si>
  <si>
    <t xml:space="preserve">TECHSTAR GLOVES G/COP L </t>
  </si>
  <si>
    <t>3561020-9109-L</t>
  </si>
  <si>
    <t xml:space="preserve">3330-5906       </t>
  </si>
  <si>
    <t>482-7201X</t>
  </si>
  <si>
    <t>TECHSTAR GLOVES G/COP XL</t>
  </si>
  <si>
    <t>3561020-9109-XL</t>
  </si>
  <si>
    <t xml:space="preserve">3330-5907       </t>
  </si>
  <si>
    <t>482-72012X</t>
  </si>
  <si>
    <t>TECHSTAR GLOVES G/COP 2X</t>
  </si>
  <si>
    <t>3561020-9109-2XL</t>
  </si>
  <si>
    <t xml:space="preserve">3330-5908       </t>
  </si>
  <si>
    <t>482-7205S</t>
  </si>
  <si>
    <t xml:space="preserve">TECHSTAR GLOVES BK/R S  </t>
  </si>
  <si>
    <t>3561020-9231-S</t>
  </si>
  <si>
    <t xml:space="preserve">3330-5909       </t>
  </si>
  <si>
    <t>482-7205M</t>
  </si>
  <si>
    <t xml:space="preserve">TECHSTAR GLOVES BK/R M  </t>
  </si>
  <si>
    <t>3561020-9231-M</t>
  </si>
  <si>
    <t xml:space="preserve">3330-5910       </t>
  </si>
  <si>
    <t>482-7205L</t>
  </si>
  <si>
    <t xml:space="preserve">TECHSTAR GLOVES BK/R L  </t>
  </si>
  <si>
    <t>3561020-9231-L</t>
  </si>
  <si>
    <t xml:space="preserve">3330-5911       </t>
  </si>
  <si>
    <t>482-7205X</t>
  </si>
  <si>
    <t xml:space="preserve">TECHSTAR GLOVES BK/R XL </t>
  </si>
  <si>
    <t>3561020-9231-XL</t>
  </si>
  <si>
    <t xml:space="preserve">3330-5912       </t>
  </si>
  <si>
    <t>482-72052X</t>
  </si>
  <si>
    <t xml:space="preserve">TECHSTAR GLOVES BK/R 2X </t>
  </si>
  <si>
    <t>3561020-9231-2XL</t>
  </si>
  <si>
    <t xml:space="preserve">3330-5913       </t>
  </si>
  <si>
    <t>482-7240S</t>
  </si>
  <si>
    <t xml:space="preserve">RACEFEND GLOVES BK/WT S </t>
  </si>
  <si>
    <t>3563520-12-S</t>
  </si>
  <si>
    <t xml:space="preserve">3330-5914       </t>
  </si>
  <si>
    <t>482-7240M</t>
  </si>
  <si>
    <t xml:space="preserve">RACEFEND GLOVES BK/WT M </t>
  </si>
  <si>
    <t>3563520-12-M</t>
  </si>
  <si>
    <t xml:space="preserve">3330-5915       </t>
  </si>
  <si>
    <t>482-7240L</t>
  </si>
  <si>
    <t xml:space="preserve">RACEFEND GLOVES BK/WT L </t>
  </si>
  <si>
    <t>3563520-12-L</t>
  </si>
  <si>
    <t xml:space="preserve">3330-5916       </t>
  </si>
  <si>
    <t>482-7240X</t>
  </si>
  <si>
    <t>RACEFEND GLOVES BK/WT XL</t>
  </si>
  <si>
    <t>3563520-12-XL</t>
  </si>
  <si>
    <t xml:space="preserve">3330-5917       </t>
  </si>
  <si>
    <t>482-72402X</t>
  </si>
  <si>
    <t>RACEFEND GLOVES BK/WT 2X</t>
  </si>
  <si>
    <t>3563520-12-2XL</t>
  </si>
  <si>
    <t xml:space="preserve">3330-5918       </t>
  </si>
  <si>
    <t>482-7246S</t>
  </si>
  <si>
    <t xml:space="preserve">RACEFEND GLOVES BK/OR S </t>
  </si>
  <si>
    <t>3563520-14-S</t>
  </si>
  <si>
    <t xml:space="preserve">3330-5919       </t>
  </si>
  <si>
    <t>482-7246M</t>
  </si>
  <si>
    <t xml:space="preserve">RACEFEND GLOVES BK/OR M </t>
  </si>
  <si>
    <t>3563520-14-M</t>
  </si>
  <si>
    <t xml:space="preserve">3330-5920       </t>
  </si>
  <si>
    <t>482-7246L</t>
  </si>
  <si>
    <t xml:space="preserve">RACEFEND GLOVES BK/OR L </t>
  </si>
  <si>
    <t>3563520-14-L</t>
  </si>
  <si>
    <t xml:space="preserve">3330-5921       </t>
  </si>
  <si>
    <t>482-7246X</t>
  </si>
  <si>
    <t>RACEFEND GLOVES BK/OR XL</t>
  </si>
  <si>
    <t>3563520-14-XL</t>
  </si>
  <si>
    <t xml:space="preserve">3330-5922       </t>
  </si>
  <si>
    <t>482-72462X</t>
  </si>
  <si>
    <t>RACEFEND GLOVES BK/OR 2X</t>
  </si>
  <si>
    <t>3563520-14-2XL</t>
  </si>
  <si>
    <t xml:space="preserve">3330-5923       </t>
  </si>
  <si>
    <t>482-7242S</t>
  </si>
  <si>
    <t xml:space="preserve">RACEFEND GLOVES RD/WT S </t>
  </si>
  <si>
    <t>3563520-3012-S</t>
  </si>
  <si>
    <t xml:space="preserve">3330-5924       </t>
  </si>
  <si>
    <t>482-7242M</t>
  </si>
  <si>
    <t xml:space="preserve">RACEFEND GLOVES RD/WT M </t>
  </si>
  <si>
    <t>3563520-3012-M</t>
  </si>
  <si>
    <t xml:space="preserve">3330-5925       </t>
  </si>
  <si>
    <t>482-7242L</t>
  </si>
  <si>
    <t xml:space="preserve">RACEFEND GLOVES RD/WT L </t>
  </si>
  <si>
    <t>3563520-3012-L</t>
  </si>
  <si>
    <t xml:space="preserve">3330-5926       </t>
  </si>
  <si>
    <t>482-7242X</t>
  </si>
  <si>
    <t>RACEFEND GLOVES RD/WT XL</t>
  </si>
  <si>
    <t>3563520-3012-XL</t>
  </si>
  <si>
    <t xml:space="preserve">3330-5927       </t>
  </si>
  <si>
    <t>482-72422X</t>
  </si>
  <si>
    <t>RACEFEND GLOVES RD/WT 2X</t>
  </si>
  <si>
    <t>3563520-3012-2XL</t>
  </si>
  <si>
    <t xml:space="preserve">3330-5928       </t>
  </si>
  <si>
    <t>482-7248S</t>
  </si>
  <si>
    <t xml:space="preserve">RACEFEND GLOVES OR/BK S </t>
  </si>
  <si>
    <t>3563520-451-S</t>
  </si>
  <si>
    <t xml:space="preserve">3330-5929       </t>
  </si>
  <si>
    <t>482-7248M</t>
  </si>
  <si>
    <t xml:space="preserve">RACEFEND GLOVES OR/BK M </t>
  </si>
  <si>
    <t>3563520-451-M</t>
  </si>
  <si>
    <t xml:space="preserve">3330-5930       </t>
  </si>
  <si>
    <t>482-7248L</t>
  </si>
  <si>
    <t xml:space="preserve">RACEFEND GLOVES OR/BK L </t>
  </si>
  <si>
    <t>3563520-451-L</t>
  </si>
  <si>
    <t xml:space="preserve">3330-5931       </t>
  </si>
  <si>
    <t>482-7248X</t>
  </si>
  <si>
    <t>RACEFEND GLOVES OR/BK XL</t>
  </si>
  <si>
    <t>3563520-451-XL</t>
  </si>
  <si>
    <t xml:space="preserve">3330-5932       </t>
  </si>
  <si>
    <t>482-72482X</t>
  </si>
  <si>
    <t>RACEFEND GLOVES OR/BK 2X</t>
  </si>
  <si>
    <t>3563520-451-2XL</t>
  </si>
  <si>
    <t xml:space="preserve">3330-5933       </t>
  </si>
  <si>
    <t>482-7245S</t>
  </si>
  <si>
    <t xml:space="preserve">RACEFEND GLOVES YL/BK S </t>
  </si>
  <si>
    <t>3563520-551-S</t>
  </si>
  <si>
    <t xml:space="preserve">3330-5934       </t>
  </si>
  <si>
    <t>482-7245M</t>
  </si>
  <si>
    <t xml:space="preserve">RACEFEND GLOVES YL/BK M </t>
  </si>
  <si>
    <t>3563520-551-M</t>
  </si>
  <si>
    <t xml:space="preserve">3330-5935       </t>
  </si>
  <si>
    <t>482-7245L</t>
  </si>
  <si>
    <t xml:space="preserve">RACEFEND GLOVES YL/BK L </t>
  </si>
  <si>
    <t>3563520-551-L</t>
  </si>
  <si>
    <t xml:space="preserve">3330-5936       </t>
  </si>
  <si>
    <t>482-7245X</t>
  </si>
  <si>
    <t>RACEFEND GLOVES YL/BK XL</t>
  </si>
  <si>
    <t>3563520-551-XL</t>
  </si>
  <si>
    <t xml:space="preserve">3330-5937       </t>
  </si>
  <si>
    <t>482-72452X</t>
  </si>
  <si>
    <t>RACEFEND GLOVES YL/BK 2X</t>
  </si>
  <si>
    <t>3563520-551-2XL</t>
  </si>
  <si>
    <t xml:space="preserve">3330-5938       </t>
  </si>
  <si>
    <t>482-7243S</t>
  </si>
  <si>
    <t xml:space="preserve">RACEFEND GLOVES BL/WT S </t>
  </si>
  <si>
    <t>3563520-72-S</t>
  </si>
  <si>
    <t xml:space="preserve">3330-5939       </t>
  </si>
  <si>
    <t>482-7243M</t>
  </si>
  <si>
    <t xml:space="preserve">RACEFEND GLOVES BL/WT M </t>
  </si>
  <si>
    <t>3563520-72-M</t>
  </si>
  <si>
    <t xml:space="preserve">3330-5940       </t>
  </si>
  <si>
    <t>482-7243L</t>
  </si>
  <si>
    <t xml:space="preserve">RACEFEND GLOVES BL/WT L </t>
  </si>
  <si>
    <t>3563520-72-L</t>
  </si>
  <si>
    <t xml:space="preserve">3330-5941       </t>
  </si>
  <si>
    <t>482-7243X</t>
  </si>
  <si>
    <t>RACEFEND GLOVES BL/WT XL</t>
  </si>
  <si>
    <t>3563520-72-XL</t>
  </si>
  <si>
    <t xml:space="preserve">3330-5942       </t>
  </si>
  <si>
    <t>482-72432X</t>
  </si>
  <si>
    <t>RACEFEND GLOVES BL/WT 2X</t>
  </si>
  <si>
    <t>3563520-72-2XL</t>
  </si>
  <si>
    <t xml:space="preserve">3330-5943       </t>
  </si>
  <si>
    <t>482-7270S</t>
  </si>
  <si>
    <t xml:space="preserve">RADAR GLOVES BLK/GY S </t>
  </si>
  <si>
    <t>3561820-111-S</t>
  </si>
  <si>
    <t xml:space="preserve">3330-5944       </t>
  </si>
  <si>
    <t>482-7270M</t>
  </si>
  <si>
    <t xml:space="preserve">RADAR GLOVES BLK/GY M </t>
  </si>
  <si>
    <t>3561820-111-M</t>
  </si>
  <si>
    <t xml:space="preserve">3330-5945       </t>
  </si>
  <si>
    <t>482-7270L</t>
  </si>
  <si>
    <t xml:space="preserve">RADAR GLOVES BLK/GY L </t>
  </si>
  <si>
    <t>3561820-111-L</t>
  </si>
  <si>
    <t xml:space="preserve">3330-5946       </t>
  </si>
  <si>
    <t>482-7270X</t>
  </si>
  <si>
    <t>3561820-111-XL</t>
  </si>
  <si>
    <t xml:space="preserve">3330-5947       </t>
  </si>
  <si>
    <t>482-72702X</t>
  </si>
  <si>
    <t>RADAR GLOVES BLK/GY 2X</t>
  </si>
  <si>
    <t>3561820-111-2XL</t>
  </si>
  <si>
    <t xml:space="preserve">3330-5948       </t>
  </si>
  <si>
    <t>482-7278S</t>
  </si>
  <si>
    <t xml:space="preserve">RADAR GLOVES ANT/OR S </t>
  </si>
  <si>
    <t>3561820-1444-S</t>
  </si>
  <si>
    <t xml:space="preserve">3330-5949       </t>
  </si>
  <si>
    <t>482-7278M</t>
  </si>
  <si>
    <t xml:space="preserve">RADAR GLOVES ANT/OR M </t>
  </si>
  <si>
    <t>3561820-1444-M</t>
  </si>
  <si>
    <t xml:space="preserve">3330-5950       </t>
  </si>
  <si>
    <t>482-7278L</t>
  </si>
  <si>
    <t xml:space="preserve">RADAR GLOVES ANT/OR L </t>
  </si>
  <si>
    <t>3561820-1444-L</t>
  </si>
  <si>
    <t xml:space="preserve">3330-5951       </t>
  </si>
  <si>
    <t>482-7278X</t>
  </si>
  <si>
    <t>RADAR GLOVES ANT/OR XL</t>
  </si>
  <si>
    <t>3561820-1444-XL</t>
  </si>
  <si>
    <t xml:space="preserve">3330-5952       </t>
  </si>
  <si>
    <t>482-72782X</t>
  </si>
  <si>
    <t>RADAR GLOVES ANT/OR 2X</t>
  </si>
  <si>
    <t>3561820-1444-2XL</t>
  </si>
  <si>
    <t xml:space="preserve">3330-5953       </t>
  </si>
  <si>
    <t>482-7271S</t>
  </si>
  <si>
    <t xml:space="preserve">RADAR GLOVES WT/BLK S </t>
  </si>
  <si>
    <t>3561820-250-S</t>
  </si>
  <si>
    <t xml:space="preserve">3330-5954       </t>
  </si>
  <si>
    <t>482-7271M</t>
  </si>
  <si>
    <t xml:space="preserve">RADAR GLOVES WT/BLK M </t>
  </si>
  <si>
    <t>3561820-250-M</t>
  </si>
  <si>
    <t xml:space="preserve">3330-5955       </t>
  </si>
  <si>
    <t>482-7271L</t>
  </si>
  <si>
    <t xml:space="preserve">RADAR GLOVES WT/BLK L </t>
  </si>
  <si>
    <t>3561820-250-L</t>
  </si>
  <si>
    <t xml:space="preserve">3330-5956       </t>
  </si>
  <si>
    <t>482-7271X</t>
  </si>
  <si>
    <t>RADAR GLOVES WT/BLK XL</t>
  </si>
  <si>
    <t>3561820-250-XL</t>
  </si>
  <si>
    <t xml:space="preserve">3330-5957       </t>
  </si>
  <si>
    <t>482-72712X</t>
  </si>
  <si>
    <t>RADAR GLOVES WT/BLK 2X</t>
  </si>
  <si>
    <t>3561820-250-2XL</t>
  </si>
  <si>
    <t xml:space="preserve">3330-5958       </t>
  </si>
  <si>
    <t>482-7272S</t>
  </si>
  <si>
    <t xml:space="preserve">RADAR GLOVES RD/BLK S </t>
  </si>
  <si>
    <t>3561820-3031-S</t>
  </si>
  <si>
    <t xml:space="preserve">3330-5959       </t>
  </si>
  <si>
    <t>482-7272M</t>
  </si>
  <si>
    <t xml:space="preserve">RADAR GLOVES RD/BLK M </t>
  </si>
  <si>
    <t>3561820-3031-M</t>
  </si>
  <si>
    <t xml:space="preserve">3330-5960       </t>
  </si>
  <si>
    <t>482-7272L</t>
  </si>
  <si>
    <t xml:space="preserve">RADAR GLOVES RD/BLK L </t>
  </si>
  <si>
    <t>3561820-3031-L</t>
  </si>
  <si>
    <t xml:space="preserve">3330-5961       </t>
  </si>
  <si>
    <t>482-7272X</t>
  </si>
  <si>
    <t>3561820-3031-XL</t>
  </si>
  <si>
    <t xml:space="preserve">3330-5962       </t>
  </si>
  <si>
    <t>482-72722X</t>
  </si>
  <si>
    <t>RADAR GLOVES RD/BLK 2X</t>
  </si>
  <si>
    <t>3561820-3031-2XL</t>
  </si>
  <si>
    <t xml:space="preserve">3330-5963       </t>
  </si>
  <si>
    <t>482-7275S</t>
  </si>
  <si>
    <t xml:space="preserve">RADAR GLOVES YL/ANT S </t>
  </si>
  <si>
    <t>3561820-559-S</t>
  </si>
  <si>
    <t xml:space="preserve">3330-5964       </t>
  </si>
  <si>
    <t>482-7275M</t>
  </si>
  <si>
    <t xml:space="preserve">RADAR GLOVES YL/ANT M </t>
  </si>
  <si>
    <t>3561820-559-M</t>
  </si>
  <si>
    <t xml:space="preserve">3330-5965       </t>
  </si>
  <si>
    <t>482-7275L</t>
  </si>
  <si>
    <t xml:space="preserve">RADAR GLOVES YL/ANT L </t>
  </si>
  <si>
    <t>3561820-559-L</t>
  </si>
  <si>
    <t xml:space="preserve">3330-5966       </t>
  </si>
  <si>
    <t>482-7275X</t>
  </si>
  <si>
    <t>RADAR GLOVES YL/ANT XL</t>
  </si>
  <si>
    <t>3561820-559-XL</t>
  </si>
  <si>
    <t xml:space="preserve">3330-5967       </t>
  </si>
  <si>
    <t>482-72752X</t>
  </si>
  <si>
    <t>RADAR GLOVES YL/ANT 2X</t>
  </si>
  <si>
    <t>3561820-559-2XL</t>
  </si>
  <si>
    <t xml:space="preserve">3330-5968       </t>
  </si>
  <si>
    <t xml:space="preserve">RADAR GLOVES BL/AQ S  </t>
  </si>
  <si>
    <t>3561820-7007-S</t>
  </si>
  <si>
    <t xml:space="preserve">3330-5969       </t>
  </si>
  <si>
    <t xml:space="preserve">RADAR GLOVES BL/AQ M  </t>
  </si>
  <si>
    <t>3561820-7007-M</t>
  </si>
  <si>
    <t xml:space="preserve">3330-5970       </t>
  </si>
  <si>
    <t xml:space="preserve">RADAR GLOVES BL/AQ L  </t>
  </si>
  <si>
    <t>3561820-7007-L</t>
  </si>
  <si>
    <t xml:space="preserve">3330-5971       </t>
  </si>
  <si>
    <t xml:space="preserve">RADAR GLOVES BL/AQ XL </t>
  </si>
  <si>
    <t>3561820-7007-XL</t>
  </si>
  <si>
    <t xml:space="preserve">3330-5972       </t>
  </si>
  <si>
    <t xml:space="preserve">RADAR GLOVES BL/AQ 2X </t>
  </si>
  <si>
    <t>3561820-7007-2XL</t>
  </si>
  <si>
    <t xml:space="preserve">3330-5973       </t>
  </si>
  <si>
    <t>482-7277S</t>
  </si>
  <si>
    <t xml:space="preserve">RADAR GLOVES PE/NV S  </t>
  </si>
  <si>
    <t>3561820-7069-S</t>
  </si>
  <si>
    <t xml:space="preserve">3330-5974       </t>
  </si>
  <si>
    <t>482-7277M</t>
  </si>
  <si>
    <t xml:space="preserve">RADAR GLOVES PE/NV M  </t>
  </si>
  <si>
    <t>3561820-7069-M</t>
  </si>
  <si>
    <t xml:space="preserve">3330-5975       </t>
  </si>
  <si>
    <t>482-7277L</t>
  </si>
  <si>
    <t xml:space="preserve">RADAR GLOVES PE/NV L  </t>
  </si>
  <si>
    <t>3561820-7069-L</t>
  </si>
  <si>
    <t xml:space="preserve">3330-5976       </t>
  </si>
  <si>
    <t>482-7277X</t>
  </si>
  <si>
    <t xml:space="preserve">RADAR GLOVES PE/NV XL </t>
  </si>
  <si>
    <t>3561820-7069-XL</t>
  </si>
  <si>
    <t xml:space="preserve">3330-5977       </t>
  </si>
  <si>
    <t>482-72772X</t>
  </si>
  <si>
    <t xml:space="preserve">RADAR GLOVES PE/NV 2X </t>
  </si>
  <si>
    <t>3561820-7069-2XL</t>
  </si>
  <si>
    <t xml:space="preserve">3330-5978       </t>
  </si>
  <si>
    <t>482-7273S</t>
  </si>
  <si>
    <t xml:space="preserve">RADAR GLOVES NV/AQ S  </t>
  </si>
  <si>
    <t>3561820-7630-S</t>
  </si>
  <si>
    <t xml:space="preserve">3330-5979       </t>
  </si>
  <si>
    <t>482-7273M</t>
  </si>
  <si>
    <t xml:space="preserve">RADAR GLOVES NV/AQ M  </t>
  </si>
  <si>
    <t>3561820-7630-M</t>
  </si>
  <si>
    <t xml:space="preserve">3330-5980       </t>
  </si>
  <si>
    <t>482-7273L</t>
  </si>
  <si>
    <t xml:space="preserve">RADAR GLOVES NV/AQ L  </t>
  </si>
  <si>
    <t>3561820-7630-L</t>
  </si>
  <si>
    <t xml:space="preserve">3330-5981       </t>
  </si>
  <si>
    <t>482-7273X</t>
  </si>
  <si>
    <t xml:space="preserve">RADAR GLOVES NV/AQ XL </t>
  </si>
  <si>
    <t>3561820-7630-XL</t>
  </si>
  <si>
    <t xml:space="preserve">3330-5982       </t>
  </si>
  <si>
    <t>482-72732X</t>
  </si>
  <si>
    <t xml:space="preserve">RADAR GLOVES NV/AQ 2X </t>
  </si>
  <si>
    <t>3561820-7630-2XL</t>
  </si>
  <si>
    <t xml:space="preserve">3330-5983       </t>
  </si>
  <si>
    <t xml:space="preserve">RADAR GLOVES NV/GY S  </t>
  </si>
  <si>
    <t>3561820-7631-S</t>
  </si>
  <si>
    <t xml:space="preserve">3330-5984       </t>
  </si>
  <si>
    <t xml:space="preserve">RADAR GLOVES NV/GY M  </t>
  </si>
  <si>
    <t>3561820-7631-M</t>
  </si>
  <si>
    <t xml:space="preserve">3330-5985       </t>
  </si>
  <si>
    <t xml:space="preserve">RADAR GLOVES NV/GY L  </t>
  </si>
  <si>
    <t>3561820-7631-L</t>
  </si>
  <si>
    <t xml:space="preserve">3330-5986       </t>
  </si>
  <si>
    <t xml:space="preserve">RADAR GLOVES NV/GY XL </t>
  </si>
  <si>
    <t>3561820-7631-XL</t>
  </si>
  <si>
    <t xml:space="preserve">3330-5987       </t>
  </si>
  <si>
    <t xml:space="preserve">RADAR GLOVES NV/GY 2X </t>
  </si>
  <si>
    <t>3561820-7631-2XL</t>
  </si>
  <si>
    <t xml:space="preserve">3330-5988       </t>
  </si>
  <si>
    <t>482-7220S</t>
  </si>
  <si>
    <t xml:space="preserve">DUNE GLOVES BLACK S   </t>
  </si>
  <si>
    <t>3562520-10-S</t>
  </si>
  <si>
    <t xml:space="preserve">3330-5989       </t>
  </si>
  <si>
    <t>482-7220M</t>
  </si>
  <si>
    <t xml:space="preserve">DUNE GLOVES BLACK M   </t>
  </si>
  <si>
    <t>3562520-10-M</t>
  </si>
  <si>
    <t xml:space="preserve">3330-5990       </t>
  </si>
  <si>
    <t>482-7220L</t>
  </si>
  <si>
    <t xml:space="preserve">DUNE GLOVES BLACK L   </t>
  </si>
  <si>
    <t>3562520-10-L</t>
  </si>
  <si>
    <t xml:space="preserve">3330-5991       </t>
  </si>
  <si>
    <t>482-7220X</t>
  </si>
  <si>
    <t xml:space="preserve">DUNE GLOVES BLACK XL  </t>
  </si>
  <si>
    <t>3562520-10-XL</t>
  </si>
  <si>
    <t xml:space="preserve">3330-5992       </t>
  </si>
  <si>
    <t>482-72202X</t>
  </si>
  <si>
    <t xml:space="preserve">DUNE GLOVES BLACK 2X  </t>
  </si>
  <si>
    <t>3562520-10-2XL</t>
  </si>
  <si>
    <t xml:space="preserve">3330-5993       </t>
  </si>
  <si>
    <t>482-7221S</t>
  </si>
  <si>
    <t xml:space="preserve">DUNE GLOVES GRAY S    </t>
  </si>
  <si>
    <t>3562520-11-S</t>
  </si>
  <si>
    <t xml:space="preserve">3330-5994       </t>
  </si>
  <si>
    <t>482-7221M</t>
  </si>
  <si>
    <t xml:space="preserve">DUNE GLOVES GRAY M    </t>
  </si>
  <si>
    <t>3562520-11-M</t>
  </si>
  <si>
    <t xml:space="preserve">3330-5995       </t>
  </si>
  <si>
    <t>482-7221L</t>
  </si>
  <si>
    <t xml:space="preserve">DUNE GLOVES GRAY L    </t>
  </si>
  <si>
    <t>3562520-11-L</t>
  </si>
  <si>
    <t xml:space="preserve">3330-5996       </t>
  </si>
  <si>
    <t>482-7221X</t>
  </si>
  <si>
    <t xml:space="preserve">DUNE GLOVES GRAY XL   </t>
  </si>
  <si>
    <t>3562520-11-XL</t>
  </si>
  <si>
    <t xml:space="preserve">3330-5997       </t>
  </si>
  <si>
    <t>482-72212X</t>
  </si>
  <si>
    <t xml:space="preserve">DUNE GLOVES GRAY 2X   </t>
  </si>
  <si>
    <t>3562520-11-2XL</t>
  </si>
  <si>
    <t xml:space="preserve">3330-5998       </t>
  </si>
  <si>
    <t>482-7222S</t>
  </si>
  <si>
    <t xml:space="preserve">DUNE GLOVES RED S     </t>
  </si>
  <si>
    <t>3562520-3010-S</t>
  </si>
  <si>
    <t xml:space="preserve">3330-5999       </t>
  </si>
  <si>
    <t>482-7222M</t>
  </si>
  <si>
    <t xml:space="preserve">DUNE GLOVES RED M     </t>
  </si>
  <si>
    <t>3562520-3010-M</t>
  </si>
  <si>
    <t xml:space="preserve">3330-6000       </t>
  </si>
  <si>
    <t>482-7222L</t>
  </si>
  <si>
    <t xml:space="preserve">DUNE GLOVES RED L     </t>
  </si>
  <si>
    <t>3562520-3010-L</t>
  </si>
  <si>
    <t xml:space="preserve">3330-6001       </t>
  </si>
  <si>
    <t>482-7222X</t>
  </si>
  <si>
    <t xml:space="preserve">DUNE GLOVES RED XL    </t>
  </si>
  <si>
    <t>3562520-3010-XL</t>
  </si>
  <si>
    <t xml:space="preserve">3330-6002       </t>
  </si>
  <si>
    <t>482-72222X</t>
  </si>
  <si>
    <t xml:space="preserve">DUNE GLOVES RED 2X    </t>
  </si>
  <si>
    <t>3562520-3010-2XL</t>
  </si>
  <si>
    <t xml:space="preserve">3330-6003       </t>
  </si>
  <si>
    <t>482-7228S</t>
  </si>
  <si>
    <t xml:space="preserve">DUNE GLOVES ORANGE S  </t>
  </si>
  <si>
    <t>3562520-440-S</t>
  </si>
  <si>
    <t xml:space="preserve">3330-6004       </t>
  </si>
  <si>
    <t>482-7228M</t>
  </si>
  <si>
    <t xml:space="preserve">DUNE GLOVES ORANGE M  </t>
  </si>
  <si>
    <t>3562520-440-M</t>
  </si>
  <si>
    <t xml:space="preserve">3330-6005       </t>
  </si>
  <si>
    <t>482-7228L</t>
  </si>
  <si>
    <t xml:space="preserve">DUNE GLOVES ORANGE L  </t>
  </si>
  <si>
    <t>3562520-440-L</t>
  </si>
  <si>
    <t xml:space="preserve">3330-6006       </t>
  </si>
  <si>
    <t>482-7228X</t>
  </si>
  <si>
    <t xml:space="preserve">DUNE GLOVES ORANGE XL </t>
  </si>
  <si>
    <t>3562520-440-XL</t>
  </si>
  <si>
    <t xml:space="preserve">3330-6007       </t>
  </si>
  <si>
    <t>482-72282X</t>
  </si>
  <si>
    <t xml:space="preserve">DUNE GLOVES ORANGE 2X </t>
  </si>
  <si>
    <t>3562520-440-2XL</t>
  </si>
  <si>
    <t xml:space="preserve">3330-6008       </t>
  </si>
  <si>
    <t>482-7223S</t>
  </si>
  <si>
    <t xml:space="preserve">DUNE GLOVES BLUE S    </t>
  </si>
  <si>
    <t>3562520-70-S</t>
  </si>
  <si>
    <t xml:space="preserve">3330-6009       </t>
  </si>
  <si>
    <t>482-7223M</t>
  </si>
  <si>
    <t xml:space="preserve">DUNE GLOVES BLUE M    </t>
  </si>
  <si>
    <t>3562520-70-M</t>
  </si>
  <si>
    <t xml:space="preserve">3330-6010       </t>
  </si>
  <si>
    <t>482-7223L</t>
  </si>
  <si>
    <t xml:space="preserve">DUNE GLOVES BLUE L    </t>
  </si>
  <si>
    <t>3562520-70-L</t>
  </si>
  <si>
    <t xml:space="preserve">3330-6011       </t>
  </si>
  <si>
    <t>482-7223X</t>
  </si>
  <si>
    <t xml:space="preserve">DUNE GLOVES BLUE XL   </t>
  </si>
  <si>
    <t>3562520-70-XL</t>
  </si>
  <si>
    <t xml:space="preserve">3330-6012       </t>
  </si>
  <si>
    <t>482-72232X</t>
  </si>
  <si>
    <t xml:space="preserve">DUNE GLOVES BLUE 2X   </t>
  </si>
  <si>
    <t>3562520-70-2XL</t>
  </si>
  <si>
    <t>482-7250S</t>
  </si>
  <si>
    <t xml:space="preserve">SMX-E GLOVES BLK/WT S </t>
  </si>
  <si>
    <t>3564020-12-S</t>
  </si>
  <si>
    <t>482-7250M</t>
  </si>
  <si>
    <t xml:space="preserve">SMX-E GLOVES BLK/WT M </t>
  </si>
  <si>
    <t>3564020-12-M</t>
  </si>
  <si>
    <t>482-7250L</t>
  </si>
  <si>
    <t xml:space="preserve">SMX-E GLOVES BLK/WT L </t>
  </si>
  <si>
    <t>3564020-12-L</t>
  </si>
  <si>
    <t>482-7250X</t>
  </si>
  <si>
    <t>SMX-E GLOVES BLK/WT XL</t>
  </si>
  <si>
    <t>3564020-12-XL</t>
  </si>
  <si>
    <t>482-72502X</t>
  </si>
  <si>
    <t>SMX-E GLOVES BLK/WT 2X</t>
  </si>
  <si>
    <t>3564020-12-2XL</t>
  </si>
  <si>
    <t>482-7255S</t>
  </si>
  <si>
    <t xml:space="preserve">SMX-E GLOVES BLK/YL S </t>
  </si>
  <si>
    <t>3564020-155-S</t>
  </si>
  <si>
    <t>482-7255M</t>
  </si>
  <si>
    <t xml:space="preserve">SMX-E GLOVES BLK/YL M </t>
  </si>
  <si>
    <t>3564020-155-M</t>
  </si>
  <si>
    <t>482-7255L</t>
  </si>
  <si>
    <t xml:space="preserve">SMX-E GLOVES BLK/YL L </t>
  </si>
  <si>
    <t>3564020-155-L</t>
  </si>
  <si>
    <t>482-7255X</t>
  </si>
  <si>
    <t>SMX-E GLOVES BLK/YL XL</t>
  </si>
  <si>
    <t>3564020-155-XL</t>
  </si>
  <si>
    <t>482-72552X</t>
  </si>
  <si>
    <t>SMX-E GLOVES BLK/YL 2X</t>
  </si>
  <si>
    <t>3564020-155-2XL</t>
  </si>
  <si>
    <t>482-7258S</t>
  </si>
  <si>
    <t xml:space="preserve">SMX-E GLOVES BLK/OR S </t>
  </si>
  <si>
    <t>3564020-156-S</t>
  </si>
  <si>
    <t>482-7258M</t>
  </si>
  <si>
    <t xml:space="preserve">SMX-E GLOVES BLK/OR M </t>
  </si>
  <si>
    <t>3564020-156-M</t>
  </si>
  <si>
    <t>482-7258L</t>
  </si>
  <si>
    <t xml:space="preserve">SMX-E GLOVES BLK/OR L </t>
  </si>
  <si>
    <t>3564020-156-L</t>
  </si>
  <si>
    <t>482-7258X</t>
  </si>
  <si>
    <t>SMX-E GLOVES BLK/OR XL</t>
  </si>
  <si>
    <t>3564020-156-XL</t>
  </si>
  <si>
    <t>482-72582X</t>
  </si>
  <si>
    <t>SMX-E GLOVES BLK/OR 2X</t>
  </si>
  <si>
    <t>3564020-156-2XL</t>
  </si>
  <si>
    <t>482-7252S</t>
  </si>
  <si>
    <t>3564020-9038-S</t>
  </si>
  <si>
    <t>482-7252M</t>
  </si>
  <si>
    <t>3564020-9038-M</t>
  </si>
  <si>
    <t>482-7252L</t>
  </si>
  <si>
    <t>3564020-9038-L</t>
  </si>
  <si>
    <t>482-7252X</t>
  </si>
  <si>
    <t xml:space="preserve">SMX-E GLOVES GY/RD XL </t>
  </si>
  <si>
    <t>3564020-9038-XL</t>
  </si>
  <si>
    <t>482-72522X</t>
  </si>
  <si>
    <t xml:space="preserve">SMX-E GLOVES GY/RD 2X </t>
  </si>
  <si>
    <t>3564020-9038-2XL</t>
  </si>
  <si>
    <t>482-7210S</t>
  </si>
  <si>
    <t xml:space="preserve">THERMO SHIELDER GLOVES BLK/GY S </t>
  </si>
  <si>
    <t>3520520-111-S</t>
  </si>
  <si>
    <t>482-7210M</t>
  </si>
  <si>
    <t xml:space="preserve">THERMO SHIELDER GLOVES BLK/GY M </t>
  </si>
  <si>
    <t>3520520-111-M</t>
  </si>
  <si>
    <t>482-7210L</t>
  </si>
  <si>
    <t xml:space="preserve">THERMO SHIELDER GLOVES BLK/GY L </t>
  </si>
  <si>
    <t>3520520-111-L</t>
  </si>
  <si>
    <t>482-7210X</t>
  </si>
  <si>
    <t>THERMO SHIELDER GLOVES BLK/GY XL</t>
  </si>
  <si>
    <t>3520520-111-XL</t>
  </si>
  <si>
    <t>482-72102X</t>
  </si>
  <si>
    <t>THERMO SHIELDER GLOVES BLK/GY 2X</t>
  </si>
  <si>
    <t>3520520-111-2XL</t>
  </si>
  <si>
    <t>482-7280XS</t>
  </si>
  <si>
    <t>YOUTH RADAR GLOVES BK/WT XS</t>
  </si>
  <si>
    <t>3541820-12-XS</t>
  </si>
  <si>
    <t xml:space="preserve">3332-1482       </t>
  </si>
  <si>
    <t>482-7280S</t>
  </si>
  <si>
    <t xml:space="preserve">YOUTH RADAR GLOVES BK/WT S </t>
  </si>
  <si>
    <t>3541820-12-S</t>
  </si>
  <si>
    <t xml:space="preserve">3332-1483       </t>
  </si>
  <si>
    <t>482-7280M</t>
  </si>
  <si>
    <t xml:space="preserve">YOUTH RADAR GLOVES BK/WT M </t>
  </si>
  <si>
    <t>3541820-12-M</t>
  </si>
  <si>
    <t xml:space="preserve">3332-1484       </t>
  </si>
  <si>
    <t>482-7280L</t>
  </si>
  <si>
    <t xml:space="preserve">YOUTH RADAR GLOVES BK/WT L </t>
  </si>
  <si>
    <t>3541820-12-L</t>
  </si>
  <si>
    <t>482-7280XXS</t>
  </si>
  <si>
    <t>YOUTH RADAR GLOVES BK/WT 2X</t>
  </si>
  <si>
    <t>3541820-12-2XS</t>
  </si>
  <si>
    <t xml:space="preserve">3332-1486       </t>
  </si>
  <si>
    <t>482-7288XXS</t>
  </si>
  <si>
    <t>YOUTH RADAR GLOVES AN/OR 2X</t>
  </si>
  <si>
    <t>3541820-1444-2XS</t>
  </si>
  <si>
    <t xml:space="preserve">3332-1487       </t>
  </si>
  <si>
    <t>482-7288XS</t>
  </si>
  <si>
    <t>YOUTH RADAR GLOVES AN/OR XS</t>
  </si>
  <si>
    <t>3541820-1444-XS</t>
  </si>
  <si>
    <t xml:space="preserve">3332-1488       </t>
  </si>
  <si>
    <t>482-7288S</t>
  </si>
  <si>
    <t xml:space="preserve">YOUTH RADAR GLOVES AN/OR S </t>
  </si>
  <si>
    <t>3541820-1444-S</t>
  </si>
  <si>
    <t xml:space="preserve">3332-1489       </t>
  </si>
  <si>
    <t>482-7288M</t>
  </si>
  <si>
    <t xml:space="preserve">YOUTH RADAR GLOVES AN/OR M </t>
  </si>
  <si>
    <t>3541820-1444-M</t>
  </si>
  <si>
    <t xml:space="preserve">3332-1490       </t>
  </si>
  <si>
    <t>482-7288L</t>
  </si>
  <si>
    <t xml:space="preserve">YOUTH RADAR GLOVES AN/OR L </t>
  </si>
  <si>
    <t>3541820-1444-L</t>
  </si>
  <si>
    <t xml:space="preserve">3332-1491       </t>
  </si>
  <si>
    <t>482-7282XXS</t>
  </si>
  <si>
    <t>YOUTH RADAR GLOVES RD/BK 2X</t>
  </si>
  <si>
    <t>3541820-3031-2XS</t>
  </si>
  <si>
    <t xml:space="preserve">3332-1492       </t>
  </si>
  <si>
    <t>482-7282XS</t>
  </si>
  <si>
    <t>3541820-3031-XS</t>
  </si>
  <si>
    <t xml:space="preserve">3332-1493       </t>
  </si>
  <si>
    <t>482-7282S</t>
  </si>
  <si>
    <t xml:space="preserve">YOUTH RADAR GLOVES RD/BK S </t>
  </si>
  <si>
    <t>3541820-3031-S</t>
  </si>
  <si>
    <t xml:space="preserve">3332-1494       </t>
  </si>
  <si>
    <t>482-7282M</t>
  </si>
  <si>
    <t xml:space="preserve">YOUTH RADAR GLOVES RD/BK M </t>
  </si>
  <si>
    <t>3541820-3031-M</t>
  </si>
  <si>
    <t xml:space="preserve">3332-1495       </t>
  </si>
  <si>
    <t>482-7282L</t>
  </si>
  <si>
    <t xml:space="preserve">YOUTH RADAR GLOVES RD/BK L </t>
  </si>
  <si>
    <t>3541820-3031-L</t>
  </si>
  <si>
    <t xml:space="preserve">3332-1496       </t>
  </si>
  <si>
    <t>482-7285XXS</t>
  </si>
  <si>
    <t>YOUTH RADAR GLOVES YL/AN 2X</t>
  </si>
  <si>
    <t>3541820-559-2XS</t>
  </si>
  <si>
    <t xml:space="preserve">3332-1497       </t>
  </si>
  <si>
    <t>482-7285XS</t>
  </si>
  <si>
    <t>YOUTH RADAR GLOVES YL/AN XS</t>
  </si>
  <si>
    <t>3541820-559-XS</t>
  </si>
  <si>
    <t xml:space="preserve">3332-1498       </t>
  </si>
  <si>
    <t>482-7285S</t>
  </si>
  <si>
    <t xml:space="preserve">YOUTH RADAR GLOVES YL/AN S </t>
  </si>
  <si>
    <t>3541820-559-S</t>
  </si>
  <si>
    <t xml:space="preserve">3332-1499       </t>
  </si>
  <si>
    <t>482-7285M</t>
  </si>
  <si>
    <t xml:space="preserve">YOUTH RADAR GLOVES YL/AN M </t>
  </si>
  <si>
    <t>3541820-559-M</t>
  </si>
  <si>
    <t xml:space="preserve">3332-1500       </t>
  </si>
  <si>
    <t>482-7285L</t>
  </si>
  <si>
    <t xml:space="preserve">YOUTH RADAR GLOVES YL/AN L </t>
  </si>
  <si>
    <t>3541820-559-L</t>
  </si>
  <si>
    <t xml:space="preserve">3332-1501       </t>
  </si>
  <si>
    <t>YOUTH RADAR GLOVES BL/AQ 2X</t>
  </si>
  <si>
    <t>3541820-7007-2XS</t>
  </si>
  <si>
    <t xml:space="preserve">3332-1502       </t>
  </si>
  <si>
    <t>YOUTH RADAR GLOVES BL/AQ XS</t>
  </si>
  <si>
    <t>3541820-7007-XS</t>
  </si>
  <si>
    <t xml:space="preserve">3332-1503       </t>
  </si>
  <si>
    <t xml:space="preserve">YOUTH RADAR GLOVES BL/AQ S </t>
  </si>
  <si>
    <t>3541820-7007-S</t>
  </si>
  <si>
    <t xml:space="preserve">3332-1504       </t>
  </si>
  <si>
    <t xml:space="preserve">YOUTH RADAR GLOVES BL/AQ M </t>
  </si>
  <si>
    <t>3541820-7007-M</t>
  </si>
  <si>
    <t xml:space="preserve">3332-1505       </t>
  </si>
  <si>
    <t xml:space="preserve">YOUTH RADAR GLOVES BL/AQ L </t>
  </si>
  <si>
    <t>3541820-7007-L</t>
  </si>
  <si>
    <t xml:space="preserve">3332-1506       </t>
  </si>
  <si>
    <t>482-7283XXS</t>
  </si>
  <si>
    <t>YOUTH RADAR GLOVES NV/AQ 2X</t>
  </si>
  <si>
    <t>3541820-7630-2XS</t>
  </si>
  <si>
    <t xml:space="preserve">3332-1507       </t>
  </si>
  <si>
    <t>482-7283XS</t>
  </si>
  <si>
    <t>YOUTH RADAR GLOVES NV/AQ XS</t>
  </si>
  <si>
    <t>3541820-7630-XS</t>
  </si>
  <si>
    <t xml:space="preserve">3332-1508       </t>
  </si>
  <si>
    <t>482-7283S</t>
  </si>
  <si>
    <t xml:space="preserve">YOUTH RADAR GLOVES NV/AQ S </t>
  </si>
  <si>
    <t>3541820-7630-S</t>
  </si>
  <si>
    <t xml:space="preserve">3332-1509       </t>
  </si>
  <si>
    <t>482-7283M</t>
  </si>
  <si>
    <t xml:space="preserve">YOUTH RADAR GLOVES NV/AQ M </t>
  </si>
  <si>
    <t>3541820-7630-M</t>
  </si>
  <si>
    <t xml:space="preserve">3332-1510       </t>
  </si>
  <si>
    <t>482-7283L</t>
  </si>
  <si>
    <t xml:space="preserve">YOUTH RADAR GLOVES NV/AQ L </t>
  </si>
  <si>
    <t>3541820-7630-L</t>
  </si>
  <si>
    <t>482-9011XS</t>
  </si>
  <si>
    <t>8301720-1909-XS</t>
  </si>
  <si>
    <t>482-9011S</t>
  </si>
  <si>
    <t>8301720-1909-SM</t>
  </si>
  <si>
    <t>482-9011M</t>
  </si>
  <si>
    <t>8301720-1909-MD</t>
  </si>
  <si>
    <t>482-9011L</t>
  </si>
  <si>
    <t>8301720-1909-LG</t>
  </si>
  <si>
    <t>482-9011X</t>
  </si>
  <si>
    <t>8301720-1909-XL</t>
  </si>
  <si>
    <t>482-90112X</t>
  </si>
  <si>
    <t>8301720-1909-2X</t>
  </si>
  <si>
    <t>482-9121XS</t>
  </si>
  <si>
    <t>SM-8 RADIUM HELMET XS</t>
  </si>
  <si>
    <t>8301519-7057-XS</t>
  </si>
  <si>
    <t>482-9121S</t>
  </si>
  <si>
    <t>SM-8 RADIUM HELMET S</t>
  </si>
  <si>
    <t>8301519-7057-S</t>
  </si>
  <si>
    <t>482-9121M</t>
  </si>
  <si>
    <t>SM-8 RADIUM HELMET M</t>
  </si>
  <si>
    <t>8301519-7057-M</t>
  </si>
  <si>
    <t>482-9121L</t>
  </si>
  <si>
    <t>SM-8 RADIUM HELMET L</t>
  </si>
  <si>
    <t>8301519-7057-L</t>
  </si>
  <si>
    <t>482-9121X</t>
  </si>
  <si>
    <t>SM-8 RADIUM HELMET XL</t>
  </si>
  <si>
    <t>8301519-7057-X</t>
  </si>
  <si>
    <t>482-91212X</t>
  </si>
  <si>
    <t>SM-8 RADIUM HELMET 2XL</t>
  </si>
  <si>
    <t>8301519-7057-2X</t>
  </si>
  <si>
    <t>482-64041</t>
  </si>
  <si>
    <t>482-64081</t>
  </si>
  <si>
    <t>482-64091</t>
  </si>
  <si>
    <t>482-64211</t>
  </si>
  <si>
    <t>482-64221</t>
  </si>
  <si>
    <t>482-64201</t>
  </si>
  <si>
    <t>482-64231</t>
  </si>
  <si>
    <t>482-64331</t>
  </si>
  <si>
    <t>482-64311</t>
  </si>
  <si>
    <t>482-64321</t>
  </si>
  <si>
    <t>482-64301</t>
  </si>
  <si>
    <t>SUPERTECH R BOOT X KENNY ROBERTS 42</t>
  </si>
  <si>
    <t>SUPERTECH R BOOT X KENNY ROBERTS 43</t>
  </si>
  <si>
    <t>SUPERTECH R BOOT X KENNY ROBERTS 44</t>
  </si>
  <si>
    <t>SUPERTECH R BOOT X KENNY ROBERTS 45</t>
  </si>
  <si>
    <t>SUPERTECH R BOOT X KENNY ROBERTS 46</t>
  </si>
  <si>
    <t>3568420-10-S</t>
  </si>
  <si>
    <t>3568420-10-M</t>
  </si>
  <si>
    <t>3568420-10-L</t>
  </si>
  <si>
    <t>3568420-10-XL</t>
  </si>
  <si>
    <t>3568420-10-2XL</t>
  </si>
  <si>
    <t>3568420-10-3XL</t>
  </si>
  <si>
    <t>3568420-12-S</t>
  </si>
  <si>
    <t>3568420-12-M</t>
  </si>
  <si>
    <t>3568420-12-L</t>
  </si>
  <si>
    <t>3568420-12-XL</t>
  </si>
  <si>
    <t>3568420-12-2XL</t>
  </si>
  <si>
    <t>3568420-12-3XL</t>
  </si>
  <si>
    <t>3568420-1030-S</t>
  </si>
  <si>
    <t>3568420-1030-M</t>
  </si>
  <si>
    <t>3568420-1030-L</t>
  </si>
  <si>
    <t>3568420-1030-XL</t>
  </si>
  <si>
    <t>3568420-1030-2XL</t>
  </si>
  <si>
    <t>3568420-1030-3XL</t>
  </si>
  <si>
    <t>3567818-13-S</t>
  </si>
  <si>
    <t>3567818-13-M</t>
  </si>
  <si>
    <t>3567818-13-L</t>
  </si>
  <si>
    <t>3567818-13-XL</t>
  </si>
  <si>
    <t>3567818-13-2XL</t>
  </si>
  <si>
    <t>3567818-13-3XL</t>
  </si>
  <si>
    <t>3576118-16-S</t>
  </si>
  <si>
    <t>3576118-16-M</t>
  </si>
  <si>
    <t>3576118-16-L</t>
  </si>
  <si>
    <t>3576118-16-XL</t>
  </si>
  <si>
    <t>3576118-16-2XL</t>
  </si>
  <si>
    <t>3576118-16-3XL</t>
  </si>
  <si>
    <t>3566818-16-S</t>
  </si>
  <si>
    <t>3566818-16-M</t>
  </si>
  <si>
    <t>3566818-16-L</t>
  </si>
  <si>
    <t>3566818-16-XL</t>
  </si>
  <si>
    <t>3566818-16-2XL</t>
  </si>
  <si>
    <t>3566818-16-3XL</t>
  </si>
  <si>
    <t>3598420-10-XS</t>
  </si>
  <si>
    <t>3598420-10-S</t>
  </si>
  <si>
    <t>3598420-10-M</t>
  </si>
  <si>
    <t>3598420-10-L</t>
  </si>
  <si>
    <t>3598420-10-XL</t>
  </si>
  <si>
    <t>3598420-12-XS</t>
  </si>
  <si>
    <t>3598420-12-S</t>
  </si>
  <si>
    <t>3598420-12-M</t>
  </si>
  <si>
    <t>3598420-12-L</t>
  </si>
  <si>
    <t>3598420-12-XL</t>
  </si>
  <si>
    <t>3598420-1039-XS</t>
  </si>
  <si>
    <t>3598420-1039-S</t>
  </si>
  <si>
    <t>3598420-1039-M</t>
  </si>
  <si>
    <t>3598420-1039-L</t>
  </si>
  <si>
    <t>3598420-1039-XL</t>
  </si>
  <si>
    <t>3527620-104-S</t>
  </si>
  <si>
    <t>3527620-104-M</t>
  </si>
  <si>
    <t>3527620-104-L</t>
  </si>
  <si>
    <t>3527620-104-XL</t>
  </si>
  <si>
    <t>3527620-104-2XL</t>
  </si>
  <si>
    <t>3527620-104-3XL</t>
  </si>
  <si>
    <t>3527620-12-S</t>
  </si>
  <si>
    <t>3527620-12-M</t>
  </si>
  <si>
    <t>3527620-12-L</t>
  </si>
  <si>
    <t>3527620-12-XL</t>
  </si>
  <si>
    <t>3527620-12-2XL</t>
  </si>
  <si>
    <t>3527620-12-3XL</t>
  </si>
  <si>
    <t>3527620-1030-S</t>
  </si>
  <si>
    <t>3527620-1030-M</t>
  </si>
  <si>
    <t>3527620-1030-L</t>
  </si>
  <si>
    <t>3527620-1030-XL</t>
  </si>
  <si>
    <t>3527620-1030-2XL</t>
  </si>
  <si>
    <t>3527620-1030-3XL</t>
  </si>
  <si>
    <t>3527620-155-S</t>
  </si>
  <si>
    <t>3527620-155-M</t>
  </si>
  <si>
    <t>3527620-155-L</t>
  </si>
  <si>
    <t>3527620-155-XL</t>
  </si>
  <si>
    <t>3527620-155-2XL</t>
  </si>
  <si>
    <t>3527620-155-3XL</t>
  </si>
  <si>
    <t xml:space="preserve">STELLA S-MAX DRYSTAR GLOVES B/G XS </t>
  </si>
  <si>
    <t>3537620-104-XS</t>
  </si>
  <si>
    <t>3537620-104-S</t>
  </si>
  <si>
    <t>3537620-104-M</t>
  </si>
  <si>
    <t>3537620-104-L</t>
  </si>
  <si>
    <t xml:space="preserve">STELLA S-MAX DRYSTAR GLOVES B/G XL </t>
  </si>
  <si>
    <t>3537620-104-XL</t>
  </si>
  <si>
    <t xml:space="preserve">STELLA S-MAX DRYSTAR GLOVES B/W XS </t>
  </si>
  <si>
    <t>3537620-12-XS</t>
  </si>
  <si>
    <t>3537620-12-S</t>
  </si>
  <si>
    <t>3537620-12-M</t>
  </si>
  <si>
    <t>3537620-12-L</t>
  </si>
  <si>
    <t xml:space="preserve">STELLA S-MAX DRYSTAR GLOVES B/W XL </t>
  </si>
  <si>
    <t>3537620-12-XL</t>
  </si>
  <si>
    <t xml:space="preserve">STELLA S-MAX DRYSTAR GLOVES B/P XS </t>
  </si>
  <si>
    <t>3537620-1039-XS</t>
  </si>
  <si>
    <t>3537620-1039-S</t>
  </si>
  <si>
    <t>3537620-1039-M</t>
  </si>
  <si>
    <t>3537620-1039-L</t>
  </si>
  <si>
    <t xml:space="preserve">STELLA S-MAX DRYSTAR GLOVES B/P XL </t>
  </si>
  <si>
    <t>3537620-1039-XL</t>
  </si>
  <si>
    <t xml:space="preserve">STELLA S-MAX DRYSTAR GLOVES B/T XS </t>
  </si>
  <si>
    <t>3537620-1170-XS</t>
  </si>
  <si>
    <t>3537620-1170-S</t>
  </si>
  <si>
    <t>3537620-1170-M</t>
  </si>
  <si>
    <t>3537620-1170-L</t>
  </si>
  <si>
    <t xml:space="preserve">STELLA S-MAX DRYSTAR GLOVES B/T XL </t>
  </si>
  <si>
    <t>3537620-1170-XL</t>
  </si>
  <si>
    <t xml:space="preserve">714-B </t>
  </si>
  <si>
    <t xml:space="preserve">SMX PLUS v2 BOOTS BK/WH/RD FL 38 </t>
  </si>
  <si>
    <t xml:space="preserve">SMX PLUS v2 BOOTS BK/WH/RD FL 39 </t>
  </si>
  <si>
    <t xml:space="preserve">SMX PLUS v2 BOOTS BK/WH/RD FL 40 </t>
  </si>
  <si>
    <t xml:space="preserve">SMX PLUS v2 BOOTS BK/WH/RD FL 41 </t>
  </si>
  <si>
    <t xml:space="preserve">SMX PLUS v2 BOOTS BK/WH/RD FL 42 </t>
  </si>
  <si>
    <t xml:space="preserve">SMX PLUS v2 BOOTS BK/WH/RD FL 43 </t>
  </si>
  <si>
    <t xml:space="preserve">SMX PLUS v2 BOOTS BK/WH/RD FL 44 </t>
  </si>
  <si>
    <t xml:space="preserve">SMX PLUS v2 BOOTS BK/WH/RD FL 45 </t>
  </si>
  <si>
    <t xml:space="preserve">SMX PLUS v2 BOOTS BK/WH/RD FL 46 </t>
  </si>
  <si>
    <t xml:space="preserve">SMX PLUS v2 BOOTS BK/WH/RD FL 47 </t>
  </si>
  <si>
    <t xml:space="preserve">SMX PLUS v2 BOOTS BK/WH/RD FL 48 </t>
  </si>
  <si>
    <t xml:space="preserve">SMX PLUS v2 BOOTS BK/WH/YL FL 38 </t>
  </si>
  <si>
    <t>2221019-125-38</t>
  </si>
  <si>
    <t xml:space="preserve">SMX PLUS v2 BOOTS BK/WH/YL FL 39 </t>
  </si>
  <si>
    <t>2221019-125-39</t>
  </si>
  <si>
    <t xml:space="preserve">SMX PLUS v2 BOOTS BK/WH/YL FL 40 </t>
  </si>
  <si>
    <t>2221019-125-40</t>
  </si>
  <si>
    <t xml:space="preserve">SMX PLUS v2 BOOTS BK/WH/YL FL 41 </t>
  </si>
  <si>
    <t>2221019-125-41</t>
  </si>
  <si>
    <t xml:space="preserve">SMX PLUS v2 BOOTS BK/WH/YL FL 42 </t>
  </si>
  <si>
    <t>2221019-125-42</t>
  </si>
  <si>
    <t xml:space="preserve">SMX PLUS v2 BOOTS BK/WH/YL FL 43 </t>
  </si>
  <si>
    <t>2221019-125-43</t>
  </si>
  <si>
    <t xml:space="preserve">SMX PLUS v2 BOOTS BK/WH/YL FL 44 </t>
  </si>
  <si>
    <t>2221019-125-44</t>
  </si>
  <si>
    <t xml:space="preserve">SMX PLUS v2 BOOTS BK/WH/YL FL 45 </t>
  </si>
  <si>
    <t>2221019-125-45</t>
  </si>
  <si>
    <t xml:space="preserve">SMX PLUS v2 BOOTS BK/WH/YL FL 46 </t>
  </si>
  <si>
    <t>2221019-125-46</t>
  </si>
  <si>
    <t xml:space="preserve">SMX PLUS v2 BOOTS BK/WH/YL FL 47 </t>
  </si>
  <si>
    <t>2221019-125-47</t>
  </si>
  <si>
    <t xml:space="preserve">SMX PLUS v2 BOOTS BK/WH/YL FL 48 </t>
  </si>
  <si>
    <t>2221019-125-48</t>
  </si>
  <si>
    <t>SMX PLUS v2 BOOTS VENTED BK/WT/RD 38</t>
  </si>
  <si>
    <t>SMX PLUS v2 BOOTS VENTED BK/WT/RD 39</t>
  </si>
  <si>
    <t>SMX PLUS v2 BOOTS VENTED BK/WT/RD 40</t>
  </si>
  <si>
    <t>SMX PLUS v2 BOOTS VENTED BK/WT/RD 41</t>
  </si>
  <si>
    <t>SMX PLUS v2 BOOTS VENTED BK/WT/RD 42</t>
  </si>
  <si>
    <t>SMX PLUS v2 BOOTS VENTED BK/WT/RD 43</t>
  </si>
  <si>
    <t>SMX PLUS v2 BOOTS VENTED BK/WT/RD 44</t>
  </si>
  <si>
    <t>SMX PLUS v2 BOOTS VENTED BK/WT/RD 45</t>
  </si>
  <si>
    <t>SMX PLUS v2 BOOTS VENTED BK/WT/RD 46</t>
  </si>
  <si>
    <t>SMX PLUS v2 BOOTS VENTED BK/WT/RD 47</t>
  </si>
  <si>
    <t>SMX PLUS v2 BOOTS VENTED BK/WT/RD 48</t>
  </si>
  <si>
    <t>SMX PLUS v2 BOOTS VENTED BK/WT/YL 38</t>
  </si>
  <si>
    <t>2221119-125-38</t>
  </si>
  <si>
    <t>SMX PLUS v2 BOOTS VENTED BK/WT/YL 39</t>
  </si>
  <si>
    <t>2221119-125-39</t>
  </si>
  <si>
    <t>SMX PLUS v2 BOOTS VENTED BK/WT/YL 40</t>
  </si>
  <si>
    <t>2221119-125-40</t>
  </si>
  <si>
    <t>SMX PLUS v2 BOOTS VENTED BK/WT/YL 41</t>
  </si>
  <si>
    <t>2221119-125-41</t>
  </si>
  <si>
    <t>SMX PLUS v2 BOOTS VENTED BK/WT/YL 42</t>
  </si>
  <si>
    <t>2221119-125-42</t>
  </si>
  <si>
    <t>SMX PLUS v2 BOOTS VENTED BK/WT/YL 43</t>
  </si>
  <si>
    <t>2221119-125-43</t>
  </si>
  <si>
    <t>SMX PLUS v2 BOOTS VENTED BK/WT/YL 44</t>
  </si>
  <si>
    <t>2221119-125-44</t>
  </si>
  <si>
    <t>SMX PLUS v2 BOOTS VENTED BK/WT/YL 45</t>
  </si>
  <si>
    <t>2221119-125-45</t>
  </si>
  <si>
    <t>SMX PLUS v2 BOOTS VENTED BK/WT/YL 46</t>
  </si>
  <si>
    <t>2221119-125-46</t>
  </si>
  <si>
    <t>SMX PLUS v2 BOOTS VENTED BK/WT/YL 47</t>
  </si>
  <si>
    <t>2221119-125-47</t>
  </si>
  <si>
    <t>SMX PLUS v2 BOOTS VENTED BK/WT/YL 48</t>
  </si>
  <si>
    <t>2221119-125-48</t>
  </si>
  <si>
    <t>2221320-10-36</t>
  </si>
  <si>
    <t>2221320-10-37</t>
  </si>
  <si>
    <t>2221320-10-38</t>
  </si>
  <si>
    <t>2221320-10-39</t>
  </si>
  <si>
    <t>2221320-10-40</t>
  </si>
  <si>
    <t>2221320-10-41</t>
  </si>
  <si>
    <t>2221320-10-42</t>
  </si>
  <si>
    <t>2221320-10-43</t>
  </si>
  <si>
    <t>3107319-80-48</t>
  </si>
  <si>
    <t>3107319-80-50</t>
  </si>
  <si>
    <t>3107319-80-52</t>
  </si>
  <si>
    <t>3107319-80-54</t>
  </si>
  <si>
    <t>3107319-80-56</t>
  </si>
  <si>
    <t>3107319-80-58</t>
  </si>
  <si>
    <t>3107319-80-60</t>
  </si>
  <si>
    <t>3100220-10-48</t>
  </si>
  <si>
    <t>3100220-10-50</t>
  </si>
  <si>
    <t>3100220-10-52</t>
  </si>
  <si>
    <t>3100220-10-54</t>
  </si>
  <si>
    <t>3100220-10-56</t>
  </si>
  <si>
    <t>3100220-10-58</t>
  </si>
  <si>
    <t>3100220-10-60</t>
  </si>
  <si>
    <t>3100220-1231-48</t>
  </si>
  <si>
    <t>3100220-1231-50</t>
  </si>
  <si>
    <t>3100220-1231-52</t>
  </si>
  <si>
    <t>3100220-1231-54</t>
  </si>
  <si>
    <t>3100220-1231-56</t>
  </si>
  <si>
    <t>3100220-1231-58</t>
  </si>
  <si>
    <t>3100220-1231-60</t>
  </si>
  <si>
    <t>3100220-3001-48</t>
  </si>
  <si>
    <t>3100220-3001-50</t>
  </si>
  <si>
    <t>3100220-3001-52</t>
  </si>
  <si>
    <t>3100220-3001-54</t>
  </si>
  <si>
    <t>3100220-3001-56</t>
  </si>
  <si>
    <t>3100220-3001-58</t>
  </si>
  <si>
    <t>3100220-3001-60</t>
  </si>
  <si>
    <t>3100220-125-48</t>
  </si>
  <si>
    <t>3100220-125-50</t>
  </si>
  <si>
    <t>3100220-125-52</t>
  </si>
  <si>
    <t>3100220-125-54</t>
  </si>
  <si>
    <t>3100220-125-56</t>
  </si>
  <si>
    <t>3100220-125-58</t>
  </si>
  <si>
    <t>3100220-125-60</t>
  </si>
  <si>
    <t>3105520-10-48</t>
  </si>
  <si>
    <t>3105520-10-50</t>
  </si>
  <si>
    <t>3105520-10-52</t>
  </si>
  <si>
    <t>3105520-10-54</t>
  </si>
  <si>
    <t>3105520-10-56</t>
  </si>
  <si>
    <t>3105520-10-58</t>
  </si>
  <si>
    <t>3105520-10-60</t>
  </si>
  <si>
    <t>3105520-80-48</t>
  </si>
  <si>
    <t>3105520-80-50</t>
  </si>
  <si>
    <t>3105520-80-52</t>
  </si>
  <si>
    <t>3105520-80-54</t>
  </si>
  <si>
    <t>3105520-80-56</t>
  </si>
  <si>
    <t>3105520-80-58</t>
  </si>
  <si>
    <t>3105520-80-60</t>
  </si>
  <si>
    <t>3111520-10-38</t>
  </si>
  <si>
    <t>3111520-10-40</t>
  </si>
  <si>
    <t>3111520-10-42</t>
  </si>
  <si>
    <t>3111520-10-44</t>
  </si>
  <si>
    <t>3111520-10-46</t>
  </si>
  <si>
    <t>3111520-10-48</t>
  </si>
  <si>
    <t>3111520-10-50</t>
  </si>
  <si>
    <t>3209720-1123-S</t>
  </si>
  <si>
    <t>3209720-1123-M</t>
  </si>
  <si>
    <t>3209720-1123-L</t>
  </si>
  <si>
    <t>3209720-1123-XL</t>
  </si>
  <si>
    <t>3209720-1123-2XL</t>
  </si>
  <si>
    <t>3209720-1123-3XL</t>
  </si>
  <si>
    <t>3209720-1123-4XL</t>
  </si>
  <si>
    <t>3209720-3018-S</t>
  </si>
  <si>
    <t>3209720-3018-M</t>
  </si>
  <si>
    <t>3209720-3018-L</t>
  </si>
  <si>
    <t>3209720-3018-XL</t>
  </si>
  <si>
    <t>3209720-3018-2XL</t>
  </si>
  <si>
    <t>3209720-3018-3XL</t>
  </si>
  <si>
    <t>3209720-3018-4XL</t>
  </si>
  <si>
    <t>4200918-10-S</t>
  </si>
  <si>
    <t>4200918-10-M</t>
  </si>
  <si>
    <t>4200918-10-L</t>
  </si>
  <si>
    <t>4200918-10-XL</t>
  </si>
  <si>
    <t>4200918-10-2XL</t>
  </si>
  <si>
    <t>4200918-10-3XL</t>
  </si>
  <si>
    <t>4200918-10-4XL</t>
  </si>
  <si>
    <t>4200918-951-S</t>
  </si>
  <si>
    <t>4200918-951-M</t>
  </si>
  <si>
    <t>4200918-951-L</t>
  </si>
  <si>
    <t>4200918-951-XL</t>
  </si>
  <si>
    <t>4200918-951-2XL</t>
  </si>
  <si>
    <t>4200918-951-3XL</t>
  </si>
  <si>
    <t>4200918-951-4XL</t>
  </si>
  <si>
    <t>3207418-977-S</t>
  </si>
  <si>
    <t>3207418-977-M</t>
  </si>
  <si>
    <t>3207418-977-L</t>
  </si>
  <si>
    <t>3207418-977-XL</t>
  </si>
  <si>
    <t>3207418-977-2XL</t>
  </si>
  <si>
    <t>3207418-977-3XL</t>
  </si>
  <si>
    <t>3207418-977-4XL</t>
  </si>
  <si>
    <t>3207418-13-S</t>
  </si>
  <si>
    <t>3207418-13-M</t>
  </si>
  <si>
    <t>3207418-13-L</t>
  </si>
  <si>
    <t>3207418-13-XL</t>
  </si>
  <si>
    <t>3207418-13-2XL</t>
  </si>
  <si>
    <t>3207418-13-3XL</t>
  </si>
  <si>
    <t>3207418-13-4XL</t>
  </si>
  <si>
    <t>3304317-16-S</t>
  </si>
  <si>
    <t>3304317-16-M</t>
  </si>
  <si>
    <t>3304317-16-L</t>
  </si>
  <si>
    <t>3304317-16-XL</t>
  </si>
  <si>
    <t>3304317-16-2XL</t>
  </si>
  <si>
    <t>3304317-16-3XL</t>
  </si>
  <si>
    <t>3304317-16-4XL</t>
  </si>
  <si>
    <t>3328220-7203-28</t>
  </si>
  <si>
    <t>3328220-7203-30</t>
  </si>
  <si>
    <t>3328220-7203-32</t>
  </si>
  <si>
    <t>3328220-7203-34</t>
  </si>
  <si>
    <t>3328220-7203-36</t>
  </si>
  <si>
    <t>3328220-7203-38</t>
  </si>
  <si>
    <t>3328220-7203-40</t>
  </si>
  <si>
    <t>3328220-7201-28</t>
  </si>
  <si>
    <t>3328220-7201-30</t>
  </si>
  <si>
    <t>3328220-7201-32</t>
  </si>
  <si>
    <t>3328220-7201-34</t>
  </si>
  <si>
    <t>3328220-7201-36</t>
  </si>
  <si>
    <t>3328220-7201-38</t>
  </si>
  <si>
    <t>3328220-7201-40</t>
  </si>
  <si>
    <t>3328020-7202-28</t>
  </si>
  <si>
    <t>3328020-7202-30</t>
  </si>
  <si>
    <t>3328020-7202-32</t>
  </si>
  <si>
    <t>3328020-7202-34</t>
  </si>
  <si>
    <t>3328020-7202-36</t>
  </si>
  <si>
    <t>3328020-7202-38</t>
  </si>
  <si>
    <t>3328020-7202-40</t>
  </si>
  <si>
    <t xml:space="preserve">VICTORY DENIM PANTS MID TONE 28 </t>
  </si>
  <si>
    <t>3328020-7201-28</t>
  </si>
  <si>
    <t xml:space="preserve">VICTORY DENIM PANTS MID TONE 30 </t>
  </si>
  <si>
    <t>3328020-7201-30</t>
  </si>
  <si>
    <t xml:space="preserve">VICTORY DENIM PANTS MID TONE 32 </t>
  </si>
  <si>
    <t>3328020-7201-32</t>
  </si>
  <si>
    <t xml:space="preserve">VICTORY DENIM PANTS MID TONE 34 </t>
  </si>
  <si>
    <t>3328020-7201-34</t>
  </si>
  <si>
    <t xml:space="preserve">VICTORY DENIM PANTS MID TONE 36 </t>
  </si>
  <si>
    <t>3328020-7201-36</t>
  </si>
  <si>
    <t xml:space="preserve">VICTORY DENIM PANTS MID TONE 38 </t>
  </si>
  <si>
    <t>3328020-7201-38</t>
  </si>
  <si>
    <t xml:space="preserve">VICTORY DENIM PANTS MID TONE 40 </t>
  </si>
  <si>
    <t>3328020-7201-40</t>
  </si>
  <si>
    <t>3328520-7202-28</t>
  </si>
  <si>
    <t>3328520-7202-30</t>
  </si>
  <si>
    <t>3328520-7202-32</t>
  </si>
  <si>
    <t>3328520-7202-34</t>
  </si>
  <si>
    <t>3328520-7202-36</t>
  </si>
  <si>
    <t>3328520-7202-38</t>
  </si>
  <si>
    <t>3328520-7202-40</t>
  </si>
  <si>
    <t>3328520-7204-28</t>
  </si>
  <si>
    <t>3328520-7204-30</t>
  </si>
  <si>
    <t>3328520-7204-32</t>
  </si>
  <si>
    <t>3328520-7204-34</t>
  </si>
  <si>
    <t>3328520-7204-36</t>
  </si>
  <si>
    <t>3328520-7204-38</t>
  </si>
  <si>
    <t>3328520-7204-40</t>
  </si>
  <si>
    <t>3328520-1202-28</t>
  </si>
  <si>
    <t>3328520-1202-30</t>
  </si>
  <si>
    <t>3328520-1202-32</t>
  </si>
  <si>
    <t>3328520-1202-34</t>
  </si>
  <si>
    <t>3328520-1202-36</t>
  </si>
  <si>
    <t>3328520-1202-38</t>
  </si>
  <si>
    <t>3328520-1202-40</t>
  </si>
  <si>
    <t>3219820-10-XS</t>
  </si>
  <si>
    <t>3219820-10-S</t>
  </si>
  <si>
    <t>3219820-10-M</t>
  </si>
  <si>
    <t>3219820-10-L</t>
  </si>
  <si>
    <t>3219820-10-XL</t>
  </si>
  <si>
    <t>3219820-10-2XL</t>
  </si>
  <si>
    <t>3219820-984-XS</t>
  </si>
  <si>
    <t>3219820-984-S</t>
  </si>
  <si>
    <t>3219820-984-M</t>
  </si>
  <si>
    <t>3219820-984-L</t>
  </si>
  <si>
    <t>3219820-984-XL</t>
  </si>
  <si>
    <t>3219820-984-2XL</t>
  </si>
  <si>
    <t xml:space="preserve">STELLA CHROME SPORT HOODIE BK S </t>
  </si>
  <si>
    <t>4210920-10-S</t>
  </si>
  <si>
    <t xml:space="preserve">STELLA CHROME SPORT HOODIE BK M </t>
  </si>
  <si>
    <t>4210920-10-M</t>
  </si>
  <si>
    <t xml:space="preserve">STELLA CHROME SPORT HOODIE BK L </t>
  </si>
  <si>
    <t>4210920-10-L</t>
  </si>
  <si>
    <t>STELLA CHROME SPORT HOODIE BK XL</t>
  </si>
  <si>
    <t>4210920-10-XL</t>
  </si>
  <si>
    <t>STELLA CHROME SPORT HOODIE BK 2X</t>
  </si>
  <si>
    <t>4210920-10-2XL</t>
  </si>
  <si>
    <t xml:space="preserve">STELLA ANGELES DENIM PANTS RINSE 24 </t>
  </si>
  <si>
    <t>3338020-7203-24</t>
  </si>
  <si>
    <t xml:space="preserve">STELLA ANGELES DENIM PANTS RINSE 26 </t>
  </si>
  <si>
    <t>3338020-7203-26</t>
  </si>
  <si>
    <t xml:space="preserve">STELLA ANGELES DENIM PANTS RINSE 27 </t>
  </si>
  <si>
    <t>3338020-7203-27</t>
  </si>
  <si>
    <t xml:space="preserve">STELLA ANGELES DENIM PANTS RINSE 28 </t>
  </si>
  <si>
    <t>3338020-7203-28</t>
  </si>
  <si>
    <t xml:space="preserve">STELLA ANGELES DENIM PANTS RINSE 29 </t>
  </si>
  <si>
    <t>3338020-7203-29</t>
  </si>
  <si>
    <t xml:space="preserve">STELLA ANGELES DENIM PANTS RINSE 30 </t>
  </si>
  <si>
    <t>3338020-7203-30</t>
  </si>
  <si>
    <t xml:space="preserve">STELLA ANGELES DENIM PANTS RINSE 31 </t>
  </si>
  <si>
    <t>3338020-7203-31</t>
  </si>
  <si>
    <t xml:space="preserve">STELLA ANGELES DENIM PANTS RINSE 32 </t>
  </si>
  <si>
    <t>3338020-7203-32</t>
  </si>
  <si>
    <t xml:space="preserve">STELLA ANGELES DENIM PANTS RINSE 34 </t>
  </si>
  <si>
    <t>3338020-7203-34</t>
  </si>
  <si>
    <t>STELLA ANGELES DENIM PANTS M TONE 24</t>
  </si>
  <si>
    <t>3338020-7201-24</t>
  </si>
  <si>
    <t>STELLA ANGELES DENIM PANTS M TONE 26</t>
  </si>
  <si>
    <t>3338020-7201-26</t>
  </si>
  <si>
    <t>STELLA ANGELES DENIM PANTS M TONE 27</t>
  </si>
  <si>
    <t>3338020-7201-27</t>
  </si>
  <si>
    <t>STELLA ANGELES DENIM PANTS M TONE 28</t>
  </si>
  <si>
    <t>3338020-7201-28</t>
  </si>
  <si>
    <t>STELLA ANGELES DENIM PANTS M TONE 29</t>
  </si>
  <si>
    <t>3338020-7201-29</t>
  </si>
  <si>
    <t>STELLA ANGELES DENIM PANTS M TONE 30</t>
  </si>
  <si>
    <t>3338020-7201-30</t>
  </si>
  <si>
    <t>STELLA ANGELES DENIM PANTS M TONE 31</t>
  </si>
  <si>
    <t>3338020-7201-31</t>
  </si>
  <si>
    <t>STELLA ANGELES DENIM PANTS M TONE 32</t>
  </si>
  <si>
    <t>3338020-7201-32</t>
  </si>
  <si>
    <t>STELLA ANGELES DENIM PANTS M TONE 34</t>
  </si>
  <si>
    <t>3338020-7201-34</t>
  </si>
  <si>
    <t>3227418-977-S</t>
  </si>
  <si>
    <t>3227418-977-M</t>
  </si>
  <si>
    <t>3227418-977-L</t>
  </si>
  <si>
    <t>3227418-977-XL</t>
  </si>
  <si>
    <t>3227418-977-2XL</t>
  </si>
  <si>
    <t>3227418-977-3XL</t>
  </si>
  <si>
    <t>3227418-977-4XL</t>
  </si>
  <si>
    <t>3227418-13-S</t>
  </si>
  <si>
    <t>3227418-13-M</t>
  </si>
  <si>
    <t>3227418-13-L</t>
  </si>
  <si>
    <t>3227418-13-XL</t>
  </si>
  <si>
    <t>3227418-13-2XL</t>
  </si>
  <si>
    <t>3227418-13-3XL</t>
  </si>
  <si>
    <t>3227418-13-4XL</t>
  </si>
  <si>
    <t>3703019-417-S</t>
  </si>
  <si>
    <t>3703019-417-M</t>
  </si>
  <si>
    <t>3703019-417-L</t>
  </si>
  <si>
    <t>3703019-417-XL</t>
  </si>
  <si>
    <t>3703019-417-2XL</t>
  </si>
  <si>
    <t>3703019-417-3XL</t>
  </si>
  <si>
    <t>2611020-10-8</t>
  </si>
  <si>
    <t>2611020-10-8.5</t>
  </si>
  <si>
    <t>2611020-10-9</t>
  </si>
  <si>
    <t>2611020-10-9.5</t>
  </si>
  <si>
    <t>2611020-10-10</t>
  </si>
  <si>
    <t>2611020-10-10.5</t>
  </si>
  <si>
    <t>2611020-10-11</t>
  </si>
  <si>
    <t>2611020-10-11.5</t>
  </si>
  <si>
    <t>2611020-10-12</t>
  </si>
  <si>
    <t>2611020-10-13</t>
  </si>
  <si>
    <t>2611020-10-14</t>
  </si>
  <si>
    <t>2611020-1609-8</t>
  </si>
  <si>
    <t>CR-6 DRYSTAR RIDING SHOES BK/GN/BN 8.5</t>
  </si>
  <si>
    <t>2611020-1609-8.5</t>
  </si>
  <si>
    <t>2611020-1609-9</t>
  </si>
  <si>
    <t>CR-6 DRYSTAR RIDING SHOES BK/GN/BN 9.5</t>
  </si>
  <si>
    <t>2611020-1609-9.5</t>
  </si>
  <si>
    <t xml:space="preserve">CR-6 DRYSTAR RIDING SHOES BK/GN/BN 10 </t>
  </si>
  <si>
    <t>2611020-1609-10</t>
  </si>
  <si>
    <t>CR-6 DRYSTAR RIDING SHOES BK/GN/BN 10.5</t>
  </si>
  <si>
    <t>2611020-1609-10.5</t>
  </si>
  <si>
    <t>2611020-1609-11</t>
  </si>
  <si>
    <t>CR-6 DRYSTAR RIDING SHOES BK/GN/BN 11.5</t>
  </si>
  <si>
    <t>2611020-1609-11.5</t>
  </si>
  <si>
    <t>2611020-1609-12</t>
  </si>
  <si>
    <t>2611020-1609-13</t>
  </si>
  <si>
    <t>2611020-1609-14</t>
  </si>
  <si>
    <t>2611020-9084-8</t>
  </si>
  <si>
    <t>CR-6 DRYSTAR RIDING SHOES BK/GY/GM 8.5</t>
  </si>
  <si>
    <t>2611020-9084-8.5</t>
  </si>
  <si>
    <t>2611020-9084-9</t>
  </si>
  <si>
    <t>CR-6 DRYSTAR RIDING SHOES BK/GY/GM 9.5</t>
  </si>
  <si>
    <t>2611020-9084-9.5</t>
  </si>
  <si>
    <t xml:space="preserve">CR-6 DRYSTAR RIDING SHOES BK/GY/GM 10 </t>
  </si>
  <si>
    <t>2611020-9084-10</t>
  </si>
  <si>
    <t>CR-6 DRYSTAR RIDING SHOES BK/GY/GM 10.5</t>
  </si>
  <si>
    <t>2611020-9084-10.5</t>
  </si>
  <si>
    <t>2611020-9084-11</t>
  </si>
  <si>
    <t>CR-6 DRYSTAR RIDING SHOES BK/GY/GM 11.5</t>
  </si>
  <si>
    <t>2611020-9084-11.5</t>
  </si>
  <si>
    <t xml:space="preserve">CR-6 DRYSTAR RIDING SHOES BK/GY/GM 12 </t>
  </si>
  <si>
    <t>2611020-9084-12</t>
  </si>
  <si>
    <t xml:space="preserve">CR-6 DRYSTAR RIDING SHOES BK/GY/GM 13 </t>
  </si>
  <si>
    <t>2611020-9084-13</t>
  </si>
  <si>
    <t xml:space="preserve">CR-6 DRYSTAR RIDING SHOES BK/GY/GM 14 </t>
  </si>
  <si>
    <t>2611020-9084-14</t>
  </si>
  <si>
    <t>2848620-80-7</t>
  </si>
  <si>
    <t>2848620-80-8</t>
  </si>
  <si>
    <t>2848620-80-8.5</t>
  </si>
  <si>
    <t>2848620-80-9</t>
  </si>
  <si>
    <t>2848620-80-9.5</t>
  </si>
  <si>
    <t>2848620-80-10</t>
  </si>
  <si>
    <t>2848620-80-10.5</t>
  </si>
  <si>
    <t>2848620-80-11</t>
  </si>
  <si>
    <t>2848620-80-11.5</t>
  </si>
  <si>
    <t>2848620-80-12</t>
  </si>
  <si>
    <t>2848620-80-13</t>
  </si>
  <si>
    <t>2542015-1084-7</t>
  </si>
  <si>
    <t>2542015-1084-8</t>
  </si>
  <si>
    <t>2542015-1084-9</t>
  </si>
  <si>
    <t>2542015-1084-10</t>
  </si>
  <si>
    <t>2542015-1084-11</t>
  </si>
  <si>
    <t>2542015-1084-12</t>
  </si>
  <si>
    <t>2542015-1084-13</t>
  </si>
  <si>
    <t>2542015-1084-14</t>
  </si>
  <si>
    <t>3156319-12-48</t>
  </si>
  <si>
    <t>3156319-12-50</t>
  </si>
  <si>
    <t>3156319-12-52</t>
  </si>
  <si>
    <t>3156319-12-54</t>
  </si>
  <si>
    <t>3156319-12-56</t>
  </si>
  <si>
    <t>3156319-12-58</t>
  </si>
  <si>
    <t>3156319-321-48</t>
  </si>
  <si>
    <t>3156319-321-50</t>
  </si>
  <si>
    <t>3156319-321-52</t>
  </si>
  <si>
    <t>3156319-321-54</t>
  </si>
  <si>
    <t>3156319-321-56</t>
  </si>
  <si>
    <t>3156319-321-58</t>
  </si>
  <si>
    <t xml:space="preserve">GP TECH v3 LEATHER SUIT TECH-AIR COMPATIBLE BWS 48   </t>
  </si>
  <si>
    <t>3156819-1219-48</t>
  </si>
  <si>
    <t xml:space="preserve">GP TECH v3 LEATHER SUIT TECH-AIR COMPATIBLE BWS 50   </t>
  </si>
  <si>
    <t>3156819-1219-50</t>
  </si>
  <si>
    <t xml:space="preserve">GP TECH v3 LEATHER SUIT TECH-AIR COMPATIBLE BWS 52   </t>
  </si>
  <si>
    <t>3156819-1219-52</t>
  </si>
  <si>
    <t xml:space="preserve">GP TECH v3 LEATHER SUIT TECH-AIR COMPATIBLE BWS 54   </t>
  </si>
  <si>
    <t>3156819-1219-54</t>
  </si>
  <si>
    <t xml:space="preserve">GP TECH v3 LEATHER SUIT TECH-AIR COMPATIBLE BWS 56   </t>
  </si>
  <si>
    <t>3156819-1219-56</t>
  </si>
  <si>
    <t xml:space="preserve">GP TECH v3 LEATHER SUIT TECH-AIR COMPATIBLE BWS 58   </t>
  </si>
  <si>
    <t>3156819-1219-58</t>
  </si>
  <si>
    <t xml:space="preserve">GP TECH v3 LEATHER SUIT TECH-AIR COMPATIBLE BWR 48   </t>
  </si>
  <si>
    <t>3156819-7230-48</t>
  </si>
  <si>
    <t xml:space="preserve">GP TECH v3 LEATHER SUIT TECH-AIR COMPATIBLE BWR 50   </t>
  </si>
  <si>
    <t>3156819-7230-50</t>
  </si>
  <si>
    <t xml:space="preserve">GP TECH v3 LEATHER SUIT TECH-AIR COMPATIBLE BWR 52   </t>
  </si>
  <si>
    <t>3156819-7230-52</t>
  </si>
  <si>
    <t xml:space="preserve">GP TECH v3 LEATHER SUIT TECH-AIR COMPATIBLE BWR 54   </t>
  </si>
  <si>
    <t>3156819-7230-54</t>
  </si>
  <si>
    <t xml:space="preserve">GP TECH v3 LEATHER SUIT TECH-AIR COMPATIBLE BWR 56   </t>
  </si>
  <si>
    <t>3156819-7230-56</t>
  </si>
  <si>
    <t xml:space="preserve">GP TECH v3 LEATHER SUIT TECH-AIR COMPATIBLE BWR 58   </t>
  </si>
  <si>
    <t>3156819-7230-58</t>
  </si>
  <si>
    <t xml:space="preserve">GP TECH v3 LEATHER SUIT TECH-AIR COMPATIBLE RBY 48   </t>
  </si>
  <si>
    <t>3156819-3105-48</t>
  </si>
  <si>
    <t xml:space="preserve">GP TECH v3 LEATHER SUIT TECH-AIR COMPATIBLE RBY 50   </t>
  </si>
  <si>
    <t>3156819-3105-50</t>
  </si>
  <si>
    <t xml:space="preserve">GP TECH v3 LEATHER SUIT TECH-AIR COMPATIBLE RBY 52   </t>
  </si>
  <si>
    <t>3156819-3105-52</t>
  </si>
  <si>
    <t xml:space="preserve">GP TECH v3 LEATHER SUIT TECH-AIR COMPATIBLE RBY 54   </t>
  </si>
  <si>
    <t>3156819-3105-54</t>
  </si>
  <si>
    <t xml:space="preserve">GP TECH v3 LEATHER SUIT TECH-AIR COMPATIBLE RBY 56   </t>
  </si>
  <si>
    <t>3156819-3105-56</t>
  </si>
  <si>
    <t xml:space="preserve">GP TECH v3 LEATHER SUIT TECH-AIR COMPATIBLE RBY 58   </t>
  </si>
  <si>
    <t>3156819-3105-58</t>
  </si>
  <si>
    <t>3150120-1231-46</t>
  </si>
  <si>
    <t>3150120-1231-48</t>
  </si>
  <si>
    <t>3150120-1231-50</t>
  </si>
  <si>
    <t>3150120-1231-52</t>
  </si>
  <si>
    <t>3150120-1231-54</t>
  </si>
  <si>
    <t>3150120-1231-56</t>
  </si>
  <si>
    <t>3150120-1231-58</t>
  </si>
  <si>
    <t>3150120-1231-60</t>
  </si>
  <si>
    <t>3150120-3001-46</t>
  </si>
  <si>
    <t>3150120-3001-48</t>
  </si>
  <si>
    <t>3150120-3001-50</t>
  </si>
  <si>
    <t>3150120-3001-52</t>
  </si>
  <si>
    <t>3150120-3001-54</t>
  </si>
  <si>
    <t>3150120-3001-56</t>
  </si>
  <si>
    <t>3150120-3001-58</t>
  </si>
  <si>
    <t>3150120-3001-60</t>
  </si>
  <si>
    <t>3150120-1727-46</t>
  </si>
  <si>
    <t>3150120-1727-48</t>
  </si>
  <si>
    <t>3150120-1727-50</t>
  </si>
  <si>
    <t>3150120-1727-52</t>
  </si>
  <si>
    <t>3150120-1727-54</t>
  </si>
  <si>
    <t>3150120-1727-56</t>
  </si>
  <si>
    <t>3150120-1727-58</t>
  </si>
  <si>
    <t>3150120-1727-60</t>
  </si>
  <si>
    <t>3150120-125-46</t>
  </si>
  <si>
    <t>3150120-125-48</t>
  </si>
  <si>
    <t>3150120-125-50</t>
  </si>
  <si>
    <t>3150120-125-52</t>
  </si>
  <si>
    <t>3150120-125-54</t>
  </si>
  <si>
    <t>3150120-125-56</t>
  </si>
  <si>
    <t>3150120-125-58</t>
  </si>
  <si>
    <t>3150120-125-60</t>
  </si>
  <si>
    <t>4759319-1030-O/S</t>
  </si>
  <si>
    <t>4759319-3901-O/S</t>
  </si>
  <si>
    <t>4758614-1039-O/S</t>
  </si>
  <si>
    <t>4758918-16-O/S</t>
  </si>
  <si>
    <t>NUCLEON KR-1 CELL BACK PROTECTOR R/B XS</t>
  </si>
  <si>
    <t>6504520-9-XS</t>
  </si>
  <si>
    <t xml:space="preserve">NUCLEON KR-1 CELL BACK PROTECTOR R/B S </t>
  </si>
  <si>
    <t>6504520-9-S</t>
  </si>
  <si>
    <t xml:space="preserve">NUCLEON KR-1 CELL BACK PROTECTOR R/B M </t>
  </si>
  <si>
    <t>6504520-9-M</t>
  </si>
  <si>
    <t xml:space="preserve">NUCLEON KR-1 CELL BACK PROTECTOR R/B L </t>
  </si>
  <si>
    <t>6504520-9-L</t>
  </si>
  <si>
    <t>NUCLEON KR-1 CELL BACK PROTECTOR R/B XL</t>
  </si>
  <si>
    <t>6504520-9-XL</t>
  </si>
  <si>
    <t>NUCLEON KR-R CELL BACK PROTECTOR R/B XS</t>
  </si>
  <si>
    <t>6505020-9-XS</t>
  </si>
  <si>
    <t xml:space="preserve">NUCLEON KR-R CELL BACK PROTECTOR R/B S </t>
  </si>
  <si>
    <t>6505020-9-S</t>
  </si>
  <si>
    <t xml:space="preserve">NUCLEON KR-R CELL BACK PROTECTOR R/B M </t>
  </si>
  <si>
    <t>6505020-9-M</t>
  </si>
  <si>
    <t xml:space="preserve">NUCLEON KR-R CELL BACK PROTECTOR R/B L </t>
  </si>
  <si>
    <t>6505020-9-L</t>
  </si>
  <si>
    <t>NUCLEON KR-R CELL BACK PROTECTOR R/B XL</t>
  </si>
  <si>
    <t>6505020-9-XL</t>
  </si>
  <si>
    <t>482-69806</t>
  </si>
  <si>
    <t>6107020-10-O/S</t>
  </si>
  <si>
    <t>MARAUDER BACKPACK</t>
  </si>
  <si>
    <t>6107918-16-O/S</t>
  </si>
  <si>
    <t>6750020-10-O/S</t>
  </si>
  <si>
    <t>3404-1624</t>
  </si>
  <si>
    <t>SUPERTECH R BOOT X CRUTCHLOW 42</t>
  </si>
  <si>
    <t>2220015-1251-42</t>
  </si>
  <si>
    <t>3404-1625</t>
  </si>
  <si>
    <t>SUPERTECH R BOOT X CRUTCHLOW 43</t>
  </si>
  <si>
    <t>2220015-1251-43</t>
  </si>
  <si>
    <t>3404-1626</t>
  </si>
  <si>
    <t>SUPERTECH R BOOT X CRUTCHLOW 44</t>
  </si>
  <si>
    <t>2220015-1251-44</t>
  </si>
  <si>
    <t>3404-1627</t>
  </si>
  <si>
    <t>SUPERTECH R BOOT X CRUTCHLOW 45</t>
  </si>
  <si>
    <t>2220015-1251-45</t>
  </si>
  <si>
    <t>3404-1628</t>
  </si>
  <si>
    <t>SUPERTECH R BOOT X CRUTCHLOW 46</t>
  </si>
  <si>
    <t>2220015-1251-46</t>
  </si>
  <si>
    <t>482-11408</t>
  </si>
  <si>
    <t>TECH 10 x LE NATIONS '19 BOOTS 8</t>
  </si>
  <si>
    <t>482-11409</t>
  </si>
  <si>
    <t>TECH 10 x LE NATIONS '19 BOOTS 9</t>
  </si>
  <si>
    <t>2010019-7345-9</t>
  </si>
  <si>
    <t>482-11410</t>
  </si>
  <si>
    <t>TECH 10 x LE NATIONS '19 BOOTS 10</t>
  </si>
  <si>
    <t>2010019-7345-10</t>
  </si>
  <si>
    <t>482-11411</t>
  </si>
  <si>
    <t>TECH 10 x LE NATIONS '19 BOOTS 11</t>
  </si>
  <si>
    <t>2010019-7345-11</t>
  </si>
  <si>
    <t>482-11412</t>
  </si>
  <si>
    <t>TECH 10 x LE NATIONS '19 BOOTS 12</t>
  </si>
  <si>
    <t>2010019-7345-12</t>
  </si>
  <si>
    <t>3410-2415</t>
  </si>
  <si>
    <t>3410-2416</t>
  </si>
  <si>
    <t>3410-2417</t>
  </si>
  <si>
    <t>3410-2418</t>
  </si>
  <si>
    <t>3410-2419</t>
  </si>
  <si>
    <t>3404-1629</t>
  </si>
  <si>
    <t>SUPERTECH R BOOT X MAMOLA  42</t>
  </si>
  <si>
    <t>2220015-312-42</t>
  </si>
  <si>
    <t>3404-1630</t>
  </si>
  <si>
    <t>SUPERTECH R BOOT X MAMOLA  43</t>
  </si>
  <si>
    <t>2220015-312-43</t>
  </si>
  <si>
    <t>3404-1631</t>
  </si>
  <si>
    <t>SUPERTECH R BOOT X MAMOLA  44</t>
  </si>
  <si>
    <t>2220015-312-44</t>
  </si>
  <si>
    <t>3404-1632</t>
  </si>
  <si>
    <t>SUPERTECH R BOOT X MAMOLA  45</t>
  </si>
  <si>
    <t>2220015-312-45</t>
  </si>
  <si>
    <t>3404-1633</t>
  </si>
  <si>
    <t>SUPERTECH R BOOT X MAMOLA  46</t>
  </si>
  <si>
    <t>2220015-312-46</t>
  </si>
  <si>
    <t>Tech 7 x ANAHEIM '20 BOOTS 8</t>
  </si>
  <si>
    <t>2012014-9057-8</t>
  </si>
  <si>
    <t>Tech 7 x ANAHEIM '20 BOOTS 9</t>
  </si>
  <si>
    <t>2012014-9057-9</t>
  </si>
  <si>
    <t>Tech 7 x ANAHEIM '20 BOOTS 10</t>
  </si>
  <si>
    <t>2012014-9057-10</t>
  </si>
  <si>
    <t>Tech 7 x ANAHEIM '20 BOOTS 11</t>
  </si>
  <si>
    <t>2012014-9057-11</t>
  </si>
  <si>
    <t>Tech 7 x ANAHEIM '20 BOOTS 12</t>
  </si>
  <si>
    <t>2012014-9057-12</t>
  </si>
  <si>
    <t>4829131XS</t>
  </si>
  <si>
    <t>SUPERTECH S-M8 HELMET x LE ANAHEIM20 XS</t>
  </si>
  <si>
    <t>8301920-2057-XS</t>
  </si>
  <si>
    <t>4829131S</t>
  </si>
  <si>
    <t>SUPERTECH S-M8 HELMET x LE ANAHEIM20 S</t>
  </si>
  <si>
    <t>8301920-2057-S</t>
  </si>
  <si>
    <t>4829131M</t>
  </si>
  <si>
    <t>SUPERTECH S-M8 HELMET x LE ANAHEIM20 M</t>
  </si>
  <si>
    <t>8301920-2057-M</t>
  </si>
  <si>
    <t>4829131L</t>
  </si>
  <si>
    <t>SUPERTECH S-M8 HELMET x LE ANAHEIM20 L</t>
  </si>
  <si>
    <t>8301920-2057-L</t>
  </si>
  <si>
    <t>4829131X</t>
  </si>
  <si>
    <t>SUPERTECH S-M8 HELMET x LE ANAHEIM20 XL</t>
  </si>
  <si>
    <t>8301920-2057-XL</t>
  </si>
  <si>
    <t>48291312X</t>
  </si>
  <si>
    <t>SUPERTECH S-M8 HELMET x LE ANAHEIM20 2XL</t>
  </si>
  <si>
    <t>8301920-2057-2XL</t>
  </si>
  <si>
    <t>3410-2420</t>
  </si>
  <si>
    <t>482-11508</t>
  </si>
  <si>
    <t>TECH 10 x LE DEUS20 BOOTS 8</t>
  </si>
  <si>
    <t>2010019-123-8</t>
  </si>
  <si>
    <t>3410-2421</t>
  </si>
  <si>
    <t>482-11509</t>
  </si>
  <si>
    <t>TECH 10 x LE DEUS20 BOOTS 9</t>
  </si>
  <si>
    <t>2010019-123-9</t>
  </si>
  <si>
    <t>3410-2422</t>
  </si>
  <si>
    <t>482-11510</t>
  </si>
  <si>
    <t>TECH 10 x LE DEUS20 BOOTS 10</t>
  </si>
  <si>
    <t>2010019-123-10</t>
  </si>
  <si>
    <t>3410-2423</t>
  </si>
  <si>
    <t>482-11511</t>
  </si>
  <si>
    <t>TECH 10 x LE DEUS20 BOOTS 11</t>
  </si>
  <si>
    <t>2010019-123-11</t>
  </si>
  <si>
    <t>3410-2424</t>
  </si>
  <si>
    <t>482-11512</t>
  </si>
  <si>
    <t>TECH 10 x LE DEUS20 BOOTS 12</t>
  </si>
  <si>
    <t>2010019-123-12</t>
  </si>
  <si>
    <t>482-9130XS</t>
  </si>
  <si>
    <t>SUPERTECH S-M8 HELMET x LE DEUS20 XS</t>
  </si>
  <si>
    <t>0110-6427</t>
  </si>
  <si>
    <t>482-9130S</t>
  </si>
  <si>
    <t>SUPERTECH S-M8 HELMET x LE DEUS20 S</t>
  </si>
  <si>
    <t>0110-6428</t>
  </si>
  <si>
    <t>482-9130M</t>
  </si>
  <si>
    <t>SUPERTECH S-M8 HELMET x LE DEUS20 M</t>
  </si>
  <si>
    <t>0110-6429</t>
  </si>
  <si>
    <t>482-9130L</t>
  </si>
  <si>
    <t>SUPERTECH S-M8 HELMET x LE DEUS20 L</t>
  </si>
  <si>
    <t>0110-6430</t>
  </si>
  <si>
    <t>482-9130X</t>
  </si>
  <si>
    <t>SUPERTECH S-M8 HELMET x LE DEUS20 XL</t>
  </si>
  <si>
    <t>0110-6431</t>
  </si>
  <si>
    <t>482-91302X</t>
  </si>
  <si>
    <t>SUPERTECH S-M8 HELMET x LE DEUS20 2XL</t>
  </si>
  <si>
    <t>482-26304</t>
  </si>
  <si>
    <t>Tech 7S x MAGNETO '19 BOOTS 4</t>
  </si>
  <si>
    <t>2015017-1329-4</t>
  </si>
  <si>
    <t>482-26305</t>
  </si>
  <si>
    <t>Tech 7S x MAGNETO '19 BOOTS 5</t>
  </si>
  <si>
    <t>2015017-1329-5</t>
  </si>
  <si>
    <t>482-26306</t>
  </si>
  <si>
    <t>Tech 7S x MAGNETO '19 BOOTS 6</t>
  </si>
  <si>
    <t>2015017-1329-6</t>
  </si>
  <si>
    <t>482-26307</t>
  </si>
  <si>
    <t>Tech 7S x MAGNETO '19 BOOTS 7</t>
  </si>
  <si>
    <t>2015017-1329-7</t>
  </si>
  <si>
    <t>482-26308</t>
  </si>
  <si>
    <t>Tech 7S x MAGNETO '19 BOOTS 8</t>
  </si>
  <si>
    <t>2015017-1329-8</t>
  </si>
  <si>
    <t>2510319-1030-7</t>
  </si>
  <si>
    <t>2510319-1030-8</t>
  </si>
  <si>
    <t>2510319-1030-9</t>
  </si>
  <si>
    <t>2510319-1030-10</t>
  </si>
  <si>
    <t>2510319-1030-11</t>
  </si>
  <si>
    <t>2510319-1030-12</t>
  </si>
  <si>
    <t>2510319-1030-13</t>
  </si>
  <si>
    <t>2510319-1030-14</t>
  </si>
  <si>
    <t>FASTER-3 RIDEKNIT SHOES BLACK RED FLUO 105</t>
  </si>
  <si>
    <t>2510319-1030-105</t>
  </si>
  <si>
    <t>FASTER-3 RIDEKNIT SHOES BLACK RED FLUO 115</t>
  </si>
  <si>
    <t>2510319-1030-115</t>
  </si>
  <si>
    <t>FASTER-3 RIDEKNIT SHOES BLACK RED FLUO 125</t>
  </si>
  <si>
    <t>2510319-1030-125</t>
  </si>
  <si>
    <t>FASTER-3 RIDEKNIT SHOES BLACK RED FLUO 135</t>
  </si>
  <si>
    <t>2510319-1030-135</t>
  </si>
  <si>
    <t>FASTER-3 RIDEKNIT SHOES BLACK RED FLUO 7.5</t>
  </si>
  <si>
    <t>2510319-1030-7.5</t>
  </si>
  <si>
    <t>FASTER-3 RIDEKNIT SHOES BLACK RED FLUO 8.5</t>
  </si>
  <si>
    <t>2510319-1030-8.5</t>
  </si>
  <si>
    <t>FASTER-3 RIDEKNIT SHOES BLACK RED FLUO 9.5</t>
  </si>
  <si>
    <t>2510319-1030-9.5</t>
  </si>
  <si>
    <t>2510319-1530-7</t>
  </si>
  <si>
    <t>2510319-1530-8</t>
  </si>
  <si>
    <t>2510319-1530-9</t>
  </si>
  <si>
    <t>2510319-1530-10</t>
  </si>
  <si>
    <t>2510319-1530-11</t>
  </si>
  <si>
    <t>2510319-1530-12</t>
  </si>
  <si>
    <t>2510319-1530-13</t>
  </si>
  <si>
    <t>2510319-1530-14</t>
  </si>
  <si>
    <t>FASTER-3 RIDEKNIT SHOES BLACK YELLOW RED 105</t>
  </si>
  <si>
    <t>2510319-1530-105</t>
  </si>
  <si>
    <t>FASTER-3 RIDEKNIT SHOES BLACK YELLOW RED 115</t>
  </si>
  <si>
    <t>2510319-1530-115</t>
  </si>
  <si>
    <t>FASTER-3 RIDEKNIT SHOES BLACK YELLOW RED 125</t>
  </si>
  <si>
    <t>2510319-1530-125</t>
  </si>
  <si>
    <t>FASTER-3 RIDEKNIT SHOES BLACK YELLOW RED 135</t>
  </si>
  <si>
    <t>2510319-1530-135</t>
  </si>
  <si>
    <t>FASTER-3 RIDEKNIT SHOES BLACK YELLOW RED 7.5</t>
  </si>
  <si>
    <t>2510319-1530-7.5</t>
  </si>
  <si>
    <t>FASTER-3 RIDEKNIT SHOES BLACK YELLOW RED 8.5</t>
  </si>
  <si>
    <t>2510319-1530-8.5</t>
  </si>
  <si>
    <t>FASTER-3 RIDEKNIT SHOES BLACK YELLOW RED 9.5</t>
  </si>
  <si>
    <t>2510319-1530-9.5</t>
  </si>
  <si>
    <t>2510520-1170-5</t>
  </si>
  <si>
    <t>2510520-1170-6</t>
  </si>
  <si>
    <t>2510520-1170-7</t>
  </si>
  <si>
    <t>2510520-1170-8</t>
  </si>
  <si>
    <t>2510520-1170-9</t>
  </si>
  <si>
    <t>2510520-1170-10</t>
  </si>
  <si>
    <t>2510520-1170-11</t>
  </si>
  <si>
    <t>STELLA FASTER-3 RIDEKNIT SHOES BLACK TEAL 105</t>
  </si>
  <si>
    <t>2510520-1170-105</t>
  </si>
  <si>
    <t>STELLA FASTER-3 RIDEKNIT SHOES BLACK TEAL 115</t>
  </si>
  <si>
    <t>2510520-1170-115</t>
  </si>
  <si>
    <t>STELLA FASTER-3 RIDEKNIT SHOES BLACK TEAL 5.5</t>
  </si>
  <si>
    <t>2510520-1170-5.5</t>
  </si>
  <si>
    <t>STELLA FASTER-3 RIDEKNIT SHOES BLACK TEAL 6.5</t>
  </si>
  <si>
    <t>2510520-1170-6.5</t>
  </si>
  <si>
    <t>STELLA FASTER-3 RIDEKNIT SHOES BLACK TEAL 7.5</t>
  </si>
  <si>
    <t>2510520-1170-7.5</t>
  </si>
  <si>
    <t>STELLA FASTER-3 RIDEKNIT SHOES BLACK TEAL 8.5</t>
  </si>
  <si>
    <t>2510520-1170-8.5</t>
  </si>
  <si>
    <t>STELLA FASTER-3 RIDEKNIT SHOES BLACK TEAL 9.5</t>
  </si>
  <si>
    <t>2510520-1170-9.5</t>
  </si>
  <si>
    <t>2510520-1439-5</t>
  </si>
  <si>
    <t>2510520-1439-6</t>
  </si>
  <si>
    <t>2510520-1439-7</t>
  </si>
  <si>
    <t>2510520-1439-8</t>
  </si>
  <si>
    <t>2510520-1439-9</t>
  </si>
  <si>
    <t>2510520-1439-10</t>
  </si>
  <si>
    <t>2510520-1439-11</t>
  </si>
  <si>
    <t>STELLA FASTER-3 RIDEKNIT SHOES BLACK YELLOW PINK 105</t>
  </si>
  <si>
    <t>2510520-1439-105</t>
  </si>
  <si>
    <t>STELLA FASTER-3 RIDEKNIT SHOES BLACK YELLOW PINK 115</t>
  </si>
  <si>
    <t>2510520-1439-115</t>
  </si>
  <si>
    <t>STELLA FASTER-3 RIDEKNIT SHOES BLACK YELLOW PINK 5.5</t>
  </si>
  <si>
    <t>2510520-1439-5.5</t>
  </si>
  <si>
    <t>STELLA FASTER-3 RIDEKNIT SHOES BLACK YELLOW PINK 6.5</t>
  </si>
  <si>
    <t>2510520-1439-6.5</t>
  </si>
  <si>
    <t>STELLA FASTER-3 RIDEKNIT SHOES BLACK YELLOW PINK 7.5</t>
  </si>
  <si>
    <t>2510520-1439-7.5</t>
  </si>
  <si>
    <t>STELLA FASTER-3 RIDEKNIT SHOES BLACK YELLOW PINK 8.5</t>
  </si>
  <si>
    <t>2510520-1439-8.5</t>
  </si>
  <si>
    <t>STELLA FASTER-3 RIDEKNIT SHOES BLACK YELLOW PINK 9.5</t>
  </si>
  <si>
    <t>2510520-1439-9.5</t>
  </si>
  <si>
    <t>2542220-80-5</t>
  </si>
  <si>
    <t>2542220-80-6</t>
  </si>
  <si>
    <t>2542220-80-7</t>
  </si>
  <si>
    <t>2542220-80-8</t>
  </si>
  <si>
    <t>2542220-80-9</t>
  </si>
  <si>
    <t>2542220-80-10</t>
  </si>
  <si>
    <t>2542220-80-11</t>
  </si>
  <si>
    <t>J-6 WATERPROOF WOMEN'S BROWN 105</t>
  </si>
  <si>
    <t>2542220-80-105</t>
  </si>
  <si>
    <t>J-6 WATERPROOF WOMEN'S BROWN 115</t>
  </si>
  <si>
    <t>2542220-80-115</t>
  </si>
  <si>
    <t>J-6 WATERPROOF WOMEN'S BROWN 5.5</t>
  </si>
  <si>
    <t>2542220-80-5.5</t>
  </si>
  <si>
    <t>J-6 WATERPROOF WOMEN'S BROWN 6.5</t>
  </si>
  <si>
    <t>2542220-80-6.5</t>
  </si>
  <si>
    <t>J-6 WATERPROOF WOMEN'S BROWN 7.5</t>
  </si>
  <si>
    <t>2542220-80-7.5</t>
  </si>
  <si>
    <t>J-6 WATERPROOF WOMEN'S BROWN 8.5</t>
  </si>
  <si>
    <t>2542220-80-8.5</t>
  </si>
  <si>
    <t>J-6 WATERPROOF WOMEN'S BROWN 9.5</t>
  </si>
  <si>
    <t>2542220-80-9.5</t>
  </si>
  <si>
    <t>2542220-9095-5</t>
  </si>
  <si>
    <t>2542220-9095-6</t>
  </si>
  <si>
    <t>2542220-9095-7</t>
  </si>
  <si>
    <t>2542220-9095-8</t>
  </si>
  <si>
    <t>2542220-9095-9</t>
  </si>
  <si>
    <t>2542220-9095-10</t>
  </si>
  <si>
    <t>2542220-9095-11</t>
  </si>
  <si>
    <t>J-6 WATERPROOF WOMEN'S LIGHT GRAY FUCHSIA 105</t>
  </si>
  <si>
    <t>2542220-9095-105</t>
  </si>
  <si>
    <t>J-6 WATERPROOF WOMEN'S LIGHT GRAY FUCHSIA 115</t>
  </si>
  <si>
    <t>2542220-9095-115</t>
  </si>
  <si>
    <t>J-6 WATERPROOF WOMEN'S LIGHT GRAY FUCHSIA 5.5</t>
  </si>
  <si>
    <t>2542220-9095-5.5</t>
  </si>
  <si>
    <t>J-6 WATERPROOF WOMEN'S LIGHT GRAY FUCHSIA 6.5</t>
  </si>
  <si>
    <t>2542220-9095-6.5</t>
  </si>
  <si>
    <t>J-6 WATERPROOF WOMEN'S LIGHT GRAY FUCHSIA 7.5</t>
  </si>
  <si>
    <t>2542220-9095-7.5</t>
  </si>
  <si>
    <t>J-6 WATERPROOF WOMEN'S LIGHT GRAY FUCHSIA 8.5</t>
  </si>
  <si>
    <t>2542220-9095-8.5</t>
  </si>
  <si>
    <t>J-6 WATERPROOF WOMEN'S LIGHT GRAY FUCHSIA 9.5</t>
  </si>
  <si>
    <t>2542220-9095-9.5</t>
  </si>
  <si>
    <t>2611820-105-8</t>
  </si>
  <si>
    <t>2611820-105-9</t>
  </si>
  <si>
    <t>2611820-105-10</t>
  </si>
  <si>
    <t>2611820-105-11</t>
  </si>
  <si>
    <t>2611820-105-12</t>
  </si>
  <si>
    <t>2611820-105-13</t>
  </si>
  <si>
    <t>2611820-105-14</t>
  </si>
  <si>
    <t>CR-X DRYSTAR RIDING SHOES BLACK COOL GRAY 105</t>
  </si>
  <si>
    <t>2611820-105-105</t>
  </si>
  <si>
    <t>CR-X DRYSTAR RIDING SHOES BLACK COOL GRAY 115</t>
  </si>
  <si>
    <t>2611820-105-115</t>
  </si>
  <si>
    <t>CR-X DRYSTAR RIDING SHOES BLACK COOL GRAY 8.5</t>
  </si>
  <si>
    <t>2611820-105-8.5</t>
  </si>
  <si>
    <t>CR-X DRYSTAR RIDING SHOES BLACK COOL GRAY 9.5</t>
  </si>
  <si>
    <t>2611820-105-9.5</t>
  </si>
  <si>
    <t>2611820-1100-8</t>
  </si>
  <si>
    <t>2611820-1100-9</t>
  </si>
  <si>
    <t>2611820-1100-10</t>
  </si>
  <si>
    <t>2611820-1100-11</t>
  </si>
  <si>
    <t>2611820-1100-12</t>
  </si>
  <si>
    <t>2611820-1100-13</t>
  </si>
  <si>
    <t>2611820-1100-14</t>
  </si>
  <si>
    <t>CR-X DRYSTAR RIDING SHOES BLACK BLACK 105</t>
  </si>
  <si>
    <t>2611820-1100-105</t>
  </si>
  <si>
    <t>CR-X DRYSTAR RIDING SHOES BLACK BLACK 115</t>
  </si>
  <si>
    <t>2611820-1100-115</t>
  </si>
  <si>
    <t>CR-X DRYSTAR RIDING SHOES BLACK BLACK 8.5</t>
  </si>
  <si>
    <t>2611820-1100-8.5</t>
  </si>
  <si>
    <t>CR-X DRYSTAR RIDING SHOES BLACK BLACK 9.5</t>
  </si>
  <si>
    <t>2611820-1100-9.5</t>
  </si>
  <si>
    <t>2611820-1538-8</t>
  </si>
  <si>
    <t>2611820-1538-9</t>
  </si>
  <si>
    <t>2611820-1538-10</t>
  </si>
  <si>
    <t>2611820-1538-11</t>
  </si>
  <si>
    <t>2611820-1538-12</t>
  </si>
  <si>
    <t>2611820-1538-13</t>
  </si>
  <si>
    <t>2611820-1538-14</t>
  </si>
  <si>
    <t>CR-X DRYSTAR RIDING SHOES BLACK YELLOW FLUO RED FLUO 105</t>
  </si>
  <si>
    <t>2611820-1538-105</t>
  </si>
  <si>
    <t>CR-X DRYSTAR RIDING SHOES BLACK YELLOW FLUO RED FLUO 115</t>
  </si>
  <si>
    <t>2611820-1538-115</t>
  </si>
  <si>
    <t>CR-X DRYSTAR RIDING SHOES BLACK YELLOW FLUO RED FLUO 8.5</t>
  </si>
  <si>
    <t>2611820-1538-8.5</t>
  </si>
  <si>
    <t>CR-X DRYSTAR RIDING SHOES BLACK YELLOW FLUO RED FLUO 9.5</t>
  </si>
  <si>
    <t>2611820-1538-9.5</t>
  </si>
  <si>
    <t>2611820-31-8</t>
  </si>
  <si>
    <t>2611820-31-9</t>
  </si>
  <si>
    <t>2611820-31-10</t>
  </si>
  <si>
    <t>2611820-31-11</t>
  </si>
  <si>
    <t>2611820-31-12</t>
  </si>
  <si>
    <t>2611820-31-13</t>
  </si>
  <si>
    <t>2611820-31-14</t>
  </si>
  <si>
    <t>CR-X DRYSTAR RIDING SHOES RED BLACK 105</t>
  </si>
  <si>
    <t>2611820-31-105</t>
  </si>
  <si>
    <t>CR-X DRYSTAR RIDING SHOES RED BLACK 115</t>
  </si>
  <si>
    <t>2611820-31-115</t>
  </si>
  <si>
    <t>CR-X DRYSTAR RIDING SHOES RED BLACK 8.5</t>
  </si>
  <si>
    <t>2611820-31-8.5</t>
  </si>
  <si>
    <t>CR-X DRYSTAR RIDING SHOES RED BLACK 9.5</t>
  </si>
  <si>
    <t>2611820-31-9.5</t>
  </si>
  <si>
    <t>2611820-993-8</t>
  </si>
  <si>
    <t>2611820-993-9</t>
  </si>
  <si>
    <t>2611820-993-10</t>
  </si>
  <si>
    <t>2611820-993-11</t>
  </si>
  <si>
    <t>2611820-993-12</t>
  </si>
  <si>
    <t>2611820-993-13</t>
  </si>
  <si>
    <t>2611820-993-14</t>
  </si>
  <si>
    <t>CR-X DRYSTAR RIDING SHOES BLACK CAMO RED 105</t>
  </si>
  <si>
    <t>2611820-993-105</t>
  </si>
  <si>
    <t>CR-X DRYSTAR RIDING SHOES BLACK CAMO RED 115</t>
  </si>
  <si>
    <t>2611820-993-115</t>
  </si>
  <si>
    <t>CR-X DRYSTAR RIDING SHOES BLACK CAMO RED 8.5</t>
  </si>
  <si>
    <t>2611820-993-8.5</t>
  </si>
  <si>
    <t>CR-X DRYSTAR RIDING SHOES BLACK CAMO RED 9.5</t>
  </si>
  <si>
    <t>2611820-993-9.5</t>
  </si>
  <si>
    <t>GP PLUS R V3 LEATHER JACKET BLACK DARK GRAY WHITE 48</t>
  </si>
  <si>
    <t>3100520-102-48</t>
  </si>
  <si>
    <t>GP PLUS R V3 LEATHER JACKET BLACK DARK GRAY WHITE 50</t>
  </si>
  <si>
    <t>3100520-102-50</t>
  </si>
  <si>
    <t>GP PLUS R V3 LEATHER JACKET BLACK DARK GRAY WHITE 52</t>
  </si>
  <si>
    <t>3100520-102-52</t>
  </si>
  <si>
    <t>GP PLUS R V3 LEATHER JACKET BLACK DARK GRAY WHITE 54</t>
  </si>
  <si>
    <t>3100520-102-54</t>
  </si>
  <si>
    <t>GP PLUS R V3 LEATHER JACKET BLACK DARK GRAY WHITE 56</t>
  </si>
  <si>
    <t>3100520-102-56</t>
  </si>
  <si>
    <t>GP PLUS R V3 LEATHER JACKET BLACK DARK GRAY WHITE 58</t>
  </si>
  <si>
    <t>3100520-102-58</t>
  </si>
  <si>
    <t>GP PLUS R V3 LEATHER JACKET BLACK DARK GRAY WHITE 60</t>
  </si>
  <si>
    <t>3100520-102-60</t>
  </si>
  <si>
    <t>GP PLUS R V3 LEATHER JACKET BLACK BLACK 48</t>
  </si>
  <si>
    <t>3100520-1100-48</t>
  </si>
  <si>
    <t>GP PLUS R V3 LEATHER JACKET BLACK BLACK 50</t>
  </si>
  <si>
    <t>3100520-1100-50</t>
  </si>
  <si>
    <t>GP PLUS R V3 LEATHER JACKET BLACK BLACK 52</t>
  </si>
  <si>
    <t>3100520-1100-52</t>
  </si>
  <si>
    <t>GP PLUS R V3 LEATHER JACKET BLACK BLACK 54</t>
  </si>
  <si>
    <t>3100520-1100-54</t>
  </si>
  <si>
    <t>GP PLUS R V3 LEATHER JACKET BLACK BLACK 56</t>
  </si>
  <si>
    <t>3100520-1100-56</t>
  </si>
  <si>
    <t>GP PLUS R V3 LEATHER JACKET BLACK BLACK 58</t>
  </si>
  <si>
    <t>3100520-1100-58</t>
  </si>
  <si>
    <t>GP PLUS R V3 LEATHER JACKET BLACK BLACK 60</t>
  </si>
  <si>
    <t>3100520-1100-60</t>
  </si>
  <si>
    <t>GP PLUS R V3 LEATHER JACKET BLACK BLACK 62</t>
  </si>
  <si>
    <t>3100520-1100-62</t>
  </si>
  <si>
    <t>GP PLUS R V3 LEATHER JACKET BLACK BLACK 64</t>
  </si>
  <si>
    <t>3100520-1100-64</t>
  </si>
  <si>
    <t>GP PLUS R V3 LEATHER JACKET BLACK RED FLUO WHITE 48</t>
  </si>
  <si>
    <t>3100520-1321-48</t>
  </si>
  <si>
    <t>GP PLUS R V3 LEATHER JACKET BLACK RED FLUO WHITE 50</t>
  </si>
  <si>
    <t>3100520-1321-50</t>
  </si>
  <si>
    <t>GP PLUS R V3 LEATHER JACKET BLACK RED FLUO WHITE 52</t>
  </si>
  <si>
    <t>3100520-1321-52</t>
  </si>
  <si>
    <t>GP PLUS R V3 LEATHER JACKET BLACK RED FLUO WHITE 54</t>
  </si>
  <si>
    <t>3100520-1321-54</t>
  </si>
  <si>
    <t>GP PLUS R V3 LEATHER JACKET BLACK RED FLUO WHITE 56</t>
  </si>
  <si>
    <t>3100520-1321-56</t>
  </si>
  <si>
    <t>GP PLUS R V3 LEATHER JACKET BLACK RED FLUO WHITE 58</t>
  </si>
  <si>
    <t>3100520-1321-58</t>
  </si>
  <si>
    <t>GP PLUS R V3 LEATHER JACKET BLACK RED FLUO WHITE 60</t>
  </si>
  <si>
    <t>3100520-1321-60</t>
  </si>
  <si>
    <t>GP PLUS R V3 AIRFLOW LEATHER JACKET BLACK DARK GRAY WHITE 48</t>
  </si>
  <si>
    <t>3100620-102-48</t>
  </si>
  <si>
    <t>GP PLUS R V3 AIRFLOW LEATHER JACKET BLACK DARK GRAY WHITE 50</t>
  </si>
  <si>
    <t>3100620-102-50</t>
  </si>
  <si>
    <t>GP PLUS R V3 AIRFLOW LEATHER JACKET BLACK DARK GRAY WHITE 52</t>
  </si>
  <si>
    <t>3100620-102-52</t>
  </si>
  <si>
    <t>GP PLUS R V3 AIRFLOW LEATHER JACKET BLACK DARK GRAY WHITE 54</t>
  </si>
  <si>
    <t>3100620-102-54</t>
  </si>
  <si>
    <t>GP PLUS R V3 AIRFLOW LEATHER JACKET BLACK DARK GRAY WHITE 56</t>
  </si>
  <si>
    <t>3100620-102-56</t>
  </si>
  <si>
    <t>GP PLUS R V3 AIRFLOW LEATHER JACKET BLACK DARK GRAY WHITE 58</t>
  </si>
  <si>
    <t>3100620-102-58</t>
  </si>
  <si>
    <t>GP PLUS R V3 AIRFLOW LEATHER JACKET BLACK DARK GRAY WHITE 60</t>
  </si>
  <si>
    <t>3100620-102-60</t>
  </si>
  <si>
    <t>GP PLUS R V3 AIRFLOW LEATHER JACKET BLACK BLACK 48</t>
  </si>
  <si>
    <t>3100620-1100-48</t>
  </si>
  <si>
    <t>GP PLUS R V3 AIRFLOW LEATHER JACKET BLACK BLACK 50</t>
  </si>
  <si>
    <t>3100620-1100-50</t>
  </si>
  <si>
    <t>GP PLUS R V3 AIRFLOW LEATHER JACKET BLACK BLACK 52</t>
  </si>
  <si>
    <t>3100620-1100-52</t>
  </si>
  <si>
    <t>GP PLUS R V3 AIRFLOW LEATHER JACKET BLACK BLACK 54</t>
  </si>
  <si>
    <t>3100620-1100-54</t>
  </si>
  <si>
    <t>GP PLUS R V3 AIRFLOW LEATHER JACKET BLACK BLACK 56</t>
  </si>
  <si>
    <t>3100620-1100-56</t>
  </si>
  <si>
    <t>GP PLUS R V3 AIRFLOW LEATHER JACKET BLACK BLACK 58</t>
  </si>
  <si>
    <t>3100620-1100-58</t>
  </si>
  <si>
    <t>GP PLUS R V3 AIRFLOW LEATHER JACKET BLACK BLACK 60</t>
  </si>
  <si>
    <t>3100620-1100-60</t>
  </si>
  <si>
    <t>GP PLUS R V3 AIRFLOW LEATHER JACKET BLACK BLACK 62</t>
  </si>
  <si>
    <t>3100620-1100-62</t>
  </si>
  <si>
    <t>GP PLUS R V3 AIRFLOW LEATHER JACKET BLACK BLACK 64</t>
  </si>
  <si>
    <t>3100620-1100-64</t>
  </si>
  <si>
    <t>GP PLUS R V3 AIRFLOW LEATHER JACKET BLACK RED FLUO WHITE 48</t>
  </si>
  <si>
    <t>3100620-1321-48</t>
  </si>
  <si>
    <t>GP PLUS R V3 AIRFLOW LEATHER JACKET BLACK RED FLUO WHITE 50</t>
  </si>
  <si>
    <t>3100620-1321-50</t>
  </si>
  <si>
    <t>GP PLUS R V3 AIRFLOW LEATHER JACKET BLACK RED FLUO WHITE 52</t>
  </si>
  <si>
    <t>3100620-1321-52</t>
  </si>
  <si>
    <t>GP PLUS R V3 AIRFLOW LEATHER JACKET BLACK RED FLUO WHITE 54</t>
  </si>
  <si>
    <t>3100620-1321-54</t>
  </si>
  <si>
    <t>GP PLUS R V3 AIRFLOW LEATHER JACKET BLACK RED FLUO WHITE 56</t>
  </si>
  <si>
    <t>3100620-1321-56</t>
  </si>
  <si>
    <t>GP PLUS R V3 AIRFLOW LEATHER JACKET BLACK RED FLUO WHITE 58</t>
  </si>
  <si>
    <t>3100620-1321-58</t>
  </si>
  <si>
    <t>GP PLUS R V3 AIRFLOW LEATHER JACKET BLACK RED FLUO WHITE 60</t>
  </si>
  <si>
    <t>3100620-1321-60</t>
  </si>
  <si>
    <t>3109020-10-L</t>
  </si>
  <si>
    <t>3109020-10-M</t>
  </si>
  <si>
    <t>3109020-10-S</t>
  </si>
  <si>
    <t>3109020-10-XL</t>
  </si>
  <si>
    <t>TOPANGA LEATHER JACKET BLACK XXL</t>
  </si>
  <si>
    <t>3109020-10-XXL</t>
  </si>
  <si>
    <t>TOPANGA LEATHER JACKET BLACK 3XL</t>
  </si>
  <si>
    <t>3109020-10-3XL</t>
  </si>
  <si>
    <t>TOPANGA LEATHER JACKET BLACK 4XL</t>
  </si>
  <si>
    <t>3109020-10-4XL</t>
  </si>
  <si>
    <t>3109020-80-L</t>
  </si>
  <si>
    <t>3109020-80-M</t>
  </si>
  <si>
    <t>3109020-80-S</t>
  </si>
  <si>
    <t>3109020-80-XL</t>
  </si>
  <si>
    <t>TOPANGA LEATHER JACKET BROWN XXL</t>
  </si>
  <si>
    <t>3109020-80-XXL</t>
  </si>
  <si>
    <t>TOPANGA LEATHER JACKET BROWN 3XL</t>
  </si>
  <si>
    <t>3109020-80-3XL</t>
  </si>
  <si>
    <t>TOPANGA LEATHER JACKET BROWN 4XL</t>
  </si>
  <si>
    <t>3109020-80-4XL</t>
  </si>
  <si>
    <t>AS-DSL SHIRO LEATHER JACKET TECH-AIR COMPATIBLE BLACK BLACK 52</t>
  </si>
  <si>
    <t>3109320-1100-52</t>
  </si>
  <si>
    <t>AS-DSL SHIRO LEATHER JACKET TECH-AIR COMPATIBLE BLACK BLACK 54</t>
  </si>
  <si>
    <t>3109320-1100-54</t>
  </si>
  <si>
    <t>AS-DSL SHIRO LEATHER JACKET TECH-AIR COMPATIBLE BLACK BLACK 56</t>
  </si>
  <si>
    <t>3109320-1100-56</t>
  </si>
  <si>
    <t>AS-DSL SHIRO LEATHER JACKET TECH-AIR COMPATIBLE BLACK BLACK 58</t>
  </si>
  <si>
    <t>3109320-1100-58</t>
  </si>
  <si>
    <t>ALICE WOMEN'S LEATHER JACKET BLACK 38</t>
  </si>
  <si>
    <t>3115020-10-38</t>
  </si>
  <si>
    <t>ALICE WOMEN'S LEATHER JACKET BLACK 40</t>
  </si>
  <si>
    <t>3115020-10-40</t>
  </si>
  <si>
    <t>ALICE WOMEN'S LEATHER JACKET BLACK 42</t>
  </si>
  <si>
    <t>3115020-10-42</t>
  </si>
  <si>
    <t>ALICE WOMEN'S LEATHER JACKET BLACK 44</t>
  </si>
  <si>
    <t>3115020-10-44</t>
  </si>
  <si>
    <t>ALICE WOMEN'S LEATHER JACKET BLACK 46</t>
  </si>
  <si>
    <t>3115020-10-46</t>
  </si>
  <si>
    <t>ALICE WOMEN'S LEATHER JACKET BLACK 48</t>
  </si>
  <si>
    <t>3115020-10-48</t>
  </si>
  <si>
    <t>ALICE WOMEN'S LEATHER JACKET BLACK 50</t>
  </si>
  <si>
    <t>3115020-10-50</t>
  </si>
  <si>
    <t>ALICE WOMEN'S LEATHER JACKET MILITARY GREEN 38</t>
  </si>
  <si>
    <t>3115020-608-38</t>
  </si>
  <si>
    <t>ALICE WOMEN'S LEATHER JACKET MILITARY GREEN 40</t>
  </si>
  <si>
    <t>3115020-608-40</t>
  </si>
  <si>
    <t>ALICE WOMEN'S LEATHER JACKET MILITARY GREEN 42</t>
  </si>
  <si>
    <t>3115020-608-42</t>
  </si>
  <si>
    <t>ALICE WOMEN'S LEATHER JACKET MILITARY GREEN 44</t>
  </si>
  <si>
    <t>3115020-608-44</t>
  </si>
  <si>
    <t>ALICE WOMEN'S LEATHER JACKET MILITARY GREEN 46</t>
  </si>
  <si>
    <t>3115020-608-46</t>
  </si>
  <si>
    <t>ALICE WOMEN'S LEATHER JACKET MILITARY GREEN 48</t>
  </si>
  <si>
    <t>3115020-608-48</t>
  </si>
  <si>
    <t>ALICE WOMEN'S LEATHER JACKET MILITARY GREEN 50</t>
  </si>
  <si>
    <t>3115020-608-50</t>
  </si>
  <si>
    <t>GP PLUS V3 GRAPHITE LEATHER SUIT BLACK 46</t>
  </si>
  <si>
    <t>3150720-10-46</t>
  </si>
  <si>
    <t>GP PLUS V3 GRAPHITE LEATHER SUIT BLACK 48</t>
  </si>
  <si>
    <t>3150720-10-48</t>
  </si>
  <si>
    <t>GP PLUS V3 GRAPHITE LEATHER SUIT BLACK 50</t>
  </si>
  <si>
    <t>3150720-10-50</t>
  </si>
  <si>
    <t>GP PLUS V3 GRAPHITE LEATHER SUIT BLACK 52</t>
  </si>
  <si>
    <t>3150720-10-52</t>
  </si>
  <si>
    <t>GP PLUS V3 GRAPHITE LEATHER SUIT BLACK 54</t>
  </si>
  <si>
    <t>3150720-10-54</t>
  </si>
  <si>
    <t>GP PLUS V3 GRAPHITE LEATHER SUIT BLACK 56</t>
  </si>
  <si>
    <t>3150720-10-56</t>
  </si>
  <si>
    <t>GP PLUS V3 GRAPHITE LEATHER SUIT BLACK 58</t>
  </si>
  <si>
    <t>3150720-10-58</t>
  </si>
  <si>
    <t>GP PLUS V3 GRAPHITE LEATHER SUIT BLACK 60</t>
  </si>
  <si>
    <t>3150720-10-60</t>
  </si>
  <si>
    <t>3200120-10-L</t>
  </si>
  <si>
    <t>3200120-10-M</t>
  </si>
  <si>
    <t>3200120-10-S</t>
  </si>
  <si>
    <t>3200120-10-XL</t>
  </si>
  <si>
    <t>T-SP S WATERPROOF JACKET BLACK XXL</t>
  </si>
  <si>
    <t>3200120-10-XXL</t>
  </si>
  <si>
    <t>T-SP S WATERPROOF JACKET BLACK 3XL</t>
  </si>
  <si>
    <t>3200120-10-3XL</t>
  </si>
  <si>
    <t>T-SP S WATERPROOF JACKET BLACK 4XL</t>
  </si>
  <si>
    <t>3200120-10-4XL</t>
  </si>
  <si>
    <t>T-SP S WATERPROOF JACKET BLACK 5XL</t>
  </si>
  <si>
    <t>3200120-10-5XL</t>
  </si>
  <si>
    <t>3200120-1030-L</t>
  </si>
  <si>
    <t>3200120-1030-M</t>
  </si>
  <si>
    <t>3200120-1030-S</t>
  </si>
  <si>
    <t>3200120-1030-XL</t>
  </si>
  <si>
    <t>T-SP S WATERPROOF JACKET BLACK RED FLUO XXL</t>
  </si>
  <si>
    <t>3200120-1030-XXL</t>
  </si>
  <si>
    <t>T-SP S WATERPROOF JACKET BLACK RED FLUO 3XL</t>
  </si>
  <si>
    <t>3200120-1030-3XL</t>
  </si>
  <si>
    <t>T-SP S WATERPROOF JACKET BLACK RED FLUO 4XL</t>
  </si>
  <si>
    <t>3200120-1030-4XL</t>
  </si>
  <si>
    <t>T-SP S WATERPROOF JACKET BLACK RED FLUO 5XL</t>
  </si>
  <si>
    <t>3200120-1030-5XL</t>
  </si>
  <si>
    <t>3200120-155-L</t>
  </si>
  <si>
    <t>3200120-155-M</t>
  </si>
  <si>
    <t>3200120-155-S</t>
  </si>
  <si>
    <t>3200120-155-XL</t>
  </si>
  <si>
    <t>T-SP S WATERPROOF JACKET BLACK YELLOW FLUO XXL</t>
  </si>
  <si>
    <t>3200120-155-XXL</t>
  </si>
  <si>
    <t>T-SP S WATERPROOF JACKET BLACK YELLOW FLUO 3XL</t>
  </si>
  <si>
    <t>3200120-155-3XL</t>
  </si>
  <si>
    <t>T-SP S WATERPROOF JACKET BLACK YELLOW FLUO 4XL</t>
  </si>
  <si>
    <t>3200120-155-4XL</t>
  </si>
  <si>
    <t>T-SP S WATERPROOF JACKET BLACK YELLOW FLUO 5XL</t>
  </si>
  <si>
    <t>3200120-155-5XL</t>
  </si>
  <si>
    <t>3203720-10-L</t>
  </si>
  <si>
    <t>3203720-10-M</t>
  </si>
  <si>
    <t>3203720-10-S</t>
  </si>
  <si>
    <t>3203720-10-XL</t>
  </si>
  <si>
    <t>GRAVITY DRYSTAR JACKET BLACK XXL</t>
  </si>
  <si>
    <t>3203720-10-XXL</t>
  </si>
  <si>
    <t>GRAVITY DRYSTAR JACKET BLACK 3XL</t>
  </si>
  <si>
    <t>3203720-10-3XL</t>
  </si>
  <si>
    <t>GRAVITY DRYSTAR JACKET BLACK 4XL</t>
  </si>
  <si>
    <t>3203720-10-4XL</t>
  </si>
  <si>
    <t>3203720-155-L</t>
  </si>
  <si>
    <t>3203720-155-M</t>
  </si>
  <si>
    <t>3203720-155-S</t>
  </si>
  <si>
    <t>3203720-155-XL</t>
  </si>
  <si>
    <t>GRAVITY DRYSTAR JACKET BLACK YELLOW FLUO XXL</t>
  </si>
  <si>
    <t>3203720-155-XXL</t>
  </si>
  <si>
    <t>GRAVITY DRYSTAR JACKET BLACK YELLOW FLUO 3XL</t>
  </si>
  <si>
    <t>3203720-155-3XL</t>
  </si>
  <si>
    <t>GRAVITY DRYSTAR JACKET BLACK YELLOW FLUO 4XL</t>
  </si>
  <si>
    <t>3203720-155-4XL</t>
  </si>
  <si>
    <t>3203720-680-L</t>
  </si>
  <si>
    <t>3203720-680-M</t>
  </si>
  <si>
    <t>3203720-680-S</t>
  </si>
  <si>
    <t>3203720-680-XL</t>
  </si>
  <si>
    <t>GRAVITY DRYSTAR JACKET FOREST BLACK XXL</t>
  </si>
  <si>
    <t>3203720-680-XXL</t>
  </si>
  <si>
    <t>GRAVITY DRYSTAR JACKET FOREST BLACK 3XL</t>
  </si>
  <si>
    <t>3203720-680-3XL</t>
  </si>
  <si>
    <t>GRAVITY DRYSTAR JACKET FOREST BLACK 4XL</t>
  </si>
  <si>
    <t>3203720-680-4XL</t>
  </si>
  <si>
    <t>3203720-803-L</t>
  </si>
  <si>
    <t>3203720-803-M</t>
  </si>
  <si>
    <t>3203720-803-S</t>
  </si>
  <si>
    <t>3203720-803-XL</t>
  </si>
  <si>
    <t>GRAVITY DRYSTAR JACKET RICH BROWN XXL</t>
  </si>
  <si>
    <t>3203720-803-XXL</t>
  </si>
  <si>
    <t>GRAVITY DRYSTAR JACKET RICH BROWN 3XL</t>
  </si>
  <si>
    <t>3203720-803-3XL</t>
  </si>
  <si>
    <t>GRAVITY DRYSTAR JACKET RICH BROWN 4XL</t>
  </si>
  <si>
    <t>3203720-803-4XL</t>
  </si>
  <si>
    <t>3209020-10-L</t>
  </si>
  <si>
    <t>3209020-10-M</t>
  </si>
  <si>
    <t>3209020-10-S</t>
  </si>
  <si>
    <t>3209020-10-XL</t>
  </si>
  <si>
    <t>SOLANO WATERPROOF JACKET BLACK XXL</t>
  </si>
  <si>
    <t>3209020-10-XXL</t>
  </si>
  <si>
    <t>SOLANO WATERPROOF JACKET BLACK 3XL</t>
  </si>
  <si>
    <t>3209020-10-3XL</t>
  </si>
  <si>
    <t>SOLANO WATERPROOF JACKET BLACK 4XL</t>
  </si>
  <si>
    <t>3209020-10-4XL</t>
  </si>
  <si>
    <t>3209020-9120-L</t>
  </si>
  <si>
    <t>3209020-9120-M</t>
  </si>
  <si>
    <t>3209020-9120-S</t>
  </si>
  <si>
    <t>3209020-9120-XL</t>
  </si>
  <si>
    <t>SOLANO WATERPROOF JACKET MELANGE CHARCOAL XXL</t>
  </si>
  <si>
    <t>3209020-9120-XXL</t>
  </si>
  <si>
    <t>SOLANO WATERPROOF JACKET MELANGE CHARCOAL 3XL</t>
  </si>
  <si>
    <t>3209020-9120-3XL</t>
  </si>
  <si>
    <t>SOLANO WATERPROOF JACKET MELANGE CHARCOAL 4XL</t>
  </si>
  <si>
    <t>3209020-9120-4XL</t>
  </si>
  <si>
    <t>3210120-10-L</t>
  </si>
  <si>
    <t>3210120-10-M</t>
  </si>
  <si>
    <t>3210120-10-S</t>
  </si>
  <si>
    <t>3210120-10-XL</t>
  </si>
  <si>
    <t>3210120-10-XS</t>
  </si>
  <si>
    <t>STELLA T-SP S WATERPROOF JACKET BLACK XXL</t>
  </si>
  <si>
    <t>3210120-10-XXL</t>
  </si>
  <si>
    <t>3210120-1239-L</t>
  </si>
  <si>
    <t>3210120-1239-M</t>
  </si>
  <si>
    <t>3210120-1239-S</t>
  </si>
  <si>
    <t>3210120-1239-XL</t>
  </si>
  <si>
    <t>3210120-1239-XS</t>
  </si>
  <si>
    <t>STELLA T-SP S WATERPROOF JACKET BLACK WHITE FUCHSIA XXL</t>
  </si>
  <si>
    <t>3210120-1239-XXL</t>
  </si>
  <si>
    <t>3223720-10-L</t>
  </si>
  <si>
    <t>3223720-10-M</t>
  </si>
  <si>
    <t>3223720-10-S</t>
  </si>
  <si>
    <t>3223720-10-XL</t>
  </si>
  <si>
    <t>GRAVITY DRYSTAR PANTS BLACK XXL</t>
  </si>
  <si>
    <t>3223720-10-XXL</t>
  </si>
  <si>
    <t>GRAVITY DRYSTAR PANTS BLACK 3XL</t>
  </si>
  <si>
    <t>3223720-10-3XL</t>
  </si>
  <si>
    <t>GRAVITY DRYSTAR PANTS BLACK 4XL</t>
  </si>
  <si>
    <t>3223720-10-4XL</t>
  </si>
  <si>
    <t>3300620-102-L</t>
  </si>
  <si>
    <t>3300620-102-M</t>
  </si>
  <si>
    <t>3300620-102-S</t>
  </si>
  <si>
    <t>3300620-102-XL</t>
  </si>
  <si>
    <t>T-GP PLUS R V3 AIR JACKET BLACK DARK GRAY WHITE XXL</t>
  </si>
  <si>
    <t>3300620-102-XXL</t>
  </si>
  <si>
    <t>T-GP PLUS R V3 AIR JACKET BLACK DARK GRAY WHITE 3XL</t>
  </si>
  <si>
    <t>3300620-102-3XL</t>
  </si>
  <si>
    <t>T-GP PLUS R V3 AIR JACKET BLACK DARK GRAY WHITE 4XL</t>
  </si>
  <si>
    <t>3300620-102-4XL</t>
  </si>
  <si>
    <t>3300620-1100-L</t>
  </si>
  <si>
    <t>3300620-1100-M</t>
  </si>
  <si>
    <t>3300620-1100-S</t>
  </si>
  <si>
    <t>3300620-1100-XL</t>
  </si>
  <si>
    <t>T-GP PLUS R V3 AIR JACKET BLACK BLACK XXL</t>
  </si>
  <si>
    <t>3300620-1100-XXL</t>
  </si>
  <si>
    <t>T-GP PLUS R V3 AIR JACKET BLACK BLACK 3XL</t>
  </si>
  <si>
    <t>3300620-1100-3XL</t>
  </si>
  <si>
    <t>T-GP PLUS R V3 AIR JACKET BLACK BLACK 4XL</t>
  </si>
  <si>
    <t>3300620-1100-4XL</t>
  </si>
  <si>
    <t>3300620-1321-L</t>
  </si>
  <si>
    <t>3300620-1321-M</t>
  </si>
  <si>
    <t>3300620-1321-S</t>
  </si>
  <si>
    <t>3300620-1321-XL</t>
  </si>
  <si>
    <t>T-GP PLUS R V3 AIR JACKET BLACK RED FLUO WHITE XXL</t>
  </si>
  <si>
    <t>3300620-1321-XXL</t>
  </si>
  <si>
    <t>T-GP PLUS R V3 AIR JACKET BLACK RED FLUO WHITE 3XL</t>
  </si>
  <si>
    <t>3300620-1321-3XL</t>
  </si>
  <si>
    <t>T-GP PLUS R V3 AIR JACKET BLACK RED FLUO WHITE 4XL</t>
  </si>
  <si>
    <t>3300620-1321-4XL</t>
  </si>
  <si>
    <t>3300620-994-L</t>
  </si>
  <si>
    <t>3300620-994-M</t>
  </si>
  <si>
    <t>3300620-994-S</t>
  </si>
  <si>
    <t>3300620-994-XL</t>
  </si>
  <si>
    <t>T-GP PLUS R V3 AIR JACKET BLACK CAMO RED FLUO XXL</t>
  </si>
  <si>
    <t>3300620-994-XXL</t>
  </si>
  <si>
    <t>T-GP PLUS R V3 AIR JACKET BLACK CAMO RED FLUO 3XL</t>
  </si>
  <si>
    <t>3300620-994-3XL</t>
  </si>
  <si>
    <t>T-GP PLUS R V3 AIR JACKET BLACK CAMO RED FLUO 4XL</t>
  </si>
  <si>
    <t>3300620-994-4XL</t>
  </si>
  <si>
    <t>3308720-10-L</t>
  </si>
  <si>
    <t>3308720-10-M</t>
  </si>
  <si>
    <t>3308720-10-S</t>
  </si>
  <si>
    <t>3308720-10-XL</t>
  </si>
  <si>
    <t>BOMBER JACKET BLACK XXL</t>
  </si>
  <si>
    <t>3308720-10-XXL</t>
  </si>
  <si>
    <t>BOMBER JACKET BLACK 3XL</t>
  </si>
  <si>
    <t>3308720-10-3XL</t>
  </si>
  <si>
    <t>BOMBER JACKET BLACK 4XL</t>
  </si>
  <si>
    <t>3308720-10-4XL</t>
  </si>
  <si>
    <t>3310620-1100-L</t>
  </si>
  <si>
    <t>3310620-1100-M</t>
  </si>
  <si>
    <t>3310620-1100-S</t>
  </si>
  <si>
    <t>3310620-1100-XL</t>
  </si>
  <si>
    <t>3310620-1100-XS</t>
  </si>
  <si>
    <t>STELLA T-GP PLUS R V3 AIR JACKET BLACK BLACK XXL</t>
  </si>
  <si>
    <t>3310620-1100-XXL</t>
  </si>
  <si>
    <t>3310620-1270-L</t>
  </si>
  <si>
    <t>3310620-1270-M</t>
  </si>
  <si>
    <t>3310620-1270-S</t>
  </si>
  <si>
    <t>3310620-1270-XL</t>
  </si>
  <si>
    <t>3310620-1270-XS</t>
  </si>
  <si>
    <t>STELLA T-GP PLUS R V3 AIR JACKET BLACK WHITE TEAL XXL</t>
  </si>
  <si>
    <t>3310620-1270-XXL</t>
  </si>
  <si>
    <t>3310620-1321-L</t>
  </si>
  <si>
    <t>3310620-1321-M</t>
  </si>
  <si>
    <t>3310620-1321-S</t>
  </si>
  <si>
    <t>3310620-1321-XL</t>
  </si>
  <si>
    <t>3310620-1321-XS</t>
  </si>
  <si>
    <t>STELLA T-GP PLUS R V3 AIR JACKET BLACK RED FLUO WHITE XXL</t>
  </si>
  <si>
    <t>3310620-1321-XXL</t>
  </si>
  <si>
    <t>3317520-10-L</t>
  </si>
  <si>
    <t>3317520-10-M</t>
  </si>
  <si>
    <t>3317520-10-S</t>
  </si>
  <si>
    <t>3317520-10-XL</t>
  </si>
  <si>
    <t>BOND WOMEN'S JACKET BLACK XXL</t>
  </si>
  <si>
    <t>3317520-10-XXL</t>
  </si>
  <si>
    <t>BARTON RIDING CARGO PANTS RINSE PLUS BLACK 28</t>
  </si>
  <si>
    <t>3327020-1208-28</t>
  </si>
  <si>
    <t>BARTON RIDING CARGO PANTS RINSE PLUS BLACK 30</t>
  </si>
  <si>
    <t>3327020-1208-30</t>
  </si>
  <si>
    <t>BARTON RIDING CARGO PANTS RINSE PLUS BLACK 32</t>
  </si>
  <si>
    <t>3327020-1208-32</t>
  </si>
  <si>
    <t>BARTON RIDING CARGO PANTS RINSE PLUS BLACK 34</t>
  </si>
  <si>
    <t>3327020-1208-34</t>
  </si>
  <si>
    <t>BARTON RIDING CARGO PANTS RINSE PLUS BLACK 36</t>
  </si>
  <si>
    <t>3327020-1208-36</t>
  </si>
  <si>
    <t>BARTON RIDING CARGO PANTS RINSE PLUS BLACK 38</t>
  </si>
  <si>
    <t>3327020-1208-38</t>
  </si>
  <si>
    <t>BARTON RIDING CARGO PANTS RINSE PLUS BLACK 40</t>
  </si>
  <si>
    <t>3327020-1208-40</t>
  </si>
  <si>
    <t>AS-DSL SHIRO RIDING DENIM BLACK OVERDYED 28</t>
  </si>
  <si>
    <t>3329320-1201-28</t>
  </si>
  <si>
    <t>AS-DSL SHIRO RIDING DENIM BLACK OVERDYED 30</t>
  </si>
  <si>
    <t>3329320-1201-30</t>
  </si>
  <si>
    <t>AS-DSL SHIRO RIDING DENIM BLACK OVERDYED 32</t>
  </si>
  <si>
    <t>3329320-1201-32</t>
  </si>
  <si>
    <t>AS-DSL SHIRO RIDING DENIM BLACK OVERDYED 34</t>
  </si>
  <si>
    <t>3329320-1201-34</t>
  </si>
  <si>
    <t>AS-DSL SHIRO RIDING DENIM BLACK OVERDYED 36</t>
  </si>
  <si>
    <t>3329320-1201-36</t>
  </si>
  <si>
    <t>AS-DSL SHIRO RIDING DENIM BLACK OVERDYED 38</t>
  </si>
  <si>
    <t>3329320-1201-38</t>
  </si>
  <si>
    <t>AS-DSL SHIRO RIDING DENIM BLACK OVERDYED 40</t>
  </si>
  <si>
    <t>3329320-1201-40</t>
  </si>
  <si>
    <t>3339820-10-L</t>
  </si>
  <si>
    <t>3339820-10-M</t>
  </si>
  <si>
    <t>3339820-10-S</t>
  </si>
  <si>
    <t>3339820-10-XL</t>
  </si>
  <si>
    <t>3339820-10-XS</t>
  </si>
  <si>
    <t>IRIA WOMEN'S LEGGINGS BLACK XXL</t>
  </si>
  <si>
    <t>3339820-10-XXL</t>
  </si>
  <si>
    <t>3339820-608-L</t>
  </si>
  <si>
    <t>3339820-608-M</t>
  </si>
  <si>
    <t>3339820-608-S</t>
  </si>
  <si>
    <t>3339820-608-XL</t>
  </si>
  <si>
    <t>3339820-608-XS</t>
  </si>
  <si>
    <t>IRIA WOMEN'S LEGGINGS MILITARY GREEN XXL</t>
  </si>
  <si>
    <t>3339820-608-XXL</t>
  </si>
  <si>
    <t>3509520-10-L</t>
  </si>
  <si>
    <t>3509520-10-M</t>
  </si>
  <si>
    <t>3509520-10-S</t>
  </si>
  <si>
    <t>3509520-10-XL</t>
  </si>
  <si>
    <t>GARETH LEATHER GLOVE BLACK XXL</t>
  </si>
  <si>
    <t>3509520-10-XXL</t>
  </si>
  <si>
    <t>GARETH LEATHER GLOVE BLACK 3XL</t>
  </si>
  <si>
    <t>3509520-10-3XL</t>
  </si>
  <si>
    <t>3569020-10-L</t>
  </si>
  <si>
    <t>3569020-10-M</t>
  </si>
  <si>
    <t>3569020-10-S</t>
  </si>
  <si>
    <t>3569020-10-XL</t>
  </si>
  <si>
    <t>REEF GLOVES BLACK XXL</t>
  </si>
  <si>
    <t>3569020-10-XXL</t>
  </si>
  <si>
    <t>REEF GLOVES BLACK 3XL</t>
  </si>
  <si>
    <t>3569020-10-3XL</t>
  </si>
  <si>
    <t>3569020-1119-L</t>
  </si>
  <si>
    <t>3569020-1119-M</t>
  </si>
  <si>
    <t>3569020-1119-S</t>
  </si>
  <si>
    <t>3569020-1119-XL</t>
  </si>
  <si>
    <t>REEF GLOVES BLACK REFLECTIVE XXL</t>
  </si>
  <si>
    <t>3569020-1119-XXL</t>
  </si>
  <si>
    <t>REEF GLOVES BLACK REFLECTIVE 3XL</t>
  </si>
  <si>
    <t>3569020-1119-3XL</t>
  </si>
  <si>
    <t>3569020-12-L</t>
  </si>
  <si>
    <t>3569020-12-M</t>
  </si>
  <si>
    <t>3569020-12-S</t>
  </si>
  <si>
    <t>3569020-12-XL</t>
  </si>
  <si>
    <t>REEF GLOVES BLACK WHITE XXL</t>
  </si>
  <si>
    <t>3569020-12-XXL</t>
  </si>
  <si>
    <t>REEF GLOVES BLACK WHITE 3XL</t>
  </si>
  <si>
    <t>3569020-12-3XL</t>
  </si>
  <si>
    <t>3569020-1231-L</t>
  </si>
  <si>
    <t>3569020-1231-M</t>
  </si>
  <si>
    <t>3569020-1231-S</t>
  </si>
  <si>
    <t>3569020-1231-XL</t>
  </si>
  <si>
    <t>REEF GLOVES BLACK WHITE RED FLUO XXL</t>
  </si>
  <si>
    <t>3569020-1231-XXL</t>
  </si>
  <si>
    <t>REEF GLOVES BLACK WHITE RED FLUO 3XL</t>
  </si>
  <si>
    <t>3569020-1231-3XL</t>
  </si>
  <si>
    <t>3569020-3022-L</t>
  </si>
  <si>
    <t>3569020-3022-M</t>
  </si>
  <si>
    <t>3569020-3022-S</t>
  </si>
  <si>
    <t>3569020-3022-XL</t>
  </si>
  <si>
    <t>REEF GLOVES RED FLUO WHITE BLACK XXL</t>
  </si>
  <si>
    <t>3569020-3022-XXL</t>
  </si>
  <si>
    <t>REEF GLOVES RED FLUO WHITE BLACK 3XL</t>
  </si>
  <si>
    <t>3569020-3022-3XL</t>
  </si>
  <si>
    <t>3569020-9001-L</t>
  </si>
  <si>
    <t>3569020-9001-M</t>
  </si>
  <si>
    <t>3569020-9001-S</t>
  </si>
  <si>
    <t>3569020-9001-XL</t>
  </si>
  <si>
    <t>REEF GLOVES BLACK GRAY CAMO XXL</t>
  </si>
  <si>
    <t>3569020-9001-XXL</t>
  </si>
  <si>
    <t>REEF GLOVES BLACK GRAY CAMO 3XL</t>
  </si>
  <si>
    <t>3569020-9001-3XL</t>
  </si>
  <si>
    <t>3599020-1039-L</t>
  </si>
  <si>
    <t>3599020-1039-M</t>
  </si>
  <si>
    <t>3599020-1039-S</t>
  </si>
  <si>
    <t>3599020-1039-XL</t>
  </si>
  <si>
    <t>3599020-1039-XS</t>
  </si>
  <si>
    <t>3599020-1119-L</t>
  </si>
  <si>
    <t>3599020-1119-M</t>
  </si>
  <si>
    <t>3599020-1119-S</t>
  </si>
  <si>
    <t>3599020-1119-XL</t>
  </si>
  <si>
    <t>3599020-1119-XS</t>
  </si>
  <si>
    <t>4219920-10-L</t>
  </si>
  <si>
    <t>4219920-10-M</t>
  </si>
  <si>
    <t>4219920-10-S</t>
  </si>
  <si>
    <t>4219920-10-XL</t>
  </si>
  <si>
    <t>4219920-10-XS</t>
  </si>
  <si>
    <t>BANSHEE WOMEN'S FLEECE BLACK XXL</t>
  </si>
  <si>
    <t>4219920-10-XXL</t>
  </si>
  <si>
    <t>4219920-95-L</t>
  </si>
  <si>
    <t>4219920-95-M</t>
  </si>
  <si>
    <t>4219920-95-S</t>
  </si>
  <si>
    <t>4219920-95-XL</t>
  </si>
  <si>
    <t>4219920-95-XS</t>
  </si>
  <si>
    <t>BANSHEE WOMEN'S FLEECE MELANGE GRAY XXL</t>
  </si>
  <si>
    <t>4219920-95-XXL</t>
  </si>
  <si>
    <t>4300120-10-L</t>
  </si>
  <si>
    <t>4300120-10-M</t>
  </si>
  <si>
    <t>4300120-10-S</t>
  </si>
  <si>
    <t>4300120-10-XL</t>
  </si>
  <si>
    <t>NEWMAN OVERSHIRT BLACK XXL</t>
  </si>
  <si>
    <t>4300120-10-XXL</t>
  </si>
  <si>
    <t>NEWMAN OVERSHIRT BLACK 3XL</t>
  </si>
  <si>
    <t>4300120-10-3XL</t>
  </si>
  <si>
    <t>NEWMAN OVERSHIRT BLACK 4XL</t>
  </si>
  <si>
    <t>4300120-10-4XL</t>
  </si>
  <si>
    <t>4300120-608-L</t>
  </si>
  <si>
    <t>4300120-608-M</t>
  </si>
  <si>
    <t>4300120-608-S</t>
  </si>
  <si>
    <t>4300120-608-XL</t>
  </si>
  <si>
    <t>NEWMAN OVERSHIRT MILITARY GREEN XXL</t>
  </si>
  <si>
    <t>4300120-608-XXL</t>
  </si>
  <si>
    <t>NEWMAN OVERSHIRT MILITARY GREEN 3XL</t>
  </si>
  <si>
    <t>4300120-608-3XL</t>
  </si>
  <si>
    <t>NEWMAN OVERSHIRT MILITARY GREEN 4XL</t>
  </si>
  <si>
    <t>4300120-608-4XL</t>
  </si>
  <si>
    <t>RIDE TECH LITE 1PC UNDERSUIT BLACK RED M/L</t>
  </si>
  <si>
    <t>4752420-13-M/L</t>
  </si>
  <si>
    <t>RIDE TECH LITE 1PC UNDERSUIT BLACK RED XSS</t>
  </si>
  <si>
    <t>4752420-13-XSS</t>
  </si>
  <si>
    <t>RIDE TECH LITE 1PC UNDERSUIT BLACK RED XXL</t>
  </si>
  <si>
    <t>4752420-13-XXL</t>
  </si>
  <si>
    <t>6106420-10-OS</t>
  </si>
  <si>
    <t>6106620-10-OS</t>
  </si>
  <si>
    <t>6403020-12-OS</t>
  </si>
  <si>
    <t>6521020-10-L</t>
  </si>
  <si>
    <t>6521020-10-S</t>
  </si>
  <si>
    <t>6521120-10-L</t>
  </si>
  <si>
    <t>6521120-10-S</t>
  </si>
  <si>
    <t>6521220-10-L</t>
  </si>
  <si>
    <t>6521220-10-S</t>
  </si>
  <si>
    <t>6702020-003-L</t>
  </si>
  <si>
    <t>6702020-003-S</t>
  </si>
  <si>
    <t>BIOFLEX HIP PROT. BLACK L</t>
  </si>
  <si>
    <t>6525520-10-L</t>
  </si>
  <si>
    <t>BIOFLEX HIP PROT. BLACK S</t>
  </si>
  <si>
    <t>6525520-10-S</t>
  </si>
  <si>
    <t>482-9013XS</t>
  </si>
  <si>
    <t xml:space="preserve"> HELMET SM10 BK/OR/RD XS</t>
  </si>
  <si>
    <t>482-9013S</t>
  </si>
  <si>
    <t xml:space="preserve"> HELMET SM10 BK/OR/RD SM</t>
  </si>
  <si>
    <t>482-9013M</t>
  </si>
  <si>
    <t xml:space="preserve"> HELMET SM10 BK/OR/RD MD</t>
  </si>
  <si>
    <t>482-9013L</t>
  </si>
  <si>
    <t xml:space="preserve"> HELMET SM10 BK/OR/RD LG</t>
  </si>
  <si>
    <t>482-9013X</t>
  </si>
  <si>
    <t xml:space="preserve"> HELMET SM10 BK/OR/RD XL</t>
  </si>
  <si>
    <t>482-90132X</t>
  </si>
  <si>
    <t xml:space="preserve"> HELMET SM10 BK/OR/RD XXL</t>
  </si>
  <si>
    <t>482-9113XS</t>
  </si>
  <si>
    <t xml:space="preserve"> HELMET SM8 SI/BL/YL XS</t>
  </si>
  <si>
    <t>01106631</t>
  </si>
  <si>
    <t>482-9113S</t>
  </si>
  <si>
    <t xml:space="preserve"> HELMET SM8 SI/BL/YL SM</t>
  </si>
  <si>
    <t>01106632</t>
  </si>
  <si>
    <t>482-9113M</t>
  </si>
  <si>
    <t xml:space="preserve"> HELMET SM8 SI/BL/YL MD</t>
  </si>
  <si>
    <t>01106633</t>
  </si>
  <si>
    <t>482-9113L</t>
  </si>
  <si>
    <t xml:space="preserve"> HELMET SM8 SI/BL/YL LG</t>
  </si>
  <si>
    <t>01106634</t>
  </si>
  <si>
    <t>482-9113X</t>
  </si>
  <si>
    <t xml:space="preserve"> HELMET SM8 SI/BL/YL XL</t>
  </si>
  <si>
    <t>01106635</t>
  </si>
  <si>
    <t>482-91132X</t>
  </si>
  <si>
    <t xml:space="preserve"> HELMET SM8 SI/BL/YL XXL</t>
  </si>
  <si>
    <t xml:space="preserve"> BOOT T7 ENDURO DS BK/GY 5</t>
  </si>
  <si>
    <t xml:space="preserve"> BOOT T7 ENDURO DS BK/GY 6</t>
  </si>
  <si>
    <t>482-28207</t>
  </si>
  <si>
    <t xml:space="preserve"> BOOT T7 ENDURO DS BK/GY 7</t>
  </si>
  <si>
    <t>482-28208</t>
  </si>
  <si>
    <t xml:space="preserve"> BOOT T7 ENDURO DS BK/GY 8</t>
  </si>
  <si>
    <t>482-28209</t>
  </si>
  <si>
    <t xml:space="preserve"> BOOT T7 ENDURO DS BK/GY 9</t>
  </si>
  <si>
    <t>482-28210</t>
  </si>
  <si>
    <t xml:space="preserve"> BOOT T7 ENDURO DS BK/GY 10</t>
  </si>
  <si>
    <t>482-28211</t>
  </si>
  <si>
    <t xml:space="preserve"> BOOT T7 ENDURO DS BK/GY 11</t>
  </si>
  <si>
    <t>482-28212</t>
  </si>
  <si>
    <t xml:space="preserve"> BOOT T7 ENDURO DS BK/GY 12</t>
  </si>
  <si>
    <t>482-28213</t>
  </si>
  <si>
    <t xml:space="preserve"> BOOT T7 ENDURO DS BK/GY 13</t>
  </si>
  <si>
    <t>482-28214</t>
  </si>
  <si>
    <t xml:space="preserve"> BOOT T7 ENDURO DS BK/GY 14</t>
  </si>
  <si>
    <t xml:space="preserve"> BOOT T7 ENDURO DS BK/GY 15</t>
  </si>
  <si>
    <t xml:space="preserve"> BOOT T7 ENDURO DS BK/GY 16</t>
  </si>
  <si>
    <t>482-01607</t>
  </si>
  <si>
    <t xml:space="preserve"> BOOT T10 S-VNT WT 7</t>
  </si>
  <si>
    <t>482-01608</t>
  </si>
  <si>
    <t xml:space="preserve"> BOOT T10 S-VNT WT 8</t>
  </si>
  <si>
    <t>482-01609</t>
  </si>
  <si>
    <t xml:space="preserve"> BOOT T10 S-VNT WT 9</t>
  </si>
  <si>
    <t>482-01610</t>
  </si>
  <si>
    <t xml:space="preserve"> BOOT T10 S-VNT WT 10</t>
  </si>
  <si>
    <t>482-01611</t>
  </si>
  <si>
    <t xml:space="preserve"> BOOT T10 S-VNT WT 11</t>
  </si>
  <si>
    <t>482-01612</t>
  </si>
  <si>
    <t xml:space="preserve"> BOOT T10 S-VNT WT 12</t>
  </si>
  <si>
    <t>482-01613</t>
  </si>
  <si>
    <t xml:space="preserve"> BOOT T10 S-VNT WT 13</t>
  </si>
  <si>
    <t>482-01614</t>
  </si>
  <si>
    <t xml:space="preserve"> BOOT T10 S-VNT WT 14</t>
  </si>
  <si>
    <t>482-01507</t>
  </si>
  <si>
    <t xml:space="preserve"> BOOT T10 S-VNT B/W/G/R 7</t>
  </si>
  <si>
    <t>482-01508</t>
  </si>
  <si>
    <t xml:space="preserve"> BOOT T10 S-VNT B/W/G/R 8</t>
  </si>
  <si>
    <t>482-01509</t>
  </si>
  <si>
    <t xml:space="preserve"> BOOT T10 S-VNT B/W/G/R 9</t>
  </si>
  <si>
    <t>482-01510</t>
  </si>
  <si>
    <t xml:space="preserve"> BOOT T10 S-VNT B/W/G/R 10</t>
  </si>
  <si>
    <t>482-01511</t>
  </si>
  <si>
    <t xml:space="preserve"> BOOT T10 S-VNT B/W/G/R 11</t>
  </si>
  <si>
    <t>482-01512</t>
  </si>
  <si>
    <t xml:space="preserve"> BOOT T10 S-VNT B/W/G/R 12</t>
  </si>
  <si>
    <t>482-01513</t>
  </si>
  <si>
    <t xml:space="preserve"> BOOT T10 S-VNT B/W/G/R 13</t>
  </si>
  <si>
    <t>482-01514</t>
  </si>
  <si>
    <t xml:space="preserve"> BOOT T10 S-VNT B/W/G/R 14</t>
  </si>
  <si>
    <t>3556520-10-S</t>
  </si>
  <si>
    <t>3556520-10-M</t>
  </si>
  <si>
    <t>3556520-10-L</t>
  </si>
  <si>
    <t>3556520-10-XL</t>
  </si>
  <si>
    <t>3556520-10-2X</t>
  </si>
  <si>
    <t>3556520-10-3X</t>
  </si>
  <si>
    <t>3556520-12-S</t>
  </si>
  <si>
    <t>3556520-12-M</t>
  </si>
  <si>
    <t>3556520-12-L</t>
  </si>
  <si>
    <t>3556520-12-XL</t>
  </si>
  <si>
    <t>3556520-12-2X</t>
  </si>
  <si>
    <t>3556520-12-3X</t>
  </si>
  <si>
    <t>3556520-1304-S</t>
  </si>
  <si>
    <t>3556520-1304-M</t>
  </si>
  <si>
    <t>3556520-1304-L</t>
  </si>
  <si>
    <t>3556520-1304-XL</t>
  </si>
  <si>
    <t>3556520-1304-2X</t>
  </si>
  <si>
    <t>3556520-1304-3X</t>
  </si>
  <si>
    <t>3556520-1538-S</t>
  </si>
  <si>
    <t>3556520-1538-M</t>
  </si>
  <si>
    <t>3556520-1538-L</t>
  </si>
  <si>
    <t>3556520-1538-XL</t>
  </si>
  <si>
    <t>3556520-1538-2X</t>
  </si>
  <si>
    <t>3556520-1538-3X</t>
  </si>
  <si>
    <t>GLOVE GP+R2 BK S</t>
  </si>
  <si>
    <t>GLOVE GP+R2 BK M</t>
  </si>
  <si>
    <t>GLOVE GP+R2 BK L</t>
  </si>
  <si>
    <t>GLOVE GP+R2 BK XL</t>
  </si>
  <si>
    <t>GLOVE GP+R2 BK 2X</t>
  </si>
  <si>
    <t>GLOVE GP+R2 BK 3X</t>
  </si>
  <si>
    <t>GLOVE GP+R2 B/W S</t>
  </si>
  <si>
    <t>GLOVE GP+R2 B/W M</t>
  </si>
  <si>
    <t>GLOVE GP+R2 B/W L</t>
  </si>
  <si>
    <t>GLOVE GP+R2 B/W XL</t>
  </si>
  <si>
    <t>GLOVE GP+R2 B/W 2X</t>
  </si>
  <si>
    <t>GLOVE GP+R2 B/W 3X</t>
  </si>
  <si>
    <t>GLOVE GP+R2 BWR S</t>
  </si>
  <si>
    <t>GLOVE GP+R2 BWR M</t>
  </si>
  <si>
    <t>GLOVE GP+R2 BWR L</t>
  </si>
  <si>
    <t>GLOVE GP+R2 BWR XL</t>
  </si>
  <si>
    <t>GLOVE GP+R2 BWR 2X</t>
  </si>
  <si>
    <t>GLOVE GP+R2 BWR 3X</t>
  </si>
  <si>
    <t>GLOVE GP+R2 BYR S</t>
  </si>
  <si>
    <t>GLOVE GP+R2 BYR M</t>
  </si>
  <si>
    <t>GLOVE GP+R2 BYR L</t>
  </si>
  <si>
    <t>GLOVE GP+R2 BYR XL</t>
  </si>
  <si>
    <t>GLOVE GP+R2 BYR 2X</t>
  </si>
  <si>
    <t>GLOVE GP+R2 BYR 3X</t>
  </si>
  <si>
    <t>HH SKU</t>
  </si>
  <si>
    <t>PU SKU</t>
  </si>
  <si>
    <t>4043000108</t>
  </si>
  <si>
    <t>4299010506</t>
  </si>
  <si>
    <t>4299010505</t>
  </si>
  <si>
    <t>4299010504</t>
  </si>
  <si>
    <t>4107010936</t>
  </si>
  <si>
    <t>4107010937</t>
  </si>
  <si>
    <t>4107010938</t>
  </si>
  <si>
    <t>4107010939</t>
  </si>
  <si>
    <t>4107010940</t>
  </si>
  <si>
    <t>4107010941</t>
  </si>
  <si>
    <t>4107010942</t>
  </si>
  <si>
    <t>4107010943</t>
  </si>
  <si>
    <t>4107010944</t>
  </si>
  <si>
    <t>4107010836</t>
  </si>
  <si>
    <t>4107010837</t>
  </si>
  <si>
    <t>4107010838</t>
  </si>
  <si>
    <t>4107010839</t>
  </si>
  <si>
    <t>4107010840</t>
  </si>
  <si>
    <t>4107010841</t>
  </si>
  <si>
    <t>4107010842</t>
  </si>
  <si>
    <t>4107010843</t>
  </si>
  <si>
    <t>4107010844</t>
  </si>
  <si>
    <t>4104000636</t>
  </si>
  <si>
    <t>4104000637</t>
  </si>
  <si>
    <t>4104000638</t>
  </si>
  <si>
    <t>4104000639</t>
  </si>
  <si>
    <t>4104000640</t>
  </si>
  <si>
    <t>4104000641</t>
  </si>
  <si>
    <t>4104000642</t>
  </si>
  <si>
    <t>4104000643</t>
  </si>
  <si>
    <t>4104000836</t>
  </si>
  <si>
    <t>4104000837</t>
  </si>
  <si>
    <t>4104000838</t>
  </si>
  <si>
    <t>4104000839</t>
  </si>
  <si>
    <t>4104000840</t>
  </si>
  <si>
    <t>4104000841</t>
  </si>
  <si>
    <t>4104000842</t>
  </si>
  <si>
    <t>4152000540</t>
  </si>
  <si>
    <t>4152000541</t>
  </si>
  <si>
    <t>4152000542</t>
  </si>
  <si>
    <t>4152000543</t>
  </si>
  <si>
    <t>4152000544</t>
  </si>
  <si>
    <t>4152000545</t>
  </si>
  <si>
    <t>4152000546</t>
  </si>
  <si>
    <t>4152000547</t>
  </si>
  <si>
    <t>4152000548</t>
  </si>
  <si>
    <t>4152000549</t>
  </si>
  <si>
    <t>4152000550</t>
  </si>
  <si>
    <t>4151010510</t>
  </si>
  <si>
    <t>4151010511</t>
  </si>
  <si>
    <t>4151010512</t>
  </si>
  <si>
    <t>4151010513</t>
  </si>
  <si>
    <t>4151010508</t>
  </si>
  <si>
    <t>4151010509</t>
  </si>
  <si>
    <t>4151011410</t>
  </si>
  <si>
    <t>4151011411</t>
  </si>
  <si>
    <t>4151011412</t>
  </si>
  <si>
    <t>4151011413</t>
  </si>
  <si>
    <t>4151011407</t>
  </si>
  <si>
    <t>4151011408</t>
  </si>
  <si>
    <t>4151011409</t>
  </si>
  <si>
    <t>4150010510</t>
  </si>
  <si>
    <t>4150010511</t>
  </si>
  <si>
    <t>4150010512</t>
  </si>
  <si>
    <t>4150010513</t>
  </si>
  <si>
    <t>4150010507</t>
  </si>
  <si>
    <t>4150010508</t>
  </si>
  <si>
    <t>4150010509</t>
  </si>
  <si>
    <t>4130010511</t>
  </si>
  <si>
    <t>4130010513</t>
  </si>
  <si>
    <t>4130010515</t>
  </si>
  <si>
    <t>4130010517</t>
  </si>
  <si>
    <t>4130010519</t>
  </si>
  <si>
    <t>4130010503</t>
  </si>
  <si>
    <t>4130010505</t>
  </si>
  <si>
    <t>4130010507</t>
  </si>
  <si>
    <t>4130010509</t>
  </si>
  <si>
    <t>4130018211</t>
  </si>
  <si>
    <t>4130018213</t>
  </si>
  <si>
    <t>4130018215</t>
  </si>
  <si>
    <t>4130018217</t>
  </si>
  <si>
    <t>4130018203</t>
  </si>
  <si>
    <t>4130018205</t>
  </si>
  <si>
    <t>4130018207</t>
  </si>
  <si>
    <t>4130018209</t>
  </si>
  <si>
    <t>4106010539</t>
  </si>
  <si>
    <t>4106010540</t>
  </si>
  <si>
    <t>4106010541</t>
  </si>
  <si>
    <t>4106010542</t>
  </si>
  <si>
    <t>4106010543</t>
  </si>
  <si>
    <t>4106010544</t>
  </si>
  <si>
    <t>4106010545</t>
  </si>
  <si>
    <t>4106010546</t>
  </si>
  <si>
    <t>4106010547</t>
  </si>
  <si>
    <t>4106000139</t>
  </si>
  <si>
    <t>4106000140</t>
  </si>
  <si>
    <t>4106000141</t>
  </si>
  <si>
    <t>4106000142</t>
  </si>
  <si>
    <t>4106000143</t>
  </si>
  <si>
    <t>4106000144</t>
  </si>
  <si>
    <t>4106000145</t>
  </si>
  <si>
    <t>4106000146</t>
  </si>
  <si>
    <t>4106000147</t>
  </si>
  <si>
    <t>4106008039</t>
  </si>
  <si>
    <t>4106008040</t>
  </si>
  <si>
    <t>4106008041</t>
  </si>
  <si>
    <t>4106008042</t>
  </si>
  <si>
    <t>4106008043</t>
  </si>
  <si>
    <t>4106008044</t>
  </si>
  <si>
    <t>4106008045</t>
  </si>
  <si>
    <t>4106008046</t>
  </si>
  <si>
    <t>4106008047</t>
  </si>
  <si>
    <t>4106000538</t>
  </si>
  <si>
    <t>4106000539</t>
  </si>
  <si>
    <t>4106000540</t>
  </si>
  <si>
    <t>4106000541</t>
  </si>
  <si>
    <t>4106000542</t>
  </si>
  <si>
    <t>4106000543</t>
  </si>
  <si>
    <t>4106000544</t>
  </si>
  <si>
    <t>4106000545</t>
  </si>
  <si>
    <t>4106000546</t>
  </si>
  <si>
    <t>4106000547</t>
  </si>
  <si>
    <t>4106000548</t>
  </si>
  <si>
    <t>4106000549</t>
  </si>
  <si>
    <t>4106000550</t>
  </si>
  <si>
    <t>4106000639</t>
  </si>
  <si>
    <t>4106000640</t>
  </si>
  <si>
    <t>4106000641</t>
  </si>
  <si>
    <t>4106000642</t>
  </si>
  <si>
    <t>4106000643</t>
  </si>
  <si>
    <t>4106000644</t>
  </si>
  <si>
    <t>4106000645</t>
  </si>
  <si>
    <t>4106000646</t>
  </si>
  <si>
    <t>4106000647</t>
  </si>
  <si>
    <t>4103015539</t>
  </si>
  <si>
    <t>4103015540</t>
  </si>
  <si>
    <t>4103015541</t>
  </si>
  <si>
    <t>4103015542</t>
  </si>
  <si>
    <t>4103015543</t>
  </si>
  <si>
    <t>4103015544</t>
  </si>
  <si>
    <t>4103015545</t>
  </si>
  <si>
    <t>4103015546</t>
  </si>
  <si>
    <t>4103015547</t>
  </si>
  <si>
    <t>4103015548</t>
  </si>
  <si>
    <t>4103015549</t>
  </si>
  <si>
    <t>4103015550</t>
  </si>
  <si>
    <t>4103007241</t>
  </si>
  <si>
    <t>4103007242</t>
  </si>
  <si>
    <t>4103007243</t>
  </si>
  <si>
    <t>4103007244</t>
  </si>
  <si>
    <t>4103007245</t>
  </si>
  <si>
    <t>4103007246</t>
  </si>
  <si>
    <t>4103007247</t>
  </si>
  <si>
    <t>4103007248</t>
  </si>
  <si>
    <t>4103005539</t>
  </si>
  <si>
    <t>4103005540</t>
  </si>
  <si>
    <t>4103005541</t>
  </si>
  <si>
    <t>4103005542</t>
  </si>
  <si>
    <t>4103005543</t>
  </si>
  <si>
    <t>4103005544</t>
  </si>
  <si>
    <t>4103005545</t>
  </si>
  <si>
    <t>4103005546</t>
  </si>
  <si>
    <t>4103005547</t>
  </si>
  <si>
    <t>4103005548</t>
  </si>
  <si>
    <t>4103005549</t>
  </si>
  <si>
    <t>4103005550</t>
  </si>
  <si>
    <t>4103008241</t>
  </si>
  <si>
    <t>4103008242</t>
  </si>
  <si>
    <t>4103008243</t>
  </si>
  <si>
    <t>4103008244</t>
  </si>
  <si>
    <t>4103008245</t>
  </si>
  <si>
    <t>4103008246</t>
  </si>
  <si>
    <t>4103008247</t>
  </si>
  <si>
    <t>4103008248</t>
  </si>
  <si>
    <t>4105015540</t>
  </si>
  <si>
    <t>4105015541</t>
  </si>
  <si>
    <t>4105015542</t>
  </si>
  <si>
    <t>4105015543</t>
  </si>
  <si>
    <t>4105015544</t>
  </si>
  <si>
    <t>4105015545</t>
  </si>
  <si>
    <t>4105015546</t>
  </si>
  <si>
    <t>4105015547</t>
  </si>
  <si>
    <t>4105015548</t>
  </si>
  <si>
    <t>4105010640</t>
  </si>
  <si>
    <t>4105010641</t>
  </si>
  <si>
    <t>4105010642</t>
  </si>
  <si>
    <t>4105010643</t>
  </si>
  <si>
    <t>4105010644</t>
  </si>
  <si>
    <t>4105010645</t>
  </si>
  <si>
    <t>4105010646</t>
  </si>
  <si>
    <t>4105010647</t>
  </si>
  <si>
    <t>4105010648</t>
  </si>
  <si>
    <t>4105010649</t>
  </si>
  <si>
    <t>4105010650</t>
  </si>
  <si>
    <t>4101018141</t>
  </si>
  <si>
    <t>4101018142</t>
  </si>
  <si>
    <t>4101018143</t>
  </si>
  <si>
    <t>4101018144</t>
  </si>
  <si>
    <t>4101018145</t>
  </si>
  <si>
    <t>4101018146</t>
  </si>
  <si>
    <t>4101018147</t>
  </si>
  <si>
    <t>4101018148</t>
  </si>
  <si>
    <t>4101018341</t>
  </si>
  <si>
    <t>4101018342</t>
  </si>
  <si>
    <t>4101018343</t>
  </si>
  <si>
    <t>4101018344</t>
  </si>
  <si>
    <t>4101018345</t>
  </si>
  <si>
    <t>4101018346</t>
  </si>
  <si>
    <t>4101018347</t>
  </si>
  <si>
    <t>4101010540</t>
  </si>
  <si>
    <t>4101010541</t>
  </si>
  <si>
    <t>4101010542</t>
  </si>
  <si>
    <t>4101010543</t>
  </si>
  <si>
    <t>4101010544</t>
  </si>
  <si>
    <t>4101010545</t>
  </si>
  <si>
    <t>4101010546</t>
  </si>
  <si>
    <t>4101010547</t>
  </si>
  <si>
    <t>4101010548</t>
  </si>
  <si>
    <t>4101008541</t>
  </si>
  <si>
    <t>4101008542</t>
  </si>
  <si>
    <t>4101008543</t>
  </si>
  <si>
    <t>4101008544</t>
  </si>
  <si>
    <t>4101008545</t>
  </si>
  <si>
    <t>4101008546</t>
  </si>
  <si>
    <t>4101008547</t>
  </si>
  <si>
    <t>4101000641</t>
  </si>
  <si>
    <t>4101000642</t>
  </si>
  <si>
    <t>4101000643</t>
  </si>
  <si>
    <t>4101000644</t>
  </si>
  <si>
    <t>4101000645</t>
  </si>
  <si>
    <t>4101000646</t>
  </si>
  <si>
    <t>4101000647</t>
  </si>
  <si>
    <t>4207010508</t>
  </si>
  <si>
    <t>4207010509</t>
  </si>
  <si>
    <t>4207010506</t>
  </si>
  <si>
    <t>4207010505</t>
  </si>
  <si>
    <t>4207010504</t>
  </si>
  <si>
    <t>4207010507</t>
  </si>
  <si>
    <t>4207015508</t>
  </si>
  <si>
    <t>4207015509</t>
  </si>
  <si>
    <t>4207015506</t>
  </si>
  <si>
    <t>4207015505</t>
  </si>
  <si>
    <t>4207015504</t>
  </si>
  <si>
    <t>4207015507</t>
  </si>
  <si>
    <t>4207018408</t>
  </si>
  <si>
    <t>4207018409</t>
  </si>
  <si>
    <t>4207018406</t>
  </si>
  <si>
    <t>4207018405</t>
  </si>
  <si>
    <t>4207018404</t>
  </si>
  <si>
    <t>4207018407</t>
  </si>
  <si>
    <t>4207018708</t>
  </si>
  <si>
    <t>4207018709</t>
  </si>
  <si>
    <t>4207018706</t>
  </si>
  <si>
    <t>4207018705</t>
  </si>
  <si>
    <t>4207018704</t>
  </si>
  <si>
    <t>4207018707</t>
  </si>
  <si>
    <t>4112017111</t>
  </si>
  <si>
    <t>4112017112</t>
  </si>
  <si>
    <t>4112017113</t>
  </si>
  <si>
    <t>4112017114</t>
  </si>
  <si>
    <t>4112017115</t>
  </si>
  <si>
    <t>4112017116</t>
  </si>
  <si>
    <t>4112017117</t>
  </si>
  <si>
    <t>4112017118</t>
  </si>
  <si>
    <t>4112017119</t>
  </si>
  <si>
    <t>4112017105</t>
  </si>
  <si>
    <t>4112017106</t>
  </si>
  <si>
    <t>4112017107</t>
  </si>
  <si>
    <t>4112017108</t>
  </si>
  <si>
    <t>4112017109</t>
  </si>
  <si>
    <t>4112017110</t>
  </si>
  <si>
    <t>4112010111</t>
  </si>
  <si>
    <t>4112010112</t>
  </si>
  <si>
    <t>4112010113</t>
  </si>
  <si>
    <t>4112010114</t>
  </si>
  <si>
    <t>4112010115</t>
  </si>
  <si>
    <t>4112010116</t>
  </si>
  <si>
    <t>4112010117</t>
  </si>
  <si>
    <t>4112010118</t>
  </si>
  <si>
    <t>4112010119</t>
  </si>
  <si>
    <t>4112010105</t>
  </si>
  <si>
    <t>4112010106</t>
  </si>
  <si>
    <t>4112010107</t>
  </si>
  <si>
    <t>4112010108</t>
  </si>
  <si>
    <t>4112010109</t>
  </si>
  <si>
    <t>4112010110</t>
  </si>
  <si>
    <t>4112010511</t>
  </si>
  <si>
    <t>4112010512</t>
  </si>
  <si>
    <t>4112010513</t>
  </si>
  <si>
    <t>4112010514</t>
  </si>
  <si>
    <t>4112010515</t>
  </si>
  <si>
    <t>4112010516</t>
  </si>
  <si>
    <t>4112010517</t>
  </si>
  <si>
    <t>4112010518</t>
  </si>
  <si>
    <t>4112010519</t>
  </si>
  <si>
    <t>4112010503</t>
  </si>
  <si>
    <t>4112010504</t>
  </si>
  <si>
    <t>4112010505</t>
  </si>
  <si>
    <t>4112010506</t>
  </si>
  <si>
    <t>4112010507</t>
  </si>
  <si>
    <t>4112010508</t>
  </si>
  <si>
    <t>4112010509</t>
  </si>
  <si>
    <t>4112010510</t>
  </si>
  <si>
    <t>4209000606</t>
  </si>
  <si>
    <t>4209000605</t>
  </si>
  <si>
    <t>4209000604</t>
  </si>
  <si>
    <t>4209000603</t>
  </si>
  <si>
    <t>4209000506</t>
  </si>
  <si>
    <t>4209000505</t>
  </si>
  <si>
    <t>4209000504</t>
  </si>
  <si>
    <t>4209000503</t>
  </si>
  <si>
    <t>4209000806</t>
  </si>
  <si>
    <t>4209000805</t>
  </si>
  <si>
    <t>4209000804</t>
  </si>
  <si>
    <t>4209000803</t>
  </si>
  <si>
    <t>4204010806</t>
  </si>
  <si>
    <t>4204010805</t>
  </si>
  <si>
    <t>4204010804</t>
  </si>
  <si>
    <t>4204010803</t>
  </si>
  <si>
    <t>4204010506</t>
  </si>
  <si>
    <t>4204010505</t>
  </si>
  <si>
    <t>4204010504</t>
  </si>
  <si>
    <t>4204010503</t>
  </si>
  <si>
    <t>4206010806</t>
  </si>
  <si>
    <t>4206010805</t>
  </si>
  <si>
    <t>4206010804</t>
  </si>
  <si>
    <t>4206010807</t>
  </si>
  <si>
    <t>4206010803</t>
  </si>
  <si>
    <t>4206017606</t>
  </si>
  <si>
    <t>4206017605</t>
  </si>
  <si>
    <t>4206017604</t>
  </si>
  <si>
    <t>4206017607</t>
  </si>
  <si>
    <t>4206017603</t>
  </si>
  <si>
    <t>4206010606</t>
  </si>
  <si>
    <t>4206010605</t>
  </si>
  <si>
    <t>4206010604</t>
  </si>
  <si>
    <t>4206010607</t>
  </si>
  <si>
    <t>4206010603</t>
  </si>
  <si>
    <t>4213010508</t>
  </si>
  <si>
    <t>4213010509</t>
  </si>
  <si>
    <t>4213010506</t>
  </si>
  <si>
    <t>4213010505</t>
  </si>
  <si>
    <t>4213010504</t>
  </si>
  <si>
    <t>4213010507</t>
  </si>
  <si>
    <t>4212010508</t>
  </si>
  <si>
    <t>4212010509</t>
  </si>
  <si>
    <t>4212010506</t>
  </si>
  <si>
    <t>4212010505</t>
  </si>
  <si>
    <t>4212010504</t>
  </si>
  <si>
    <t>4212010507</t>
  </si>
  <si>
    <t>4212010108</t>
  </si>
  <si>
    <t>4212010109</t>
  </si>
  <si>
    <t>4212010106</t>
  </si>
  <si>
    <t>4212010105</t>
  </si>
  <si>
    <t>4212010104</t>
  </si>
  <si>
    <t>4212010107</t>
  </si>
  <si>
    <t>4212018208</t>
  </si>
  <si>
    <t>4212018209</t>
  </si>
  <si>
    <t>4212018206</t>
  </si>
  <si>
    <t>4212018205</t>
  </si>
  <si>
    <t>4212018204</t>
  </si>
  <si>
    <t>4212018207</t>
  </si>
  <si>
    <t>4203018608</t>
  </si>
  <si>
    <t>4203018609</t>
  </si>
  <si>
    <t>4203018606</t>
  </si>
  <si>
    <t>4203018605</t>
  </si>
  <si>
    <t>4203018604</t>
  </si>
  <si>
    <t>4203018607</t>
  </si>
  <si>
    <t>4203010508</t>
  </si>
  <si>
    <t>4203010509</t>
  </si>
  <si>
    <t>4203010506</t>
  </si>
  <si>
    <t>4203010505</t>
  </si>
  <si>
    <t>4203010504</t>
  </si>
  <si>
    <t>4203010507</t>
  </si>
  <si>
    <t>4203010108</t>
  </si>
  <si>
    <t>4203010109</t>
  </si>
  <si>
    <t>4203010106</t>
  </si>
  <si>
    <t>4203010105</t>
  </si>
  <si>
    <t>4203010104</t>
  </si>
  <si>
    <t>4203010107</t>
  </si>
  <si>
    <t>4203018008</t>
  </si>
  <si>
    <t>4203018009</t>
  </si>
  <si>
    <t>4203018006</t>
  </si>
  <si>
    <t>4203018005</t>
  </si>
  <si>
    <t>4203018004</t>
  </si>
  <si>
    <t>4203018007</t>
  </si>
  <si>
    <t>4205010109</t>
  </si>
  <si>
    <t>4205010106</t>
  </si>
  <si>
    <t>4205010105</t>
  </si>
  <si>
    <t>4205010104</t>
  </si>
  <si>
    <t>4205010107</t>
  </si>
  <si>
    <t>4205010108</t>
  </si>
  <si>
    <t>4205018009</t>
  </si>
  <si>
    <t>4205018006</t>
  </si>
  <si>
    <t>4205018005</t>
  </si>
  <si>
    <t>4205018004</t>
  </si>
  <si>
    <t>4205018007</t>
  </si>
  <si>
    <t>4205018008</t>
  </si>
  <si>
    <t>4205017609</t>
  </si>
  <si>
    <t>4205017606</t>
  </si>
  <si>
    <t>4205017605</t>
  </si>
  <si>
    <t>4205017604</t>
  </si>
  <si>
    <t>4205017607</t>
  </si>
  <si>
    <t>4205017608</t>
  </si>
  <si>
    <t>4205010609</t>
  </si>
  <si>
    <t>4205010606</t>
  </si>
  <si>
    <t>4205010605</t>
  </si>
  <si>
    <t>4205010604</t>
  </si>
  <si>
    <t>4205010607</t>
  </si>
  <si>
    <t>4205010608</t>
  </si>
  <si>
    <t>4042008208</t>
  </si>
  <si>
    <t>4042008209</t>
  </si>
  <si>
    <t>4042008206</t>
  </si>
  <si>
    <t>4042008205</t>
  </si>
  <si>
    <t>4042008204</t>
  </si>
  <si>
    <t>4042008207</t>
  </si>
  <si>
    <t>4042000507</t>
  </si>
  <si>
    <t>4042000508</t>
  </si>
  <si>
    <t>4042000509</t>
  </si>
  <si>
    <t>4042000510</t>
  </si>
  <si>
    <t>4042000506</t>
  </si>
  <si>
    <t>4042000505</t>
  </si>
  <si>
    <t>4042000504</t>
  </si>
  <si>
    <t>4042000408</t>
  </si>
  <si>
    <t>4042000409</t>
  </si>
  <si>
    <t>4042000406</t>
  </si>
  <si>
    <t>4042000405</t>
  </si>
  <si>
    <t>4042000404</t>
  </si>
  <si>
    <t>4042000407</t>
  </si>
  <si>
    <t>4021005548</t>
  </si>
  <si>
    <t>4021005550</t>
  </si>
  <si>
    <t>4021005552</t>
  </si>
  <si>
    <t>4021005554</t>
  </si>
  <si>
    <t>4021005556</t>
  </si>
  <si>
    <t>4021005558</t>
  </si>
  <si>
    <t>4021005560</t>
  </si>
  <si>
    <t>4021000648</t>
  </si>
  <si>
    <t>4021000650</t>
  </si>
  <si>
    <t>4021000652</t>
  </si>
  <si>
    <t>4021000654</t>
  </si>
  <si>
    <t>4021000656</t>
  </si>
  <si>
    <t>4021000658</t>
  </si>
  <si>
    <t>4021000660</t>
  </si>
  <si>
    <t>4021008748</t>
  </si>
  <si>
    <t>4021008750</t>
  </si>
  <si>
    <t>4021008752</t>
  </si>
  <si>
    <t>4021008754</t>
  </si>
  <si>
    <t>4021008756</t>
  </si>
  <si>
    <t>4021008758</t>
  </si>
  <si>
    <t>4021008760</t>
  </si>
  <si>
    <t>4021008048</t>
  </si>
  <si>
    <t>4021008050</t>
  </si>
  <si>
    <t>4021008052</t>
  </si>
  <si>
    <t>4021008054</t>
  </si>
  <si>
    <t>4021008056</t>
  </si>
  <si>
    <t>4021008058</t>
  </si>
  <si>
    <t>4021008060</t>
  </si>
  <si>
    <t>4033005508</t>
  </si>
  <si>
    <t>4033005509</t>
  </si>
  <si>
    <t>4033005510</t>
  </si>
  <si>
    <t>4033005506</t>
  </si>
  <si>
    <t>4033005505</t>
  </si>
  <si>
    <t>4033005504</t>
  </si>
  <si>
    <t>4033005507</t>
  </si>
  <si>
    <t>4033000608</t>
  </si>
  <si>
    <t>4033000609</t>
  </si>
  <si>
    <t>4033000610</t>
  </si>
  <si>
    <t>4033000606</t>
  </si>
  <si>
    <t>4033000605</t>
  </si>
  <si>
    <t>4033000604</t>
  </si>
  <si>
    <t>4033000607</t>
  </si>
  <si>
    <t>4033008208</t>
  </si>
  <si>
    <t>4033008209</t>
  </si>
  <si>
    <t>4033008210</t>
  </si>
  <si>
    <t>4033008206</t>
  </si>
  <si>
    <t>4033008205</t>
  </si>
  <si>
    <t>4033008204</t>
  </si>
  <si>
    <t>4033008207</t>
  </si>
  <si>
    <t>4011007248</t>
  </si>
  <si>
    <t>4011007250</t>
  </si>
  <si>
    <t>4011007252</t>
  </si>
  <si>
    <t>4011007254</t>
  </si>
  <si>
    <t>4011007256</t>
  </si>
  <si>
    <t>4011007258</t>
  </si>
  <si>
    <t>4011007260</t>
  </si>
  <si>
    <t>4061000544</t>
  </si>
  <si>
    <t>4061000546</t>
  </si>
  <si>
    <t>4061000548</t>
  </si>
  <si>
    <t>4061000550</t>
  </si>
  <si>
    <t>4061000552</t>
  </si>
  <si>
    <t>4061000554</t>
  </si>
  <si>
    <t>4061000556</t>
  </si>
  <si>
    <t>4061000558</t>
  </si>
  <si>
    <t>4061000560</t>
  </si>
  <si>
    <t>4066000544</t>
  </si>
  <si>
    <t>4066000546</t>
  </si>
  <si>
    <t>4066000548</t>
  </si>
  <si>
    <t>4066000550</t>
  </si>
  <si>
    <t>4066000552</t>
  </si>
  <si>
    <t>4066000554</t>
  </si>
  <si>
    <t>4066000556</t>
  </si>
  <si>
    <t>4066000558</t>
  </si>
  <si>
    <t>4066000560</t>
  </si>
  <si>
    <t>4065000544</t>
  </si>
  <si>
    <t>4065000546</t>
  </si>
  <si>
    <t>4065000548</t>
  </si>
  <si>
    <t>4065000550</t>
  </si>
  <si>
    <t>4065000552</t>
  </si>
  <si>
    <t>4065000554</t>
  </si>
  <si>
    <t>4065000556</t>
  </si>
  <si>
    <t>4065000558</t>
  </si>
  <si>
    <t>4065000560</t>
  </si>
  <si>
    <t>4299029506</t>
  </si>
  <si>
    <t>4299029505</t>
  </si>
  <si>
    <t>4299029504</t>
  </si>
  <si>
    <t>4062000509</t>
  </si>
  <si>
    <t>4062000510</t>
  </si>
  <si>
    <t>4062000506</t>
  </si>
  <si>
    <t>4062000505</t>
  </si>
  <si>
    <t>4062000504</t>
  </si>
  <si>
    <t>4062000507</t>
  </si>
  <si>
    <t>4062000508</t>
  </si>
  <si>
    <t>4114010518</t>
  </si>
  <si>
    <t>4119010511</t>
  </si>
  <si>
    <t>4119010512</t>
  </si>
  <si>
    <t>4119010513</t>
  </si>
  <si>
    <t>4119010514</t>
  </si>
  <si>
    <t>4119010515</t>
  </si>
  <si>
    <t>4119010516</t>
  </si>
  <si>
    <t>4119010517</t>
  </si>
  <si>
    <t>4119010518</t>
  </si>
  <si>
    <t>4119010519</t>
  </si>
  <si>
    <t>4119010505</t>
  </si>
  <si>
    <t>4119010506</t>
  </si>
  <si>
    <t>4119010507</t>
  </si>
  <si>
    <t>4119010508</t>
  </si>
  <si>
    <t>4119010509</t>
  </si>
  <si>
    <t>4119010510</t>
  </si>
  <si>
    <t>4131005511</t>
  </si>
  <si>
    <t>4131005513</t>
  </si>
  <si>
    <t>4131005515</t>
  </si>
  <si>
    <t>4131005517</t>
  </si>
  <si>
    <t>4131005519</t>
  </si>
  <si>
    <t>4131005503</t>
  </si>
  <si>
    <t>4131005505</t>
  </si>
  <si>
    <t>4131005507</t>
  </si>
  <si>
    <t>4131005509</t>
  </si>
  <si>
    <t>4131000411</t>
  </si>
  <si>
    <t>4131000413</t>
  </si>
  <si>
    <t>4131000415</t>
  </si>
  <si>
    <t>4131000417</t>
  </si>
  <si>
    <t>4131000419</t>
  </si>
  <si>
    <t>4131000403</t>
  </si>
  <si>
    <t>4131000405</t>
  </si>
  <si>
    <t>4131000407</t>
  </si>
  <si>
    <t>4131000409</t>
  </si>
  <si>
    <t>4114010511</t>
  </si>
  <si>
    <t>4114010512</t>
  </si>
  <si>
    <t>4114010513</t>
  </si>
  <si>
    <t>4114010515</t>
  </si>
  <si>
    <t>4114010517</t>
  </si>
  <si>
    <t>4114010519</t>
  </si>
  <si>
    <t>4114010503</t>
  </si>
  <si>
    <t>4114010504</t>
  </si>
  <si>
    <t>4114010505</t>
  </si>
  <si>
    <t>4114010506</t>
  </si>
  <si>
    <t>4114010507</t>
  </si>
  <si>
    <t>4114010508</t>
  </si>
  <si>
    <t>4114010509</t>
  </si>
  <si>
    <t>4114010510</t>
  </si>
  <si>
    <t>4114016911</t>
  </si>
  <si>
    <t>4114016912</t>
  </si>
  <si>
    <t>4114016913</t>
  </si>
  <si>
    <t>4114016914</t>
  </si>
  <si>
    <t>4114016915</t>
  </si>
  <si>
    <t>4114016916</t>
  </si>
  <si>
    <t>4114016917</t>
  </si>
  <si>
    <t>4114016918</t>
  </si>
  <si>
    <t>4114016919</t>
  </si>
  <si>
    <t>4114016903</t>
  </si>
  <si>
    <t>4114016904</t>
  </si>
  <si>
    <t>4114016905</t>
  </si>
  <si>
    <t>4114016906</t>
  </si>
  <si>
    <t>4114016907</t>
  </si>
  <si>
    <t>4114016908</t>
  </si>
  <si>
    <t>4114016909</t>
  </si>
  <si>
    <t>4114016910</t>
  </si>
  <si>
    <t>4102000540</t>
  </si>
  <si>
    <t>4102000541</t>
  </si>
  <si>
    <t>4102000542</t>
  </si>
  <si>
    <t>4102000543</t>
  </si>
  <si>
    <t>4102000544</t>
  </si>
  <si>
    <t>4102000545</t>
  </si>
  <si>
    <t>4102000546</t>
  </si>
  <si>
    <t>4102000547</t>
  </si>
  <si>
    <t>4102000548</t>
  </si>
  <si>
    <t>4102000141</t>
  </si>
  <si>
    <t>4102000142</t>
  </si>
  <si>
    <t>4102000143</t>
  </si>
  <si>
    <t>4102000144</t>
  </si>
  <si>
    <t>4102000145</t>
  </si>
  <si>
    <t>4102000146</t>
  </si>
  <si>
    <t>4102000147</t>
  </si>
  <si>
    <t>4102000641</t>
  </si>
  <si>
    <t>4102000642</t>
  </si>
  <si>
    <t>4102000643</t>
  </si>
  <si>
    <t>4102000644</t>
  </si>
  <si>
    <t>4102000645</t>
  </si>
  <si>
    <t>4102000646</t>
  </si>
  <si>
    <t>4102000647</t>
  </si>
  <si>
    <t>4102000648</t>
  </si>
  <si>
    <t>4102008741</t>
  </si>
  <si>
    <t>4102008742</t>
  </si>
  <si>
    <t>4102008743</t>
  </si>
  <si>
    <t>4102008744</t>
  </si>
  <si>
    <t>4102008745</t>
  </si>
  <si>
    <t>4102008746</t>
  </si>
  <si>
    <t>4102008747</t>
  </si>
  <si>
    <t>4102008748</t>
  </si>
  <si>
    <t>4102008041</t>
  </si>
  <si>
    <t>4102008042</t>
  </si>
  <si>
    <t>4102008043</t>
  </si>
  <si>
    <t>4102008044</t>
  </si>
  <si>
    <t>4102008045</t>
  </si>
  <si>
    <t>4102008046</t>
  </si>
  <si>
    <t>4102008047</t>
  </si>
  <si>
    <t>4210000508</t>
  </si>
  <si>
    <t>4210000509</t>
  </si>
  <si>
    <t>4210000506</t>
  </si>
  <si>
    <t>4210000505</t>
  </si>
  <si>
    <t>4210000504</t>
  </si>
  <si>
    <t>4210000507</t>
  </si>
  <si>
    <t>4210008408</t>
  </si>
  <si>
    <t>4210008409</t>
  </si>
  <si>
    <t>4210008406</t>
  </si>
  <si>
    <t>4210008405</t>
  </si>
  <si>
    <t>4210008404</t>
  </si>
  <si>
    <t>4210008407</t>
  </si>
  <si>
    <t>4210000608</t>
  </si>
  <si>
    <t>4210000609</t>
  </si>
  <si>
    <t>4210000606</t>
  </si>
  <si>
    <t>4210000605</t>
  </si>
  <si>
    <t>4210000604</t>
  </si>
  <si>
    <t>4210000607</t>
  </si>
  <si>
    <t>4210008208</t>
  </si>
  <si>
    <t>4210008209</t>
  </si>
  <si>
    <t>4210008206</t>
  </si>
  <si>
    <t>4210008205</t>
  </si>
  <si>
    <t>4210008204</t>
  </si>
  <si>
    <t>4210008207</t>
  </si>
  <si>
    <t>4103010140</t>
  </si>
  <si>
    <t>4103010141</t>
  </si>
  <si>
    <t>4103010142</t>
  </si>
  <si>
    <t>4103010143</t>
  </si>
  <si>
    <t>4103010144</t>
  </si>
  <si>
    <t>4103010145</t>
  </si>
  <si>
    <t>4103010146</t>
  </si>
  <si>
    <t>4103010147</t>
  </si>
  <si>
    <t>4103010148</t>
  </si>
  <si>
    <t>4103000241</t>
  </si>
  <si>
    <t>4103000242</t>
  </si>
  <si>
    <t>4103000243</t>
  </si>
  <si>
    <t>4103000244</t>
  </si>
  <si>
    <t>4103000245</t>
  </si>
  <si>
    <t>4103000246</t>
  </si>
  <si>
    <t>4103000247</t>
  </si>
  <si>
    <t>4103000248</t>
  </si>
  <si>
    <t>4103008640</t>
  </si>
  <si>
    <t>4103008641</t>
  </si>
  <si>
    <t>4103008642</t>
  </si>
  <si>
    <t>4103008643</t>
  </si>
  <si>
    <t>4103008644</t>
  </si>
  <si>
    <t>4103008645</t>
  </si>
  <si>
    <t>4103008646</t>
  </si>
  <si>
    <t>4103008647</t>
  </si>
  <si>
    <t>4103008648</t>
  </si>
  <si>
    <t>4103018640</t>
  </si>
  <si>
    <t>4103018641</t>
  </si>
  <si>
    <t>4103018642</t>
  </si>
  <si>
    <t>4103018643</t>
  </si>
  <si>
    <t>4103018644</t>
  </si>
  <si>
    <t>4103018645</t>
  </si>
  <si>
    <t>4103018646</t>
  </si>
  <si>
    <t>4103018647</t>
  </si>
  <si>
    <t>4103018648</t>
  </si>
  <si>
    <t>4109010711</t>
  </si>
  <si>
    <t>4109010701</t>
  </si>
  <si>
    <t>4109010702</t>
  </si>
  <si>
    <t>4109010703</t>
  </si>
  <si>
    <t>4109010704</t>
  </si>
  <si>
    <t>4109010705</t>
  </si>
  <si>
    <t>4109010706</t>
  </si>
  <si>
    <t>4109010707</t>
  </si>
  <si>
    <t>4109010708</t>
  </si>
  <si>
    <t>4109010709</t>
  </si>
  <si>
    <t>4109010710</t>
  </si>
  <si>
    <t>4111012711</t>
  </si>
  <si>
    <t>4111012701</t>
  </si>
  <si>
    <t>4111012702</t>
  </si>
  <si>
    <t>4111012703</t>
  </si>
  <si>
    <t>4111012704</t>
  </si>
  <si>
    <t>4111012705</t>
  </si>
  <si>
    <t>4111012706</t>
  </si>
  <si>
    <t>4111012707</t>
  </si>
  <si>
    <t>4111012708</t>
  </si>
  <si>
    <t>4111012709</t>
  </si>
  <si>
    <t>4111012710</t>
  </si>
  <si>
    <t>4111010811</t>
  </si>
  <si>
    <t>4111010801</t>
  </si>
  <si>
    <t>4111010802</t>
  </si>
  <si>
    <t>4111010803</t>
  </si>
  <si>
    <t>4111010804</t>
  </si>
  <si>
    <t>4111010805</t>
  </si>
  <si>
    <t>4111010807</t>
  </si>
  <si>
    <t>4111010808</t>
  </si>
  <si>
    <t>4111010809</t>
  </si>
  <si>
    <t>4111010810</t>
  </si>
  <si>
    <t>4111010711</t>
  </si>
  <si>
    <t>4111010712</t>
  </si>
  <si>
    <t>4111010713</t>
  </si>
  <si>
    <t>4111010701</t>
  </si>
  <si>
    <t>4111010702</t>
  </si>
  <si>
    <t>4111010703</t>
  </si>
  <si>
    <t>4111010704</t>
  </si>
  <si>
    <t>4111010705</t>
  </si>
  <si>
    <t>4111010706</t>
  </si>
  <si>
    <t>4111010707</t>
  </si>
  <si>
    <t>4111010708</t>
  </si>
  <si>
    <t>4111010709</t>
  </si>
  <si>
    <t>4111010710</t>
  </si>
  <si>
    <t>4117010801</t>
  </si>
  <si>
    <t>4117010802</t>
  </si>
  <si>
    <t>4117010803</t>
  </si>
  <si>
    <t>4117010804</t>
  </si>
  <si>
    <t>4117010805</t>
  </si>
  <si>
    <t>4117010806</t>
  </si>
  <si>
    <t>4117010807</t>
  </si>
  <si>
    <t>4117010808</t>
  </si>
  <si>
    <t>4115010701</t>
  </si>
  <si>
    <t>4115010702</t>
  </si>
  <si>
    <t>4115010703</t>
  </si>
  <si>
    <t>4115010704</t>
  </si>
  <si>
    <t>4115010705</t>
  </si>
  <si>
    <t>4115010706</t>
  </si>
  <si>
    <t>4115010707</t>
  </si>
  <si>
    <t>4115010708</t>
  </si>
  <si>
    <t>4211000806</t>
  </si>
  <si>
    <t>4211000805</t>
  </si>
  <si>
    <t>4211000804</t>
  </si>
  <si>
    <t>4211000803</t>
  </si>
  <si>
    <t>4211000506</t>
  </si>
  <si>
    <t>4211000505</t>
  </si>
  <si>
    <t>4211000504</t>
  </si>
  <si>
    <t>4211000503</t>
  </si>
  <si>
    <t>4011000148</t>
  </si>
  <si>
    <t>4011000150</t>
  </si>
  <si>
    <t>4011000152</t>
  </si>
  <si>
    <t>4011000154</t>
  </si>
  <si>
    <t>4011000156</t>
  </si>
  <si>
    <t>4011000158</t>
  </si>
  <si>
    <t>4011000160</t>
  </si>
  <si>
    <t>4011008748</t>
  </si>
  <si>
    <t>4011008750</t>
  </si>
  <si>
    <t>4011008752</t>
  </si>
  <si>
    <t>4011008754</t>
  </si>
  <si>
    <t>4011008756</t>
  </si>
  <si>
    <t>4011008758</t>
  </si>
  <si>
    <t>4011008760</t>
  </si>
  <si>
    <t>4011008048</t>
  </si>
  <si>
    <t>4011008050</t>
  </si>
  <si>
    <t>4011008052</t>
  </si>
  <si>
    <t>4011008054</t>
  </si>
  <si>
    <t>4011008056</t>
  </si>
  <si>
    <t>4011008058</t>
  </si>
  <si>
    <t>4011008060</t>
  </si>
  <si>
    <t>4011008848</t>
  </si>
  <si>
    <t>4011008850</t>
  </si>
  <si>
    <t>4011008852</t>
  </si>
  <si>
    <t>4011008854</t>
  </si>
  <si>
    <t>4011008856</t>
  </si>
  <si>
    <t>4011008858</t>
  </si>
  <si>
    <t>4011008860</t>
  </si>
  <si>
    <t>4032008408</t>
  </si>
  <si>
    <t>4032008409</t>
  </si>
  <si>
    <t>4032008410</t>
  </si>
  <si>
    <t>4032008406</t>
  </si>
  <si>
    <t>4032008405</t>
  </si>
  <si>
    <t>4032008404</t>
  </si>
  <si>
    <t>4032008407</t>
  </si>
  <si>
    <t>4032000608</t>
  </si>
  <si>
    <t>4032000609</t>
  </si>
  <si>
    <t>4032000610</t>
  </si>
  <si>
    <t>4032000606</t>
  </si>
  <si>
    <t>4032000605</t>
  </si>
  <si>
    <t>4032000604</t>
  </si>
  <si>
    <t>4032000607</t>
  </si>
  <si>
    <t>4032000109</t>
  </si>
  <si>
    <t>4032000110</t>
  </si>
  <si>
    <t>4032000106</t>
  </si>
  <si>
    <t>4032000105</t>
  </si>
  <si>
    <t>4032000104</t>
  </si>
  <si>
    <t>4032000107</t>
  </si>
  <si>
    <t>4032000108</t>
  </si>
  <si>
    <t>4020000548</t>
  </si>
  <si>
    <t>4020000550</t>
  </si>
  <si>
    <t>4020000552</t>
  </si>
  <si>
    <t>4020000554</t>
  </si>
  <si>
    <t>4020000556</t>
  </si>
  <si>
    <t>4020000558</t>
  </si>
  <si>
    <t>4020000560</t>
  </si>
  <si>
    <t>4020008748</t>
  </si>
  <si>
    <t>4020008750</t>
  </si>
  <si>
    <t>4020008752</t>
  </si>
  <si>
    <t>4020008754</t>
  </si>
  <si>
    <t>4020008756</t>
  </si>
  <si>
    <t>4020008758</t>
  </si>
  <si>
    <t>4020008760</t>
  </si>
  <si>
    <t>4020008948</t>
  </si>
  <si>
    <t>4020008950</t>
  </si>
  <si>
    <t>4020008952</t>
  </si>
  <si>
    <t>4020008954</t>
  </si>
  <si>
    <t>4020008956</t>
  </si>
  <si>
    <t>4020008958</t>
  </si>
  <si>
    <t>4020008960</t>
  </si>
  <si>
    <t>4020008048</t>
  </si>
  <si>
    <t>4020008050</t>
  </si>
  <si>
    <t>4020008052</t>
  </si>
  <si>
    <t>4020008054</t>
  </si>
  <si>
    <t>4020008056</t>
  </si>
  <si>
    <t>4020008058</t>
  </si>
  <si>
    <t>4020008060</t>
  </si>
  <si>
    <t>4111114209</t>
  </si>
  <si>
    <t>4111114211</t>
  </si>
  <si>
    <t>4111114206</t>
  </si>
  <si>
    <t>4111114210</t>
  </si>
  <si>
    <t>4022017948</t>
  </si>
  <si>
    <t>4022017950</t>
  </si>
  <si>
    <t>4022017952</t>
  </si>
  <si>
    <t>4022017954</t>
  </si>
  <si>
    <t>4022017956</t>
  </si>
  <si>
    <t>4022017958</t>
  </si>
  <si>
    <t>4022017960</t>
  </si>
  <si>
    <t>4022015548</t>
  </si>
  <si>
    <t>4022015550</t>
  </si>
  <si>
    <t>4022015552</t>
  </si>
  <si>
    <t>4022015554</t>
  </si>
  <si>
    <t>4022015556</t>
  </si>
  <si>
    <t>4022015558</t>
  </si>
  <si>
    <t>4022015560</t>
  </si>
  <si>
    <t>4022017248</t>
  </si>
  <si>
    <t>4022017250</t>
  </si>
  <si>
    <t>4022017252</t>
  </si>
  <si>
    <t>4022017254</t>
  </si>
  <si>
    <t>4022017256</t>
  </si>
  <si>
    <t>4022017258</t>
  </si>
  <si>
    <t>4022017260</t>
  </si>
  <si>
    <t>4022007948</t>
  </si>
  <si>
    <t>4022007950</t>
  </si>
  <si>
    <t>4022007952</t>
  </si>
  <si>
    <t>4022007954</t>
  </si>
  <si>
    <t>4022007956</t>
  </si>
  <si>
    <t>4022007958</t>
  </si>
  <si>
    <t>4022007960</t>
  </si>
  <si>
    <t>4022005548</t>
  </si>
  <si>
    <t>4022005550</t>
  </si>
  <si>
    <t>4022005552</t>
  </si>
  <si>
    <t>4022005554</t>
  </si>
  <si>
    <t>4022005556</t>
  </si>
  <si>
    <t>4022005558</t>
  </si>
  <si>
    <t>4022005560</t>
  </si>
  <si>
    <t>4022005562</t>
  </si>
  <si>
    <t>4022005564</t>
  </si>
  <si>
    <t>4022007248</t>
  </si>
  <si>
    <t>4022007250</t>
  </si>
  <si>
    <t>4022007252</t>
  </si>
  <si>
    <t>4022007254</t>
  </si>
  <si>
    <t>4022007256</t>
  </si>
  <si>
    <t>4022007258</t>
  </si>
  <si>
    <t>4022007260</t>
  </si>
  <si>
    <t>4030007906</t>
  </si>
  <si>
    <t>4030007905</t>
  </si>
  <si>
    <t>4030007904</t>
  </si>
  <si>
    <t>4030007907</t>
  </si>
  <si>
    <t>4030007908</t>
  </si>
  <si>
    <t>4030007909</t>
  </si>
  <si>
    <t>4030007910</t>
  </si>
  <si>
    <t>4030005506</t>
  </si>
  <si>
    <t>4030005505</t>
  </si>
  <si>
    <t>4030005504</t>
  </si>
  <si>
    <t>4030005507</t>
  </si>
  <si>
    <t>4030005508</t>
  </si>
  <si>
    <t>4030005509</t>
  </si>
  <si>
    <t>4030005510</t>
  </si>
  <si>
    <t>4030007206</t>
  </si>
  <si>
    <t>4030007205</t>
  </si>
  <si>
    <t>4030007204</t>
  </si>
  <si>
    <t>4030007207</t>
  </si>
  <si>
    <t>4030007208</t>
  </si>
  <si>
    <t>4030007209</t>
  </si>
  <si>
    <t>4030007210</t>
  </si>
  <si>
    <t>4030009006</t>
  </si>
  <si>
    <t>4030009005</t>
  </si>
  <si>
    <t>4030009004</t>
  </si>
  <si>
    <t>4030009007</t>
  </si>
  <si>
    <t>4030009008</t>
  </si>
  <si>
    <t>4030009009</t>
  </si>
  <si>
    <t>4030009010</t>
  </si>
  <si>
    <t>4031003206</t>
  </si>
  <si>
    <t>4031003205</t>
  </si>
  <si>
    <t>4031003204</t>
  </si>
  <si>
    <t>4031003207</t>
  </si>
  <si>
    <t>4031003203</t>
  </si>
  <si>
    <t>4031003208</t>
  </si>
  <si>
    <t>4031007206</t>
  </si>
  <si>
    <t>4031007205</t>
  </si>
  <si>
    <t>4031007204</t>
  </si>
  <si>
    <t>4031007207</t>
  </si>
  <si>
    <t>4031007203</t>
  </si>
  <si>
    <t>4031007208</t>
  </si>
  <si>
    <t>4202010508</t>
  </si>
  <si>
    <t>4202010509</t>
  </si>
  <si>
    <t>4202010506</t>
  </si>
  <si>
    <t>4202010505</t>
  </si>
  <si>
    <t>4202010507</t>
  </si>
  <si>
    <t>4202010608</t>
  </si>
  <si>
    <t>4202010609</t>
  </si>
  <si>
    <t>4202010606</t>
  </si>
  <si>
    <t>4202010605</t>
  </si>
  <si>
    <t>4202010604</t>
  </si>
  <si>
    <t>4202010607</t>
  </si>
  <si>
    <t>4202010108</t>
  </si>
  <si>
    <t>4202010109</t>
  </si>
  <si>
    <t>4202010106</t>
  </si>
  <si>
    <t>4202010105</t>
  </si>
  <si>
    <t>4202010104</t>
  </si>
  <si>
    <t>4202010107</t>
  </si>
  <si>
    <t>4202019308</t>
  </si>
  <si>
    <t>4202019309</t>
  </si>
  <si>
    <t>4202019306</t>
  </si>
  <si>
    <t>4202019305</t>
  </si>
  <si>
    <t>4202019304</t>
  </si>
  <si>
    <t>4202019307</t>
  </si>
  <si>
    <t>BOOT ANDES V2 DS BK 40</t>
  </si>
  <si>
    <t>BOOT ANDES V2 DS BK 41</t>
  </si>
  <si>
    <t>BOOT ANDES V2 DS BK 42</t>
  </si>
  <si>
    <t>BOOT ANDES V2 DS BK 43</t>
  </si>
  <si>
    <t>BOOT ANDES V2 DS BK 44</t>
  </si>
  <si>
    <t>BOOT ANDES V2 DS BK 45</t>
  </si>
  <si>
    <t>BOOT ANDES V2 DS BK 46</t>
  </si>
  <si>
    <t>BOOT ANDES V2 DS BK 47</t>
  </si>
  <si>
    <t>BOOT ANDES V2 DS BK 48</t>
  </si>
  <si>
    <t>4153010540</t>
  </si>
  <si>
    <t>4153010541</t>
  </si>
  <si>
    <t>4153010542</t>
  </si>
  <si>
    <t>4153010543</t>
  </si>
  <si>
    <t>4153010544</t>
  </si>
  <si>
    <t>4153010545</t>
  </si>
  <si>
    <t>4153010546</t>
  </si>
  <si>
    <t>4153010547</t>
  </si>
  <si>
    <t>4153010548</t>
  </si>
  <si>
    <t>2447119-1039-36</t>
  </si>
  <si>
    <t>2447119-1039-37</t>
  </si>
  <si>
    <t>2447119-1039-38</t>
  </si>
  <si>
    <t>2447119-1039-39</t>
  </si>
  <si>
    <t>2447119-1039-40</t>
  </si>
  <si>
    <t>2447119-1039-41</t>
  </si>
  <si>
    <t>2447119-1039-42</t>
  </si>
  <si>
    <t>2447119-1039-43</t>
  </si>
  <si>
    <t>BOOT STELLA ANDES V2 DS BK/PK 36</t>
  </si>
  <si>
    <t>BOOT STELLA ANDES V2 DS BK/PK 37</t>
  </si>
  <si>
    <t>BOOT STELLA ANDES V2 DS BK/PK 38</t>
  </si>
  <si>
    <t>BOOT STELLA ANDES V2 DS BK/PK 39</t>
  </si>
  <si>
    <t>BOOT STELLA ANDES V2 DS BK/PK 40</t>
  </si>
  <si>
    <t>BOOT STELLA ANDES V2 DS BK/PK 41</t>
  </si>
  <si>
    <t>BOOT STELLA ANDES V2 DS BK/PK 42</t>
  </si>
  <si>
    <t>BOOT STELLA ANDES V2 DS BK/PK 43</t>
  </si>
  <si>
    <t>4154010836</t>
  </si>
  <si>
    <t>4154010837</t>
  </si>
  <si>
    <t>4154010838</t>
  </si>
  <si>
    <t>4154010839</t>
  </si>
  <si>
    <t>4154010840</t>
  </si>
  <si>
    <t>4154010841</t>
  </si>
  <si>
    <t>4154010842</t>
  </si>
  <si>
    <t>4154010843</t>
  </si>
  <si>
    <t>2447018-10-40</t>
  </si>
  <si>
    <t>2447018-10-41</t>
  </si>
  <si>
    <t>2447018-10-42</t>
  </si>
  <si>
    <t>2447018-10-43</t>
  </si>
  <si>
    <t>2447018-10-44</t>
  </si>
  <si>
    <t>2447018-10-45</t>
  </si>
  <si>
    <t>2447018-10-46</t>
  </si>
  <si>
    <t>2447018-10-47</t>
  </si>
  <si>
    <t>2447018-10-48</t>
  </si>
  <si>
    <t>2224016-1021-39</t>
  </si>
  <si>
    <t>2224016-1021-40</t>
  </si>
  <si>
    <t>2224016-1021-41</t>
  </si>
  <si>
    <t>2224016-1021-42</t>
  </si>
  <si>
    <t>2224016-1021-43</t>
  </si>
  <si>
    <t>2224016-1021-44</t>
  </si>
  <si>
    <t>2224016-1021-45</t>
  </si>
  <si>
    <t>2224016-1021-46</t>
  </si>
  <si>
    <t>2224016-1021-47</t>
  </si>
  <si>
    <t>2515518-10-12.5</t>
  </si>
  <si>
    <t>2047717-82-7</t>
  </si>
  <si>
    <t>2047717-82-8</t>
  </si>
  <si>
    <t>2047717-82-9</t>
  </si>
  <si>
    <t>2047717-82-10</t>
  </si>
  <si>
    <t>2047717-82-11</t>
  </si>
  <si>
    <t>2047717-82-12</t>
  </si>
  <si>
    <t>2047717-82-13</t>
  </si>
  <si>
    <t>2510219-10-6.5</t>
  </si>
  <si>
    <t>2510219-10-7.5</t>
  </si>
  <si>
    <t>2510219-10-8.5</t>
  </si>
  <si>
    <t>2510219-10-9.5</t>
  </si>
  <si>
    <t>2510219-1100-8.5</t>
  </si>
  <si>
    <t>2510219-1100-9.5</t>
  </si>
  <si>
    <t>2510219-123-8.5</t>
  </si>
  <si>
    <t>2510219-123-9.5</t>
  </si>
  <si>
    <t>2510219-131-8.5</t>
  </si>
  <si>
    <t>2510219-131-9.5</t>
  </si>
  <si>
    <t>2515618-10-6.5</t>
  </si>
  <si>
    <t>2515618-10-7.5</t>
  </si>
  <si>
    <t>2515618-10-8.5</t>
  </si>
  <si>
    <t>2515618-10-9.5</t>
  </si>
  <si>
    <t>2515618-10-10.5</t>
  </si>
  <si>
    <t>2515618-10-11.5</t>
  </si>
  <si>
    <t>2515618-10-12.5</t>
  </si>
  <si>
    <t>2515618-10-13.5</t>
  </si>
  <si>
    <t>2515618-131-8.5</t>
  </si>
  <si>
    <t>2515618-131-9.5</t>
  </si>
  <si>
    <t>2515618-131-10.5</t>
  </si>
  <si>
    <t>2515618-131-11.5</t>
  </si>
  <si>
    <t>2515618-131-12.5</t>
  </si>
  <si>
    <t>2540719-131-8.5</t>
  </si>
  <si>
    <t>2540719-131-9.5</t>
  </si>
  <si>
    <t>3204718-10-2XL</t>
  </si>
  <si>
    <t>3204718-10-3XL</t>
  </si>
  <si>
    <t>3204718-10-4XL</t>
  </si>
  <si>
    <t>3204718-10-5XL</t>
  </si>
  <si>
    <t>3204718-1608-2XL</t>
  </si>
  <si>
    <t>3204718-1608-3XL</t>
  </si>
  <si>
    <t>3204718-1608-4XL</t>
  </si>
  <si>
    <t>3204718-1608-5XL</t>
  </si>
  <si>
    <t>3204718-1608-L</t>
  </si>
  <si>
    <t>3204718-1608-M</t>
  </si>
  <si>
    <t>3204718-993-2XL</t>
  </si>
  <si>
    <t>3204718-993-3XL</t>
  </si>
  <si>
    <t>3204718-993-4XL</t>
  </si>
  <si>
    <t>3204718-993-5XL</t>
  </si>
  <si>
    <t>3204718-993-L</t>
  </si>
  <si>
    <t>3204718-993-M</t>
  </si>
  <si>
    <t>3204718-993-XL</t>
  </si>
  <si>
    <t>3214718-10-2XL</t>
  </si>
  <si>
    <t>3214718-1039-2XL</t>
  </si>
  <si>
    <t>3214718-1039-L</t>
  </si>
  <si>
    <t>3214718-1039-M</t>
  </si>
  <si>
    <t>3214718-1039-S</t>
  </si>
  <si>
    <t>3224718-10-2XL</t>
  </si>
  <si>
    <t>3224718-10-3XL</t>
  </si>
  <si>
    <t>3224718-10-4XL</t>
  </si>
  <si>
    <t>3224718-10-5XL</t>
  </si>
  <si>
    <t>3566518-10-2XL</t>
  </si>
  <si>
    <t>3566518-10-3XL</t>
  </si>
  <si>
    <t>3566518-1100-2XL</t>
  </si>
  <si>
    <t>3566518-1100-3XL</t>
  </si>
  <si>
    <t>3566518-1100-L</t>
  </si>
  <si>
    <t>3566518-1100-M</t>
  </si>
  <si>
    <t>3566518-1100-S</t>
  </si>
  <si>
    <t>3566518-13-2XL</t>
  </si>
  <si>
    <t>3566518-13-3XL</t>
  </si>
  <si>
    <t>3566518-155-2XL</t>
  </si>
  <si>
    <t>3566518-155-3XL</t>
  </si>
  <si>
    <t>3566518-155-XL</t>
  </si>
  <si>
    <t>3567717-10-2XL</t>
  </si>
  <si>
    <t>3567717-125-2XL</t>
  </si>
  <si>
    <t>3567717-132-2XL</t>
  </si>
  <si>
    <t>3567717-1325-2XL</t>
  </si>
  <si>
    <t>4106006639</t>
  </si>
  <si>
    <t>4106006640</t>
  </si>
  <si>
    <t>4106006641</t>
  </si>
  <si>
    <t>4106006642</t>
  </si>
  <si>
    <t>4106006643</t>
  </si>
  <si>
    <t>4106006644</t>
  </si>
  <si>
    <t>4106006645</t>
  </si>
  <si>
    <t>4106006646</t>
  </si>
  <si>
    <t>4106006647</t>
  </si>
  <si>
    <t>4114010516</t>
  </si>
  <si>
    <t>4150011407</t>
  </si>
  <si>
    <t>4150011408</t>
  </si>
  <si>
    <t>4150011409</t>
  </si>
  <si>
    <t>4150011410</t>
  </si>
  <si>
    <t>4150011411</t>
  </si>
  <si>
    <t>4150011412</t>
  </si>
  <si>
    <t>4150011413</t>
  </si>
  <si>
    <t>4110010503</t>
  </si>
  <si>
    <t>4110010504</t>
  </si>
  <si>
    <t>4110010505</t>
  </si>
  <si>
    <t>4110010506</t>
  </si>
  <si>
    <t>4110010507</t>
  </si>
  <si>
    <t>4110010508</t>
  </si>
  <si>
    <t>4110010509</t>
  </si>
  <si>
    <t>4110010510</t>
  </si>
  <si>
    <t>4110010511</t>
  </si>
  <si>
    <t>4110010512</t>
  </si>
  <si>
    <t>4110010513</t>
  </si>
  <si>
    <t>4110010514</t>
  </si>
  <si>
    <t>4110010515</t>
  </si>
  <si>
    <t>4110010516</t>
  </si>
  <si>
    <t>4110010517</t>
  </si>
  <si>
    <t>4110010518</t>
  </si>
  <si>
    <t>4110010519</t>
  </si>
  <si>
    <t>4110015507</t>
  </si>
  <si>
    <t>4110015508</t>
  </si>
  <si>
    <t>4110015509</t>
  </si>
  <si>
    <t>4110015510</t>
  </si>
  <si>
    <t>4110015511</t>
  </si>
  <si>
    <t>4110015512</t>
  </si>
  <si>
    <t>4110015513</t>
  </si>
  <si>
    <t>4110015514</t>
  </si>
  <si>
    <t>4110015515</t>
  </si>
  <si>
    <t>4110015516</t>
  </si>
  <si>
    <t>4110015517</t>
  </si>
  <si>
    <t>4110010107</t>
  </si>
  <si>
    <t>4110010108</t>
  </si>
  <si>
    <t>4110010109</t>
  </si>
  <si>
    <t>4110010110</t>
  </si>
  <si>
    <t>4110010111</t>
  </si>
  <si>
    <t>4110010112</t>
  </si>
  <si>
    <t>4110010113</t>
  </si>
  <si>
    <t>4110010114</t>
  </si>
  <si>
    <t>4110010115</t>
  </si>
  <si>
    <t>4110010116</t>
  </si>
  <si>
    <t>4110010117</t>
  </si>
  <si>
    <t>4110016907</t>
  </si>
  <si>
    <t>4110016908</t>
  </si>
  <si>
    <t>4110016909</t>
  </si>
  <si>
    <t>4110016910</t>
  </si>
  <si>
    <t>4110016911</t>
  </si>
  <si>
    <t>4110016912</t>
  </si>
  <si>
    <t>4110016913</t>
  </si>
  <si>
    <t>4110016914</t>
  </si>
  <si>
    <t>4110016915</t>
  </si>
  <si>
    <t>4110016916</t>
  </si>
  <si>
    <t>4110016917</t>
  </si>
  <si>
    <t>4116000503</t>
  </si>
  <si>
    <t>4116000504</t>
  </si>
  <si>
    <t>4116000505</t>
  </si>
  <si>
    <t>4116000506</t>
  </si>
  <si>
    <t>4116000507</t>
  </si>
  <si>
    <t>4116000508</t>
  </si>
  <si>
    <t>4116000509</t>
  </si>
  <si>
    <t>4116000510</t>
  </si>
  <si>
    <t>4116000511</t>
  </si>
  <si>
    <t>4116000512</t>
  </si>
  <si>
    <t>4116000513</t>
  </si>
  <si>
    <t>4116000514</t>
  </si>
  <si>
    <t>4116000515</t>
  </si>
  <si>
    <t>4116000516</t>
  </si>
  <si>
    <t>4116000517</t>
  </si>
  <si>
    <t>4116000518</t>
  </si>
  <si>
    <t>4116000519</t>
  </si>
  <si>
    <t>4116006907</t>
  </si>
  <si>
    <t>4116006908</t>
  </si>
  <si>
    <t>4116006909</t>
  </si>
  <si>
    <t>4116006910</t>
  </si>
  <si>
    <t>4116006911</t>
  </si>
  <si>
    <t>4116006912</t>
  </si>
  <si>
    <t>4116006913</t>
  </si>
  <si>
    <t>4116006914</t>
  </si>
  <si>
    <t>4116006915</t>
  </si>
  <si>
    <t>4116006916</t>
  </si>
  <si>
    <t>4116006917</t>
  </si>
  <si>
    <t>4108016907</t>
  </si>
  <si>
    <t>4108016908</t>
  </si>
  <si>
    <t>4108016909</t>
  </si>
  <si>
    <t>4108016910</t>
  </si>
  <si>
    <t>4108016911</t>
  </si>
  <si>
    <t>4108016912</t>
  </si>
  <si>
    <t>4108016913</t>
  </si>
  <si>
    <t>4108016914</t>
  </si>
  <si>
    <t>4108016915</t>
  </si>
  <si>
    <t>4108016916</t>
  </si>
  <si>
    <t>4108016917</t>
  </si>
  <si>
    <t>4010008746</t>
  </si>
  <si>
    <t>4010008748</t>
  </si>
  <si>
    <t>4010008750</t>
  </si>
  <si>
    <t>4010008752</t>
  </si>
  <si>
    <t>4010008754</t>
  </si>
  <si>
    <t>4010008756</t>
  </si>
  <si>
    <t>4010008758</t>
  </si>
  <si>
    <t>4010008760</t>
  </si>
  <si>
    <t>4010008046</t>
  </si>
  <si>
    <t>4010008048</t>
  </si>
  <si>
    <t>4010008050</t>
  </si>
  <si>
    <t>4010008052</t>
  </si>
  <si>
    <t>4010008054</t>
  </si>
  <si>
    <t>4010008056</t>
  </si>
  <si>
    <t>4010008058</t>
  </si>
  <si>
    <t>4010008060</t>
  </si>
  <si>
    <t>4010000246</t>
  </si>
  <si>
    <t>4010000248</t>
  </si>
  <si>
    <t>4010000250</t>
  </si>
  <si>
    <t>4010000252</t>
  </si>
  <si>
    <t>4010000254</t>
  </si>
  <si>
    <t>4010000256</t>
  </si>
  <si>
    <t>4010000258</t>
  </si>
  <si>
    <t>4010000260</t>
  </si>
  <si>
    <t>4010008946</t>
  </si>
  <si>
    <t>4010008948</t>
  </si>
  <si>
    <t>4010008950</t>
  </si>
  <si>
    <t>4010008952</t>
  </si>
  <si>
    <t>4010008954</t>
  </si>
  <si>
    <t>4010008956</t>
  </si>
  <si>
    <t>4010008958</t>
  </si>
  <si>
    <t>4010008960</t>
  </si>
  <si>
    <t>4040010508</t>
  </si>
  <si>
    <t>4040010509</t>
  </si>
  <si>
    <t>4040010510</t>
  </si>
  <si>
    <t>4040010511</t>
  </si>
  <si>
    <t>4040010506</t>
  </si>
  <si>
    <t>4040010505</t>
  </si>
  <si>
    <t>4040010504</t>
  </si>
  <si>
    <t>4040010507</t>
  </si>
  <si>
    <t>4040019008</t>
  </si>
  <si>
    <t>4040019009</t>
  </si>
  <si>
    <t>4040019010</t>
  </si>
  <si>
    <t>4040019011</t>
  </si>
  <si>
    <t>4040019006</t>
  </si>
  <si>
    <t>4040019005</t>
  </si>
  <si>
    <t>4040019007</t>
  </si>
  <si>
    <t>4041010508</t>
  </si>
  <si>
    <t>4041010506</t>
  </si>
  <si>
    <t>4041010505</t>
  </si>
  <si>
    <t>4041010504</t>
  </si>
  <si>
    <t>4041010507</t>
  </si>
  <si>
    <t>4041010808</t>
  </si>
  <si>
    <t>4041010806</t>
  </si>
  <si>
    <t>4041010805</t>
  </si>
  <si>
    <t>4041010804</t>
  </si>
  <si>
    <t>4041010807</t>
  </si>
  <si>
    <t>4063010508</t>
  </si>
  <si>
    <t>4063010509</t>
  </si>
  <si>
    <t>4063010510</t>
  </si>
  <si>
    <t>4063010511</t>
  </si>
  <si>
    <t>4063010506</t>
  </si>
  <si>
    <t>4063010505</t>
  </si>
  <si>
    <t>4063010504</t>
  </si>
  <si>
    <t>4063010507</t>
  </si>
  <si>
    <t>4064010508</t>
  </si>
  <si>
    <t>4064010506</t>
  </si>
  <si>
    <t>4064010505</t>
  </si>
  <si>
    <t>4064010504</t>
  </si>
  <si>
    <t>4064010507</t>
  </si>
  <si>
    <t>4215010508</t>
  </si>
  <si>
    <t>4215010509</t>
  </si>
  <si>
    <t>4215010506</t>
  </si>
  <si>
    <t>4215010505</t>
  </si>
  <si>
    <t>4215010504</t>
  </si>
  <si>
    <t>4215010507</t>
  </si>
  <si>
    <t>4215015508</t>
  </si>
  <si>
    <t>4215015509</t>
  </si>
  <si>
    <t>4215015506</t>
  </si>
  <si>
    <t>4215015505</t>
  </si>
  <si>
    <t>4215015504</t>
  </si>
  <si>
    <t>4215015507</t>
  </si>
  <si>
    <t>4215010108</t>
  </si>
  <si>
    <t>4215010109</t>
  </si>
  <si>
    <t>4215010106</t>
  </si>
  <si>
    <t>4215010105</t>
  </si>
  <si>
    <t>4215010104</t>
  </si>
  <si>
    <t>4215010107</t>
  </si>
  <si>
    <t>4215018208</t>
  </si>
  <si>
    <t>4215018209</t>
  </si>
  <si>
    <t>4215018206</t>
  </si>
  <si>
    <t>4215018205</t>
  </si>
  <si>
    <t>4215018204</t>
  </si>
  <si>
    <t>4215018207</t>
  </si>
  <si>
    <t>4208000508</t>
  </si>
  <si>
    <t>4208000509</t>
  </si>
  <si>
    <t>4208000506</t>
  </si>
  <si>
    <t>4208000505</t>
  </si>
  <si>
    <t>4208000504</t>
  </si>
  <si>
    <t>4208000507</t>
  </si>
  <si>
    <t>4208000608</t>
  </si>
  <si>
    <t>4208000609</t>
  </si>
  <si>
    <t>4208000606</t>
  </si>
  <si>
    <t>4208000605</t>
  </si>
  <si>
    <t>4208000604</t>
  </si>
  <si>
    <t>4208000607</t>
  </si>
  <si>
    <t>4208008008</t>
  </si>
  <si>
    <t>4208008009</t>
  </si>
  <si>
    <t>4208008006</t>
  </si>
  <si>
    <t>4208008005</t>
  </si>
  <si>
    <t>4208008004</t>
  </si>
  <si>
    <t>4208008007</t>
  </si>
  <si>
    <t>4208000108</t>
  </si>
  <si>
    <t>4208000109</t>
  </si>
  <si>
    <t>4208000106</t>
  </si>
  <si>
    <t>4208000105</t>
  </si>
  <si>
    <t>4208000104</t>
  </si>
  <si>
    <t>4208000107</t>
  </si>
  <si>
    <t>4208007308</t>
  </si>
  <si>
    <t>4208007309</t>
  </si>
  <si>
    <t>4208007306</t>
  </si>
  <si>
    <t>4208007305</t>
  </si>
  <si>
    <t>4208007304</t>
  </si>
  <si>
    <t>4208007307</t>
  </si>
  <si>
    <t>4044010508</t>
  </si>
  <si>
    <t>4044010509</t>
  </si>
  <si>
    <t>4044010506</t>
  </si>
  <si>
    <t>4044010505</t>
  </si>
  <si>
    <t>4044010504</t>
  </si>
  <si>
    <t>4044010507</t>
  </si>
  <si>
    <t>4044012708</t>
  </si>
  <si>
    <t>4044012709</t>
  </si>
  <si>
    <t>4044012706</t>
  </si>
  <si>
    <t>4044012705</t>
  </si>
  <si>
    <t>4044012704</t>
  </si>
  <si>
    <t>4044012707</t>
  </si>
  <si>
    <t>AlpinestarsSKU</t>
  </si>
  <si>
    <t>6740518-105-SM</t>
  </si>
  <si>
    <t>3207119-9113-L</t>
  </si>
  <si>
    <t>3207119-9113-M</t>
  </si>
  <si>
    <t>3207119-9113-S</t>
  </si>
  <si>
    <t>3560319-141-LG</t>
  </si>
  <si>
    <t>3560319-141-MD</t>
  </si>
  <si>
    <t>3560319-141-SM</t>
  </si>
  <si>
    <t>3560319-141-XL</t>
  </si>
  <si>
    <t>3560319-141-2X</t>
  </si>
  <si>
    <t>3560319-772-LG</t>
  </si>
  <si>
    <t>3560319-772-MD</t>
  </si>
  <si>
    <t>3560319-772-SM</t>
  </si>
  <si>
    <t>3560319-772-XL</t>
  </si>
  <si>
    <t>3560319-772-2X</t>
  </si>
  <si>
    <t>3560319-901-LG</t>
  </si>
  <si>
    <t>3560319-901-MD</t>
  </si>
  <si>
    <t>3560319-901-SM</t>
  </si>
  <si>
    <t>3560319-901-2X</t>
  </si>
  <si>
    <t>3560319-308-LG</t>
  </si>
  <si>
    <t>3560319-308-MD</t>
  </si>
  <si>
    <t>3560319-308-SM</t>
  </si>
  <si>
    <t>3560319-308-XL</t>
  </si>
  <si>
    <t>3560319-308-2X</t>
  </si>
  <si>
    <t>3560319-551-LG</t>
  </si>
  <si>
    <t>3560319-551-MD</t>
  </si>
  <si>
    <t>3560319-551-SM</t>
  </si>
  <si>
    <t>3560319-551-XL</t>
  </si>
  <si>
    <t>3560319-551-2X</t>
  </si>
  <si>
    <t>6700019-105-ML</t>
  </si>
  <si>
    <t>2546618-155-10</t>
  </si>
  <si>
    <t>2546618-155-11</t>
  </si>
  <si>
    <t>2546618-155-12</t>
  </si>
  <si>
    <t>2546618-155-13</t>
  </si>
  <si>
    <t>2546618-155-14</t>
  </si>
  <si>
    <t>2221015-235-36</t>
  </si>
  <si>
    <t>2221015-235-37</t>
  </si>
  <si>
    <t>2221015-235-38</t>
  </si>
  <si>
    <t>2221015-235-39</t>
  </si>
  <si>
    <t>2221015-235-40</t>
  </si>
  <si>
    <t>2221015-235-41</t>
  </si>
  <si>
    <t>2221015-235-42</t>
  </si>
  <si>
    <t>2221015-235-43</t>
  </si>
  <si>
    <t>2221015-235-44</t>
  </si>
  <si>
    <t>2221015-235-45</t>
  </si>
  <si>
    <t>2221015-235-46</t>
  </si>
  <si>
    <t>2221015-235-47</t>
  </si>
  <si>
    <t>2221015-235-48</t>
  </si>
  <si>
    <t>2220015-136-39</t>
  </si>
  <si>
    <t>2220015-136-40</t>
  </si>
  <si>
    <t>2220015-136-41</t>
  </si>
  <si>
    <t>2220015-136-42</t>
  </si>
  <si>
    <t>2220015-136-43</t>
  </si>
  <si>
    <t>2220015-136-44</t>
  </si>
  <si>
    <t>2220015-136-45</t>
  </si>
  <si>
    <t>2220015-136-46</t>
  </si>
  <si>
    <t>2220015-136-47</t>
  </si>
  <si>
    <t>2220015-136-48</t>
  </si>
  <si>
    <t>2220015-158-39</t>
  </si>
  <si>
    <t>2220015-158-40</t>
  </si>
  <si>
    <t>2220015-158-41</t>
  </si>
  <si>
    <t>2220015-158-42</t>
  </si>
  <si>
    <t>2220015-158-43</t>
  </si>
  <si>
    <t>2220015-158-44</t>
  </si>
  <si>
    <t>2220015-158-45</t>
  </si>
  <si>
    <t>2220015-158-46</t>
  </si>
  <si>
    <t>2220015-158-47</t>
  </si>
  <si>
    <t>2220015-158-48</t>
  </si>
  <si>
    <t>2010014-1025-8</t>
  </si>
  <si>
    <t>2010014-1025-9</t>
  </si>
  <si>
    <t>2014518-1231-1</t>
  </si>
  <si>
    <t>2014518-125-10</t>
  </si>
  <si>
    <t>2014518-125-11</t>
  </si>
  <si>
    <t>2014518-125-12</t>
  </si>
  <si>
    <t>2014518-125-13</t>
  </si>
  <si>
    <t>2014018-1231-2</t>
  </si>
  <si>
    <t>2014018-1231-3</t>
  </si>
  <si>
    <t>2014018-1231-4</t>
  </si>
  <si>
    <t>2014018-1231-5</t>
  </si>
  <si>
    <t>2014018-1231-6</t>
  </si>
  <si>
    <t>2014018-1231-7</t>
  </si>
  <si>
    <t>2014018-1231-8</t>
  </si>
  <si>
    <t>2015015-125-10</t>
  </si>
  <si>
    <t>2015015-125-11</t>
  </si>
  <si>
    <t>2015015-125-12</t>
  </si>
  <si>
    <t>2015015-125-13</t>
  </si>
  <si>
    <t>2015015-125-14</t>
  </si>
  <si>
    <t>2015015-125-15</t>
  </si>
  <si>
    <t>2015015-125-16</t>
  </si>
  <si>
    <t>2015015-7153-5</t>
  </si>
  <si>
    <t>2015015-7153-6</t>
  </si>
  <si>
    <t>2015015-7153-7</t>
  </si>
  <si>
    <t>2015015-7153-8</t>
  </si>
  <si>
    <t>2015015-7153-9</t>
  </si>
  <si>
    <t>2012014-3711-5</t>
  </si>
  <si>
    <t>2012014-3711-6</t>
  </si>
  <si>
    <t>2012014-3711-7</t>
  </si>
  <si>
    <t>2012014-3711-8</t>
  </si>
  <si>
    <t>2012014-3711-9</t>
  </si>
  <si>
    <t>2012014-1025-8</t>
  </si>
  <si>
    <t>2012014-1025-9</t>
  </si>
  <si>
    <t>2012014-5301-5</t>
  </si>
  <si>
    <t>2012014-5301-6</t>
  </si>
  <si>
    <t>2012014-5301-7</t>
  </si>
  <si>
    <t>2012014-5301-8</t>
  </si>
  <si>
    <t>2012014-5301-9</t>
  </si>
  <si>
    <t>2012014-5277-5</t>
  </si>
  <si>
    <t>2012014-5277-6</t>
  </si>
  <si>
    <t>2012014-5277-7</t>
  </si>
  <si>
    <t>2012014-5277-8</t>
  </si>
  <si>
    <t>2012014-5277-9</t>
  </si>
  <si>
    <t>2013018-1053-5</t>
  </si>
  <si>
    <t>2013018-1053-6</t>
  </si>
  <si>
    <t>2013018-1053-7</t>
  </si>
  <si>
    <t>2013018-1053-8</t>
  </si>
  <si>
    <t>2013018-1053-9</t>
  </si>
  <si>
    <t>2010014-475-10</t>
  </si>
  <si>
    <t>2010014-475-11</t>
  </si>
  <si>
    <t>2010014-475-12</t>
  </si>
  <si>
    <t>2010014-475-13</t>
  </si>
  <si>
    <t>2010014-475-14</t>
  </si>
  <si>
    <t>3578019-10-2XL</t>
  </si>
  <si>
    <t>3578019-10-3XL</t>
  </si>
  <si>
    <t>3567018-1100-L</t>
  </si>
  <si>
    <t>3567018-1100-M</t>
  </si>
  <si>
    <t>3567018-1100-S</t>
  </si>
  <si>
    <t>3567018-1030-L</t>
  </si>
  <si>
    <t>3567018-1030-M</t>
  </si>
  <si>
    <t>3567018-1030-S</t>
  </si>
  <si>
    <t>3567018-1231-L</t>
  </si>
  <si>
    <t>3567018-1231-M</t>
  </si>
  <si>
    <t>3567018-1231-S</t>
  </si>
  <si>
    <t>2518019-10-6.5</t>
  </si>
  <si>
    <t>2518019-10-7.5</t>
  </si>
  <si>
    <t>2518019-10-8.5</t>
  </si>
  <si>
    <t>2518019-10-9.5</t>
  </si>
  <si>
    <t>3107819-10-2XL</t>
  </si>
  <si>
    <t>3107819-810-XL</t>
  </si>
  <si>
    <t>4200719-10-2XL</t>
  </si>
  <si>
    <t>4200719-10-3XL</t>
  </si>
  <si>
    <t>4200719-10-4XL</t>
  </si>
  <si>
    <t>4200719-71-2XL</t>
  </si>
  <si>
    <t>4200719-71-3XL</t>
  </si>
  <si>
    <t>4200719-71-4XL</t>
  </si>
  <si>
    <t>3562519-440-LG</t>
  </si>
  <si>
    <t>3562519-440-MD</t>
  </si>
  <si>
    <t>3562519-440-SM</t>
  </si>
  <si>
    <t>3562519-440-XL</t>
  </si>
  <si>
    <t>3562519-440-2X</t>
  </si>
  <si>
    <t>3562519-770-LG</t>
  </si>
  <si>
    <t>3562519-770-MD</t>
  </si>
  <si>
    <t>3562519-770-SM</t>
  </si>
  <si>
    <t>3562519-770-XL</t>
  </si>
  <si>
    <t>3562519-770-2X</t>
  </si>
  <si>
    <t>2540719-131-6.5</t>
  </si>
  <si>
    <t>2540719-131-7.5</t>
  </si>
  <si>
    <t>2540719-175-6.5</t>
  </si>
  <si>
    <t>2540719-175-7.5</t>
  </si>
  <si>
    <t>2540719-175-8.5</t>
  </si>
  <si>
    <t>2540719-175-9.5</t>
  </si>
  <si>
    <t>2510219-1100-6.5</t>
  </si>
  <si>
    <t>2510219-1100-7.5</t>
  </si>
  <si>
    <t>2510219-131-7.5</t>
  </si>
  <si>
    <t>2510219-123-7.5</t>
  </si>
  <si>
    <t>2510319-1315-7.5</t>
  </si>
  <si>
    <t>2510319-1315-8.5</t>
  </si>
  <si>
    <t>2510319-1315-9.5</t>
  </si>
  <si>
    <t>2510319-123-7.5</t>
  </si>
  <si>
    <t>2510319-123-8.5</t>
  </si>
  <si>
    <t>2510319-123-9.5</t>
  </si>
  <si>
    <t>2510319-10-6.5</t>
  </si>
  <si>
    <t>2510319-10-7.5</t>
  </si>
  <si>
    <t>2510319-10-8.5</t>
  </si>
  <si>
    <t>2510319-10-9.5</t>
  </si>
  <si>
    <t>2510319-12-9.5</t>
  </si>
  <si>
    <t>3117819-10-2XL</t>
  </si>
  <si>
    <t>3117819-7014-L</t>
  </si>
  <si>
    <t>3117819-7014-M</t>
  </si>
  <si>
    <t>3117819-7014-S</t>
  </si>
  <si>
    <t>3594018-1039-L</t>
  </si>
  <si>
    <t>3594018-1039-M</t>
  </si>
  <si>
    <t>3594018-1039-S</t>
  </si>
  <si>
    <t>3517618-1100-L</t>
  </si>
  <si>
    <t>3517618-1100-M</t>
  </si>
  <si>
    <t>3517618-1100-S</t>
  </si>
  <si>
    <t>3518115-1239-L</t>
  </si>
  <si>
    <t>3518115-1239-M</t>
  </si>
  <si>
    <t>3518115-1239-S</t>
  </si>
  <si>
    <t>3518218-1039-L</t>
  </si>
  <si>
    <t>3518218-1039-M</t>
  </si>
  <si>
    <t>3518218-1039-S</t>
  </si>
  <si>
    <t>3527518-6080-L</t>
  </si>
  <si>
    <t>3527518-6080-M</t>
  </si>
  <si>
    <t>3527518-6080-S</t>
  </si>
  <si>
    <t>3574018-155-2X</t>
  </si>
  <si>
    <t>3574018-155-3X</t>
  </si>
  <si>
    <t>3574018-155-XL</t>
  </si>
  <si>
    <t>3526718-1813-2X</t>
  </si>
  <si>
    <t>3526718-1813-3X</t>
  </si>
  <si>
    <t>3526718-1813-XL</t>
  </si>
  <si>
    <t>3526718-1036-2X</t>
  </si>
  <si>
    <t>3526718-1036-3X</t>
  </si>
  <si>
    <t>3526718-1036-XL</t>
  </si>
  <si>
    <t>3566917-104-2X</t>
  </si>
  <si>
    <t>3566917-104-3X</t>
  </si>
  <si>
    <t>3566917-104-XL</t>
  </si>
  <si>
    <t>3566917-125-2X</t>
  </si>
  <si>
    <t>3566917-125-3X</t>
  </si>
  <si>
    <t>3566917-125-XL</t>
  </si>
  <si>
    <t>3528918-990-2X</t>
  </si>
  <si>
    <t>3528918-990-3X</t>
  </si>
  <si>
    <t>3528918-990-XL</t>
  </si>
  <si>
    <t>3509018-1100-L</t>
  </si>
  <si>
    <t>3509018-1100-M</t>
  </si>
  <si>
    <t>3509018-1100-S</t>
  </si>
  <si>
    <t>3575518-1155-L</t>
  </si>
  <si>
    <t>3575518-1155-M</t>
  </si>
  <si>
    <t>3575518-1155-S</t>
  </si>
  <si>
    <t>3575518-1100-L</t>
  </si>
  <si>
    <t>3575518-1100-M</t>
  </si>
  <si>
    <t>3575518-1100-S</t>
  </si>
  <si>
    <t>3567618-1100-L</t>
  </si>
  <si>
    <t>3567618-1100-M</t>
  </si>
  <si>
    <t>3567618-1100-S</t>
  </si>
  <si>
    <t>3556517-233-XL</t>
  </si>
  <si>
    <t>3566118-1100-L</t>
  </si>
  <si>
    <t>3566118-1100-M</t>
  </si>
  <si>
    <t>3566118-1100-S</t>
  </si>
  <si>
    <t>3560318-104-2X</t>
  </si>
  <si>
    <t>3560318-104-LG</t>
  </si>
  <si>
    <t>3560318-104-MD</t>
  </si>
  <si>
    <t>3560318-104-SM</t>
  </si>
  <si>
    <t>3560318-104-XL</t>
  </si>
  <si>
    <t>3560318-470-2X</t>
  </si>
  <si>
    <t>3560318-470-LG</t>
  </si>
  <si>
    <t>3560318-470-MD</t>
  </si>
  <si>
    <t>3560318-470-SM</t>
  </si>
  <si>
    <t>3560318-470-XL</t>
  </si>
  <si>
    <t>3560318-305-2X</t>
  </si>
  <si>
    <t>3560318-305-LG</t>
  </si>
  <si>
    <t>3560318-305-MD</t>
  </si>
  <si>
    <t>3560318-305-SM</t>
  </si>
  <si>
    <t>3560318-305-XL</t>
  </si>
  <si>
    <t>3560318-551-2X</t>
  </si>
  <si>
    <t>3560318-551-LG</t>
  </si>
  <si>
    <t>3560318-551-MD</t>
  </si>
  <si>
    <t>3560318-551-SM</t>
  </si>
  <si>
    <t>3560318-551-XL</t>
  </si>
  <si>
    <t>3562518-470-2X</t>
  </si>
  <si>
    <t>3562518-470-LG</t>
  </si>
  <si>
    <t>3562518-470-MD</t>
  </si>
  <si>
    <t>3562518-470-SM</t>
  </si>
  <si>
    <t>3562518-470-XL</t>
  </si>
  <si>
    <t>3562618-551-2X</t>
  </si>
  <si>
    <t>3562618-551-LG</t>
  </si>
  <si>
    <t>3562618-551-MD</t>
  </si>
  <si>
    <t>3562618-551-SM</t>
  </si>
  <si>
    <t>3562618-551-XL</t>
  </si>
  <si>
    <t>3561818-155-2X</t>
  </si>
  <si>
    <t>3561818-155-LG</t>
  </si>
  <si>
    <t>3561818-155-MD</t>
  </si>
  <si>
    <t>3561818-155-SM</t>
  </si>
  <si>
    <t>3561818-155-XL</t>
  </si>
  <si>
    <t>3561818-473-2X</t>
  </si>
  <si>
    <t>3561818-473-LG</t>
  </si>
  <si>
    <t>3561818-473-MD</t>
  </si>
  <si>
    <t>3561818-473-SM</t>
  </si>
  <si>
    <t>3561818-473-XL</t>
  </si>
  <si>
    <t>3561818-539-2X</t>
  </si>
  <si>
    <t>3561818-539-LG</t>
  </si>
  <si>
    <t>3561818-539-MD</t>
  </si>
  <si>
    <t>3561818-539-SM</t>
  </si>
  <si>
    <t>3561818-539-XL</t>
  </si>
  <si>
    <t>3565518-470-2X</t>
  </si>
  <si>
    <t>3565518-470-LG</t>
  </si>
  <si>
    <t>3565518-470-MD</t>
  </si>
  <si>
    <t>3565518-470-SM</t>
  </si>
  <si>
    <t>3565518-470-XL</t>
  </si>
  <si>
    <t>3565518-551-2X</t>
  </si>
  <si>
    <t>3565518-551-LG</t>
  </si>
  <si>
    <t>3565518-551-MD</t>
  </si>
  <si>
    <t>3565518-551-SM</t>
  </si>
  <si>
    <t>3565518-551-XL</t>
  </si>
  <si>
    <t>3563518-132-2X</t>
  </si>
  <si>
    <t>3563518-132-LG</t>
  </si>
  <si>
    <t>3563518-132-MD</t>
  </si>
  <si>
    <t>3563518-132-SM</t>
  </si>
  <si>
    <t>3563518-132-XL</t>
  </si>
  <si>
    <t>3563518-557-2X</t>
  </si>
  <si>
    <t>3563518-557-LG</t>
  </si>
  <si>
    <t>3563518-557-MD</t>
  </si>
  <si>
    <t>3563518-557-SM</t>
  </si>
  <si>
    <t>3563518-557-XL</t>
  </si>
  <si>
    <t>3561018-537-2X</t>
  </si>
  <si>
    <t>3561018-537-LG</t>
  </si>
  <si>
    <t>3561018-537-MD</t>
  </si>
  <si>
    <t>3561018-537-SM</t>
  </si>
  <si>
    <t>3561018-537-XL</t>
  </si>
  <si>
    <t>3560318-578-2X</t>
  </si>
  <si>
    <t>3560318-578-LG</t>
  </si>
  <si>
    <t>3560318-578-MD</t>
  </si>
  <si>
    <t>3560318-578-SM</t>
  </si>
  <si>
    <t>3560318-578-XL</t>
  </si>
  <si>
    <t>3561818-356-2X</t>
  </si>
  <si>
    <t>3561818-356-LG</t>
  </si>
  <si>
    <t>3561818-356-MD</t>
  </si>
  <si>
    <t>3561818-356-SM</t>
  </si>
  <si>
    <t>3561818-356-XL</t>
  </si>
  <si>
    <t>3541818-155-LG</t>
  </si>
  <si>
    <t>3541818-155-MD</t>
  </si>
  <si>
    <t>3541818-155-SM</t>
  </si>
  <si>
    <t>3541818-155-XS</t>
  </si>
  <si>
    <t>3541818-473-LG</t>
  </si>
  <si>
    <t>3541818-473-MD</t>
  </si>
  <si>
    <t>3541818-473-SM</t>
  </si>
  <si>
    <t>3541818-473-XS</t>
  </si>
  <si>
    <t>3541818-21-2XS</t>
  </si>
  <si>
    <t>3541818-539-LG</t>
  </si>
  <si>
    <t>3541818-539-MD</t>
  </si>
  <si>
    <t>3541818-539-SM</t>
  </si>
  <si>
    <t>3541818-539-XS</t>
  </si>
  <si>
    <t>3566318-155-2X</t>
  </si>
  <si>
    <t>3566318-155-3X</t>
  </si>
  <si>
    <t>3566318-155-XL</t>
  </si>
  <si>
    <t>3558218-1130-L</t>
  </si>
  <si>
    <t>3558218-1130-M</t>
  </si>
  <si>
    <t>3558218-1130-S</t>
  </si>
  <si>
    <t>3558218-123-2X</t>
  </si>
  <si>
    <t>3558218-123-3X</t>
  </si>
  <si>
    <t>3558218-123-XL</t>
  </si>
  <si>
    <t>3558218-125-2X</t>
  </si>
  <si>
    <t>3558218-125-3X</t>
  </si>
  <si>
    <t>3558218-125-XL</t>
  </si>
  <si>
    <t>3558517-123-2X</t>
  </si>
  <si>
    <t>3558517-123-3X</t>
  </si>
  <si>
    <t>3558517-123-XL</t>
  </si>
  <si>
    <t>3558517-158-2X</t>
  </si>
  <si>
    <t>3558517-158-3X</t>
  </si>
  <si>
    <t>3558517-158-XL</t>
  </si>
  <si>
    <t>3558517-1503-L</t>
  </si>
  <si>
    <t>3558517-1503-M</t>
  </si>
  <si>
    <t>3558517-1503-S</t>
  </si>
  <si>
    <t>3556719-10-2XL</t>
  </si>
  <si>
    <t>3556719-10-3XL</t>
  </si>
  <si>
    <t>3556719-1030-L</t>
  </si>
  <si>
    <t>3556719-1030-M</t>
  </si>
  <si>
    <t>3556719-1030-S</t>
  </si>
  <si>
    <t>3556719-12-2XL</t>
  </si>
  <si>
    <t>3556719-12-3XL</t>
  </si>
  <si>
    <t>3556719-1304-L</t>
  </si>
  <si>
    <t>3556719-1304-M</t>
  </si>
  <si>
    <t>3556719-1304-S</t>
  </si>
  <si>
    <t>3556719-155-XL</t>
  </si>
  <si>
    <t>3155019-994-46</t>
  </si>
  <si>
    <t>3155019-994-48</t>
  </si>
  <si>
    <t>3155019-994-50</t>
  </si>
  <si>
    <t>3155019-994-52</t>
  </si>
  <si>
    <t>3155019-994-54</t>
  </si>
  <si>
    <t>3155019-994-56</t>
  </si>
  <si>
    <t>3155019-994-58</t>
  </si>
  <si>
    <t>3108517-123-48</t>
  </si>
  <si>
    <t>3108517-123-50</t>
  </si>
  <si>
    <t>3108517-123-52</t>
  </si>
  <si>
    <t>3108517-123-54</t>
  </si>
  <si>
    <t>3108517-123-56</t>
  </si>
  <si>
    <t>3108517-123-58</t>
  </si>
  <si>
    <t>3108517-123-60</t>
  </si>
  <si>
    <t>3108517-125-48</t>
  </si>
  <si>
    <t>3108517-125-50</t>
  </si>
  <si>
    <t>3108517-125-52</t>
  </si>
  <si>
    <t>3108517-125-54</t>
  </si>
  <si>
    <t>3108517-125-56</t>
  </si>
  <si>
    <t>3108517-125-58</t>
  </si>
  <si>
    <t>3108517-125-60</t>
  </si>
  <si>
    <t>3567219-10-2XL</t>
  </si>
  <si>
    <t>3567219-10-3XL</t>
  </si>
  <si>
    <t>3567219-12-2XL</t>
  </si>
  <si>
    <t>3567219-12-3XL</t>
  </si>
  <si>
    <t>3567219-1304-L</t>
  </si>
  <si>
    <t>3567219-1304-M</t>
  </si>
  <si>
    <t>3567219-1304-S</t>
  </si>
  <si>
    <t>6502518-13-2XL</t>
  </si>
  <si>
    <t>6502518-13-LXL</t>
  </si>
  <si>
    <t>6502618-13-2XL</t>
  </si>
  <si>
    <t>6502618-13-LXL</t>
  </si>
  <si>
    <t>6506316-104-SM</t>
  </si>
  <si>
    <t>6502216-106LXL</t>
  </si>
  <si>
    <t>6502316106-LXL</t>
  </si>
  <si>
    <t>8300819-410-2X</t>
  </si>
  <si>
    <t>8300819-410-LG</t>
  </si>
  <si>
    <t>8300819-410-MD</t>
  </si>
  <si>
    <t>8300819-410-SM</t>
  </si>
  <si>
    <t>8300819-410-XL</t>
  </si>
  <si>
    <t>8300819-410-XS</t>
  </si>
  <si>
    <t>8300719-110-2X</t>
  </si>
  <si>
    <t>8300719-110-LG</t>
  </si>
  <si>
    <t>8300719-110-MD</t>
  </si>
  <si>
    <t>8300719-110-SM</t>
  </si>
  <si>
    <t>8300719-110-XL</t>
  </si>
  <si>
    <t>8300719-110-XS</t>
  </si>
  <si>
    <t>8300819-191-2X</t>
  </si>
  <si>
    <t>8300819-191-LG</t>
  </si>
  <si>
    <t>8300819-191-MD</t>
  </si>
  <si>
    <t>8300819-191-SM</t>
  </si>
  <si>
    <t>8300819-191-XL</t>
  </si>
  <si>
    <t>8300819-191-XS</t>
  </si>
  <si>
    <t>3318415-7014-L</t>
  </si>
  <si>
    <t>3318415-7014-M</t>
  </si>
  <si>
    <t>3318415-7014-S</t>
  </si>
  <si>
    <t>3214718-1190-L</t>
  </si>
  <si>
    <t>3214718-1190-M</t>
  </si>
  <si>
    <t>3214718-1190-S</t>
  </si>
  <si>
    <t>3214718-155-2X</t>
  </si>
  <si>
    <t>3214718-155-XL</t>
  </si>
  <si>
    <t>3217317-9010-L</t>
  </si>
  <si>
    <t>3217317-9010-M</t>
  </si>
  <si>
    <t>3217317-9010-S</t>
  </si>
  <si>
    <t>3315918-1100-L</t>
  </si>
  <si>
    <t>3315918-1100-M</t>
  </si>
  <si>
    <t>3315918-1100-S</t>
  </si>
  <si>
    <t>3315918-1190-L</t>
  </si>
  <si>
    <t>3315918-1190-M</t>
  </si>
  <si>
    <t>3315918-1190-S</t>
  </si>
  <si>
    <t>3106518-125-48</t>
  </si>
  <si>
    <t>3106518-125-50</t>
  </si>
  <si>
    <t>3106518-125-52</t>
  </si>
  <si>
    <t>3106518-125-54</t>
  </si>
  <si>
    <t>3106518-125-56</t>
  </si>
  <si>
    <t>3106518-125-58</t>
  </si>
  <si>
    <t>3106518-125-60</t>
  </si>
  <si>
    <t>3204718-1608-S</t>
  </si>
  <si>
    <t>3204718-1190-L</t>
  </si>
  <si>
    <t>3204718-1190-M</t>
  </si>
  <si>
    <t>3204718-1190-S</t>
  </si>
  <si>
    <t>3204718-155-2X</t>
  </si>
  <si>
    <t>3204718-155-3X</t>
  </si>
  <si>
    <t>3204718-155-4X</t>
  </si>
  <si>
    <t>3204718-155-5X</t>
  </si>
  <si>
    <t>3204718-155-XL</t>
  </si>
  <si>
    <t>3206518-155-2X</t>
  </si>
  <si>
    <t>3206518-155-3X</t>
  </si>
  <si>
    <t>3206518-155-4X</t>
  </si>
  <si>
    <t>3206518-155-5X</t>
  </si>
  <si>
    <t>3206518-155-XL</t>
  </si>
  <si>
    <t>3206518-1608-L</t>
  </si>
  <si>
    <t>3206518-1608-M</t>
  </si>
  <si>
    <t>3206518-1608-S</t>
  </si>
  <si>
    <t>3308815-7014-L</t>
  </si>
  <si>
    <t>3308815-7014-M</t>
  </si>
  <si>
    <t>3308815-7014-S</t>
  </si>
  <si>
    <t>3603518-1193-L</t>
  </si>
  <si>
    <t>3603518-1193-M</t>
  </si>
  <si>
    <t>3603518-1193-S</t>
  </si>
  <si>
    <t>3308118-1100-L</t>
  </si>
  <si>
    <t>3308118-1100-M</t>
  </si>
  <si>
    <t>3308118-1100-S</t>
  </si>
  <si>
    <t>3308118-809-2X</t>
  </si>
  <si>
    <t>3308118-809-3X</t>
  </si>
  <si>
    <t>3308118-809-4X</t>
  </si>
  <si>
    <t>3308118-809-XL</t>
  </si>
  <si>
    <t>3201318-1100-L</t>
  </si>
  <si>
    <t>3201318-1100-M</t>
  </si>
  <si>
    <t>3201318-1100-S</t>
  </si>
  <si>
    <t>3201318-155-2X</t>
  </si>
  <si>
    <t>3201318-155-3X</t>
  </si>
  <si>
    <t>3201318-155-4X</t>
  </si>
  <si>
    <t>3201318-155-XL</t>
  </si>
  <si>
    <t>3303618-1100-L</t>
  </si>
  <si>
    <t>3303618-1100-M</t>
  </si>
  <si>
    <t>3303618-1100-S</t>
  </si>
  <si>
    <t>3303618-155-2X</t>
  </si>
  <si>
    <t>3303618-155-3X</t>
  </si>
  <si>
    <t>3303618-155-4X</t>
  </si>
  <si>
    <t>3303618-155-XL</t>
  </si>
  <si>
    <t>3300618-125-2X</t>
  </si>
  <si>
    <t>3300618-125-3X</t>
  </si>
  <si>
    <t>3300618-125-XL</t>
  </si>
  <si>
    <t>3300618-1100-L</t>
  </si>
  <si>
    <t>3300618-1100-M</t>
  </si>
  <si>
    <t>3300618-1100-S</t>
  </si>
  <si>
    <t>3200518-1231-L</t>
  </si>
  <si>
    <t>3200518-1231-M</t>
  </si>
  <si>
    <t>3200518-1231-S</t>
  </si>
  <si>
    <t>3200518-1100-L</t>
  </si>
  <si>
    <t>3200518-1100-M</t>
  </si>
  <si>
    <t>3200518-1100-S</t>
  </si>
  <si>
    <t>3207317-155-2X</t>
  </si>
  <si>
    <t>3207317-155-3X</t>
  </si>
  <si>
    <t>3207317-155-4X</t>
  </si>
  <si>
    <t>3207317-155-XL</t>
  </si>
  <si>
    <t>3207317-9010-L</t>
  </si>
  <si>
    <t>3207317-9010-M</t>
  </si>
  <si>
    <t>3207317-9010-S</t>
  </si>
  <si>
    <t>3305918-1100-L</t>
  </si>
  <si>
    <t>3305918-1100-M</t>
  </si>
  <si>
    <t>3305918-1100-S</t>
  </si>
  <si>
    <t>3305918-1660-L</t>
  </si>
  <si>
    <t>3305918-1660-M</t>
  </si>
  <si>
    <t>3305918-1660-S</t>
  </si>
  <si>
    <t>3305918-1190-L</t>
  </si>
  <si>
    <t>3305918-1190-M</t>
  </si>
  <si>
    <t>3305918-1190-S</t>
  </si>
  <si>
    <t>3203218-104-2X</t>
  </si>
  <si>
    <t>3203218-104-3X</t>
  </si>
  <si>
    <t>3203218-104-XL</t>
  </si>
  <si>
    <t>3203218-1015-L</t>
  </si>
  <si>
    <t>3203218-1015-M</t>
  </si>
  <si>
    <t>3203218-1015-S</t>
  </si>
  <si>
    <t>3203218-1192-L</t>
  </si>
  <si>
    <t>3203218-1192-M</t>
  </si>
  <si>
    <t>3203218-1192-S</t>
  </si>
  <si>
    <t>3206017-1018-L</t>
  </si>
  <si>
    <t>3206017-1018-M</t>
  </si>
  <si>
    <t>3206017-1018-S</t>
  </si>
  <si>
    <t>6546818-13-LXL</t>
  </si>
  <si>
    <t>2512819-10-6.5</t>
  </si>
  <si>
    <t>2512819-10-7.5</t>
  </si>
  <si>
    <t>2512819-10-8.5</t>
  </si>
  <si>
    <t>2512819-10-9.5</t>
  </si>
  <si>
    <t>2512819-80-6.5</t>
  </si>
  <si>
    <t>2512819-80-7.5</t>
  </si>
  <si>
    <t>2512819-80-8.5</t>
  </si>
  <si>
    <t>2512819-80-9.5</t>
  </si>
  <si>
    <t>8301919-317-LG</t>
  </si>
  <si>
    <t>8301919-317-MD</t>
  </si>
  <si>
    <t>8301919-317-SM</t>
  </si>
  <si>
    <t>8301919-317-XL</t>
  </si>
  <si>
    <t>2010019-316-8</t>
  </si>
  <si>
    <t>2010019-316-9</t>
  </si>
  <si>
    <t>6741018-13-LXL</t>
  </si>
  <si>
    <t>3234518-1239-L</t>
  </si>
  <si>
    <t>3234518-1239-M</t>
  </si>
  <si>
    <t>3234518-1239-S</t>
  </si>
  <si>
    <t>3335918-1100-L</t>
  </si>
  <si>
    <t>3335918-1100-M</t>
  </si>
  <si>
    <t>3335918-1100-S</t>
  </si>
  <si>
    <t>3325918-1100-L</t>
  </si>
  <si>
    <t>3325918-1100-M</t>
  </si>
  <si>
    <t>3325918-1100-S</t>
  </si>
  <si>
    <t>3223318-104-2X</t>
  </si>
  <si>
    <t>3223318-104-3X</t>
  </si>
  <si>
    <t>3223318-104-4X</t>
  </si>
  <si>
    <t>3223318-104-XL</t>
  </si>
  <si>
    <t>3226017-1018-L</t>
  </si>
  <si>
    <t>3226017-1018-M</t>
  </si>
  <si>
    <t>3226017-1018-S</t>
  </si>
  <si>
    <t>3561819-156-LG</t>
  </si>
  <si>
    <t>3561819-156-MD</t>
  </si>
  <si>
    <t>3561819-156-SM</t>
  </si>
  <si>
    <t>3561819-156-XL</t>
  </si>
  <si>
    <t>3561819-156-2X</t>
  </si>
  <si>
    <t>3561819-732-LG</t>
  </si>
  <si>
    <t>3561819-732-MD</t>
  </si>
  <si>
    <t>3561819-732-SM</t>
  </si>
  <si>
    <t>3561819-732-XL</t>
  </si>
  <si>
    <t>3561819-732-2X</t>
  </si>
  <si>
    <t>3561819-978-LG</t>
  </si>
  <si>
    <t>3561819-978-MD</t>
  </si>
  <si>
    <t>3561819-978-SM</t>
  </si>
  <si>
    <t>3561819-978-XL</t>
  </si>
  <si>
    <t>3561819-978-2X</t>
  </si>
  <si>
    <t>3561819-511-LG</t>
  </si>
  <si>
    <t>3561819-511-MD</t>
  </si>
  <si>
    <t>3561819-511-SM</t>
  </si>
  <si>
    <t>3561819-511-XL</t>
  </si>
  <si>
    <t>3561819-511-2X</t>
  </si>
  <si>
    <t>3561818-3715-L</t>
  </si>
  <si>
    <t>3561818-3715-M</t>
  </si>
  <si>
    <t>3561818-3715-S</t>
  </si>
  <si>
    <t>3561818-3715-XS</t>
  </si>
  <si>
    <t>3561818-3715-XXS</t>
  </si>
  <si>
    <t>6700116-104-ML</t>
  </si>
  <si>
    <t>6701517-104-ML</t>
  </si>
  <si>
    <t>2515518-13-6.5</t>
  </si>
  <si>
    <t>2515518-13-7.5</t>
  </si>
  <si>
    <t>2515518-13-8.5</t>
  </si>
  <si>
    <t>2515518-13-9.5</t>
  </si>
  <si>
    <t>2515518-155-6.5</t>
  </si>
  <si>
    <t>2515518-155-7.5</t>
  </si>
  <si>
    <t>2515518-155-8.5</t>
  </si>
  <si>
    <t>2515518-155-9.5</t>
  </si>
  <si>
    <t>6701819-123-ML</t>
  </si>
  <si>
    <t>6505619-123-XL</t>
  </si>
  <si>
    <t>3703519-713-2X</t>
  </si>
  <si>
    <t>3703519-713-3X</t>
  </si>
  <si>
    <t>3703519-713-XL</t>
  </si>
  <si>
    <t>4753519-713-2X</t>
  </si>
  <si>
    <t>4753519-713-3X</t>
  </si>
  <si>
    <t>4753519-713-XL</t>
  </si>
  <si>
    <t>4753519-451-2X</t>
  </si>
  <si>
    <t>4753519-451-3X</t>
  </si>
  <si>
    <t>4753519-451-XL</t>
  </si>
  <si>
    <t>265401810-10.5</t>
  </si>
  <si>
    <t>265401810-11.5</t>
  </si>
  <si>
    <t>265401810-12.5</t>
  </si>
  <si>
    <t>265401810-13.5</t>
  </si>
  <si>
    <t>265401813-10.5</t>
  </si>
  <si>
    <t>265401813-11.5</t>
  </si>
  <si>
    <t>265401813-12.5</t>
  </si>
  <si>
    <t>265401813-13.5</t>
  </si>
  <si>
    <t>3570518-1030-L</t>
  </si>
  <si>
    <t>3570518-1030-M</t>
  </si>
  <si>
    <t>3570518-1030-S</t>
  </si>
  <si>
    <t>3570518-155-2XL</t>
  </si>
  <si>
    <t>3570518-155-3XL</t>
  </si>
  <si>
    <t>3570518-155-XL</t>
  </si>
  <si>
    <t>3567319-1231-L</t>
  </si>
  <si>
    <t>3567319-1231-M</t>
  </si>
  <si>
    <t>3567319-1231-S</t>
  </si>
  <si>
    <t>3567319-10-2XL</t>
  </si>
  <si>
    <t>3567319-10-3XL</t>
  </si>
  <si>
    <t>3567319-12-2XL</t>
  </si>
  <si>
    <t>3567319-12-3XL</t>
  </si>
  <si>
    <t>3567319-2030-L</t>
  </si>
  <si>
    <t>3567319-2030-M</t>
  </si>
  <si>
    <t>3567319-2030-S</t>
  </si>
  <si>
    <t>3558119-10-2XL</t>
  </si>
  <si>
    <t>3558119-10-3XL</t>
  </si>
  <si>
    <t>3558119-12-2XL</t>
  </si>
  <si>
    <t>3558119-12-3XL</t>
  </si>
  <si>
    <t>3558119-123-XL</t>
  </si>
  <si>
    <t>3558119-125-XL</t>
  </si>
  <si>
    <t>3217119-9113-L</t>
  </si>
  <si>
    <t>3217119-9113-M</t>
  </si>
  <si>
    <t>3217119-9113-S</t>
  </si>
  <si>
    <t>3537519-1039-L</t>
  </si>
  <si>
    <t>3537519-1039-M</t>
  </si>
  <si>
    <t>3537519-1039-S</t>
  </si>
  <si>
    <t>3112518-904-38</t>
  </si>
  <si>
    <t>3112518-904-40</t>
  </si>
  <si>
    <t>3112518-904-42</t>
  </si>
  <si>
    <t>3112518-904-44</t>
  </si>
  <si>
    <t>3112518-904-46</t>
  </si>
  <si>
    <t>3112518-904-48</t>
  </si>
  <si>
    <t>3112518-904-50</t>
  </si>
  <si>
    <t>2540919-1139-10</t>
  </si>
  <si>
    <t>2540919-119-10</t>
  </si>
  <si>
    <t>2510419-1171-5.5</t>
  </si>
  <si>
    <t>2510419-1171-6.5</t>
  </si>
  <si>
    <t>2510419-1171-7.5</t>
  </si>
  <si>
    <t>2510419-1039-5.5</t>
  </si>
  <si>
    <t>2510419-1039-6.5</t>
  </si>
  <si>
    <t>2510419-1039-7.5</t>
  </si>
  <si>
    <t>2510419-1039-8.5</t>
  </si>
  <si>
    <t>2510419-1039-9.5</t>
  </si>
  <si>
    <t>2510419-119-5.5</t>
  </si>
  <si>
    <t>2510419-119-6.5</t>
  </si>
  <si>
    <t>2510419-119-7.5</t>
  </si>
  <si>
    <t>2510419-119-8.5</t>
  </si>
  <si>
    <t>2510419-119-9.5</t>
  </si>
  <si>
    <t>2515719-1039-5.5</t>
  </si>
  <si>
    <t>2515719-1039-6.5</t>
  </si>
  <si>
    <t>2515719-1039-7.5</t>
  </si>
  <si>
    <t>2515719-1039-8.5</t>
  </si>
  <si>
    <t>2515719-1039-9.5</t>
  </si>
  <si>
    <t>2544619-119-5.5</t>
  </si>
  <si>
    <t>2544619-119-6.5</t>
  </si>
  <si>
    <t>2544619-119-7.5</t>
  </si>
  <si>
    <t>2544619-119-8.5</t>
  </si>
  <si>
    <t>2544619-119-9.5</t>
  </si>
  <si>
    <t>3516318-1039-L</t>
  </si>
  <si>
    <t>3516318-1039-M</t>
  </si>
  <si>
    <t>3516318-1039-S</t>
  </si>
  <si>
    <t>3590518-1039-L</t>
  </si>
  <si>
    <t>3590518-1039-M</t>
  </si>
  <si>
    <t>3590518-1039-S</t>
  </si>
  <si>
    <t>3517319-104-XL</t>
  </si>
  <si>
    <t>3517319-104-XS</t>
  </si>
  <si>
    <t>3517319-1039-L</t>
  </si>
  <si>
    <t>3517319-1039-M</t>
  </si>
  <si>
    <t>3517319-1039-S</t>
  </si>
  <si>
    <t>3517319-1170-L</t>
  </si>
  <si>
    <t>3517319-1170-M</t>
  </si>
  <si>
    <t>3517319-1170-S</t>
  </si>
  <si>
    <t>3518119-1231-L</t>
  </si>
  <si>
    <t>3518119-1231-M</t>
  </si>
  <si>
    <t>3518119-1231-S</t>
  </si>
  <si>
    <t>3212019-1039-L</t>
  </si>
  <si>
    <t>3212019-1039-M</t>
  </si>
  <si>
    <t>3212019-1039-S</t>
  </si>
  <si>
    <t>3212019-12-2XL</t>
  </si>
  <si>
    <t>3212019-1271-L</t>
  </si>
  <si>
    <t>3212019-1271-M</t>
  </si>
  <si>
    <t>3212019-1271-S</t>
  </si>
  <si>
    <t>3213218-104-2X</t>
  </si>
  <si>
    <t>3213218-104-XL</t>
  </si>
  <si>
    <t>3213218-1192-L</t>
  </si>
  <si>
    <t>3213218-1192-M</t>
  </si>
  <si>
    <t>3213218-1192-S</t>
  </si>
  <si>
    <t>3156518-123-48</t>
  </si>
  <si>
    <t>3156518-123-50</t>
  </si>
  <si>
    <t>3156518-123-52</t>
  </si>
  <si>
    <t>3156518-123-54</t>
  </si>
  <si>
    <t>3156518-123-56</t>
  </si>
  <si>
    <t>3156518-123-58</t>
  </si>
  <si>
    <t>3156518-123-60</t>
  </si>
  <si>
    <t>3156518-125-48</t>
  </si>
  <si>
    <t>3156518-125-50</t>
  </si>
  <si>
    <t>3156518-125-52</t>
  </si>
  <si>
    <t>3156518-125-54</t>
  </si>
  <si>
    <t>3156518-125-56</t>
  </si>
  <si>
    <t>3156518-125-58</t>
  </si>
  <si>
    <t>3156518-125-60</t>
  </si>
  <si>
    <t>3150518-125-46</t>
  </si>
  <si>
    <t>3150518-125-48</t>
  </si>
  <si>
    <t>3150518-125-50</t>
  </si>
  <si>
    <t>3150518-125-52</t>
  </si>
  <si>
    <t>3150518-125-54</t>
  </si>
  <si>
    <t>3150518-125-56</t>
  </si>
  <si>
    <t>3150518-125-58</t>
  </si>
  <si>
    <t>3150518-125-60</t>
  </si>
  <si>
    <t>3150518-233-46</t>
  </si>
  <si>
    <t>3150518-233-48</t>
  </si>
  <si>
    <t>3150518-233-50</t>
  </si>
  <si>
    <t>3150518-233-52</t>
  </si>
  <si>
    <t>3150518-233-54</t>
  </si>
  <si>
    <t>3150518-233-56</t>
  </si>
  <si>
    <t>3150518-233-58</t>
  </si>
  <si>
    <t>3150518-233-60</t>
  </si>
  <si>
    <t>3156017-123-48</t>
  </si>
  <si>
    <t>3156017-123-50</t>
  </si>
  <si>
    <t>3156017-123-52</t>
  </si>
  <si>
    <t>3156017-123-54</t>
  </si>
  <si>
    <t>3156017-123-56</t>
  </si>
  <si>
    <t>3156017-123-58</t>
  </si>
  <si>
    <t>3150718-994-46</t>
  </si>
  <si>
    <t>3150718-994-48</t>
  </si>
  <si>
    <t>3150718-994-50</t>
  </si>
  <si>
    <t>3150718-994-52</t>
  </si>
  <si>
    <t>3150718-994-54</t>
  </si>
  <si>
    <t>3150718-994-56</t>
  </si>
  <si>
    <t>3150718-994-58</t>
  </si>
  <si>
    <t>3150718-994-60</t>
  </si>
  <si>
    <t>3150718-997-46</t>
  </si>
  <si>
    <t>3150718-997-48</t>
  </si>
  <si>
    <t>3150718-997-50</t>
  </si>
  <si>
    <t>3150718-997-52</t>
  </si>
  <si>
    <t>3150718-997-54</t>
  </si>
  <si>
    <t>3150718-997-56</t>
  </si>
  <si>
    <t>3150718-997-58</t>
  </si>
  <si>
    <t>3150718-997-60</t>
  </si>
  <si>
    <t>3150118-125-46</t>
  </si>
  <si>
    <t>3150118-125-48</t>
  </si>
  <si>
    <t>3150118-125-50</t>
  </si>
  <si>
    <t>3150118-125-52</t>
  </si>
  <si>
    <t>3150118-125-54</t>
  </si>
  <si>
    <t>3150118-125-56</t>
  </si>
  <si>
    <t>3150118-125-58</t>
  </si>
  <si>
    <t>3150118-125-60</t>
  </si>
  <si>
    <t>8300419-1441-XXL</t>
  </si>
  <si>
    <t>8300419-1174-XXL</t>
  </si>
  <si>
    <t>8300319-1300-XXL</t>
  </si>
  <si>
    <t>6506316-123-SM</t>
  </si>
  <si>
    <t>3200619-10-2XL</t>
  </si>
  <si>
    <t>3200619-10-3XL</t>
  </si>
  <si>
    <t>3200619-31-2XL</t>
  </si>
  <si>
    <t>3200619-31-3XL</t>
  </si>
  <si>
    <t>2013018-9017-5</t>
  </si>
  <si>
    <t>2013018-9017-6</t>
  </si>
  <si>
    <t>2013018-9017-7</t>
  </si>
  <si>
    <t>2013018-9017-8</t>
  </si>
  <si>
    <t>2013018-9017-9</t>
  </si>
  <si>
    <t>2015017-1447-4</t>
  </si>
  <si>
    <t>2015017-1447-5</t>
  </si>
  <si>
    <t>2015017-1447-6</t>
  </si>
  <si>
    <t>2015017-1447-7</t>
  </si>
  <si>
    <t>2015017-1447-8</t>
  </si>
  <si>
    <t>3561019-551-L</t>
  </si>
  <si>
    <t>3561019-551-M</t>
  </si>
  <si>
    <t>3561019-551-S</t>
  </si>
  <si>
    <t>3561019-551-XL</t>
  </si>
  <si>
    <t>3561019-551-XXL</t>
  </si>
  <si>
    <t>3207219-114-XL</t>
  </si>
  <si>
    <t>3207219-1030-L</t>
  </si>
  <si>
    <t>3207219-1030-M</t>
  </si>
  <si>
    <t>3207219-1030-S</t>
  </si>
  <si>
    <t>3305619-10-2XL</t>
  </si>
  <si>
    <t>3305619-10-3XL</t>
  </si>
  <si>
    <t>3305619-10-4XL</t>
  </si>
  <si>
    <t>3305619-1231-L</t>
  </si>
  <si>
    <t>3305619-1231-M</t>
  </si>
  <si>
    <t>3305619-1231-S</t>
  </si>
  <si>
    <t>3205619-123-2X</t>
  </si>
  <si>
    <t>3205619-123-3X</t>
  </si>
  <si>
    <t>3205619-123-4X</t>
  </si>
  <si>
    <t>3205619-123-XL</t>
  </si>
  <si>
    <t>3205619-175-2X</t>
  </si>
  <si>
    <t>3205619-175-3X</t>
  </si>
  <si>
    <t>3205619-175-4X</t>
  </si>
  <si>
    <t>3205619-175-XL</t>
  </si>
  <si>
    <t>3525419-10-2XL</t>
  </si>
  <si>
    <t>3525419-10-3XL</t>
  </si>
  <si>
    <t>3527719-155-2X</t>
  </si>
  <si>
    <t>3527719-155-3X</t>
  </si>
  <si>
    <t>3527719-155-XL</t>
  </si>
  <si>
    <t>3703019-713-2X</t>
  </si>
  <si>
    <t>3703019-713-3X</t>
  </si>
  <si>
    <t>3703019-713-XL</t>
  </si>
  <si>
    <t>3763019-451-2X</t>
  </si>
  <si>
    <t>3763019-451-XL</t>
  </si>
  <si>
    <t>3302719-1030-L</t>
  </si>
  <si>
    <t>3302719-1030-M</t>
  </si>
  <si>
    <t>3302719-1030-S</t>
  </si>
  <si>
    <t>3302719-12-2XL</t>
  </si>
  <si>
    <t>3302719-12-3XL</t>
  </si>
  <si>
    <t>3302719-12-4XL</t>
  </si>
  <si>
    <t>3302719-1304-L</t>
  </si>
  <si>
    <t>3302719-1304-M</t>
  </si>
  <si>
    <t>3302719-1304-S</t>
  </si>
  <si>
    <t>3528119-104-2X</t>
  </si>
  <si>
    <t>3528119-104-3X</t>
  </si>
  <si>
    <t>3528119-104-XL</t>
  </si>
  <si>
    <t>3541819-723-LG</t>
  </si>
  <si>
    <t>3541819-723-MD</t>
  </si>
  <si>
    <t>3541819-723-SM</t>
  </si>
  <si>
    <t>3541819-723-XS</t>
  </si>
  <si>
    <t>3541819-451-LG</t>
  </si>
  <si>
    <t>3541819-451-MD</t>
  </si>
  <si>
    <t>3541819-451-SM</t>
  </si>
  <si>
    <t>3541819-451-XS</t>
  </si>
  <si>
    <t>3541819-31-2XS</t>
  </si>
  <si>
    <t>3541819-31-3XS</t>
  </si>
  <si>
    <t>3541819-551-LG</t>
  </si>
  <si>
    <t>3541819-551-MD</t>
  </si>
  <si>
    <t>3541819-551-SM</t>
  </si>
  <si>
    <t>3541819-551-XS</t>
  </si>
  <si>
    <t>2012014-1829-7</t>
  </si>
  <si>
    <t>2012014-1829-8</t>
  </si>
  <si>
    <t>2012014-1829-9</t>
  </si>
  <si>
    <t>2013018-723-10</t>
  </si>
  <si>
    <t>2013018-723-11</t>
  </si>
  <si>
    <t>2013018-723-12</t>
  </si>
  <si>
    <t>2013018-723-13</t>
  </si>
  <si>
    <t>2013018-723-14</t>
  </si>
  <si>
    <t>2015017-1829-2</t>
  </si>
  <si>
    <t>2015017-1829-3</t>
  </si>
  <si>
    <t>2015017-1829-4</t>
  </si>
  <si>
    <t>2015017-1829-5</t>
  </si>
  <si>
    <t>2015017-1829-6</t>
  </si>
  <si>
    <t>2015017-1829-7</t>
  </si>
  <si>
    <t>2015017-1829-8</t>
  </si>
  <si>
    <t>2015017-1124-2</t>
  </si>
  <si>
    <t>2015017-1124-3</t>
  </si>
  <si>
    <t>2015017-1124-4</t>
  </si>
  <si>
    <t>2015017-1124-5</t>
  </si>
  <si>
    <t>2015017-1124-6</t>
  </si>
  <si>
    <t>2015017-1124-7</t>
  </si>
  <si>
    <t>2015017-1124-8</t>
  </si>
  <si>
    <t>2015015-1219-8</t>
  </si>
  <si>
    <t>2015015-1219-9</t>
  </si>
  <si>
    <t>2010019-7345-8</t>
  </si>
  <si>
    <t>8302120-1203-XS</t>
  </si>
  <si>
    <t>8302120-1203-S</t>
  </si>
  <si>
    <t>8302120-1203-M</t>
  </si>
  <si>
    <t>8302120-1203-L</t>
  </si>
  <si>
    <t>8302120-1203-XL</t>
  </si>
  <si>
    <t>8302120-1203-2XL</t>
  </si>
  <si>
    <t>8301720-1403-XS</t>
  </si>
  <si>
    <t>8301720-1403-SM</t>
  </si>
  <si>
    <t>8301720-1403-MD</t>
  </si>
  <si>
    <t>8301720-1403-LG</t>
  </si>
  <si>
    <t>8301720-1403-XL</t>
  </si>
  <si>
    <t>8301720-1403-2X</t>
  </si>
  <si>
    <t>8301319-1955-XS</t>
  </si>
  <si>
    <t>8301319-1955-SM</t>
  </si>
  <si>
    <t>8301319-1955-MD</t>
  </si>
  <si>
    <t>8301319-1955-LG</t>
  </si>
  <si>
    <t>8301319-1955-XL</t>
  </si>
  <si>
    <t>8301319-1955-2X</t>
  </si>
  <si>
    <t>2012620-106-5</t>
  </si>
  <si>
    <t>2012620-106-6</t>
  </si>
  <si>
    <t>2012620-106-7</t>
  </si>
  <si>
    <t>2012620-106-8</t>
  </si>
  <si>
    <t>2012620-106-9</t>
  </si>
  <si>
    <t>2012620-106-10</t>
  </si>
  <si>
    <t>2012620-106-11</t>
  </si>
  <si>
    <t>2012620-106-12</t>
  </si>
  <si>
    <t>2012620-106-13</t>
  </si>
  <si>
    <t>2012620-106-14</t>
  </si>
  <si>
    <t>2012620-106-15</t>
  </si>
  <si>
    <t>2012620-106-16</t>
  </si>
  <si>
    <t>2010520-20-7</t>
  </si>
  <si>
    <t>2010520-20-8</t>
  </si>
  <si>
    <t>2010520-20-9</t>
  </si>
  <si>
    <t>2010520-20-10</t>
  </si>
  <si>
    <t>2010520-20-11</t>
  </si>
  <si>
    <t>2010520-20-12</t>
  </si>
  <si>
    <t>2010520-20-13</t>
  </si>
  <si>
    <t>2010520-20-14</t>
  </si>
  <si>
    <t>2010520-1213-7</t>
  </si>
  <si>
    <t>2010520-1213-8</t>
  </si>
  <si>
    <t>2010520-1213-9</t>
  </si>
  <si>
    <t>2010520-1213-10</t>
  </si>
  <si>
    <t>2010520-1213-11</t>
  </si>
  <si>
    <t>2010520-1213-12</t>
  </si>
  <si>
    <t>2010520-1213-13</t>
  </si>
  <si>
    <t>2010520-1213-14</t>
  </si>
  <si>
    <t>3567717-12B-2XL</t>
  </si>
  <si>
    <t>3567717-12B-3XL</t>
  </si>
  <si>
    <t>3567717-12B-L</t>
  </si>
  <si>
    <t>3567717-12B-M</t>
  </si>
  <si>
    <t>3567717-12B-S</t>
  </si>
  <si>
    <t>3567717-12B-XL</t>
  </si>
  <si>
    <t xml:space="preserve">BOOT SMX-1R VNT BK/WH 39 </t>
  </si>
  <si>
    <t xml:space="preserve">BOOT SMX-1R VNT BK/WH 40 </t>
  </si>
  <si>
    <t xml:space="preserve">BOOT SMX-1R VNT BK/WH 41 </t>
  </si>
  <si>
    <t xml:space="preserve">BOOT SMX-1R VNT BK/WH 42 </t>
  </si>
  <si>
    <t xml:space="preserve">BOOT SMX-1R VNT BK/WH 43 </t>
  </si>
  <si>
    <t xml:space="preserve">BOOT SMX-1R VNT BK/WH 44 </t>
  </si>
  <si>
    <t xml:space="preserve">BOOT SMX-1R VNT BK/WH 45 </t>
  </si>
  <si>
    <t xml:space="preserve">BOOT SMX-1R VNT BK/WH 46 </t>
  </si>
  <si>
    <t xml:space="preserve">BOOT SMX-1R VNT BK/WH 47 </t>
  </si>
  <si>
    <t>SHOE SEKTOR BK 12.5</t>
  </si>
  <si>
    <t>SHOE FAST 3 BK 6</t>
  </si>
  <si>
    <t>SHOE FAST 3 BK 6.5</t>
  </si>
  <si>
    <t>SHOE FAST 3 BK 7</t>
  </si>
  <si>
    <t>SHOE FAST 3 BK 7.5</t>
  </si>
  <si>
    <t>SHOE FAST 3 BK 8</t>
  </si>
  <si>
    <t>SHOE FAST 3 BK 8.5</t>
  </si>
  <si>
    <t>SHOE FAST 3 BK 9</t>
  </si>
  <si>
    <t>SHOE FAST 3 BK 9.5</t>
  </si>
  <si>
    <t>SHOE FAST 3 BK 10</t>
  </si>
  <si>
    <t>SHOE FAST 3 BK 10.5</t>
  </si>
  <si>
    <t>SHOE FAST 3 BK 11</t>
  </si>
  <si>
    <t>SHOE FAST 3 BK 11.5</t>
  </si>
  <si>
    <t>SHOE FAST 3 BK 12</t>
  </si>
  <si>
    <t>SHOE FAST 3 BK 12.5</t>
  </si>
  <si>
    <t>SHOE FAST 3 BK 13</t>
  </si>
  <si>
    <t>SHOE FAST 3 BK 13.5</t>
  </si>
  <si>
    <t>SHOE FAST 3 BK 14</t>
  </si>
  <si>
    <t>SHOE FAST 3 BK/BK 8</t>
  </si>
  <si>
    <t>SHOE FAST 3 BK/BK 8.5</t>
  </si>
  <si>
    <t>SHOE FAST 3 BK/BK 9</t>
  </si>
  <si>
    <t>SHOE FAST 3 BK/BK 9.5</t>
  </si>
  <si>
    <t>SHOE FAST 3 BK/BK 10</t>
  </si>
  <si>
    <t>SHOE FAST 3 BK/BK 10.5</t>
  </si>
  <si>
    <t>SHOE FAST 3 BK/BK 11</t>
  </si>
  <si>
    <t>SHOE FAST 3 BK/BK 11.5</t>
  </si>
  <si>
    <t>SHOE FAST 3 BK/BK 12</t>
  </si>
  <si>
    <t>SHOE FAST 3 BK/BK 12.5</t>
  </si>
  <si>
    <t>SHOE FAST 3 BK/BK 13</t>
  </si>
  <si>
    <t>SHOE FAST 3 BK/WT/RD 8</t>
  </si>
  <si>
    <t xml:space="preserve">SHOE FAST 3 BK/WT/RD 8.5 </t>
  </si>
  <si>
    <t>SHOE FAST 3 BK/WT/RD 9</t>
  </si>
  <si>
    <t xml:space="preserve">SHOE FAST 3 BK/WT/RD 9.5 </t>
  </si>
  <si>
    <t>SHOE FAST 3 BK/WT/RD 10.5</t>
  </si>
  <si>
    <t>SHOE FAST 3 BK/WT/RD 11.5</t>
  </si>
  <si>
    <t>SHOE FAST 3 BK/WT/RD 12.5</t>
  </si>
  <si>
    <t>SHOE FAST 3 BK/GY/RD 8</t>
  </si>
  <si>
    <t xml:space="preserve">SHOE FAST 3 BK/GY/RD 8.5 </t>
  </si>
  <si>
    <t>SHOE FAST 3 BK/GY/RD 9</t>
  </si>
  <si>
    <t xml:space="preserve">SHOE FAST 3 BK/GY/RD 9.5 </t>
  </si>
  <si>
    <t>SHOE FAST 3 BK/GY/RD 10.5</t>
  </si>
  <si>
    <t>SHOE FAST 3 BK/GY/RD 11.5</t>
  </si>
  <si>
    <t>SHOE FAST 3 BK/GY/RD 12.5</t>
  </si>
  <si>
    <t>SHOE SEKTOR VNT BK 6</t>
  </si>
  <si>
    <t>SHOE SEKTOR VNT BK 6.5</t>
  </si>
  <si>
    <t>SHOE SEKTOR VNT BK 7</t>
  </si>
  <si>
    <t>SHOE SEKTOR VNT BK 7.5</t>
  </si>
  <si>
    <t>SHOE SEKTOR VNT BK 8</t>
  </si>
  <si>
    <t>SHOE SEKTOR VNT BK 8.5</t>
  </si>
  <si>
    <t>SHOE SEKTOR VNT BK 9</t>
  </si>
  <si>
    <t>SHOE SEKTOR VNT BK 9.5</t>
  </si>
  <si>
    <t>SHOE SEKTOR VNT BK 10</t>
  </si>
  <si>
    <t>SHOE SEKTOR VNT BK 11</t>
  </si>
  <si>
    <t>SHOE SEKTOR VNT BK 12</t>
  </si>
  <si>
    <t>SHOE SEKTOR VNT BK 13</t>
  </si>
  <si>
    <t>SHOE SEKTOR VNT BK 14</t>
  </si>
  <si>
    <t>SHOE SEKTR VNT B/G/R 8</t>
  </si>
  <si>
    <t>SHOE SEKTR VNT B/G/R 9</t>
  </si>
  <si>
    <t>SHOE FAST3 DS B/G/R 8</t>
  </si>
  <si>
    <t>SHOE FAST3 DS B/G/R 9</t>
  </si>
  <si>
    <t>SHOE FAST3 DS B/G/R 10</t>
  </si>
  <si>
    <t xml:space="preserve">SHOE FAST3 DS B/G/R 10.5 </t>
  </si>
  <si>
    <t>SHOE FAST3 DS B/G/R 11</t>
  </si>
  <si>
    <t xml:space="preserve">SHOE FAST3 DS B/G/R 11.5 </t>
  </si>
  <si>
    <t>SHOE FAST3 DS B/G/R 12</t>
  </si>
  <si>
    <t xml:space="preserve">SHOE FAST3 DS B/G/R 12.5 </t>
  </si>
  <si>
    <t>SHOE FAST3 DS B/G/R 13</t>
  </si>
  <si>
    <t>JACKET HYPER BK 2X</t>
  </si>
  <si>
    <t>JACKET HYPER BK 3X</t>
  </si>
  <si>
    <t>JACKET HYPER BK 4X</t>
  </si>
  <si>
    <t>JACKET HYPER BK 5X</t>
  </si>
  <si>
    <t>JACKET HYPER BK L</t>
  </si>
  <si>
    <t>JACKET HYPER BK M</t>
  </si>
  <si>
    <t>JACKET HYPER BK S</t>
  </si>
  <si>
    <t>JACKET HYPER BK XL</t>
  </si>
  <si>
    <t>JACKET HYPER B/GRN 2X</t>
  </si>
  <si>
    <t>JACKET HYPER B/GRN 3X</t>
  </si>
  <si>
    <t>JACKET HYPER B/GRN 4X</t>
  </si>
  <si>
    <t>JACKET HYPER B/GRN 5X</t>
  </si>
  <si>
    <t>JACKET HYPER B/GRN L</t>
  </si>
  <si>
    <t>JACKET HYPER B/GRN M</t>
  </si>
  <si>
    <t>JACKET HYPER B/GRN XL</t>
  </si>
  <si>
    <t>JACKET HYPER BCR 2X</t>
  </si>
  <si>
    <t>JACKET HYPER BCR 3X</t>
  </si>
  <si>
    <t>JACKET HYPER BCR 4X</t>
  </si>
  <si>
    <t>JACKET HYPER BCR 5X</t>
  </si>
  <si>
    <t>JACKET HYPER BCR L</t>
  </si>
  <si>
    <t>JACKET HYPER BCR M</t>
  </si>
  <si>
    <t>JACKET HYPER BCR XL</t>
  </si>
  <si>
    <t>JACKET 4W HYPER BK 2X</t>
  </si>
  <si>
    <t>JACKET 4W HYPER BK L</t>
  </si>
  <si>
    <t>JACKET 4W HYPER BK M</t>
  </si>
  <si>
    <t>JACKET 4W HYPER BK S</t>
  </si>
  <si>
    <t>JACKET 4W HYPER BK XL</t>
  </si>
  <si>
    <t>JACKET 4W HYPER B/P 2X</t>
  </si>
  <si>
    <t>JACKET 4W HYPER B/P L</t>
  </si>
  <si>
    <t>JACKET 4W HYPER B/P M</t>
  </si>
  <si>
    <t>JACKET 4W HYPER B/P S</t>
  </si>
  <si>
    <t>JACKET 4W HYPER B/P XL</t>
  </si>
  <si>
    <t>PANT HYPER BK 2X</t>
  </si>
  <si>
    <t>PANT HYPER BK 3X</t>
  </si>
  <si>
    <t>PANT HYPER BK 4X</t>
  </si>
  <si>
    <t>PANT HYPER BK 5X</t>
  </si>
  <si>
    <t>PANT HYPER BK L</t>
  </si>
  <si>
    <t>PANT HYPER BK M</t>
  </si>
  <si>
    <t>PANT HYPER BK S</t>
  </si>
  <si>
    <t>PANT HYPER BK XL</t>
  </si>
  <si>
    <t>GLOVE SMX-2 AC BK L V2</t>
  </si>
  <si>
    <t>GLOVE SMX-2 AC BK M V2</t>
  </si>
  <si>
    <t>GLOVE SMX-2 AC BK S V2</t>
  </si>
  <si>
    <t xml:space="preserve">GLOVE SMX-2 AC B/W 2X V2 </t>
  </si>
  <si>
    <t xml:space="preserve">GLOVE SMX-2 AC B/W 3X V2 </t>
  </si>
  <si>
    <t xml:space="preserve">GLOVE SMX-2 AC B/W XL V2 </t>
  </si>
  <si>
    <t>GLOVE SMX-2 AC B/W/Y 2XV2</t>
  </si>
  <si>
    <t>GLOVE SMX-2 AC B/W/Y 3XV2</t>
  </si>
  <si>
    <t>GLOVE SMX-2 AC B/W/Y L V2</t>
  </si>
  <si>
    <t>GLOVE SMX-2 AC B/W/Y M V2</t>
  </si>
  <si>
    <t>GLOVE SMX-2 AC B/W/Y S V2</t>
  </si>
  <si>
    <t>GLOVE SMX-2 AC B/W/Y XLV2</t>
  </si>
  <si>
    <t>GLOVE SMX-2 AC B/R/W 2XV2</t>
  </si>
  <si>
    <t>GLOVE SMX-2 AC B/R/W 3XV2</t>
  </si>
  <si>
    <t>GLOVE SMX-2 AC B/R/W L V2</t>
  </si>
  <si>
    <t>GLOVE SMX-2 AC B/R/W M V2</t>
  </si>
  <si>
    <t>GLOVE SMX-2 AC B/R/W S V2</t>
  </si>
  <si>
    <t>GLOVE SMX-2 AC B/R/W XLV2</t>
  </si>
  <si>
    <t>GLOVE SMX-2 AC BRWY 2X V2</t>
  </si>
  <si>
    <t>GLOVE SMX-2 AC BRWY 3X V2</t>
  </si>
  <si>
    <t xml:space="preserve">GLOVE SMX-2 AC BRWY L V2 </t>
  </si>
  <si>
    <t xml:space="preserve">GLOVE SMX-2 AC BRWY M V2 </t>
  </si>
  <si>
    <t xml:space="preserve">GLOVE SMX-2 AC BRWY S V2 </t>
  </si>
  <si>
    <t>GLOVE SMX-2 AC BRWY XL V2</t>
  </si>
  <si>
    <t>6740518-13-LXL</t>
  </si>
  <si>
    <t>6740518-13-SM</t>
  </si>
  <si>
    <t>482-22408</t>
  </si>
  <si>
    <t>Tech 7 x SEATTLE SPACE BOOTS 8</t>
  </si>
  <si>
    <t>2012014-1256-8</t>
  </si>
  <si>
    <t>482-22409</t>
  </si>
  <si>
    <t>Tech 7 x SEATTLE SPACE BOOTS 9</t>
  </si>
  <si>
    <t>2012014-1256-9</t>
  </si>
  <si>
    <t>482-22410</t>
  </si>
  <si>
    <t>Tech 7 x SEATTLE SPACE BOOTS 10</t>
  </si>
  <si>
    <t>2012014-1256-10</t>
  </si>
  <si>
    <t>482-22411</t>
  </si>
  <si>
    <t>Tech 7 x SEATTLE SPACE BOOTS 11</t>
  </si>
  <si>
    <t>2012014-1256-11</t>
  </si>
  <si>
    <t>482-22412</t>
  </si>
  <si>
    <t>Tech 7 x SEATTLE SPACE BOOTS 12</t>
  </si>
  <si>
    <t>2012014-1256-12</t>
  </si>
  <si>
    <t>482-02007</t>
  </si>
  <si>
    <t>2010020-12-7</t>
  </si>
  <si>
    <t>482-02008</t>
  </si>
  <si>
    <t>2010020-12-8</t>
  </si>
  <si>
    <t>482-02009</t>
  </si>
  <si>
    <t>2010020-12-9</t>
  </si>
  <si>
    <t>482-02010</t>
  </si>
  <si>
    <t>2010020-12-10</t>
  </si>
  <si>
    <t>482-02011</t>
  </si>
  <si>
    <t>2010020-12-11</t>
  </si>
  <si>
    <t>482-02012</t>
  </si>
  <si>
    <t>2010020-12-12</t>
  </si>
  <si>
    <t>482-02013</t>
  </si>
  <si>
    <t>2010020-12-13</t>
  </si>
  <si>
    <t>482-02014</t>
  </si>
  <si>
    <t>2010020-12-14</t>
  </si>
  <si>
    <t>482-02207</t>
  </si>
  <si>
    <t>2010020-31-7</t>
  </si>
  <si>
    <t>482-02208</t>
  </si>
  <si>
    <t>2010020-31-8</t>
  </si>
  <si>
    <t>482-02209</t>
  </si>
  <si>
    <t>2010020-31-9</t>
  </si>
  <si>
    <t>482-02210</t>
  </si>
  <si>
    <t>2010020-31-10</t>
  </si>
  <si>
    <t>482-02211</t>
  </si>
  <si>
    <t>2010020-31-11</t>
  </si>
  <si>
    <t>482-02212</t>
  </si>
  <si>
    <t>2010020-31-12</t>
  </si>
  <si>
    <t>482-02213</t>
  </si>
  <si>
    <t>2010020-31-13</t>
  </si>
  <si>
    <t>482-02214</t>
  </si>
  <si>
    <t>2010020-31-14</t>
  </si>
  <si>
    <t>482-02507</t>
  </si>
  <si>
    <t>2010020-9040-7</t>
  </si>
  <si>
    <t>482-02508</t>
  </si>
  <si>
    <t>2010020-9040-8</t>
  </si>
  <si>
    <t>482-02509</t>
  </si>
  <si>
    <t>2010020-9040-9</t>
  </si>
  <si>
    <t>482-02510</t>
  </si>
  <si>
    <t>2010020-9040-10</t>
  </si>
  <si>
    <t>482-02511</t>
  </si>
  <si>
    <t>2010020-9040-11</t>
  </si>
  <si>
    <t>482-02512</t>
  </si>
  <si>
    <t>2010020-9040-12</t>
  </si>
  <si>
    <t>482-02513</t>
  </si>
  <si>
    <t>2010020-9040-13</t>
  </si>
  <si>
    <t>482-02514</t>
  </si>
  <si>
    <t>2010020-9040-14</t>
  </si>
  <si>
    <t>482-01807</t>
  </si>
  <si>
    <t>2010020-9079-7</t>
  </si>
  <si>
    <t>482-01808</t>
  </si>
  <si>
    <t>2010020-9079-8</t>
  </si>
  <si>
    <t>482-01809</t>
  </si>
  <si>
    <t>2010020-9079-9</t>
  </si>
  <si>
    <t>482-01810</t>
  </si>
  <si>
    <t xml:space="preserve">BOOT TECH 10 GY/BL/RD 10 </t>
  </si>
  <si>
    <t>2010020-9079-10</t>
  </si>
  <si>
    <t>482-01811</t>
  </si>
  <si>
    <t xml:space="preserve">BOOT TECH 10 GY/BL/RD 11 </t>
  </si>
  <si>
    <t>2010020-9079-11</t>
  </si>
  <si>
    <t>482-01812</t>
  </si>
  <si>
    <t xml:space="preserve">BOOT TECH 10 GY/BL/RD 12 </t>
  </si>
  <si>
    <t>2010020-9079-12</t>
  </si>
  <si>
    <t>482-01813</t>
  </si>
  <si>
    <t xml:space="preserve">BOOT TECH 10 GY/BL/RD 13 </t>
  </si>
  <si>
    <t>2010020-9079-13</t>
  </si>
  <si>
    <t>482-01814</t>
  </si>
  <si>
    <t xml:space="preserve">BOOT TECH 10 GY/BL/RD 14 </t>
  </si>
  <si>
    <t>2010020-9079-14</t>
  </si>
  <si>
    <t>482-22505</t>
  </si>
  <si>
    <t>BOOT TECH 7 WT/BK 5</t>
  </si>
  <si>
    <t>2012014-21-5</t>
  </si>
  <si>
    <t>482-22506</t>
  </si>
  <si>
    <t>BOOT TECH 7 WT/BK 6</t>
  </si>
  <si>
    <t>2012014-21-6</t>
  </si>
  <si>
    <t>482-22507</t>
  </si>
  <si>
    <t>2012014-21-7</t>
  </si>
  <si>
    <t>482-22508</t>
  </si>
  <si>
    <t>2012014-21-8</t>
  </si>
  <si>
    <t>482-22509</t>
  </si>
  <si>
    <t>2012014-21-9</t>
  </si>
  <si>
    <t>482-22510</t>
  </si>
  <si>
    <t>2012014-21-10</t>
  </si>
  <si>
    <t>482-22511</t>
  </si>
  <si>
    <t>2012014-21-11</t>
  </si>
  <si>
    <t>482-22512</t>
  </si>
  <si>
    <t>2012014-21-12</t>
  </si>
  <si>
    <t>482-22513</t>
  </si>
  <si>
    <t>2012014-21-13</t>
  </si>
  <si>
    <t>482-22514</t>
  </si>
  <si>
    <t>2012014-21-14</t>
  </si>
  <si>
    <t>482-22515</t>
  </si>
  <si>
    <t>BOOT TECH 7 WT/BK 15</t>
  </si>
  <si>
    <t>2012014-21-15</t>
  </si>
  <si>
    <t>482-22605</t>
  </si>
  <si>
    <t>BOOT TECH 7 G/B/P 5</t>
  </si>
  <si>
    <t>2012014-9076-5</t>
  </si>
  <si>
    <t>482-22606</t>
  </si>
  <si>
    <t>BOOT TECH 7 G/B/P 6</t>
  </si>
  <si>
    <t>2012014-9076-6</t>
  </si>
  <si>
    <t>482-22607</t>
  </si>
  <si>
    <t>2012014-9076-7</t>
  </si>
  <si>
    <t>482-22608</t>
  </si>
  <si>
    <t>2012014-9076-8</t>
  </si>
  <si>
    <t>482-22609</t>
  </si>
  <si>
    <t>2012014-9076-9</t>
  </si>
  <si>
    <t>482-22610</t>
  </si>
  <si>
    <t>2012014-9076-10</t>
  </si>
  <si>
    <t>482-22611</t>
  </si>
  <si>
    <t>2012014-9076-11</t>
  </si>
  <si>
    <t>482-22612</t>
  </si>
  <si>
    <t>2012014-9076-12</t>
  </si>
  <si>
    <t>482-22613</t>
  </si>
  <si>
    <t>2012014-9076-13</t>
  </si>
  <si>
    <t>482-22614</t>
  </si>
  <si>
    <t>2012014-9076-14</t>
  </si>
  <si>
    <t>482-04905</t>
  </si>
  <si>
    <t>2013018-1238-5</t>
  </si>
  <si>
    <t>482-04906</t>
  </si>
  <si>
    <t>2013018-1238-6</t>
  </si>
  <si>
    <t>482-04907</t>
  </si>
  <si>
    <t>2013018-1238-7</t>
  </si>
  <si>
    <t>482-04908</t>
  </si>
  <si>
    <t>2013018-1238-8</t>
  </si>
  <si>
    <t>482-04909</t>
  </si>
  <si>
    <t>2013018-1238-9</t>
  </si>
  <si>
    <t>482-04910</t>
  </si>
  <si>
    <t>2013018-1238-10</t>
  </si>
  <si>
    <t>482-04911</t>
  </si>
  <si>
    <t>2013018-1238-11</t>
  </si>
  <si>
    <t>482-04912</t>
  </si>
  <si>
    <t>2013018-1238-12</t>
  </si>
  <si>
    <t>482-04913</t>
  </si>
  <si>
    <t>2013018-1238-13</t>
  </si>
  <si>
    <t>482-04914</t>
  </si>
  <si>
    <t>2013018-1238-14</t>
  </si>
  <si>
    <t>482-42802</t>
  </si>
  <si>
    <t xml:space="preserve">BOOT TECH 3S YTH B/B/P 2 </t>
  </si>
  <si>
    <t>2014018-1176-2</t>
  </si>
  <si>
    <t>482-42803</t>
  </si>
  <si>
    <t xml:space="preserve">BOOT TECH 3S YTH B/B/P 3 </t>
  </si>
  <si>
    <t>2014018-1176-3</t>
  </si>
  <si>
    <t>482-42804</t>
  </si>
  <si>
    <t xml:space="preserve">BOOT TECH 3S YTH B/B/P 4 </t>
  </si>
  <si>
    <t>2014018-1176-4</t>
  </si>
  <si>
    <t>482-42805</t>
  </si>
  <si>
    <t xml:space="preserve">BOOT TECH 3S YTH B/B/P 5 </t>
  </si>
  <si>
    <t>2014018-1176-5</t>
  </si>
  <si>
    <t>482-42806</t>
  </si>
  <si>
    <t xml:space="preserve">BOOT TECH 3S YTH B/B/P 6 </t>
  </si>
  <si>
    <t>2014018-1176-6</t>
  </si>
  <si>
    <t>482-42807</t>
  </si>
  <si>
    <t xml:space="preserve">BOOT TECH 3S YTH B/B/P 7 </t>
  </si>
  <si>
    <t>2014018-1176-7</t>
  </si>
  <si>
    <t>482-42808</t>
  </si>
  <si>
    <t xml:space="preserve">BOOT TECH 3S YTH B/B/P 8 </t>
  </si>
  <si>
    <t>2014018-1176-8</t>
  </si>
  <si>
    <t>482-42810</t>
  </si>
  <si>
    <t xml:space="preserve">BOOT TECH 3S KID B/B/P 1 </t>
  </si>
  <si>
    <t>2014518-1176-1</t>
  </si>
  <si>
    <t>482-42811</t>
  </si>
  <si>
    <t>BOOT TECH 3S KID B/B/P 10</t>
  </si>
  <si>
    <t>2014518-1176-10</t>
  </si>
  <si>
    <t>482-42812</t>
  </si>
  <si>
    <t>BOOT TECH 3S KID B/B/P 11</t>
  </si>
  <si>
    <t>2014518-1176-11</t>
  </si>
  <si>
    <t>482-42813</t>
  </si>
  <si>
    <t>BOOT TECH 3S KID B/B/P 12</t>
  </si>
  <si>
    <t>2014518-1176-12</t>
  </si>
  <si>
    <t>482-42801</t>
  </si>
  <si>
    <t>BOOT TECH 3S KID B/B/9 13</t>
  </si>
  <si>
    <t>2014518-1176-13</t>
  </si>
  <si>
    <t>482-31105</t>
  </si>
  <si>
    <t>BOOT TECH 5 BK/GY/WT 5</t>
  </si>
  <si>
    <t>2015015-102-5</t>
  </si>
  <si>
    <t>482-31106</t>
  </si>
  <si>
    <t>BOOT TECH 5 BK/GY/WT 6</t>
  </si>
  <si>
    <t>2015015-102-6</t>
  </si>
  <si>
    <t>482-31107</t>
  </si>
  <si>
    <t>2015015-102-7</t>
  </si>
  <si>
    <t>482-31108</t>
  </si>
  <si>
    <t>2015015-102-8</t>
  </si>
  <si>
    <t>482-31109</t>
  </si>
  <si>
    <t>2015015-102-9</t>
  </si>
  <si>
    <t>482-31110</t>
  </si>
  <si>
    <t>2015015-102-10</t>
  </si>
  <si>
    <t>482-31111</t>
  </si>
  <si>
    <t>2015015-102-11</t>
  </si>
  <si>
    <t>482-31112</t>
  </si>
  <si>
    <t>2015015-102-12</t>
  </si>
  <si>
    <t>482-31113</t>
  </si>
  <si>
    <t>2015015-102-13</t>
  </si>
  <si>
    <t>482-31114</t>
  </si>
  <si>
    <t>2015015-102-14</t>
  </si>
  <si>
    <t>482-31115</t>
  </si>
  <si>
    <t>BOOT TECH 5 BK/GY/WT 15</t>
  </si>
  <si>
    <t>2015015-102-15</t>
  </si>
  <si>
    <t>482-31205</t>
  </si>
  <si>
    <t>BOOT TECH 5 BK/RD 5</t>
  </si>
  <si>
    <t>2015015-13-5</t>
  </si>
  <si>
    <t>482-31206</t>
  </si>
  <si>
    <t>BOOT TECH 5 BK/RD 6</t>
  </si>
  <si>
    <t>2015015-13-6</t>
  </si>
  <si>
    <t>482-31207</t>
  </si>
  <si>
    <t>2015015-13-7</t>
  </si>
  <si>
    <t>482-31208</t>
  </si>
  <si>
    <t>2015015-13-8</t>
  </si>
  <si>
    <t>482-31209</t>
  </si>
  <si>
    <t>2015015-13-9</t>
  </si>
  <si>
    <t>482-31210</t>
  </si>
  <si>
    <t>2015015-13-10</t>
  </si>
  <si>
    <t>482-31211</t>
  </si>
  <si>
    <t>2015015-13-11</t>
  </si>
  <si>
    <t>482-31212</t>
  </si>
  <si>
    <t>2015015-13-12</t>
  </si>
  <si>
    <t>482-31213</t>
  </si>
  <si>
    <t>2015015-13-13</t>
  </si>
  <si>
    <t>482-31214</t>
  </si>
  <si>
    <t>2015015-13-14</t>
  </si>
  <si>
    <t>482-261402</t>
  </si>
  <si>
    <t>2015017-1241-2</t>
  </si>
  <si>
    <t>482-261403</t>
  </si>
  <si>
    <t>2015017-1241-3</t>
  </si>
  <si>
    <t>482-261404</t>
  </si>
  <si>
    <t>2015017-1241-4</t>
  </si>
  <si>
    <t>482-261405</t>
  </si>
  <si>
    <t>2015017-1241-5</t>
  </si>
  <si>
    <t>482-261406</t>
  </si>
  <si>
    <t>2015017-1241-6</t>
  </si>
  <si>
    <t>482-261407</t>
  </si>
  <si>
    <t>2015017-1241-7</t>
  </si>
  <si>
    <t>482-261408</t>
  </si>
  <si>
    <t>2015017-1241-8</t>
  </si>
  <si>
    <t>482-261502</t>
  </si>
  <si>
    <t>2015017-9058-2</t>
  </si>
  <si>
    <t>482-261503</t>
  </si>
  <si>
    <t>2015017-9058-3</t>
  </si>
  <si>
    <t>482-261504</t>
  </si>
  <si>
    <t>2015017-9058-4</t>
  </si>
  <si>
    <t>482-261505</t>
  </si>
  <si>
    <t>2015017-9058-5</t>
  </si>
  <si>
    <t>482-261506</t>
  </si>
  <si>
    <t>2015017-9058-6</t>
  </si>
  <si>
    <t>482-261507</t>
  </si>
  <si>
    <t>2015017-9058-7</t>
  </si>
  <si>
    <t>482-261508</t>
  </si>
  <si>
    <t>2015017-9058-8</t>
  </si>
  <si>
    <t>482-63200</t>
  </si>
  <si>
    <t>714-K</t>
  </si>
  <si>
    <t>482-63201</t>
  </si>
  <si>
    <t>6505121-13-S/M</t>
  </si>
  <si>
    <t>482-63100</t>
  </si>
  <si>
    <t>482-63101</t>
  </si>
  <si>
    <t>6505221-13-S/M</t>
  </si>
  <si>
    <t>6505321-13-OS</t>
  </si>
  <si>
    <t>482-63900</t>
  </si>
  <si>
    <t>6506321-13-LXL</t>
  </si>
  <si>
    <t>482-63901</t>
  </si>
  <si>
    <t xml:space="preserve">GRD KNEE SX-1 V2 B/R S/M </t>
  </si>
  <si>
    <t>6506321-13-S/M</t>
  </si>
  <si>
    <t>482-63902</t>
  </si>
  <si>
    <t>6506321-13-XXL</t>
  </si>
  <si>
    <t>482-62210</t>
  </si>
  <si>
    <t xml:space="preserve">ROOST GRD BIO ACTION M/L </t>
  </si>
  <si>
    <t>6700421-13-M/L</t>
  </si>
  <si>
    <t>482-62211</t>
  </si>
  <si>
    <t>ROOST GRD BIO ACTION XL2X</t>
  </si>
  <si>
    <t>6700421-13-XXL</t>
  </si>
  <si>
    <t>482-9133L</t>
  </si>
  <si>
    <t xml:space="preserve">HELMET SM8 ECHO B/R/G LG </t>
  </si>
  <si>
    <t>8302621-1116-L</t>
  </si>
  <si>
    <t>482-9133M</t>
  </si>
  <si>
    <t xml:space="preserve">HELMET SM8 ECHO B/R/G MD </t>
  </si>
  <si>
    <t>8302621-1116-M</t>
  </si>
  <si>
    <t>482-9133S</t>
  </si>
  <si>
    <t xml:space="preserve">HELMET SM8 ECHO B/R/G SM </t>
  </si>
  <si>
    <t>8302621-1116-S</t>
  </si>
  <si>
    <t>482-9133X</t>
  </si>
  <si>
    <t xml:space="preserve">HELMET SM8 ECHO B/R/G XL </t>
  </si>
  <si>
    <t>8302621-1116-XL</t>
  </si>
  <si>
    <t>482-91332X</t>
  </si>
  <si>
    <t xml:space="preserve">HELMET SM8 ECHO B/R/G 2X </t>
  </si>
  <si>
    <t>8302621-1116-XXL</t>
  </si>
  <si>
    <t>482-9133XS</t>
  </si>
  <si>
    <t>HELMET SM8 ECHO B/R/G XS</t>
  </si>
  <si>
    <t>8302621-1116-XS</t>
  </si>
  <si>
    <t>482-9134L</t>
  </si>
  <si>
    <t xml:space="preserve">HELMET SM8 ECHO BK/GY LG </t>
  </si>
  <si>
    <t>8302621-1146-L</t>
  </si>
  <si>
    <t>482-9134M</t>
  </si>
  <si>
    <t xml:space="preserve">HELMET SM8 ECHO BK/GY MD </t>
  </si>
  <si>
    <t>8302621-1146-M</t>
  </si>
  <si>
    <t>482-9134S</t>
  </si>
  <si>
    <t xml:space="preserve">HELMET SM8 ECHO BK/GY SM </t>
  </si>
  <si>
    <t>8302621-1146-S</t>
  </si>
  <si>
    <t>482-9134X</t>
  </si>
  <si>
    <t xml:space="preserve">HELMET SM8 ECHO BK/GY XL </t>
  </si>
  <si>
    <t>8302621-1146-XL</t>
  </si>
  <si>
    <t>482-9134XS</t>
  </si>
  <si>
    <t xml:space="preserve">HELMET SM8 ECHO BK/GY XS </t>
  </si>
  <si>
    <t>8302621-1146-XS</t>
  </si>
  <si>
    <t>482-91342X</t>
  </si>
  <si>
    <t xml:space="preserve">HELMET SM8 ECHO BK/GY 2X </t>
  </si>
  <si>
    <t>8302621-1146-XXL</t>
  </si>
  <si>
    <t>482-9135L</t>
  </si>
  <si>
    <t xml:space="preserve">HELMET SM8 ECHO BK/YL LG </t>
  </si>
  <si>
    <t>8302621-1158-L</t>
  </si>
  <si>
    <t>482-9135M</t>
  </si>
  <si>
    <t xml:space="preserve">HELMET SM8 ECHO BK/YL MD </t>
  </si>
  <si>
    <t>8302621-1158-M</t>
  </si>
  <si>
    <t>482-9135S</t>
  </si>
  <si>
    <t xml:space="preserve">HELMET SM8 ECHO BK/YL SM </t>
  </si>
  <si>
    <t>8302621-1158-S</t>
  </si>
  <si>
    <t>482-9135X</t>
  </si>
  <si>
    <t xml:space="preserve">HELMET SM8 ECHO BK/YL XL </t>
  </si>
  <si>
    <t>8302621-1158-XL</t>
  </si>
  <si>
    <t>482-91352X</t>
  </si>
  <si>
    <t xml:space="preserve">HELMET SM8 ECHO BK/YL 2X </t>
  </si>
  <si>
    <t>8302621-1158-XXL</t>
  </si>
  <si>
    <t>482-9135XS</t>
  </si>
  <si>
    <t>HELMET SM8 ECHO BK/YL XS</t>
  </si>
  <si>
    <t>8302621-1158-XS</t>
  </si>
  <si>
    <t>482-9200L</t>
  </si>
  <si>
    <t>8303121-110-L</t>
  </si>
  <si>
    <t>482-9200M</t>
  </si>
  <si>
    <t>8303121-110-M</t>
  </si>
  <si>
    <t>482-9200S</t>
  </si>
  <si>
    <t>8303121-110-S</t>
  </si>
  <si>
    <t>482-9200X</t>
  </si>
  <si>
    <t>8303121-110-XL</t>
  </si>
  <si>
    <t>482-9200XS</t>
  </si>
  <si>
    <t>8303121-110-XS</t>
  </si>
  <si>
    <t>482-92002X</t>
  </si>
  <si>
    <t xml:space="preserve">HELMET SM5 SOLID MATT BK XXL </t>
  </si>
  <si>
    <t>8303121-110-XXL</t>
  </si>
  <si>
    <t>482-9201L</t>
  </si>
  <si>
    <t xml:space="preserve">HELMET SM5 SOLID GLOSS WT LG </t>
  </si>
  <si>
    <t>8303121-2180-L</t>
  </si>
  <si>
    <t>482-9201M</t>
  </si>
  <si>
    <t xml:space="preserve">HELMET SM5 SOLID GLOSS WT MD </t>
  </si>
  <si>
    <t>8303121-2180-M</t>
  </si>
  <si>
    <t>482-9201S</t>
  </si>
  <si>
    <t xml:space="preserve">HELMET SM5 SOLID GLOSS WT SM </t>
  </si>
  <si>
    <t>8303121-2180-S</t>
  </si>
  <si>
    <t>482-9201X</t>
  </si>
  <si>
    <t xml:space="preserve">HELMET SM5 SOLID GLOSS WT XL </t>
  </si>
  <si>
    <t>8303121-2180-XL</t>
  </si>
  <si>
    <t>482-9201XS</t>
  </si>
  <si>
    <t xml:space="preserve">HELMET SM5 SOLID GLOSS WT XS </t>
  </si>
  <si>
    <t>8303121-2180-XS</t>
  </si>
  <si>
    <t>482-92012X</t>
  </si>
  <si>
    <t>HELMET SM5 SOLID GLOSS WT XXL</t>
  </si>
  <si>
    <t>8303121-2180-XXL</t>
  </si>
  <si>
    <t>482-9203L</t>
  </si>
  <si>
    <t>HELMET SM5 COMPS MAT B/O/FLLG</t>
  </si>
  <si>
    <t>8303321-1149-L</t>
  </si>
  <si>
    <t>482-9203M</t>
  </si>
  <si>
    <t>HELMET SM5 COMPS MAT B/O/FLMD</t>
  </si>
  <si>
    <t>8303321-1149-M</t>
  </si>
  <si>
    <t>482-9203s</t>
  </si>
  <si>
    <t>HELMET SM5 COMPS MAT B/O/FLSM</t>
  </si>
  <si>
    <t>8303321-1149-S</t>
  </si>
  <si>
    <t>482-9203x</t>
  </si>
  <si>
    <t>HELMET SM5 COMPS MAT B/O/FLXL</t>
  </si>
  <si>
    <t>8303321-1149-XL</t>
  </si>
  <si>
    <t>482-9203xs</t>
  </si>
  <si>
    <t>HELMET SM5 COMPS MAT B/O/FLXS</t>
  </si>
  <si>
    <t>8303321-1149-XS</t>
  </si>
  <si>
    <t>482-92032x</t>
  </si>
  <si>
    <t>HELMET SM5 COMPS MAT B/O/FL2X</t>
  </si>
  <si>
    <t>8303321-1149-XXL</t>
  </si>
  <si>
    <t>482-9204L</t>
  </si>
  <si>
    <t>HELMET SM5 COMPS MAT B/Y/FLLG</t>
  </si>
  <si>
    <t>8303321-1559-L</t>
  </si>
  <si>
    <t>482-9204M</t>
  </si>
  <si>
    <t>HELMET SM5 COMPS MAT B/Y/FLMD</t>
  </si>
  <si>
    <t>8303321-1559-M</t>
  </si>
  <si>
    <t>482-9204S</t>
  </si>
  <si>
    <t>HELMET SM5 COMPS MAT B/Y/FLSM</t>
  </si>
  <si>
    <t>8303321-1559-S</t>
  </si>
  <si>
    <t>482-9204x</t>
  </si>
  <si>
    <t>HELMET SM5 COMPS MAT B/Y/FLXL</t>
  </si>
  <si>
    <t>8303321-1559-XL</t>
  </si>
  <si>
    <t>482-9204xs</t>
  </si>
  <si>
    <t>HELMET SM5 COMPS MAT B/Y/FLXS</t>
  </si>
  <si>
    <t>8303321-1559-XS</t>
  </si>
  <si>
    <t>482-92042x</t>
  </si>
  <si>
    <t>HELMET SM5 COMPS MAT B/Y/FL2X</t>
  </si>
  <si>
    <t>8303321-1559-XXL</t>
  </si>
  <si>
    <t>482-9205L</t>
  </si>
  <si>
    <t xml:space="preserve">HELMET SM5 ROVER GY/RD/GY LG </t>
  </si>
  <si>
    <t>8303921-1392-L</t>
  </si>
  <si>
    <t>482-9205M</t>
  </si>
  <si>
    <t xml:space="preserve">HELMET SM5 ROVER GY/RD/GY MD </t>
  </si>
  <si>
    <t>8303921-1392-M</t>
  </si>
  <si>
    <t>482-9205S</t>
  </si>
  <si>
    <t xml:space="preserve">HELMET SM5 ROVER GY/RD/GY SM </t>
  </si>
  <si>
    <t>8303921-1392-S</t>
  </si>
  <si>
    <t>482-9205X</t>
  </si>
  <si>
    <t xml:space="preserve">HELMET SM5 ROVER GY/RD/GY XL </t>
  </si>
  <si>
    <t>8303921-1392-XL</t>
  </si>
  <si>
    <t>482-9205XS</t>
  </si>
  <si>
    <t xml:space="preserve">HELMET SM5 ROVER GY/RD/GY XS </t>
  </si>
  <si>
    <t>8303921-1392-XS</t>
  </si>
  <si>
    <t>482-92052X</t>
  </si>
  <si>
    <t>HELMET SM5 ROVER GY/RD/GY XXL</t>
  </si>
  <si>
    <t>8303921-1392-XXL</t>
  </si>
  <si>
    <t>482-9206L</t>
  </si>
  <si>
    <t xml:space="preserve">HELMET SM5 ROVER GY/YL/GY LG </t>
  </si>
  <si>
    <t>8303921-1592-L</t>
  </si>
  <si>
    <t>482-9206M</t>
  </si>
  <si>
    <t xml:space="preserve">HELMET SM5 ROVER GY/YL/GY MD </t>
  </si>
  <si>
    <t>8303921-1592-M</t>
  </si>
  <si>
    <t>482-9206S</t>
  </si>
  <si>
    <t xml:space="preserve">HELMET SM5 ROVER GY/YL/GY SM </t>
  </si>
  <si>
    <t>8303921-1592-S</t>
  </si>
  <si>
    <t>482-9206X</t>
  </si>
  <si>
    <t xml:space="preserve">HELMET SM5 ROVER GY/YL/GY XL </t>
  </si>
  <si>
    <t>8303921-1592-XL</t>
  </si>
  <si>
    <t>482-9206XS</t>
  </si>
  <si>
    <t xml:space="preserve">HELMET SM5 ROVER GY/YL/GY XS </t>
  </si>
  <si>
    <t>8303921-1592-XS</t>
  </si>
  <si>
    <t>482-92062X</t>
  </si>
  <si>
    <t>HELMET SM5 ROVER GY/YL/GY XXL</t>
  </si>
  <si>
    <t>8303921-1592-XXL</t>
  </si>
  <si>
    <t>482-9207L</t>
  </si>
  <si>
    <t xml:space="preserve">HELMET SM5 RAYON BK/WT/OR LG </t>
  </si>
  <si>
    <t>8304121-1242-L</t>
  </si>
  <si>
    <t>482-9207M</t>
  </si>
  <si>
    <t xml:space="preserve">HELMET SM5 RAYON BK/WT/OR MD </t>
  </si>
  <si>
    <t>8304121-1242-M</t>
  </si>
  <si>
    <t>482-9207S</t>
  </si>
  <si>
    <t xml:space="preserve">HELMET SM5 RAYON BK/WT/OR SM </t>
  </si>
  <si>
    <t>8304121-1242-S</t>
  </si>
  <si>
    <t>482-9207X</t>
  </si>
  <si>
    <t xml:space="preserve">HELMET SM5 RAYON BK/WT/OR XL </t>
  </si>
  <si>
    <t>8304121-1242-XL</t>
  </si>
  <si>
    <t>482-9207XS</t>
  </si>
  <si>
    <t xml:space="preserve">HELMET SM5 RAYON BK/WT/OR XS </t>
  </si>
  <si>
    <t>8304121-1242-XS</t>
  </si>
  <si>
    <t>482-92072X</t>
  </si>
  <si>
    <t>HELMET SM5 RAYON BK/WT/OR XXL</t>
  </si>
  <si>
    <t>8304121-1242-XXL</t>
  </si>
  <si>
    <t>482-9208L</t>
  </si>
  <si>
    <t xml:space="preserve">HELMET SM5 RAYON GY/BK/SI LG </t>
  </si>
  <si>
    <t>8304121-928-L</t>
  </si>
  <si>
    <t>482-9208M</t>
  </si>
  <si>
    <t xml:space="preserve">HELMET SM5 RAYON GY/BK/SI MD </t>
  </si>
  <si>
    <t>8304121-928-M</t>
  </si>
  <si>
    <t>482-9208S</t>
  </si>
  <si>
    <t xml:space="preserve">HELMET SM5 RAYON GY/BK/SI SM </t>
  </si>
  <si>
    <t>8304121-928-S</t>
  </si>
  <si>
    <t>482-9208X</t>
  </si>
  <si>
    <t xml:space="preserve">HELMET SM5 RAYON GY/BK/SI XL </t>
  </si>
  <si>
    <t>8304121-928-XL</t>
  </si>
  <si>
    <t>482-9208XS</t>
  </si>
  <si>
    <t xml:space="preserve">HELMET SM5 RAYON GY/BK/SI XS </t>
  </si>
  <si>
    <t>8304121-928-XS</t>
  </si>
  <si>
    <t>482-92082X</t>
  </si>
  <si>
    <t>HELMET SM5 RAYON GY/BK/SI XXL</t>
  </si>
  <si>
    <t>8304121-928-XXL</t>
  </si>
  <si>
    <t>482-94521L</t>
  </si>
  <si>
    <t>8960021-11-L</t>
  </si>
  <si>
    <t>482-94522M</t>
  </si>
  <si>
    <t>8960021-11-M</t>
  </si>
  <si>
    <t>482-94523S</t>
  </si>
  <si>
    <t>8960021-11-S</t>
  </si>
  <si>
    <t>482-94524X</t>
  </si>
  <si>
    <t>8960021-11-XL</t>
  </si>
  <si>
    <t>482-94525XS</t>
  </si>
  <si>
    <t>8960021-11-XS</t>
  </si>
  <si>
    <t>482-945262X</t>
  </si>
  <si>
    <t>8960021-11-XXL</t>
  </si>
  <si>
    <t>482-94509L</t>
  </si>
  <si>
    <t>8960121-11-L</t>
  </si>
  <si>
    <t>482-94510M</t>
  </si>
  <si>
    <t>8960121-11-M</t>
  </si>
  <si>
    <t>482-94511S</t>
  </si>
  <si>
    <t>8960121-11-S</t>
  </si>
  <si>
    <t>482-94512X</t>
  </si>
  <si>
    <t>8960121-11-XL</t>
  </si>
  <si>
    <t>482-94513XS</t>
  </si>
  <si>
    <t>8960121-11-XS</t>
  </si>
  <si>
    <t>482-945142X</t>
  </si>
  <si>
    <t>8960121-11-XXL</t>
  </si>
  <si>
    <t>482-94515L</t>
  </si>
  <si>
    <t>PAD CHEEK S-M5 +5MM LG GY</t>
  </si>
  <si>
    <t>8960221-11-L</t>
  </si>
  <si>
    <t>482-94516M</t>
  </si>
  <si>
    <t>PAD CHEEK S-M5 +5MM MD GY</t>
  </si>
  <si>
    <t>8960221-11-M</t>
  </si>
  <si>
    <t>482-94517S</t>
  </si>
  <si>
    <t>PAD CHEEK S-M5 +5MM SM GY</t>
  </si>
  <si>
    <t>8960221-11-S</t>
  </si>
  <si>
    <t>482-94518X</t>
  </si>
  <si>
    <t>PAD CHEEK S-M5 +5MM XL GY</t>
  </si>
  <si>
    <t>8960221-11-XL</t>
  </si>
  <si>
    <t>482-94519XS</t>
  </si>
  <si>
    <t>PAD CHEEK S-M5 +5MM XS GY</t>
  </si>
  <si>
    <t>8960221-11-XS</t>
  </si>
  <si>
    <t>482-945202X</t>
  </si>
  <si>
    <t>PAD CHEEK SM5 +5MM XXL GY</t>
  </si>
  <si>
    <t>8960221-11-XXL</t>
  </si>
  <si>
    <t>482-94528</t>
  </si>
  <si>
    <t>8970021-10-OS</t>
  </si>
  <si>
    <t>482-94529</t>
  </si>
  <si>
    <t>8970021-20-OS</t>
  </si>
  <si>
    <t>8970121-10-OS</t>
  </si>
  <si>
    <t>8970121-20-OS</t>
  </si>
  <si>
    <t>482-94532</t>
  </si>
  <si>
    <t>8970221-10-OS</t>
  </si>
  <si>
    <t>482-94533</t>
  </si>
  <si>
    <t>8970221-20-OS</t>
  </si>
  <si>
    <t>482-94534</t>
  </si>
  <si>
    <t>8970321-10-OS</t>
  </si>
  <si>
    <t>482-94535</t>
  </si>
  <si>
    <t>8970321-20-OS</t>
  </si>
  <si>
    <t>482-94536</t>
  </si>
  <si>
    <t>VENT REAR CENTRAL S-M5 BK</t>
  </si>
  <si>
    <t>8970421-10-OS</t>
  </si>
  <si>
    <t>482-94537</t>
  </si>
  <si>
    <t>VENT REAR CENTRAL S-M5 WT</t>
  </si>
  <si>
    <t>8970421-20-OS</t>
  </si>
  <si>
    <t>482-94500</t>
  </si>
  <si>
    <t xml:space="preserve">VISOR S-M5 SOLID MATT BK </t>
  </si>
  <si>
    <t>8983021-110-OS</t>
  </si>
  <si>
    <t>482-94501</t>
  </si>
  <si>
    <t>VISOR S-M5 SOLID GLOSS WT</t>
  </si>
  <si>
    <t>8983021-2180-OS</t>
  </si>
  <si>
    <t>482-94502</t>
  </si>
  <si>
    <t>VISOR SM5 COMPS MT B/O/FL</t>
  </si>
  <si>
    <t>8983221-1149-OS</t>
  </si>
  <si>
    <t>482-94503</t>
  </si>
  <si>
    <t>VISOR SM5 COMPS MT B/Y/FL</t>
  </si>
  <si>
    <t>8983221-1559-OS</t>
  </si>
  <si>
    <t>482-94504</t>
  </si>
  <si>
    <t>VISOR S-M5 ROVER GY/RD/GY</t>
  </si>
  <si>
    <t>8983821-1392-OS</t>
  </si>
  <si>
    <t>482-94505</t>
  </si>
  <si>
    <t>VISOR S-M5 ROVER GY/YL/GY</t>
  </si>
  <si>
    <t>8983821-1592-OS</t>
  </si>
  <si>
    <t>482-94506</t>
  </si>
  <si>
    <t>8984021-1179-OS</t>
  </si>
  <si>
    <t>482-94507</t>
  </si>
  <si>
    <t>8984021-2011-OS</t>
  </si>
  <si>
    <t>482-94527</t>
  </si>
  <si>
    <t>8990021-11-OS</t>
  </si>
  <si>
    <t>8021506660873</t>
  </si>
  <si>
    <t>8021506660880</t>
  </si>
  <si>
    <t>8021506660897</t>
  </si>
  <si>
    <t>8051194108128</t>
  </si>
  <si>
    <t>8051194108135</t>
  </si>
  <si>
    <t>8033637105895</t>
  </si>
  <si>
    <t>8021506661405</t>
  </si>
  <si>
    <t>8021506661412</t>
  </si>
  <si>
    <t>8021506661429</t>
  </si>
  <si>
    <t>B001TXMRFI</t>
  </si>
  <si>
    <t>8033637333960</t>
  </si>
  <si>
    <t>B002FJT6AO</t>
  </si>
  <si>
    <t>8033637333977</t>
  </si>
  <si>
    <t>B001TXMRGC</t>
  </si>
  <si>
    <t>8033637330105</t>
  </si>
  <si>
    <t>B001TXDOGE</t>
  </si>
  <si>
    <t>8033637333984</t>
  </si>
  <si>
    <t>B001TMVY58</t>
  </si>
  <si>
    <t>8033637107691</t>
  </si>
  <si>
    <t>B001TXDOGO</t>
  </si>
  <si>
    <t>8033637107707</t>
  </si>
  <si>
    <t>B001TXHASC</t>
  </si>
  <si>
    <t>8033637107714</t>
  </si>
  <si>
    <t>B001TXDOHI</t>
  </si>
  <si>
    <t>8033637107059</t>
  </si>
  <si>
    <t>B001TMSESS</t>
  </si>
  <si>
    <t>8033637107738</t>
  </si>
  <si>
    <t>B0022Z68ES</t>
  </si>
  <si>
    <t>8033637107745</t>
  </si>
  <si>
    <t>B0022ZDXR8</t>
  </si>
  <si>
    <t>8033637107752</t>
  </si>
  <si>
    <t>B0022ZC996</t>
  </si>
  <si>
    <t>8033637107066</t>
  </si>
  <si>
    <t>8021506339656</t>
  </si>
  <si>
    <t>8021506339663</t>
  </si>
  <si>
    <t>8021506339670</t>
  </si>
  <si>
    <t>8021506339625</t>
  </si>
  <si>
    <t>8021506339687</t>
  </si>
  <si>
    <t>8021506339694</t>
  </si>
  <si>
    <t>8021506339700</t>
  </si>
  <si>
    <t>8021506339717</t>
  </si>
  <si>
    <t>8021506339724</t>
  </si>
  <si>
    <t>8021506339632</t>
  </si>
  <si>
    <t>8021506339731</t>
  </si>
  <si>
    <t>8021506339748</t>
  </si>
  <si>
    <t>8021506370543</t>
  </si>
  <si>
    <t>8021506745570</t>
  </si>
  <si>
    <t>8021506745587</t>
  </si>
  <si>
    <t>8021506745594</t>
  </si>
  <si>
    <t>8021506745600</t>
  </si>
  <si>
    <t>8021506745662</t>
  </si>
  <si>
    <t>8021506745679</t>
  </si>
  <si>
    <t>8021506745686</t>
  </si>
  <si>
    <t>B01KM7PWZI</t>
  </si>
  <si>
    <t>B01KM7PRWG</t>
  </si>
  <si>
    <t>B01ITEE3L0</t>
  </si>
  <si>
    <t>B01ITEE4PU</t>
  </si>
  <si>
    <t>B01ITEE8EM</t>
  </si>
  <si>
    <t>B01LZ9DN09</t>
  </si>
  <si>
    <t>8051194984395</t>
  </si>
  <si>
    <t>B01M17GACO</t>
  </si>
  <si>
    <t>B01KQZSVKY</t>
  </si>
  <si>
    <t>8051194451644</t>
  </si>
  <si>
    <t>8051194451651</t>
  </si>
  <si>
    <t>B00EQ1BMG0</t>
  </si>
  <si>
    <t>8051194451668</t>
  </si>
  <si>
    <t>B01M1H2GRO</t>
  </si>
  <si>
    <t>8021506571094</t>
  </si>
  <si>
    <t>B01LYJWMC3</t>
  </si>
  <si>
    <t>8021506564515</t>
  </si>
  <si>
    <t>B01LWLIYYU</t>
  </si>
  <si>
    <t>8021506564522</t>
  </si>
  <si>
    <t>8051194451798</t>
  </si>
  <si>
    <t>8051194451804</t>
  </si>
  <si>
    <t>8051194451811</t>
  </si>
  <si>
    <t>8051194451873</t>
  </si>
  <si>
    <t>8051194451880</t>
  </si>
  <si>
    <t>8051194451897</t>
  </si>
  <si>
    <t>B00F3WHO18</t>
  </si>
  <si>
    <t>8051194451958</t>
  </si>
  <si>
    <t>8051194451965</t>
  </si>
  <si>
    <t>8051194451972</t>
  </si>
  <si>
    <t>B00NUYO7VG</t>
  </si>
  <si>
    <t>8051194576644</t>
  </si>
  <si>
    <t>B00NUYO9QY</t>
  </si>
  <si>
    <t>8051194576651</t>
  </si>
  <si>
    <t>B00NUYOC5M</t>
  </si>
  <si>
    <t>8051194576668</t>
  </si>
  <si>
    <t>B016WX3POG</t>
  </si>
  <si>
    <t>8051194576675</t>
  </si>
  <si>
    <t>B016WX3PS2</t>
  </si>
  <si>
    <t>8051194576682</t>
  </si>
  <si>
    <t>B00NUYOT78</t>
  </si>
  <si>
    <t>8051194576750</t>
  </si>
  <si>
    <t>B00NUYOUNG</t>
  </si>
  <si>
    <t>8051194576767</t>
  </si>
  <si>
    <t>B00NUYNTCE</t>
  </si>
  <si>
    <t>8051194576774</t>
  </si>
  <si>
    <t>B00NUYNVN6</t>
  </si>
  <si>
    <t>8051194576781</t>
  </si>
  <si>
    <t>B00NUYNXKC</t>
  </si>
  <si>
    <t>8051194576798</t>
  </si>
  <si>
    <t>B00ENZZSYG</t>
  </si>
  <si>
    <t>B00ENZZU5I</t>
  </si>
  <si>
    <t>B00ENZZVKW</t>
  </si>
  <si>
    <t>B016WXAU5I</t>
  </si>
  <si>
    <t>B00ENZZYNG</t>
  </si>
  <si>
    <t>8051194677877</t>
  </si>
  <si>
    <t>8051194677884</t>
  </si>
  <si>
    <t>8051194677891</t>
  </si>
  <si>
    <t>8051194677907</t>
  </si>
  <si>
    <t>8051194677624</t>
  </si>
  <si>
    <t>B00EO009FS</t>
  </si>
  <si>
    <t>8051194452344</t>
  </si>
  <si>
    <t>B00EO00AYI</t>
  </si>
  <si>
    <t>8051194452351</t>
  </si>
  <si>
    <t>B00EO00BZG</t>
  </si>
  <si>
    <t>8051194452368</t>
  </si>
  <si>
    <t>B00EO00DMC</t>
  </si>
  <si>
    <t>8051194452375</t>
  </si>
  <si>
    <t>B00EO00ESK</t>
  </si>
  <si>
    <t>8051194452382</t>
  </si>
  <si>
    <t>B00G9C55O4</t>
  </si>
  <si>
    <t>B00ENZZDOQ</t>
  </si>
  <si>
    <t>B00G9C5VHK</t>
  </si>
  <si>
    <t>B00ENZZGA2</t>
  </si>
  <si>
    <t>B00G9C6SJU</t>
  </si>
  <si>
    <t>8051194452580</t>
  </si>
  <si>
    <t>B00EO00QOC</t>
  </si>
  <si>
    <t>8051194452597</t>
  </si>
  <si>
    <t>8051194452603</t>
  </si>
  <si>
    <t>B00EO00TN0</t>
  </si>
  <si>
    <t>8051194452610</t>
  </si>
  <si>
    <t>8051194452627</t>
  </si>
  <si>
    <t>8051194108203</t>
  </si>
  <si>
    <t>8051194108210</t>
  </si>
  <si>
    <t>8051194137456</t>
  </si>
  <si>
    <t>8051194137463</t>
  </si>
  <si>
    <t>8051194137470</t>
  </si>
  <si>
    <t>8051194137494</t>
  </si>
  <si>
    <t>8051194154699</t>
  </si>
  <si>
    <t>8051194108340</t>
  </si>
  <si>
    <t>8051194108357</t>
  </si>
  <si>
    <t>8051194108364</t>
  </si>
  <si>
    <t>8051194108371</t>
  </si>
  <si>
    <t>8021506661467</t>
  </si>
  <si>
    <t>8021506661474</t>
  </si>
  <si>
    <t>B001TXHARS</t>
  </si>
  <si>
    <t>8033637333991</t>
  </si>
  <si>
    <t>B001TXHAT6</t>
  </si>
  <si>
    <t>8033637107721</t>
  </si>
  <si>
    <t>B0022ZA33A</t>
  </si>
  <si>
    <t>8033637107769</t>
  </si>
  <si>
    <t>8033637718545</t>
  </si>
  <si>
    <t>8033637684697</t>
  </si>
  <si>
    <t>8033637718552</t>
  </si>
  <si>
    <t>8033637718569</t>
  </si>
  <si>
    <t>8033637686707</t>
  </si>
  <si>
    <t>8033637718576</t>
  </si>
  <si>
    <t>8033637718583</t>
  </si>
  <si>
    <t>8033637718590</t>
  </si>
  <si>
    <t>8033637718644</t>
  </si>
  <si>
    <t>8033637684703</t>
  </si>
  <si>
    <t>8033637718651</t>
  </si>
  <si>
    <t>8033637718668</t>
  </si>
  <si>
    <t>8033637686714</t>
  </si>
  <si>
    <t>8033637718675</t>
  </si>
  <si>
    <t>8033637718682</t>
  </si>
  <si>
    <t>8033637718699</t>
  </si>
  <si>
    <t>B00NU0Q9GG</t>
  </si>
  <si>
    <t>B00O8XKNPM</t>
  </si>
  <si>
    <t>B00NTT2QPQ</t>
  </si>
  <si>
    <t>B07JVFQ3HC</t>
  </si>
  <si>
    <t>B07J3Z7KT3</t>
  </si>
  <si>
    <t>B00O8U0WJW</t>
  </si>
  <si>
    <t>8051194649690</t>
  </si>
  <si>
    <t>B00O8U0XDW</t>
  </si>
  <si>
    <t>8051194649706</t>
  </si>
  <si>
    <t>B00NTT2IFO</t>
  </si>
  <si>
    <t>8051194649713</t>
  </si>
  <si>
    <t>8051194649720</t>
  </si>
  <si>
    <t>B00NTT2KMK</t>
  </si>
  <si>
    <t>8051194649737</t>
  </si>
  <si>
    <t>B01KM7ETCK</t>
  </si>
  <si>
    <t>B01KM7EUHY</t>
  </si>
  <si>
    <t>B01KM7ESV2</t>
  </si>
  <si>
    <t>B01KM7EW4U</t>
  </si>
  <si>
    <t>B01KM7EVMI</t>
  </si>
  <si>
    <t>B01KM7EV0K</t>
  </si>
  <si>
    <t>B01KM7EU38</t>
  </si>
  <si>
    <t>8051194697080</t>
  </si>
  <si>
    <t>8051194697097</t>
  </si>
  <si>
    <t>8051194697103</t>
  </si>
  <si>
    <t>8051194697110</t>
  </si>
  <si>
    <t>8051194697134</t>
  </si>
  <si>
    <t>8051194856951</t>
  </si>
  <si>
    <t>8051194856944</t>
  </si>
  <si>
    <t>8051194857224</t>
  </si>
  <si>
    <t>8051194857231</t>
  </si>
  <si>
    <t>8051194857248</t>
  </si>
  <si>
    <t>8051194697158</t>
  </si>
  <si>
    <t>8051194697165</t>
  </si>
  <si>
    <t>8051194697172</t>
  </si>
  <si>
    <t>8051194697189</t>
  </si>
  <si>
    <t>8051194697196</t>
  </si>
  <si>
    <t>B01517M4T6</t>
  </si>
  <si>
    <t>8051194808943</t>
  </si>
  <si>
    <t>B01517M6C6</t>
  </si>
  <si>
    <t>8051194808950</t>
  </si>
  <si>
    <t>B01517M7LQ</t>
  </si>
  <si>
    <t>8051194808967</t>
  </si>
  <si>
    <t>B01517M90U</t>
  </si>
  <si>
    <t>8051194808974</t>
  </si>
  <si>
    <t>B0117SZD8W</t>
  </si>
  <si>
    <t>8051194808981</t>
  </si>
  <si>
    <t>B01517MG76</t>
  </si>
  <si>
    <t>8051194826565</t>
  </si>
  <si>
    <t>B01517MHI4</t>
  </si>
  <si>
    <t>8051194826572</t>
  </si>
  <si>
    <t>B01517MIWO</t>
  </si>
  <si>
    <t>8051194826589</t>
  </si>
  <si>
    <t>B01517MKEA</t>
  </si>
  <si>
    <t>8051194826596</t>
  </si>
  <si>
    <t>B01517MM1G</t>
  </si>
  <si>
    <t>8051194826503</t>
  </si>
  <si>
    <t>B01517MQTE</t>
  </si>
  <si>
    <t>8051194809056</t>
  </si>
  <si>
    <t>B01517MS7O</t>
  </si>
  <si>
    <t>8051194809063</t>
  </si>
  <si>
    <t>B01517MTN2</t>
  </si>
  <si>
    <t>8051194809070</t>
  </si>
  <si>
    <t>B01517MUX6</t>
  </si>
  <si>
    <t>8051194809087</t>
  </si>
  <si>
    <t>B0117TQY16</t>
  </si>
  <si>
    <t>8051194809094</t>
  </si>
  <si>
    <t>8051194980212</t>
  </si>
  <si>
    <t>8051194980137</t>
  </si>
  <si>
    <t>8051194980120</t>
  </si>
  <si>
    <t>8021506745617</t>
  </si>
  <si>
    <t>8021506745624</t>
  </si>
  <si>
    <t>8021506745631</t>
  </si>
  <si>
    <t>8021506745648</t>
  </si>
  <si>
    <t>8021506745723</t>
  </si>
  <si>
    <t>B01ITEE7BQ</t>
  </si>
  <si>
    <t>B01ITEE9Y6</t>
  </si>
  <si>
    <t>B01ITEE94Q</t>
  </si>
  <si>
    <t>B01ITEE5Y0</t>
  </si>
  <si>
    <t>B01M1IVF68</t>
  </si>
  <si>
    <t>B01M0KAG0G</t>
  </si>
  <si>
    <t>B01LWNQDH6</t>
  </si>
  <si>
    <t>B01LXB7HNQ</t>
  </si>
  <si>
    <t>B01J1Y0Z50</t>
  </si>
  <si>
    <t>B01J1Y10OK</t>
  </si>
  <si>
    <t>B01J1Y15G8</t>
  </si>
  <si>
    <t>8051194438942</t>
  </si>
  <si>
    <t>B00G9BRIPY</t>
  </si>
  <si>
    <t>8051194451675</t>
  </si>
  <si>
    <t>8051194451682</t>
  </si>
  <si>
    <t>8051194451699</t>
  </si>
  <si>
    <t>B00EQ1BKYY</t>
  </si>
  <si>
    <t>8051194451705</t>
  </si>
  <si>
    <t>B01M15KC92</t>
  </si>
  <si>
    <t>8021506564539</t>
  </si>
  <si>
    <t>B01LZURF3T</t>
  </si>
  <si>
    <t>8021506564546</t>
  </si>
  <si>
    <t>B01LZ77LCI</t>
  </si>
  <si>
    <t>8021506564553</t>
  </si>
  <si>
    <t>B01LY83BFV</t>
  </si>
  <si>
    <t>8021506571100</t>
  </si>
  <si>
    <t>B01LXWH8K7</t>
  </si>
  <si>
    <t>8021506571117</t>
  </si>
  <si>
    <t>8051194451712</t>
  </si>
  <si>
    <t>8051194451729</t>
  </si>
  <si>
    <t>8051194451736</t>
  </si>
  <si>
    <t>8051194451828</t>
  </si>
  <si>
    <t>8051194451835</t>
  </si>
  <si>
    <t>8051194451842</t>
  </si>
  <si>
    <t>8051194451859</t>
  </si>
  <si>
    <t>8051194451866</t>
  </si>
  <si>
    <t>8051194451903</t>
  </si>
  <si>
    <t>B00F3W0GOU</t>
  </si>
  <si>
    <t>8051194451910</t>
  </si>
  <si>
    <t>8051194451927</t>
  </si>
  <si>
    <t>B00G9BS2B8</t>
  </si>
  <si>
    <t>8051194451934</t>
  </si>
  <si>
    <t>8051194451941</t>
  </si>
  <si>
    <t>B015ZHS3II</t>
  </si>
  <si>
    <t>8051194857781</t>
  </si>
  <si>
    <t>B015ZHS590</t>
  </si>
  <si>
    <t>8051194857798</t>
  </si>
  <si>
    <t>8051194857804</t>
  </si>
  <si>
    <t>8051194451989</t>
  </si>
  <si>
    <t>8051194451996</t>
  </si>
  <si>
    <t>8051194452009</t>
  </si>
  <si>
    <t>8051194452016</t>
  </si>
  <si>
    <t>8051194452023</t>
  </si>
  <si>
    <t>B00EQ4UJ66</t>
  </si>
  <si>
    <t>8051194452030</t>
  </si>
  <si>
    <t>8051194452047</t>
  </si>
  <si>
    <t>B00HXJ8N1Y</t>
  </si>
  <si>
    <t>8051194452054</t>
  </si>
  <si>
    <t>8051194696120</t>
  </si>
  <si>
    <t>B01M0X1B1D</t>
  </si>
  <si>
    <t>8021506140290</t>
  </si>
  <si>
    <t>B01LZABC7T</t>
  </si>
  <si>
    <t>8021506140344</t>
  </si>
  <si>
    <t>8033637794617</t>
  </si>
  <si>
    <t>B00NUYOHAM</t>
  </si>
  <si>
    <t>8051194576699</t>
  </si>
  <si>
    <t>B00NUYOJKK</t>
  </si>
  <si>
    <t>8051194576705</t>
  </si>
  <si>
    <t>B00NUYOLXK</t>
  </si>
  <si>
    <t>8051194576712</t>
  </si>
  <si>
    <t>B01GUYA9NC</t>
  </si>
  <si>
    <t>8051194576729</t>
  </si>
  <si>
    <t>B016WX3PN2</t>
  </si>
  <si>
    <t>8051194576736</t>
  </si>
  <si>
    <t>B00NUYORX4</t>
  </si>
  <si>
    <t>8051194576743</t>
  </si>
  <si>
    <t>B00NUYNZQY</t>
  </si>
  <si>
    <t>8051194576804</t>
  </si>
  <si>
    <t>B00NUYO1I0</t>
  </si>
  <si>
    <t>8051194576811</t>
  </si>
  <si>
    <t>B00NUYO3BA</t>
  </si>
  <si>
    <t>8051194576828</t>
  </si>
  <si>
    <t>B00NUYO568</t>
  </si>
  <si>
    <t>8051194576835</t>
  </si>
  <si>
    <t>B00NUYO6WQ</t>
  </si>
  <si>
    <t>8051194576842</t>
  </si>
  <si>
    <t>B00NUYO8PQ</t>
  </si>
  <si>
    <t>8051194576859</t>
  </si>
  <si>
    <t>B00QT1GOX6</t>
  </si>
  <si>
    <t>B00EO00250</t>
  </si>
  <si>
    <t>B00EO003DG</t>
  </si>
  <si>
    <t>B00EO004P8</t>
  </si>
  <si>
    <t>B00G9BSF1U</t>
  </si>
  <si>
    <t>B00EO0077S</t>
  </si>
  <si>
    <t>B00E5929KQ</t>
  </si>
  <si>
    <t>B00OAJIX9C</t>
  </si>
  <si>
    <t>8051194677778</t>
  </si>
  <si>
    <t>B00OAJIZMW</t>
  </si>
  <si>
    <t>8051194677785</t>
  </si>
  <si>
    <t>B00NU0QFQU</t>
  </si>
  <si>
    <t>8051194677792</t>
  </si>
  <si>
    <t>B00O8TZY4Q</t>
  </si>
  <si>
    <t>8051194677808</t>
  </si>
  <si>
    <t>B00O8TZZ4U</t>
  </si>
  <si>
    <t>8051194677617</t>
  </si>
  <si>
    <t>B01KM7O36C</t>
  </si>
  <si>
    <t>8051194948069</t>
  </si>
  <si>
    <t>B01ITEE96O</t>
  </si>
  <si>
    <t>8051194948076</t>
  </si>
  <si>
    <t>B01ITEEA04</t>
  </si>
  <si>
    <t>8051194948083</t>
  </si>
  <si>
    <t>B01ITEEB8K</t>
  </si>
  <si>
    <t>8051194948090</t>
  </si>
  <si>
    <t>B01ITEE7A2</t>
  </si>
  <si>
    <t>8051194948106</t>
  </si>
  <si>
    <t>B00EO01JMA</t>
  </si>
  <si>
    <t>8051194452221</t>
  </si>
  <si>
    <t>B00G9C5DX2</t>
  </si>
  <si>
    <t>8051194452238</t>
  </si>
  <si>
    <t>B00EO01L7S</t>
  </si>
  <si>
    <t>8051194452245</t>
  </si>
  <si>
    <t>B016WZ07CW</t>
  </si>
  <si>
    <t>8051194452252</t>
  </si>
  <si>
    <t>B00EO01MP4</t>
  </si>
  <si>
    <t>8051194452269</t>
  </si>
  <si>
    <t>B00OAJJG0M</t>
  </si>
  <si>
    <t>8051194677648</t>
  </si>
  <si>
    <t>8051194677914</t>
  </si>
  <si>
    <t>8051194677921</t>
  </si>
  <si>
    <t>8051194677938</t>
  </si>
  <si>
    <t>8051194677945</t>
  </si>
  <si>
    <t>8051194677952</t>
  </si>
  <si>
    <t>8051194677969</t>
  </si>
  <si>
    <t>B00EO00GQU</t>
  </si>
  <si>
    <t>8051194452399</t>
  </si>
  <si>
    <t>B00EO00HJQ</t>
  </si>
  <si>
    <t>8051194452405</t>
  </si>
  <si>
    <t>B00EO00IEU</t>
  </si>
  <si>
    <t>8051194452412</t>
  </si>
  <si>
    <t>8051194452429</t>
  </si>
  <si>
    <t>8051194452436</t>
  </si>
  <si>
    <t>8051194452443</t>
  </si>
  <si>
    <t>8051194452450</t>
  </si>
  <si>
    <t>B00E4NMXWW</t>
  </si>
  <si>
    <t>B00ENZZKFI</t>
  </si>
  <si>
    <t>B0854KKJTN</t>
  </si>
  <si>
    <t>B00ENZZO40</t>
  </si>
  <si>
    <t>B00G9BSABA</t>
  </si>
  <si>
    <t>B00E4NN0TM</t>
  </si>
  <si>
    <t>B00G9BSJRA</t>
  </si>
  <si>
    <t>B00EO00WSM</t>
  </si>
  <si>
    <t>8051194452634</t>
  </si>
  <si>
    <t>8051194452641</t>
  </si>
  <si>
    <t>B00EO00Z0M</t>
  </si>
  <si>
    <t>8051194452658</t>
  </si>
  <si>
    <t>B00G9BS3NA</t>
  </si>
  <si>
    <t>8051194452665</t>
  </si>
  <si>
    <t>8051194452672</t>
  </si>
  <si>
    <t>B00G9BSHMM</t>
  </si>
  <si>
    <t>8051194452689</t>
  </si>
  <si>
    <t>B00G9BSKO2</t>
  </si>
  <si>
    <t>8051194452696</t>
  </si>
  <si>
    <t>B01KM7OY0W</t>
  </si>
  <si>
    <t>8051194948304</t>
  </si>
  <si>
    <t>B01KM7P0RS</t>
  </si>
  <si>
    <t>8051194948311</t>
  </si>
  <si>
    <t>B01ITEECYS</t>
  </si>
  <si>
    <t>8051194948328</t>
  </si>
  <si>
    <t>B01ITEEEZA</t>
  </si>
  <si>
    <t>8051194948335</t>
  </si>
  <si>
    <t>B01ITEEDY2</t>
  </si>
  <si>
    <t>8051194948342</t>
  </si>
  <si>
    <t>B00EO0159W</t>
  </si>
  <si>
    <t>8051194452702</t>
  </si>
  <si>
    <t>B00EO01678</t>
  </si>
  <si>
    <t>8051194452719</t>
  </si>
  <si>
    <t>B00EO017J0</t>
  </si>
  <si>
    <t>8051194452726</t>
  </si>
  <si>
    <t>8051194452733</t>
  </si>
  <si>
    <t>8051194452740</t>
  </si>
  <si>
    <t>B00JDQ0Y8K</t>
  </si>
  <si>
    <t>B00JDQ0YVW</t>
  </si>
  <si>
    <t>B00I45IQ4A</t>
  </si>
  <si>
    <t>B085426DHD</t>
  </si>
  <si>
    <t>B00I45IP1E</t>
  </si>
  <si>
    <t>B00I45IQUY</t>
  </si>
  <si>
    <t>B00JDQ13N0</t>
  </si>
  <si>
    <t>B00JDQ14UM</t>
  </si>
  <si>
    <t>B01LZIZN5H</t>
  </si>
  <si>
    <t>B01LZURJNB</t>
  </si>
  <si>
    <t>B01M0TX5HR</t>
  </si>
  <si>
    <t>8051194546753</t>
  </si>
  <si>
    <t>B00JDQ16NC</t>
  </si>
  <si>
    <t>8051194546760</t>
  </si>
  <si>
    <t>8051194546777</t>
  </si>
  <si>
    <t>8051194546609</t>
  </si>
  <si>
    <t>8051194546784</t>
  </si>
  <si>
    <t>8051194546791</t>
  </si>
  <si>
    <t>B00JDQ1B5A</t>
  </si>
  <si>
    <t>8051194546807</t>
  </si>
  <si>
    <t>8051194546814</t>
  </si>
  <si>
    <t>8051194577108</t>
  </si>
  <si>
    <t>B00JDPOKQS</t>
  </si>
  <si>
    <t>8051194577115</t>
  </si>
  <si>
    <t>B00JDPOLCG</t>
  </si>
  <si>
    <t>8051194577122</t>
  </si>
  <si>
    <t>B00JDPOLXK</t>
  </si>
  <si>
    <t>8051194568823</t>
  </si>
  <si>
    <t>B00JDPOMM0</t>
  </si>
  <si>
    <t>8051194577139</t>
  </si>
  <si>
    <t>B00JDPONGK</t>
  </si>
  <si>
    <t>8051194577146</t>
  </si>
  <si>
    <t>8051194577153</t>
  </si>
  <si>
    <t>8051194577160</t>
  </si>
  <si>
    <t>8051194137531</t>
  </si>
  <si>
    <t>8051194137548</t>
  </si>
  <si>
    <t>8051194137555</t>
  </si>
  <si>
    <t>8051194137562</t>
  </si>
  <si>
    <t>8051194108319</t>
  </si>
  <si>
    <t>8051194108326</t>
  </si>
  <si>
    <t>8051194108333</t>
  </si>
  <si>
    <t>8051194108432</t>
  </si>
  <si>
    <t>8051194108449</t>
  </si>
  <si>
    <t>8033637718507</t>
  </si>
  <si>
    <t>8033637718514</t>
  </si>
  <si>
    <t>8033637718521</t>
  </si>
  <si>
    <t>8033637718538</t>
  </si>
  <si>
    <t>8033637718606</t>
  </si>
  <si>
    <t>8033637718613</t>
  </si>
  <si>
    <t>8033637718620</t>
  </si>
  <si>
    <t>8033637718637</t>
  </si>
  <si>
    <t>B00NTT2UIY</t>
  </si>
  <si>
    <t>B01BA1G41G</t>
  </si>
  <si>
    <t>B00NTT2WBO</t>
  </si>
  <si>
    <t>B016Z3BB8A</t>
  </si>
  <si>
    <t>B00NTT2YU8</t>
  </si>
  <si>
    <t>B00OJCX368</t>
  </si>
  <si>
    <t>B00OAJHEEM</t>
  </si>
  <si>
    <t>B00NTT2LLK</t>
  </si>
  <si>
    <t>8051194638472</t>
  </si>
  <si>
    <t>B00NTT2MYQ</t>
  </si>
  <si>
    <t>8051194649744</t>
  </si>
  <si>
    <t>B00NTT2NU4</t>
  </si>
  <si>
    <t>8051194649751</t>
  </si>
  <si>
    <t>B00NTT2OOY</t>
  </si>
  <si>
    <t>8051194649768</t>
  </si>
  <si>
    <t>B00NTT2PT8</t>
  </si>
  <si>
    <t>8051194649775</t>
  </si>
  <si>
    <t>B00OAJHQ0O</t>
  </si>
  <si>
    <t>8051194649812</t>
  </si>
  <si>
    <t>B00OAJHS2A</t>
  </si>
  <si>
    <t>8051194649829</t>
  </si>
  <si>
    <t>B00OJCX7GO</t>
  </si>
  <si>
    <t>8051194677976</t>
  </si>
  <si>
    <t>B00OJCXF8Y</t>
  </si>
  <si>
    <t>8051194677983</t>
  </si>
  <si>
    <t>B00NTT2ZY8</t>
  </si>
  <si>
    <t>8051194677990</t>
  </si>
  <si>
    <t>B00QSXDMZ8</t>
  </si>
  <si>
    <t>8051194678003</t>
  </si>
  <si>
    <t>B00O8XQFMM</t>
  </si>
  <si>
    <t>8051194677600</t>
  </si>
  <si>
    <t>B016IHLVWE</t>
  </si>
  <si>
    <t>8051194857125</t>
  </si>
  <si>
    <t>B016IHLWYG</t>
  </si>
  <si>
    <t>8051194857132</t>
  </si>
  <si>
    <t>B01BA1IK2C</t>
  </si>
  <si>
    <t>8051194857149</t>
  </si>
  <si>
    <t>B016IHLZDO</t>
  </si>
  <si>
    <t>8051194856920</t>
  </si>
  <si>
    <t>B016IHM0MY</t>
  </si>
  <si>
    <t>8051194856937</t>
  </si>
  <si>
    <t>8051194974945</t>
  </si>
  <si>
    <t>8051194974952</t>
  </si>
  <si>
    <t>8051194974969</t>
  </si>
  <si>
    <t>8051194974976</t>
  </si>
  <si>
    <t>8051194974983</t>
  </si>
  <si>
    <t>8051194974990</t>
  </si>
  <si>
    <t>8051194975003</t>
  </si>
  <si>
    <t>8051194975010</t>
  </si>
  <si>
    <t>8051194975027</t>
  </si>
  <si>
    <t>8051194975034</t>
  </si>
  <si>
    <t>8051194975041</t>
  </si>
  <si>
    <t>8051194975058</t>
  </si>
  <si>
    <t>8051194975065</t>
  </si>
  <si>
    <t>8051194975072</t>
  </si>
  <si>
    <t>B0117SZD7I</t>
  </si>
  <si>
    <t>8051194798862</t>
  </si>
  <si>
    <t>B0117SZD7S</t>
  </si>
  <si>
    <t>8051194808998</t>
  </si>
  <si>
    <t>B015G3H7W4</t>
  </si>
  <si>
    <t>8051194809001</t>
  </si>
  <si>
    <t>B015EJQ2R6</t>
  </si>
  <si>
    <t>8051194809018</t>
  </si>
  <si>
    <t>B015ZHQ4P2</t>
  </si>
  <si>
    <t>8051194809025</t>
  </si>
  <si>
    <t>B015ZHQ6WS</t>
  </si>
  <si>
    <t>8051194809032</t>
  </si>
  <si>
    <t>B015ZHQ95M</t>
  </si>
  <si>
    <t>8051194809049</t>
  </si>
  <si>
    <t>B01517MN4M</t>
  </si>
  <si>
    <t>8051194826510</t>
  </si>
  <si>
    <t>B01517MOHI</t>
  </si>
  <si>
    <t>8051194826602</t>
  </si>
  <si>
    <t>B015ZHRA2I</t>
  </si>
  <si>
    <t>8051194826619</t>
  </si>
  <si>
    <t>B015ZHRC58</t>
  </si>
  <si>
    <t>8051194826626</t>
  </si>
  <si>
    <t>B015ZHRF46</t>
  </si>
  <si>
    <t>8051194826633</t>
  </si>
  <si>
    <t>B015ZHRHIK</t>
  </si>
  <si>
    <t>8051194826640</t>
  </si>
  <si>
    <t>B015ZHRJ74</t>
  </si>
  <si>
    <t>8051194826657</t>
  </si>
  <si>
    <t>8051194946744</t>
  </si>
  <si>
    <t>8051194946751</t>
  </si>
  <si>
    <t>8051194946768</t>
  </si>
  <si>
    <t>B01K8HKDJC</t>
  </si>
  <si>
    <t>8051194946775</t>
  </si>
  <si>
    <t>B01K8HL1R0</t>
  </si>
  <si>
    <t>8051194946782</t>
  </si>
  <si>
    <t>B0117TQY0W</t>
  </si>
  <si>
    <t>8051194809100</t>
  </si>
  <si>
    <t>B0117TQY3O</t>
  </si>
  <si>
    <t>8051194809117</t>
  </si>
  <si>
    <t>B015ZHQPKQ</t>
  </si>
  <si>
    <t>8051194809124</t>
  </si>
  <si>
    <t>B015ZHQRPE</t>
  </si>
  <si>
    <t>8051194809131</t>
  </si>
  <si>
    <t>B015ZHQTMU</t>
  </si>
  <si>
    <t>8051194809148</t>
  </si>
  <si>
    <t>B015ZHQVDC</t>
  </si>
  <si>
    <t>8051194809155</t>
  </si>
  <si>
    <t>B015ZHQXD0</t>
  </si>
  <si>
    <t>8051194809162</t>
  </si>
  <si>
    <t>8051194980144</t>
  </si>
  <si>
    <t>8051194980229</t>
  </si>
  <si>
    <t>8051194980236</t>
  </si>
  <si>
    <t>8051194980243</t>
  </si>
  <si>
    <t>B01KM7R418</t>
  </si>
  <si>
    <t>B01KM7QROI</t>
  </si>
  <si>
    <t>B01KW4G9OY</t>
  </si>
  <si>
    <t>B01J1Y1752</t>
  </si>
  <si>
    <t>B01KM7Q3T2</t>
  </si>
  <si>
    <t>B01KM7QDUG</t>
  </si>
  <si>
    <t>B01ITEEBAS</t>
  </si>
  <si>
    <t>8051194451743</t>
  </si>
  <si>
    <t>8051194451750</t>
  </si>
  <si>
    <t>8051194451767</t>
  </si>
  <si>
    <t>8051194451774</t>
  </si>
  <si>
    <t>8051194451781</t>
  </si>
  <si>
    <t>B00X5NID2G</t>
  </si>
  <si>
    <t>8051194758446</t>
  </si>
  <si>
    <t>B00X5NVVCK</t>
  </si>
  <si>
    <t>8051194758453</t>
  </si>
  <si>
    <t>B01FI68FZ2</t>
  </si>
  <si>
    <t>8051194857811</t>
  </si>
  <si>
    <t>B01D3ES9E8</t>
  </si>
  <si>
    <t>8051194857828</t>
  </si>
  <si>
    <t>B01N00QKRF</t>
  </si>
  <si>
    <t>8051194857835</t>
  </si>
  <si>
    <t>B015EOTK02</t>
  </si>
  <si>
    <t>8051194857842</t>
  </si>
  <si>
    <t>B015ZHSFXQ</t>
  </si>
  <si>
    <t>8051194857859</t>
  </si>
  <si>
    <t>8051194452061</t>
  </si>
  <si>
    <t>8051194452078</t>
  </si>
  <si>
    <t>8051194452085</t>
  </si>
  <si>
    <t>8051194452092</t>
  </si>
  <si>
    <t>8051194452108</t>
  </si>
  <si>
    <t>8051194696151</t>
  </si>
  <si>
    <t>8051194696168</t>
  </si>
  <si>
    <t>8051194696175</t>
  </si>
  <si>
    <t>8051194696182</t>
  </si>
  <si>
    <t>B01LX0DAYW</t>
  </si>
  <si>
    <t>8021506140542</t>
  </si>
  <si>
    <t>B01LXZLJHE</t>
  </si>
  <si>
    <t>8021506141204</t>
  </si>
  <si>
    <t>B01LXZLJON</t>
  </si>
  <si>
    <t>8021506141426</t>
  </si>
  <si>
    <t>B01HSOOX4Y</t>
  </si>
  <si>
    <t>8051194966636</t>
  </si>
  <si>
    <t>B01HSOOYI4</t>
  </si>
  <si>
    <t>8051194966643</t>
  </si>
  <si>
    <t>B016IHM0JM</t>
  </si>
  <si>
    <t>8051194857866</t>
  </si>
  <si>
    <t>B016IHM1Y6</t>
  </si>
  <si>
    <t>8051194857873</t>
  </si>
  <si>
    <t>B016IHM362</t>
  </si>
  <si>
    <t>8051194857880</t>
  </si>
  <si>
    <t>B016IHM47K</t>
  </si>
  <si>
    <t>8051194857897</t>
  </si>
  <si>
    <t>B016IHM5HY</t>
  </si>
  <si>
    <t>8051194857903</t>
  </si>
  <si>
    <t>B016KJJO2Y</t>
  </si>
  <si>
    <t>8051194856975</t>
  </si>
  <si>
    <t>B016KK7K06</t>
  </si>
  <si>
    <t>8051194856982</t>
  </si>
  <si>
    <t>B016IOTC8C</t>
  </si>
  <si>
    <t>8051194856999</t>
  </si>
  <si>
    <t>B016KJN6DC</t>
  </si>
  <si>
    <t>8051194856883</t>
  </si>
  <si>
    <t>B016KK2IHQ</t>
  </si>
  <si>
    <t>8051194856890</t>
  </si>
  <si>
    <t>B00O8U00G2</t>
  </si>
  <si>
    <t>8051194677631</t>
  </si>
  <si>
    <t>B00O8U024M</t>
  </si>
  <si>
    <t>8051194677815</t>
  </si>
  <si>
    <t>B00OAJINF6</t>
  </si>
  <si>
    <t>8051194677822</t>
  </si>
  <si>
    <t>B00OAJIOW8</t>
  </si>
  <si>
    <t>8051194677839</t>
  </si>
  <si>
    <t>B00OAJISUQ</t>
  </si>
  <si>
    <t>8051194677846</t>
  </si>
  <si>
    <t>B00OAJIVTY</t>
  </si>
  <si>
    <t>8051194677853</t>
  </si>
  <si>
    <t>B00OJCXE4E</t>
  </si>
  <si>
    <t>8051194677860</t>
  </si>
  <si>
    <t>B01ITEE8GU</t>
  </si>
  <si>
    <t>8051194948113</t>
  </si>
  <si>
    <t>B01IVSGL1E</t>
  </si>
  <si>
    <t>8051194948120</t>
  </si>
  <si>
    <t>B01K5OXOIU</t>
  </si>
  <si>
    <t>8051194948137</t>
  </si>
  <si>
    <t>B01J1Y0U5U</t>
  </si>
  <si>
    <t>8051194948144</t>
  </si>
  <si>
    <t>B01KM7NWNW</t>
  </si>
  <si>
    <t>8051194948151</t>
  </si>
  <si>
    <t>B01KM7O5QK</t>
  </si>
  <si>
    <t>8051194948168</t>
  </si>
  <si>
    <t>B01KM7OC2M</t>
  </si>
  <si>
    <t>8051194948175</t>
  </si>
  <si>
    <t>B00EO01OR0</t>
  </si>
  <si>
    <t>8051194452276</t>
  </si>
  <si>
    <t>B00G9BRL9C</t>
  </si>
  <si>
    <t>8051194452283</t>
  </si>
  <si>
    <t>B00EO01U6K</t>
  </si>
  <si>
    <t>8051194452290</t>
  </si>
  <si>
    <t>B00G9BS8W6</t>
  </si>
  <si>
    <t>8051194452306</t>
  </si>
  <si>
    <t>B00JDPOGFI</t>
  </si>
  <si>
    <t>8051194452313</t>
  </si>
  <si>
    <t>B00EO01WF4</t>
  </si>
  <si>
    <t>8051194452320</t>
  </si>
  <si>
    <t>B00JDPOHSO</t>
  </si>
  <si>
    <t>8051194452337</t>
  </si>
  <si>
    <t>B01LXYOHAP</t>
  </si>
  <si>
    <t>B01ITEEJ64</t>
  </si>
  <si>
    <t>B01ITEEK0Y</t>
  </si>
  <si>
    <t>B01ITEELM6</t>
  </si>
  <si>
    <t>B01ITEEN7Y</t>
  </si>
  <si>
    <t>B01ITEEHOI</t>
  </si>
  <si>
    <t>8051194948359</t>
  </si>
  <si>
    <t>B01ITEEG1C</t>
  </si>
  <si>
    <t>8051194948366</t>
  </si>
  <si>
    <t>B01K8HIEA2</t>
  </si>
  <si>
    <t>8051194948373</t>
  </si>
  <si>
    <t>B01KM7OTDO</t>
  </si>
  <si>
    <t>8051194948380</t>
  </si>
  <si>
    <t>B01KM7OLLY</t>
  </si>
  <si>
    <t>8051194948397</t>
  </si>
  <si>
    <t>B01KM7P564</t>
  </si>
  <si>
    <t>8051194948403</t>
  </si>
  <si>
    <t>B01KM7OOHU</t>
  </si>
  <si>
    <t>8051194948410</t>
  </si>
  <si>
    <t>8051194452757</t>
  </si>
  <si>
    <t>8051194452764</t>
  </si>
  <si>
    <t>B00EO01EGG</t>
  </si>
  <si>
    <t>8051194452771</t>
  </si>
  <si>
    <t>8051194452788</t>
  </si>
  <si>
    <t>8051194452795</t>
  </si>
  <si>
    <t>B00EO01HQ8</t>
  </si>
  <si>
    <t>8051194452801</t>
  </si>
  <si>
    <t>8051194452818</t>
  </si>
  <si>
    <t>B01LYJWQR7</t>
  </si>
  <si>
    <t>B01LZIZRGT</t>
  </si>
  <si>
    <t>B01LWLIW5T</t>
  </si>
  <si>
    <t>B01M0TX6VL</t>
  </si>
  <si>
    <t>B01LXWHA5M</t>
  </si>
  <si>
    <t>B01LZ77GLV</t>
  </si>
  <si>
    <t>B01LYJWNQK</t>
  </si>
  <si>
    <t>B01LY83A61</t>
  </si>
  <si>
    <t>B016IHLGAG</t>
  </si>
  <si>
    <t>8051194857033</t>
  </si>
  <si>
    <t>B017YM408Y</t>
  </si>
  <si>
    <t>8051194857040</t>
  </si>
  <si>
    <t>B0170DUDI8</t>
  </si>
  <si>
    <t>8051194857057</t>
  </si>
  <si>
    <t>B017YM44VW</t>
  </si>
  <si>
    <t>8051194856906</t>
  </si>
  <si>
    <t>B0170DUCXO</t>
  </si>
  <si>
    <t>8051194856913</t>
  </si>
  <si>
    <t>B00NTT34V6</t>
  </si>
  <si>
    <t>8051194677655</t>
  </si>
  <si>
    <t>B00QSXZHOM</t>
  </si>
  <si>
    <t>8051194678010</t>
  </si>
  <si>
    <t>B00NTT36U0</t>
  </si>
  <si>
    <t>8051194678027</t>
  </si>
  <si>
    <t>B00NTT3812</t>
  </si>
  <si>
    <t>8051194678034</t>
  </si>
  <si>
    <t>B015767WD4</t>
  </si>
  <si>
    <t>8051194678041</t>
  </si>
  <si>
    <t>B00OJCXLQK</t>
  </si>
  <si>
    <t>8051194678058</t>
  </si>
  <si>
    <t>B00OLN6KY2</t>
  </si>
  <si>
    <t>8051194678065</t>
  </si>
  <si>
    <t>B016IHM1VO</t>
  </si>
  <si>
    <t>8051194856876</t>
  </si>
  <si>
    <t>B016IHM344</t>
  </si>
  <si>
    <t>8051194857156</t>
  </si>
  <si>
    <t>B016IHM4DE</t>
  </si>
  <si>
    <t>8051194857163</t>
  </si>
  <si>
    <t>B01BA1IMOI</t>
  </si>
  <si>
    <t>8051194857170</t>
  </si>
  <si>
    <t>B016IHKU9Y</t>
  </si>
  <si>
    <t>8051194857187</t>
  </si>
  <si>
    <t>B016IHKW4C</t>
  </si>
  <si>
    <t>8051194857194</t>
  </si>
  <si>
    <t>B016IHKXRI</t>
  </si>
  <si>
    <t>8051194857200</t>
  </si>
  <si>
    <t>B01KM7F55U</t>
  </si>
  <si>
    <t>B01KM7F3NO</t>
  </si>
  <si>
    <t>B01KM7F5I2</t>
  </si>
  <si>
    <t>B01KM7F4JW</t>
  </si>
  <si>
    <t>B01KM7F43S</t>
  </si>
  <si>
    <t>B01KM7F5W8</t>
  </si>
  <si>
    <t>B01KM7F4U6</t>
  </si>
  <si>
    <t>8033637005034</t>
  </si>
  <si>
    <t>8033637005041</t>
  </si>
  <si>
    <t>8033637005058</t>
  </si>
  <si>
    <t>8033637005065</t>
  </si>
  <si>
    <t>8033637005072</t>
  </si>
  <si>
    <t>8051194946621</t>
  </si>
  <si>
    <t>8051194946638</t>
  </si>
  <si>
    <t>8051194946645</t>
  </si>
  <si>
    <t>B01K8HJJTM</t>
  </si>
  <si>
    <t>8051194946652</t>
  </si>
  <si>
    <t>B01K8HISKS</t>
  </si>
  <si>
    <t>8051194946669</t>
  </si>
  <si>
    <t>8051194946799</t>
  </si>
  <si>
    <t>8051194946805</t>
  </si>
  <si>
    <t>8051194946812</t>
  </si>
  <si>
    <t>8051194946829</t>
  </si>
  <si>
    <t>8051194946836</t>
  </si>
  <si>
    <t>8051194946843</t>
  </si>
  <si>
    <t>8051194946850</t>
  </si>
  <si>
    <t>B01KM7QUX6</t>
  </si>
  <si>
    <t>B01KM7R72O</t>
  </si>
  <si>
    <t>B01KM7RI5A</t>
  </si>
  <si>
    <t>B01KM7REJK</t>
  </si>
  <si>
    <t>B00UM0SZXC</t>
  </si>
  <si>
    <t>8051194756671</t>
  </si>
  <si>
    <t>B00X5MNDMW</t>
  </si>
  <si>
    <t>8051194758477</t>
  </si>
  <si>
    <t>B00X5MSB1A</t>
  </si>
  <si>
    <t>8051194758484</t>
  </si>
  <si>
    <t>B00X5N1LXE</t>
  </si>
  <si>
    <t>8051194758491</t>
  </si>
  <si>
    <t>B00X5NS60K</t>
  </si>
  <si>
    <t>8051194758507</t>
  </si>
  <si>
    <t>B01HSOP032</t>
  </si>
  <si>
    <t>8051194966650</t>
  </si>
  <si>
    <t>B01HSOOUDS</t>
  </si>
  <si>
    <t>8051194966667</t>
  </si>
  <si>
    <t>B01HSOOVVO</t>
  </si>
  <si>
    <t>8051194966674</t>
  </si>
  <si>
    <t>B016IHM71I</t>
  </si>
  <si>
    <t>8051194857910</t>
  </si>
  <si>
    <t>B016IHM8NA</t>
  </si>
  <si>
    <t>8051194857927</t>
  </si>
  <si>
    <t>B016IHM9U2</t>
  </si>
  <si>
    <t>8051194857934</t>
  </si>
  <si>
    <t>B016IHMB14</t>
  </si>
  <si>
    <t>8051194857941</t>
  </si>
  <si>
    <t>B016IHMC68</t>
  </si>
  <si>
    <t>8051194857958</t>
  </si>
  <si>
    <t>B016IHMDI0</t>
  </si>
  <si>
    <t>8051194857965</t>
  </si>
  <si>
    <t>B016E33XR8</t>
  </si>
  <si>
    <t>8051194856852</t>
  </si>
  <si>
    <t>B016E3C0R2</t>
  </si>
  <si>
    <t>8051194857002</t>
  </si>
  <si>
    <t>B016E3FE8Y</t>
  </si>
  <si>
    <t>8051194857019</t>
  </si>
  <si>
    <t>B016E3I3QE</t>
  </si>
  <si>
    <t>8051194857026</t>
  </si>
  <si>
    <t>B016KJWSGI</t>
  </si>
  <si>
    <t>8051194857255</t>
  </si>
  <si>
    <t>B016KJZRH0</t>
  </si>
  <si>
    <t>8051194857262</t>
  </si>
  <si>
    <t>B016IOS6FW</t>
  </si>
  <si>
    <t>8051194857279</t>
  </si>
  <si>
    <t>B01IVV0J00</t>
  </si>
  <si>
    <t>B01IVV0KD6</t>
  </si>
  <si>
    <t>B01J1Y0VOA</t>
  </si>
  <si>
    <t>B01IVV0MAM</t>
  </si>
  <si>
    <t>B01LZL7WF4</t>
  </si>
  <si>
    <t>B01LYA9CV5</t>
  </si>
  <si>
    <t>B01LZWYYID</t>
  </si>
  <si>
    <t>B01LYJWPQS</t>
  </si>
  <si>
    <t>B01M1H9TSR</t>
  </si>
  <si>
    <t>B01LX8Z1EM</t>
  </si>
  <si>
    <t>B01M1H9TSV</t>
  </si>
  <si>
    <t>B01LZ77FB6</t>
  </si>
  <si>
    <t>B0170DUDAQ</t>
  </si>
  <si>
    <t>8051194856869</t>
  </si>
  <si>
    <t>B0170DUDFG</t>
  </si>
  <si>
    <t>8051194857064</t>
  </si>
  <si>
    <t>B0170DUDDS</t>
  </si>
  <si>
    <t>8051194857071</t>
  </si>
  <si>
    <t>B01BA1IHCA</t>
  </si>
  <si>
    <t>8051194857088</t>
  </si>
  <si>
    <t>B01BA1IHUC</t>
  </si>
  <si>
    <t>8051194857095</t>
  </si>
  <si>
    <t>B016IHLTDA</t>
  </si>
  <si>
    <t>8051194857101</t>
  </si>
  <si>
    <t>B016IHLUN4</t>
  </si>
  <si>
    <t>8051194857118</t>
  </si>
  <si>
    <t>B01K8HJD3Y</t>
  </si>
  <si>
    <t>8051194946676</t>
  </si>
  <si>
    <t>8051194946683</t>
  </si>
  <si>
    <t>8051194946690</t>
  </si>
  <si>
    <t>8051194946706</t>
  </si>
  <si>
    <t>8051194946713</t>
  </si>
  <si>
    <t>8051194946720</t>
  </si>
  <si>
    <t>8051194946737</t>
  </si>
  <si>
    <t>8021506139553</t>
  </si>
  <si>
    <t>8021506139560</t>
  </si>
  <si>
    <t>8021506139539</t>
  </si>
  <si>
    <t>8021506139546</t>
  </si>
  <si>
    <t>8021506125761</t>
  </si>
  <si>
    <t>8021506139706</t>
  </si>
  <si>
    <t>8021506139690</t>
  </si>
  <si>
    <t>8021506126294</t>
  </si>
  <si>
    <t>8021506125785</t>
  </si>
  <si>
    <t>B01M3Q7HN3</t>
  </si>
  <si>
    <t>8021506026105</t>
  </si>
  <si>
    <t>B01MA43MC6</t>
  </si>
  <si>
    <t>8021506026112</t>
  </si>
  <si>
    <t>B01M6X4AO4</t>
  </si>
  <si>
    <t>8021506026211</t>
  </si>
  <si>
    <t>B01M4JF5GH</t>
  </si>
  <si>
    <t>8021506026082</t>
  </si>
  <si>
    <t>B01M3Q7KI5</t>
  </si>
  <si>
    <t>8021506026099</t>
  </si>
  <si>
    <t>B07CJH7QCZ</t>
  </si>
  <si>
    <t>8033637171913</t>
  </si>
  <si>
    <t>B07CJV1S2B</t>
  </si>
  <si>
    <t>8033637171920</t>
  </si>
  <si>
    <t>B07CJSW4ZC</t>
  </si>
  <si>
    <t>8033637171937</t>
  </si>
  <si>
    <t>B07CJZ4WPW</t>
  </si>
  <si>
    <t>8033637171944</t>
  </si>
  <si>
    <t>8033637171951</t>
  </si>
  <si>
    <t>B01MXVDMFH</t>
  </si>
  <si>
    <t>8021506694304</t>
  </si>
  <si>
    <t>B01MTXT42W</t>
  </si>
  <si>
    <t>8021506694311</t>
  </si>
  <si>
    <t>B01NBHSIXI</t>
  </si>
  <si>
    <t>8021506694328</t>
  </si>
  <si>
    <t>B01NAU4G96</t>
  </si>
  <si>
    <t>8021506694281</t>
  </si>
  <si>
    <t>B06XC6W9BD</t>
  </si>
  <si>
    <t>8021506694298</t>
  </si>
  <si>
    <t>B073RR9MKP</t>
  </si>
  <si>
    <t>8021506933915</t>
  </si>
  <si>
    <t>B073RRX9NC</t>
  </si>
  <si>
    <t>8021506933922</t>
  </si>
  <si>
    <t>B073RR9BTR</t>
  </si>
  <si>
    <t>8021506933939</t>
  </si>
  <si>
    <t>B073RRFPDR</t>
  </si>
  <si>
    <t>8021506933892</t>
  </si>
  <si>
    <t>B073RRN6XF</t>
  </si>
  <si>
    <t>8021506933908</t>
  </si>
  <si>
    <t>B079K81YQV</t>
  </si>
  <si>
    <t>8033637131153</t>
  </si>
  <si>
    <t>B000WPO6VC</t>
  </si>
  <si>
    <t>8033637131160</t>
  </si>
  <si>
    <t>B079K24Y3K</t>
  </si>
  <si>
    <t>8033637131177</t>
  </si>
  <si>
    <t>B079K5VQHH</t>
  </si>
  <si>
    <t>8033637131184</t>
  </si>
  <si>
    <t>B000TG0KRS</t>
  </si>
  <si>
    <t>8033637131139</t>
  </si>
  <si>
    <t>B079K4S3SM</t>
  </si>
  <si>
    <t>8033637131146</t>
  </si>
  <si>
    <t>B06XP9GB64</t>
  </si>
  <si>
    <t>8021506806233</t>
  </si>
  <si>
    <t>B06XNNQ5HL</t>
  </si>
  <si>
    <t>8021506806240</t>
  </si>
  <si>
    <t>B06XP236NJ</t>
  </si>
  <si>
    <t>8021506806257</t>
  </si>
  <si>
    <t>B06XP971XQ</t>
  </si>
  <si>
    <t>8021506806219</t>
  </si>
  <si>
    <t>B06XPCBT49</t>
  </si>
  <si>
    <t>8021506806226</t>
  </si>
  <si>
    <t>B07FB3RB2Y</t>
  </si>
  <si>
    <t>8033637664170</t>
  </si>
  <si>
    <t>B07F9ZM4N2</t>
  </si>
  <si>
    <t>8033637664187</t>
  </si>
  <si>
    <t>B07F9Y4R72</t>
  </si>
  <si>
    <t>8033637664194</t>
  </si>
  <si>
    <t>B07FB1R26C</t>
  </si>
  <si>
    <t>8033637664149</t>
  </si>
  <si>
    <t>B07F9XNSJ8</t>
  </si>
  <si>
    <t>8033637664156</t>
  </si>
  <si>
    <t>B01NAWXU5Q</t>
  </si>
  <si>
    <t>8021506694359</t>
  </si>
  <si>
    <t>B01NCZWLUE</t>
  </si>
  <si>
    <t>8021506694366</t>
  </si>
  <si>
    <t>B01N4V35W7</t>
  </si>
  <si>
    <t>8021506694373</t>
  </si>
  <si>
    <t>B01N7VY6YK</t>
  </si>
  <si>
    <t>8021506694335</t>
  </si>
  <si>
    <t>B01MTCS0IV</t>
  </si>
  <si>
    <t>8021506694342</t>
  </si>
  <si>
    <t>B071V86L88</t>
  </si>
  <si>
    <t>8021506806288</t>
  </si>
  <si>
    <t>B0713SSP9Q</t>
  </si>
  <si>
    <t>8021506806295</t>
  </si>
  <si>
    <t>B071YPK19V</t>
  </si>
  <si>
    <t>8021506806301</t>
  </si>
  <si>
    <t>B07117B84R</t>
  </si>
  <si>
    <t>8021506806264</t>
  </si>
  <si>
    <t>B071YPK2X6</t>
  </si>
  <si>
    <t>8021506806271</t>
  </si>
  <si>
    <t>B074QGV1JS</t>
  </si>
  <si>
    <t>8021506933960</t>
  </si>
  <si>
    <t>B074Q9CDSM</t>
  </si>
  <si>
    <t>8021506933977</t>
  </si>
  <si>
    <t>B074Q9CSK6</t>
  </si>
  <si>
    <t>8021506933984</t>
  </si>
  <si>
    <t>B074QKTB5R</t>
  </si>
  <si>
    <t>8021506933946</t>
  </si>
  <si>
    <t>B074Q9SJJW</t>
  </si>
  <si>
    <t>8021506933953</t>
  </si>
  <si>
    <t>B078SY8C3B</t>
  </si>
  <si>
    <t>8033637117843</t>
  </si>
  <si>
    <t>B078T2CTDG</t>
  </si>
  <si>
    <t>8033637117850</t>
  </si>
  <si>
    <t>B078T2JDF6</t>
  </si>
  <si>
    <t>8033637117867</t>
  </si>
  <si>
    <t>B078T2YDGC</t>
  </si>
  <si>
    <t>8033637117829</t>
  </si>
  <si>
    <t>B078T36CBB</t>
  </si>
  <si>
    <t>8033637117836</t>
  </si>
  <si>
    <t>B075QXXNN5</t>
  </si>
  <si>
    <t>8021506960638</t>
  </si>
  <si>
    <t>B075QWHJNZ</t>
  </si>
  <si>
    <t>8021506960645</t>
  </si>
  <si>
    <t>B075QS34C4</t>
  </si>
  <si>
    <t>8021506960652</t>
  </si>
  <si>
    <t>B075QXQ368</t>
  </si>
  <si>
    <t>8021506960614</t>
  </si>
  <si>
    <t>B075R1NQWM</t>
  </si>
  <si>
    <t>8021506960621</t>
  </si>
  <si>
    <t>B07FTFNGFG</t>
  </si>
  <si>
    <t>B07FT9WKBP</t>
  </si>
  <si>
    <t>B07FT925WH</t>
  </si>
  <si>
    <t>B07FTB2Z7M</t>
  </si>
  <si>
    <t>B07FTD7PVM</t>
  </si>
  <si>
    <t>B07FTHLSRB</t>
  </si>
  <si>
    <t>B07FTCTH4L</t>
  </si>
  <si>
    <t>B07FTD6TBG</t>
  </si>
  <si>
    <t>B07TDG6PS1</t>
  </si>
  <si>
    <t>B07TBC2L4P</t>
  </si>
  <si>
    <t>B07TDHNDT9</t>
  </si>
  <si>
    <t>B07TBC233P</t>
  </si>
  <si>
    <t>B07VFGFP39</t>
  </si>
  <si>
    <t>B07TCDDH64</t>
  </si>
  <si>
    <t>B07T9B3TF3</t>
  </si>
  <si>
    <t>B07TCDD4Q8</t>
  </si>
  <si>
    <t>B07JPL2K39</t>
  </si>
  <si>
    <t>8033637804330</t>
  </si>
  <si>
    <t>B07JNPY2XP</t>
  </si>
  <si>
    <t>8033637804422</t>
  </si>
  <si>
    <t>B07JQZZ44J</t>
  </si>
  <si>
    <t>8033637804545</t>
  </si>
  <si>
    <t>B07JQZN9BP</t>
  </si>
  <si>
    <t>8033637804309</t>
  </si>
  <si>
    <t>B07JR477LC</t>
  </si>
  <si>
    <t>8033637804316</t>
  </si>
  <si>
    <t>B07Z9NFKGK</t>
  </si>
  <si>
    <t>8059175127779</t>
  </si>
  <si>
    <t>B07Z9P15LW</t>
  </si>
  <si>
    <t>8059175127786</t>
  </si>
  <si>
    <t>B07Z9NY6LD</t>
  </si>
  <si>
    <t>8059175127793</t>
  </si>
  <si>
    <t>B07Z9PV7SW</t>
  </si>
  <si>
    <t>8059175127755</t>
  </si>
  <si>
    <t>B07Z9NJKYY</t>
  </si>
  <si>
    <t>8059175127762</t>
  </si>
  <si>
    <t>B07FTB53BF</t>
  </si>
  <si>
    <t>B07FTD4JGW</t>
  </si>
  <si>
    <t>B07FTBZFT4</t>
  </si>
  <si>
    <t>B07FTC57ZW</t>
  </si>
  <si>
    <t>B07FTDSNNX</t>
  </si>
  <si>
    <t>B07FT94T44</t>
  </si>
  <si>
    <t>B07FTNM6PW</t>
  </si>
  <si>
    <t>B07FTLGPF5</t>
  </si>
  <si>
    <t>B07FT9C9KR</t>
  </si>
  <si>
    <t>B07FTBWD62</t>
  </si>
  <si>
    <t>B07FTBRDKB</t>
  </si>
  <si>
    <t>B07FT8FBGP</t>
  </si>
  <si>
    <t>B07FTC4Q3Z</t>
  </si>
  <si>
    <t>B07FT21XTW</t>
  </si>
  <si>
    <t>B07FTG4WRD</t>
  </si>
  <si>
    <t>B07FTCJDGD</t>
  </si>
  <si>
    <t>B07MBWKZL8</t>
  </si>
  <si>
    <t>8059175000713</t>
  </si>
  <si>
    <t>B07M75N8MB</t>
  </si>
  <si>
    <t>8059175000720</t>
  </si>
  <si>
    <t>B07M75MNT4</t>
  </si>
  <si>
    <t>8059175000737</t>
  </si>
  <si>
    <t>B07MLMXNWR</t>
  </si>
  <si>
    <t>8059175000690</t>
  </si>
  <si>
    <t>B07MPVF33W</t>
  </si>
  <si>
    <t>8059175000706</t>
  </si>
  <si>
    <t>B07FTCY37H</t>
  </si>
  <si>
    <t>B07FTC7DVV</t>
  </si>
  <si>
    <t>B07FTFH1QW</t>
  </si>
  <si>
    <t>B07FVQHHYW</t>
  </si>
  <si>
    <t>B07FT9WKBM</t>
  </si>
  <si>
    <t>B07FTGR4Q4</t>
  </si>
  <si>
    <t>B07FTBCXDC</t>
  </si>
  <si>
    <t>B07FT979P8</t>
  </si>
  <si>
    <t>B07YCWSR2M</t>
  </si>
  <si>
    <t>8059175141959</t>
  </si>
  <si>
    <t>B07YCWL6XH</t>
  </si>
  <si>
    <t>8059175141966</t>
  </si>
  <si>
    <t>B07YCWH4D3</t>
  </si>
  <si>
    <t>8059175141973</t>
  </si>
  <si>
    <t>B07YCVF846</t>
  </si>
  <si>
    <t>8059175141935</t>
  </si>
  <si>
    <t>B07YCVX73V</t>
  </si>
  <si>
    <t>8059175141942</t>
  </si>
  <si>
    <t>B07FTC8NL5</t>
  </si>
  <si>
    <t>B07FTFNGFH</t>
  </si>
  <si>
    <t>B07FT8KZ4H</t>
  </si>
  <si>
    <t>B07FTGHLFN</t>
  </si>
  <si>
    <t>B07FTHGH35</t>
  </si>
  <si>
    <t>B07FTB1JGC</t>
  </si>
  <si>
    <t>B07FTJJ8R5</t>
  </si>
  <si>
    <t>B07FT92C9D</t>
  </si>
  <si>
    <t>B07QFT52VK</t>
  </si>
  <si>
    <t>8059175073861</t>
  </si>
  <si>
    <t>B07QFT4WVV</t>
  </si>
  <si>
    <t>8059175073878</t>
  </si>
  <si>
    <t>B07QFT51BK</t>
  </si>
  <si>
    <t>8059175073885</t>
  </si>
  <si>
    <t>B07QDQ3NS8</t>
  </si>
  <si>
    <t>8059175073847</t>
  </si>
  <si>
    <t>B07QJ15LW1</t>
  </si>
  <si>
    <t>8059175073854</t>
  </si>
  <si>
    <t>B07TDBXNPF</t>
  </si>
  <si>
    <t>B07TBBZH4G</t>
  </si>
  <si>
    <t>B07T86QPB3</t>
  </si>
  <si>
    <t>B07TDC8KTR</t>
  </si>
  <si>
    <t>B084QC9FPL</t>
  </si>
  <si>
    <t>B07TDCS9VZ</t>
  </si>
  <si>
    <t>B07T86PZL1</t>
  </si>
  <si>
    <t>B07TDCJVFF</t>
  </si>
  <si>
    <t>B07TDCX25W</t>
  </si>
  <si>
    <t>B07TFM4BVG</t>
  </si>
  <si>
    <t>B07T86R5VN</t>
  </si>
  <si>
    <t>B07TCDD9NV</t>
  </si>
  <si>
    <t>B07TCDCZS3</t>
  </si>
  <si>
    <t>B07TDD5SHQ</t>
  </si>
  <si>
    <t>B07TDCVDNN</t>
  </si>
  <si>
    <t>B07T86QJDR</t>
  </si>
  <si>
    <t>B01M5BMXVM</t>
  </si>
  <si>
    <t>8021506026457</t>
  </si>
  <si>
    <t>B01MDMLNBZ</t>
  </si>
  <si>
    <t>8021506026464</t>
  </si>
  <si>
    <t>B01M24VEZW</t>
  </si>
  <si>
    <t>8021506026471</t>
  </si>
  <si>
    <t>B01MCTXB9F</t>
  </si>
  <si>
    <t>8021506026433</t>
  </si>
  <si>
    <t>B01M7PYHN8</t>
  </si>
  <si>
    <t>8021506026440</t>
  </si>
  <si>
    <t>B074MFPYWB</t>
  </si>
  <si>
    <t>8021506923336</t>
  </si>
  <si>
    <t>B074MFD73W</t>
  </si>
  <si>
    <t>8021506923343</t>
  </si>
  <si>
    <t>B074MF9CG8</t>
  </si>
  <si>
    <t>8021506923350</t>
  </si>
  <si>
    <t>B074MG3W4J</t>
  </si>
  <si>
    <t>8021506923367</t>
  </si>
  <si>
    <t>B074MFVBMH</t>
  </si>
  <si>
    <t>8021506923374</t>
  </si>
  <si>
    <t>B074MF8D48</t>
  </si>
  <si>
    <t>8021506923381</t>
  </si>
  <si>
    <t>B074MG3LY3</t>
  </si>
  <si>
    <t>8021506923398</t>
  </si>
  <si>
    <t>B01L4BCKDI</t>
  </si>
  <si>
    <t>8021506923282</t>
  </si>
  <si>
    <t>B074MFVBM9</t>
  </si>
  <si>
    <t>8021506923299</t>
  </si>
  <si>
    <t>B074MFC6V3</t>
  </si>
  <si>
    <t>8021506923305</t>
  </si>
  <si>
    <t>B074MFRNRN</t>
  </si>
  <si>
    <t>8021506923312</t>
  </si>
  <si>
    <t>B074MFWDT6</t>
  </si>
  <si>
    <t>8021506923329</t>
  </si>
  <si>
    <t>B07TFLZBY7</t>
  </si>
  <si>
    <t>B07T9G5D5D</t>
  </si>
  <si>
    <t>B07TFLXZPP</t>
  </si>
  <si>
    <t>B07TFN61BS</t>
  </si>
  <si>
    <t>B07T9G55XT</t>
  </si>
  <si>
    <t>B07VFD6RKG</t>
  </si>
  <si>
    <t>B07VB5C9Z7</t>
  </si>
  <si>
    <t>B07VF9D3NY</t>
  </si>
  <si>
    <t>B07T9G621C</t>
  </si>
  <si>
    <t>B07TCJFVVT</t>
  </si>
  <si>
    <t>B07T9G6299</t>
  </si>
  <si>
    <t>B07T9G4V9W</t>
  </si>
  <si>
    <t>B07TCJC84J</t>
  </si>
  <si>
    <t>B07TFMWS49</t>
  </si>
  <si>
    <t>B07TFL335P</t>
  </si>
  <si>
    <t>B07TDMZ3W1</t>
  </si>
  <si>
    <t>B07TBGZG1M</t>
  </si>
  <si>
    <t>B07TCJ8GMD</t>
  </si>
  <si>
    <t>B07VF8XFQ1</t>
  </si>
  <si>
    <t>B07TFLFW9T</t>
  </si>
  <si>
    <t>B07TDMYS4Z</t>
  </si>
  <si>
    <t>B07T8BQRHP</t>
  </si>
  <si>
    <t>B07TFHMYC9</t>
  </si>
  <si>
    <t>B07TFGT5RR</t>
  </si>
  <si>
    <t>B07FPPYH1S</t>
  </si>
  <si>
    <t>B07FPSBSFR</t>
  </si>
  <si>
    <t>B07FPV23G7</t>
  </si>
  <si>
    <t>B07FPVCD9Q</t>
  </si>
  <si>
    <t>B07FPVS28W</t>
  </si>
  <si>
    <t>B07FZ15MKG</t>
  </si>
  <si>
    <t>B07FYYHD93</t>
  </si>
  <si>
    <t>B07FYWZ1FT</t>
  </si>
  <si>
    <t>B07FZ1BC3X</t>
  </si>
  <si>
    <t>B07FPQTV78</t>
  </si>
  <si>
    <t>B07FPTP42M</t>
  </si>
  <si>
    <t>B07FPTP859</t>
  </si>
  <si>
    <t>B074MGK6PB</t>
  </si>
  <si>
    <t>8021506923459</t>
  </si>
  <si>
    <t>B074MFDYBK</t>
  </si>
  <si>
    <t>8021506923466</t>
  </si>
  <si>
    <t>B074MFKCPB</t>
  </si>
  <si>
    <t>8021506923473</t>
  </si>
  <si>
    <t>B074MFTDQR</t>
  </si>
  <si>
    <t>8021506923480</t>
  </si>
  <si>
    <t>B074MFGGR4</t>
  </si>
  <si>
    <t>8021506923497</t>
  </si>
  <si>
    <t>B074MFL7YP</t>
  </si>
  <si>
    <t>8021506923503</t>
  </si>
  <si>
    <t>B074MGRN7D</t>
  </si>
  <si>
    <t>8021506923510</t>
  </si>
  <si>
    <t>B074MFW5XW</t>
  </si>
  <si>
    <t>8021506923404</t>
  </si>
  <si>
    <t>B074MG7HC2</t>
  </si>
  <si>
    <t>8021506923411</t>
  </si>
  <si>
    <t>B074MG8K8W</t>
  </si>
  <si>
    <t>8021506923428</t>
  </si>
  <si>
    <t>B074MF8V4J</t>
  </si>
  <si>
    <t>8021506923435</t>
  </si>
  <si>
    <t>B074MG1CQV</t>
  </si>
  <si>
    <t>8021506923442</t>
  </si>
  <si>
    <t>B074QCBG4Y</t>
  </si>
  <si>
    <t>8021506923572</t>
  </si>
  <si>
    <t>B074Q9V19S</t>
  </si>
  <si>
    <t>8021506923589</t>
  </si>
  <si>
    <t>B074QKPPTF</t>
  </si>
  <si>
    <t>8021506923596</t>
  </si>
  <si>
    <t>B074Q9V64X</t>
  </si>
  <si>
    <t>8021506923602</t>
  </si>
  <si>
    <t>B074QC9L6L</t>
  </si>
  <si>
    <t>8021506923619</t>
  </si>
  <si>
    <t>B074Q9C1HM</t>
  </si>
  <si>
    <t>8021506923626</t>
  </si>
  <si>
    <t>B074QCB697</t>
  </si>
  <si>
    <t>8021506923633</t>
  </si>
  <si>
    <t>B074QM82VX</t>
  </si>
  <si>
    <t>8021506923527</t>
  </si>
  <si>
    <t>B074Q9SQPZ</t>
  </si>
  <si>
    <t>8021506923534</t>
  </si>
  <si>
    <t>B074QCGDV1</t>
  </si>
  <si>
    <t>8021506923541</t>
  </si>
  <si>
    <t>B074QJ89BQ</t>
  </si>
  <si>
    <t>8021506923558</t>
  </si>
  <si>
    <t>B074Q9DN65</t>
  </si>
  <si>
    <t>8021506923565</t>
  </si>
  <si>
    <t>B000WPO9ZU</t>
  </si>
  <si>
    <t>8021506923695</t>
  </si>
  <si>
    <t>B000LGUCXI</t>
  </si>
  <si>
    <t>8021506923701</t>
  </si>
  <si>
    <t>B074MF5V2P</t>
  </si>
  <si>
    <t>8021506923718</t>
  </si>
  <si>
    <t>B074MFZCX5</t>
  </si>
  <si>
    <t>8021506923725</t>
  </si>
  <si>
    <t>B074MG3GNF</t>
  </si>
  <si>
    <t>8021506923732</t>
  </si>
  <si>
    <t>B074MGHG8J</t>
  </si>
  <si>
    <t>8021506923749</t>
  </si>
  <si>
    <t>B074MG31XN</t>
  </si>
  <si>
    <t>8021506923756</t>
  </si>
  <si>
    <t>B074MG81Q1</t>
  </si>
  <si>
    <t>8021506923640</t>
  </si>
  <si>
    <t>B074MG7W32</t>
  </si>
  <si>
    <t>8021506923657</t>
  </si>
  <si>
    <t>B074MFVFM8</t>
  </si>
  <si>
    <t>8021506923664</t>
  </si>
  <si>
    <t>B000WPRQZA</t>
  </si>
  <si>
    <t>8021506923671</t>
  </si>
  <si>
    <t>B071HPJ1G3</t>
  </si>
  <si>
    <t>8021506923688</t>
  </si>
  <si>
    <t>B07FPTCQNN</t>
  </si>
  <si>
    <t>8033637200125</t>
  </si>
  <si>
    <t>B07FPR5RZG</t>
  </si>
  <si>
    <t>8033637200132</t>
  </si>
  <si>
    <t>B07FPZGNRW</t>
  </si>
  <si>
    <t>8033637200149</t>
  </si>
  <si>
    <t>B07FPNHT3N</t>
  </si>
  <si>
    <t>8033637200156</t>
  </si>
  <si>
    <t>B07FPSFRF3</t>
  </si>
  <si>
    <t>8033637200163</t>
  </si>
  <si>
    <t>B07FYTX4KC</t>
  </si>
  <si>
    <t>8033637200170</t>
  </si>
  <si>
    <t>B07FYTQXHH</t>
  </si>
  <si>
    <t>8033637200187</t>
  </si>
  <si>
    <t>B07FYN54CF</t>
  </si>
  <si>
    <t>8033637200071</t>
  </si>
  <si>
    <t>B07FYX5VZ7</t>
  </si>
  <si>
    <t>8033637200088</t>
  </si>
  <si>
    <t>B07FPW3TJK</t>
  </si>
  <si>
    <t>8033637200095</t>
  </si>
  <si>
    <t>B07FPS24GP</t>
  </si>
  <si>
    <t>8033637200101</t>
  </si>
  <si>
    <t>B07FPS975X</t>
  </si>
  <si>
    <t>8033637200118</t>
  </si>
  <si>
    <t>B076F8J3R6</t>
  </si>
  <si>
    <t>8021506989820</t>
  </si>
  <si>
    <t>B076DP6Z2C</t>
  </si>
  <si>
    <t>8021506989837</t>
  </si>
  <si>
    <t>B076DS7P3V</t>
  </si>
  <si>
    <t>8021506989844</t>
  </si>
  <si>
    <t>B076DN83KY</t>
  </si>
  <si>
    <t>8021506989806</t>
  </si>
  <si>
    <t>B076DTJMT4</t>
  </si>
  <si>
    <t>8021506989813</t>
  </si>
  <si>
    <t>B07NBY3X6J</t>
  </si>
  <si>
    <t>8033637961286</t>
  </si>
  <si>
    <t>B07NBQNHQ8</t>
  </si>
  <si>
    <t>8033637961293</t>
  </si>
  <si>
    <t>B07NBYMV6Q</t>
  </si>
  <si>
    <t>8033637961309</t>
  </si>
  <si>
    <t>B07NBX6THQ</t>
  </si>
  <si>
    <t>8033637961316</t>
  </si>
  <si>
    <t>8033637961255</t>
  </si>
  <si>
    <t>B07NBVRFLY</t>
  </si>
  <si>
    <t>8033637961262</t>
  </si>
  <si>
    <t>B07NBWWP5Z</t>
  </si>
  <si>
    <t>8033637961279</t>
  </si>
  <si>
    <t>B083GZN944</t>
  </si>
  <si>
    <t>B083GZVBTY</t>
  </si>
  <si>
    <t>B083HVK2V7</t>
  </si>
  <si>
    <t>B083HVSR4N</t>
  </si>
  <si>
    <t>B083GZXRYY</t>
  </si>
  <si>
    <t>B07FPP5VWW</t>
  </si>
  <si>
    <t>8033637200217</t>
  </si>
  <si>
    <t>B07FPTR2VW</t>
  </si>
  <si>
    <t>8033637200224</t>
  </si>
  <si>
    <t>B07FPR5PDD</t>
  </si>
  <si>
    <t>8033637200231</t>
  </si>
  <si>
    <t>B07FPT2MC1</t>
  </si>
  <si>
    <t>8033637200248</t>
  </si>
  <si>
    <t>B07FPP6NCC</t>
  </si>
  <si>
    <t>8033637440347</t>
  </si>
  <si>
    <t>B07FZ1DXT2</t>
  </si>
  <si>
    <t>8033637440354</t>
  </si>
  <si>
    <t>B07FYWWR87</t>
  </si>
  <si>
    <t>8033637440361</t>
  </si>
  <si>
    <t>B07FYY1L1H</t>
  </si>
  <si>
    <t>8033637440316</t>
  </si>
  <si>
    <t>B07FYX7J6H</t>
  </si>
  <si>
    <t>8033637440323</t>
  </si>
  <si>
    <t>B07FPQFDSY</t>
  </si>
  <si>
    <t>8033637440330</t>
  </si>
  <si>
    <t>B07FZBX7WK</t>
  </si>
  <si>
    <t>8033637200194</t>
  </si>
  <si>
    <t>B07FPVGMT3</t>
  </si>
  <si>
    <t>8033637200200</t>
  </si>
  <si>
    <t>B07FPSTPXY</t>
  </si>
  <si>
    <t>B07FPR2ZBN</t>
  </si>
  <si>
    <t>B07FPT193Y</t>
  </si>
  <si>
    <t>B07FPTW782</t>
  </si>
  <si>
    <t>B07FPP7VMB</t>
  </si>
  <si>
    <t>B07FYNBNQL</t>
  </si>
  <si>
    <t>B07FYTR8TD</t>
  </si>
  <si>
    <t>B07FYMF353</t>
  </si>
  <si>
    <t>B07FYY733B</t>
  </si>
  <si>
    <t>B07FPRZ8RN</t>
  </si>
  <si>
    <t>B07FPVBVTW</t>
  </si>
  <si>
    <t>B07FPTYXHT</t>
  </si>
  <si>
    <t>B07BNM9FP4</t>
  </si>
  <si>
    <t>8021506923817</t>
  </si>
  <si>
    <t>B07BNM7HY5</t>
  </si>
  <si>
    <t>8021506923824</t>
  </si>
  <si>
    <t>B07BNSS34B</t>
  </si>
  <si>
    <t>8021506923831</t>
  </si>
  <si>
    <t>B07BNS6WS5</t>
  </si>
  <si>
    <t>8021506923848</t>
  </si>
  <si>
    <t>B07BNSK651</t>
  </si>
  <si>
    <t>8021506923787</t>
  </si>
  <si>
    <t>B07BNNZWJQ</t>
  </si>
  <si>
    <t>8021506923794</t>
  </si>
  <si>
    <t>B07BNQB7YL</t>
  </si>
  <si>
    <t>8021506923800</t>
  </si>
  <si>
    <t>B07FPT3L7P</t>
  </si>
  <si>
    <t>B07FPPZ8W8</t>
  </si>
  <si>
    <t>B07FPVBVTP</t>
  </si>
  <si>
    <t>B07FPY2MNS</t>
  </si>
  <si>
    <t>B07FPSRD72</t>
  </si>
  <si>
    <t>B07FPQSMF9</t>
  </si>
  <si>
    <t>B07FPXHDNG</t>
  </si>
  <si>
    <t>B07FPQ3MGV</t>
  </si>
  <si>
    <t>B07TDN4Y8T</t>
  </si>
  <si>
    <t>B07TFHZ5GB</t>
  </si>
  <si>
    <t>B07TFJQ8PL</t>
  </si>
  <si>
    <t>B07TBH5N5L</t>
  </si>
  <si>
    <t>B07T8BVTF2</t>
  </si>
  <si>
    <t>B084Q83K1W</t>
  </si>
  <si>
    <t>B084QP417P</t>
  </si>
  <si>
    <t>B084Q6V1P2</t>
  </si>
  <si>
    <t>B084QB8VJ1</t>
  </si>
  <si>
    <t>B07TFM33P1</t>
  </si>
  <si>
    <t>B07TCJHR8M</t>
  </si>
  <si>
    <t>B07TFKFLVD</t>
  </si>
  <si>
    <t>B074G3NBV1</t>
  </si>
  <si>
    <t>B074G3NKJ5</t>
  </si>
  <si>
    <t>B074G42N6V</t>
  </si>
  <si>
    <t>B074KH2925</t>
  </si>
  <si>
    <t>B074KHVYST</t>
  </si>
  <si>
    <t>B074KK5KLR</t>
  </si>
  <si>
    <t>B074KHJW5S</t>
  </si>
  <si>
    <t>B074KHRQPM</t>
  </si>
  <si>
    <t>B074G4F5NL</t>
  </si>
  <si>
    <t>8021506925071</t>
  </si>
  <si>
    <t>B074G2ZY2M</t>
  </si>
  <si>
    <t>8021506925088</t>
  </si>
  <si>
    <t>B074G454X6</t>
  </si>
  <si>
    <t>8021506925095</t>
  </si>
  <si>
    <t>B074MH195X</t>
  </si>
  <si>
    <t>8021506925101</t>
  </si>
  <si>
    <t>B074MFHRQ1</t>
  </si>
  <si>
    <t>8021506925118</t>
  </si>
  <si>
    <t>B074MFP2RC</t>
  </si>
  <si>
    <t>8021506925125</t>
  </si>
  <si>
    <t>B074MG424V</t>
  </si>
  <si>
    <t>8021506925132</t>
  </si>
  <si>
    <t>B074MFCPDD</t>
  </si>
  <si>
    <t>8021506925026</t>
  </si>
  <si>
    <t>B074MFGZQ8</t>
  </si>
  <si>
    <t>8021506925033</t>
  </si>
  <si>
    <t>B074G3MLFK</t>
  </si>
  <si>
    <t>8021506925040</t>
  </si>
  <si>
    <t>B074G3S1GS</t>
  </si>
  <si>
    <t>8021506925057</t>
  </si>
  <si>
    <t>B074G4JY65</t>
  </si>
  <si>
    <t>8021506925064</t>
  </si>
  <si>
    <t>B074KHJDFK</t>
  </si>
  <si>
    <t>B074G3LC7W</t>
  </si>
  <si>
    <t>B074G4WZ9C</t>
  </si>
  <si>
    <t>B074G41SKH</t>
  </si>
  <si>
    <t>B074G4GPBF</t>
  </si>
  <si>
    <t>B074G4T5RR</t>
  </si>
  <si>
    <t>B074G495XG</t>
  </si>
  <si>
    <t>B074MF8D19</t>
  </si>
  <si>
    <t>B074MF8D1B</t>
  </si>
  <si>
    <t>B074MG5KS2</t>
  </si>
  <si>
    <t>B074MG2TNS</t>
  </si>
  <si>
    <t>B074MG1SMB</t>
  </si>
  <si>
    <t>B074MFK9LY</t>
  </si>
  <si>
    <t>B074G422VL</t>
  </si>
  <si>
    <t>B074G3ZYCW</t>
  </si>
  <si>
    <t>B074G4FK2Q</t>
  </si>
  <si>
    <t>B0743DQ2N2</t>
  </si>
  <si>
    <t>8021506925316</t>
  </si>
  <si>
    <t>B0744JQ6CV</t>
  </si>
  <si>
    <t>8021506925323</t>
  </si>
  <si>
    <t>B0744J5R72</t>
  </si>
  <si>
    <t>8021506925330</t>
  </si>
  <si>
    <t>B074MFQRZJ</t>
  </si>
  <si>
    <t>8021506925347</t>
  </si>
  <si>
    <t>B074MGSWJM</t>
  </si>
  <si>
    <t>8021506925354</t>
  </si>
  <si>
    <t>B074MFZCW6</t>
  </si>
  <si>
    <t>8021506925361</t>
  </si>
  <si>
    <t>B074MGXWJW</t>
  </si>
  <si>
    <t>8021506925378</t>
  </si>
  <si>
    <t>B074MGKNY4</t>
  </si>
  <si>
    <t>8021506925262</t>
  </si>
  <si>
    <t>B074MGHDPR</t>
  </si>
  <si>
    <t>8021506925279</t>
  </si>
  <si>
    <t>B0745BV8QN</t>
  </si>
  <si>
    <t>8021506925286</t>
  </si>
  <si>
    <t>B07459Z9NM</t>
  </si>
  <si>
    <t>8021506925293</t>
  </si>
  <si>
    <t>B0744HNDZT</t>
  </si>
  <si>
    <t>8021506925309</t>
  </si>
  <si>
    <t>B07TDMXDLB</t>
  </si>
  <si>
    <t>B07TFP27RD</t>
  </si>
  <si>
    <t>B07TBGZ86J</t>
  </si>
  <si>
    <t>B07TFJGLC9</t>
  </si>
  <si>
    <t>B07TFLLFV5</t>
  </si>
  <si>
    <t>B07VD9W1R6</t>
  </si>
  <si>
    <t>B07VFCW3LY</t>
  </si>
  <si>
    <t>B07TFHPNDH</t>
  </si>
  <si>
    <t>B07TFG7DG2</t>
  </si>
  <si>
    <t>B07TDMS62B</t>
  </si>
  <si>
    <t>B07TBGYDZX</t>
  </si>
  <si>
    <t>B07TDMX1QC</t>
  </si>
  <si>
    <t>B07FPPKCQM</t>
  </si>
  <si>
    <t>8033637200484</t>
  </si>
  <si>
    <t>B07FPWM957</t>
  </si>
  <si>
    <t>8033637200491</t>
  </si>
  <si>
    <t>B07FPT9Q3C</t>
  </si>
  <si>
    <t>8033637200507</t>
  </si>
  <si>
    <t>B07FQ68FBL</t>
  </si>
  <si>
    <t>8033637200521</t>
  </si>
  <si>
    <t>B07FPNL4G5</t>
  </si>
  <si>
    <t>8033637200538</t>
  </si>
  <si>
    <t>B07FVLR8JQ</t>
  </si>
  <si>
    <t>8033637200545</t>
  </si>
  <si>
    <t>B07FVLPZ3B</t>
  </si>
  <si>
    <t>8033637200439</t>
  </si>
  <si>
    <t>B07FVRFZSY</t>
  </si>
  <si>
    <t>8033637200446</t>
  </si>
  <si>
    <t>B07FPW8MRT</t>
  </si>
  <si>
    <t>8033637200453</t>
  </si>
  <si>
    <t>B07FPT6BK4</t>
  </si>
  <si>
    <t>8033637200460</t>
  </si>
  <si>
    <t>B07FPTRK36</t>
  </si>
  <si>
    <t>8033637200477</t>
  </si>
  <si>
    <t>B074PBHM7H</t>
  </si>
  <si>
    <t>B074PB13TN</t>
  </si>
  <si>
    <t>B074QJ719D</t>
  </si>
  <si>
    <t>B075FKH5KV</t>
  </si>
  <si>
    <t>B074PBP8RX</t>
  </si>
  <si>
    <t>B074Q9BFVS</t>
  </si>
  <si>
    <t>B074QN1MGK</t>
  </si>
  <si>
    <t>B0755Q9Z4D</t>
  </si>
  <si>
    <t>B0755Q1P65</t>
  </si>
  <si>
    <t>B0755Q8PH4</t>
  </si>
  <si>
    <t>B0755QN1WT</t>
  </si>
  <si>
    <t>B075BQY53F</t>
  </si>
  <si>
    <t>B075BQND4G</t>
  </si>
  <si>
    <t>B075BRVJ47</t>
  </si>
  <si>
    <t>B075BS2935</t>
  </si>
  <si>
    <t>B0759VWN75</t>
  </si>
  <si>
    <t>B075B121MB</t>
  </si>
  <si>
    <t>B076CWYGCS</t>
  </si>
  <si>
    <t>B076CXMYVL</t>
  </si>
  <si>
    <t>B076CY8J8D</t>
  </si>
  <si>
    <t>B076CWC8LJ</t>
  </si>
  <si>
    <t>B076CSRMW9</t>
  </si>
  <si>
    <t>B076CX81NB</t>
  </si>
  <si>
    <t>B075B13TJG</t>
  </si>
  <si>
    <t>B075B28XNC</t>
  </si>
  <si>
    <t>B075SP6LDT</t>
  </si>
  <si>
    <t>B075SPYF5N</t>
  </si>
  <si>
    <t>B075SPDX2D</t>
  </si>
  <si>
    <t>B075RXVL25</t>
  </si>
  <si>
    <t>B075SQFKNV</t>
  </si>
  <si>
    <t>B075SPJ3F4</t>
  </si>
  <si>
    <t>B075SQMNGJ</t>
  </si>
  <si>
    <t>B075B1GDJH</t>
  </si>
  <si>
    <t>B0759VVT4M</t>
  </si>
  <si>
    <t>B075CF8FGV</t>
  </si>
  <si>
    <t>B077B9TCX5</t>
  </si>
  <si>
    <t>B077BC1TWW</t>
  </si>
  <si>
    <t>B077B9VCJZ</t>
  </si>
  <si>
    <t>B077BMVH95</t>
  </si>
  <si>
    <t>B077BGMQW7</t>
  </si>
  <si>
    <t>B077B9M9QF</t>
  </si>
  <si>
    <t>B077BPPGZW</t>
  </si>
  <si>
    <t>B077BG26JW</t>
  </si>
  <si>
    <t>B077BT5XNM</t>
  </si>
  <si>
    <t>B077BF6CTJ</t>
  </si>
  <si>
    <t>B077B7LPNT</t>
  </si>
  <si>
    <t>B077B9LMFF</t>
  </si>
  <si>
    <t>B077B9XLFZ</t>
  </si>
  <si>
    <t>B077BVNRWD</t>
  </si>
  <si>
    <t>B077BBW2WF</t>
  </si>
  <si>
    <t>B07T3LL6DZ</t>
  </si>
  <si>
    <t>B07T1J5FC8</t>
  </si>
  <si>
    <t>B07T4P4961</t>
  </si>
  <si>
    <t>B07T3LMQT2</t>
  </si>
  <si>
    <t>B07T4P19RS</t>
  </si>
  <si>
    <t>B074MH195C</t>
  </si>
  <si>
    <t>8021506923930</t>
  </si>
  <si>
    <t>B074MG3F3S</t>
  </si>
  <si>
    <t>8021506923947</t>
  </si>
  <si>
    <t>B074MG6Y3H</t>
  </si>
  <si>
    <t>8021506923954</t>
  </si>
  <si>
    <t>B074MF5CCR</t>
  </si>
  <si>
    <t>8021506923961</t>
  </si>
  <si>
    <t>B074MFFJYB</t>
  </si>
  <si>
    <t>8021506923978</t>
  </si>
  <si>
    <t>B074MFPMJC</t>
  </si>
  <si>
    <t>8021506923985</t>
  </si>
  <si>
    <t>B074MFVM4M</t>
  </si>
  <si>
    <t>8021506923992</t>
  </si>
  <si>
    <t>B074MFYLHS</t>
  </si>
  <si>
    <t>8021506923886</t>
  </si>
  <si>
    <t>B074MFKVDH</t>
  </si>
  <si>
    <t>8021506923893</t>
  </si>
  <si>
    <t>B074MG898Y</t>
  </si>
  <si>
    <t>8021506923909</t>
  </si>
  <si>
    <t>B074MG3W5D</t>
  </si>
  <si>
    <t>8021506923916</t>
  </si>
  <si>
    <t>B074MF5YBY</t>
  </si>
  <si>
    <t>8021506923923</t>
  </si>
  <si>
    <t>B07FYZ2CCH</t>
  </si>
  <si>
    <t>B07FYXHYJX</t>
  </si>
  <si>
    <t>B07FYYQJMX</t>
  </si>
  <si>
    <t>B07FPV7TQY</t>
  </si>
  <si>
    <t>8033637200637</t>
  </si>
  <si>
    <t>B07FPT7D7W</t>
  </si>
  <si>
    <t>8033637200644</t>
  </si>
  <si>
    <t>B07FYXXSPD</t>
  </si>
  <si>
    <t>8033637200651</t>
  </si>
  <si>
    <t>B07FYNFWDF</t>
  </si>
  <si>
    <t>8033637200668</t>
  </si>
  <si>
    <t>B07FYLMFJJ</t>
  </si>
  <si>
    <t>8033637200552</t>
  </si>
  <si>
    <t>B07FYZ1WN4</t>
  </si>
  <si>
    <t>8033637200569</t>
  </si>
  <si>
    <t>B07FPYN5BZ</t>
  </si>
  <si>
    <t>8033637200576</t>
  </si>
  <si>
    <t>B07FYWJDQN</t>
  </si>
  <si>
    <t>B07FPSMJ2H</t>
  </si>
  <si>
    <t>B07FPK9PTG</t>
  </si>
  <si>
    <t>B07FPS2R2S</t>
  </si>
  <si>
    <t>B07FPW52ML</t>
  </si>
  <si>
    <t>B07FPQVR3K</t>
  </si>
  <si>
    <t>B07FPTYXJ3</t>
  </si>
  <si>
    <t>B074MFNYH9</t>
  </si>
  <si>
    <t>8021506924050</t>
  </si>
  <si>
    <t>B074MFYWCD</t>
  </si>
  <si>
    <t>8021506924067</t>
  </si>
  <si>
    <t>B074MFLZ3H</t>
  </si>
  <si>
    <t>8021506924074</t>
  </si>
  <si>
    <t>B074MG1SLH</t>
  </si>
  <si>
    <t>8021506924081</t>
  </si>
  <si>
    <t>B074MG7TTP</t>
  </si>
  <si>
    <t>8021506924098</t>
  </si>
  <si>
    <t>B074MGG832</t>
  </si>
  <si>
    <t>8021506924104</t>
  </si>
  <si>
    <t>B074MFSY1R</t>
  </si>
  <si>
    <t>8021506924111</t>
  </si>
  <si>
    <t>B074MFM3V3</t>
  </si>
  <si>
    <t>8021506924005</t>
  </si>
  <si>
    <t>B074MG8V2H</t>
  </si>
  <si>
    <t>8021506924012</t>
  </si>
  <si>
    <t>B074MFGPY7</t>
  </si>
  <si>
    <t>8021506924029</t>
  </si>
  <si>
    <t>B074MFPMJH</t>
  </si>
  <si>
    <t>8021506924036</t>
  </si>
  <si>
    <t>B074MFB1FT</t>
  </si>
  <si>
    <t>8021506924043</t>
  </si>
  <si>
    <t>8021506934073</t>
  </si>
  <si>
    <t>8021506934080</t>
  </si>
  <si>
    <t>8021506934097</t>
  </si>
  <si>
    <t>8021506934059</t>
  </si>
  <si>
    <t>8021506934066</t>
  </si>
  <si>
    <t>B07T8BVCRW</t>
  </si>
  <si>
    <t>B07T8BV5QV</t>
  </si>
  <si>
    <t>B07TCJCQWT</t>
  </si>
  <si>
    <t>B07T8BVBL9</t>
  </si>
  <si>
    <t>B07T9G7FF4</t>
  </si>
  <si>
    <t>B07TCJGQCM</t>
  </si>
  <si>
    <t>B07T8BTC9S</t>
  </si>
  <si>
    <t>B07FPXRHJP</t>
  </si>
  <si>
    <t>B07FPSV9G2</t>
  </si>
  <si>
    <t>B07FPTVRV8</t>
  </si>
  <si>
    <t>B07FPY8TB8</t>
  </si>
  <si>
    <t>B07FPTXMBC</t>
  </si>
  <si>
    <t>B07FPT6KQY</t>
  </si>
  <si>
    <t>B07FPV5R2W</t>
  </si>
  <si>
    <t>B01LVY9WCK</t>
  </si>
  <si>
    <t>B01LW24Z3S</t>
  </si>
  <si>
    <t>B01LWD0EFP</t>
  </si>
  <si>
    <t>B01LW9TI5U</t>
  </si>
  <si>
    <t>B01LW8KF99</t>
  </si>
  <si>
    <t>B01LW0V1PP</t>
  </si>
  <si>
    <t>B01LW3F0SS</t>
  </si>
  <si>
    <t>8033637932880</t>
  </si>
  <si>
    <t>8033637932897</t>
  </si>
  <si>
    <t>8033637932903</t>
  </si>
  <si>
    <t>8033637932910</t>
  </si>
  <si>
    <t>8033637932927</t>
  </si>
  <si>
    <t>B07TCJGZVZ</t>
  </si>
  <si>
    <t>B07T9G7RTQ</t>
  </si>
  <si>
    <t>B07TBH4MD7</t>
  </si>
  <si>
    <t>B07T8BVKT7</t>
  </si>
  <si>
    <t>B07TCJH6TM</t>
  </si>
  <si>
    <t>B07TFLV9R5</t>
  </si>
  <si>
    <t>B07TBH4BNR</t>
  </si>
  <si>
    <t>B07FPZPVCY</t>
  </si>
  <si>
    <t>B07FPX6P19</t>
  </si>
  <si>
    <t>B07FPVFZFF</t>
  </si>
  <si>
    <t>B07FPRB2JK</t>
  </si>
  <si>
    <t>B07FPS9ZDS</t>
  </si>
  <si>
    <t>B07FPWW431</t>
  </si>
  <si>
    <t>B07FPYN6PC</t>
  </si>
  <si>
    <t>B07FQ12FHX</t>
  </si>
  <si>
    <t>B07FQ2PQ4D</t>
  </si>
  <si>
    <t>B07FPV9B8Z</t>
  </si>
  <si>
    <t>B07FPX6N28</t>
  </si>
  <si>
    <t>B07FPSYNMF</t>
  </si>
  <si>
    <t>B07FPVK1YQ</t>
  </si>
  <si>
    <t>B07FPP5VX9</t>
  </si>
  <si>
    <t>8033637545974</t>
  </si>
  <si>
    <t>8033637320069</t>
  </si>
  <si>
    <t>8033637320076</t>
  </si>
  <si>
    <t>8033637320083</t>
  </si>
  <si>
    <t>8021506114567</t>
  </si>
  <si>
    <t>8021506114574</t>
  </si>
  <si>
    <t>8021506114581</t>
  </si>
  <si>
    <t>8021506114598</t>
  </si>
  <si>
    <t>8021506114604</t>
  </si>
  <si>
    <t>8021506114611</t>
  </si>
  <si>
    <t>8021506114512</t>
  </si>
  <si>
    <t>8021506114529</t>
  </si>
  <si>
    <t>8021506114536</t>
  </si>
  <si>
    <t>8021506114543</t>
  </si>
  <si>
    <t>8021506114550</t>
  </si>
  <si>
    <t>B0022XXAEG</t>
  </si>
  <si>
    <t>B0022Y3ZV8</t>
  </si>
  <si>
    <t>B0022XXATG</t>
  </si>
  <si>
    <t>B0022XZX5U</t>
  </si>
  <si>
    <t>B0022XY4MI</t>
  </si>
  <si>
    <t>B0022XX9PQ</t>
  </si>
  <si>
    <t>B0022XXA2I</t>
  </si>
  <si>
    <t>B0022Y1XBM</t>
  </si>
  <si>
    <t>8021506321910</t>
  </si>
  <si>
    <t>8033637320205</t>
  </si>
  <si>
    <t>8033637320212</t>
  </si>
  <si>
    <t>8033637320229</t>
  </si>
  <si>
    <t>8033637320236</t>
  </si>
  <si>
    <t>8033637320151</t>
  </si>
  <si>
    <t>8033637320168</t>
  </si>
  <si>
    <t>8033637320175</t>
  </si>
  <si>
    <t>8033637320182</t>
  </si>
  <si>
    <t>8033637320199</t>
  </si>
  <si>
    <t>8033637321400</t>
  </si>
  <si>
    <t>8033637331768</t>
  </si>
  <si>
    <t>8033637331775</t>
  </si>
  <si>
    <t>8033637331812</t>
  </si>
  <si>
    <t>8033637331829</t>
  </si>
  <si>
    <t>8033637331836</t>
  </si>
  <si>
    <t>8021506251200</t>
  </si>
  <si>
    <t>B01LY837IW</t>
  </si>
  <si>
    <t>B01M1HA1V4</t>
  </si>
  <si>
    <t>B01M0I5C16</t>
  </si>
  <si>
    <t>B01LWLIXMP</t>
  </si>
  <si>
    <t>B01LY83D38</t>
  </si>
  <si>
    <t>B01LYJWNFR</t>
  </si>
  <si>
    <t>B01LZ77CJV</t>
  </si>
  <si>
    <t>8051194460233</t>
  </si>
  <si>
    <t>8051194460240</t>
  </si>
  <si>
    <t>8051194460202</t>
  </si>
  <si>
    <t>8051194460196</t>
  </si>
  <si>
    <t>B00U3OCH4K</t>
  </si>
  <si>
    <t>B00U3OCHT0</t>
  </si>
  <si>
    <t>B00U3OCG00</t>
  </si>
  <si>
    <t>B00U3OCF6A</t>
  </si>
  <si>
    <t>B00U3OCEDO</t>
  </si>
  <si>
    <t>B00U3OCGJG</t>
  </si>
  <si>
    <t>B00U3OCLAA</t>
  </si>
  <si>
    <t>B00U3OCM04</t>
  </si>
  <si>
    <t>B00U3OCK4M</t>
  </si>
  <si>
    <t>B00U3OCJES</t>
  </si>
  <si>
    <t>B00U3OCIGW</t>
  </si>
  <si>
    <t>B00U3OCKO2</t>
  </si>
  <si>
    <t>B00U3OCPS8</t>
  </si>
  <si>
    <t>B00U3OCQIC</t>
  </si>
  <si>
    <t>B00U3OCO0W</t>
  </si>
  <si>
    <t>B00U3OCNAI</t>
  </si>
  <si>
    <t>B00U3OCMJ0</t>
  </si>
  <si>
    <t>B00U3OCORU</t>
  </si>
  <si>
    <t>B00U3OCTUW</t>
  </si>
  <si>
    <t>B00U3OCUJC</t>
  </si>
  <si>
    <t>B00U3OCSJ4</t>
  </si>
  <si>
    <t>B00U3OCRUO</t>
  </si>
  <si>
    <t>B00U3OCRA4</t>
  </si>
  <si>
    <t>B00U3OCT48</t>
  </si>
  <si>
    <t>8051194750518</t>
  </si>
  <si>
    <t>8051194743183</t>
  </si>
  <si>
    <t>8051194743237</t>
  </si>
  <si>
    <t>8051194750495</t>
  </si>
  <si>
    <t>8051194743176</t>
  </si>
  <si>
    <t>8051194750501</t>
  </si>
  <si>
    <t>8051194750556</t>
  </si>
  <si>
    <t>8051194743206</t>
  </si>
  <si>
    <t>8051194750532</t>
  </si>
  <si>
    <t>8051194750525</t>
  </si>
  <si>
    <t>8051194743190</t>
  </si>
  <si>
    <t>8051194750549</t>
  </si>
  <si>
    <t>B078HDZFFK</t>
  </si>
  <si>
    <t>B078HCSGVH</t>
  </si>
  <si>
    <t>B078HFLQLD</t>
  </si>
  <si>
    <t>B078HF92L4</t>
  </si>
  <si>
    <t>B078HGYG4K</t>
  </si>
  <si>
    <t>B078HD7QTP</t>
  </si>
  <si>
    <t>B078HFLQLG</t>
  </si>
  <si>
    <t>B078HC8BF6</t>
  </si>
  <si>
    <t>B078HG31GZ</t>
  </si>
  <si>
    <t>B078HFLQLH</t>
  </si>
  <si>
    <t>B078HDLTW2</t>
  </si>
  <si>
    <t>B078HG31H1</t>
  </si>
  <si>
    <t>B083NBBYT2</t>
  </si>
  <si>
    <t>B083N3WPSN</t>
  </si>
  <si>
    <t>B083NC5RCR</t>
  </si>
  <si>
    <t>B083NBF1ZQ</t>
  </si>
  <si>
    <t>B083NBN1RX</t>
  </si>
  <si>
    <t>B083N1XF8G</t>
  </si>
  <si>
    <t>8033637713625</t>
  </si>
  <si>
    <t>8033637684109</t>
  </si>
  <si>
    <t>8033637713618</t>
  </si>
  <si>
    <t>8033637684093</t>
  </si>
  <si>
    <t>B0090ZQPIM</t>
  </si>
  <si>
    <t>8051194157058</t>
  </si>
  <si>
    <t>B008XV4XHY</t>
  </si>
  <si>
    <t>8051194157010</t>
  </si>
  <si>
    <t>B008XV4WXE</t>
  </si>
  <si>
    <t>8051194157041</t>
  </si>
  <si>
    <t>B0090ZQQC2</t>
  </si>
  <si>
    <t>8051194157065</t>
  </si>
  <si>
    <t>B009NLDPXQ</t>
  </si>
  <si>
    <t>8051194157034</t>
  </si>
  <si>
    <t>B07GN8H7JP</t>
  </si>
  <si>
    <t>B07GN8PQKH</t>
  </si>
  <si>
    <t>B07GN8FC7J</t>
  </si>
  <si>
    <t>B07GNCT4VS</t>
  </si>
  <si>
    <t>B07GN6SSQS</t>
  </si>
  <si>
    <t>8033637274560</t>
  </si>
  <si>
    <t>B07D4GMXF8</t>
  </si>
  <si>
    <t>B07D4HDRCP</t>
  </si>
  <si>
    <t>B07D4H6RZH</t>
  </si>
  <si>
    <t>B07D4H5396</t>
  </si>
  <si>
    <t>B07D4G9BRH</t>
  </si>
  <si>
    <t>B07D4G22QJ</t>
  </si>
  <si>
    <t>B07CNYC3KJ</t>
  </si>
  <si>
    <t>B07CNWJGM3</t>
  </si>
  <si>
    <t>B07D4GM28Q</t>
  </si>
  <si>
    <t>B07CNZ5HFM</t>
  </si>
  <si>
    <t>8033637317779</t>
  </si>
  <si>
    <t>8033637330099</t>
  </si>
  <si>
    <t>8051194898425</t>
  </si>
  <si>
    <t>8051194891006</t>
  </si>
  <si>
    <t>8051194898418</t>
  </si>
  <si>
    <t>8051194898432</t>
  </si>
  <si>
    <t>8051194898401</t>
  </si>
  <si>
    <t>8051194898500</t>
  </si>
  <si>
    <t>8051194890986</t>
  </si>
  <si>
    <t>8051194891044</t>
  </si>
  <si>
    <t>8051194898517</t>
  </si>
  <si>
    <t>8051194898494</t>
  </si>
  <si>
    <t>8051194898470</t>
  </si>
  <si>
    <t>8051194898463</t>
  </si>
  <si>
    <t>8051194898456</t>
  </si>
  <si>
    <t>8051194898487</t>
  </si>
  <si>
    <t>8051194898449</t>
  </si>
  <si>
    <t>B07M9DMMSY</t>
  </si>
  <si>
    <t>B07M5N6LY1</t>
  </si>
  <si>
    <t>B07MK6HYMX</t>
  </si>
  <si>
    <t>B07MMX15LL</t>
  </si>
  <si>
    <t>B07M9DM6HY</t>
  </si>
  <si>
    <t>B07MK6HZM1</t>
  </si>
  <si>
    <t>B07MCZJ9QZ</t>
  </si>
  <si>
    <t>B07M9DM8TW</t>
  </si>
  <si>
    <t>B07MCZJTGQ</t>
  </si>
  <si>
    <t>B07MGL5PCZ</t>
  </si>
  <si>
    <t>B07M9DMLX5</t>
  </si>
  <si>
    <t>B07M5N6RFS</t>
  </si>
  <si>
    <t>B07MCZJBNZ</t>
  </si>
  <si>
    <t>B07M5N6Z4R</t>
  </si>
  <si>
    <t>B07MK683ZG</t>
  </si>
  <si>
    <t>B0799316BB</t>
  </si>
  <si>
    <t>B07998G1LZ</t>
  </si>
  <si>
    <t>B0799DX6N9</t>
  </si>
  <si>
    <t>B0798ZKYM8</t>
  </si>
  <si>
    <t>B07992J575</t>
  </si>
  <si>
    <t>8051194566744</t>
  </si>
  <si>
    <t>8051194566737</t>
  </si>
  <si>
    <t>8051194566720</t>
  </si>
  <si>
    <t>8051194566713</t>
  </si>
  <si>
    <t>8051194548764</t>
  </si>
  <si>
    <t>8051194548306</t>
  </si>
  <si>
    <t>8051194548412</t>
  </si>
  <si>
    <t>8051194548757</t>
  </si>
  <si>
    <t>B01F0HVCWM</t>
  </si>
  <si>
    <t>B01F0HVCT0</t>
  </si>
  <si>
    <t>B01F0HVCOU</t>
  </si>
  <si>
    <t>B01F0HVD2G</t>
  </si>
  <si>
    <t>B01F0HVCL8</t>
  </si>
  <si>
    <t>B01F0HVDLW</t>
  </si>
  <si>
    <t>B01F0HVDGC</t>
  </si>
  <si>
    <t>B01F0HVDBW</t>
  </si>
  <si>
    <t>B01F0HVDQC</t>
  </si>
  <si>
    <t>B01F0HVD6C</t>
  </si>
  <si>
    <t>8051194737564</t>
  </si>
  <si>
    <t>8051194737298</t>
  </si>
  <si>
    <t>8051194737557</t>
  </si>
  <si>
    <t>8051194737540</t>
  </si>
  <si>
    <t>8051194737595</t>
  </si>
  <si>
    <t>8051194737304</t>
  </si>
  <si>
    <t>8051194737588</t>
  </si>
  <si>
    <t>8051194737571</t>
  </si>
  <si>
    <t>B07KYD8KBQ</t>
  </si>
  <si>
    <t>B07HF8JGFZ</t>
  </si>
  <si>
    <t>B07HF8LW7N</t>
  </si>
  <si>
    <t>B07KYMWT83</t>
  </si>
  <si>
    <t>B07HF75HF8</t>
  </si>
  <si>
    <t>B07KWCSSWF</t>
  </si>
  <si>
    <t>B07KWCW37R</t>
  </si>
  <si>
    <t>B07KWDYFH3</t>
  </si>
  <si>
    <t>B07KWDG35X</t>
  </si>
  <si>
    <t>B07KWD5M79</t>
  </si>
  <si>
    <t>8051194109972</t>
  </si>
  <si>
    <t>8051194110015</t>
  </si>
  <si>
    <t>8051194085603</t>
  </si>
  <si>
    <t>B0799FJVLF</t>
  </si>
  <si>
    <t>B0798ZYPWD</t>
  </si>
  <si>
    <t>B07993Z8RX</t>
  </si>
  <si>
    <t>B0798ZRR4N</t>
  </si>
  <si>
    <t>B079964DX4</t>
  </si>
  <si>
    <t>B079957ZH2</t>
  </si>
  <si>
    <t>B07994SRFJ</t>
  </si>
  <si>
    <t>B07992CT6Y</t>
  </si>
  <si>
    <t>B07994XJ6K</t>
  </si>
  <si>
    <t>B07994H8WG</t>
  </si>
  <si>
    <t>8051194342355</t>
  </si>
  <si>
    <t>8051194342348</t>
  </si>
  <si>
    <t>8051194342331</t>
  </si>
  <si>
    <t>8051194342362</t>
  </si>
  <si>
    <t>8051194342324</t>
  </si>
  <si>
    <t>8051194543332</t>
  </si>
  <si>
    <t>8051194541789</t>
  </si>
  <si>
    <t>8051194541840</t>
  </si>
  <si>
    <t>8051194543349</t>
  </si>
  <si>
    <t>8051194543325</t>
  </si>
  <si>
    <t>8051194400833</t>
  </si>
  <si>
    <t>8051194400857</t>
  </si>
  <si>
    <t>B01EGPHOVC</t>
  </si>
  <si>
    <t>B01ELQSCSK</t>
  </si>
  <si>
    <t>B01EGPIWVS</t>
  </si>
  <si>
    <t>B01ENQ66UE</t>
  </si>
  <si>
    <t>B01EGPHO08</t>
  </si>
  <si>
    <t>B01DDFHBNM</t>
  </si>
  <si>
    <t>B01EGPIXL2</t>
  </si>
  <si>
    <t>B01DDFHALK</t>
  </si>
  <si>
    <t>B01DDFHCY0</t>
  </si>
  <si>
    <t>B01DDFH9LG</t>
  </si>
  <si>
    <t>8021506206590</t>
  </si>
  <si>
    <t>8021506206583</t>
  </si>
  <si>
    <t>8021506206576</t>
  </si>
  <si>
    <t>8021506206569</t>
  </si>
  <si>
    <t>8051194801043</t>
  </si>
  <si>
    <t>8051194801050</t>
  </si>
  <si>
    <t>8051194801029</t>
  </si>
  <si>
    <t>8051194801012</t>
  </si>
  <si>
    <t>8051194801005</t>
  </si>
  <si>
    <t>8051194801036</t>
  </si>
  <si>
    <t>B07GGTF9DC</t>
  </si>
  <si>
    <t>B07GGPYQX3</t>
  </si>
  <si>
    <t>B07GGT76XV</t>
  </si>
  <si>
    <t>B07GGSJQDJ</t>
  </si>
  <si>
    <t>B07GGGG28L</t>
  </si>
  <si>
    <t>B07GGR1N2S</t>
  </si>
  <si>
    <t>8033637087375</t>
  </si>
  <si>
    <t>8033637087382</t>
  </si>
  <si>
    <t>8051194159014</t>
  </si>
  <si>
    <t>8051194159007</t>
  </si>
  <si>
    <t>8051194159076</t>
  </si>
  <si>
    <t>8051194159069</t>
  </si>
  <si>
    <t>8051194201638</t>
  </si>
  <si>
    <t>8051194159038</t>
  </si>
  <si>
    <t>B07GGSXJQ6</t>
  </si>
  <si>
    <t>B07GGNSG91</t>
  </si>
  <si>
    <t>B07GGQRH9J</t>
  </si>
  <si>
    <t>B07GGRL83K</t>
  </si>
  <si>
    <t>B07GGVT1QR</t>
  </si>
  <si>
    <t>B07GGSXJQ7</t>
  </si>
  <si>
    <t>8051194460349</t>
  </si>
  <si>
    <t>8051194460356</t>
  </si>
  <si>
    <t>8051194438690</t>
  </si>
  <si>
    <t>8051194460325</t>
  </si>
  <si>
    <t>8051194460318</t>
  </si>
  <si>
    <t>8051194460370</t>
  </si>
  <si>
    <t>8051194438706</t>
  </si>
  <si>
    <t>8051194443601</t>
  </si>
  <si>
    <t>8051194460363</t>
  </si>
  <si>
    <t>8051194438591</t>
  </si>
  <si>
    <t>8051194151254</t>
  </si>
  <si>
    <t>8051194443700</t>
  </si>
  <si>
    <t>8051194443717</t>
  </si>
  <si>
    <t>8051194438683</t>
  </si>
  <si>
    <t>8051194443625</t>
  </si>
  <si>
    <t>8051194436221</t>
  </si>
  <si>
    <t>8051194443694</t>
  </si>
  <si>
    <t>8051194807595</t>
  </si>
  <si>
    <t>8051194807601</t>
  </si>
  <si>
    <t>8051194807571</t>
  </si>
  <si>
    <t>8051194807564</t>
  </si>
  <si>
    <t>8051194807557</t>
  </si>
  <si>
    <t>8051194807588</t>
  </si>
  <si>
    <t>8051194460479</t>
  </si>
  <si>
    <t>8051194460486</t>
  </si>
  <si>
    <t>8051194436238</t>
  </si>
  <si>
    <t>8051194460455</t>
  </si>
  <si>
    <t>8051194460448</t>
  </si>
  <si>
    <t>8051194460462</t>
  </si>
  <si>
    <t>8051194460523</t>
  </si>
  <si>
    <t>8051194443588</t>
  </si>
  <si>
    <t>8051194443632</t>
  </si>
  <si>
    <t>8051194460493</t>
  </si>
  <si>
    <t>8051194460509</t>
  </si>
  <si>
    <t>8033637682716</t>
  </si>
  <si>
    <t>8033637682655</t>
  </si>
  <si>
    <t>8033637722757</t>
  </si>
  <si>
    <t>8033637722764</t>
  </si>
  <si>
    <t>8033637920726</t>
  </si>
  <si>
    <t>8033637920733</t>
  </si>
  <si>
    <t>8033637882451</t>
  </si>
  <si>
    <t>8033637920702</t>
  </si>
  <si>
    <t>8033637920696</t>
  </si>
  <si>
    <t>8033637920719</t>
  </si>
  <si>
    <t>B07MMZDR5W</t>
  </si>
  <si>
    <t>B07MK6F9TG</t>
  </si>
  <si>
    <t>B07MK6GQJ1</t>
  </si>
  <si>
    <t>B07M5N7RV7</t>
  </si>
  <si>
    <t>B07MN11SGZ</t>
  </si>
  <si>
    <t>B07MCZJ9QX</t>
  </si>
  <si>
    <t>8051194201676</t>
  </si>
  <si>
    <t>8051194201683</t>
  </si>
  <si>
    <t>8051194201669</t>
  </si>
  <si>
    <t>8051194157294</t>
  </si>
  <si>
    <t>8051194157249</t>
  </si>
  <si>
    <t>8051194651617</t>
  </si>
  <si>
    <t>8051194651624</t>
  </si>
  <si>
    <t>8051194647078</t>
  </si>
  <si>
    <t>8051194647382</t>
  </si>
  <si>
    <t>8051194647375</t>
  </si>
  <si>
    <t>8051194651600</t>
  </si>
  <si>
    <t>8033637431970</t>
  </si>
  <si>
    <t>B01ENQA1C8</t>
  </si>
  <si>
    <t>B01ENQA402</t>
  </si>
  <si>
    <t>B012VOM546</t>
  </si>
  <si>
    <t>B012VOM6BI</t>
  </si>
  <si>
    <t>B012VOLHS6</t>
  </si>
  <si>
    <t>B012VOMGZY</t>
  </si>
  <si>
    <t>B0152YAUFS</t>
  </si>
  <si>
    <t>B0152YAWKQ</t>
  </si>
  <si>
    <t>B0152YAQNO</t>
  </si>
  <si>
    <t>B0152YAOS6</t>
  </si>
  <si>
    <t>B0152YAMSS</t>
  </si>
  <si>
    <t>B0152YASIW</t>
  </si>
  <si>
    <t>B00FMNKL2C</t>
  </si>
  <si>
    <t>B00I1TLA88</t>
  </si>
  <si>
    <t>B00FMNKKDC</t>
  </si>
  <si>
    <t>B00FMNKJYW</t>
  </si>
  <si>
    <t>B00FMNKJLK</t>
  </si>
  <si>
    <t>B00FMNKKR8</t>
  </si>
  <si>
    <t>B00FMNJNSA</t>
  </si>
  <si>
    <t>B00GWWG89C</t>
  </si>
  <si>
    <t>B00FMNJMX6</t>
  </si>
  <si>
    <t>B00FMNKWF8</t>
  </si>
  <si>
    <t>B00FMNKW30</t>
  </si>
  <si>
    <t>B00FMNJNDK</t>
  </si>
  <si>
    <t>B00FMNJQ64</t>
  </si>
  <si>
    <t>B00I1TLH04</t>
  </si>
  <si>
    <t>B00FMNJPGA</t>
  </si>
  <si>
    <t>B00FMNJOZC</t>
  </si>
  <si>
    <t>B00FMNJODE</t>
  </si>
  <si>
    <t>B00FMNJPU6</t>
  </si>
  <si>
    <t>8051194807892</t>
  </si>
  <si>
    <t>8051194807908</t>
  </si>
  <si>
    <t>8051194807878</t>
  </si>
  <si>
    <t>8051194807861</t>
  </si>
  <si>
    <t>8051194807854</t>
  </si>
  <si>
    <t>8051194807885</t>
  </si>
  <si>
    <t>8051194549693</t>
  </si>
  <si>
    <t>8051194549709</t>
  </si>
  <si>
    <t>8051194549679</t>
  </si>
  <si>
    <t>8051194549662</t>
  </si>
  <si>
    <t>8051194549655</t>
  </si>
  <si>
    <t>8051194549686</t>
  </si>
  <si>
    <t>B01I9BZSHG</t>
  </si>
  <si>
    <t>B01I9C0I66</t>
  </si>
  <si>
    <t>B01I9C0CM6</t>
  </si>
  <si>
    <t>B01I9C0NXY</t>
  </si>
  <si>
    <t>B01I9CI9TO</t>
  </si>
  <si>
    <t>B01I9CI2QO</t>
  </si>
  <si>
    <t>B01I9C07AS</t>
  </si>
  <si>
    <t>B01I9BZ7KY</t>
  </si>
  <si>
    <t>B01I9C3E0S</t>
  </si>
  <si>
    <t>B01I9C37AK</t>
  </si>
  <si>
    <t>B01I9C2VCA</t>
  </si>
  <si>
    <t>B01I9BYUQ6</t>
  </si>
  <si>
    <t>B078HFLP1K</t>
  </si>
  <si>
    <t>B079NY4KTL</t>
  </si>
  <si>
    <t>B078HF27T9</t>
  </si>
  <si>
    <t>B078HC4XT6</t>
  </si>
  <si>
    <t>B078HBLXT5</t>
  </si>
  <si>
    <t>B078HCSLC3</t>
  </si>
  <si>
    <t>B078HDSH3G</t>
  </si>
  <si>
    <t>B078HFPLVV</t>
  </si>
  <si>
    <t>B078HC4XTB</t>
  </si>
  <si>
    <t>B078HDP3H5</t>
  </si>
  <si>
    <t>B078HHB4N3</t>
  </si>
  <si>
    <t>B078HDZWKD</t>
  </si>
  <si>
    <t>B07FQGWBKR</t>
  </si>
  <si>
    <t>B07FQWYW4K</t>
  </si>
  <si>
    <t>B07FQP65B7</t>
  </si>
  <si>
    <t>B07FQR2825</t>
  </si>
  <si>
    <t>B07FQMCKC1</t>
  </si>
  <si>
    <t>B07FQGD9XZ</t>
  </si>
  <si>
    <t>B07FR24M92</t>
  </si>
  <si>
    <t>B07FS4TJKJ</t>
  </si>
  <si>
    <t>B07FQZCWNK</t>
  </si>
  <si>
    <t>B07FS2FG3M</t>
  </si>
  <si>
    <t>B07FR21GVH</t>
  </si>
  <si>
    <t>B07FQWYW42</t>
  </si>
  <si>
    <t>B07FQQZHZ7</t>
  </si>
  <si>
    <t>B07FQZCWQ2</t>
  </si>
  <si>
    <t>B07FS3P1LK</t>
  </si>
  <si>
    <t>B07FQGDSWR</t>
  </si>
  <si>
    <t>B07FR1RQ8W</t>
  </si>
  <si>
    <t>B07FQM5ZPZ</t>
  </si>
  <si>
    <t>B01LZBY87O</t>
  </si>
  <si>
    <t>B01LZZEENE</t>
  </si>
  <si>
    <t>B01LYOHLQ1</t>
  </si>
  <si>
    <t>B01LZNMAQ2</t>
  </si>
  <si>
    <t>B01LWQC3RK</t>
  </si>
  <si>
    <t>B01M0B24ZP</t>
  </si>
  <si>
    <t>B01LYOM4VW</t>
  </si>
  <si>
    <t>B01LZ0C59S</t>
  </si>
  <si>
    <t>B01LZNLJFE</t>
  </si>
  <si>
    <t>B01LYONC6J</t>
  </si>
  <si>
    <t>B01LZBRU78</t>
  </si>
  <si>
    <t>B01LZBUKTT</t>
  </si>
  <si>
    <t>B01LZBZ5SY</t>
  </si>
  <si>
    <t>B01LWQC7BL</t>
  </si>
  <si>
    <t>B01LYCLTKB</t>
  </si>
  <si>
    <t>B01LX1ZBVG</t>
  </si>
  <si>
    <t>B01LXPG4H6</t>
  </si>
  <si>
    <t>B01LZNRI9L</t>
  </si>
  <si>
    <t>B01LZBS6GQ</t>
  </si>
  <si>
    <t>B01LYCUCH3</t>
  </si>
  <si>
    <t>B01LXDS8NT</t>
  </si>
  <si>
    <t>B01LYONISN</t>
  </si>
  <si>
    <t>B01LY17T6Y</t>
  </si>
  <si>
    <t>B01LX1ZGTK</t>
  </si>
  <si>
    <t>B07GJSLQVD</t>
  </si>
  <si>
    <t>B07GJCQL8L</t>
  </si>
  <si>
    <t>B07GJGZG9L</t>
  </si>
  <si>
    <t>B07GJFWXK8</t>
  </si>
  <si>
    <t>B07GJGNTBW</t>
  </si>
  <si>
    <t>B07GJ6ZPL1</t>
  </si>
  <si>
    <t>8051194808073</t>
  </si>
  <si>
    <t>8051194808080</t>
  </si>
  <si>
    <t>8051194808059</t>
  </si>
  <si>
    <t>8051194808042</t>
  </si>
  <si>
    <t>8051194808035</t>
  </si>
  <si>
    <t>8051194808066</t>
  </si>
  <si>
    <t>8051194586698</t>
  </si>
  <si>
    <t>8051194586704</t>
  </si>
  <si>
    <t>8051194586674</t>
  </si>
  <si>
    <t>8051194586667</t>
  </si>
  <si>
    <t>8051194586650</t>
  </si>
  <si>
    <t>8051194586681</t>
  </si>
  <si>
    <t>8051194586759</t>
  </si>
  <si>
    <t>8051194586766</t>
  </si>
  <si>
    <t>8051194586735</t>
  </si>
  <si>
    <t>8051194586728</t>
  </si>
  <si>
    <t>8051194586711</t>
  </si>
  <si>
    <t>8051194586742</t>
  </si>
  <si>
    <t>8051194586810</t>
  </si>
  <si>
    <t>8051194586827</t>
  </si>
  <si>
    <t>8051194586797</t>
  </si>
  <si>
    <t>8051194586780</t>
  </si>
  <si>
    <t>8051194586773</t>
  </si>
  <si>
    <t>8051194586803</t>
  </si>
  <si>
    <t>8033637761985</t>
  </si>
  <si>
    <t>8033637761978</t>
  </si>
  <si>
    <t>8033637761961</t>
  </si>
  <si>
    <t>8033637777788</t>
  </si>
  <si>
    <t>8033637761954</t>
  </si>
  <si>
    <t>8051194808189</t>
  </si>
  <si>
    <t>8051194808172</t>
  </si>
  <si>
    <t>8051194808165</t>
  </si>
  <si>
    <t>8051194808196</t>
  </si>
  <si>
    <t>8051194808158</t>
  </si>
  <si>
    <t>B07GN7QKGB</t>
  </si>
  <si>
    <t>B07GN8T8GH</t>
  </si>
  <si>
    <t>B07GN8MP4Z</t>
  </si>
  <si>
    <t>B07GN7M34K</t>
  </si>
  <si>
    <t>B07GN9K46B</t>
  </si>
  <si>
    <t>8033637682488</t>
  </si>
  <si>
    <t>8033637724102</t>
  </si>
  <si>
    <t>8033637724096</t>
  </si>
  <si>
    <t>8051194547453</t>
  </si>
  <si>
    <t>8051194547422</t>
  </si>
  <si>
    <t>8051194547439</t>
  </si>
  <si>
    <t>8051194547460</t>
  </si>
  <si>
    <t>8051194547446</t>
  </si>
  <si>
    <t>8051194647115</t>
  </si>
  <si>
    <t>8051194647108</t>
  </si>
  <si>
    <t>8051194647092</t>
  </si>
  <si>
    <t>8051194647122</t>
  </si>
  <si>
    <t>8051194647085</t>
  </si>
  <si>
    <t>B07M9DLTJZ</t>
  </si>
  <si>
    <t>B07M9DM212</t>
  </si>
  <si>
    <t>B07MCYPTC3</t>
  </si>
  <si>
    <t>B07M5N74LJ</t>
  </si>
  <si>
    <t>B07MMZJKLK</t>
  </si>
  <si>
    <t>8051194808288</t>
  </si>
  <si>
    <t>8051194808271</t>
  </si>
  <si>
    <t>8051194808264</t>
  </si>
  <si>
    <t>8051194808295</t>
  </si>
  <si>
    <t>8051194808257</t>
  </si>
  <si>
    <t>8051194958471</t>
  </si>
  <si>
    <t>8051194958464</t>
  </si>
  <si>
    <t>8051194958457</t>
  </si>
  <si>
    <t>8051194958488</t>
  </si>
  <si>
    <t>8051194958440</t>
  </si>
  <si>
    <t>8033637087863</t>
  </si>
  <si>
    <t>8033637081595</t>
  </si>
  <si>
    <t>8033637087856</t>
  </si>
  <si>
    <t>8033637087870</t>
  </si>
  <si>
    <t>8033637087849</t>
  </si>
  <si>
    <t>B07M9DML7X</t>
  </si>
  <si>
    <t>B07MN26DN8</t>
  </si>
  <si>
    <t>B07M5N6X91</t>
  </si>
  <si>
    <t>B07MCZHTKN</t>
  </si>
  <si>
    <t>B07M9DMLCT</t>
  </si>
  <si>
    <t>8033637713663</t>
  </si>
  <si>
    <t>8033637684154</t>
  </si>
  <si>
    <t>8033637713656</t>
  </si>
  <si>
    <t>8033637713670</t>
  </si>
  <si>
    <t>8033637713649</t>
  </si>
  <si>
    <t>8051194297655</t>
  </si>
  <si>
    <t>8051194297662</t>
  </si>
  <si>
    <t>8051194297631</t>
  </si>
  <si>
    <t>8051194297624</t>
  </si>
  <si>
    <t>8051194297617</t>
  </si>
  <si>
    <t>8051194297648</t>
  </si>
  <si>
    <t>8051194241672</t>
  </si>
  <si>
    <t>8051194307033</t>
  </si>
  <si>
    <t>8051194241665</t>
  </si>
  <si>
    <t>8051194241658</t>
  </si>
  <si>
    <t>8051194238771</t>
  </si>
  <si>
    <t>B01I9CAM4E</t>
  </si>
  <si>
    <t>B01I9C5ILG</t>
  </si>
  <si>
    <t>B01I9C9NTO</t>
  </si>
  <si>
    <t>B01I9C4IB2</t>
  </si>
  <si>
    <t>B01I9C4OL6</t>
  </si>
  <si>
    <t>B01I9C4OVQ</t>
  </si>
  <si>
    <t>B01I9C8E3U</t>
  </si>
  <si>
    <t>B01I9BYP6Q</t>
  </si>
  <si>
    <t>B01I9BY8SG</t>
  </si>
  <si>
    <t>B01I9BXYM2</t>
  </si>
  <si>
    <t>B01I9C1X38</t>
  </si>
  <si>
    <t>B01I9C1K40</t>
  </si>
  <si>
    <t>B01I9C1QO4</t>
  </si>
  <si>
    <t>B01I9BXYWM</t>
  </si>
  <si>
    <t>B01I9C0O10</t>
  </si>
  <si>
    <t>B01I9C18XS</t>
  </si>
  <si>
    <t>B01I9C4VQY</t>
  </si>
  <si>
    <t>B01I9C12SY</t>
  </si>
  <si>
    <t>B01I9CJG8M</t>
  </si>
  <si>
    <t>B01I9CJQZA</t>
  </si>
  <si>
    <t>B01I9BYZA2</t>
  </si>
  <si>
    <t>B01I9BYKES</t>
  </si>
  <si>
    <t>B01I9BZNQM</t>
  </si>
  <si>
    <t>B01I9CJNZI</t>
  </si>
  <si>
    <t>8051194159830</t>
  </si>
  <si>
    <t>8051194203403</t>
  </si>
  <si>
    <t>8051194203410</t>
  </si>
  <si>
    <t>8051194158437</t>
  </si>
  <si>
    <t>8051194203380</t>
  </si>
  <si>
    <t>8051194203397</t>
  </si>
  <si>
    <t>8051194158413</t>
  </si>
  <si>
    <t>8051194159915</t>
  </si>
  <si>
    <t>8051194651648</t>
  </si>
  <si>
    <t>8051194651655</t>
  </si>
  <si>
    <t>8051194647368</t>
  </si>
  <si>
    <t>8051194159106</t>
  </si>
  <si>
    <t>8051194158444</t>
  </si>
  <si>
    <t>8051194158451</t>
  </si>
  <si>
    <t>8051194203458</t>
  </si>
  <si>
    <t>8051194159113</t>
  </si>
  <si>
    <t>B01I9BYZFM</t>
  </si>
  <si>
    <t>8051194988652</t>
  </si>
  <si>
    <t>B01I9BZC9K</t>
  </si>
  <si>
    <t>8051194988669</t>
  </si>
  <si>
    <t>B01I9BYKCK</t>
  </si>
  <si>
    <t>8051194988638</t>
  </si>
  <si>
    <t>B01I9C1WRU</t>
  </si>
  <si>
    <t>8051194988621</t>
  </si>
  <si>
    <t>B01I9C2AN0</t>
  </si>
  <si>
    <t>8051194988614</t>
  </si>
  <si>
    <t>B01I9BY8MC</t>
  </si>
  <si>
    <t>8051194988645</t>
  </si>
  <si>
    <t>B01I9CJ2DQ</t>
  </si>
  <si>
    <t>8051194988713</t>
  </si>
  <si>
    <t>B01I9CFDGQ</t>
  </si>
  <si>
    <t>8051194988775</t>
  </si>
  <si>
    <t>B01I9CH2QA</t>
  </si>
  <si>
    <t>8051194988782</t>
  </si>
  <si>
    <t>B01I9CJ8ZS</t>
  </si>
  <si>
    <t>8051194988751</t>
  </si>
  <si>
    <t>B01I9CIQNS</t>
  </si>
  <si>
    <t>8051194988744</t>
  </si>
  <si>
    <t>B01I9CJIKI</t>
  </si>
  <si>
    <t>8051194988737</t>
  </si>
  <si>
    <t>B01I9CIJOE</t>
  </si>
  <si>
    <t>8051194988720</t>
  </si>
  <si>
    <t>B01I9CJQUA</t>
  </si>
  <si>
    <t>8051194988768</t>
  </si>
  <si>
    <t>B01I9CBVEE</t>
  </si>
  <si>
    <t>8051194988836</t>
  </si>
  <si>
    <t>B01I9CCH1U</t>
  </si>
  <si>
    <t>8051194988843</t>
  </si>
  <si>
    <t>B01I9CASSE</t>
  </si>
  <si>
    <t>8051194988812</t>
  </si>
  <si>
    <t>B01I9CB3WY</t>
  </si>
  <si>
    <t>8051194988805</t>
  </si>
  <si>
    <t>B01I9CBF0E</t>
  </si>
  <si>
    <t>8051194988799</t>
  </si>
  <si>
    <t>B01I9CC54Y</t>
  </si>
  <si>
    <t>8051194988829</t>
  </si>
  <si>
    <t>B01I9CHACG</t>
  </si>
  <si>
    <t>8051194988898</t>
  </si>
  <si>
    <t>B01I9CBQ76</t>
  </si>
  <si>
    <t>8051194988904</t>
  </si>
  <si>
    <t>B01I9CGULS</t>
  </si>
  <si>
    <t>8051194988874</t>
  </si>
  <si>
    <t>B01I9CFHIA</t>
  </si>
  <si>
    <t>8051194988867</t>
  </si>
  <si>
    <t>B01I9CGIYC</t>
  </si>
  <si>
    <t>8051194988850</t>
  </si>
  <si>
    <t>B01I9CHV98</t>
  </si>
  <si>
    <t>8051194988881</t>
  </si>
  <si>
    <t>B01I9BZXNU</t>
  </si>
  <si>
    <t>8051194988690</t>
  </si>
  <si>
    <t>B01I9C077Q</t>
  </si>
  <si>
    <t>8051194988683</t>
  </si>
  <si>
    <t>B01I9BYPCK</t>
  </si>
  <si>
    <t>8051194988676</t>
  </si>
  <si>
    <t>B01I9CIWJQ</t>
  </si>
  <si>
    <t>8051194988706</t>
  </si>
  <si>
    <t>B07X3CKH7Y</t>
  </si>
  <si>
    <t>B07X4GT6BM</t>
  </si>
  <si>
    <t>B07X4GCBRV</t>
  </si>
  <si>
    <t>B07X4GLBGL</t>
  </si>
  <si>
    <t>B07X4GK2ZT</t>
  </si>
  <si>
    <t>B07X4FCTLY</t>
  </si>
  <si>
    <t>B07X943L3J</t>
  </si>
  <si>
    <t>B07X5JFN9W</t>
  </si>
  <si>
    <t>B07X3CKH7T</t>
  </si>
  <si>
    <t>B07X7D3L7F</t>
  </si>
  <si>
    <t>B07X5K42P9</t>
  </si>
  <si>
    <t>B07X5KRK5B</t>
  </si>
  <si>
    <t>B07X6G6YB4</t>
  </si>
  <si>
    <t>B07X4GLQL6</t>
  </si>
  <si>
    <t>B07X7YVK3W</t>
  </si>
  <si>
    <t>B07X5HM2CF</t>
  </si>
  <si>
    <t>B07X3CKXQ3</t>
  </si>
  <si>
    <t>B07X3CLH84</t>
  </si>
  <si>
    <t>B07X5KGGXM</t>
  </si>
  <si>
    <t>B07X5HVPCJ</t>
  </si>
  <si>
    <t>B07X4FNT8G</t>
  </si>
  <si>
    <t>B07X5JHBJH</t>
  </si>
  <si>
    <t>B07X6GZV8P</t>
  </si>
  <si>
    <t>B07X5HX3NX</t>
  </si>
  <si>
    <t>8051194241894</t>
  </si>
  <si>
    <t>8051194241863</t>
  </si>
  <si>
    <t>8051194297860</t>
  </si>
  <si>
    <t>8051194297846</t>
  </si>
  <si>
    <t>8051194297839</t>
  </si>
  <si>
    <t>8051194297822</t>
  </si>
  <si>
    <t>8051194297853</t>
  </si>
  <si>
    <t>8051194241986</t>
  </si>
  <si>
    <t>8051194241993</t>
  </si>
  <si>
    <t>8051194155702</t>
  </si>
  <si>
    <t>8051194155726</t>
  </si>
  <si>
    <t>8051194241979</t>
  </si>
  <si>
    <t>8051194155719</t>
  </si>
  <si>
    <t>8051194242013</t>
  </si>
  <si>
    <t>8051194242006</t>
  </si>
  <si>
    <t>8051194242020</t>
  </si>
  <si>
    <t>8051194159670</t>
  </si>
  <si>
    <t>8051194203328</t>
  </si>
  <si>
    <t>8051194159168</t>
  </si>
  <si>
    <t>8051194203304</t>
  </si>
  <si>
    <t>8051194203298</t>
  </si>
  <si>
    <t>8051194203311</t>
  </si>
  <si>
    <t>8051194159786</t>
  </si>
  <si>
    <t>8051194988959</t>
  </si>
  <si>
    <t>8051194988966</t>
  </si>
  <si>
    <t>8051194988935</t>
  </si>
  <si>
    <t>8051194988928</t>
  </si>
  <si>
    <t>8051194988911</t>
  </si>
  <si>
    <t>8051194988942</t>
  </si>
  <si>
    <t>8051194989017</t>
  </si>
  <si>
    <t>8051194989079</t>
  </si>
  <si>
    <t>8051194989086</t>
  </si>
  <si>
    <t>8051194989055</t>
  </si>
  <si>
    <t>8051194989048</t>
  </si>
  <si>
    <t>8051194989031</t>
  </si>
  <si>
    <t>8051194989024</t>
  </si>
  <si>
    <t>8051194989062</t>
  </si>
  <si>
    <t>8051194989130</t>
  </si>
  <si>
    <t>8051194989147</t>
  </si>
  <si>
    <t>8051194989116</t>
  </si>
  <si>
    <t>8051194989109</t>
  </si>
  <si>
    <t>8051194989093</t>
  </si>
  <si>
    <t>8051194989123</t>
  </si>
  <si>
    <t>8051194989192</t>
  </si>
  <si>
    <t>8051194989208</t>
  </si>
  <si>
    <t>8051194989178</t>
  </si>
  <si>
    <t>8051194989161</t>
  </si>
  <si>
    <t>8051194989154</t>
  </si>
  <si>
    <t>8051194989185</t>
  </si>
  <si>
    <t>8051194988997</t>
  </si>
  <si>
    <t>8051194988980</t>
  </si>
  <si>
    <t>8051194988973</t>
  </si>
  <si>
    <t>8051194989000</t>
  </si>
  <si>
    <t>B07M5N77ZN</t>
  </si>
  <si>
    <t>B07M9DLQ4G</t>
  </si>
  <si>
    <t>B07M9DMHLT</t>
  </si>
  <si>
    <t>B07M9DMJ1D</t>
  </si>
  <si>
    <t>B07M9DM4SV</t>
  </si>
  <si>
    <t>B07M9DML5C</t>
  </si>
  <si>
    <t>B07M9DM9TN</t>
  </si>
  <si>
    <t>B07M5N5ZR6</t>
  </si>
  <si>
    <t>B07M9DM9JM</t>
  </si>
  <si>
    <t>B07M9DM4T9</t>
  </si>
  <si>
    <t>B07MGL6SVV</t>
  </si>
  <si>
    <t>B07MGL7BTH</t>
  </si>
  <si>
    <t>B07MGL62N9</t>
  </si>
  <si>
    <t>B07MCZHVCM</t>
  </si>
  <si>
    <t>B07M9DLW5F</t>
  </si>
  <si>
    <t>B07M9DL3YB</t>
  </si>
  <si>
    <t>B07MGL6SB5</t>
  </si>
  <si>
    <t>B07MCZHLBZ</t>
  </si>
  <si>
    <t>B07MGL6XFH</t>
  </si>
  <si>
    <t>B07M5N7JGH</t>
  </si>
  <si>
    <t>B07MCZJGD5</t>
  </si>
  <si>
    <t>B07M9DMJX4</t>
  </si>
  <si>
    <t>B07MCZJJ9M</t>
  </si>
  <si>
    <t>B07MGL6LDQ</t>
  </si>
  <si>
    <t>B07M9DMRDP</t>
  </si>
  <si>
    <t>B07MGL4NBD</t>
  </si>
  <si>
    <t>B07MGL6JTN</t>
  </si>
  <si>
    <t>B07M9DMMLP</t>
  </si>
  <si>
    <t>B07MCZJ5LQ</t>
  </si>
  <si>
    <t>B07MCZHW5D</t>
  </si>
  <si>
    <t>B01C8Z996K</t>
  </si>
  <si>
    <t>B01CQPL15E</t>
  </si>
  <si>
    <t>B01CZ2Z24O</t>
  </si>
  <si>
    <t>B01C8Z97VM</t>
  </si>
  <si>
    <t>B01C8Z96EA</t>
  </si>
  <si>
    <t>B01C8Z9Q4K</t>
  </si>
  <si>
    <t>B01F3W4O10</t>
  </si>
  <si>
    <t>B01C8Z9NMU</t>
  </si>
  <si>
    <t>B01C8Z9R6M</t>
  </si>
  <si>
    <t>B01C8ZA2J8</t>
  </si>
  <si>
    <t>B01C8ZA7QQ</t>
  </si>
  <si>
    <t>B01C8Z8GOG</t>
  </si>
  <si>
    <t>B01CVXEIOC</t>
  </si>
  <si>
    <t>B01C8Z8060</t>
  </si>
  <si>
    <t>B01CVXE6BC</t>
  </si>
  <si>
    <t>B01CVXE84C</t>
  </si>
  <si>
    <t>B01CVXE1TE</t>
  </si>
  <si>
    <t>B01CVXDYPG</t>
  </si>
  <si>
    <t>B01CVXDW94</t>
  </si>
  <si>
    <t>B01CVXE48W</t>
  </si>
  <si>
    <t>B01C8Z8UCO</t>
  </si>
  <si>
    <t>B01CVXECFC</t>
  </si>
  <si>
    <t>B01CVXEABS</t>
  </si>
  <si>
    <t>B01C8Z8GWI</t>
  </si>
  <si>
    <t>8051194721587</t>
  </si>
  <si>
    <t>8051194737427</t>
  </si>
  <si>
    <t>8051194737403</t>
  </si>
  <si>
    <t>8051194721570</t>
  </si>
  <si>
    <t>8051194737397</t>
  </si>
  <si>
    <t>8051194737410</t>
  </si>
  <si>
    <t>8051194737465</t>
  </si>
  <si>
    <t>8051194737472</t>
  </si>
  <si>
    <t>8051194721617</t>
  </si>
  <si>
    <t>8051194737441</t>
  </si>
  <si>
    <t>8051194737434</t>
  </si>
  <si>
    <t>8051194737458</t>
  </si>
  <si>
    <t>8051194737496</t>
  </si>
  <si>
    <t>8051194737502</t>
  </si>
  <si>
    <t>8051194737489</t>
  </si>
  <si>
    <t>8051194737311</t>
  </si>
  <si>
    <t>8051194721556</t>
  </si>
  <si>
    <t>8051194721563</t>
  </si>
  <si>
    <t>8051194737533</t>
  </si>
  <si>
    <t>8051194721600</t>
  </si>
  <si>
    <t>8051194721594</t>
  </si>
  <si>
    <t>8051194737328</t>
  </si>
  <si>
    <t>8051194737519</t>
  </si>
  <si>
    <t>8051194737526</t>
  </si>
  <si>
    <t>B07FQR2CYT</t>
  </si>
  <si>
    <t>B07FR1RQ87</t>
  </si>
  <si>
    <t>B07FQM5ZQ9</t>
  </si>
  <si>
    <t>B07FQWYW3J</t>
  </si>
  <si>
    <t>B07FQM2NYX</t>
  </si>
  <si>
    <t>B07FS4TJJ5</t>
  </si>
  <si>
    <t>B07FQQZHZT</t>
  </si>
  <si>
    <t>B07FQX24S3</t>
  </si>
  <si>
    <t>B07FQQZHYQ</t>
  </si>
  <si>
    <t>B07FQGDSYC</t>
  </si>
  <si>
    <t>B07FQXSC68</t>
  </si>
  <si>
    <t>B07FR2F18H</t>
  </si>
  <si>
    <t>B07FQXS7F1</t>
  </si>
  <si>
    <t>B07FQX24SL</t>
  </si>
  <si>
    <t>B07FQGD9WT</t>
  </si>
  <si>
    <t>B07FQR2CY4</t>
  </si>
  <si>
    <t>B07FR2LX48</t>
  </si>
  <si>
    <t>B07FQGWBKQ</t>
  </si>
  <si>
    <t>8051194547286</t>
  </si>
  <si>
    <t>8051194547293</t>
  </si>
  <si>
    <t>8051194547330</t>
  </si>
  <si>
    <t>8051194547347</t>
  </si>
  <si>
    <t>8051194541932</t>
  </si>
  <si>
    <t>8051194547316</t>
  </si>
  <si>
    <t>8051194547309</t>
  </si>
  <si>
    <t>8051194547323</t>
  </si>
  <si>
    <t>8051194541765</t>
  </si>
  <si>
    <t>8051194541819</t>
  </si>
  <si>
    <t>8051194541802</t>
  </si>
  <si>
    <t>8051194547279</t>
  </si>
  <si>
    <t>8051194566317</t>
  </si>
  <si>
    <t>8051194570444</t>
  </si>
  <si>
    <t>8051194570482</t>
  </si>
  <si>
    <t>8051194570499</t>
  </si>
  <si>
    <t>8051194541888</t>
  </si>
  <si>
    <t>8051194570468</t>
  </si>
  <si>
    <t>8051194570451</t>
  </si>
  <si>
    <t>8051194570475</t>
  </si>
  <si>
    <t>8051194541871</t>
  </si>
  <si>
    <t>8051194566300</t>
  </si>
  <si>
    <t>8051194570314</t>
  </si>
  <si>
    <t>8051194570437</t>
  </si>
  <si>
    <t>B078H9FBH3</t>
  </si>
  <si>
    <t>B078HFLQLL</t>
  </si>
  <si>
    <t>B078HFRNY7</t>
  </si>
  <si>
    <t>B078HDZWKB</t>
  </si>
  <si>
    <t>B078HCNF45</t>
  </si>
  <si>
    <t>B078HDZWKC</t>
  </si>
  <si>
    <t>B078HFN2LC</t>
  </si>
  <si>
    <t>B078HFLM1B</t>
  </si>
  <si>
    <t>B078HD24MV</t>
  </si>
  <si>
    <t>B078HD74SR</t>
  </si>
  <si>
    <t>B078HCSLBZ</t>
  </si>
  <si>
    <t>B078HDQQ28</t>
  </si>
  <si>
    <t>B078H9NQSC</t>
  </si>
  <si>
    <t>B078HG31H2</t>
  </si>
  <si>
    <t>B078HF3HGF</t>
  </si>
  <si>
    <t>B078HFLQLK</t>
  </si>
  <si>
    <t>B078HCSGVL</t>
  </si>
  <si>
    <t>B078HG31GV</t>
  </si>
  <si>
    <t>B078HH453G</t>
  </si>
  <si>
    <t>B078HD74SX</t>
  </si>
  <si>
    <t>B078HH453F</t>
  </si>
  <si>
    <t>B078HBZJNJ</t>
  </si>
  <si>
    <t>B078HF27TC</t>
  </si>
  <si>
    <t>B078HBLXT4</t>
  </si>
  <si>
    <t>8051194298164</t>
  </si>
  <si>
    <t>8051194298171</t>
  </si>
  <si>
    <t>8051194298140</t>
  </si>
  <si>
    <t>8051194298133</t>
  </si>
  <si>
    <t>8051194298126</t>
  </si>
  <si>
    <t>8051194298157</t>
  </si>
  <si>
    <t>8051194298225</t>
  </si>
  <si>
    <t>8051194543387</t>
  </si>
  <si>
    <t>8051194543394</t>
  </si>
  <si>
    <t>8051194541895</t>
  </si>
  <si>
    <t>8051194543363</t>
  </si>
  <si>
    <t>8051194543356</t>
  </si>
  <si>
    <t>8051194543370</t>
  </si>
  <si>
    <t>8051194298232</t>
  </si>
  <si>
    <t>8051194298201</t>
  </si>
  <si>
    <t>8051194298195</t>
  </si>
  <si>
    <t>8051194298188</t>
  </si>
  <si>
    <t>8051194298218</t>
  </si>
  <si>
    <t>8051194543417</t>
  </si>
  <si>
    <t>8051194543424</t>
  </si>
  <si>
    <t>8051194298294</t>
  </si>
  <si>
    <t>8051194298270</t>
  </si>
  <si>
    <t>8051194298348</t>
  </si>
  <si>
    <t>8051194298355</t>
  </si>
  <si>
    <t>8051194298324</t>
  </si>
  <si>
    <t>8051194298317</t>
  </si>
  <si>
    <t>8051194298300</t>
  </si>
  <si>
    <t>8051194298331</t>
  </si>
  <si>
    <t>B078W472CX</t>
  </si>
  <si>
    <t>8033637137377</t>
  </si>
  <si>
    <t>B078W4J2LJ</t>
  </si>
  <si>
    <t>8033637137353</t>
  </si>
  <si>
    <t>B078W4T945</t>
  </si>
  <si>
    <t>8033637137346</t>
  </si>
  <si>
    <t>B078W481HR</t>
  </si>
  <si>
    <t>8033637137339</t>
  </si>
  <si>
    <t>B078W56YVQ</t>
  </si>
  <si>
    <t>8033637137360</t>
  </si>
  <si>
    <t>B078HDZFFJ</t>
  </si>
  <si>
    <t>B079NQXMNG</t>
  </si>
  <si>
    <t>B078HGYKFM</t>
  </si>
  <si>
    <t>B078HDGYJH</t>
  </si>
  <si>
    <t>B078HD24MP</t>
  </si>
  <si>
    <t>B078HG31GT</t>
  </si>
  <si>
    <t>B078HHB4MY</t>
  </si>
  <si>
    <t>B078HGYKFP</t>
  </si>
  <si>
    <t>B078HD24MQ</t>
  </si>
  <si>
    <t>B078H9FBH8</t>
  </si>
  <si>
    <t>B078HFRNY6</t>
  </si>
  <si>
    <t>B078HBZ92X</t>
  </si>
  <si>
    <t>B078HD7QTM</t>
  </si>
  <si>
    <t>B078HFRNY9</t>
  </si>
  <si>
    <t>B078HJ5W3W</t>
  </si>
  <si>
    <t>B078HDSH3B</t>
  </si>
  <si>
    <t>B078H9NQS9</t>
  </si>
  <si>
    <t>B078HFZG6S</t>
  </si>
  <si>
    <t>B078HCNF44</t>
  </si>
  <si>
    <t>B078H9NQSB</t>
  </si>
  <si>
    <t>B078HD24MT</t>
  </si>
  <si>
    <t>B078HC4XT8</t>
  </si>
  <si>
    <t>B078HDSH3F</t>
  </si>
  <si>
    <t>B078HFZG6Y</t>
  </si>
  <si>
    <t>B078HDSH3C</t>
  </si>
  <si>
    <t>B078H9FBH6</t>
  </si>
  <si>
    <t>B078HD24MS</t>
  </si>
  <si>
    <t>B078HDQQ27</t>
  </si>
  <si>
    <t>B078HC4XT7</t>
  </si>
  <si>
    <t>B078HBLXT6</t>
  </si>
  <si>
    <t>B078HG31GX</t>
  </si>
  <si>
    <t>8033637044583</t>
  </si>
  <si>
    <t>B078HDVBWP</t>
  </si>
  <si>
    <t>8033637044590</t>
  </si>
  <si>
    <t>B078HDZWKF</t>
  </si>
  <si>
    <t>8033637044569</t>
  </si>
  <si>
    <t>B078HJ7MS4</t>
  </si>
  <si>
    <t>8033637041599</t>
  </si>
  <si>
    <t>B078HCSLC2</t>
  </si>
  <si>
    <t>8033637041582</t>
  </si>
  <si>
    <t>B078HG31GY</t>
  </si>
  <si>
    <t>8033637044576</t>
  </si>
  <si>
    <t>B078HFN2LB</t>
  </si>
  <si>
    <t>8033637049793</t>
  </si>
  <si>
    <t>B078HGYG4M</t>
  </si>
  <si>
    <t>8033637049908</t>
  </si>
  <si>
    <t>B078HFZG6Z</t>
  </si>
  <si>
    <t>8033637044736</t>
  </si>
  <si>
    <t>B078HFRQNL</t>
  </si>
  <si>
    <t>8033637044613</t>
  </si>
  <si>
    <t>B078HBQWPD</t>
  </si>
  <si>
    <t>8033637044606</t>
  </si>
  <si>
    <t>B078HD7QTR</t>
  </si>
  <si>
    <t>8033637044804</t>
  </si>
  <si>
    <t>B078HDVBWR</t>
  </si>
  <si>
    <t>8033637052724</t>
  </si>
  <si>
    <t>B078HFLP1M</t>
  </si>
  <si>
    <t>8033637052731</t>
  </si>
  <si>
    <t>B078HDSH3K</t>
  </si>
  <si>
    <t>8033637052403</t>
  </si>
  <si>
    <t>B078HD74SV</t>
  </si>
  <si>
    <t>8033637052397</t>
  </si>
  <si>
    <t>B078HDZFFL</t>
  </si>
  <si>
    <t>8033637052380</t>
  </si>
  <si>
    <t>B078HDP3H6</t>
  </si>
  <si>
    <t>8033637052410</t>
  </si>
  <si>
    <t>B078HDVBWQ</t>
  </si>
  <si>
    <t>8033637052786</t>
  </si>
  <si>
    <t>B078HF3HGB</t>
  </si>
  <si>
    <t>8033637052793</t>
  </si>
  <si>
    <t>B078HBZ933</t>
  </si>
  <si>
    <t>8033637052762</t>
  </si>
  <si>
    <t>B078H9QTKD</t>
  </si>
  <si>
    <t>8033637052755</t>
  </si>
  <si>
    <t>B078HFPLVW</t>
  </si>
  <si>
    <t>8033637052748</t>
  </si>
  <si>
    <t>B078HJ7MS5</t>
  </si>
  <si>
    <t>8033637052779</t>
  </si>
  <si>
    <t>8051194298409</t>
  </si>
  <si>
    <t>8051194298416</t>
  </si>
  <si>
    <t>8051194298386</t>
  </si>
  <si>
    <t>8051194298379</t>
  </si>
  <si>
    <t>8051194298362</t>
  </si>
  <si>
    <t>8051194298393</t>
  </si>
  <si>
    <t>8051194298461</t>
  </si>
  <si>
    <t>8051194298478</t>
  </si>
  <si>
    <t>8051194298447</t>
  </si>
  <si>
    <t>8051194298430</t>
  </si>
  <si>
    <t>8051194298423</t>
  </si>
  <si>
    <t>8051194298454</t>
  </si>
  <si>
    <t>8051194298522</t>
  </si>
  <si>
    <t>8051194298539</t>
  </si>
  <si>
    <t>8051194298508</t>
  </si>
  <si>
    <t>8051194298492</t>
  </si>
  <si>
    <t>8051194298485</t>
  </si>
  <si>
    <t>8051194298515</t>
  </si>
  <si>
    <t>8051194298584</t>
  </si>
  <si>
    <t>8051194298591</t>
  </si>
  <si>
    <t>8051194298560</t>
  </si>
  <si>
    <t>8051194298553</t>
  </si>
  <si>
    <t>8051194298546</t>
  </si>
  <si>
    <t>8051194298577</t>
  </si>
  <si>
    <t>8051194547873</t>
  </si>
  <si>
    <t>8051194547880</t>
  </si>
  <si>
    <t>8051194547774</t>
  </si>
  <si>
    <t>8051194546241</t>
  </si>
  <si>
    <t>8051194547859</t>
  </si>
  <si>
    <t>8051194547866</t>
  </si>
  <si>
    <t>8051194547897</t>
  </si>
  <si>
    <t>8051194547903</t>
  </si>
  <si>
    <t>8051194547781</t>
  </si>
  <si>
    <t>8051194547811</t>
  </si>
  <si>
    <t>8051194547804</t>
  </si>
  <si>
    <t>8051194546265</t>
  </si>
  <si>
    <t>8051194547941</t>
  </si>
  <si>
    <t>8051194547958</t>
  </si>
  <si>
    <t>8051194547798</t>
  </si>
  <si>
    <t>8051194547927</t>
  </si>
  <si>
    <t>8051194547910</t>
  </si>
  <si>
    <t>8051194547934</t>
  </si>
  <si>
    <t>8051194547996</t>
  </si>
  <si>
    <t>8051194548009</t>
  </si>
  <si>
    <t>8051194546258</t>
  </si>
  <si>
    <t>8051194547972</t>
  </si>
  <si>
    <t>8051194547965</t>
  </si>
  <si>
    <t>8051194547989</t>
  </si>
  <si>
    <t>B078HFLP1J</t>
  </si>
  <si>
    <t>B078HBZJNF</t>
  </si>
  <si>
    <t>B078HFN2L9</t>
  </si>
  <si>
    <t>B078HBZ92T</t>
  </si>
  <si>
    <t>B078HF27T8</t>
  </si>
  <si>
    <t>B078HFZG6W</t>
  </si>
  <si>
    <t>B078HFLP1H</t>
  </si>
  <si>
    <t>B078HDGYJC</t>
  </si>
  <si>
    <t>B078HFLP1L</t>
  </si>
  <si>
    <t>B078HH453D</t>
  </si>
  <si>
    <t>B078HF27TB</t>
  </si>
  <si>
    <t>B078HBZJNG</t>
  </si>
  <si>
    <t>B078HFRQNH</t>
  </si>
  <si>
    <t>B078HJ5W3X</t>
  </si>
  <si>
    <t>B078HDVBWK</t>
  </si>
  <si>
    <t>B078HGYG4H</t>
  </si>
  <si>
    <t>B078HDLTW1</t>
  </si>
  <si>
    <t>B078HFLQL8</t>
  </si>
  <si>
    <t>B078HDZWK8</t>
  </si>
  <si>
    <t>B078HFLQLB</t>
  </si>
  <si>
    <t>B078HCSLBY</t>
  </si>
  <si>
    <t>B078HDGYJD</t>
  </si>
  <si>
    <t>B078HFLQLF</t>
  </si>
  <si>
    <t>B078H9FBH7</t>
  </si>
  <si>
    <t>8051194548054</t>
  </si>
  <si>
    <t>8051194548061</t>
  </si>
  <si>
    <t>8051194547736</t>
  </si>
  <si>
    <t>8051194547842</t>
  </si>
  <si>
    <t>8051194547835</t>
  </si>
  <si>
    <t>8051194548047</t>
  </si>
  <si>
    <t>8051194548108</t>
  </si>
  <si>
    <t>8051194548115</t>
  </si>
  <si>
    <t>8051194547743</t>
  </si>
  <si>
    <t>8051194548085</t>
  </si>
  <si>
    <t>8051194548078</t>
  </si>
  <si>
    <t>8051194548092</t>
  </si>
  <si>
    <t>8051194570178</t>
  </si>
  <si>
    <t>8051194570185</t>
  </si>
  <si>
    <t>8051194547750</t>
  </si>
  <si>
    <t>8051194570154</t>
  </si>
  <si>
    <t>8051194570147</t>
  </si>
  <si>
    <t>8051194570161</t>
  </si>
  <si>
    <t>8051194570215</t>
  </si>
  <si>
    <t>8051194570222</t>
  </si>
  <si>
    <t>8051194547767</t>
  </si>
  <si>
    <t>8051194570208</t>
  </si>
  <si>
    <t>8051194570192</t>
  </si>
  <si>
    <t>8051194549020</t>
  </si>
  <si>
    <t>B07M9DMR46</t>
  </si>
  <si>
    <t>B07MMZ1KXF</t>
  </si>
  <si>
    <t>B07MCZHTXZ</t>
  </si>
  <si>
    <t>B07MK6J38W</t>
  </si>
  <si>
    <t>B07MGL6F5X</t>
  </si>
  <si>
    <t>B07M5N6WWP</t>
  </si>
  <si>
    <t>B07M5N7J1V</t>
  </si>
  <si>
    <t>B07M5N7K4Z</t>
  </si>
  <si>
    <t>B07MMY7KY6</t>
  </si>
  <si>
    <t>B07M5N5ZR8</t>
  </si>
  <si>
    <t>B07MK6FXSR</t>
  </si>
  <si>
    <t>B07M9DMRZH</t>
  </si>
  <si>
    <t>B07MMZDR5Q</t>
  </si>
  <si>
    <t>B07MK6J988</t>
  </si>
  <si>
    <t>B07MCZHQFX</t>
  </si>
  <si>
    <t>B07MCZHX2G</t>
  </si>
  <si>
    <t>B07MK6J1M1</t>
  </si>
  <si>
    <t>B07MCZH6JH</t>
  </si>
  <si>
    <t>8051194898876</t>
  </si>
  <si>
    <t>8051194898883</t>
  </si>
  <si>
    <t>8051194891013</t>
  </si>
  <si>
    <t>8051194898852</t>
  </si>
  <si>
    <t>8051194898845</t>
  </si>
  <si>
    <t>8051194898869</t>
  </si>
  <si>
    <t>8051194898920</t>
  </si>
  <si>
    <t>8051194898951</t>
  </si>
  <si>
    <t>8051194898968</t>
  </si>
  <si>
    <t>8051194890993</t>
  </si>
  <si>
    <t>8051194891068</t>
  </si>
  <si>
    <t>8051194891051</t>
  </si>
  <si>
    <t>8051194898937</t>
  </si>
  <si>
    <t>8051194898944</t>
  </si>
  <si>
    <t>8051194891020</t>
  </si>
  <si>
    <t>8051194898906</t>
  </si>
  <si>
    <t>8051194898890</t>
  </si>
  <si>
    <t>8051194898913</t>
  </si>
  <si>
    <t>8051194899002</t>
  </si>
  <si>
    <t>8051194899019</t>
  </si>
  <si>
    <t>8051194891037</t>
  </si>
  <si>
    <t>8051194898982</t>
  </si>
  <si>
    <t>8051194898975</t>
  </si>
  <si>
    <t>8051194898999</t>
  </si>
  <si>
    <t>B07MN299PV</t>
  </si>
  <si>
    <t>B07MN28SW4</t>
  </si>
  <si>
    <t>B07MK6J9J5</t>
  </si>
  <si>
    <t>B07M5N7MXQ</t>
  </si>
  <si>
    <t>B07M9DM9K7</t>
  </si>
  <si>
    <t>B07M5N75G4</t>
  </si>
  <si>
    <t>B07MGL6NXC</t>
  </si>
  <si>
    <t>B07M5N7334</t>
  </si>
  <si>
    <t>B07MK6F3SJ</t>
  </si>
  <si>
    <t>B07M5N7V4G</t>
  </si>
  <si>
    <t>B07M9DM97T</t>
  </si>
  <si>
    <t>B07M9DM76Q</t>
  </si>
  <si>
    <t>B07MCY5LB5</t>
  </si>
  <si>
    <t>B07M9DMSBJ</t>
  </si>
  <si>
    <t>B07MMWML4X</t>
  </si>
  <si>
    <t>B07M5N69CR</t>
  </si>
  <si>
    <t>B07M9DLW5M</t>
  </si>
  <si>
    <t>B07MGL6WLL</t>
  </si>
  <si>
    <t>B07MCZHZNM</t>
  </si>
  <si>
    <t>B07M9DLTK6</t>
  </si>
  <si>
    <t>B07M5N7GRD</t>
  </si>
  <si>
    <t>B07M5N7J24</t>
  </si>
  <si>
    <t>B07MCZHTYC</t>
  </si>
  <si>
    <t>B07MCZJJ9T</t>
  </si>
  <si>
    <t>8051194548474</t>
  </si>
  <si>
    <t>8051194548481</t>
  </si>
  <si>
    <t>8051194548337</t>
  </si>
  <si>
    <t>8051194548450</t>
  </si>
  <si>
    <t>8051194548443</t>
  </si>
  <si>
    <t>8051194548467</t>
  </si>
  <si>
    <t>8051194548528</t>
  </si>
  <si>
    <t>8051194548535</t>
  </si>
  <si>
    <t>8051194548344</t>
  </si>
  <si>
    <t>8051194548504</t>
  </si>
  <si>
    <t>8051194548498</t>
  </si>
  <si>
    <t>8051194548511</t>
  </si>
  <si>
    <t>8051194548603</t>
  </si>
  <si>
    <t>8051194548610</t>
  </si>
  <si>
    <t>8051194548368</t>
  </si>
  <si>
    <t>8051194548580</t>
  </si>
  <si>
    <t>8051194548573</t>
  </si>
  <si>
    <t>8051194548597</t>
  </si>
  <si>
    <t>8051194548559</t>
  </si>
  <si>
    <t>8051194548566</t>
  </si>
  <si>
    <t>8051194548351</t>
  </si>
  <si>
    <t>8051194548405</t>
  </si>
  <si>
    <t>8051194548399</t>
  </si>
  <si>
    <t>8051194548542</t>
  </si>
  <si>
    <t>8051194548658</t>
  </si>
  <si>
    <t>8051194548665</t>
  </si>
  <si>
    <t>8051194548375</t>
  </si>
  <si>
    <t>8051194548634</t>
  </si>
  <si>
    <t>8051194548627</t>
  </si>
  <si>
    <t>8051194548641</t>
  </si>
  <si>
    <t>8051194548702</t>
  </si>
  <si>
    <t>8051194548719</t>
  </si>
  <si>
    <t>8051194548382</t>
  </si>
  <si>
    <t>8051194548689</t>
  </si>
  <si>
    <t>8051194548672</t>
  </si>
  <si>
    <t>8051194548696</t>
  </si>
  <si>
    <t>8051194079244</t>
  </si>
  <si>
    <t>8051194079336</t>
  </si>
  <si>
    <t>8051194079350</t>
  </si>
  <si>
    <t>8051194079299</t>
  </si>
  <si>
    <t>8051194566355</t>
  </si>
  <si>
    <t>8051194570529</t>
  </si>
  <si>
    <t>8051194570550</t>
  </si>
  <si>
    <t>8051194566379</t>
  </si>
  <si>
    <t>8051194566416</t>
  </si>
  <si>
    <t>8051194566362</t>
  </si>
  <si>
    <t>8051194570536</t>
  </si>
  <si>
    <t>8051194570543</t>
  </si>
  <si>
    <t>8051194566409</t>
  </si>
  <si>
    <t>8051194570505</t>
  </si>
  <si>
    <t>8051194566348</t>
  </si>
  <si>
    <t>8051194570512</t>
  </si>
  <si>
    <t>8051194570574</t>
  </si>
  <si>
    <t>8051194570581</t>
  </si>
  <si>
    <t>8051194566386</t>
  </si>
  <si>
    <t>8051194566690</t>
  </si>
  <si>
    <t>8051194566683</t>
  </si>
  <si>
    <t>8051194570567</t>
  </si>
  <si>
    <t>8051194570611</t>
  </si>
  <si>
    <t>8051194570628</t>
  </si>
  <si>
    <t>8051194566423</t>
  </si>
  <si>
    <t>8051194570604</t>
  </si>
  <si>
    <t>8051194570598</t>
  </si>
  <si>
    <t>8051194566393</t>
  </si>
  <si>
    <t>B078HDSH3H</t>
  </si>
  <si>
    <t>8033637054261</t>
  </si>
  <si>
    <t>B078HC6MJZ</t>
  </si>
  <si>
    <t>8033637054278</t>
  </si>
  <si>
    <t>B078HD74SW</t>
  </si>
  <si>
    <t>8033637054247</t>
  </si>
  <si>
    <t>B078H9FBH5</t>
  </si>
  <si>
    <t>8033637054230</t>
  </si>
  <si>
    <t>B078HBQWPC</t>
  </si>
  <si>
    <t>8033637054223</t>
  </si>
  <si>
    <t>B078HDGYJF</t>
  </si>
  <si>
    <t>8033637054254</t>
  </si>
  <si>
    <t>B078HFZG72</t>
  </si>
  <si>
    <t>8033637055701</t>
  </si>
  <si>
    <t>B078HFZG71</t>
  </si>
  <si>
    <t>8033637055718</t>
  </si>
  <si>
    <t>B078HBZ92Z</t>
  </si>
  <si>
    <t>8033637055688</t>
  </si>
  <si>
    <t>B078HH9N1G</t>
  </si>
  <si>
    <t>8033637055541</t>
  </si>
  <si>
    <t>B078HF3HGC</t>
  </si>
  <si>
    <t>8033637055206</t>
  </si>
  <si>
    <t>B078HBZ92Y</t>
  </si>
  <si>
    <t>8033637055695</t>
  </si>
  <si>
    <t>8051194547682</t>
  </si>
  <si>
    <t>8051194548177</t>
  </si>
  <si>
    <t>8051194569929</t>
  </si>
  <si>
    <t>8051194567598</t>
  </si>
  <si>
    <t>8051194548313</t>
  </si>
  <si>
    <t>8051194547699</t>
  </si>
  <si>
    <t>8051194569905</t>
  </si>
  <si>
    <t>8051194569912</t>
  </si>
  <si>
    <t>8051194548153</t>
  </si>
  <si>
    <t>8051194548146</t>
  </si>
  <si>
    <t>8051194547675</t>
  </si>
  <si>
    <t>8051194548160</t>
  </si>
  <si>
    <t>8051194586872</t>
  </si>
  <si>
    <t>8051194586889</t>
  </si>
  <si>
    <t>8051194586858</t>
  </si>
  <si>
    <t>8051194586841</t>
  </si>
  <si>
    <t>8051194586834</t>
  </si>
  <si>
    <t>8051194586865</t>
  </si>
  <si>
    <t>8051194548214</t>
  </si>
  <si>
    <t>8051194548221</t>
  </si>
  <si>
    <t>8051194547705</t>
  </si>
  <si>
    <t>8051194548191</t>
  </si>
  <si>
    <t>8051194548184</t>
  </si>
  <si>
    <t>8051194548207</t>
  </si>
  <si>
    <t>8051194569950</t>
  </si>
  <si>
    <t>8051194569967</t>
  </si>
  <si>
    <t>8051194548320</t>
  </si>
  <si>
    <t>8051194569943</t>
  </si>
  <si>
    <t>8051194569936</t>
  </si>
  <si>
    <t>8051194547712</t>
  </si>
  <si>
    <t>B01N2VKYCN</t>
  </si>
  <si>
    <t>B01MZ1F6RA</t>
  </si>
  <si>
    <t>B01N7JTY93</t>
  </si>
  <si>
    <t>B01N7JUAM9</t>
  </si>
  <si>
    <t>B01MTA00OF</t>
  </si>
  <si>
    <t>B01NCMXG24</t>
  </si>
  <si>
    <t>B01MTA016O</t>
  </si>
  <si>
    <t>B01NAU5WJO</t>
  </si>
  <si>
    <t>B01MUBMX30</t>
  </si>
  <si>
    <t>B01MZAPIG0</t>
  </si>
  <si>
    <t>B01N34UKTN</t>
  </si>
  <si>
    <t>B01MZAPHXX</t>
  </si>
  <si>
    <t>B01NBM8XD2</t>
  </si>
  <si>
    <t>B01MUBMXQI</t>
  </si>
  <si>
    <t>B01N5H17H6</t>
  </si>
  <si>
    <t>B01MU29PM2</t>
  </si>
  <si>
    <t>B01MUBMYYL</t>
  </si>
  <si>
    <t>B01NAKSZDJ</t>
  </si>
  <si>
    <t>B01MS8CWOX</t>
  </si>
  <si>
    <t>B01N23BQK6</t>
  </si>
  <si>
    <t>B06XPZLT2P</t>
  </si>
  <si>
    <t>B06XQCQ164</t>
  </si>
  <si>
    <t>B06XPZLS88</t>
  </si>
  <si>
    <t>B06XQD6FSK</t>
  </si>
  <si>
    <t>B06XQFLGWW</t>
  </si>
  <si>
    <t>B06XQ9JKLW</t>
  </si>
  <si>
    <t>B01N23BSA5</t>
  </si>
  <si>
    <t>B01N7T45HL</t>
  </si>
  <si>
    <t>B01NAU5WCW</t>
  </si>
  <si>
    <t>B01MZAPHFO</t>
  </si>
  <si>
    <t>B00IIOFL0E</t>
  </si>
  <si>
    <t>B00IIOFLFE</t>
  </si>
  <si>
    <t>B00IIOFJU6</t>
  </si>
  <si>
    <t>B00IIOFJFQ</t>
  </si>
  <si>
    <t>B00IIOFIWU</t>
  </si>
  <si>
    <t>B00IIOFK9G</t>
  </si>
  <si>
    <t>B00IIOFNJI</t>
  </si>
  <si>
    <t>B00IIOFQZO</t>
  </si>
  <si>
    <t>B00IIOFRYY</t>
  </si>
  <si>
    <t>B00IIOFPY6</t>
  </si>
  <si>
    <t>B00IIOFP0K</t>
  </si>
  <si>
    <t>B00IIOFOL0</t>
  </si>
  <si>
    <t>B00IIOFNT8</t>
  </si>
  <si>
    <t>B00IIOFQIQ</t>
  </si>
  <si>
    <t>B00JDQ00C0</t>
  </si>
  <si>
    <t>B00JDPZZDA</t>
  </si>
  <si>
    <t>B07J3WMMW8</t>
  </si>
  <si>
    <t>B00JDQ01D8</t>
  </si>
  <si>
    <t>B0182WIR9I</t>
  </si>
  <si>
    <t>B0182WISRE</t>
  </si>
  <si>
    <t>B0182WIPFE</t>
  </si>
  <si>
    <t>B0182WIOEG</t>
  </si>
  <si>
    <t>B0182WINCY</t>
  </si>
  <si>
    <t>B0182WIQBW</t>
  </si>
  <si>
    <t>B083N54V2Q</t>
  </si>
  <si>
    <t>B083N2JLX2</t>
  </si>
  <si>
    <t>B083N8HSMW</t>
  </si>
  <si>
    <t>B083NG3H9H</t>
  </si>
  <si>
    <t>B083N4S2WV</t>
  </si>
  <si>
    <t>B083N4Z5SV</t>
  </si>
  <si>
    <t>B083NFCNYL</t>
  </si>
  <si>
    <t>B083N7QQF9</t>
  </si>
  <si>
    <t>B083N6X3Z8</t>
  </si>
  <si>
    <t>B083N8PPFD</t>
  </si>
  <si>
    <t>B083N48HY1</t>
  </si>
  <si>
    <t>B083MWYPWN</t>
  </si>
  <si>
    <t>B083N5CW7C</t>
  </si>
  <si>
    <t>B083N629HS</t>
  </si>
  <si>
    <t>B083N4L9VX</t>
  </si>
  <si>
    <t>B083N4BVZ1</t>
  </si>
  <si>
    <t>B083MV6227</t>
  </si>
  <si>
    <t>B083NBN4XV</t>
  </si>
  <si>
    <t>B083N1Y9X3</t>
  </si>
  <si>
    <t>B083N1SWJ7</t>
  </si>
  <si>
    <t>B083N5XX73</t>
  </si>
  <si>
    <t>B083N6CLWZ</t>
  </si>
  <si>
    <t>B083N9KQLV</t>
  </si>
  <si>
    <t>B083N8NZ5V</t>
  </si>
  <si>
    <t>B083N852FW</t>
  </si>
  <si>
    <t>B083N8PLV2</t>
  </si>
  <si>
    <t>B083N1PKMQ</t>
  </si>
  <si>
    <t>B083N6SK4S</t>
  </si>
  <si>
    <t>B083N6S4H6</t>
  </si>
  <si>
    <t>B083N2PJBK</t>
  </si>
  <si>
    <t>B083MX6Q4R</t>
  </si>
  <si>
    <t>B083NBN1VM</t>
  </si>
  <si>
    <t>B083N8XJXL</t>
  </si>
  <si>
    <t>B083MXFCM6</t>
  </si>
  <si>
    <t>B083N7QQF8</t>
  </si>
  <si>
    <t>B083N9JVPZ</t>
  </si>
  <si>
    <t>8051194587084</t>
  </si>
  <si>
    <t>8051194587091</t>
  </si>
  <si>
    <t>8051194587060</t>
  </si>
  <si>
    <t>8051194587053</t>
  </si>
  <si>
    <t>8051194587046</t>
  </si>
  <si>
    <t>8051194587077</t>
  </si>
  <si>
    <t>8051194587145</t>
  </si>
  <si>
    <t>8051194587152</t>
  </si>
  <si>
    <t>8051194587121</t>
  </si>
  <si>
    <t>8051194587114</t>
  </si>
  <si>
    <t>8051194587107</t>
  </si>
  <si>
    <t>8051194587138</t>
  </si>
  <si>
    <t>8051194587206</t>
  </si>
  <si>
    <t>8051194587213</t>
  </si>
  <si>
    <t>B01BY12W5E</t>
  </si>
  <si>
    <t>8051194899217</t>
  </si>
  <si>
    <t>B01BY12RC2</t>
  </si>
  <si>
    <t>8051194899224</t>
  </si>
  <si>
    <t>B01BY5AWUM</t>
  </si>
  <si>
    <t>8051194899194</t>
  </si>
  <si>
    <t>B01BY13532</t>
  </si>
  <si>
    <t>8051194899187</t>
  </si>
  <si>
    <t>B01BY12W4U</t>
  </si>
  <si>
    <t>8051194899170</t>
  </si>
  <si>
    <t>B01BY12MH2</t>
  </si>
  <si>
    <t>8051194899200</t>
  </si>
  <si>
    <t>B01BY16I4A</t>
  </si>
  <si>
    <t>8051194899279</t>
  </si>
  <si>
    <t>B01BY1752O</t>
  </si>
  <si>
    <t>8051194899330</t>
  </si>
  <si>
    <t>B01BY17GBY</t>
  </si>
  <si>
    <t>8051194899347</t>
  </si>
  <si>
    <t>B01BY174TS</t>
  </si>
  <si>
    <t>8051194899316</t>
  </si>
  <si>
    <t>B01BY160OI</t>
  </si>
  <si>
    <t>8051194899309</t>
  </si>
  <si>
    <t>B01BY16I68</t>
  </si>
  <si>
    <t>8051194899293</t>
  </si>
  <si>
    <t>B01BY5AWWU</t>
  </si>
  <si>
    <t>8051194899323</t>
  </si>
  <si>
    <t>B01BY160U2</t>
  </si>
  <si>
    <t>8051194899286</t>
  </si>
  <si>
    <t>B01BY13E74</t>
  </si>
  <si>
    <t>8051194899255</t>
  </si>
  <si>
    <t>B01BY13IJI</t>
  </si>
  <si>
    <t>8051194899248</t>
  </si>
  <si>
    <t>B01BY13EAQ</t>
  </si>
  <si>
    <t>8051194899231</t>
  </si>
  <si>
    <t>B01BY16CJQ</t>
  </si>
  <si>
    <t>8051194899262</t>
  </si>
  <si>
    <t>B01BY157OC</t>
  </si>
  <si>
    <t>8051194899453</t>
  </si>
  <si>
    <t>B01BY15GUW</t>
  </si>
  <si>
    <t>8051194899460</t>
  </si>
  <si>
    <t>B01BY16ZT8</t>
  </si>
  <si>
    <t>8051194899439</t>
  </si>
  <si>
    <t>B01BY17B1E</t>
  </si>
  <si>
    <t>8051194899422</t>
  </si>
  <si>
    <t>B01BY16NMC</t>
  </si>
  <si>
    <t>8051194899415</t>
  </si>
  <si>
    <t>B01BY16ZFC</t>
  </si>
  <si>
    <t>8051194899446</t>
  </si>
  <si>
    <t>B078HDVBWN</t>
  </si>
  <si>
    <t>B078HDZWKH</t>
  </si>
  <si>
    <t>B078HCNF46</t>
  </si>
  <si>
    <t>B078HCSLC5</t>
  </si>
  <si>
    <t>B078HD24MX</t>
  </si>
  <si>
    <t>B078HGYG4L</t>
  </si>
  <si>
    <t>B078HFRNYB</t>
  </si>
  <si>
    <t>B078HCSLC4</t>
  </si>
  <si>
    <t>B078HD7QTQ</t>
  </si>
  <si>
    <t>B078HFRQNK</t>
  </si>
  <si>
    <t>B078HC8BF5</t>
  </si>
  <si>
    <t>B078HD7QTS</t>
  </si>
  <si>
    <t>B078HGYKFQ</t>
  </si>
  <si>
    <t>B078HFZG6X</t>
  </si>
  <si>
    <t>B078HD74SY</t>
  </si>
  <si>
    <t>B078HCSGVK</t>
  </si>
  <si>
    <t>B078HDSH3J</t>
  </si>
  <si>
    <t>B078HH9N1F</t>
  </si>
  <si>
    <t>B078HD7QTN</t>
  </si>
  <si>
    <t>B078H9QTKB</t>
  </si>
  <si>
    <t>B078H9FBH2</t>
  </si>
  <si>
    <t>B078HFN2L8</t>
  </si>
  <si>
    <t>B078HGYKFN</t>
  </si>
  <si>
    <t>B078HCSGVG</t>
  </si>
  <si>
    <t>B078HC4XT9</t>
  </si>
  <si>
    <t>B078HFZG6R</t>
  </si>
  <si>
    <t>B078HFZG6T</t>
  </si>
  <si>
    <t>B078HFLP1G</t>
  </si>
  <si>
    <t>B078HDVBWL</t>
  </si>
  <si>
    <t>B078HH9N1C</t>
  </si>
  <si>
    <t>B078HD74ST</t>
  </si>
  <si>
    <t>B078HFLQLC</t>
  </si>
  <si>
    <t>B078HBZ92W</t>
  </si>
  <si>
    <t>B078HDZMMX</t>
  </si>
  <si>
    <t>B078HGYG4J</t>
  </si>
  <si>
    <t>B078HDVBWM</t>
  </si>
  <si>
    <t>B078H9FBH4</t>
  </si>
  <si>
    <t>B078HH9N1D</t>
  </si>
  <si>
    <t>B078HFRNY8</t>
  </si>
  <si>
    <t>B078HD74SS</t>
  </si>
  <si>
    <t>B078HDSH3D</t>
  </si>
  <si>
    <t>B078HFPLVT</t>
  </si>
  <si>
    <t>B00IIFO2DU</t>
  </si>
  <si>
    <t>8051194534224</t>
  </si>
  <si>
    <t>B00IIFO5OG</t>
  </si>
  <si>
    <t>8051194534231</t>
  </si>
  <si>
    <t>B00LH3S2ZY</t>
  </si>
  <si>
    <t>8051194566560</t>
  </si>
  <si>
    <t>B00LH3S1WS</t>
  </si>
  <si>
    <t>8051194566577</t>
  </si>
  <si>
    <t>B00IIFO8H0</t>
  </si>
  <si>
    <t>8051194541901</t>
  </si>
  <si>
    <t>B00IIFO5OQ</t>
  </si>
  <si>
    <t>8051194566324</t>
  </si>
  <si>
    <t>B01GJWEMKQ</t>
  </si>
  <si>
    <t>8051194566546</t>
  </si>
  <si>
    <t>B00JDPQR5K</t>
  </si>
  <si>
    <t>8051194566553</t>
  </si>
  <si>
    <t>B00IIFO2GC</t>
  </si>
  <si>
    <t>8051194534200</t>
  </si>
  <si>
    <t>B00IIFODMA</t>
  </si>
  <si>
    <t>8051194534194</t>
  </si>
  <si>
    <t>B00IIFODN4</t>
  </si>
  <si>
    <t>8051194534187</t>
  </si>
  <si>
    <t>B00IIFO8DE</t>
  </si>
  <si>
    <t>8051194534217</t>
  </si>
  <si>
    <t>B00IIFODPW</t>
  </si>
  <si>
    <t>8051194566614</t>
  </si>
  <si>
    <t>B00LH3SDQC</t>
  </si>
  <si>
    <t>8051194566621</t>
  </si>
  <si>
    <t>B00IIFO8E8</t>
  </si>
  <si>
    <t>8051194541918</t>
  </si>
  <si>
    <t>B00IIFO2EY</t>
  </si>
  <si>
    <t>8051194566591</t>
  </si>
  <si>
    <t>B00IIFO5QE</t>
  </si>
  <si>
    <t>8051194566584</t>
  </si>
  <si>
    <t>B00IIFOATG</t>
  </si>
  <si>
    <t>8051194566607</t>
  </si>
  <si>
    <t>B00LH3SP1K</t>
  </si>
  <si>
    <t>8051194566652</t>
  </si>
  <si>
    <t>B00LH3SN5S</t>
  </si>
  <si>
    <t>8051194566669</t>
  </si>
  <si>
    <t>B00JDPQZ16</t>
  </si>
  <si>
    <t>8051194541857</t>
  </si>
  <si>
    <t>B00LH3S9MK</t>
  </si>
  <si>
    <t>8051194566645</t>
  </si>
  <si>
    <t>B00IYX4722</t>
  </si>
  <si>
    <t>8051194566638</t>
  </si>
  <si>
    <t>B00IYX2U30</t>
  </si>
  <si>
    <t>8051194566331</t>
  </si>
  <si>
    <t>B078HHB4MZ</t>
  </si>
  <si>
    <t>B078HDGYJG</t>
  </si>
  <si>
    <t>B078HDZFFM</t>
  </si>
  <si>
    <t>B078HBZ931</t>
  </si>
  <si>
    <t>B078HDP3H4</t>
  </si>
  <si>
    <t>B078H9QTKC</t>
  </si>
  <si>
    <t>B078HCSGVJ</t>
  </si>
  <si>
    <t>B078HFN2L6</t>
  </si>
  <si>
    <t>B078HDZMMZ</t>
  </si>
  <si>
    <t>B078HBZ92V</t>
  </si>
  <si>
    <t>B078HG31GW</t>
  </si>
  <si>
    <t>B078HFLP1D</t>
  </si>
  <si>
    <t>B07MCZJ5Y5</t>
  </si>
  <si>
    <t>B07MK6HF59</t>
  </si>
  <si>
    <t>B07M9DM48V</t>
  </si>
  <si>
    <t>B07MGL7CN6</t>
  </si>
  <si>
    <t>B07MCZJ96N</t>
  </si>
  <si>
    <t>B07MGL71SX</t>
  </si>
  <si>
    <t>8051194587329</t>
  </si>
  <si>
    <t>8051194587336</t>
  </si>
  <si>
    <t>8051194587305</t>
  </si>
  <si>
    <t>8051194587299</t>
  </si>
  <si>
    <t>8051194587282</t>
  </si>
  <si>
    <t>8051194587312</t>
  </si>
  <si>
    <t>8051194587381</t>
  </si>
  <si>
    <t>8051194587398</t>
  </si>
  <si>
    <t>8051194587367</t>
  </si>
  <si>
    <t>8051194587350</t>
  </si>
  <si>
    <t>8051194587343</t>
  </si>
  <si>
    <t>8051194587374</t>
  </si>
  <si>
    <t>8051194587442</t>
  </si>
  <si>
    <t>8051194587459</t>
  </si>
  <si>
    <t>8051194587428</t>
  </si>
  <si>
    <t>8051194587411</t>
  </si>
  <si>
    <t>8051194587404</t>
  </si>
  <si>
    <t>8051194587435</t>
  </si>
  <si>
    <t>8051194899507</t>
  </si>
  <si>
    <t>8051194899491</t>
  </si>
  <si>
    <t>8051194899484</t>
  </si>
  <si>
    <t>8051194899477</t>
  </si>
  <si>
    <t>8051194899545</t>
  </si>
  <si>
    <t>8051194899538</t>
  </si>
  <si>
    <t>8051194899521</t>
  </si>
  <si>
    <t>8051194899514</t>
  </si>
  <si>
    <t>8051194899583</t>
  </si>
  <si>
    <t>8051194899576</t>
  </si>
  <si>
    <t>8051194899569</t>
  </si>
  <si>
    <t>8051194899552</t>
  </si>
  <si>
    <t>B07B3WZPHJ</t>
  </si>
  <si>
    <t>B07B3TH69H</t>
  </si>
  <si>
    <t>B07B3V3H34</t>
  </si>
  <si>
    <t>B07B3VTWKQ</t>
  </si>
  <si>
    <t>B07B3SDNN2</t>
  </si>
  <si>
    <t>B07B3V7Q5S</t>
  </si>
  <si>
    <t>B07B3VSZRZ</t>
  </si>
  <si>
    <t>B07B3TG65R</t>
  </si>
  <si>
    <t>B07B3VC63R</t>
  </si>
  <si>
    <t>B07B3YCRMS</t>
  </si>
  <si>
    <t>B0799RDLMZ</t>
  </si>
  <si>
    <t>B0799S94L8</t>
  </si>
  <si>
    <t>B0799S46YV</t>
  </si>
  <si>
    <t>B0799S7B45</t>
  </si>
  <si>
    <t>B0799RFCSV</t>
  </si>
  <si>
    <t>B0799RJSMG</t>
  </si>
  <si>
    <t>B0799SG71X</t>
  </si>
  <si>
    <t>B0799SQVYZ</t>
  </si>
  <si>
    <t>B0799RB579</t>
  </si>
  <si>
    <t>B0799RXFCS</t>
  </si>
  <si>
    <t>8051194566454</t>
  </si>
  <si>
    <t>8051194541864</t>
  </si>
  <si>
    <t>8051194566447</t>
  </si>
  <si>
    <t>8051194566461</t>
  </si>
  <si>
    <t>8051194566430</t>
  </si>
  <si>
    <t>8051194541925</t>
  </si>
  <si>
    <t>8051194566522</t>
  </si>
  <si>
    <t>8051194566515</t>
  </si>
  <si>
    <t>8051194566539</t>
  </si>
  <si>
    <t>8051194566508</t>
  </si>
  <si>
    <t>8051194566485</t>
  </si>
  <si>
    <t>8051194541758</t>
  </si>
  <si>
    <t>8051194541796</t>
  </si>
  <si>
    <t>8051194566492</t>
  </si>
  <si>
    <t>8051194566478</t>
  </si>
  <si>
    <t>B083MXLBFV</t>
  </si>
  <si>
    <t>B083NDW3VQ</t>
  </si>
  <si>
    <t>B083NKC1SM</t>
  </si>
  <si>
    <t>B083NBX9XC</t>
  </si>
  <si>
    <t>B083NB9M7N</t>
  </si>
  <si>
    <t>B083N8DF8Q</t>
  </si>
  <si>
    <t>B083N77ZF8</t>
  </si>
  <si>
    <t>B083NBN86R</t>
  </si>
  <si>
    <t>B083N4G5Y8</t>
  </si>
  <si>
    <t>B083N5FFBB</t>
  </si>
  <si>
    <t>8051194615978</t>
  </si>
  <si>
    <t>8051194615916</t>
  </si>
  <si>
    <t>8051194615961</t>
  </si>
  <si>
    <t>8051194615923</t>
  </si>
  <si>
    <t>8051194615909</t>
  </si>
  <si>
    <t>8051194587497</t>
  </si>
  <si>
    <t>8051194587480</t>
  </si>
  <si>
    <t>8051194587473</t>
  </si>
  <si>
    <t>8051194587503</t>
  </si>
  <si>
    <t>8051194587466</t>
  </si>
  <si>
    <t>8051194615947</t>
  </si>
  <si>
    <t>8051194615954</t>
  </si>
  <si>
    <t>8051194615985</t>
  </si>
  <si>
    <t>8051194615992</t>
  </si>
  <si>
    <t>8051194615930</t>
  </si>
  <si>
    <t>8051194587596</t>
  </si>
  <si>
    <t>8051194587589</t>
  </si>
  <si>
    <t>801194587572</t>
  </si>
  <si>
    <t>8051194587602</t>
  </si>
  <si>
    <t>8051194587565</t>
  </si>
  <si>
    <t>8051194587640</t>
  </si>
  <si>
    <t>8051194587633</t>
  </si>
  <si>
    <t>8051194587626</t>
  </si>
  <si>
    <t>8051194587657</t>
  </si>
  <si>
    <t>8051194587619</t>
  </si>
  <si>
    <t>B01N6RVD0J</t>
  </si>
  <si>
    <t>B01MZAPI14</t>
  </si>
  <si>
    <t>B01N34UPUW</t>
  </si>
  <si>
    <t>B01N23BK7X</t>
  </si>
  <si>
    <t>B01NAU53D1</t>
  </si>
  <si>
    <t>B01NBVNJ4T</t>
  </si>
  <si>
    <t>B01MY96ENK</t>
  </si>
  <si>
    <t>B01N9SMLKP</t>
  </si>
  <si>
    <t>B01N4OZ06W</t>
  </si>
  <si>
    <t>B01MZAPLCJ</t>
  </si>
  <si>
    <t>B01MS8CU6J</t>
  </si>
  <si>
    <t>B01N7T3D1B</t>
  </si>
  <si>
    <t>8021506608271</t>
  </si>
  <si>
    <t>8021506608264</t>
  </si>
  <si>
    <t>8021506608257</t>
  </si>
  <si>
    <t>8021506608240</t>
  </si>
  <si>
    <t>B01MT9ZZ4C</t>
  </si>
  <si>
    <t>8021506614715</t>
  </si>
  <si>
    <t>B01N6RVBYT</t>
  </si>
  <si>
    <t>8021506614708</t>
  </si>
  <si>
    <t>B01MTA023K</t>
  </si>
  <si>
    <t>8021506614692</t>
  </si>
  <si>
    <t>B01NAU522P</t>
  </si>
  <si>
    <t>8021506612605</t>
  </si>
  <si>
    <t>B01MTA023J</t>
  </si>
  <si>
    <t>8021506612599</t>
  </si>
  <si>
    <t>B01MUBMXS2</t>
  </si>
  <si>
    <t>8021506614777</t>
  </si>
  <si>
    <t>B01MR6X6MD</t>
  </si>
  <si>
    <t>8021506612636</t>
  </si>
  <si>
    <t>B01MR6X8PC</t>
  </si>
  <si>
    <t>8021506614760</t>
  </si>
  <si>
    <t>B01MUBMZBW</t>
  </si>
  <si>
    <t>8021506614784</t>
  </si>
  <si>
    <t>B01N23BSGM</t>
  </si>
  <si>
    <t>8021506614753</t>
  </si>
  <si>
    <t>B01N4OZ0QR</t>
  </si>
  <si>
    <t>8021506612629</t>
  </si>
  <si>
    <t>B01N4OYXIB</t>
  </si>
  <si>
    <t>8021506614739</t>
  </si>
  <si>
    <t>B01N11UWLD</t>
  </si>
  <si>
    <t>8021506612612</t>
  </si>
  <si>
    <t>B01N7T4ANP</t>
  </si>
  <si>
    <t>8021506614746</t>
  </si>
  <si>
    <t>B01MZAPJBP</t>
  </si>
  <si>
    <t>8021506614722</t>
  </si>
  <si>
    <t>B075FJQTPH</t>
  </si>
  <si>
    <t>B075FG3V3L</t>
  </si>
  <si>
    <t>B075FDJ9MK</t>
  </si>
  <si>
    <t>B075FGYBJV</t>
  </si>
  <si>
    <t>B075FJYN2V</t>
  </si>
  <si>
    <t>B075FJ39FJ</t>
  </si>
  <si>
    <t>B075FHWVVG</t>
  </si>
  <si>
    <t>B075FDJB5B</t>
  </si>
  <si>
    <t>B075FD3WBM</t>
  </si>
  <si>
    <t>B075FH35R7</t>
  </si>
  <si>
    <t>B075FHH6BY</t>
  </si>
  <si>
    <t>B075FJ29YC</t>
  </si>
  <si>
    <t>B075FGCRS4</t>
  </si>
  <si>
    <t>B075FH68YR</t>
  </si>
  <si>
    <t>B075FHVLPP</t>
  </si>
  <si>
    <t>B075FJ37BT</t>
  </si>
  <si>
    <t>B075FDBJ86</t>
  </si>
  <si>
    <t>B075FHQDVG</t>
  </si>
  <si>
    <t>B075FGVQG3</t>
  </si>
  <si>
    <t>B075FGBK1X</t>
  </si>
  <si>
    <t>B075FJ241J</t>
  </si>
  <si>
    <t>B075FGHLS7</t>
  </si>
  <si>
    <t>B075FJ39FM</t>
  </si>
  <si>
    <t>B075FHQG3J</t>
  </si>
  <si>
    <t>B07TVL4R31</t>
  </si>
  <si>
    <t>B07TXS1LBX</t>
  </si>
  <si>
    <t>B07TSG61SK</t>
  </si>
  <si>
    <t>B07TXS22LH</t>
  </si>
  <si>
    <t>B07TTKM5FH</t>
  </si>
  <si>
    <t>B07TWP2G99</t>
  </si>
  <si>
    <t>B07TYRXJBH</t>
  </si>
  <si>
    <t>B07TWNVNLW</t>
  </si>
  <si>
    <t>B07TYPT7YK</t>
  </si>
  <si>
    <t>B07TTKDY4F</t>
  </si>
  <si>
    <t>B07TVKZ14K</t>
  </si>
  <si>
    <t>B07TYSN9S2</t>
  </si>
  <si>
    <t>B07TSFZNWW</t>
  </si>
  <si>
    <t>B07TVKYZS4</t>
  </si>
  <si>
    <t>B07TVKZ3FS</t>
  </si>
  <si>
    <t>B07TVKYPW5</t>
  </si>
  <si>
    <t>B07TWNVHWN</t>
  </si>
  <si>
    <t>B07TWNW5BG</t>
  </si>
  <si>
    <t>B07TXS1FWZ</t>
  </si>
  <si>
    <t>B07TTKMCCD</t>
  </si>
  <si>
    <t>B07TYRW5K8</t>
  </si>
  <si>
    <t>B07TYTZP7Y</t>
  </si>
  <si>
    <t>B07TTKM69S</t>
  </si>
  <si>
    <t>B07TSG6S9T</t>
  </si>
  <si>
    <t>B0774WQ276</t>
  </si>
  <si>
    <t>B0774ZVR6T</t>
  </si>
  <si>
    <t>B0774ZYJNY</t>
  </si>
  <si>
    <t>B0774Z33TX</t>
  </si>
  <si>
    <t>B0774ZFWTH</t>
  </si>
  <si>
    <t>B0774YW3LZ</t>
  </si>
  <si>
    <t>B073JDDWQ8</t>
  </si>
  <si>
    <t>B073JFYZHM</t>
  </si>
  <si>
    <t>B073JJW2BP</t>
  </si>
  <si>
    <t>B073JJRVP1</t>
  </si>
  <si>
    <t>B073JHJL61</t>
  </si>
  <si>
    <t>B073JD5GMR</t>
  </si>
  <si>
    <t>B073JJW2CN</t>
  </si>
  <si>
    <t>B073JJ2HSX</t>
  </si>
  <si>
    <t>B073JHJL6J</t>
  </si>
  <si>
    <t>B073JJRVNM</t>
  </si>
  <si>
    <t>B073JKR4ZS</t>
  </si>
  <si>
    <t>B073JFYZJB</t>
  </si>
  <si>
    <t>B073JDZC5R</t>
  </si>
  <si>
    <t>B073JF32D6</t>
  </si>
  <si>
    <t>B073JDZC57</t>
  </si>
  <si>
    <t>B073JJW2BZ</t>
  </si>
  <si>
    <t>B073JGTFDG</t>
  </si>
  <si>
    <t>B073JHJL72</t>
  </si>
  <si>
    <t>B073JDZC5K</t>
  </si>
  <si>
    <t>B073JDLNYH</t>
  </si>
  <si>
    <t>B073JJ2HT7</t>
  </si>
  <si>
    <t>B073JDRN8M</t>
  </si>
  <si>
    <t>B073JFLWP6</t>
  </si>
  <si>
    <t>B073JFSKP8</t>
  </si>
  <si>
    <t>B07TYRS4BG</t>
  </si>
  <si>
    <t>B07TXS32NS</t>
  </si>
  <si>
    <t>B07TWP3NPQ</t>
  </si>
  <si>
    <t>B07TVL73XV</t>
  </si>
  <si>
    <t>B07TYSTXMM</t>
  </si>
  <si>
    <t>B07TYRQKQK</t>
  </si>
  <si>
    <t>B07TYPW9QM</t>
  </si>
  <si>
    <t>B07TTKMJHY</t>
  </si>
  <si>
    <t>B07TYSR2FD</t>
  </si>
  <si>
    <t>B07TWP319F</t>
  </si>
  <si>
    <t>B07TXRWQBV</t>
  </si>
  <si>
    <t>B07TVL74CF</t>
  </si>
  <si>
    <t>B07TXS33J1</t>
  </si>
  <si>
    <t>B07TYT81C8</t>
  </si>
  <si>
    <t>B07TYQCW9P</t>
  </si>
  <si>
    <t>B07TSG72NY</t>
  </si>
  <si>
    <t>B07TXS1M4M</t>
  </si>
  <si>
    <t>B07TSG7535</t>
  </si>
  <si>
    <t>B07TTKN2VM</t>
  </si>
  <si>
    <t>B07TTKMRMG</t>
  </si>
  <si>
    <t>B01MSPKDLW</t>
  </si>
  <si>
    <t>8021506561811</t>
  </si>
  <si>
    <t>B01MS8CXGO</t>
  </si>
  <si>
    <t>8021506561828</t>
  </si>
  <si>
    <t>B01NCAOX4Z</t>
  </si>
  <si>
    <t>8021506561798</t>
  </si>
  <si>
    <t>B01N2KAQCD</t>
  </si>
  <si>
    <t>8021506561781</t>
  </si>
  <si>
    <t>B01NCWK1EK</t>
  </si>
  <si>
    <t>8021506561774</t>
  </si>
  <si>
    <t>B01MQMJGKL</t>
  </si>
  <si>
    <t>8021506561804</t>
  </si>
  <si>
    <t>B01MZ1EKVF</t>
  </si>
  <si>
    <t>8021506610229</t>
  </si>
  <si>
    <t>B01NAKT0EQ</t>
  </si>
  <si>
    <t>8021506610199</t>
  </si>
  <si>
    <t>B01N6IHO2S</t>
  </si>
  <si>
    <t>8021506610182</t>
  </si>
  <si>
    <t>B01NCMVJLQ</t>
  </si>
  <si>
    <t>8021506610175</t>
  </si>
  <si>
    <t>B01MZ1EJJO</t>
  </si>
  <si>
    <t>8021506610205</t>
  </si>
  <si>
    <t>B01NBM8RRO</t>
  </si>
  <si>
    <t>8021506610212</t>
  </si>
  <si>
    <t>B01N7T441Q</t>
  </si>
  <si>
    <t>8021506614906</t>
  </si>
  <si>
    <t>B01N6IHP1Q</t>
  </si>
  <si>
    <t>8021506612490</t>
  </si>
  <si>
    <t>B01MU29REW</t>
  </si>
  <si>
    <t>8021506614869</t>
  </si>
  <si>
    <t>B01MS8CWU9</t>
  </si>
  <si>
    <t>8021506614852</t>
  </si>
  <si>
    <t>B01MR6X607</t>
  </si>
  <si>
    <t>8021506614876</t>
  </si>
  <si>
    <t>8021506612476</t>
  </si>
  <si>
    <t>B01N0SH0IL</t>
  </si>
  <si>
    <t>8021506614890</t>
  </si>
  <si>
    <t>B01N7T4A6U</t>
  </si>
  <si>
    <t>8021506614944</t>
  </si>
  <si>
    <t>B01N23BSBK</t>
  </si>
  <si>
    <t>8021506614821</t>
  </si>
  <si>
    <t>B01MTA00GT</t>
  </si>
  <si>
    <t>8021506614920</t>
  </si>
  <si>
    <t>B01N7T44K5</t>
  </si>
  <si>
    <t>8021506614913</t>
  </si>
  <si>
    <t>B01NBVMLG1</t>
  </si>
  <si>
    <t>8021506612506</t>
  </si>
  <si>
    <t>B01MR6X3E5</t>
  </si>
  <si>
    <t>8021506614937</t>
  </si>
  <si>
    <t>B01NBLXWOP</t>
  </si>
  <si>
    <t>8021506612483</t>
  </si>
  <si>
    <t>B01NBM1DBO</t>
  </si>
  <si>
    <t>8021506612469</t>
  </si>
  <si>
    <t>B01MUBMSC4</t>
  </si>
  <si>
    <t>8021506614791</t>
  </si>
  <si>
    <t>B01N4FLURT</t>
  </si>
  <si>
    <t>8021506614807</t>
  </si>
  <si>
    <t>B01MU29SK7</t>
  </si>
  <si>
    <t>8021506614814</t>
  </si>
  <si>
    <t>B01MRZ0Y7E</t>
  </si>
  <si>
    <t>B01MT0PGUX</t>
  </si>
  <si>
    <t>B01N9J8HLX</t>
  </si>
  <si>
    <t>B01MT0PIAM</t>
  </si>
  <si>
    <t>B01MT0PGQA</t>
  </si>
  <si>
    <t>B01MZ1EKT4</t>
  </si>
  <si>
    <t>B01N4FLW8U</t>
  </si>
  <si>
    <t>B01N5QA39E</t>
  </si>
  <si>
    <t>B01NBM8W1X</t>
  </si>
  <si>
    <t>B01N2VK7UU</t>
  </si>
  <si>
    <t>B01MY96BZT</t>
  </si>
  <si>
    <t>B01N1TXWCB</t>
  </si>
  <si>
    <t>B01NBVNFOV</t>
  </si>
  <si>
    <t>B01MY96F9V</t>
  </si>
  <si>
    <t>B01N6RV94Y</t>
  </si>
  <si>
    <t>B01N4OZ25I</t>
  </si>
  <si>
    <t>B01MZAPHU0</t>
  </si>
  <si>
    <t>B01N7T4AXE</t>
  </si>
  <si>
    <t>B06XQFCH2R</t>
  </si>
  <si>
    <t>B06XQCYSD6</t>
  </si>
  <si>
    <t>B06XQ7HVLF</t>
  </si>
  <si>
    <t>B06XQB6P96</t>
  </si>
  <si>
    <t>B06XQ1C1JN</t>
  </si>
  <si>
    <t>B06XQC3D81</t>
  </si>
  <si>
    <t>B06XQBV1CF</t>
  </si>
  <si>
    <t>B06XQFCD45</t>
  </si>
  <si>
    <t>B06XQB496Y</t>
  </si>
  <si>
    <t>B06XQD2R3T</t>
  </si>
  <si>
    <t>B06XQBWXHV</t>
  </si>
  <si>
    <t>B06XQ9ZYM6</t>
  </si>
  <si>
    <t>B06XQD9W6S</t>
  </si>
  <si>
    <t>B06XQFBZKQ</t>
  </si>
  <si>
    <t>B06XQ9Q26F</t>
  </si>
  <si>
    <t>B06XQCSDHB</t>
  </si>
  <si>
    <t>B06XQ1HL3Y</t>
  </si>
  <si>
    <t>B06XQFJPZ3</t>
  </si>
  <si>
    <t>B07DP2B2F1</t>
  </si>
  <si>
    <t>B07DP41D4C</t>
  </si>
  <si>
    <t>B07DP3G1RV</t>
  </si>
  <si>
    <t>B07DP36NSP</t>
  </si>
  <si>
    <t>B07DP3BTDJ</t>
  </si>
  <si>
    <t>B07DP3KK6J</t>
  </si>
  <si>
    <t>B01MTA00PI</t>
  </si>
  <si>
    <t>B01MTA01SJ</t>
  </si>
  <si>
    <t>B01N34UQRH</t>
  </si>
  <si>
    <t>B01MTA00JZ</t>
  </si>
  <si>
    <t>B01MR6X955</t>
  </si>
  <si>
    <t>B01MUBMZ12</t>
  </si>
  <si>
    <t>B01MZAPLF9</t>
  </si>
  <si>
    <t>B01MUBN025</t>
  </si>
  <si>
    <t>B01N23BS1Z</t>
  </si>
  <si>
    <t>B07JVFKW76</t>
  </si>
  <si>
    <t>B01MUBMYYZ</t>
  </si>
  <si>
    <t>B01N34UQRE</t>
  </si>
  <si>
    <t>B01N9SMJFX</t>
  </si>
  <si>
    <t>B01N34UM39</t>
  </si>
  <si>
    <t>B01N6RV9J7</t>
  </si>
  <si>
    <t>B01N7T44TK</t>
  </si>
  <si>
    <t>B01N11USXY</t>
  </si>
  <si>
    <t>B01N11USPP</t>
  </si>
  <si>
    <t>B07L4311Y4</t>
  </si>
  <si>
    <t>B07L3ZTZGM</t>
  </si>
  <si>
    <t>B07L3ZGZTB</t>
  </si>
  <si>
    <t>B07L417TFQ</t>
  </si>
  <si>
    <t>B07L426HFY</t>
  </si>
  <si>
    <t>B07L42QQDW</t>
  </si>
  <si>
    <t>B07TWNQ8Q7</t>
  </si>
  <si>
    <t>B07TTK97LD</t>
  </si>
  <si>
    <t>B07TTK8PML</t>
  </si>
  <si>
    <t>B07TYNTZ35</t>
  </si>
  <si>
    <t>B07TWNQFFR</t>
  </si>
  <si>
    <t>B07TTK8JK4</t>
  </si>
  <si>
    <t>B07TSFVX9J</t>
  </si>
  <si>
    <t>B07TXRP45K</t>
  </si>
  <si>
    <t>B07TWNPQKR</t>
  </si>
  <si>
    <t>B07TTK7PHL</t>
  </si>
  <si>
    <t>B07TWNQB8Y</t>
  </si>
  <si>
    <t>B07TYNRXC3</t>
  </si>
  <si>
    <t>B07TXRL6T2</t>
  </si>
  <si>
    <t>B07TYP47LM</t>
  </si>
  <si>
    <t>B07TTK74KC</t>
  </si>
  <si>
    <t>B07TXRPN7Z</t>
  </si>
  <si>
    <t>B07TTK8684</t>
  </si>
  <si>
    <t>B07TYLFTX6</t>
  </si>
  <si>
    <t>B07DBB66GG</t>
  </si>
  <si>
    <t>B07DB9S34Q</t>
  </si>
  <si>
    <t>B07DB7WNTZ</t>
  </si>
  <si>
    <t>B07DB9YPRM</t>
  </si>
  <si>
    <t>B07DB8NJY2</t>
  </si>
  <si>
    <t>B07DB93LZK</t>
  </si>
  <si>
    <t>B07TYRQDRM</t>
  </si>
  <si>
    <t>B07TTKDKCC</t>
  </si>
  <si>
    <t>B07TWNV8FX</t>
  </si>
  <si>
    <t>B07TWNTVMS</t>
  </si>
  <si>
    <t>B07TYSR14L</t>
  </si>
  <si>
    <t>B07TTK8GK1</t>
  </si>
  <si>
    <t>B07TTK9Y35</t>
  </si>
  <si>
    <t>B07TTKC8B2</t>
  </si>
  <si>
    <t>B07TVKX5VX</t>
  </si>
  <si>
    <t>B07TTKBSS6</t>
  </si>
  <si>
    <t>B07TSFXSKJ</t>
  </si>
  <si>
    <t>B07TVKWNGZ</t>
  </si>
  <si>
    <t>B07TVKWBQC</t>
  </si>
  <si>
    <t>B07TXRQQ7F</t>
  </si>
  <si>
    <t>B07TWNSCSS</t>
  </si>
  <si>
    <t>B01CENP4DI</t>
  </si>
  <si>
    <t>B01CENP48S</t>
  </si>
  <si>
    <t>B07R8CM6JH</t>
  </si>
  <si>
    <t>B01M0W4T8Y</t>
  </si>
  <si>
    <t>B01M1IVEVW</t>
  </si>
  <si>
    <t>B01LZWZ9Y9</t>
  </si>
  <si>
    <t>B01LZURES6</t>
  </si>
  <si>
    <t>B01LY83DI3</t>
  </si>
  <si>
    <t>B01LYJWKJ6</t>
  </si>
  <si>
    <t>B01CENP7P8</t>
  </si>
  <si>
    <t>B01CENP7O4</t>
  </si>
  <si>
    <t>B01CENP7RQ</t>
  </si>
  <si>
    <t>8033637083063</t>
  </si>
  <si>
    <t>8033637083070</t>
  </si>
  <si>
    <t>8033637083094</t>
  </si>
  <si>
    <t>8033637083117</t>
  </si>
  <si>
    <t>8033637083124</t>
  </si>
  <si>
    <t>8033637083131</t>
  </si>
  <si>
    <t>8033637083148</t>
  </si>
  <si>
    <t>8033637083155</t>
  </si>
  <si>
    <t>8033637083162</t>
  </si>
  <si>
    <t>8033637083193</t>
  </si>
  <si>
    <t>8033637083216</t>
  </si>
  <si>
    <t>8033637083230</t>
  </si>
  <si>
    <t>8033637332482</t>
  </si>
  <si>
    <t>8033637332499</t>
  </si>
  <si>
    <t>8033637332505</t>
  </si>
  <si>
    <t>8021506831648</t>
  </si>
  <si>
    <t>8021506831747</t>
  </si>
  <si>
    <t>8021506831884</t>
  </si>
  <si>
    <t>8021506831891</t>
  </si>
  <si>
    <t>8021506831983</t>
  </si>
  <si>
    <t>8033637083841</t>
  </si>
  <si>
    <t>8033637083858</t>
  </si>
  <si>
    <t>8033637083872</t>
  </si>
  <si>
    <t>8033637083926</t>
  </si>
  <si>
    <t>8033637083971</t>
  </si>
  <si>
    <t>8033637711560</t>
  </si>
  <si>
    <t>B0157RXVVU</t>
  </si>
  <si>
    <t>B0157RXZC0</t>
  </si>
  <si>
    <t>B0157RY2MW</t>
  </si>
  <si>
    <t>B0157RY67S</t>
  </si>
  <si>
    <t>B00WJDNSXW</t>
  </si>
  <si>
    <t>8051194747402</t>
  </si>
  <si>
    <t>B00WJDNU8U</t>
  </si>
  <si>
    <t>8051194747426</t>
  </si>
  <si>
    <t>B00WJDNV9S</t>
  </si>
  <si>
    <t>8051194747440</t>
  </si>
  <si>
    <t>B00W9ZK3XI</t>
  </si>
  <si>
    <t>8051194747464</t>
  </si>
  <si>
    <t>B00WJDOBRY</t>
  </si>
  <si>
    <t>8051194747570</t>
  </si>
  <si>
    <t>B00WJDOCVO</t>
  </si>
  <si>
    <t>8051194747594</t>
  </si>
  <si>
    <t>B00WJDODTU</t>
  </si>
  <si>
    <t>8051194747617</t>
  </si>
  <si>
    <t>B00WJDOF0C</t>
  </si>
  <si>
    <t>8051194747631</t>
  </si>
  <si>
    <t>B01CENP49M</t>
  </si>
  <si>
    <t>B01CENP442</t>
  </si>
  <si>
    <t>B01CENP47Y</t>
  </si>
  <si>
    <t>B01CENP41U</t>
  </si>
  <si>
    <t>B01M08NLZE</t>
  </si>
  <si>
    <t>B01LWZG0SM</t>
  </si>
  <si>
    <t>B01M0W4M2Y</t>
  </si>
  <si>
    <t>B01LYXPPF2</t>
  </si>
  <si>
    <t>B01LXKPQJV</t>
  </si>
  <si>
    <t>B01M1HA121</t>
  </si>
  <si>
    <t>B01M0I57JR</t>
  </si>
  <si>
    <t>B01LZURJNY</t>
  </si>
  <si>
    <t>B0157RY588</t>
  </si>
  <si>
    <t>B01CENP7KS</t>
  </si>
  <si>
    <t>B01CENP7S0</t>
  </si>
  <si>
    <t>B01CENP7QM</t>
  </si>
  <si>
    <t>8051194158581</t>
  </si>
  <si>
    <t>8051194158482</t>
  </si>
  <si>
    <t>8051194158499</t>
  </si>
  <si>
    <t>8051194158512</t>
  </si>
  <si>
    <t>8051194158529</t>
  </si>
  <si>
    <t>8051194154910</t>
  </si>
  <si>
    <t>8051194154927</t>
  </si>
  <si>
    <t>8051194158536</t>
  </si>
  <si>
    <t>8051194158543</t>
  </si>
  <si>
    <t>8051194158574</t>
  </si>
  <si>
    <t>8051194551931</t>
  </si>
  <si>
    <t>8051194551948</t>
  </si>
  <si>
    <t>8051194551955</t>
  </si>
  <si>
    <t>B00W8VSIEE</t>
  </si>
  <si>
    <t>8051194746627</t>
  </si>
  <si>
    <t>B00W8VSKEC</t>
  </si>
  <si>
    <t>8051194746634</t>
  </si>
  <si>
    <t>B00W8VSM8G</t>
  </si>
  <si>
    <t>8051194746641</t>
  </si>
  <si>
    <t>B00W8VSNSA</t>
  </si>
  <si>
    <t>8051194746658</t>
  </si>
  <si>
    <t>B00W8VSPTC</t>
  </si>
  <si>
    <t>8051194746665</t>
  </si>
  <si>
    <t>B00W4DBYTM</t>
  </si>
  <si>
    <t>8051194746672</t>
  </si>
  <si>
    <t>B00UD54JHC</t>
  </si>
  <si>
    <t>8051194746689</t>
  </si>
  <si>
    <t>B00UD54LGQ</t>
  </si>
  <si>
    <t>8051194746696</t>
  </si>
  <si>
    <t>B00UD54N8W</t>
  </si>
  <si>
    <t>8051194746702</t>
  </si>
  <si>
    <t>B00UD54ORC</t>
  </si>
  <si>
    <t>8051194746719</t>
  </si>
  <si>
    <t>B00W8VSYHK</t>
  </si>
  <si>
    <t>8051194746726</t>
  </si>
  <si>
    <t>B00W8VT08M</t>
  </si>
  <si>
    <t>8051194746733</t>
  </si>
  <si>
    <t>B00W8VT2YY</t>
  </si>
  <si>
    <t>8051194746740</t>
  </si>
  <si>
    <t>8051194433954</t>
  </si>
  <si>
    <t>B01CENMJRM</t>
  </si>
  <si>
    <t>8051194433961</t>
  </si>
  <si>
    <t>8051194433978</t>
  </si>
  <si>
    <t>B00E4ZXSAQ</t>
  </si>
  <si>
    <t>8051194433985</t>
  </si>
  <si>
    <t>8051194434005</t>
  </si>
  <si>
    <t>8051194434012</t>
  </si>
  <si>
    <t>8051194434067</t>
  </si>
  <si>
    <t>8051194434074</t>
  </si>
  <si>
    <t>B01CENMUHQ</t>
  </si>
  <si>
    <t>8051194434081</t>
  </si>
  <si>
    <t>B01CENNHQY</t>
  </si>
  <si>
    <t>8051194433695</t>
  </si>
  <si>
    <t>B01CENNHY6</t>
  </si>
  <si>
    <t>8051194433701</t>
  </si>
  <si>
    <t>8051194433718</t>
  </si>
  <si>
    <t>8051194433725</t>
  </si>
  <si>
    <t>B01CENNHQO</t>
  </si>
  <si>
    <t>8051194433732</t>
  </si>
  <si>
    <t>B01CENNIZ4</t>
  </si>
  <si>
    <t>8051194433749</t>
  </si>
  <si>
    <t>8051194433756</t>
  </si>
  <si>
    <t>B01CENNN7C</t>
  </si>
  <si>
    <t>8051194433763</t>
  </si>
  <si>
    <t>B01CENNNJU</t>
  </si>
  <si>
    <t>8051194433770</t>
  </si>
  <si>
    <t>8051194433787</t>
  </si>
  <si>
    <t>B01CENNN7W</t>
  </si>
  <si>
    <t>8051194433794</t>
  </si>
  <si>
    <t>8051194433800</t>
  </si>
  <si>
    <t>B01CENNN3Q</t>
  </si>
  <si>
    <t>8051194433817</t>
  </si>
  <si>
    <t>B01CENNRFK</t>
  </si>
  <si>
    <t>8051194433824</t>
  </si>
  <si>
    <t>B01CENNRBO</t>
  </si>
  <si>
    <t>8051194433831</t>
  </si>
  <si>
    <t>8051194577191</t>
  </si>
  <si>
    <t>8051194577207</t>
  </si>
  <si>
    <t>8051194577214</t>
  </si>
  <si>
    <t>8051194569042</t>
  </si>
  <si>
    <t>8051194577221</t>
  </si>
  <si>
    <t>8051194577238</t>
  </si>
  <si>
    <t>8051194577245</t>
  </si>
  <si>
    <t>8051194577252</t>
  </si>
  <si>
    <t>8051194569066</t>
  </si>
  <si>
    <t>8051194569073</t>
  </si>
  <si>
    <t>8051194569080</t>
  </si>
  <si>
    <t>8051194562807</t>
  </si>
  <si>
    <t>8051194569097</t>
  </si>
  <si>
    <t>8051194569103</t>
  </si>
  <si>
    <t>8051194569110</t>
  </si>
  <si>
    <t>8051194569127</t>
  </si>
  <si>
    <t>8021506293224</t>
  </si>
  <si>
    <t>8051194577269</t>
  </si>
  <si>
    <t>8051194577306</t>
  </si>
  <si>
    <t>8033637914855</t>
  </si>
  <si>
    <t>8033637914879</t>
  </si>
  <si>
    <t>8051194577399</t>
  </si>
  <si>
    <t>8051194577405</t>
  </si>
  <si>
    <t>8051194577412</t>
  </si>
  <si>
    <t>8051194577429</t>
  </si>
  <si>
    <t>8051194577436</t>
  </si>
  <si>
    <t>8051194577443</t>
  </si>
  <si>
    <t>8051194577450</t>
  </si>
  <si>
    <t>8051194577467</t>
  </si>
  <si>
    <t>8051194577474</t>
  </si>
  <si>
    <t>8051194577481</t>
  </si>
  <si>
    <t>8051194577498</t>
  </si>
  <si>
    <t>8051194577504</t>
  </si>
  <si>
    <t>8051194577511</t>
  </si>
  <si>
    <t>8051194577658</t>
  </si>
  <si>
    <t>8051194577665</t>
  </si>
  <si>
    <t>8051194577672</t>
  </si>
  <si>
    <t>8051194577689</t>
  </si>
  <si>
    <t>8051194577696</t>
  </si>
  <si>
    <t>8051194577702</t>
  </si>
  <si>
    <t>8051194577719</t>
  </si>
  <si>
    <t>8051194577726</t>
  </si>
  <si>
    <t>8051194577733</t>
  </si>
  <si>
    <t>8051194577740</t>
  </si>
  <si>
    <t>8051194577757</t>
  </si>
  <si>
    <t>8051194577764</t>
  </si>
  <si>
    <t>8051194577771</t>
  </si>
  <si>
    <t>B01ELQVRWI</t>
  </si>
  <si>
    <t>8051194891303</t>
  </si>
  <si>
    <t>B01ELQW1WI</t>
  </si>
  <si>
    <t>8051194891310</t>
  </si>
  <si>
    <t>B01ELQVLVK</t>
  </si>
  <si>
    <t>8051194891327</t>
  </si>
  <si>
    <t>B01ELQVG4W</t>
  </si>
  <si>
    <t>8051194891334</t>
  </si>
  <si>
    <t>B01ELQS0Q4</t>
  </si>
  <si>
    <t>8051194891341</t>
  </si>
  <si>
    <t>B01ELQW61E</t>
  </si>
  <si>
    <t>8051194891358</t>
  </si>
  <si>
    <t>B01ELQW3KS</t>
  </si>
  <si>
    <t>8051194891365</t>
  </si>
  <si>
    <t>B01ELQVVOC</t>
  </si>
  <si>
    <t>8051194891372</t>
  </si>
  <si>
    <t>B01ELQS460</t>
  </si>
  <si>
    <t>8051194891389</t>
  </si>
  <si>
    <t>B01ELQVE4O</t>
  </si>
  <si>
    <t>8051194891396</t>
  </si>
  <si>
    <t>B01ELQRV3M</t>
  </si>
  <si>
    <t>8051194891402</t>
  </si>
  <si>
    <t>B01ELQVZY8</t>
  </si>
  <si>
    <t>8051194891419</t>
  </si>
  <si>
    <t>B01FMITI1Q</t>
  </si>
  <si>
    <t>8051194891426</t>
  </si>
  <si>
    <t>B01FMITKZU</t>
  </si>
  <si>
    <t>8051194891433</t>
  </si>
  <si>
    <t>B01FMITM9Y</t>
  </si>
  <si>
    <t>8051194891440</t>
  </si>
  <si>
    <t>B01FMITN70</t>
  </si>
  <si>
    <t>8051194891457</t>
  </si>
  <si>
    <t>B01ELQVDPO</t>
  </si>
  <si>
    <t>8051194891464</t>
  </si>
  <si>
    <t>B01ELQUHG0</t>
  </si>
  <si>
    <t>8051194891471</t>
  </si>
  <si>
    <t>B01ELQUM3S</t>
  </si>
  <si>
    <t>8051194891488</t>
  </si>
  <si>
    <t>B01ELQVC0U</t>
  </si>
  <si>
    <t>8051194891495</t>
  </si>
  <si>
    <t>B01ELQRSP8</t>
  </si>
  <si>
    <t>8051194891501</t>
  </si>
  <si>
    <t>B01ELQVFNE</t>
  </si>
  <si>
    <t>8051194891518</t>
  </si>
  <si>
    <t>B01ELQRR1I</t>
  </si>
  <si>
    <t>8051194891525</t>
  </si>
  <si>
    <t>B01ELQVK9I</t>
  </si>
  <si>
    <t>8051194891532</t>
  </si>
  <si>
    <t>B01FMITO4W</t>
  </si>
  <si>
    <t>8051194891549</t>
  </si>
  <si>
    <t>B01FMIS1NW</t>
  </si>
  <si>
    <t>8051194891556</t>
  </si>
  <si>
    <t>B01BFFF6TS</t>
  </si>
  <si>
    <t>8051194892003</t>
  </si>
  <si>
    <t>B01BFFFDLO</t>
  </si>
  <si>
    <t>8051194892010</t>
  </si>
  <si>
    <t>B01BFFFCMO</t>
  </si>
  <si>
    <t>8051194892027</t>
  </si>
  <si>
    <t>B01BFFFGWA</t>
  </si>
  <si>
    <t>8051194892034</t>
  </si>
  <si>
    <t>B01BFFDUNC</t>
  </si>
  <si>
    <t>8051194892041</t>
  </si>
  <si>
    <t>B01BFFFFBC</t>
  </si>
  <si>
    <t>8051194892058</t>
  </si>
  <si>
    <t>B01BFFFIPU</t>
  </si>
  <si>
    <t>8051194892065</t>
  </si>
  <si>
    <t>B01BFFFHT2</t>
  </si>
  <si>
    <t>8051194892072</t>
  </si>
  <si>
    <t>B01BFFFJKO</t>
  </si>
  <si>
    <t>8051194892089</t>
  </si>
  <si>
    <t>B01BFFDTEM</t>
  </si>
  <si>
    <t>8051194892096</t>
  </si>
  <si>
    <t>B01BFFFKJ4</t>
  </si>
  <si>
    <t>8051194892102</t>
  </si>
  <si>
    <t>B01BFFDVLI</t>
  </si>
  <si>
    <t>8051194892119</t>
  </si>
  <si>
    <t>B01BFFFLF2</t>
  </si>
  <si>
    <t>8051194892126</t>
  </si>
  <si>
    <t>B01BFFFB4I</t>
  </si>
  <si>
    <t>8051194892133</t>
  </si>
  <si>
    <t>B01BFFF3XM</t>
  </si>
  <si>
    <t>8051194892140</t>
  </si>
  <si>
    <t>B01BFFF9QS</t>
  </si>
  <si>
    <t>8051194892157</t>
  </si>
  <si>
    <t>B01BFFF8TG</t>
  </si>
  <si>
    <t>8051194892164</t>
  </si>
  <si>
    <t>B01BFFF3A0</t>
  </si>
  <si>
    <t>8051194892171</t>
  </si>
  <si>
    <t>B01BFFF84G</t>
  </si>
  <si>
    <t>8051194892188</t>
  </si>
  <si>
    <t>B01BFFF4MM</t>
  </si>
  <si>
    <t>8051194892195</t>
  </si>
  <si>
    <t>B01BFFF63Y</t>
  </si>
  <si>
    <t>8051194892201</t>
  </si>
  <si>
    <t>B01BFFFBUW</t>
  </si>
  <si>
    <t>8051194892218</t>
  </si>
  <si>
    <t>B01BFFFG6G</t>
  </si>
  <si>
    <t>8051194892225</t>
  </si>
  <si>
    <t>B01BFFF5H6</t>
  </si>
  <si>
    <t>8051194892232</t>
  </si>
  <si>
    <t>B01BFFFEFY</t>
  </si>
  <si>
    <t>8051194892249</t>
  </si>
  <si>
    <t>B01BFFFAIK</t>
  </si>
  <si>
    <t>8051194892256</t>
  </si>
  <si>
    <t>8051194675750</t>
  </si>
  <si>
    <t>8051194675767</t>
  </si>
  <si>
    <t>8051194675774</t>
  </si>
  <si>
    <t>8051194675781</t>
  </si>
  <si>
    <t>8051194675668</t>
  </si>
  <si>
    <t>8051194675675</t>
  </si>
  <si>
    <t>8051194675682</t>
  </si>
  <si>
    <t>8051194675699</t>
  </si>
  <si>
    <t>8051194675705</t>
  </si>
  <si>
    <t>8051194675712</t>
  </si>
  <si>
    <t>8051194675729</t>
  </si>
  <si>
    <t>8051194675736</t>
  </si>
  <si>
    <t>8051194675798</t>
  </si>
  <si>
    <t>8051194675804</t>
  </si>
  <si>
    <t>8051194675811</t>
  </si>
  <si>
    <t>8051194287236</t>
  </si>
  <si>
    <t>8051194741905</t>
  </si>
  <si>
    <t>8051194741912</t>
  </si>
  <si>
    <t>8051194741929</t>
  </si>
  <si>
    <t>8051194740892</t>
  </si>
  <si>
    <t>8051194741936</t>
  </si>
  <si>
    <t>8051194741943</t>
  </si>
  <si>
    <t>8051194741950</t>
  </si>
  <si>
    <t>8051194741967</t>
  </si>
  <si>
    <t>8051194262073</t>
  </si>
  <si>
    <t>8051194262080</t>
  </si>
  <si>
    <t>8051194261960</t>
  </si>
  <si>
    <t>8051194261977</t>
  </si>
  <si>
    <t>8051194261984</t>
  </si>
  <si>
    <t>8051194261991</t>
  </si>
  <si>
    <t>8051194252371</t>
  </si>
  <si>
    <t>8051194252388</t>
  </si>
  <si>
    <t>8051194262004</t>
  </si>
  <si>
    <t>8051194262011</t>
  </si>
  <si>
    <t>8051194262028</t>
  </si>
  <si>
    <t>8051194262035</t>
  </si>
  <si>
    <t>8051194262042</t>
  </si>
  <si>
    <t>8051194262059</t>
  </si>
  <si>
    <t>8051194262066</t>
  </si>
  <si>
    <t>8051194577795</t>
  </si>
  <si>
    <t>8051194577801</t>
  </si>
  <si>
    <t>8051194577818</t>
  </si>
  <si>
    <t>8051194577825</t>
  </si>
  <si>
    <t>8051194577832</t>
  </si>
  <si>
    <t>8051194577849</t>
  </si>
  <si>
    <t>8051194577856</t>
  </si>
  <si>
    <t>8051194577863</t>
  </si>
  <si>
    <t>8051194577870</t>
  </si>
  <si>
    <t>8051194577887</t>
  </si>
  <si>
    <t>8051194577894</t>
  </si>
  <si>
    <t>8051194577900</t>
  </si>
  <si>
    <t>8051194804303</t>
  </si>
  <si>
    <t>8051194804310</t>
  </si>
  <si>
    <t>8051194804327</t>
  </si>
  <si>
    <t>8051194804334</t>
  </si>
  <si>
    <t>8051194804341</t>
  </si>
  <si>
    <t>8051194804358</t>
  </si>
  <si>
    <t>8051194804365</t>
  </si>
  <si>
    <t>8051194804372</t>
  </si>
  <si>
    <t>8051194804389</t>
  </si>
  <si>
    <t>8051194804396</t>
  </si>
  <si>
    <t>8051194804402</t>
  </si>
  <si>
    <t>8051194804419</t>
  </si>
  <si>
    <t>8033637914985</t>
  </si>
  <si>
    <t>8033637914992</t>
  </si>
  <si>
    <t>8033637915005</t>
  </si>
  <si>
    <t>8033637915012</t>
  </si>
  <si>
    <t>8033637915029</t>
  </si>
  <si>
    <t>8033637915036</t>
  </si>
  <si>
    <t>8033637915081</t>
  </si>
  <si>
    <t>8033637915111</t>
  </si>
  <si>
    <t>B01CENPWBM</t>
  </si>
  <si>
    <t>B01CENPW0I</t>
  </si>
  <si>
    <t>B01CENPVMC</t>
  </si>
  <si>
    <t>B0090ZPRAY</t>
  </si>
  <si>
    <t>B0090ZPRUE</t>
  </si>
  <si>
    <t>B0090ZPSTE</t>
  </si>
  <si>
    <t>B0090ZPTC0</t>
  </si>
  <si>
    <t>B0090ZPTX4</t>
  </si>
  <si>
    <t>B0090ZPUPQ</t>
  </si>
  <si>
    <t>B0099R8QQ0</t>
  </si>
  <si>
    <t>B0099R8RB4</t>
  </si>
  <si>
    <t>B01CENQ3P6</t>
  </si>
  <si>
    <t>B00O3W6ZWI</t>
  </si>
  <si>
    <t>B01CENQ3G0</t>
  </si>
  <si>
    <t>B00ATPI1RU</t>
  </si>
  <si>
    <t>8033637915180</t>
  </si>
  <si>
    <t>B01D6DP05M</t>
  </si>
  <si>
    <t>B01D6DP1CE</t>
  </si>
  <si>
    <t>B01D6DP28C</t>
  </si>
  <si>
    <t>B01D6DP354</t>
  </si>
  <si>
    <t>B01DGXKDRM</t>
  </si>
  <si>
    <t>B01EM66Q0K</t>
  </si>
  <si>
    <t>B01EM66RCC</t>
  </si>
  <si>
    <t>B01FMISH5Y</t>
  </si>
  <si>
    <t>8051194804426</t>
  </si>
  <si>
    <t>8051194804433</t>
  </si>
  <si>
    <t>8051194804440</t>
  </si>
  <si>
    <t>8051194804457</t>
  </si>
  <si>
    <t>8051194804464</t>
  </si>
  <si>
    <t>8051194804471</t>
  </si>
  <si>
    <t>8051194804488</t>
  </si>
  <si>
    <t>8051194804495</t>
  </si>
  <si>
    <t>8051194804501</t>
  </si>
  <si>
    <t>8051194804518</t>
  </si>
  <si>
    <t>8051194804525</t>
  </si>
  <si>
    <t>8051194804532</t>
  </si>
  <si>
    <t>8051194578105</t>
  </si>
  <si>
    <t>8051194578112</t>
  </si>
  <si>
    <t>8051194578129</t>
  </si>
  <si>
    <t>8051194578136</t>
  </si>
  <si>
    <t>8051194578143</t>
  </si>
  <si>
    <t>8051194578150</t>
  </si>
  <si>
    <t>8051194578167</t>
  </si>
  <si>
    <t>8051194578174</t>
  </si>
  <si>
    <t>8051194578181</t>
  </si>
  <si>
    <t>8051194578198</t>
  </si>
  <si>
    <t>8051194578204</t>
  </si>
  <si>
    <t>8051194578211</t>
  </si>
  <si>
    <t>8051194578228</t>
  </si>
  <si>
    <t>8033637711577</t>
  </si>
  <si>
    <t>8051194623102</t>
  </si>
  <si>
    <t>8051194623119</t>
  </si>
  <si>
    <t>8051194623126</t>
  </si>
  <si>
    <t>8051194623133</t>
  </si>
  <si>
    <t>8051194623140</t>
  </si>
  <si>
    <t>8051194623157</t>
  </si>
  <si>
    <t>8051194623164</t>
  </si>
  <si>
    <t>8051194623171</t>
  </si>
  <si>
    <t>8051194623188</t>
  </si>
  <si>
    <t>8051194623195</t>
  </si>
  <si>
    <t>8051194623201</t>
  </si>
  <si>
    <t>8051194623218</t>
  </si>
  <si>
    <t>8051194623225</t>
  </si>
  <si>
    <t>B01D0OBHUE</t>
  </si>
  <si>
    <t>B01D0OBIQM</t>
  </si>
  <si>
    <t>B01D0OBJMU</t>
  </si>
  <si>
    <t>B01D0OBKII</t>
  </si>
  <si>
    <t>B01D0OBLKK</t>
  </si>
  <si>
    <t>B01EAHRJ7A</t>
  </si>
  <si>
    <t>B01EAHRKEW</t>
  </si>
  <si>
    <t>B01FMIS8R6</t>
  </si>
  <si>
    <t>8051194578235</t>
  </si>
  <si>
    <t>8051194578242</t>
  </si>
  <si>
    <t>8051194578259</t>
  </si>
  <si>
    <t>8051194578266</t>
  </si>
  <si>
    <t>8051194578273</t>
  </si>
  <si>
    <t>8051194578280</t>
  </si>
  <si>
    <t>8051194576521</t>
  </si>
  <si>
    <t>8051194576514</t>
  </si>
  <si>
    <t>8051194578297</t>
  </si>
  <si>
    <t>8051194578303</t>
  </si>
  <si>
    <t>8051194578310</t>
  </si>
  <si>
    <t>8051194578327</t>
  </si>
  <si>
    <t>8051194578334</t>
  </si>
  <si>
    <t>8051194578341</t>
  </si>
  <si>
    <t>8051194578358</t>
  </si>
  <si>
    <t>8051194262097</t>
  </si>
  <si>
    <t>8051194262103</t>
  </si>
  <si>
    <t>8051194262110</t>
  </si>
  <si>
    <t>8051194252395</t>
  </si>
  <si>
    <t>8051194262127</t>
  </si>
  <si>
    <t>8051194262134</t>
  </si>
  <si>
    <t>B01C8Z84GQ</t>
  </si>
  <si>
    <t>B01C8ZA72A</t>
  </si>
  <si>
    <t>B01C8ZA6FS</t>
  </si>
  <si>
    <t>B01C8Z975I</t>
  </si>
  <si>
    <t>B01C8Z86XW</t>
  </si>
  <si>
    <t>B01C8Z83YO</t>
  </si>
  <si>
    <t>B01C8Z9K3C</t>
  </si>
  <si>
    <t>8051194925848</t>
  </si>
  <si>
    <t>8051194925855</t>
  </si>
  <si>
    <t>8051194925862</t>
  </si>
  <si>
    <t>8051194925879</t>
  </si>
  <si>
    <t>8051194925886</t>
  </si>
  <si>
    <t>8051194925893</t>
  </si>
  <si>
    <t>8051194925909</t>
  </si>
  <si>
    <t>8051194925916</t>
  </si>
  <si>
    <t>8051194925923</t>
  </si>
  <si>
    <t>8051194925930</t>
  </si>
  <si>
    <t>8051194925947</t>
  </si>
  <si>
    <t>8051194925954</t>
  </si>
  <si>
    <t>8051194925961</t>
  </si>
  <si>
    <t>8051194925978</t>
  </si>
  <si>
    <t>8051194925985</t>
  </si>
  <si>
    <t>8051194925992</t>
  </si>
  <si>
    <t>8051194926005</t>
  </si>
  <si>
    <t>8051194926012</t>
  </si>
  <si>
    <t>8051194926029</t>
  </si>
  <si>
    <t>8051194926036</t>
  </si>
  <si>
    <t>8051194926043</t>
  </si>
  <si>
    <t>8051194926050</t>
  </si>
  <si>
    <t>8051194926067</t>
  </si>
  <si>
    <t>8051194926074</t>
  </si>
  <si>
    <t>8051194926081</t>
  </si>
  <si>
    <t>8051194926098</t>
  </si>
  <si>
    <t>B0157RYB9G</t>
  </si>
  <si>
    <t>B0157RYEPM</t>
  </si>
  <si>
    <t>B0157RYIHQ</t>
  </si>
  <si>
    <t>B0157RYMV8</t>
  </si>
  <si>
    <t>B0157RYQQ4</t>
  </si>
  <si>
    <t>B0157RXXRW</t>
  </si>
  <si>
    <t>B0157RY114</t>
  </si>
  <si>
    <t>B0157RY4HA</t>
  </si>
  <si>
    <t>B0157RY8D0</t>
  </si>
  <si>
    <t>B00W9Z29CQ</t>
  </si>
  <si>
    <t>8051194747488</t>
  </si>
  <si>
    <t>B00W9Z2C96</t>
  </si>
  <si>
    <t>8051194747501</t>
  </si>
  <si>
    <t>B00WJDNZSK</t>
  </si>
  <si>
    <t>8051194747525</t>
  </si>
  <si>
    <t>B00WJDO0Z2</t>
  </si>
  <si>
    <t>8051194747549</t>
  </si>
  <si>
    <t>B00WJDO1VA</t>
  </si>
  <si>
    <t>8051194747563</t>
  </si>
  <si>
    <t>B00WJDO7EQ</t>
  </si>
  <si>
    <t>8051194747419</t>
  </si>
  <si>
    <t>B00WJDO8MW</t>
  </si>
  <si>
    <t>8051194747433</t>
  </si>
  <si>
    <t>B00W9ZK1OY</t>
  </si>
  <si>
    <t>8051194747457</t>
  </si>
  <si>
    <t>B00WJDOATI</t>
  </si>
  <si>
    <t>8051194747471</t>
  </si>
  <si>
    <t>B00WJDOG5G</t>
  </si>
  <si>
    <t>8051194747655</t>
  </si>
  <si>
    <t>B00WJDOH1O</t>
  </si>
  <si>
    <t>8051194747679</t>
  </si>
  <si>
    <t>B00WJDOIKE</t>
  </si>
  <si>
    <t>8051194747693</t>
  </si>
  <si>
    <t>B00WJDOJNA</t>
  </si>
  <si>
    <t>8051194747716</t>
  </si>
  <si>
    <t>B00WJDOKMA</t>
  </si>
  <si>
    <t>8051194747730</t>
  </si>
  <si>
    <t>B00WJDOPSO</t>
  </si>
  <si>
    <t>8051194747587</t>
  </si>
  <si>
    <t>B00WJDOQRY</t>
  </si>
  <si>
    <t>8051194747600</t>
  </si>
  <si>
    <t>B00WJDORRS</t>
  </si>
  <si>
    <t>8051194747624</t>
  </si>
  <si>
    <t>B00WJDOSPO</t>
  </si>
  <si>
    <t>8051194747648</t>
  </si>
  <si>
    <t>B01C9IDFCK</t>
  </si>
  <si>
    <t>B01C9IDL74</t>
  </si>
  <si>
    <t>B01C9IDR7I</t>
  </si>
  <si>
    <t>B01C9IAMBC</t>
  </si>
  <si>
    <t>B01C15P6O6</t>
  </si>
  <si>
    <t>B01C15PHHC</t>
  </si>
  <si>
    <t>B00DWFV2CU</t>
  </si>
  <si>
    <t>B01CENLXV0</t>
  </si>
  <si>
    <t>B01CENLY0U</t>
  </si>
  <si>
    <t>B01CENLXTC</t>
  </si>
  <si>
    <t>B01CENLXY2</t>
  </si>
  <si>
    <t>B01CENM2GK</t>
  </si>
  <si>
    <t>B01CENM2H4</t>
  </si>
  <si>
    <t>B01CENM2M4</t>
  </si>
  <si>
    <t>B0148D2LMO</t>
  </si>
  <si>
    <t>B00UBJBNRO</t>
  </si>
  <si>
    <t>B00UBJBQN0</t>
  </si>
  <si>
    <t>B00UBJBTJG</t>
  </si>
  <si>
    <t>B00UBJBWD4</t>
  </si>
  <si>
    <t>B00UBJC61Q</t>
  </si>
  <si>
    <t>B00UBJC8WI</t>
  </si>
  <si>
    <t>B00UBJCB6Q</t>
  </si>
  <si>
    <t>B00UBJCDJG</t>
  </si>
  <si>
    <t>B00UBJCG3O</t>
  </si>
  <si>
    <t>B01C15PE5M</t>
  </si>
  <si>
    <t>B01C15PFRE</t>
  </si>
  <si>
    <t>B016Y0U18U</t>
  </si>
  <si>
    <t>B016Y0XJ8Y</t>
  </si>
  <si>
    <t>B010FMJOOU</t>
  </si>
  <si>
    <t>B01CENM6KM</t>
  </si>
  <si>
    <t>B016Y114MQ</t>
  </si>
  <si>
    <t>B016Y1A3JG</t>
  </si>
  <si>
    <t>B01CENM6PM</t>
  </si>
  <si>
    <t>B01CENM6Q6</t>
  </si>
  <si>
    <t>B0722D84QT</t>
  </si>
  <si>
    <t>8021506942375</t>
  </si>
  <si>
    <t>B06ZZG184R</t>
  </si>
  <si>
    <t>8021506942382</t>
  </si>
  <si>
    <t>B0713MB4YB</t>
  </si>
  <si>
    <t>8021506942399</t>
  </si>
  <si>
    <t>B0722D89FK</t>
  </si>
  <si>
    <t>8021506942405</t>
  </si>
  <si>
    <t>8021506942412</t>
  </si>
  <si>
    <t>8051194245878</t>
  </si>
  <si>
    <t>8051194245922</t>
  </si>
  <si>
    <t>8051194245984</t>
  </si>
  <si>
    <t>8051194245991</t>
  </si>
  <si>
    <t>8051194246004</t>
  </si>
  <si>
    <t>8051194246028</t>
  </si>
  <si>
    <t>8051194246042</t>
  </si>
  <si>
    <t>8051194246103</t>
  </si>
  <si>
    <t>8051194246110</t>
  </si>
  <si>
    <t>8051194246127</t>
  </si>
  <si>
    <t>8051194246134</t>
  </si>
  <si>
    <t>8051194246172</t>
  </si>
  <si>
    <t>8051194189103</t>
  </si>
  <si>
    <t>8051194189110</t>
  </si>
  <si>
    <t>8051194189134</t>
  </si>
  <si>
    <t>8051194184450</t>
  </si>
  <si>
    <t>8051194184474</t>
  </si>
  <si>
    <t>8051194189141</t>
  </si>
  <si>
    <t>B01LYXPLX5</t>
  </si>
  <si>
    <t>8051194771834</t>
  </si>
  <si>
    <t>B01M0W2EJ1</t>
  </si>
  <si>
    <t>8051194771841</t>
  </si>
  <si>
    <t>B01M0K0S3I</t>
  </si>
  <si>
    <t>8051194771858</t>
  </si>
  <si>
    <t>B01LXB7BEG</t>
  </si>
  <si>
    <t>8051194771865</t>
  </si>
  <si>
    <t>B01M08N3JY</t>
  </si>
  <si>
    <t>8051194771872</t>
  </si>
  <si>
    <t>B01M0K9G29</t>
  </si>
  <si>
    <t>8051194771889</t>
  </si>
  <si>
    <t>B01M08NKWV</t>
  </si>
  <si>
    <t>8051194771896</t>
  </si>
  <si>
    <t>B01M17P34J</t>
  </si>
  <si>
    <t>8051194767509</t>
  </si>
  <si>
    <t>B01LYA9E80</t>
  </si>
  <si>
    <t>8051194771902</t>
  </si>
  <si>
    <t>B01M179Y7U</t>
  </si>
  <si>
    <t>8051194771919</t>
  </si>
  <si>
    <t>B01LZL7PYL</t>
  </si>
  <si>
    <t>8051194771926</t>
  </si>
  <si>
    <t>B01LZWZ91Z</t>
  </si>
  <si>
    <t>8051194771933</t>
  </si>
  <si>
    <t>B01M178H0U</t>
  </si>
  <si>
    <t>8051194771940</t>
  </si>
  <si>
    <t>B01M17K4P7</t>
  </si>
  <si>
    <t>8051194771957</t>
  </si>
  <si>
    <t>B01LYA9M2Q</t>
  </si>
  <si>
    <t>8051194771964</t>
  </si>
  <si>
    <t>B01LXB7IA0</t>
  </si>
  <si>
    <t>8051194771971</t>
  </si>
  <si>
    <t>B01LYXPQ0U</t>
  </si>
  <si>
    <t>8051194771988</t>
  </si>
  <si>
    <t>B01LZ9DIMX</t>
  </si>
  <si>
    <t>8051194771995</t>
  </si>
  <si>
    <t>B01LYXPW54</t>
  </si>
  <si>
    <t>8051194772008</t>
  </si>
  <si>
    <t>B017049QAI</t>
  </si>
  <si>
    <t>8051194772015</t>
  </si>
  <si>
    <t>B01M0W4ZTC</t>
  </si>
  <si>
    <t>8051194767516</t>
  </si>
  <si>
    <t>B01M175BVK</t>
  </si>
  <si>
    <t>8051194772022</t>
  </si>
  <si>
    <t>B01LZ9DOX1</t>
  </si>
  <si>
    <t>8051194772039</t>
  </si>
  <si>
    <t>B01LYXPSGD</t>
  </si>
  <si>
    <t>8051194772046</t>
  </si>
  <si>
    <t>B01LWZG7XI</t>
  </si>
  <si>
    <t>8051194772053</t>
  </si>
  <si>
    <t>B01LWZG7XH</t>
  </si>
  <si>
    <t>8051194772060</t>
  </si>
  <si>
    <t>B01LYXPREQ</t>
  </si>
  <si>
    <t>8051194772077</t>
  </si>
  <si>
    <t>B01LWNQ6SD</t>
  </si>
  <si>
    <t>8051194772084</t>
  </si>
  <si>
    <t>B01LYXPSL7</t>
  </si>
  <si>
    <t>8051194772091</t>
  </si>
  <si>
    <t>B01LYXPS2Y</t>
  </si>
  <si>
    <t>8051194772107</t>
  </si>
  <si>
    <t>B01LWZFI1X</t>
  </si>
  <si>
    <t>8051194772114</t>
  </si>
  <si>
    <t>B01LYA9JJB</t>
  </si>
  <si>
    <t>8051194772121</t>
  </si>
  <si>
    <t>B01LZL7WEV</t>
  </si>
  <si>
    <t>8051194772138</t>
  </si>
  <si>
    <t>B01LXB7FVF</t>
  </si>
  <si>
    <t>8051194767523</t>
  </si>
  <si>
    <t>B01LZL4T2Z</t>
  </si>
  <si>
    <t>8051194772145</t>
  </si>
  <si>
    <t>B01LZWZGWX</t>
  </si>
  <si>
    <t>8051194772152</t>
  </si>
  <si>
    <t>B01LXYOLBB</t>
  </si>
  <si>
    <t>8051194772169</t>
  </si>
  <si>
    <t>B01LYXPS31</t>
  </si>
  <si>
    <t>8051194772176</t>
  </si>
  <si>
    <t>B01LXYOJX4</t>
  </si>
  <si>
    <t>8051194772183</t>
  </si>
  <si>
    <t>B01CENMU3K</t>
  </si>
  <si>
    <t>8051194445681</t>
  </si>
  <si>
    <t>B01CENMZ3A</t>
  </si>
  <si>
    <t>8051194445698</t>
  </si>
  <si>
    <t>8051194443304</t>
  </si>
  <si>
    <t>8051194443311</t>
  </si>
  <si>
    <t>8051194443328</t>
  </si>
  <si>
    <t>B00F3158IU</t>
  </si>
  <si>
    <t>8051194443335</t>
  </si>
  <si>
    <t>B00F3158X0</t>
  </si>
  <si>
    <t>8051194443342</t>
  </si>
  <si>
    <t>B00F3159AW</t>
  </si>
  <si>
    <t>8051194443359</t>
  </si>
  <si>
    <t>B00F3159PW</t>
  </si>
  <si>
    <t>8051194443366</t>
  </si>
  <si>
    <t>B01CENN3ZE</t>
  </si>
  <si>
    <t>8051194443373</t>
  </si>
  <si>
    <t>8051194443380</t>
  </si>
  <si>
    <t>8051194443397</t>
  </si>
  <si>
    <t>8051194443403</t>
  </si>
  <si>
    <t>8051194445704</t>
  </si>
  <si>
    <t>8051194445711</t>
  </si>
  <si>
    <t>8051194452894</t>
  </si>
  <si>
    <t>B01CENNRM8</t>
  </si>
  <si>
    <t>8051194452900</t>
  </si>
  <si>
    <t>B01CENNRI2</t>
  </si>
  <si>
    <t>8051194452917</t>
  </si>
  <si>
    <t>B01CENNRQ4</t>
  </si>
  <si>
    <t>8051194452924</t>
  </si>
  <si>
    <t>B01CENNRJ6</t>
  </si>
  <si>
    <t>8051194452931</t>
  </si>
  <si>
    <t>B01CENNVTC</t>
  </si>
  <si>
    <t>8051194452948</t>
  </si>
  <si>
    <t>8051194452955</t>
  </si>
  <si>
    <t>8051194445933</t>
  </si>
  <si>
    <t>8051194452962</t>
  </si>
  <si>
    <t>B01CENNVHE</t>
  </si>
  <si>
    <t>8051194452979</t>
  </si>
  <si>
    <t>8051194452986</t>
  </si>
  <si>
    <t>8051194452993</t>
  </si>
  <si>
    <t>8051194453006</t>
  </si>
  <si>
    <t>B01CENO06A</t>
  </si>
  <si>
    <t>8051194453013</t>
  </si>
  <si>
    <t>B01CENO04C</t>
  </si>
  <si>
    <t>8051194453020</t>
  </si>
  <si>
    <t>8051194445728</t>
  </si>
  <si>
    <t>B01CENN8X6</t>
  </si>
  <si>
    <t>8051194445735</t>
  </si>
  <si>
    <t>B01CENN8Y0</t>
  </si>
  <si>
    <t>8051194445742</t>
  </si>
  <si>
    <t>B01CENN8WM</t>
  </si>
  <si>
    <t>8051194443410</t>
  </si>
  <si>
    <t>8051194443427</t>
  </si>
  <si>
    <t>B01CENN8UO</t>
  </si>
  <si>
    <t>8051194443434</t>
  </si>
  <si>
    <t>B01CENN92Q</t>
  </si>
  <si>
    <t>8051194443441</t>
  </si>
  <si>
    <t>B01CENNDYA</t>
  </si>
  <si>
    <t>8051194443458</t>
  </si>
  <si>
    <t>B01CENNE94</t>
  </si>
  <si>
    <t>8051194443465</t>
  </si>
  <si>
    <t>8051194443472</t>
  </si>
  <si>
    <t>8051194443489</t>
  </si>
  <si>
    <t>B01CENNDQS</t>
  </si>
  <si>
    <t>8051194443496</t>
  </si>
  <si>
    <t>B01CENNDU4</t>
  </si>
  <si>
    <t>8051194445759</t>
  </si>
  <si>
    <t>B01CENNDTK</t>
  </si>
  <si>
    <t>8051194445766</t>
  </si>
  <si>
    <t>8051194445773</t>
  </si>
  <si>
    <t>8051194757715</t>
  </si>
  <si>
    <t>8051194757722</t>
  </si>
  <si>
    <t>8051194757739</t>
  </si>
  <si>
    <t>8051194757586</t>
  </si>
  <si>
    <t>8051194757746</t>
  </si>
  <si>
    <t>8051194757753</t>
  </si>
  <si>
    <t>8051194757760</t>
  </si>
  <si>
    <t>8051194757777</t>
  </si>
  <si>
    <t>8051194569134</t>
  </si>
  <si>
    <t>8051194569141</t>
  </si>
  <si>
    <t>8051194569158</t>
  </si>
  <si>
    <t>8051194569059</t>
  </si>
  <si>
    <t>8051194569165</t>
  </si>
  <si>
    <t>8051194569172</t>
  </si>
  <si>
    <t>8051194569189</t>
  </si>
  <si>
    <t>8051194569196</t>
  </si>
  <si>
    <t>8051194569202</t>
  </si>
  <si>
    <t>8051194569219</t>
  </si>
  <si>
    <t>8051194562814</t>
  </si>
  <si>
    <t>8051194562753</t>
  </si>
  <si>
    <t>8051194569226</t>
  </si>
  <si>
    <t>8051194569233</t>
  </si>
  <si>
    <t>8051194569240</t>
  </si>
  <si>
    <t>8051194569257</t>
  </si>
  <si>
    <t>8051194742049</t>
  </si>
  <si>
    <t>8051194742056</t>
  </si>
  <si>
    <t>8051194742063</t>
  </si>
  <si>
    <t>8051194742070</t>
  </si>
  <si>
    <t>8051194742087</t>
  </si>
  <si>
    <t>8051194740977</t>
  </si>
  <si>
    <t>8051194742094</t>
  </si>
  <si>
    <t>8051194742100</t>
  </si>
  <si>
    <t>8051194742117</t>
  </si>
  <si>
    <t>8051194742124</t>
  </si>
  <si>
    <t>8051194742131</t>
  </si>
  <si>
    <t>8051194742148</t>
  </si>
  <si>
    <t>8051194742155</t>
  </si>
  <si>
    <t>8051194577528</t>
  </si>
  <si>
    <t>8051194577535</t>
  </si>
  <si>
    <t>8051194577542</t>
  </si>
  <si>
    <t>8051194577559</t>
  </si>
  <si>
    <t>8051194577566</t>
  </si>
  <si>
    <t>8051194577573</t>
  </si>
  <si>
    <t>8051194577580</t>
  </si>
  <si>
    <t>8051194577597</t>
  </si>
  <si>
    <t>8051194577603</t>
  </si>
  <si>
    <t>8051194577610</t>
  </si>
  <si>
    <t>8051194577627</t>
  </si>
  <si>
    <t>8051194577634</t>
  </si>
  <si>
    <t>8051194577641</t>
  </si>
  <si>
    <t>B01FMIS3FI</t>
  </si>
  <si>
    <t>8051194891563</t>
  </si>
  <si>
    <t>B01FMIS4RK</t>
  </si>
  <si>
    <t>8051194891570</t>
  </si>
  <si>
    <t>B01FMIS63C</t>
  </si>
  <si>
    <t>8051194891587</t>
  </si>
  <si>
    <t>B01ELYTKHY</t>
  </si>
  <si>
    <t>8051194891594</t>
  </si>
  <si>
    <t>B01FMIS984</t>
  </si>
  <si>
    <t>8051194891600</t>
  </si>
  <si>
    <t>B01FMISAO2</t>
  </si>
  <si>
    <t>8051194891617</t>
  </si>
  <si>
    <t>B01FMISC5O</t>
  </si>
  <si>
    <t>8051194891624</t>
  </si>
  <si>
    <t>B01FMISDJ4</t>
  </si>
  <si>
    <t>8051194891631</t>
  </si>
  <si>
    <t>B01ELQV6OM</t>
  </si>
  <si>
    <t>8051194891648</t>
  </si>
  <si>
    <t>B01ELQVQEM</t>
  </si>
  <si>
    <t>8051194891655</t>
  </si>
  <si>
    <t>B01ELQVNG8</t>
  </si>
  <si>
    <t>8051194891662</t>
  </si>
  <si>
    <t>B01FMISEW0</t>
  </si>
  <si>
    <t>8051194891679</t>
  </si>
  <si>
    <t>B01FMISG2I</t>
  </si>
  <si>
    <t>8051194891686</t>
  </si>
  <si>
    <t>B01FMISHD6</t>
  </si>
  <si>
    <t>8051194891693</t>
  </si>
  <si>
    <t>B01FMISIIA</t>
  </si>
  <si>
    <t>8051194891709</t>
  </si>
  <si>
    <t>B01ELQVYO4</t>
  </si>
  <si>
    <t>8051194891716</t>
  </si>
  <si>
    <t>B01FMISJUM</t>
  </si>
  <si>
    <t>8051194891723</t>
  </si>
  <si>
    <t>B01FMISL4Q</t>
  </si>
  <si>
    <t>8051194891730</t>
  </si>
  <si>
    <t>B01FMISM72</t>
  </si>
  <si>
    <t>8051194891747</t>
  </si>
  <si>
    <t>B01FMISNIU</t>
  </si>
  <si>
    <t>8051194891754</t>
  </si>
  <si>
    <t>B01FMISOZC</t>
  </si>
  <si>
    <t>8051194891761</t>
  </si>
  <si>
    <t>B01ELQW0JM</t>
  </si>
  <si>
    <t>8051194891778</t>
  </si>
  <si>
    <t>B01ELQUW56</t>
  </si>
  <si>
    <t>8051194891785</t>
  </si>
  <si>
    <t>B01ELQUWFG</t>
  </si>
  <si>
    <t>8051194891792</t>
  </si>
  <si>
    <t>B01FMISQDW</t>
  </si>
  <si>
    <t>8051194891808</t>
  </si>
  <si>
    <t>B01FMISRE0</t>
  </si>
  <si>
    <t>8051194891815</t>
  </si>
  <si>
    <t>B01ELQVHUA</t>
  </si>
  <si>
    <t>8051194891914</t>
  </si>
  <si>
    <t>B01ELQVUSO</t>
  </si>
  <si>
    <t>8051194891921</t>
  </si>
  <si>
    <t>B01ELQW4U2</t>
  </si>
  <si>
    <t>8051194891938</t>
  </si>
  <si>
    <t>B01ELQVZDY</t>
  </si>
  <si>
    <t>8051194891945</t>
  </si>
  <si>
    <t>B01ELQUUFI</t>
  </si>
  <si>
    <t>8051194891952</t>
  </si>
  <si>
    <t>B01ELQVSS6</t>
  </si>
  <si>
    <t>8051194891969</t>
  </si>
  <si>
    <t>B01ELQV9TE</t>
  </si>
  <si>
    <t>8051194891976</t>
  </si>
  <si>
    <t>B01FR864VI</t>
  </si>
  <si>
    <t>8051194891983</t>
  </si>
  <si>
    <t>B01IDKHHPO</t>
  </si>
  <si>
    <t>8051194891990</t>
  </si>
  <si>
    <t>B01EMWXSSC</t>
  </si>
  <si>
    <t>8051194892485</t>
  </si>
  <si>
    <t>B01ELQUQOI</t>
  </si>
  <si>
    <t>8051194892492</t>
  </si>
  <si>
    <t>B01ELQVWNW</t>
  </si>
  <si>
    <t>8051194892508</t>
  </si>
  <si>
    <t>B01ELQV83Q</t>
  </si>
  <si>
    <t>8051194892515</t>
  </si>
  <si>
    <t>B01ELQVMHS</t>
  </si>
  <si>
    <t>8051194892522</t>
  </si>
  <si>
    <t>B01ELQVGBK</t>
  </si>
  <si>
    <t>8051194892539</t>
  </si>
  <si>
    <t>B01FR8694U</t>
  </si>
  <si>
    <t>8051194892546</t>
  </si>
  <si>
    <t>B01FR83JFC</t>
  </si>
  <si>
    <t>8051194892553</t>
  </si>
  <si>
    <t>B01FR83T0W</t>
  </si>
  <si>
    <t>8051194892560</t>
  </si>
  <si>
    <t>8051194108555</t>
  </si>
  <si>
    <t>8051194108562</t>
  </si>
  <si>
    <t>8051194108579</t>
  </si>
  <si>
    <t>8051194108586</t>
  </si>
  <si>
    <t>8051194108593</t>
  </si>
  <si>
    <t>8051194108609</t>
  </si>
  <si>
    <t>8051194075819</t>
  </si>
  <si>
    <t>8051194108616</t>
  </si>
  <si>
    <t>8051194108623</t>
  </si>
  <si>
    <t>8051194108630</t>
  </si>
  <si>
    <t>8051194108647</t>
  </si>
  <si>
    <t>8051194108654</t>
  </si>
  <si>
    <t>B01C8Z8CVI</t>
  </si>
  <si>
    <t>B01C8Z9J0Q</t>
  </si>
  <si>
    <t>B01C8Z8376</t>
  </si>
  <si>
    <t>B01C8Z8VAK</t>
  </si>
  <si>
    <t>B01C8Z98EI</t>
  </si>
  <si>
    <t>B0157RYCUY</t>
  </si>
  <si>
    <t>B0157RYGOQ</t>
  </si>
  <si>
    <t>B0157RYKLK</t>
  </si>
  <si>
    <t>B0157RYP4C</t>
  </si>
  <si>
    <t>B00WJDO35Y</t>
  </si>
  <si>
    <t>8051194747495</t>
  </si>
  <si>
    <t>B00WJDO4A8</t>
  </si>
  <si>
    <t>8051194747518</t>
  </si>
  <si>
    <t>B00WJDO59I</t>
  </si>
  <si>
    <t>8051194747532</t>
  </si>
  <si>
    <t>B00WJDO6DS</t>
  </si>
  <si>
    <t>8051194747556</t>
  </si>
  <si>
    <t>B00WJDOLK6</t>
  </si>
  <si>
    <t>8051194747662</t>
  </si>
  <si>
    <t>B00WJDOMM8</t>
  </si>
  <si>
    <t>8051194747686</t>
  </si>
  <si>
    <t>B00WJDONP4</t>
  </si>
  <si>
    <t>8051194747709</t>
  </si>
  <si>
    <t>B00WJDOOX0</t>
  </si>
  <si>
    <t>8051194747723</t>
  </si>
  <si>
    <t>B01C9ID2UU</t>
  </si>
  <si>
    <t>B01C9IAJ06</t>
  </si>
  <si>
    <t>B01C9IBSM4</t>
  </si>
  <si>
    <t>B01C9IANEI</t>
  </si>
  <si>
    <t>B01C9IB7XY</t>
  </si>
  <si>
    <t>B01C9IC82S</t>
  </si>
  <si>
    <t>B01C9IDNJ0</t>
  </si>
  <si>
    <t>B01C9IAP6Y</t>
  </si>
  <si>
    <t>B01C15PQ96</t>
  </si>
  <si>
    <t>B01C15PXX0</t>
  </si>
  <si>
    <t>B01BA1FWUA</t>
  </si>
  <si>
    <t>B01BA1FXWW</t>
  </si>
  <si>
    <t>B01BA1FYWQ</t>
  </si>
  <si>
    <t>B01CENMAWG</t>
  </si>
  <si>
    <t>B01C15Q06E</t>
  </si>
  <si>
    <t>B01CENMAV2</t>
  </si>
  <si>
    <t>B01CENMFGW</t>
  </si>
  <si>
    <t>B01CENMFIK</t>
  </si>
  <si>
    <t>8021506963455</t>
  </si>
  <si>
    <t>8021506963462</t>
  </si>
  <si>
    <t>8021506963479</t>
  </si>
  <si>
    <t>8021506963486</t>
  </si>
  <si>
    <t>8021506963493</t>
  </si>
  <si>
    <t>8021506963400</t>
  </si>
  <si>
    <t>8021506963417</t>
  </si>
  <si>
    <t>8021506963424</t>
  </si>
  <si>
    <t>8021506963431</t>
  </si>
  <si>
    <t>8021506963448</t>
  </si>
  <si>
    <t>B01LYXPSGG</t>
  </si>
  <si>
    <t>8051194772190</t>
  </si>
  <si>
    <t>B01M08NPDJ</t>
  </si>
  <si>
    <t>8051194772206</t>
  </si>
  <si>
    <t>B01LWZG5FW</t>
  </si>
  <si>
    <t>8051194772213</t>
  </si>
  <si>
    <t>B01LZL7YQJ</t>
  </si>
  <si>
    <t>8051194772220</t>
  </si>
  <si>
    <t>B01LWNQAN6</t>
  </si>
  <si>
    <t>8051194772237</t>
  </si>
  <si>
    <t>B01LZWZFX6</t>
  </si>
  <si>
    <t>8051194772244</t>
  </si>
  <si>
    <t>B01M0KARUE</t>
  </si>
  <si>
    <t>8051194772251</t>
  </si>
  <si>
    <t>B01LZL5UK8</t>
  </si>
  <si>
    <t>8051194767530</t>
  </si>
  <si>
    <t>B01M0VY39D</t>
  </si>
  <si>
    <t>8051194772268</t>
  </si>
  <si>
    <t>B01M0W52HJ</t>
  </si>
  <si>
    <t>8051194772275</t>
  </si>
  <si>
    <t>B01M08NEDW</t>
  </si>
  <si>
    <t>8051194772282</t>
  </si>
  <si>
    <t>B01LYA9HPS</t>
  </si>
  <si>
    <t>8051194772299</t>
  </si>
  <si>
    <t>B01LWNQC5S</t>
  </si>
  <si>
    <t>8051194772305</t>
  </si>
  <si>
    <t>8051194772688</t>
  </si>
  <si>
    <t>8051194772718</t>
  </si>
  <si>
    <t>8051194772725</t>
  </si>
  <si>
    <t>B01ELQWDVW</t>
  </si>
  <si>
    <t>8051194891822</t>
  </si>
  <si>
    <t>B01ELQV4QM</t>
  </si>
  <si>
    <t>8051194891839</t>
  </si>
  <si>
    <t>B01ELQW812</t>
  </si>
  <si>
    <t>8051194891846</t>
  </si>
  <si>
    <t>B01ELQUPE4</t>
  </si>
  <si>
    <t>8051194891853</t>
  </si>
  <si>
    <t>B01ELQVXXQ</t>
  </si>
  <si>
    <t>8051194891860</t>
  </si>
  <si>
    <t>B01ELQVJTY</t>
  </si>
  <si>
    <t>8051194891877</t>
  </si>
  <si>
    <t>B01ELQVI8Q</t>
  </si>
  <si>
    <t>8051194891884</t>
  </si>
  <si>
    <t>B01ELQVHQE</t>
  </si>
  <si>
    <t>8051194891891</t>
  </si>
  <si>
    <t>B01ELQVK4S</t>
  </si>
  <si>
    <t>8051194891907</t>
  </si>
  <si>
    <t>B01EIAUR9G</t>
  </si>
  <si>
    <t>8051194892393</t>
  </si>
  <si>
    <t>B01CQPL032</t>
  </si>
  <si>
    <t>8051194892409</t>
  </si>
  <si>
    <t>B01CQPL15O</t>
  </si>
  <si>
    <t>8051194892416</t>
  </si>
  <si>
    <t>B01CQPL20I</t>
  </si>
  <si>
    <t>8051194892423</t>
  </si>
  <si>
    <t>B01EIAUPSY</t>
  </si>
  <si>
    <t>8051194892430</t>
  </si>
  <si>
    <t>B01EIAURTG</t>
  </si>
  <si>
    <t>8051194892447</t>
  </si>
  <si>
    <t>B01EIAUTZS</t>
  </si>
  <si>
    <t>8051194892454</t>
  </si>
  <si>
    <t>B01EIAUVR4</t>
  </si>
  <si>
    <t>8051194892461</t>
  </si>
  <si>
    <t>B01EIAUXEK</t>
  </si>
  <si>
    <t>8051194892478</t>
  </si>
  <si>
    <t>B01C9IB3UG</t>
  </si>
  <si>
    <t>B01C9IAQ8Q</t>
  </si>
  <si>
    <t>B01C9IAKZA</t>
  </si>
  <si>
    <t>B078TW8Y3R</t>
  </si>
  <si>
    <t>B078TT9BWX</t>
  </si>
  <si>
    <t>B078TTFDYT</t>
  </si>
  <si>
    <t>B078TRH6P8</t>
  </si>
  <si>
    <t>B078TZD17Q</t>
  </si>
  <si>
    <t>B078TP97D7</t>
  </si>
  <si>
    <t>B078TT9F2B</t>
  </si>
  <si>
    <t>B07WSWGW4T</t>
  </si>
  <si>
    <t>B07WNWM9V6</t>
  </si>
  <si>
    <t>B07WRR6Q1F</t>
  </si>
  <si>
    <t>B07WWZWJQ3</t>
  </si>
  <si>
    <t>B07X24XC2W</t>
  </si>
  <si>
    <t>B073JFLWP5</t>
  </si>
  <si>
    <t>B073JDRN8J</t>
  </si>
  <si>
    <t>B073JFKDQT</t>
  </si>
  <si>
    <t>B073JDZC5N</t>
  </si>
  <si>
    <t>B073JJRVPS</t>
  </si>
  <si>
    <t>B073JHJL74</t>
  </si>
  <si>
    <t>B073JDZC5Q</t>
  </si>
  <si>
    <t>B073JJRVPN</t>
  </si>
  <si>
    <t>B073JJNPYM</t>
  </si>
  <si>
    <t>B073JFLWNZ</t>
  </si>
  <si>
    <t>B07TBNMKCF</t>
  </si>
  <si>
    <t>8059175117909</t>
  </si>
  <si>
    <t>B07T8JC49H</t>
  </si>
  <si>
    <t>8059175117916</t>
  </si>
  <si>
    <t>B07TFXRYV9</t>
  </si>
  <si>
    <t>8059175117923</t>
  </si>
  <si>
    <t>B07TBN1PPP</t>
  </si>
  <si>
    <t>8059175117930</t>
  </si>
  <si>
    <t>B07V7L7GNZ</t>
  </si>
  <si>
    <t>8059175117947</t>
  </si>
  <si>
    <t>B07QSQK1J3</t>
  </si>
  <si>
    <t>8059175101588</t>
  </si>
  <si>
    <t>B07QPDKZ2N</t>
  </si>
  <si>
    <t>8059175101595</t>
  </si>
  <si>
    <t>B07QSQ3NFH</t>
  </si>
  <si>
    <t>8059175101601</t>
  </si>
  <si>
    <t>B07QPD7ZG1</t>
  </si>
  <si>
    <t>8059175101618</t>
  </si>
  <si>
    <t>B07R2CBQ7N</t>
  </si>
  <si>
    <t>8059175101625</t>
  </si>
  <si>
    <t>8033637143392</t>
  </si>
  <si>
    <t>8033637143408</t>
  </si>
  <si>
    <t>8033637143415</t>
  </si>
  <si>
    <t>8033637143422</t>
  </si>
  <si>
    <t>8033637143439</t>
  </si>
  <si>
    <t>B073JF32DS</t>
  </si>
  <si>
    <t>B073JJ142V</t>
  </si>
  <si>
    <t>B073JJ2HT3</t>
  </si>
  <si>
    <t>B073JFB1W8</t>
  </si>
  <si>
    <t>B073JGTFC1</t>
  </si>
  <si>
    <t>B073JDZC4C</t>
  </si>
  <si>
    <t>B073JD962Q</t>
  </si>
  <si>
    <t>B073JFKDPX</t>
  </si>
  <si>
    <t>B073JFKDPN</t>
  </si>
  <si>
    <t>B073JHJL4V</t>
  </si>
  <si>
    <t>B07XVN6VVQ</t>
  </si>
  <si>
    <t>8059175149580</t>
  </si>
  <si>
    <t>B07XVLMBDB</t>
  </si>
  <si>
    <t>8059175149597</t>
  </si>
  <si>
    <t>B07XVMYLKK</t>
  </si>
  <si>
    <t>8059175149603</t>
  </si>
  <si>
    <t>B07XVM25HL</t>
  </si>
  <si>
    <t>8059175149610</t>
  </si>
  <si>
    <t>B07XVNFMZQ</t>
  </si>
  <si>
    <t>8059175149627</t>
  </si>
  <si>
    <t>B075FH5GF2</t>
  </si>
  <si>
    <t>8021506942443</t>
  </si>
  <si>
    <t>B075FJPB23</t>
  </si>
  <si>
    <t>8021506942450</t>
  </si>
  <si>
    <t>B075FDHZ45</t>
  </si>
  <si>
    <t>8021506942467</t>
  </si>
  <si>
    <t>B075FH935P</t>
  </si>
  <si>
    <t>8021506942474</t>
  </si>
  <si>
    <t>B075FH77XK</t>
  </si>
  <si>
    <t>8021506942481</t>
  </si>
  <si>
    <t>B075FGYXQ3</t>
  </si>
  <si>
    <t>8021506942498</t>
  </si>
  <si>
    <t>B075FH935Q</t>
  </si>
  <si>
    <t>8021506942504</t>
  </si>
  <si>
    <t>B075FH1SYZ</t>
  </si>
  <si>
    <t>8021506942511</t>
  </si>
  <si>
    <t>B075FH3BVP</t>
  </si>
  <si>
    <t>8021506942528</t>
  </si>
  <si>
    <t>B075FHS97P</t>
  </si>
  <si>
    <t>8021506942535</t>
  </si>
  <si>
    <t>B075FHFJV1</t>
  </si>
  <si>
    <t>8021506942542</t>
  </si>
  <si>
    <t>B075FH7V5D</t>
  </si>
  <si>
    <t>8021506942559</t>
  </si>
  <si>
    <t>B075FDJB5C</t>
  </si>
  <si>
    <t>8021506942566</t>
  </si>
  <si>
    <t>B075FGR16C</t>
  </si>
  <si>
    <t>8021506942573</t>
  </si>
  <si>
    <t>B075FJ48V5</t>
  </si>
  <si>
    <t>8021506942580</t>
  </si>
  <si>
    <t>B075FDDMCK</t>
  </si>
  <si>
    <t>8021506942597</t>
  </si>
  <si>
    <t>B075FDJ2WM</t>
  </si>
  <si>
    <t>8021506942603</t>
  </si>
  <si>
    <t>B075FDHZVB</t>
  </si>
  <si>
    <t>8021506942610</t>
  </si>
  <si>
    <t>B075FHVLPT</t>
  </si>
  <si>
    <t>8021506942627</t>
  </si>
  <si>
    <t>B075FJ7CDZ</t>
  </si>
  <si>
    <t>8021506942634</t>
  </si>
  <si>
    <t>B075FJ7CF1</t>
  </si>
  <si>
    <t>8021506942641</t>
  </si>
  <si>
    <t>B075FHMGJG</t>
  </si>
  <si>
    <t>8021506942658</t>
  </si>
  <si>
    <t>B075FGZFXC</t>
  </si>
  <si>
    <t>8021506942665</t>
  </si>
  <si>
    <t>B075FJ7822</t>
  </si>
  <si>
    <t>8021506942672</t>
  </si>
  <si>
    <t>B075FDJ4PL</t>
  </si>
  <si>
    <t>8021506942689</t>
  </si>
  <si>
    <t>B075FDJ8LX</t>
  </si>
  <si>
    <t>8021506942696</t>
  </si>
  <si>
    <t>B07MMZR5JX</t>
  </si>
  <si>
    <t>B07M9DMMLN</t>
  </si>
  <si>
    <t>B07MCZHMTH</t>
  </si>
  <si>
    <t>B07M5N7Q3M</t>
  </si>
  <si>
    <t>B07M9DMJX5</t>
  </si>
  <si>
    <t>B07MGL5QY3</t>
  </si>
  <si>
    <t>B07MN16XPR</t>
  </si>
  <si>
    <t>B07MGL6R4Z</t>
  </si>
  <si>
    <t>B07MMYY8LC</t>
  </si>
  <si>
    <t>B07MGL6PC6</t>
  </si>
  <si>
    <t>B07MN13DVT</t>
  </si>
  <si>
    <t>B07M9DM2KX</t>
  </si>
  <si>
    <t>B07MXS9PVR</t>
  </si>
  <si>
    <t>B07MCZHTNR</t>
  </si>
  <si>
    <t>B07M5N7NP5</t>
  </si>
  <si>
    <t>B07M5N6Z4N</t>
  </si>
  <si>
    <t>B07MK6J51P</t>
  </si>
  <si>
    <t>B07MCZHN6F</t>
  </si>
  <si>
    <t>B07M9DMTGS</t>
  </si>
  <si>
    <t>B07MCZHLMC</t>
  </si>
  <si>
    <t>B07M9DMLB8</t>
  </si>
  <si>
    <t>B07M9DKQLR</t>
  </si>
  <si>
    <t>B07M9DLT7J</t>
  </si>
  <si>
    <t>B07MXS1CY5</t>
  </si>
  <si>
    <t>B07MGKSJ7F</t>
  </si>
  <si>
    <t>B07MK6J51Q</t>
  </si>
  <si>
    <t>B07MK6GKC2</t>
  </si>
  <si>
    <t>B07MCZHQ3K</t>
  </si>
  <si>
    <t>B07MGL6XFP</t>
  </si>
  <si>
    <t>B07MCZHRXB</t>
  </si>
  <si>
    <t>B07M5N77JQ</t>
  </si>
  <si>
    <t>B07M5N5MHQ</t>
  </si>
  <si>
    <t>B07MGL61W1</t>
  </si>
  <si>
    <t>B07M9DLVL6</t>
  </si>
  <si>
    <t>B07MXQZV4M</t>
  </si>
  <si>
    <t>B07MXSYP6Y</t>
  </si>
  <si>
    <t>B07MXQSZCJ</t>
  </si>
  <si>
    <t>B07MXSFZQ6</t>
  </si>
  <si>
    <t>B07MXRWWD2</t>
  </si>
  <si>
    <t>B07MXSJ5NW</t>
  </si>
  <si>
    <t>B07MXT45VT</t>
  </si>
  <si>
    <t>B07MXQVQVP</t>
  </si>
  <si>
    <t>B07MXSQT6B</t>
  </si>
  <si>
    <t>B07MXS5Y29</t>
  </si>
  <si>
    <t>B07MXMCL3L</t>
  </si>
  <si>
    <t>B07MXR3XJZ</t>
  </si>
  <si>
    <t>B07MXS59RZ</t>
  </si>
  <si>
    <t>B07MXRK7VD</t>
  </si>
  <si>
    <t>B07MXRCY58</t>
  </si>
  <si>
    <t>B07MXS3GZX</t>
  </si>
  <si>
    <t>B07MXS8CD5</t>
  </si>
  <si>
    <t>B07MXT332R</t>
  </si>
  <si>
    <t>B07MXRW7ZH</t>
  </si>
  <si>
    <t>B07MXSQT6C</t>
  </si>
  <si>
    <t>B07MXNSMHF</t>
  </si>
  <si>
    <t>B07MXRZ5G6</t>
  </si>
  <si>
    <t>B07MXSYD85</t>
  </si>
  <si>
    <t>B07MXQX5ZN</t>
  </si>
  <si>
    <t>B07MXSYNGG</t>
  </si>
  <si>
    <t>B07MXRHN99</t>
  </si>
  <si>
    <t>B07MXRPBBN</t>
  </si>
  <si>
    <t>B07MXRTHPQ</t>
  </si>
  <si>
    <t>B07MXSMBXF</t>
  </si>
  <si>
    <t>B07MXRKFZ8</t>
  </si>
  <si>
    <t>B07MXT4NMM</t>
  </si>
  <si>
    <t>B07MXR3W14</t>
  </si>
  <si>
    <t>B07MXSL3YR</t>
  </si>
  <si>
    <t>B07MXNHJLD</t>
  </si>
  <si>
    <t>B07MXRVZKM</t>
  </si>
  <si>
    <t>B07MXRFNQV</t>
  </si>
  <si>
    <t>B07MXPQRJ6</t>
  </si>
  <si>
    <t>B07MXSDQGY</t>
  </si>
  <si>
    <t>B07MXRMGSP</t>
  </si>
  <si>
    <t>B07MXRQ612</t>
  </si>
  <si>
    <t>B07MXRMKWY</t>
  </si>
  <si>
    <t>B07MXS3DS7</t>
  </si>
  <si>
    <t>B07MXRP225</t>
  </si>
  <si>
    <t>B07MXRN7YS</t>
  </si>
  <si>
    <t>B07MXRCXKH</t>
  </si>
  <si>
    <t>B07MXQZTTK</t>
  </si>
  <si>
    <t>B07MXRSP8M</t>
  </si>
  <si>
    <t>B07MXRL1Q7</t>
  </si>
  <si>
    <t>B07MXSRHS8</t>
  </si>
  <si>
    <t>B07MXSBHDZ</t>
  </si>
  <si>
    <t>B07MXSK3HZ</t>
  </si>
  <si>
    <t>B07MXQZJBX</t>
  </si>
  <si>
    <t>B07MXRYWZH</t>
  </si>
  <si>
    <t>B07MXQZ35R</t>
  </si>
  <si>
    <t>B07MXRGR6M</t>
  </si>
  <si>
    <t>B07MXRCY59</t>
  </si>
  <si>
    <t>B07MXSN5FZ</t>
  </si>
  <si>
    <t>B07MXRFF1G</t>
  </si>
  <si>
    <t>B06XQ7TH2P</t>
  </si>
  <si>
    <t>B06XQD7149</t>
  </si>
  <si>
    <t>B01MRK8G8Y</t>
  </si>
  <si>
    <t>B01MTNAQZ0</t>
  </si>
  <si>
    <t>B01N0DMF31</t>
  </si>
  <si>
    <t>B01N40P7PV</t>
  </si>
  <si>
    <t>B01MTNAC6G</t>
  </si>
  <si>
    <t>B01MRK8EZM</t>
  </si>
  <si>
    <t>B01N8RML0A</t>
  </si>
  <si>
    <t>B01N63HSY0</t>
  </si>
  <si>
    <t>B01N0DMHSG</t>
  </si>
  <si>
    <t>B01N8RML0C</t>
  </si>
  <si>
    <t>B01MYMKM7R</t>
  </si>
  <si>
    <t>B06XGDSF2Y</t>
  </si>
  <si>
    <t>B06XGGDB3M</t>
  </si>
  <si>
    <t>B06XPQRH69</t>
  </si>
  <si>
    <t>B06XPGKBK4</t>
  </si>
  <si>
    <t>B06XPN8NV5</t>
  </si>
  <si>
    <t>B06XPR9YGZ</t>
  </si>
  <si>
    <t>B06XPQBRY3</t>
  </si>
  <si>
    <t>B06XPNVX4P</t>
  </si>
  <si>
    <t>B06XPMNXJ9</t>
  </si>
  <si>
    <t>B06XP972J8</t>
  </si>
  <si>
    <t>B06XPQ4836</t>
  </si>
  <si>
    <t>B06XPMSFTC</t>
  </si>
  <si>
    <t>B06XPNCG7C</t>
  </si>
  <si>
    <t>B06XPPMJ2D</t>
  </si>
  <si>
    <t>B06XPR9YNL</t>
  </si>
  <si>
    <t>B06XPP8JRZ</t>
  </si>
  <si>
    <t>B06XPH1NR6</t>
  </si>
  <si>
    <t>B07PKF8J6G</t>
  </si>
  <si>
    <t>B07PJCDVRY</t>
  </si>
  <si>
    <t>B07NW2YFY7</t>
  </si>
  <si>
    <t>B07NW2YG12</t>
  </si>
  <si>
    <t>B07NW32SNG</t>
  </si>
  <si>
    <t>B07NW24Q94</t>
  </si>
  <si>
    <t>B07NWHD9K1</t>
  </si>
  <si>
    <t>B07PH7LL3L</t>
  </si>
  <si>
    <t>B07PJCDZVM</t>
  </si>
  <si>
    <t>B07PF51C7N</t>
  </si>
  <si>
    <t>B07PKCHYRL</t>
  </si>
  <si>
    <t>B07MX4L292</t>
  </si>
  <si>
    <t>B07MX1RXT2</t>
  </si>
  <si>
    <t>B07MWPK33W</t>
  </si>
  <si>
    <t>B07MWQ233N</t>
  </si>
  <si>
    <t>B07MWVBV3L</t>
  </si>
  <si>
    <t>B07MX62VGR</t>
  </si>
  <si>
    <t>B07MWRK5ZV</t>
  </si>
  <si>
    <t>B07MX4CKPC</t>
  </si>
  <si>
    <t>B07MWYZ23W</t>
  </si>
  <si>
    <t>B07MWZ3V4Y</t>
  </si>
  <si>
    <t>B07MWW17J3</t>
  </si>
  <si>
    <t>B07MX5CQK4</t>
  </si>
  <si>
    <t>B07MX8QRG5</t>
  </si>
  <si>
    <t>B07MX38L4X</t>
  </si>
  <si>
    <t>B07MX5XJQR</t>
  </si>
  <si>
    <t>B07MWWQZZS</t>
  </si>
  <si>
    <t>B07MX22NYC</t>
  </si>
  <si>
    <t>B07MX8S9JG</t>
  </si>
  <si>
    <t>B07MWYPT1S</t>
  </si>
  <si>
    <t>B07MWS3NVJ</t>
  </si>
  <si>
    <t>B07MX4NB5J</t>
  </si>
  <si>
    <t>B07MX2P58R</t>
  </si>
  <si>
    <t>B06XPPT92P</t>
  </si>
  <si>
    <t>B06XPPPRFR</t>
  </si>
  <si>
    <t>B06XPQKQZK</t>
  </si>
  <si>
    <t>B06XPNYFJ5</t>
  </si>
  <si>
    <t>B06XPH5S9D</t>
  </si>
  <si>
    <t>B06XPNXRHB</t>
  </si>
  <si>
    <t>B06XPMGKM4</t>
  </si>
  <si>
    <t>B06XPH5PYF</t>
  </si>
  <si>
    <t>B06XPNVCT2</t>
  </si>
  <si>
    <t>B06XPRJKGQ</t>
  </si>
  <si>
    <t>B06XPGNZZM</t>
  </si>
  <si>
    <t>B06XPQQRFY</t>
  </si>
  <si>
    <t>B06XP6V2FR</t>
  </si>
  <si>
    <t>B06XPP43CJ</t>
  </si>
  <si>
    <t>B06XPGP28Y</t>
  </si>
  <si>
    <t>B07FQWN8PC</t>
  </si>
  <si>
    <t>B07GNG58QP</t>
  </si>
  <si>
    <t>B07FQLQNLQ</t>
  </si>
  <si>
    <t>B07FQNMRHT</t>
  </si>
  <si>
    <t>B07FQWL9YN</t>
  </si>
  <si>
    <t>B07GN9X4PW</t>
  </si>
  <si>
    <t>B07FQNMRHZ</t>
  </si>
  <si>
    <t>B07GN9KHVV</t>
  </si>
  <si>
    <t>B07GN99K48</t>
  </si>
  <si>
    <t>B07GNHQHPD</t>
  </si>
  <si>
    <t>B07GN9BW9J</t>
  </si>
  <si>
    <t>B06XPQGHM6</t>
  </si>
  <si>
    <t>B06XPMM9SP</t>
  </si>
  <si>
    <t>B06XPH1NL7</t>
  </si>
  <si>
    <t>B06XPNG5WT</t>
  </si>
  <si>
    <t>B06XPKXHLS</t>
  </si>
  <si>
    <t>B06XPH5Q7G</t>
  </si>
  <si>
    <t>B06XPPMTDW</t>
  </si>
  <si>
    <t>B06XP6V4MK</t>
  </si>
  <si>
    <t>B06XPH5RZS</t>
  </si>
  <si>
    <t>B06XPP7844</t>
  </si>
  <si>
    <t>B06XP6SVCQ</t>
  </si>
  <si>
    <t>B06XPH1NRF</t>
  </si>
  <si>
    <t>B06XPPRHSZ</t>
  </si>
  <si>
    <t>B06XPGNZT5</t>
  </si>
  <si>
    <t>B06XPN9YK1</t>
  </si>
  <si>
    <t>B06XSBMCJM</t>
  </si>
  <si>
    <t>B06XSKLZM3</t>
  </si>
  <si>
    <t>B06XSLVHJX</t>
  </si>
  <si>
    <t>B06XS3339D</t>
  </si>
  <si>
    <t>B06XSMRDWG</t>
  </si>
  <si>
    <t>B06XSKM1RT</t>
  </si>
  <si>
    <t>B06XSFTW2D</t>
  </si>
  <si>
    <t>B06XS2DXT9</t>
  </si>
  <si>
    <t>B06XPPZZ59</t>
  </si>
  <si>
    <t>B06XP5XX8X</t>
  </si>
  <si>
    <t>B06XPH1NW5</t>
  </si>
  <si>
    <t>B06XPS33PF</t>
  </si>
  <si>
    <t>B06XPQHQWW</t>
  </si>
  <si>
    <t>B06XPRGN58</t>
  </si>
  <si>
    <t>B06XPPNXZ9</t>
  </si>
  <si>
    <t>B06XPQR7S3</t>
  </si>
  <si>
    <t>B01N6RVBNT</t>
  </si>
  <si>
    <t>B01N7T42XD</t>
  </si>
  <si>
    <t>B01NCWQ1ZC</t>
  </si>
  <si>
    <t>B01N34UQR6</t>
  </si>
  <si>
    <t>B01N34UP4R</t>
  </si>
  <si>
    <t>B06XF2754Y</t>
  </si>
  <si>
    <t>B06XF579JR</t>
  </si>
  <si>
    <t>B06XPYBXYM</t>
  </si>
  <si>
    <t>B06XPZ1S6J</t>
  </si>
  <si>
    <t>B06XQ9CWQH</t>
  </si>
  <si>
    <t>B01MS8CWMG</t>
  </si>
  <si>
    <t>B01MS8CWSU</t>
  </si>
  <si>
    <t>B01MR6X5YH</t>
  </si>
  <si>
    <t>B01NAKT1N2</t>
  </si>
  <si>
    <t>B01NBM8TDC</t>
  </si>
  <si>
    <t>B01NBM8XNQ</t>
  </si>
  <si>
    <t>B01NBM8THK</t>
  </si>
  <si>
    <t>B01N7JTMF7</t>
  </si>
  <si>
    <t>B01N9J8K47</t>
  </si>
  <si>
    <t>B01N34UP4H</t>
  </si>
  <si>
    <t>B01N4OYXUN</t>
  </si>
  <si>
    <t>B06XGFNTDK</t>
  </si>
  <si>
    <t>B06XGDKNDP</t>
  </si>
  <si>
    <t>B06XQFR79C</t>
  </si>
  <si>
    <t>B06XPZLSL4</t>
  </si>
  <si>
    <t>B01N7T45HC</t>
  </si>
  <si>
    <t>B01N7T4B1A</t>
  </si>
  <si>
    <t>B01NAU4E3M</t>
  </si>
  <si>
    <t>B07J3KLCDN</t>
  </si>
  <si>
    <t>B01N11UVYD</t>
  </si>
  <si>
    <t>B01N7T48DN</t>
  </si>
  <si>
    <t>B01MR6X7MA</t>
  </si>
  <si>
    <t>B01N4OZ0NX</t>
  </si>
  <si>
    <t>B01N4OZ02G</t>
  </si>
  <si>
    <t>B01N5Q9JQO</t>
  </si>
  <si>
    <t>B01N7T47ZN</t>
  </si>
  <si>
    <t>B06XT4GRCJ</t>
  </si>
  <si>
    <t>B06XQBVJX7</t>
  </si>
  <si>
    <t>B06XPGKFD9</t>
  </si>
  <si>
    <t>B06XQ19HJQ</t>
  </si>
  <si>
    <t>B06XQF7NLZ</t>
  </si>
  <si>
    <t>B06XQBRDCX</t>
  </si>
  <si>
    <t>B06XQ7BRVM</t>
  </si>
  <si>
    <t>B06XQBDK8Z</t>
  </si>
  <si>
    <t>B06XQCC496</t>
  </si>
  <si>
    <t>B06XQCC7MR</t>
  </si>
  <si>
    <t>B06XPQ4L5K</t>
  </si>
  <si>
    <t>B06XQF9YPZ</t>
  </si>
  <si>
    <t>B06XQCY3N7</t>
  </si>
  <si>
    <t>B06XPZGZ49</t>
  </si>
  <si>
    <t>B06XQG6X65</t>
  </si>
  <si>
    <t>B06XQDDMZF</t>
  </si>
  <si>
    <t>B06XPZGYY8</t>
  </si>
  <si>
    <t>B06XF56TYH</t>
  </si>
  <si>
    <t>B06XBZ328S</t>
  </si>
  <si>
    <t>B06XC51Y8L</t>
  </si>
  <si>
    <t>B06XC5C3VV</t>
  </si>
  <si>
    <t>B06XC4YFPL</t>
  </si>
  <si>
    <t>B06XBYC59X</t>
  </si>
  <si>
    <t>B06XF78MK9</t>
  </si>
  <si>
    <t>B06XF49M29</t>
  </si>
  <si>
    <t>B06XF48JD5</t>
  </si>
  <si>
    <t>B06XPZY8JS</t>
  </si>
  <si>
    <t>B06XQCWQ2W</t>
  </si>
  <si>
    <t>B06XQBLCQY</t>
  </si>
  <si>
    <t>B06XCXX7H9</t>
  </si>
  <si>
    <t>B06XCVDV77</t>
  </si>
  <si>
    <t>B06XCDFJGD</t>
  </si>
  <si>
    <t>B06XCFVHTL</t>
  </si>
  <si>
    <t>B06XCM89ZQ</t>
  </si>
  <si>
    <t>B06XQBLCR2</t>
  </si>
  <si>
    <t>B06VTJ2JYW</t>
  </si>
  <si>
    <t>B06X3SHPBP</t>
  </si>
  <si>
    <t>B06X6CPZG5</t>
  </si>
  <si>
    <t>B06VTR8LKC</t>
  </si>
  <si>
    <t>B06VTHZD46</t>
  </si>
  <si>
    <t>B06WRPX1L6</t>
  </si>
  <si>
    <t>B06WLJHGD6</t>
  </si>
  <si>
    <t>B06WLJHHRN</t>
  </si>
  <si>
    <t>B06VTJ2KF1</t>
  </si>
  <si>
    <t>B06WD26FPH</t>
  </si>
  <si>
    <t>B06X3SCYT6</t>
  </si>
  <si>
    <t>B06W2GYTGT</t>
  </si>
  <si>
    <t>B06W531F9M</t>
  </si>
  <si>
    <t>B01NAKSQQR</t>
  </si>
  <si>
    <t>B01MU29PZF</t>
  </si>
  <si>
    <t>B01N6IHNGP</t>
  </si>
  <si>
    <t>B01MQXMVC4</t>
  </si>
  <si>
    <t>B06WRNH848</t>
  </si>
  <si>
    <t>B06WP2ZHN7</t>
  </si>
  <si>
    <t>B06X1623KS</t>
  </si>
  <si>
    <t>B06XQ9YS3N</t>
  </si>
  <si>
    <t>B06XQCTN92</t>
  </si>
  <si>
    <t>B06XQCTB2Q</t>
  </si>
  <si>
    <t>B06XQD715L</t>
  </si>
  <si>
    <t>B06XQ17ZH4</t>
  </si>
  <si>
    <t>B06XQG1SLD</t>
  </si>
  <si>
    <t>B01N0SGYBS</t>
  </si>
  <si>
    <t>B01MT0PI5R</t>
  </si>
  <si>
    <t>B01N0SGXXU</t>
  </si>
  <si>
    <t>B01NCMT9F8</t>
  </si>
  <si>
    <t>B01N9J8HLH</t>
  </si>
  <si>
    <t>B01N0SGYQC</t>
  </si>
  <si>
    <t>B06XQBFL3M</t>
  </si>
  <si>
    <t>B075KXRCJZ</t>
  </si>
  <si>
    <t>B06XQCV7N3</t>
  </si>
  <si>
    <t>B075RRGWR1</t>
  </si>
  <si>
    <t>B075RRWFKQ</t>
  </si>
  <si>
    <t>B075RTMT91</t>
  </si>
  <si>
    <t>B073JJ2HSC</t>
  </si>
  <si>
    <t>B073JD5GMJ</t>
  </si>
  <si>
    <t>B073JFB1VP</t>
  </si>
  <si>
    <t>B073JDRN7B</t>
  </si>
  <si>
    <t>B073JJW2BF</t>
  </si>
  <si>
    <t>B073JDDWPY</t>
  </si>
  <si>
    <t>B073JDRN7H</t>
  </si>
  <si>
    <t>B075RRTT3H</t>
  </si>
  <si>
    <t>B075RRHDGH</t>
  </si>
  <si>
    <t>B075RRV8LW</t>
  </si>
  <si>
    <t>B075FHQDJT</t>
  </si>
  <si>
    <t>8021506934837</t>
  </si>
  <si>
    <t>B075FHY63T</t>
  </si>
  <si>
    <t>8021506934844</t>
  </si>
  <si>
    <t>B075FH2Z2Y</t>
  </si>
  <si>
    <t>8021506934851</t>
  </si>
  <si>
    <t>B075FH77XS</t>
  </si>
  <si>
    <t>8021506934868</t>
  </si>
  <si>
    <t>B075FHW9D9</t>
  </si>
  <si>
    <t>8021506934806</t>
  </si>
  <si>
    <t>B075FK3P1P</t>
  </si>
  <si>
    <t>8021506934813</t>
  </si>
  <si>
    <t>B075FHJKRR</t>
  </si>
  <si>
    <t>8021506934820</t>
  </si>
  <si>
    <t>B075FFQZ6R</t>
  </si>
  <si>
    <t>8021506949169</t>
  </si>
  <si>
    <t>B07J3RSQHP</t>
  </si>
  <si>
    <t>8021506949176</t>
  </si>
  <si>
    <t>B075FHH9Q5</t>
  </si>
  <si>
    <t>8021506949183</t>
  </si>
  <si>
    <t>B075FDJ6P1</t>
  </si>
  <si>
    <t>8021506949190</t>
  </si>
  <si>
    <t>B075FHQC4G</t>
  </si>
  <si>
    <t>8021506949121</t>
  </si>
  <si>
    <t>B075FHSB2C</t>
  </si>
  <si>
    <t>8021506949138</t>
  </si>
  <si>
    <t>B075FJ3WY8</t>
  </si>
  <si>
    <t>8021506949145</t>
  </si>
  <si>
    <t>B07GNF137B</t>
  </si>
  <si>
    <t>B07GNC4GSG</t>
  </si>
  <si>
    <t>B07GNC6CXJ</t>
  </si>
  <si>
    <t>B07GNB63XG</t>
  </si>
  <si>
    <t>B07GNCR3VM</t>
  </si>
  <si>
    <t>B07GNDWVJF</t>
  </si>
  <si>
    <t>B073JJ2HRM</t>
  </si>
  <si>
    <t>8021506933632</t>
  </si>
  <si>
    <t>B073JFYZH2</t>
  </si>
  <si>
    <t>8021506933656</t>
  </si>
  <si>
    <t>B075Y82G6C</t>
  </si>
  <si>
    <t>8021506933670</t>
  </si>
  <si>
    <t>B075YCC8L4</t>
  </si>
  <si>
    <t>8021506933694</t>
  </si>
  <si>
    <t>B075NTR31X</t>
  </si>
  <si>
    <t>8021506933717</t>
  </si>
  <si>
    <t>B075NSYC5S</t>
  </si>
  <si>
    <t>8021506933557</t>
  </si>
  <si>
    <t>B073JJNPX7</t>
  </si>
  <si>
    <t>8021506933571</t>
  </si>
  <si>
    <t>B073JJW2B6</t>
  </si>
  <si>
    <t>8021506933595</t>
  </si>
  <si>
    <t>B073JJ2HRL</t>
  </si>
  <si>
    <t>8021506933618</t>
  </si>
  <si>
    <t>B073JDZC4W</t>
  </si>
  <si>
    <t>8021506933809</t>
  </si>
  <si>
    <t>B073JJNPXQ</t>
  </si>
  <si>
    <t>8021506933823</t>
  </si>
  <si>
    <t>B075NVPTJY</t>
  </si>
  <si>
    <t>8021506933847</t>
  </si>
  <si>
    <t>B075NSKGBY</t>
  </si>
  <si>
    <t>8021506933861</t>
  </si>
  <si>
    <t>B075NTR11V</t>
  </si>
  <si>
    <t>8021506933885</t>
  </si>
  <si>
    <t>B075NTNQDX</t>
  </si>
  <si>
    <t>8021506933724</t>
  </si>
  <si>
    <t>B073JDZC4Y</t>
  </si>
  <si>
    <t>8021506933748</t>
  </si>
  <si>
    <t>B073JFLWN6</t>
  </si>
  <si>
    <t>8021506933762</t>
  </si>
  <si>
    <t>B073JFKDQ4</t>
  </si>
  <si>
    <t>8021506933786</t>
  </si>
  <si>
    <t>B004Y4LNP4</t>
  </si>
  <si>
    <t>B00AR42RLE</t>
  </si>
  <si>
    <t>B0148D39FM</t>
  </si>
  <si>
    <t>B0068EUJC6</t>
  </si>
  <si>
    <t>B0068EUJPI</t>
  </si>
  <si>
    <t>B073JFYZHF</t>
  </si>
  <si>
    <t>B073JGTFCG</t>
  </si>
  <si>
    <t>B0769Y55KN</t>
  </si>
  <si>
    <t>B076B2K3VR</t>
  </si>
  <si>
    <t>B0769Y9Z8Z</t>
  </si>
  <si>
    <t>B0769WPL9T</t>
  </si>
  <si>
    <t>B0769Z5384</t>
  </si>
  <si>
    <t>B0769Z6RC8</t>
  </si>
  <si>
    <t>B0769XYHX6</t>
  </si>
  <si>
    <t>B073JFLWMZ</t>
  </si>
  <si>
    <t>B073JD5GM3</t>
  </si>
  <si>
    <t>B073JHJL6N</t>
  </si>
  <si>
    <t>B073JD5GMC</t>
  </si>
  <si>
    <t>B07V6MJDMG</t>
  </si>
  <si>
    <t>B07V5K6ZJL</t>
  </si>
  <si>
    <t>B07V4GKK2J</t>
  </si>
  <si>
    <t>B07V6MWXRD</t>
  </si>
  <si>
    <t>B07V6KFPGC</t>
  </si>
  <si>
    <t>B07V3GCZLP</t>
  </si>
  <si>
    <t>B07V5K4DM9</t>
  </si>
  <si>
    <t>B07V6MXXQ9</t>
  </si>
  <si>
    <t>8051194004673</t>
  </si>
  <si>
    <t>8051194004680</t>
  </si>
  <si>
    <t>8021506809807</t>
  </si>
  <si>
    <t>8021506879947</t>
  </si>
  <si>
    <t>8021506879954</t>
  </si>
  <si>
    <t>8021506880011</t>
  </si>
  <si>
    <t>8051194297440</t>
  </si>
  <si>
    <t>8051194297457</t>
  </si>
  <si>
    <t>8051194297464</t>
  </si>
  <si>
    <t>8051194297471</t>
  </si>
  <si>
    <t>8051194595874</t>
  </si>
  <si>
    <t>8051194595881</t>
  </si>
  <si>
    <t>8051194595898</t>
  </si>
  <si>
    <t>8051194595904</t>
  </si>
  <si>
    <t>8051194595911</t>
  </si>
  <si>
    <t>8051194595928</t>
  </si>
  <si>
    <t>8051194595935</t>
  </si>
  <si>
    <t>8051194595942</t>
  </si>
  <si>
    <t>8051194595959</t>
  </si>
  <si>
    <t>8051194598363</t>
  </si>
  <si>
    <t>8051194598370</t>
  </si>
  <si>
    <t>8051194598387</t>
  </si>
  <si>
    <t>8051194598394</t>
  </si>
  <si>
    <t>8051194598400</t>
  </si>
  <si>
    <t>8051194598417</t>
  </si>
  <si>
    <t>8051194598424</t>
  </si>
  <si>
    <t>8051194598431</t>
  </si>
  <si>
    <t>8051194598448</t>
  </si>
  <si>
    <t>8051194294241</t>
  </si>
  <si>
    <t>8051194294258</t>
  </si>
  <si>
    <t>8051194294265</t>
  </si>
  <si>
    <t>8051194294272</t>
  </si>
  <si>
    <t>8051194294289</t>
  </si>
  <si>
    <t>8051194294296</t>
  </si>
  <si>
    <t>8051194294326</t>
  </si>
  <si>
    <t>8051194294340</t>
  </si>
  <si>
    <t>8051194294357</t>
  </si>
  <si>
    <t>8051194294364</t>
  </si>
  <si>
    <t>8051194294371</t>
  </si>
  <si>
    <t>8051194294388</t>
  </si>
  <si>
    <t>8051194294395</t>
  </si>
  <si>
    <t>8051194294401</t>
  </si>
  <si>
    <t>B01LWRNHDQ</t>
  </si>
  <si>
    <t>8051194986368</t>
  </si>
  <si>
    <t>B01I9BZXJY</t>
  </si>
  <si>
    <t>8051194986375</t>
  </si>
  <si>
    <t>B01I9BZ39E</t>
  </si>
  <si>
    <t>8051194986382</t>
  </si>
  <si>
    <t>B01I9C0IKM</t>
  </si>
  <si>
    <t>8051194924711</t>
  </si>
  <si>
    <t>B01I9CJG3W</t>
  </si>
  <si>
    <t>8051194924728</t>
  </si>
  <si>
    <t>B01I9CIN90</t>
  </si>
  <si>
    <t>8051194986399</t>
  </si>
  <si>
    <t>B01I9CIZ84</t>
  </si>
  <si>
    <t>8051194986405</t>
  </si>
  <si>
    <t>B01LXQQ2TZ</t>
  </si>
  <si>
    <t>8051194986412</t>
  </si>
  <si>
    <t>B01M0CFG1A</t>
  </si>
  <si>
    <t>8051194986429</t>
  </si>
  <si>
    <t>B01LWRNHSQ</t>
  </si>
  <si>
    <t>8051194986436</t>
  </si>
  <si>
    <t>B01M1B9ZUC</t>
  </si>
  <si>
    <t>8051194986443</t>
  </si>
  <si>
    <t>B01I9CJ916</t>
  </si>
  <si>
    <t>8051194986450</t>
  </si>
  <si>
    <t>B01I9CG6P8</t>
  </si>
  <si>
    <t>8051194924735</t>
  </si>
  <si>
    <t>B01I9CG04A</t>
  </si>
  <si>
    <t>8051194924742</t>
  </si>
  <si>
    <t>B01I9CGADQ</t>
  </si>
  <si>
    <t>8051194986467</t>
  </si>
  <si>
    <t>B01I9CEA3S</t>
  </si>
  <si>
    <t>8051194986474</t>
  </si>
  <si>
    <t>B01I9CDZ0W</t>
  </si>
  <si>
    <t>8051194986481</t>
  </si>
  <si>
    <t>B01M0ZY84E</t>
  </si>
  <si>
    <t>8051194986498</t>
  </si>
  <si>
    <t>8051194403704</t>
  </si>
  <si>
    <t>8051194403773</t>
  </si>
  <si>
    <t>8051194403803</t>
  </si>
  <si>
    <t>8051194403810</t>
  </si>
  <si>
    <t>8021506048732</t>
  </si>
  <si>
    <t>8051194978363</t>
  </si>
  <si>
    <t>8051194978370</t>
  </si>
  <si>
    <t>8051194924766</t>
  </si>
  <si>
    <t>8051194978387</t>
  </si>
  <si>
    <t>8051194978394</t>
  </si>
  <si>
    <t>8051194978400</t>
  </si>
  <si>
    <t>8051194978417</t>
  </si>
  <si>
    <t>8051194978424</t>
  </si>
  <si>
    <t>8051194978431</t>
  </si>
  <si>
    <t>8021506049043</t>
  </si>
  <si>
    <t>8051194978448</t>
  </si>
  <si>
    <t>8051194978455</t>
  </si>
  <si>
    <t>8051194939883</t>
  </si>
  <si>
    <t>8051194978462</t>
  </si>
  <si>
    <t>8051194978479</t>
  </si>
  <si>
    <t>8051194978486</t>
  </si>
  <si>
    <t>8051194978493</t>
  </si>
  <si>
    <t>8051194895165</t>
  </si>
  <si>
    <t>8051194895172</t>
  </si>
  <si>
    <t>8051194895189</t>
  </si>
  <si>
    <t>8051194895196</t>
  </si>
  <si>
    <t>8051194895202</t>
  </si>
  <si>
    <t>8051194895219</t>
  </si>
  <si>
    <t>8051194895226</t>
  </si>
  <si>
    <t>8051194895233</t>
  </si>
  <si>
    <t>8051194895240</t>
  </si>
  <si>
    <t>8051194895257</t>
  </si>
  <si>
    <t>8051194895264</t>
  </si>
  <si>
    <t>8051194895271</t>
  </si>
  <si>
    <t>8051194895288</t>
  </si>
  <si>
    <t>8051194895295</t>
  </si>
  <si>
    <t>8051194895301</t>
  </si>
  <si>
    <t>8051194895318</t>
  </si>
  <si>
    <t>8051194895325</t>
  </si>
  <si>
    <t>8051194895332</t>
  </si>
  <si>
    <t>8051194939333</t>
  </si>
  <si>
    <t>8051194938411</t>
  </si>
  <si>
    <t>8051194938428</t>
  </si>
  <si>
    <t>8051194921468</t>
  </si>
  <si>
    <t>8051194938435</t>
  </si>
  <si>
    <t>8051194938442</t>
  </si>
  <si>
    <t>8051194938459</t>
  </si>
  <si>
    <t>8051194938466</t>
  </si>
  <si>
    <t>8051194938473</t>
  </si>
  <si>
    <t>8051194938480</t>
  </si>
  <si>
    <t>8051194939340</t>
  </si>
  <si>
    <t>8051194938497</t>
  </si>
  <si>
    <t>8051194938503</t>
  </si>
  <si>
    <t>8051194921475</t>
  </si>
  <si>
    <t>8051194938404</t>
  </si>
  <si>
    <t>8051194938510</t>
  </si>
  <si>
    <t>8051194938527</t>
  </si>
  <si>
    <t>8051194938534</t>
  </si>
  <si>
    <t>8051194666888</t>
  </si>
  <si>
    <t>8051194666895</t>
  </si>
  <si>
    <t>9051194646873</t>
  </si>
  <si>
    <t>8051194640475</t>
  </si>
  <si>
    <t>8051194666901</t>
  </si>
  <si>
    <t>8051194640482</t>
  </si>
  <si>
    <t>8051194666918</t>
  </si>
  <si>
    <t>8051194666925</t>
  </si>
  <si>
    <t>8051194667052</t>
  </si>
  <si>
    <t>8051194667069</t>
  </si>
  <si>
    <t>8051194646866</t>
  </si>
  <si>
    <t>8051194640451</t>
  </si>
  <si>
    <t>8051194647023</t>
  </si>
  <si>
    <t>8051194667076</t>
  </si>
  <si>
    <t>8051194667083</t>
  </si>
  <si>
    <t>8051194667090</t>
  </si>
  <si>
    <t>8051194895349</t>
  </si>
  <si>
    <t>8051194895356</t>
  </si>
  <si>
    <t>8051194895363</t>
  </si>
  <si>
    <t>8051194895370</t>
  </si>
  <si>
    <t>8051194895387</t>
  </si>
  <si>
    <t>8051194895394</t>
  </si>
  <si>
    <t>8051194895400</t>
  </si>
  <si>
    <t>8051194895417</t>
  </si>
  <si>
    <t>8051194895424</t>
  </si>
  <si>
    <t>8051194895431</t>
  </si>
  <si>
    <t>8051194895448</t>
  </si>
  <si>
    <t>8051194895455</t>
  </si>
  <si>
    <t>8051194895462</t>
  </si>
  <si>
    <t>8051194895479</t>
  </si>
  <si>
    <t>8051194895486</t>
  </si>
  <si>
    <t>8051194895493</t>
  </si>
  <si>
    <t>8051194895509</t>
  </si>
  <si>
    <t>8051194895516</t>
  </si>
  <si>
    <t>B01E34HP6A</t>
  </si>
  <si>
    <t>8051194895523</t>
  </si>
  <si>
    <t>B01E34HRUO</t>
  </si>
  <si>
    <t>8051194895530</t>
  </si>
  <si>
    <t>B01E34HUHO</t>
  </si>
  <si>
    <t>8051194895547</t>
  </si>
  <si>
    <t>B01E34HRWC</t>
  </si>
  <si>
    <t>8051194895554</t>
  </si>
  <si>
    <t>B01E34HLHI</t>
  </si>
  <si>
    <t>8051194895561</t>
  </si>
  <si>
    <t>B01E34H8SU</t>
  </si>
  <si>
    <t>8051194895578</t>
  </si>
  <si>
    <t>B01E34HX0I</t>
  </si>
  <si>
    <t>8051194895585</t>
  </si>
  <si>
    <t>B01FMISTL6</t>
  </si>
  <si>
    <t>8051194895592</t>
  </si>
  <si>
    <t>B01FMISUM4</t>
  </si>
  <si>
    <t>8051194895608</t>
  </si>
  <si>
    <t>B01FMISVSC</t>
  </si>
  <si>
    <t>8051194895615</t>
  </si>
  <si>
    <t>B01FMISJMU</t>
  </si>
  <si>
    <t>8051194895622</t>
  </si>
  <si>
    <t>B01FMISKVK</t>
  </si>
  <si>
    <t>8051194895639</t>
  </si>
  <si>
    <t>B01FMISLZK</t>
  </si>
  <si>
    <t>8051194895646</t>
  </si>
  <si>
    <t>B01FMISN6W</t>
  </si>
  <si>
    <t>8051194895653</t>
  </si>
  <si>
    <t>B01FMISOWA</t>
  </si>
  <si>
    <t>8051194895660</t>
  </si>
  <si>
    <t>B01FMISQ9Q</t>
  </si>
  <si>
    <t>8051194895677</t>
  </si>
  <si>
    <t>B01FMISR7C</t>
  </si>
  <si>
    <t>8051194895684</t>
  </si>
  <si>
    <t>B01FFVEZQ8</t>
  </si>
  <si>
    <t>8051194895691</t>
  </si>
  <si>
    <t>8051194748096</t>
  </si>
  <si>
    <t>8051194748102</t>
  </si>
  <si>
    <t>8051194740465</t>
  </si>
  <si>
    <t>8051194748119</t>
  </si>
  <si>
    <t>8051194748126</t>
  </si>
  <si>
    <t>8051194748133</t>
  </si>
  <si>
    <t>8051194748140</t>
  </si>
  <si>
    <t>8051194748157</t>
  </si>
  <si>
    <t>8051194748164</t>
  </si>
  <si>
    <t>8051194748171</t>
  </si>
  <si>
    <t>8051194748188</t>
  </si>
  <si>
    <t>8051194740724</t>
  </si>
  <si>
    <t>8051194740847</t>
  </si>
  <si>
    <t>8051194740830</t>
  </si>
  <si>
    <t>8051194748195</t>
  </si>
  <si>
    <t>8051194748201</t>
  </si>
  <si>
    <t>8051194890528</t>
  </si>
  <si>
    <t>8051194890474</t>
  </si>
  <si>
    <t>8051194890481</t>
  </si>
  <si>
    <t>8051194890078</t>
  </si>
  <si>
    <t>8051194890535</t>
  </si>
  <si>
    <t>8051194890542</t>
  </si>
  <si>
    <t>8051194890559</t>
  </si>
  <si>
    <t>8051194890566</t>
  </si>
  <si>
    <t>8051194890573</t>
  </si>
  <si>
    <t>8051194890580</t>
  </si>
  <si>
    <t>8051194939371</t>
  </si>
  <si>
    <t>8051194924537</t>
  </si>
  <si>
    <t>8051194924544</t>
  </si>
  <si>
    <t>8051194890160</t>
  </si>
  <si>
    <t>8051194924551</t>
  </si>
  <si>
    <t>8051194924568</t>
  </si>
  <si>
    <t>8051194924575</t>
  </si>
  <si>
    <t>8051194924582</t>
  </si>
  <si>
    <t>8051194924599</t>
  </si>
  <si>
    <t>8051194924605</t>
  </si>
  <si>
    <t>8051194748324</t>
  </si>
  <si>
    <t>8051194748331</t>
  </si>
  <si>
    <t>8051194745668</t>
  </si>
  <si>
    <t>8051194748348</t>
  </si>
  <si>
    <t>8051194748355</t>
  </si>
  <si>
    <t>8051194748362</t>
  </si>
  <si>
    <t>8051194748379</t>
  </si>
  <si>
    <t>8051194748386</t>
  </si>
  <si>
    <t>8051194748393</t>
  </si>
  <si>
    <t>8051194748409</t>
  </si>
  <si>
    <t>8051194748416</t>
  </si>
  <si>
    <t>8051194745675</t>
  </si>
  <si>
    <t>8051194748423</t>
  </si>
  <si>
    <t>8051194748430</t>
  </si>
  <si>
    <t>8051194895714</t>
  </si>
  <si>
    <t>8051194895721</t>
  </si>
  <si>
    <t>8051194895738</t>
  </si>
  <si>
    <t>8051194895745</t>
  </si>
  <si>
    <t>8051194895752</t>
  </si>
  <si>
    <t>8051194895769</t>
  </si>
  <si>
    <t>8051194895776</t>
  </si>
  <si>
    <t>8051194895783</t>
  </si>
  <si>
    <t>B01FFVBVRE</t>
  </si>
  <si>
    <t>8051194895899</t>
  </si>
  <si>
    <t>B01FFVBYQC</t>
  </si>
  <si>
    <t>8051194895905</t>
  </si>
  <si>
    <t>B01FFVC0D8</t>
  </si>
  <si>
    <t>8051194895912</t>
  </si>
  <si>
    <t>B01FFVC1QE</t>
  </si>
  <si>
    <t>8051194895929</t>
  </si>
  <si>
    <t>B01FFVC3LC</t>
  </si>
  <si>
    <t>8051194895936</t>
  </si>
  <si>
    <t>B01FFVC4DY</t>
  </si>
  <si>
    <t>8051194895943</t>
  </si>
  <si>
    <t>B01FFVC5PQ</t>
  </si>
  <si>
    <t>8051194895950</t>
  </si>
  <si>
    <t>B01FFVC71I</t>
  </si>
  <si>
    <t>8051194895967</t>
  </si>
  <si>
    <t>8051194108753</t>
  </si>
  <si>
    <t>8051194108777</t>
  </si>
  <si>
    <t>8051194108821</t>
  </si>
  <si>
    <t>8051194108838</t>
  </si>
  <si>
    <t>8051194108890</t>
  </si>
  <si>
    <t>8051194108906</t>
  </si>
  <si>
    <t>8051194108913</t>
  </si>
  <si>
    <t>8051194108920</t>
  </si>
  <si>
    <t>8051194108937</t>
  </si>
  <si>
    <t>8051194108944</t>
  </si>
  <si>
    <t>8051194454386</t>
  </si>
  <si>
    <t>8051194454393</t>
  </si>
  <si>
    <t>8051194454409</t>
  </si>
  <si>
    <t>8051194454416</t>
  </si>
  <si>
    <t>8051194454430</t>
  </si>
  <si>
    <t>8051194454447</t>
  </si>
  <si>
    <t>8051194454591</t>
  </si>
  <si>
    <t>8051194454607</t>
  </si>
  <si>
    <t>8051194454614</t>
  </si>
  <si>
    <t>8051194454621</t>
  </si>
  <si>
    <t>8051194454645</t>
  </si>
  <si>
    <t>8051194454652</t>
  </si>
  <si>
    <t>8051194454676</t>
  </si>
  <si>
    <t>8051194454683</t>
  </si>
  <si>
    <t>8051194454690</t>
  </si>
  <si>
    <t>8051194454706</t>
  </si>
  <si>
    <t>8051194454713</t>
  </si>
  <si>
    <t>8051194580320</t>
  </si>
  <si>
    <t>8051194580337</t>
  </si>
  <si>
    <t>8051194580344</t>
  </si>
  <si>
    <t>8051194580351</t>
  </si>
  <si>
    <t>8051194580368</t>
  </si>
  <si>
    <t>8051194580375</t>
  </si>
  <si>
    <t>8051194580382</t>
  </si>
  <si>
    <t>8051194595966</t>
  </si>
  <si>
    <t>8051194595614</t>
  </si>
  <si>
    <t>8051194594747</t>
  </si>
  <si>
    <t>8051194594754</t>
  </si>
  <si>
    <t>8051194595973</t>
  </si>
  <si>
    <t>8051194595980</t>
  </si>
  <si>
    <t>8051194595997</t>
  </si>
  <si>
    <t>8051194756244</t>
  </si>
  <si>
    <t>8051194756251</t>
  </si>
  <si>
    <t>8051194741875</t>
  </si>
  <si>
    <t>8051194741646</t>
  </si>
  <si>
    <t>8051194756268</t>
  </si>
  <si>
    <t>8051194756275</t>
  </si>
  <si>
    <t>8051194756282</t>
  </si>
  <si>
    <t>8051194978561</t>
  </si>
  <si>
    <t>8051194978578</t>
  </si>
  <si>
    <t>8051194978585</t>
  </si>
  <si>
    <t>8051194978189</t>
  </si>
  <si>
    <t>8051194978592</t>
  </si>
  <si>
    <t>8051194978608</t>
  </si>
  <si>
    <t>8051194978615</t>
  </si>
  <si>
    <t>8051194978622</t>
  </si>
  <si>
    <t>8051194978639</t>
  </si>
  <si>
    <t>8051194978646</t>
  </si>
  <si>
    <t>8051194978196</t>
  </si>
  <si>
    <t>8051194978653</t>
  </si>
  <si>
    <t>8051194978660</t>
  </si>
  <si>
    <t>8051194978677</t>
  </si>
  <si>
    <t>8051194978738</t>
  </si>
  <si>
    <t>8051194978745</t>
  </si>
  <si>
    <t>8051194978752</t>
  </si>
  <si>
    <t>8051194978219</t>
  </si>
  <si>
    <t>8051194978769</t>
  </si>
  <si>
    <t>8051194978776</t>
  </si>
  <si>
    <t>8051194978783</t>
  </si>
  <si>
    <t>8051194978790</t>
  </si>
  <si>
    <t>8051194978806</t>
  </si>
  <si>
    <t>8051194978813</t>
  </si>
  <si>
    <t>8051194978226</t>
  </si>
  <si>
    <t>8051194978820</t>
  </si>
  <si>
    <t>8051194978837</t>
  </si>
  <si>
    <t>8051194978844</t>
  </si>
  <si>
    <t>8051194896186</t>
  </si>
  <si>
    <t>8051194896193</t>
  </si>
  <si>
    <t>8051194896209</t>
  </si>
  <si>
    <t>8051194896216</t>
  </si>
  <si>
    <t>8051194896223</t>
  </si>
  <si>
    <t>8051194896230</t>
  </si>
  <si>
    <t>8051194896247</t>
  </si>
  <si>
    <t>8051194939111</t>
  </si>
  <si>
    <t>8051194939036</t>
  </si>
  <si>
    <t>8051194939043</t>
  </si>
  <si>
    <t>8051194921482</t>
  </si>
  <si>
    <t>8051194939128</t>
  </si>
  <si>
    <t>8051194939135</t>
  </si>
  <si>
    <t>8051194939142</t>
  </si>
  <si>
    <t>8051194567369</t>
  </si>
  <si>
    <t>8051194567376</t>
  </si>
  <si>
    <t>8051194567383</t>
  </si>
  <si>
    <t>8051194547385</t>
  </si>
  <si>
    <t>8051194567390</t>
  </si>
  <si>
    <t>8051194567406</t>
  </si>
  <si>
    <t>8051194567413</t>
  </si>
  <si>
    <t>8051194601612</t>
  </si>
  <si>
    <t>8051194601124</t>
  </si>
  <si>
    <t>8051194601131</t>
  </si>
  <si>
    <t>8051194601148</t>
  </si>
  <si>
    <t>8051194601155</t>
  </si>
  <si>
    <t>8051194601162</t>
  </si>
  <si>
    <t>8051194601179</t>
  </si>
  <si>
    <t>8051194601186</t>
  </si>
  <si>
    <t>8051194601193</t>
  </si>
  <si>
    <t>8051194601636</t>
  </si>
  <si>
    <t>8051194601285</t>
  </si>
  <si>
    <t>8051194601292</t>
  </si>
  <si>
    <t>8051194601308</t>
  </si>
  <si>
    <t>8051194601315</t>
  </si>
  <si>
    <t>8051194601322</t>
  </si>
  <si>
    <t>8051194601339</t>
  </si>
  <si>
    <t>8051194601346</t>
  </si>
  <si>
    <t>8051194601353</t>
  </si>
  <si>
    <t>8051194601643</t>
  </si>
  <si>
    <t>8051194601650</t>
  </si>
  <si>
    <t>8051194601667</t>
  </si>
  <si>
    <t>8051194601674</t>
  </si>
  <si>
    <t>8051194601681</t>
  </si>
  <si>
    <t>8051194601698</t>
  </si>
  <si>
    <t>8051194601704</t>
  </si>
  <si>
    <t>8051194601711</t>
  </si>
  <si>
    <t>8051194601728</t>
  </si>
  <si>
    <t>8051194773319</t>
  </si>
  <si>
    <t>8051194773326</t>
  </si>
  <si>
    <t>8051194773333</t>
  </si>
  <si>
    <t>8051194743251</t>
  </si>
  <si>
    <t>8051194743268</t>
  </si>
  <si>
    <t>8051194743275</t>
  </si>
  <si>
    <t>8051194773340</t>
  </si>
  <si>
    <t>8051194773357</t>
  </si>
  <si>
    <t>8051194773364</t>
  </si>
  <si>
    <t>8051194805393</t>
  </si>
  <si>
    <t>8051194805409</t>
  </si>
  <si>
    <t>8051194805416</t>
  </si>
  <si>
    <t>8051194805423</t>
  </si>
  <si>
    <t>8051194805430</t>
  </si>
  <si>
    <t>8051194805447</t>
  </si>
  <si>
    <t>8051194805454</t>
  </si>
  <si>
    <t>8051194805461</t>
  </si>
  <si>
    <t>8051194805478</t>
  </si>
  <si>
    <t>8051194805485</t>
  </si>
  <si>
    <t>8051194805492</t>
  </si>
  <si>
    <t>8051194805508</t>
  </si>
  <si>
    <t>8051194805515</t>
  </si>
  <si>
    <t>8051194805522</t>
  </si>
  <si>
    <t>8051194805539</t>
  </si>
  <si>
    <t>8051194805546</t>
  </si>
  <si>
    <t>8051194805553</t>
  </si>
  <si>
    <t>8051194805560</t>
  </si>
  <si>
    <t>8051194748829</t>
  </si>
  <si>
    <t>8051194748836</t>
  </si>
  <si>
    <t>8051194748843</t>
  </si>
  <si>
    <t>8051194748850</t>
  </si>
  <si>
    <t>8051194741615</t>
  </si>
  <si>
    <t>8051194741899</t>
  </si>
  <si>
    <t>8051194741882</t>
  </si>
  <si>
    <t>8051194748867</t>
  </si>
  <si>
    <t>8051194748874</t>
  </si>
  <si>
    <t>8051194748881</t>
  </si>
  <si>
    <t>8051194748898</t>
  </si>
  <si>
    <t>8051194748904</t>
  </si>
  <si>
    <t>8051194741639</t>
  </si>
  <si>
    <t>8051194741622</t>
  </si>
  <si>
    <t>8051194748911</t>
  </si>
  <si>
    <t>8051194748928</t>
  </si>
  <si>
    <t>8051194748935</t>
  </si>
  <si>
    <t>8051194748942</t>
  </si>
  <si>
    <t>8051194601735</t>
  </si>
  <si>
    <t>8051194601469</t>
  </si>
  <si>
    <t>8051194601476</t>
  </si>
  <si>
    <t>8051194601483</t>
  </si>
  <si>
    <t>8051194601742</t>
  </si>
  <si>
    <t>8051194601759</t>
  </si>
  <si>
    <t>8051194601766</t>
  </si>
  <si>
    <t>8051194567482</t>
  </si>
  <si>
    <t>8051194567499</t>
  </si>
  <si>
    <t>8051194567505</t>
  </si>
  <si>
    <t>8051194547415</t>
  </si>
  <si>
    <t>8051194567512</t>
  </si>
  <si>
    <t>8051194567529</t>
  </si>
  <si>
    <t>8051194567536</t>
  </si>
  <si>
    <t>8051194711694</t>
  </si>
  <si>
    <t>8051194711700</t>
  </si>
  <si>
    <t>8051194711717</t>
  </si>
  <si>
    <t>8051194711724</t>
  </si>
  <si>
    <t>8051194711731</t>
  </si>
  <si>
    <t>8051194711748</t>
  </si>
  <si>
    <t>8051194711755</t>
  </si>
  <si>
    <t>8051194342072</t>
  </si>
  <si>
    <t>8051194342089</t>
  </si>
  <si>
    <t>8051194342096</t>
  </si>
  <si>
    <t>8051194337597</t>
  </si>
  <si>
    <t>8051194342102</t>
  </si>
  <si>
    <t>8051194342119</t>
  </si>
  <si>
    <t>8051194803801</t>
  </si>
  <si>
    <t>8051194803818</t>
  </si>
  <si>
    <t>8051194807014</t>
  </si>
  <si>
    <t>8051194803825</t>
  </si>
  <si>
    <t>8051194807021</t>
  </si>
  <si>
    <t>8051194803832</t>
  </si>
  <si>
    <t>8051194803849</t>
  </si>
  <si>
    <t>8051194807038</t>
  </si>
  <si>
    <t>8051194807045</t>
  </si>
  <si>
    <t>8051194803900</t>
  </si>
  <si>
    <t>8051194803917</t>
  </si>
  <si>
    <t>8051194807083</t>
  </si>
  <si>
    <t>8051194803924</t>
  </si>
  <si>
    <t>8051194807090</t>
  </si>
  <si>
    <t>8051194803931</t>
  </si>
  <si>
    <t>8051194803948</t>
  </si>
  <si>
    <t>8051194807106</t>
  </si>
  <si>
    <t>8051194807113</t>
  </si>
  <si>
    <t>8051194979919</t>
  </si>
  <si>
    <t>8051194979926</t>
  </si>
  <si>
    <t>8051194987853</t>
  </si>
  <si>
    <t>8051194979933</t>
  </si>
  <si>
    <t>8051194987860</t>
  </si>
  <si>
    <t>8051194979940</t>
  </si>
  <si>
    <t>8051194979957</t>
  </si>
  <si>
    <t>8051194987877</t>
  </si>
  <si>
    <t>8051194987884</t>
  </si>
  <si>
    <t>8051194750273</t>
  </si>
  <si>
    <t>8051194750280</t>
  </si>
  <si>
    <t>8051194728074</t>
  </si>
  <si>
    <t>8051194750297</t>
  </si>
  <si>
    <t>8051194750303</t>
  </si>
  <si>
    <t>8051194750310</t>
  </si>
  <si>
    <t>8051194342270</t>
  </si>
  <si>
    <t>8051194342287</t>
  </si>
  <si>
    <t>8051194342294</t>
  </si>
  <si>
    <t>8051194337627</t>
  </si>
  <si>
    <t>8051194342300</t>
  </si>
  <si>
    <t>8051194342317</t>
  </si>
  <si>
    <t>8051194405449</t>
  </si>
  <si>
    <t>B01AM0NUO0</t>
  </si>
  <si>
    <t>B01AM0NWM0</t>
  </si>
  <si>
    <t>B01AM0NYAU</t>
  </si>
  <si>
    <t>B016BZICC0</t>
  </si>
  <si>
    <t>B01AM0J9P4</t>
  </si>
  <si>
    <t>B016BZJKAI</t>
  </si>
  <si>
    <t>B01AM0JD9G</t>
  </si>
  <si>
    <t>B01AAAGWLU</t>
  </si>
  <si>
    <t>B01AM195XO</t>
  </si>
  <si>
    <t>8051194203151</t>
  </si>
  <si>
    <t>8051194154453</t>
  </si>
  <si>
    <t>8051194203168</t>
  </si>
  <si>
    <t>8051194150721</t>
  </si>
  <si>
    <t>8051194203205</t>
  </si>
  <si>
    <t>8051194154477</t>
  </si>
  <si>
    <t>8051194552303</t>
  </si>
  <si>
    <t>8051194552310</t>
  </si>
  <si>
    <t>8051194549341</t>
  </si>
  <si>
    <t>8051194552327</t>
  </si>
  <si>
    <t>8051194552334</t>
  </si>
  <si>
    <t>8051194552341</t>
  </si>
  <si>
    <t>8051194552358</t>
  </si>
  <si>
    <t>8051194552365</t>
  </si>
  <si>
    <t>8051194549099</t>
  </si>
  <si>
    <t>8051194549105</t>
  </si>
  <si>
    <t>8051194549112</t>
  </si>
  <si>
    <t>8051194552372</t>
  </si>
  <si>
    <t>8051194552389</t>
  </si>
  <si>
    <t>8051194552396</t>
  </si>
  <si>
    <t>8051194579904</t>
  </si>
  <si>
    <t>8051194579911</t>
  </si>
  <si>
    <t>8051194547361</t>
  </si>
  <si>
    <t>8051194579928</t>
  </si>
  <si>
    <t>8051194579935</t>
  </si>
  <si>
    <t>8051194579942</t>
  </si>
  <si>
    <t>8051194579959</t>
  </si>
  <si>
    <t>8051194579966</t>
  </si>
  <si>
    <t>8051194579973</t>
  </si>
  <si>
    <t>8051194547378</t>
  </si>
  <si>
    <t>8051194579980</t>
  </si>
  <si>
    <t>8051194579997</t>
  </si>
  <si>
    <t>8051194580009</t>
  </si>
  <si>
    <t>8051194580016</t>
  </si>
  <si>
    <t>8051194527899</t>
  </si>
  <si>
    <t>8051194542847</t>
  </si>
  <si>
    <t>8051194542854</t>
  </si>
  <si>
    <t>8051194542861</t>
  </si>
  <si>
    <t>8051194542878</t>
  </si>
  <si>
    <t>8051194542885</t>
  </si>
  <si>
    <t>8051194542892</t>
  </si>
  <si>
    <t>8051194542915</t>
  </si>
  <si>
    <t>8051194542922</t>
  </si>
  <si>
    <t>8051194527905</t>
  </si>
  <si>
    <t>8051194542939</t>
  </si>
  <si>
    <t>8051194542946</t>
  </si>
  <si>
    <t>8051194542953</t>
  </si>
  <si>
    <t>B01M1BNAD5</t>
  </si>
  <si>
    <t>8051194986504</t>
  </si>
  <si>
    <t>B01I9CEKOW</t>
  </si>
  <si>
    <t>8051194978325</t>
  </si>
  <si>
    <t>B01I9CEDVW</t>
  </si>
  <si>
    <t>8051194939890</t>
  </si>
  <si>
    <t>B01I9CAYQ0</t>
  </si>
  <si>
    <t>8051194924759</t>
  </si>
  <si>
    <t>B01I9CF9RE</t>
  </si>
  <si>
    <t>8051194986511</t>
  </si>
  <si>
    <t>B01I9CB9LY</t>
  </si>
  <si>
    <t>8051194986528</t>
  </si>
  <si>
    <t>B01I9CD74Q</t>
  </si>
  <si>
    <t>8051194986535</t>
  </si>
  <si>
    <t>B01LZD9EIJ</t>
  </si>
  <si>
    <t>8051194986542</t>
  </si>
  <si>
    <t>8051194403834</t>
  </si>
  <si>
    <t>8051194403841</t>
  </si>
  <si>
    <t>8051194401298</t>
  </si>
  <si>
    <t>8051194403865</t>
  </si>
  <si>
    <t>8051194403872</t>
  </si>
  <si>
    <t>8051194403896</t>
  </si>
  <si>
    <t>8051194403902</t>
  </si>
  <si>
    <t>8051194401304</t>
  </si>
  <si>
    <t>8051194403919</t>
  </si>
  <si>
    <t>8051194403926</t>
  </si>
  <si>
    <t>8051194403933</t>
  </si>
  <si>
    <t>8051194403940</t>
  </si>
  <si>
    <t>8051194580139</t>
  </si>
  <si>
    <t>8051194580146</t>
  </si>
  <si>
    <t>8051194527936</t>
  </si>
  <si>
    <t>8051194580153</t>
  </si>
  <si>
    <t>8051194580160</t>
  </si>
  <si>
    <t>8051194580177</t>
  </si>
  <si>
    <t>8051194580221</t>
  </si>
  <si>
    <t>8051194580252</t>
  </si>
  <si>
    <t>8051194580269</t>
  </si>
  <si>
    <t>8021506049050</t>
  </si>
  <si>
    <t>8051194978509</t>
  </si>
  <si>
    <t>8051194978516</t>
  </si>
  <si>
    <t>8051194924773</t>
  </si>
  <si>
    <t>8051194978523</t>
  </si>
  <si>
    <t>8051194978530</t>
  </si>
  <si>
    <t>8051194978547</t>
  </si>
  <si>
    <t>8051194978554</t>
  </si>
  <si>
    <t>8051194666932</t>
  </si>
  <si>
    <t>8051194666949</t>
  </si>
  <si>
    <t>8051194666956</t>
  </si>
  <si>
    <t>8051194640499</t>
  </si>
  <si>
    <t>8051194647030</t>
  </si>
  <si>
    <t>8051194666963</t>
  </si>
  <si>
    <t>8051194666970</t>
  </si>
  <si>
    <t>8051194666987</t>
  </si>
  <si>
    <t>8051194666994</t>
  </si>
  <si>
    <t>8051194667007</t>
  </si>
  <si>
    <t>8051194640505</t>
  </si>
  <si>
    <t>8051194640512</t>
  </si>
  <si>
    <t>8051194667014</t>
  </si>
  <si>
    <t>8051194667021</t>
  </si>
  <si>
    <t>8051194667038</t>
  </si>
  <si>
    <t>8051194667045</t>
  </si>
  <si>
    <t>8051194667106</t>
  </si>
  <si>
    <t>8051194667113</t>
  </si>
  <si>
    <t>8051194667120</t>
  </si>
  <si>
    <t>8051194640468</t>
  </si>
  <si>
    <t>8051194667137</t>
  </si>
  <si>
    <t>8051194667144</t>
  </si>
  <si>
    <t>8051194667151</t>
  </si>
  <si>
    <t>8051194667168</t>
  </si>
  <si>
    <t>8051194667175</t>
  </si>
  <si>
    <t>8051194667182</t>
  </si>
  <si>
    <t>8051194667199</t>
  </si>
  <si>
    <t>8051194650467</t>
  </si>
  <si>
    <t>8051194667205</t>
  </si>
  <si>
    <t>8051194667212</t>
  </si>
  <si>
    <t>8051194667229</t>
  </si>
  <si>
    <t>8051194667236</t>
  </si>
  <si>
    <t>8051194454164</t>
  </si>
  <si>
    <t>8051194748218</t>
  </si>
  <si>
    <t>8051194740755</t>
  </si>
  <si>
    <t>8051194740731</t>
  </si>
  <si>
    <t>8051194748225</t>
  </si>
  <si>
    <t>8051194748232</t>
  </si>
  <si>
    <t>8051194748249</t>
  </si>
  <si>
    <t>8051194748256</t>
  </si>
  <si>
    <t>8051194748263</t>
  </si>
  <si>
    <t>8051194748270</t>
  </si>
  <si>
    <t>8051194740748</t>
  </si>
  <si>
    <t>8051194748287</t>
  </si>
  <si>
    <t>8051194748294</t>
  </si>
  <si>
    <t>8051194748300</t>
  </si>
  <si>
    <t>8051194748317</t>
  </si>
  <si>
    <t>8051194890603</t>
  </si>
  <si>
    <t>8051194890610</t>
  </si>
  <si>
    <t>8051194890627</t>
  </si>
  <si>
    <t>8051194890085</t>
  </si>
  <si>
    <t>8051194890634</t>
  </si>
  <si>
    <t>8051194890641</t>
  </si>
  <si>
    <t>8051194890658</t>
  </si>
  <si>
    <t>8051194890665</t>
  </si>
  <si>
    <t>8051194890689</t>
  </si>
  <si>
    <t>8051194890696</t>
  </si>
  <si>
    <t>8051194890702</t>
  </si>
  <si>
    <t>8051194890092</t>
  </si>
  <si>
    <t>8051194890719</t>
  </si>
  <si>
    <t>8051194890726</t>
  </si>
  <si>
    <t>8051194890733</t>
  </si>
  <si>
    <t>8051194890740</t>
  </si>
  <si>
    <t>8051194939388</t>
  </si>
  <si>
    <t>8051194924612</t>
  </si>
  <si>
    <t>8051194924629</t>
  </si>
  <si>
    <t>8051194890177</t>
  </si>
  <si>
    <t>8051194924438</t>
  </si>
  <si>
    <t>8051194924636</t>
  </si>
  <si>
    <t>8051194924643</t>
  </si>
  <si>
    <t>8051194924650</t>
  </si>
  <si>
    <t>8051194939395</t>
  </si>
  <si>
    <t>8051194924667</t>
  </si>
  <si>
    <t>8051194924445</t>
  </si>
  <si>
    <t>8051194890184</t>
  </si>
  <si>
    <t>8051194924674</t>
  </si>
  <si>
    <t>8051194924681</t>
  </si>
  <si>
    <t>8051194924698</t>
  </si>
  <si>
    <t>8051194924704</t>
  </si>
  <si>
    <t>8051194748447</t>
  </si>
  <si>
    <t>8051194748454</t>
  </si>
  <si>
    <t>8051194745682</t>
  </si>
  <si>
    <t>8051194748461</t>
  </si>
  <si>
    <t>8051194748478</t>
  </si>
  <si>
    <t>8051194748485</t>
  </si>
  <si>
    <t>8051194748492</t>
  </si>
  <si>
    <t>8051194748508</t>
  </si>
  <si>
    <t>8051194745699</t>
  </si>
  <si>
    <t>8051194745705</t>
  </si>
  <si>
    <t>8051194748515</t>
  </si>
  <si>
    <t>8051194748522</t>
  </si>
  <si>
    <t>8051194748539</t>
  </si>
  <si>
    <t>8051194748546</t>
  </si>
  <si>
    <t>8051194895806</t>
  </si>
  <si>
    <t>8051194895813</t>
  </si>
  <si>
    <t>8051194895820</t>
  </si>
  <si>
    <t>8051194895837</t>
  </si>
  <si>
    <t>8051194895844</t>
  </si>
  <si>
    <t>8051194895851</t>
  </si>
  <si>
    <t>8051194895868</t>
  </si>
  <si>
    <t>8051194895875</t>
  </si>
  <si>
    <t>B01FFVC84E</t>
  </si>
  <si>
    <t>8051194895981</t>
  </si>
  <si>
    <t>B01FFVC94S</t>
  </si>
  <si>
    <t>8051194895998</t>
  </si>
  <si>
    <t>B01FFVCAEW</t>
  </si>
  <si>
    <t>8051194896001</t>
  </si>
  <si>
    <t>B01FFVA82I</t>
  </si>
  <si>
    <t>8051194896018</t>
  </si>
  <si>
    <t>B01FFVA9IQ</t>
  </si>
  <si>
    <t>8051194896025</t>
  </si>
  <si>
    <t>B01FFVABHA</t>
  </si>
  <si>
    <t>8051194896032</t>
  </si>
  <si>
    <t>B01FFVAD46</t>
  </si>
  <si>
    <t>8051194896049</t>
  </si>
  <si>
    <t>B01FFVAEQ8</t>
  </si>
  <si>
    <t>8051194896056</t>
  </si>
  <si>
    <t>8051194580412</t>
  </si>
  <si>
    <t>8051194580429</t>
  </si>
  <si>
    <t>8051194580436</t>
  </si>
  <si>
    <t>8051194580443</t>
  </si>
  <si>
    <t>8051194580450</t>
  </si>
  <si>
    <t>8051194580467</t>
  </si>
  <si>
    <t>8051194580474</t>
  </si>
  <si>
    <t>8051194580504</t>
  </si>
  <si>
    <t>8051194580511</t>
  </si>
  <si>
    <t>8051194580528</t>
  </si>
  <si>
    <t>8051194580535</t>
  </si>
  <si>
    <t>8051194580542</t>
  </si>
  <si>
    <t>8051194580559</t>
  </si>
  <si>
    <t>8051194580566</t>
  </si>
  <si>
    <t>8051194596000</t>
  </si>
  <si>
    <t>8051194594761</t>
  </si>
  <si>
    <t>8051194594778</t>
  </si>
  <si>
    <t>8051194595621</t>
  </si>
  <si>
    <t>8051194595638</t>
  </si>
  <si>
    <t>8051194595645</t>
  </si>
  <si>
    <t>8051194596017</t>
  </si>
  <si>
    <t>8051194756299</t>
  </si>
  <si>
    <t>8051194756305</t>
  </si>
  <si>
    <t>8051194741851</t>
  </si>
  <si>
    <t>8051194741653</t>
  </si>
  <si>
    <t>8051194756312</t>
  </si>
  <si>
    <t>8051194756329</t>
  </si>
  <si>
    <t>8051194756336</t>
  </si>
  <si>
    <t>8051194756343</t>
  </si>
  <si>
    <t>8051194756350</t>
  </si>
  <si>
    <t>8051194741868</t>
  </si>
  <si>
    <t>8051194741660</t>
  </si>
  <si>
    <t>8051194756367</t>
  </si>
  <si>
    <t>8051194756374</t>
  </si>
  <si>
    <t>8051194756381</t>
  </si>
  <si>
    <t>8051194756398</t>
  </si>
  <si>
    <t>8051194741844</t>
  </si>
  <si>
    <t>8051194756404</t>
  </si>
  <si>
    <t>8051194741677</t>
  </si>
  <si>
    <t>8051194756411</t>
  </si>
  <si>
    <t>8051194756428</t>
  </si>
  <si>
    <t>8051194756435</t>
  </si>
  <si>
    <t>8051194567444</t>
  </si>
  <si>
    <t>8051194547392</t>
  </si>
  <si>
    <t>8051194567451</t>
  </si>
  <si>
    <t>8051194567475</t>
  </si>
  <si>
    <t>8051194808509</t>
  </si>
  <si>
    <t>8051194808516</t>
  </si>
  <si>
    <t>8051194808523</t>
  </si>
  <si>
    <t>8051194808530</t>
  </si>
  <si>
    <t>8051194808547</t>
  </si>
  <si>
    <t>8051194808554</t>
  </si>
  <si>
    <t>8051194808561</t>
  </si>
  <si>
    <t>8051194203175</t>
  </si>
  <si>
    <t>8033637672885</t>
  </si>
  <si>
    <t>8051194808714</t>
  </si>
  <si>
    <t>8051194808721</t>
  </si>
  <si>
    <t>8051194808738</t>
  </si>
  <si>
    <t>8051194808745</t>
  </si>
  <si>
    <t>8051194808752</t>
  </si>
  <si>
    <t>8051194808769</t>
  </si>
  <si>
    <t>8051194808776</t>
  </si>
  <si>
    <t>8051194978684</t>
  </si>
  <si>
    <t>8051194978691</t>
  </si>
  <si>
    <t>8051194978295</t>
  </si>
  <si>
    <t>8051194978202</t>
  </si>
  <si>
    <t>8051194978707</t>
  </si>
  <si>
    <t>8051194978714</t>
  </si>
  <si>
    <t>8051194978721</t>
  </si>
  <si>
    <t>8051194978851</t>
  </si>
  <si>
    <t>8051194978868</t>
  </si>
  <si>
    <t>8051194978875</t>
  </si>
  <si>
    <t>8051194978233</t>
  </si>
  <si>
    <t>8051194978882</t>
  </si>
  <si>
    <t>8051194978899</t>
  </si>
  <si>
    <t>8051194978905</t>
  </si>
  <si>
    <t>8051194896254</t>
  </si>
  <si>
    <t>8051194896261</t>
  </si>
  <si>
    <t>8051194896278</t>
  </si>
  <si>
    <t>8051194896285</t>
  </si>
  <si>
    <t>8051194896292</t>
  </si>
  <si>
    <t>8051194896308</t>
  </si>
  <si>
    <t>8051194896315</t>
  </si>
  <si>
    <t>8051194939159</t>
  </si>
  <si>
    <t>8051194939166</t>
  </si>
  <si>
    <t>8051194939050</t>
  </si>
  <si>
    <t>8051194921499</t>
  </si>
  <si>
    <t>8051194939067</t>
  </si>
  <si>
    <t>8051194939173</t>
  </si>
  <si>
    <t>8051194939180</t>
  </si>
  <si>
    <t>B01FMIT55A</t>
  </si>
  <si>
    <t>B01F0HYZ08</t>
  </si>
  <si>
    <t>B01F0HYZF8</t>
  </si>
  <si>
    <t>B01F0HYZPI</t>
  </si>
  <si>
    <t>B01F0HZ020</t>
  </si>
  <si>
    <t>B01F0HZ0CK</t>
  </si>
  <si>
    <t>B01F0HZ0PW</t>
  </si>
  <si>
    <t>B01F0HZ16K</t>
  </si>
  <si>
    <t>B01FMITD9S</t>
  </si>
  <si>
    <t>B01FMITE6K</t>
  </si>
  <si>
    <t>8051194924469</t>
  </si>
  <si>
    <t>B01FMITG3G</t>
  </si>
  <si>
    <t>8051194924476</t>
  </si>
  <si>
    <t>B01FMITH12</t>
  </si>
  <si>
    <t>8051194924483</t>
  </si>
  <si>
    <t>B01FMITI3O</t>
  </si>
  <si>
    <t>8051194924490</t>
  </si>
  <si>
    <t>B01FMITIZC</t>
  </si>
  <si>
    <t>8051194890450</t>
  </si>
  <si>
    <t>B01FMITK0K</t>
  </si>
  <si>
    <t>8051194924452</t>
  </si>
  <si>
    <t>B01FMITKUU</t>
  </si>
  <si>
    <t>8051194924506</t>
  </si>
  <si>
    <t>B01FMITLZ4</t>
  </si>
  <si>
    <t>8051194924513</t>
  </si>
  <si>
    <t>B01FMITMV2</t>
  </si>
  <si>
    <t>8051194924520</t>
  </si>
  <si>
    <t>B01FMITNSE</t>
  </si>
  <si>
    <t>B01EM66JB6</t>
  </si>
  <si>
    <t>B01EM66K7Y</t>
  </si>
  <si>
    <t>B01EM66KTM</t>
  </si>
  <si>
    <t>B01EM66LLY</t>
  </si>
  <si>
    <t>B01EM66MC2</t>
  </si>
  <si>
    <t>B01FMITQBI</t>
  </si>
  <si>
    <t>B01F3W7Q3S</t>
  </si>
  <si>
    <t>B01F3W5WXY</t>
  </si>
  <si>
    <t>B01F3W40YQ</t>
  </si>
  <si>
    <t>B01F3W5JX2</t>
  </si>
  <si>
    <t>B01F3W5068</t>
  </si>
  <si>
    <t>B01FMITR76</t>
  </si>
  <si>
    <t>B01FMITSNE</t>
  </si>
  <si>
    <t>8051194803856</t>
  </si>
  <si>
    <t>8051194803863</t>
  </si>
  <si>
    <t>8051194804204</t>
  </si>
  <si>
    <t>8051194803870</t>
  </si>
  <si>
    <t>8051194807052</t>
  </si>
  <si>
    <t>8051194803887</t>
  </si>
  <si>
    <t>8051194803894</t>
  </si>
  <si>
    <t>8051194807069</t>
  </si>
  <si>
    <t>8051194807076</t>
  </si>
  <si>
    <t>8051194803702</t>
  </si>
  <si>
    <t>8051194803719</t>
  </si>
  <si>
    <t>8051194807120</t>
  </si>
  <si>
    <t>8051194803726</t>
  </si>
  <si>
    <t>8051194807137</t>
  </si>
  <si>
    <t>8051194803733</t>
  </si>
  <si>
    <t>8051194803740</t>
  </si>
  <si>
    <t>8051194807144</t>
  </si>
  <si>
    <t>8051194807151</t>
  </si>
  <si>
    <t>8051194803757</t>
  </si>
  <si>
    <t>8051194803764</t>
  </si>
  <si>
    <t>8051194804211</t>
  </si>
  <si>
    <t>8051194803771</t>
  </si>
  <si>
    <t>8051194807168</t>
  </si>
  <si>
    <t>8051194803788</t>
  </si>
  <si>
    <t>8051194803795</t>
  </si>
  <si>
    <t>8051194807175</t>
  </si>
  <si>
    <t>8051194807182</t>
  </si>
  <si>
    <t>8051194743053</t>
  </si>
  <si>
    <t>8051194750327</t>
  </si>
  <si>
    <t>8051194728104</t>
  </si>
  <si>
    <t>8051194750334</t>
  </si>
  <si>
    <t>8051194750341</t>
  </si>
  <si>
    <t>8051194743060</t>
  </si>
  <si>
    <t>8051194803955</t>
  </si>
  <si>
    <t>8051194803962</t>
  </si>
  <si>
    <t>8051194803979</t>
  </si>
  <si>
    <t>8051194803986</t>
  </si>
  <si>
    <t>8051194803993</t>
  </si>
  <si>
    <t>8051194807199</t>
  </si>
  <si>
    <t>8051194807205</t>
  </si>
  <si>
    <t>B01AM1982C</t>
  </si>
  <si>
    <t>B01AM199X0</t>
  </si>
  <si>
    <t>B01AM192U0</t>
  </si>
  <si>
    <t>B01AM194UI</t>
  </si>
  <si>
    <t>B01AM196RE</t>
  </si>
  <si>
    <t>B01AM1FPVU</t>
  </si>
  <si>
    <t>B01AM1FRYA</t>
  </si>
  <si>
    <t>B01AM1FTXO</t>
  </si>
  <si>
    <t>B01AM1FX1M</t>
  </si>
  <si>
    <t>8051194807304</t>
  </si>
  <si>
    <t>8051194804150</t>
  </si>
  <si>
    <t>8051194804167</t>
  </si>
  <si>
    <t>8051194804174</t>
  </si>
  <si>
    <t>8051194804181</t>
  </si>
  <si>
    <t>8051194804198</t>
  </si>
  <si>
    <t>B078SLDWFS</t>
  </si>
  <si>
    <t>B078SLXLNM</t>
  </si>
  <si>
    <t>B078SLCR86</t>
  </si>
  <si>
    <t>B078SK9THD</t>
  </si>
  <si>
    <t>B078SJJM9N</t>
  </si>
  <si>
    <t>B078SFKQFC</t>
  </si>
  <si>
    <t>B078SJRC4L</t>
  </si>
  <si>
    <t>B01N7T3SDV</t>
  </si>
  <si>
    <t>8021506657613</t>
  </si>
  <si>
    <t>B01N0SGYC0</t>
  </si>
  <si>
    <t>8021506657620</t>
  </si>
  <si>
    <t>B01MZ1EKIU</t>
  </si>
  <si>
    <t>8021506657637</t>
  </si>
  <si>
    <t>B01N6IHP1I</t>
  </si>
  <si>
    <t>8021506657644</t>
  </si>
  <si>
    <t>B01N1TXVG3</t>
  </si>
  <si>
    <t>8021506657651</t>
  </si>
  <si>
    <t>B01N9J8LOS</t>
  </si>
  <si>
    <t>8021506657668</t>
  </si>
  <si>
    <t>B06XRJBF5Q</t>
  </si>
  <si>
    <t>8021506657675</t>
  </si>
  <si>
    <t>B06XRM18V3</t>
  </si>
  <si>
    <t>8021506657682</t>
  </si>
  <si>
    <t>B06XRQFTWB</t>
  </si>
  <si>
    <t>8021506657699</t>
  </si>
  <si>
    <t>B07929C7PP</t>
  </si>
  <si>
    <t>8033637011646</t>
  </si>
  <si>
    <t>B0792BGN79</t>
  </si>
  <si>
    <t>8033637011677</t>
  </si>
  <si>
    <t>B0792G2K14</t>
  </si>
  <si>
    <t>8033637011684</t>
  </si>
  <si>
    <t>B0792Q7K4D</t>
  </si>
  <si>
    <t>8033637011738</t>
  </si>
  <si>
    <t>B0792GNJ7G</t>
  </si>
  <si>
    <t>8033637011745</t>
  </si>
  <si>
    <t>B0792DMYTK</t>
  </si>
  <si>
    <t>8033637011752</t>
  </si>
  <si>
    <t>B0792CBL4D</t>
  </si>
  <si>
    <t>8033637011769</t>
  </si>
  <si>
    <t>B01NBVNIWA</t>
  </si>
  <si>
    <t>8021506621911</t>
  </si>
  <si>
    <t>B01N4OZ0P5</t>
  </si>
  <si>
    <t>8021506621935</t>
  </si>
  <si>
    <t>B01N9SM5T9</t>
  </si>
  <si>
    <t>8021506621942</t>
  </si>
  <si>
    <t>B01N11UWYX</t>
  </si>
  <si>
    <t>8021506621959</t>
  </si>
  <si>
    <t>B01N5QA39P</t>
  </si>
  <si>
    <t>8021506621966</t>
  </si>
  <si>
    <t>B01N9SMHVR</t>
  </si>
  <si>
    <t>8021506621973</t>
  </si>
  <si>
    <t>B06XRDGZX9</t>
  </si>
  <si>
    <t>8021506621980</t>
  </si>
  <si>
    <t>B01N34UPIJ</t>
  </si>
  <si>
    <t>8021506621997</t>
  </si>
  <si>
    <t>B01MS8CWPL</t>
  </si>
  <si>
    <t>8021506622000</t>
  </si>
  <si>
    <t>B01N6RVBOI</t>
  </si>
  <si>
    <t>8021506622024</t>
  </si>
  <si>
    <t>B01MUBMZVI</t>
  </si>
  <si>
    <t>8021506622031</t>
  </si>
  <si>
    <t>B01MR6X95F</t>
  </si>
  <si>
    <t>8021506622048</t>
  </si>
  <si>
    <t>B01N11US2B</t>
  </si>
  <si>
    <t>8021506622055</t>
  </si>
  <si>
    <t>B06XRHD6YK</t>
  </si>
  <si>
    <t>8021506622062</t>
  </si>
  <si>
    <t>B06XRT14FC</t>
  </si>
  <si>
    <t>8021506622079</t>
  </si>
  <si>
    <t>B06XRSKJWR</t>
  </si>
  <si>
    <t>8021506622086</t>
  </si>
  <si>
    <t>B06XRJBF31</t>
  </si>
  <si>
    <t>8021506622093</t>
  </si>
  <si>
    <t>B06XR9B19Z</t>
  </si>
  <si>
    <t>8021506622109</t>
  </si>
  <si>
    <t>B06XR7P7WB</t>
  </si>
  <si>
    <t>8021506622116</t>
  </si>
  <si>
    <t>B06XR7PCBX</t>
  </si>
  <si>
    <t>8021506622123</t>
  </si>
  <si>
    <t>B06XRQ9JWT</t>
  </si>
  <si>
    <t>8021506622130</t>
  </si>
  <si>
    <t>B083L8JKBG</t>
  </si>
  <si>
    <t>B083LMYHG9</t>
  </si>
  <si>
    <t>B083LC4RKC</t>
  </si>
  <si>
    <t>B083L85N7T</t>
  </si>
  <si>
    <t>B083LGP1KN</t>
  </si>
  <si>
    <t>B083LJT6D9</t>
  </si>
  <si>
    <t>B083LH5492</t>
  </si>
  <si>
    <t>B083L7M3PN</t>
  </si>
  <si>
    <t>B083LFCN7F</t>
  </si>
  <si>
    <t>B083LB2HHD</t>
  </si>
  <si>
    <t>B083LBF3MN</t>
  </si>
  <si>
    <t>B083LHT1B3</t>
  </si>
  <si>
    <t>B083L8KWWH</t>
  </si>
  <si>
    <t>B083LBCNMV</t>
  </si>
  <si>
    <t>B083LLRQDH</t>
  </si>
  <si>
    <t>B083LF3Y2C</t>
  </si>
  <si>
    <t>B083L71J1B</t>
  </si>
  <si>
    <t>B083L4C831</t>
  </si>
  <si>
    <t>B083L85YV8</t>
  </si>
  <si>
    <t>B083L9FT1S</t>
  </si>
  <si>
    <t>B083LL1V6B</t>
  </si>
  <si>
    <t>B083LMY35M</t>
  </si>
  <si>
    <t>B083LN4FBZ</t>
  </si>
  <si>
    <t>B06XR8ZC8Q</t>
  </si>
  <si>
    <t>8021506657705</t>
  </si>
  <si>
    <t>B06XRSKJX5</t>
  </si>
  <si>
    <t>8021506657729</t>
  </si>
  <si>
    <t>B06XR8XHZX</t>
  </si>
  <si>
    <t>8021506657736</t>
  </si>
  <si>
    <t>B06XR8ZD52</t>
  </si>
  <si>
    <t>8021506657743</t>
  </si>
  <si>
    <t>B06XRT3KKB</t>
  </si>
  <si>
    <t>8021506657750</t>
  </si>
  <si>
    <t>B06XRSTBWW</t>
  </si>
  <si>
    <t>8021506657767</t>
  </si>
  <si>
    <t>B06XRSWCJK</t>
  </si>
  <si>
    <t>8021506657774</t>
  </si>
  <si>
    <t>B06XRRWSNK</t>
  </si>
  <si>
    <t>8021506657798</t>
  </si>
  <si>
    <t>B06XR97CBX</t>
  </si>
  <si>
    <t>8021506657811</t>
  </si>
  <si>
    <t>B07959ZQ3V</t>
  </si>
  <si>
    <t>8033637017136</t>
  </si>
  <si>
    <t>B07958JFF7</t>
  </si>
  <si>
    <t>8033637017143</t>
  </si>
  <si>
    <t>B07959W1K4</t>
  </si>
  <si>
    <t>8033637017006</t>
  </si>
  <si>
    <t>B07959JWPJ</t>
  </si>
  <si>
    <t>8033637017150</t>
  </si>
  <si>
    <t>B079598NND</t>
  </si>
  <si>
    <t>8033637017167</t>
  </si>
  <si>
    <t>B079599B8B</t>
  </si>
  <si>
    <t>8033637017174</t>
  </si>
  <si>
    <t>B07959C8YZ</t>
  </si>
  <si>
    <t>8033637017181</t>
  </si>
  <si>
    <t>B06XRM2CFX</t>
  </si>
  <si>
    <t>8021506657828</t>
  </si>
  <si>
    <t>B06XR7RKLR</t>
  </si>
  <si>
    <t>8021506657835</t>
  </si>
  <si>
    <t>B06XR7RKLT</t>
  </si>
  <si>
    <t>8021506657842</t>
  </si>
  <si>
    <t>B06XRTHGST</t>
  </si>
  <si>
    <t>8021506657859</t>
  </si>
  <si>
    <t>B06XRQJY1Q</t>
  </si>
  <si>
    <t>8021506657866</t>
  </si>
  <si>
    <t>B06XRJ883K</t>
  </si>
  <si>
    <t>8021506657873</t>
  </si>
  <si>
    <t>B06XR7RJRZ</t>
  </si>
  <si>
    <t>8021506657880</t>
  </si>
  <si>
    <t>B06XRRWRTY</t>
  </si>
  <si>
    <t>8021506622321</t>
  </si>
  <si>
    <t>B06XRHRVYM</t>
  </si>
  <si>
    <t>8021506622338</t>
  </si>
  <si>
    <t>B06XR9B1BK</t>
  </si>
  <si>
    <t>8021506622345</t>
  </si>
  <si>
    <t>B06XR7SKQQ</t>
  </si>
  <si>
    <t>8021506622352</t>
  </si>
  <si>
    <t>B06XRTM56B</t>
  </si>
  <si>
    <t>8021506622369</t>
  </si>
  <si>
    <t>B06XRTP9X4</t>
  </si>
  <si>
    <t>8021506622376</t>
  </si>
  <si>
    <t>B06XR7L7PR</t>
  </si>
  <si>
    <t>8021506622383</t>
  </si>
  <si>
    <t>B083L4HLB2</t>
  </si>
  <si>
    <t>B083LSWVV6</t>
  </si>
  <si>
    <t>B083LHJM4V</t>
  </si>
  <si>
    <t>B083LJFSBY</t>
  </si>
  <si>
    <t>B083LD3RCC</t>
  </si>
  <si>
    <t>B083LG12F9</t>
  </si>
  <si>
    <t>B083L8LJRR</t>
  </si>
  <si>
    <t>B083LK6B6F</t>
  </si>
  <si>
    <t>B083LJG4TM</t>
  </si>
  <si>
    <t>B083L9XYV4</t>
  </si>
  <si>
    <t>B083L4G979</t>
  </si>
  <si>
    <t>B083LHGKBW</t>
  </si>
  <si>
    <t>B083LFTZHF</t>
  </si>
  <si>
    <t>B083LGCL6V</t>
  </si>
  <si>
    <t>B083L3GZMN</t>
  </si>
  <si>
    <t>B083L9V4R9</t>
  </si>
  <si>
    <t>B083L46ZGX</t>
  </si>
  <si>
    <t>B083LK6RJD</t>
  </si>
  <si>
    <t>B083LG1MRY</t>
  </si>
  <si>
    <t>B083LGP1R2</t>
  </si>
  <si>
    <t>B083LFH5BW</t>
  </si>
  <si>
    <t>B083LLFM6L</t>
  </si>
  <si>
    <t>B083L9YT2K</t>
  </si>
  <si>
    <t>B0795CGPHT</t>
  </si>
  <si>
    <t>8033637025827</t>
  </si>
  <si>
    <t>B0795CDPNX</t>
  </si>
  <si>
    <t>8033637025834</t>
  </si>
  <si>
    <t>B0795C58DL</t>
  </si>
  <si>
    <t>8033637025841</t>
  </si>
  <si>
    <t>B0795B8FQ4</t>
  </si>
  <si>
    <t>8033637025858</t>
  </si>
  <si>
    <t>B0795BJR4F</t>
  </si>
  <si>
    <t>8033637025865</t>
  </si>
  <si>
    <t>B0795BQ4MY</t>
  </si>
  <si>
    <t>8033637025872</t>
  </si>
  <si>
    <t>B0795CGQ5W</t>
  </si>
  <si>
    <t>8033637025889</t>
  </si>
  <si>
    <t>B0795BXRT7</t>
  </si>
  <si>
    <t>8033637025896</t>
  </si>
  <si>
    <t>B0795BH9SC</t>
  </si>
  <si>
    <t>8033637025902</t>
  </si>
  <si>
    <t>B0795BMTHL</t>
  </si>
  <si>
    <t>8033637025988</t>
  </si>
  <si>
    <t>B0795C7ST7</t>
  </si>
  <si>
    <t>8033637025995</t>
  </si>
  <si>
    <t>B0795BQQ28</t>
  </si>
  <si>
    <t>8033637026008</t>
  </si>
  <si>
    <t>B0795BDVDG</t>
  </si>
  <si>
    <t>8033637026015</t>
  </si>
  <si>
    <t>B0795CJ9ZR</t>
  </si>
  <si>
    <t>8033637026022</t>
  </si>
  <si>
    <t>B0795BSYZN</t>
  </si>
  <si>
    <t>8033637026039</t>
  </si>
  <si>
    <t>B07959MTG7</t>
  </si>
  <si>
    <t>8033637026046</t>
  </si>
  <si>
    <t>B0795BGBC5</t>
  </si>
  <si>
    <t>8033637025919</t>
  </si>
  <si>
    <t>B0795C5G3S</t>
  </si>
  <si>
    <t>8033637025926</t>
  </si>
  <si>
    <t>B0795BJ8W9</t>
  </si>
  <si>
    <t>8033637025933</t>
  </si>
  <si>
    <t>B0795C1VGZ</t>
  </si>
  <si>
    <t>8033637025940</t>
  </si>
  <si>
    <t>B0795BN3J3</t>
  </si>
  <si>
    <t>8033637025957</t>
  </si>
  <si>
    <t>B0795BDZJ3</t>
  </si>
  <si>
    <t>8033637025964</t>
  </si>
  <si>
    <t>B0795BLFGJ</t>
  </si>
  <si>
    <t>8033637025971</t>
  </si>
  <si>
    <t>B07MCZJ7KR</t>
  </si>
  <si>
    <t>B07M9DLVVY</t>
  </si>
  <si>
    <t>B07MN1BLKC</t>
  </si>
  <si>
    <t>B07MN4F6ZN</t>
  </si>
  <si>
    <t>B07MCZJ488</t>
  </si>
  <si>
    <t>B07MGL76S7</t>
  </si>
  <si>
    <t>B07M9DMKQD</t>
  </si>
  <si>
    <t>B07MN2JW51</t>
  </si>
  <si>
    <t>B07MCZJ7KV</t>
  </si>
  <si>
    <t>B07M5N73H9</t>
  </si>
  <si>
    <t>B07MK6J3QX</t>
  </si>
  <si>
    <t>B01CO40SI8</t>
  </si>
  <si>
    <t>B01CO40VGM</t>
  </si>
  <si>
    <t>B01CO40V26</t>
  </si>
  <si>
    <t>B01CO40T82</t>
  </si>
  <si>
    <t>B01CO40Y1O</t>
  </si>
  <si>
    <t>B01CO40UXG</t>
  </si>
  <si>
    <t>B01CO40SD8</t>
  </si>
  <si>
    <t>B01CO40OK0</t>
  </si>
  <si>
    <t>B01CO40W5C</t>
  </si>
  <si>
    <t>B01CO40V4O</t>
  </si>
  <si>
    <t>B01CO40WLQ</t>
  </si>
  <si>
    <t>B01CO40RGQ</t>
  </si>
  <si>
    <t>8051194748591</t>
  </si>
  <si>
    <t>8051194748607</t>
  </si>
  <si>
    <t>8051194748577</t>
  </si>
  <si>
    <t>8051194748560</t>
  </si>
  <si>
    <t>8051194748553</t>
  </si>
  <si>
    <t>8051194748584</t>
  </si>
  <si>
    <t>8051194748652</t>
  </si>
  <si>
    <t>8051194748669</t>
  </si>
  <si>
    <t>8051194748638</t>
  </si>
  <si>
    <t>8051194748621</t>
  </si>
  <si>
    <t>8051194748614</t>
  </si>
  <si>
    <t>8051194748645</t>
  </si>
  <si>
    <t>8051194748706</t>
  </si>
  <si>
    <t>8051194748713</t>
  </si>
  <si>
    <t>8051194743022</t>
  </si>
  <si>
    <t>8051194748683</t>
  </si>
  <si>
    <t>8051194748676</t>
  </si>
  <si>
    <t>8051194748690</t>
  </si>
  <si>
    <t>8051194748751</t>
  </si>
  <si>
    <t>8051194748768</t>
  </si>
  <si>
    <t>8051194743213</t>
  </si>
  <si>
    <t>8051194748737</t>
  </si>
  <si>
    <t>8051194748720</t>
  </si>
  <si>
    <t>8051194748744</t>
  </si>
  <si>
    <t>B083LKBLVH</t>
  </si>
  <si>
    <t>B083LQ1D47</t>
  </si>
  <si>
    <t>B083L9B5X6</t>
  </si>
  <si>
    <t>B083L5HHX2</t>
  </si>
  <si>
    <t>B083LCZ9J7</t>
  </si>
  <si>
    <t>B083LJHTJ9</t>
  </si>
  <si>
    <t>B083LGPRL7</t>
  </si>
  <si>
    <t>B083LLSDGQ</t>
  </si>
  <si>
    <t>B083LNGVBY</t>
  </si>
  <si>
    <t>B083LMMHFH</t>
  </si>
  <si>
    <t>B083LBQCZ9</t>
  </si>
  <si>
    <t>B083LG5R32</t>
  </si>
  <si>
    <t>B083LG51ZK</t>
  </si>
  <si>
    <t>B083LN7L1B</t>
  </si>
  <si>
    <t>B083L47CR1</t>
  </si>
  <si>
    <t>B083LJX9QH</t>
  </si>
  <si>
    <t>B083LG5244</t>
  </si>
  <si>
    <t>B083L88NPR</t>
  </si>
  <si>
    <t>B06XXM44DM</t>
  </si>
  <si>
    <t>8021506622826</t>
  </si>
  <si>
    <t>B06XX7Q82C</t>
  </si>
  <si>
    <t>8021506622833</t>
  </si>
  <si>
    <t>B06XX3TCJH</t>
  </si>
  <si>
    <t>8021506622840</t>
  </si>
  <si>
    <t>B06XXFBLXT</t>
  </si>
  <si>
    <t>8021506622864</t>
  </si>
  <si>
    <t>B06XXKR7WQ</t>
  </si>
  <si>
    <t>8021506622871</t>
  </si>
  <si>
    <t>B06XXLBHZH</t>
  </si>
  <si>
    <t>8021506622888</t>
  </si>
  <si>
    <t>B06XXQFNFV</t>
  </si>
  <si>
    <t>8021506622895</t>
  </si>
  <si>
    <t>B06XXFWJKZ</t>
  </si>
  <si>
    <t>8021506622970</t>
  </si>
  <si>
    <t>B06XXFWMHH</t>
  </si>
  <si>
    <t>8021506622987</t>
  </si>
  <si>
    <t>B06XXFWJKW</t>
  </si>
  <si>
    <t>8021506622994</t>
  </si>
  <si>
    <t>B06XXMKQ79</t>
  </si>
  <si>
    <t>8021506623007</t>
  </si>
  <si>
    <t>B06XXKR75V</t>
  </si>
  <si>
    <t>8021506623014</t>
  </si>
  <si>
    <t>B06XX3QZN5</t>
  </si>
  <si>
    <t>8021506623021</t>
  </si>
  <si>
    <t>B06XXF5KWM</t>
  </si>
  <si>
    <t>8021506623038</t>
  </si>
  <si>
    <t>B06XXP4P6L</t>
  </si>
  <si>
    <t>8021506622901</t>
  </si>
  <si>
    <t>B06XXM3BHS</t>
  </si>
  <si>
    <t>8021506622918</t>
  </si>
  <si>
    <t>B06XXPMXNH</t>
  </si>
  <si>
    <t>8021506622925</t>
  </si>
  <si>
    <t>B06XXPHPDM</t>
  </si>
  <si>
    <t>8021506622932</t>
  </si>
  <si>
    <t>B06XXMT8S3</t>
  </si>
  <si>
    <t>8021506622949</t>
  </si>
  <si>
    <t>B06XXNZJMD</t>
  </si>
  <si>
    <t>8021506622956</t>
  </si>
  <si>
    <t>B06XX3TCJB</t>
  </si>
  <si>
    <t>8021506622963</t>
  </si>
  <si>
    <t>B06XX3T991</t>
  </si>
  <si>
    <t>8021506623045</t>
  </si>
  <si>
    <t>B06XX8QL15</t>
  </si>
  <si>
    <t>8021506623052</t>
  </si>
  <si>
    <t>B06XX3R18P</t>
  </si>
  <si>
    <t>8021506623069</t>
  </si>
  <si>
    <t>B06XXN5MVR</t>
  </si>
  <si>
    <t>8021506623076</t>
  </si>
  <si>
    <t>B06XX8QJSG</t>
  </si>
  <si>
    <t>8021506623083</t>
  </si>
  <si>
    <t>B06XX8TG69</t>
  </si>
  <si>
    <t>8021506623090</t>
  </si>
  <si>
    <t>B06XXMKCG6</t>
  </si>
  <si>
    <t>8021506623106</t>
  </si>
  <si>
    <t>B06XXNZJM9</t>
  </si>
  <si>
    <t>8021506623182</t>
  </si>
  <si>
    <t>B06XXPCK8N</t>
  </si>
  <si>
    <t>8021506623199</t>
  </si>
  <si>
    <t>B06XXFZCPJ</t>
  </si>
  <si>
    <t>8021506623205</t>
  </si>
  <si>
    <t>B06XXPL27R</t>
  </si>
  <si>
    <t>8021506623212</t>
  </si>
  <si>
    <t>B06XX7N89C</t>
  </si>
  <si>
    <t>8021506623229</t>
  </si>
  <si>
    <t>B06XXPL285</t>
  </si>
  <si>
    <t>8021506623236</t>
  </si>
  <si>
    <t>B06XXLTG9B</t>
  </si>
  <si>
    <t>8021506623243</t>
  </si>
  <si>
    <t>B06XXNDX6C</t>
  </si>
  <si>
    <t>8021506623113</t>
  </si>
  <si>
    <t>B06XX8QJZ5</t>
  </si>
  <si>
    <t>8021506623120</t>
  </si>
  <si>
    <t>B06XX54KHS</t>
  </si>
  <si>
    <t>8021506623137</t>
  </si>
  <si>
    <t>B06XXNLPKC</t>
  </si>
  <si>
    <t>8021506623144</t>
  </si>
  <si>
    <t>B06XXMX87R</t>
  </si>
  <si>
    <t>8021506623151</t>
  </si>
  <si>
    <t>B06XXMD4CN</t>
  </si>
  <si>
    <t>8021506623168</t>
  </si>
  <si>
    <t>B06XX3T998</t>
  </si>
  <si>
    <t>8021506623175</t>
  </si>
  <si>
    <t>B07MK6HFHR</t>
  </si>
  <si>
    <t>B07M9DMPLF</t>
  </si>
  <si>
    <t>B07M9DMR28</t>
  </si>
  <si>
    <t>B07M9DKZDL</t>
  </si>
  <si>
    <t>B07MK6HX66</t>
  </si>
  <si>
    <t>B07M5N6XYK</t>
  </si>
  <si>
    <t>B07MCZJHTB</t>
  </si>
  <si>
    <t>B07MMZG1F4</t>
  </si>
  <si>
    <t>B07M5N7216</t>
  </si>
  <si>
    <t>B07M5N6CP1</t>
  </si>
  <si>
    <t>B07M5N7811</t>
  </si>
  <si>
    <t>B07MCZJMMC</t>
  </si>
  <si>
    <t>B07M5N7NRL</t>
  </si>
  <si>
    <t>B07MN11SH1</t>
  </si>
  <si>
    <t>B07M9DM1KR</t>
  </si>
  <si>
    <t>B07M5N6XXV</t>
  </si>
  <si>
    <t>B07MK6J8W9</t>
  </si>
  <si>
    <t>B07M5N6CNL</t>
  </si>
  <si>
    <t>B07MK6HLTG</t>
  </si>
  <si>
    <t>B07MMZNR4J</t>
  </si>
  <si>
    <t>B07MMZNR4K</t>
  </si>
  <si>
    <t>B083L6ZWX2</t>
  </si>
  <si>
    <t>B083LV18XD</t>
  </si>
  <si>
    <t>B083LLJ6VH</t>
  </si>
  <si>
    <t>B083L9222P</t>
  </si>
  <si>
    <t>B083LKB173</t>
  </si>
  <si>
    <t>B083LC1YWB</t>
  </si>
  <si>
    <t>B083LB7MCK</t>
  </si>
  <si>
    <t>B083LKCWG1</t>
  </si>
  <si>
    <t>B083LGS6SQ</t>
  </si>
  <si>
    <t>B083LF9G7W</t>
  </si>
  <si>
    <t>B083LP3PS7</t>
  </si>
  <si>
    <t>B083L7SRN3</t>
  </si>
  <si>
    <t>B083LMWS4J</t>
  </si>
  <si>
    <t>B083LHFYMW</t>
  </si>
  <si>
    <t>B07MGL6217</t>
  </si>
  <si>
    <t>B07MK6GY24</t>
  </si>
  <si>
    <t>B07M9DKQLQ</t>
  </si>
  <si>
    <t>B07M9DLY8H</t>
  </si>
  <si>
    <t>B07MCZJHDY</t>
  </si>
  <si>
    <t>B07MN25BXD</t>
  </si>
  <si>
    <t>B07MK6HVCZ</t>
  </si>
  <si>
    <t>B07MGL734D</t>
  </si>
  <si>
    <t>B07M5N76MG</t>
  </si>
  <si>
    <t>B07M9DL5TS</t>
  </si>
  <si>
    <t>B07MCZJMYN</t>
  </si>
  <si>
    <t>B07MMYH6QT</t>
  </si>
  <si>
    <t>8051194748812</t>
  </si>
  <si>
    <t>8051194748799</t>
  </si>
  <si>
    <t>8051194743039</t>
  </si>
  <si>
    <t>8051194748782</t>
  </si>
  <si>
    <t>8051194748805</t>
  </si>
  <si>
    <t>8051194748775</t>
  </si>
  <si>
    <t>B07KMCF2V9</t>
  </si>
  <si>
    <t>B07FQW9PLQ</t>
  </si>
  <si>
    <t>B07FQDYJNK</t>
  </si>
  <si>
    <t>B07FR1RF16</t>
  </si>
  <si>
    <t>B07H87X3H8</t>
  </si>
  <si>
    <t>B07FS8B4ZQ</t>
  </si>
  <si>
    <t>B07FQRB3QL</t>
  </si>
  <si>
    <t>B07H88BPNM</t>
  </si>
  <si>
    <t>B07H88M4W4</t>
  </si>
  <si>
    <t>B07KWBHHNP</t>
  </si>
  <si>
    <t>B07KW9W752</t>
  </si>
  <si>
    <t>B07KW8L9T8</t>
  </si>
  <si>
    <t>B07KW8GZBT</t>
  </si>
  <si>
    <t>B07KW9SH94</t>
  </si>
  <si>
    <t>B07KW8XC39</t>
  </si>
  <si>
    <t>B07KW8ZNTW</t>
  </si>
  <si>
    <t>B07KW9M9WS</t>
  </si>
  <si>
    <t>B07KW92QV8</t>
  </si>
  <si>
    <t>B07KW8666P</t>
  </si>
  <si>
    <t>B07FR1XCZ4</t>
  </si>
  <si>
    <t>B07FQVTNJ6</t>
  </si>
  <si>
    <t>B07FQGBB2S</t>
  </si>
  <si>
    <t>B07FRZL36X</t>
  </si>
  <si>
    <t>B07FQW5ZCF</t>
  </si>
  <si>
    <t>B07H87B311</t>
  </si>
  <si>
    <t>B07H89HGHC</t>
  </si>
  <si>
    <t>B07H8876LC</t>
  </si>
  <si>
    <t>B07KW8PHVP</t>
  </si>
  <si>
    <t>B07H88V2Q3</t>
  </si>
  <si>
    <t>B07H884VYY</t>
  </si>
  <si>
    <t>B07H88SSF4</t>
  </si>
  <si>
    <t>B07H88JJ28</t>
  </si>
  <si>
    <t>B07H892LTM</t>
  </si>
  <si>
    <t>B07H88MS7M</t>
  </si>
  <si>
    <t>B07H89PRHL</t>
  </si>
  <si>
    <t>B07H884ZWN</t>
  </si>
  <si>
    <t>B07KWBF97Z</t>
  </si>
  <si>
    <t>B07H8CLK8S</t>
  </si>
  <si>
    <t>B07H8CHNPR</t>
  </si>
  <si>
    <t>B07H8C14HW</t>
  </si>
  <si>
    <t>B07H8CS8TL</t>
  </si>
  <si>
    <t>B07H8CJNGV</t>
  </si>
  <si>
    <t>B07H8D7BPY</t>
  </si>
  <si>
    <t>B07H8DJYSZ</t>
  </si>
  <si>
    <t>B07H8C4S4Y</t>
  </si>
  <si>
    <t>B07NQ8TP7N</t>
  </si>
  <si>
    <t>B07NQ6N33D</t>
  </si>
  <si>
    <t>B07NQ9X9ZP</t>
  </si>
  <si>
    <t>B07NQ87K1H</t>
  </si>
  <si>
    <t>B07NQ8FKYW</t>
  </si>
  <si>
    <t>B07NQ8T4QJ</t>
  </si>
  <si>
    <t>B07NQ82Y7S</t>
  </si>
  <si>
    <t>B07NQ83RVM</t>
  </si>
  <si>
    <t>B07NQBSCQK</t>
  </si>
  <si>
    <t>B07NQ7SFSQ</t>
  </si>
  <si>
    <t>B07NQ7ZL5S</t>
  </si>
  <si>
    <t>B07NQ86NH7</t>
  </si>
  <si>
    <t>B07NQ9C18J</t>
  </si>
  <si>
    <t>B07NQ8NYK3</t>
  </si>
  <si>
    <t>B07NQ86QQJ</t>
  </si>
  <si>
    <t>B07NQ8WM8M</t>
  </si>
  <si>
    <t>B07NQ92M2V</t>
  </si>
  <si>
    <t>B07NQ8PS9G</t>
  </si>
  <si>
    <t>B07NQ4FH33</t>
  </si>
  <si>
    <t>B07NQ7VCZC</t>
  </si>
  <si>
    <t>B07NQ8TP7M</t>
  </si>
  <si>
    <t>B07NQ8X61P</t>
  </si>
  <si>
    <t>B07NQ9VF9D</t>
  </si>
  <si>
    <t>B07NQ98G9M</t>
  </si>
  <si>
    <t>B07NQ8PP6V</t>
  </si>
  <si>
    <t>B07NQ811TN</t>
  </si>
  <si>
    <t>B07NQ5GJDJ</t>
  </si>
  <si>
    <t>B07M5N6XMR</t>
  </si>
  <si>
    <t>B07MK6GHWW</t>
  </si>
  <si>
    <t>B07M9DMQJQ</t>
  </si>
  <si>
    <t>B07MN1SN6L</t>
  </si>
  <si>
    <t>B07MCZJ9D4</t>
  </si>
  <si>
    <t>B07M9DMM48</t>
  </si>
  <si>
    <t>B07M5N7371</t>
  </si>
  <si>
    <t>B07MGL62Q1</t>
  </si>
  <si>
    <t>B07MGL5JCW</t>
  </si>
  <si>
    <t>B07M5N798V</t>
  </si>
  <si>
    <t>B07MMZ6KTG</t>
  </si>
  <si>
    <t>B07M9DMLB4</t>
  </si>
  <si>
    <t>B07MCZJD7W</t>
  </si>
  <si>
    <t>B07MK6JHLY</t>
  </si>
  <si>
    <t>B07M5N6Y52</t>
  </si>
  <si>
    <t>B07MK6GPGG</t>
  </si>
  <si>
    <t>B07MK6J3QZ</t>
  </si>
  <si>
    <t>B07M5N7JBB</t>
  </si>
  <si>
    <t>8051194741837</t>
  </si>
  <si>
    <t>B00U3OBJ76</t>
  </si>
  <si>
    <t>8051194749666</t>
  </si>
  <si>
    <t>B00U3OBJTE</t>
  </si>
  <si>
    <t>8051194749673</t>
  </si>
  <si>
    <t>B00U3OBKO8</t>
  </si>
  <si>
    <t>8051194749680</t>
  </si>
  <si>
    <t>B00U3OBHO6</t>
  </si>
  <si>
    <t>8051194741684</t>
  </si>
  <si>
    <t>B00U3OBGX8</t>
  </si>
  <si>
    <t>8051194749642</t>
  </si>
  <si>
    <t>B00U3OBFFW</t>
  </si>
  <si>
    <t>8051194749635</t>
  </si>
  <si>
    <t>B00U3OBICW</t>
  </si>
  <si>
    <t>8051194749659</t>
  </si>
  <si>
    <t>8051194749628</t>
  </si>
  <si>
    <t>8051194741783</t>
  </si>
  <si>
    <t>8051194741691</t>
  </si>
  <si>
    <t>B00U3OB9E4</t>
  </si>
  <si>
    <t>8051194749598</t>
  </si>
  <si>
    <t>B00U3OBCBE</t>
  </si>
  <si>
    <t>8051194749604</t>
  </si>
  <si>
    <t>8051194749611</t>
  </si>
  <si>
    <t>B083MB4BQJ</t>
  </si>
  <si>
    <t>B083MB78WZ</t>
  </si>
  <si>
    <t>B083MV2VK1</t>
  </si>
  <si>
    <t>B083M9FQK1</t>
  </si>
  <si>
    <t>B083MSXY2L</t>
  </si>
  <si>
    <t>B083MBGC62</t>
  </si>
  <si>
    <t>B083MQKTLS</t>
  </si>
  <si>
    <t>B083MB43RW</t>
  </si>
  <si>
    <t>B083MQCW33</t>
  </si>
  <si>
    <t>B083MT88TQ</t>
  </si>
  <si>
    <t>B083MQL4S4</t>
  </si>
  <si>
    <t>B083M9T6MR</t>
  </si>
  <si>
    <t>B083MTQ26Q</t>
  </si>
  <si>
    <t>B083MTZ5BW</t>
  </si>
  <si>
    <t>B083MV41ZH</t>
  </si>
  <si>
    <t>B083MC7ZG5</t>
  </si>
  <si>
    <t>B083MBVLJV</t>
  </si>
  <si>
    <t>B083MVN35P</t>
  </si>
  <si>
    <t>B083MSYPG8</t>
  </si>
  <si>
    <t>B083MT86CG</t>
  </si>
  <si>
    <t>B083MC3Z63</t>
  </si>
  <si>
    <t>B083MQJV11</t>
  </si>
  <si>
    <t>B083MVXC81</t>
  </si>
  <si>
    <t>B083MRKNW8</t>
  </si>
  <si>
    <t>B078TTFNQS</t>
  </si>
  <si>
    <t>8033637027005</t>
  </si>
  <si>
    <t>B0797FX68Y</t>
  </si>
  <si>
    <t>8033637027012</t>
  </si>
  <si>
    <t>B078TH7VVL</t>
  </si>
  <si>
    <t>8033637026985</t>
  </si>
  <si>
    <t>B078TTCGT4</t>
  </si>
  <si>
    <t>8033637026978</t>
  </si>
  <si>
    <t>B078TTHT44</t>
  </si>
  <si>
    <t>8033637026961</t>
  </si>
  <si>
    <t>B078TMMGR8</t>
  </si>
  <si>
    <t>8033637026992</t>
  </si>
  <si>
    <t>B078TN3RJT</t>
  </si>
  <si>
    <t>8033637027067</t>
  </si>
  <si>
    <t>B078TSYQSW</t>
  </si>
  <si>
    <t>8033637027128</t>
  </si>
  <si>
    <t>B0797LLJHD</t>
  </si>
  <si>
    <t>8033637027135</t>
  </si>
  <si>
    <t>B078TH7VVK</t>
  </si>
  <si>
    <t>8033637027104</t>
  </si>
  <si>
    <t>B078TV24XW</t>
  </si>
  <si>
    <t>8033637027098</t>
  </si>
  <si>
    <t>B078TT72H1</t>
  </si>
  <si>
    <t>8033637027081</t>
  </si>
  <si>
    <t>B078TSRF8S</t>
  </si>
  <si>
    <t>8033637027111</t>
  </si>
  <si>
    <t>B0797DV8FV</t>
  </si>
  <si>
    <t>8033637027074</t>
  </si>
  <si>
    <t>B078TT75LJ</t>
  </si>
  <si>
    <t>8033637027043</t>
  </si>
  <si>
    <t>B078TH7VVM</t>
  </si>
  <si>
    <t>8033637027036</t>
  </si>
  <si>
    <t>B078TTJ323</t>
  </si>
  <si>
    <t>8033637027029</t>
  </si>
  <si>
    <t>B078TTJT67</t>
  </si>
  <si>
    <t>8033637027050</t>
  </si>
  <si>
    <t>B07M9DMTGZ</t>
  </si>
  <si>
    <t>B07M5N7NRG</t>
  </si>
  <si>
    <t>B07MCZFP3V</t>
  </si>
  <si>
    <t>B07M9DKZ3L</t>
  </si>
  <si>
    <t>B07M5N7RNJ</t>
  </si>
  <si>
    <t>B07M9DMTZC</t>
  </si>
  <si>
    <t>B07M9DM44R</t>
  </si>
  <si>
    <t>B07M9DMB3G</t>
  </si>
  <si>
    <t>B07MGL6SVP</t>
  </si>
  <si>
    <t>B07MCZJR57</t>
  </si>
  <si>
    <t>B07MK6GX6F</t>
  </si>
  <si>
    <t>B07MN2HGWB</t>
  </si>
  <si>
    <t>8051194455529</t>
  </si>
  <si>
    <t>8051194455536</t>
  </si>
  <si>
    <t>8051194455543</t>
  </si>
  <si>
    <t>8051194455505</t>
  </si>
  <si>
    <t>8051194455499</t>
  </si>
  <si>
    <t>8051194455512</t>
  </si>
  <si>
    <t>8051194663399</t>
  </si>
  <si>
    <t>8051194455581</t>
  </si>
  <si>
    <t>8051194436160</t>
  </si>
  <si>
    <t>8051194663405</t>
  </si>
  <si>
    <t>8051194455574</t>
  </si>
  <si>
    <t>8051194642394</t>
  </si>
  <si>
    <t>8051194643285</t>
  </si>
  <si>
    <t>8051194663382</t>
  </si>
  <si>
    <t>8051194663450</t>
  </si>
  <si>
    <t>8051194642400</t>
  </si>
  <si>
    <t>8051194663436</t>
  </si>
  <si>
    <t>8051194663443</t>
  </si>
  <si>
    <t>B01I9CCGWA</t>
  </si>
  <si>
    <t>8051194986573</t>
  </si>
  <si>
    <t>B01M0O3ZZ3</t>
  </si>
  <si>
    <t>8051194986580</t>
  </si>
  <si>
    <t>B01LXF3I01</t>
  </si>
  <si>
    <t>8051194986597</t>
  </si>
  <si>
    <t>B01I9CEXWQ</t>
  </si>
  <si>
    <t>8051194981004</t>
  </si>
  <si>
    <t>B01I9CF2S0</t>
  </si>
  <si>
    <t>8051194986559</t>
  </si>
  <si>
    <t>B01I9CEHK4</t>
  </si>
  <si>
    <t>8051194981134</t>
  </si>
  <si>
    <t>B01I9CBKB8</t>
  </si>
  <si>
    <t>8051194986566</t>
  </si>
  <si>
    <t>B01I9CCUJY</t>
  </si>
  <si>
    <t>8051194986634</t>
  </si>
  <si>
    <t>B01I9C9AHE</t>
  </si>
  <si>
    <t>8051194986689</t>
  </si>
  <si>
    <t>B01M1MGWZ7</t>
  </si>
  <si>
    <t>8051194986696</t>
  </si>
  <si>
    <t>B01M1BNWNU</t>
  </si>
  <si>
    <t>8051194986702</t>
  </si>
  <si>
    <t>B01I9C9JMU</t>
  </si>
  <si>
    <t>8051194981028</t>
  </si>
  <si>
    <t>B01I9C91L4</t>
  </si>
  <si>
    <t>8051194981141</t>
  </si>
  <si>
    <t>B01I9C9EW0</t>
  </si>
  <si>
    <t>8051194986665</t>
  </si>
  <si>
    <t>B01LXQQ0YR</t>
  </si>
  <si>
    <t>8051194986641</t>
  </si>
  <si>
    <t>B01I9CA23U</t>
  </si>
  <si>
    <t>8051194986672</t>
  </si>
  <si>
    <t>B01LZP2NQF</t>
  </si>
  <si>
    <t>8051194986658</t>
  </si>
  <si>
    <t>B01I9CCCS8</t>
  </si>
  <si>
    <t>8051194981011</t>
  </si>
  <si>
    <t>B01I9CBV7Q</t>
  </si>
  <si>
    <t>8051194986610</t>
  </si>
  <si>
    <t>B01I9CD73C</t>
  </si>
  <si>
    <t>8051194986603</t>
  </si>
  <si>
    <t>B01I9CCQH0</t>
  </si>
  <si>
    <t>8051194986627</t>
  </si>
  <si>
    <t>B01M0CIQUG</t>
  </si>
  <si>
    <t>8051194986740</t>
  </si>
  <si>
    <t>B01LXF42BP</t>
  </si>
  <si>
    <t>8051194986757</t>
  </si>
  <si>
    <t>B01M1MA9PJ</t>
  </si>
  <si>
    <t>8051194986764</t>
  </si>
  <si>
    <t>B01LY2IU0X</t>
  </si>
  <si>
    <t>8051194981035</t>
  </si>
  <si>
    <t>B01LZD9CJH</t>
  </si>
  <si>
    <t>8051194986726</t>
  </si>
  <si>
    <t>B01M0CCYU8</t>
  </si>
  <si>
    <t>8051194986719</t>
  </si>
  <si>
    <t>B01M0ZXP3V</t>
  </si>
  <si>
    <t>8051194986733</t>
  </si>
  <si>
    <t>B078TTWV7V</t>
  </si>
  <si>
    <t>B079RMDQKY</t>
  </si>
  <si>
    <t>B079RJCX3W</t>
  </si>
  <si>
    <t>B078TN3RK5</t>
  </si>
  <si>
    <t>B078TTJ31Y</t>
  </si>
  <si>
    <t>B078TSYLNJ</t>
  </si>
  <si>
    <t>B078TT2Z53</t>
  </si>
  <si>
    <t>B078TN1KM5</t>
  </si>
  <si>
    <t>B079RM66PD</t>
  </si>
  <si>
    <t>B079RKMP3Q</t>
  </si>
  <si>
    <t>B078TT72HF</t>
  </si>
  <si>
    <t>B078TW1BLD</t>
  </si>
  <si>
    <t>B078TTCGTH</t>
  </si>
  <si>
    <t>B078TT75LY</t>
  </si>
  <si>
    <t>8033637918556</t>
  </si>
  <si>
    <t>8033637918563</t>
  </si>
  <si>
    <t>8033637918570</t>
  </si>
  <si>
    <t>8033637918532</t>
  </si>
  <si>
    <t>8033637918549</t>
  </si>
  <si>
    <t>8033637876597</t>
  </si>
  <si>
    <t>8033637918617</t>
  </si>
  <si>
    <t>B078TTCGSY</t>
  </si>
  <si>
    <t>B079MQL93X</t>
  </si>
  <si>
    <t>B079MRPRSX</t>
  </si>
  <si>
    <t>B078TT72H2</t>
  </si>
  <si>
    <t>B078TQ4QKP</t>
  </si>
  <si>
    <t>B078TTHT45</t>
  </si>
  <si>
    <t>B078TNDR3B</t>
  </si>
  <si>
    <t>B07BQN5G9M</t>
  </si>
  <si>
    <t>B078TTCGT2</t>
  </si>
  <si>
    <t>B078TTHT46</t>
  </si>
  <si>
    <t>B078TT2LMF</t>
  </si>
  <si>
    <t>B078TTNV73</t>
  </si>
  <si>
    <t>B078TTNS9X</t>
  </si>
  <si>
    <t>B079N39F78</t>
  </si>
  <si>
    <t>B078TSYTT1</t>
  </si>
  <si>
    <t>B078TMMGR6</t>
  </si>
  <si>
    <t>B078TTXSGK</t>
  </si>
  <si>
    <t>B078TTHYSN</t>
  </si>
  <si>
    <t>8033637918631</t>
  </si>
  <si>
    <t>8033637918624</t>
  </si>
  <si>
    <t>B083MQMB27</t>
  </si>
  <si>
    <t>B083MSZXHB</t>
  </si>
  <si>
    <t>B083MBFNRX</t>
  </si>
  <si>
    <t>B083MSKV3J</t>
  </si>
  <si>
    <t>B083MQXRCC</t>
  </si>
  <si>
    <t>B083MRMNZ7</t>
  </si>
  <si>
    <t>B083MBC7MF</t>
  </si>
  <si>
    <t>B083MBZXWZ</t>
  </si>
  <si>
    <t>B083MBK7K5</t>
  </si>
  <si>
    <t>B083MVPGN7</t>
  </si>
  <si>
    <t>B083MQKWF2</t>
  </si>
  <si>
    <t>B083MS2GP3</t>
  </si>
  <si>
    <t>B083MS3BXY</t>
  </si>
  <si>
    <t>B083MV5G6J</t>
  </si>
  <si>
    <t>B083MT3N4P</t>
  </si>
  <si>
    <t>B083MVPGN6</t>
  </si>
  <si>
    <t>B083MTWLT2</t>
  </si>
  <si>
    <t>B083MYVBJZ</t>
  </si>
  <si>
    <t>B083MSN3LN</t>
  </si>
  <si>
    <t>B083MBD4CL</t>
  </si>
  <si>
    <t>B083MC9R3J</t>
  </si>
  <si>
    <t>B083MBYX85</t>
  </si>
  <si>
    <t>B083MS2SPN</t>
  </si>
  <si>
    <t>B083MWGV38</t>
  </si>
  <si>
    <t>B083MBPLQK</t>
  </si>
  <si>
    <t>B083MBX2TJ</t>
  </si>
  <si>
    <t>B083MBXXB6</t>
  </si>
  <si>
    <t>B083MWFZMK</t>
  </si>
  <si>
    <t>8051194455659</t>
  </si>
  <si>
    <t>8051194455666</t>
  </si>
  <si>
    <t>8051194455673</t>
  </si>
  <si>
    <t>8051194455635</t>
  </si>
  <si>
    <t>8051194455628</t>
  </si>
  <si>
    <t>8051194455611</t>
  </si>
  <si>
    <t>8051194455642</t>
  </si>
  <si>
    <t>8051194455727</t>
  </si>
  <si>
    <t>8051194455734</t>
  </si>
  <si>
    <t>8051194455703</t>
  </si>
  <si>
    <t>8051194455697</t>
  </si>
  <si>
    <t>8051194455680</t>
  </si>
  <si>
    <t>8051194455710</t>
  </si>
  <si>
    <t>8051194455789</t>
  </si>
  <si>
    <t>8051194455796</t>
  </si>
  <si>
    <t>8051194455802</t>
  </si>
  <si>
    <t>8051194436153</t>
  </si>
  <si>
    <t>8051194455765</t>
  </si>
  <si>
    <t>8051194455758</t>
  </si>
  <si>
    <t>8051194455772</t>
  </si>
  <si>
    <t>B015Y6OLUE</t>
  </si>
  <si>
    <t>B01AGG5JNK</t>
  </si>
  <si>
    <t>B01AGG5L3I</t>
  </si>
  <si>
    <t>B015Y6LUAI</t>
  </si>
  <si>
    <t>B017L2E4E2</t>
  </si>
  <si>
    <t>B01AAFO52S</t>
  </si>
  <si>
    <t>B015Y6NX6C</t>
  </si>
  <si>
    <t>B01AGGM5PK</t>
  </si>
  <si>
    <t>B01AGGM6UO</t>
  </si>
  <si>
    <t>B01AGGM83E</t>
  </si>
  <si>
    <t>B01AGGM85M</t>
  </si>
  <si>
    <t>B01AGGM6YU</t>
  </si>
  <si>
    <t>B01AGGM5T6</t>
  </si>
  <si>
    <t>B01AGGM9A6</t>
  </si>
  <si>
    <t>8021506328445</t>
  </si>
  <si>
    <t>8021506329862</t>
  </si>
  <si>
    <t>8021506328421</t>
  </si>
  <si>
    <t>8021506328414</t>
  </si>
  <si>
    <t>8021506328438</t>
  </si>
  <si>
    <t>B01MYNQ7SG</t>
  </si>
  <si>
    <t>B01MQJZXBK</t>
  </si>
  <si>
    <t>B01MTOGEXV</t>
  </si>
  <si>
    <t>B01NA73N7H</t>
  </si>
  <si>
    <t>B01MRLCUG7</t>
  </si>
  <si>
    <t>B01MXM7Z7P</t>
  </si>
  <si>
    <t>B01MRN9ZOU</t>
  </si>
  <si>
    <t>B01MXO4AL7</t>
  </si>
  <si>
    <t>B01N1I6SNQ</t>
  </si>
  <si>
    <t>B01NBAFK06</t>
  </si>
  <si>
    <t>B01N43RVZ8</t>
  </si>
  <si>
    <t>B01N783RUK</t>
  </si>
  <si>
    <t>B073JJNPYP</t>
  </si>
  <si>
    <t>B075FH68YN</t>
  </si>
  <si>
    <t>B075FJB6KF</t>
  </si>
  <si>
    <t>B077BHX8BP</t>
  </si>
  <si>
    <t>B073JD5GN1</t>
  </si>
  <si>
    <t>B073JJW2CB</t>
  </si>
  <si>
    <t>B073JFYZJ6</t>
  </si>
  <si>
    <t>B073JF32F2</t>
  </si>
  <si>
    <t>B073JJW2CW</t>
  </si>
  <si>
    <t>B075FHJTW3</t>
  </si>
  <si>
    <t>B077BWVWHN</t>
  </si>
  <si>
    <t>B077BW8H37</t>
  </si>
  <si>
    <t>B073JFYZJG</t>
  </si>
  <si>
    <t>B073JFYZJK</t>
  </si>
  <si>
    <t>B073JFSKP5</t>
  </si>
  <si>
    <t>B07MGJPY4R</t>
  </si>
  <si>
    <t>B07M9DMLX8</t>
  </si>
  <si>
    <t>B07MK6GYD6</t>
  </si>
  <si>
    <t>B07M9DMPJ3</t>
  </si>
  <si>
    <t>B07MMYR59P</t>
  </si>
  <si>
    <t>B07M9DMQJW</t>
  </si>
  <si>
    <t>B07MK6H6KQ</t>
  </si>
  <si>
    <t>B0716NMWFC</t>
  </si>
  <si>
    <t>B0716NN1NL</t>
  </si>
  <si>
    <t>B071RXKC9W</t>
  </si>
  <si>
    <t>B072HSC2VZ</t>
  </si>
  <si>
    <t>B071L5M95L</t>
  </si>
  <si>
    <t>8033637918778</t>
  </si>
  <si>
    <t>8051194756893</t>
  </si>
  <si>
    <t>8051194756909</t>
  </si>
  <si>
    <t>8051194756916</t>
  </si>
  <si>
    <t>8051194741523</t>
  </si>
  <si>
    <t>8051194741790</t>
  </si>
  <si>
    <t>8051194756886</t>
  </si>
  <si>
    <t>8051194756879</t>
  </si>
  <si>
    <t>8051194741806</t>
  </si>
  <si>
    <t>8051194749765</t>
  </si>
  <si>
    <t>8051194749772</t>
  </si>
  <si>
    <t>8051194749789</t>
  </si>
  <si>
    <t>8051194741714</t>
  </si>
  <si>
    <t>8051194741738</t>
  </si>
  <si>
    <t>8051194749741</t>
  </si>
  <si>
    <t>8051194749727</t>
  </si>
  <si>
    <t>8051194749758</t>
  </si>
  <si>
    <t>8051194749734</t>
  </si>
  <si>
    <t>8051194749826</t>
  </si>
  <si>
    <t>8051194749833</t>
  </si>
  <si>
    <t>8051194749840</t>
  </si>
  <si>
    <t>8051194741721</t>
  </si>
  <si>
    <t>8051194749802</t>
  </si>
  <si>
    <t>8051194749796</t>
  </si>
  <si>
    <t>8051194749819</t>
  </si>
  <si>
    <t>8051194741707</t>
  </si>
  <si>
    <t>8051194749703</t>
  </si>
  <si>
    <t>8051194749697</t>
  </si>
  <si>
    <t>8051194749710</t>
  </si>
  <si>
    <t>8051194896902</t>
  </si>
  <si>
    <t>8051194896919</t>
  </si>
  <si>
    <t>8051194896926</t>
  </si>
  <si>
    <t>8051194889409</t>
  </si>
  <si>
    <t>8051194896889</t>
  </si>
  <si>
    <t>8051194896872</t>
  </si>
  <si>
    <t>8051194896896</t>
  </si>
  <si>
    <t>8051194896964</t>
  </si>
  <si>
    <t>8051194896971</t>
  </si>
  <si>
    <t>8051194896988</t>
  </si>
  <si>
    <t>8051194889416</t>
  </si>
  <si>
    <t>8051194896940</t>
  </si>
  <si>
    <t>8051194896933</t>
  </si>
  <si>
    <t>8051194896957</t>
  </si>
  <si>
    <t>8051194897008</t>
  </si>
  <si>
    <t>8051194897015</t>
  </si>
  <si>
    <t>8051194897022</t>
  </si>
  <si>
    <t>8051194889423</t>
  </si>
  <si>
    <t>8051194889690</t>
  </si>
  <si>
    <t>8051194889683</t>
  </si>
  <si>
    <t>8051194896995</t>
  </si>
  <si>
    <t>B079MP16Y1</t>
  </si>
  <si>
    <t>B079MP3X4T</t>
  </si>
  <si>
    <t>B079N4MRVY</t>
  </si>
  <si>
    <t>B079MRKVSS</t>
  </si>
  <si>
    <t>B079MLMBFH</t>
  </si>
  <si>
    <t>B079MLMBDV</t>
  </si>
  <si>
    <t>B076Q7JS1W</t>
  </si>
  <si>
    <t>B079N65RQP</t>
  </si>
  <si>
    <t>B079MQYM67</t>
  </si>
  <si>
    <t>B079MMMHRM</t>
  </si>
  <si>
    <t>B079MPRVXX</t>
  </si>
  <si>
    <t>B079MWNCGH</t>
  </si>
  <si>
    <t>B076Q6QWX6</t>
  </si>
  <si>
    <t>B076Q67P6C</t>
  </si>
  <si>
    <t>B076Q7YBYH</t>
  </si>
  <si>
    <t>B076Q6XY6X</t>
  </si>
  <si>
    <t>B076Q7LPKD</t>
  </si>
  <si>
    <t>B079N49L2G</t>
  </si>
  <si>
    <t>B077G9W567</t>
  </si>
  <si>
    <t>B079N49M86</t>
  </si>
  <si>
    <t>B076Q6JPQ1</t>
  </si>
  <si>
    <t>B076Q6KMYK</t>
  </si>
  <si>
    <t>B076Q6FRZ1</t>
  </si>
  <si>
    <t>B076Q7HZR1</t>
  </si>
  <si>
    <t>8051194456076</t>
  </si>
  <si>
    <t>8051194642493</t>
  </si>
  <si>
    <t>8051194663566</t>
  </si>
  <si>
    <t>8051194663573</t>
  </si>
  <si>
    <t>8051194642431</t>
  </si>
  <si>
    <t>8051194642486</t>
  </si>
  <si>
    <t>8051194663542</t>
  </si>
  <si>
    <t>8051194663559</t>
  </si>
  <si>
    <t>8051194663597</t>
  </si>
  <si>
    <t>8051194663603</t>
  </si>
  <si>
    <t>8051194663610</t>
  </si>
  <si>
    <t>8051194642448</t>
  </si>
  <si>
    <t>8051194643308</t>
  </si>
  <si>
    <t>8051194643292</t>
  </si>
  <si>
    <t>8051194663580</t>
  </si>
  <si>
    <t>8051194663658</t>
  </si>
  <si>
    <t>8051194663665</t>
  </si>
  <si>
    <t>8051194663672</t>
  </si>
  <si>
    <t>8051194642455</t>
  </si>
  <si>
    <t>8051194663634</t>
  </si>
  <si>
    <t>8051194663627</t>
  </si>
  <si>
    <t>8051194663641</t>
  </si>
  <si>
    <t>8051194640796</t>
  </si>
  <si>
    <t>8051194667670</t>
  </si>
  <si>
    <t>8051194640918</t>
  </si>
  <si>
    <t>8051194646910</t>
  </si>
  <si>
    <t>8051194667663</t>
  </si>
  <si>
    <t>8051194667717</t>
  </si>
  <si>
    <t>8051194667724</t>
  </si>
  <si>
    <t>8051194667731</t>
  </si>
  <si>
    <t>8051194640772</t>
  </si>
  <si>
    <t>8051194640765</t>
  </si>
  <si>
    <t>8051194667700</t>
  </si>
  <si>
    <t>8051194667779</t>
  </si>
  <si>
    <t>8051194667786</t>
  </si>
  <si>
    <t>8051194667793</t>
  </si>
  <si>
    <t>8051194640789</t>
  </si>
  <si>
    <t>8051194667755</t>
  </si>
  <si>
    <t>8051194667748</t>
  </si>
  <si>
    <t>8051194667762</t>
  </si>
  <si>
    <t>B07MN2B77Z</t>
  </si>
  <si>
    <t>B07MMZDR62</t>
  </si>
  <si>
    <t>B07M5N6ZNQ</t>
  </si>
  <si>
    <t>B07M5N74LP</t>
  </si>
  <si>
    <t>B07M5N6M44</t>
  </si>
  <si>
    <t>B07MK6J98K</t>
  </si>
  <si>
    <t>B07M9DN1DZ</t>
  </si>
  <si>
    <t>B07MCZG62M</t>
  </si>
  <si>
    <t>B07MCZJ5DC</t>
  </si>
  <si>
    <t>B07MK6J263</t>
  </si>
  <si>
    <t>B07MMWML55</t>
  </si>
  <si>
    <t>B07M9DMLFS</t>
  </si>
  <si>
    <t>B07MGL6X9P</t>
  </si>
  <si>
    <t>B07MK6FWHX</t>
  </si>
  <si>
    <t>8051194279064</t>
  </si>
  <si>
    <t>8051194279071</t>
  </si>
  <si>
    <t>8051194279088</t>
  </si>
  <si>
    <t>8051194241191</t>
  </si>
  <si>
    <t>8051194241207</t>
  </si>
  <si>
    <t>8051194241160</t>
  </si>
  <si>
    <t>8051194241153</t>
  </si>
  <si>
    <t>8051194241146</t>
  </si>
  <si>
    <t>8051194241184</t>
  </si>
  <si>
    <t>8051194241177</t>
  </si>
  <si>
    <t>8051194278968</t>
  </si>
  <si>
    <t>8051194279040</t>
  </si>
  <si>
    <t>8051194279033</t>
  </si>
  <si>
    <t>8051194279057</t>
  </si>
  <si>
    <t>8051194241252</t>
  </si>
  <si>
    <t>8051194241269</t>
  </si>
  <si>
    <t>8051194241276</t>
  </si>
  <si>
    <t>8051194241238</t>
  </si>
  <si>
    <t>8051194241221</t>
  </si>
  <si>
    <t>8051194241214</t>
  </si>
  <si>
    <t>8051194241245</t>
  </si>
  <si>
    <t>8051194278999</t>
  </si>
  <si>
    <t>8051194279002</t>
  </si>
  <si>
    <t>8051194279101</t>
  </si>
  <si>
    <t>8051194262295</t>
  </si>
  <si>
    <t>8051194278944</t>
  </si>
  <si>
    <t>8051194279095</t>
  </si>
  <si>
    <t>8051194278982</t>
  </si>
  <si>
    <t>B01N4OYV5M</t>
  </si>
  <si>
    <t>8021506624578</t>
  </si>
  <si>
    <t>B01MS8CUHR</t>
  </si>
  <si>
    <t>8021506624585</t>
  </si>
  <si>
    <t>B07CZ1R58M</t>
  </si>
  <si>
    <t>8021506610946</t>
  </si>
  <si>
    <t>B01NCX2KVS</t>
  </si>
  <si>
    <t>8021506610908</t>
  </si>
  <si>
    <t>B01N4OZ254</t>
  </si>
  <si>
    <t>8021506624554</t>
  </si>
  <si>
    <t>B01N5H16KN</t>
  </si>
  <si>
    <t>8021506610915</t>
  </si>
  <si>
    <t>B01N6IHO3B</t>
  </si>
  <si>
    <t>8021506624561</t>
  </si>
  <si>
    <t>B06XQ9N4TR</t>
  </si>
  <si>
    <t>8021506624653</t>
  </si>
  <si>
    <t>B06XQCY3NX</t>
  </si>
  <si>
    <t>8021506624660</t>
  </si>
  <si>
    <t>B01NCN5G74</t>
  </si>
  <si>
    <t>8021506615194</t>
  </si>
  <si>
    <t>B01N9J8JX5</t>
  </si>
  <si>
    <t>8021506624622</t>
  </si>
  <si>
    <t>B06XQD1H52</t>
  </si>
  <si>
    <t>8021506624615</t>
  </si>
  <si>
    <t>B01N4FLTQ3</t>
  </si>
  <si>
    <t>8021506624639</t>
  </si>
  <si>
    <t>B01N7JTM3N</t>
  </si>
  <si>
    <t>8021506624646</t>
  </si>
  <si>
    <t>B01MZAPKIN</t>
  </si>
  <si>
    <t>8021506624714</t>
  </si>
  <si>
    <t>B01MT9ZXWQ</t>
  </si>
  <si>
    <t>8021506624721</t>
  </si>
  <si>
    <t>B01MR6X86E</t>
  </si>
  <si>
    <t>8021506615132</t>
  </si>
  <si>
    <t>B01N6RV1QV</t>
  </si>
  <si>
    <t>8021506624684</t>
  </si>
  <si>
    <t>B01N4OYXT6</t>
  </si>
  <si>
    <t>8021506624677</t>
  </si>
  <si>
    <t>B01N23BONU</t>
  </si>
  <si>
    <t>8021506624691</t>
  </si>
  <si>
    <t>B01NAU5WD0</t>
  </si>
  <si>
    <t>8021506624707</t>
  </si>
  <si>
    <t>B01MY96D98</t>
  </si>
  <si>
    <t>8021506624752</t>
  </si>
  <si>
    <t>B01N6RVC12</t>
  </si>
  <si>
    <t>8021506624769</t>
  </si>
  <si>
    <t>B01N9J8L0D</t>
  </si>
  <si>
    <t>8021506610939</t>
  </si>
  <si>
    <t>B01N34UOFQ</t>
  </si>
  <si>
    <t>8021506610922</t>
  </si>
  <si>
    <t>B01MT9ZYJF</t>
  </si>
  <si>
    <t>8021506615200</t>
  </si>
  <si>
    <t>B01N1TXWBS</t>
  </si>
  <si>
    <t>8021506624738</t>
  </si>
  <si>
    <t>B01N4FLVRX</t>
  </si>
  <si>
    <t>8021506624745</t>
  </si>
  <si>
    <t>B06XQ91PRW</t>
  </si>
  <si>
    <t>8021506624813</t>
  </si>
  <si>
    <t>B06XQ7W8NJ</t>
  </si>
  <si>
    <t>8021506624820</t>
  </si>
  <si>
    <t>B06XQF474V</t>
  </si>
  <si>
    <t>8021506615149</t>
  </si>
  <si>
    <t>B06XQBQK4K</t>
  </si>
  <si>
    <t>8021506624783</t>
  </si>
  <si>
    <t>B06XPY2155</t>
  </si>
  <si>
    <t>8021506624776</t>
  </si>
  <si>
    <t>B06XQF78LM</t>
  </si>
  <si>
    <t>8021506624790</t>
  </si>
  <si>
    <t>B06XQFV9ZT</t>
  </si>
  <si>
    <t>8021506624806</t>
  </si>
  <si>
    <t>8051194667830</t>
  </si>
  <si>
    <t>8051194667847</t>
  </si>
  <si>
    <t>8051194667854</t>
  </si>
  <si>
    <t>8051194640864</t>
  </si>
  <si>
    <t>8051194667816</t>
  </si>
  <si>
    <t>8051194667809</t>
  </si>
  <si>
    <t>8051194667823</t>
  </si>
  <si>
    <t>8051194640888</t>
  </si>
  <si>
    <t>8051194667878</t>
  </si>
  <si>
    <t>8051194667885</t>
  </si>
  <si>
    <t>8051194640871</t>
  </si>
  <si>
    <t>8051194646897</t>
  </si>
  <si>
    <t>8051194646880</t>
  </si>
  <si>
    <t>8051194667861</t>
  </si>
  <si>
    <t>8051194667915</t>
  </si>
  <si>
    <t>8051194667922</t>
  </si>
  <si>
    <t>8051194667939</t>
  </si>
  <si>
    <t>8051194640901</t>
  </si>
  <si>
    <t>8051194640895</t>
  </si>
  <si>
    <t>8051194667892</t>
  </si>
  <si>
    <t>8051194667908</t>
  </si>
  <si>
    <t>B01CO40X06</t>
  </si>
  <si>
    <t>8051194897107</t>
  </si>
  <si>
    <t>B01CO40Q58</t>
  </si>
  <si>
    <t>8051194897114</t>
  </si>
  <si>
    <t>B01CO40U04</t>
  </si>
  <si>
    <t>8051194897121</t>
  </si>
  <si>
    <t>B01CO40QY4</t>
  </si>
  <si>
    <t>8051194889393</t>
  </si>
  <si>
    <t>B01CO40QFS</t>
  </si>
  <si>
    <t>8051194897084</t>
  </si>
  <si>
    <t>B01CO40PDG</t>
  </si>
  <si>
    <t>8051194897077</t>
  </si>
  <si>
    <t>B01CO40PA4</t>
  </si>
  <si>
    <t>8051194897091</t>
  </si>
  <si>
    <t>B01CO40UJ0</t>
  </si>
  <si>
    <t>8051194897169</t>
  </si>
  <si>
    <t>B01CO40Q94</t>
  </si>
  <si>
    <t>8051194897176</t>
  </si>
  <si>
    <t>B01CO40QPI</t>
  </si>
  <si>
    <t>8051194897183</t>
  </si>
  <si>
    <t>B01CO40PTU</t>
  </si>
  <si>
    <t>8051194889317</t>
  </si>
  <si>
    <t>B01CO40RZM</t>
  </si>
  <si>
    <t>8051194897145</t>
  </si>
  <si>
    <t>B01CO40UN6</t>
  </si>
  <si>
    <t>8051194897138</t>
  </si>
  <si>
    <t>B01CO40OQO</t>
  </si>
  <si>
    <t>8051194897152</t>
  </si>
  <si>
    <t>B01CO40SHY</t>
  </si>
  <si>
    <t>8051194897220</t>
  </si>
  <si>
    <t>B01CO40POU</t>
  </si>
  <si>
    <t>8051194897237</t>
  </si>
  <si>
    <t>B01CO40S0Q</t>
  </si>
  <si>
    <t>8051194897244</t>
  </si>
  <si>
    <t>B01CO40YB4</t>
  </si>
  <si>
    <t>8051194889324</t>
  </si>
  <si>
    <t>B01CO40THS</t>
  </si>
  <si>
    <t>8051194897206</t>
  </si>
  <si>
    <t>B01CO40U36</t>
  </si>
  <si>
    <t>8051194897190</t>
  </si>
  <si>
    <t>B01CO40YO6</t>
  </si>
  <si>
    <t>8051194897213</t>
  </si>
  <si>
    <t>8051194805829</t>
  </si>
  <si>
    <t>8051194805836</t>
  </si>
  <si>
    <t>8051194805843</t>
  </si>
  <si>
    <t>8051194805805</t>
  </si>
  <si>
    <t>8051194805799</t>
  </si>
  <si>
    <t>8051194805782</t>
  </si>
  <si>
    <t>8051194805812</t>
  </si>
  <si>
    <t>8051194805898</t>
  </si>
  <si>
    <t>8051194805904</t>
  </si>
  <si>
    <t>8051194805911</t>
  </si>
  <si>
    <t>8051194805874</t>
  </si>
  <si>
    <t>8051194805867</t>
  </si>
  <si>
    <t>8051194805850</t>
  </si>
  <si>
    <t>8051194805881</t>
  </si>
  <si>
    <t>8051194805966</t>
  </si>
  <si>
    <t>8051194805973</t>
  </si>
  <si>
    <t>8051194805980</t>
  </si>
  <si>
    <t>8051194805942</t>
  </si>
  <si>
    <t>8051194805935</t>
  </si>
  <si>
    <t>8051194805928</t>
  </si>
  <si>
    <t>8051194805959</t>
  </si>
  <si>
    <t>8051194482167</t>
  </si>
  <si>
    <t>8051194482174</t>
  </si>
  <si>
    <t>8051194482235</t>
  </si>
  <si>
    <t>8051194482242</t>
  </si>
  <si>
    <t>8051194482310</t>
  </si>
  <si>
    <t>B083MVWSN1</t>
  </si>
  <si>
    <t>B083MWMG1S</t>
  </si>
  <si>
    <t>B083MY4VH1</t>
  </si>
  <si>
    <t>B083MY38PN</t>
  </si>
  <si>
    <t>B083N268YH</t>
  </si>
  <si>
    <t>B083MWFB9F</t>
  </si>
  <si>
    <t>B083MVZGHJ</t>
  </si>
  <si>
    <t>B083MZ3XJV</t>
  </si>
  <si>
    <t>B083MYM94S</t>
  </si>
  <si>
    <t>B083MWNKGS</t>
  </si>
  <si>
    <t>B083MYGGLF</t>
  </si>
  <si>
    <t>B083MTYGC2</t>
  </si>
  <si>
    <t>B083N36BPQ</t>
  </si>
  <si>
    <t>B083N317MJ</t>
  </si>
  <si>
    <t>8051194482372</t>
  </si>
  <si>
    <t>8051194482389</t>
  </si>
  <si>
    <t>8051194482365</t>
  </si>
  <si>
    <t>8051194482440</t>
  </si>
  <si>
    <t>8051194482457</t>
  </si>
  <si>
    <t>8051194482426</t>
  </si>
  <si>
    <t>8051194482419</t>
  </si>
  <si>
    <t>8051194482433</t>
  </si>
  <si>
    <t>8051194482518</t>
  </si>
  <si>
    <t>8051194482525</t>
  </si>
  <si>
    <t>8051194482495</t>
  </si>
  <si>
    <t>8051194482488</t>
  </si>
  <si>
    <t>8051194482501</t>
  </si>
  <si>
    <t>8051194482587</t>
  </si>
  <si>
    <t>8051194482594</t>
  </si>
  <si>
    <t>8051194482600</t>
  </si>
  <si>
    <t>8051194482563</t>
  </si>
  <si>
    <t>8051194482556</t>
  </si>
  <si>
    <t>8051194482549</t>
  </si>
  <si>
    <t>8051194482570</t>
  </si>
  <si>
    <t>8051194482655</t>
  </si>
  <si>
    <t>8051194482662</t>
  </si>
  <si>
    <t>8051194482679</t>
  </si>
  <si>
    <t>8051194482631</t>
  </si>
  <si>
    <t>8051194482624</t>
  </si>
  <si>
    <t>8051194482617</t>
  </si>
  <si>
    <t>8051194482648</t>
  </si>
  <si>
    <t>8051194482723</t>
  </si>
  <si>
    <t>8051194482730</t>
  </si>
  <si>
    <t>8051194482747</t>
  </si>
  <si>
    <t>8051194482709</t>
  </si>
  <si>
    <t>8051194482693</t>
  </si>
  <si>
    <t>8051194482686</t>
  </si>
  <si>
    <t>8051194482716</t>
  </si>
  <si>
    <t>8051194667953</t>
  </si>
  <si>
    <t>8051194667960</t>
  </si>
  <si>
    <t>8051194667977</t>
  </si>
  <si>
    <t>B00OOPX5XQ</t>
  </si>
  <si>
    <t>8051194649164</t>
  </si>
  <si>
    <t>B00OOPX7PW</t>
  </si>
  <si>
    <t>8051194649294</t>
  </si>
  <si>
    <t>8051194649287</t>
  </si>
  <si>
    <t>B00OOPXB1M</t>
  </si>
  <si>
    <t>8051194667946</t>
  </si>
  <si>
    <t>8051194482792</t>
  </si>
  <si>
    <t>8051194482808</t>
  </si>
  <si>
    <t>8051194482815</t>
  </si>
  <si>
    <t>8051194482778</t>
  </si>
  <si>
    <t>8051194482761</t>
  </si>
  <si>
    <t>8051194482754</t>
  </si>
  <si>
    <t>8051194482785</t>
  </si>
  <si>
    <t>B083N3YTWQ</t>
  </si>
  <si>
    <t>B083N1ZM9M</t>
  </si>
  <si>
    <t>B083N32JBS</t>
  </si>
  <si>
    <t>B083MV3BXN</t>
  </si>
  <si>
    <t>B083MTDY1H</t>
  </si>
  <si>
    <t>B083N2NKZ2</t>
  </si>
  <si>
    <t>B083MYJ3L5</t>
  </si>
  <si>
    <t>B083MV6PTT</t>
  </si>
  <si>
    <t>B083N25QQG</t>
  </si>
  <si>
    <t>B083N5VRBR</t>
  </si>
  <si>
    <t>B083N41MFZ</t>
  </si>
  <si>
    <t>B083MT37JT</t>
  </si>
  <si>
    <t>8051194642516</t>
  </si>
  <si>
    <t>8051194663511</t>
  </si>
  <si>
    <t>8051194642424</t>
  </si>
  <si>
    <t>8051194642509</t>
  </si>
  <si>
    <t>8051194663528</t>
  </si>
  <si>
    <t>8051194663498</t>
  </si>
  <si>
    <t>8051194642417</t>
  </si>
  <si>
    <t>8051194663481</t>
  </si>
  <si>
    <t>8051194663504</t>
  </si>
  <si>
    <t>B01MDPLFL7</t>
  </si>
  <si>
    <t>B01MG2PIWM</t>
  </si>
  <si>
    <t>B01MCWWYUU</t>
  </si>
  <si>
    <t>B01MCWWZC5</t>
  </si>
  <si>
    <t>B01MG35F3R</t>
  </si>
  <si>
    <t>B01N5Q2FEF</t>
  </si>
  <si>
    <t>B01MDPLJCU</t>
  </si>
  <si>
    <t>B01MG2ST9M</t>
  </si>
  <si>
    <t>B01MCWX3WG</t>
  </si>
  <si>
    <t>B01MG2ZOF8</t>
  </si>
  <si>
    <t>B01MFASW3T</t>
  </si>
  <si>
    <t>B01MG2O7IZ</t>
  </si>
  <si>
    <t>B01MG39OVV</t>
  </si>
  <si>
    <t>B01MG2DQO5</t>
  </si>
  <si>
    <t>B01MG2NOMS</t>
  </si>
  <si>
    <t>B01MG2KRED</t>
  </si>
  <si>
    <t>B01MG32WFY</t>
  </si>
  <si>
    <t>B01MG36IR7</t>
  </si>
  <si>
    <t>B07MK6JKCZ</t>
  </si>
  <si>
    <t>B07MCZHC5T</t>
  </si>
  <si>
    <t>B07MN3TL1K</t>
  </si>
  <si>
    <t>B07MCZHVX6</t>
  </si>
  <si>
    <t>B07MCZJ5YQ</t>
  </si>
  <si>
    <t>B07MCZJHZW</t>
  </si>
  <si>
    <t>B07MGL5K1X</t>
  </si>
  <si>
    <t>B07M9DN1DX</t>
  </si>
  <si>
    <t>B07M9DMKLP</t>
  </si>
  <si>
    <t>B07MN2B454</t>
  </si>
  <si>
    <t>B07M9DMKLQ</t>
  </si>
  <si>
    <t>B07MK6J5BW</t>
  </si>
  <si>
    <t>B07M5N6K2D</t>
  </si>
  <si>
    <t>B07M9DMTZ5</t>
  </si>
  <si>
    <t>B07M5N73QM</t>
  </si>
  <si>
    <t>B07GN9S9RN</t>
  </si>
  <si>
    <t>B075FDJCYB</t>
  </si>
  <si>
    <t>B075FFYTHV</t>
  </si>
  <si>
    <t>B075FGDC33</t>
  </si>
  <si>
    <t>B075FDJD55</t>
  </si>
  <si>
    <t>B075FHLXBD</t>
  </si>
  <si>
    <t>B07GN46KCG</t>
  </si>
  <si>
    <t>B07GN7MZ8F</t>
  </si>
  <si>
    <t>B07GN3SBLX</t>
  </si>
  <si>
    <t>B07GN4DQGJ</t>
  </si>
  <si>
    <t>8051194663535</t>
  </si>
  <si>
    <t>8051194663733</t>
  </si>
  <si>
    <t>8051194642530</t>
  </si>
  <si>
    <t>8051194642479</t>
  </si>
  <si>
    <t>8051194663719</t>
  </si>
  <si>
    <t>8051194663726</t>
  </si>
  <si>
    <t>8051194668004</t>
  </si>
  <si>
    <t>8051194667984</t>
  </si>
  <si>
    <t>8051194640925</t>
  </si>
  <si>
    <t>8051194646989</t>
  </si>
  <si>
    <t>8051194667991</t>
  </si>
  <si>
    <t>8051194570055</t>
  </si>
  <si>
    <t>8051194570031</t>
  </si>
  <si>
    <t>8051194565228</t>
  </si>
  <si>
    <t>8051194565266</t>
  </si>
  <si>
    <t>8051194570048</t>
  </si>
  <si>
    <t>8051194565280</t>
  </si>
  <si>
    <t>8051194570062</t>
  </si>
  <si>
    <t>8051194565235</t>
  </si>
  <si>
    <t>8051194565310</t>
  </si>
  <si>
    <t>8051194565273</t>
  </si>
  <si>
    <t>B01MZ1EJMJ</t>
  </si>
  <si>
    <t>B01N5H180K</t>
  </si>
  <si>
    <t>B06XQCHVMY</t>
  </si>
  <si>
    <t>B01N0SGZKH</t>
  </si>
  <si>
    <t>B06XPQDLHT</t>
  </si>
  <si>
    <t>B01MT0PIEK</t>
  </si>
  <si>
    <t>B01NCN7796</t>
  </si>
  <si>
    <t>B06XQCDS7W</t>
  </si>
  <si>
    <t>B01NCNNGDI</t>
  </si>
  <si>
    <t>B06XQB88XQ</t>
  </si>
  <si>
    <t>8033637086927</t>
  </si>
  <si>
    <t>8033637086903</t>
  </si>
  <si>
    <t>8033637086910</t>
  </si>
  <si>
    <t>8033637086989</t>
  </si>
  <si>
    <t>8033637086965</t>
  </si>
  <si>
    <t>8051194897336</t>
  </si>
  <si>
    <t>8051194897312</t>
  </si>
  <si>
    <t>8051194889331</t>
  </si>
  <si>
    <t>8051194897305</t>
  </si>
  <si>
    <t>8051194897329</t>
  </si>
  <si>
    <t>8051194897367</t>
  </si>
  <si>
    <t>8051194897343</t>
  </si>
  <si>
    <t>8051194889348</t>
  </si>
  <si>
    <t>8051194889607</t>
  </si>
  <si>
    <t>8051194897350</t>
  </si>
  <si>
    <t>8051194085757</t>
  </si>
  <si>
    <t>8051194109545</t>
  </si>
  <si>
    <t>8051194078155</t>
  </si>
  <si>
    <t>8051194109538</t>
  </si>
  <si>
    <t>B078TN1KJD</t>
  </si>
  <si>
    <t>B079855PLF</t>
  </si>
  <si>
    <t>B07983MY5F</t>
  </si>
  <si>
    <t>B078TTHYQ6</t>
  </si>
  <si>
    <t>B078TV7PTY</t>
  </si>
  <si>
    <t>B078TTHT1T</t>
  </si>
  <si>
    <t>B078TTHYQ8</t>
  </si>
  <si>
    <t>B083N2MV55</t>
  </si>
  <si>
    <t>B083MXVNL3</t>
  </si>
  <si>
    <t>B083MZJTR9</t>
  </si>
  <si>
    <t>B083N4B4VT</t>
  </si>
  <si>
    <t>B083MXS3XW</t>
  </si>
  <si>
    <t>B083N4W7VY</t>
  </si>
  <si>
    <t>B083N5LYG6</t>
  </si>
  <si>
    <t>8033637881614</t>
  </si>
  <si>
    <t>8033637919287</t>
  </si>
  <si>
    <t>8033637919294</t>
  </si>
  <si>
    <t>8033637874395</t>
  </si>
  <si>
    <t>8033637881607</t>
  </si>
  <si>
    <t>8033637919270</t>
  </si>
  <si>
    <t>8051194517883</t>
  </si>
  <si>
    <t>8051194517807</t>
  </si>
  <si>
    <t>8051194517869</t>
  </si>
  <si>
    <t>8051194517876</t>
  </si>
  <si>
    <t>8051194517944</t>
  </si>
  <si>
    <t>8051194517968</t>
  </si>
  <si>
    <t>8051194517814</t>
  </si>
  <si>
    <t>8051194517920</t>
  </si>
  <si>
    <t>8051194517937</t>
  </si>
  <si>
    <t>8051194517982</t>
  </si>
  <si>
    <t>8051194517999</t>
  </si>
  <si>
    <t>8051194518002</t>
  </si>
  <si>
    <t>8051194517821</t>
  </si>
  <si>
    <t>8051194517845</t>
  </si>
  <si>
    <t>8051194517975</t>
  </si>
  <si>
    <t>B00R25FF1A</t>
  </si>
  <si>
    <t>B016ZS3U7K</t>
  </si>
  <si>
    <t>B00R25FT5C</t>
  </si>
  <si>
    <t>B017HYQ9DI</t>
  </si>
  <si>
    <t>B01AGI40KG</t>
  </si>
  <si>
    <t>B01AGI43VW</t>
  </si>
  <si>
    <t>B00R25FDHQ</t>
  </si>
  <si>
    <t>B01AGJOG0Y</t>
  </si>
  <si>
    <t>B01AGJOHM6</t>
  </si>
  <si>
    <t>B01AGJOJZ6</t>
  </si>
  <si>
    <t>B01AGJOKK0</t>
  </si>
  <si>
    <t>B01AGJOIXO</t>
  </si>
  <si>
    <t>B01AGJOHLW</t>
  </si>
  <si>
    <t>B01AGJOM1W</t>
  </si>
  <si>
    <t>8051194527885</t>
  </si>
  <si>
    <t>8051194527608</t>
  </si>
  <si>
    <t>8051194527578</t>
  </si>
  <si>
    <t>B01M0YWWIS</t>
  </si>
  <si>
    <t>8051194987570</t>
  </si>
  <si>
    <t>B01M0N8FF3</t>
  </si>
  <si>
    <t>8051194987587</t>
  </si>
  <si>
    <t>B01M0Z3I6S</t>
  </si>
  <si>
    <t>8051194987594</t>
  </si>
  <si>
    <t>B01LZZYGAJ</t>
  </si>
  <si>
    <t>8051194980465</t>
  </si>
  <si>
    <t>B01LZO6NSW</t>
  </si>
  <si>
    <t>8051194980458</t>
  </si>
  <si>
    <t>B01M0Z2USZ</t>
  </si>
  <si>
    <t>8051194987556</t>
  </si>
  <si>
    <t>B01LY1N1KG</t>
  </si>
  <si>
    <t>8051194987563</t>
  </si>
  <si>
    <t>B01LYP2NM1</t>
  </si>
  <si>
    <t>8051194987624</t>
  </si>
  <si>
    <t>B01LWQRSB8</t>
  </si>
  <si>
    <t>8051194987631</t>
  </si>
  <si>
    <t>B01LXPUSS3</t>
  </si>
  <si>
    <t>8051194987648</t>
  </si>
  <si>
    <t>B01LX39DHS</t>
  </si>
  <si>
    <t>8051194980472</t>
  </si>
  <si>
    <t>B01LWRNHD6</t>
  </si>
  <si>
    <t>8051194987617</t>
  </si>
  <si>
    <t>B01M0O64XK</t>
  </si>
  <si>
    <t>8051194987600</t>
  </si>
  <si>
    <t>B01LZO6TF2</t>
  </si>
  <si>
    <t>8051194980489</t>
  </si>
  <si>
    <t>8021506328544</t>
  </si>
  <si>
    <t>8021506328551</t>
  </si>
  <si>
    <t>B01MXM8115</t>
  </si>
  <si>
    <t>B01N53CUSQ</t>
  </si>
  <si>
    <t>B01MSN0BYP</t>
  </si>
  <si>
    <t>B01MQJZXN4</t>
  </si>
  <si>
    <t>B01N53COAH</t>
  </si>
  <si>
    <t>B01N2HRUFB</t>
  </si>
  <si>
    <t>B01N0GOCDK</t>
  </si>
  <si>
    <t>B01N2JN95B</t>
  </si>
  <si>
    <t>B01N1I4ZIJ</t>
  </si>
  <si>
    <t>B01NA8ZLVI</t>
  </si>
  <si>
    <t>B01MQLWDAN</t>
  </si>
  <si>
    <t>B01MRN85IW</t>
  </si>
  <si>
    <t>B073JFYZH4</t>
  </si>
  <si>
    <t>8021506939986</t>
  </si>
  <si>
    <t>B075FGRS9Z</t>
  </si>
  <si>
    <t>8021506939993</t>
  </si>
  <si>
    <t>B075FGHK24</t>
  </si>
  <si>
    <t>8021506940005</t>
  </si>
  <si>
    <t>B075FHFLFB</t>
  </si>
  <si>
    <t>8021506940012</t>
  </si>
  <si>
    <t>B073JJ141P</t>
  </si>
  <si>
    <t>8021506932277</t>
  </si>
  <si>
    <t>B073JFB1V4</t>
  </si>
  <si>
    <t>8021506939962</t>
  </si>
  <si>
    <t>B073JF32DP</t>
  </si>
  <si>
    <t>8021506939955</t>
  </si>
  <si>
    <t>B073JFKDPW</t>
  </si>
  <si>
    <t>8021506939979</t>
  </si>
  <si>
    <t>B0711H2JG7</t>
  </si>
  <si>
    <t>B0722TSNK7</t>
  </si>
  <si>
    <t>B072HSBB1L</t>
  </si>
  <si>
    <t>B071RXKDW3</t>
  </si>
  <si>
    <t>B071DZ8SBW</t>
  </si>
  <si>
    <t>B0148D6B98</t>
  </si>
  <si>
    <t>B0148D6IAK</t>
  </si>
  <si>
    <t>B01AK4598I</t>
  </si>
  <si>
    <t>B0148D5UTK</t>
  </si>
  <si>
    <t>B071DH5CRN</t>
  </si>
  <si>
    <t>B0148D3JO8</t>
  </si>
  <si>
    <t>B0148D5NVK</t>
  </si>
  <si>
    <t>8051194897398</t>
  </si>
  <si>
    <t>8051194897404</t>
  </si>
  <si>
    <t>8051194889355</t>
  </si>
  <si>
    <t>8051194889621</t>
  </si>
  <si>
    <t>8051194889614</t>
  </si>
  <si>
    <t>8051194897374</t>
  </si>
  <si>
    <t>8051194897381</t>
  </si>
  <si>
    <t>8051194897459</t>
  </si>
  <si>
    <t>8051194897466</t>
  </si>
  <si>
    <t>8051194889362</t>
  </si>
  <si>
    <t>8051194897428</t>
  </si>
  <si>
    <t>8051194897411</t>
  </si>
  <si>
    <t>8051194897435</t>
  </si>
  <si>
    <t>8051194897442</t>
  </si>
  <si>
    <t>8051194640819</t>
  </si>
  <si>
    <t>8051194668066</t>
  </si>
  <si>
    <t>8051194668059</t>
  </si>
  <si>
    <t>8051194668103</t>
  </si>
  <si>
    <t>8051194668110</t>
  </si>
  <si>
    <t>8051194640833</t>
  </si>
  <si>
    <t>8051194668097</t>
  </si>
  <si>
    <t>8051194668141</t>
  </si>
  <si>
    <t>8051194640840</t>
  </si>
  <si>
    <t>8051194668134</t>
  </si>
  <si>
    <t>8051194668189</t>
  </si>
  <si>
    <t>8051194640857</t>
  </si>
  <si>
    <t>8051194668172</t>
  </si>
  <si>
    <t>8051194279149</t>
  </si>
  <si>
    <t>8051194279156</t>
  </si>
  <si>
    <t>8051194279163</t>
  </si>
  <si>
    <t>8051194241399</t>
  </si>
  <si>
    <t>8051194241405</t>
  </si>
  <si>
    <t>8051194241412</t>
  </si>
  <si>
    <t>8051194241375</t>
  </si>
  <si>
    <t>8051194241368</t>
  </si>
  <si>
    <t>8051194241351</t>
  </si>
  <si>
    <t>8051194241382</t>
  </si>
  <si>
    <t>8051194278975</t>
  </si>
  <si>
    <t>8051194279125</t>
  </si>
  <si>
    <t>8051194279118</t>
  </si>
  <si>
    <t>8051194279132</t>
  </si>
  <si>
    <t>8051194241467</t>
  </si>
  <si>
    <t>8051194241474</t>
  </si>
  <si>
    <t>8051194241481</t>
  </si>
  <si>
    <t>8051194241443</t>
  </si>
  <si>
    <t>8051194241436</t>
  </si>
  <si>
    <t>8051194241429</t>
  </si>
  <si>
    <t>8051194241450</t>
  </si>
  <si>
    <t>8051194279026</t>
  </si>
  <si>
    <t>8051194279187</t>
  </si>
  <si>
    <t>8051194279194</t>
  </si>
  <si>
    <t>8051194262301</t>
  </si>
  <si>
    <t>8051194278951</t>
  </si>
  <si>
    <t>8051194279170</t>
  </si>
  <si>
    <t>8051194279019</t>
  </si>
  <si>
    <t>B01N2VK52U</t>
  </si>
  <si>
    <t>8021506625247</t>
  </si>
  <si>
    <t>B01N23BOF8</t>
  </si>
  <si>
    <t>8021506625254</t>
  </si>
  <si>
    <t>B01NCMT1OR</t>
  </si>
  <si>
    <t>8021506615156</t>
  </si>
  <si>
    <t>B01NAKT1MN</t>
  </si>
  <si>
    <t>8021506615347</t>
  </si>
  <si>
    <t>B01N1TXX5L</t>
  </si>
  <si>
    <t>8021506625223</t>
  </si>
  <si>
    <t>B01MT0PHRN</t>
  </si>
  <si>
    <t>8021506615354</t>
  </si>
  <si>
    <t>B01N4FLVM1</t>
  </si>
  <si>
    <t>8021506625230</t>
  </si>
  <si>
    <t>B01MY96564</t>
  </si>
  <si>
    <t>8021506625315</t>
  </si>
  <si>
    <t>B01MY96BZC</t>
  </si>
  <si>
    <t>8021506625322</t>
  </si>
  <si>
    <t>B01N11UWL2</t>
  </si>
  <si>
    <t>8021506615163</t>
  </si>
  <si>
    <t>B01NBVNW5P</t>
  </si>
  <si>
    <t>8021506615224</t>
  </si>
  <si>
    <t>B01MY96EXZ</t>
  </si>
  <si>
    <t>8021506615217</t>
  </si>
  <si>
    <t>B01N11UUJG</t>
  </si>
  <si>
    <t>8021506625292</t>
  </si>
  <si>
    <t>B01N34UOF9</t>
  </si>
  <si>
    <t>8021506625308</t>
  </si>
  <si>
    <t>8051194527950</t>
  </si>
  <si>
    <t>8051194527967</t>
  </si>
  <si>
    <t>8051194527974</t>
  </si>
  <si>
    <t>8051194509949</t>
  </si>
  <si>
    <t>8051194509932</t>
  </si>
  <si>
    <t>8051194509925</t>
  </si>
  <si>
    <t>8051194527943</t>
  </si>
  <si>
    <t>B0798539FB</t>
  </si>
  <si>
    <t>B0798437PW</t>
  </si>
  <si>
    <t>B07983Q7QD</t>
  </si>
  <si>
    <t>B07983BY6Y</t>
  </si>
  <si>
    <t>B07984X1Z3</t>
  </si>
  <si>
    <t>B07984W1XC</t>
  </si>
  <si>
    <t>B07984YPLX</t>
  </si>
  <si>
    <t>B079838VCQ</t>
  </si>
  <si>
    <t>B07983P87Q</t>
  </si>
  <si>
    <t>B07984N9SN</t>
  </si>
  <si>
    <t>B075FDLB85</t>
  </si>
  <si>
    <t>8021506940210</t>
  </si>
  <si>
    <t>B075FHY63D</t>
  </si>
  <si>
    <t>8021506940197</t>
  </si>
  <si>
    <t>B075FH7K7Y</t>
  </si>
  <si>
    <t>8021506932314</t>
  </si>
  <si>
    <t>B075FH9ZKT</t>
  </si>
  <si>
    <t>8021506940180</t>
  </si>
  <si>
    <t>B075FGN2KP</t>
  </si>
  <si>
    <t>8021506940203</t>
  </si>
  <si>
    <t>8051194897497</t>
  </si>
  <si>
    <t>8051194897473</t>
  </si>
  <si>
    <t>8051194889379</t>
  </si>
  <si>
    <t>8051194889638</t>
  </si>
  <si>
    <t>8051194897480</t>
  </si>
  <si>
    <t>8051194897534</t>
  </si>
  <si>
    <t>8051194897510</t>
  </si>
  <si>
    <t>8051194889386</t>
  </si>
  <si>
    <t>8051194897503</t>
  </si>
  <si>
    <t>8051194897527</t>
  </si>
  <si>
    <t>8051194668226</t>
  </si>
  <si>
    <t>8051194650450</t>
  </si>
  <si>
    <t>8051194640949</t>
  </si>
  <si>
    <t>8051194646996</t>
  </si>
  <si>
    <t>8051194668219</t>
  </si>
  <si>
    <t>8051194570093</t>
  </si>
  <si>
    <t>8051194570079</t>
  </si>
  <si>
    <t>8051194565242</t>
  </si>
  <si>
    <t>8051194565297</t>
  </si>
  <si>
    <t>8051194570086</t>
  </si>
  <si>
    <t>8051194570116</t>
  </si>
  <si>
    <t>8051194570109</t>
  </si>
  <si>
    <t>8051194565259</t>
  </si>
  <si>
    <t>8051194565327</t>
  </si>
  <si>
    <t>8051194565303</t>
  </si>
  <si>
    <t>B06XKNHXW2</t>
  </si>
  <si>
    <t>B06XKQMT93</t>
  </si>
  <si>
    <t>B06XPXWBRF</t>
  </si>
  <si>
    <t>B06XKSMYRZ</t>
  </si>
  <si>
    <t>B06XQD1G1T</t>
  </si>
  <si>
    <t>B06XQBVJVL</t>
  </si>
  <si>
    <t>B06XQFR78L</t>
  </si>
  <si>
    <t>B06XQ83CZV</t>
  </si>
  <si>
    <t>B06XQDZQR9</t>
  </si>
  <si>
    <t>B06XQDL8LG</t>
  </si>
  <si>
    <t>8033637686776</t>
  </si>
  <si>
    <t>8033637686783</t>
  </si>
  <si>
    <t>8033637682204</t>
  </si>
  <si>
    <t>8033637682211</t>
  </si>
  <si>
    <t>8033637686752</t>
  </si>
  <si>
    <t>8033637686869</t>
  </si>
  <si>
    <t>8051194081360</t>
  </si>
  <si>
    <t>8051194081377</t>
  </si>
  <si>
    <t>8051194081315</t>
  </si>
  <si>
    <t>8051194081346</t>
  </si>
  <si>
    <t>8051194081339</t>
  </si>
  <si>
    <t>8051194081353</t>
  </si>
  <si>
    <t>8051194293954</t>
  </si>
  <si>
    <t>8051194293961</t>
  </si>
  <si>
    <t>8051194293930</t>
  </si>
  <si>
    <t>8051194293923</t>
  </si>
  <si>
    <t>8051194293916</t>
  </si>
  <si>
    <t>8051194293947</t>
  </si>
  <si>
    <t>8051194077004</t>
  </si>
  <si>
    <t>8051194081391</t>
  </si>
  <si>
    <t>8051194076991</t>
  </si>
  <si>
    <t>8051194081322</t>
  </si>
  <si>
    <t>8051194076984</t>
  </si>
  <si>
    <t>8051194081384</t>
  </si>
  <si>
    <t>B01N43RWUA</t>
  </si>
  <si>
    <t>B01N77RX35</t>
  </si>
  <si>
    <t>B01N783DNB</t>
  </si>
  <si>
    <t>B01N2JOYAV</t>
  </si>
  <si>
    <t>B01MRNA24X</t>
  </si>
  <si>
    <t>B01N1I6P3O</t>
  </si>
  <si>
    <t>B01MRNA0TK</t>
  </si>
  <si>
    <t>B01N97HAFY</t>
  </si>
  <si>
    <t>B01MSOYGY9</t>
  </si>
  <si>
    <t>B01N43RZEU</t>
  </si>
  <si>
    <t>B01N43RYA4</t>
  </si>
  <si>
    <t>B01MTQF0C6</t>
  </si>
  <si>
    <t>8051194580894</t>
  </si>
  <si>
    <t>8051194580948</t>
  </si>
  <si>
    <t>8051194580955</t>
  </si>
  <si>
    <t>8051194580962</t>
  </si>
  <si>
    <t>8051194532022</t>
  </si>
  <si>
    <t>8051194532015</t>
  </si>
  <si>
    <t>8051194580924</t>
  </si>
  <si>
    <t>8051194580900</t>
  </si>
  <si>
    <t>8051194580931</t>
  </si>
  <si>
    <t>8051194580917</t>
  </si>
  <si>
    <t>8051194580993</t>
  </si>
  <si>
    <t>8051194581006</t>
  </si>
  <si>
    <t>8051194581013</t>
  </si>
  <si>
    <t>8051194532046</t>
  </si>
  <si>
    <t>8051194580986</t>
  </si>
  <si>
    <t>8051194580979</t>
  </si>
  <si>
    <t>8051194532053</t>
  </si>
  <si>
    <t>8051194532039</t>
  </si>
  <si>
    <t>8051194552822</t>
  </si>
  <si>
    <t>8051194552815</t>
  </si>
  <si>
    <t>8051194580887</t>
  </si>
  <si>
    <t>B06XPZ1S7G</t>
  </si>
  <si>
    <t>8021506625933</t>
  </si>
  <si>
    <t>B06XQDLYT7</t>
  </si>
  <si>
    <t>8021506625940</t>
  </si>
  <si>
    <t>B06XQF475V</t>
  </si>
  <si>
    <t>8021506625902</t>
  </si>
  <si>
    <t>B06XQFJ84Q</t>
  </si>
  <si>
    <t>8021506625896</t>
  </si>
  <si>
    <t>B06XQG4F9W</t>
  </si>
  <si>
    <t>8021506625889</t>
  </si>
  <si>
    <t>B06XQ7ZDJY</t>
  </si>
  <si>
    <t>8021506625919</t>
  </si>
  <si>
    <t>B06XQ7TWQZ</t>
  </si>
  <si>
    <t>8021506625865</t>
  </si>
  <si>
    <t>B06XQ7TH6D</t>
  </si>
  <si>
    <t>8021506625926</t>
  </si>
  <si>
    <t>B06XQBWXSB</t>
  </si>
  <si>
    <t>8021506625872</t>
  </si>
  <si>
    <t>B06XQG13FP</t>
  </si>
  <si>
    <t>8021506625995</t>
  </si>
  <si>
    <t>B06XQCT79L</t>
  </si>
  <si>
    <t>8021506626008</t>
  </si>
  <si>
    <t>B06XQ9N4WS</t>
  </si>
  <si>
    <t>8021506615385</t>
  </si>
  <si>
    <t>B06XQF936S</t>
  </si>
  <si>
    <t>8021506625964</t>
  </si>
  <si>
    <t>B06XPYBZKF</t>
  </si>
  <si>
    <t>8021506625957</t>
  </si>
  <si>
    <t>B06XQFJCGP</t>
  </si>
  <si>
    <t>8021506625971</t>
  </si>
  <si>
    <t>B06XQ7RDDX</t>
  </si>
  <si>
    <t>8021506625988</t>
  </si>
  <si>
    <t>B06XQDZQSH</t>
  </si>
  <si>
    <t>8021506625834</t>
  </si>
  <si>
    <t>B06XQCY3Q7</t>
  </si>
  <si>
    <t>8021506625827</t>
  </si>
  <si>
    <t>B06XQFD321</t>
  </si>
  <si>
    <t>8021506625810</t>
  </si>
  <si>
    <t>B06XQFCD51</t>
  </si>
  <si>
    <t>8021506625841</t>
  </si>
  <si>
    <t>B06XQD5SZZ</t>
  </si>
  <si>
    <t>8021506625858</t>
  </si>
  <si>
    <t>B078TT2Z4S</t>
  </si>
  <si>
    <t>8033637028194</t>
  </si>
  <si>
    <t>B079NXCN8H</t>
  </si>
  <si>
    <t>8033637028200</t>
  </si>
  <si>
    <t>B078TTHYSP</t>
  </si>
  <si>
    <t>8033637028170</t>
  </si>
  <si>
    <t>B078TTSCG4</t>
  </si>
  <si>
    <t>8033637028163</t>
  </si>
  <si>
    <t>B078TTNV76</t>
  </si>
  <si>
    <t>8033637028156</t>
  </si>
  <si>
    <t>B078TTFLK2</t>
  </si>
  <si>
    <t>8033637028187</t>
  </si>
  <si>
    <t>B078TV7GY6</t>
  </si>
  <si>
    <t>8033637028255</t>
  </si>
  <si>
    <t>B079NQXS9B</t>
  </si>
  <si>
    <t>8033637028262</t>
  </si>
  <si>
    <t>B078TV24XX</t>
  </si>
  <si>
    <t>8033637028231</t>
  </si>
  <si>
    <t>B078TN3RJS</t>
  </si>
  <si>
    <t>8033637028224</t>
  </si>
  <si>
    <t>B078TMMNGV</t>
  </si>
  <si>
    <t>8033637028217</t>
  </si>
  <si>
    <t>B078TTFLJY</t>
  </si>
  <si>
    <t>8033637028248</t>
  </si>
  <si>
    <t>B078TSYLNM</t>
  </si>
  <si>
    <t>8033637028316</t>
  </si>
  <si>
    <t>B079NW38HS</t>
  </si>
  <si>
    <t>8033637028323</t>
  </si>
  <si>
    <t>B078TNDSMY</t>
  </si>
  <si>
    <t>8033637028293</t>
  </si>
  <si>
    <t>B078TNDNB9</t>
  </si>
  <si>
    <t>8033637028286</t>
  </si>
  <si>
    <t>B078TV24Y1</t>
  </si>
  <si>
    <t>8033637028279</t>
  </si>
  <si>
    <t>B078TMMGR9</t>
  </si>
  <si>
    <t>8033637028309</t>
  </si>
  <si>
    <t>B083N9H496</t>
  </si>
  <si>
    <t>B083MXNY13</t>
  </si>
  <si>
    <t>B083MVQ54T</t>
  </si>
  <si>
    <t>B083N6TLJ3</t>
  </si>
  <si>
    <t>B083N1PDFC</t>
  </si>
  <si>
    <t>B083MVF6SW</t>
  </si>
  <si>
    <t>B083N9HDKJ</t>
  </si>
  <si>
    <t>B083MZG35W</t>
  </si>
  <si>
    <t>B083MZ3G9Q</t>
  </si>
  <si>
    <t>B083NBD73X</t>
  </si>
  <si>
    <t>B083N2XWM1</t>
  </si>
  <si>
    <t>B083N1RF1D</t>
  </si>
  <si>
    <t>B083MY1H5C</t>
  </si>
  <si>
    <t>B083MZTVGG</t>
  </si>
  <si>
    <t>B083N83FH9</t>
  </si>
  <si>
    <t>B083N13GZJ</t>
  </si>
  <si>
    <t>B083N32M35</t>
  </si>
  <si>
    <t>B083N6R1VZ</t>
  </si>
  <si>
    <t>B083N4XX34</t>
  </si>
  <si>
    <t>B083N9KQ42</t>
  </si>
  <si>
    <t>B083MZ3Y16</t>
  </si>
  <si>
    <t>B083MXGL9T</t>
  </si>
  <si>
    <t>B083N61W7B</t>
  </si>
  <si>
    <t>B083MXR27Z</t>
  </si>
  <si>
    <t>B083MX6ZVR</t>
  </si>
  <si>
    <t>B083MZP22Z</t>
  </si>
  <si>
    <t>B083N1FHNB</t>
  </si>
  <si>
    <t>B083NBCR73</t>
  </si>
  <si>
    <t>8051194581068</t>
  </si>
  <si>
    <t>8051194581044</t>
  </si>
  <si>
    <t>8051194581037</t>
  </si>
  <si>
    <t>8051194581020</t>
  </si>
  <si>
    <t>8051194581051</t>
  </si>
  <si>
    <t>8051194581136</t>
  </si>
  <si>
    <t>8051194581143</t>
  </si>
  <si>
    <t>8051194581150</t>
  </si>
  <si>
    <t>8051194581198</t>
  </si>
  <si>
    <t>8051194581204</t>
  </si>
  <si>
    <t>8051194581211</t>
  </si>
  <si>
    <t>8051194552631</t>
  </si>
  <si>
    <t>8051194581174</t>
  </si>
  <si>
    <t>8051194581167</t>
  </si>
  <si>
    <t>8051194581181</t>
  </si>
  <si>
    <t>8051194581112</t>
  </si>
  <si>
    <t>8051194581105</t>
  </si>
  <si>
    <t>8051194581099</t>
  </si>
  <si>
    <t>8051194581129</t>
  </si>
  <si>
    <t>8051194581266</t>
  </si>
  <si>
    <t>8051194581242</t>
  </si>
  <si>
    <t>8051194581235</t>
  </si>
  <si>
    <t>8051194581228</t>
  </si>
  <si>
    <t>8051194581259</t>
  </si>
  <si>
    <t>B01M0H4O0K</t>
  </si>
  <si>
    <t>8021506484806</t>
  </si>
  <si>
    <t>B01M1FRHEF</t>
  </si>
  <si>
    <t>8021506484813</t>
  </si>
  <si>
    <t>B01M14JOJF</t>
  </si>
  <si>
    <t>8021506484820</t>
  </si>
  <si>
    <t>B01MG2NQ37</t>
  </si>
  <si>
    <t>8051194991225</t>
  </si>
  <si>
    <t>B01LZ67OV7</t>
  </si>
  <si>
    <t>8021506484783</t>
  </si>
  <si>
    <t>B01M0YVA9Y</t>
  </si>
  <si>
    <t>8021506484776</t>
  </si>
  <si>
    <t>B01LZHXTRK</t>
  </si>
  <si>
    <t>8021506484790</t>
  </si>
  <si>
    <t>B01LZ67C1M</t>
  </si>
  <si>
    <t>8021506484868</t>
  </si>
  <si>
    <t>B01LYIW3AQ</t>
  </si>
  <si>
    <t>8021506484929</t>
  </si>
  <si>
    <t>B01LX7YV7O</t>
  </si>
  <si>
    <t>8021506484936</t>
  </si>
  <si>
    <t>B01M1FI4GZ</t>
  </si>
  <si>
    <t>8021506484943</t>
  </si>
  <si>
    <t>B01MG342DW</t>
  </si>
  <si>
    <t>8051194991249</t>
  </si>
  <si>
    <t>B01LXVFMV8</t>
  </si>
  <si>
    <t>8021506484905</t>
  </si>
  <si>
    <t>B01M05FPGE</t>
  </si>
  <si>
    <t>8021506484899</t>
  </si>
  <si>
    <t>B01M1FNAR7</t>
  </si>
  <si>
    <t>8021506484875</t>
  </si>
  <si>
    <t>B01LXJPK24</t>
  </si>
  <si>
    <t>8021506484912</t>
  </si>
  <si>
    <t>B01M0SW954</t>
  </si>
  <si>
    <t>8021506484882</t>
  </si>
  <si>
    <t>B01M0SWAKG</t>
  </si>
  <si>
    <t>8021506485087</t>
  </si>
  <si>
    <t>B01LXVFQ11</t>
  </si>
  <si>
    <t>8021506485094</t>
  </si>
  <si>
    <t>B01LWW7UWQ</t>
  </si>
  <si>
    <t>8021506485100</t>
  </si>
  <si>
    <t>B01MG2NQ31</t>
  </si>
  <si>
    <t>8051194991256</t>
  </si>
  <si>
    <t>B01LZHXYQQ</t>
  </si>
  <si>
    <t>8021506484967</t>
  </si>
  <si>
    <t>B01M14HXX6</t>
  </si>
  <si>
    <t>8021506484950</t>
  </si>
  <si>
    <t>B01M0SW9RW</t>
  </si>
  <si>
    <t>8021506484974</t>
  </si>
  <si>
    <t>B01MG2PSSO</t>
  </si>
  <si>
    <t>8051194991232</t>
  </si>
  <si>
    <t>B01LYUIP9S</t>
  </si>
  <si>
    <t>8021506484844</t>
  </si>
  <si>
    <t>8021506484837</t>
  </si>
  <si>
    <t>B01LXVFQ1N</t>
  </si>
  <si>
    <t>8021506484851</t>
  </si>
  <si>
    <t>8051194296047</t>
  </si>
  <si>
    <t>B01C9IBXRO</t>
  </si>
  <si>
    <t>8051194897572</t>
  </si>
  <si>
    <t>B01C9IDU3Y</t>
  </si>
  <si>
    <t>8051194897589</t>
  </si>
  <si>
    <t>B01C9IDM6E</t>
  </si>
  <si>
    <t>8051194897596</t>
  </si>
  <si>
    <t>B01C9IC5Q2</t>
  </si>
  <si>
    <t>8051194897565</t>
  </si>
  <si>
    <t>B01CKBGACI</t>
  </si>
  <si>
    <t>8051194897558</t>
  </si>
  <si>
    <t>B01C9IDJBC</t>
  </si>
  <si>
    <t>8051194897541</t>
  </si>
  <si>
    <t>B01C9IDOJ4</t>
  </si>
  <si>
    <t>8051194888792</t>
  </si>
  <si>
    <t>B01C9IBR9I</t>
  </si>
  <si>
    <t>8051194897633</t>
  </si>
  <si>
    <t>B01C9IDHE6</t>
  </si>
  <si>
    <t>8051194897695</t>
  </si>
  <si>
    <t>B01C9IC4HM</t>
  </si>
  <si>
    <t>8051194897701</t>
  </si>
  <si>
    <t>B01C9IDSHC</t>
  </si>
  <si>
    <t>8051194897718</t>
  </si>
  <si>
    <t>B01C9IBMRK</t>
  </si>
  <si>
    <t>8051194897671</t>
  </si>
  <si>
    <t>B01CKBG8RK</t>
  </si>
  <si>
    <t>8051194888778</t>
  </si>
  <si>
    <t>B01C9ICLWU</t>
  </si>
  <si>
    <t>8051194897664</t>
  </si>
  <si>
    <t>B01C9ICHOM</t>
  </si>
  <si>
    <t>8051194897640</t>
  </si>
  <si>
    <t>B01C9IDIA4</t>
  </si>
  <si>
    <t>8051194897688</t>
  </si>
  <si>
    <t>B01C9IDGF6</t>
  </si>
  <si>
    <t>8051194897657</t>
  </si>
  <si>
    <t>B01C9IBOUU</t>
  </si>
  <si>
    <t>8051194888785</t>
  </si>
  <si>
    <t>B01C9IDQCE</t>
  </si>
  <si>
    <t>8051194897619</t>
  </si>
  <si>
    <t>B01C9ICJPO</t>
  </si>
  <si>
    <t>8051194897602</t>
  </si>
  <si>
    <t>B01C9ID8U4</t>
  </si>
  <si>
    <t>8051194897626</t>
  </si>
  <si>
    <t>B07M9DMHHW</t>
  </si>
  <si>
    <t>B07M9DM8TG</t>
  </si>
  <si>
    <t>B07MGL71SV</t>
  </si>
  <si>
    <t>B07MK6GYJ6</t>
  </si>
  <si>
    <t>B07M9DLJKN</t>
  </si>
  <si>
    <t>B07MCYTF7F</t>
  </si>
  <si>
    <t>B07M9DMKDY</t>
  </si>
  <si>
    <t>B07M9DMQGV</t>
  </si>
  <si>
    <t>B07MCZHC83</t>
  </si>
  <si>
    <t>B07M5N7JKR</t>
  </si>
  <si>
    <t>B07MCZHPZK</t>
  </si>
  <si>
    <t>B07MK6HFHD</t>
  </si>
  <si>
    <t>B07MCZJCVT</t>
  </si>
  <si>
    <t>B07M9DBXWZ</t>
  </si>
  <si>
    <t>B07MCZHZZ2</t>
  </si>
  <si>
    <t>B07MGKXMYP</t>
  </si>
  <si>
    <t>B07MK6JHLW</t>
  </si>
  <si>
    <t>B07MN25BX7</t>
  </si>
  <si>
    <t>B07M9DK58R</t>
  </si>
  <si>
    <t>B07M5N77TN</t>
  </si>
  <si>
    <t>B07MK6GY21</t>
  </si>
  <si>
    <t>8051194456632</t>
  </si>
  <si>
    <t>8051194456649</t>
  </si>
  <si>
    <t>8051194456700</t>
  </si>
  <si>
    <t>8051194456717</t>
  </si>
  <si>
    <t>8051194456687</t>
  </si>
  <si>
    <t>8051194456670</t>
  </si>
  <si>
    <t>8051194456663</t>
  </si>
  <si>
    <t>8051194456694</t>
  </si>
  <si>
    <t>8051194443533</t>
  </si>
  <si>
    <t>8051194443526</t>
  </si>
  <si>
    <t>8051194456625</t>
  </si>
  <si>
    <t>8051194443540</t>
  </si>
  <si>
    <t>8051194503756</t>
  </si>
  <si>
    <t>8051194503763</t>
  </si>
  <si>
    <t>8051194503749</t>
  </si>
  <si>
    <t>8051194503732</t>
  </si>
  <si>
    <t>8051194503725</t>
  </si>
  <si>
    <t>8051194503701</t>
  </si>
  <si>
    <t>B078TSRPVL</t>
  </si>
  <si>
    <t>B0798J3D58</t>
  </si>
  <si>
    <t>B079NKS315</t>
  </si>
  <si>
    <t>B078TNDSNL</t>
  </si>
  <si>
    <t>B078TTS7MP</t>
  </si>
  <si>
    <t>B078TTNSB1</t>
  </si>
  <si>
    <t>B078TN1KM4</t>
  </si>
  <si>
    <t>B078TTFNQQ</t>
  </si>
  <si>
    <t>B079NG5Y6R</t>
  </si>
  <si>
    <t>B079N5JY9P</t>
  </si>
  <si>
    <t>B078TV24Y2</t>
  </si>
  <si>
    <t>B078TJLJ2Q</t>
  </si>
  <si>
    <t>B078TV7PWW</t>
  </si>
  <si>
    <t>B078TTNV74</t>
  </si>
  <si>
    <t>B078TV7GY9</t>
  </si>
  <si>
    <t>B079MY4WT4</t>
  </si>
  <si>
    <t>B079N12237</t>
  </si>
  <si>
    <t>B078TTCGT7</t>
  </si>
  <si>
    <t>B078TT2LMH</t>
  </si>
  <si>
    <t>B078TQ4QKN</t>
  </si>
  <si>
    <t>B078TNDR39</t>
  </si>
  <si>
    <t>8051194456915</t>
  </si>
  <si>
    <t>8051194456939</t>
  </si>
  <si>
    <t>8051194456885</t>
  </si>
  <si>
    <t>8051194456984</t>
  </si>
  <si>
    <t>8051194456991</t>
  </si>
  <si>
    <t>8051194456977</t>
  </si>
  <si>
    <t>8051194457059</t>
  </si>
  <si>
    <t>8051194898036</t>
  </si>
  <si>
    <t>8051194898043</t>
  </si>
  <si>
    <t>8051194898050</t>
  </si>
  <si>
    <t>8051194889430</t>
  </si>
  <si>
    <t>8051194889652</t>
  </si>
  <si>
    <t>8051194889645</t>
  </si>
  <si>
    <t>8051194898029</t>
  </si>
  <si>
    <t>8051194898098</t>
  </si>
  <si>
    <t>8051194898104</t>
  </si>
  <si>
    <t>8051194898111</t>
  </si>
  <si>
    <t>8051194889447</t>
  </si>
  <si>
    <t>8051194898074</t>
  </si>
  <si>
    <t>8051194898067</t>
  </si>
  <si>
    <t>8051194898081</t>
  </si>
  <si>
    <t>8051194898159</t>
  </si>
  <si>
    <t>8051194898166</t>
  </si>
  <si>
    <t>8051194898173</t>
  </si>
  <si>
    <t>8051194889454</t>
  </si>
  <si>
    <t>8051194898135</t>
  </si>
  <si>
    <t>8051194898128</t>
  </si>
  <si>
    <t>8051194898142</t>
  </si>
  <si>
    <t>8051194581440</t>
  </si>
  <si>
    <t>8051194581501</t>
  </si>
  <si>
    <t>8051194531988</t>
  </si>
  <si>
    <t>8051194581488</t>
  </si>
  <si>
    <t>8051194581495</t>
  </si>
  <si>
    <t>8051194898210</t>
  </si>
  <si>
    <t>8051194898227</t>
  </si>
  <si>
    <t>8051194898234</t>
  </si>
  <si>
    <t>8051194889461</t>
  </si>
  <si>
    <t>8051194898197</t>
  </si>
  <si>
    <t>8051194898180</t>
  </si>
  <si>
    <t>8051194898203</t>
  </si>
  <si>
    <t>8051194898258</t>
  </si>
  <si>
    <t>8051194898265</t>
  </si>
  <si>
    <t>8051194898272</t>
  </si>
  <si>
    <t>8051194889478</t>
  </si>
  <si>
    <t>8051194889676</t>
  </si>
  <si>
    <t>8051194889669</t>
  </si>
  <si>
    <t>8051194898241</t>
  </si>
  <si>
    <t>8051194898319</t>
  </si>
  <si>
    <t>8051194898326</t>
  </si>
  <si>
    <t>8051194898333</t>
  </si>
  <si>
    <t>8051194889485</t>
  </si>
  <si>
    <t>8051194898296</t>
  </si>
  <si>
    <t>8051194898289</t>
  </si>
  <si>
    <t>8051194898302</t>
  </si>
  <si>
    <t>8051194756947</t>
  </si>
  <si>
    <t>8051194756954</t>
  </si>
  <si>
    <t>8051194756961</t>
  </si>
  <si>
    <t>8051194741530</t>
  </si>
  <si>
    <t>8051194741813</t>
  </si>
  <si>
    <t>8051194756923</t>
  </si>
  <si>
    <t>8051194756930</t>
  </si>
  <si>
    <t>8051194741820</t>
  </si>
  <si>
    <t>8051194749925</t>
  </si>
  <si>
    <t>8051194749932</t>
  </si>
  <si>
    <t>8051194749949</t>
  </si>
  <si>
    <t>8051194741752</t>
  </si>
  <si>
    <t>8051194749901</t>
  </si>
  <si>
    <t>8051194749895</t>
  </si>
  <si>
    <t>8051194749918</t>
  </si>
  <si>
    <t>8051194749888</t>
  </si>
  <si>
    <t>8051194749987</t>
  </si>
  <si>
    <t>8051194749994</t>
  </si>
  <si>
    <t>8051194750006</t>
  </si>
  <si>
    <t>8051194741769</t>
  </si>
  <si>
    <t>8051194749963</t>
  </si>
  <si>
    <t>8051194749956</t>
  </si>
  <si>
    <t>8051194749970</t>
  </si>
  <si>
    <t>8051194741745</t>
  </si>
  <si>
    <t>8051194741776</t>
  </si>
  <si>
    <t>8051194749857</t>
  </si>
  <si>
    <t>8051194749864</t>
  </si>
  <si>
    <t>8051194749871</t>
  </si>
  <si>
    <t>B07MCZJR56</t>
  </si>
  <si>
    <t>B07M9DN1F4</t>
  </si>
  <si>
    <t>B07MCZJHF4</t>
  </si>
  <si>
    <t>B07M5N6DWP</t>
  </si>
  <si>
    <t>B07MN2B782</t>
  </si>
  <si>
    <t>B07MMYTHMP</t>
  </si>
  <si>
    <t>B07M5N6X1W</t>
  </si>
  <si>
    <t>B07M9DM1KT</t>
  </si>
  <si>
    <t>B07MK6GY1Y</t>
  </si>
  <si>
    <t>B07MN1H36Z</t>
  </si>
  <si>
    <t>B07MMX15LB</t>
  </si>
  <si>
    <t>B07M5N7PP3</t>
  </si>
  <si>
    <t>B07M5N7RTZ</t>
  </si>
  <si>
    <t>B07MCZJBNS</t>
  </si>
  <si>
    <t>B078TSRHLP</t>
  </si>
  <si>
    <t>B079NSZ3J4</t>
  </si>
  <si>
    <t>B079NR7YHS</t>
  </si>
  <si>
    <t>B078TW1BL7</t>
  </si>
  <si>
    <t>B078TSRLD3</t>
  </si>
  <si>
    <t>B078TSYLNP</t>
  </si>
  <si>
    <t>B078TNDR37</t>
  </si>
  <si>
    <t>B078TNDSMZ</t>
  </si>
  <si>
    <t>B079NLNZ6M</t>
  </si>
  <si>
    <t>B079NTX2RQ</t>
  </si>
  <si>
    <t>B078TT2Z4T</t>
  </si>
  <si>
    <t>B078TTWV7M</t>
  </si>
  <si>
    <t>B078TTNV75</t>
  </si>
  <si>
    <t>B078TTCGT6</t>
  </si>
  <si>
    <t>B078TTJT66</t>
  </si>
  <si>
    <t>B079NSBP7X</t>
  </si>
  <si>
    <t>B079NW7KKR</t>
  </si>
  <si>
    <t>B078TTFLJX</t>
  </si>
  <si>
    <t>B078TT2LMD</t>
  </si>
  <si>
    <t>B078TJLJ2T</t>
  </si>
  <si>
    <t>B078TSRF8R</t>
  </si>
  <si>
    <t>B078TH7VVQ</t>
  </si>
  <si>
    <t>B079NW1TYD</t>
  </si>
  <si>
    <t>B079NLNZ8X</t>
  </si>
  <si>
    <t>B078TTJT65</t>
  </si>
  <si>
    <t>B078TSW3BR</t>
  </si>
  <si>
    <t>B078TTSCFY</t>
  </si>
  <si>
    <t>B078TTNSB2</t>
  </si>
  <si>
    <t>B078TSRPW1</t>
  </si>
  <si>
    <t>B079NNTPQ5</t>
  </si>
  <si>
    <t>B079NTC5SC</t>
  </si>
  <si>
    <t>B078TTNV7B</t>
  </si>
  <si>
    <t>B078TNDR3G</t>
  </si>
  <si>
    <t>B078TNDSN6</t>
  </si>
  <si>
    <t>B078TNDSNC</t>
  </si>
  <si>
    <t>8051194809667</t>
  </si>
  <si>
    <t>8051194809674</t>
  </si>
  <si>
    <t>8051194809681</t>
  </si>
  <si>
    <t>8051194809643</t>
  </si>
  <si>
    <t>8051194809363</t>
  </si>
  <si>
    <t>8051194809629</t>
  </si>
  <si>
    <t>8051194809650</t>
  </si>
  <si>
    <t>8051194750044</t>
  </si>
  <si>
    <t>8051194750051</t>
  </si>
  <si>
    <t>8051194750020</t>
  </si>
  <si>
    <t>8051194750013</t>
  </si>
  <si>
    <t>8051194750037</t>
  </si>
  <si>
    <t>B083N4LMHZ</t>
  </si>
  <si>
    <t>B083MZVYX6</t>
  </si>
  <si>
    <t>B083MZ5CXG</t>
  </si>
  <si>
    <t>B083MSQNT7</t>
  </si>
  <si>
    <t>B083MYYDDS</t>
  </si>
  <si>
    <t>B083NB9R5H</t>
  </si>
  <si>
    <t>B083N9KS35</t>
  </si>
  <si>
    <t>B00U3OBO9Y</t>
  </si>
  <si>
    <t>B00U3OBP98</t>
  </si>
  <si>
    <t>B00U3OBPZC</t>
  </si>
  <si>
    <t>B00U3OBMUU</t>
  </si>
  <si>
    <t>B00U3OBLZ6</t>
  </si>
  <si>
    <t>B00U3OBLAG</t>
  </si>
  <si>
    <t>B00U3OBNG8</t>
  </si>
  <si>
    <t>8051194482921</t>
  </si>
  <si>
    <t>8051194482938</t>
  </si>
  <si>
    <t>8051194482907</t>
  </si>
  <si>
    <t>8051194482891</t>
  </si>
  <si>
    <t>8051194482884</t>
  </si>
  <si>
    <t>8051194482914</t>
  </si>
  <si>
    <t>8051194482990</t>
  </si>
  <si>
    <t>8051194483003</t>
  </si>
  <si>
    <t>8051194482976</t>
  </si>
  <si>
    <t>8051194482969</t>
  </si>
  <si>
    <t>8051194482952</t>
  </si>
  <si>
    <t>8051194482983</t>
  </si>
  <si>
    <t>8051194483065</t>
  </si>
  <si>
    <t>8051194483072</t>
  </si>
  <si>
    <t>8051194483041</t>
  </si>
  <si>
    <t>8051194483058</t>
  </si>
  <si>
    <t>8051194532978</t>
  </si>
  <si>
    <t>8051194532985</t>
  </si>
  <si>
    <t>8051194532992</t>
  </si>
  <si>
    <t>8051194526908</t>
  </si>
  <si>
    <t>8051194526885</t>
  </si>
  <si>
    <t>8051194532954</t>
  </si>
  <si>
    <t>8051194532961</t>
  </si>
  <si>
    <t>8051194533043</t>
  </si>
  <si>
    <t>8051194533050</t>
  </si>
  <si>
    <t>8051194533029</t>
  </si>
  <si>
    <t>8051194533005</t>
  </si>
  <si>
    <t>8051194533036</t>
  </si>
  <si>
    <t>B00PB8AXNU</t>
  </si>
  <si>
    <t>8051194582010</t>
  </si>
  <si>
    <t>B00PB8AZRY</t>
  </si>
  <si>
    <t>8051194651129</t>
  </si>
  <si>
    <t>B00PB8B1DQ</t>
  </si>
  <si>
    <t>8051194651136</t>
  </si>
  <si>
    <t>B00PB8AUQU</t>
  </si>
  <si>
    <t>8051194581990</t>
  </si>
  <si>
    <t>8051194581983</t>
  </si>
  <si>
    <t>8051194581976</t>
  </si>
  <si>
    <t>8051194582003</t>
  </si>
  <si>
    <t>8051194595546</t>
  </si>
  <si>
    <t>B00PB8BMU8</t>
  </si>
  <si>
    <t>8051194651143</t>
  </si>
  <si>
    <t>B01N69CA0I</t>
  </si>
  <si>
    <t>8051194651150</t>
  </si>
  <si>
    <t>8051194595416</t>
  </si>
  <si>
    <t>8051194595522</t>
  </si>
  <si>
    <t>8051194595515</t>
  </si>
  <si>
    <t>8051194595539</t>
  </si>
  <si>
    <t>B00J88JZHY</t>
  </si>
  <si>
    <t>8051194582157</t>
  </si>
  <si>
    <t>B00PB8BB0Y</t>
  </si>
  <si>
    <t>8051194651167</t>
  </si>
  <si>
    <t>B00PB8BCLC</t>
  </si>
  <si>
    <t>8051194651174</t>
  </si>
  <si>
    <t>8051194582133</t>
  </si>
  <si>
    <t>8051194582126</t>
  </si>
  <si>
    <t>8051194582119</t>
  </si>
  <si>
    <t>8051194582140</t>
  </si>
  <si>
    <t>8051194612052</t>
  </si>
  <si>
    <t>8051194612069</t>
  </si>
  <si>
    <t>8051194612076</t>
  </si>
  <si>
    <t>8051194595584</t>
  </si>
  <si>
    <t>8051194595607</t>
  </si>
  <si>
    <t>8051194595591</t>
  </si>
  <si>
    <t>8051194612045</t>
  </si>
  <si>
    <t>8051194612236</t>
  </si>
  <si>
    <t>8051194612243</t>
  </si>
  <si>
    <t>8051194612250</t>
  </si>
  <si>
    <t>8051194604323</t>
  </si>
  <si>
    <t>8051194612212</t>
  </si>
  <si>
    <t>8051194612205</t>
  </si>
  <si>
    <t>8051194612229</t>
  </si>
  <si>
    <t>8051194612113</t>
  </si>
  <si>
    <t>8051194612120</t>
  </si>
  <si>
    <t>8051194612137</t>
  </si>
  <si>
    <t>8051194604330</t>
  </si>
  <si>
    <t>8051194612090</t>
  </si>
  <si>
    <t>8051194612083</t>
  </si>
  <si>
    <t>8051194612106</t>
  </si>
  <si>
    <t>8051194612175</t>
  </si>
  <si>
    <t>8051194612182</t>
  </si>
  <si>
    <t>8051194612199</t>
  </si>
  <si>
    <t>8051194604347</t>
  </si>
  <si>
    <t>8051194612151</t>
  </si>
  <si>
    <t>8051194612144</t>
  </si>
  <si>
    <t>8051194612168</t>
  </si>
  <si>
    <t>8051194582430</t>
  </si>
  <si>
    <t>8051194651181</t>
  </si>
  <si>
    <t>8051194651198</t>
  </si>
  <si>
    <t>8051194582416</t>
  </si>
  <si>
    <t>8051194582409</t>
  </si>
  <si>
    <t>8051194582393</t>
  </si>
  <si>
    <t>8051194582423</t>
  </si>
  <si>
    <t>8051194582577</t>
  </si>
  <si>
    <t>8051194651235</t>
  </si>
  <si>
    <t>8051194582553</t>
  </si>
  <si>
    <t>8051194582546</t>
  </si>
  <si>
    <t>8051194582560</t>
  </si>
  <si>
    <t>8051194582621</t>
  </si>
  <si>
    <t>8051194582676</t>
  </si>
  <si>
    <t>8051194582652</t>
  </si>
  <si>
    <t>8051194552709</t>
  </si>
  <si>
    <t>8051194582645</t>
  </si>
  <si>
    <t>8051194582669</t>
  </si>
  <si>
    <t>8051194582638</t>
  </si>
  <si>
    <t>8051194582607</t>
  </si>
  <si>
    <t>8051194552693</t>
  </si>
  <si>
    <t>8051194582591</t>
  </si>
  <si>
    <t>8051194582614</t>
  </si>
  <si>
    <t>8051194582584</t>
  </si>
  <si>
    <t>8051194582713</t>
  </si>
  <si>
    <t>8051194582690</t>
  </si>
  <si>
    <t>8051194552716</t>
  </si>
  <si>
    <t>8051194552839</t>
  </si>
  <si>
    <t>8051194582706</t>
  </si>
  <si>
    <t>8051194582683</t>
  </si>
  <si>
    <t>B06XQBP93P</t>
  </si>
  <si>
    <t>8021506626329</t>
  </si>
  <si>
    <t>B06XQB88WY</t>
  </si>
  <si>
    <t>8021506626312</t>
  </si>
  <si>
    <t>B06XQBSS4J</t>
  </si>
  <si>
    <t>8021506626305</t>
  </si>
  <si>
    <t>B06XQ7TJNN</t>
  </si>
  <si>
    <t>8021506626336</t>
  </si>
  <si>
    <t>B06XQDB6HF</t>
  </si>
  <si>
    <t>8021506626299</t>
  </si>
  <si>
    <t>B06XQCYSC6</t>
  </si>
  <si>
    <t>8021506626343</t>
  </si>
  <si>
    <t>8021506626268</t>
  </si>
  <si>
    <t>8021506626251</t>
  </si>
  <si>
    <t>B06XPZFFCJ</t>
  </si>
  <si>
    <t>8021506626244</t>
  </si>
  <si>
    <t>8021506626275</t>
  </si>
  <si>
    <t>B06XPZGXN2</t>
  </si>
  <si>
    <t>8021506626237</t>
  </si>
  <si>
    <t>B06XQB9XZB</t>
  </si>
  <si>
    <t>8021506626282</t>
  </si>
  <si>
    <t>B06XQFMNZY</t>
  </si>
  <si>
    <t>8021506626206</t>
  </si>
  <si>
    <t>B06XPZLTGF</t>
  </si>
  <si>
    <t>8021506615408</t>
  </si>
  <si>
    <t>B06XQ7W7QR</t>
  </si>
  <si>
    <t>8021506626190</t>
  </si>
  <si>
    <t>B06XQ7TTZC</t>
  </si>
  <si>
    <t>8021506626213</t>
  </si>
  <si>
    <t>B06XQCFJYB</t>
  </si>
  <si>
    <t>8021506626183</t>
  </si>
  <si>
    <t>B06XQ16QGY</t>
  </si>
  <si>
    <t>8021506626220</t>
  </si>
  <si>
    <t>B083N1VBPQ</t>
  </si>
  <si>
    <t>B083NCFFGJ</t>
  </si>
  <si>
    <t>B083MZDRNJ</t>
  </si>
  <si>
    <t>B083N7PXQS</t>
  </si>
  <si>
    <t>B083NCZMV2</t>
  </si>
  <si>
    <t>B083MVHTYR</t>
  </si>
  <si>
    <t>B083N62M3W</t>
  </si>
  <si>
    <t>B083MX4HKH</t>
  </si>
  <si>
    <t>B083N3S3T4</t>
  </si>
  <si>
    <t>B083N25HVW</t>
  </si>
  <si>
    <t>B083MZQBTJ</t>
  </si>
  <si>
    <t>B083N2MWB6</t>
  </si>
  <si>
    <t>B083N3919J</t>
  </si>
  <si>
    <t>B083N225GK</t>
  </si>
  <si>
    <t>B083NBRTB4</t>
  </si>
  <si>
    <t>B083NBNLR5</t>
  </si>
  <si>
    <t>B083NB9R76</t>
  </si>
  <si>
    <t>B083N4JDHG</t>
  </si>
  <si>
    <t>B01LYUIK7B</t>
  </si>
  <si>
    <t>8021506488095</t>
  </si>
  <si>
    <t>B01MG3BSVI</t>
  </si>
  <si>
    <t>8021506488156</t>
  </si>
  <si>
    <t>B01LZTRMEC</t>
  </si>
  <si>
    <t>8021506488217</t>
  </si>
  <si>
    <t>B01M05FLHT</t>
  </si>
  <si>
    <t>8021506488194</t>
  </si>
  <si>
    <t>B01LY73FVY</t>
  </si>
  <si>
    <t>8021506488187</t>
  </si>
  <si>
    <t>B01LZTRNG6</t>
  </si>
  <si>
    <t>8021506488170</t>
  </si>
  <si>
    <t>B01LXJPL1I</t>
  </si>
  <si>
    <t>8021506488200</t>
  </si>
  <si>
    <t>B01LX7YVBM</t>
  </si>
  <si>
    <t>8021506488163</t>
  </si>
  <si>
    <t>B01M05FNR3</t>
  </si>
  <si>
    <t>8021506488132</t>
  </si>
  <si>
    <t>B01LYIW38J</t>
  </si>
  <si>
    <t>8021506488125</t>
  </si>
  <si>
    <t>B01M0GE7X8</t>
  </si>
  <si>
    <t>8021506488118</t>
  </si>
  <si>
    <t>B01LYUIN61</t>
  </si>
  <si>
    <t>8021506488149</t>
  </si>
  <si>
    <t>B01M14JFH3</t>
  </si>
  <si>
    <t>8021506488101</t>
  </si>
  <si>
    <t>B01M0H4K50</t>
  </si>
  <si>
    <t>8021506488057</t>
  </si>
  <si>
    <t>B01M05FMCD</t>
  </si>
  <si>
    <t>8021506488040</t>
  </si>
  <si>
    <t>B01M0H4TLG</t>
  </si>
  <si>
    <t>8021506488033</t>
  </si>
  <si>
    <t>B01M05FOVL</t>
  </si>
  <si>
    <t>8021506488088</t>
  </si>
  <si>
    <t>B01M0SWH18</t>
  </si>
  <si>
    <t>8021506488026</t>
  </si>
  <si>
    <t>8051194016133</t>
  </si>
  <si>
    <t>8051194016157</t>
  </si>
  <si>
    <t>8051194457226</t>
  </si>
  <si>
    <t>8051194457202</t>
  </si>
  <si>
    <t>8051194457172</t>
  </si>
  <si>
    <t>B0798V4W1Y</t>
  </si>
  <si>
    <t>B0798V4XH8</t>
  </si>
  <si>
    <t>B0798W5R45</t>
  </si>
  <si>
    <t>B0798VNTVW</t>
  </si>
  <si>
    <t>B0798TTRG7</t>
  </si>
  <si>
    <t>B0798TJVLB</t>
  </si>
  <si>
    <t>B0798V77F6</t>
  </si>
  <si>
    <t>B0798VPDYN</t>
  </si>
  <si>
    <t>B0798V4WQX</t>
  </si>
  <si>
    <t>B0798TVKCG</t>
  </si>
  <si>
    <t>B083MXRSXH</t>
  </si>
  <si>
    <t>B083N2MLT1</t>
  </si>
  <si>
    <t>B083N5VRR6</t>
  </si>
  <si>
    <t>B083N7V3KL</t>
  </si>
  <si>
    <t>B083N4NJWC</t>
  </si>
  <si>
    <t>8033637560885</t>
  </si>
  <si>
    <t>B00U3OC98E</t>
  </si>
  <si>
    <t>B00U3OC7OK</t>
  </si>
  <si>
    <t>B00U3OC6J6</t>
  </si>
  <si>
    <t>B00U3OC5PQ</t>
  </si>
  <si>
    <t>B00U3OC8J4</t>
  </si>
  <si>
    <t>B00U3OC4Z2</t>
  </si>
  <si>
    <t>8051194483287</t>
  </si>
  <si>
    <t>8051194483263</t>
  </si>
  <si>
    <t>8051194483256</t>
  </si>
  <si>
    <t>8051194483249</t>
  </si>
  <si>
    <t>8051194483270</t>
  </si>
  <si>
    <t>8051194483232</t>
  </si>
  <si>
    <t>8051194483348</t>
  </si>
  <si>
    <t>8051194483324</t>
  </si>
  <si>
    <t>8051194483317</t>
  </si>
  <si>
    <t>8051194483300</t>
  </si>
  <si>
    <t>8051194483297</t>
  </si>
  <si>
    <t>8051194532886</t>
  </si>
  <si>
    <t>8051194532862</t>
  </si>
  <si>
    <t>8051194526892</t>
  </si>
  <si>
    <t>8051194532855</t>
  </si>
  <si>
    <t>8051194532879</t>
  </si>
  <si>
    <t>8051194532848</t>
  </si>
  <si>
    <t>8051194532947</t>
  </si>
  <si>
    <t>8051194532923</t>
  </si>
  <si>
    <t>8051194532916</t>
  </si>
  <si>
    <t>8051194532909</t>
  </si>
  <si>
    <t>8051194532930</t>
  </si>
  <si>
    <t>8051194532893</t>
  </si>
  <si>
    <t>8051194600714</t>
  </si>
  <si>
    <t>8051194600691</t>
  </si>
  <si>
    <t>8051194600646</t>
  </si>
  <si>
    <t>8051194600684</t>
  </si>
  <si>
    <t>8051194600707</t>
  </si>
  <si>
    <t>8051194600677</t>
  </si>
  <si>
    <t>8051194582836</t>
  </si>
  <si>
    <t>8051194582812</t>
  </si>
  <si>
    <t>8051194582805</t>
  </si>
  <si>
    <t>8051194582799</t>
  </si>
  <si>
    <t>8051194582829</t>
  </si>
  <si>
    <t>8051194582782</t>
  </si>
  <si>
    <t>8051194600769</t>
  </si>
  <si>
    <t>8051194600745</t>
  </si>
  <si>
    <t>8051194600653</t>
  </si>
  <si>
    <t>8051194600738</t>
  </si>
  <si>
    <t>8051194600752</t>
  </si>
  <si>
    <t>8051194600721</t>
  </si>
  <si>
    <t>8051194582959</t>
  </si>
  <si>
    <t>8051194582935</t>
  </si>
  <si>
    <t>8051194582928</t>
  </si>
  <si>
    <t>8051194582911</t>
  </si>
  <si>
    <t>8051194582942</t>
  </si>
  <si>
    <t>8051194582904</t>
  </si>
  <si>
    <t>8051194583062</t>
  </si>
  <si>
    <t>8051194583079</t>
  </si>
  <si>
    <t>8051194583048</t>
  </si>
  <si>
    <t>8051194583031</t>
  </si>
  <si>
    <t>8051194583024</t>
  </si>
  <si>
    <t>8051194583055</t>
  </si>
  <si>
    <t>8021506200000</t>
  </si>
  <si>
    <t>8021506200017</t>
  </si>
  <si>
    <t>8021506199984</t>
  </si>
  <si>
    <t>8021506199977</t>
  </si>
  <si>
    <t>8021506199960</t>
  </si>
  <si>
    <t>8021506199991</t>
  </si>
  <si>
    <t>8021506199953</t>
  </si>
  <si>
    <t>B06XQF9MVQ</t>
  </si>
  <si>
    <t>B06XQ7BRX2</t>
  </si>
  <si>
    <t>B06XNYFD2F</t>
  </si>
  <si>
    <t>B06XKYR2R5</t>
  </si>
  <si>
    <t>B06XNR16T9</t>
  </si>
  <si>
    <t>B06XNWX4J6</t>
  </si>
  <si>
    <t>B06XNYDGSL</t>
  </si>
  <si>
    <t>B06XQCZLPY</t>
  </si>
  <si>
    <t>B06XQC12DM</t>
  </si>
  <si>
    <t>B06XQD3N8S</t>
  </si>
  <si>
    <t>B06XQ7ZG44</t>
  </si>
  <si>
    <t>B06XQCWQ3M</t>
  </si>
  <si>
    <t>B06XQCV7L5</t>
  </si>
  <si>
    <t>B06XQF6SQQ</t>
  </si>
  <si>
    <t>B079NSVPP7</t>
  </si>
  <si>
    <t>8033637029504</t>
  </si>
  <si>
    <t>B079NQTL1V</t>
  </si>
  <si>
    <t>8033637029511</t>
  </si>
  <si>
    <t>B079NS5FLM</t>
  </si>
  <si>
    <t>8033637029528</t>
  </si>
  <si>
    <t>B079NXTBJ9</t>
  </si>
  <si>
    <t>8033637029535</t>
  </si>
  <si>
    <t>B078TTNS81</t>
  </si>
  <si>
    <t>8033637029481</t>
  </si>
  <si>
    <t>B078TT72F2</t>
  </si>
  <si>
    <t>8033637029474</t>
  </si>
  <si>
    <t>B078TTXSD7</t>
  </si>
  <si>
    <t>8033637029467</t>
  </si>
  <si>
    <t>B078THKYMM</t>
  </si>
  <si>
    <t>8033637029498</t>
  </si>
  <si>
    <t>B079NXDTVY</t>
  </si>
  <si>
    <t>B079NTMCSZ</t>
  </si>
  <si>
    <t>B078TMMND9</t>
  </si>
  <si>
    <t>B078TSYTQY</t>
  </si>
  <si>
    <t>B078TTFNMN</t>
  </si>
  <si>
    <t>B078TMTFFS</t>
  </si>
  <si>
    <t>B083N2PVN3</t>
  </si>
  <si>
    <t>B083MYH1J1</t>
  </si>
  <si>
    <t>B083NCFS1T</t>
  </si>
  <si>
    <t>B083N22Y6S</t>
  </si>
  <si>
    <t>B083N38SSD</t>
  </si>
  <si>
    <t>B083NC4FGR</t>
  </si>
  <si>
    <t>B083MX1BR2</t>
  </si>
  <si>
    <t>B083MZ23D5</t>
  </si>
  <si>
    <t>B083N5DDG3</t>
  </si>
  <si>
    <t>B083N59LXM</t>
  </si>
  <si>
    <t>B083N61L1N</t>
  </si>
  <si>
    <t>B083N245LK</t>
  </si>
  <si>
    <t>B083N9HJ32</t>
  </si>
  <si>
    <t>B083N5Q5FV</t>
  </si>
  <si>
    <t>8051194583116</t>
  </si>
  <si>
    <t>B0798X3TR4</t>
  </si>
  <si>
    <t>B0798WJ98D</t>
  </si>
  <si>
    <t>B0798W4P5J</t>
  </si>
  <si>
    <t>B0798VV41P</t>
  </si>
  <si>
    <t>B0798W5QQW</t>
  </si>
  <si>
    <t>B0798WMX18</t>
  </si>
  <si>
    <t>B0798W3ZR2</t>
  </si>
  <si>
    <t>B0798X346Z</t>
  </si>
  <si>
    <t>B0798W8385</t>
  </si>
  <si>
    <t>B0798W3L8Q</t>
  </si>
  <si>
    <t>B0798WL4M9</t>
  </si>
  <si>
    <t>B0798WDNF8</t>
  </si>
  <si>
    <t>B0798WR43R</t>
  </si>
  <si>
    <t>B0798WMD4Q</t>
  </si>
  <si>
    <t>B0798VQ1XR</t>
  </si>
  <si>
    <t>B0798W8GGJ</t>
  </si>
  <si>
    <t>B0798XCW6Z</t>
  </si>
  <si>
    <t>B0798WM36M</t>
  </si>
  <si>
    <t>B0798WVCNR</t>
  </si>
  <si>
    <t>B0798VYX7D</t>
  </si>
  <si>
    <t>B0798X836B</t>
  </si>
  <si>
    <t>B0798WHVHK</t>
  </si>
  <si>
    <t>B0798W52PC</t>
  </si>
  <si>
    <t>B083N5LTN4</t>
  </si>
  <si>
    <t>B083N9JVJN</t>
  </si>
  <si>
    <t>B083N2SMPL</t>
  </si>
  <si>
    <t>B083MYWMFS</t>
  </si>
  <si>
    <t>B083N2ZHZV</t>
  </si>
  <si>
    <t>B083MX6XG9</t>
  </si>
  <si>
    <t>B083N67489</t>
  </si>
  <si>
    <t>B083MZVZGP</t>
  </si>
  <si>
    <t>B083N4M7FV</t>
  </si>
  <si>
    <t>B083N5BKBX</t>
  </si>
  <si>
    <t>B083N5KQTR</t>
  </si>
  <si>
    <t>B083N34R1P</t>
  </si>
  <si>
    <t>B076Q7KFF7</t>
  </si>
  <si>
    <t>B0799SB5PB</t>
  </si>
  <si>
    <t>B079P6X2GD</t>
  </si>
  <si>
    <t>B076Q763LN</t>
  </si>
  <si>
    <t>B076Q88XXQ</t>
  </si>
  <si>
    <t>B076Q6W51S</t>
  </si>
  <si>
    <t>B076Q7BQVP</t>
  </si>
  <si>
    <t>B076Q6JZFD</t>
  </si>
  <si>
    <t>B079P6XCWP</t>
  </si>
  <si>
    <t>B079P64DGS</t>
  </si>
  <si>
    <t>B076Q7HLXS</t>
  </si>
  <si>
    <t>B076Q6QDZH</t>
  </si>
  <si>
    <t>B076Q85SHD</t>
  </si>
  <si>
    <t>B076Q7WTLK</t>
  </si>
  <si>
    <t>8051194460677</t>
  </si>
  <si>
    <t>8051194460684</t>
  </si>
  <si>
    <t>8051194460691</t>
  </si>
  <si>
    <t>8051194438645</t>
  </si>
  <si>
    <t>8051194460653</t>
  </si>
  <si>
    <t>8051194460646</t>
  </si>
  <si>
    <t>8051194460660</t>
  </si>
  <si>
    <t>8051194230652</t>
  </si>
  <si>
    <t>8051194230669</t>
  </si>
  <si>
    <t>8051194230676</t>
  </si>
  <si>
    <t>8051194169839</t>
  </si>
  <si>
    <t>8051194230584</t>
  </si>
  <si>
    <t>8051194230591</t>
  </si>
  <si>
    <t>8051194438652</t>
  </si>
  <si>
    <t>8051194460721</t>
  </si>
  <si>
    <t>B076Q8M82W</t>
  </si>
  <si>
    <t>B079P6V3R9</t>
  </si>
  <si>
    <t>B079P8LNRG</t>
  </si>
  <si>
    <t>B076Q81LY3</t>
  </si>
  <si>
    <t>B076Q658D6</t>
  </si>
  <si>
    <t>B076Q6D6GY</t>
  </si>
  <si>
    <t>B076Q6HWM3</t>
  </si>
  <si>
    <t>8051194460776</t>
  </si>
  <si>
    <t>8051194460783</t>
  </si>
  <si>
    <t>8051194438669</t>
  </si>
  <si>
    <t>8051194460752</t>
  </si>
  <si>
    <t>8051194460745</t>
  </si>
  <si>
    <t>8051194460769</t>
  </si>
  <si>
    <t>8051194230737</t>
  </si>
  <si>
    <t>8051194170040</t>
  </si>
  <si>
    <t>8051194230607</t>
  </si>
  <si>
    <t>8051194230720</t>
  </si>
  <si>
    <t>8051194230614</t>
  </si>
  <si>
    <t>8033637920863</t>
  </si>
  <si>
    <t>8033637920849</t>
  </si>
  <si>
    <t>8033637920832</t>
  </si>
  <si>
    <t>8033637920924</t>
  </si>
  <si>
    <t>B00384XFHU</t>
  </si>
  <si>
    <t>B003850Z2W</t>
  </si>
  <si>
    <t>B00384XFD4</t>
  </si>
  <si>
    <t>B00384Z6RM</t>
  </si>
  <si>
    <t>B003852YV2</t>
  </si>
  <si>
    <t>8033637422800</t>
  </si>
  <si>
    <t>8033637464053</t>
  </si>
  <si>
    <t>8033637422794</t>
  </si>
  <si>
    <t>8033637457642</t>
  </si>
  <si>
    <t>8033637422787</t>
  </si>
  <si>
    <t>8033637464060</t>
  </si>
  <si>
    <t>B07MN16NK7</t>
  </si>
  <si>
    <t>B07MCZFP3R</t>
  </si>
  <si>
    <t>B07MMZ6KTH</t>
  </si>
  <si>
    <t>B07MCZHSR3</t>
  </si>
  <si>
    <t>B07MGKZJ28</t>
  </si>
  <si>
    <t>B07MN21BZX</t>
  </si>
  <si>
    <t>B07MMZSKQB</t>
  </si>
  <si>
    <t>B07MK6HZWK</t>
  </si>
  <si>
    <t>B07M5N6LY5</t>
  </si>
  <si>
    <t>B07M9DMGZ3</t>
  </si>
  <si>
    <t>B07MGL6WTL</t>
  </si>
  <si>
    <t>B07M9DMWYZ</t>
  </si>
  <si>
    <t>B07MCZJHVM</t>
  </si>
  <si>
    <t>B07MMVQ4BD</t>
  </si>
  <si>
    <t>B07PWGD665</t>
  </si>
  <si>
    <t>B07PVHYV5K</t>
  </si>
  <si>
    <t>B07PWDVT28</t>
  </si>
  <si>
    <t>B07PVK4BWF</t>
  </si>
  <si>
    <t>B07PVJRPRC</t>
  </si>
  <si>
    <t>B07PXKPZ8K</t>
  </si>
  <si>
    <t>B078TTXSGQ</t>
  </si>
  <si>
    <t>B07B9Z9Z5G</t>
  </si>
  <si>
    <t>B078TSYLNN</t>
  </si>
  <si>
    <t>B078TMMNGT</t>
  </si>
  <si>
    <t>B078TT2LMW</t>
  </si>
  <si>
    <t>B078TQ4QKQ</t>
  </si>
  <si>
    <t>B083NC4QGL</t>
  </si>
  <si>
    <t>B083NKCW6J</t>
  </si>
  <si>
    <t>B083N83B1Z</t>
  </si>
  <si>
    <t>B083NHNQFC</t>
  </si>
  <si>
    <t>B083NGG74K</t>
  </si>
  <si>
    <t>B083MY9PBY</t>
  </si>
  <si>
    <t>B083N4P7CK</t>
  </si>
  <si>
    <t>B083NC1FZ7</t>
  </si>
  <si>
    <t>B083N9HHNZ</t>
  </si>
  <si>
    <t>B083N8W595</t>
  </si>
  <si>
    <t>B083N7G1LC</t>
  </si>
  <si>
    <t>B083N8NJM4</t>
  </si>
  <si>
    <t>B083N34RQH</t>
  </si>
  <si>
    <t>B083N6Q773</t>
  </si>
  <si>
    <t>B083NBXGL4</t>
  </si>
  <si>
    <t>B083N9LPS4</t>
  </si>
  <si>
    <t>B083NCKBKT</t>
  </si>
  <si>
    <t>B083NH1QMW</t>
  </si>
  <si>
    <t>B083NBYHX4</t>
  </si>
  <si>
    <t>B083NGQPKZ</t>
  </si>
  <si>
    <t>B083NJFQ4H</t>
  </si>
  <si>
    <t>B083NB5N6W</t>
  </si>
  <si>
    <t>B083N6VHF2</t>
  </si>
  <si>
    <t>B083ND8XJY</t>
  </si>
  <si>
    <t>B083NJDKPT</t>
  </si>
  <si>
    <t>B083N4WYD7</t>
  </si>
  <si>
    <t>8033637328850</t>
  </si>
  <si>
    <t>8033637328843</t>
  </si>
  <si>
    <t>8051194465504</t>
  </si>
  <si>
    <t>8051194465481</t>
  </si>
  <si>
    <t>8051194465474</t>
  </si>
  <si>
    <t>8051194465467</t>
  </si>
  <si>
    <t>8051194465498</t>
  </si>
  <si>
    <t>B075KZ4NNF</t>
  </si>
  <si>
    <t>B075KW926H</t>
  </si>
  <si>
    <t>B075KTWT77</t>
  </si>
  <si>
    <t>B075KTSWGH</t>
  </si>
  <si>
    <t>B075ZLLFTH</t>
  </si>
  <si>
    <t>B077BG1RP9</t>
  </si>
  <si>
    <t>B075L19PGT</t>
  </si>
  <si>
    <t>B075KXZDV8</t>
  </si>
  <si>
    <t>B075ZJSX2Y</t>
  </si>
  <si>
    <t>B075ZHDM5C</t>
  </si>
  <si>
    <t>B075ZJ1GB1</t>
  </si>
  <si>
    <t>B075KPKM6J</t>
  </si>
  <si>
    <t>B077BQRBV6</t>
  </si>
  <si>
    <t>B075L22L6J</t>
  </si>
  <si>
    <t>B075L2DJ8Q</t>
  </si>
  <si>
    <t>B075Z7ZRQ9</t>
  </si>
  <si>
    <t>B075KXRCKG</t>
  </si>
  <si>
    <t>B075KPWJ89</t>
  </si>
  <si>
    <t>B075L23YSC</t>
  </si>
  <si>
    <t>B075KZRTZQ</t>
  </si>
  <si>
    <t>B075KTWBQF</t>
  </si>
  <si>
    <t>B07V2BHR1Q</t>
  </si>
  <si>
    <t>B07V5K8Z8R</t>
  </si>
  <si>
    <t>B07V6M5ZQH</t>
  </si>
  <si>
    <t>B07V2BJT27</t>
  </si>
  <si>
    <t>B07V2BHYP1</t>
  </si>
  <si>
    <t>B07V6KXGH6</t>
  </si>
  <si>
    <t>B07V3GDLL3</t>
  </si>
  <si>
    <t>B07V5K7DCB</t>
  </si>
  <si>
    <t>B07V6N161D</t>
  </si>
  <si>
    <t>B07V2BHCDW</t>
  </si>
  <si>
    <t>B07V6KZFM8</t>
  </si>
  <si>
    <t>B07V6LZJWX</t>
  </si>
  <si>
    <t>B07V5K8SB8</t>
  </si>
  <si>
    <t>B07V2BK4XY</t>
  </si>
  <si>
    <t>B07V6MZSP5</t>
  </si>
  <si>
    <t>B07V3GFPBF</t>
  </si>
  <si>
    <t>B07V3GFRQ2</t>
  </si>
  <si>
    <t>B07V5K8P8V</t>
  </si>
  <si>
    <t>B07V2BJV3W</t>
  </si>
  <si>
    <t>B07V6MV59D</t>
  </si>
  <si>
    <t>B07V4GM865</t>
  </si>
  <si>
    <t>B07V3GFJC3</t>
  </si>
  <si>
    <t>B07V4GM9RF</t>
  </si>
  <si>
    <t>B07V5K94LG</t>
  </si>
  <si>
    <t>B07V4GM8RG</t>
  </si>
  <si>
    <t>B07V5K8H7X</t>
  </si>
  <si>
    <t>B07V2BHCKG</t>
  </si>
  <si>
    <t>B07V5K75GP</t>
  </si>
  <si>
    <t>B01N5Q9JQZ</t>
  </si>
  <si>
    <t>B01MR6X9KY</t>
  </si>
  <si>
    <t>B01MS8CTWH</t>
  </si>
  <si>
    <t>B01MUBMYI0</t>
  </si>
  <si>
    <t>B01MTA00GU</t>
  </si>
  <si>
    <t>B01MT9ZZNX</t>
  </si>
  <si>
    <t>B01MT9ZZU8</t>
  </si>
  <si>
    <t>B06XR8ZBD5</t>
  </si>
  <si>
    <t>B06XR9B38C</t>
  </si>
  <si>
    <t>B06XRHRXYK</t>
  </si>
  <si>
    <t>B06XRR7VDH</t>
  </si>
  <si>
    <t>B06XRCZVF4</t>
  </si>
  <si>
    <t>B06XRP8XR2</t>
  </si>
  <si>
    <t>B06XR9B1TX</t>
  </si>
  <si>
    <t>B06XRQLQH9</t>
  </si>
  <si>
    <t>B06XR7SLB1</t>
  </si>
  <si>
    <t>B06XRR7VDR</t>
  </si>
  <si>
    <t>B06XRT1W7S</t>
  </si>
  <si>
    <t>B06XRSMRPQ</t>
  </si>
  <si>
    <t>B06XRRWLVP</t>
  </si>
  <si>
    <t>B01N0SGZBX</t>
  </si>
  <si>
    <t>B01NCN45E5</t>
  </si>
  <si>
    <t>B01NCN631R</t>
  </si>
  <si>
    <t>B01MZ1EKO8</t>
  </si>
  <si>
    <t>B01N9J8AIR</t>
  </si>
  <si>
    <t>B06XRSQSY4</t>
  </si>
  <si>
    <t>B06XRRGQT1</t>
  </si>
  <si>
    <t>B06XRQH224</t>
  </si>
  <si>
    <t>B06W5222ZQ</t>
  </si>
  <si>
    <t>B06VSKZ829</t>
  </si>
  <si>
    <t>B06W9DXJXN</t>
  </si>
  <si>
    <t>B01N1TXW1K</t>
  </si>
  <si>
    <t>B01MT0PFVR</t>
  </si>
  <si>
    <t>B06WLGSJ11</t>
  </si>
  <si>
    <t>B06WV7C1JX</t>
  </si>
  <si>
    <t>B06WGLG9XN</t>
  </si>
  <si>
    <t>B078TQ4QKR</t>
  </si>
  <si>
    <t>B078TTNV77</t>
  </si>
  <si>
    <t>B078TTJT68</t>
  </si>
  <si>
    <t>B078TTSCG3</t>
  </si>
  <si>
    <t>B078TMMNGQ</t>
  </si>
  <si>
    <t>B078TSRF8X</t>
  </si>
  <si>
    <t>B078TSRF8V</t>
  </si>
  <si>
    <t>B078TTFNQR</t>
  </si>
  <si>
    <t>B078TJLJ2S</t>
  </si>
  <si>
    <t>B078TSRF8W</t>
  </si>
  <si>
    <t>B078TTXSGL</t>
  </si>
  <si>
    <t>B078TTS7MN</t>
  </si>
  <si>
    <t>B078TTJ31X</t>
  </si>
  <si>
    <t>B078TTNS9W</t>
  </si>
  <si>
    <t>B07V5KBDXQ</t>
  </si>
  <si>
    <t>B07V3GF59F</t>
  </si>
  <si>
    <t>B07V2BKCRL</t>
  </si>
  <si>
    <t>B07V2BKWC4</t>
  </si>
  <si>
    <t>B07V6JYBFL</t>
  </si>
  <si>
    <t>B07V5K9QVS</t>
  </si>
  <si>
    <t>B07V5K3YFG</t>
  </si>
  <si>
    <t>B07V6MV4G3</t>
  </si>
  <si>
    <t>B07V4GNK2L</t>
  </si>
  <si>
    <t>B07V5KBKRN</t>
  </si>
  <si>
    <t>B07V5KBHWX</t>
  </si>
  <si>
    <t>B07V4GMS3S</t>
  </si>
  <si>
    <t>B07V4GKZNT</t>
  </si>
  <si>
    <t>B07V6KWRL5</t>
  </si>
  <si>
    <t>B075M2DD8F</t>
  </si>
  <si>
    <t>8021506937357</t>
  </si>
  <si>
    <t>B075L4HQ6R</t>
  </si>
  <si>
    <t>8021506937364</t>
  </si>
  <si>
    <t>B075KZCLGN</t>
  </si>
  <si>
    <t>8021506937371</t>
  </si>
  <si>
    <t>B075KQLW3Q</t>
  </si>
  <si>
    <t>8021506937388</t>
  </si>
  <si>
    <t>B075KXSH4P</t>
  </si>
  <si>
    <t>8021506937395</t>
  </si>
  <si>
    <t>B075LWW6BQ</t>
  </si>
  <si>
    <t>8021506937401</t>
  </si>
  <si>
    <t>B075KTS9T3</t>
  </si>
  <si>
    <t>8021506937418</t>
  </si>
  <si>
    <t>B075KZPZL9</t>
  </si>
  <si>
    <t>8021506937494</t>
  </si>
  <si>
    <t>B075KQMWZC</t>
  </si>
  <si>
    <t>8021506937500</t>
  </si>
  <si>
    <t>B075LWJN4B</t>
  </si>
  <si>
    <t>8021506937517</t>
  </si>
  <si>
    <t>B075L43KKF</t>
  </si>
  <si>
    <t>8021506937524</t>
  </si>
  <si>
    <t>B075M962VD</t>
  </si>
  <si>
    <t>8021506937531</t>
  </si>
  <si>
    <t>B075L3GBX9</t>
  </si>
  <si>
    <t>8021506937548</t>
  </si>
  <si>
    <t>B075KTWBQL</t>
  </si>
  <si>
    <t>8021506937555</t>
  </si>
  <si>
    <t>B075KS2JF8</t>
  </si>
  <si>
    <t>8021506937425</t>
  </si>
  <si>
    <t>B075KZK5YB</t>
  </si>
  <si>
    <t>8021506937432</t>
  </si>
  <si>
    <t>B075M3DZQ5</t>
  </si>
  <si>
    <t>8021506937449</t>
  </si>
  <si>
    <t>B075M1RYTD</t>
  </si>
  <si>
    <t>8021506937456</t>
  </si>
  <si>
    <t>B075L4XCPR</t>
  </si>
  <si>
    <t>8021506937562</t>
  </si>
  <si>
    <t>B075L4KZSZ</t>
  </si>
  <si>
    <t>8021506937579</t>
  </si>
  <si>
    <t>B075LP7C44</t>
  </si>
  <si>
    <t>8021506937586</t>
  </si>
  <si>
    <t>B075L1QM46</t>
  </si>
  <si>
    <t>8021506937593</t>
  </si>
  <si>
    <t>B075M21GKF</t>
  </si>
  <si>
    <t>8021506937609</t>
  </si>
  <si>
    <t>B075KTYS7T</t>
  </si>
  <si>
    <t>8021506937616</t>
  </si>
  <si>
    <t>B075KZK5YC</t>
  </si>
  <si>
    <t>8021506937463</t>
  </si>
  <si>
    <t>B075KTX5YW</t>
  </si>
  <si>
    <t>8021506937623</t>
  </si>
  <si>
    <t>B075L4KGL8</t>
  </si>
  <si>
    <t>8021506937470</t>
  </si>
  <si>
    <t>B075M7BRCX</t>
  </si>
  <si>
    <t>8021506937487</t>
  </si>
  <si>
    <t>B07FQNPWV9</t>
  </si>
  <si>
    <t>B07FQV34DJ</t>
  </si>
  <si>
    <t>B07FQWKX72</t>
  </si>
  <si>
    <t>B07FR11JHF</t>
  </si>
  <si>
    <t>B07GBLZVK4</t>
  </si>
  <si>
    <t>B07GBMGBVX</t>
  </si>
  <si>
    <t>B07GBLMV4N</t>
  </si>
  <si>
    <t>B07R4PNRHB</t>
  </si>
  <si>
    <t>B07R5PXWT7</t>
  </si>
  <si>
    <t>B07RBRGNFP</t>
  </si>
  <si>
    <t>B07R46GKS5</t>
  </si>
  <si>
    <t>B07R7RHY2N</t>
  </si>
  <si>
    <t>B07RBKR85B</t>
  </si>
  <si>
    <t>B07R6NSJ2S</t>
  </si>
  <si>
    <t>B072L2PD5K</t>
  </si>
  <si>
    <t>B071DNRLBQ</t>
  </si>
  <si>
    <t>B071V5D8S9</t>
  </si>
  <si>
    <t>B07115KC6P</t>
  </si>
  <si>
    <t>B07115KGR1</t>
  </si>
  <si>
    <t>B071YMZBDX</t>
  </si>
  <si>
    <t>B071NFYY4J</t>
  </si>
  <si>
    <t>B072NZ281T</t>
  </si>
  <si>
    <t>B071YMZ9Z7</t>
  </si>
  <si>
    <t>B07115K4RY</t>
  </si>
  <si>
    <t>B071DNRSJM</t>
  </si>
  <si>
    <t>B071H8BFMH</t>
  </si>
  <si>
    <t>B07115KBQ6</t>
  </si>
  <si>
    <t>B0718XJMLG</t>
  </si>
  <si>
    <t>B072B9M12B</t>
  </si>
  <si>
    <t>B072542LPK</t>
  </si>
  <si>
    <t>B072542PRM</t>
  </si>
  <si>
    <t>B072NZ94F6</t>
  </si>
  <si>
    <t>B071V6LTF7</t>
  </si>
  <si>
    <t>B072HGTMYD</t>
  </si>
  <si>
    <t>B0713R6MTM</t>
  </si>
  <si>
    <t>B07V5KB2R5</t>
  </si>
  <si>
    <t>B07V4GMPQQ</t>
  </si>
  <si>
    <t>B07V7KS52H</t>
  </si>
  <si>
    <t>B07V5K5VTF</t>
  </si>
  <si>
    <t>B07V2BLJCL</t>
  </si>
  <si>
    <t>B07V7HMBRC</t>
  </si>
  <si>
    <t>B07V2BL5S6</t>
  </si>
  <si>
    <t>B07DVXZHYQ</t>
  </si>
  <si>
    <t>B07DVRJ112</t>
  </si>
  <si>
    <t>B07DVQ4X2P</t>
  </si>
  <si>
    <t>B07DVVGVK6</t>
  </si>
  <si>
    <t>B07DVQYH98</t>
  </si>
  <si>
    <t>B07DVWZ3B6</t>
  </si>
  <si>
    <t>B07DVRZNF9</t>
  </si>
  <si>
    <t>B07DVSLJT7</t>
  </si>
  <si>
    <t>B07DVQQJJ5</t>
  </si>
  <si>
    <t>B07DW2MKRS</t>
  </si>
  <si>
    <t>B07DW16G93</t>
  </si>
  <si>
    <t>B07DVWW7Q8</t>
  </si>
  <si>
    <t>B07DVV3WRG</t>
  </si>
  <si>
    <t>B07DVZ5SRD</t>
  </si>
  <si>
    <t>B07DVT9ZYL</t>
  </si>
  <si>
    <t>B07DVVCRK2</t>
  </si>
  <si>
    <t>B07DVSFQKD</t>
  </si>
  <si>
    <t>B07DVP58Z4</t>
  </si>
  <si>
    <t>B07DVVD5TK</t>
  </si>
  <si>
    <t>B07DVSVWRT</t>
  </si>
  <si>
    <t>B07DVWGF9G</t>
  </si>
  <si>
    <t>B07GN32656</t>
  </si>
  <si>
    <t>B07GN4B4SF</t>
  </si>
  <si>
    <t>B07GN59M5C</t>
  </si>
  <si>
    <t>B07GN15T8N</t>
  </si>
  <si>
    <t>B07GN259T4</t>
  </si>
  <si>
    <t>B07GN32K53</t>
  </si>
  <si>
    <t>B07GN4RM8Q</t>
  </si>
  <si>
    <t>B07GN1GJ2M</t>
  </si>
  <si>
    <t>8021506924364</t>
  </si>
  <si>
    <t>8021506924388</t>
  </si>
  <si>
    <t>8021506924395</t>
  </si>
  <si>
    <t>8021506924401</t>
  </si>
  <si>
    <t>8021506924418</t>
  </si>
  <si>
    <t>8021506924425</t>
  </si>
  <si>
    <t>8021506924432</t>
  </si>
  <si>
    <t>8021506924449</t>
  </si>
  <si>
    <t>8021506924456</t>
  </si>
  <si>
    <t>8021506948940</t>
  </si>
  <si>
    <t>8021506948957</t>
  </si>
  <si>
    <t>8021506948964</t>
  </si>
  <si>
    <t>8021506948971</t>
  </si>
  <si>
    <t>8021506948988</t>
  </si>
  <si>
    <t>8021506948995</t>
  </si>
  <si>
    <t>8021506949008</t>
  </si>
  <si>
    <t>8021506949015</t>
  </si>
  <si>
    <t>8021506949022</t>
  </si>
  <si>
    <t>8021506924463</t>
  </si>
  <si>
    <t>8021506924470</t>
  </si>
  <si>
    <t>8021506924487</t>
  </si>
  <si>
    <t>8021506924494</t>
  </si>
  <si>
    <t>8021506924500</t>
  </si>
  <si>
    <t>8021506924517</t>
  </si>
  <si>
    <t>8021506924524</t>
  </si>
  <si>
    <t>B07GN482WB</t>
  </si>
  <si>
    <t>B07GN38X4B</t>
  </si>
  <si>
    <t>B07GN69KW4</t>
  </si>
  <si>
    <t>B07GN21BXL</t>
  </si>
  <si>
    <t>B07GN5BTD6</t>
  </si>
  <si>
    <t>B07GN2CJKF</t>
  </si>
  <si>
    <t>B07GN348L3</t>
  </si>
  <si>
    <t>B07GN57GQG</t>
  </si>
  <si>
    <t>B073JJ142Y</t>
  </si>
  <si>
    <t>B075FH69MZ</t>
  </si>
  <si>
    <t>B077B5D9DS</t>
  </si>
  <si>
    <t>B077BMTTTM</t>
  </si>
  <si>
    <t>B073JJ2HT6</t>
  </si>
  <si>
    <t>B073JJW2CZ</t>
  </si>
  <si>
    <t>B073JJ1433</t>
  </si>
  <si>
    <t>B073JDLNYG</t>
  </si>
  <si>
    <t>B077BQVPD1</t>
  </si>
  <si>
    <t>B073JJRVPQ</t>
  </si>
  <si>
    <t>B07FQDWGY1</t>
  </si>
  <si>
    <t>B07FQVD536</t>
  </si>
  <si>
    <t>B07GDBTKZ9</t>
  </si>
  <si>
    <t>B07GDBZQC4</t>
  </si>
  <si>
    <t>B07FQS5C9W</t>
  </si>
  <si>
    <t>B07FQVD55F</t>
  </si>
  <si>
    <t>B07FQSX9NV</t>
  </si>
  <si>
    <t>B07GDBTL69</t>
  </si>
  <si>
    <t>B07FQMPWVW</t>
  </si>
  <si>
    <t>B07GDCK4KS</t>
  </si>
  <si>
    <t>B07FQDW653</t>
  </si>
  <si>
    <t>B07FQV8K4N</t>
  </si>
  <si>
    <t>B07FQPKPTV</t>
  </si>
  <si>
    <t>B07FQS8WFZ</t>
  </si>
  <si>
    <t>B07FQDWGY5</t>
  </si>
  <si>
    <t>B07GDBKSTN</t>
  </si>
  <si>
    <t>B07GDCW5HF</t>
  </si>
  <si>
    <t>B07FQWW2RM</t>
  </si>
  <si>
    <t>B07FR11JHJ</t>
  </si>
  <si>
    <t>B07FQKTJLS</t>
  </si>
  <si>
    <t>B07FR11JJR</t>
  </si>
  <si>
    <t>B01I9CIJLC</t>
  </si>
  <si>
    <t>8021506046653</t>
  </si>
  <si>
    <t>B01I9CIWEG</t>
  </si>
  <si>
    <t>8021506046660</t>
  </si>
  <si>
    <t>B01M0O5PVT</t>
  </si>
  <si>
    <t>8021506046677</t>
  </si>
  <si>
    <t>B01I9C0INO</t>
  </si>
  <si>
    <t>8021506018667</t>
  </si>
  <si>
    <t>B01I9CID1S</t>
  </si>
  <si>
    <t>8021506046639</t>
  </si>
  <si>
    <t>B01I9CI6SI</t>
  </si>
  <si>
    <t>8021506046622</t>
  </si>
  <si>
    <t>B01I9CI2DW</t>
  </si>
  <si>
    <t>8021506046646</t>
  </si>
  <si>
    <t>B01I9BYECG</t>
  </si>
  <si>
    <t>8021506045557</t>
  </si>
  <si>
    <t>B01I9BYKRK</t>
  </si>
  <si>
    <t>8021506045564</t>
  </si>
  <si>
    <t>B01M00TG2Y</t>
  </si>
  <si>
    <t>8021506046615</t>
  </si>
  <si>
    <t>B01I9BYEFS</t>
  </si>
  <si>
    <t>8021506018650</t>
  </si>
  <si>
    <t>B01I9C4BDW</t>
  </si>
  <si>
    <t>8021506045533</t>
  </si>
  <si>
    <t>B01I9C3S9U</t>
  </si>
  <si>
    <t>8021506045526</t>
  </si>
  <si>
    <t>B01I9BYP98</t>
  </si>
  <si>
    <t>8021506045540</t>
  </si>
  <si>
    <t>B07FQS8WFN</t>
  </si>
  <si>
    <t>8033637205120</t>
  </si>
  <si>
    <t>B07GDF77DP</t>
  </si>
  <si>
    <t>8033637205137</t>
  </si>
  <si>
    <t>B07GDFBH9G</t>
  </si>
  <si>
    <t>8033637205144</t>
  </si>
  <si>
    <t>B07FQV34D9</t>
  </si>
  <si>
    <t>8033637205106</t>
  </si>
  <si>
    <t>B07FQXH73T</t>
  </si>
  <si>
    <t>8033637205090</t>
  </si>
  <si>
    <t>B07FQKX964</t>
  </si>
  <si>
    <t>8033637205083</t>
  </si>
  <si>
    <t>B07FQWW2Q3</t>
  </si>
  <si>
    <t>8033637205113</t>
  </si>
  <si>
    <t>B07FQP8GP8</t>
  </si>
  <si>
    <t>8033637205199</t>
  </si>
  <si>
    <t>B07GDFF5L7</t>
  </si>
  <si>
    <t>8033637205205</t>
  </si>
  <si>
    <t>B07GDC6CQD</t>
  </si>
  <si>
    <t>8033637205212</t>
  </si>
  <si>
    <t>B07FQXH73H</t>
  </si>
  <si>
    <t>8033637205175</t>
  </si>
  <si>
    <t>B07FQTS4PN</t>
  </si>
  <si>
    <t>8033637205168</t>
  </si>
  <si>
    <t>B07FQXH72T</t>
  </si>
  <si>
    <t>8033637205151</t>
  </si>
  <si>
    <t>B07FQV34F8</t>
  </si>
  <si>
    <t>8033637205182</t>
  </si>
  <si>
    <t>8051194986795</t>
  </si>
  <si>
    <t>8051194986801</t>
  </si>
  <si>
    <t>8051194986818</t>
  </si>
  <si>
    <t>8051194978288</t>
  </si>
  <si>
    <t>8051194978240</t>
  </si>
  <si>
    <t>8051194986771</t>
  </si>
  <si>
    <t>8051194986788</t>
  </si>
  <si>
    <t>8051194986856</t>
  </si>
  <si>
    <t>8051194986863</t>
  </si>
  <si>
    <t>8051194986870</t>
  </si>
  <si>
    <t>8051194978257</t>
  </si>
  <si>
    <t>8051194986832</t>
  </si>
  <si>
    <t>8051194986825</t>
  </si>
  <si>
    <t>8051194986849</t>
  </si>
  <si>
    <t>8051194986887</t>
  </si>
  <si>
    <t>8051194986894</t>
  </si>
  <si>
    <t>8051194986900</t>
  </si>
  <si>
    <t>8051194978264</t>
  </si>
  <si>
    <t>8051194978349</t>
  </si>
  <si>
    <t>8051194978332</t>
  </si>
  <si>
    <t>8051194978271</t>
  </si>
  <si>
    <t>B07L5TL5R2</t>
  </si>
  <si>
    <t>B07L5WBMVL</t>
  </si>
  <si>
    <t>B07L5YC52M</t>
  </si>
  <si>
    <t>B07L34DGDM</t>
  </si>
  <si>
    <t>B07L5WFTC6</t>
  </si>
  <si>
    <t>B07L5XSM9V</t>
  </si>
  <si>
    <t>B07L35CM4Z</t>
  </si>
  <si>
    <t>B07L5W9YFR</t>
  </si>
  <si>
    <t>B07L5X579L</t>
  </si>
  <si>
    <t>B07L5WG5YR</t>
  </si>
  <si>
    <t>B07L35G3X4</t>
  </si>
  <si>
    <t>B07L357Z17</t>
  </si>
  <si>
    <t>B07L5X4L71</t>
  </si>
  <si>
    <t>B07L369CH8</t>
  </si>
  <si>
    <t>B07V5K2RXX</t>
  </si>
  <si>
    <t>B07V4GNZ6W</t>
  </si>
  <si>
    <t>B07V3GGXP6</t>
  </si>
  <si>
    <t>B07V6MRDTS</t>
  </si>
  <si>
    <t>B07V5KBZCG</t>
  </si>
  <si>
    <t>B07V6JY6VG</t>
  </si>
  <si>
    <t>B07V7JSWXK</t>
  </si>
  <si>
    <t>B07V6LFXD3</t>
  </si>
  <si>
    <t>B07V7LSMHB</t>
  </si>
  <si>
    <t>B07V5KBF7B</t>
  </si>
  <si>
    <t>B07V6M6S48</t>
  </si>
  <si>
    <t>B07V4GP9L1</t>
  </si>
  <si>
    <t>B07V6K6FZF</t>
  </si>
  <si>
    <t>B07V2BMT87</t>
  </si>
  <si>
    <t>B07DVQYZWM</t>
  </si>
  <si>
    <t>B07DVRFZ3S</t>
  </si>
  <si>
    <t>B07DVQKSXY</t>
  </si>
  <si>
    <t>B07DVRQJTX</t>
  </si>
  <si>
    <t>B07DVTY8DF</t>
  </si>
  <si>
    <t>B07FGD6N6S</t>
  </si>
  <si>
    <t>B07FGDX824</t>
  </si>
  <si>
    <t>B07DVSLK79</t>
  </si>
  <si>
    <t>B07DVSR4V7</t>
  </si>
  <si>
    <t>B07DVR484G</t>
  </si>
  <si>
    <t>B076Q74X64</t>
  </si>
  <si>
    <t>B075FDJG38</t>
  </si>
  <si>
    <t>B075FHJG1Y</t>
  </si>
  <si>
    <t>B075FJ6PPP</t>
  </si>
  <si>
    <t>B075FH1SZV</t>
  </si>
  <si>
    <t>B076Q666HZ</t>
  </si>
  <si>
    <t>B075FHWVW3</t>
  </si>
  <si>
    <t>B075FDJ6PF</t>
  </si>
  <si>
    <t>B075FH3XNW</t>
  </si>
  <si>
    <t>B075FHKKPD</t>
  </si>
  <si>
    <t>B07GN4L67Q</t>
  </si>
  <si>
    <t>8033637205489</t>
  </si>
  <si>
    <t>B07GN4ZC5G</t>
  </si>
  <si>
    <t>8033637205465</t>
  </si>
  <si>
    <t>B07GN55DMX</t>
  </si>
  <si>
    <t>8033637205458</t>
  </si>
  <si>
    <t>B07GN5CVTY</t>
  </si>
  <si>
    <t>8033637205441</t>
  </si>
  <si>
    <t>B07GN4L139</t>
  </si>
  <si>
    <t>8033637205472</t>
  </si>
  <si>
    <t>B07GN77RCJ</t>
  </si>
  <si>
    <t>8033637205533</t>
  </si>
  <si>
    <t>B07GN6F4BL</t>
  </si>
  <si>
    <t>8033637205519</t>
  </si>
  <si>
    <t>B07GN557DB</t>
  </si>
  <si>
    <t>8033637205502</t>
  </si>
  <si>
    <t>B07GN593NK</t>
  </si>
  <si>
    <t>8033637205496</t>
  </si>
  <si>
    <t>B07GN67MNW</t>
  </si>
  <si>
    <t>8033637205526</t>
  </si>
  <si>
    <t>8051194987440</t>
  </si>
  <si>
    <t>8051194987426</t>
  </si>
  <si>
    <t>8051194978301</t>
  </si>
  <si>
    <t>8051194978356</t>
  </si>
  <si>
    <t>8051194987433</t>
  </si>
  <si>
    <t>8051194987495</t>
  </si>
  <si>
    <t>8051194987471</t>
  </si>
  <si>
    <t>8051194978318</t>
  </si>
  <si>
    <t>8051194987464</t>
  </si>
  <si>
    <t>8051194987488</t>
  </si>
  <si>
    <t>B07V4GVWTQ</t>
  </si>
  <si>
    <t>B07V6LN9BJ</t>
  </si>
  <si>
    <t>B07V4GYFZN</t>
  </si>
  <si>
    <t>B07V5KLCLW</t>
  </si>
  <si>
    <t>B07V6N9WSF</t>
  </si>
  <si>
    <t>B07V3GR7FX</t>
  </si>
  <si>
    <t>B07V7HC266</t>
  </si>
  <si>
    <t>B07V4GVNK5</t>
  </si>
  <si>
    <t>B07V5KMNNH</t>
  </si>
  <si>
    <t>B07V6NBCV1</t>
  </si>
  <si>
    <t>B07V5KMCS4</t>
  </si>
  <si>
    <t>B07V2BVST9</t>
  </si>
  <si>
    <t>B01I9CETXY</t>
  </si>
  <si>
    <t>B01I9CEOI4</t>
  </si>
  <si>
    <t>B01LXQQ1RS</t>
  </si>
  <si>
    <t>B01I9CEO7A</t>
  </si>
  <si>
    <t>B01I9CEA56</t>
  </si>
  <si>
    <t>B01I9CE6AU</t>
  </si>
  <si>
    <t>B01I9CEKMO</t>
  </si>
  <si>
    <t>B01I9CFWAI</t>
  </si>
  <si>
    <t>B01I9CDVEM</t>
  </si>
  <si>
    <t>B01LYPX7FI</t>
  </si>
  <si>
    <t>B01I9CFHRG</t>
  </si>
  <si>
    <t>B01I9CFL18</t>
  </si>
  <si>
    <t>B01I9CITHG</t>
  </si>
  <si>
    <t>B01I9CFRO4</t>
  </si>
  <si>
    <t>B07L5WWTT8</t>
  </si>
  <si>
    <t>B07L5XHD5J</t>
  </si>
  <si>
    <t>B07L5WHC1L</t>
  </si>
  <si>
    <t>B07L5Z2WLJ</t>
  </si>
  <si>
    <t>B07L5WCXT4</t>
  </si>
  <si>
    <t>B07L5X56LW</t>
  </si>
  <si>
    <t>B07L5X1WKJ</t>
  </si>
  <si>
    <t>B07L5YJNP7</t>
  </si>
  <si>
    <t>B07L5Y4755</t>
  </si>
  <si>
    <t>B07L5Y628K</t>
  </si>
  <si>
    <t>B07L5W524S</t>
  </si>
  <si>
    <t>B07L5XNJ4L</t>
  </si>
  <si>
    <t>B07L5WMYSL</t>
  </si>
  <si>
    <t>B07L5XYJF3</t>
  </si>
  <si>
    <t>B07GDFZNCJ</t>
  </si>
  <si>
    <t>B07GDDRJ1K</t>
  </si>
  <si>
    <t>B07GDFNGSJ</t>
  </si>
  <si>
    <t>B07GDCVYJ7</t>
  </si>
  <si>
    <t>B07GDGRNNY</t>
  </si>
  <si>
    <t>B07GDDFSKS</t>
  </si>
  <si>
    <t>B07GDCF925</t>
  </si>
  <si>
    <t>B072317KZ1</t>
  </si>
  <si>
    <t>B07X3Q6GBW</t>
  </si>
  <si>
    <t>B07X3PN92J</t>
  </si>
  <si>
    <t>B072BRDK8X</t>
  </si>
  <si>
    <t>B072BRZ1Y1</t>
  </si>
  <si>
    <t>B07WPWT6JS</t>
  </si>
  <si>
    <t>B071S484RZ</t>
  </si>
  <si>
    <t>B07FQDWGY8</t>
  </si>
  <si>
    <t>B07GCH8V1S</t>
  </si>
  <si>
    <t>B07FQDWKCM</t>
  </si>
  <si>
    <t>B07FQTJ6Y9</t>
  </si>
  <si>
    <t>B07FQMHBKH</t>
  </si>
  <si>
    <t>B07FQVN7T4</t>
  </si>
  <si>
    <t>B07FQKTJKJ</t>
  </si>
  <si>
    <t>B07GCF34XG</t>
  </si>
  <si>
    <t>B07FQLM7KC</t>
  </si>
  <si>
    <t>B07FQKXF4W</t>
  </si>
  <si>
    <t>B07FQPS7HJ</t>
  </si>
  <si>
    <t>B07FQPKPVR</t>
  </si>
  <si>
    <t>B01N9SMG5L</t>
  </si>
  <si>
    <t>8021506597377</t>
  </si>
  <si>
    <t>B06XQD1H7K</t>
  </si>
  <si>
    <t>8021506597384</t>
  </si>
  <si>
    <t>B06XPY21TQ</t>
  </si>
  <si>
    <t>8021506597391</t>
  </si>
  <si>
    <t>B01MY96D8A</t>
  </si>
  <si>
    <t>8021506597353</t>
  </si>
  <si>
    <t>B01NAU5HYH</t>
  </si>
  <si>
    <t>8021506597346</t>
  </si>
  <si>
    <t>B01NAU5VGD</t>
  </si>
  <si>
    <t>8021506597339</t>
  </si>
  <si>
    <t>B01N4OZ0FA</t>
  </si>
  <si>
    <t>8021506597360</t>
  </si>
  <si>
    <t>B06XQ8WPYT</t>
  </si>
  <si>
    <t>B06XQD3NBB</t>
  </si>
  <si>
    <t>B06XQF9MXW</t>
  </si>
  <si>
    <t>B06XQ8YHTY</t>
  </si>
  <si>
    <t>B06XQBWXV6</t>
  </si>
  <si>
    <t>B06XQDJD43</t>
  </si>
  <si>
    <t>B07V7JCG39</t>
  </si>
  <si>
    <t>B07V2BRYHW</t>
  </si>
  <si>
    <t>B07V6MF22N</t>
  </si>
  <si>
    <t>B07V7HD799</t>
  </si>
  <si>
    <t>B07V4GV4PN</t>
  </si>
  <si>
    <t>B07V3GN5SW</t>
  </si>
  <si>
    <t>B07V7KL46X</t>
  </si>
  <si>
    <t>B07V4GRLWD</t>
  </si>
  <si>
    <t>B07V2BS44S</t>
  </si>
  <si>
    <t>B07V5KJRK2</t>
  </si>
  <si>
    <t>B07V6N7W6W</t>
  </si>
  <si>
    <t>B07V6N2DC9</t>
  </si>
  <si>
    <t>B07V6K4C3W</t>
  </si>
  <si>
    <t>B07V5KHR2B</t>
  </si>
  <si>
    <t>B07V5KJ5KR</t>
  </si>
  <si>
    <t>B07V4GRQHP</t>
  </si>
  <si>
    <t>B07V4GV528</t>
  </si>
  <si>
    <t>B07V3GNGL8</t>
  </si>
  <si>
    <t>B07V7HDCKK</t>
  </si>
  <si>
    <t>B07V4GRTBC</t>
  </si>
  <si>
    <t>B07V2BRL14</t>
  </si>
  <si>
    <t>B07V4GT12H</t>
  </si>
  <si>
    <t>B07V6LJ1H3</t>
  </si>
  <si>
    <t>B07V5KHK27</t>
  </si>
  <si>
    <t>B07V3GMM4T</t>
  </si>
  <si>
    <t>B07V4GRVHZ</t>
  </si>
  <si>
    <t>B07V4GT6JL</t>
  </si>
  <si>
    <t>B07V2BRQFF</t>
  </si>
  <si>
    <t>B07GDD2RQQ</t>
  </si>
  <si>
    <t>8033637205793</t>
  </si>
  <si>
    <t>B07GDD8QXR</t>
  </si>
  <si>
    <t>8033637205809</t>
  </si>
  <si>
    <t>B07GDC72NL</t>
  </si>
  <si>
    <t>8033637205816</t>
  </si>
  <si>
    <t>B07GDDNDZ6</t>
  </si>
  <si>
    <t>8033637205823</t>
  </si>
  <si>
    <t>B07GDB69FQ</t>
  </si>
  <si>
    <t>8033637205830</t>
  </si>
  <si>
    <t>B07GDGGJXK</t>
  </si>
  <si>
    <t>8033637205847</t>
  </si>
  <si>
    <t>B07GDFBGH2</t>
  </si>
  <si>
    <t>8033637205854</t>
  </si>
  <si>
    <t>B07GDFKS4D</t>
  </si>
  <si>
    <t>8033637205861</t>
  </si>
  <si>
    <t>B07GDBCT8C</t>
  </si>
  <si>
    <t>8033637205878</t>
  </si>
  <si>
    <t>B07GDFCV54</t>
  </si>
  <si>
    <t>8033637205885</t>
  </si>
  <si>
    <t>B07GDG3RCN</t>
  </si>
  <si>
    <t>8033637205908</t>
  </si>
  <si>
    <t>B07GDFB5N1</t>
  </si>
  <si>
    <t>8033637205915</t>
  </si>
  <si>
    <t>B07GDCRSSR</t>
  </si>
  <si>
    <t>8033637205922</t>
  </si>
  <si>
    <t>B07GDDV818</t>
  </si>
  <si>
    <t>8033637205939</t>
  </si>
  <si>
    <t>B07GDB6C88</t>
  </si>
  <si>
    <t>8033637205946</t>
  </si>
  <si>
    <t>B07GDB69FM</t>
  </si>
  <si>
    <t>8033637205953</t>
  </si>
  <si>
    <t>B07GDFWR39</t>
  </si>
  <si>
    <t>8033637205960</t>
  </si>
  <si>
    <t>B07GDCQCFF</t>
  </si>
  <si>
    <t>8033637205977</t>
  </si>
  <si>
    <t>B07V4GY7V9</t>
  </si>
  <si>
    <t>B07V6NBTNF</t>
  </si>
  <si>
    <t>B07V6MBFPN</t>
  </si>
  <si>
    <t>B07V2BVV3M</t>
  </si>
  <si>
    <t>B07V2BVH6J</t>
  </si>
  <si>
    <t>B07V2BVTRM</t>
  </si>
  <si>
    <t>B07V3GQXKC</t>
  </si>
  <si>
    <t>B07V4GXVMF</t>
  </si>
  <si>
    <t>B07V7JKKD9</t>
  </si>
  <si>
    <t>B07V6MPJBL</t>
  </si>
  <si>
    <t>B07V4GXQZF</t>
  </si>
  <si>
    <t>B07V6KP2MT</t>
  </si>
  <si>
    <t>B07V4GXPH2</t>
  </si>
  <si>
    <t>B07V6LQWLM</t>
  </si>
  <si>
    <t>B07V3GQZDS</t>
  </si>
  <si>
    <t>B07V5KJLLW</t>
  </si>
  <si>
    <t>B07V4GXMB7</t>
  </si>
  <si>
    <t>B07V3GQP4G</t>
  </si>
  <si>
    <t>B07V2BV6LT</t>
  </si>
  <si>
    <t>B07V5KLWYH</t>
  </si>
  <si>
    <t>B07V6N4S9V</t>
  </si>
  <si>
    <t>B07V5KN14W</t>
  </si>
  <si>
    <t>B07V3GS412</t>
  </si>
  <si>
    <t>B07V2BWD1Z</t>
  </si>
  <si>
    <t>B07V5KK6HT</t>
  </si>
  <si>
    <t>B07V6NCKBD</t>
  </si>
  <si>
    <t>B07V3GRSC8</t>
  </si>
  <si>
    <t>B07V4GZ9Z2</t>
  </si>
  <si>
    <t>B07V5KKBRG</t>
  </si>
  <si>
    <t>B07V3GRT7Z</t>
  </si>
  <si>
    <t>B07V6MH56C</t>
  </si>
  <si>
    <t>B07V6LH9W8</t>
  </si>
  <si>
    <t>B07V2BWJRK</t>
  </si>
  <si>
    <t>B07V7HYZM8</t>
  </si>
  <si>
    <t>B07V3GRN8R</t>
  </si>
  <si>
    <t>B07V5KLRR1</t>
  </si>
  <si>
    <t>B07V2BWH1D</t>
  </si>
  <si>
    <t>B07V7JJVBZ</t>
  </si>
  <si>
    <t>B07V7NW7FR</t>
  </si>
  <si>
    <t>B07GN65SVP</t>
  </si>
  <si>
    <t>B07GN6G4G8</t>
  </si>
  <si>
    <t>B07GN5SXVY</t>
  </si>
  <si>
    <t>B07GN98WQV</t>
  </si>
  <si>
    <t>B07GN4QTY7</t>
  </si>
  <si>
    <t>8021506941347</t>
  </si>
  <si>
    <t>8021506941354</t>
  </si>
  <si>
    <t>8021506941361</t>
  </si>
  <si>
    <t>8021506941378</t>
  </si>
  <si>
    <t>8021506941385</t>
  </si>
  <si>
    <t>8021506941323</t>
  </si>
  <si>
    <t>8021506941316</t>
  </si>
  <si>
    <t>8021506941309</t>
  </si>
  <si>
    <t>8021506941330</t>
  </si>
  <si>
    <t>8021506941439</t>
  </si>
  <si>
    <t>8021506941446</t>
  </si>
  <si>
    <t>8021506941453</t>
  </si>
  <si>
    <t>8021506941415</t>
  </si>
  <si>
    <t>8021506941408</t>
  </si>
  <si>
    <t>8021506941392</t>
  </si>
  <si>
    <t>8021506941422</t>
  </si>
  <si>
    <t>8021506941781</t>
  </si>
  <si>
    <t>8021506941798</t>
  </si>
  <si>
    <t>8021506941804</t>
  </si>
  <si>
    <t>8021506941811</t>
  </si>
  <si>
    <t>8021506941828</t>
  </si>
  <si>
    <t>8021506941767</t>
  </si>
  <si>
    <t>8021506941750</t>
  </si>
  <si>
    <t>8021506941743</t>
  </si>
  <si>
    <t>8021506941774</t>
  </si>
  <si>
    <t>B07GN76217</t>
  </si>
  <si>
    <t>B07GN853YX</t>
  </si>
  <si>
    <t>B07GN8QLL2</t>
  </si>
  <si>
    <t>B07GNBMX29</t>
  </si>
  <si>
    <t>B07GN7FQHQ</t>
  </si>
  <si>
    <t>B07GN75TGS</t>
  </si>
  <si>
    <t>B07V4NRR5P</t>
  </si>
  <si>
    <t>B07V3NPYV8</t>
  </si>
  <si>
    <t>B07V3NPLLG</t>
  </si>
  <si>
    <t>B07V5N5FTF</t>
  </si>
  <si>
    <t>B07V5R5S4D</t>
  </si>
  <si>
    <t>B07V5QJK6G</t>
  </si>
  <si>
    <t>B07GN6RFND</t>
  </si>
  <si>
    <t>B07GN69VS8</t>
  </si>
  <si>
    <t>B07GN87NVG</t>
  </si>
  <si>
    <t>B07GN85959</t>
  </si>
  <si>
    <t>B07GN8NG9C</t>
  </si>
  <si>
    <t>B07GN8ZSR7</t>
  </si>
  <si>
    <t>B07GN9HBDD</t>
  </si>
  <si>
    <t>B07GND8RQY</t>
  </si>
  <si>
    <t>B07GN9H2N3</t>
  </si>
  <si>
    <t>B07GNBCTYJ</t>
  </si>
  <si>
    <t>B07GNCMHKM</t>
  </si>
  <si>
    <t>B07GN8876G</t>
  </si>
  <si>
    <t>B07GNBMZR5</t>
  </si>
  <si>
    <t>B07GN7TB2W</t>
  </si>
  <si>
    <t>B07GNBHC3C</t>
  </si>
  <si>
    <t>B07GNC636N</t>
  </si>
  <si>
    <t>B07GN9Y2LG</t>
  </si>
  <si>
    <t>B07GN8KW5L</t>
  </si>
  <si>
    <t>B07GN8VTP4</t>
  </si>
  <si>
    <t>B07GN8X7P2</t>
  </si>
  <si>
    <t>B07GNB3JLW</t>
  </si>
  <si>
    <t>B07GN73QY5</t>
  </si>
  <si>
    <t>B07GN61ST9</t>
  </si>
  <si>
    <t>B07GN5Y1F8</t>
  </si>
  <si>
    <t>B07GN75K7G</t>
  </si>
  <si>
    <t>B07GN5W4BN</t>
  </si>
  <si>
    <t>B07GN74YH4</t>
  </si>
  <si>
    <t>B07GN6BF9D</t>
  </si>
  <si>
    <t>B07GN7JM7W</t>
  </si>
  <si>
    <t>B07GN6FPSG</t>
  </si>
  <si>
    <t>B07GN6JCC8</t>
  </si>
  <si>
    <t>B07GN81CNF</t>
  </si>
  <si>
    <t>B07GNCQK99</t>
  </si>
  <si>
    <t>B07GN82GL3</t>
  </si>
  <si>
    <t>B07GN7L7DC</t>
  </si>
  <si>
    <t>B07GN7W8QJ</t>
  </si>
  <si>
    <t>B07GN892M9</t>
  </si>
  <si>
    <t>B07GNC2JYD</t>
  </si>
  <si>
    <t>B07GN56M7T</t>
  </si>
  <si>
    <t>B07GN6D6BS</t>
  </si>
  <si>
    <t>B07TLNMCFT</t>
  </si>
  <si>
    <t>B07BTR878L</t>
  </si>
  <si>
    <t>B07V4GYV3T</t>
  </si>
  <si>
    <t>B07V3GRP2M</t>
  </si>
  <si>
    <t>B07V6L9YYP</t>
  </si>
  <si>
    <t>B07V4GX14C</t>
  </si>
  <si>
    <t>B07V5KJJGD</t>
  </si>
  <si>
    <t>B07GN91LMZ</t>
  </si>
  <si>
    <t>B07GNBD34L</t>
  </si>
  <si>
    <t>B07GN83VPQ</t>
  </si>
  <si>
    <t>B07GN8RH87</t>
  </si>
  <si>
    <t>B07GN7Y223</t>
  </si>
  <si>
    <t>B07GNBN9TF</t>
  </si>
  <si>
    <t>B07GN823BQ</t>
  </si>
  <si>
    <t>B07GN8YYQK</t>
  </si>
  <si>
    <t>B07GND155L</t>
  </si>
  <si>
    <t>B07GNBZMBY</t>
  </si>
  <si>
    <t>B07GNC79LS</t>
  </si>
  <si>
    <t>B07GN7Z22J</t>
  </si>
  <si>
    <t>B07GN7XB9N</t>
  </si>
  <si>
    <t>B07GNBG8T7</t>
  </si>
  <si>
    <t>B07GN99586</t>
  </si>
  <si>
    <t>B07GNDGJ6T</t>
  </si>
  <si>
    <t>B07GN824TX</t>
  </si>
  <si>
    <t>B07GN946NK</t>
  </si>
  <si>
    <t>8051194635617</t>
  </si>
  <si>
    <t>8051194635631</t>
  </si>
  <si>
    <t>8051194635655</t>
  </si>
  <si>
    <t>8051194635679</t>
  </si>
  <si>
    <t>8051194563934</t>
  </si>
  <si>
    <t>8051194563958</t>
  </si>
  <si>
    <t>8051194563972</t>
  </si>
  <si>
    <t>8051194563996</t>
  </si>
  <si>
    <t>8051194720375</t>
  </si>
  <si>
    <t>8051194720399</t>
  </si>
  <si>
    <t>8051194720412</t>
  </si>
  <si>
    <t>8051194720436</t>
  </si>
  <si>
    <t>8051194564405</t>
  </si>
  <si>
    <t>8051194564429</t>
  </si>
  <si>
    <t>8051194564443</t>
  </si>
  <si>
    <t>8051194564467</t>
  </si>
  <si>
    <t>8051194720719</t>
  </si>
  <si>
    <t>8051194720733</t>
  </si>
  <si>
    <t>8051194720757</t>
  </si>
  <si>
    <t>8051194720771</t>
  </si>
  <si>
    <t>B00JDPXNM0</t>
  </si>
  <si>
    <t>B00JDPXPGE</t>
  </si>
  <si>
    <t>B00JDPXR3K</t>
  </si>
  <si>
    <t>B00JDPXST8</t>
  </si>
  <si>
    <t>B00JDPXWQM</t>
  </si>
  <si>
    <t>B00U3OABSO</t>
  </si>
  <si>
    <t>B00U3OADEQ</t>
  </si>
  <si>
    <t>B00U3OAEPE</t>
  </si>
  <si>
    <t>B00U3OAG4I</t>
  </si>
  <si>
    <t>B00U3OAHJM</t>
  </si>
  <si>
    <t>8021506715535</t>
  </si>
  <si>
    <t>8021506712152</t>
  </si>
  <si>
    <t>8051194562838</t>
  </si>
  <si>
    <t>8051194562852</t>
  </si>
  <si>
    <t>8051194562876</t>
  </si>
  <si>
    <t>8051194548856</t>
  </si>
  <si>
    <t>B0157RVZZ4</t>
  </si>
  <si>
    <t>B0157RW2MO</t>
  </si>
  <si>
    <t>B0157RW4IQ</t>
  </si>
  <si>
    <t>B0157RW67U</t>
  </si>
  <si>
    <t>8051194261359</t>
  </si>
  <si>
    <t>8051194261373</t>
  </si>
  <si>
    <t>8051194337887</t>
  </si>
  <si>
    <t>8051194337900</t>
  </si>
  <si>
    <t>8051194578747</t>
  </si>
  <si>
    <t>8051194578761</t>
  </si>
  <si>
    <t>8051194189547</t>
  </si>
  <si>
    <t>8051194441614</t>
  </si>
  <si>
    <t>8051194441638</t>
  </si>
  <si>
    <t>8051194441652</t>
  </si>
  <si>
    <t>8051194441751</t>
  </si>
  <si>
    <t>8051194441799</t>
  </si>
  <si>
    <t>8021506936343</t>
  </si>
  <si>
    <t>8021506936367</t>
  </si>
  <si>
    <t>8021506936381</t>
  </si>
  <si>
    <t>8033637915555</t>
  </si>
  <si>
    <t>8051194635587</t>
  </si>
  <si>
    <t>8051194635709</t>
  </si>
  <si>
    <t>8051194635723</t>
  </si>
  <si>
    <t>8051194635747</t>
  </si>
  <si>
    <t>8051194635761</t>
  </si>
  <si>
    <t>8051194635624</t>
  </si>
  <si>
    <t>8051194635648</t>
  </si>
  <si>
    <t>8051194635662</t>
  </si>
  <si>
    <t>8051194635686</t>
  </si>
  <si>
    <t>8051194562371</t>
  </si>
  <si>
    <t>8051194562388</t>
  </si>
  <si>
    <t>8051194562401</t>
  </si>
  <si>
    <t>8051194562425</t>
  </si>
  <si>
    <t>8051194562524</t>
  </si>
  <si>
    <t>8051194562531</t>
  </si>
  <si>
    <t>8051194562555</t>
  </si>
  <si>
    <t>8051194562579</t>
  </si>
  <si>
    <t>8051194548771</t>
  </si>
  <si>
    <t>8051194564023</t>
  </si>
  <si>
    <t>8051194564047</t>
  </si>
  <si>
    <t>8051194564061</t>
  </si>
  <si>
    <t>8051194564085</t>
  </si>
  <si>
    <t>8051194563941</t>
  </si>
  <si>
    <t>8051194564092</t>
  </si>
  <si>
    <t>8051194564115</t>
  </si>
  <si>
    <t>8051194564139</t>
  </si>
  <si>
    <t>8051194548962</t>
  </si>
  <si>
    <t>8051194563965</t>
  </si>
  <si>
    <t>8051194563989</t>
  </si>
  <si>
    <t>8051194564009</t>
  </si>
  <si>
    <t>8051194720450</t>
  </si>
  <si>
    <t>8051194720474</t>
  </si>
  <si>
    <t>8051194720498</t>
  </si>
  <si>
    <t>8051194720511</t>
  </si>
  <si>
    <t>8051194720535</t>
  </si>
  <si>
    <t>8051194578365</t>
  </si>
  <si>
    <t>8051194578389</t>
  </si>
  <si>
    <t>8051194578402</t>
  </si>
  <si>
    <t>8051194578426</t>
  </si>
  <si>
    <t>8051194720382</t>
  </si>
  <si>
    <t>8051194720405</t>
  </si>
  <si>
    <t>8051194720429</t>
  </si>
  <si>
    <t>8051194720443</t>
  </si>
  <si>
    <t>8051194548801</t>
  </si>
  <si>
    <t>8051194564498</t>
  </si>
  <si>
    <t>8051194564511</t>
  </si>
  <si>
    <t>8051194564535</t>
  </si>
  <si>
    <t>8051194564559</t>
  </si>
  <si>
    <t>8051194564412</t>
  </si>
  <si>
    <t>8051194564566</t>
  </si>
  <si>
    <t>8051194564436</t>
  </si>
  <si>
    <t>8051194564450</t>
  </si>
  <si>
    <t>8051194564474</t>
  </si>
  <si>
    <t>8051194720795</t>
  </si>
  <si>
    <t>8051194720818</t>
  </si>
  <si>
    <t>8051194720832</t>
  </si>
  <si>
    <t>8051194720856</t>
  </si>
  <si>
    <t>8051194720870</t>
  </si>
  <si>
    <t>8051194578532</t>
  </si>
  <si>
    <t>8051194578556</t>
  </si>
  <si>
    <t>8051194578570</t>
  </si>
  <si>
    <t>8051194578594</t>
  </si>
  <si>
    <t>8051194720726</t>
  </si>
  <si>
    <t>8051194720740</t>
  </si>
  <si>
    <t>8051194720764</t>
  </si>
  <si>
    <t>8051194720788</t>
  </si>
  <si>
    <t>B00JDPXZMI</t>
  </si>
  <si>
    <t>B00JDPY27U</t>
  </si>
  <si>
    <t>B00JDPXOL0</t>
  </si>
  <si>
    <t>B00JDPXQ7M</t>
  </si>
  <si>
    <t>B00JDPXRVM</t>
  </si>
  <si>
    <t>B00JDPXTV0</t>
  </si>
  <si>
    <t>B00JDPXXV6</t>
  </si>
  <si>
    <t>B00U3OAJ6I</t>
  </si>
  <si>
    <t>B00U3OAKZS</t>
  </si>
  <si>
    <t>B00U3OACK6</t>
  </si>
  <si>
    <t>B00U3OADZU</t>
  </si>
  <si>
    <t>B00U3OAFGM</t>
  </si>
  <si>
    <t>B00U3OAGSO</t>
  </si>
  <si>
    <t>B00U3OAICS</t>
  </si>
  <si>
    <t>8051194744159</t>
  </si>
  <si>
    <t>8051194744166</t>
  </si>
  <si>
    <t>8051194744173</t>
  </si>
  <si>
    <t>8051194740908</t>
  </si>
  <si>
    <t>8051194744180</t>
  </si>
  <si>
    <t>8051194744197</t>
  </si>
  <si>
    <t>8051194744203</t>
  </si>
  <si>
    <t>8051194742308</t>
  </si>
  <si>
    <t>8051194744210</t>
  </si>
  <si>
    <t>8051194744227</t>
  </si>
  <si>
    <t>8051194744234</t>
  </si>
  <si>
    <t>8051194744241</t>
  </si>
  <si>
    <t>8051194744258</t>
  </si>
  <si>
    <t>8051194744265</t>
  </si>
  <si>
    <t>8051194744272</t>
  </si>
  <si>
    <t>8051194744289</t>
  </si>
  <si>
    <t>8051194744296</t>
  </si>
  <si>
    <t>8051194744302</t>
  </si>
  <si>
    <t>8051194740915</t>
  </si>
  <si>
    <t>8051194744319</t>
  </si>
  <si>
    <t>8051194744326</t>
  </si>
  <si>
    <t>8051194744333</t>
  </si>
  <si>
    <t>8051194742292</t>
  </si>
  <si>
    <t>8051194744340</t>
  </si>
  <si>
    <t>8051194744357</t>
  </si>
  <si>
    <t>8051194744364</t>
  </si>
  <si>
    <t>8051194744371</t>
  </si>
  <si>
    <t>8051194744388</t>
  </si>
  <si>
    <t>8051194744395</t>
  </si>
  <si>
    <t>8051194744401</t>
  </si>
  <si>
    <t>8051194763785</t>
  </si>
  <si>
    <t>8051194763792</t>
  </si>
  <si>
    <t>8051194763808</t>
  </si>
  <si>
    <t>8051194763815</t>
  </si>
  <si>
    <t>8051194763822</t>
  </si>
  <si>
    <t>8051194763839</t>
  </si>
  <si>
    <t>8051194763846</t>
  </si>
  <si>
    <t>8051194757593</t>
  </si>
  <si>
    <t>8051194763853</t>
  </si>
  <si>
    <t>8051194763860</t>
  </si>
  <si>
    <t>8051194763877</t>
  </si>
  <si>
    <t>8051194763884</t>
  </si>
  <si>
    <t>8051194763891</t>
  </si>
  <si>
    <t>8051194763907</t>
  </si>
  <si>
    <t>8051194763914</t>
  </si>
  <si>
    <t>8051194763921</t>
  </si>
  <si>
    <t>8051194763938</t>
  </si>
  <si>
    <t>8051194763945</t>
  </si>
  <si>
    <t>8051194763952</t>
  </si>
  <si>
    <t>8051194763969</t>
  </si>
  <si>
    <t>8051194763976</t>
  </si>
  <si>
    <t>8051194757616</t>
  </si>
  <si>
    <t>8051194763983</t>
  </si>
  <si>
    <t>8051194763990</t>
  </si>
  <si>
    <t>8051194764003</t>
  </si>
  <si>
    <t>8051194764010</t>
  </si>
  <si>
    <t>8051194764027</t>
  </si>
  <si>
    <t>8051194764034</t>
  </si>
  <si>
    <t>8051194764041</t>
  </si>
  <si>
    <t>8051194764058</t>
  </si>
  <si>
    <t>8021506715566</t>
  </si>
  <si>
    <t>8021506715580</t>
  </si>
  <si>
    <t>8021506715603</t>
  </si>
  <si>
    <t>8021506715627</t>
  </si>
  <si>
    <t>8021506715542</t>
  </si>
  <si>
    <t>8021506715559</t>
  </si>
  <si>
    <t>8021506715634</t>
  </si>
  <si>
    <t>8021506712169</t>
  </si>
  <si>
    <t>8051194562906</t>
  </si>
  <si>
    <t>8051194562920</t>
  </si>
  <si>
    <t>8051194562944</t>
  </si>
  <si>
    <t>8051194562968</t>
  </si>
  <si>
    <t>8051194562982</t>
  </si>
  <si>
    <t>8051194562845</t>
  </si>
  <si>
    <t>8051194562869</t>
  </si>
  <si>
    <t>8051194562883</t>
  </si>
  <si>
    <t>8051194562890</t>
  </si>
  <si>
    <t>8051194663962</t>
  </si>
  <si>
    <t>8051194663986</t>
  </si>
  <si>
    <t>8051194664006</t>
  </si>
  <si>
    <t>8051194664020</t>
  </si>
  <si>
    <t>B0155LX3QG</t>
  </si>
  <si>
    <t>B0155LX6BS</t>
  </si>
  <si>
    <t>B0157RW8VE</t>
  </si>
  <si>
    <t>B0157RWADA</t>
  </si>
  <si>
    <t>8051194563774</t>
  </si>
  <si>
    <t>8051194563798</t>
  </si>
  <si>
    <t>8051194563811</t>
  </si>
  <si>
    <t>8051194548900</t>
  </si>
  <si>
    <t>8051194183682</t>
  </si>
  <si>
    <t>8051194261397</t>
  </si>
  <si>
    <t>8051194261410</t>
  </si>
  <si>
    <t>8051194261342</t>
  </si>
  <si>
    <t>8051194261366</t>
  </si>
  <si>
    <t>8051194261380</t>
  </si>
  <si>
    <t>8051194337788</t>
  </si>
  <si>
    <t>8051194337931</t>
  </si>
  <si>
    <t>8051194337955</t>
  </si>
  <si>
    <t>8051194337894</t>
  </si>
  <si>
    <t>8051194337917</t>
  </si>
  <si>
    <t>8051194338006</t>
  </si>
  <si>
    <t>8051194337801</t>
  </si>
  <si>
    <t>8051194578785</t>
  </si>
  <si>
    <t>8051194578808</t>
  </si>
  <si>
    <t>8051194578822</t>
  </si>
  <si>
    <t>8051194578730</t>
  </si>
  <si>
    <t>8051194578754</t>
  </si>
  <si>
    <t>8051194189554</t>
  </si>
  <si>
    <t>8051194441676</t>
  </si>
  <si>
    <t>8051194441737</t>
  </si>
  <si>
    <t>8051194441669</t>
  </si>
  <si>
    <t>8051194441836</t>
  </si>
  <si>
    <t>8051194441881</t>
  </si>
  <si>
    <t>8051194441928</t>
  </si>
  <si>
    <t>8021506936411</t>
  </si>
  <si>
    <t>8021506936435</t>
  </si>
  <si>
    <t>8021506936459</t>
  </si>
  <si>
    <t>8021506936473</t>
  </si>
  <si>
    <t>8021506936336</t>
  </si>
  <si>
    <t>8021506936350</t>
  </si>
  <si>
    <t>8021506936374</t>
  </si>
  <si>
    <t>8021506936398</t>
  </si>
  <si>
    <t>8051194569592</t>
  </si>
  <si>
    <t>8051194562746</t>
  </si>
  <si>
    <t>8051194635693</t>
  </si>
  <si>
    <t>8051194635716</t>
  </si>
  <si>
    <t>8051194635730</t>
  </si>
  <si>
    <t>8051194635754</t>
  </si>
  <si>
    <t>8051194562449</t>
  </si>
  <si>
    <t>8051194562463</t>
  </si>
  <si>
    <t>8051194562487</t>
  </si>
  <si>
    <t>8051194562500</t>
  </si>
  <si>
    <t>8051194562517</t>
  </si>
  <si>
    <t>8051194562708</t>
  </si>
  <si>
    <t>8051194562395</t>
  </si>
  <si>
    <t>8051194562418</t>
  </si>
  <si>
    <t>8051194562432</t>
  </si>
  <si>
    <t>8051194562593</t>
  </si>
  <si>
    <t>8051194562616</t>
  </si>
  <si>
    <t>8051194562630</t>
  </si>
  <si>
    <t>8051194562654</t>
  </si>
  <si>
    <t>8051194562722</t>
  </si>
  <si>
    <t>8051194562548</t>
  </si>
  <si>
    <t>8051194562562</t>
  </si>
  <si>
    <t>8051194562586</t>
  </si>
  <si>
    <t>B075SPHN3P</t>
  </si>
  <si>
    <t>B073JFSKP9</t>
  </si>
  <si>
    <t>B073JDDWR6</t>
  </si>
  <si>
    <t>B073JJ2HTB</t>
  </si>
  <si>
    <t>B075SQ3RD2</t>
  </si>
  <si>
    <t>B073JDZC5F</t>
  </si>
  <si>
    <t>B073JDDWQY</t>
  </si>
  <si>
    <t>B073JD5GND</t>
  </si>
  <si>
    <t>8051194564016</t>
  </si>
  <si>
    <t>8051194564030</t>
  </si>
  <si>
    <t>8051194564054</t>
  </si>
  <si>
    <t>8051194564078</t>
  </si>
  <si>
    <t>8051194548788</t>
  </si>
  <si>
    <t>8051194564177</t>
  </si>
  <si>
    <t>8051194564191</t>
  </si>
  <si>
    <t>8051194564214</t>
  </si>
  <si>
    <t>8051194564238</t>
  </si>
  <si>
    <t>8051194564108</t>
  </si>
  <si>
    <t>8051194564122</t>
  </si>
  <si>
    <t>8051194564146</t>
  </si>
  <si>
    <t>8051194564153</t>
  </si>
  <si>
    <t>8051194720467</t>
  </si>
  <si>
    <t>8051194720481</t>
  </si>
  <si>
    <t>8051194720504</t>
  </si>
  <si>
    <t>8051194720528</t>
  </si>
  <si>
    <t>8051194578440</t>
  </si>
  <si>
    <t>8051194578464</t>
  </si>
  <si>
    <t>8051194578488</t>
  </si>
  <si>
    <t>8051194578501</t>
  </si>
  <si>
    <t>8051194578525</t>
  </si>
  <si>
    <t>8051194720542</t>
  </si>
  <si>
    <t>8051194720566</t>
  </si>
  <si>
    <t>8051194720580</t>
  </si>
  <si>
    <t>8051194720603</t>
  </si>
  <si>
    <t>8051194578372</t>
  </si>
  <si>
    <t>8051194578396</t>
  </si>
  <si>
    <t>8051194578419</t>
  </si>
  <si>
    <t>8051194578433</t>
  </si>
  <si>
    <t>8051194564481</t>
  </si>
  <si>
    <t>8051194564504</t>
  </si>
  <si>
    <t>8051194564528</t>
  </si>
  <si>
    <t>8051194564542</t>
  </si>
  <si>
    <t>8051194564573</t>
  </si>
  <si>
    <t>8051194720801</t>
  </si>
  <si>
    <t>8051194720825</t>
  </si>
  <si>
    <t>8051194720849</t>
  </si>
  <si>
    <t>8051194720863</t>
  </si>
  <si>
    <t>8051194578617</t>
  </si>
  <si>
    <t>8051194578631</t>
  </si>
  <si>
    <t>8051194578655</t>
  </si>
  <si>
    <t>8051194578679</t>
  </si>
  <si>
    <t>8051194578693</t>
  </si>
  <si>
    <t>8051194720887</t>
  </si>
  <si>
    <t>8051194720900</t>
  </si>
  <si>
    <t>8051194720924</t>
  </si>
  <si>
    <t>8051194720948</t>
  </si>
  <si>
    <t>8051194578549</t>
  </si>
  <si>
    <t>8051194578563</t>
  </si>
  <si>
    <t>8051194578587</t>
  </si>
  <si>
    <t>8051194578600</t>
  </si>
  <si>
    <t>B00JDPY068</t>
  </si>
  <si>
    <t>B00JDPY2RK</t>
  </si>
  <si>
    <t>B00U3OAK58</t>
  </si>
  <si>
    <t>B00U3OALRA</t>
  </si>
  <si>
    <t>8051194566850</t>
  </si>
  <si>
    <t>8051194566874</t>
  </si>
  <si>
    <t>8021506715337</t>
  </si>
  <si>
    <t>8021506712138</t>
  </si>
  <si>
    <t>8021506715436</t>
  </si>
  <si>
    <t>8021506712145</t>
  </si>
  <si>
    <t>8021506715573</t>
  </si>
  <si>
    <t>8021506715597</t>
  </si>
  <si>
    <t>8021506715610</t>
  </si>
  <si>
    <t>8021506715665</t>
  </si>
  <si>
    <t>8021506715689</t>
  </si>
  <si>
    <t>8021506715702</t>
  </si>
  <si>
    <t>8021506715726</t>
  </si>
  <si>
    <t>8021506715641</t>
  </si>
  <si>
    <t>8021506715658</t>
  </si>
  <si>
    <t>8051194562999</t>
  </si>
  <si>
    <t>8051194563019</t>
  </si>
  <si>
    <t>8051194563033</t>
  </si>
  <si>
    <t>8051194548863</t>
  </si>
  <si>
    <t>8051194562913</t>
  </si>
  <si>
    <t>8051194562937</t>
  </si>
  <si>
    <t>8051194562951</t>
  </si>
  <si>
    <t>8051194562975</t>
  </si>
  <si>
    <t>8051194563156</t>
  </si>
  <si>
    <t>8051194563170</t>
  </si>
  <si>
    <t>8051194563194</t>
  </si>
  <si>
    <t>8051194548870</t>
  </si>
  <si>
    <t>8051194743817</t>
  </si>
  <si>
    <t>8051194743831</t>
  </si>
  <si>
    <t>8051194743855</t>
  </si>
  <si>
    <t>8051194743879</t>
  </si>
  <si>
    <t>8051194743978</t>
  </si>
  <si>
    <t>8051194743992</t>
  </si>
  <si>
    <t>8051194744012</t>
  </si>
  <si>
    <t>8051194740953</t>
  </si>
  <si>
    <t>8051194663795</t>
  </si>
  <si>
    <t>8051194663818</t>
  </si>
  <si>
    <t>8051194663832</t>
  </si>
  <si>
    <t>8051194663856</t>
  </si>
  <si>
    <t>8051194664044</t>
  </si>
  <si>
    <t>8051194664068</t>
  </si>
  <si>
    <t>8051194664082</t>
  </si>
  <si>
    <t>8051194664105</t>
  </si>
  <si>
    <t>8051194664129</t>
  </si>
  <si>
    <t>8051194663979</t>
  </si>
  <si>
    <t>8051194663993</t>
  </si>
  <si>
    <t>8051194664013</t>
  </si>
  <si>
    <t>8051194664037</t>
  </si>
  <si>
    <t>8051194664181</t>
  </si>
  <si>
    <t>8051194664204</t>
  </si>
  <si>
    <t>8051194664228</t>
  </si>
  <si>
    <t>8051194664242</t>
  </si>
  <si>
    <t>8051194664334</t>
  </si>
  <si>
    <t>8051194563309</t>
  </si>
  <si>
    <t>8051194563323</t>
  </si>
  <si>
    <t>8051194563347</t>
  </si>
  <si>
    <t>8051194548887</t>
  </si>
  <si>
    <t>8051194563842</t>
  </si>
  <si>
    <t>8051194563866</t>
  </si>
  <si>
    <t>8051194563880</t>
  </si>
  <si>
    <t>8051194563903</t>
  </si>
  <si>
    <t>8051194563927</t>
  </si>
  <si>
    <t>8051194563781</t>
  </si>
  <si>
    <t>8051194563804</t>
  </si>
  <si>
    <t>8051194563828</t>
  </si>
  <si>
    <t>8051194563835</t>
  </si>
  <si>
    <t>8051194445827</t>
  </si>
  <si>
    <t>8051194445841</t>
  </si>
  <si>
    <t>8051194341198</t>
  </si>
  <si>
    <t>8051194337948</t>
  </si>
  <si>
    <t>8051194337757</t>
  </si>
  <si>
    <t>8051194341280</t>
  </si>
  <si>
    <t>8051194338013</t>
  </si>
  <si>
    <t>8051194338020</t>
  </si>
  <si>
    <t>8051194578792</t>
  </si>
  <si>
    <t>8051194578815</t>
  </si>
  <si>
    <t>8051194442765</t>
  </si>
  <si>
    <t>8051194441829</t>
  </si>
  <si>
    <t>8051194442796</t>
  </si>
  <si>
    <t>8051194441942</t>
  </si>
  <si>
    <t>8051194442840</t>
  </si>
  <si>
    <t>8051194442819</t>
  </si>
  <si>
    <t>8051194441911</t>
  </si>
  <si>
    <t>8021506936497</t>
  </si>
  <si>
    <t>8021506936428</t>
  </si>
  <si>
    <t>8021506936442</t>
  </si>
  <si>
    <t>8021506936466</t>
  </si>
  <si>
    <t>8021506936480</t>
  </si>
  <si>
    <t>8051194562456</t>
  </si>
  <si>
    <t>8051194562470</t>
  </si>
  <si>
    <t>8051194562494</t>
  </si>
  <si>
    <t>8051194562715</t>
  </si>
  <si>
    <t>8051194562609</t>
  </si>
  <si>
    <t>8051194562623</t>
  </si>
  <si>
    <t>8051194562647</t>
  </si>
  <si>
    <t>8051194562739</t>
  </si>
  <si>
    <t>B073JF32DY</t>
  </si>
  <si>
    <t>B073JF32DQ</t>
  </si>
  <si>
    <t>B075SFKRXQ</t>
  </si>
  <si>
    <t>B075SR1PP2</t>
  </si>
  <si>
    <t>B075SP6RSL</t>
  </si>
  <si>
    <t>B075SPB3MX</t>
  </si>
  <si>
    <t>B075SD94HT</t>
  </si>
  <si>
    <t>B073JFB1WD</t>
  </si>
  <si>
    <t>B073JJW2CY</t>
  </si>
  <si>
    <t>B073JFKDPR</t>
  </si>
  <si>
    <t>B073JFKDPP</t>
  </si>
  <si>
    <t>B075SR6Y67</t>
  </si>
  <si>
    <t>B075SPVLXB</t>
  </si>
  <si>
    <t>B075SPD7VW</t>
  </si>
  <si>
    <t>B075SPQTWC</t>
  </si>
  <si>
    <t>B075SP96B5</t>
  </si>
  <si>
    <t>B073JDRN89</t>
  </si>
  <si>
    <t>B073JDDWPR</t>
  </si>
  <si>
    <t>8051194564160</t>
  </si>
  <si>
    <t>8051194564184</t>
  </si>
  <si>
    <t>8051194564207</t>
  </si>
  <si>
    <t>8051194564221</t>
  </si>
  <si>
    <t>8051194578457</t>
  </si>
  <si>
    <t>8051194578471</t>
  </si>
  <si>
    <t>8051194578495</t>
  </si>
  <si>
    <t>8051194578518</t>
  </si>
  <si>
    <t>8051194720627</t>
  </si>
  <si>
    <t>8051194720641</t>
  </si>
  <si>
    <t>8051194720665</t>
  </si>
  <si>
    <t>8051194720689</t>
  </si>
  <si>
    <t>8051194720702</t>
  </si>
  <si>
    <t>8051194720559</t>
  </si>
  <si>
    <t>8051194720573</t>
  </si>
  <si>
    <t>8051194720597</t>
  </si>
  <si>
    <t>8051194720610</t>
  </si>
  <si>
    <t>8051194578624</t>
  </si>
  <si>
    <t>8051194578648</t>
  </si>
  <si>
    <t>8051194578662</t>
  </si>
  <si>
    <t>8051194578686</t>
  </si>
  <si>
    <t>8051194720962</t>
  </si>
  <si>
    <t>8051194720986</t>
  </si>
  <si>
    <t>8051194721006</t>
  </si>
  <si>
    <t>8051194721020</t>
  </si>
  <si>
    <t>8051194721044</t>
  </si>
  <si>
    <t>8051194720894</t>
  </si>
  <si>
    <t>8051194720917</t>
  </si>
  <si>
    <t>8051194720931</t>
  </si>
  <si>
    <t>8051194720955</t>
  </si>
  <si>
    <t>8051194566881</t>
  </si>
  <si>
    <t>8051194744418</t>
  </si>
  <si>
    <t>8051194744425</t>
  </si>
  <si>
    <t>8051194744432</t>
  </si>
  <si>
    <t>8051194740922</t>
  </si>
  <si>
    <t>8051194744449</t>
  </si>
  <si>
    <t>8051194744456</t>
  </si>
  <si>
    <t>8051194744463</t>
  </si>
  <si>
    <t>8051194742315</t>
  </si>
  <si>
    <t>8051194744470</t>
  </si>
  <si>
    <t>8051194744487</t>
  </si>
  <si>
    <t>8051194744494</t>
  </si>
  <si>
    <t>8051194744500</t>
  </si>
  <si>
    <t>8051194744517</t>
  </si>
  <si>
    <t>8051194744524</t>
  </si>
  <si>
    <t>8051194744531</t>
  </si>
  <si>
    <t>8051194764065</t>
  </si>
  <si>
    <t>8051194764072</t>
  </si>
  <si>
    <t>8051194764089</t>
  </si>
  <si>
    <t>8051194764096</t>
  </si>
  <si>
    <t>8051194764102</t>
  </si>
  <si>
    <t>8051194764119</t>
  </si>
  <si>
    <t>8051194764126</t>
  </si>
  <si>
    <t>8051194764133</t>
  </si>
  <si>
    <t>8051194757623</t>
  </si>
  <si>
    <t>8051194764140</t>
  </si>
  <si>
    <t>8051194764157</t>
  </si>
  <si>
    <t>8051194764164</t>
  </si>
  <si>
    <t>8051194764171</t>
  </si>
  <si>
    <t>8051194764188</t>
  </si>
  <si>
    <t>8051194764195</t>
  </si>
  <si>
    <t>8021506715368</t>
  </si>
  <si>
    <t>8021506715382</t>
  </si>
  <si>
    <t>8021506715405</t>
  </si>
  <si>
    <t>8021506715429</t>
  </si>
  <si>
    <t>8021506715344</t>
  </si>
  <si>
    <t>8021506715351</t>
  </si>
  <si>
    <t>8021506715467</t>
  </si>
  <si>
    <t>8021506715481</t>
  </si>
  <si>
    <t>8021506715504</t>
  </si>
  <si>
    <t>8021506715528</t>
  </si>
  <si>
    <t>8021506715443</t>
  </si>
  <si>
    <t>8021506715450</t>
  </si>
  <si>
    <t>8021506715672</t>
  </si>
  <si>
    <t>8021506715696</t>
  </si>
  <si>
    <t>8021506715719</t>
  </si>
  <si>
    <t>8051194563064</t>
  </si>
  <si>
    <t>8051194563088</t>
  </si>
  <si>
    <t>8051194563101</t>
  </si>
  <si>
    <t>8051194563125</t>
  </si>
  <si>
    <t>8051194563149</t>
  </si>
  <si>
    <t>8051194563002</t>
  </si>
  <si>
    <t>8051194563026</t>
  </si>
  <si>
    <t>8051194563040</t>
  </si>
  <si>
    <t>8051194563057</t>
  </si>
  <si>
    <t>8051194562661</t>
  </si>
  <si>
    <t>8051194563231</t>
  </si>
  <si>
    <t>8051194563255</t>
  </si>
  <si>
    <t>8051194563279</t>
  </si>
  <si>
    <t>8051194563293</t>
  </si>
  <si>
    <t>8051194563163</t>
  </si>
  <si>
    <t>8051194563187</t>
  </si>
  <si>
    <t>8051194563200</t>
  </si>
  <si>
    <t>8051194563217</t>
  </si>
  <si>
    <t>8051194740946</t>
  </si>
  <si>
    <t>8051194743909</t>
  </si>
  <si>
    <t>8051194743923</t>
  </si>
  <si>
    <t>8051194743947</t>
  </si>
  <si>
    <t>8051194743961</t>
  </si>
  <si>
    <t>8051194743824</t>
  </si>
  <si>
    <t>8051194743848</t>
  </si>
  <si>
    <t>8051194743862</t>
  </si>
  <si>
    <t>8051194743886</t>
  </si>
  <si>
    <t>8051194740939</t>
  </si>
  <si>
    <t>8051194744050</t>
  </si>
  <si>
    <t>8051194744074</t>
  </si>
  <si>
    <t>8051194744098</t>
  </si>
  <si>
    <t>8051194744111</t>
  </si>
  <si>
    <t>8051194743985</t>
  </si>
  <si>
    <t>8051194744005</t>
  </si>
  <si>
    <t>8051194744029</t>
  </si>
  <si>
    <t>8051194744036</t>
  </si>
  <si>
    <t>8051194663870</t>
  </si>
  <si>
    <t>8051194663894</t>
  </si>
  <si>
    <t>8051194663917</t>
  </si>
  <si>
    <t>8051194663931</t>
  </si>
  <si>
    <t>8051194663955</t>
  </si>
  <si>
    <t>8051194663801</t>
  </si>
  <si>
    <t>8051194663825</t>
  </si>
  <si>
    <t>8051194663849</t>
  </si>
  <si>
    <t>8051194663863</t>
  </si>
  <si>
    <t>8051194664051</t>
  </si>
  <si>
    <t>8051194664075</t>
  </si>
  <si>
    <t>8051194664099</t>
  </si>
  <si>
    <t>8051194664112</t>
  </si>
  <si>
    <t>8051194664358</t>
  </si>
  <si>
    <t>8051194664372</t>
  </si>
  <si>
    <t>8051194664198</t>
  </si>
  <si>
    <t>8051194664211</t>
  </si>
  <si>
    <t>8051194664235</t>
  </si>
  <si>
    <t>8051194664327</t>
  </si>
  <si>
    <t>8051194664341</t>
  </si>
  <si>
    <t>8051194562678</t>
  </si>
  <si>
    <t>8051194563385</t>
  </si>
  <si>
    <t>8051194563408</t>
  </si>
  <si>
    <t>8051194563422</t>
  </si>
  <si>
    <t>8051194563446</t>
  </si>
  <si>
    <t>8051194563316</t>
  </si>
  <si>
    <t>8051194563330</t>
  </si>
  <si>
    <t>8051194563354</t>
  </si>
  <si>
    <t>8051194563361</t>
  </si>
  <si>
    <t>8051194563859</t>
  </si>
  <si>
    <t>8051194563873</t>
  </si>
  <si>
    <t>8051194563897</t>
  </si>
  <si>
    <t>8051194563910</t>
  </si>
  <si>
    <t>8051194445865</t>
  </si>
  <si>
    <t>8051194445889</t>
  </si>
  <si>
    <t>8051194445902</t>
  </si>
  <si>
    <t>8051194445926</t>
  </si>
  <si>
    <t>8051194445810</t>
  </si>
  <si>
    <t>8051194445834</t>
  </si>
  <si>
    <t>8051194445858</t>
  </si>
  <si>
    <t>8051194338037</t>
  </si>
  <si>
    <t>8051194341273</t>
  </si>
  <si>
    <t>8051194442833</t>
  </si>
  <si>
    <t>8051194442857</t>
  </si>
  <si>
    <t>B073JDZC5M</t>
  </si>
  <si>
    <t>B075SPPTHY</t>
  </si>
  <si>
    <t>B075SPZLPJ</t>
  </si>
  <si>
    <t>B075SPDJX8</t>
  </si>
  <si>
    <t>B073JDDWPX</t>
  </si>
  <si>
    <t>B075SNRH8T</t>
  </si>
  <si>
    <t>B075SP7XKB</t>
  </si>
  <si>
    <t>B075SQGBMQ</t>
  </si>
  <si>
    <t>8051194720634</t>
  </si>
  <si>
    <t>8051194720658</t>
  </si>
  <si>
    <t>8051194720672</t>
  </si>
  <si>
    <t>8051194720696</t>
  </si>
  <si>
    <t>8051194720979</t>
  </si>
  <si>
    <t>8051194720993</t>
  </si>
  <si>
    <t>8051194721013</t>
  </si>
  <si>
    <t>8051194721037</t>
  </si>
  <si>
    <t>8021506715375</t>
  </si>
  <si>
    <t>8021506715399</t>
  </si>
  <si>
    <t>8021506715412</t>
  </si>
  <si>
    <t>8021506715474</t>
  </si>
  <si>
    <t>8021506715498</t>
  </si>
  <si>
    <t>8021506715511</t>
  </si>
  <si>
    <t>8051194563071</t>
  </si>
  <si>
    <t>8051194563095</t>
  </si>
  <si>
    <t>8051194563118</t>
  </si>
  <si>
    <t>8051194563132</t>
  </si>
  <si>
    <t>8051194563224</t>
  </si>
  <si>
    <t>8051194563248</t>
  </si>
  <si>
    <t>8051194563262</t>
  </si>
  <si>
    <t>8051194563286</t>
  </si>
  <si>
    <t>8051194743893</t>
  </si>
  <si>
    <t>8051194743916</t>
  </si>
  <si>
    <t>8051194743930</t>
  </si>
  <si>
    <t>8051194743954</t>
  </si>
  <si>
    <t>8051194744043</t>
  </si>
  <si>
    <t>8051194744067</t>
  </si>
  <si>
    <t>8051194744081</t>
  </si>
  <si>
    <t>8051194744104</t>
  </si>
  <si>
    <t>8051194663887</t>
  </si>
  <si>
    <t>8051194663900</t>
  </si>
  <si>
    <t>8051194663924</t>
  </si>
  <si>
    <t>8051194663948</t>
  </si>
  <si>
    <t>8051194664365</t>
  </si>
  <si>
    <t>8051194664389</t>
  </si>
  <si>
    <t>8051194563378</t>
  </si>
  <si>
    <t>8051194563392</t>
  </si>
  <si>
    <t>8051194563415</t>
  </si>
  <si>
    <t>8051194563439</t>
  </si>
  <si>
    <t>8051194445872</t>
  </si>
  <si>
    <t>8051194445896</t>
  </si>
  <si>
    <t>8051194445919</t>
  </si>
  <si>
    <t>B07DVW5WNV</t>
  </si>
  <si>
    <t>8033637018188</t>
  </si>
  <si>
    <t>B07DVXKZM4</t>
  </si>
  <si>
    <t>8033637018195</t>
  </si>
  <si>
    <t>B07D6QFW9P</t>
  </si>
  <si>
    <t>8033637018201</t>
  </si>
  <si>
    <t>B07D6QHCBW</t>
  </si>
  <si>
    <t>8033637018218</t>
  </si>
  <si>
    <t>B07D6Q2PDF</t>
  </si>
  <si>
    <t>8033637018225</t>
  </si>
  <si>
    <t>B07D6QMLJS</t>
  </si>
  <si>
    <t>8033637018232</t>
  </si>
  <si>
    <t>B07D6PZWW3</t>
  </si>
  <si>
    <t>8033637018249</t>
  </si>
  <si>
    <t>B07D6QN8HC</t>
  </si>
  <si>
    <t>8033637018256</t>
  </si>
  <si>
    <t>B07D6PGMG4</t>
  </si>
  <si>
    <t>8033637018263</t>
  </si>
  <si>
    <t>B078HFGJ55</t>
  </si>
  <si>
    <t>B078HD9T9V</t>
  </si>
  <si>
    <t>B078HGYDN4</t>
  </si>
  <si>
    <t>B078HLCFFL</t>
  </si>
  <si>
    <t>B078HGVHWH</t>
  </si>
  <si>
    <t>B078HFF4C3</t>
  </si>
  <si>
    <t>B07BH3QCV5</t>
  </si>
  <si>
    <t>B07BH3QRYN</t>
  </si>
  <si>
    <t>B07BH3W8TZ</t>
  </si>
  <si>
    <t>B07M9DMTZD</t>
  </si>
  <si>
    <t>B07MMZK6SV</t>
  </si>
  <si>
    <t>B07MK6HVPY</t>
  </si>
  <si>
    <t>B07MGL6WLW</t>
  </si>
  <si>
    <t>B07MGL6NXJ</t>
  </si>
  <si>
    <t>B07MGL6LF1</t>
  </si>
  <si>
    <t>B07M9DMBGQ</t>
  </si>
  <si>
    <t>B07MGL6LF2</t>
  </si>
  <si>
    <t>B07MWFJQW5</t>
  </si>
  <si>
    <t>B07MWFS75V</t>
  </si>
  <si>
    <t>B07MWGMDR2</t>
  </si>
  <si>
    <t>B07MWFWRDP</t>
  </si>
  <si>
    <t>B07MWGRTLT</t>
  </si>
  <si>
    <t>B07MWFTX8M</t>
  </si>
  <si>
    <t>B07MWGVYB2</t>
  </si>
  <si>
    <t>B07MWGX7BL</t>
  </si>
  <si>
    <t>B07MWGGRMP</t>
  </si>
  <si>
    <t>B07MWG72HG</t>
  </si>
  <si>
    <t>B07MWGYPJ9</t>
  </si>
  <si>
    <t>B07MWGG2QD</t>
  </si>
  <si>
    <t>B07MWFSKJ9</t>
  </si>
  <si>
    <t>B07MWH4DKC</t>
  </si>
  <si>
    <t>B07MWGSJBG</t>
  </si>
  <si>
    <t>B07MWGPSZM</t>
  </si>
  <si>
    <t>B07MWH716T</t>
  </si>
  <si>
    <t>B07MWGDQ6T</t>
  </si>
  <si>
    <t>B07MWF7LT5</t>
  </si>
  <si>
    <t>B07MWH3C6G</t>
  </si>
  <si>
    <t>B07MWH5ZKR</t>
  </si>
  <si>
    <t>B07MWHW3TZ</t>
  </si>
  <si>
    <t>B07MWGP8HC</t>
  </si>
  <si>
    <t>B07MWHFG5B</t>
  </si>
  <si>
    <t>B07MWG4GF6</t>
  </si>
  <si>
    <t>B07MWJH84C</t>
  </si>
  <si>
    <t>B07MWGCGZ2</t>
  </si>
  <si>
    <t>B07MWG6Z9L</t>
  </si>
  <si>
    <t>B07MWGVSFM</t>
  </si>
  <si>
    <t>B07MWGB651</t>
  </si>
  <si>
    <t>B07MWGBBJT</t>
  </si>
  <si>
    <t>B07MW9ZD98</t>
  </si>
  <si>
    <t>B07MWG4424</t>
  </si>
  <si>
    <t>B07MWFL3GS</t>
  </si>
  <si>
    <t>B07MWH7MDK</t>
  </si>
  <si>
    <t>B07MWHR1QY</t>
  </si>
  <si>
    <t>B07MWG746G</t>
  </si>
  <si>
    <t>B07MWHX981</t>
  </si>
  <si>
    <t>B07MWGN66M</t>
  </si>
  <si>
    <t>B07MWJ1NN3</t>
  </si>
  <si>
    <t>B07MWHXJZ7</t>
  </si>
  <si>
    <t>B07MWFKHVQ</t>
  </si>
  <si>
    <t>B07MWFJB5C</t>
  </si>
  <si>
    <t>B07MWGPMTH</t>
  </si>
  <si>
    <t>B07MWJD51L</t>
  </si>
  <si>
    <t>B07MWHLNTZ</t>
  </si>
  <si>
    <t>B07MWH3C6J</t>
  </si>
  <si>
    <t>B07MWFM1WF</t>
  </si>
  <si>
    <t>B07MWG92R3</t>
  </si>
  <si>
    <t>B07MWFPT2F</t>
  </si>
  <si>
    <t>B07MWHHKDK</t>
  </si>
  <si>
    <t>B07MWFW2LD</t>
  </si>
  <si>
    <t>B07MWGMDR3</t>
  </si>
  <si>
    <t>B07MWFTX8L</t>
  </si>
  <si>
    <t>B07MWFS46D</t>
  </si>
  <si>
    <t>B07MWHM4Q5</t>
  </si>
  <si>
    <t>B07MWGD87B</t>
  </si>
  <si>
    <t>B07MWH1C93</t>
  </si>
  <si>
    <t>B07MWGLS1Z</t>
  </si>
  <si>
    <t>B07MWH8WTW</t>
  </si>
  <si>
    <t>B07MWFGS5G</t>
  </si>
  <si>
    <t>B07MWDH129</t>
  </si>
  <si>
    <t>B07MWGQN6R</t>
  </si>
  <si>
    <t>B07MWH72TC</t>
  </si>
  <si>
    <t>B07MVM2SFN</t>
  </si>
  <si>
    <t>B07MVMPNMK</t>
  </si>
  <si>
    <t>B07MVMP4B5</t>
  </si>
  <si>
    <t>B07MVLWCS4</t>
  </si>
  <si>
    <t>B07MVP3V3B</t>
  </si>
  <si>
    <t>B07MVNBYVR</t>
  </si>
  <si>
    <t>B07MVPDMGD</t>
  </si>
  <si>
    <t>B07MVMDZF1</t>
  </si>
  <si>
    <t>B07MVL74J2</t>
  </si>
  <si>
    <t>B083JPLRN4</t>
  </si>
  <si>
    <t>B083JP43F5</t>
  </si>
  <si>
    <t>B083JPF92T</t>
  </si>
  <si>
    <t>B083JNPD13</t>
  </si>
  <si>
    <t>B083JPCBLL</t>
  </si>
  <si>
    <t>B083JP6GX2</t>
  </si>
  <si>
    <t>B083JNW74S</t>
  </si>
  <si>
    <t>B083K3W6KX</t>
  </si>
  <si>
    <t>B083JPLR8Y</t>
  </si>
  <si>
    <t>B083JNBPLQ</t>
  </si>
  <si>
    <t>B083K459ML</t>
  </si>
  <si>
    <t>B083JP96Q6</t>
  </si>
  <si>
    <t>B083JP85T3</t>
  </si>
  <si>
    <t>B083JPQD9Z</t>
  </si>
  <si>
    <t>B083JNXPL4</t>
  </si>
  <si>
    <t>B07MVNDTYN</t>
  </si>
  <si>
    <t>B07MVLQP5P</t>
  </si>
  <si>
    <t>B07MVLYXTP</t>
  </si>
  <si>
    <t>B07MVLH582</t>
  </si>
  <si>
    <t>B07MVLLBDR</t>
  </si>
  <si>
    <t>B07MVMQYJ6</t>
  </si>
  <si>
    <t>B07MVLT6K3</t>
  </si>
  <si>
    <t>B07MVMPJX8</t>
  </si>
  <si>
    <t>B07MVPMM7J</t>
  </si>
  <si>
    <t>B07MVNBYVS</t>
  </si>
  <si>
    <t>B07MVLVN9Y</t>
  </si>
  <si>
    <t>B07MVP2RNL</t>
  </si>
  <si>
    <t>B07MVM9YKS</t>
  </si>
  <si>
    <t>B07MVMHNLC</t>
  </si>
  <si>
    <t>B07MVHRT8K</t>
  </si>
  <si>
    <t>B07MVNQP8R</t>
  </si>
  <si>
    <t>B07MVLT72Z</t>
  </si>
  <si>
    <t>B07MVM862G</t>
  </si>
  <si>
    <t>B07MVMH9RJ</t>
  </si>
  <si>
    <t>B07MVM8J9X</t>
  </si>
  <si>
    <t>B07MVMCN7M</t>
  </si>
  <si>
    <t>B07MVLQ4J9</t>
  </si>
  <si>
    <t>B07MVLLKBC</t>
  </si>
  <si>
    <t>B07MVMQHSF</t>
  </si>
  <si>
    <t>B07MVMYVYR</t>
  </si>
  <si>
    <t>B07MVMMHKV</t>
  </si>
  <si>
    <t>B07MVNRZN7</t>
  </si>
  <si>
    <t>B07MVLN4G1</t>
  </si>
  <si>
    <t>B07MVNRJXN</t>
  </si>
  <si>
    <t>B07MVM79BS</t>
  </si>
  <si>
    <t>B07MVN7GNZ</t>
  </si>
  <si>
    <t>B07MVMJRJM</t>
  </si>
  <si>
    <t>B07MVN14BG</t>
  </si>
  <si>
    <t>B07MVNJ631</t>
  </si>
  <si>
    <t>B07MVN4KM2</t>
  </si>
  <si>
    <t>B07MVMPFZT</t>
  </si>
  <si>
    <t>B07MVN4YVS</t>
  </si>
  <si>
    <t>B07MVMPH9Y</t>
  </si>
  <si>
    <t>B07MVLXG9N</t>
  </si>
  <si>
    <t>B07MVGYTBN</t>
  </si>
  <si>
    <t>B07MVLYJ3P</t>
  </si>
  <si>
    <t>B07MVMY48Z</t>
  </si>
  <si>
    <t>B07MVN5MTG</t>
  </si>
  <si>
    <t>B07MVNW34X</t>
  </si>
  <si>
    <t>B07MVL5DZ7</t>
  </si>
  <si>
    <t>B07MVM2XXC</t>
  </si>
  <si>
    <t>B07MVM8KRY</t>
  </si>
  <si>
    <t>B07MVN516Y</t>
  </si>
  <si>
    <t>B07MVL6459</t>
  </si>
  <si>
    <t>B07MVMGQKM</t>
  </si>
  <si>
    <t>B07MVN5CTH</t>
  </si>
  <si>
    <t>B07MVMT9P4</t>
  </si>
  <si>
    <t>B07MVM9F6S</t>
  </si>
  <si>
    <t>B083JPS3WW</t>
  </si>
  <si>
    <t>B083JP28LZ</t>
  </si>
  <si>
    <t>B083JNQMSQ</t>
  </si>
  <si>
    <t>B083JPBVV5</t>
  </si>
  <si>
    <t>B083JPQ5VT</t>
  </si>
  <si>
    <t>B083JNVQ8S</t>
  </si>
  <si>
    <t>B083JNP5QW</t>
  </si>
  <si>
    <t>B083JNKCB9</t>
  </si>
  <si>
    <t>B083JPKDHB</t>
  </si>
  <si>
    <t>B083JP64PD</t>
  </si>
  <si>
    <t>B083JPKCKQ</t>
  </si>
  <si>
    <t>B083JNNJ83</t>
  </si>
  <si>
    <t>B083K4NWBM</t>
  </si>
  <si>
    <t>B083JNYKVL</t>
  </si>
  <si>
    <t>B083JPDP56</t>
  </si>
  <si>
    <t>B07MXP25YQ</t>
  </si>
  <si>
    <t>B07MXPD3LG</t>
  </si>
  <si>
    <t>B07MXPZYJ5</t>
  </si>
  <si>
    <t>B07MXNNLVK</t>
  </si>
  <si>
    <t>B07MXP8YD7</t>
  </si>
  <si>
    <t>B07MXQGQG4</t>
  </si>
  <si>
    <t>B07MXPKBGZ</t>
  </si>
  <si>
    <t>B07MXPN36C</t>
  </si>
  <si>
    <t>B07MXQDQF5</t>
  </si>
  <si>
    <t>B07MXN9QHM</t>
  </si>
  <si>
    <t>B07MXP2YHP</t>
  </si>
  <si>
    <t>B07MXPMK7B</t>
  </si>
  <si>
    <t>B07MXPYB9G</t>
  </si>
  <si>
    <t>B07MXPK6ZJ</t>
  </si>
  <si>
    <t>B07MXQJG5H</t>
  </si>
  <si>
    <t>B07MXRCR7P</t>
  </si>
  <si>
    <t>B07MXNRWSQ</t>
  </si>
  <si>
    <t>B07MXPKXP7</t>
  </si>
  <si>
    <t>B07MXNN34F</t>
  </si>
  <si>
    <t>B07MXPYC6K</t>
  </si>
  <si>
    <t>B07MXPVN38</t>
  </si>
  <si>
    <t>B07MXQXJ1R</t>
  </si>
  <si>
    <t>B07MXQM8YR</t>
  </si>
  <si>
    <t>B07MXQBTYW</t>
  </si>
  <si>
    <t>B07MXNY2S3</t>
  </si>
  <si>
    <t>B07MXNZFBC</t>
  </si>
  <si>
    <t>B07MXPSKD7</t>
  </si>
  <si>
    <t>B07MXQDPG9</t>
  </si>
  <si>
    <t>B07MXQDY85</t>
  </si>
  <si>
    <t>B07MXQ2GWM</t>
  </si>
  <si>
    <t>B07MXPK7Y2</t>
  </si>
  <si>
    <t>B07MXPTHH5</t>
  </si>
  <si>
    <t>B07MXQ3MTZ</t>
  </si>
  <si>
    <t>B07MXNLY84</t>
  </si>
  <si>
    <t>B07MXNPBG1</t>
  </si>
  <si>
    <t>B07MXPS9DV</t>
  </si>
  <si>
    <t>B07MXKLV5T</t>
  </si>
  <si>
    <t>B07MXRB31X</t>
  </si>
  <si>
    <t>B07MXNWFJX</t>
  </si>
  <si>
    <t>B083JPZVM9</t>
  </si>
  <si>
    <t>B083JPYFTR</t>
  </si>
  <si>
    <t>B083JQM54D</t>
  </si>
  <si>
    <t>B083JQRSXV</t>
  </si>
  <si>
    <t>B083JNZPZM</t>
  </si>
  <si>
    <t>B083JPS3HS</t>
  </si>
  <si>
    <t>B083JPYRNL</t>
  </si>
  <si>
    <t>B083JQKQN2</t>
  </si>
  <si>
    <t>B083K3YDJ1</t>
  </si>
  <si>
    <t>B083JQM54B</t>
  </si>
  <si>
    <t>B083JPHSTR</t>
  </si>
  <si>
    <t>B083K3YDJ2</t>
  </si>
  <si>
    <t>B083JQ86VT</t>
  </si>
  <si>
    <t>B083JQHVBF</t>
  </si>
  <si>
    <t>B083JPMMX3</t>
  </si>
  <si>
    <t>B083JQ6L8S</t>
  </si>
  <si>
    <t>B083JP353X</t>
  </si>
  <si>
    <t>B083JQFMRG</t>
  </si>
  <si>
    <t>B083JQYPQK</t>
  </si>
  <si>
    <t>B083JQFLD6</t>
  </si>
  <si>
    <t>B083JPZZX1</t>
  </si>
  <si>
    <t>B083JQL2PC</t>
  </si>
  <si>
    <t>B083JQR4N3</t>
  </si>
  <si>
    <t>B083JNZQKS</t>
  </si>
  <si>
    <t>B083JR47FK</t>
  </si>
  <si>
    <t>B083JP17T7</t>
  </si>
  <si>
    <t>B083K49VTY</t>
  </si>
  <si>
    <t>B083JQGJZK</t>
  </si>
  <si>
    <t>B078HDDS9V</t>
  </si>
  <si>
    <t>B078HH157Z</t>
  </si>
  <si>
    <t>B078HLCFFP</t>
  </si>
  <si>
    <t>B07DMCZ6KQ</t>
  </si>
  <si>
    <t>B078HGYDN3</t>
  </si>
  <si>
    <t>B078HFH32C</t>
  </si>
  <si>
    <t>B0793CBLZ1</t>
  </si>
  <si>
    <t>B0793DJKN7</t>
  </si>
  <si>
    <t>B0793C2BVS</t>
  </si>
  <si>
    <t>B0793GPBKQ</t>
  </si>
  <si>
    <t>B0793BVK1D</t>
  </si>
  <si>
    <t>B078HGP86R</t>
  </si>
  <si>
    <t>B078HGRGWT</t>
  </si>
  <si>
    <t>B078HGVHWJ</t>
  </si>
  <si>
    <t>B078HDG98X</t>
  </si>
  <si>
    <t>B078HGR5BJ</t>
  </si>
  <si>
    <t>B078HCQ1R4</t>
  </si>
  <si>
    <t>B07937WYXT</t>
  </si>
  <si>
    <t>B0793FQGV2</t>
  </si>
  <si>
    <t>B079391JG8</t>
  </si>
  <si>
    <t>B07938RTJJ</t>
  </si>
  <si>
    <t>B0793GY2WW</t>
  </si>
  <si>
    <t>B078HGRGWV</t>
  </si>
  <si>
    <t>B078HDR88L</t>
  </si>
  <si>
    <t>B078HDNXN3</t>
  </si>
  <si>
    <t>B078HH157Y</t>
  </si>
  <si>
    <t>B078HGWQCX</t>
  </si>
  <si>
    <t>B078H9X9TS</t>
  </si>
  <si>
    <t>B0793BNQQY</t>
  </si>
  <si>
    <t>B07937X85W</t>
  </si>
  <si>
    <t>B0793CDM4J</t>
  </si>
  <si>
    <t>B0793F7N7H</t>
  </si>
  <si>
    <t>B0793BVZJL</t>
  </si>
  <si>
    <t>B0793ZCWJY</t>
  </si>
  <si>
    <t>B07946Q19F</t>
  </si>
  <si>
    <t>B07949GPZY</t>
  </si>
  <si>
    <t>B07947KZGH</t>
  </si>
  <si>
    <t>B07947MHBR</t>
  </si>
  <si>
    <t>B079477WLS</t>
  </si>
  <si>
    <t>B07948FYFK</t>
  </si>
  <si>
    <t>B07946YFJT</t>
  </si>
  <si>
    <t>B07947R5JH</t>
  </si>
  <si>
    <t>B0794172WC</t>
  </si>
  <si>
    <t>B07946M2P2</t>
  </si>
  <si>
    <t>B07941T2W4</t>
  </si>
  <si>
    <t>B079486P5J</t>
  </si>
  <si>
    <t>B07949L3W2</t>
  </si>
  <si>
    <t>B0794LH8Y4</t>
  </si>
  <si>
    <t>B07946W9K1</t>
  </si>
  <si>
    <t>B0794FGV5Q</t>
  </si>
  <si>
    <t>B0794BY131</t>
  </si>
  <si>
    <t>B07946DXVS</t>
  </si>
  <si>
    <t>B079472YWG</t>
  </si>
  <si>
    <t>B07948LXQV</t>
  </si>
  <si>
    <t>B0794BMYSG</t>
  </si>
  <si>
    <t>B0794BXWDH</t>
  </si>
  <si>
    <t>B0794LD3MX</t>
  </si>
  <si>
    <t>B0794LFX5B</t>
  </si>
  <si>
    <t>B07945DDR6</t>
  </si>
  <si>
    <t>B07946FCF3</t>
  </si>
  <si>
    <t>B07948Q41C</t>
  </si>
  <si>
    <t>B0794FGPWX</t>
  </si>
  <si>
    <t>B07946QV8X</t>
  </si>
  <si>
    <t>B0794BN3RK</t>
  </si>
  <si>
    <t>B07948Y35M</t>
  </si>
  <si>
    <t>B0794FF996</t>
  </si>
  <si>
    <t>B07MWRH8C1</t>
  </si>
  <si>
    <t>B07MX3Y7Y2</t>
  </si>
  <si>
    <t>B07MWQCH22</t>
  </si>
  <si>
    <t>B07MWT6J5K</t>
  </si>
  <si>
    <t>B07MX4CRPH</t>
  </si>
  <si>
    <t>B07MX8QSGX</t>
  </si>
  <si>
    <t>B07MX4RBD2</t>
  </si>
  <si>
    <t>B07MX9YPK9</t>
  </si>
  <si>
    <t>B07MX5KRYN</t>
  </si>
  <si>
    <t>B07MWRK628</t>
  </si>
  <si>
    <t>B07MX3QPH9</t>
  </si>
  <si>
    <t>B07MX6YHWM</t>
  </si>
  <si>
    <t>B07MWRX2XL</t>
  </si>
  <si>
    <t>B07MX46M7D</t>
  </si>
  <si>
    <t>B07MWQDWFZ</t>
  </si>
  <si>
    <t>B07MWVRPKY</t>
  </si>
  <si>
    <t>B07MX72KDP</t>
  </si>
  <si>
    <t>B07MX49548</t>
  </si>
  <si>
    <t>B07MX498TP</t>
  </si>
  <si>
    <t>B07MX4DCGP</t>
  </si>
  <si>
    <t>B07MWZ17Q9</t>
  </si>
  <si>
    <t>B07MWRHCBH</t>
  </si>
  <si>
    <t>B07MWRLDK6</t>
  </si>
  <si>
    <t>B07MX3YC71</t>
  </si>
  <si>
    <t>B07MX1RZ88</t>
  </si>
  <si>
    <t>B07MWQBH8Z</t>
  </si>
  <si>
    <t>B07MX3KG4S</t>
  </si>
  <si>
    <t>B07MWZ1NSF</t>
  </si>
  <si>
    <t>B07MX8S9L7</t>
  </si>
  <si>
    <t>B07MX4GK6Q</t>
  </si>
  <si>
    <t>B07MWRPN9F</t>
  </si>
  <si>
    <t>B07MX38TL1</t>
  </si>
  <si>
    <t>B07MX75G1K</t>
  </si>
  <si>
    <t>B07MWPTT9L</t>
  </si>
  <si>
    <t>B0794DKQQP</t>
  </si>
  <si>
    <t>B0794GC2NJ</t>
  </si>
  <si>
    <t>B0794F38L5</t>
  </si>
  <si>
    <t>B0794M9J38</t>
  </si>
  <si>
    <t>B0794CZYXJ</t>
  </si>
  <si>
    <t>B0794GG6W6</t>
  </si>
  <si>
    <t>B0794CY256</t>
  </si>
  <si>
    <t>B0794G4PMG</t>
  </si>
  <si>
    <t>B0794978S8</t>
  </si>
  <si>
    <t>B0794JFPYH</t>
  </si>
  <si>
    <t>B0794F81ZW</t>
  </si>
  <si>
    <t>B0794D163V</t>
  </si>
  <si>
    <t>B0794HMRRC</t>
  </si>
  <si>
    <t>B0794FT96W</t>
  </si>
  <si>
    <t>B0794DMKY1</t>
  </si>
  <si>
    <t>B0794CJTVS</t>
  </si>
  <si>
    <t>B0794K133J</t>
  </si>
  <si>
    <t>B07N8K7NLC</t>
  </si>
  <si>
    <t>B07N8K8KDQ</t>
  </si>
  <si>
    <t>B07N8KSS6N</t>
  </si>
  <si>
    <t>B07N8KM63T</t>
  </si>
  <si>
    <t>B0794C6RWT</t>
  </si>
  <si>
    <t>B0794F9JS9</t>
  </si>
  <si>
    <t>B0794GG6W8</t>
  </si>
  <si>
    <t>B0794DLNJF</t>
  </si>
  <si>
    <t>B0794H3FMX</t>
  </si>
  <si>
    <t>B0794DQJJG</t>
  </si>
  <si>
    <t>B0794BCW19</t>
  </si>
  <si>
    <t>B0794DT7C7</t>
  </si>
  <si>
    <t>B0794GKNB1</t>
  </si>
  <si>
    <t>B07N8K859V</t>
  </si>
  <si>
    <t>B07N8KJFRG</t>
  </si>
  <si>
    <t>B07N8LZB5Z</t>
  </si>
  <si>
    <t>B07N8J3KQ7</t>
  </si>
  <si>
    <t>B0794CP9DH</t>
  </si>
  <si>
    <t>B0794GF6YS</t>
  </si>
  <si>
    <t>B0794FD5HX</t>
  </si>
  <si>
    <t>B0794GWYXB</t>
  </si>
  <si>
    <t>B0794FKZSK</t>
  </si>
  <si>
    <t>B0794GLDV7</t>
  </si>
  <si>
    <t>B0794N6Z4H</t>
  </si>
  <si>
    <t>B0794KGKT3</t>
  </si>
  <si>
    <t>B07N8L8MM3</t>
  </si>
  <si>
    <t>B07N8JN51B</t>
  </si>
  <si>
    <t>B07N8LGQFD</t>
  </si>
  <si>
    <t>B07N8KRFPY</t>
  </si>
  <si>
    <t>B07N8LCYWY</t>
  </si>
  <si>
    <t>B07N8KCBY7</t>
  </si>
  <si>
    <t>B07N8LHFM1</t>
  </si>
  <si>
    <t>B07N8M5QX7</t>
  </si>
  <si>
    <t>B07N8GHX5J</t>
  </si>
  <si>
    <t>B07N8JRP6P</t>
  </si>
  <si>
    <t>B07N8LJLJ3</t>
  </si>
  <si>
    <t>B07N8LD8HM</t>
  </si>
  <si>
    <t>B07N8L7CQK</t>
  </si>
  <si>
    <t>B07N8LBCXZ</t>
  </si>
  <si>
    <t>B07N8LBC8R</t>
  </si>
  <si>
    <t>B07N8KNLJL</t>
  </si>
  <si>
    <t>B07N8JX3ZM</t>
  </si>
  <si>
    <t>B07N8FX4S2</t>
  </si>
  <si>
    <t>B07N8L1Y2K</t>
  </si>
  <si>
    <t>B07N8LJHFW</t>
  </si>
  <si>
    <t>B07N8JTFNF</t>
  </si>
  <si>
    <t>B07N8M5QX8</t>
  </si>
  <si>
    <t>B07N8KSZRZ</t>
  </si>
  <si>
    <t>B07N8KK62N</t>
  </si>
  <si>
    <t>B07N8LBC8S</t>
  </si>
  <si>
    <t>B0794CWL1D</t>
  </si>
  <si>
    <t>B0794JBD4J</t>
  </si>
  <si>
    <t>B0794FWWVX</t>
  </si>
  <si>
    <t>B0794HZSJ9</t>
  </si>
  <si>
    <t>B0794GDY27</t>
  </si>
  <si>
    <t>B0794GXM7N</t>
  </si>
  <si>
    <t>B0794GX339</t>
  </si>
  <si>
    <t>B0794CJQ4T</t>
  </si>
  <si>
    <t>B0794FQHZX</t>
  </si>
  <si>
    <t>B0794JKBDS</t>
  </si>
  <si>
    <t>B0794F4SMQ</t>
  </si>
  <si>
    <t>B0794M8WRG</t>
  </si>
  <si>
    <t>B0794JT75S</t>
  </si>
  <si>
    <t>B0794GVR3P</t>
  </si>
  <si>
    <t>B0794C89SC</t>
  </si>
  <si>
    <t>B0794G3NFB</t>
  </si>
  <si>
    <t>B0794FWJFM</t>
  </si>
  <si>
    <t>B0794CDRW5</t>
  </si>
  <si>
    <t>B0794G3NFC</t>
  </si>
  <si>
    <t>B0794J3NW8</t>
  </si>
  <si>
    <t>B0794JT75Q</t>
  </si>
  <si>
    <t>B0794H1BWL</t>
  </si>
  <si>
    <t>B0794GDVVY</t>
  </si>
  <si>
    <t>B0794DB8FB</t>
  </si>
  <si>
    <t>B0794TG1NS</t>
  </si>
  <si>
    <t>B0794TDGGY</t>
  </si>
  <si>
    <t>B0794GW8J1</t>
  </si>
  <si>
    <t>B0794H9RCS</t>
  </si>
  <si>
    <t>B0794GDVW4</t>
  </si>
  <si>
    <t>B0794DB345</t>
  </si>
  <si>
    <t>B0794FYRZ5</t>
  </si>
  <si>
    <t>B0794FRC8P</t>
  </si>
  <si>
    <t>B0794H2Y4N</t>
  </si>
  <si>
    <t>B0794FJMGG</t>
  </si>
  <si>
    <t>B07N6NQ5XW</t>
  </si>
  <si>
    <t>B07N6M2XPR</t>
  </si>
  <si>
    <t>B07N6N7NQS</t>
  </si>
  <si>
    <t>B07N6N4WTW</t>
  </si>
  <si>
    <t>B07N6NCG2Y</t>
  </si>
  <si>
    <t>B07N6MMHGT</t>
  </si>
  <si>
    <t>B07N6P6R85</t>
  </si>
  <si>
    <t>B07N6MJB4L</t>
  </si>
  <si>
    <t>B07N6MJ8TL</t>
  </si>
  <si>
    <t>B07N6NR4YM</t>
  </si>
  <si>
    <t>B07N6N13YY</t>
  </si>
  <si>
    <t>B07N6MSDRZ</t>
  </si>
  <si>
    <t>B07N6NG2BL</t>
  </si>
  <si>
    <t>B07N6N2LZS</t>
  </si>
  <si>
    <t>B07MTR8YVQ</t>
  </si>
  <si>
    <t>B07MTPLF4N</t>
  </si>
  <si>
    <t>B07MTQCPGX</t>
  </si>
  <si>
    <t>B07MTPM9BD</t>
  </si>
  <si>
    <t>B07MTNY1XH</t>
  </si>
  <si>
    <t>B07MTR82VH</t>
  </si>
  <si>
    <t>B07MTLN669</t>
  </si>
  <si>
    <t>B07MTQZBD7</t>
  </si>
  <si>
    <t>B07MTR1LCX</t>
  </si>
  <si>
    <t>B07MTQ1K83</t>
  </si>
  <si>
    <t>B07MTKSKX6</t>
  </si>
  <si>
    <t>B07MTRGVF6</t>
  </si>
  <si>
    <t>B07MTPV93J</t>
  </si>
  <si>
    <t>B07MTRXGLJ</t>
  </si>
  <si>
    <t>B07MTP5CJ7</t>
  </si>
  <si>
    <t>B07MTSGW1Y</t>
  </si>
  <si>
    <t>B07MTQCYJ8</t>
  </si>
  <si>
    <t>B07MVM26S2</t>
  </si>
  <si>
    <t>B07MVM1DBQ</t>
  </si>
  <si>
    <t>B07MVLWD6Q</t>
  </si>
  <si>
    <t>B07MVMSPGC</t>
  </si>
  <si>
    <t>B07MVMPL9H</t>
  </si>
  <si>
    <t>B07MVMSN7V</t>
  </si>
  <si>
    <t>B07MVM61N7</t>
  </si>
  <si>
    <t>B07MVMJF8C</t>
  </si>
  <si>
    <t>B07MVM46M1</t>
  </si>
  <si>
    <t>B07MVMNRZP</t>
  </si>
  <si>
    <t>B07MVKW7Y5</t>
  </si>
  <si>
    <t>B07MVN3ZHH</t>
  </si>
  <si>
    <t>B07MVLS9FQ</t>
  </si>
  <si>
    <t>B07MVLFQWL</t>
  </si>
  <si>
    <t>B07MVGQGRJ</t>
  </si>
  <si>
    <t>B07MVM5K97</t>
  </si>
  <si>
    <t>B07MVKXCWT</t>
  </si>
  <si>
    <t>B07MVNJ27W</t>
  </si>
  <si>
    <t>B07MVM26S1</t>
  </si>
  <si>
    <t>B07MVKZB8T</t>
  </si>
  <si>
    <t>B07MVMBGM1</t>
  </si>
  <si>
    <t>B07MVM43X4</t>
  </si>
  <si>
    <t>B07MVMQCX8</t>
  </si>
  <si>
    <t>B07MVMTGFT</t>
  </si>
  <si>
    <t>B07MVM8LC9</t>
  </si>
  <si>
    <t>B07MVNHDMZ</t>
  </si>
  <si>
    <t>B07MVM6C8B</t>
  </si>
  <si>
    <t>B07MVM1FLM</t>
  </si>
  <si>
    <t>B07MVHKHZ5</t>
  </si>
  <si>
    <t>B07MVLPY8S</t>
  </si>
  <si>
    <t>B07MVN2C4P</t>
  </si>
  <si>
    <t>B07MVL7FH8</t>
  </si>
  <si>
    <t>B07MVMKRLM</t>
  </si>
  <si>
    <t>B07MVMKJKR</t>
  </si>
  <si>
    <t>B07MX6XDZS</t>
  </si>
  <si>
    <t>B07MX4GGCB</t>
  </si>
  <si>
    <t>B07MX1PPTJ</t>
  </si>
  <si>
    <t>B07MWW9S32</t>
  </si>
  <si>
    <t>B07MWYFFYL</t>
  </si>
  <si>
    <t>B07MX619JK</t>
  </si>
  <si>
    <t>B07MX8T63G</t>
  </si>
  <si>
    <t>B07MX6GR7D</t>
  </si>
  <si>
    <t>B07MWRCHK1</t>
  </si>
  <si>
    <t>B07MWYP5VW</t>
  </si>
  <si>
    <t>B07MX71LKG</t>
  </si>
  <si>
    <t>B07MWYC3B5</t>
  </si>
  <si>
    <t>B07MX619JJ</t>
  </si>
  <si>
    <t>B07MWWT8WM</t>
  </si>
  <si>
    <t>B07MX4FLF5</t>
  </si>
  <si>
    <t>B07MWS3ZKP</t>
  </si>
  <si>
    <t>B07MX61CLF</t>
  </si>
  <si>
    <t>B07MX4N5XP</t>
  </si>
  <si>
    <t>B07MWVG7SS</t>
  </si>
  <si>
    <t>B07MX3MYCF</t>
  </si>
  <si>
    <t>B07MWVK8LH</t>
  </si>
  <si>
    <t>B07MWW48L5</t>
  </si>
  <si>
    <t>B00NIW2RL2</t>
  </si>
  <si>
    <t>B00NIW2SZ2</t>
  </si>
  <si>
    <t>B00PJOZP9I</t>
  </si>
  <si>
    <t>B00PJOZQ5Q</t>
  </si>
  <si>
    <t>B00PJOZR6E</t>
  </si>
  <si>
    <t>B00PJOZJQM</t>
  </si>
  <si>
    <t>B00PJOZL0Q</t>
  </si>
  <si>
    <t>B00NIW2PR8</t>
  </si>
  <si>
    <t>B00NIW2Z5U</t>
  </si>
  <si>
    <t>B00NIW309U</t>
  </si>
  <si>
    <t>B00OLN3JPK</t>
  </si>
  <si>
    <t>B00OLN3LK8</t>
  </si>
  <si>
    <t>B00OLN3O0A</t>
  </si>
  <si>
    <t>B00OLN33KG</t>
  </si>
  <si>
    <t>B00OLN34OQ</t>
  </si>
  <si>
    <t>B00NIW2XMK</t>
  </si>
  <si>
    <t>B083LFP3H7</t>
  </si>
  <si>
    <t>B083LCZJCR</t>
  </si>
  <si>
    <t>B083LDQCYD</t>
  </si>
  <si>
    <t>B083LKX29F</t>
  </si>
  <si>
    <t>B083L7XDFB</t>
  </si>
  <si>
    <t>B083LD58R5</t>
  </si>
  <si>
    <t>B083LKPWFX</t>
  </si>
  <si>
    <t>B083L69BS8</t>
  </si>
  <si>
    <t>B083L4CVYZ</t>
  </si>
  <si>
    <t>B083LHNX42</t>
  </si>
  <si>
    <t>B083LL69SV</t>
  </si>
  <si>
    <t>B083LF4FXX</t>
  </si>
  <si>
    <t>B083L87YC8</t>
  </si>
  <si>
    <t>B083LF4CQT</t>
  </si>
  <si>
    <t>B083LNW9TJ</t>
  </si>
  <si>
    <t>B083LD297J</t>
  </si>
  <si>
    <t>B083LF4DW8</t>
  </si>
  <si>
    <t>B083LFWPHY</t>
  </si>
  <si>
    <t>B083LL1F9C</t>
  </si>
  <si>
    <t>B083LD7GRF</t>
  </si>
  <si>
    <t>B083L4635G</t>
  </si>
  <si>
    <t>B083LCG3W2</t>
  </si>
  <si>
    <t>B083L6Q5Y9</t>
  </si>
  <si>
    <t>B083LB8M14</t>
  </si>
  <si>
    <t>B083L6QVG5</t>
  </si>
  <si>
    <t>B083LFYF8P</t>
  </si>
  <si>
    <t>B083L2J4CW</t>
  </si>
  <si>
    <t>B083L4DFW9</t>
  </si>
  <si>
    <t>B07GNCBK37</t>
  </si>
  <si>
    <t>B07GN8ZPBQ</t>
  </si>
  <si>
    <t>B07GN9HHH6</t>
  </si>
  <si>
    <t>B07GNBJZPS</t>
  </si>
  <si>
    <t>B07GNB8JSX</t>
  </si>
  <si>
    <t>B07GNBDHKX</t>
  </si>
  <si>
    <t>B07GNBKSDT</t>
  </si>
  <si>
    <t>B07FQW5VLX</t>
  </si>
  <si>
    <t>B07GNDV7K9</t>
  </si>
  <si>
    <t>B07GN94KKT</t>
  </si>
  <si>
    <t>B07GNDRLJY</t>
  </si>
  <si>
    <t>B07GNHQHPN</t>
  </si>
  <si>
    <t>B07GN9FHMS</t>
  </si>
  <si>
    <t>B07GNCMVG6</t>
  </si>
  <si>
    <t>B07GNBY1MG</t>
  </si>
  <si>
    <t>B07GN9KMHG</t>
  </si>
  <si>
    <t>B07GN9WWX5</t>
  </si>
  <si>
    <t>B07GNC89RP</t>
  </si>
  <si>
    <t>B07GNC8FDD</t>
  </si>
  <si>
    <t>B07GNG7LQS</t>
  </si>
  <si>
    <t>B07GNDFKLJ</t>
  </si>
  <si>
    <t>B07GNFLBGB</t>
  </si>
  <si>
    <t>B07GNCNBNT</t>
  </si>
  <si>
    <t>B07GNH7BZ9</t>
  </si>
  <si>
    <t>B07GNBWRXP</t>
  </si>
  <si>
    <t>B07N6N7GYN</t>
  </si>
  <si>
    <t>B07N6LKPM6</t>
  </si>
  <si>
    <t>B07N6MT4PH</t>
  </si>
  <si>
    <t>B07N6NDL68</t>
  </si>
  <si>
    <t>B07N6NT2XM</t>
  </si>
  <si>
    <t>B07N6MVNLT</t>
  </si>
  <si>
    <t>B07N6MSLZH</t>
  </si>
  <si>
    <t>B07N6MKXJX</t>
  </si>
  <si>
    <t>B07N6NJJLV</t>
  </si>
  <si>
    <t>B07N6MSYQN</t>
  </si>
  <si>
    <t>B07N6MTCYV</t>
  </si>
  <si>
    <t>B07N6WQC9N</t>
  </si>
  <si>
    <t>B07N6M94T8</t>
  </si>
  <si>
    <t>B07N6M3Q82</t>
  </si>
  <si>
    <t>B07V4NSBS3</t>
  </si>
  <si>
    <t>B07V3NQ4HC</t>
  </si>
  <si>
    <t>B07V5PQK5R</t>
  </si>
  <si>
    <t>B07V4NT5B3</t>
  </si>
  <si>
    <t>B07V5R574P</t>
  </si>
  <si>
    <t>B07V5QPQST</t>
  </si>
  <si>
    <t>B07V6Q9GVZ</t>
  </si>
  <si>
    <t>B07V6QCT7Q</t>
  </si>
  <si>
    <t>B07V3NPKVS</t>
  </si>
  <si>
    <t>B07V4NPL3L</t>
  </si>
  <si>
    <t>B07V2JQSS3</t>
  </si>
  <si>
    <t>B07V4NSYWQ</t>
  </si>
  <si>
    <t>B07V2JS87P</t>
  </si>
  <si>
    <t>B07V2JRXN3</t>
  </si>
  <si>
    <t>B07V3NPWG9</t>
  </si>
  <si>
    <t>B07V7XGMMT</t>
  </si>
  <si>
    <t>B07V6SRKZR</t>
  </si>
  <si>
    <t>B07V5R45WD</t>
  </si>
  <si>
    <t>B07V2JRLZ6</t>
  </si>
  <si>
    <t>B07V5PR9WG</t>
  </si>
  <si>
    <t>B07V5RFTPL</t>
  </si>
  <si>
    <t>B07V5PXJB5</t>
  </si>
  <si>
    <t>B07V4NTK4X</t>
  </si>
  <si>
    <t>B07V5N972Q</t>
  </si>
  <si>
    <t>B07V3NQGDG</t>
  </si>
  <si>
    <t>B07V5Q3K69</t>
  </si>
  <si>
    <t>B07V5R7PJ8</t>
  </si>
  <si>
    <t>B07V5P1M3W</t>
  </si>
  <si>
    <t>B07V5Q2D72</t>
  </si>
  <si>
    <t>B07V6RFXKG</t>
  </si>
  <si>
    <t>B07V5R5KMC</t>
  </si>
  <si>
    <t>B07V5PYJCX</t>
  </si>
  <si>
    <t>B07V3NPS5N</t>
  </si>
  <si>
    <t>B083LHWCN4</t>
  </si>
  <si>
    <t>B083LHNL9D</t>
  </si>
  <si>
    <t>B083L53H1C</t>
  </si>
  <si>
    <t>B083LCRHJ2</t>
  </si>
  <si>
    <t>B083LLTVJ4</t>
  </si>
  <si>
    <t>B083LDLTV5</t>
  </si>
  <si>
    <t>B083L87YQ3</t>
  </si>
  <si>
    <t>B083L6FJ36</t>
  </si>
  <si>
    <t>B083LGCG97</t>
  </si>
  <si>
    <t>B083LJB5QY</t>
  </si>
  <si>
    <t>B083LL5NV9</t>
  </si>
  <si>
    <t>B083LFK1JW</t>
  </si>
  <si>
    <t>B083L2KDC2</t>
  </si>
  <si>
    <t>B083LJ4P1N</t>
  </si>
  <si>
    <t>B083LG5ZM2</t>
  </si>
  <si>
    <t>B083LK6264</t>
  </si>
  <si>
    <t>B083LHP85P</t>
  </si>
  <si>
    <t>B083LB83CX</t>
  </si>
  <si>
    <t>B083LHKS1G</t>
  </si>
  <si>
    <t>B083LK1FQT</t>
  </si>
  <si>
    <t>B083LDS829</t>
  </si>
  <si>
    <t>B083LHSJ2X</t>
  </si>
  <si>
    <t>B083LPSK9B</t>
  </si>
  <si>
    <t>B083LGXW9H</t>
  </si>
  <si>
    <t>B083LGRKSL</t>
  </si>
  <si>
    <t>B083LM6KHC</t>
  </si>
  <si>
    <t>B083LJHC61</t>
  </si>
  <si>
    <t>B083L9BDDV</t>
  </si>
  <si>
    <t>B083LCP42N</t>
  </si>
  <si>
    <t>B083L86QN5</t>
  </si>
  <si>
    <t>B083LKPBNL</t>
  </si>
  <si>
    <t>B083LD5MXF</t>
  </si>
  <si>
    <t>B083LCHMLX</t>
  </si>
  <si>
    <t>B083LFK1JV</t>
  </si>
  <si>
    <t>B083LHFVJG</t>
  </si>
  <si>
    <t>B083LDFMDP</t>
  </si>
  <si>
    <t>B083L5L4PC</t>
  </si>
  <si>
    <t>B083LJBWXL</t>
  </si>
  <si>
    <t>B083LJLTS1</t>
  </si>
  <si>
    <t>B083L4FGQC</t>
  </si>
  <si>
    <t>B083LCX67X</t>
  </si>
  <si>
    <t>B083L57XXF</t>
  </si>
  <si>
    <t>B083LM6KHB</t>
  </si>
  <si>
    <t>B083LK9X5W</t>
  </si>
  <si>
    <t>B083LG9CZ3</t>
  </si>
  <si>
    <t>B083LF4TSN</t>
  </si>
  <si>
    <t>B083LB5TWV</t>
  </si>
  <si>
    <t>B083LC3H5Q</t>
  </si>
  <si>
    <t>B083LHJ7QJ</t>
  </si>
  <si>
    <t>B083L43QL6</t>
  </si>
  <si>
    <t>B083LCD5VZ</t>
  </si>
  <si>
    <t>B083LJ4R6B</t>
  </si>
  <si>
    <t>B083L9WHR8</t>
  </si>
  <si>
    <t>B0795452DW</t>
  </si>
  <si>
    <t>8033637024707</t>
  </si>
  <si>
    <t>B07955WPGN</t>
  </si>
  <si>
    <t>8033637024721</t>
  </si>
  <si>
    <t>B07956NT62</t>
  </si>
  <si>
    <t>8033637024745</t>
  </si>
  <si>
    <t>B07956R1K6</t>
  </si>
  <si>
    <t>8033637024769</t>
  </si>
  <si>
    <t>B079569MFQ</t>
  </si>
  <si>
    <t>8033637024790</t>
  </si>
  <si>
    <t>B079569JJD</t>
  </si>
  <si>
    <t>8033637024608</t>
  </si>
  <si>
    <t>B07955W4NG</t>
  </si>
  <si>
    <t>8033637024622</t>
  </si>
  <si>
    <t>B07957BJ4X</t>
  </si>
  <si>
    <t>8033637024660</t>
  </si>
  <si>
    <t>B07955WSXR</t>
  </si>
  <si>
    <t>8033637024684</t>
  </si>
  <si>
    <t>B0794MRJ65</t>
  </si>
  <si>
    <t>8033637024882</t>
  </si>
  <si>
    <t>B07956D593</t>
  </si>
  <si>
    <t>8033637024905</t>
  </si>
  <si>
    <t>B07955F21J</t>
  </si>
  <si>
    <t>8033637024929</t>
  </si>
  <si>
    <t>B079561BH4</t>
  </si>
  <si>
    <t>8033637024943</t>
  </si>
  <si>
    <t>B079564DTN</t>
  </si>
  <si>
    <t>8033637024967</t>
  </si>
  <si>
    <t>B0795757Q6</t>
  </si>
  <si>
    <t>8033637024806</t>
  </si>
  <si>
    <t>B07956F5JN</t>
  </si>
  <si>
    <t>8033637024820</t>
  </si>
  <si>
    <t>B079563J9D</t>
  </si>
  <si>
    <t>8033637024844</t>
  </si>
  <si>
    <t>B07955PC87</t>
  </si>
  <si>
    <t>8033637024868</t>
  </si>
  <si>
    <t>B0794KGQ6F</t>
  </si>
  <si>
    <t>8033637025056</t>
  </si>
  <si>
    <t>B07955PC85</t>
  </si>
  <si>
    <t>8033637025070</t>
  </si>
  <si>
    <t>B07956QZXZ</t>
  </si>
  <si>
    <t>8033637025094</t>
  </si>
  <si>
    <t>B07956FZXS</t>
  </si>
  <si>
    <t>8033637025117</t>
  </si>
  <si>
    <t>B07955WYG3</t>
  </si>
  <si>
    <t>8033637025131</t>
  </si>
  <si>
    <t>B07955XBLN</t>
  </si>
  <si>
    <t>8033637024974</t>
  </si>
  <si>
    <t>B07956DSZL</t>
  </si>
  <si>
    <t>8033637024998</t>
  </si>
  <si>
    <t>B079562H73</t>
  </si>
  <si>
    <t>8033637025018</t>
  </si>
  <si>
    <t>B07956DDPF</t>
  </si>
  <si>
    <t>8033637025032</t>
  </si>
  <si>
    <t>B076HD8D5L</t>
  </si>
  <si>
    <t>8021506936220</t>
  </si>
  <si>
    <t>B076HD5SFB</t>
  </si>
  <si>
    <t>8021506936237</t>
  </si>
  <si>
    <t>B076H9Z59T</t>
  </si>
  <si>
    <t>8021506936244</t>
  </si>
  <si>
    <t>B076HD8DS8</t>
  </si>
  <si>
    <t>8021506936251</t>
  </si>
  <si>
    <t>B076HCJN7W</t>
  </si>
  <si>
    <t>8021506936268</t>
  </si>
  <si>
    <t>B076HDZQ6Q</t>
  </si>
  <si>
    <t>8021506936275</t>
  </si>
  <si>
    <t>B076Q881KB</t>
  </si>
  <si>
    <t>8021506936282</t>
  </si>
  <si>
    <t>B076HFZDQJ</t>
  </si>
  <si>
    <t>8021506936299</t>
  </si>
  <si>
    <t>B076HFB1JR</t>
  </si>
  <si>
    <t>8021506936312</t>
  </si>
  <si>
    <t>B076HB6HBJ</t>
  </si>
  <si>
    <t>8021506936145</t>
  </si>
  <si>
    <t>B076HFJRR9</t>
  </si>
  <si>
    <t>8021506936152</t>
  </si>
  <si>
    <t>8021506936329</t>
  </si>
  <si>
    <t>B076HB6LWX</t>
  </si>
  <si>
    <t>8021506936169</t>
  </si>
  <si>
    <t>B076HD1G57</t>
  </si>
  <si>
    <t>8021506936176</t>
  </si>
  <si>
    <t>B076HF86R3</t>
  </si>
  <si>
    <t>8021506936183</t>
  </si>
  <si>
    <t>B076HD32HD</t>
  </si>
  <si>
    <t>8021506936190</t>
  </si>
  <si>
    <t>B076HDRPYP</t>
  </si>
  <si>
    <t>8021506936206</t>
  </si>
  <si>
    <t>8021506936213</t>
  </si>
  <si>
    <t>B076HFBT2H</t>
  </si>
  <si>
    <t>8021506936589</t>
  </si>
  <si>
    <t>B076H9ZD4B</t>
  </si>
  <si>
    <t>8021506936596</t>
  </si>
  <si>
    <t>B076Q6KYY6</t>
  </si>
  <si>
    <t>8021506936602</t>
  </si>
  <si>
    <t>B076Q751SX</t>
  </si>
  <si>
    <t>8021506936619</t>
  </si>
  <si>
    <t>B076HF8DZ9</t>
  </si>
  <si>
    <t>8021506936626</t>
  </si>
  <si>
    <t>B076Q6KQGW</t>
  </si>
  <si>
    <t>8021506936633</t>
  </si>
  <si>
    <t>B076Q75T96</t>
  </si>
  <si>
    <t>8021506936640</t>
  </si>
  <si>
    <t>B076HD526T</t>
  </si>
  <si>
    <t>8021506936657</t>
  </si>
  <si>
    <t>B076Q7BHFL</t>
  </si>
  <si>
    <t>8021506936664</t>
  </si>
  <si>
    <t>B076HD7YJ6</t>
  </si>
  <si>
    <t>8021506936503</t>
  </si>
  <si>
    <t>B076HFF8MC</t>
  </si>
  <si>
    <t>8021506936510</t>
  </si>
  <si>
    <t>B076HB4RY6</t>
  </si>
  <si>
    <t>8021506936527</t>
  </si>
  <si>
    <t>B076HB4T7X</t>
  </si>
  <si>
    <t>8021506936534</t>
  </si>
  <si>
    <t>B076H9Z71Y</t>
  </si>
  <si>
    <t>8021506936541</t>
  </si>
  <si>
    <t>B076Q6BX85</t>
  </si>
  <si>
    <t>8021506936558</t>
  </si>
  <si>
    <t>B076Q7HBWB</t>
  </si>
  <si>
    <t>8021506936565</t>
  </si>
  <si>
    <t>B076HFJRR7</t>
  </si>
  <si>
    <t>8021506936572</t>
  </si>
  <si>
    <t>B07V6S353W</t>
  </si>
  <si>
    <t>B07V5RHFDM</t>
  </si>
  <si>
    <t>B07V5QPHNW</t>
  </si>
  <si>
    <t>B07V4NVF2X</t>
  </si>
  <si>
    <t>B07V3NRNXM</t>
  </si>
  <si>
    <t>B07V6TQBQ5</t>
  </si>
  <si>
    <t>B07V2JSXMR</t>
  </si>
  <si>
    <t>B07V3NS29Q</t>
  </si>
  <si>
    <t>B07TVFJBBH</t>
  </si>
  <si>
    <t>B07TXMB93X</t>
  </si>
  <si>
    <t>B07TVFJN2M</t>
  </si>
  <si>
    <t>B07TS9FYLY</t>
  </si>
  <si>
    <t>B07TS9FR1Q</t>
  </si>
  <si>
    <t>B07TXLXMS6</t>
  </si>
  <si>
    <t>B07TYKK5P9</t>
  </si>
  <si>
    <t>B07TXHTB9Y</t>
  </si>
  <si>
    <t>B07TXL1VBQ</t>
  </si>
  <si>
    <t>B07TVFGRXB</t>
  </si>
  <si>
    <t>B07TXM8T3H</t>
  </si>
  <si>
    <t>B07TXKBLHP</t>
  </si>
  <si>
    <t>B07TS9GRMM</t>
  </si>
  <si>
    <t>B07TTDWD5G</t>
  </si>
  <si>
    <t>B07TWJCRJQ</t>
  </si>
  <si>
    <t>B07TTDX97S</t>
  </si>
  <si>
    <t>B07TS9H6MN</t>
  </si>
  <si>
    <t>B07TYH4KNJ</t>
  </si>
  <si>
    <t>B07TS9GJ7N</t>
  </si>
  <si>
    <t>B07TXL4W18</t>
  </si>
  <si>
    <t>B07TYJ1FFV</t>
  </si>
  <si>
    <t>B07TTF591T</t>
  </si>
  <si>
    <t>B07TXMMSC3</t>
  </si>
  <si>
    <t>B07TS9P6CG</t>
  </si>
  <si>
    <t>B07TVFQRYQ</t>
  </si>
  <si>
    <t>B07TXMMQ1T</t>
  </si>
  <si>
    <t>B07TXM4L4R</t>
  </si>
  <si>
    <t>B07TTF5DQ1</t>
  </si>
  <si>
    <t>B07TYHZD4X</t>
  </si>
  <si>
    <t>B07TTF4SRK</t>
  </si>
  <si>
    <t>B07TTF2F1R</t>
  </si>
  <si>
    <t>B07TWJM2W2</t>
  </si>
  <si>
    <t>B07TTF62XM</t>
  </si>
  <si>
    <t>B07TS9Q7F7</t>
  </si>
  <si>
    <t>B07TYJHDVS</t>
  </si>
  <si>
    <t>B07TVFRX82</t>
  </si>
  <si>
    <t>B07TYHGYBF</t>
  </si>
  <si>
    <t>B07TS9Q7F6</t>
  </si>
  <si>
    <t>B07TTF5VRZ</t>
  </si>
  <si>
    <t>B07TXMN5VW</t>
  </si>
  <si>
    <t>B07TTF67VC</t>
  </si>
  <si>
    <t>B07TWJMC4F</t>
  </si>
  <si>
    <t>B07TWJMM3Y</t>
  </si>
  <si>
    <t>B07TTF6382</t>
  </si>
  <si>
    <t>B07TXMNLT6</t>
  </si>
  <si>
    <t>B07TXLZMH7</t>
  </si>
  <si>
    <t>B07TTF6DS6</t>
  </si>
  <si>
    <t>B07TXK3JGF</t>
  </si>
  <si>
    <t>B07TXMGX3C</t>
  </si>
  <si>
    <t>B07TVFT6KN</t>
  </si>
  <si>
    <t>B07TXMNNGG</t>
  </si>
  <si>
    <t>B07TYJ7GTD</t>
  </si>
  <si>
    <t>B07TYK7KYS</t>
  </si>
  <si>
    <t>B07TS9QJNN</t>
  </si>
  <si>
    <t>B07TTF6D3Q</t>
  </si>
  <si>
    <t>B07TXMN1NN</t>
  </si>
  <si>
    <t>B07TYLFQVF</t>
  </si>
  <si>
    <t>B07TYHTKY6</t>
  </si>
  <si>
    <t>B07TYKB1XW</t>
  </si>
  <si>
    <t>B07TWJLFJ5</t>
  </si>
  <si>
    <t>B07TVFSCVR</t>
  </si>
  <si>
    <t>B07TXL3D4W</t>
  </si>
  <si>
    <t>B07TS9R9RN</t>
  </si>
  <si>
    <t>B07TXLRJMH</t>
  </si>
  <si>
    <t>B07TYGWY3W</t>
  </si>
  <si>
    <t>B07TXMBT3N</t>
  </si>
  <si>
    <t>B07TVFT99D</t>
  </si>
  <si>
    <t>B07TYHJ6N5</t>
  </si>
  <si>
    <t>B07TTF6KH2</t>
  </si>
  <si>
    <t>B07TS9R6ZQ</t>
  </si>
  <si>
    <t>B07V5QTNRM</t>
  </si>
  <si>
    <t>B07V5Q2LQT</t>
  </si>
  <si>
    <t>B07V3NRD9T</t>
  </si>
  <si>
    <t>B07V3NRPMX</t>
  </si>
  <si>
    <t>B07V2JSLB8</t>
  </si>
  <si>
    <t>B07V3NRMYG</t>
  </si>
  <si>
    <t>B07V4NTS7J</t>
  </si>
  <si>
    <t>B07V5QRZWM</t>
  </si>
  <si>
    <t>B07V4NV5CM</t>
  </si>
  <si>
    <t>B07V6RBQJT</t>
  </si>
  <si>
    <t>B07V4NSNZV</t>
  </si>
  <si>
    <t>B00OLMLBDS</t>
  </si>
  <si>
    <t>8051194294913</t>
  </si>
  <si>
    <t>8033637772387</t>
  </si>
  <si>
    <t>8033637763675</t>
  </si>
  <si>
    <t>8033637772448</t>
  </si>
  <si>
    <t>8033637772462</t>
  </si>
  <si>
    <t>8051194647849</t>
  </si>
  <si>
    <t>8051194647856</t>
  </si>
  <si>
    <t>8051194640529</t>
  </si>
  <si>
    <t>8051194647863</t>
  </si>
  <si>
    <t>8051194640536</t>
  </si>
  <si>
    <t>8051194647870</t>
  </si>
  <si>
    <t>8051194647887</t>
  </si>
  <si>
    <t>8051194749154</t>
  </si>
  <si>
    <t>8051194896407</t>
  </si>
  <si>
    <t>8051194896414</t>
  </si>
  <si>
    <t>8051194896421</t>
  </si>
  <si>
    <t>8051194890108</t>
  </si>
  <si>
    <t>8051194896438</t>
  </si>
  <si>
    <t>8051194896445</t>
  </si>
  <si>
    <t>8051194896452</t>
  </si>
  <si>
    <t>8051194896469</t>
  </si>
  <si>
    <t>8051194896476</t>
  </si>
  <si>
    <t>8051194896483</t>
  </si>
  <si>
    <t>B00QMV6DU2</t>
  </si>
  <si>
    <t>8051194580634</t>
  </si>
  <si>
    <t>B00QMV6CC6</t>
  </si>
  <si>
    <t>8051194580641</t>
  </si>
  <si>
    <t>B00QMVAUZG</t>
  </si>
  <si>
    <t>8051194580658</t>
  </si>
  <si>
    <t>B00QP8I06W</t>
  </si>
  <si>
    <t>8051194580665</t>
  </si>
  <si>
    <t>B00QP8I1XY</t>
  </si>
  <si>
    <t>8051194580672</t>
  </si>
  <si>
    <t>B00FW1SDME</t>
  </si>
  <si>
    <t>8051194580689</t>
  </si>
  <si>
    <t>8051194749130</t>
  </si>
  <si>
    <t>8051194749147</t>
  </si>
  <si>
    <t>8051194745712</t>
  </si>
  <si>
    <t>8051194745729</t>
  </si>
  <si>
    <t>8051194749161</t>
  </si>
  <si>
    <t>8051194749178</t>
  </si>
  <si>
    <t>8051194667250</t>
  </si>
  <si>
    <t>8051194640574</t>
  </si>
  <si>
    <t>8051194640581</t>
  </si>
  <si>
    <t>8051194667267</t>
  </si>
  <si>
    <t>8051194640598</t>
  </si>
  <si>
    <t>8051194667274</t>
  </si>
  <si>
    <t>8051194455208</t>
  </si>
  <si>
    <t>8051194455215</t>
  </si>
  <si>
    <t>8051194455222</t>
  </si>
  <si>
    <t>8051194455239</t>
  </si>
  <si>
    <t>8051194455246</t>
  </si>
  <si>
    <t>8051194455253</t>
  </si>
  <si>
    <t>8051194455260</t>
  </si>
  <si>
    <t>B01FG5WE7U</t>
  </si>
  <si>
    <t>B01FG5VXM2</t>
  </si>
  <si>
    <t>B01FG5VYMG</t>
  </si>
  <si>
    <t>B01FG5VZDE</t>
  </si>
  <si>
    <t>B01FG5W0CE</t>
  </si>
  <si>
    <t>B01FG5W1DC</t>
  </si>
  <si>
    <t>B01FG5W2IG</t>
  </si>
  <si>
    <t>B01FG5W41Q</t>
  </si>
  <si>
    <t>B01FG5W51K</t>
  </si>
  <si>
    <t>B01FG5W62S</t>
  </si>
  <si>
    <t>8051194749413</t>
  </si>
  <si>
    <t>8051194749420</t>
  </si>
  <si>
    <t>8051194740762</t>
  </si>
  <si>
    <t>8051194749437</t>
  </si>
  <si>
    <t>8051194749444</t>
  </si>
  <si>
    <t>8051194749451</t>
  </si>
  <si>
    <t>8051194749468</t>
  </si>
  <si>
    <t>8051194667380</t>
  </si>
  <si>
    <t>8051194667397</t>
  </si>
  <si>
    <t>8051194667403</t>
  </si>
  <si>
    <t>8051194640734</t>
  </si>
  <si>
    <t>8051194667410</t>
  </si>
  <si>
    <t>8051194667427</t>
  </si>
  <si>
    <t>8051194667434</t>
  </si>
  <si>
    <t>8051194667502</t>
  </si>
  <si>
    <t>8051194667519</t>
  </si>
  <si>
    <t>8051194667526</t>
  </si>
  <si>
    <t>8051194640727</t>
  </si>
  <si>
    <t>8051194667533</t>
  </si>
  <si>
    <t>8051194667540</t>
  </si>
  <si>
    <t>8051194667557</t>
  </si>
  <si>
    <t>8051194938664</t>
  </si>
  <si>
    <t>8051194938671</t>
  </si>
  <si>
    <t>8051194938688</t>
  </si>
  <si>
    <t>8051194938541</t>
  </si>
  <si>
    <t>8051194938695</t>
  </si>
  <si>
    <t>8051194938701</t>
  </si>
  <si>
    <t>8051194938718</t>
  </si>
  <si>
    <t>8051194938725</t>
  </si>
  <si>
    <t>8051194938732</t>
  </si>
  <si>
    <t>8051194938749</t>
  </si>
  <si>
    <t>8051194938848</t>
  </si>
  <si>
    <t>8051194938855</t>
  </si>
  <si>
    <t>8051194938862</t>
  </si>
  <si>
    <t>8051194938558</t>
  </si>
  <si>
    <t>8051194938879</t>
  </si>
  <si>
    <t>8051194938886</t>
  </si>
  <si>
    <t>8051194938893</t>
  </si>
  <si>
    <t>8051194938909</t>
  </si>
  <si>
    <t>8051194543479</t>
  </si>
  <si>
    <t>8051194543486</t>
  </si>
  <si>
    <t>8051194647900</t>
  </si>
  <si>
    <t>8051194640543</t>
  </si>
  <si>
    <t>8051194640550</t>
  </si>
  <si>
    <t>8051194647917</t>
  </si>
  <si>
    <t>8051194647924</t>
  </si>
  <si>
    <t>8051194647931</t>
  </si>
  <si>
    <t>8051194647948</t>
  </si>
  <si>
    <t>8051194647962</t>
  </si>
  <si>
    <t>8051194647979</t>
  </si>
  <si>
    <t>8051194640567</t>
  </si>
  <si>
    <t>8051194647986</t>
  </si>
  <si>
    <t>8051194647993</t>
  </si>
  <si>
    <t>8051194648006</t>
  </si>
  <si>
    <t>8051194648013</t>
  </si>
  <si>
    <t>8051194874689</t>
  </si>
  <si>
    <t>8051194874696</t>
  </si>
  <si>
    <t>8051194874498</t>
  </si>
  <si>
    <t>8051194874702</t>
  </si>
  <si>
    <t>8051194874719</t>
  </si>
  <si>
    <t>8051194874726</t>
  </si>
  <si>
    <t>8051194874733</t>
  </si>
  <si>
    <t>8051194896506</t>
  </si>
  <si>
    <t>8051194896513</t>
  </si>
  <si>
    <t>8051194896520</t>
  </si>
  <si>
    <t>8051194890115</t>
  </si>
  <si>
    <t>8051194896537</t>
  </si>
  <si>
    <t>8051194896544</t>
  </si>
  <si>
    <t>8051194896551</t>
  </si>
  <si>
    <t>8051194896568</t>
  </si>
  <si>
    <t>B00OLPKUDC</t>
  </si>
  <si>
    <t>8051194580726</t>
  </si>
  <si>
    <t>B00OLPKWGC</t>
  </si>
  <si>
    <t>8051194580733</t>
  </si>
  <si>
    <t>B00OLPKYJW</t>
  </si>
  <si>
    <t>8051194580740</t>
  </si>
  <si>
    <t>B00OLPL0UY</t>
  </si>
  <si>
    <t>8051194580757</t>
  </si>
  <si>
    <t>B00OLPL3TM</t>
  </si>
  <si>
    <t>8051194580764</t>
  </si>
  <si>
    <t>B00C7IMEHK</t>
  </si>
  <si>
    <t>8051194580818</t>
  </si>
  <si>
    <t>B00OLPLIAG</t>
  </si>
  <si>
    <t>8051194580825</t>
  </si>
  <si>
    <t>B00OLPLLLM</t>
  </si>
  <si>
    <t>8051194580832</t>
  </si>
  <si>
    <t>B00OLPLO0U</t>
  </si>
  <si>
    <t>8051194580849</t>
  </si>
  <si>
    <t>B00OLPLQCQ</t>
  </si>
  <si>
    <t>8051194580856</t>
  </si>
  <si>
    <t>B00OLPLSCY</t>
  </si>
  <si>
    <t>8051194580863</t>
  </si>
  <si>
    <t>8051194749185</t>
  </si>
  <si>
    <t>8051194745736</t>
  </si>
  <si>
    <t>8051194745743</t>
  </si>
  <si>
    <t>8051194749192</t>
  </si>
  <si>
    <t>8051194749208</t>
  </si>
  <si>
    <t>8051194749215</t>
  </si>
  <si>
    <t>8051194749222</t>
  </si>
  <si>
    <t>8051194749239</t>
  </si>
  <si>
    <t>8051194749246</t>
  </si>
  <si>
    <t>8051194745750</t>
  </si>
  <si>
    <t>8051194749253</t>
  </si>
  <si>
    <t>8051194749260</t>
  </si>
  <si>
    <t>8051194749277</t>
  </si>
  <si>
    <t>8051194749284</t>
  </si>
  <si>
    <t>8051194667328</t>
  </si>
  <si>
    <t>8051194667335</t>
  </si>
  <si>
    <t>8051194640604</t>
  </si>
  <si>
    <t>8051194667342</t>
  </si>
  <si>
    <t>8051194667359</t>
  </si>
  <si>
    <t>8051194667366</t>
  </si>
  <si>
    <t>8051194667373</t>
  </si>
  <si>
    <t>8051194874757</t>
  </si>
  <si>
    <t>8051194874764</t>
  </si>
  <si>
    <t>8051194874504</t>
  </si>
  <si>
    <t>8051194874771</t>
  </si>
  <si>
    <t>8051194874788</t>
  </si>
  <si>
    <t>8051194874795</t>
  </si>
  <si>
    <t>8051194874801</t>
  </si>
  <si>
    <t>8051194455369</t>
  </si>
  <si>
    <t>8051194455376</t>
  </si>
  <si>
    <t>8051194439956</t>
  </si>
  <si>
    <t>8051194455390</t>
  </si>
  <si>
    <t>8051194455406</t>
  </si>
  <si>
    <t>B01FG5W8IU</t>
  </si>
  <si>
    <t>B01FG5W9BQ</t>
  </si>
  <si>
    <t>B01FG5WB50</t>
  </si>
  <si>
    <t>B01FG5WBVO</t>
  </si>
  <si>
    <t>B01FG5WCZY</t>
  </si>
  <si>
    <t>B01FG5WE5W</t>
  </si>
  <si>
    <t>B01FG5WF56</t>
  </si>
  <si>
    <t>B01FG5WG9G</t>
  </si>
  <si>
    <t>8051194749536</t>
  </si>
  <si>
    <t>8051194749543</t>
  </si>
  <si>
    <t>8051194740779</t>
  </si>
  <si>
    <t>8051194749567</t>
  </si>
  <si>
    <t>8051194749574</t>
  </si>
  <si>
    <t>8051194749581</t>
  </si>
  <si>
    <t>8051194667441</t>
  </si>
  <si>
    <t>8051194667458</t>
  </si>
  <si>
    <t>8051194667465</t>
  </si>
  <si>
    <t>8051194640741</t>
  </si>
  <si>
    <t>8051194667472</t>
  </si>
  <si>
    <t>8051194667489</t>
  </si>
  <si>
    <t>8051194667496</t>
  </si>
  <si>
    <t>8051194667564</t>
  </si>
  <si>
    <t>8051194667571</t>
  </si>
  <si>
    <t>8051194667588</t>
  </si>
  <si>
    <t>8051194640758</t>
  </si>
  <si>
    <t>8051194667595</t>
  </si>
  <si>
    <t>8051194667601</t>
  </si>
  <si>
    <t>8051194667618</t>
  </si>
  <si>
    <t>B00UWWD3N2</t>
  </si>
  <si>
    <t>8051194938763</t>
  </si>
  <si>
    <t>8051194938770</t>
  </si>
  <si>
    <t>8051194938787</t>
  </si>
  <si>
    <t>8051194938565</t>
  </si>
  <si>
    <t>8051194938794</t>
  </si>
  <si>
    <t>8051194938800</t>
  </si>
  <si>
    <t>8051194938817</t>
  </si>
  <si>
    <t>8051194938824</t>
  </si>
  <si>
    <t>B07V5QYDTD</t>
  </si>
  <si>
    <t>B07V5QZMYQ</t>
  </si>
  <si>
    <t>B07V5QYZ5T</t>
  </si>
  <si>
    <t>B07V4NW4LZ</t>
  </si>
  <si>
    <t>B07V8S9JKW</t>
  </si>
  <si>
    <t>B07V3NVWRY</t>
  </si>
  <si>
    <t>B07V5QPSZH</t>
  </si>
  <si>
    <t>B07V3NVQK3</t>
  </si>
  <si>
    <t>B07V7Z54CT</t>
  </si>
  <si>
    <t>B07V7Y39PY</t>
  </si>
  <si>
    <t>B07V6ZZS6Z</t>
  </si>
  <si>
    <t>B07V3TF22W</t>
  </si>
  <si>
    <t>B07V81BR7W</t>
  </si>
  <si>
    <t>B07V5X1HQK</t>
  </si>
  <si>
    <t>B07V6ZX6MS</t>
  </si>
  <si>
    <t>B07V3TFJ8W</t>
  </si>
  <si>
    <t>B07V3TFH8Y</t>
  </si>
  <si>
    <t>B07V81CB3H</t>
  </si>
  <si>
    <t>B07V2PD35C</t>
  </si>
  <si>
    <t>B07V7YV7R8</t>
  </si>
  <si>
    <t>B07V6ZYT7M</t>
  </si>
  <si>
    <t>B07V4TF9JM</t>
  </si>
  <si>
    <t>B07V82KMQF</t>
  </si>
  <si>
    <t>B07V6ZVYCQ</t>
  </si>
  <si>
    <t>B07V6ZYD15</t>
  </si>
  <si>
    <t>B07V5WYDNL</t>
  </si>
  <si>
    <t>B07V81TYD9</t>
  </si>
  <si>
    <t>B07V4TDC3W</t>
  </si>
  <si>
    <t>B07V6ZX95V</t>
  </si>
  <si>
    <t>B07V6ZYSP5</t>
  </si>
  <si>
    <t>B07V7YSNGH</t>
  </si>
  <si>
    <t>B07V4TDMMR</t>
  </si>
  <si>
    <t>B078KPFM7S</t>
  </si>
  <si>
    <t>B0786PQ8KN</t>
  </si>
  <si>
    <t>B0786QFHL8</t>
  </si>
  <si>
    <t>B0786R63Y8</t>
  </si>
  <si>
    <t>B07BC7H3JZ</t>
  </si>
  <si>
    <t>B078KTVR78</t>
  </si>
  <si>
    <t>B078KKMY8Y</t>
  </si>
  <si>
    <t>B078KGCMGP</t>
  </si>
  <si>
    <t>B078KRM3W6</t>
  </si>
  <si>
    <t>B078KTNQ9X</t>
  </si>
  <si>
    <t>B078KGCVFK</t>
  </si>
  <si>
    <t>B078KKQWC9</t>
  </si>
  <si>
    <t>B078KKSVYT</t>
  </si>
  <si>
    <t>B078KKFV9L</t>
  </si>
  <si>
    <t>B078KKCVKV</t>
  </si>
  <si>
    <t>B078KGCJP1</t>
  </si>
  <si>
    <t>B083L5BLZ8</t>
  </si>
  <si>
    <t>B083LMB1KM</t>
  </si>
  <si>
    <t>B083LDRLMH</t>
  </si>
  <si>
    <t>B083LHWGSV</t>
  </si>
  <si>
    <t>B083LK5TSV</t>
  </si>
  <si>
    <t>B083LH67F7</t>
  </si>
  <si>
    <t>B083LLYCSJ</t>
  </si>
  <si>
    <t>B083L57B6V</t>
  </si>
  <si>
    <t>B0797JMP7F</t>
  </si>
  <si>
    <t>B0797CYGL7</t>
  </si>
  <si>
    <t>B0797FNHBG</t>
  </si>
  <si>
    <t>B079788GYK</t>
  </si>
  <si>
    <t>B0797C3WQF</t>
  </si>
  <si>
    <t>B0797H25G8</t>
  </si>
  <si>
    <t>B0797D9KWQ</t>
  </si>
  <si>
    <t>B0797PCF6W</t>
  </si>
  <si>
    <t>B0797DFY16</t>
  </si>
  <si>
    <t>B0797DYY8Q</t>
  </si>
  <si>
    <t>B0797GQPNQ</t>
  </si>
  <si>
    <t>B0797HMYFG</t>
  </si>
  <si>
    <t>B0797FX3KT</t>
  </si>
  <si>
    <t>B07978CD4V</t>
  </si>
  <si>
    <t>B0797RD5CW</t>
  </si>
  <si>
    <t>B0797HD96B</t>
  </si>
  <si>
    <t>B0797FF7M4</t>
  </si>
  <si>
    <t>B0797GYDXR</t>
  </si>
  <si>
    <t>B06XWXGJ61</t>
  </si>
  <si>
    <t>B01MV54HKQ</t>
  </si>
  <si>
    <t>B01N4X2N8T</t>
  </si>
  <si>
    <t>B01N1A02RG</t>
  </si>
  <si>
    <t>B01N6ZYM9E</t>
  </si>
  <si>
    <t>B01MV5D76J</t>
  </si>
  <si>
    <t>B06XX65FV7</t>
  </si>
  <si>
    <t>B06XWXJN98</t>
  </si>
  <si>
    <t>B01N5YCRJA</t>
  </si>
  <si>
    <t>B01N5YCCQ1</t>
  </si>
  <si>
    <t>B01MV5U281</t>
  </si>
  <si>
    <t>B01N5Y8PI5</t>
  </si>
  <si>
    <t>B06X3RDF4F</t>
  </si>
  <si>
    <t>B06WRN6BZN</t>
  </si>
  <si>
    <t>B06VSL37L7</t>
  </si>
  <si>
    <t>B06XX65FV3</t>
  </si>
  <si>
    <t>B06XX5VVPK</t>
  </si>
  <si>
    <t>B06XX3WN4Y</t>
  </si>
  <si>
    <t>B01MV5D6WD</t>
  </si>
  <si>
    <t>B01NB29MDU</t>
  </si>
  <si>
    <t>B06XX56N7C</t>
  </si>
  <si>
    <t>B06XX99317</t>
  </si>
  <si>
    <t>B06XX43HXG</t>
  </si>
  <si>
    <t>B06XX44586</t>
  </si>
  <si>
    <t>B06XWRM2K7</t>
  </si>
  <si>
    <t>B06XX5YQXT</t>
  </si>
  <si>
    <t>B01N5Y6J1U</t>
  </si>
  <si>
    <t>B01MZIVAZS</t>
  </si>
  <si>
    <t>B01N5YD2SL</t>
  </si>
  <si>
    <t>B06XX48CBS</t>
  </si>
  <si>
    <t>B06VSDD6GG</t>
  </si>
  <si>
    <t>B06XX5YM74</t>
  </si>
  <si>
    <t>B07MXQ1NJ2</t>
  </si>
  <si>
    <t>B07MXQSPKL</t>
  </si>
  <si>
    <t>B07MXQVKXZ</t>
  </si>
  <si>
    <t>B07MXLVF3Q</t>
  </si>
  <si>
    <t>B07MXQ5K8J</t>
  </si>
  <si>
    <t>B07MXQRKDV</t>
  </si>
  <si>
    <t>B07MXR4X4Z</t>
  </si>
  <si>
    <t>B07MXR2YJ7</t>
  </si>
  <si>
    <t>B07MXQMHTQ</t>
  </si>
  <si>
    <t>B07MXRJ5PC</t>
  </si>
  <si>
    <t>B07MXQPKZQ</t>
  </si>
  <si>
    <t>B07MXR3FT1</t>
  </si>
  <si>
    <t>B07MXS3R5X</t>
  </si>
  <si>
    <t>B07MXSG481</t>
  </si>
  <si>
    <t>B07MXR17TS</t>
  </si>
  <si>
    <t>B07MXR53LB</t>
  </si>
  <si>
    <t>B07MXQ6K3F</t>
  </si>
  <si>
    <t>B07MXQRJCS</t>
  </si>
  <si>
    <t>B07MXQHKVZ</t>
  </si>
  <si>
    <t>B07MXQCXRY</t>
  </si>
  <si>
    <t>B07MXRC22W</t>
  </si>
  <si>
    <t>B07MXS9YY2</t>
  </si>
  <si>
    <t>B07MXS56R3</t>
  </si>
  <si>
    <t>B07MXQJHC6</t>
  </si>
  <si>
    <t>B07MXRLC2D</t>
  </si>
  <si>
    <t>B07MXRXN2Q</t>
  </si>
  <si>
    <t>B07MXRCTWQ</t>
  </si>
  <si>
    <t>B07MXPXV2C</t>
  </si>
  <si>
    <t>B06XDGGZYZ</t>
  </si>
  <si>
    <t>B06XCSQJDP</t>
  </si>
  <si>
    <t>B06XD4HYBF</t>
  </si>
  <si>
    <t>B06XCSLW3V</t>
  </si>
  <si>
    <t>B06XDCNLVY</t>
  </si>
  <si>
    <t>B06XJN5ZKD</t>
  </si>
  <si>
    <t>B06XJNXX9C</t>
  </si>
  <si>
    <t>B06Y5KZ59G</t>
  </si>
  <si>
    <t>B0727NR9TN</t>
  </si>
  <si>
    <t>B06Y5LB3FK</t>
  </si>
  <si>
    <t>B06XJF1G2F</t>
  </si>
  <si>
    <t>B06XCJX85S</t>
  </si>
  <si>
    <t>B06XBZXQMM</t>
  </si>
  <si>
    <t>B06XC7D348</t>
  </si>
  <si>
    <t>B06XCJYRCF</t>
  </si>
  <si>
    <t>B06XC8TZG5</t>
  </si>
  <si>
    <t>B06XCM8XXX</t>
  </si>
  <si>
    <t>B06Y5KYTND</t>
  </si>
  <si>
    <t>B07MXP9LT6</t>
  </si>
  <si>
    <t>B07MXQ3CV4</t>
  </si>
  <si>
    <t>B07MXQ1F6Q</t>
  </si>
  <si>
    <t>B07MXQT3W9</t>
  </si>
  <si>
    <t>B07MXPY3C4</t>
  </si>
  <si>
    <t>B07MXKV5Y4</t>
  </si>
  <si>
    <t>B07MXQ8QDL</t>
  </si>
  <si>
    <t>B07MXQC67K</t>
  </si>
  <si>
    <t>B07MXQ3CV3</t>
  </si>
  <si>
    <t>B07MXRPPWX</t>
  </si>
  <si>
    <t>B07MXQG7M3</t>
  </si>
  <si>
    <t>B07MXQ2STW</t>
  </si>
  <si>
    <t>B07MXR2S4Z</t>
  </si>
  <si>
    <t>B07MXPGCKW</t>
  </si>
  <si>
    <t>B07MXQZMZF</t>
  </si>
  <si>
    <t>B07MXPLVZ1</t>
  </si>
  <si>
    <t>B07MXQJ4DM</t>
  </si>
  <si>
    <t>B07MXPV8ZF</t>
  </si>
  <si>
    <t>B07MXQSLTY</t>
  </si>
  <si>
    <t>B07MXQDHLK</t>
  </si>
  <si>
    <t>B07MXR6CN6</t>
  </si>
  <si>
    <t>8021506613237</t>
  </si>
  <si>
    <t>8021506613244</t>
  </si>
  <si>
    <t>8021506613251</t>
  </si>
  <si>
    <t>8021506613220</t>
  </si>
  <si>
    <t>8021506613268</t>
  </si>
  <si>
    <t>8021506613275</t>
  </si>
  <si>
    <t>8021506613282</t>
  </si>
  <si>
    <t>8021506610045</t>
  </si>
  <si>
    <t>8021506610052</t>
  </si>
  <si>
    <t>8021506610069</t>
  </si>
  <si>
    <t>8021506609490</t>
  </si>
  <si>
    <t>8021506610083</t>
  </si>
  <si>
    <t>8021506610090</t>
  </si>
  <si>
    <t>8021506610106</t>
  </si>
  <si>
    <t>B075L1QM3W</t>
  </si>
  <si>
    <t>B075L13BMX</t>
  </si>
  <si>
    <t>B075KPKDL8</t>
  </si>
  <si>
    <t>B075KPKDLB</t>
  </si>
  <si>
    <t>B075L2PMWF</t>
  </si>
  <si>
    <t>B075KQ52D4</t>
  </si>
  <si>
    <t>B075M8C4XV</t>
  </si>
  <si>
    <t>B075M66ST1</t>
  </si>
  <si>
    <t>B075W2VW9H</t>
  </si>
  <si>
    <t>B075W3MNSD</t>
  </si>
  <si>
    <t>B075W3B59L</t>
  </si>
  <si>
    <t>B075W3BLP9</t>
  </si>
  <si>
    <t>B075W2YCXM</t>
  </si>
  <si>
    <t>B075M89RRN</t>
  </si>
  <si>
    <t>B075M2HC6N</t>
  </si>
  <si>
    <t>B075LXKCB7</t>
  </si>
  <si>
    <t>B075LV3FTS</t>
  </si>
  <si>
    <t>B075LYFRPK</t>
  </si>
  <si>
    <t>B075LPT7KF</t>
  </si>
  <si>
    <t>B075LQYXYX</t>
  </si>
  <si>
    <t>B075LXTTCV</t>
  </si>
  <si>
    <t>B075M3X8Y3</t>
  </si>
  <si>
    <t>B075M4D6FD</t>
  </si>
  <si>
    <t>B075M46TNR</t>
  </si>
  <si>
    <t>B075W34TFC</t>
  </si>
  <si>
    <t>B075M71SRZ</t>
  </si>
  <si>
    <t>B075LWQQSL</t>
  </si>
  <si>
    <t>B075M2THD7</t>
  </si>
  <si>
    <t>B075M3RQ56</t>
  </si>
  <si>
    <t>B07G8SQL8R</t>
  </si>
  <si>
    <t>B07G8VZ9ST</t>
  </si>
  <si>
    <t>B07G8XJ9R1</t>
  </si>
  <si>
    <t>B07G8V17SS</t>
  </si>
  <si>
    <t>B07G8VX9S9</t>
  </si>
  <si>
    <t>B07G8X4HQX</t>
  </si>
  <si>
    <t>B07G8W569T</t>
  </si>
  <si>
    <t>B07G8T46JB</t>
  </si>
  <si>
    <t>B075LZ15F9</t>
  </si>
  <si>
    <t>B075LYQF1Y</t>
  </si>
  <si>
    <t>B075LYMT3W</t>
  </si>
  <si>
    <t>B075M4BG5D</t>
  </si>
  <si>
    <t>B075M5BJSZ</t>
  </si>
  <si>
    <t>B075M2KB9B</t>
  </si>
  <si>
    <t>B075M9LGTZ</t>
  </si>
  <si>
    <t>B075M4QFLT</t>
  </si>
  <si>
    <t>B076Q6HFVG</t>
  </si>
  <si>
    <t>8021506923183</t>
  </si>
  <si>
    <t>B0721TMJFF</t>
  </si>
  <si>
    <t>8021506923145</t>
  </si>
  <si>
    <t>B071KGF5T8</t>
  </si>
  <si>
    <t>8021506923152</t>
  </si>
  <si>
    <t>B0721TMVCV</t>
  </si>
  <si>
    <t>8021506923169</t>
  </si>
  <si>
    <t>B0721TMND6</t>
  </si>
  <si>
    <t>8021506923190</t>
  </si>
  <si>
    <t>B0721TMT5C</t>
  </si>
  <si>
    <t>8021506923206</t>
  </si>
  <si>
    <t>B071KGDXQ6</t>
  </si>
  <si>
    <t>8021506923213</t>
  </si>
  <si>
    <t>B076Q6FMF6</t>
  </si>
  <si>
    <t>8021506923220</t>
  </si>
  <si>
    <t>B079DMVRPZ</t>
  </si>
  <si>
    <t>8021506923237</t>
  </si>
  <si>
    <t>B079DN7R1L</t>
  </si>
  <si>
    <t>8021506923244</t>
  </si>
  <si>
    <t>B076Q87VYD</t>
  </si>
  <si>
    <t>8021506880448</t>
  </si>
  <si>
    <t>B071XDKDZR</t>
  </si>
  <si>
    <t>8021506880455</t>
  </si>
  <si>
    <t>B071KGF6QC</t>
  </si>
  <si>
    <t>8021506880462</t>
  </si>
  <si>
    <t>B071XDJKS1</t>
  </si>
  <si>
    <t>8021506880479</t>
  </si>
  <si>
    <t>B0721TMD4Z</t>
  </si>
  <si>
    <t>8021506880486</t>
  </si>
  <si>
    <t>B071GVFB3M</t>
  </si>
  <si>
    <t>8021506880493</t>
  </si>
  <si>
    <t>B071XDHXFX</t>
  </si>
  <si>
    <t>8021506880509</t>
  </si>
  <si>
    <t>B076Q915B7</t>
  </si>
  <si>
    <t>8021506880516</t>
  </si>
  <si>
    <t>B076Q7NL48</t>
  </si>
  <si>
    <t>8021506880523</t>
  </si>
  <si>
    <t>B008H4XK62</t>
  </si>
  <si>
    <t>8021506880592</t>
  </si>
  <si>
    <t>B071XDJ4LR</t>
  </si>
  <si>
    <t>8021506880615</t>
  </si>
  <si>
    <t>B071KGD97Y</t>
  </si>
  <si>
    <t>8021506880622</t>
  </si>
  <si>
    <t>B0721TM5X9</t>
  </si>
  <si>
    <t>8021506880639</t>
  </si>
  <si>
    <t>B071KGD9HR</t>
  </si>
  <si>
    <t>8021506880646</t>
  </si>
  <si>
    <t>B071GVG5XR</t>
  </si>
  <si>
    <t>8021506880653</t>
  </si>
  <si>
    <t>B076Q6N9M9</t>
  </si>
  <si>
    <t>8021506880677</t>
  </si>
  <si>
    <t>B076Q6ZKTC</t>
  </si>
  <si>
    <t>8021506880684</t>
  </si>
  <si>
    <t>B072KP2R81</t>
  </si>
  <si>
    <t>8021506880691</t>
  </si>
  <si>
    <t>B071XDJHB1</t>
  </si>
  <si>
    <t>8021506881520</t>
  </si>
  <si>
    <t>B071XDJT8Z</t>
  </si>
  <si>
    <t>8021506881537</t>
  </si>
  <si>
    <t>B071KGFBBF</t>
  </si>
  <si>
    <t>8021506882350</t>
  </si>
  <si>
    <t>B071KGFNS6</t>
  </si>
  <si>
    <t>8021506882428</t>
  </si>
  <si>
    <t>B072N8RZHV</t>
  </si>
  <si>
    <t>8021506882435</t>
  </si>
  <si>
    <t>B076Q6R2BM</t>
  </si>
  <si>
    <t>8021506882534</t>
  </si>
  <si>
    <t>8021506623250</t>
  </si>
  <si>
    <t>8021506623267</t>
  </si>
  <si>
    <t>8021506609506</t>
  </si>
  <si>
    <t>8021506623274</t>
  </si>
  <si>
    <t>8021506623281</t>
  </si>
  <si>
    <t>8021506623298</t>
  </si>
  <si>
    <t>8021506623304</t>
  </si>
  <si>
    <t>8021506623311</t>
  </si>
  <si>
    <t>8021506623328</t>
  </si>
  <si>
    <t>8021506623397</t>
  </si>
  <si>
    <t>8021506623403</t>
  </si>
  <si>
    <t>8021506609520</t>
  </si>
  <si>
    <t>8021506623410</t>
  </si>
  <si>
    <t>8021506623427</t>
  </si>
  <si>
    <t>8021506623434</t>
  </si>
  <si>
    <t>8021506623441</t>
  </si>
  <si>
    <t>8021506924548</t>
  </si>
  <si>
    <t>8021506924555</t>
  </si>
  <si>
    <t>8021506924562</t>
  </si>
  <si>
    <t>8021506924579</t>
  </si>
  <si>
    <t>8021506924586</t>
  </si>
  <si>
    <t>8021506924593</t>
  </si>
  <si>
    <t>8021506924609</t>
  </si>
  <si>
    <t>8021506623601</t>
  </si>
  <si>
    <t>8021506623618</t>
  </si>
  <si>
    <t>8021506609308</t>
  </si>
  <si>
    <t>8021506623625</t>
  </si>
  <si>
    <t>8021506623632</t>
  </si>
  <si>
    <t>8021506623649</t>
  </si>
  <si>
    <t>8021506623670</t>
  </si>
  <si>
    <t>8021506623687</t>
  </si>
  <si>
    <t>8021506609315</t>
  </si>
  <si>
    <t>8021506623694</t>
  </si>
  <si>
    <t>8021506623700</t>
  </si>
  <si>
    <t>8021506623717</t>
  </si>
  <si>
    <t>B07RSDMCWR</t>
  </si>
  <si>
    <t>B07RN9R43W</t>
  </si>
  <si>
    <t>B07RN9R7G4</t>
  </si>
  <si>
    <t>B07RSDBM84</t>
  </si>
  <si>
    <t>B07RSDXHCB</t>
  </si>
  <si>
    <t>B07RRDD2GK</t>
  </si>
  <si>
    <t>B07RJL416W</t>
  </si>
  <si>
    <t>B07RHGTQQ1</t>
  </si>
  <si>
    <t>B07RJL34XJ</t>
  </si>
  <si>
    <t>B07RKJJ77L</t>
  </si>
  <si>
    <t>B07RJL3Q7Q</t>
  </si>
  <si>
    <t>B07RKLWG8S</t>
  </si>
  <si>
    <t>B075TTGMZS</t>
  </si>
  <si>
    <t>B075TSP2G2</t>
  </si>
  <si>
    <t>B075TWJRZL</t>
  </si>
  <si>
    <t>B075TXCGBK</t>
  </si>
  <si>
    <t>B075TTRTFW</t>
  </si>
  <si>
    <t>B075TRF9LF</t>
  </si>
  <si>
    <t>B075TSXFZS</t>
  </si>
  <si>
    <t>B075TSVBWR</t>
  </si>
  <si>
    <t>B075TP5MKR</t>
  </si>
  <si>
    <t>B075TQ6KXX</t>
  </si>
  <si>
    <t>B075TT26MW</t>
  </si>
  <si>
    <t>B075TSJGXK</t>
  </si>
  <si>
    <t>B075TT8CVX</t>
  </si>
  <si>
    <t>B075TTD3TL</t>
  </si>
  <si>
    <t>B075TR5ZTM</t>
  </si>
  <si>
    <t>B075TV5V2P</t>
  </si>
  <si>
    <t>B075TNMW8X</t>
  </si>
  <si>
    <t>B075TSXS9L</t>
  </si>
  <si>
    <t>B075TLQVMT</t>
  </si>
  <si>
    <t>B075TNVWPX</t>
  </si>
  <si>
    <t>B075TT4N5G</t>
  </si>
  <si>
    <t>B075TVCKGH</t>
  </si>
  <si>
    <t>B075TR662F</t>
  </si>
  <si>
    <t>B075TT4LBF</t>
  </si>
  <si>
    <t>B075TTW4DZ</t>
  </si>
  <si>
    <t>B075TRVJTV</t>
  </si>
  <si>
    <t>B075TNMYR7</t>
  </si>
  <si>
    <t>B075TSGTWP</t>
  </si>
  <si>
    <t>B07V5RHTFP</t>
  </si>
  <si>
    <t>B07V2JVFRJ</t>
  </si>
  <si>
    <t>B07V5NT5R8</t>
  </si>
  <si>
    <t>B07V3NSHZS</t>
  </si>
  <si>
    <t>B07V6R9RPZ</t>
  </si>
  <si>
    <t>B07V4NVFF6</t>
  </si>
  <si>
    <t>B07RBCGXPN</t>
  </si>
  <si>
    <t>B07RBCCBST</t>
  </si>
  <si>
    <t>B07R82326S</t>
  </si>
  <si>
    <t>B07RCCDMZD</t>
  </si>
  <si>
    <t>B07R95YXHX</t>
  </si>
  <si>
    <t>B07RCM5JGS</t>
  </si>
  <si>
    <t>B07SB4NB9F</t>
  </si>
  <si>
    <t>B07SB4N74B</t>
  </si>
  <si>
    <t>B07S91K6VC</t>
  </si>
  <si>
    <t>B07SB2T3D3</t>
  </si>
  <si>
    <t>B07S919XMT</t>
  </si>
  <si>
    <t>B07SB38NM2</t>
  </si>
  <si>
    <t>B07G8VZT4G</t>
  </si>
  <si>
    <t>B07G8WGF76</t>
  </si>
  <si>
    <t>B07G8TKNLD</t>
  </si>
  <si>
    <t>B07G8V85P5</t>
  </si>
  <si>
    <t>B07G8WS8XF</t>
  </si>
  <si>
    <t>B07G8W2K8S</t>
  </si>
  <si>
    <t>B07G8T5W4R</t>
  </si>
  <si>
    <t>B07G8XCN3S</t>
  </si>
  <si>
    <t>B07G8TH4J7</t>
  </si>
  <si>
    <t>B07G8VBQMH</t>
  </si>
  <si>
    <t>B07G8VXMKL</t>
  </si>
  <si>
    <t>B07G36W5XK</t>
  </si>
  <si>
    <t>B07G37N9PK</t>
  </si>
  <si>
    <t>B07G379Z81</t>
  </si>
  <si>
    <t>B07G8VGNV8</t>
  </si>
  <si>
    <t>B07G8TQMFX</t>
  </si>
  <si>
    <t>B07GKHZR1P</t>
  </si>
  <si>
    <t>B07GKJJRYB</t>
  </si>
  <si>
    <t>B07GKQ4KSQ</t>
  </si>
  <si>
    <t>B07GKCF1YD</t>
  </si>
  <si>
    <t>B07GKVKGY2</t>
  </si>
  <si>
    <t>B07GKMY995</t>
  </si>
  <si>
    <t>B07GKCVNPZ</t>
  </si>
  <si>
    <t>B07GKVRWWM</t>
  </si>
  <si>
    <t>B07GKS5TC3</t>
  </si>
  <si>
    <t>B07GKRR5ZV</t>
  </si>
  <si>
    <t>B07GKXTMM2</t>
  </si>
  <si>
    <t>B07GKQ141M</t>
  </si>
  <si>
    <t>B07GKHKK5X</t>
  </si>
  <si>
    <t>B07GKGT7YN</t>
  </si>
  <si>
    <t>B000GVBIUE</t>
  </si>
  <si>
    <t>B0034GRU7S</t>
  </si>
  <si>
    <t>B0022ZLHBC</t>
  </si>
  <si>
    <t>B00D3TM2YM</t>
  </si>
  <si>
    <t>B00384NEGW</t>
  </si>
  <si>
    <t>B001JB53KQ</t>
  </si>
  <si>
    <t>B004ZG57LW</t>
  </si>
  <si>
    <t>B0022ZRV26</t>
  </si>
  <si>
    <t>B001F1UHOW</t>
  </si>
  <si>
    <t>8021506808053</t>
  </si>
  <si>
    <t>B00FCNF31G</t>
  </si>
  <si>
    <t>B00FCNF3P2</t>
  </si>
  <si>
    <t>B00B5AB454</t>
  </si>
  <si>
    <t>8051194461018</t>
  </si>
  <si>
    <t>B00UWWLUB4</t>
  </si>
  <si>
    <t>B01B8O1ATQ</t>
  </si>
  <si>
    <t>B00FKJ114K</t>
  </si>
  <si>
    <t>B01I9CAYT2</t>
  </si>
  <si>
    <t>8033637921372</t>
  </si>
  <si>
    <t>B0198MJ2SQ</t>
  </si>
  <si>
    <t>8051194809605</t>
  </si>
  <si>
    <t>B00UM10ZNO</t>
  </si>
  <si>
    <t>B00UM167MW</t>
  </si>
  <si>
    <t>B00PRYGLUM</t>
  </si>
  <si>
    <t>B00OAK0740</t>
  </si>
  <si>
    <t>B00PRYGK1C</t>
  </si>
  <si>
    <t>B00PYMB67A</t>
  </si>
  <si>
    <t>B00PRYGIPK</t>
  </si>
  <si>
    <t>B01N0J4DRC</t>
  </si>
  <si>
    <t>B01N41DT6O</t>
  </si>
  <si>
    <t>8051194570291</t>
  </si>
  <si>
    <t>8033637646633</t>
  </si>
  <si>
    <t>B0148D6P5I</t>
  </si>
  <si>
    <t>B0178GMNHG</t>
  </si>
  <si>
    <t>B00F9VTWOU</t>
  </si>
  <si>
    <t>B01N1KLHO7</t>
  </si>
  <si>
    <t>8051194203274</t>
  </si>
  <si>
    <t>8051194203281</t>
  </si>
  <si>
    <t>8051194460837</t>
  </si>
  <si>
    <t>8051194460820</t>
  </si>
  <si>
    <t>8051194460851</t>
  </si>
  <si>
    <t>8051194460844</t>
  </si>
  <si>
    <t>8051194460875</t>
  </si>
  <si>
    <t>8051194460868</t>
  </si>
  <si>
    <t>B00EBHPDV4</t>
  </si>
  <si>
    <t>B00EBHPF76</t>
  </si>
  <si>
    <t>B001653O0G</t>
  </si>
  <si>
    <t>B0016570AG</t>
  </si>
  <si>
    <t>B009WFNARO</t>
  </si>
  <si>
    <t>B001E7EEDW</t>
  </si>
  <si>
    <t>B009WFN5NS</t>
  </si>
  <si>
    <t>B005TE4JIQ</t>
  </si>
  <si>
    <t>B000WPOY6O</t>
  </si>
  <si>
    <t>8033637433288</t>
  </si>
  <si>
    <t>8033637433271</t>
  </si>
  <si>
    <t>B01I9CJWFE</t>
  </si>
  <si>
    <t>B01I9CHYSQ</t>
  </si>
  <si>
    <t>B01I9CK2V2</t>
  </si>
  <si>
    <t>8033637433349</t>
  </si>
  <si>
    <t>8033637433356</t>
  </si>
  <si>
    <t>8033637433332</t>
  </si>
  <si>
    <t>B01I9CFO92</t>
  </si>
  <si>
    <t>B01I9CJL5U</t>
  </si>
  <si>
    <t>B01I9CFL2C</t>
  </si>
  <si>
    <t>B083NFXPHY</t>
  </si>
  <si>
    <t>B083N6CXZX</t>
  </si>
  <si>
    <t>B083NGVGY4</t>
  </si>
  <si>
    <t>B01I9BYDYA</t>
  </si>
  <si>
    <t>B01I9C4BRS</t>
  </si>
  <si>
    <t>B01I9BY2KA</t>
  </si>
  <si>
    <t>B001V9X920</t>
  </si>
  <si>
    <t>B005JFGGMW</t>
  </si>
  <si>
    <t>B005JFFAVU</t>
  </si>
  <si>
    <t>B01I9CIK2A</t>
  </si>
  <si>
    <t>B01I9C3RZ0</t>
  </si>
  <si>
    <t>B01I9CITI0</t>
  </si>
  <si>
    <t>B001V9V4QI</t>
  </si>
  <si>
    <t>B001V9QUV2</t>
  </si>
  <si>
    <t>B001V9X9CK</t>
  </si>
  <si>
    <t>B01I9CFL1S</t>
  </si>
  <si>
    <t>B01I9CIZIE</t>
  </si>
  <si>
    <t>B01I9CJU4C</t>
  </si>
  <si>
    <t>B01I9C1PYK</t>
  </si>
  <si>
    <t>B01I9C12RA</t>
  </si>
  <si>
    <t>B01I9C0TWY</t>
  </si>
  <si>
    <t>8033637318769</t>
  </si>
  <si>
    <t>B001V9V4OK</t>
  </si>
  <si>
    <t>8033637318806</t>
  </si>
  <si>
    <t>B001V9QUSK</t>
  </si>
  <si>
    <t>8033637318813</t>
  </si>
  <si>
    <t>B001V9V4N6</t>
  </si>
  <si>
    <t>8033637318790</t>
  </si>
  <si>
    <t>B0067DSRYU</t>
  </si>
  <si>
    <t>B0067DSSD0</t>
  </si>
  <si>
    <t>B001656ZDO</t>
  </si>
  <si>
    <t>B001653SOS</t>
  </si>
  <si>
    <t>B001654T3W</t>
  </si>
  <si>
    <t>B001653SSY</t>
  </si>
  <si>
    <t>B001653T6K</t>
  </si>
  <si>
    <t>B00165AOSQ</t>
  </si>
  <si>
    <t>B0067DSTP2</t>
  </si>
  <si>
    <t>B0067DST8Y</t>
  </si>
  <si>
    <t>B001654TCS</t>
  </si>
  <si>
    <t>B002OPE58W</t>
  </si>
  <si>
    <t>8021506880134</t>
  </si>
  <si>
    <t>8021506880141</t>
  </si>
  <si>
    <t>8033637088099</t>
  </si>
  <si>
    <t>8033637088068</t>
  </si>
  <si>
    <t>8021506880196</t>
  </si>
  <si>
    <t>8021506880202</t>
  </si>
  <si>
    <t>8033637088143</t>
  </si>
  <si>
    <t>8033637088150</t>
  </si>
  <si>
    <t>8033637088136</t>
  </si>
  <si>
    <t>B0148D8Q9G</t>
  </si>
  <si>
    <t>B0148D9UMI</t>
  </si>
  <si>
    <t>B0148D8VUA</t>
  </si>
  <si>
    <t>B0148D97WG</t>
  </si>
  <si>
    <t>B0148DAFCC</t>
  </si>
  <si>
    <t>B0148DALI0</t>
  </si>
  <si>
    <t>B0040Y4J9K</t>
  </si>
  <si>
    <t>B0041OCAKO</t>
  </si>
  <si>
    <t>B009WFKOL4</t>
  </si>
  <si>
    <t>B0052WCL8A</t>
  </si>
  <si>
    <t>B004HKS6AA</t>
  </si>
  <si>
    <t>B0799X3NBT</t>
  </si>
  <si>
    <t>B0799XGPQR</t>
  </si>
  <si>
    <t>B083Q67137</t>
  </si>
  <si>
    <t>B083PYD1ST</t>
  </si>
  <si>
    <t>B083PNHZB9</t>
  </si>
  <si>
    <t>8051194461049</t>
  </si>
  <si>
    <t>8051194461032</t>
  </si>
  <si>
    <t>B07MVN2RRW</t>
  </si>
  <si>
    <t>B07MVN3258</t>
  </si>
  <si>
    <t>8051194461063</t>
  </si>
  <si>
    <t>8051194461056</t>
  </si>
  <si>
    <t>8051194809292</t>
  </si>
  <si>
    <t>8051194809308</t>
  </si>
  <si>
    <t>8051194461094</t>
  </si>
  <si>
    <t>8051194809315</t>
  </si>
  <si>
    <t>8051194809322</t>
  </si>
  <si>
    <t>8051194809339</t>
  </si>
  <si>
    <t>8051194809346</t>
  </si>
  <si>
    <t>B00SK1CFU4</t>
  </si>
  <si>
    <t>B00NIW3TTG</t>
  </si>
  <si>
    <t>B00NVP15GY</t>
  </si>
  <si>
    <t>8021506240914</t>
  </si>
  <si>
    <t>8021506240907</t>
  </si>
  <si>
    <t>8021506225904</t>
  </si>
  <si>
    <t>8051194203267</t>
  </si>
  <si>
    <t>8051194203250</t>
  </si>
  <si>
    <t>8051194809360</t>
  </si>
  <si>
    <t>8051194809353</t>
  </si>
  <si>
    <t>8051194203243</t>
  </si>
  <si>
    <t>8051194203236</t>
  </si>
  <si>
    <t>8051194809384</t>
  </si>
  <si>
    <t>8051194809377</t>
  </si>
  <si>
    <t>B074SGB5YL</t>
  </si>
  <si>
    <t>8021506925781</t>
  </si>
  <si>
    <t>B074SGB153</t>
  </si>
  <si>
    <t>8021506925774</t>
  </si>
  <si>
    <t>B074SGWNK1</t>
  </si>
  <si>
    <t>8021506925767</t>
  </si>
  <si>
    <t>B074SGQY83</t>
  </si>
  <si>
    <t>8021506925811</t>
  </si>
  <si>
    <t>B074SF838Y</t>
  </si>
  <si>
    <t>8021506925804</t>
  </si>
  <si>
    <t>B074SH6G3K</t>
  </si>
  <si>
    <t>8021506925798</t>
  </si>
  <si>
    <t>B00U3O7PCO</t>
  </si>
  <si>
    <t>B00U3O7OKW</t>
  </si>
  <si>
    <t>B00U3O7NNA</t>
  </si>
  <si>
    <t>8051194721341</t>
  </si>
  <si>
    <t>8051194721334</t>
  </si>
  <si>
    <t>8051194721440</t>
  </si>
  <si>
    <t>8051194721471</t>
  </si>
  <si>
    <t>8051194721327</t>
  </si>
  <si>
    <t>8033637621036</t>
  </si>
  <si>
    <t>B00U3O7M40</t>
  </si>
  <si>
    <t>B00U3O7KHY</t>
  </si>
  <si>
    <t>B00U3O7JK2</t>
  </si>
  <si>
    <t>B00U3O7MU4</t>
  </si>
  <si>
    <t>B00U3O7GR8</t>
  </si>
  <si>
    <t>B00384G2R0</t>
  </si>
  <si>
    <t>B00384G2Q6</t>
  </si>
  <si>
    <t>8051194721402</t>
  </si>
  <si>
    <t>8051194721396</t>
  </si>
  <si>
    <t>8051194721464</t>
  </si>
  <si>
    <t>8051194721495</t>
  </si>
  <si>
    <t>8051194721389</t>
  </si>
  <si>
    <t>B06XY4YDC5</t>
  </si>
  <si>
    <t>B07MX2HY5Z</t>
  </si>
  <si>
    <t>B07MWJCB6K</t>
  </si>
  <si>
    <t>B07MWYVKWD</t>
  </si>
  <si>
    <t>B07MWHPJT5</t>
  </si>
  <si>
    <t>B07MWJ6Q54</t>
  </si>
  <si>
    <t>8051194203564</t>
  </si>
  <si>
    <t>8051194203557</t>
  </si>
  <si>
    <t>B074SGZXGL</t>
  </si>
  <si>
    <t>B074SGMLH7</t>
  </si>
  <si>
    <t>B074SGMP37</t>
  </si>
  <si>
    <t>B06XGPV3ZB</t>
  </si>
  <si>
    <t>B06XGXH4Z8</t>
  </si>
  <si>
    <t>B06XGSCGRT</t>
  </si>
  <si>
    <t>B012NHTW10</t>
  </si>
  <si>
    <t>8051194859112</t>
  </si>
  <si>
    <t>8051194859099</t>
  </si>
  <si>
    <t>B012NHTJKY</t>
  </si>
  <si>
    <t>8051194859105</t>
  </si>
  <si>
    <t>B000GU3JC0</t>
  </si>
  <si>
    <t>8051194533296</t>
  </si>
  <si>
    <t>8051194533289</t>
  </si>
  <si>
    <t>B01ATFSFWA</t>
  </si>
  <si>
    <t>8051194809438</t>
  </si>
  <si>
    <t>B01ATFSCPK</t>
  </si>
  <si>
    <t>8051194809414</t>
  </si>
  <si>
    <t>B01ATFSB6A</t>
  </si>
  <si>
    <t>8051194809407</t>
  </si>
  <si>
    <t>B01ATFS9H6</t>
  </si>
  <si>
    <t>8051194809391</t>
  </si>
  <si>
    <t>B01ATFSEA8</t>
  </si>
  <si>
    <t>8051194809421</t>
  </si>
  <si>
    <t>8051194461223</t>
  </si>
  <si>
    <t>8051194809483</t>
  </si>
  <si>
    <t>8051194809469</t>
  </si>
  <si>
    <t>8051194809452</t>
  </si>
  <si>
    <t>8051194809445</t>
  </si>
  <si>
    <t>8051194809476</t>
  </si>
  <si>
    <t>B016YR8NQA</t>
  </si>
  <si>
    <t>8051194809537</t>
  </si>
  <si>
    <t>B016YR8NR4</t>
  </si>
  <si>
    <t>8051194809513</t>
  </si>
  <si>
    <t>B016YR8NPQ</t>
  </si>
  <si>
    <t>8051194809506</t>
  </si>
  <si>
    <t>B016YR8NTM</t>
  </si>
  <si>
    <t>8051194809490</t>
  </si>
  <si>
    <t>B016YR8NOW</t>
  </si>
  <si>
    <t>8051194809520</t>
  </si>
  <si>
    <t>B074SGTL7P</t>
  </si>
  <si>
    <t>B074SGR82V</t>
  </si>
  <si>
    <t>B074SHD5Q8</t>
  </si>
  <si>
    <t>B074SGKJZ5</t>
  </si>
  <si>
    <t>B074SG5NGJ</t>
  </si>
  <si>
    <t>B00BLJKRHA</t>
  </si>
  <si>
    <t>B001E7AVIE</t>
  </si>
  <si>
    <t>B001E7HS76</t>
  </si>
  <si>
    <t>B001E7HS6W</t>
  </si>
  <si>
    <t>B001E7HS80</t>
  </si>
  <si>
    <t>B074SGJRKM</t>
  </si>
  <si>
    <t>B074SFG2ZQ</t>
  </si>
  <si>
    <t>B074SGK9X8</t>
  </si>
  <si>
    <t>B074SG7H24</t>
  </si>
  <si>
    <t>B074SGMSYD</t>
  </si>
  <si>
    <t>8021506701422</t>
  </si>
  <si>
    <t>8021506701415</t>
  </si>
  <si>
    <t>8021506701408</t>
  </si>
  <si>
    <t>8021506701439</t>
  </si>
  <si>
    <t>B01I9C9NLM</t>
  </si>
  <si>
    <t>B01I9C9ET8</t>
  </si>
  <si>
    <t>B01I9C9WM2</t>
  </si>
  <si>
    <t>B01I9CAD5C</t>
  </si>
  <si>
    <t>B076Q76NGG</t>
  </si>
  <si>
    <t>8021506843702</t>
  </si>
  <si>
    <t>8021506812708</t>
  </si>
  <si>
    <t>8021506843689</t>
  </si>
  <si>
    <t>8021506843672</t>
  </si>
  <si>
    <t>8021506843696</t>
  </si>
  <si>
    <t>B00UM0U2KQ</t>
  </si>
  <si>
    <t>B00UM0VV8I</t>
  </si>
  <si>
    <t>B019QLQ1WE</t>
  </si>
  <si>
    <t>B019QLQ228</t>
  </si>
  <si>
    <t>B019QLQ20K</t>
  </si>
  <si>
    <t>8021506807902</t>
  </si>
  <si>
    <t>B083PPK316</t>
  </si>
  <si>
    <t>B083PXZWXF</t>
  </si>
  <si>
    <t>B083Q522J7</t>
  </si>
  <si>
    <t>B083PQRXKB</t>
  </si>
  <si>
    <t>B083Q1YKDC</t>
  </si>
  <si>
    <t>B083Q36F37</t>
  </si>
  <si>
    <t>B01N243RJ7</t>
  </si>
  <si>
    <t>B01N5R34DS</t>
  </si>
  <si>
    <t>B01N11LN5Z</t>
  </si>
  <si>
    <t>B01MZAG0XP</t>
  </si>
  <si>
    <t>B07X58WG23</t>
  </si>
  <si>
    <t>B07X65FWDT</t>
  </si>
  <si>
    <t>B07MWW4P62</t>
  </si>
  <si>
    <t>B075R9W73X</t>
  </si>
  <si>
    <t>8051194809582</t>
  </si>
  <si>
    <t>8051194809599</t>
  </si>
  <si>
    <t>B075R524T8</t>
  </si>
  <si>
    <t>B075R91PZL</t>
  </si>
  <si>
    <t>8033637277127</t>
  </si>
  <si>
    <t>8033637256238</t>
  </si>
  <si>
    <t>8033637277134</t>
  </si>
  <si>
    <t>8051194005267</t>
  </si>
  <si>
    <t>8051194005250</t>
  </si>
  <si>
    <t>8051194005243</t>
  </si>
  <si>
    <t>8051194005298</t>
  </si>
  <si>
    <t>8051194005281</t>
  </si>
  <si>
    <t>8051194005274</t>
  </si>
  <si>
    <t>B07MVM6ZX1</t>
  </si>
  <si>
    <t>B07MVKBVH4</t>
  </si>
  <si>
    <t>B07MVKR4JJ</t>
  </si>
  <si>
    <t>8021506924777</t>
  </si>
  <si>
    <t>8021506924784</t>
  </si>
  <si>
    <t>8021506024729</t>
  </si>
  <si>
    <t>8021506024712</t>
  </si>
  <si>
    <t>8021506924791</t>
  </si>
  <si>
    <t>8021506924807</t>
  </si>
  <si>
    <t>B01LWONEBE</t>
  </si>
  <si>
    <t>B01M17SJKK</t>
  </si>
  <si>
    <t>B074SGYC8G</t>
  </si>
  <si>
    <t>B074SGYGGL</t>
  </si>
  <si>
    <t>B074SG3WBT</t>
  </si>
  <si>
    <t>8051194990341</t>
  </si>
  <si>
    <t>8051194990358</t>
  </si>
  <si>
    <t>8051194990334</t>
  </si>
  <si>
    <t>B0042K3T4I</t>
  </si>
  <si>
    <t>B0041QJ77G</t>
  </si>
  <si>
    <t>8021506924852</t>
  </si>
  <si>
    <t>8021506924869</t>
  </si>
  <si>
    <t>8021506924845</t>
  </si>
  <si>
    <t>8051194990372</t>
  </si>
  <si>
    <t>8051194990389</t>
  </si>
  <si>
    <t>8051194990365</t>
  </si>
  <si>
    <t>8021506924883</t>
  </si>
  <si>
    <t>8021506924890</t>
  </si>
  <si>
    <t>8021506924876</t>
  </si>
  <si>
    <t>B07MWK8R93</t>
  </si>
  <si>
    <t>B07MWJY46K</t>
  </si>
  <si>
    <t>B07MWHKBKL</t>
  </si>
  <si>
    <t>B00UM125AA</t>
  </si>
  <si>
    <t>B00UM18JUU</t>
  </si>
  <si>
    <t>B082NQ5QQH</t>
  </si>
  <si>
    <t>B082NJF1H2</t>
  </si>
  <si>
    <t>B00UM199UO</t>
  </si>
  <si>
    <t>B00UM1611E</t>
  </si>
  <si>
    <t>B008H50QZ4</t>
  </si>
  <si>
    <t>B008H50QG8</t>
  </si>
  <si>
    <t>B008H50QQ8</t>
  </si>
  <si>
    <t>B07MVL354Y</t>
  </si>
  <si>
    <t>B07MVLBVHX</t>
  </si>
  <si>
    <t>B078WXS8DM</t>
  </si>
  <si>
    <t>B0761Z6FNK</t>
  </si>
  <si>
    <t>B074SGCX6K</t>
  </si>
  <si>
    <t>B074SGVP7P</t>
  </si>
  <si>
    <t>B000NPYGGQ</t>
  </si>
  <si>
    <t>B008H50RZS</t>
  </si>
  <si>
    <t>B008H50S4I</t>
  </si>
  <si>
    <t>B00OAK0484</t>
  </si>
  <si>
    <t>B00PYMBQ0C</t>
  </si>
  <si>
    <t>B00PYMBAUI</t>
  </si>
  <si>
    <t>B00PYLVMJS</t>
  </si>
  <si>
    <t>B00QUERAC6</t>
  </si>
  <si>
    <t>B06Y2NJX22</t>
  </si>
  <si>
    <t>B06Y29T7B7</t>
  </si>
  <si>
    <t>B06Y2NJB3Q</t>
  </si>
  <si>
    <t>B06Y2L3VXL</t>
  </si>
  <si>
    <t>B06Y2MTJ4H</t>
  </si>
  <si>
    <t>B06Y26Z476</t>
  </si>
  <si>
    <t>B06Y2H7R5D</t>
  </si>
  <si>
    <t>B06Y2M8KTV</t>
  </si>
  <si>
    <t>B06Y2MG8LT</t>
  </si>
  <si>
    <t>B07FR5WDR9</t>
  </si>
  <si>
    <t>B07FR8Q5FY</t>
  </si>
  <si>
    <t>B07FRCQ64F</t>
  </si>
  <si>
    <t>B07V2K7NPK</t>
  </si>
  <si>
    <t>B07V3P6SQS</t>
  </si>
  <si>
    <t>B07V3P6QT7</t>
  </si>
  <si>
    <t>B07V6R48DB</t>
  </si>
  <si>
    <t>B07V2K84NX</t>
  </si>
  <si>
    <t>B07V6SFP8L</t>
  </si>
  <si>
    <t>B07V4P1LL8</t>
  </si>
  <si>
    <t>B07TDNMT6Q</t>
  </si>
  <si>
    <t>B07V3NY8X7</t>
  </si>
  <si>
    <t>B07TGTCN3N</t>
  </si>
  <si>
    <t>B07V5RQGV8</t>
  </si>
  <si>
    <t>B07TDPQ3RK</t>
  </si>
  <si>
    <t>B07V5QN1SM</t>
  </si>
  <si>
    <t>B07TDNN439</t>
  </si>
  <si>
    <t>B07TFRWTL8</t>
  </si>
  <si>
    <t>B07V6R2DGN</t>
  </si>
  <si>
    <t>B07TFRZLCP</t>
  </si>
  <si>
    <t>B07V5RXYKD</t>
  </si>
  <si>
    <t>B07T9GP13H</t>
  </si>
  <si>
    <t>B07V5RXDZQ</t>
  </si>
  <si>
    <t>B07T8CBJCM</t>
  </si>
  <si>
    <t>B07V6TK1H2</t>
  </si>
  <si>
    <t>B07T9GRSNZ</t>
  </si>
  <si>
    <t>B07TGSJ8QC</t>
  </si>
  <si>
    <t>B07TCKZBJZ</t>
  </si>
  <si>
    <t>B07T9HVWGL</t>
  </si>
  <si>
    <t>B07TDP7B7G</t>
  </si>
  <si>
    <t>B07TCL3L7P</t>
  </si>
  <si>
    <t>B07TCJYWG1</t>
  </si>
  <si>
    <t>B07V3TFY44</t>
  </si>
  <si>
    <t>B07DYGWTXJ</t>
  </si>
  <si>
    <t>B07FRBBQ3Q</t>
  </si>
  <si>
    <t>B07FRJZNQZ</t>
  </si>
  <si>
    <t>B07V711HMH</t>
  </si>
  <si>
    <t>B07FRBJSDG</t>
  </si>
  <si>
    <t>B07V82XL49</t>
  </si>
  <si>
    <t>B07GMYZKP3</t>
  </si>
  <si>
    <t>B07GMZ92PD</t>
  </si>
  <si>
    <t>B07GMZWNWT</t>
  </si>
  <si>
    <t>B07GMW76PQ</t>
  </si>
  <si>
    <t>B07GN2LXD4</t>
  </si>
  <si>
    <t>B07GMXHZBB</t>
  </si>
  <si>
    <t>B07V2PGTW5</t>
  </si>
  <si>
    <t>B001F1W3MQ</t>
  </si>
  <si>
    <t>B07GMWPMXD</t>
  </si>
  <si>
    <t>B07GN13H7H</t>
  </si>
  <si>
    <t>B07FMT1KVY</t>
  </si>
  <si>
    <t>B0792BD47H</t>
  </si>
  <si>
    <t>B0792FB8VS</t>
  </si>
  <si>
    <t>B07GQ6GP8Z</t>
  </si>
  <si>
    <t>B07GQ9N4HY</t>
  </si>
  <si>
    <t>B07GPFDNR3</t>
  </si>
  <si>
    <t>B07GPCBSW5</t>
  </si>
  <si>
    <t>B07GPD35MG</t>
  </si>
  <si>
    <t>B07GP8B76K</t>
  </si>
  <si>
    <t>B07GP96VXB</t>
  </si>
  <si>
    <t>B07GPDD36N</t>
  </si>
  <si>
    <t>B07GPB9FKG</t>
  </si>
  <si>
    <t>B07GPCBSKL</t>
  </si>
  <si>
    <t>B07GP8KYJ1</t>
  </si>
  <si>
    <t>B07GQF589K</t>
  </si>
  <si>
    <t>B07GPC1S3N</t>
  </si>
  <si>
    <t>B07GP9X3J5</t>
  </si>
  <si>
    <t>B07GP7BMCK</t>
  </si>
  <si>
    <t>B07GPPWG8W</t>
  </si>
  <si>
    <t>B07GP8R9VV</t>
  </si>
  <si>
    <t>B07GP76V1Q</t>
  </si>
  <si>
    <t>B07GQ9NXKD</t>
  </si>
  <si>
    <t>8033637211022</t>
  </si>
  <si>
    <t>B07GQ8N46M</t>
  </si>
  <si>
    <t>8033637211015</t>
  </si>
  <si>
    <t>B07GQJNNJX</t>
  </si>
  <si>
    <t>8033637211008</t>
  </si>
  <si>
    <t>B07GPDN41D</t>
  </si>
  <si>
    <t>8033637211060</t>
  </si>
  <si>
    <t>B07GPDLYH6</t>
  </si>
  <si>
    <t>8033637211046</t>
  </si>
  <si>
    <t>B07GPFTBCK</t>
  </si>
  <si>
    <t>8033637211039</t>
  </si>
  <si>
    <t>B07FRJXMKS</t>
  </si>
  <si>
    <t>B07FR3MSZQ</t>
  </si>
  <si>
    <t>B07FRD1C65</t>
  </si>
  <si>
    <t>B073JFSKMZ</t>
  </si>
  <si>
    <t>B073JDZC5G</t>
  </si>
  <si>
    <t>B073JJW2CV</t>
  </si>
  <si>
    <t>B076Q69PNL</t>
  </si>
  <si>
    <t>B076Q6D4ML</t>
  </si>
  <si>
    <t>B07V5X39S5</t>
  </si>
  <si>
    <t>B07V3TGRHB</t>
  </si>
  <si>
    <t>B07V81KD9F</t>
  </si>
  <si>
    <t>B07V3TH594</t>
  </si>
  <si>
    <t>B07V8239XN</t>
  </si>
  <si>
    <t>B07GQBJWYN</t>
  </si>
  <si>
    <t>B07GQDK927</t>
  </si>
  <si>
    <t>B073JDLNYJ</t>
  </si>
  <si>
    <t>B073JFB1W9</t>
  </si>
  <si>
    <t>B073JFSKP6</t>
  </si>
  <si>
    <t>B075NTGKB2</t>
  </si>
  <si>
    <t>B075NVGRPG</t>
  </si>
  <si>
    <t>B07V5X3KGB</t>
  </si>
  <si>
    <t>B07V7YDCXM</t>
  </si>
  <si>
    <t>B07V5X3674</t>
  </si>
  <si>
    <t>B07V8131C8</t>
  </si>
  <si>
    <t>B07V712KC8</t>
  </si>
  <si>
    <t>B07GPDXHQM</t>
  </si>
  <si>
    <t>B07GPTQPHF</t>
  </si>
  <si>
    <t>B07GPCXNKV</t>
  </si>
  <si>
    <t>B07GPCFGZ3</t>
  </si>
  <si>
    <t>B07GPGGW3M</t>
  </si>
  <si>
    <t>B07GPJB5PV</t>
  </si>
  <si>
    <t>B07GP9Y77V</t>
  </si>
  <si>
    <t>B07GPQYF99</t>
  </si>
  <si>
    <t>B07GQM1SGC</t>
  </si>
  <si>
    <t>B07GPKW1PN</t>
  </si>
  <si>
    <t>B07FR885KZ</t>
  </si>
  <si>
    <t>B07FR6Q9HG</t>
  </si>
  <si>
    <t>B07FR3SF5G</t>
  </si>
  <si>
    <t>B07FR887QH</t>
  </si>
  <si>
    <t>B07TFKD18D</t>
  </si>
  <si>
    <t>B07TCJK7M8</t>
  </si>
  <si>
    <t>B07TCJN3J5</t>
  </si>
  <si>
    <t>B07TCJNBZC</t>
  </si>
  <si>
    <t>B07T9GDL52</t>
  </si>
  <si>
    <t>B07TWJMT26</t>
  </si>
  <si>
    <t>B07TXMMQWZ</t>
  </si>
  <si>
    <t>B07TTF6P3W</t>
  </si>
  <si>
    <t>B07TWJMP3S</t>
  </si>
  <si>
    <t>B07TXMP6SY</t>
  </si>
  <si>
    <t>B07TDNCX6Y</t>
  </si>
  <si>
    <t>B073JJW2B7</t>
  </si>
  <si>
    <t>B07GQN6RDZ</t>
  </si>
  <si>
    <t>B07GQCRGYW</t>
  </si>
  <si>
    <t>B07TXMM5F6</t>
  </si>
  <si>
    <t>B07TWJMJ4Z</t>
  </si>
  <si>
    <t>B07GN8L4G5</t>
  </si>
  <si>
    <t>B07GZMPH7B</t>
  </si>
  <si>
    <t>B07GN8S95P</t>
  </si>
  <si>
    <t>B07GNBCGZN</t>
  </si>
  <si>
    <t>B07GNBSSQ7</t>
  </si>
  <si>
    <t>B07GNCT9MY</t>
  </si>
  <si>
    <t>B07FR36LT1</t>
  </si>
  <si>
    <t>B07FR3B56B</t>
  </si>
  <si>
    <t>B07FR72K6F</t>
  </si>
  <si>
    <t>B07TCJMG5J</t>
  </si>
  <si>
    <t>B07T8C3CMC</t>
  </si>
  <si>
    <t>B07T9GG9ZF</t>
  </si>
  <si>
    <t>B07TBHBYLW</t>
  </si>
  <si>
    <t>B07TBHBWFT</t>
  </si>
  <si>
    <t>B07GQQ9ZLG</t>
  </si>
  <si>
    <t>B07GPBG35V</t>
  </si>
  <si>
    <t>B07GPCM82R</t>
  </si>
  <si>
    <t>B07V713W9T</t>
  </si>
  <si>
    <t>8051194799494</t>
  </si>
  <si>
    <t>8051194799524</t>
  </si>
  <si>
    <t>8051194799517</t>
  </si>
  <si>
    <t>8051194795724</t>
  </si>
  <si>
    <t>8051194799500</t>
  </si>
  <si>
    <t>8051194799548</t>
  </si>
  <si>
    <t>8051194799579</t>
  </si>
  <si>
    <t>8051194799562</t>
  </si>
  <si>
    <t>8051194795731</t>
  </si>
  <si>
    <t>8051194799555</t>
  </si>
  <si>
    <t>8051194799593</t>
  </si>
  <si>
    <t>8051194799623</t>
  </si>
  <si>
    <t>8051194799616</t>
  </si>
  <si>
    <t>8051194795700</t>
  </si>
  <si>
    <t>8051194799609</t>
  </si>
  <si>
    <t>8051194799647</t>
  </si>
  <si>
    <t>8051194799678</t>
  </si>
  <si>
    <t>8051194799661</t>
  </si>
  <si>
    <t>8051194795717</t>
  </si>
  <si>
    <t>851194799654</t>
  </si>
  <si>
    <t>8051194970770</t>
  </si>
  <si>
    <t>8051194970800</t>
  </si>
  <si>
    <t>8051194970794</t>
  </si>
  <si>
    <t>8051194958945</t>
  </si>
  <si>
    <t>8051194970787</t>
  </si>
  <si>
    <t>8051194970824</t>
  </si>
  <si>
    <t>8051194970855</t>
  </si>
  <si>
    <t>8051194970848</t>
  </si>
  <si>
    <t>8051194958952</t>
  </si>
  <si>
    <t>8051194970831</t>
  </si>
  <si>
    <t>8051194970879</t>
  </si>
  <si>
    <t>8051194970909</t>
  </si>
  <si>
    <t>8051194970893</t>
  </si>
  <si>
    <t>8051194958907</t>
  </si>
  <si>
    <t>8051194970886</t>
  </si>
  <si>
    <t>8051194970923</t>
  </si>
  <si>
    <t>8051194970954</t>
  </si>
  <si>
    <t>8051194970947</t>
  </si>
  <si>
    <t>8051194958914</t>
  </si>
  <si>
    <t>8051194970930</t>
  </si>
  <si>
    <t>8051194970978</t>
  </si>
  <si>
    <t>8051194971005</t>
  </si>
  <si>
    <t>8051194970992</t>
  </si>
  <si>
    <t>8051194958921</t>
  </si>
  <si>
    <t>8051194970985</t>
  </si>
  <si>
    <t>8051194971029</t>
  </si>
  <si>
    <t>8051194971050</t>
  </si>
  <si>
    <t>8051194971043</t>
  </si>
  <si>
    <t>8051194958938</t>
  </si>
  <si>
    <t>8051194971036</t>
  </si>
  <si>
    <t>8051194775221</t>
  </si>
  <si>
    <t>8051194775207</t>
  </si>
  <si>
    <t>8051194775191</t>
  </si>
  <si>
    <t>8051194775214</t>
  </si>
  <si>
    <t>8051194775276</t>
  </si>
  <si>
    <t>8051194775252</t>
  </si>
  <si>
    <t>8051194775245</t>
  </si>
  <si>
    <t>8051194775238</t>
  </si>
  <si>
    <t>8051194775269</t>
  </si>
  <si>
    <t>8051194775320</t>
  </si>
  <si>
    <t>8051194775306</t>
  </si>
  <si>
    <t>8051194775290</t>
  </si>
  <si>
    <t>8051194775283</t>
  </si>
  <si>
    <t>8051194775375</t>
  </si>
  <si>
    <t>8051194775351</t>
  </si>
  <si>
    <t>8051194775344</t>
  </si>
  <si>
    <t>8051194775337</t>
  </si>
  <si>
    <t>8051194775368</t>
  </si>
  <si>
    <t>8051194971098</t>
  </si>
  <si>
    <t>8051194958723</t>
  </si>
  <si>
    <t>8051194971074</t>
  </si>
  <si>
    <t>8051194971067</t>
  </si>
  <si>
    <t>8051194971081</t>
  </si>
  <si>
    <t>8051194971128</t>
  </si>
  <si>
    <t>8051194958730</t>
  </si>
  <si>
    <t>8051194965967</t>
  </si>
  <si>
    <t>8051194971104</t>
  </si>
  <si>
    <t>8051194971111</t>
  </si>
  <si>
    <t>8051194971173</t>
  </si>
  <si>
    <t>8051194958754</t>
  </si>
  <si>
    <t>8051194971166</t>
  </si>
  <si>
    <t>8051194983008</t>
  </si>
  <si>
    <t>8051194965974</t>
  </si>
  <si>
    <t>8051194965998</t>
  </si>
  <si>
    <t>8051194958761</t>
  </si>
  <si>
    <t>8051194971180</t>
  </si>
  <si>
    <t>8051194965981</t>
  </si>
  <si>
    <t>8051194971197</t>
  </si>
  <si>
    <t>8051194775429</t>
  </si>
  <si>
    <t>8051194775405</t>
  </si>
  <si>
    <t>8051194775399</t>
  </si>
  <si>
    <t>8051194775382</t>
  </si>
  <si>
    <t>8051194775412</t>
  </si>
  <si>
    <t>8051194775313</t>
  </si>
  <si>
    <t>8051194775474</t>
  </si>
  <si>
    <t>8051194775450</t>
  </si>
  <si>
    <t>8051194775443</t>
  </si>
  <si>
    <t>8051194775436</t>
  </si>
  <si>
    <t>8051194775467</t>
  </si>
  <si>
    <t>8051194775528</t>
  </si>
  <si>
    <t>8051194775504</t>
  </si>
  <si>
    <t>8051194775498</t>
  </si>
  <si>
    <t>8051194775481</t>
  </si>
  <si>
    <t>8051194775511</t>
  </si>
  <si>
    <t>8051194775573</t>
  </si>
  <si>
    <t>8051194775559</t>
  </si>
  <si>
    <t>8051194775542</t>
  </si>
  <si>
    <t>8051194775535</t>
  </si>
  <si>
    <t>8051194775566</t>
  </si>
  <si>
    <t>8051194971227</t>
  </si>
  <si>
    <t>8051194958655</t>
  </si>
  <si>
    <t>8051194966087</t>
  </si>
  <si>
    <t>8051194971203</t>
  </si>
  <si>
    <t>8051194971210</t>
  </si>
  <si>
    <t>8051194971265</t>
  </si>
  <si>
    <t>8051194958662</t>
  </si>
  <si>
    <t>8051194971241</t>
  </si>
  <si>
    <t>8051194971234</t>
  </si>
  <si>
    <t>8051194971258</t>
  </si>
  <si>
    <t>8051194966094</t>
  </si>
  <si>
    <t>8051194958686</t>
  </si>
  <si>
    <t>8051194971326</t>
  </si>
  <si>
    <t>8051194971319</t>
  </si>
  <si>
    <t>8051194971333</t>
  </si>
  <si>
    <t>8051194971371</t>
  </si>
  <si>
    <t>8051194958693</t>
  </si>
  <si>
    <t>8051194971357</t>
  </si>
  <si>
    <t>8051194971340</t>
  </si>
  <si>
    <t>8051194971364</t>
  </si>
  <si>
    <t>8051194971401</t>
  </si>
  <si>
    <t>8051194958709</t>
  </si>
  <si>
    <t>8051194971395</t>
  </si>
  <si>
    <t>8051194971388</t>
  </si>
  <si>
    <t>8051194966100</t>
  </si>
  <si>
    <t>8051194971449</t>
  </si>
  <si>
    <t>8051194958716</t>
  </si>
  <si>
    <t>8051194971425</t>
  </si>
  <si>
    <t>8051194971418</t>
  </si>
  <si>
    <t>8051194971432</t>
  </si>
  <si>
    <t>8051194775627</t>
  </si>
  <si>
    <t>8051194775603</t>
  </si>
  <si>
    <t>8051194775597</t>
  </si>
  <si>
    <t>8051194775610</t>
  </si>
  <si>
    <t>8051194775658</t>
  </si>
  <si>
    <t>8051194775641</t>
  </si>
  <si>
    <t>8051194775665</t>
  </si>
  <si>
    <t>8051194775726</t>
  </si>
  <si>
    <t>8051194775702</t>
  </si>
  <si>
    <t>8051194775696</t>
  </si>
  <si>
    <t>8051194775719</t>
  </si>
  <si>
    <t>8051194775764</t>
  </si>
  <si>
    <t>8051194775825</t>
  </si>
  <si>
    <t>8051194775801</t>
  </si>
  <si>
    <t>8051194775795</t>
  </si>
  <si>
    <t>8051194775818</t>
  </si>
  <si>
    <t>8051194775856</t>
  </si>
  <si>
    <t>8051194775849</t>
  </si>
  <si>
    <t>8051194775863</t>
  </si>
  <si>
    <t>8051194775924</t>
  </si>
  <si>
    <t>8051194775900</t>
  </si>
  <si>
    <t>8051194775894</t>
  </si>
  <si>
    <t>8051194775887</t>
  </si>
  <si>
    <t>8051194775917</t>
  </si>
  <si>
    <t>8051194775979</t>
  </si>
  <si>
    <t>8051194775955</t>
  </si>
  <si>
    <t>8051194775948</t>
  </si>
  <si>
    <t>8051194775931</t>
  </si>
  <si>
    <t>8051194775962</t>
  </si>
  <si>
    <t>8051194776020</t>
  </si>
  <si>
    <t>8051194776006</t>
  </si>
  <si>
    <t>8051194775993</t>
  </si>
  <si>
    <t>8051194775986</t>
  </si>
  <si>
    <t>8051194776013</t>
  </si>
  <si>
    <t>8051194776075</t>
  </si>
  <si>
    <t>8051194776051</t>
  </si>
  <si>
    <t>8051194776044</t>
  </si>
  <si>
    <t>8051194776037</t>
  </si>
  <si>
    <t>8051194776068</t>
  </si>
  <si>
    <t>8051194776129</t>
  </si>
  <si>
    <t>8051194776105</t>
  </si>
  <si>
    <t>8051194776099</t>
  </si>
  <si>
    <t>8051194776082</t>
  </si>
  <si>
    <t>8051194776112</t>
  </si>
  <si>
    <t>B01KM7EKZQ</t>
  </si>
  <si>
    <t>8051194966001</t>
  </si>
  <si>
    <t>B01ITEGH1O</t>
  </si>
  <si>
    <t>8051194958853</t>
  </si>
  <si>
    <t>B01ITEGFY8</t>
  </si>
  <si>
    <t>8051194971463</t>
  </si>
  <si>
    <t>B01ITEGIFY</t>
  </si>
  <si>
    <t>8051194971456</t>
  </si>
  <si>
    <t>B01ITEGE4E</t>
  </si>
  <si>
    <t>8051194971470</t>
  </si>
  <si>
    <t>B01KM7FD52</t>
  </si>
  <si>
    <t>8051194971500</t>
  </si>
  <si>
    <t>B01ITEFX7S</t>
  </si>
  <si>
    <t>8051194958860</t>
  </si>
  <si>
    <t>B01ITEFUKS</t>
  </si>
  <si>
    <t>8051194971487</t>
  </si>
  <si>
    <t>B01ITEFRNS</t>
  </si>
  <si>
    <t>8051194966018</t>
  </si>
  <si>
    <t>B01ITEFYW2</t>
  </si>
  <si>
    <t>8051194971494</t>
  </si>
  <si>
    <t>B01KM7EJA2</t>
  </si>
  <si>
    <t>8051194971531</t>
  </si>
  <si>
    <t>B01ITEGBC4</t>
  </si>
  <si>
    <t>8051194958877</t>
  </si>
  <si>
    <t>B01IVSFUE8</t>
  </si>
  <si>
    <t>8051194971524</t>
  </si>
  <si>
    <t>B01ITEG9IK</t>
  </si>
  <si>
    <t>8051194971517</t>
  </si>
  <si>
    <t>B01ITEGCJ6</t>
  </si>
  <si>
    <t>8051194966025</t>
  </si>
  <si>
    <t>B01KM7FEUG</t>
  </si>
  <si>
    <t>8051194971562</t>
  </si>
  <si>
    <t>B01ITEG39K</t>
  </si>
  <si>
    <t>8051194958884</t>
  </si>
  <si>
    <t>B01ITEG5S4</t>
  </si>
  <si>
    <t>8051194966032</t>
  </si>
  <si>
    <t>B01ITEG7F0</t>
  </si>
  <si>
    <t>8051194971548</t>
  </si>
  <si>
    <t>B01ITEG1EM</t>
  </si>
  <si>
    <t>8051194971555</t>
  </si>
  <si>
    <t>B01KM7FFX2</t>
  </si>
  <si>
    <t>8051194971609</t>
  </si>
  <si>
    <t>B01ITEE5T0</t>
  </si>
  <si>
    <t>8051194958891</t>
  </si>
  <si>
    <t>B01ITEE4B4</t>
  </si>
  <si>
    <t>8051194971586</t>
  </si>
  <si>
    <t>B01ITEE2X4</t>
  </si>
  <si>
    <t>8051194971579</t>
  </si>
  <si>
    <t>B01ITEE1TY</t>
  </si>
  <si>
    <t>8051194971593</t>
  </si>
  <si>
    <t>8051194971647</t>
  </si>
  <si>
    <t>8051194958778</t>
  </si>
  <si>
    <t>8051194971623</t>
  </si>
  <si>
    <t>8051194971616</t>
  </si>
  <si>
    <t>8051194971630</t>
  </si>
  <si>
    <t>8051194971678</t>
  </si>
  <si>
    <t>8051194958785</t>
  </si>
  <si>
    <t>8051194971654</t>
  </si>
  <si>
    <t>8051194965868</t>
  </si>
  <si>
    <t>8051194971661</t>
  </si>
  <si>
    <t>8051194971708</t>
  </si>
  <si>
    <t>8051194958792</t>
  </si>
  <si>
    <t>8051194971692</t>
  </si>
  <si>
    <t>8051194971685</t>
  </si>
  <si>
    <t>8051194965875</t>
  </si>
  <si>
    <t>8051194971746</t>
  </si>
  <si>
    <t>8051194958808</t>
  </si>
  <si>
    <t>8051194971722</t>
  </si>
  <si>
    <t>8051194971715</t>
  </si>
  <si>
    <t>8051194971739</t>
  </si>
  <si>
    <t>8051194971777</t>
  </si>
  <si>
    <t>8051194958815</t>
  </si>
  <si>
    <t>8051194965882</t>
  </si>
  <si>
    <t>8051194971753</t>
  </si>
  <si>
    <t>8051194971760</t>
  </si>
  <si>
    <t>8051194971814</t>
  </si>
  <si>
    <t>8051194958822</t>
  </si>
  <si>
    <t>8051194971791</t>
  </si>
  <si>
    <t>8051194971784</t>
  </si>
  <si>
    <t>8051194971807</t>
  </si>
  <si>
    <t>8051194965899</t>
  </si>
  <si>
    <t>8051194958846</t>
  </si>
  <si>
    <t>8051194971876</t>
  </si>
  <si>
    <t>8051194971869</t>
  </si>
  <si>
    <t>8051194971883</t>
  </si>
  <si>
    <t>8051194776174</t>
  </si>
  <si>
    <t>8051194776150</t>
  </si>
  <si>
    <t>8051194776143</t>
  </si>
  <si>
    <t>8051194776167</t>
  </si>
  <si>
    <t>8051194776228</t>
  </si>
  <si>
    <t>8051194776204</t>
  </si>
  <si>
    <t>8051194776198</t>
  </si>
  <si>
    <t>8051194776211</t>
  </si>
  <si>
    <t>8051194776273</t>
  </si>
  <si>
    <t>8051194776259</t>
  </si>
  <si>
    <t>8051194776242</t>
  </si>
  <si>
    <t>8051194776235</t>
  </si>
  <si>
    <t>8051194776266</t>
  </si>
  <si>
    <t>8051194776327</t>
  </si>
  <si>
    <t>8051194776303</t>
  </si>
  <si>
    <t>8051194776297</t>
  </si>
  <si>
    <t>8051194776310</t>
  </si>
  <si>
    <t>8051194776372</t>
  </si>
  <si>
    <t>8051194776358</t>
  </si>
  <si>
    <t>8051194776341</t>
  </si>
  <si>
    <t>8051194776334</t>
  </si>
  <si>
    <t>8051194776365</t>
  </si>
  <si>
    <t>8051194776426</t>
  </si>
  <si>
    <t>8051194776402</t>
  </si>
  <si>
    <t>8051194776396</t>
  </si>
  <si>
    <t>8051194776389</t>
  </si>
  <si>
    <t>8051194776419</t>
  </si>
  <si>
    <t>8051194776471</t>
  </si>
  <si>
    <t>8051194776457</t>
  </si>
  <si>
    <t>8051194776440</t>
  </si>
  <si>
    <t>8051194776464</t>
  </si>
  <si>
    <t>8051194971920</t>
  </si>
  <si>
    <t>8051194958969</t>
  </si>
  <si>
    <t>8051194971906</t>
  </si>
  <si>
    <t>8051194971890</t>
  </si>
  <si>
    <t>8051194971913</t>
  </si>
  <si>
    <t>8051194971951</t>
  </si>
  <si>
    <t>8051194958976</t>
  </si>
  <si>
    <t>8051194971937</t>
  </si>
  <si>
    <t>8051194966292</t>
  </si>
  <si>
    <t>8051194971944</t>
  </si>
  <si>
    <t>8051194971982</t>
  </si>
  <si>
    <t>8051194958983</t>
  </si>
  <si>
    <t>8051194966308</t>
  </si>
  <si>
    <t>8051194971968</t>
  </si>
  <si>
    <t>8051194971975</t>
  </si>
  <si>
    <t>8051194972026</t>
  </si>
  <si>
    <t>8051194958990</t>
  </si>
  <si>
    <t>8051194972002</t>
  </si>
  <si>
    <t>8051194971999</t>
  </si>
  <si>
    <t>8051194972019</t>
  </si>
  <si>
    <t>8051194972057</t>
  </si>
  <si>
    <t>8051194959003</t>
  </si>
  <si>
    <t>8051194972040</t>
  </si>
  <si>
    <t>8051194972033</t>
  </si>
  <si>
    <t>8051194966315</t>
  </si>
  <si>
    <t>8051194966322</t>
  </si>
  <si>
    <t>8051194959010</t>
  </si>
  <si>
    <t>8051194972071</t>
  </si>
  <si>
    <t>8051194972064</t>
  </si>
  <si>
    <t>8051194972088</t>
  </si>
  <si>
    <t>8051194972125</t>
  </si>
  <si>
    <t>8051194959027</t>
  </si>
  <si>
    <t>8051194972101</t>
  </si>
  <si>
    <t>8051194972095</t>
  </si>
  <si>
    <t>8051194972118</t>
  </si>
  <si>
    <t>8051194972163</t>
  </si>
  <si>
    <t>8051194959034</t>
  </si>
  <si>
    <t>8051194972149</t>
  </si>
  <si>
    <t>8051194972132</t>
  </si>
  <si>
    <t>8051194972156</t>
  </si>
  <si>
    <t>8051194972200</t>
  </si>
  <si>
    <t>8051194959041</t>
  </si>
  <si>
    <t>8051194972187</t>
  </si>
  <si>
    <t>8051194972170</t>
  </si>
  <si>
    <t>8051194972194</t>
  </si>
  <si>
    <t>8051194972248</t>
  </si>
  <si>
    <t>8051194959058</t>
  </si>
  <si>
    <t>8051194972224</t>
  </si>
  <si>
    <t>8051194972217</t>
  </si>
  <si>
    <t>8051194972231</t>
  </si>
  <si>
    <t>8021506262664</t>
  </si>
  <si>
    <t>8021506262640</t>
  </si>
  <si>
    <t>8033637876573</t>
  </si>
  <si>
    <t>8021506262725</t>
  </si>
  <si>
    <t>8021506262701</t>
  </si>
  <si>
    <t>8021506262695</t>
  </si>
  <si>
    <t>8021506262589</t>
  </si>
  <si>
    <t>8021506262596</t>
  </si>
  <si>
    <t>8021506262848</t>
  </si>
  <si>
    <t>8021506262824</t>
  </si>
  <si>
    <t>8021506262879</t>
  </si>
  <si>
    <t>8021506262916</t>
  </si>
  <si>
    <t>8021506262602</t>
  </si>
  <si>
    <t>8021506262886</t>
  </si>
  <si>
    <t>8051194809216</t>
  </si>
  <si>
    <t>8051194809223</t>
  </si>
  <si>
    <t>8051194809193</t>
  </si>
  <si>
    <t>8051194809186</t>
  </si>
  <si>
    <t>8051194809179</t>
  </si>
  <si>
    <t>8051194809209</t>
  </si>
  <si>
    <t>8051194809278</t>
  </si>
  <si>
    <t>8051194809285</t>
  </si>
  <si>
    <t>8051194809254</t>
  </si>
  <si>
    <t>8051194809247</t>
  </si>
  <si>
    <t>8051194809230</t>
  </si>
  <si>
    <t>8051194809261</t>
  </si>
  <si>
    <t>8021506311898</t>
  </si>
  <si>
    <t>8021506310464</t>
  </si>
  <si>
    <t>8021506311874</t>
  </si>
  <si>
    <t>8021506311867</t>
  </si>
  <si>
    <t>8021506311881</t>
  </si>
  <si>
    <t>B07VJ8NKN8</t>
  </si>
  <si>
    <t>B07V72PXCG</t>
  </si>
  <si>
    <t>B07TZDH6T4</t>
  </si>
  <si>
    <t>B07TW27S47</t>
  </si>
  <si>
    <t>B07V953359</t>
  </si>
  <si>
    <t>8021506913696</t>
  </si>
  <si>
    <t>8021506913733</t>
  </si>
  <si>
    <t>8021506913726</t>
  </si>
  <si>
    <t>8021506913719</t>
  </si>
  <si>
    <t>8021506913702</t>
  </si>
  <si>
    <t>8021506913757</t>
  </si>
  <si>
    <t>8021506913795</t>
  </si>
  <si>
    <t>8021506913788</t>
  </si>
  <si>
    <t>8021506913771</t>
  </si>
  <si>
    <t>8021506913764</t>
  </si>
  <si>
    <t>8021506913818</t>
  </si>
  <si>
    <t>8021506913856</t>
  </si>
  <si>
    <t>8021506913849</t>
  </si>
  <si>
    <t>8021506913832</t>
  </si>
  <si>
    <t>8021506913825</t>
  </si>
  <si>
    <t>8021506913870</t>
  </si>
  <si>
    <t>8021506913917</t>
  </si>
  <si>
    <t>8021506913900</t>
  </si>
  <si>
    <t>8021506913894</t>
  </si>
  <si>
    <t>8021506913887</t>
  </si>
  <si>
    <t>8021506913931</t>
  </si>
  <si>
    <t>8021506913986</t>
  </si>
  <si>
    <t>8021506913979</t>
  </si>
  <si>
    <t>8021506913962</t>
  </si>
  <si>
    <t>8021506913948</t>
  </si>
  <si>
    <t>8021506914006</t>
  </si>
  <si>
    <t>8021506914044</t>
  </si>
  <si>
    <t>8021506914037</t>
  </si>
  <si>
    <t>8021506914020</t>
  </si>
  <si>
    <t>8021506914013</t>
  </si>
  <si>
    <t>8021506914068</t>
  </si>
  <si>
    <t>8021506914105</t>
  </si>
  <si>
    <t>8021506914099</t>
  </si>
  <si>
    <t>8021506914082</t>
  </si>
  <si>
    <t>8021506914075</t>
  </si>
  <si>
    <t>B07FS44PBS</t>
  </si>
  <si>
    <t>8033637206844</t>
  </si>
  <si>
    <t>B07FS62KGR</t>
  </si>
  <si>
    <t>8033637206837</t>
  </si>
  <si>
    <t>B07FS463MS</t>
  </si>
  <si>
    <t>8033637206882</t>
  </si>
  <si>
    <t>B07FS6ZMLT</t>
  </si>
  <si>
    <t>8033637206875</t>
  </si>
  <si>
    <t>B07FS6NSG2</t>
  </si>
  <si>
    <t>8033637206868</t>
  </si>
  <si>
    <t>B07FS4SB42</t>
  </si>
  <si>
    <t>8033637206851</t>
  </si>
  <si>
    <t>B07FRX1GTP</t>
  </si>
  <si>
    <t>8033637206899</t>
  </si>
  <si>
    <t>B07FS4K32W</t>
  </si>
  <si>
    <t>8033637206943</t>
  </si>
  <si>
    <t>B07FS4FKHH</t>
  </si>
  <si>
    <t>8033637207070</t>
  </si>
  <si>
    <t>B07FS33GHD</t>
  </si>
  <si>
    <t>8033637207018</t>
  </si>
  <si>
    <t>B07FSBV6K8</t>
  </si>
  <si>
    <t>8033637206950</t>
  </si>
  <si>
    <t>B07FSB5RKS</t>
  </si>
  <si>
    <t>8033637207001</t>
  </si>
  <si>
    <t>B07FRWYHP1</t>
  </si>
  <si>
    <t>8033637206998</t>
  </si>
  <si>
    <t>B07FRWWH81</t>
  </si>
  <si>
    <t>8033637206981</t>
  </si>
  <si>
    <t>B07FMGHYXR</t>
  </si>
  <si>
    <t>8033637207025</t>
  </si>
  <si>
    <t>B07FS5JXPN</t>
  </si>
  <si>
    <t>8033637207063</t>
  </si>
  <si>
    <t>B07FS8DRW8</t>
  </si>
  <si>
    <t>8033637207056</t>
  </si>
  <si>
    <t>B07FRX1DTS</t>
  </si>
  <si>
    <t>8033637207049</t>
  </si>
  <si>
    <t>B07FMBRCHB</t>
  </si>
  <si>
    <t>8033637207032</t>
  </si>
  <si>
    <t>B07FS2ZLRZ</t>
  </si>
  <si>
    <t>8033637207087</t>
  </si>
  <si>
    <t>B07FS71D26</t>
  </si>
  <si>
    <t>8033637207124</t>
  </si>
  <si>
    <t>B07FS81MFG</t>
  </si>
  <si>
    <t>8033637207117</t>
  </si>
  <si>
    <t>B07FRWY9NR</t>
  </si>
  <si>
    <t>8033637207100</t>
  </si>
  <si>
    <t>B07FS2YS4Y</t>
  </si>
  <si>
    <t>8033637207094</t>
  </si>
  <si>
    <t>B07V9XZBSW</t>
  </si>
  <si>
    <t>8059175999994</t>
  </si>
  <si>
    <t>B07V9VC3SY</t>
  </si>
  <si>
    <t>B07V9XNX6J</t>
  </si>
  <si>
    <t>B07V9ZRW17</t>
  </si>
  <si>
    <t>B07V9ZHYFS</t>
  </si>
  <si>
    <t>8059175000003</t>
  </si>
  <si>
    <t>B07V9JWMK2</t>
  </si>
  <si>
    <t>B07VB126KS</t>
  </si>
  <si>
    <t>B07V9YDZX9</t>
  </si>
  <si>
    <t>B07V9WSZ2C</t>
  </si>
  <si>
    <t>B07V8L959F</t>
  </si>
  <si>
    <t>B07VV4P8RZ</t>
  </si>
  <si>
    <t>8059175088889</t>
  </si>
  <si>
    <t>B07W1YGLNL</t>
  </si>
  <si>
    <t>8059175088926</t>
  </si>
  <si>
    <t>B07W8GB4FB</t>
  </si>
  <si>
    <t>8059175088919</t>
  </si>
  <si>
    <t>B07W9KLP8Y</t>
  </si>
  <si>
    <t>8059175088902</t>
  </si>
  <si>
    <t>B07VTPSCVW</t>
  </si>
  <si>
    <t>8059175088896</t>
  </si>
  <si>
    <t>B07VGTTZFN</t>
  </si>
  <si>
    <t>B07VCMK63N</t>
  </si>
  <si>
    <t>B07VDMKCLY</t>
  </si>
  <si>
    <t>B07VDMKN5V</t>
  </si>
  <si>
    <t>B07VDMKJBP</t>
  </si>
  <si>
    <t>B07V8L6ZT7</t>
  </si>
  <si>
    <t>B07V8L8DP5</t>
  </si>
  <si>
    <t>B07V7GY7BN</t>
  </si>
  <si>
    <t>B07V9JTTG6</t>
  </si>
  <si>
    <t>B07V9XJWYZ</t>
  </si>
  <si>
    <t>B07V7GXK2J</t>
  </si>
  <si>
    <t>B07V9ZH4RV</t>
  </si>
  <si>
    <t>B07V9Y2YZG</t>
  </si>
  <si>
    <t>B07VBZ5TJ6</t>
  </si>
  <si>
    <t>B07V8L98R8</t>
  </si>
  <si>
    <t>8021506914150</t>
  </si>
  <si>
    <t>8021506914136</t>
  </si>
  <si>
    <t>8021506914129</t>
  </si>
  <si>
    <t>8021506914112</t>
  </si>
  <si>
    <t>8021506914143</t>
  </si>
  <si>
    <t>8021506914211</t>
  </si>
  <si>
    <t>8021506914181</t>
  </si>
  <si>
    <t>8021506914174</t>
  </si>
  <si>
    <t>8021506914167</t>
  </si>
  <si>
    <t>8021506914198</t>
  </si>
  <si>
    <t>8021506914266</t>
  </si>
  <si>
    <t>8021506914242</t>
  </si>
  <si>
    <t>8021506914235</t>
  </si>
  <si>
    <t>8021506914259</t>
  </si>
  <si>
    <t>8021506914310</t>
  </si>
  <si>
    <t>8021506914297</t>
  </si>
  <si>
    <t>8021506914280</t>
  </si>
  <si>
    <t>8021506914273</t>
  </si>
  <si>
    <t>8021506914303</t>
  </si>
  <si>
    <t>8021506914365</t>
  </si>
  <si>
    <t>8021506914341</t>
  </si>
  <si>
    <t>8021506914334</t>
  </si>
  <si>
    <t>8021506914327</t>
  </si>
  <si>
    <t>8021506914358</t>
  </si>
  <si>
    <t>8021506914419</t>
  </si>
  <si>
    <t>8021506914396</t>
  </si>
  <si>
    <t>8021506914389</t>
  </si>
  <si>
    <t>8021506914372</t>
  </si>
  <si>
    <t>8021506914402</t>
  </si>
  <si>
    <t>B07FRPTR4T</t>
  </si>
  <si>
    <t>8033637207490</t>
  </si>
  <si>
    <t>B07FRMPTBL</t>
  </si>
  <si>
    <t>8033637207476</t>
  </si>
  <si>
    <t>B07FRVW9KB</t>
  </si>
  <si>
    <t>8033637207452</t>
  </si>
  <si>
    <t>B07FRMTDDV</t>
  </si>
  <si>
    <t>8033637207445</t>
  </si>
  <si>
    <t>B07FS1JSCZ</t>
  </si>
  <si>
    <t>8033637207483</t>
  </si>
  <si>
    <t>B07FRHKK7H</t>
  </si>
  <si>
    <t>8033637207544</t>
  </si>
  <si>
    <t>B07FRHKKDL</t>
  </si>
  <si>
    <t>8033637207520</t>
  </si>
  <si>
    <t>B07FRRZ8GS</t>
  </si>
  <si>
    <t>8033637207513</t>
  </si>
  <si>
    <t>B07FRHKP68</t>
  </si>
  <si>
    <t>8033637207506</t>
  </si>
  <si>
    <t>B07FRQ8BLL</t>
  </si>
  <si>
    <t>8033637207537</t>
  </si>
  <si>
    <t>B07FRP1GGR</t>
  </si>
  <si>
    <t>8033637207599</t>
  </si>
  <si>
    <t>B07FRMY3DQ</t>
  </si>
  <si>
    <t>8033637207575</t>
  </si>
  <si>
    <t>B07FRVDR6J</t>
  </si>
  <si>
    <t>8033637207568</t>
  </si>
  <si>
    <t>B07FRKWRWD</t>
  </si>
  <si>
    <t>8033637207551</t>
  </si>
  <si>
    <t>B07FRNX1LW</t>
  </si>
  <si>
    <t>8033637207582</t>
  </si>
  <si>
    <t>B07FRTNHWD</t>
  </si>
  <si>
    <t>8033637207643</t>
  </si>
  <si>
    <t>B07FRSHQ8P</t>
  </si>
  <si>
    <t>8033637207629</t>
  </si>
  <si>
    <t>B07FRHKP69</t>
  </si>
  <si>
    <t>8033637207612</t>
  </si>
  <si>
    <t>B07FRQSL7Z</t>
  </si>
  <si>
    <t>8033637207605</t>
  </si>
  <si>
    <t>B07FRN12X1</t>
  </si>
  <si>
    <t>8033637207636</t>
  </si>
  <si>
    <t>B07FRS9TK3</t>
  </si>
  <si>
    <t>8033637207698</t>
  </si>
  <si>
    <t>B07FRPTQ71</t>
  </si>
  <si>
    <t>8033637207674</t>
  </si>
  <si>
    <t>B07FRMTL4M</t>
  </si>
  <si>
    <t>8033637207667</t>
  </si>
  <si>
    <t>B07FRYZRQ2</t>
  </si>
  <si>
    <t>8033637207650</t>
  </si>
  <si>
    <t>B07FRPRFGK</t>
  </si>
  <si>
    <t>8033637207681</t>
  </si>
  <si>
    <t>B07CLLZQMB</t>
  </si>
  <si>
    <t>8033637172002</t>
  </si>
  <si>
    <t>B07CL5FGRB</t>
  </si>
  <si>
    <t>8033637171982</t>
  </si>
  <si>
    <t>B07CL39DK5</t>
  </si>
  <si>
    <t>8033637171975</t>
  </si>
  <si>
    <t>B07CLSFDNV</t>
  </si>
  <si>
    <t>8033637171968</t>
  </si>
  <si>
    <t>B07CL89GTS</t>
  </si>
  <si>
    <t>8033637171999</t>
  </si>
  <si>
    <t>8021506914464</t>
  </si>
  <si>
    <t>8021506914440</t>
  </si>
  <si>
    <t>8021506914433</t>
  </si>
  <si>
    <t>8021506914426</t>
  </si>
  <si>
    <t>8021506914457</t>
  </si>
  <si>
    <t>8021506914518</t>
  </si>
  <si>
    <t>8021506914495</t>
  </si>
  <si>
    <t>8021506914488</t>
  </si>
  <si>
    <t>8021506914471</t>
  </si>
  <si>
    <t>8021506914501</t>
  </si>
  <si>
    <t>8021506914563</t>
  </si>
  <si>
    <t>8021506914549</t>
  </si>
  <si>
    <t>8021506914532</t>
  </si>
  <si>
    <t>8021506914525</t>
  </si>
  <si>
    <t>8021506914556</t>
  </si>
  <si>
    <t>8021506914617</t>
  </si>
  <si>
    <t>8021506914594</t>
  </si>
  <si>
    <t>8021506914587</t>
  </si>
  <si>
    <t>8021506914570</t>
  </si>
  <si>
    <t>8021506914600</t>
  </si>
  <si>
    <t>B07FRP3VQV</t>
  </si>
  <si>
    <t>8033637207711</t>
  </si>
  <si>
    <t>B07FRLF1NX</t>
  </si>
  <si>
    <t>8033637180007</t>
  </si>
  <si>
    <t>B07FRMB2V5</t>
  </si>
  <si>
    <t>8033637207704</t>
  </si>
  <si>
    <t>B07FRMHCP4</t>
  </si>
  <si>
    <t>8033637207728</t>
  </si>
  <si>
    <t>B07FRMFX2W</t>
  </si>
  <si>
    <t>8033637207735</t>
  </si>
  <si>
    <t>B07FRMHL5Z</t>
  </si>
  <si>
    <t>8033637207766</t>
  </si>
  <si>
    <t>B07FRNWKG8</t>
  </si>
  <si>
    <t>8033637207759</t>
  </si>
  <si>
    <t>B07FRPK31X</t>
  </si>
  <si>
    <t>8033637207742</t>
  </si>
  <si>
    <t>B07FRTQC9L</t>
  </si>
  <si>
    <t>8033637207773</t>
  </si>
  <si>
    <t>B07FRH46TK</t>
  </si>
  <si>
    <t>8033637207780</t>
  </si>
  <si>
    <t>B07FRH7771</t>
  </si>
  <si>
    <t>8033637207810</t>
  </si>
  <si>
    <t>B07FRPFNJ2</t>
  </si>
  <si>
    <t>8033637207803</t>
  </si>
  <si>
    <t>B07FRPFDCV</t>
  </si>
  <si>
    <t>8033637207797</t>
  </si>
  <si>
    <t>B07FRPXRY1</t>
  </si>
  <si>
    <t>8033637207827</t>
  </si>
  <si>
    <t>B07FRPK4FJ</t>
  </si>
  <si>
    <t>8033637207834</t>
  </si>
  <si>
    <t>B07FRLRQLF</t>
  </si>
  <si>
    <t>8033637207865</t>
  </si>
  <si>
    <t>B07FRNZJRV</t>
  </si>
  <si>
    <t>8033637207858</t>
  </si>
  <si>
    <t>B07FRM3SXQ</t>
  </si>
  <si>
    <t>8033637207841</t>
  </si>
  <si>
    <t>B07FRPB9CT</t>
  </si>
  <si>
    <t>8033637207872</t>
  </si>
  <si>
    <t>B07FRMHCP3</t>
  </si>
  <si>
    <t>8033637207889</t>
  </si>
  <si>
    <t>B07FRM92BZ</t>
  </si>
  <si>
    <t>8033637207919</t>
  </si>
  <si>
    <t>B07FRMH1FR</t>
  </si>
  <si>
    <t>8033637207902</t>
  </si>
  <si>
    <t>B07FRQ99C8</t>
  </si>
  <si>
    <t>8033637207896</t>
  </si>
  <si>
    <t>B07FRH4568</t>
  </si>
  <si>
    <t>8033637207926</t>
  </si>
  <si>
    <t>B07FRMHJRN</t>
  </si>
  <si>
    <t>8033637207933</t>
  </si>
  <si>
    <t>B07V5CBNLX</t>
  </si>
  <si>
    <t>B07TW3LS27</t>
  </si>
  <si>
    <t>B07V1SQP7T</t>
  </si>
  <si>
    <t>B07TY9BQRV</t>
  </si>
  <si>
    <t>B07TZF9J5B</t>
  </si>
  <si>
    <t>B07VBH44XT</t>
  </si>
  <si>
    <t>B07VGTSSST</t>
  </si>
  <si>
    <t>B07VHSHF4W</t>
  </si>
  <si>
    <t>B07VCMJ1CV</t>
  </si>
  <si>
    <t>B07VCMKBBP</t>
  </si>
  <si>
    <t>B07VBTV3XL</t>
  </si>
  <si>
    <t>B07VG3GC9S</t>
  </si>
  <si>
    <t>B07VDZMQT4</t>
  </si>
  <si>
    <t>B07VDZNPML</t>
  </si>
  <si>
    <t>B07VH6RTPM</t>
  </si>
  <si>
    <t>B07VG3FS8N</t>
  </si>
  <si>
    <t>B07VG3FDQG</t>
  </si>
  <si>
    <t>B07VCZN4S9</t>
  </si>
  <si>
    <t>B07VJ6P72J</t>
  </si>
  <si>
    <t>B07VBTV25V</t>
  </si>
  <si>
    <t>B07VG3FKRP</t>
  </si>
  <si>
    <t>B07VL4GL5X</t>
  </si>
  <si>
    <t>B07VM8JYZK</t>
  </si>
  <si>
    <t>B07VKNVL5L</t>
  </si>
  <si>
    <t>B07VL37PT2</t>
  </si>
  <si>
    <t>B07VBH43LY</t>
  </si>
  <si>
    <t>B07VFQJQ9M</t>
  </si>
  <si>
    <t>B07VBH3QF7</t>
  </si>
  <si>
    <t>B07VFQJ5QG</t>
  </si>
  <si>
    <t>B07VHRMY16</t>
  </si>
  <si>
    <t>B073XSH82C</t>
  </si>
  <si>
    <t>8021506914662</t>
  </si>
  <si>
    <t>B073XS1576</t>
  </si>
  <si>
    <t>8021506914648</t>
  </si>
  <si>
    <t>B073XS8LBL</t>
  </si>
  <si>
    <t>8021506914631</t>
  </si>
  <si>
    <t>B073XT3CYV</t>
  </si>
  <si>
    <t>8021506914624</t>
  </si>
  <si>
    <t>B073XS5YV2</t>
  </si>
  <si>
    <t>8021506914655</t>
  </si>
  <si>
    <t>B074MG1QC2</t>
  </si>
  <si>
    <t>8021506914716</t>
  </si>
  <si>
    <t>B0749GXFF4</t>
  </si>
  <si>
    <t>8021506914693</t>
  </si>
  <si>
    <t>B0749K4XF9</t>
  </si>
  <si>
    <t>8021506914686</t>
  </si>
  <si>
    <t>B0749B89W3</t>
  </si>
  <si>
    <t>8021506914679</t>
  </si>
  <si>
    <t>B0749GGDYN</t>
  </si>
  <si>
    <t>8021506914709</t>
  </si>
  <si>
    <t>B074MGQN6Z</t>
  </si>
  <si>
    <t>8021506914761</t>
  </si>
  <si>
    <t>B0749FRC5G</t>
  </si>
  <si>
    <t>8021506914747</t>
  </si>
  <si>
    <t>B0749J8JX1</t>
  </si>
  <si>
    <t>8021506914730</t>
  </si>
  <si>
    <t>B07499LX5X</t>
  </si>
  <si>
    <t>8021506914723</t>
  </si>
  <si>
    <t>B0749DBWG9</t>
  </si>
  <si>
    <t>8021506914754</t>
  </si>
  <si>
    <t>B075QYD591</t>
  </si>
  <si>
    <t>8021506914815</t>
  </si>
  <si>
    <t>B075R2R8D4</t>
  </si>
  <si>
    <t>8021506914792</t>
  </si>
  <si>
    <t>B075QXX758</t>
  </si>
  <si>
    <t>8021506914785</t>
  </si>
  <si>
    <t>B075QXGZD8</t>
  </si>
  <si>
    <t>8021506914778</t>
  </si>
  <si>
    <t>B075R1XRZH</t>
  </si>
  <si>
    <t>8021506914808</t>
  </si>
  <si>
    <t>B074MFT7NY</t>
  </si>
  <si>
    <t>8021506914877</t>
  </si>
  <si>
    <t>B0749D3T9K</t>
  </si>
  <si>
    <t>8021506914846</t>
  </si>
  <si>
    <t>B0749C5TWJ</t>
  </si>
  <si>
    <t>8021506914839</t>
  </si>
  <si>
    <t>B0749DJGSB</t>
  </si>
  <si>
    <t>8021506914822</t>
  </si>
  <si>
    <t>B0749DHD2T</t>
  </si>
  <si>
    <t>8021506914853</t>
  </si>
  <si>
    <t>B074P1TB4K</t>
  </si>
  <si>
    <t>8021506914921</t>
  </si>
  <si>
    <t>B074NVZX2Z</t>
  </si>
  <si>
    <t>8021506914907</t>
  </si>
  <si>
    <t>B074NZK8MG</t>
  </si>
  <si>
    <t>8021506914891</t>
  </si>
  <si>
    <t>B074P3118G</t>
  </si>
  <si>
    <t>8021506914884</t>
  </si>
  <si>
    <t>B074P19LCX</t>
  </si>
  <si>
    <t>8021506914914</t>
  </si>
  <si>
    <t>B074CRFDCS</t>
  </si>
  <si>
    <t>8021506941156</t>
  </si>
  <si>
    <t>B073XHHHPB</t>
  </si>
  <si>
    <t>8021506941132</t>
  </si>
  <si>
    <t>B073XFZP4C</t>
  </si>
  <si>
    <t>8021506941125</t>
  </si>
  <si>
    <t>B073XFB2RX</t>
  </si>
  <si>
    <t>8021506941118</t>
  </si>
  <si>
    <t>B073XFHZGW</t>
  </si>
  <si>
    <t>8021506941149</t>
  </si>
  <si>
    <t>B074MGNYG9</t>
  </si>
  <si>
    <t>8021506914976</t>
  </si>
  <si>
    <t>B07498WZDD</t>
  </si>
  <si>
    <t>8021506914952</t>
  </si>
  <si>
    <t>B0749FWL1S</t>
  </si>
  <si>
    <t>8021506914945</t>
  </si>
  <si>
    <t>B0749D5XVY</t>
  </si>
  <si>
    <t>8021506914938</t>
  </si>
  <si>
    <t>B0749FD23K</t>
  </si>
  <si>
    <t>8021506914969</t>
  </si>
  <si>
    <t>B074MG3B9S</t>
  </si>
  <si>
    <t>8021506915027</t>
  </si>
  <si>
    <t>B073XS3MKR</t>
  </si>
  <si>
    <t>8021506915003</t>
  </si>
  <si>
    <t>B073XS9R3M</t>
  </si>
  <si>
    <t>8021506914990</t>
  </si>
  <si>
    <t>B073XRXWKJ</t>
  </si>
  <si>
    <t>8021506914983</t>
  </si>
  <si>
    <t>B073XSDFG1</t>
  </si>
  <si>
    <t>8021506915010</t>
  </si>
  <si>
    <t>B0747Y7BXK</t>
  </si>
  <si>
    <t>8021506915072</t>
  </si>
  <si>
    <t>B073X48P21</t>
  </si>
  <si>
    <t>8021506915058</t>
  </si>
  <si>
    <t>B073X5KCZK</t>
  </si>
  <si>
    <t>8021506915041</t>
  </si>
  <si>
    <t>B073X59B34</t>
  </si>
  <si>
    <t>8021506915034</t>
  </si>
  <si>
    <t>B073X6V82Q</t>
  </si>
  <si>
    <t>8021506915065</t>
  </si>
  <si>
    <t>B074MFQWKV</t>
  </si>
  <si>
    <t>8021506915126</t>
  </si>
  <si>
    <t>B0749G73SC</t>
  </si>
  <si>
    <t>8021506915102</t>
  </si>
  <si>
    <t>B0749GKGK9</t>
  </si>
  <si>
    <t>8021506915096</t>
  </si>
  <si>
    <t>B0749JQWQT</t>
  </si>
  <si>
    <t>8021506915089</t>
  </si>
  <si>
    <t>B0749DPQQR</t>
  </si>
  <si>
    <t>8021506915119</t>
  </si>
  <si>
    <t>B07BNJ2CZQ</t>
  </si>
  <si>
    <t>8033637147673</t>
  </si>
  <si>
    <t>B07BNKZDLQ</t>
  </si>
  <si>
    <t>8033637147543</t>
  </si>
  <si>
    <t>B07BNQJCZ6</t>
  </si>
  <si>
    <t>8033637147536</t>
  </si>
  <si>
    <t>B07BNHTDTF</t>
  </si>
  <si>
    <t>8033637147529</t>
  </si>
  <si>
    <t>B07BNP59ZG</t>
  </si>
  <si>
    <t>8033637147550</t>
  </si>
  <si>
    <t>B07FM9NNRK</t>
  </si>
  <si>
    <t>8033637207988</t>
  </si>
  <si>
    <t>B07FMC63K8</t>
  </si>
  <si>
    <t>8033637207964</t>
  </si>
  <si>
    <t>B07FMNFJVB</t>
  </si>
  <si>
    <t>8033637207957</t>
  </si>
  <si>
    <t>B07FRQXTJR</t>
  </si>
  <si>
    <t>8033637207940</t>
  </si>
  <si>
    <t>B07FMCGL45</t>
  </si>
  <si>
    <t>8033637207971</t>
  </si>
  <si>
    <t>B07FMD766W</t>
  </si>
  <si>
    <t>8033637208039</t>
  </si>
  <si>
    <t>B07FMC5XDL</t>
  </si>
  <si>
    <t>8033637208015</t>
  </si>
  <si>
    <t>B07FMM2RPD</t>
  </si>
  <si>
    <t>8033637208008</t>
  </si>
  <si>
    <t>B07FRVW9ZK</t>
  </si>
  <si>
    <t>8033637207995</t>
  </si>
  <si>
    <t>B07FM9NQ4S</t>
  </si>
  <si>
    <t>8033637208022</t>
  </si>
  <si>
    <t>B07FM5Q1XW</t>
  </si>
  <si>
    <t>8033637208084</t>
  </si>
  <si>
    <t>B07FM5PPJG</t>
  </si>
  <si>
    <t>8033637208060</t>
  </si>
  <si>
    <t>B07FMCGTNW</t>
  </si>
  <si>
    <t>8033637208053</t>
  </si>
  <si>
    <t>B07FRNMDVQ</t>
  </si>
  <si>
    <t>8033637208046</t>
  </si>
  <si>
    <t>B07FMC99SJ</t>
  </si>
  <si>
    <t>8033637208077</t>
  </si>
  <si>
    <t>B07FRRJY6Z</t>
  </si>
  <si>
    <t>8033637208138</t>
  </si>
  <si>
    <t>B07FRGNSWY</t>
  </si>
  <si>
    <t>8033637208114</t>
  </si>
  <si>
    <t>B07FRY6W87</t>
  </si>
  <si>
    <t>8033637208107</t>
  </si>
  <si>
    <t>B07FRWBNCG</t>
  </si>
  <si>
    <t>8033637208091</t>
  </si>
  <si>
    <t>B07FS1RHLF</t>
  </si>
  <si>
    <t>8033637208121</t>
  </si>
  <si>
    <t>B07FMCNVYS</t>
  </si>
  <si>
    <t>8033637208190</t>
  </si>
  <si>
    <t>B07FMDNDBB</t>
  </si>
  <si>
    <t>8033637208176</t>
  </si>
  <si>
    <t>B07FMC99SQ</t>
  </si>
  <si>
    <t>8033637208169</t>
  </si>
  <si>
    <t>B07FRPBW2X</t>
  </si>
  <si>
    <t>8033637208145</t>
  </si>
  <si>
    <t>B07FMC5XRF</t>
  </si>
  <si>
    <t>8033637208183</t>
  </si>
  <si>
    <t>B07FMCDDLH</t>
  </si>
  <si>
    <t>8033637208244</t>
  </si>
  <si>
    <t>B07FMD9JY1</t>
  </si>
  <si>
    <t>8033637208220</t>
  </si>
  <si>
    <t>B07FM9N1PC</t>
  </si>
  <si>
    <t>8033637208213</t>
  </si>
  <si>
    <t>B07FM5Q411</t>
  </si>
  <si>
    <t>8033637208206</t>
  </si>
  <si>
    <t>B07FMLBXGW</t>
  </si>
  <si>
    <t>8033637208237</t>
  </si>
  <si>
    <t>B07FRK1YRW</t>
  </si>
  <si>
    <t>8033637208299</t>
  </si>
  <si>
    <t>B07FRJYJFX</t>
  </si>
  <si>
    <t>8033637208275</t>
  </si>
  <si>
    <t>B07FRSMJFP</t>
  </si>
  <si>
    <t>8033637208268</t>
  </si>
  <si>
    <t>8033637208251</t>
  </si>
  <si>
    <t>B07FRNP8X2</t>
  </si>
  <si>
    <t>8033637208282</t>
  </si>
  <si>
    <t>B07FRP8JMZ</t>
  </si>
  <si>
    <t>8033637208343</t>
  </si>
  <si>
    <t>B07FRP5TN7</t>
  </si>
  <si>
    <t>8033637208329</t>
  </si>
  <si>
    <t>B07FRK1T3X</t>
  </si>
  <si>
    <t>8033637208312</t>
  </si>
  <si>
    <t>B07FRP8G6B</t>
  </si>
  <si>
    <t>8033637208305</t>
  </si>
  <si>
    <t>B07FRRS1DJ</t>
  </si>
  <si>
    <t>8033637208336</t>
  </si>
  <si>
    <t>B07FRR5NQ9</t>
  </si>
  <si>
    <t>8033637208398</t>
  </si>
  <si>
    <t>B07FRRBTHG</t>
  </si>
  <si>
    <t>8033637208374</t>
  </si>
  <si>
    <t>B07FRGPDYL</t>
  </si>
  <si>
    <t>8033637208367</t>
  </si>
  <si>
    <t>B07FRWHXFS</t>
  </si>
  <si>
    <t>8033637208350</t>
  </si>
  <si>
    <t>B07FRK1WJ3</t>
  </si>
  <si>
    <t>8033637208381</t>
  </si>
  <si>
    <t>B07FRP8M3B</t>
  </si>
  <si>
    <t>8033637208442</t>
  </si>
  <si>
    <t>B07FRK1PYS</t>
  </si>
  <si>
    <t>8033637208428</t>
  </si>
  <si>
    <t>B07FRS56K4</t>
  </si>
  <si>
    <t>8033637208411</t>
  </si>
  <si>
    <t>B07FRRVGDS</t>
  </si>
  <si>
    <t>8033637208404</t>
  </si>
  <si>
    <t>B07FRT2WL6</t>
  </si>
  <si>
    <t>8033637208435</t>
  </si>
  <si>
    <t>B07TZKP2MK</t>
  </si>
  <si>
    <t>B07TZDP16B</t>
  </si>
  <si>
    <t>B07V1TTM17</t>
  </si>
  <si>
    <t>B07TY8CVQZ</t>
  </si>
  <si>
    <t>B07V2XRYLM</t>
  </si>
  <si>
    <t>B07TYFYGY4</t>
  </si>
  <si>
    <t>B07V1JQG93</t>
  </si>
  <si>
    <t>B07V1J8NJ7</t>
  </si>
  <si>
    <t>B07V1VDL36</t>
  </si>
  <si>
    <t>B07V1VDCRQ</t>
  </si>
  <si>
    <t>B07V6C37XF</t>
  </si>
  <si>
    <t>B07V2XJMG6</t>
  </si>
  <si>
    <t>B07TX519SS</t>
  </si>
  <si>
    <t>B07TX62MWP</t>
  </si>
  <si>
    <t>B07V2Y34FT</t>
  </si>
  <si>
    <t>B07VDNG3BD</t>
  </si>
  <si>
    <t>8059175088971</t>
  </si>
  <si>
    <t>B07TTFYSCG</t>
  </si>
  <si>
    <t>8059175088957</t>
  </si>
  <si>
    <t>B07TVGLK15</t>
  </si>
  <si>
    <t>8059175088940</t>
  </si>
  <si>
    <t>B07TTFWXVZ</t>
  </si>
  <si>
    <t>8059175088933</t>
  </si>
  <si>
    <t>B07TYKXF35</t>
  </si>
  <si>
    <t>8059175088964</t>
  </si>
  <si>
    <t>B07VBH3RZP</t>
  </si>
  <si>
    <t>B07TSBH9QV</t>
  </si>
  <si>
    <t>B07TYJ91JP</t>
  </si>
  <si>
    <t>B07TSBG73H</t>
  </si>
  <si>
    <t>B07TWKD17K</t>
  </si>
  <si>
    <t>B07VHZ1V3B</t>
  </si>
  <si>
    <t>B07V1QSS5T</t>
  </si>
  <si>
    <t>B07V26TVMG</t>
  </si>
  <si>
    <t>B07V1QSNDR</t>
  </si>
  <si>
    <t>B07V5BR1WB</t>
  </si>
  <si>
    <t>B07VHVH558</t>
  </si>
  <si>
    <t>B07V1C8RB6</t>
  </si>
  <si>
    <t>B07V2XHMTR</t>
  </si>
  <si>
    <t>B07TX4TKLZ</t>
  </si>
  <si>
    <t>B07V1CN34Y</t>
  </si>
  <si>
    <t>B07V9ZFBLY</t>
  </si>
  <si>
    <t>B07V5DM2Z2</t>
  </si>
  <si>
    <t>B07V26T9PN</t>
  </si>
  <si>
    <t>B07V3BPLBR</t>
  </si>
  <si>
    <t>B07V4BWL8G</t>
  </si>
  <si>
    <t>B07TYFXBXN</t>
  </si>
  <si>
    <t>B07V1WNZZ6</t>
  </si>
  <si>
    <t>B07V1WKSG4</t>
  </si>
  <si>
    <t>B07V1W2YM3</t>
  </si>
  <si>
    <t>B07V1TPSM9</t>
  </si>
  <si>
    <t>8021506915171</t>
  </si>
  <si>
    <t>8021506915157</t>
  </si>
  <si>
    <t>8021506915140</t>
  </si>
  <si>
    <t>8021506915133</t>
  </si>
  <si>
    <t>8021506915164</t>
  </si>
  <si>
    <t>8021506915225</t>
  </si>
  <si>
    <t>8021506915201</t>
  </si>
  <si>
    <t>8021506915195</t>
  </si>
  <si>
    <t>8021506915188</t>
  </si>
  <si>
    <t>8021506915218</t>
  </si>
  <si>
    <t>B07FNFKK33</t>
  </si>
  <si>
    <t>8033637208497</t>
  </si>
  <si>
    <t>B07FN94RPQ</t>
  </si>
  <si>
    <t>8033637208473</t>
  </si>
  <si>
    <t>B07FN7ZQ4F</t>
  </si>
  <si>
    <t>8033637208466</t>
  </si>
  <si>
    <t>B07FN6MB99</t>
  </si>
  <si>
    <t>8033637208459</t>
  </si>
  <si>
    <t>B07FN6YC11</t>
  </si>
  <si>
    <t>8033637208480</t>
  </si>
  <si>
    <t>B07FN5YK22</t>
  </si>
  <si>
    <t>8033637208541</t>
  </si>
  <si>
    <t>B07FNCHWTM</t>
  </si>
  <si>
    <t>8033637208527</t>
  </si>
  <si>
    <t>B07FN7BJR6</t>
  </si>
  <si>
    <t>8033637208510</t>
  </si>
  <si>
    <t>B07FN7K6J4</t>
  </si>
  <si>
    <t>8033637208503</t>
  </si>
  <si>
    <t>B07FN7D92J</t>
  </si>
  <si>
    <t>8033637208534</t>
  </si>
  <si>
    <t>B07FRWWH4G</t>
  </si>
  <si>
    <t>8033637208596</t>
  </si>
  <si>
    <t>B07FS2ZGPZ</t>
  </si>
  <si>
    <t>8033637208572</t>
  </si>
  <si>
    <t>B07FS911GN</t>
  </si>
  <si>
    <t>8033637208565</t>
  </si>
  <si>
    <t>B07FS4QQW3</t>
  </si>
  <si>
    <t>8033637208558</t>
  </si>
  <si>
    <t>B07FS9CWBH</t>
  </si>
  <si>
    <t>8033637208589</t>
  </si>
  <si>
    <t>B07FS33H4D</t>
  </si>
  <si>
    <t>8033637208640</t>
  </si>
  <si>
    <t>B07FS4JYKT</t>
  </si>
  <si>
    <t>8033637208626</t>
  </si>
  <si>
    <t>B07FS6CKZJ</t>
  </si>
  <si>
    <t>8033637208619</t>
  </si>
  <si>
    <t>B07FS6HW6B</t>
  </si>
  <si>
    <t>8033637208602</t>
  </si>
  <si>
    <t>B07FS4J3HG</t>
  </si>
  <si>
    <t>8033637208633</t>
  </si>
  <si>
    <t>B07FS2ZL4V</t>
  </si>
  <si>
    <t>8033637208695</t>
  </si>
  <si>
    <t>B07FS4Z1MT</t>
  </si>
  <si>
    <t>8033637208671</t>
  </si>
  <si>
    <t>B07FS4KBN7</t>
  </si>
  <si>
    <t>8033637208664</t>
  </si>
  <si>
    <t>B07FS4TT33</t>
  </si>
  <si>
    <t>8033637208657</t>
  </si>
  <si>
    <t>B07FS33MGX</t>
  </si>
  <si>
    <t>8033637208688</t>
  </si>
  <si>
    <t>B07FNB288J</t>
  </si>
  <si>
    <t>8033637208749</t>
  </si>
  <si>
    <t>B07FNBSDPG</t>
  </si>
  <si>
    <t>8033637208725</t>
  </si>
  <si>
    <t>B07FNDH4V9</t>
  </si>
  <si>
    <t>8033637208718</t>
  </si>
  <si>
    <t>B07FN8WVRL</t>
  </si>
  <si>
    <t>8033637208701</t>
  </si>
  <si>
    <t>B07FND91KP</t>
  </si>
  <si>
    <t>8033637208732</t>
  </si>
  <si>
    <t>B07V4BWH6S</t>
  </si>
  <si>
    <t>B07V6CFJFV</t>
  </si>
  <si>
    <t>B07V6CDBX7</t>
  </si>
  <si>
    <t>B07V3BPJ6M</t>
  </si>
  <si>
    <t>B07V5DDYRV</t>
  </si>
  <si>
    <t>B07V4BM1Z3</t>
  </si>
  <si>
    <t>B07V1QSNLH</t>
  </si>
  <si>
    <t>B07V26TTX3</t>
  </si>
  <si>
    <t>B07V1QS87F</t>
  </si>
  <si>
    <t>B07V3BKJW8</t>
  </si>
  <si>
    <t>B07V9ZJJT5</t>
  </si>
  <si>
    <t>B07V9X45N9</t>
  </si>
  <si>
    <t>B07V9JWJDP</t>
  </si>
  <si>
    <t>B07V9WS9DN</t>
  </si>
  <si>
    <t>B07V9X2BN3</t>
  </si>
  <si>
    <t>B07V5FH9C9</t>
  </si>
  <si>
    <t>B07V4BWPV7</t>
  </si>
  <si>
    <t>B07V1QSWQ4</t>
  </si>
  <si>
    <t>B07V3BMNG5</t>
  </si>
  <si>
    <t>B07V3BMNG3</t>
  </si>
  <si>
    <t>B07V7GY33Y</t>
  </si>
  <si>
    <t>B07V9X54FL</t>
  </si>
  <si>
    <t>B07VBYJ33M</t>
  </si>
  <si>
    <t>B07V9ZM82F</t>
  </si>
  <si>
    <t>B07V8L8X7W</t>
  </si>
  <si>
    <t>8021506915324</t>
  </si>
  <si>
    <t>8021506915300</t>
  </si>
  <si>
    <t>8021506915294</t>
  </si>
  <si>
    <t>8021506915287</t>
  </si>
  <si>
    <t>8021506915317</t>
  </si>
  <si>
    <t>8021506915379</t>
  </si>
  <si>
    <t>8021506915355</t>
  </si>
  <si>
    <t>8021506915348</t>
  </si>
  <si>
    <t>8021506915331</t>
  </si>
  <si>
    <t>8021506915362</t>
  </si>
  <si>
    <t>8021506915430</t>
  </si>
  <si>
    <t>8021506915416</t>
  </si>
  <si>
    <t>8021506915393</t>
  </si>
  <si>
    <t>8021506915386</t>
  </si>
  <si>
    <t>8021506915423</t>
  </si>
  <si>
    <t>8059175105043</t>
  </si>
  <si>
    <t>8059175105654</t>
  </si>
  <si>
    <t>8059175105647</t>
  </si>
  <si>
    <t>8059175105630</t>
  </si>
  <si>
    <t>8059175105036</t>
  </si>
  <si>
    <t>8021506915485</t>
  </si>
  <si>
    <t>8021506915461</t>
  </si>
  <si>
    <t>8021506915454</t>
  </si>
  <si>
    <t>8021506915447</t>
  </si>
  <si>
    <t>8021506915478</t>
  </si>
  <si>
    <t>8021506915539</t>
  </si>
  <si>
    <t>8021506915515</t>
  </si>
  <si>
    <t>8021506915508</t>
  </si>
  <si>
    <t>8021506915492</t>
  </si>
  <si>
    <t>8021506915522</t>
  </si>
  <si>
    <t>8021506915584</t>
  </si>
  <si>
    <t>8021506915560</t>
  </si>
  <si>
    <t>8021506915553</t>
  </si>
  <si>
    <t>8021506915546</t>
  </si>
  <si>
    <t>8021506915577</t>
  </si>
  <si>
    <t>8021506915638</t>
  </si>
  <si>
    <t>8021506915614</t>
  </si>
  <si>
    <t>8021506915607</t>
  </si>
  <si>
    <t>8021506915591</t>
  </si>
  <si>
    <t>8021506915621</t>
  </si>
  <si>
    <t>8021506915683</t>
  </si>
  <si>
    <t>8021506915669</t>
  </si>
  <si>
    <t>8021506915652</t>
  </si>
  <si>
    <t>8021506915645</t>
  </si>
  <si>
    <t>8021506915676</t>
  </si>
  <si>
    <t>8033637132037</t>
  </si>
  <si>
    <t>8033637132013</t>
  </si>
  <si>
    <t>8033637132006</t>
  </si>
  <si>
    <t>8033637131993</t>
  </si>
  <si>
    <t>8033637132020</t>
  </si>
  <si>
    <t>B07FQR78J3</t>
  </si>
  <si>
    <t>8033637208923</t>
  </si>
  <si>
    <t>B07FQQV6JH</t>
  </si>
  <si>
    <t>8033637208916</t>
  </si>
  <si>
    <t>B07FQN99W1</t>
  </si>
  <si>
    <t>8033637208909</t>
  </si>
  <si>
    <t>B07FQRHBFC</t>
  </si>
  <si>
    <t>8033637208930</t>
  </si>
  <si>
    <t>B07FQRKMN4</t>
  </si>
  <si>
    <t>8033637208947</t>
  </si>
  <si>
    <t>B07FQPYPFC</t>
  </si>
  <si>
    <t>8033637208978</t>
  </si>
  <si>
    <t>B07FQQWYPS</t>
  </si>
  <si>
    <t>8033637208961</t>
  </si>
  <si>
    <t>B07FQNTN8Y</t>
  </si>
  <si>
    <t>8033637208954</t>
  </si>
  <si>
    <t>B07FQPWYRK</t>
  </si>
  <si>
    <t>8033637208985</t>
  </si>
  <si>
    <t>B07FQPPPJG</t>
  </si>
  <si>
    <t>8033637208992</t>
  </si>
  <si>
    <t>B07FQM4FG1</t>
  </si>
  <si>
    <t>8033637209029</t>
  </si>
  <si>
    <t>B07FQRL2ZT</t>
  </si>
  <si>
    <t>8033637209012</t>
  </si>
  <si>
    <t>B07FQVHZSH</t>
  </si>
  <si>
    <t>8033637209005</t>
  </si>
  <si>
    <t>B07FQRY94Q</t>
  </si>
  <si>
    <t>8033637209036</t>
  </si>
  <si>
    <t>B07FQM3F13</t>
  </si>
  <si>
    <t>8033637209043</t>
  </si>
  <si>
    <t>B07FQR5SV1</t>
  </si>
  <si>
    <t>8033637209074</t>
  </si>
  <si>
    <t>B07FQV4RS3</t>
  </si>
  <si>
    <t>8033637209067</t>
  </si>
  <si>
    <t>B07FQQZPNZ</t>
  </si>
  <si>
    <t>8033637209050</t>
  </si>
  <si>
    <t>B07FQWBRHQ</t>
  </si>
  <si>
    <t>8033637209081</t>
  </si>
  <si>
    <t>B07FQNQT2D</t>
  </si>
  <si>
    <t>8033637209098</t>
  </si>
  <si>
    <t>B07FRP3Q9Z</t>
  </si>
  <si>
    <t>8033637209128</t>
  </si>
  <si>
    <t>B07FNH2JJT</t>
  </si>
  <si>
    <t>8033637209111</t>
  </si>
  <si>
    <t>B07FRN6YW1</t>
  </si>
  <si>
    <t>8033637209104</t>
  </si>
  <si>
    <t>B07FN96MDS</t>
  </si>
  <si>
    <t>8033637209135</t>
  </si>
  <si>
    <t>B07FN8XG31</t>
  </si>
  <si>
    <t>8033637209142</t>
  </si>
  <si>
    <t>B07TZKMRM8</t>
  </si>
  <si>
    <t>B07V1F14MW</t>
  </si>
  <si>
    <t>B07V1JHM8Y</t>
  </si>
  <si>
    <t>B07TZKNNGW</t>
  </si>
  <si>
    <t>B07V1WCC2L</t>
  </si>
  <si>
    <t>B07V26TW3T</t>
  </si>
  <si>
    <t>B07V5BMVY3</t>
  </si>
  <si>
    <t>B07V5FHNTP</t>
  </si>
  <si>
    <t>B07V5BT7NF</t>
  </si>
  <si>
    <t>B07V5D55PF</t>
  </si>
  <si>
    <t>B07V26T92H</t>
  </si>
  <si>
    <t>B07V26V2V9</t>
  </si>
  <si>
    <t>B07V5C1XRW</t>
  </si>
  <si>
    <t>B07V4BX4HT</t>
  </si>
  <si>
    <t>B07V26VN68</t>
  </si>
  <si>
    <t>B07V5C8BNF</t>
  </si>
  <si>
    <t>B07V1QRZCZ</t>
  </si>
  <si>
    <t>B07V1QSCCK</t>
  </si>
  <si>
    <t>B07V3BPHSG</t>
  </si>
  <si>
    <t>B07V4BRZ46</t>
  </si>
  <si>
    <t>B07V58QZ3V</t>
  </si>
  <si>
    <t>B07V4BWCHK</t>
  </si>
  <si>
    <t>B07V1QRXDJ</t>
  </si>
  <si>
    <t>B07V26TJC6</t>
  </si>
  <si>
    <t>B07V3BPK2D</t>
  </si>
  <si>
    <t>B07V4BXD2S</t>
  </si>
  <si>
    <t>B07V4BTPTD</t>
  </si>
  <si>
    <t>B07V5DMRQX</t>
  </si>
  <si>
    <t>B07V4BWD77</t>
  </si>
  <si>
    <t>B07V3BPZWZ</t>
  </si>
  <si>
    <t>B07VVFBBLC</t>
  </si>
  <si>
    <t>B07VWL4N4D</t>
  </si>
  <si>
    <t>B07VYNDVG3</t>
  </si>
  <si>
    <t>B07VZQVT84</t>
  </si>
  <si>
    <t>B07VYNF5JD</t>
  </si>
  <si>
    <t>B07VZRBY77</t>
  </si>
  <si>
    <t>B07VZP49XQ</t>
  </si>
  <si>
    <t>B07VZNJGT4</t>
  </si>
  <si>
    <t>B07VXKL7LH</t>
  </si>
  <si>
    <t>B07VXKKQJ1</t>
  </si>
  <si>
    <t>B07W2V7RFL</t>
  </si>
  <si>
    <t>B07VYN5M5D</t>
  </si>
  <si>
    <t>B07VYNCLD8</t>
  </si>
  <si>
    <t>B07VZPC9G5</t>
  </si>
  <si>
    <t>B07VVF8H22</t>
  </si>
  <si>
    <t>B07VWL493P</t>
  </si>
  <si>
    <t>B07VZRLFQ1</t>
  </si>
  <si>
    <t>B07VYN3J4J</t>
  </si>
  <si>
    <t>B07VYNFN7T</t>
  </si>
  <si>
    <t>B07VVF95CN</t>
  </si>
  <si>
    <t>B074KM8N8C</t>
  </si>
  <si>
    <t>B074KHWM9Z</t>
  </si>
  <si>
    <t>B074KJ9B2T</t>
  </si>
  <si>
    <t>B074KHHZ6G</t>
  </si>
  <si>
    <t>B074KJSLSQ</t>
  </si>
  <si>
    <t>B074KJXX97</t>
  </si>
  <si>
    <t>B074KMRH42</t>
  </si>
  <si>
    <t>B074KJCM7L</t>
  </si>
  <si>
    <t>B074KJW9BN</t>
  </si>
  <si>
    <t>B074KN6GFT</t>
  </si>
  <si>
    <t>8021506915911</t>
  </si>
  <si>
    <t>8021506915898</t>
  </si>
  <si>
    <t>8021506915843</t>
  </si>
  <si>
    <t>8021506915836</t>
  </si>
  <si>
    <t>8021506915904</t>
  </si>
  <si>
    <t>8021506915966</t>
  </si>
  <si>
    <t>8021506915942</t>
  </si>
  <si>
    <t>8021506915935</t>
  </si>
  <si>
    <t>8021506915928</t>
  </si>
  <si>
    <t>8021506915959</t>
  </si>
  <si>
    <t>8021506916017</t>
  </si>
  <si>
    <t>8021506915997</t>
  </si>
  <si>
    <t>8021506915980</t>
  </si>
  <si>
    <t>8021506915973</t>
  </si>
  <si>
    <t>8021506916000</t>
  </si>
  <si>
    <t>B07FS5LBZT</t>
  </si>
  <si>
    <t>B07FS7J7V5</t>
  </si>
  <si>
    <t>B07FSCX4CW</t>
  </si>
  <si>
    <t>B07FRXLJXL</t>
  </si>
  <si>
    <t>B07FS4185R</t>
  </si>
  <si>
    <t>B07FS41G5L</t>
  </si>
  <si>
    <t>B07FW7RQ55</t>
  </si>
  <si>
    <t>B07FWM52WZ</t>
  </si>
  <si>
    <t>B07FW7PSJH</t>
  </si>
  <si>
    <t>B07FW7K5SC</t>
  </si>
  <si>
    <t>B07FWJK3YZ</t>
  </si>
  <si>
    <t>B07FYPK8TM</t>
  </si>
  <si>
    <t>B07FT24YBZ</t>
  </si>
  <si>
    <t>8033637211503</t>
  </si>
  <si>
    <t>B07FT971JP</t>
  </si>
  <si>
    <t>8033637211473</t>
  </si>
  <si>
    <t>B07FTCKJHP</t>
  </si>
  <si>
    <t>8033637211480</t>
  </si>
  <si>
    <t>B07FTKR5V1</t>
  </si>
  <si>
    <t>8033637211466</t>
  </si>
  <si>
    <t>B07FTLJTLS</t>
  </si>
  <si>
    <t>8033637211497</t>
  </si>
  <si>
    <t>B07FTBNBPK</t>
  </si>
  <si>
    <t>8033637211510</t>
  </si>
  <si>
    <t>B07FTBWC9L</t>
  </si>
  <si>
    <t>8033637211565</t>
  </si>
  <si>
    <t>B07FTB91WH</t>
  </si>
  <si>
    <t>8033637211534</t>
  </si>
  <si>
    <t>B07FTBMW8N</t>
  </si>
  <si>
    <t>8033637211541</t>
  </si>
  <si>
    <t>B07FTG73FJ</t>
  </si>
  <si>
    <t>8033637211527</t>
  </si>
  <si>
    <t>B07FTFY951</t>
  </si>
  <si>
    <t>8033637211558</t>
  </si>
  <si>
    <t>B07FT9NT1L</t>
  </si>
  <si>
    <t>8033637211572</t>
  </si>
  <si>
    <t>B07FT9X4HK</t>
  </si>
  <si>
    <t>8033637211619</t>
  </si>
  <si>
    <t>B07FTJWFLX</t>
  </si>
  <si>
    <t>8033637211602</t>
  </si>
  <si>
    <t>B07FT8L1BW</t>
  </si>
  <si>
    <t>8033637211596</t>
  </si>
  <si>
    <t>B07FTB76SY</t>
  </si>
  <si>
    <t>8033637211626</t>
  </si>
  <si>
    <t>B07FT8WC56</t>
  </si>
  <si>
    <t>8033637211589</t>
  </si>
  <si>
    <t>B07FT9H1TD</t>
  </si>
  <si>
    <t>8033637211633</t>
  </si>
  <si>
    <t>B07N47P3KT</t>
  </si>
  <si>
    <t>B07N4XPCPT</t>
  </si>
  <si>
    <t>B07N47X41Y</t>
  </si>
  <si>
    <t>B07N46QK7M</t>
  </si>
  <si>
    <t>B07MMY7DX7</t>
  </si>
  <si>
    <t>B07MMZNVK1</t>
  </si>
  <si>
    <t>B07M9CSDXF</t>
  </si>
  <si>
    <t>8033637211756</t>
  </si>
  <si>
    <t>B07MMYF35B</t>
  </si>
  <si>
    <t>8033637211732</t>
  </si>
  <si>
    <t>B07MGKCGJG</t>
  </si>
  <si>
    <t>8033637211725</t>
  </si>
  <si>
    <t>B07MGKCS6M</t>
  </si>
  <si>
    <t>8033637211718</t>
  </si>
  <si>
    <t>B07MMWTQM2</t>
  </si>
  <si>
    <t>8033637211749</t>
  </si>
  <si>
    <t>B07M9CSFTY</t>
  </si>
  <si>
    <t>8033637211701</t>
  </si>
  <si>
    <t>B07MGKCNH9</t>
  </si>
  <si>
    <t>B07M9CRPDT</t>
  </si>
  <si>
    <t>B07MGKCK6Q</t>
  </si>
  <si>
    <t>B07MGKCQ4V</t>
  </si>
  <si>
    <t>B07M9CSG3R</t>
  </si>
  <si>
    <t>B07MMW4SBF</t>
  </si>
  <si>
    <t>B07M5MCXJT</t>
  </si>
  <si>
    <t>8033637211879</t>
  </si>
  <si>
    <t>B07MCYPFV3</t>
  </si>
  <si>
    <t>8033637211855</t>
  </si>
  <si>
    <t>B07M9CSBC6</t>
  </si>
  <si>
    <t>8033637211848</t>
  </si>
  <si>
    <t>B07MCYP12N</t>
  </si>
  <si>
    <t>8033637211831</t>
  </si>
  <si>
    <t>B07MGKC7Z6</t>
  </si>
  <si>
    <t>8033637211862</t>
  </si>
  <si>
    <t>B07MDLDBN3</t>
  </si>
  <si>
    <t>8033637211824</t>
  </si>
  <si>
    <t>B07M5MCJ9Y</t>
  </si>
  <si>
    <t>8033637211930</t>
  </si>
  <si>
    <t>B07M5MCY3M</t>
  </si>
  <si>
    <t>8033637211916</t>
  </si>
  <si>
    <t>B07M5MBXFT</t>
  </si>
  <si>
    <t>8033637211909</t>
  </si>
  <si>
    <t>B07MGKCF7Q</t>
  </si>
  <si>
    <t>8033637211893</t>
  </si>
  <si>
    <t>B07M5MCZPQ</t>
  </si>
  <si>
    <t>8033637211923</t>
  </si>
  <si>
    <t>B07N8P778Y</t>
  </si>
  <si>
    <t>8033637211992</t>
  </si>
  <si>
    <t>B07N8MVQL6</t>
  </si>
  <si>
    <t>8033637211978</t>
  </si>
  <si>
    <t>B07N8N84B1</t>
  </si>
  <si>
    <t>8033637211961</t>
  </si>
  <si>
    <t>B07N8MQ9KQ</t>
  </si>
  <si>
    <t>8033637211954</t>
  </si>
  <si>
    <t>B07N8NZR4G</t>
  </si>
  <si>
    <t>8033637211985</t>
  </si>
  <si>
    <t>B07N8NLDGC</t>
  </si>
  <si>
    <t>8033637211947</t>
  </si>
  <si>
    <t>B07LFSJZXY</t>
  </si>
  <si>
    <t>B07LFSDG2X</t>
  </si>
  <si>
    <t>B07LFRSC48</t>
  </si>
  <si>
    <t>B07LFSDG2W</t>
  </si>
  <si>
    <t>B07LFRKX97</t>
  </si>
  <si>
    <t>B07LFSM462</t>
  </si>
  <si>
    <t>B07LFTMFKV</t>
  </si>
  <si>
    <t>B07LFHSH1N</t>
  </si>
  <si>
    <t>B07LFHG39R</t>
  </si>
  <si>
    <t>B07LFQ68XG</t>
  </si>
  <si>
    <t>B07LFSNDNC</t>
  </si>
  <si>
    <t>B07LFRPX4N</t>
  </si>
  <si>
    <t>B0854LQKF4</t>
  </si>
  <si>
    <t>8059175205811</t>
  </si>
  <si>
    <t>B0854KPVRS</t>
  </si>
  <si>
    <t>8059175205798</t>
  </si>
  <si>
    <t>B08542NH41</t>
  </si>
  <si>
    <t>8059175205781</t>
  </si>
  <si>
    <t>B0854FBS3H</t>
  </si>
  <si>
    <t>8059175205774</t>
  </si>
  <si>
    <t>B08545YZNZ</t>
  </si>
  <si>
    <t>8059175205804</t>
  </si>
  <si>
    <t>B086H531WC</t>
  </si>
  <si>
    <t>8059175205767</t>
  </si>
  <si>
    <t>B07M9CS3K4</t>
  </si>
  <si>
    <t>8033637921655</t>
  </si>
  <si>
    <t>B07MMSBVMS</t>
  </si>
  <si>
    <t>8033637921631</t>
  </si>
  <si>
    <t>B07M9CRSW6</t>
  </si>
  <si>
    <t>8033637921624</t>
  </si>
  <si>
    <t>B07M981B9D</t>
  </si>
  <si>
    <t>8033637921617</t>
  </si>
  <si>
    <t>B07MCYP2ZB</t>
  </si>
  <si>
    <t>8033637921648</t>
  </si>
  <si>
    <t>B07M5MCQGX</t>
  </si>
  <si>
    <t>8033637921716</t>
  </si>
  <si>
    <t>B07MCYNTXB</t>
  </si>
  <si>
    <t>8033637921693</t>
  </si>
  <si>
    <t>B07MCYN5NQ</t>
  </si>
  <si>
    <t>8033637921686</t>
  </si>
  <si>
    <t>B07M9CSFRR</t>
  </si>
  <si>
    <t>8033637921679</t>
  </si>
  <si>
    <t>B07MMYSSHT</t>
  </si>
  <si>
    <t>8033637921709</t>
  </si>
  <si>
    <t>B07MMWZX8D</t>
  </si>
  <si>
    <t>8033637921839</t>
  </si>
  <si>
    <t>B07MMYLYH9</t>
  </si>
  <si>
    <t>8033637921815</t>
  </si>
  <si>
    <t>B07M5MCZPT</t>
  </si>
  <si>
    <t>8033637921808</t>
  </si>
  <si>
    <t>B07MCYP4B6</t>
  </si>
  <si>
    <t>8033637921792</t>
  </si>
  <si>
    <t>B07MK5P2XB</t>
  </si>
  <si>
    <t>8033637921822</t>
  </si>
  <si>
    <t>B07MCYNMS5</t>
  </si>
  <si>
    <t>8033637921785</t>
  </si>
  <si>
    <t>B07M9CRT46</t>
  </si>
  <si>
    <t>8033637921778</t>
  </si>
  <si>
    <t>B07MMWJ6HW</t>
  </si>
  <si>
    <t>8033637921754</t>
  </si>
  <si>
    <t>B07MMYH1VW</t>
  </si>
  <si>
    <t>8033637921747</t>
  </si>
  <si>
    <t>B07M9CSNKZ</t>
  </si>
  <si>
    <t>8033637921730</t>
  </si>
  <si>
    <t>B07M9CSPGR</t>
  </si>
  <si>
    <t>8033637921761</t>
  </si>
  <si>
    <t>B07MGKD4HJ</t>
  </si>
  <si>
    <t>8033637921952</t>
  </si>
  <si>
    <t>B07M9CS8XX</t>
  </si>
  <si>
    <t>8033637921938</t>
  </si>
  <si>
    <t>B07M97NK6F</t>
  </si>
  <si>
    <t>8033637921921</t>
  </si>
  <si>
    <t>B07MCYNN2K</t>
  </si>
  <si>
    <t>8033637921914</t>
  </si>
  <si>
    <t>B07MMTFK33</t>
  </si>
  <si>
    <t>8033637921945</t>
  </si>
  <si>
    <t>B07M5MCVHB</t>
  </si>
  <si>
    <t>8033637921907</t>
  </si>
  <si>
    <t>B07M5MD4TH</t>
  </si>
  <si>
    <t>8033637921891</t>
  </si>
  <si>
    <t>B07MK5MMMV</t>
  </si>
  <si>
    <t>8033637921877</t>
  </si>
  <si>
    <t>B07MK5N7C3</t>
  </si>
  <si>
    <t>8033637921860</t>
  </si>
  <si>
    <t>B07M5MCRP9</t>
  </si>
  <si>
    <t>8033637921853</t>
  </si>
  <si>
    <t>B07MK5NT3X</t>
  </si>
  <si>
    <t>8033637921884</t>
  </si>
  <si>
    <t>B07M987ZZS</t>
  </si>
  <si>
    <t>8033637921846</t>
  </si>
  <si>
    <t>B07VB5C45T</t>
  </si>
  <si>
    <t>8059175112331</t>
  </si>
  <si>
    <t>B07VF7VL84</t>
  </si>
  <si>
    <t>8059175112317</t>
  </si>
  <si>
    <t>B07VF88YTD</t>
  </si>
  <si>
    <t>8059175112300</t>
  </si>
  <si>
    <t>B07VFBFL68</t>
  </si>
  <si>
    <t>8059175112294</t>
  </si>
  <si>
    <t>B07VF92GVD</t>
  </si>
  <si>
    <t>8059175112324</t>
  </si>
  <si>
    <t>B07VD9SFSZ</t>
  </si>
  <si>
    <t>8059175112287</t>
  </si>
  <si>
    <t>B085431X4Z</t>
  </si>
  <si>
    <t>B08546MWDB</t>
  </si>
  <si>
    <t>B0854KMPY9</t>
  </si>
  <si>
    <t>B0854F27Z3</t>
  </si>
  <si>
    <t>B0854667QG</t>
  </si>
  <si>
    <t>B0854GTHW3</t>
  </si>
  <si>
    <t>B07VGTJNGX</t>
  </si>
  <si>
    <t>B07VCM7L9R</t>
  </si>
  <si>
    <t>B07VBGSQ3W</t>
  </si>
  <si>
    <t>B07VGTJ9TQ</t>
  </si>
  <si>
    <t>B07VHRY7FN</t>
  </si>
  <si>
    <t>B07VHRW7ZS</t>
  </si>
  <si>
    <t>8059175002229</t>
  </si>
  <si>
    <t>8059175002212</t>
  </si>
  <si>
    <t>8059175002205</t>
  </si>
  <si>
    <t>8059175002236</t>
  </si>
  <si>
    <t>8059175002243</t>
  </si>
  <si>
    <t>8059175090295</t>
  </si>
  <si>
    <t>8059175090271</t>
  </si>
  <si>
    <t>8059175087448</t>
  </si>
  <si>
    <t>8059175090264</t>
  </si>
  <si>
    <t>8059175090288</t>
  </si>
  <si>
    <t>8059175090257</t>
  </si>
  <si>
    <t>B08BWJ5G1D</t>
  </si>
  <si>
    <t>B08BVV6MWX</t>
  </si>
  <si>
    <t>B08BW2PT5G</t>
  </si>
  <si>
    <t>B08BW7GV8N</t>
  </si>
  <si>
    <t>B08BW1XDKG</t>
  </si>
  <si>
    <t>B08BWDQT95</t>
  </si>
  <si>
    <t>B08BW6RW1R</t>
  </si>
  <si>
    <t>B08BWBLYS6</t>
  </si>
  <si>
    <t>B08BW17VXW</t>
  </si>
  <si>
    <t>B08BWCCF17</t>
  </si>
  <si>
    <t>B08BW9TXR1</t>
  </si>
  <si>
    <t>B08BW2SXRF</t>
  </si>
  <si>
    <t>B08BW3CN8C</t>
  </si>
  <si>
    <t>B08BWBHYQY</t>
  </si>
  <si>
    <t>B08BWBQFLB</t>
  </si>
  <si>
    <t>B08BW31V3N</t>
  </si>
  <si>
    <t>B08BW9LZJH</t>
  </si>
  <si>
    <t>B08BW629FF</t>
  </si>
  <si>
    <t>B08BW7B1VJ</t>
  </si>
  <si>
    <t>B08BVYC2V4</t>
  </si>
  <si>
    <t>B08BVVVHTP</t>
  </si>
  <si>
    <t>B08BW4S9CX</t>
  </si>
  <si>
    <t>B08BW1DB11</t>
  </si>
  <si>
    <t>B08BW2XCS7</t>
  </si>
  <si>
    <t>B08BW6WTV8</t>
  </si>
  <si>
    <t>B08BWMRPWK</t>
  </si>
  <si>
    <t>B08BWBWSF5</t>
  </si>
  <si>
    <t>B08BW4476M</t>
  </si>
  <si>
    <t>B08BW55WYC</t>
  </si>
  <si>
    <t>B08BVYL736</t>
  </si>
  <si>
    <t>B08BW6BWXB</t>
  </si>
  <si>
    <t>B08BW2G3N8</t>
  </si>
  <si>
    <t>B08BW2SLNR</t>
  </si>
  <si>
    <t>B08BW5L4HW</t>
  </si>
  <si>
    <t>B08BVVB72W</t>
  </si>
  <si>
    <t>B08BVZWZLW</t>
  </si>
  <si>
    <t>B08BVZGZP9</t>
  </si>
  <si>
    <t>B08BW2P91L</t>
  </si>
  <si>
    <t>B08BVW2M3Y</t>
  </si>
  <si>
    <t>B08BVXVRMD</t>
  </si>
  <si>
    <t>B08BW6MC7G</t>
  </si>
  <si>
    <t>B08BWC5CSS</t>
  </si>
  <si>
    <t>B08BW7MF6F</t>
  </si>
  <si>
    <t>B08BVY7527</t>
  </si>
  <si>
    <t>B08BWDQ434</t>
  </si>
  <si>
    <t>B08BW2P91M</t>
  </si>
  <si>
    <t>B08BW6QF3S</t>
  </si>
  <si>
    <t>B08BW4RZ9R</t>
  </si>
  <si>
    <t>B08BW4LDRK</t>
  </si>
  <si>
    <t>B08BW1D9ZZ</t>
  </si>
  <si>
    <t>B08BVYD29K</t>
  </si>
  <si>
    <t>B08BVSWX41</t>
  </si>
  <si>
    <t>B08BVXVGCQ</t>
  </si>
  <si>
    <t>B08BWC6Q4F</t>
  </si>
  <si>
    <t>B08BWF4RTF</t>
  </si>
  <si>
    <t>B08BW57XC6</t>
  </si>
  <si>
    <t>B08BVT7WY8</t>
  </si>
  <si>
    <t>B08BVYG8D8</t>
  </si>
  <si>
    <t>B08BVWBCQG</t>
  </si>
  <si>
    <t>B08BW292YV</t>
  </si>
  <si>
    <t>B08BW15D7J</t>
  </si>
  <si>
    <t>B08BWDZVXK</t>
  </si>
  <si>
    <t>B08BVXHM8B</t>
  </si>
  <si>
    <t>B08BW74L4Q</t>
  </si>
  <si>
    <t>B08BVVBJZW</t>
  </si>
  <si>
    <t>B08BW7698Q</t>
  </si>
  <si>
    <t>B08BW5CJHH</t>
  </si>
  <si>
    <t>B08BWFBLF7</t>
  </si>
  <si>
    <t>B08BVSCCQ2</t>
  </si>
  <si>
    <t>B08BVT7LQ2</t>
  </si>
  <si>
    <t>B08BVT4G6Y</t>
  </si>
  <si>
    <t>B08BWGRNWZ</t>
  </si>
  <si>
    <t>B08BW267XR</t>
  </si>
  <si>
    <t>B08BWCC2NT</t>
  </si>
  <si>
    <t>B08BVVMBMQ</t>
  </si>
  <si>
    <t>B08BVYPK84</t>
  </si>
  <si>
    <t>B08BW85QW1</t>
  </si>
  <si>
    <t>B08BWFCL1W</t>
  </si>
  <si>
    <t>B08BW4GGKM</t>
  </si>
  <si>
    <t>B08BW55P8Z</t>
  </si>
  <si>
    <t>B08BWFB951</t>
  </si>
  <si>
    <t>B08BW9TXQZ</t>
  </si>
  <si>
    <t>B08BWCR8JR</t>
  </si>
  <si>
    <t>B08BWB4SDZ</t>
  </si>
  <si>
    <t>B08BW99H75</t>
  </si>
  <si>
    <t>B08BVY7G4M</t>
  </si>
  <si>
    <t>B08BVXPPW7</t>
  </si>
  <si>
    <t>B08BVWYSJT</t>
  </si>
  <si>
    <t>B08BW77Y2H</t>
  </si>
  <si>
    <t>B08BW2SMGH</t>
  </si>
  <si>
    <t>B08BWGTJKC</t>
  </si>
  <si>
    <t>B08BW99H76</t>
  </si>
  <si>
    <t>B08BWCMTHJ</t>
  </si>
  <si>
    <t>B08BVZKYS9</t>
  </si>
  <si>
    <t>B08BVSZTYP</t>
  </si>
  <si>
    <t>B08BVZWPBT</t>
  </si>
  <si>
    <t>B08BW4BP6B</t>
  </si>
  <si>
    <t>B08BVW8GL9</t>
  </si>
  <si>
    <t>B08BW8J458</t>
  </si>
  <si>
    <t>B08BW8HRKB</t>
  </si>
  <si>
    <t>B08BVYDNZX</t>
  </si>
  <si>
    <t>B08BW3L2VM</t>
  </si>
  <si>
    <t>B08BW8DS7W</t>
  </si>
  <si>
    <t>B08BW4GGKL</t>
  </si>
  <si>
    <t>B08BWB86DF</t>
  </si>
  <si>
    <t>B08BVW416T</t>
  </si>
  <si>
    <t>B08BW42R7S</t>
  </si>
  <si>
    <t>B08BWGNXGC</t>
  </si>
  <si>
    <t>B08BW69LZP</t>
  </si>
  <si>
    <t>B08BW9S3G3</t>
  </si>
  <si>
    <t>Amazon ASIN</t>
  </si>
  <si>
    <t xml:space="preserve">GRD KNEE SX-1 V2 B/R L/XL </t>
  </si>
  <si>
    <t xml:space="preserve"> BOOT TECH 10 BK 7</t>
  </si>
  <si>
    <t xml:space="preserve"> BOOT TECH 10 BK 8</t>
  </si>
  <si>
    <t xml:space="preserve"> BOOT TECH 10 BK 9</t>
  </si>
  <si>
    <t xml:space="preserve"> BOOT TECH 10 BK 10</t>
  </si>
  <si>
    <t xml:space="preserve"> BOOT TECH 10 BK 11</t>
  </si>
  <si>
    <t xml:space="preserve"> BOOT TECH 10 BK 12</t>
  </si>
  <si>
    <t xml:space="preserve"> BOOT TECH 10 BK 13</t>
  </si>
  <si>
    <t xml:space="preserve"> BOOT TECH 10 BK 14</t>
  </si>
  <si>
    <t xml:space="preserve"> BOOT TECH 10 WT 7</t>
  </si>
  <si>
    <t xml:space="preserve"> BOOT TECH 10 WT 8</t>
  </si>
  <si>
    <t xml:space="preserve"> BOOT TECH 10 WT 9</t>
  </si>
  <si>
    <t xml:space="preserve"> BOOT TECH 10 WT 10</t>
  </si>
  <si>
    <t xml:space="preserve"> BOOT TECH 10 WT 11</t>
  </si>
  <si>
    <t xml:space="preserve"> BOOT TECH 10 WT 12</t>
  </si>
  <si>
    <t xml:space="preserve"> BOOT TECH 10 WT 13</t>
  </si>
  <si>
    <t xml:space="preserve"> BOOT TECH 10 WT 14</t>
  </si>
  <si>
    <t xml:space="preserve"> BOOT TECH 10 BK/WT/YL 7</t>
  </si>
  <si>
    <t xml:space="preserve"> BOOT TECH 10 BK/WT/YL 8</t>
  </si>
  <si>
    <t xml:space="preserve"> BOOT TECH 10 BK/WT/YL 9</t>
  </si>
  <si>
    <t xml:space="preserve"> BOOT TECH 10 BK/WT/YL 10</t>
  </si>
  <si>
    <t xml:space="preserve"> BOOT TECH 10 BK/WT/YL 11</t>
  </si>
  <si>
    <t xml:space="preserve"> BOOT TECH 10 BK/WT/YL 12</t>
  </si>
  <si>
    <t xml:space="preserve"> BOOT TECH 10 BK/WT/YL 13</t>
  </si>
  <si>
    <t xml:space="preserve"> BOOT TECH 10 BK/WT/YL 14</t>
  </si>
  <si>
    <t xml:space="preserve"> BOOT TECH 10 BK/GY/OR 7</t>
  </si>
  <si>
    <t xml:space="preserve"> BOOT TECH 10 BK/GY/OR 8</t>
  </si>
  <si>
    <t xml:space="preserve"> BOOT TECH 10 BK/GY/OR 9</t>
  </si>
  <si>
    <t xml:space="preserve"> BOOT TECH 10 BK/GY/OR 10</t>
  </si>
  <si>
    <t xml:space="preserve"> BOOT TECH 10 BK/GY/OR 11</t>
  </si>
  <si>
    <t xml:space="preserve"> BOOT TECH 10 BK/GY/OR 12</t>
  </si>
  <si>
    <t xml:space="preserve"> BOOT TECH 10 BK/GY/OR 13</t>
  </si>
  <si>
    <t xml:space="preserve"> BOOT TECH 10 BK/GY/OR 14</t>
  </si>
  <si>
    <t>c</t>
  </si>
  <si>
    <t>BOOT STECH R BK/GY/GD 39</t>
  </si>
  <si>
    <t>2220015-1959-39</t>
  </si>
  <si>
    <t>BOOT STECH R BK/GY/GD 40</t>
  </si>
  <si>
    <t>2220015-1959-40</t>
  </si>
  <si>
    <t xml:space="preserve">BOOT STECH R BK/GY/GD 41 </t>
  </si>
  <si>
    <t>2220015-1959-41</t>
  </si>
  <si>
    <t xml:space="preserve">BOOT STECH R BK/GY/GD 42 </t>
  </si>
  <si>
    <t>2220015-1959-42</t>
  </si>
  <si>
    <t xml:space="preserve">BOOT STECH R BK/GY/GD 43 </t>
  </si>
  <si>
    <t>2220015-1959-43</t>
  </si>
  <si>
    <t xml:space="preserve">BOOT STECH R BK/GY/GD 44 </t>
  </si>
  <si>
    <t>2220015-1959-44</t>
  </si>
  <si>
    <t xml:space="preserve">BOOT STECH R BK/GY/GD 45 </t>
  </si>
  <si>
    <t>2220015-1959-45</t>
  </si>
  <si>
    <t xml:space="preserve">BOOT STECH R BK/GY/GD 46 </t>
  </si>
  <si>
    <t>2220015-1959-46</t>
  </si>
  <si>
    <t xml:space="preserve">BOOT STECH R BK/GY/GD 47 </t>
  </si>
  <si>
    <t>2220015-1959-47</t>
  </si>
  <si>
    <t>BOOT STECH R BK/GY/GD 48</t>
  </si>
  <si>
    <t>2220015-1959-48</t>
  </si>
  <si>
    <t>2441821-10-40</t>
  </si>
  <si>
    <t>2441821-10-41</t>
  </si>
  <si>
    <t>2441821-10-42</t>
  </si>
  <si>
    <t>2441821-10-43</t>
  </si>
  <si>
    <t>2441821-10-44</t>
  </si>
  <si>
    <t>2441821-10-45</t>
  </si>
  <si>
    <t>2441821-10-46</t>
  </si>
  <si>
    <t>2441821-10-47</t>
  </si>
  <si>
    <t>2441821-10-48</t>
  </si>
  <si>
    <t>VALPARAISO V3 DS JKT BK L</t>
  </si>
  <si>
    <t>3204020-10-L</t>
  </si>
  <si>
    <t>VALPARAISO V3 DS JKT BK M</t>
  </si>
  <si>
    <t>3204020-10-M</t>
  </si>
  <si>
    <t>VALPARAISO V3 DS JKT BK S</t>
  </si>
  <si>
    <t>3204020-10-S</t>
  </si>
  <si>
    <t>VALPARAISO V3 DS JKT BK XL</t>
  </si>
  <si>
    <t>3204020-10-XL</t>
  </si>
  <si>
    <t>VALPARAISO V3 DS JKT BK 2X</t>
  </si>
  <si>
    <t>3204020-10-XXL</t>
  </si>
  <si>
    <t>VALPARAISO V3 DS JKT BK 3X</t>
  </si>
  <si>
    <t>3204020-10-3XL</t>
  </si>
  <si>
    <t>VALPARAISO V3 DS JKT BK 4X</t>
  </si>
  <si>
    <t>3204020-10-4XL</t>
  </si>
  <si>
    <t>VALPARAISO V3 DS JKT DK BL BK L</t>
  </si>
  <si>
    <t>3204020-7109-L</t>
  </si>
  <si>
    <t>VALPARAISO V3 DS JKT DK BL BK M</t>
  </si>
  <si>
    <t>3204020-7109-M</t>
  </si>
  <si>
    <t>VALPARAISO V3 DS JKT DK BL BK S</t>
  </si>
  <si>
    <t>3204020-7109-S</t>
  </si>
  <si>
    <t>VALPARAISO V3 DS JKT DK BL BK XL</t>
  </si>
  <si>
    <t>3204020-7109-XL</t>
  </si>
  <si>
    <t>VALPARAISO V3 DS JKT DK BL BK XXL</t>
  </si>
  <si>
    <t>3204020-7109-XXL</t>
  </si>
  <si>
    <t>VALPARAISO V3 DS JKT DK BL BK 3XL</t>
  </si>
  <si>
    <t>3204020-7109-3XL</t>
  </si>
  <si>
    <t>VALPARAISO V3 DS JKT DK BL BK 4XL</t>
  </si>
  <si>
    <t>3204020-7109-4XL</t>
  </si>
  <si>
    <t>3207521-10-L</t>
  </si>
  <si>
    <t>3207521-10-M</t>
  </si>
  <si>
    <t>3207521-10-S</t>
  </si>
  <si>
    <t>3207521-10-XL</t>
  </si>
  <si>
    <t>3207521-10-XXL</t>
  </si>
  <si>
    <t>3207521-10-3XL</t>
  </si>
  <si>
    <t>3207521-10-4XL</t>
  </si>
  <si>
    <t>3207521-10-5XL</t>
  </si>
  <si>
    <t>3207521-10-6XL</t>
  </si>
  <si>
    <t>3207521-619-L</t>
  </si>
  <si>
    <t>3207521-619-M</t>
  </si>
  <si>
    <t>3207521-619-S</t>
  </si>
  <si>
    <t>3207521-619-XL</t>
  </si>
  <si>
    <t>3207521-619-XXL</t>
  </si>
  <si>
    <t>3207521-619-3XL</t>
  </si>
  <si>
    <t>3207521-619-4XL</t>
  </si>
  <si>
    <t>3207521-7109-L</t>
  </si>
  <si>
    <t>3207521-7109-M</t>
  </si>
  <si>
    <t>3207521-7109-S</t>
  </si>
  <si>
    <t xml:space="preserve">JACKET ANDES V3 BL/BK XL </t>
  </si>
  <si>
    <t>3207521-7109-XL</t>
  </si>
  <si>
    <t xml:space="preserve">JACKET ANDES V3 BL/BK 2X </t>
  </si>
  <si>
    <t>3207521-7109-XXL</t>
  </si>
  <si>
    <t xml:space="preserve">JACKET ANDES V3 BL/BK 3X </t>
  </si>
  <si>
    <t>3207521-7109-3XL</t>
  </si>
  <si>
    <t xml:space="preserve">JACKET ANDES V3 BL/BK 4X </t>
  </si>
  <si>
    <t>3207521-7109-4XL</t>
  </si>
  <si>
    <t>3207521-858-L</t>
  </si>
  <si>
    <t>3207521-858-M</t>
  </si>
  <si>
    <t>3207521-858-S</t>
  </si>
  <si>
    <t>3207521-858-XL</t>
  </si>
  <si>
    <t>3207521-858-XXL</t>
  </si>
  <si>
    <t>3207521-858-3XL</t>
  </si>
  <si>
    <t>3207521-858-4XL</t>
  </si>
  <si>
    <t>3207521-9037-L</t>
  </si>
  <si>
    <t>3207521-9037-M</t>
  </si>
  <si>
    <t>3207521-9037-S</t>
  </si>
  <si>
    <t xml:space="preserve">JACKET ANDES V3 GY/GY XL </t>
  </si>
  <si>
    <t>3207521-9037-XL</t>
  </si>
  <si>
    <t xml:space="preserve">JACKET ANDES V3 GY/GY 2X </t>
  </si>
  <si>
    <t>3207521-9037-XXL</t>
  </si>
  <si>
    <t xml:space="preserve">JACKET ANDES V3 GY/GY 3X </t>
  </si>
  <si>
    <t>3207521-9037-3XL</t>
  </si>
  <si>
    <t xml:space="preserve">JACKET ANDES V3 GY/GY 4X </t>
  </si>
  <si>
    <t>3207521-9037-4XL</t>
  </si>
  <si>
    <t>3209720-10-L</t>
  </si>
  <si>
    <t>3209720-10-M</t>
  </si>
  <si>
    <t>3209720-10-S</t>
  </si>
  <si>
    <t>3209720-10-XL</t>
  </si>
  <si>
    <t>3209720-10-XXL</t>
  </si>
  <si>
    <t>3209720-10-3XL</t>
  </si>
  <si>
    <t>3209720-10-4XL</t>
  </si>
  <si>
    <t>3217521-111-L</t>
  </si>
  <si>
    <t>3217521-111-M</t>
  </si>
  <si>
    <t>3217521-111-S</t>
  </si>
  <si>
    <t xml:space="preserve">JKT 4W ANDES V3 BK/GY XL </t>
  </si>
  <si>
    <t>3217521-111-XL</t>
  </si>
  <si>
    <t xml:space="preserve">JKT 4W ANDES V3 BK/GY 2X </t>
  </si>
  <si>
    <t>3217521-111-XXL</t>
  </si>
  <si>
    <t>3217521-9193-L</t>
  </si>
  <si>
    <t>3217521-9193-M</t>
  </si>
  <si>
    <t>3217521-9193-S</t>
  </si>
  <si>
    <t xml:space="preserve">JKT 4W ANDES V3 G/G/C XL </t>
  </si>
  <si>
    <t>3217521-9193-XL</t>
  </si>
  <si>
    <t xml:space="preserve">JKT 4W ANDES V3 G/G/C 2X </t>
  </si>
  <si>
    <t>3217521-9193-XXL</t>
  </si>
  <si>
    <t>3224521-10-L</t>
  </si>
  <si>
    <t>3224521-10-M</t>
  </si>
  <si>
    <t>3224521-10-S</t>
  </si>
  <si>
    <t>3224521-10-XL</t>
  </si>
  <si>
    <t>3224521-10-XXL</t>
  </si>
  <si>
    <t>3224521-10-3XL</t>
  </si>
  <si>
    <t>3224521-10-4XL</t>
  </si>
  <si>
    <t>3224521-12-L</t>
  </si>
  <si>
    <t>3224521-12-M</t>
  </si>
  <si>
    <t>3224521-12-S</t>
  </si>
  <si>
    <t>3224521-12-XL</t>
  </si>
  <si>
    <t>3224521-12-XXL</t>
  </si>
  <si>
    <t>3224521-12-3XL</t>
  </si>
  <si>
    <t>3224521-12-4XL</t>
  </si>
  <si>
    <t>3227521-10-L</t>
  </si>
  <si>
    <t>3227521-10-M</t>
  </si>
  <si>
    <t>3227521-10-S</t>
  </si>
  <si>
    <t>3227521-10-XL</t>
  </si>
  <si>
    <t>3227521-10-XXL</t>
  </si>
  <si>
    <t>3227521-10-3XL</t>
  </si>
  <si>
    <t>3227521-10-4XL</t>
  </si>
  <si>
    <t>3227521-619-L</t>
  </si>
  <si>
    <t>3227521-619-M</t>
  </si>
  <si>
    <t>3227521-619-S</t>
  </si>
  <si>
    <t>3227521-619-XL</t>
  </si>
  <si>
    <t>3227521-619-XXL</t>
  </si>
  <si>
    <t>3227521-619-3XL</t>
  </si>
  <si>
    <t>3227521-619-4XL</t>
  </si>
  <si>
    <t>3227521-9037-L</t>
  </si>
  <si>
    <t>3227521-9037-M</t>
  </si>
  <si>
    <t>3227521-9037-S</t>
  </si>
  <si>
    <t>3227521-9037-XL</t>
  </si>
  <si>
    <t>3227521-9037-XXL</t>
  </si>
  <si>
    <t>3227521-9037-3XL</t>
  </si>
  <si>
    <t>3227521-9037-4XL</t>
  </si>
  <si>
    <t>3227621-10-L</t>
  </si>
  <si>
    <t>3227621-10-M</t>
  </si>
  <si>
    <t>3227621-10-S</t>
  </si>
  <si>
    <t xml:space="preserve">PANT ANDES V3 SHORT B XL </t>
  </si>
  <si>
    <t>3227621-10-XL</t>
  </si>
  <si>
    <t xml:space="preserve">PANT ANDES V3 SHORT B 2X </t>
  </si>
  <si>
    <t>3227621-10-XXL</t>
  </si>
  <si>
    <t xml:space="preserve">PANT ANDES V3 SHORT B 3X </t>
  </si>
  <si>
    <t>3227621-10-3XL</t>
  </si>
  <si>
    <t xml:space="preserve">PANT ANDES V3 SHORT B 4X </t>
  </si>
  <si>
    <t>3227621-10-4XL</t>
  </si>
  <si>
    <t xml:space="preserve">PANT ANDES V3 SHORT B 5X </t>
  </si>
  <si>
    <t>3227621-10-5XL</t>
  </si>
  <si>
    <t>3227721-10-L</t>
  </si>
  <si>
    <t>3227721-10-M</t>
  </si>
  <si>
    <t>3227721-10-XL</t>
  </si>
  <si>
    <t>3227721-10-XXL</t>
  </si>
  <si>
    <t>3237521-10-L</t>
  </si>
  <si>
    <t>3237521-10-M</t>
  </si>
  <si>
    <t>3237521-10-S</t>
  </si>
  <si>
    <t>3237521-10-XL</t>
  </si>
  <si>
    <t>3237521-10-XXL</t>
  </si>
  <si>
    <t xml:space="preserve">PANT 4W ANDES V3 GY/GY L </t>
  </si>
  <si>
    <t>3237521-9037-L</t>
  </si>
  <si>
    <t xml:space="preserve">PANT 4W ANDES V3 GY/GY M </t>
  </si>
  <si>
    <t>3237521-9037-M</t>
  </si>
  <si>
    <t xml:space="preserve">PANT 4W ANDES V3 GY/GY S </t>
  </si>
  <si>
    <t>3237521-9037-S</t>
  </si>
  <si>
    <t>PANT 4W ANDES V3 GY/GY XL</t>
  </si>
  <si>
    <t>3237521-9037-XL</t>
  </si>
  <si>
    <t>PANT 4W ANDES V3 GY/GY 2X</t>
  </si>
  <si>
    <t>3237521-9037-XXL</t>
  </si>
  <si>
    <t>3328320-71-28</t>
  </si>
  <si>
    <t>3328320-71-30</t>
  </si>
  <si>
    <t>3328320-71-31</t>
  </si>
  <si>
    <t>3328320-71-32</t>
  </si>
  <si>
    <t>3328320-71-33</t>
  </si>
  <si>
    <t>3328320-71-34</t>
  </si>
  <si>
    <t>3328320-71-36</t>
  </si>
  <si>
    <t>3328320-71-38</t>
  </si>
  <si>
    <t>3328320-71-40</t>
  </si>
  <si>
    <t xml:space="preserve">PANT COPPER 2 S RINSE 32 </t>
  </si>
  <si>
    <t>3329121-7202-32</t>
  </si>
  <si>
    <t xml:space="preserve">PANT COPPER 2 S RINSE 34 </t>
  </si>
  <si>
    <t>3329121-7202-34</t>
  </si>
  <si>
    <t xml:space="preserve">PANT COPPER 2 S RINSE 36 </t>
  </si>
  <si>
    <t>3329121-7202-36</t>
  </si>
  <si>
    <t xml:space="preserve">PANT COPPER 2 S RINSE 38 </t>
  </si>
  <si>
    <t>3329121-7202-38</t>
  </si>
  <si>
    <t xml:space="preserve">PANT COPPER 2 L RINSE 30 </t>
  </si>
  <si>
    <t>3329221-7202-30</t>
  </si>
  <si>
    <t xml:space="preserve">PANT COPPER 2 L RINSE 32 </t>
  </si>
  <si>
    <t>3329221-7202-32</t>
  </si>
  <si>
    <t xml:space="preserve">PANT COPPER 2 L RINSE 34 </t>
  </si>
  <si>
    <t>3329221-7202-34</t>
  </si>
  <si>
    <t xml:space="preserve">PANT COPPER 2 L RINSE 36 </t>
  </si>
  <si>
    <t>3329221-7202-36</t>
  </si>
  <si>
    <t>PANT 4W DAISY V2 BLACK 24</t>
  </si>
  <si>
    <t>3338520-10-24</t>
  </si>
  <si>
    <t>PANT 4W DAISY V2 BLACK 26</t>
  </si>
  <si>
    <t>3338520-10-26</t>
  </si>
  <si>
    <t>PANT 4W DAISY V2 BLACK 27</t>
  </si>
  <si>
    <t>3338520-10-27</t>
  </si>
  <si>
    <t>PANT 4W DAISY V2 BLACK 28</t>
  </si>
  <si>
    <t>3338520-10-28</t>
  </si>
  <si>
    <t>PANT 4W DAISY V2 BLACK 29</t>
  </si>
  <si>
    <t>3338520-10-29</t>
  </si>
  <si>
    <t>PANT 4W DAISY V2 BLACK 30</t>
  </si>
  <si>
    <t>3338520-10-30</t>
  </si>
  <si>
    <t>PANT 4W DAISY V2 BLACK 31</t>
  </si>
  <si>
    <t>3338520-10-31</t>
  </si>
  <si>
    <t>PANT 4W DAISY V2 BLACK 32</t>
  </si>
  <si>
    <t>3338520-10-32</t>
  </si>
  <si>
    <t>PANT 4W DAISY V2 BLACK 34</t>
  </si>
  <si>
    <t>3338520-10-34</t>
  </si>
  <si>
    <t>PANT 4W DAISY V2 RINSE 24</t>
  </si>
  <si>
    <t>3338520-7203-24</t>
  </si>
  <si>
    <t>PANT 4W DAISY V2 RINSE 26</t>
  </si>
  <si>
    <t>3338520-7203-26</t>
  </si>
  <si>
    <t>PANT 4W DAISY V2 RINSE 27</t>
  </si>
  <si>
    <t>3338520-7203-27</t>
  </si>
  <si>
    <t>PANT 4W DAISY V2 RINSE 28</t>
  </si>
  <si>
    <t>3338520-7203-28</t>
  </si>
  <si>
    <t>PANT 4W DAISY V2 RINSE 29</t>
  </si>
  <si>
    <t>3338520-7203-29</t>
  </si>
  <si>
    <t>PANT 4W DAISY V2 RINSE 30</t>
  </si>
  <si>
    <t>3338520-7203-30</t>
  </si>
  <si>
    <t>PANT 4W DAISY V2 RINSE 31</t>
  </si>
  <si>
    <t>3338520-7203-31</t>
  </si>
  <si>
    <t>PANT 4W DAISY V2 RINSE 32</t>
  </si>
  <si>
    <t>3338520-7203-32</t>
  </si>
  <si>
    <t>PANT 4W DAISY V2 RINSE 34</t>
  </si>
  <si>
    <t>3338520-7203-34</t>
  </si>
  <si>
    <t xml:space="preserve">PNT 4W BANSHEE SHORT B L </t>
  </si>
  <si>
    <t>3339421-10-L</t>
  </si>
  <si>
    <t xml:space="preserve">PNT 4W BANSHEE SHORT B M </t>
  </si>
  <si>
    <t>3339421-10-M</t>
  </si>
  <si>
    <t xml:space="preserve">PNT 4W BANSHEE SHORT B S </t>
  </si>
  <si>
    <t>3339421-10-S</t>
  </si>
  <si>
    <t>PNT 4W BANSHEE SHORT B XL</t>
  </si>
  <si>
    <t>3339421-10-XL</t>
  </si>
  <si>
    <t>PNT 4W BANSHEE SHORT B 2X</t>
  </si>
  <si>
    <t>3339421-10-XXL</t>
  </si>
  <si>
    <t>3339521-10-L</t>
  </si>
  <si>
    <t>3339521-10-M</t>
  </si>
  <si>
    <t>3339521-10-S</t>
  </si>
  <si>
    <t xml:space="preserve">PNT 4W BANSHEE LONG B XL </t>
  </si>
  <si>
    <t>3339521-10-XL</t>
  </si>
  <si>
    <t xml:space="preserve">PNT 4W BANSHEE LONG B 2X </t>
  </si>
  <si>
    <t>3339521-10-XXL</t>
  </si>
  <si>
    <t>3525021-10-L</t>
  </si>
  <si>
    <t>3525021-10-M</t>
  </si>
  <si>
    <t>3525021-10-S</t>
  </si>
  <si>
    <t>3525021-10-XL</t>
  </si>
  <si>
    <t>3525021-10-XXL</t>
  </si>
  <si>
    <t>3525021-10-3XL</t>
  </si>
  <si>
    <t>3527421-10-L</t>
  </si>
  <si>
    <t>3527421-10-M</t>
  </si>
  <si>
    <t>3527421-10-S</t>
  </si>
  <si>
    <t>3527421-10-XL</t>
  </si>
  <si>
    <t>3527421-10-XXL</t>
  </si>
  <si>
    <t>3527421-10-3XL</t>
  </si>
  <si>
    <t>3527421-1030-L</t>
  </si>
  <si>
    <t>3527421-1030-M</t>
  </si>
  <si>
    <t>3527421-1030-S</t>
  </si>
  <si>
    <t>3527421-1030-XL</t>
  </si>
  <si>
    <t>3527421-1030-XXL</t>
  </si>
  <si>
    <t>3527421-1030-3XL</t>
  </si>
  <si>
    <t>3527421-1231-L</t>
  </si>
  <si>
    <t>3527421-1231-M</t>
  </si>
  <si>
    <t>3527421-1231-S</t>
  </si>
  <si>
    <t>3527421-1231-XL</t>
  </si>
  <si>
    <t>3527421-1231-XXL</t>
  </si>
  <si>
    <t>3527421-1231-3XL</t>
  </si>
  <si>
    <t>3527921-104-L</t>
  </si>
  <si>
    <t>3527921-104-M</t>
  </si>
  <si>
    <t>3527921-104-S</t>
  </si>
  <si>
    <t xml:space="preserve">GLOVE SP-365 DS BK/GY XL </t>
  </si>
  <si>
    <t>3527921-104-XL</t>
  </si>
  <si>
    <t xml:space="preserve">GLOVE SP-365 DS BK/GY 2X </t>
  </si>
  <si>
    <t>3527921-104-XXL</t>
  </si>
  <si>
    <t xml:space="preserve">GLOVE SP-365 DS BK/GY 3X </t>
  </si>
  <si>
    <t>3527921-104-3XL</t>
  </si>
  <si>
    <t>3527921-12-L</t>
  </si>
  <si>
    <t>3527921-12-M</t>
  </si>
  <si>
    <t>3527921-12-S</t>
  </si>
  <si>
    <t xml:space="preserve">GLOVE SP-365 DS BK/WT XL </t>
  </si>
  <si>
    <t>3527921-12-XL</t>
  </si>
  <si>
    <t xml:space="preserve">GLOVE SP-365 DS BK/WT 2X </t>
  </si>
  <si>
    <t>3527921-12-XXL</t>
  </si>
  <si>
    <t xml:space="preserve">GLOVE SP-365 DS BK/WT 3X </t>
  </si>
  <si>
    <t>3527921-12-3XL</t>
  </si>
  <si>
    <t>3527921-1321-L</t>
  </si>
  <si>
    <t>3527921-1321-M</t>
  </si>
  <si>
    <t>3527921-1321-S</t>
  </si>
  <si>
    <t xml:space="preserve">GLOVE SP-365 DS B/R/W XL </t>
  </si>
  <si>
    <t>3527921-1321-XL</t>
  </si>
  <si>
    <t xml:space="preserve">GLOVE SP-365 DS B/R/W 2X </t>
  </si>
  <si>
    <t>3527921-1321-XXL</t>
  </si>
  <si>
    <t xml:space="preserve">GLOVE SP-365 DS B/R/W 3X </t>
  </si>
  <si>
    <t>3527921-1321-3XL</t>
  </si>
  <si>
    <t>3556719-1100-L</t>
  </si>
  <si>
    <t>3556719-1100-M</t>
  </si>
  <si>
    <t>3556719-1100-S</t>
  </si>
  <si>
    <t>3556719-1100-XL</t>
  </si>
  <si>
    <t>3556719-1100-XXL</t>
  </si>
  <si>
    <t>3556719-1100-3XL</t>
  </si>
  <si>
    <t>4210520-10-L</t>
  </si>
  <si>
    <t>4210520-10-M</t>
  </si>
  <si>
    <t>4210520-10-S</t>
  </si>
  <si>
    <t>4210520-10-XL</t>
  </si>
  <si>
    <t>4210520-10-XXL</t>
  </si>
  <si>
    <t xml:space="preserve">STELLA CHROME SPORT HOODIE BP L </t>
  </si>
  <si>
    <t>4210920-1039-L</t>
  </si>
  <si>
    <t xml:space="preserve">STELLA CHROME SPORT HOODIE BP M </t>
  </si>
  <si>
    <t>4210920-1039-M</t>
  </si>
  <si>
    <t xml:space="preserve">STELLA CHROME SPORT HOODIE BP S </t>
  </si>
  <si>
    <t>4210920-1039-S</t>
  </si>
  <si>
    <t xml:space="preserve">STELLA CHROME SPORT HOODIE BP XL </t>
  </si>
  <si>
    <t>4210920-1039-XL</t>
  </si>
  <si>
    <t xml:space="preserve">STELLA CHROME SPORT HOODIE BP 2X </t>
  </si>
  <si>
    <t>4210920-1039-XXL</t>
  </si>
  <si>
    <t>6526021-114-L</t>
  </si>
  <si>
    <t>6526021-114-S</t>
  </si>
  <si>
    <t>6526121-114-L</t>
  </si>
  <si>
    <t>6526121-114-S</t>
  </si>
  <si>
    <t>GUARD FLEX PRO SHOULDER L</t>
  </si>
  <si>
    <t>6526221-114-L</t>
  </si>
  <si>
    <t>GUARD FLEX PRO SHOULDER S</t>
  </si>
  <si>
    <t>6526221-114-S</t>
  </si>
  <si>
    <t xml:space="preserve"> VEST COOLING S/M</t>
  </si>
  <si>
    <t xml:space="preserve"> VEST COOLING L/XL</t>
  </si>
  <si>
    <t xml:space="preserve"> VEST COOLING 2X/3X</t>
  </si>
  <si>
    <t>2010020-259-12</t>
  </si>
  <si>
    <t>TECH 10 BOOT SQUAD20 12</t>
  </si>
  <si>
    <t>482-11712</t>
  </si>
  <si>
    <t>2010020-259-11</t>
  </si>
  <si>
    <t>TECH 10 BOOT SQUAD20 11</t>
  </si>
  <si>
    <t>482-11711</t>
  </si>
  <si>
    <t>2010020-259-10</t>
  </si>
  <si>
    <t>TECH 10 BOOT SQUAD20 10</t>
  </si>
  <si>
    <t>482-11710</t>
  </si>
  <si>
    <t>2010020-259-9</t>
  </si>
  <si>
    <t>TECH 10 BOOT SQUAD20 9</t>
  </si>
  <si>
    <t>482-11709</t>
  </si>
  <si>
    <t>2010020-259-8</t>
  </si>
  <si>
    <t>TECH 10 BOOT SQUAD20 8</t>
  </si>
  <si>
    <t>482-11708</t>
  </si>
  <si>
    <t>8302820-259-2XL</t>
  </si>
  <si>
    <t xml:space="preserve"> HELMET SM8 SQUAD20 LE 2XL</t>
  </si>
  <si>
    <t>482-91322X</t>
  </si>
  <si>
    <t>8302820-259-XL</t>
  </si>
  <si>
    <t xml:space="preserve"> HELMET SM8 SQUAD20 LE XL</t>
  </si>
  <si>
    <t>482-9132X</t>
  </si>
  <si>
    <t>8302820-259-L</t>
  </si>
  <si>
    <t xml:space="preserve"> HELMET SM8 SQUAD20 LE LG</t>
  </si>
  <si>
    <t>482-9132L</t>
  </si>
  <si>
    <t>8302820-259-M</t>
  </si>
  <si>
    <t xml:space="preserve"> HELMET SM8 SQUAD20 LE MD</t>
  </si>
  <si>
    <t>482-9132M</t>
  </si>
  <si>
    <t>8302820-259-S</t>
  </si>
  <si>
    <t xml:space="preserve"> HELMET SM8 SQUAD20 LE SM</t>
  </si>
  <si>
    <t>482-9132S</t>
  </si>
  <si>
    <t>8302820-259-XS</t>
  </si>
  <si>
    <t xml:space="preserve"> HELMET SM8 SQUAD20 LE XS</t>
  </si>
  <si>
    <t>482-9132XS</t>
  </si>
  <si>
    <t>BOOT TECH 10 BK/RD 7</t>
  </si>
  <si>
    <t>BOOT TECH 10 BK/RD 8</t>
  </si>
  <si>
    <t>BOOT TECH 10 BK/RD 9</t>
  </si>
  <si>
    <t>BOOT TECH 10 BK/RD 10</t>
  </si>
  <si>
    <t>BOOT TECH 10 BK/RD 11</t>
  </si>
  <si>
    <t>BOOT TECH 10 BK/RD 12</t>
  </si>
  <si>
    <t>BOOT TECH 10 BK/RD 13</t>
  </si>
  <si>
    <t>BOOT TECH 10 BK/RD 14</t>
  </si>
  <si>
    <t>BOOT TECH 10 G/O/B/W 7</t>
  </si>
  <si>
    <t>BOOT TECH 10 G/O/B/W 8</t>
  </si>
  <si>
    <t>BOOT TECH 10 G/O/B/W 9</t>
  </si>
  <si>
    <t>BOOT TECH 10 G/O/B/W 10</t>
  </si>
  <si>
    <t>BOOT TECH 10 G/O/B/W 11</t>
  </si>
  <si>
    <t>BOOT TECH 10 G/O/B/W 12</t>
  </si>
  <si>
    <t>BOOT TECH 10 G/O/B/W 13</t>
  </si>
  <si>
    <t>BOOT TECH 10 G/O/B/W 14</t>
  </si>
  <si>
    <t>482-7380L</t>
  </si>
  <si>
    <t>GLOVE YTH RADAR BK/WHT LG</t>
  </si>
  <si>
    <t>3541821-12-L</t>
  </si>
  <si>
    <t>482-7380M</t>
  </si>
  <si>
    <t>GLOVE YTH RADAR BK/WHT MD</t>
  </si>
  <si>
    <t>3541821-12-M</t>
  </si>
  <si>
    <t>482-7380S</t>
  </si>
  <si>
    <t>GLOVE YTH RADAR BK/WHT SM</t>
  </si>
  <si>
    <t>3541821-12-S</t>
  </si>
  <si>
    <t>482-7380XS</t>
  </si>
  <si>
    <t>GLOVE YTH RADAR BK/WHT XS</t>
  </si>
  <si>
    <t>3541821-12-XS</t>
  </si>
  <si>
    <t>482-73802XS</t>
  </si>
  <si>
    <t>GLOVE YTH RADAR BK/WHT 2XS</t>
  </si>
  <si>
    <t>3541821-12-XXS</t>
  </si>
  <si>
    <t>482-7388L</t>
  </si>
  <si>
    <t xml:space="preserve">GLOVE YTH RADAR OR/BK LG </t>
  </si>
  <si>
    <t>3541821-41-L</t>
  </si>
  <si>
    <t>482-7388M</t>
  </si>
  <si>
    <t xml:space="preserve">GLOVE YTH RADAR OR/BK MD </t>
  </si>
  <si>
    <t>3541821-41-M</t>
  </si>
  <si>
    <t>482-7388S</t>
  </si>
  <si>
    <t xml:space="preserve">GLOVE YTH RADAR OR/BK SM </t>
  </si>
  <si>
    <t>3541821-41-S</t>
  </si>
  <si>
    <t>482-7388XS</t>
  </si>
  <si>
    <t xml:space="preserve">GLOVE YTH RADAR OR/BK XS </t>
  </si>
  <si>
    <t>3541821-41-XS</t>
  </si>
  <si>
    <t>482-73882XS</t>
  </si>
  <si>
    <t>GLOVE YTH RADAR OR/BK 2XS</t>
  </si>
  <si>
    <t>3541821-41-XXS</t>
  </si>
  <si>
    <t>482-7382L</t>
  </si>
  <si>
    <t>GLOV YT RADR GY/CAM/RD LG</t>
  </si>
  <si>
    <t>3541821-9133-L</t>
  </si>
  <si>
    <t>482-7382M</t>
  </si>
  <si>
    <t>GLOV YT RADR GY/CAM/RD MD</t>
  </si>
  <si>
    <t>3541821-9133-M</t>
  </si>
  <si>
    <t>482-7382S</t>
  </si>
  <si>
    <t>GLOV YT RADR GY/CAM/RD SM</t>
  </si>
  <si>
    <t>3541821-9133-S</t>
  </si>
  <si>
    <t>482-7382XS</t>
  </si>
  <si>
    <t>GLOV YT RADR GY/CAM/RD XS</t>
  </si>
  <si>
    <t>3541821-9133-XS</t>
  </si>
  <si>
    <t>482-73822XS</t>
  </si>
  <si>
    <t>GLOV YT RADR GY/CAM/RD 2XS</t>
  </si>
  <si>
    <t>3541821-9133-XXS</t>
  </si>
  <si>
    <t>482-7385L</t>
  </si>
  <si>
    <t>GLOVE YT RADR GY/CAM/Y LG</t>
  </si>
  <si>
    <t>3541821-9155-L</t>
  </si>
  <si>
    <t>482-7385M</t>
  </si>
  <si>
    <t>GLOVE YT RADR GY/CAM/Y MD</t>
  </si>
  <si>
    <t>3541821-9155-M</t>
  </si>
  <si>
    <t>482-7385S</t>
  </si>
  <si>
    <t>GLOVE YT RADR GY/CAM/Y SM</t>
  </si>
  <si>
    <t>3541821-9155-S</t>
  </si>
  <si>
    <t>482-7385XS</t>
  </si>
  <si>
    <t>GLOVE YT RADR GY/CAM/Y XS</t>
  </si>
  <si>
    <t>3541821-9155-XS</t>
  </si>
  <si>
    <t>482-73852XS</t>
  </si>
  <si>
    <t>GLOVE YT RADR GY/CAM/Y 2XS</t>
  </si>
  <si>
    <t>3541821-9155-XXS</t>
  </si>
  <si>
    <t>482-7300L</t>
  </si>
  <si>
    <t>GLOVE T-STAR BLACK/WHT LG</t>
  </si>
  <si>
    <t>3561021-12-L</t>
  </si>
  <si>
    <t>482-7300M</t>
  </si>
  <si>
    <t>GLOVE T-STAR BLACK/WHT MD</t>
  </si>
  <si>
    <t>3561021-12-M</t>
  </si>
  <si>
    <t>482-7300S</t>
  </si>
  <si>
    <t>GLOVE T-STAR BLACK/WHT SM</t>
  </si>
  <si>
    <t>3561021-12-S</t>
  </si>
  <si>
    <t>482-7300X</t>
  </si>
  <si>
    <t>GLOVE T-STAR BLACK/WHT XL</t>
  </si>
  <si>
    <t>3561021-12-XL</t>
  </si>
  <si>
    <t>482-73002X</t>
  </si>
  <si>
    <t>GLOVE T-STAR BLACK/WHT 2XL</t>
  </si>
  <si>
    <t>3561021-12-XXL</t>
  </si>
  <si>
    <t>482-7304L</t>
  </si>
  <si>
    <t>GLOVE T-STAR BLACK/BRIGHT/ RED/ORANGE LG</t>
  </si>
  <si>
    <t>3561021-1344-L</t>
  </si>
  <si>
    <t>482-7304M</t>
  </si>
  <si>
    <t>GLOVE T-STAR BLACK/BRIGHT/ RED/ORANGE MD</t>
  </si>
  <si>
    <t>3561021-1344-M</t>
  </si>
  <si>
    <t>482-7304S</t>
  </si>
  <si>
    <t>GLOVE T-STAR BLACK/BRIGHT/ RED/ORANGE SM</t>
  </si>
  <si>
    <t>3561021-1344-S</t>
  </si>
  <si>
    <t>482-7304X</t>
  </si>
  <si>
    <t>GLOVE T-STAR BLACK/BRIGHT/ RED/ORANGE XL</t>
  </si>
  <si>
    <t>3561021-1344-XL</t>
  </si>
  <si>
    <t>482-73042X</t>
  </si>
  <si>
    <t>GLOVE T-STAR BLACK/BRIGHT/ RED/ORANGE 2X</t>
  </si>
  <si>
    <t>3561021-1344-XXL</t>
  </si>
  <si>
    <t>482-7302L</t>
  </si>
  <si>
    <t>GLOVE T-STAR RD/WT/BLU LG</t>
  </si>
  <si>
    <t>3561021-337-L</t>
  </si>
  <si>
    <t>482-7302M</t>
  </si>
  <si>
    <t>GLOVE T-STAR RD/WT/BLU MD</t>
  </si>
  <si>
    <t>3561021-337-M</t>
  </si>
  <si>
    <t>482-7302S</t>
  </si>
  <si>
    <t>GLOVE T-STAR RD/WT/BLU SM</t>
  </si>
  <si>
    <t>3561021-337-S</t>
  </si>
  <si>
    <t>482-7302X</t>
  </si>
  <si>
    <t>GLOVE T-STAR RD/WT/BLU XL</t>
  </si>
  <si>
    <t>3561021-337-XL</t>
  </si>
  <si>
    <t>482-73022X</t>
  </si>
  <si>
    <t>GLOVE T-STAR RD/WT/BLU 2X</t>
  </si>
  <si>
    <t>3561021-337-XXL</t>
  </si>
  <si>
    <t>482-7308L</t>
  </si>
  <si>
    <t>GLOVE T-STAR ORANGE/DARK  BLUE/OFF WHITE LG</t>
  </si>
  <si>
    <t>3561021-472-L</t>
  </si>
  <si>
    <t>482-7308M</t>
  </si>
  <si>
    <t>GLOVE T-STAR ORANGE/DARK  BLUE/OFF WHITE MD</t>
  </si>
  <si>
    <t>3561021-472-M</t>
  </si>
  <si>
    <t>482-7308S</t>
  </si>
  <si>
    <t>GLOVE T-STAR ORANGE/DARK  BLUE/OFF WHITE SM</t>
  </si>
  <si>
    <t>3561021-472-S</t>
  </si>
  <si>
    <t>482-7308X</t>
  </si>
  <si>
    <t>GLOVE T-STAR ORANGE/DARK  BLUE/OFF WHITE XL</t>
  </si>
  <si>
    <t>3561021-472-XL</t>
  </si>
  <si>
    <t>482-73082X</t>
  </si>
  <si>
    <t>GLOVE T-STAR ORANGE/DARK  BLUE/OFF WHITE 2X</t>
  </si>
  <si>
    <t>3561021-472-XXL</t>
  </si>
  <si>
    <t>GLOVE T-STAR YL/BLK/RD LG</t>
  </si>
  <si>
    <t>3561021-503-L</t>
  </si>
  <si>
    <t>GLOVE T-STAR YL/BLK/RD MD</t>
  </si>
  <si>
    <t>3561021-503-M</t>
  </si>
  <si>
    <t>GLOVE T-STAR YL/BLK/RD SM</t>
  </si>
  <si>
    <t>3561021-503-S</t>
  </si>
  <si>
    <t>GLOVE T-STAR YL/BLK/RD XL</t>
  </si>
  <si>
    <t>3561021-503-XL</t>
  </si>
  <si>
    <t>GLOVE T-STAR YL/BLK/RD 2X</t>
  </si>
  <si>
    <t>3561021-503-XXL</t>
  </si>
  <si>
    <t>482-7370L</t>
  </si>
  <si>
    <t>GLOVE RADAR BLACK/ANTHRACITE LG</t>
  </si>
  <si>
    <t>3561821-104-L</t>
  </si>
  <si>
    <t>482-7370M</t>
  </si>
  <si>
    <t>GLOVE RADAR BLACK/ANTHRACITE MD</t>
  </si>
  <si>
    <t>3561821-104-M</t>
  </si>
  <si>
    <t>482-7370S</t>
  </si>
  <si>
    <t>GLOVE RADAR BLACK/ANTHRACITE SM</t>
  </si>
  <si>
    <t>3561821-104-S</t>
  </si>
  <si>
    <t>482-7370X</t>
  </si>
  <si>
    <t>GLOVE RADAR BLACK/ANTHRACITE XL</t>
  </si>
  <si>
    <t>3561821-104-XL</t>
  </si>
  <si>
    <t>482-73702X</t>
  </si>
  <si>
    <t>GLOVE RADAR BLACK/ANTHRACITE 2X</t>
  </si>
  <si>
    <t>3561821-104-XXL</t>
  </si>
  <si>
    <t xml:space="preserve">GLOVE RADAR BLACK/GRN LG </t>
  </si>
  <si>
    <t>3561821-1069-L</t>
  </si>
  <si>
    <t xml:space="preserve">GLOVE RADAR BLACK/GRN MD </t>
  </si>
  <si>
    <t>3561821-1069-M</t>
  </si>
  <si>
    <t xml:space="preserve">GLOVE RADAR BLACK/GRN SM </t>
  </si>
  <si>
    <t>3561821-1069-S</t>
  </si>
  <si>
    <t xml:space="preserve">GLOVE RADAR BLACK/GRN XL </t>
  </si>
  <si>
    <t>3561821-1069-XL</t>
  </si>
  <si>
    <t xml:space="preserve">GLOVE RADAR BLACK/GRN 2X </t>
  </si>
  <si>
    <t>3561821-1069-XXL</t>
  </si>
  <si>
    <t>482-7371L</t>
  </si>
  <si>
    <t xml:space="preserve">GLOVE RADAR BLACK/WHT LG </t>
  </si>
  <si>
    <t>3561821-12-L</t>
  </si>
  <si>
    <t>482-7371M</t>
  </si>
  <si>
    <t xml:space="preserve">GLOVE RADAR BLACK/WHT MD </t>
  </si>
  <si>
    <t>3561821-12-M</t>
  </si>
  <si>
    <t>482-7371S</t>
  </si>
  <si>
    <t xml:space="preserve">GLOVE RADAR BLACK/WHT SM </t>
  </si>
  <si>
    <t>3561821-12-S</t>
  </si>
  <si>
    <t>482-7371X</t>
  </si>
  <si>
    <t xml:space="preserve">GLOVE RADAR BLACK/WHT XL </t>
  </si>
  <si>
    <t>3561821-12-XL</t>
  </si>
  <si>
    <t>482-73712X</t>
  </si>
  <si>
    <t xml:space="preserve">GLOVE RADAR BLACK/WHT 2X </t>
  </si>
  <si>
    <t>3561821-12-XXL</t>
  </si>
  <si>
    <t>GLOVE RADAR ORNG/BLACK LG</t>
  </si>
  <si>
    <t>3561821-41-L</t>
  </si>
  <si>
    <t>GLOVE RADAR ORNG/BLACK MD</t>
  </si>
  <si>
    <t>3561821-41-M</t>
  </si>
  <si>
    <t>GLOVE RADAR ORNG/BLACK SM</t>
  </si>
  <si>
    <t>3561821-41-S</t>
  </si>
  <si>
    <t>GLOVE RADAR ORNG/BLACK XL</t>
  </si>
  <si>
    <t>3561821-41-XL</t>
  </si>
  <si>
    <t>GLOVE RADAR ORNG/BLACK 2X</t>
  </si>
  <si>
    <t>3561821-41-XXL</t>
  </si>
  <si>
    <t xml:space="preserve">GLOVE RADAR YLW/BLACK LG </t>
  </si>
  <si>
    <t>3561821-551-L</t>
  </si>
  <si>
    <t xml:space="preserve">GLOVE RADAR YLW/BLACK MD </t>
  </si>
  <si>
    <t>3561821-551-M</t>
  </si>
  <si>
    <t xml:space="preserve">GLOVE RADAR YLW/BLACK SM </t>
  </si>
  <si>
    <t>3561821-551-S</t>
  </si>
  <si>
    <t xml:space="preserve">GLOVE RADAR YLW/BLACK XL </t>
  </si>
  <si>
    <t>3561821-551-XL</t>
  </si>
  <si>
    <t xml:space="preserve">GLOVE RADAR YLW/BLACK 2X </t>
  </si>
  <si>
    <t>3561821-551-XXL</t>
  </si>
  <si>
    <t>482-7373L</t>
  </si>
  <si>
    <t xml:space="preserve">GLOVE RADAR BLUE/PINK LG </t>
  </si>
  <si>
    <t>3561821-7030-L</t>
  </si>
  <si>
    <t>482-7373M</t>
  </si>
  <si>
    <t xml:space="preserve">GLOVE RADAR BLUE/PINK MD </t>
  </si>
  <si>
    <t>3561821-7030-M</t>
  </si>
  <si>
    <t>482-7373S</t>
  </si>
  <si>
    <t xml:space="preserve">GLOVE RADAR BLUE/PINK SM </t>
  </si>
  <si>
    <t>3561821-7030-S</t>
  </si>
  <si>
    <t>482-7373X</t>
  </si>
  <si>
    <t xml:space="preserve">GLOVE RADAR BLUE/PINK XL </t>
  </si>
  <si>
    <t>3561821-7030-XL</t>
  </si>
  <si>
    <t>482-73732X</t>
  </si>
  <si>
    <t xml:space="preserve">GLOVE RADAR BLUE/PINK 2X </t>
  </si>
  <si>
    <t>3561821-7030-XXL</t>
  </si>
  <si>
    <t xml:space="preserve">GLOVE RADAR BLUE LG      </t>
  </si>
  <si>
    <t>3561821-7307-L</t>
  </si>
  <si>
    <t xml:space="preserve">GLOVE RADAR BLUE MD      </t>
  </si>
  <si>
    <t>3561821-7307-M</t>
  </si>
  <si>
    <t xml:space="preserve">GLOVE RADAR BLUE SM      </t>
  </si>
  <si>
    <t>3561821-7307-S</t>
  </si>
  <si>
    <t xml:space="preserve">GLOVE RADAR BLUE XL      </t>
  </si>
  <si>
    <t>3561821-7307-XL</t>
  </si>
  <si>
    <t xml:space="preserve">GLOVE RADAR BLUE 2X      </t>
  </si>
  <si>
    <t>3561821-7307-XXL</t>
  </si>
  <si>
    <t>482-7377L</t>
  </si>
  <si>
    <t>GLOVE RADAR SAND/BLACK LG</t>
  </si>
  <si>
    <t>3561821-891-L</t>
  </si>
  <si>
    <t>482-7377M</t>
  </si>
  <si>
    <t>GLOVE RADAR SAND/BLACK MD</t>
  </si>
  <si>
    <t>3561821-891-M</t>
  </si>
  <si>
    <t>482-7377S</t>
  </si>
  <si>
    <t>GLOVE RADAR SAND/BLACK SM</t>
  </si>
  <si>
    <t>3561821-891-S</t>
  </si>
  <si>
    <t>482-7377X</t>
  </si>
  <si>
    <t>GLOVE RADAR SAND/BLACK XL</t>
  </si>
  <si>
    <t>3561821-891-XL</t>
  </si>
  <si>
    <t>482-73772X</t>
  </si>
  <si>
    <t>GLOVE RADAR SAND/BLACK 2X</t>
  </si>
  <si>
    <t>3561821-891-XXL</t>
  </si>
  <si>
    <t>482-7372L</t>
  </si>
  <si>
    <t>GLOVE RADAR GY/CAMO/RD LG</t>
  </si>
  <si>
    <t>3561821-9133-L</t>
  </si>
  <si>
    <t>482-7372M</t>
  </si>
  <si>
    <t>GLOVE RADAR GY/CAMO/RD MD</t>
  </si>
  <si>
    <t>3561821-9133-M</t>
  </si>
  <si>
    <t>482-7372S</t>
  </si>
  <si>
    <t>GLOVE RADAR GY/CAMO/RD SM</t>
  </si>
  <si>
    <t>3561821-9133-S</t>
  </si>
  <si>
    <t>482-7372X</t>
  </si>
  <si>
    <t>GLOVE RADAR GY/CAMO/RD XL</t>
  </si>
  <si>
    <t>3561821-9133-XL</t>
  </si>
  <si>
    <t>482-73722X</t>
  </si>
  <si>
    <t>GLOVE RADAR GY/CAMO/RD 2X</t>
  </si>
  <si>
    <t>3561821-9133-XXL</t>
  </si>
  <si>
    <t>482-7375L</t>
  </si>
  <si>
    <t>GLOVE RADAR GREY CAMO/YELLOW FLUO LG</t>
  </si>
  <si>
    <t>3561821-9155-L</t>
  </si>
  <si>
    <t>482-7375M</t>
  </si>
  <si>
    <t>GLOVE RADAR GREY CAMO/YELLOW FLUO MD</t>
  </si>
  <si>
    <t>3561821-9155-M</t>
  </si>
  <si>
    <t>482-7375S</t>
  </si>
  <si>
    <t>GLOVE RADAR GREY CAMO/YELLOW FLUO SM</t>
  </si>
  <si>
    <t>3561821-9155-S</t>
  </si>
  <si>
    <t>482-7375X</t>
  </si>
  <si>
    <t>GLOVE RADAR GREY CAMO/YELLOW FLUO XL</t>
  </si>
  <si>
    <t>3561821-9155-XL</t>
  </si>
  <si>
    <t>482-73752X</t>
  </si>
  <si>
    <t>GLOVE RADAR GREY CAMO/YELLOW FLUO 2X</t>
  </si>
  <si>
    <t>3561821-9155-XXL</t>
  </si>
  <si>
    <t>482-7320L</t>
  </si>
  <si>
    <t>GLOVE DUNE BLACK/WHITE LG</t>
  </si>
  <si>
    <t>3562521-12-L</t>
  </si>
  <si>
    <t>482-7320M</t>
  </si>
  <si>
    <t>GLOVE DUNE BLACK/WHITE MD</t>
  </si>
  <si>
    <t>3562521-12-M</t>
  </si>
  <si>
    <t>482-7320S</t>
  </si>
  <si>
    <t>GLOVE DUNE BLACK/WHITE SM</t>
  </si>
  <si>
    <t>3562521-12-S</t>
  </si>
  <si>
    <t>482-7320X</t>
  </si>
  <si>
    <t>GLOVE DUNE BLACK/WHITE XL</t>
  </si>
  <si>
    <t>3562521-12-XL</t>
  </si>
  <si>
    <t>482-73202X</t>
  </si>
  <si>
    <t>GLOVE DUNE BLACK/WHITE 2X</t>
  </si>
  <si>
    <t>3562521-12-XXL</t>
  </si>
  <si>
    <t>482-7322L</t>
  </si>
  <si>
    <t xml:space="preserve">GLOVE DUNE BLACK/RED LG  </t>
  </si>
  <si>
    <t>3562521-1303-L</t>
  </si>
  <si>
    <t>482-7322M</t>
  </si>
  <si>
    <t xml:space="preserve">GLOVE DUNE BLACK/RED MD  </t>
  </si>
  <si>
    <t>3562521-1303-M</t>
  </si>
  <si>
    <t>482-7322S</t>
  </si>
  <si>
    <t xml:space="preserve">GLOVE DUNE BLACK/RED SM  </t>
  </si>
  <si>
    <t>3562521-1303-S</t>
  </si>
  <si>
    <t>482-7322X</t>
  </si>
  <si>
    <t xml:space="preserve">GLOVE DUNE BLACK/RED XL  </t>
  </si>
  <si>
    <t>3562521-1303-XL</t>
  </si>
  <si>
    <t>482-73222X</t>
  </si>
  <si>
    <t xml:space="preserve">GLOVE DUNE BLACK/RED 2X  </t>
  </si>
  <si>
    <t>3562521-1303-XXL</t>
  </si>
  <si>
    <t>482-7325L</t>
  </si>
  <si>
    <t xml:space="preserve">GLOVE DUNE BLK/YL/RED LG </t>
  </si>
  <si>
    <t>3562521-1533-L</t>
  </si>
  <si>
    <t>482-7325M</t>
  </si>
  <si>
    <t xml:space="preserve">GLOVE DUNE BLK/YL/RED MD </t>
  </si>
  <si>
    <t>3562521-1533-M</t>
  </si>
  <si>
    <t>482-7325S</t>
  </si>
  <si>
    <t xml:space="preserve">GLOVE DUNE BLK/YL/RED SM </t>
  </si>
  <si>
    <t>3562521-1533-S</t>
  </si>
  <si>
    <t>482-7325X</t>
  </si>
  <si>
    <t xml:space="preserve">GLOVE DUNE BLK/YL/RED XL </t>
  </si>
  <si>
    <t>3562521-1533-XL</t>
  </si>
  <si>
    <t>482-73252X</t>
  </si>
  <si>
    <t xml:space="preserve">GLOVE DUNE BLK/YL/RED 2X </t>
  </si>
  <si>
    <t>3562521-1533-XXL</t>
  </si>
  <si>
    <t>482-7323L</t>
  </si>
  <si>
    <t xml:space="preserve">GLOVE DUNE BLU/WHITE LG  </t>
  </si>
  <si>
    <t>3562521-772-L</t>
  </si>
  <si>
    <t>482-7323M</t>
  </si>
  <si>
    <t xml:space="preserve">GLOVE DUNE BLU/WHITE MD  </t>
  </si>
  <si>
    <t>3562521-772-M</t>
  </si>
  <si>
    <t>482-7323S</t>
  </si>
  <si>
    <t xml:space="preserve">GLOVE DUNE BLU/WHITE SM  </t>
  </si>
  <si>
    <t>3562521-772-S</t>
  </si>
  <si>
    <t>482-7323X</t>
  </si>
  <si>
    <t xml:space="preserve">GLOVE DUNE BLU/WHITE XL  </t>
  </si>
  <si>
    <t>3562521-772-XL</t>
  </si>
  <si>
    <t>482-73232X</t>
  </si>
  <si>
    <t xml:space="preserve">GLOVE DUNE BLU/WHITE 2X  </t>
  </si>
  <si>
    <t>3562521-772-XXL</t>
  </si>
  <si>
    <t>482-7328L</t>
  </si>
  <si>
    <t>GLOVE DUNE DARK GREY/ORANGE LG</t>
  </si>
  <si>
    <t>3562521-9344-L</t>
  </si>
  <si>
    <t>482-7328M</t>
  </si>
  <si>
    <t>GLOVE DUNE DARK GREY/ORANGE MD</t>
  </si>
  <si>
    <t>3562521-9344-M</t>
  </si>
  <si>
    <t>482-7328S</t>
  </si>
  <si>
    <t>GLOVE DUNE DARK GREY/ORANGE SM</t>
  </si>
  <si>
    <t>3562521-9344-S</t>
  </si>
  <si>
    <t>482-7328X</t>
  </si>
  <si>
    <t>GLOVE DUNE DARK GREY/ORANGE XL</t>
  </si>
  <si>
    <t>3562521-9344-XL</t>
  </si>
  <si>
    <t>482-73282X</t>
  </si>
  <si>
    <t>GLOVE DUNE DARK GREY/ORANGE 2X</t>
  </si>
  <si>
    <t>3562521-9344-XXL</t>
  </si>
  <si>
    <t>482-73402X</t>
  </si>
  <si>
    <t>GLOVE RACEFEND BLK/BLK LG</t>
  </si>
  <si>
    <t>3563521-1100-L</t>
  </si>
  <si>
    <t>482-7340M</t>
  </si>
  <si>
    <t>GLOVE RACEFEND BLK/BLK MD</t>
  </si>
  <si>
    <t>3563521-1100-M</t>
  </si>
  <si>
    <t>482-7340S</t>
  </si>
  <si>
    <t>GLOVE RACEFEND BLK/BLK SM</t>
  </si>
  <si>
    <t>3563521-1100-S</t>
  </si>
  <si>
    <t>482-7340X</t>
  </si>
  <si>
    <t>GLOVE RACEFEND BLK/BLK XL</t>
  </si>
  <si>
    <t>3563521-1100-XL</t>
  </si>
  <si>
    <t>GLOVE RACEFEND BLK/BLK 2X</t>
  </si>
  <si>
    <t>3563521-1100-XXL</t>
  </si>
  <si>
    <t>482-7341L</t>
  </si>
  <si>
    <t>RACEFEND GLOVES BLACK/WHITE LG</t>
  </si>
  <si>
    <t>3563521-12-L</t>
  </si>
  <si>
    <t>482-7341M</t>
  </si>
  <si>
    <t>RACEFEND GLOVES BLACK/WHITE MD</t>
  </si>
  <si>
    <t>3563521-12-M</t>
  </si>
  <si>
    <t>482-7341S</t>
  </si>
  <si>
    <t>RACEFEND GLOVES BLACK/WHITE SM</t>
  </si>
  <si>
    <t>3563521-12-S</t>
  </si>
  <si>
    <t>482-7341X</t>
  </si>
  <si>
    <t>RACEFEND GLOVES BLACK/WHITE XL</t>
  </si>
  <si>
    <t>3563521-12-XL</t>
  </si>
  <si>
    <t>482-73412X</t>
  </si>
  <si>
    <t>RACEFEND GLOVES BLACK/WHITE 2X</t>
  </si>
  <si>
    <t>3563521-12-XXL</t>
  </si>
  <si>
    <t>482-7345L</t>
  </si>
  <si>
    <t>GLOVE RACEFEND BK/Y/RD LG</t>
  </si>
  <si>
    <t>3563521-1538-L</t>
  </si>
  <si>
    <t>482-7345M</t>
  </si>
  <si>
    <t>GLOVE RACEFEND BK/Y/RD MD</t>
  </si>
  <si>
    <t>3563521-1538-M</t>
  </si>
  <si>
    <t>482-7345S</t>
  </si>
  <si>
    <t>GLOVE RACEFEND BK/Y/RD SM</t>
  </si>
  <si>
    <t>3563521-1538-S</t>
  </si>
  <si>
    <t>482-7345X</t>
  </si>
  <si>
    <t>GLOVE RACEFEND BK/Y/RD XL</t>
  </si>
  <si>
    <t>3563521-1538-XL</t>
  </si>
  <si>
    <t>482-73452X</t>
  </si>
  <si>
    <t>GLOVE RACEFEND BK/Y/RD 2X</t>
  </si>
  <si>
    <t>3563521-1538-XXL</t>
  </si>
  <si>
    <t>482-7342L</t>
  </si>
  <si>
    <t>GLOVE RACEFEND RED/BLK LG</t>
  </si>
  <si>
    <t>3563521-3031-L</t>
  </si>
  <si>
    <t>482-7342M</t>
  </si>
  <si>
    <t>GLOVE RACEFEND RED/BLK MD</t>
  </si>
  <si>
    <t>3563521-3031-M</t>
  </si>
  <si>
    <t>482-7342S</t>
  </si>
  <si>
    <t>GLOVE RACEFEND RED/BLK SM</t>
  </si>
  <si>
    <t>3563521-3031-S</t>
  </si>
  <si>
    <t>482-7342X</t>
  </si>
  <si>
    <t>GLOVE RACEFEND RED/BLK XL</t>
  </si>
  <si>
    <t>3563521-3031-XL</t>
  </si>
  <si>
    <t>482-73422X</t>
  </si>
  <si>
    <t>GLOVE RACEFEND RED/BLK 2X</t>
  </si>
  <si>
    <t>3563521-3031-XXL</t>
  </si>
  <si>
    <t>482-7348L</t>
  </si>
  <si>
    <t>GLOVE RACEFEND ORG/BLU LG</t>
  </si>
  <si>
    <t>3563521-477-L</t>
  </si>
  <si>
    <t>482-7348M</t>
  </si>
  <si>
    <t>GLOVE RACEFEND ORG/BLU MD</t>
  </si>
  <si>
    <t>3563521-477-M</t>
  </si>
  <si>
    <t>482-7348S</t>
  </si>
  <si>
    <t>GLOVE RACEFEND ORG/BLU SM</t>
  </si>
  <si>
    <t>3563521-477-S</t>
  </si>
  <si>
    <t>482-7348X</t>
  </si>
  <si>
    <t>GLOVE RACEFEND ORG/BLU XL</t>
  </si>
  <si>
    <t>3563521-477-XL</t>
  </si>
  <si>
    <t>482-73482X</t>
  </si>
  <si>
    <t>GLOVE RACEFEND ORG/BLU 2X</t>
  </si>
  <si>
    <t>3563521-477-XXL</t>
  </si>
  <si>
    <t>GLOVE RACEFEND BL/B/RD LG</t>
  </si>
  <si>
    <t>3563521-7173-L</t>
  </si>
  <si>
    <t>GLOVE RACEFEND BL/B/RD MD</t>
  </si>
  <si>
    <t>3563521-7173-M</t>
  </si>
  <si>
    <t>GLOVE RACEFEND BL/B/RD SM</t>
  </si>
  <si>
    <t>3563521-7173-S</t>
  </si>
  <si>
    <t>GLOVE RACEFEND BL/B/RD XL</t>
  </si>
  <si>
    <t>3563521-7173-XL</t>
  </si>
  <si>
    <t>GLOVE RACEFEND BL/B/RD 2X</t>
  </si>
  <si>
    <t>3563521-7173-XXL</t>
  </si>
  <si>
    <t xml:space="preserve">GLOVE SMX-E ORNG/ANTH LG </t>
  </si>
  <si>
    <t>3564020-4440-L</t>
  </si>
  <si>
    <t xml:space="preserve">GLOVE SMX-E ORNG/ANTH MD </t>
  </si>
  <si>
    <t>3564020-4440-M</t>
  </si>
  <si>
    <t xml:space="preserve">GLOVE SMX-E ORNG/ANTH SM </t>
  </si>
  <si>
    <t>3564020-4440-S</t>
  </si>
  <si>
    <t xml:space="preserve">GLOVE SMX-E ORNG/ANTH XL </t>
  </si>
  <si>
    <t>3564020-4440-XL</t>
  </si>
  <si>
    <t xml:space="preserve">GLOVE SMX-E ORNG/ANTH 2X </t>
  </si>
  <si>
    <t>3564020-4440-XXL</t>
  </si>
  <si>
    <t>482-7352L</t>
  </si>
  <si>
    <t>GLOVE SMX-E GY/CAMO/RD LG</t>
  </si>
  <si>
    <t>3564020-9133-L</t>
  </si>
  <si>
    <t>482-7352M</t>
  </si>
  <si>
    <t>GLOVE SMX-E GY/CAMO/RD MD</t>
  </si>
  <si>
    <t>3564020-9133-M</t>
  </si>
  <si>
    <t>482-7352S</t>
  </si>
  <si>
    <t>GLOVE SMX-E GY/CAMO/RD SM</t>
  </si>
  <si>
    <t>3564020-9133-S</t>
  </si>
  <si>
    <t>482-7352X</t>
  </si>
  <si>
    <t>GLOVE SMX-E GY/CAMO/RD XL</t>
  </si>
  <si>
    <t>3564020-9133-XL</t>
  </si>
  <si>
    <t>482-73522X</t>
  </si>
  <si>
    <t>GLOVE SMX-E GY/CAMO/RD 2X</t>
  </si>
  <si>
    <t>3564020-9133-XXL</t>
  </si>
  <si>
    <t>482-7354L</t>
  </si>
  <si>
    <t xml:space="preserve">GLOVE SMX-E CAMO/SAND LG </t>
  </si>
  <si>
    <t>3564020-9189-L</t>
  </si>
  <si>
    <t>482-7354M</t>
  </si>
  <si>
    <t xml:space="preserve">GLOVE SMX-E CAMO/SAND MD </t>
  </si>
  <si>
    <t>3564020-9189-M</t>
  </si>
  <si>
    <t>482-7354S</t>
  </si>
  <si>
    <t xml:space="preserve">GLOVE SMX-E CAMO/SAND SM </t>
  </si>
  <si>
    <t>3564020-9189-S</t>
  </si>
  <si>
    <t>482-7354X</t>
  </si>
  <si>
    <t xml:space="preserve">GLOVE SMX-E CAMO/SAND XL </t>
  </si>
  <si>
    <t>3564020-9189-XL</t>
  </si>
  <si>
    <t>482-73542X</t>
  </si>
  <si>
    <t xml:space="preserve">GLOVE SMX-E CAMO/SAND 2X </t>
  </si>
  <si>
    <t>3564020-9189-XXL</t>
  </si>
  <si>
    <t>482-89030</t>
  </si>
  <si>
    <t>482-89032</t>
  </si>
  <si>
    <t>482-89034</t>
  </si>
  <si>
    <t>482-89036</t>
  </si>
  <si>
    <t>482-89038</t>
  </si>
  <si>
    <t>482-89040</t>
  </si>
  <si>
    <t xml:space="preserve"> PANT VENTURE-R BK/BK 28</t>
  </si>
  <si>
    <t>3723019-1100-28</t>
  </si>
  <si>
    <t>482-89130</t>
  </si>
  <si>
    <t xml:space="preserve"> PANT VENTURE-R BK/BK 30</t>
  </si>
  <si>
    <t>3723019-1100-30</t>
  </si>
  <si>
    <t>482-89132</t>
  </si>
  <si>
    <t xml:space="preserve"> PANT VENTURE-R BK/BK 32</t>
  </si>
  <si>
    <t>3723019-1100-32</t>
  </si>
  <si>
    <t>482-89134</t>
  </si>
  <si>
    <t xml:space="preserve"> PANT VENTURE-R BK/BK 34</t>
  </si>
  <si>
    <t>3723019-1100-34</t>
  </si>
  <si>
    <t>482-89136</t>
  </si>
  <si>
    <t xml:space="preserve"> PANT VENTURE-R BK/BK 36</t>
  </si>
  <si>
    <t>3723019-1100-36</t>
  </si>
  <si>
    <t>482-89138</t>
  </si>
  <si>
    <t xml:space="preserve"> PANT VENTURE-R BK/BK 38</t>
  </si>
  <si>
    <t>3723019-1100-38</t>
  </si>
  <si>
    <t>482-89140</t>
  </si>
  <si>
    <t xml:space="preserve"> PANT VENTURE-R BK/BK 40</t>
  </si>
  <si>
    <t>3723019-1100-40</t>
  </si>
  <si>
    <t>482-8302S</t>
  </si>
  <si>
    <t>482-8302M</t>
  </si>
  <si>
    <t>482-8302L</t>
  </si>
  <si>
    <t>482-8302X</t>
  </si>
  <si>
    <t>482-83022X</t>
  </si>
  <si>
    <t>482-8301S</t>
  </si>
  <si>
    <t>482-8301M</t>
  </si>
  <si>
    <t>482-8301L</t>
  </si>
  <si>
    <t>482-8301X</t>
  </si>
  <si>
    <t>482-83012X</t>
  </si>
  <si>
    <t>482-8308S</t>
  </si>
  <si>
    <t>482-8308M</t>
  </si>
  <si>
    <t>482-8308L</t>
  </si>
  <si>
    <t>482-8308X</t>
  </si>
  <si>
    <t>482-83082X</t>
  </si>
  <si>
    <t>482-8305S</t>
  </si>
  <si>
    <t xml:space="preserve"> JRSY VENTURE-R CAM/SND S</t>
  </si>
  <si>
    <t>3763019-849-S</t>
  </si>
  <si>
    <t>482-8305M</t>
  </si>
  <si>
    <t xml:space="preserve"> JRSY VENTURE-R CAM/SND M</t>
  </si>
  <si>
    <t>3763019-849-M</t>
  </si>
  <si>
    <t>482-8305L</t>
  </si>
  <si>
    <t xml:space="preserve"> JRSY VENTURE-R CAM/SND L</t>
  </si>
  <si>
    <t>3763019-849-L</t>
  </si>
  <si>
    <t>482-8305X</t>
  </si>
  <si>
    <t xml:space="preserve"> JRSY VENTURE-R CAM/SND XL</t>
  </si>
  <si>
    <t>3763019-849-XL</t>
  </si>
  <si>
    <t>482-83052X</t>
  </si>
  <si>
    <t xml:space="preserve"> JRSY VENTURE-R CAM/SND 2X</t>
  </si>
  <si>
    <t>3763019-849-2X</t>
  </si>
  <si>
    <t>482-8309S</t>
  </si>
  <si>
    <t xml:space="preserve"> JRSY VENTURE-R CAM/RED S</t>
  </si>
  <si>
    <t>3763019-9133-S</t>
  </si>
  <si>
    <t>482-8309M</t>
  </si>
  <si>
    <t xml:space="preserve"> JRSY VENTURE-R CAM/RED M</t>
  </si>
  <si>
    <t>3763019-9133-M</t>
  </si>
  <si>
    <t>482-8309L</t>
  </si>
  <si>
    <t xml:space="preserve"> JRSY VENTURE-R CAM/RED L</t>
  </si>
  <si>
    <t>3763019-9133-L</t>
  </si>
  <si>
    <t>482-8309X</t>
  </si>
  <si>
    <t xml:space="preserve"> JRSY VENTURE-R CAM/RED XL</t>
  </si>
  <si>
    <t>3763019-9133-XL</t>
  </si>
  <si>
    <t>482-83092X</t>
  </si>
  <si>
    <t xml:space="preserve"> JRSY VENTURE-R CAM/RED 2X</t>
  </si>
  <si>
    <t>3763019-9133-2X</t>
  </si>
  <si>
    <t>482-8000S</t>
  </si>
  <si>
    <t>482-8000M</t>
  </si>
  <si>
    <t>482-8000L</t>
  </si>
  <si>
    <t>482-8000X</t>
  </si>
  <si>
    <t>482-80002X</t>
  </si>
  <si>
    <t>482-80003X</t>
  </si>
  <si>
    <t>482-8001S</t>
  </si>
  <si>
    <t>482-8001M</t>
  </si>
  <si>
    <t>482-8001L</t>
  </si>
  <si>
    <t>482-8001X</t>
  </si>
  <si>
    <t>482-80012X</t>
  </si>
  <si>
    <t>482-80013X</t>
  </si>
  <si>
    <t xml:space="preserve"> JKT VENTURE-R CAMO SND S</t>
  </si>
  <si>
    <t>3703019-849-S</t>
  </si>
  <si>
    <t>482-8004M</t>
  </si>
  <si>
    <t xml:space="preserve"> JKT VENTURE-R CAMO SND M</t>
  </si>
  <si>
    <t>3703019-849-M</t>
  </si>
  <si>
    <t xml:space="preserve"> JKT VENTURE-R CAMO SND L</t>
  </si>
  <si>
    <t>3703019-849-L</t>
  </si>
  <si>
    <t>482-8004X</t>
  </si>
  <si>
    <t xml:space="preserve"> JKT VENTURE-R CAMO SNDXL</t>
  </si>
  <si>
    <t>3703019-849-XL</t>
  </si>
  <si>
    <t>482-80042X</t>
  </si>
  <si>
    <t xml:space="preserve"> JKT VENTURE-R CAMO SND2X</t>
  </si>
  <si>
    <t>3703019-849-2X</t>
  </si>
  <si>
    <t>482-80043X</t>
  </si>
  <si>
    <t xml:space="preserve"> JKT VENTURE-R CAMO SND3X</t>
  </si>
  <si>
    <t>3703019-849-3X</t>
  </si>
  <si>
    <t>482-8002S</t>
  </si>
  <si>
    <t xml:space="preserve"> JKT VENTURE-R CAMO RED S</t>
  </si>
  <si>
    <t>3703019-9133-S</t>
  </si>
  <si>
    <t>482-8002M</t>
  </si>
  <si>
    <t xml:space="preserve"> JKT VENTURE-R CAMO RED M</t>
  </si>
  <si>
    <t>3703019-9133-M</t>
  </si>
  <si>
    <t>482-8002L</t>
  </si>
  <si>
    <t xml:space="preserve"> JKT VENTURE-R CAMO RED L</t>
  </si>
  <si>
    <t>3703019-9133-L</t>
  </si>
  <si>
    <t>482-8002X</t>
  </si>
  <si>
    <t xml:space="preserve"> JKT VENTURE-R CAMO RED XL</t>
  </si>
  <si>
    <t>3703019-9133-XL</t>
  </si>
  <si>
    <t>482-80022X</t>
  </si>
  <si>
    <t xml:space="preserve"> JKT VENTURE-R CAMO RED 2X</t>
  </si>
  <si>
    <t>3703019-9133-2X</t>
  </si>
  <si>
    <t>482-80023X</t>
  </si>
  <si>
    <t xml:space="preserve"> JKT VENTURE-R CAMO RED 3X</t>
  </si>
  <si>
    <t>3703019-9133-3X</t>
  </si>
  <si>
    <t>482-8102S</t>
  </si>
  <si>
    <t>482-8102M</t>
  </si>
  <si>
    <t>482-8102X</t>
  </si>
  <si>
    <t>482-8102L</t>
  </si>
  <si>
    <t>482-81022X</t>
  </si>
  <si>
    <t>482-81023X</t>
  </si>
  <si>
    <t>482-8101S</t>
  </si>
  <si>
    <t>482-8101M</t>
  </si>
  <si>
    <t>482-8101L</t>
  </si>
  <si>
    <t>482-8101X</t>
  </si>
  <si>
    <t>482-81012X</t>
  </si>
  <si>
    <t>482-81013X</t>
  </si>
  <si>
    <t>482-8502S</t>
  </si>
  <si>
    <t>482-8502M</t>
  </si>
  <si>
    <t>482-8502L</t>
  </si>
  <si>
    <t>482-8502X</t>
  </si>
  <si>
    <t>482-85022X</t>
  </si>
  <si>
    <t>482-85023X</t>
  </si>
  <si>
    <t>482-8505S</t>
  </si>
  <si>
    <t>482-8505M</t>
  </si>
  <si>
    <t>482-8505L</t>
  </si>
  <si>
    <t>482-8505X</t>
  </si>
  <si>
    <t>482-85052X</t>
  </si>
  <si>
    <t>482-85053X</t>
  </si>
  <si>
    <t xml:space="preserve">TECHSTAR VENOM PANTS - BLACK BRIGHT RED ORANGE                                                      </t>
  </si>
  <si>
    <t xml:space="preserve">TECHSTAR VENOM PANTS - DARK BLUE BRIGHT RED WHITE                                                   </t>
  </si>
  <si>
    <t xml:space="preserve">TECHSTAR PHANTOM PANTS - BLACK WHITE                                                                </t>
  </si>
  <si>
    <t xml:space="preserve">TECHSTAR PHANTOM PANTS - BRIGHT RED                                                                 </t>
  </si>
  <si>
    <t xml:space="preserve">SUPERTECH BLAZE PANTS - BLACK                                                                       </t>
  </si>
  <si>
    <t xml:space="preserve">SUPERTECH BLAZE PANTS - ORANGE                                                                      </t>
  </si>
  <si>
    <t xml:space="preserve">SUPERTECH BLAZE PANTS - DARK GREEN                                                                  </t>
  </si>
  <si>
    <t xml:space="preserve">SUPERTECH BLAZE PANTS - DARK BLUE                                                                   </t>
  </si>
  <si>
    <t xml:space="preserve">SUPERTECH FOSTER PANTS - SAND BLACK                                                                 </t>
  </si>
  <si>
    <t xml:space="preserve">TECHSTAR FACTORY PANTS - BLACK YELLOW FLUO                                                          </t>
  </si>
  <si>
    <t xml:space="preserve">TECHSTAR FACTORY PANTS - ORANGE OFF WHITE                                                           </t>
  </si>
  <si>
    <t xml:space="preserve">TECHSTAR FACTORY PANTS - POWDER BLUE DARK BLUE                                                      </t>
  </si>
  <si>
    <t xml:space="preserve">RACER TACTICAL PANTS - DESERT CAMO WHITE                                                            </t>
  </si>
  <si>
    <t xml:space="preserve">RACER TACTICAL PANTS - GRAY CAMO RED FLUO                                                           </t>
  </si>
  <si>
    <t xml:space="preserve">RACER FLAGSHIP PANTS - BLACK MULTICOLOR                                                             </t>
  </si>
  <si>
    <t xml:space="preserve">RACER SUPERMATIC PANTS - BRIGTH RED BLUE OFF WHITE                                                  </t>
  </si>
  <si>
    <t xml:space="preserve">RACER SUPERMATIC PANTS - LIGHT GRAY BLACK                                                           </t>
  </si>
  <si>
    <t xml:space="preserve">RACER COMPASS PANTS - BLACK DARK GRAY GREEN FLUO                                                    </t>
  </si>
  <si>
    <t xml:space="preserve">RACER COMPASS PANTS - ANTHRACITE RED FLUO WHITE                                                     </t>
  </si>
  <si>
    <t xml:space="preserve">RACER COMPASS PANTS - OFF WHITE NAVY PINK FLUO                                                      </t>
  </si>
  <si>
    <t xml:space="preserve">FLUID CHASER PANTS - BLACK MINT                                                                     </t>
  </si>
  <si>
    <t xml:space="preserve">FLUID CHASER PANTS - BLACK BRIGHT RED                                                               </t>
  </si>
  <si>
    <t xml:space="preserve">FLUID TRIPPLE PANTS - BLACK YELLOW FLUO BRIGHT RED                                                  </t>
  </si>
  <si>
    <t xml:space="preserve">FLUID SPEED PANTS - BRIGHT RED ANTHRACITE                                                           </t>
  </si>
  <si>
    <t xml:space="preserve">FLUID SPEED PANTS - BLUE BRIGHT RED                                                                 </t>
  </si>
  <si>
    <t xml:space="preserve">FLUID SPEED PANTS - DARK GRAY ORANGE                                                                </t>
  </si>
  <si>
    <t xml:space="preserve">YOUTH RACER VENOM PANTS - BLACK BRIGHT RED ORANGE                                                   </t>
  </si>
  <si>
    <t xml:space="preserve">YOUTH RACER BLAZE PANTS - ORANGE                                                                    </t>
  </si>
  <si>
    <t xml:space="preserve">YOUTH RACER TACTICAL PANTS - GRAY CAMO RED FLUO                                                     </t>
  </si>
  <si>
    <t xml:space="preserve">YOUTH RACER TACTICAL PANTS - GRAY CAMO YELLOW FLUO                                                  </t>
  </si>
  <si>
    <t xml:space="preserve">YOUTH RACER COMPASS PANTS - BLACK DARK GRAY                                                         </t>
  </si>
  <si>
    <t xml:space="preserve">YOUTH RACER COMPASS PANTS - RED FLUO ANTHRACITE                                                     </t>
  </si>
  <si>
    <t xml:space="preserve">TECHSTAR VENOM JERSEY - BLACK BRIGHT RED ORANGE                                                     </t>
  </si>
  <si>
    <t xml:space="preserve">TECHSTAR VENOM JERSEY - DARK BLUE BRIGHT RED WHITE                                                  </t>
  </si>
  <si>
    <t xml:space="preserve">TECHSTAR PHANTOM JERSEY - BLACK WHITE                                                               </t>
  </si>
  <si>
    <t xml:space="preserve">TECHSTAR PHANTOM JERSEY - BLACK YELLOW FLUO                                                         </t>
  </si>
  <si>
    <t xml:space="preserve">TECHSTAR PHANTOM JERSEY - BLACK BLUE                                                                </t>
  </si>
  <si>
    <t xml:space="preserve">SUPERTECH BLAZE JERSEY - ORANGE DARK BLUE                                                           </t>
  </si>
  <si>
    <t xml:space="preserve">SUPERTECH BLAZE JERSEY - YELLOW FLUO WHITE                                                          </t>
  </si>
  <si>
    <t xml:space="preserve">SUPERTECH BLAZE JERSEY - GREEN DARK GREEN                                                           </t>
  </si>
  <si>
    <t xml:space="preserve">SUPERTECH BLAZE JERSEY - BLUE BLACK                                                                 </t>
  </si>
  <si>
    <t xml:space="preserve">SUPERTECH FOSTER JERSEY - SAND BLACK                                                                </t>
  </si>
  <si>
    <t xml:space="preserve">TECHSTAR FACTORY JERSEY - ANTHRACITE ORANGE OFF WHITE                                               </t>
  </si>
  <si>
    <t xml:space="preserve">TECHSTAR FACTORY JERSEY - BLACK YELLOW FLUO OFF WHITE                                               </t>
  </si>
  <si>
    <t xml:space="preserve">TECHSTAR FACTORY JERSEY - DARK BLUE POWDER BLUE OFF WHT                                             </t>
  </si>
  <si>
    <t xml:space="preserve">RACER TACTICAL JERSEY - DESERT CAMO WHITE                                                           </t>
  </si>
  <si>
    <t xml:space="preserve">RACER TACTICAL JERSEY - GRAY CAMO RED FLUO                                                          </t>
  </si>
  <si>
    <t xml:space="preserve">RACER FLAGSHIP JERSEY - BLACK MULTICOLOR                                                            </t>
  </si>
  <si>
    <t xml:space="preserve">RACER SUPERMATIC JERSEY - BRIGTH RED BLUE OFF WHITE                                                 </t>
  </si>
  <si>
    <t xml:space="preserve">RACER SUPERMATIC JERSEY - LIGHT GRAY BLACK                                                          </t>
  </si>
  <si>
    <t xml:space="preserve">RACER COMPASS JERSEY - BLACK DARK GRAY GREEN FLUO                                                   </t>
  </si>
  <si>
    <t xml:space="preserve">RACER COMPASS JERSEY - ANTHRACITE RED FLUO WHITE                                                    </t>
  </si>
  <si>
    <t xml:space="preserve">RACER COMPASS JERSEY - OFF WHITE NAVY PINK FLUO                                                     </t>
  </si>
  <si>
    <t xml:space="preserve">FLUID CHASER JERSEY - BLACK MINT                                                                    </t>
  </si>
  <si>
    <t xml:space="preserve">FLUID CHASER JERSEY - BLACK BRIGHT RED                                                              </t>
  </si>
  <si>
    <t xml:space="preserve">FLUID TRIPPLE JERSEY - BLACK YELLOW FLUO BRIGHT RED                                                 </t>
  </si>
  <si>
    <t xml:space="preserve">FLUID SPEED JERSEY - BRIGHT RED ANTHRACITE                                                          </t>
  </si>
  <si>
    <t xml:space="preserve">FLUID SPEED JERSEY - BLUE BRIGHT RED                                                                </t>
  </si>
  <si>
    <t xml:space="preserve">FLUID SPEED JERSEY - DARK GRAY ORANGE                                                               </t>
  </si>
  <si>
    <t xml:space="preserve">YOUTH RACER VENOM JERSEY - BLACK BRIGHT RED ORANGE                                                  </t>
  </si>
  <si>
    <t xml:space="preserve">YOUTH RACER BLAZE JERSEY - ORANGE DARK BLUE                                                         </t>
  </si>
  <si>
    <t xml:space="preserve">YOUTH RACER TACTICAL JERSEY - GRAY CAMO RED FLUO                                                    </t>
  </si>
  <si>
    <t xml:space="preserve">YOUTH RACER TACTICAL JERSEY - GRAY CAMO YELLOW FLUO                                                 </t>
  </si>
  <si>
    <t xml:space="preserve">YOUTH RACER COMPASS JERSEY - BLACK DARK GRAY GREEN FLUO                                             </t>
  </si>
  <si>
    <t xml:space="preserve">YOUTH RACER COMPASS JERSEY - ANTHRACITE RED FLUO WHITE                                              </t>
  </si>
  <si>
    <t>3720021-1344-28</t>
  </si>
  <si>
    <t>8059175290480</t>
  </si>
  <si>
    <t>3720021-1344-30</t>
  </si>
  <si>
    <t>8059175272035</t>
  </si>
  <si>
    <t>3720021-1344-32</t>
  </si>
  <si>
    <t>8059175272042</t>
  </si>
  <si>
    <t>3720021-1344-34</t>
  </si>
  <si>
    <t>8059175272059</t>
  </si>
  <si>
    <t>3720021-1344-36</t>
  </si>
  <si>
    <t>8059175290497</t>
  </si>
  <si>
    <t>3720021-1344-38</t>
  </si>
  <si>
    <t>8059175290503</t>
  </si>
  <si>
    <t>3720021-1344-40</t>
  </si>
  <si>
    <t>8059175290510</t>
  </si>
  <si>
    <t>3720021-7322-28</t>
  </si>
  <si>
    <t>8059175290527</t>
  </si>
  <si>
    <t>3720021-7322-30</t>
  </si>
  <si>
    <t>8059175272066</t>
  </si>
  <si>
    <t>3720021-7322-32</t>
  </si>
  <si>
    <t>8059175272073</t>
  </si>
  <si>
    <t>3720021-7322-34</t>
  </si>
  <si>
    <t>8059175272080</t>
  </si>
  <si>
    <t>3720021-7322-36</t>
  </si>
  <si>
    <t>8059175290534</t>
  </si>
  <si>
    <t>3720021-7322-38</t>
  </si>
  <si>
    <t>8059175290541</t>
  </si>
  <si>
    <t>3720021-7322-40</t>
  </si>
  <si>
    <t>8059175290558</t>
  </si>
  <si>
    <t>3720121-12B-28</t>
  </si>
  <si>
    <t>8059175290565</t>
  </si>
  <si>
    <t>3720121-12B-30</t>
  </si>
  <si>
    <t>8059175271946</t>
  </si>
  <si>
    <t>3720121-12B-32</t>
  </si>
  <si>
    <t>8059175271953</t>
  </si>
  <si>
    <t>3720121-12B-34</t>
  </si>
  <si>
    <t>8059175271960</t>
  </si>
  <si>
    <t>3720121-12B-36</t>
  </si>
  <si>
    <t>8059175290572</t>
  </si>
  <si>
    <t>3720121-12B-38</t>
  </si>
  <si>
    <t>8059175290589</t>
  </si>
  <si>
    <t>3720121-12B-40</t>
  </si>
  <si>
    <t>8059175290596</t>
  </si>
  <si>
    <t>3720121-3010-28</t>
  </si>
  <si>
    <t>8059175290640</t>
  </si>
  <si>
    <t>3720121-3010-30</t>
  </si>
  <si>
    <t>8059175271885</t>
  </si>
  <si>
    <t>3720121-3010-32</t>
  </si>
  <si>
    <t>8059175271892</t>
  </si>
  <si>
    <t>3720121-3010-34</t>
  </si>
  <si>
    <t>8059175271908</t>
  </si>
  <si>
    <t>3720121-3010-36</t>
  </si>
  <si>
    <t>8059175290657</t>
  </si>
  <si>
    <t>3720121-3010-38</t>
  </si>
  <si>
    <t>8059175290664</t>
  </si>
  <si>
    <t>3720121-3010-40</t>
  </si>
  <si>
    <t>8059175290671</t>
  </si>
  <si>
    <t>3720421-10-28</t>
  </si>
  <si>
    <t>8059175290688</t>
  </si>
  <si>
    <t>3720421-10-30</t>
  </si>
  <si>
    <t>8059175271731</t>
  </si>
  <si>
    <t>3720421-10-32</t>
  </si>
  <si>
    <t>8059175271748</t>
  </si>
  <si>
    <t>3720421-10-34</t>
  </si>
  <si>
    <t>8059175271755</t>
  </si>
  <si>
    <t>3720421-10-36</t>
  </si>
  <si>
    <t>8059175290695</t>
  </si>
  <si>
    <t>3720421-10-38</t>
  </si>
  <si>
    <t>8059175290701</t>
  </si>
  <si>
    <t>3720421-10-40</t>
  </si>
  <si>
    <t>8059175290718</t>
  </si>
  <si>
    <t>3720421-40-28</t>
  </si>
  <si>
    <t>8059175290763</t>
  </si>
  <si>
    <t>3720421-40-30</t>
  </si>
  <si>
    <t>8059175271670</t>
  </si>
  <si>
    <t>3720421-40-32</t>
  </si>
  <si>
    <t>8059175271687</t>
  </si>
  <si>
    <t>3720421-40-34</t>
  </si>
  <si>
    <t>8059175271694</t>
  </si>
  <si>
    <t>3720421-40-36</t>
  </si>
  <si>
    <t>8059175290770</t>
  </si>
  <si>
    <t>3720421-40-38</t>
  </si>
  <si>
    <t>8059175290787</t>
  </si>
  <si>
    <t>3720421-40-40</t>
  </si>
  <si>
    <t>8059175290794</t>
  </si>
  <si>
    <t>3720421-66-28</t>
  </si>
  <si>
    <t>8059175290800</t>
  </si>
  <si>
    <t>3720421-66-30</t>
  </si>
  <si>
    <t>8059175271649</t>
  </si>
  <si>
    <t>3720421-66-32</t>
  </si>
  <si>
    <t>8059175271656</t>
  </si>
  <si>
    <t>3720421-66-34</t>
  </si>
  <si>
    <t>8059175271663</t>
  </si>
  <si>
    <t>3720421-66-36</t>
  </si>
  <si>
    <t>8059175290817</t>
  </si>
  <si>
    <t>3720421-66-38</t>
  </si>
  <si>
    <t>8059175290824</t>
  </si>
  <si>
    <t>3720421-66-40</t>
  </si>
  <si>
    <t>8059175290831</t>
  </si>
  <si>
    <t>3720421-7300-28</t>
  </si>
  <si>
    <t>8059175290848</t>
  </si>
  <si>
    <t>3720421-7300-30</t>
  </si>
  <si>
    <t>8059175271618</t>
  </si>
  <si>
    <t>3720421-7300-32</t>
  </si>
  <si>
    <t>8059175271625</t>
  </si>
  <si>
    <t>3720421-7300-34</t>
  </si>
  <si>
    <t>8059175271632</t>
  </si>
  <si>
    <t>3720421-7300-36</t>
  </si>
  <si>
    <t>8059175290855</t>
  </si>
  <si>
    <t>3720421-7300-38</t>
  </si>
  <si>
    <t>8059175290862</t>
  </si>
  <si>
    <t>3720421-7300-40</t>
  </si>
  <si>
    <t>8059175290879</t>
  </si>
  <si>
    <t>3720721-891-28</t>
  </si>
  <si>
    <t>8059175290923</t>
  </si>
  <si>
    <t>3720721-891-30</t>
  </si>
  <si>
    <t>8059175271403</t>
  </si>
  <si>
    <t>3720721-891-32</t>
  </si>
  <si>
    <t>8059175271410</t>
  </si>
  <si>
    <t>3720721-891-34</t>
  </si>
  <si>
    <t>8059175271427</t>
  </si>
  <si>
    <t>3720721-891-36</t>
  </si>
  <si>
    <t>8059175290930</t>
  </si>
  <si>
    <t>3720721-891-38</t>
  </si>
  <si>
    <t>8059175290947</t>
  </si>
  <si>
    <t>3720721-891-40</t>
  </si>
  <si>
    <t>8059175290954</t>
  </si>
  <si>
    <t>3721021-155-28</t>
  </si>
  <si>
    <t>8059175290961</t>
  </si>
  <si>
    <t>3721021-155-30</t>
  </si>
  <si>
    <t>8059175272240</t>
  </si>
  <si>
    <t>3721021-155-32</t>
  </si>
  <si>
    <t>8059175272257</t>
  </si>
  <si>
    <t>3721021-155-34</t>
  </si>
  <si>
    <t>8059175272264</t>
  </si>
  <si>
    <t>3721021-155-36</t>
  </si>
  <si>
    <t>8059175290978</t>
  </si>
  <si>
    <t>3721021-155-38</t>
  </si>
  <si>
    <t>8059175290985</t>
  </si>
  <si>
    <t>3721021-155-40</t>
  </si>
  <si>
    <t>8059175290992</t>
  </si>
  <si>
    <t>3721021-402-28</t>
  </si>
  <si>
    <t>8059175291005</t>
  </si>
  <si>
    <t>3721021-402-30</t>
  </si>
  <si>
    <t>8059175272189</t>
  </si>
  <si>
    <t>3721021-402-32</t>
  </si>
  <si>
    <t>8059175272196</t>
  </si>
  <si>
    <t>3721021-402-34</t>
  </si>
  <si>
    <t>8059175272202</t>
  </si>
  <si>
    <t>3721021-402-36</t>
  </si>
  <si>
    <t>8059175291012</t>
  </si>
  <si>
    <t>3721021-402-38</t>
  </si>
  <si>
    <t>8059175291029</t>
  </si>
  <si>
    <t>3721021-402-40</t>
  </si>
  <si>
    <t>8059175291036</t>
  </si>
  <si>
    <t>3721021-7222-28</t>
  </si>
  <si>
    <t>8059175291043</t>
  </si>
  <si>
    <t>3721021-7222-30</t>
  </si>
  <si>
    <t>8059175272219</t>
  </si>
  <si>
    <t>3721021-7222-32</t>
  </si>
  <si>
    <t>8059175272226</t>
  </si>
  <si>
    <t>3721021-7222-34</t>
  </si>
  <si>
    <t>8059175272233</t>
  </si>
  <si>
    <t>3721021-7222-36</t>
  </si>
  <si>
    <t>8059175291050</t>
  </si>
  <si>
    <t>3721021-7222-38</t>
  </si>
  <si>
    <t>8059175291067</t>
  </si>
  <si>
    <t>3721021-7222-40</t>
  </si>
  <si>
    <t>8059175291074</t>
  </si>
  <si>
    <t>3721221-872-28</t>
  </si>
  <si>
    <t>8059175291081</t>
  </si>
  <si>
    <t>3721221-872-30</t>
  </si>
  <si>
    <t>3721221-872-32</t>
  </si>
  <si>
    <t>3721221-872-34</t>
  </si>
  <si>
    <t>3721221-872-36</t>
  </si>
  <si>
    <t>8059175291098</t>
  </si>
  <si>
    <t>3721221-872-38</t>
  </si>
  <si>
    <t>8059175291104</t>
  </si>
  <si>
    <t>3721221-872-40</t>
  </si>
  <si>
    <t>8059175291111</t>
  </si>
  <si>
    <t>3721221-9133-28</t>
  </si>
  <si>
    <t>8059175291128</t>
  </si>
  <si>
    <t>3721221-9133-30</t>
  </si>
  <si>
    <t>3721221-9133-32</t>
  </si>
  <si>
    <t>3721221-9133-34</t>
  </si>
  <si>
    <t>3721221-9133-36</t>
  </si>
  <si>
    <t>8059175291135</t>
  </si>
  <si>
    <t>3721221-9133-38</t>
  </si>
  <si>
    <t>8059175291142</t>
  </si>
  <si>
    <t>3721221-9133-40</t>
  </si>
  <si>
    <t>8059175291159</t>
  </si>
  <si>
    <t>3721321-1152-28</t>
  </si>
  <si>
    <t>8059175291203</t>
  </si>
  <si>
    <t>3721321-1152-30</t>
  </si>
  <si>
    <t>8059175272721</t>
  </si>
  <si>
    <t>3721321-1152-32</t>
  </si>
  <si>
    <t>8059175272738</t>
  </si>
  <si>
    <t>3721321-1152-34</t>
  </si>
  <si>
    <t>8059175272745</t>
  </si>
  <si>
    <t>3721321-1152-36</t>
  </si>
  <si>
    <t>8059175291210</t>
  </si>
  <si>
    <t>3721321-1152-38</t>
  </si>
  <si>
    <t>8059175291227</t>
  </si>
  <si>
    <t>3721321-1152-40</t>
  </si>
  <si>
    <t>8059175291234</t>
  </si>
  <si>
    <t>3721521-3172-28</t>
  </si>
  <si>
    <t>8059175291449</t>
  </si>
  <si>
    <t>3721521-3172-30</t>
  </si>
  <si>
    <t>8059175272608</t>
  </si>
  <si>
    <t>3721521-3172-32</t>
  </si>
  <si>
    <t>8059175272615</t>
  </si>
  <si>
    <t>3721521-3172-34</t>
  </si>
  <si>
    <t>8059175272622</t>
  </si>
  <si>
    <t>3721521-3172-36</t>
  </si>
  <si>
    <t>8059175291456</t>
  </si>
  <si>
    <t>3721521-3172-38</t>
  </si>
  <si>
    <t>8059175291463</t>
  </si>
  <si>
    <t>3721521-3172-40</t>
  </si>
  <si>
    <t>8059175291470</t>
  </si>
  <si>
    <t>3721521-9210-28</t>
  </si>
  <si>
    <t>8059175291487</t>
  </si>
  <si>
    <t>3721521-9210-30</t>
  </si>
  <si>
    <t>8059175272578</t>
  </si>
  <si>
    <t>3721521-9210-32</t>
  </si>
  <si>
    <t>8059175272585</t>
  </si>
  <si>
    <t>3721521-9210-34</t>
  </si>
  <si>
    <t>8059175272592</t>
  </si>
  <si>
    <t>3721521-9210-36</t>
  </si>
  <si>
    <t>8059175291494</t>
  </si>
  <si>
    <t>3721521-9210-38</t>
  </si>
  <si>
    <t>8059175291500</t>
  </si>
  <si>
    <t>3721521-9210-40</t>
  </si>
  <si>
    <t>8059175291517</t>
  </si>
  <si>
    <t>3722121-1116-28</t>
  </si>
  <si>
    <t>8059175291524</t>
  </si>
  <si>
    <t>3722121-1116-30</t>
  </si>
  <si>
    <t>3722121-1116-32</t>
  </si>
  <si>
    <t>3722121-1116-34</t>
  </si>
  <si>
    <t>3722121-1116-36</t>
  </si>
  <si>
    <t>8059175291531</t>
  </si>
  <si>
    <t>3722121-1116-38</t>
  </si>
  <si>
    <t>8059175291548</t>
  </si>
  <si>
    <t>3722121-1116-40</t>
  </si>
  <si>
    <t>8059175291555</t>
  </si>
  <si>
    <t>3722121-1382-28</t>
  </si>
  <si>
    <t>8059175291562</t>
  </si>
  <si>
    <t>3722121-1382-30</t>
  </si>
  <si>
    <t>3722121-1382-32</t>
  </si>
  <si>
    <t>3722121-1382-34</t>
  </si>
  <si>
    <t>3722121-1382-36</t>
  </si>
  <si>
    <t>8059175291579</t>
  </si>
  <si>
    <t>3722121-1382-38</t>
  </si>
  <si>
    <t>8059175291586</t>
  </si>
  <si>
    <t>3722121-1382-40</t>
  </si>
  <si>
    <t>8059175291593</t>
  </si>
  <si>
    <t>3722121-2749-28</t>
  </si>
  <si>
    <t>8059175291609</t>
  </si>
  <si>
    <t>3722121-2749-30</t>
  </si>
  <si>
    <t>8059175272875</t>
  </si>
  <si>
    <t>3722121-2749-32</t>
  </si>
  <si>
    <t>8059175272882</t>
  </si>
  <si>
    <t>3722121-2749-34</t>
  </si>
  <si>
    <t>8059175272899</t>
  </si>
  <si>
    <t>3722121-2749-36</t>
  </si>
  <si>
    <t>8059175291616</t>
  </si>
  <si>
    <t>3722121-2749-38</t>
  </si>
  <si>
    <t>8059175291623</t>
  </si>
  <si>
    <t>3722121-2749-40</t>
  </si>
  <si>
    <t>8059175291630</t>
  </si>
  <si>
    <t>3722321-111-28</t>
  </si>
  <si>
    <t>3722321-111-30</t>
  </si>
  <si>
    <t>3722321-111-32</t>
  </si>
  <si>
    <t>3722321-111-34</t>
  </si>
  <si>
    <t>3722321-111-36</t>
  </si>
  <si>
    <t>3722321-111-38</t>
  </si>
  <si>
    <t>3722321-111-40</t>
  </si>
  <si>
    <t>3722421-1216-28</t>
  </si>
  <si>
    <t>8059175291722</t>
  </si>
  <si>
    <t>3722421-1216-30</t>
  </si>
  <si>
    <t>3722421-1216-32</t>
  </si>
  <si>
    <t>3722421-1216-34</t>
  </si>
  <si>
    <t>3722421-1216-36</t>
  </si>
  <si>
    <t>8059175291739</t>
  </si>
  <si>
    <t>3722421-1216-38</t>
  </si>
  <si>
    <t>8059175291746</t>
  </si>
  <si>
    <t>3722421-1216-40</t>
  </si>
  <si>
    <t>8059175291753</t>
  </si>
  <si>
    <t>3722421-1303-28</t>
  </si>
  <si>
    <t>8059175291760</t>
  </si>
  <si>
    <t>3722421-1303-30</t>
  </si>
  <si>
    <t>3722421-1303-32</t>
  </si>
  <si>
    <t>3722421-1303-34</t>
  </si>
  <si>
    <t>3722421-1303-36</t>
  </si>
  <si>
    <t>8059175291777</t>
  </si>
  <si>
    <t>3722421-1303-38</t>
  </si>
  <si>
    <t>8059175291784</t>
  </si>
  <si>
    <t>3722421-1303-40</t>
  </si>
  <si>
    <t>8059175291791</t>
  </si>
  <si>
    <t>3722521-1533-28</t>
  </si>
  <si>
    <t>8059175291845</t>
  </si>
  <si>
    <t>3722521-1533-30</t>
  </si>
  <si>
    <t>3722521-1533-32</t>
  </si>
  <si>
    <t>3722521-1533-34</t>
  </si>
  <si>
    <t>3722521-1533-36</t>
  </si>
  <si>
    <t>8059175291852</t>
  </si>
  <si>
    <t>3722521-1533-38</t>
  </si>
  <si>
    <t>8059175291869</t>
  </si>
  <si>
    <t>3722521-1533-40</t>
  </si>
  <si>
    <t>8059175291876</t>
  </si>
  <si>
    <t>3722621-3011-28</t>
  </si>
  <si>
    <t>8059175291883</t>
  </si>
  <si>
    <t>3722621-3011-30</t>
  </si>
  <si>
    <t>3722621-3011-32</t>
  </si>
  <si>
    <t>3722621-3011-34</t>
  </si>
  <si>
    <t>3722621-3011-36</t>
  </si>
  <si>
    <t>8059175291890</t>
  </si>
  <si>
    <t>3722621-3011-38</t>
  </si>
  <si>
    <t>8059175291906</t>
  </si>
  <si>
    <t>3722621-3011-40</t>
  </si>
  <si>
    <t>8059175291913</t>
  </si>
  <si>
    <t>3722621-7103-28</t>
  </si>
  <si>
    <t>8059175291920</t>
  </si>
  <si>
    <t>3722621-7103-30</t>
  </si>
  <si>
    <t>3722621-7103-32</t>
  </si>
  <si>
    <t>3722621-7103-34</t>
  </si>
  <si>
    <t>3722621-7103-36</t>
  </si>
  <si>
    <t>8059175291937</t>
  </si>
  <si>
    <t>3722621-7103-38</t>
  </si>
  <si>
    <t>8059175291944</t>
  </si>
  <si>
    <t>3722621-7103-40</t>
  </si>
  <si>
    <t>8059175291951</t>
  </si>
  <si>
    <t>3722621-9344-28</t>
  </si>
  <si>
    <t>8059175291968</t>
  </si>
  <si>
    <t>3722621-9344-30</t>
  </si>
  <si>
    <t>3722621-9344-32</t>
  </si>
  <si>
    <t>3722621-9344-34</t>
  </si>
  <si>
    <t>3722621-9344-36</t>
  </si>
  <si>
    <t>8059175291975</t>
  </si>
  <si>
    <t>3722621-9344-38</t>
  </si>
  <si>
    <t>8059175291982</t>
  </si>
  <si>
    <t>3722621-9344-40</t>
  </si>
  <si>
    <t>8059175291999</t>
  </si>
  <si>
    <t>3740021-1344-22</t>
  </si>
  <si>
    <t>3740021-1344-24</t>
  </si>
  <si>
    <t>3740021-1344-26</t>
  </si>
  <si>
    <t>3740021-1344-28</t>
  </si>
  <si>
    <t>3740421-40-22</t>
  </si>
  <si>
    <t>3740421-40-24</t>
  </si>
  <si>
    <t>3740421-40-26</t>
  </si>
  <si>
    <t>3740421-40-28</t>
  </si>
  <si>
    <t>3741221-9133-22</t>
  </si>
  <si>
    <t>3741221-9133-24</t>
  </si>
  <si>
    <t>3741221-9133-26</t>
  </si>
  <si>
    <t>3741221-9133-28</t>
  </si>
  <si>
    <t>3741221-9155-22</t>
  </si>
  <si>
    <t>3741221-9155-24</t>
  </si>
  <si>
    <t>3741221-9155-26</t>
  </si>
  <si>
    <t>3741221-9155-28</t>
  </si>
  <si>
    <t>3742121-111-22</t>
  </si>
  <si>
    <t>8059175292231</t>
  </si>
  <si>
    <t>3742121-111-24</t>
  </si>
  <si>
    <t>8059175292248</t>
  </si>
  <si>
    <t>3742121-111-26</t>
  </si>
  <si>
    <t>8059175292255</t>
  </si>
  <si>
    <t>3742121-111-28</t>
  </si>
  <si>
    <t>8059175292262</t>
  </si>
  <si>
    <t>3742121-3104-22</t>
  </si>
  <si>
    <t>8059175292316</t>
  </si>
  <si>
    <t>3742121-3104-24</t>
  </si>
  <si>
    <t>8059175292323</t>
  </si>
  <si>
    <t>3742121-3104-26</t>
  </si>
  <si>
    <t>8059175292330</t>
  </si>
  <si>
    <t>3742121-3104-28</t>
  </si>
  <si>
    <t>8059175292347</t>
  </si>
  <si>
    <t>3760021-1344-L</t>
  </si>
  <si>
    <t>8059175271984</t>
  </si>
  <si>
    <t>3760021-1344-M</t>
  </si>
  <si>
    <t>8059175271977</t>
  </si>
  <si>
    <t>3760021-1344-S</t>
  </si>
  <si>
    <t>8059175292354</t>
  </si>
  <si>
    <t>3760021-1344-XL</t>
  </si>
  <si>
    <t>8059175271991</t>
  </si>
  <si>
    <t>3760021-1344-2XL</t>
  </si>
  <si>
    <t>8059175292361</t>
  </si>
  <si>
    <t>3760021-7322-L</t>
  </si>
  <si>
    <t>8059175272011</t>
  </si>
  <si>
    <t>3760021-7322-M</t>
  </si>
  <si>
    <t>8059175272004</t>
  </si>
  <si>
    <t>3760021-7322-S</t>
  </si>
  <si>
    <t>8059175292378</t>
  </si>
  <si>
    <t>3760021-7322-XL</t>
  </si>
  <si>
    <t>8059175272028</t>
  </si>
  <si>
    <t>3760021-7322-2XL</t>
  </si>
  <si>
    <t>8059175292385</t>
  </si>
  <si>
    <t>3760121-12B-L</t>
  </si>
  <si>
    <t>8059175271861</t>
  </si>
  <si>
    <t>3760121-12B-M</t>
  </si>
  <si>
    <t>8059175271854</t>
  </si>
  <si>
    <t>3760121-12B-S</t>
  </si>
  <si>
    <t>8059175292392</t>
  </si>
  <si>
    <t>3760121-12B-XL</t>
  </si>
  <si>
    <t>8059175271878</t>
  </si>
  <si>
    <t>3760121-12B-2XL</t>
  </si>
  <si>
    <t>8059175292408</t>
  </si>
  <si>
    <t>3760121-155-L</t>
  </si>
  <si>
    <t>8059175271779</t>
  </si>
  <si>
    <t>3760121-155-M</t>
  </si>
  <si>
    <t>8059175271762</t>
  </si>
  <si>
    <t>3760121-155-S</t>
  </si>
  <si>
    <t>8059175292439</t>
  </si>
  <si>
    <t>3760121-155-XL</t>
  </si>
  <si>
    <t>8059175271786</t>
  </si>
  <si>
    <t>3760121-155-2XL</t>
  </si>
  <si>
    <t>8059175292446</t>
  </si>
  <si>
    <t>3760121-17-L</t>
  </si>
  <si>
    <t>8059175271830</t>
  </si>
  <si>
    <t>3760121-17-M</t>
  </si>
  <si>
    <t>8059175271823</t>
  </si>
  <si>
    <t>3760121-17-S</t>
  </si>
  <si>
    <t>8059175292453</t>
  </si>
  <si>
    <t>3760121-17-XL</t>
  </si>
  <si>
    <t>8059175271847</t>
  </si>
  <si>
    <t>3760121-17-2XL</t>
  </si>
  <si>
    <t>8059175292460</t>
  </si>
  <si>
    <t>3760421-477-L</t>
  </si>
  <si>
    <t>8059175271533</t>
  </si>
  <si>
    <t>3760421-477-M</t>
  </si>
  <si>
    <t>8059175271526</t>
  </si>
  <si>
    <t>3760421-477-S</t>
  </si>
  <si>
    <t>8059175292491</t>
  </si>
  <si>
    <t>3760421-477-XL</t>
  </si>
  <si>
    <t>8059175271540</t>
  </si>
  <si>
    <t>3760421-477-2XL</t>
  </si>
  <si>
    <t>8059175292507</t>
  </si>
  <si>
    <t>3760421-52-L</t>
  </si>
  <si>
    <t>3760421-52-M</t>
  </si>
  <si>
    <t>3760421-52-S</t>
  </si>
  <si>
    <t>3760421-52-XL</t>
  </si>
  <si>
    <t>3760421-52-2XL</t>
  </si>
  <si>
    <t>3760421-664-L</t>
  </si>
  <si>
    <t>8059175271502</t>
  </si>
  <si>
    <t>3760421-664-M</t>
  </si>
  <si>
    <t>8059175271496</t>
  </si>
  <si>
    <t>3760421-664-S</t>
  </si>
  <si>
    <t>8059175292538</t>
  </si>
  <si>
    <t>3760421-664-XL</t>
  </si>
  <si>
    <t>8059175271519</t>
  </si>
  <si>
    <t>3760421-664-2XL</t>
  </si>
  <si>
    <t>8059175292545</t>
  </si>
  <si>
    <t>3760421-713-L</t>
  </si>
  <si>
    <t>8059175271472</t>
  </si>
  <si>
    <t>3760421-713-M</t>
  </si>
  <si>
    <t>8059175271465</t>
  </si>
  <si>
    <t>3760421-713-S</t>
  </si>
  <si>
    <t>8059175292552</t>
  </si>
  <si>
    <t>3760421-713-XL</t>
  </si>
  <si>
    <t>8059175271489</t>
  </si>
  <si>
    <t>3760421-713-2XL</t>
  </si>
  <si>
    <t>8059175292569</t>
  </si>
  <si>
    <t>3760721-891-L</t>
  </si>
  <si>
    <t>8059175271359</t>
  </si>
  <si>
    <t>3760721-891-M</t>
  </si>
  <si>
    <t>8059175271342</t>
  </si>
  <si>
    <t>3760721-891-S</t>
  </si>
  <si>
    <t>8059175292590</t>
  </si>
  <si>
    <t>3760721-891-XL</t>
  </si>
  <si>
    <t>8059175271366</t>
  </si>
  <si>
    <t>3760721-891-2XL</t>
  </si>
  <si>
    <t>8059175292606</t>
  </si>
  <si>
    <t>3761021-1448-L</t>
  </si>
  <si>
    <t>8059175272103</t>
  </si>
  <si>
    <t>3761021-1448-M</t>
  </si>
  <si>
    <t>8059175272097</t>
  </si>
  <si>
    <t>3761021-1448-S</t>
  </si>
  <si>
    <t>8059175294327</t>
  </si>
  <si>
    <t>3761021-1448-XL</t>
  </si>
  <si>
    <t>8059175272110</t>
  </si>
  <si>
    <t>3761021-1448-2XL</t>
  </si>
  <si>
    <t>8059175294334</t>
  </si>
  <si>
    <t>3761021-1552-L</t>
  </si>
  <si>
    <t>8059175272165</t>
  </si>
  <si>
    <t>3761021-1552-M</t>
  </si>
  <si>
    <t>8059175272158</t>
  </si>
  <si>
    <t>3761021-1552-S</t>
  </si>
  <si>
    <t>8059175294341</t>
  </si>
  <si>
    <t>3761021-1552-XL</t>
  </si>
  <si>
    <t>8059175272172</t>
  </si>
  <si>
    <t>3761021-1552-2XL</t>
  </si>
  <si>
    <t>8059175294358</t>
  </si>
  <si>
    <t>3761021-7172-L</t>
  </si>
  <si>
    <t>8059175272134</t>
  </si>
  <si>
    <t>3761021-7172-M</t>
  </si>
  <si>
    <t>8059175272127</t>
  </si>
  <si>
    <t>3761021-7172-S</t>
  </si>
  <si>
    <t>8059175294419</t>
  </si>
  <si>
    <t>3761021-7172-XL</t>
  </si>
  <si>
    <t>8059175272141</t>
  </si>
  <si>
    <t>3761021-7172-2XL</t>
  </si>
  <si>
    <t>8059175294426</t>
  </si>
  <si>
    <t>3761221-872-L</t>
  </si>
  <si>
    <t>3761221-872-M</t>
  </si>
  <si>
    <t>3761221-872-S</t>
  </si>
  <si>
    <t>8059175294433</t>
  </si>
  <si>
    <t>3761221-872-XL</t>
  </si>
  <si>
    <t>3761221-872-2XL</t>
  </si>
  <si>
    <t>8059175294440</t>
  </si>
  <si>
    <t>3761221-9133-L</t>
  </si>
  <si>
    <t>3761221-9133-M</t>
  </si>
  <si>
    <t>3761221-9133-S</t>
  </si>
  <si>
    <t>8059175294457</t>
  </si>
  <si>
    <t>3761221-9133-XL</t>
  </si>
  <si>
    <t>3761221-9133-2XL</t>
  </si>
  <si>
    <t>8059175294464</t>
  </si>
  <si>
    <t>3761321-1152-L</t>
  </si>
  <si>
    <t>8059175272677</t>
  </si>
  <si>
    <t>3761321-1152-M</t>
  </si>
  <si>
    <t>8059175272660</t>
  </si>
  <si>
    <t>3761321-1152-S</t>
  </si>
  <si>
    <t>8059175294495</t>
  </si>
  <si>
    <t>3761321-1152-XL</t>
  </si>
  <si>
    <t>8059175272684</t>
  </si>
  <si>
    <t>3761321-1152-2XL</t>
  </si>
  <si>
    <t>8059175294501</t>
  </si>
  <si>
    <t>3761521-3172-L</t>
  </si>
  <si>
    <t>8059175272554</t>
  </si>
  <si>
    <t>3761521-3172-M</t>
  </si>
  <si>
    <t>8059175272547</t>
  </si>
  <si>
    <t>3761521-3172-S</t>
  </si>
  <si>
    <t>8059175294617</t>
  </si>
  <si>
    <t>3761521-3172-XL</t>
  </si>
  <si>
    <t>8059175272561</t>
  </si>
  <si>
    <t>3761521-3172-2XL</t>
  </si>
  <si>
    <t>8059175294624</t>
  </si>
  <si>
    <t>3761521-9210-L</t>
  </si>
  <si>
    <t>8059175272523</t>
  </si>
  <si>
    <t>3761521-9210-M</t>
  </si>
  <si>
    <t>8059175272516</t>
  </si>
  <si>
    <t>3761521-9210-S</t>
  </si>
  <si>
    <t>8059175294631</t>
  </si>
  <si>
    <t>3761521-9210-XL</t>
  </si>
  <si>
    <t>8059175272530</t>
  </si>
  <si>
    <t>3761521-9210-2XL</t>
  </si>
  <si>
    <t>8059175294648</t>
  </si>
  <si>
    <t>3762121-1116-L</t>
  </si>
  <si>
    <t>8059175272820</t>
  </si>
  <si>
    <t>3762121-1116-M</t>
  </si>
  <si>
    <t>8059175272813</t>
  </si>
  <si>
    <t>3762121-1116-S</t>
  </si>
  <si>
    <t>8059175294655</t>
  </si>
  <si>
    <t>3762121-1116-XL</t>
  </si>
  <si>
    <t>8059175272837</t>
  </si>
  <si>
    <t>3762121-1116-2XL</t>
  </si>
  <si>
    <t>8059175294662</t>
  </si>
  <si>
    <t>3762121-1382-L</t>
  </si>
  <si>
    <t>8059175272790</t>
  </si>
  <si>
    <t>3762121-1382-M</t>
  </si>
  <si>
    <t>8059175272783</t>
  </si>
  <si>
    <t>3762121-1382-S</t>
  </si>
  <si>
    <t>8059175294679</t>
  </si>
  <si>
    <t>3762121-1382-XL</t>
  </si>
  <si>
    <t>8059175272806</t>
  </si>
  <si>
    <t>3762121-1382-2XL</t>
  </si>
  <si>
    <t>8059175294686</t>
  </si>
  <si>
    <t>3762121-2749-L</t>
  </si>
  <si>
    <t>8059175272769</t>
  </si>
  <si>
    <t>3762121-2749-M</t>
  </si>
  <si>
    <t>8059175272752</t>
  </si>
  <si>
    <t>3762121-2749-S</t>
  </si>
  <si>
    <t>8059175294693</t>
  </si>
  <si>
    <t>3762121-2749-XL</t>
  </si>
  <si>
    <t>8059175272776</t>
  </si>
  <si>
    <t>3762121-2749-2XL</t>
  </si>
  <si>
    <t>8059175294709</t>
  </si>
  <si>
    <t>3762321-111-L</t>
  </si>
  <si>
    <t>3762321-111-M</t>
  </si>
  <si>
    <t>3762321-111-S</t>
  </si>
  <si>
    <t>3762321-111-XL</t>
  </si>
  <si>
    <t>3762321-111-2XL</t>
  </si>
  <si>
    <t>3762421-1216-L</t>
  </si>
  <si>
    <t>3762421-1216-M</t>
  </si>
  <si>
    <t>3762421-1216-S</t>
  </si>
  <si>
    <t>8059175294730</t>
  </si>
  <si>
    <t>3762421-1216-XL</t>
  </si>
  <si>
    <t>3762421-1216-2XL</t>
  </si>
  <si>
    <t>8059175294747</t>
  </si>
  <si>
    <t>3762421-1303-L</t>
  </si>
  <si>
    <t>3762421-1303-M</t>
  </si>
  <si>
    <t>3762421-1303-S</t>
  </si>
  <si>
    <t>8059175294754</t>
  </si>
  <si>
    <t>3762421-1303-XL</t>
  </si>
  <si>
    <t>3762421-1303-2XL</t>
  </si>
  <si>
    <t>8059175294761</t>
  </si>
  <si>
    <t>3762521-1533-L</t>
  </si>
  <si>
    <t>3762521-1533-M</t>
  </si>
  <si>
    <t>3762521-1533-S</t>
  </si>
  <si>
    <t>8059175294846</t>
  </si>
  <si>
    <t>3762521-1533-XL</t>
  </si>
  <si>
    <t>3762521-1533-2XL</t>
  </si>
  <si>
    <t>8059175294853</t>
  </si>
  <si>
    <t>3762621-3011-L</t>
  </si>
  <si>
    <t>3762621-3011-M</t>
  </si>
  <si>
    <t>3762621-3011-S</t>
  </si>
  <si>
    <t>8059175294860</t>
  </si>
  <si>
    <t>3762621-3011-XL</t>
  </si>
  <si>
    <t>3762621-3011-2XL</t>
  </si>
  <si>
    <t>8059175294877</t>
  </si>
  <si>
    <t>3762621-7103-L</t>
  </si>
  <si>
    <t>3762621-7103-M</t>
  </si>
  <si>
    <t>3762621-7103-S</t>
  </si>
  <si>
    <t>8059175294884</t>
  </si>
  <si>
    <t>3762621-7103-XL</t>
  </si>
  <si>
    <t>3762621-7103-2XL</t>
  </si>
  <si>
    <t>8059175294891</t>
  </si>
  <si>
    <t>3762621-9344-L</t>
  </si>
  <si>
    <t>3762621-9344-M</t>
  </si>
  <si>
    <t>3762621-9344-S</t>
  </si>
  <si>
    <t>8059175294952</t>
  </si>
  <si>
    <t>3762621-9344-XL</t>
  </si>
  <si>
    <t>3762621-9344-2XL</t>
  </si>
  <si>
    <t>8059175294969</t>
  </si>
  <si>
    <t>3770021-1344-L</t>
  </si>
  <si>
    <t>3770021-1344-M</t>
  </si>
  <si>
    <t>3770021-1344-S</t>
  </si>
  <si>
    <t>8059175294990</t>
  </si>
  <si>
    <t>3770021-1344-XL</t>
  </si>
  <si>
    <t>3770421-477-L</t>
  </si>
  <si>
    <t>3770421-477-M</t>
  </si>
  <si>
    <t>3770421-477-S</t>
  </si>
  <si>
    <t>8059175295003</t>
  </si>
  <si>
    <t>3770421-477-XL</t>
  </si>
  <si>
    <t>3771221-9133-L</t>
  </si>
  <si>
    <t>3771221-9133-M</t>
  </si>
  <si>
    <t>3771221-9133-S</t>
  </si>
  <si>
    <t>8059175295614</t>
  </si>
  <si>
    <t>3771221-9133-XL</t>
  </si>
  <si>
    <t>3771221-9155-L</t>
  </si>
  <si>
    <t>3771221-9155-M</t>
  </si>
  <si>
    <t>3771221-9155-S</t>
  </si>
  <si>
    <t>8059175295621</t>
  </si>
  <si>
    <t>3771221-9155-XL</t>
  </si>
  <si>
    <t>3772121-1116-L</t>
  </si>
  <si>
    <t>3772121-1116-M</t>
  </si>
  <si>
    <t>3772121-1116-S</t>
  </si>
  <si>
    <t>8059175295584</t>
  </si>
  <si>
    <t>3772121-1116-XL</t>
  </si>
  <si>
    <t>3772121-1382-L</t>
  </si>
  <si>
    <t>3772121-1382-M</t>
  </si>
  <si>
    <t>3772121-1382-S</t>
  </si>
  <si>
    <t>8059175295591</t>
  </si>
  <si>
    <t>3772121-1382-XL</t>
  </si>
  <si>
    <t>4054000504</t>
  </si>
  <si>
    <t>4054000505</t>
  </si>
  <si>
    <t>4054000506</t>
  </si>
  <si>
    <t>4054000507</t>
  </si>
  <si>
    <t>4054000508</t>
  </si>
  <si>
    <t>4054000509</t>
  </si>
  <si>
    <t>4054000510</t>
  </si>
  <si>
    <t>4056000409</t>
  </si>
  <si>
    <t>4056000410</t>
  </si>
  <si>
    <t>4056000404</t>
  </si>
  <si>
    <t>4056000407</t>
  </si>
  <si>
    <t>4056000408</t>
  </si>
  <si>
    <t>4218000508</t>
  </si>
  <si>
    <t>4218008409</t>
  </si>
  <si>
    <t>4218008408</t>
  </si>
  <si>
    <t>4218008406</t>
  </si>
  <si>
    <t>4218008407</t>
  </si>
  <si>
    <t>4218008404</t>
  </si>
  <si>
    <t>4218008405</t>
  </si>
  <si>
    <t>4218000509</t>
  </si>
  <si>
    <t>4218000506</t>
  </si>
  <si>
    <t>4218000507</t>
  </si>
  <si>
    <t>4218000504</t>
  </si>
  <si>
    <t>4218000505</t>
  </si>
  <si>
    <t>4218000609</t>
  </si>
  <si>
    <t>4218000608</t>
  </si>
  <si>
    <t>4218000606</t>
  </si>
  <si>
    <t>4218000607</t>
  </si>
  <si>
    <t>4218000604</t>
  </si>
  <si>
    <t>4218000605</t>
  </si>
  <si>
    <t>4219001008</t>
  </si>
  <si>
    <t>4219001006</t>
  </si>
  <si>
    <t>4219001005</t>
  </si>
  <si>
    <t>4219001004</t>
  </si>
  <si>
    <t>4219001007</t>
  </si>
  <si>
    <t>4132001403</t>
  </si>
  <si>
    <t>4132001405</t>
  </si>
  <si>
    <t>4132001407</t>
  </si>
  <si>
    <t>4132001409</t>
  </si>
  <si>
    <t>4132001411</t>
  </si>
  <si>
    <t>4132001413</t>
  </si>
  <si>
    <t>4132001415</t>
  </si>
  <si>
    <t>4132001417</t>
  </si>
  <si>
    <t>4132001419</t>
  </si>
  <si>
    <t>4132001404</t>
  </si>
  <si>
    <t>4132001406</t>
  </si>
  <si>
    <t>4132001408</t>
  </si>
  <si>
    <t>4132001410</t>
  </si>
  <si>
    <t>4132001412</t>
  </si>
  <si>
    <t>4132001418</t>
  </si>
  <si>
    <t>4132001416</t>
  </si>
  <si>
    <t>4132001414</t>
  </si>
  <si>
    <t>TECH-AIR 5 SYSTEM DKGY XSM</t>
  </si>
  <si>
    <t>TECH-AIR 5 SYSTEM DKGY SML</t>
  </si>
  <si>
    <t>TECH-AIR 5 SYSTEM DKGY MED</t>
  </si>
  <si>
    <t>TECH-AIR 5 SYSTEM DKGY LRG</t>
  </si>
  <si>
    <t>TECH-AIR 5 SYSTEM DKGY XLG</t>
  </si>
  <si>
    <t>TECH-AIR 5 SYSTEM DKGY XXL</t>
  </si>
  <si>
    <t>TECH-AIR 5 SYSTEM DKGY 3XL</t>
  </si>
  <si>
    <t>TECH-AIR 5 SYSTEM DKGY 4XL</t>
  </si>
  <si>
    <t>4499017603</t>
  </si>
  <si>
    <t>4499017604</t>
  </si>
  <si>
    <t>4499017605</t>
  </si>
  <si>
    <t>4499017606</t>
  </si>
  <si>
    <t>4499017607</t>
  </si>
  <si>
    <t>4499017608</t>
  </si>
  <si>
    <t>4499017609</t>
  </si>
  <si>
    <t>4499017610</t>
  </si>
  <si>
    <t>6508120-9310-XS</t>
  </si>
  <si>
    <t>6508120-9310-S</t>
  </si>
  <si>
    <t>6508120-9310-M</t>
  </si>
  <si>
    <t>6508120-9310-L</t>
  </si>
  <si>
    <t>6508120-9310-XL</t>
  </si>
  <si>
    <t>6508120-9310-2X</t>
  </si>
  <si>
    <t>6508120-9310-3X</t>
  </si>
  <si>
    <t>6508120-9310-4X</t>
  </si>
  <si>
    <t xml:space="preserve">GLOVE CROSSLAND/KINETIC BK/BK 2X </t>
  </si>
  <si>
    <t xml:space="preserve">GLOVE CROSSLAND/KINETIC BK/BK 3X </t>
  </si>
  <si>
    <t xml:space="preserve">GLOVE CROSSLAND/KINETIC BK/BK L  </t>
  </si>
  <si>
    <t xml:space="preserve">GLOVE CROSSLAND/KINETIC BK/BK M  </t>
  </si>
  <si>
    <t xml:space="preserve">GLOVE CROSSLAND/KINETIC BK/BK S  </t>
  </si>
  <si>
    <t xml:space="preserve">GLOVE CROSSLAND/KINETIC BK/BK XL </t>
  </si>
  <si>
    <t>GLOVE CROSSLAND/KINETIC BK 2X</t>
  </si>
  <si>
    <t>GLOVE CROSSLAND/KINETIC BK 3X</t>
  </si>
  <si>
    <t>GLOVE CROSSLAND/KINETIC BK L</t>
  </si>
  <si>
    <t>GLOVE CROSSLAND/KINETIC BK M</t>
  </si>
  <si>
    <t>GLOVE CROSSLAND/KINETIC BK S</t>
  </si>
  <si>
    <t>GLOVE CROSSLAND/KINETIC BK XL</t>
  </si>
  <si>
    <t xml:space="preserve">GLOVE CROSSLAND/KINETIC BK/RD 2X </t>
  </si>
  <si>
    <t xml:space="preserve">GLOVE CROSSLAND/KINETIC BK/RD 3X </t>
  </si>
  <si>
    <t xml:space="preserve">GLOVE CROSSLAND/KINETIC BK/RD L  </t>
  </si>
  <si>
    <t xml:space="preserve">GLOVE CROSSLAND/KINETIC BK/RD M  </t>
  </si>
  <si>
    <t xml:space="preserve">GLOVE CROSSLAND/KINETIC BK/RD S  </t>
  </si>
  <si>
    <t xml:space="preserve">GLOVE CROSSLAND/KINETIC BK/RD XL </t>
  </si>
  <si>
    <t xml:space="preserve">GLOVE CROSSLAND/KINETIC BK/YL XL </t>
  </si>
  <si>
    <t xml:space="preserve">GLOVE CROSSLAND/KINETIC BK/YL 3X </t>
  </si>
  <si>
    <t xml:space="preserve">GLOVE CROSSLAND/KINETIC BK/YL L  </t>
  </si>
  <si>
    <t xml:space="preserve">GLOVE CROSSLAND/KINETIC BK/YL M  </t>
  </si>
  <si>
    <t xml:space="preserve">GLOVE CROSSLAND/KINETIC BK/YL S  </t>
  </si>
  <si>
    <t xml:space="preserve">GLOVE CROSSLAND/KINETIC BK/YL 2X </t>
  </si>
  <si>
    <t>JKT FASTER AIRFLOW B/R 48</t>
  </si>
  <si>
    <t>JKT FASTER AIRFLOW B/R 50</t>
  </si>
  <si>
    <t>JKT FASTER AIRFLOW B/R 52</t>
  </si>
  <si>
    <t>JKT FASTER AIRFLOW B/R 54</t>
  </si>
  <si>
    <t>JKT FASTER AIRFLOW B/R 56</t>
  </si>
  <si>
    <t>JKT FASTER AIRFLOW B/R 58</t>
  </si>
  <si>
    <t>JKT FASTER AIRFLOW B/R 60</t>
  </si>
  <si>
    <t>3103618-1303-48</t>
  </si>
  <si>
    <t>3103618-1303-50</t>
  </si>
  <si>
    <t>3103618-1303-52</t>
  </si>
  <si>
    <t>3103618-1303-54</t>
  </si>
  <si>
    <t>3103618-1303-56</t>
  </si>
  <si>
    <t>3103618-1303-58</t>
  </si>
  <si>
    <t>3103618-1303-60</t>
  </si>
  <si>
    <t>4101020539</t>
  </si>
  <si>
    <t>2220021-10-39</t>
  </si>
  <si>
    <t>4101020540</t>
  </si>
  <si>
    <t>2220021-10-40</t>
  </si>
  <si>
    <t>4101020541</t>
  </si>
  <si>
    <t>2220021-10-41</t>
  </si>
  <si>
    <t>4101020542</t>
  </si>
  <si>
    <t>2220021-10-42</t>
  </si>
  <si>
    <t>4101020543</t>
  </si>
  <si>
    <t>2220021-10-43</t>
  </si>
  <si>
    <t>4101020544</t>
  </si>
  <si>
    <t>2220021-10-44</t>
  </si>
  <si>
    <t>4101020545</t>
  </si>
  <si>
    <t>2220021-10-45</t>
  </si>
  <si>
    <t>4101020546</t>
  </si>
  <si>
    <t>2220021-10-46</t>
  </si>
  <si>
    <t>4101020547</t>
  </si>
  <si>
    <t>2220021-10-47</t>
  </si>
  <si>
    <t>4101020548</t>
  </si>
  <si>
    <t>2220021-10-48</t>
  </si>
  <si>
    <t>2220021-12-39</t>
  </si>
  <si>
    <t>2220021-12-40</t>
  </si>
  <si>
    <t>4101020641</t>
  </si>
  <si>
    <t>2220021-12-41</t>
  </si>
  <si>
    <t>2220021-12-42</t>
  </si>
  <si>
    <t>4101020643</t>
  </si>
  <si>
    <t>2220021-12-43</t>
  </si>
  <si>
    <t>4101020644</t>
  </si>
  <si>
    <t>2220021-12-44</t>
  </si>
  <si>
    <t>4101020645</t>
  </si>
  <si>
    <t>2220021-12-45</t>
  </si>
  <si>
    <t>4101020646</t>
  </si>
  <si>
    <t>2220021-12-46</t>
  </si>
  <si>
    <t>4101020647</t>
  </si>
  <si>
    <t>2220021-12-47</t>
  </si>
  <si>
    <t>2220021-12-48</t>
  </si>
  <si>
    <t>2220021-123-39</t>
  </si>
  <si>
    <t>2220021-123-40</t>
  </si>
  <si>
    <t>4101020141</t>
  </si>
  <si>
    <t>2220021-123-41</t>
  </si>
  <si>
    <t>4101020142</t>
  </si>
  <si>
    <t>2220021-123-42</t>
  </si>
  <si>
    <t>4101020143</t>
  </si>
  <si>
    <t>2220021-123-43</t>
  </si>
  <si>
    <t>4101020144</t>
  </si>
  <si>
    <t>2220021-123-44</t>
  </si>
  <si>
    <t>4101020145</t>
  </si>
  <si>
    <t>2220021-123-45</t>
  </si>
  <si>
    <t>4101020146</t>
  </si>
  <si>
    <t>2220021-123-46</t>
  </si>
  <si>
    <t>4101020147</t>
  </si>
  <si>
    <t>2220021-123-47</t>
  </si>
  <si>
    <t>2220021-123-48</t>
  </si>
  <si>
    <t>2220021-1329-39</t>
  </si>
  <si>
    <t>2220021-1329-40</t>
  </si>
  <si>
    <t>4101028641</t>
  </si>
  <si>
    <t>2220021-1329-41</t>
  </si>
  <si>
    <t>4101028642</t>
  </si>
  <si>
    <t>2220021-1329-42</t>
  </si>
  <si>
    <t>4101028643</t>
  </si>
  <si>
    <t>2220021-1329-43</t>
  </si>
  <si>
    <t>4101028644</t>
  </si>
  <si>
    <t>2220021-1329-44</t>
  </si>
  <si>
    <t>4101028645</t>
  </si>
  <si>
    <t>2220021-1329-45</t>
  </si>
  <si>
    <t>4101028646</t>
  </si>
  <si>
    <t>2220021-1329-46</t>
  </si>
  <si>
    <t>4101028647</t>
  </si>
  <si>
    <t>2220021-1329-47</t>
  </si>
  <si>
    <t>2220021-1329-48</t>
  </si>
  <si>
    <t>B08WVHWXNK</t>
  </si>
  <si>
    <t>4101030539</t>
  </si>
  <si>
    <t>2220121-10-39</t>
  </si>
  <si>
    <t>B08WVJ4D2Y</t>
  </si>
  <si>
    <t>4101030540</t>
  </si>
  <si>
    <t>2220121-10-40</t>
  </si>
  <si>
    <t>B08WVGNKV7</t>
  </si>
  <si>
    <t>4101030541</t>
  </si>
  <si>
    <t>2220121-10-41</t>
  </si>
  <si>
    <t>B08WVTKN2R</t>
  </si>
  <si>
    <t>4101030542</t>
  </si>
  <si>
    <t>2220121-10-42</t>
  </si>
  <si>
    <t>B08WVF6H6R</t>
  </si>
  <si>
    <t>4101030543</t>
  </si>
  <si>
    <t>2220121-10-43</t>
  </si>
  <si>
    <t>B08WVTJ99M</t>
  </si>
  <si>
    <t>4101030544</t>
  </si>
  <si>
    <t>2220121-10-44</t>
  </si>
  <si>
    <t>B08WVWBMW5</t>
  </si>
  <si>
    <t>4101030545</t>
  </si>
  <si>
    <t>2220121-10-45</t>
  </si>
  <si>
    <t>B08WVBNY9L</t>
  </si>
  <si>
    <t>4101030546</t>
  </si>
  <si>
    <t>2220121-10-46</t>
  </si>
  <si>
    <t>B08WVK5DJK</t>
  </si>
  <si>
    <t>4101030547</t>
  </si>
  <si>
    <t>2220121-10-47</t>
  </si>
  <si>
    <t>B08WW7299Q</t>
  </si>
  <si>
    <t>4101030548</t>
  </si>
  <si>
    <t>2220121-10-48</t>
  </si>
  <si>
    <t>B08WVDZ9SD</t>
  </si>
  <si>
    <t>2220121-12-39</t>
  </si>
  <si>
    <t>B08WVHXLTS</t>
  </si>
  <si>
    <t>2220121-12-40</t>
  </si>
  <si>
    <t>B08WVYPFRJ</t>
  </si>
  <si>
    <t>4101030641</t>
  </si>
  <si>
    <t>2220121-12-41</t>
  </si>
  <si>
    <t>B08WVF5CCF</t>
  </si>
  <si>
    <t>4101030642</t>
  </si>
  <si>
    <t>2220121-12-42</t>
  </si>
  <si>
    <t>B08WVRXBXL</t>
  </si>
  <si>
    <t>4101030643</t>
  </si>
  <si>
    <t>2220121-12-43</t>
  </si>
  <si>
    <t>B08WW4N117</t>
  </si>
  <si>
    <t>4101030644</t>
  </si>
  <si>
    <t>2220121-12-44</t>
  </si>
  <si>
    <t>B08WVGHF4R</t>
  </si>
  <si>
    <t>4101030645</t>
  </si>
  <si>
    <t>2220121-12-45</t>
  </si>
  <si>
    <t>B08WVFTH6Z</t>
  </si>
  <si>
    <t>4101030646</t>
  </si>
  <si>
    <t>2220121-12-46</t>
  </si>
  <si>
    <t>B08WVNHMWL</t>
  </si>
  <si>
    <t>4101030647</t>
  </si>
  <si>
    <t>2220121-12-47</t>
  </si>
  <si>
    <t>B08WVTF1B3</t>
  </si>
  <si>
    <t>4101030648</t>
  </si>
  <si>
    <t>2220121-12-48</t>
  </si>
  <si>
    <t>B08WVF2F78</t>
  </si>
  <si>
    <t>2220121-124-39</t>
  </si>
  <si>
    <t>B08WVFT6S5</t>
  </si>
  <si>
    <t>2220121-124-40</t>
  </si>
  <si>
    <t>B08WW48RXV</t>
  </si>
  <si>
    <t>4101038741</t>
  </si>
  <si>
    <t>2220121-124-41</t>
  </si>
  <si>
    <t>B08WVHV8KF</t>
  </si>
  <si>
    <t>4101038742</t>
  </si>
  <si>
    <t>2220121-124-42</t>
  </si>
  <si>
    <t>B08WVRT51N</t>
  </si>
  <si>
    <t>4101038743</t>
  </si>
  <si>
    <t>2220121-124-43</t>
  </si>
  <si>
    <t>B08WVKSMW5</t>
  </si>
  <si>
    <t>4101038744</t>
  </si>
  <si>
    <t>2220121-124-44</t>
  </si>
  <si>
    <t>B08WVJ34F1</t>
  </si>
  <si>
    <t>4101038745</t>
  </si>
  <si>
    <t>2220121-124-45</t>
  </si>
  <si>
    <t>B08WVMHXYR</t>
  </si>
  <si>
    <t>4101038746</t>
  </si>
  <si>
    <t>2220121-124-46</t>
  </si>
  <si>
    <t>B08WVF66KG</t>
  </si>
  <si>
    <t>4101038747</t>
  </si>
  <si>
    <t>2220121-124-47</t>
  </si>
  <si>
    <t>B08WW4N116</t>
  </si>
  <si>
    <t>4101038748</t>
  </si>
  <si>
    <t>2220121-124-48</t>
  </si>
  <si>
    <t>B08WVVXC3W</t>
  </si>
  <si>
    <t>2220121-1329-39</t>
  </si>
  <si>
    <t>B08WVFX888</t>
  </si>
  <si>
    <t>2220121-1329-40</t>
  </si>
  <si>
    <t>B08WVTG6WG</t>
  </si>
  <si>
    <t>4101038641</t>
  </si>
  <si>
    <t>2220121-1329-41</t>
  </si>
  <si>
    <t>B08WVVZL6C</t>
  </si>
  <si>
    <t>4101038642</t>
  </si>
  <si>
    <t>2220121-1329-42</t>
  </si>
  <si>
    <t>B08WVSLK5W</t>
  </si>
  <si>
    <t>4101038643</t>
  </si>
  <si>
    <t>2220121-1329-43</t>
  </si>
  <si>
    <t>B08WV9JF86</t>
  </si>
  <si>
    <t>4101038644</t>
  </si>
  <si>
    <t>2220121-1329-44</t>
  </si>
  <si>
    <t>B08WVTF5TX</t>
  </si>
  <si>
    <t>4101038645</t>
  </si>
  <si>
    <t>2220121-1329-45</t>
  </si>
  <si>
    <t>B08WVXFG5L</t>
  </si>
  <si>
    <t>4101038646</t>
  </si>
  <si>
    <t>2220121-1329-46</t>
  </si>
  <si>
    <t>B08WVFVZDW</t>
  </si>
  <si>
    <t>4101038647</t>
  </si>
  <si>
    <t>2220121-1329-47</t>
  </si>
  <si>
    <t>B08WVTWX3Y</t>
  </si>
  <si>
    <t>4101038648</t>
  </si>
  <si>
    <t>2220121-1329-48</t>
  </si>
  <si>
    <t>B08WHM6N51</t>
  </si>
  <si>
    <t>4106020538</t>
  </si>
  <si>
    <t>2224021-1100-38</t>
  </si>
  <si>
    <t>B08WHBVFG7</t>
  </si>
  <si>
    <t>4106020539</t>
  </si>
  <si>
    <t>2224021-1100-39</t>
  </si>
  <si>
    <t>B08WHW6W53</t>
  </si>
  <si>
    <t>4106020540</t>
  </si>
  <si>
    <t>2224021-1100-40</t>
  </si>
  <si>
    <t>B08WHKZNN9</t>
  </si>
  <si>
    <t>4106020541</t>
  </si>
  <si>
    <t>2224021-1100-41</t>
  </si>
  <si>
    <t>B08WH9VQT5</t>
  </si>
  <si>
    <t>4106020542</t>
  </si>
  <si>
    <t>2224021-1100-42</t>
  </si>
  <si>
    <t>B08WHFRTV7</t>
  </si>
  <si>
    <t>4106020543</t>
  </si>
  <si>
    <t>2224021-1100-43</t>
  </si>
  <si>
    <t>B08WHQ22WC</t>
  </si>
  <si>
    <t>4106020544</t>
  </si>
  <si>
    <t>2224021-1100-44</t>
  </si>
  <si>
    <t>B08WH8CL5Q</t>
  </si>
  <si>
    <t>4106020545</t>
  </si>
  <si>
    <t>2224021-1100-45</t>
  </si>
  <si>
    <t>B08WHJ1F9Y</t>
  </si>
  <si>
    <t>4106020546</t>
  </si>
  <si>
    <t>2224021-1100-46</t>
  </si>
  <si>
    <t>B08WHVTM5G</t>
  </si>
  <si>
    <t>4106020547</t>
  </si>
  <si>
    <t>2224021-1100-47</t>
  </si>
  <si>
    <t>B08WHRTVJF</t>
  </si>
  <si>
    <t>4106020548</t>
  </si>
  <si>
    <t>2224021-1100-48</t>
  </si>
  <si>
    <t>B08WHM8THL</t>
  </si>
  <si>
    <t>4106020549</t>
  </si>
  <si>
    <t>2224021-1100-49</t>
  </si>
  <si>
    <t>B08WJCBRMM</t>
  </si>
  <si>
    <t>4106020550</t>
  </si>
  <si>
    <t>2224021-1100-50</t>
  </si>
  <si>
    <t>B08WHR137B</t>
  </si>
  <si>
    <t>4106020638</t>
  </si>
  <si>
    <t>2224021-12-38</t>
  </si>
  <si>
    <t>B08WH7RL4S</t>
  </si>
  <si>
    <t>4106020639</t>
  </si>
  <si>
    <t>2224021-12-39</t>
  </si>
  <si>
    <t>B08WHS32GV</t>
  </si>
  <si>
    <t>4106020640</t>
  </si>
  <si>
    <t>2224021-12-40</t>
  </si>
  <si>
    <t>B08WHJS29S</t>
  </si>
  <si>
    <t>4106020641</t>
  </si>
  <si>
    <t>2224021-12-41</t>
  </si>
  <si>
    <t>B08WHQNH2Y</t>
  </si>
  <si>
    <t>4106020642</t>
  </si>
  <si>
    <t>2224021-12-42</t>
  </si>
  <si>
    <t>B08WJ5BT9K</t>
  </si>
  <si>
    <t>4106020643</t>
  </si>
  <si>
    <t>2224021-12-43</t>
  </si>
  <si>
    <t>B08WHTRRZH</t>
  </si>
  <si>
    <t>4106020644</t>
  </si>
  <si>
    <t>2224021-12-44</t>
  </si>
  <si>
    <t>B08WH4BRQF</t>
  </si>
  <si>
    <t>4106020645</t>
  </si>
  <si>
    <t>2224021-12-45</t>
  </si>
  <si>
    <t>B08WHC2MGM</t>
  </si>
  <si>
    <t>4106020646</t>
  </si>
  <si>
    <t>2224021-12-46</t>
  </si>
  <si>
    <t>B08WHP67GZ</t>
  </si>
  <si>
    <t>4106020647</t>
  </si>
  <si>
    <t>2224021-12-47</t>
  </si>
  <si>
    <t>B08WHKPS1V</t>
  </si>
  <si>
    <t>4106020648</t>
  </si>
  <si>
    <t>2224021-12-48</t>
  </si>
  <si>
    <t>B08WHVYSNS</t>
  </si>
  <si>
    <t>4106020649</t>
  </si>
  <si>
    <t>2224021-12-49</t>
  </si>
  <si>
    <t>B08WHYGMD3</t>
  </si>
  <si>
    <t>4106020650</t>
  </si>
  <si>
    <t>2224021-12-50</t>
  </si>
  <si>
    <t>B08WHW8SQD</t>
  </si>
  <si>
    <t>4106020138</t>
  </si>
  <si>
    <t>2224021-13-38</t>
  </si>
  <si>
    <t>B08WHBZKXV</t>
  </si>
  <si>
    <t>4106020139</t>
  </si>
  <si>
    <t>2224021-13-39</t>
  </si>
  <si>
    <t>B08WH28GNK</t>
  </si>
  <si>
    <t>4106020140</t>
  </si>
  <si>
    <t>2224021-13-40</t>
  </si>
  <si>
    <t>B08WHZNZ72</t>
  </si>
  <si>
    <t>4106020141</t>
  </si>
  <si>
    <t>2224021-13-41</t>
  </si>
  <si>
    <t>B08WHWX6TV</t>
  </si>
  <si>
    <t>4106020142</t>
  </si>
  <si>
    <t>2224021-13-42</t>
  </si>
  <si>
    <t>B08WHLGC55</t>
  </si>
  <si>
    <t>4106020143</t>
  </si>
  <si>
    <t>2224021-13-43</t>
  </si>
  <si>
    <t>B08WHMQ4LK</t>
  </si>
  <si>
    <t>4106020144</t>
  </si>
  <si>
    <t>2224021-13-44</t>
  </si>
  <si>
    <t>B08WHGKVCQ</t>
  </si>
  <si>
    <t>4106020145</t>
  </si>
  <si>
    <t>2224021-13-45</t>
  </si>
  <si>
    <t>B08WH6SYZ3</t>
  </si>
  <si>
    <t>4106020146</t>
  </si>
  <si>
    <t>2224021-13-46</t>
  </si>
  <si>
    <t>B08WHHPXVS</t>
  </si>
  <si>
    <t>4106020147</t>
  </si>
  <si>
    <t>2224021-13-47</t>
  </si>
  <si>
    <t>B08WHN41GG</t>
  </si>
  <si>
    <t>4106020148</t>
  </si>
  <si>
    <t>2224021-13-48</t>
  </si>
  <si>
    <t>B08WHPJ25H</t>
  </si>
  <si>
    <t>4106020149</t>
  </si>
  <si>
    <t>2224021-13-49</t>
  </si>
  <si>
    <t>B08WHQSSVJ</t>
  </si>
  <si>
    <t>4106020150</t>
  </si>
  <si>
    <t>2224021-13-50</t>
  </si>
  <si>
    <t>B08WHZZ3FS</t>
  </si>
  <si>
    <t>4107030536</t>
  </si>
  <si>
    <t>2224121-10-36</t>
  </si>
  <si>
    <t>B08WHYZ638</t>
  </si>
  <si>
    <t>4107030537</t>
  </si>
  <si>
    <t>2224121-10-37</t>
  </si>
  <si>
    <t>B08WHKGJP3</t>
  </si>
  <si>
    <t>4107030538</t>
  </si>
  <si>
    <t>2224121-10-38</t>
  </si>
  <si>
    <t>B08WH4DR2M</t>
  </si>
  <si>
    <t>4107030539</t>
  </si>
  <si>
    <t>2224121-10-39</t>
  </si>
  <si>
    <t>B08WHRH8HP</t>
  </si>
  <si>
    <t>4107030540</t>
  </si>
  <si>
    <t>2224121-10-40</t>
  </si>
  <si>
    <t>B08WHLQSRW</t>
  </si>
  <si>
    <t>4107030541</t>
  </si>
  <si>
    <t>2224121-10-41</t>
  </si>
  <si>
    <t>B08WH2M1TR</t>
  </si>
  <si>
    <t>4107030542</t>
  </si>
  <si>
    <t>2224121-10-42</t>
  </si>
  <si>
    <t>B08WHYPHCK</t>
  </si>
  <si>
    <t>4107030543</t>
  </si>
  <si>
    <t>2224121-10-43</t>
  </si>
  <si>
    <t>B08WH49FS1</t>
  </si>
  <si>
    <t>2224121-10-44</t>
  </si>
  <si>
    <t>B08WHL9T2T</t>
  </si>
  <si>
    <t>4107030836</t>
  </si>
  <si>
    <t>2224121-1839-36</t>
  </si>
  <si>
    <t>B08WH9Q2H6</t>
  </si>
  <si>
    <t>4107030837</t>
  </si>
  <si>
    <t>2224121-1839-37</t>
  </si>
  <si>
    <t>B08WHCYSPV</t>
  </si>
  <si>
    <t>4107030838</t>
  </si>
  <si>
    <t>2224121-1839-38</t>
  </si>
  <si>
    <t>B08WH6G83Y</t>
  </si>
  <si>
    <t>4107030839</t>
  </si>
  <si>
    <t>2224121-1839-39</t>
  </si>
  <si>
    <t>B08WHWSTNJ</t>
  </si>
  <si>
    <t>4107030840</t>
  </si>
  <si>
    <t>2224121-1839-40</t>
  </si>
  <si>
    <t>B08WH4HXSN</t>
  </si>
  <si>
    <t>4107030841</t>
  </si>
  <si>
    <t>2224121-1839-41</t>
  </si>
  <si>
    <t>B08WHR7VJQ</t>
  </si>
  <si>
    <t>4107030842</t>
  </si>
  <si>
    <t>2224121-1839-42</t>
  </si>
  <si>
    <t>B08WHNM3TY</t>
  </si>
  <si>
    <t>4107030843</t>
  </si>
  <si>
    <t>2224121-1839-43</t>
  </si>
  <si>
    <t>B08WHMSPDJ</t>
  </si>
  <si>
    <t>2224121-1839-44</t>
  </si>
  <si>
    <t>B08WH7YF8V</t>
  </si>
  <si>
    <t>4106030538</t>
  </si>
  <si>
    <t>2224521-10-38</t>
  </si>
  <si>
    <t>B08WHR7H6M</t>
  </si>
  <si>
    <t>4106030539</t>
  </si>
  <si>
    <t>2224521-10-39</t>
  </si>
  <si>
    <t>B08WHQCTMP</t>
  </si>
  <si>
    <t>4106030540</t>
  </si>
  <si>
    <t>2224521-10-40</t>
  </si>
  <si>
    <t>B08WHTGST8</t>
  </si>
  <si>
    <t>4106030541</t>
  </si>
  <si>
    <t>2224521-10-41</t>
  </si>
  <si>
    <t>B08WHFR5GQ</t>
  </si>
  <si>
    <t>4106030542</t>
  </si>
  <si>
    <t>2224521-10-42</t>
  </si>
  <si>
    <t>B08WH9NPFQ</t>
  </si>
  <si>
    <t>4106030543</t>
  </si>
  <si>
    <t>2224521-10-43</t>
  </si>
  <si>
    <t>B08WH8C9DP</t>
  </si>
  <si>
    <t>4106030544</t>
  </si>
  <si>
    <t>2224521-10-44</t>
  </si>
  <si>
    <t>B08WJ6TRK1</t>
  </si>
  <si>
    <t>4106030545</t>
  </si>
  <si>
    <t>2224521-10-45</t>
  </si>
  <si>
    <t>B08WHXQF16</t>
  </si>
  <si>
    <t>4106030546</t>
  </si>
  <si>
    <t>2224521-10-46</t>
  </si>
  <si>
    <t>B08WH4YR9C</t>
  </si>
  <si>
    <t>4106030547</t>
  </si>
  <si>
    <t>2224521-10-47</t>
  </si>
  <si>
    <t>B08WHX7KSJ</t>
  </si>
  <si>
    <t>4106030548</t>
  </si>
  <si>
    <t>2224521-10-48</t>
  </si>
  <si>
    <t>B08WJ6V2SL</t>
  </si>
  <si>
    <t>4106030549</t>
  </si>
  <si>
    <t>2224521-10-49</t>
  </si>
  <si>
    <t>B08WHY1426</t>
  </si>
  <si>
    <t>4106030550</t>
  </si>
  <si>
    <t>2224521-10-50</t>
  </si>
  <si>
    <t>B08WHRWQ1V</t>
  </si>
  <si>
    <t>2224521-12-38</t>
  </si>
  <si>
    <t>B08WH3ZKL3</t>
  </si>
  <si>
    <t>2224521-12-39</t>
  </si>
  <si>
    <t>B08WHXHYCK</t>
  </si>
  <si>
    <t>2224521-12-40</t>
  </si>
  <si>
    <t>B08WHPCXY7</t>
  </si>
  <si>
    <t>4106030641</t>
  </si>
  <si>
    <t>2224521-12-41</t>
  </si>
  <si>
    <t>B08WHHRRMM</t>
  </si>
  <si>
    <t>4106030642</t>
  </si>
  <si>
    <t>2224521-12-42</t>
  </si>
  <si>
    <t>B08WH7KP81</t>
  </si>
  <si>
    <t>4106030643</t>
  </si>
  <si>
    <t>2224521-12-43</t>
  </si>
  <si>
    <t>B08WHYSJ16</t>
  </si>
  <si>
    <t>4106030644</t>
  </si>
  <si>
    <t>2224521-12-44</t>
  </si>
  <si>
    <t>B08WHGZ1BP</t>
  </si>
  <si>
    <t>4106030645</t>
  </si>
  <si>
    <t>2224521-12-45</t>
  </si>
  <si>
    <t>B08WH9WCBL</t>
  </si>
  <si>
    <t>4106030646</t>
  </si>
  <si>
    <t>2224521-12-46</t>
  </si>
  <si>
    <t>B08WHWDMT7</t>
  </si>
  <si>
    <t>4106030647</t>
  </si>
  <si>
    <t>2224521-12-47</t>
  </si>
  <si>
    <t>B08WH6FC57</t>
  </si>
  <si>
    <t>4106030648</t>
  </si>
  <si>
    <t>2224521-12-48</t>
  </si>
  <si>
    <t>B08WJV2G3Z</t>
  </si>
  <si>
    <t>2224521-12-49</t>
  </si>
  <si>
    <t>B08WHXNF8D</t>
  </si>
  <si>
    <t>2224521-12-50</t>
  </si>
  <si>
    <t>B08WHYWLPV</t>
  </si>
  <si>
    <t>2224521-13-38</t>
  </si>
  <si>
    <t>B08WHJWZ4N</t>
  </si>
  <si>
    <t>2224521-13-39</t>
  </si>
  <si>
    <t>B08WH8JG1W</t>
  </si>
  <si>
    <t>2224521-13-40</t>
  </si>
  <si>
    <t>B08WH559VG</t>
  </si>
  <si>
    <t>4106030141</t>
  </si>
  <si>
    <t>2224521-13-41</t>
  </si>
  <si>
    <t>B08WHKC9W5</t>
  </si>
  <si>
    <t>4106030142</t>
  </si>
  <si>
    <t>2224521-13-42</t>
  </si>
  <si>
    <t>B08WHGT39X</t>
  </si>
  <si>
    <t>4106030143</t>
  </si>
  <si>
    <t>2224521-13-43</t>
  </si>
  <si>
    <t>B08WHGSGWY</t>
  </si>
  <si>
    <t>4106030144</t>
  </si>
  <si>
    <t>2224521-13-44</t>
  </si>
  <si>
    <t>B08WHJGR8Z</t>
  </si>
  <si>
    <t>4106030145</t>
  </si>
  <si>
    <t>2224521-13-45</t>
  </si>
  <si>
    <t>B08WHRNXGL</t>
  </si>
  <si>
    <t>4106030146</t>
  </si>
  <si>
    <t>2224521-13-46</t>
  </si>
  <si>
    <t>B08WHWZ3BD</t>
  </si>
  <si>
    <t>4106030147</t>
  </si>
  <si>
    <t>2224521-13-47</t>
  </si>
  <si>
    <t>B08WHHYNCF</t>
  </si>
  <si>
    <t>4106030148</t>
  </si>
  <si>
    <t>2224521-13-48</t>
  </si>
  <si>
    <t>B08WH9S7GZ</t>
  </si>
  <si>
    <t>4106030149</t>
  </si>
  <si>
    <t>2224521-13-49</t>
  </si>
  <si>
    <t>B08WJ4V1L3</t>
  </si>
  <si>
    <t>2224521-13-50</t>
  </si>
  <si>
    <t>B08WH49RJ3</t>
  </si>
  <si>
    <t>4107020536</t>
  </si>
  <si>
    <t>2224621-10-36</t>
  </si>
  <si>
    <t>B08WHLCQRR</t>
  </si>
  <si>
    <t>4107020537</t>
  </si>
  <si>
    <t>2224621-10-37</t>
  </si>
  <si>
    <t>B08WHC3PWY</t>
  </si>
  <si>
    <t>4107020538</t>
  </si>
  <si>
    <t>2224621-10-38</t>
  </si>
  <si>
    <t>B08WHG2Y4Z</t>
  </si>
  <si>
    <t>4107020539</t>
  </si>
  <si>
    <t>2224621-10-39</t>
  </si>
  <si>
    <t>B08WHMQ4W2</t>
  </si>
  <si>
    <t>4107020540</t>
  </si>
  <si>
    <t>2224621-10-40</t>
  </si>
  <si>
    <t>B08WHG2BN5</t>
  </si>
  <si>
    <t>4107020541</t>
  </si>
  <si>
    <t>2224621-10-41</t>
  </si>
  <si>
    <t>B08WHNDQMM</t>
  </si>
  <si>
    <t>4107020542</t>
  </si>
  <si>
    <t>2224621-10-42</t>
  </si>
  <si>
    <t>B08WJC5THX</t>
  </si>
  <si>
    <t>4107020543</t>
  </si>
  <si>
    <t>2224621-10-43</t>
  </si>
  <si>
    <t>B08WHQRT7J</t>
  </si>
  <si>
    <t>2224621-10-44</t>
  </si>
  <si>
    <t>B08WHCJLTJ</t>
  </si>
  <si>
    <t>4107020836</t>
  </si>
  <si>
    <t>2224621-1839-36</t>
  </si>
  <si>
    <t>B08WHYC6XM</t>
  </si>
  <si>
    <t>4107020837</t>
  </si>
  <si>
    <t>2224621-1839-37</t>
  </si>
  <si>
    <t>B08WHHNCLX</t>
  </si>
  <si>
    <t>4107020838</t>
  </si>
  <si>
    <t>2224621-1839-38</t>
  </si>
  <si>
    <t>B08WJ1CMHP</t>
  </si>
  <si>
    <t>4107020839</t>
  </si>
  <si>
    <t>2224621-1839-39</t>
  </si>
  <si>
    <t>B08WJ331RC</t>
  </si>
  <si>
    <t>4107020840</t>
  </si>
  <si>
    <t>2224621-1839-40</t>
  </si>
  <si>
    <t>B08WJ2RL82</t>
  </si>
  <si>
    <t>4107020841</t>
  </si>
  <si>
    <t>2224621-1839-41</t>
  </si>
  <si>
    <t>B08WH9ZNFB</t>
  </si>
  <si>
    <t>4107020842</t>
  </si>
  <si>
    <t>2224621-1839-42</t>
  </si>
  <si>
    <t>B08WJ9BKDJ</t>
  </si>
  <si>
    <t>4107020843</t>
  </si>
  <si>
    <t>2224621-1839-43</t>
  </si>
  <si>
    <t>B08WHXJ8GB</t>
  </si>
  <si>
    <t>2224621-1839-44</t>
  </si>
  <si>
    <t>B08WHF1QS6</t>
  </si>
  <si>
    <t>2510219-105-6</t>
  </si>
  <si>
    <t>B08WHBBK3T</t>
  </si>
  <si>
    <t>2510219-105-7</t>
  </si>
  <si>
    <t>B08WH2FP81</t>
  </si>
  <si>
    <t>4110027507</t>
  </si>
  <si>
    <t>2510219-105-8</t>
  </si>
  <si>
    <t>B08WH6CFQG</t>
  </si>
  <si>
    <t>4110027509</t>
  </si>
  <si>
    <t>2510219-105-9</t>
  </si>
  <si>
    <t>B08WHDN8VC</t>
  </si>
  <si>
    <t>4110027511</t>
  </si>
  <si>
    <t>2510219-105-10</t>
  </si>
  <si>
    <t>B08WH29YVD</t>
  </si>
  <si>
    <t>4110027513</t>
  </si>
  <si>
    <t>2510219-105-11</t>
  </si>
  <si>
    <t>B08WH4YZMN</t>
  </si>
  <si>
    <t>4110027515</t>
  </si>
  <si>
    <t>2510219-105-12</t>
  </si>
  <si>
    <t>B08WJ2V1J7</t>
  </si>
  <si>
    <t>4110027517</t>
  </si>
  <si>
    <t>2510219-105-13</t>
  </si>
  <si>
    <t>B08WHJ1CVL</t>
  </si>
  <si>
    <t>2510219-105-14</t>
  </si>
  <si>
    <t>B08WHCV86T</t>
  </si>
  <si>
    <t>4110027512</t>
  </si>
  <si>
    <t>FASTER-3 SHOES BLACK COOL GRAY 105</t>
  </si>
  <si>
    <t>2510219-105-105</t>
  </si>
  <si>
    <t>B08WJ13FKH</t>
  </si>
  <si>
    <t>4110027514</t>
  </si>
  <si>
    <t>FASTER-3 SHOES BLACK COOL GRAY 115</t>
  </si>
  <si>
    <t>2510219-105-115</t>
  </si>
  <si>
    <t>B08WHRB5QW</t>
  </si>
  <si>
    <t>4110027516</t>
  </si>
  <si>
    <t>FASTER-3 SHOES BLACK COOL GRAY 125</t>
  </si>
  <si>
    <t>2510219-105-125</t>
  </si>
  <si>
    <t>B08WHGNBP6</t>
  </si>
  <si>
    <t>FASTER-3 SHOES BLACK COOL GRAY 135</t>
  </si>
  <si>
    <t>2510219-105-135</t>
  </si>
  <si>
    <t>B08WHF5HLL</t>
  </si>
  <si>
    <t>FASTER-3 SHOES BLACK COOL GRAY 6.5</t>
  </si>
  <si>
    <t>2510219-105-6.5</t>
  </si>
  <si>
    <t>B08WHTK8D5</t>
  </si>
  <si>
    <t>FASTER-3 SHOES BLACK COOL GRAY 7.5</t>
  </si>
  <si>
    <t>2510219-105-7.5</t>
  </si>
  <si>
    <t>B08WH7PHTL</t>
  </si>
  <si>
    <t>4110027508</t>
  </si>
  <si>
    <t>FASTER-3 SHOES BLACK COOL GRAY 8.5</t>
  </si>
  <si>
    <t>2510219-105-8.5</t>
  </si>
  <si>
    <t>B08WHHHMKD</t>
  </si>
  <si>
    <t>4110027510</t>
  </si>
  <si>
    <t>FASTER-3 SHOES BLACK COOL GRAY 9.5</t>
  </si>
  <si>
    <t>2510219-105-9.5</t>
  </si>
  <si>
    <t>B08WHSWDT3</t>
  </si>
  <si>
    <t>2510219-1101-6</t>
  </si>
  <si>
    <t>B08WH54MT5</t>
  </si>
  <si>
    <t>2510219-1101-7</t>
  </si>
  <si>
    <t>B08WHLK7PB</t>
  </si>
  <si>
    <t>4110026707</t>
  </si>
  <si>
    <t>2510219-1101-8</t>
  </si>
  <si>
    <t>B08WH9RKHT</t>
  </si>
  <si>
    <t>4110026709</t>
  </si>
  <si>
    <t>2510219-1101-9</t>
  </si>
  <si>
    <t>B08WHL1MJV</t>
  </si>
  <si>
    <t>4110026711</t>
  </si>
  <si>
    <t>2510219-1101-10</t>
  </si>
  <si>
    <t>B08WHW31TC</t>
  </si>
  <si>
    <t>4110026713</t>
  </si>
  <si>
    <t>2510219-1101-11</t>
  </si>
  <si>
    <t>B08WJ33LD6</t>
  </si>
  <si>
    <t>4110026715</t>
  </si>
  <si>
    <t>2510219-1101-12</t>
  </si>
  <si>
    <t>B08WHBTRTC</t>
  </si>
  <si>
    <t>4110026717</t>
  </si>
  <si>
    <t>2510219-1101-13</t>
  </si>
  <si>
    <t>B08WHR1BY7</t>
  </si>
  <si>
    <t>2510219-1101-14</t>
  </si>
  <si>
    <t>B08WHKD7LK</t>
  </si>
  <si>
    <t>4110026712</t>
  </si>
  <si>
    <t>FASTER-3 SHOES BLACK GUN METAL 105</t>
  </si>
  <si>
    <t>2510219-1101-105</t>
  </si>
  <si>
    <t>B08WHWKF6H</t>
  </si>
  <si>
    <t>4110026714</t>
  </si>
  <si>
    <t>FASTER-3 SHOES BLACK GUN METAL 115</t>
  </si>
  <si>
    <t>2510219-1101-115</t>
  </si>
  <si>
    <t>B08WHDMWGP</t>
  </si>
  <si>
    <t>4110026716</t>
  </si>
  <si>
    <t>FASTER-3 SHOES BLACK GUN METAL 125</t>
  </si>
  <si>
    <t>2510219-1101-125</t>
  </si>
  <si>
    <t>B08WH9TQLL</t>
  </si>
  <si>
    <t>FASTER-3 SHOES BLACK GUN METAL 135</t>
  </si>
  <si>
    <t>2510219-1101-135</t>
  </si>
  <si>
    <t>B08WHDDPLT</t>
  </si>
  <si>
    <t>FASTER-3 SHOES BLACK GUN METAL 6.5</t>
  </si>
  <si>
    <t>2510219-1101-6.5</t>
  </si>
  <si>
    <t>B08WJ559XR</t>
  </si>
  <si>
    <t>FASTER-3 SHOES BLACK GUN METAL 7.5</t>
  </si>
  <si>
    <t>2510219-1101-7.5</t>
  </si>
  <si>
    <t>B08WHJWMBF</t>
  </si>
  <si>
    <t>4110026708</t>
  </si>
  <si>
    <t>FASTER-3 SHOES BLACK GUN METAL 8.5</t>
  </si>
  <si>
    <t>2510219-1101-8.5</t>
  </si>
  <si>
    <t>B08WHT5K7M</t>
  </si>
  <si>
    <t>4110026710</t>
  </si>
  <si>
    <t>FASTER-3 SHOES BLACK GUN METAL 9.5</t>
  </si>
  <si>
    <t>2510219-1101-9.5</t>
  </si>
  <si>
    <t>B08WHTR4GN</t>
  </si>
  <si>
    <t>2510319-1165-6</t>
  </si>
  <si>
    <t>B08WHD1CW3</t>
  </si>
  <si>
    <t>2510319-1165-7</t>
  </si>
  <si>
    <t>B08WHKMTZK</t>
  </si>
  <si>
    <t>2510319-1165-8</t>
  </si>
  <si>
    <t>B08WHZNZQF</t>
  </si>
  <si>
    <t>2510319-1165-9</t>
  </si>
  <si>
    <t>B08WK57C3B</t>
  </si>
  <si>
    <t>2510319-1165-10</t>
  </si>
  <si>
    <t>B08WHNZ6Y6</t>
  </si>
  <si>
    <t>2510319-1165-11</t>
  </si>
  <si>
    <t>B08WHGSH86</t>
  </si>
  <si>
    <t>2510319-1165-12</t>
  </si>
  <si>
    <t>B08WHJF9XH</t>
  </si>
  <si>
    <t>2510319-1165-13</t>
  </si>
  <si>
    <t>B08WK5784Y</t>
  </si>
  <si>
    <t>2510319-1165-14</t>
  </si>
  <si>
    <t>B08WHRHL8Y</t>
  </si>
  <si>
    <t>FASTER-3 RIDEKNIT SHOES BLACK GRAY BRIGHT RED 105</t>
  </si>
  <si>
    <t>2510319-1165-105</t>
  </si>
  <si>
    <t>B08WHKZ2MK</t>
  </si>
  <si>
    <t>FASTER-3 RIDEKNIT SHOES BLACK GRAY BRIGHT RED 115</t>
  </si>
  <si>
    <t>2510319-1165-115</t>
  </si>
  <si>
    <t>B08WH4M8XG</t>
  </si>
  <si>
    <t>FASTER-3 RIDEKNIT SHOES BLACK GRAY BRIGHT RED 125</t>
  </si>
  <si>
    <t>2510319-1165-125</t>
  </si>
  <si>
    <t>B08WHVX99M</t>
  </si>
  <si>
    <t>FASTER-3 RIDEKNIT SHOES BLACK GRAY BRIGHT RED 135</t>
  </si>
  <si>
    <t>2510319-1165-135</t>
  </si>
  <si>
    <t>B08WK1BHVR</t>
  </si>
  <si>
    <t>FASTER-3 RIDEKNIT SHOES BLACK GRAY BRIGHT RED 6.5</t>
  </si>
  <si>
    <t>2510319-1165-6.5</t>
  </si>
  <si>
    <t>B08WHKK5M5</t>
  </si>
  <si>
    <t>FASTER-3 RIDEKNIT SHOES BLACK GRAY BRIGHT RED 7.5</t>
  </si>
  <si>
    <t>2510319-1165-7.5</t>
  </si>
  <si>
    <t>B08WHCNKTM</t>
  </si>
  <si>
    <t>FASTER-3 RIDEKNIT SHOES BLACK GRAY BRIGHT RED 8.5</t>
  </si>
  <si>
    <t>2510319-1165-8.5</t>
  </si>
  <si>
    <t>B08WJ4Q9MX</t>
  </si>
  <si>
    <t>FASTER-3 RIDEKNIT SHOES BLACK GRAY BRIGHT RED 9.5</t>
  </si>
  <si>
    <t>2510319-1165-9.5</t>
  </si>
  <si>
    <t>B08WHQ7QGY</t>
  </si>
  <si>
    <t>2510319-1930-6</t>
  </si>
  <si>
    <t>B08WH8JRLL</t>
  </si>
  <si>
    <t>2510319-1930-7</t>
  </si>
  <si>
    <t>B08WHQXVHF</t>
  </si>
  <si>
    <t>2510319-1930-8</t>
  </si>
  <si>
    <t>B08WH6PF61</t>
  </si>
  <si>
    <t>2510319-1930-9</t>
  </si>
  <si>
    <t>B08WHM9586</t>
  </si>
  <si>
    <t>2510319-1930-10</t>
  </si>
  <si>
    <t>B08WHQ9FN7</t>
  </si>
  <si>
    <t>2510319-1930-11</t>
  </si>
  <si>
    <t>B08WH7K1LQ</t>
  </si>
  <si>
    <t>2510319-1930-12</t>
  </si>
  <si>
    <t>B08WHFTR5M</t>
  </si>
  <si>
    <t>2510319-1930-13</t>
  </si>
  <si>
    <t>B08WJ6TRVK</t>
  </si>
  <si>
    <t>2510319-1930-14</t>
  </si>
  <si>
    <t>B08WJ9CTK9</t>
  </si>
  <si>
    <t>FASTER-3 RIDEKNIT SHOES BLACK SILVER BRIGHT RED 105</t>
  </si>
  <si>
    <t>2510319-1930-105</t>
  </si>
  <si>
    <t>B08WJ53JNB</t>
  </si>
  <si>
    <t>FASTER-3 RIDEKNIT SHOES BLACK SILVER BRIGHT RED 115</t>
  </si>
  <si>
    <t>2510319-1930-115</t>
  </si>
  <si>
    <t>B08WHB47FS</t>
  </si>
  <si>
    <t>FASTER-3 RIDEKNIT SHOES BLACK SILVER BRIGHT RED 125</t>
  </si>
  <si>
    <t>2510319-1930-125</t>
  </si>
  <si>
    <t>B08WHNHCC4</t>
  </si>
  <si>
    <t>FASTER-3 RIDEKNIT SHOES BLACK SILVER BRIGHT RED 135</t>
  </si>
  <si>
    <t>2510319-1930-135</t>
  </si>
  <si>
    <t>B08WHGHQTW</t>
  </si>
  <si>
    <t>FASTER-3 RIDEKNIT SHOES BLACK SILVER BRIGHT RED 6.5</t>
  </si>
  <si>
    <t>2510319-1930-6.5</t>
  </si>
  <si>
    <t>B08WH6XSXZ</t>
  </si>
  <si>
    <t>FASTER-3 RIDEKNIT SHOES BLACK SILVER BRIGHT RED 7.5</t>
  </si>
  <si>
    <t>2510319-1930-7.5</t>
  </si>
  <si>
    <t>B08WHDV2JS</t>
  </si>
  <si>
    <t>FASTER-3 RIDEKNIT SHOES BLACK SILVER BRIGHT RED 8.5</t>
  </si>
  <si>
    <t>2510319-1930-8.5</t>
  </si>
  <si>
    <t>B08WHTZZGS</t>
  </si>
  <si>
    <t>FASTER-3 RIDEKNIT SHOES BLACK SILVER BRIGHT RED 9.5</t>
  </si>
  <si>
    <t>2510319-1930-9.5</t>
  </si>
  <si>
    <t>B08WH3VPJR</t>
  </si>
  <si>
    <t>2510419-1931-5</t>
  </si>
  <si>
    <t>B08WHGM3D7</t>
  </si>
  <si>
    <t>2510419-1931-6</t>
  </si>
  <si>
    <t>B08WHLWRFJ</t>
  </si>
  <si>
    <t>2510419-1931-7</t>
  </si>
  <si>
    <t>B08WHSFFWB</t>
  </si>
  <si>
    <t>2510419-1931-8</t>
  </si>
  <si>
    <t>B08WHCY4Z3</t>
  </si>
  <si>
    <t>2510419-1931-9</t>
  </si>
  <si>
    <t>B08WHFS6LQ</t>
  </si>
  <si>
    <t>2510419-1931-10</t>
  </si>
  <si>
    <t>B08WH28H97</t>
  </si>
  <si>
    <t>2510419-1931-11</t>
  </si>
  <si>
    <t>B08WHR6BNM</t>
  </si>
  <si>
    <t>STELLA FASTER-3 SHOES BLACK GUN METAL DIVA PINK 105</t>
  </si>
  <si>
    <t>2510419-1931-105</t>
  </si>
  <si>
    <t>B08WHPP7W4</t>
  </si>
  <si>
    <t>STELLA FASTER-3 SHOES BLACK GUN METAL DIVA PINK 115</t>
  </si>
  <si>
    <t>2510419-1931-115</t>
  </si>
  <si>
    <t>B08WHT5XN2</t>
  </si>
  <si>
    <t>STELLA FASTER-3 SHOES BLACK GUN METAL DIVA PINK 5.5</t>
  </si>
  <si>
    <t>2510419-1931-5.5</t>
  </si>
  <si>
    <t>B08X1BHYB3</t>
  </si>
  <si>
    <t>STELLA FASTER-3 SHOES BLACK GUN METAL DIVA PINK 6.5</t>
  </si>
  <si>
    <t>2510419-1931-6.5</t>
  </si>
  <si>
    <t>B08WHY237L</t>
  </si>
  <si>
    <t>STELLA FASTER-3 SHOES BLACK GUN METAL DIVA PINK 7.5</t>
  </si>
  <si>
    <t>2510419-1931-7.5</t>
  </si>
  <si>
    <t>B08WHPS6D5</t>
  </si>
  <si>
    <t>STELLA FASTER-3 SHOES BLACK GUN METAL DIVA PINK 8.5</t>
  </si>
  <si>
    <t>2510419-1931-8.5</t>
  </si>
  <si>
    <t>B08WHGDB8M</t>
  </si>
  <si>
    <t>STELLA FASTER-3 SHOES BLACK GUN METAL DIVA PINK 9.5</t>
  </si>
  <si>
    <t>2510419-1931-9.5</t>
  </si>
  <si>
    <t>B08WJMH8TC</t>
  </si>
  <si>
    <t>2510520-104-5</t>
  </si>
  <si>
    <t>B08WJQ4B4X</t>
  </si>
  <si>
    <t>2510520-104-6</t>
  </si>
  <si>
    <t>B08WJPM5J3</t>
  </si>
  <si>
    <t>2510520-104-7</t>
  </si>
  <si>
    <t>B08WJMZ6WT</t>
  </si>
  <si>
    <t>2510520-104-8</t>
  </si>
  <si>
    <t>B08WJMPHD2</t>
  </si>
  <si>
    <t>2510520-104-9</t>
  </si>
  <si>
    <t>B08WJP5FHL</t>
  </si>
  <si>
    <t>2510520-104-10</t>
  </si>
  <si>
    <t>B08WJMMBSZ</t>
  </si>
  <si>
    <t>2510520-104-11</t>
  </si>
  <si>
    <t>B08WJNPTFB</t>
  </si>
  <si>
    <t>STELLA FASTER-3 RIDEKNIT SHOES BLACK ANTHRACITE 105</t>
  </si>
  <si>
    <t>2510520-104-105</t>
  </si>
  <si>
    <t>B08WJNTTWZ</t>
  </si>
  <si>
    <t>STELLA FASTER-3 RIDEKNIT SHOES BLACK ANTHRACITE 115</t>
  </si>
  <si>
    <t>2510520-104-115</t>
  </si>
  <si>
    <t>B08WJQ9HSQ</t>
  </si>
  <si>
    <t>STELLA FASTER-3 RIDEKNIT SHOES BLACK ANTHRACITE 5.5</t>
  </si>
  <si>
    <t>2510520-104-5.5</t>
  </si>
  <si>
    <t>B08WJMRYST</t>
  </si>
  <si>
    <t>STELLA FASTER-3 RIDEKNIT SHOES BLACK ANTHRACITE 6.5</t>
  </si>
  <si>
    <t>2510520-104-6.5</t>
  </si>
  <si>
    <t>B08WJMFSQN</t>
  </si>
  <si>
    <t>STELLA FASTER-3 RIDEKNIT SHOES BLACK ANTHRACITE 7.5</t>
  </si>
  <si>
    <t>2510520-104-7.5</t>
  </si>
  <si>
    <t>B08WJPLD5H</t>
  </si>
  <si>
    <t>STELLA FASTER-3 RIDEKNIT SHOES BLACK ANTHRACITE 8.5</t>
  </si>
  <si>
    <t>2510520-104-8.5</t>
  </si>
  <si>
    <t>B08WJMFN1V</t>
  </si>
  <si>
    <t>STELLA FASTER-3 RIDEKNIT SHOES BLACK ANTHRACITE 9.5</t>
  </si>
  <si>
    <t>2510520-104-9.5</t>
  </si>
  <si>
    <t>B08WJMPWK4</t>
  </si>
  <si>
    <t>2510520-1939-5</t>
  </si>
  <si>
    <t>B08WJQ19SG</t>
  </si>
  <si>
    <t>2510520-1939-6</t>
  </si>
  <si>
    <t>B08WJNCMYW</t>
  </si>
  <si>
    <t>2510520-1939-7</t>
  </si>
  <si>
    <t>B08WJL9JT2</t>
  </si>
  <si>
    <t>2510520-1939-8</t>
  </si>
  <si>
    <t>B08WJN4TRV</t>
  </si>
  <si>
    <t>2510520-1939-9</t>
  </si>
  <si>
    <t>B08WJMZNBH</t>
  </si>
  <si>
    <t>2510520-1939-10</t>
  </si>
  <si>
    <t>B08WJNTLXN</t>
  </si>
  <si>
    <t>2510520-1939-11</t>
  </si>
  <si>
    <t>B08WJN1NRV</t>
  </si>
  <si>
    <t>STELLA FASTER-3 RIDEKNIT SHOES BLACK SILVER DIVA PINK 105</t>
  </si>
  <si>
    <t>2510520-1939-105</t>
  </si>
  <si>
    <t>B08WJNPF62</t>
  </si>
  <si>
    <t>STELLA FASTER-3 RIDEKNIT SHOES BLACK SILVER DIVA PINK 115</t>
  </si>
  <si>
    <t>2510520-1939-115</t>
  </si>
  <si>
    <t>B08WJMVNDB</t>
  </si>
  <si>
    <t>STELLA FASTER-3 RIDEKNIT SHOES BLACK SILVER DIVA PINK 5.5</t>
  </si>
  <si>
    <t>2510520-1939-5.5</t>
  </si>
  <si>
    <t>B08WJP1PH7</t>
  </si>
  <si>
    <t>STELLA FASTER-3 RIDEKNIT SHOES BLACK SILVER DIVA PINK 6.5</t>
  </si>
  <si>
    <t>2510520-1939-6.5</t>
  </si>
  <si>
    <t>B08WJLT8YS</t>
  </si>
  <si>
    <t>STELLA FASTER-3 RIDEKNIT SHOES BLACK SILVER DIVA PINK 7.5</t>
  </si>
  <si>
    <t>2510520-1939-7.5</t>
  </si>
  <si>
    <t>B08WJMQ9JS</t>
  </si>
  <si>
    <t>STELLA FASTER-3 RIDEKNIT SHOES BLACK SILVER DIVA PINK 8.5</t>
  </si>
  <si>
    <t>2510520-1939-8.5</t>
  </si>
  <si>
    <t>B08WJPQLBV</t>
  </si>
  <si>
    <t>STELLA FASTER-3 RIDEKNIT SHOES BLACK SILVER DIVA PINK 9.5</t>
  </si>
  <si>
    <t>2510520-1939-9.5</t>
  </si>
  <si>
    <t>B08WJQ1J85</t>
  </si>
  <si>
    <t>2654321-10-6</t>
  </si>
  <si>
    <t>B08WJQJ235</t>
  </si>
  <si>
    <t>2654321-10-7</t>
  </si>
  <si>
    <t>B08WJPYW33</t>
  </si>
  <si>
    <t>2654321-10-8</t>
  </si>
  <si>
    <t>B08WJN5JT2</t>
  </si>
  <si>
    <t>2654321-10-9</t>
  </si>
  <si>
    <t>B08WJMTXCX</t>
  </si>
  <si>
    <t>2654321-10-10</t>
  </si>
  <si>
    <t>B08WJQPSD4</t>
  </si>
  <si>
    <t>2654321-10-11</t>
  </si>
  <si>
    <t>B08WJP9F4T</t>
  </si>
  <si>
    <t>2654321-10-12</t>
  </si>
  <si>
    <t>B08WJPY4LR</t>
  </si>
  <si>
    <t>2654321-10-13</t>
  </si>
  <si>
    <t>B08WJPZ93T</t>
  </si>
  <si>
    <t>2654321-10-14</t>
  </si>
  <si>
    <t>B08WJPD9L6</t>
  </si>
  <si>
    <t>SPEEDFORCE SHOES BLACK 105</t>
  </si>
  <si>
    <t>2654321-10-105</t>
  </si>
  <si>
    <t>B08WJMWWBS</t>
  </si>
  <si>
    <t>SPEEDFORCE SHOES BLACK 115</t>
  </si>
  <si>
    <t>2654321-10-115</t>
  </si>
  <si>
    <t>B08WJP5YZG</t>
  </si>
  <si>
    <t>SPEEDFORCE SHOES BLACK 125</t>
  </si>
  <si>
    <t>2654321-10-125</t>
  </si>
  <si>
    <t>B08WJN77YZ</t>
  </si>
  <si>
    <t>SPEEDFORCE SHOES BLACK 135</t>
  </si>
  <si>
    <t>2654321-10-135</t>
  </si>
  <si>
    <t>B08WJPRXFQ</t>
  </si>
  <si>
    <t>SPEEDFORCE SHOES BLACK 6.5</t>
  </si>
  <si>
    <t>2654321-10-6.5</t>
  </si>
  <si>
    <t>B08WJRC2VJ</t>
  </si>
  <si>
    <t>SPEEDFORCE SHOES BLACK 7.5</t>
  </si>
  <si>
    <t>2654321-10-7.5</t>
  </si>
  <si>
    <t>B08WJPTFDF</t>
  </si>
  <si>
    <t>SPEEDFORCE SHOES BLACK 8.5</t>
  </si>
  <si>
    <t>2654321-10-8.5</t>
  </si>
  <si>
    <t>B08WJPHDTB</t>
  </si>
  <si>
    <t>SPEEDFORCE SHOES BLACK 9.5</t>
  </si>
  <si>
    <t>2654321-10-9.5</t>
  </si>
  <si>
    <t>B08WJPYMNP</t>
  </si>
  <si>
    <t>2654321-12-6</t>
  </si>
  <si>
    <t>B08WJP4JMF</t>
  </si>
  <si>
    <t>2654321-12-7</t>
  </si>
  <si>
    <t>B08WJNV8PT</t>
  </si>
  <si>
    <t>2654321-12-8</t>
  </si>
  <si>
    <t>B08WJPZ93V</t>
  </si>
  <si>
    <t>2654321-12-9</t>
  </si>
  <si>
    <t>B08WJN8RL6</t>
  </si>
  <si>
    <t>2654321-12-10</t>
  </si>
  <si>
    <t>B08WJQ7JZQ</t>
  </si>
  <si>
    <t>2654321-12-11</t>
  </si>
  <si>
    <t>B08WJQ5JKR</t>
  </si>
  <si>
    <t>2654321-12-12</t>
  </si>
  <si>
    <t>B08WJPRNCS</t>
  </si>
  <si>
    <t>2654321-12-13</t>
  </si>
  <si>
    <t>B08WJNY4CJ</t>
  </si>
  <si>
    <t>2654321-12-14</t>
  </si>
  <si>
    <t>B08WJPT39J</t>
  </si>
  <si>
    <t>SPEEDFORCE SHOES BLACK WHITE 105</t>
  </si>
  <si>
    <t>2654321-12-105</t>
  </si>
  <si>
    <t>B08WJP25WY</t>
  </si>
  <si>
    <t>SPEEDFORCE SHOES BLACK WHITE 115</t>
  </si>
  <si>
    <t>2654321-12-115</t>
  </si>
  <si>
    <t>B08WJNDBH5</t>
  </si>
  <si>
    <t>SPEEDFORCE SHOES BLACK WHITE 125</t>
  </si>
  <si>
    <t>2654321-12-125</t>
  </si>
  <si>
    <t>B08WK59W8V</t>
  </si>
  <si>
    <t>SPEEDFORCE SHOES BLACK WHITE 135</t>
  </si>
  <si>
    <t>2654321-12-135</t>
  </si>
  <si>
    <t>B08WJPHKM8</t>
  </si>
  <si>
    <t>SPEEDFORCE SHOES BLACK WHITE 6.5</t>
  </si>
  <si>
    <t>2654321-12-6.5</t>
  </si>
  <si>
    <t>B08WJPT5RZ</t>
  </si>
  <si>
    <t>SPEEDFORCE SHOES BLACK WHITE 7.5</t>
  </si>
  <si>
    <t>2654321-12-7.5</t>
  </si>
  <si>
    <t>B08WJQCGLK</t>
  </si>
  <si>
    <t>SPEEDFORCE SHOES BLACK WHITE 8.5</t>
  </si>
  <si>
    <t>2654321-12-8.5</t>
  </si>
  <si>
    <t>B08WJPCLYT</t>
  </si>
  <si>
    <t>SPEEDFORCE SHOES BLACK WHITE 9.5</t>
  </si>
  <si>
    <t>2654321-12-9.5</t>
  </si>
  <si>
    <t>B08WJPFKGZ</t>
  </si>
  <si>
    <t>2654321-123-6</t>
  </si>
  <si>
    <t>B08WJP388X</t>
  </si>
  <si>
    <t>2654321-123-7</t>
  </si>
  <si>
    <t>B08WJP2W1B</t>
  </si>
  <si>
    <t>2654321-123-8</t>
  </si>
  <si>
    <t>B08WJQG6PL</t>
  </si>
  <si>
    <t>2654321-123-9</t>
  </si>
  <si>
    <t>B08WJQ9TXR</t>
  </si>
  <si>
    <t>2654321-123-10</t>
  </si>
  <si>
    <t>B08WJN5JT3</t>
  </si>
  <si>
    <t>2654321-123-11</t>
  </si>
  <si>
    <t>B08WJNRYLP</t>
  </si>
  <si>
    <t>2654321-123-12</t>
  </si>
  <si>
    <t>B08WJQQTYP</t>
  </si>
  <si>
    <t>2654321-123-13</t>
  </si>
  <si>
    <t>B08WJMN95C</t>
  </si>
  <si>
    <t>2654321-123-14</t>
  </si>
  <si>
    <t>B08WJNY517</t>
  </si>
  <si>
    <t>SPEEDFORCE SHOES BLACK WHITE RED 105</t>
  </si>
  <si>
    <t>2654321-123-105</t>
  </si>
  <si>
    <t>B08WJQCMB2</t>
  </si>
  <si>
    <t>SPEEDFORCE SHOES BLACK WHITE RED 115</t>
  </si>
  <si>
    <t>2654321-123-115</t>
  </si>
  <si>
    <t>B08WJPPMSS</t>
  </si>
  <si>
    <t>SPEEDFORCE SHOES BLACK WHITE RED 125</t>
  </si>
  <si>
    <t>2654321-123-125</t>
  </si>
  <si>
    <t>B08WJQLMP3</t>
  </si>
  <si>
    <t>SPEEDFORCE SHOES BLACK WHITE RED 135</t>
  </si>
  <si>
    <t>2654321-123-135</t>
  </si>
  <si>
    <t>B08WJQ2H2L</t>
  </si>
  <si>
    <t>SPEEDFORCE SHOES BLACK WHITE RED 6.5</t>
  </si>
  <si>
    <t>2654321-123-6.5</t>
  </si>
  <si>
    <t>B08WJQPRP9</t>
  </si>
  <si>
    <t>SPEEDFORCE SHOES BLACK WHITE RED 7.5</t>
  </si>
  <si>
    <t>2654321-123-7.5</t>
  </si>
  <si>
    <t>B08WJNCH7L</t>
  </si>
  <si>
    <t>SPEEDFORCE SHOES BLACK WHITE RED 8.5</t>
  </si>
  <si>
    <t>2654321-123-8.5</t>
  </si>
  <si>
    <t>B08WJP7VSQ</t>
  </si>
  <si>
    <t>SPEEDFORCE SHOES BLACK WHITE RED 9.5</t>
  </si>
  <si>
    <t>2654321-123-9.5</t>
  </si>
  <si>
    <t>B08WJPZ3DS</t>
  </si>
  <si>
    <t>2850021-1714-6</t>
  </si>
  <si>
    <t>B08WJPZ5QH</t>
  </si>
  <si>
    <t>2850021-1714-7</t>
  </si>
  <si>
    <t>B08WJPWN1M</t>
  </si>
  <si>
    <t>2850021-1714-8</t>
  </si>
  <si>
    <t>B08WJQYM1S</t>
  </si>
  <si>
    <t>GRANGE RIDING SHOES BLACK MOOD INDIGO 6.5</t>
  </si>
  <si>
    <t>2850021-1714-6.5</t>
  </si>
  <si>
    <t>B08WJPHBW9</t>
  </si>
  <si>
    <t>GRANGE RIDING SHOES BLACK MOOD INDIGO 7.5</t>
  </si>
  <si>
    <t>2850021-1714-7.5</t>
  </si>
  <si>
    <t>B08WJQF73M</t>
  </si>
  <si>
    <t>2850021-1714-9</t>
  </si>
  <si>
    <t>B08WJQ9PCR</t>
  </si>
  <si>
    <t>2850021-1714-10</t>
  </si>
  <si>
    <t>B08WJPSLYD</t>
  </si>
  <si>
    <t>2850021-1714-11</t>
  </si>
  <si>
    <t>B08WJQLY6L</t>
  </si>
  <si>
    <t>2850021-1714-12</t>
  </si>
  <si>
    <t>B08WJQXLC8</t>
  </si>
  <si>
    <t>2850021-1714-13</t>
  </si>
  <si>
    <t>B08WJQ6FDS</t>
  </si>
  <si>
    <t>2850021-1714-14</t>
  </si>
  <si>
    <t>B08WJNVRL3</t>
  </si>
  <si>
    <t>GRANGE RIDING SHOES BLACK MOOD INDIGO 105</t>
  </si>
  <si>
    <t>2850021-1714-105</t>
  </si>
  <si>
    <t>B08WJPWRNY</t>
  </si>
  <si>
    <t>GRANGE RIDING SHOES BLACK MOOD INDIGO 115</t>
  </si>
  <si>
    <t>2850021-1714-115</t>
  </si>
  <si>
    <t>B08WJPSV8F</t>
  </si>
  <si>
    <t>GRANGE RIDING SHOES BLACK MOOD INDIGO 125</t>
  </si>
  <si>
    <t>2850021-1714-125</t>
  </si>
  <si>
    <t>B08WJQFJJZ</t>
  </si>
  <si>
    <t>GRANGE RIDING SHOES BLACK MOOD INDIGO 135</t>
  </si>
  <si>
    <t>2850021-1714-135</t>
  </si>
  <si>
    <t>B08WJR2TB3</t>
  </si>
  <si>
    <t>GRANGE RIDING SHOES BLACK MOOD INDIGO 8.5</t>
  </si>
  <si>
    <t>2850021-1714-8.5</t>
  </si>
  <si>
    <t>B08WJQ7R7B</t>
  </si>
  <si>
    <t>GRANGE RIDING SHOES BLACK MOOD INDIGO 9.5</t>
  </si>
  <si>
    <t>2850021-1714-9.5</t>
  </si>
  <si>
    <t>B08WJQ8CQ6</t>
  </si>
  <si>
    <t>4024218448</t>
  </si>
  <si>
    <t>GP PLUS R V3 RIDEKNIT LEATHER JACKET BLACK RED FLUO 48</t>
  </si>
  <si>
    <t>3100321-1030-48</t>
  </si>
  <si>
    <t>B08WJS6S12</t>
  </si>
  <si>
    <t>4024218450</t>
  </si>
  <si>
    <t>GP PLUS R V3 RIDEKNIT LEATHER JACKET BLACK RED FLUO 50</t>
  </si>
  <si>
    <t>3100321-1030-50</t>
  </si>
  <si>
    <t>B08WJP8KR4</t>
  </si>
  <si>
    <t>4024218452</t>
  </si>
  <si>
    <t>GP PLUS R V3 RIDEKNIT LEATHER JACKET BLACK RED FLUO 52</t>
  </si>
  <si>
    <t>3100321-1030-52</t>
  </si>
  <si>
    <t>B08WJPS2TW</t>
  </si>
  <si>
    <t>4024218454</t>
  </si>
  <si>
    <t>GP PLUS R V3 RIDEKNIT LEATHER JACKET BLACK RED FLUO 54</t>
  </si>
  <si>
    <t>3100321-1030-54</t>
  </si>
  <si>
    <t>B08WJQXHPW</t>
  </si>
  <si>
    <t>4024218456</t>
  </si>
  <si>
    <t>GP PLUS R V3 RIDEKNIT LEATHER JACKET BLACK RED FLUO 56</t>
  </si>
  <si>
    <t>3100321-1030-56</t>
  </si>
  <si>
    <t>B08WJRK4BQ</t>
  </si>
  <si>
    <t>4024218458</t>
  </si>
  <si>
    <t>GP PLUS R V3 RIDEKNIT LEATHER JACKET BLACK RED FLUO 58</t>
  </si>
  <si>
    <t>3100321-1030-58</t>
  </si>
  <si>
    <t>B08WJRSJFH</t>
  </si>
  <si>
    <t>4024218460</t>
  </si>
  <si>
    <t>GP PLUS R V3 RIDEKNIT LEATHER JACKET BLACK RED FLUO 60</t>
  </si>
  <si>
    <t>3100321-1030-60</t>
  </si>
  <si>
    <t>B08WJP1XQL</t>
  </si>
  <si>
    <t>GP PLUS R V3 RIDEKNIT LEATHER JACKET BLACK RED FLUO 62</t>
  </si>
  <si>
    <t>3100321-1030-62</t>
  </si>
  <si>
    <t>B08WJQDPPS</t>
  </si>
  <si>
    <t>GP PLUS R V3 RIDEKNIT LEATHER JACKET BLACK RED FLUO 64</t>
  </si>
  <si>
    <t>3100321-1030-64</t>
  </si>
  <si>
    <t>B08WJQJDS2</t>
  </si>
  <si>
    <t>4024215548</t>
  </si>
  <si>
    <t>GP PLUS R V3 RIDEKNIT LEATHER JACKET BLACK BLACK 48</t>
  </si>
  <si>
    <t>3100321-1100-48</t>
  </si>
  <si>
    <t>B08WJRKL1R</t>
  </si>
  <si>
    <t>4024215550</t>
  </si>
  <si>
    <t>GP PLUS R V3 RIDEKNIT LEATHER JACKET BLACK BLACK 50</t>
  </si>
  <si>
    <t>3100321-1100-50</t>
  </si>
  <si>
    <t>B08WJPQQFZ</t>
  </si>
  <si>
    <t>4024215552</t>
  </si>
  <si>
    <t>GP PLUS R V3 RIDEKNIT LEATHER JACKET BLACK BLACK 52</t>
  </si>
  <si>
    <t>3100321-1100-52</t>
  </si>
  <si>
    <t>B08WJPFPTY</t>
  </si>
  <si>
    <t>4024215554</t>
  </si>
  <si>
    <t>GP PLUS R V3 RIDEKNIT LEATHER JACKET BLACK BLACK 54</t>
  </si>
  <si>
    <t>3100321-1100-54</t>
  </si>
  <si>
    <t>B08WJR1PRW</t>
  </si>
  <si>
    <t>4024215556</t>
  </si>
  <si>
    <t>GP PLUS R V3 RIDEKNIT LEATHER JACKET BLACK BLACK 56</t>
  </si>
  <si>
    <t>3100321-1100-56</t>
  </si>
  <si>
    <t>B08WJQ229M</t>
  </si>
  <si>
    <t>4024215558</t>
  </si>
  <si>
    <t>GP PLUS R V3 RIDEKNIT LEATHER JACKET BLACK BLACK 58</t>
  </si>
  <si>
    <t>3100321-1100-58</t>
  </si>
  <si>
    <t>B08WJQXLRR</t>
  </si>
  <si>
    <t>4024215560</t>
  </si>
  <si>
    <t>GP PLUS R V3 RIDEKNIT LEATHER JACKET BLACK BLACK 60</t>
  </si>
  <si>
    <t>3100321-1100-60</t>
  </si>
  <si>
    <t>B08WJQ4174</t>
  </si>
  <si>
    <t>4024215562</t>
  </si>
  <si>
    <t>GP PLUS R V3 RIDEKNIT LEATHER JACKET BLACK BLACK 62</t>
  </si>
  <si>
    <t>3100321-1100-62</t>
  </si>
  <si>
    <t>B08WJPQY6B</t>
  </si>
  <si>
    <t>GP PLUS R V3 RIDEKNIT LEATHER JACKET BLACK BLACK 64</t>
  </si>
  <si>
    <t>3100321-1100-64</t>
  </si>
  <si>
    <t>B08WJPWSNW</t>
  </si>
  <si>
    <t>4024210148</t>
  </si>
  <si>
    <t>GP PLUS R V3 RIDEKNIT LEATHER JACKET BLACK WHITE BRIGHT RED 48</t>
  </si>
  <si>
    <t>3100321-1304-48</t>
  </si>
  <si>
    <t>B08WK7CM6M</t>
  </si>
  <si>
    <t>4024210150</t>
  </si>
  <si>
    <t>GP PLUS R V3 RIDEKNIT LEATHER JACKET BLACK WHITE BRIGHT RED 50</t>
  </si>
  <si>
    <t>3100321-1304-50</t>
  </si>
  <si>
    <t>B08WJPPT7P</t>
  </si>
  <si>
    <t>4024210152</t>
  </si>
  <si>
    <t>GP PLUS R V3 RIDEKNIT LEATHER JACKET BLACK WHITE BRIGHT RED 52</t>
  </si>
  <si>
    <t>3100321-1304-52</t>
  </si>
  <si>
    <t>B08WJQ58GS</t>
  </si>
  <si>
    <t>4024210154</t>
  </si>
  <si>
    <t>GP PLUS R V3 RIDEKNIT LEATHER JACKET BLACK WHITE BRIGHT RED 54</t>
  </si>
  <si>
    <t>3100321-1304-54</t>
  </si>
  <si>
    <t>B08WJPND46</t>
  </si>
  <si>
    <t>4024210156</t>
  </si>
  <si>
    <t>GP PLUS R V3 RIDEKNIT LEATHER JACKET BLACK WHITE BRIGHT RED 56</t>
  </si>
  <si>
    <t>3100321-1304-56</t>
  </si>
  <si>
    <t>B08WJR55K3</t>
  </si>
  <si>
    <t>4024210158</t>
  </si>
  <si>
    <t>GP PLUS R V3 RIDEKNIT LEATHER JACKET BLACK WHITE BRIGHT RED 58</t>
  </si>
  <si>
    <t>3100321-1304-58</t>
  </si>
  <si>
    <t>B08WJPX4VQ</t>
  </si>
  <si>
    <t>4024210160</t>
  </si>
  <si>
    <t>GP PLUS R V3 RIDEKNIT LEATHER JACKET BLACK WHITE BRIGHT RED 60</t>
  </si>
  <si>
    <t>3100321-1304-60</t>
  </si>
  <si>
    <t>B08WJNPX3L</t>
  </si>
  <si>
    <t>GP PLUS R V3 RIDEKNIT LEATHER JACKET BLACK WHITE BRIGHT RED 62</t>
  </si>
  <si>
    <t>3100321-1304-62</t>
  </si>
  <si>
    <t>B08WJS3CK8</t>
  </si>
  <si>
    <t>GP PLUS R V3 RIDEKNIT LEATHER JACKET BLACK WHITE BRIGHT RED 64</t>
  </si>
  <si>
    <t>3100321-1304-64</t>
  </si>
  <si>
    <t>B08WJP76VR</t>
  </si>
  <si>
    <t>4025218748</t>
  </si>
  <si>
    <t>FASTER V2 AIRFLOW LEATHER JACKET BLACK WHITE RED FLUO 48</t>
  </si>
  <si>
    <t>3103621-1030-48</t>
  </si>
  <si>
    <t>B08WJQ8WJP</t>
  </si>
  <si>
    <t>4025218750</t>
  </si>
  <si>
    <t>FASTER V2 AIRFLOW LEATHER JACKET BLACK WHITE RED FLUO 50</t>
  </si>
  <si>
    <t>3103621-1030-50</t>
  </si>
  <si>
    <t>B08WJR72T1</t>
  </si>
  <si>
    <t>4025218752</t>
  </si>
  <si>
    <t>FASTER V2 AIRFLOW LEATHER JACKET BLACK WHITE RED FLUO 52</t>
  </si>
  <si>
    <t>3103621-1030-52</t>
  </si>
  <si>
    <t>B08WJQD6XT</t>
  </si>
  <si>
    <t>4025218754</t>
  </si>
  <si>
    <t>FASTER V2 AIRFLOW LEATHER JACKET BLACK WHITE RED FLUO 54</t>
  </si>
  <si>
    <t>3103621-1030-54</t>
  </si>
  <si>
    <t>B08WJQ2H4H</t>
  </si>
  <si>
    <t>4025218756</t>
  </si>
  <si>
    <t>FASTER V2 AIRFLOW LEATHER JACKET BLACK WHITE RED FLUO 56</t>
  </si>
  <si>
    <t>3103621-1030-56</t>
  </si>
  <si>
    <t>B08WJSCD2Y</t>
  </si>
  <si>
    <t>4025218758</t>
  </si>
  <si>
    <t>FASTER V2 AIRFLOW LEATHER JACKET BLACK WHITE RED FLUO 58</t>
  </si>
  <si>
    <t>3103621-1030-58</t>
  </si>
  <si>
    <t>B08WJQY7V2</t>
  </si>
  <si>
    <t>4025218760</t>
  </si>
  <si>
    <t>FASTER V2 AIRFLOW LEATHER JACKET BLACK WHITE RED FLUO 60</t>
  </si>
  <si>
    <t>3103621-1030-60</t>
  </si>
  <si>
    <t>B08WJR8VXZ</t>
  </si>
  <si>
    <t>4025215548</t>
  </si>
  <si>
    <t>FASTER V2 AIRFLOW LEATHER JACKET BLACK BLACK 48</t>
  </si>
  <si>
    <t>3103621-1100-48</t>
  </si>
  <si>
    <t>B08WJQCWMC</t>
  </si>
  <si>
    <t>4025215550</t>
  </si>
  <si>
    <t>FASTER V2 AIRFLOW LEATHER JACKET BLACK BLACK 50</t>
  </si>
  <si>
    <t>3103621-1100-50</t>
  </si>
  <si>
    <t>B08WJQM6JQ</t>
  </si>
  <si>
    <t>4025215552</t>
  </si>
  <si>
    <t>FASTER V2 AIRFLOW LEATHER JACKET BLACK BLACK 52</t>
  </si>
  <si>
    <t>3103621-1100-52</t>
  </si>
  <si>
    <t>B08WJSNYGR</t>
  </si>
  <si>
    <t>4025215554</t>
  </si>
  <si>
    <t>FASTER V2 AIRFLOW LEATHER JACKET BLACK BLACK 54</t>
  </si>
  <si>
    <t>3103621-1100-54</t>
  </si>
  <si>
    <t>B08WJSDNHR</t>
  </si>
  <si>
    <t>4025215556</t>
  </si>
  <si>
    <t>FASTER V2 AIRFLOW LEATHER JACKET BLACK BLACK 56</t>
  </si>
  <si>
    <t>3103621-1100-56</t>
  </si>
  <si>
    <t>B08WJNT8FF</t>
  </si>
  <si>
    <t>4025215558</t>
  </si>
  <si>
    <t>FASTER V2 AIRFLOW LEATHER JACKET BLACK BLACK 58</t>
  </si>
  <si>
    <t>3103621-1100-58</t>
  </si>
  <si>
    <t>B08WJQXS9B</t>
  </si>
  <si>
    <t>4025215560</t>
  </si>
  <si>
    <t>FASTER V2 AIRFLOW LEATHER JACKET BLACK BLACK 60</t>
  </si>
  <si>
    <t>3103621-1100-60</t>
  </si>
  <si>
    <t>B08WJQN3LQ</t>
  </si>
  <si>
    <t>4025210648</t>
  </si>
  <si>
    <t>FASTER V2 AIRFLOW LEATHER JACKET BLACK WHITE 48</t>
  </si>
  <si>
    <t>3103621-12-48</t>
  </si>
  <si>
    <t>B08WJPY1HP</t>
  </si>
  <si>
    <t>4025210650</t>
  </si>
  <si>
    <t>FASTER V2 AIRFLOW LEATHER JACKET BLACK WHITE 50</t>
  </si>
  <si>
    <t>3103621-12-50</t>
  </si>
  <si>
    <t>B08WJRGBLG</t>
  </si>
  <si>
    <t>4025210652</t>
  </si>
  <si>
    <t>FASTER V2 AIRFLOW LEATHER JACKET BLACK WHITE 52</t>
  </si>
  <si>
    <t>3103621-12-52</t>
  </si>
  <si>
    <t>B08WJPZFNJ</t>
  </si>
  <si>
    <t>4025210654</t>
  </si>
  <si>
    <t>FASTER V2 AIRFLOW LEATHER JACKET BLACK WHITE 54</t>
  </si>
  <si>
    <t>3103621-12-54</t>
  </si>
  <si>
    <t>B08WJQZQ8H</t>
  </si>
  <si>
    <t>4025210656</t>
  </si>
  <si>
    <t>FASTER V2 AIRFLOW LEATHER JACKET BLACK WHITE 56</t>
  </si>
  <si>
    <t>3103621-12-56</t>
  </si>
  <si>
    <t>B08WJQ2PJG</t>
  </si>
  <si>
    <t>4025210658</t>
  </si>
  <si>
    <t>FASTER V2 AIRFLOW LEATHER JACKET BLACK WHITE 58</t>
  </si>
  <si>
    <t>3103621-12-58</t>
  </si>
  <si>
    <t>B08WJR9FVM</t>
  </si>
  <si>
    <t>4025210660</t>
  </si>
  <si>
    <t>FASTER V2 AIRFLOW LEATHER JACKET BLACK WHITE 60</t>
  </si>
  <si>
    <t>3103621-12-60</t>
  </si>
  <si>
    <t>B08WJQVGSR</t>
  </si>
  <si>
    <t>4012218448</t>
  </si>
  <si>
    <t>GP FORCE CHASER LEATHER SUIT 1 PC BLACK RED FLUO 48</t>
  </si>
  <si>
    <t>3150321-1030-48</t>
  </si>
  <si>
    <t>B08WJRV4VT</t>
  </si>
  <si>
    <t>4012218450</t>
  </si>
  <si>
    <t>GP FORCE CHASER LEATHER SUIT 1 PC BLACK RED FLUO 50</t>
  </si>
  <si>
    <t>3150321-1030-50</t>
  </si>
  <si>
    <t>B08WJQFHTZ</t>
  </si>
  <si>
    <t>4012218452</t>
  </si>
  <si>
    <t>GP FORCE CHASER LEATHER SUIT 1 PC BLACK RED FLUO 52</t>
  </si>
  <si>
    <t>3150321-1030-52</t>
  </si>
  <si>
    <t>B08WJQQ1N5</t>
  </si>
  <si>
    <t>4012218454</t>
  </si>
  <si>
    <t>GP FORCE CHASER LEATHER SUIT 1 PC BLACK RED FLUO 54</t>
  </si>
  <si>
    <t>3150321-1030-54</t>
  </si>
  <si>
    <t>B08WJRVPQ1</t>
  </si>
  <si>
    <t>4012218456</t>
  </si>
  <si>
    <t>GP FORCE CHASER LEATHER SUIT 1 PC BLACK RED FLUO 56</t>
  </si>
  <si>
    <t>3150321-1030-56</t>
  </si>
  <si>
    <t>B08WJQFNP6</t>
  </si>
  <si>
    <t>4012218458</t>
  </si>
  <si>
    <t>GP FORCE CHASER LEATHER SUIT 1 PC BLACK RED FLUO 58</t>
  </si>
  <si>
    <t>3150321-1030-58</t>
  </si>
  <si>
    <t>B08WJRTY2M</t>
  </si>
  <si>
    <t>4012218460</t>
  </si>
  <si>
    <t>GP FORCE CHASER LEATHER SUIT 1 PC BLACK RED FLUO 60</t>
  </si>
  <si>
    <t>3150321-1030-60</t>
  </si>
  <si>
    <t>B08WJPSQ9W</t>
  </si>
  <si>
    <t>4012218462</t>
  </si>
  <si>
    <t>GP FORCE CHASER LEATHER SUIT 1 PC BLACK RED FLUO 62</t>
  </si>
  <si>
    <t>3150321-1030-62</t>
  </si>
  <si>
    <t>B08WJQ5J24</t>
  </si>
  <si>
    <t>4012218464</t>
  </si>
  <si>
    <t>GP FORCE CHASER LEATHER SUIT 1 PC BLACK RED FLUO 64</t>
  </si>
  <si>
    <t>3150321-1030-64</t>
  </si>
  <si>
    <t>B08WJR8XM3</t>
  </si>
  <si>
    <t>4012218848</t>
  </si>
  <si>
    <t>GP FORCE CHASER LEATHER SUIT 1 PC BLACK WHITE RED FL YELLOW FL 48</t>
  </si>
  <si>
    <t>3150321-1236-48</t>
  </si>
  <si>
    <t>B08WJPZL4J</t>
  </si>
  <si>
    <t>4012218850</t>
  </si>
  <si>
    <t>GP FORCE CHASER LEATHER SUIT 1 PC BLACK WHITE RED FL YELLOW FL 50</t>
  </si>
  <si>
    <t>3150321-1236-50</t>
  </si>
  <si>
    <t>B08WJQZ87B</t>
  </si>
  <si>
    <t>4012218852</t>
  </si>
  <si>
    <t>GP FORCE CHASER LEATHER SUIT 1 PC BLACK WHITE RED FL YELLOW FL 52</t>
  </si>
  <si>
    <t>3150321-1236-52</t>
  </si>
  <si>
    <t>B08WJQCCH5</t>
  </si>
  <si>
    <t>4012218854</t>
  </si>
  <si>
    <t>GP FORCE CHASER LEATHER SUIT 1 PC BLACK WHITE RED FL YELLOW FL 54</t>
  </si>
  <si>
    <t>3150321-1236-54</t>
  </si>
  <si>
    <t>B08WJRV39H</t>
  </si>
  <si>
    <t>4012218856</t>
  </si>
  <si>
    <t>GP FORCE CHASER LEATHER SUIT 1 PC BLACK WHITE RED FL YELLOW FL 56</t>
  </si>
  <si>
    <t>3150321-1236-56</t>
  </si>
  <si>
    <t>B08WJRFZJN</t>
  </si>
  <si>
    <t>4012218858</t>
  </si>
  <si>
    <t>GP FORCE CHASER LEATHER SUIT 1 PC BLACK WHITE RED FL YELLOW FL 58</t>
  </si>
  <si>
    <t>3150321-1236-58</t>
  </si>
  <si>
    <t>B08WJQ7WRM</t>
  </si>
  <si>
    <t>4012218860</t>
  </si>
  <si>
    <t>GP FORCE CHASER LEATHER SUIT 1 PC BLACK WHITE RED FL YELLOW FL 60</t>
  </si>
  <si>
    <t>3150321-1236-60</t>
  </si>
  <si>
    <t>B08WM3KMTJ</t>
  </si>
  <si>
    <t>3208721-618-L</t>
  </si>
  <si>
    <t>B08WM3DKVH</t>
  </si>
  <si>
    <t>3208721-618-M</t>
  </si>
  <si>
    <t>B08WM3HZZJ</t>
  </si>
  <si>
    <t>3208721-618-S</t>
  </si>
  <si>
    <t>B08WM41DLR</t>
  </si>
  <si>
    <t>3208721-618-XL</t>
  </si>
  <si>
    <t>B08WM2TCNV</t>
  </si>
  <si>
    <t>MAVERICK WATERPROOF JACKET FOREST XXL</t>
  </si>
  <si>
    <t>3208721-618-XXL</t>
  </si>
  <si>
    <t>B08WM3D1ZP</t>
  </si>
  <si>
    <t>MAVERICK WATERPROOF JACKET FOREST 3XL</t>
  </si>
  <si>
    <t>3208721-618-3XL</t>
  </si>
  <si>
    <t>B08WM2MXDD</t>
  </si>
  <si>
    <t>MAVERICK WATERPROOF JACKET FOREST 4XL</t>
  </si>
  <si>
    <t>3208721-618-4XL</t>
  </si>
  <si>
    <t>B08WM36YDR</t>
  </si>
  <si>
    <t>3208721-9600-L</t>
  </si>
  <si>
    <t>B08WM4SJ5P</t>
  </si>
  <si>
    <t>3208721-9600-M</t>
  </si>
  <si>
    <t>B08WM23LB8</t>
  </si>
  <si>
    <t>3208721-9600-S</t>
  </si>
  <si>
    <t>B08WM3QJLH</t>
  </si>
  <si>
    <t>3208721-9600-XL</t>
  </si>
  <si>
    <t>B08WM3QMNF</t>
  </si>
  <si>
    <t>MAVERICK WATERPROOF JACKET TAR GRAY XXL</t>
  </si>
  <si>
    <t>3208721-9600-XXL</t>
  </si>
  <si>
    <t>B08WM34BC8</t>
  </si>
  <si>
    <t>MAVERICK WATERPROOF JACKET TAR GRAY 3XL</t>
  </si>
  <si>
    <t>3208721-9600-3XL</t>
  </si>
  <si>
    <t>B08WM4BNZG</t>
  </si>
  <si>
    <t>MAVERICK WATERPROOF JACKET TAR GRAY 4XL</t>
  </si>
  <si>
    <t>3208721-9600-4XL</t>
  </si>
  <si>
    <t>B08WM1XSMQ</t>
  </si>
  <si>
    <t>3212021-12-L</t>
  </si>
  <si>
    <t>B08WM4MBF8</t>
  </si>
  <si>
    <t>3212021-12-M</t>
  </si>
  <si>
    <t>B08WM336XR</t>
  </si>
  <si>
    <t>3212021-12-S</t>
  </si>
  <si>
    <t>B08WM47QJM</t>
  </si>
  <si>
    <t>3212021-12-XL</t>
  </si>
  <si>
    <t>B08WM3GVN2</t>
  </si>
  <si>
    <t>STELLA T-KIRA V2 WATERPROOF JACKET BLACK WHITE XXL</t>
  </si>
  <si>
    <t>3212021-12-XXL</t>
  </si>
  <si>
    <t>B08WM41SCY</t>
  </si>
  <si>
    <t>3212021-1793-L</t>
  </si>
  <si>
    <t>B08WM3MX2V</t>
  </si>
  <si>
    <t>3212021-1793-M</t>
  </si>
  <si>
    <t>B08WM3MT8L</t>
  </si>
  <si>
    <t>3212021-1793-S</t>
  </si>
  <si>
    <t>B08WM3MGG2</t>
  </si>
  <si>
    <t>3212021-1793-XL</t>
  </si>
  <si>
    <t>B08WM4LW2G</t>
  </si>
  <si>
    <t>STELLA T-KIRA V2 WATERPROOF JACKET BLACK CORAL XXL</t>
  </si>
  <si>
    <t>3212021-1793-XXL</t>
  </si>
  <si>
    <t>B08WM47SMS</t>
  </si>
  <si>
    <t>3304021-1303-L</t>
  </si>
  <si>
    <t>B08WM32KR4</t>
  </si>
  <si>
    <t>3304021-1303-M</t>
  </si>
  <si>
    <t>B08WM49Z1J</t>
  </si>
  <si>
    <t>3304021-1303-S</t>
  </si>
  <si>
    <t>B08WM475QH</t>
  </si>
  <si>
    <t>3304021-1303-XL</t>
  </si>
  <si>
    <t>B08WM4LDHW</t>
  </si>
  <si>
    <t>T SP-5 RIDEKNIT JACKET BLACK BRIGHT RED XXL</t>
  </si>
  <si>
    <t>3304021-1303-XXL</t>
  </si>
  <si>
    <t>B08WM2LFQ9</t>
  </si>
  <si>
    <t>T SP-5 RIDEKNIT JACKET BLACK BRIGHT RED 3XL</t>
  </si>
  <si>
    <t>3304021-1303-3XL</t>
  </si>
  <si>
    <t>B08WMZ5LPB</t>
  </si>
  <si>
    <t>T SP-5 RIDEKNIT JACKET BLACK BRIGHT RED 4XL</t>
  </si>
  <si>
    <t>3304021-1303-4XL</t>
  </si>
  <si>
    <t>B08WM3WLYL</t>
  </si>
  <si>
    <t>3304021-6091-L</t>
  </si>
  <si>
    <t>B08WM48L8W</t>
  </si>
  <si>
    <t>3304021-6091-M</t>
  </si>
  <si>
    <t>B08WM4WDG3</t>
  </si>
  <si>
    <t>3304021-6091-S</t>
  </si>
  <si>
    <t>B08WM4L6MH</t>
  </si>
  <si>
    <t>3304021-6091-XL</t>
  </si>
  <si>
    <t>B08WM3RLZQ</t>
  </si>
  <si>
    <t>T SP-5 RIDEKNIT JACKET MILITARY GREEN CAMO BLACK XXL</t>
  </si>
  <si>
    <t>3304021-6091-XXL</t>
  </si>
  <si>
    <t>B08WM49ZXS</t>
  </si>
  <si>
    <t>T SP-5 RIDEKNIT JACKET MILITARY GREEN CAMO BLACK 3XL</t>
  </si>
  <si>
    <t>3304021-6091-3XL</t>
  </si>
  <si>
    <t>B08WM4GV92</t>
  </si>
  <si>
    <t>T SP-5 RIDEKNIT JACKET MILITARY GREEN CAMO BLACK 4XL</t>
  </si>
  <si>
    <t>3304021-6091-4XL</t>
  </si>
  <si>
    <t>B08WM39LVG</t>
  </si>
  <si>
    <t>3304021-990-L</t>
  </si>
  <si>
    <t>B08WN1RNJW</t>
  </si>
  <si>
    <t>3304021-990-M</t>
  </si>
  <si>
    <t>B08WM43YB1</t>
  </si>
  <si>
    <t>3304021-990-S</t>
  </si>
  <si>
    <t>B08WM3LGVG</t>
  </si>
  <si>
    <t>3304021-990-XL</t>
  </si>
  <si>
    <t>B08WM4MNRT</t>
  </si>
  <si>
    <t>T SP-5 RIDEKNIT JACKET BLACK CAMO XXL</t>
  </si>
  <si>
    <t>3304021-990-XXL</t>
  </si>
  <si>
    <t>B08WM45J5V</t>
  </si>
  <si>
    <t>T SP-5 RIDEKNIT JACKET BLACK CAMO 3XL</t>
  </si>
  <si>
    <t>3304021-990-3XL</t>
  </si>
  <si>
    <t>B08WM31CGG</t>
  </si>
  <si>
    <t>4048210706</t>
  </si>
  <si>
    <t>3312021-1169-L</t>
  </si>
  <si>
    <t>B08WM4Y714</t>
  </si>
  <si>
    <t>4048210705</t>
  </si>
  <si>
    <t>3312021-1169-M</t>
  </si>
  <si>
    <t>B08WN7K1SP</t>
  </si>
  <si>
    <t>4048210704</t>
  </si>
  <si>
    <t>3312021-1169-S</t>
  </si>
  <si>
    <t>B08WN8ZFK6</t>
  </si>
  <si>
    <t>4048210707</t>
  </si>
  <si>
    <t>3312021-1169-XL</t>
  </si>
  <si>
    <t>B08WM2X3Q5</t>
  </si>
  <si>
    <t>4048210708</t>
  </si>
  <si>
    <t>STELLA T-KIRA V2 AIR JACKET BLACK TAR GRAY XXL</t>
  </si>
  <si>
    <t>3312021-1169-XXL</t>
  </si>
  <si>
    <t>B08WN4TM5H</t>
  </si>
  <si>
    <t>4048210806</t>
  </si>
  <si>
    <t>3312021-9138-L</t>
  </si>
  <si>
    <t>B08WM47CR3</t>
  </si>
  <si>
    <t>4048210805</t>
  </si>
  <si>
    <t>3312021-9138-M</t>
  </si>
  <si>
    <t>B08WM3RRVV</t>
  </si>
  <si>
    <t>4048210804</t>
  </si>
  <si>
    <t>3312021-9138-S</t>
  </si>
  <si>
    <t>B08WN4TNK2</t>
  </si>
  <si>
    <t>4048210807</t>
  </si>
  <si>
    <t>3312021-9138-XL</t>
  </si>
  <si>
    <t>B08WM3BXTM</t>
  </si>
  <si>
    <t>4048210808</t>
  </si>
  <si>
    <t>STELLA T-KIRA V2 AIR JACKET TAR GRAY BLACK DIVA PINK XXL</t>
  </si>
  <si>
    <t>3312021-9138-XXL</t>
  </si>
  <si>
    <t>B08WHK39SJ</t>
  </si>
  <si>
    <t>3324021-1100-L</t>
  </si>
  <si>
    <t>B08WHXBCSY</t>
  </si>
  <si>
    <t>3324021-1100-M</t>
  </si>
  <si>
    <t>B08WHYFCCD</t>
  </si>
  <si>
    <t>4072210504</t>
  </si>
  <si>
    <t>3324021-1100-S</t>
  </si>
  <si>
    <t>B08WHTF1BH</t>
  </si>
  <si>
    <t>3324021-1100-XL</t>
  </si>
  <si>
    <t>B08WHCY3MY</t>
  </si>
  <si>
    <t>4072210508</t>
  </si>
  <si>
    <t>T SP-5 RIDEKNIT PANTS BLACK BLACK XXL</t>
  </si>
  <si>
    <t>3324021-1100-XXL</t>
  </si>
  <si>
    <t>B08WHHG3V3</t>
  </si>
  <si>
    <t>4072210509</t>
  </si>
  <si>
    <t>T SP-5 RIDEKNIT PANTS BLACK BLACK 3XL</t>
  </si>
  <si>
    <t>3324021-1100-3XL</t>
  </si>
  <si>
    <t>B08WHGJLTK</t>
  </si>
  <si>
    <t>4072210510</t>
  </si>
  <si>
    <t>T SP-5 RIDEKNIT PANTS BLACK BLACK 4XL</t>
  </si>
  <si>
    <t>3324021-1100-4XL</t>
  </si>
  <si>
    <t>B08WHR6N5B</t>
  </si>
  <si>
    <t>COPPER V2 PLUS DENIM PANTS - REGULAR FIT FADED BLACK 28</t>
  </si>
  <si>
    <t>3328721-1277-28</t>
  </si>
  <si>
    <t>B08WHGQJ28</t>
  </si>
  <si>
    <t>COPPER V2 PLUS DENIM PANTS - REGULAR FIT FADED BLACK 30</t>
  </si>
  <si>
    <t>3328721-1277-30</t>
  </si>
  <si>
    <t>B08WHM6MR7</t>
  </si>
  <si>
    <t>COPPER V2 PLUS DENIM PANTS - REGULAR FIT FADED BLACK 31</t>
  </si>
  <si>
    <t>3328721-1277-31</t>
  </si>
  <si>
    <t>B08WJTKLZ8</t>
  </si>
  <si>
    <t>COPPER V2 PLUS DENIM PANTS - REGULAR FIT FADED BLACK 32</t>
  </si>
  <si>
    <t>3328721-1277-32</t>
  </si>
  <si>
    <t>B08WHWFL4C</t>
  </si>
  <si>
    <t>COPPER V2 PLUS DENIM PANTS - REGULAR FIT FADED BLACK 33</t>
  </si>
  <si>
    <t>3328721-1277-33</t>
  </si>
  <si>
    <t>B08WHPJ1S2</t>
  </si>
  <si>
    <t>COPPER V2 PLUS DENIM PANTS - REGULAR FIT FADED BLACK 34</t>
  </si>
  <si>
    <t>3328721-1277-34</t>
  </si>
  <si>
    <t>B08WHKFKM8</t>
  </si>
  <si>
    <t>COPPER V2 PLUS DENIM PANTS - REGULAR FIT FADED BLACK 36</t>
  </si>
  <si>
    <t>3328721-1277-36</t>
  </si>
  <si>
    <t>B08WHLKKWT</t>
  </si>
  <si>
    <t>COPPER V2 PLUS DENIM PANTS - REGULAR FIT FADED BLACK 38</t>
  </si>
  <si>
    <t>3328721-1277-38</t>
  </si>
  <si>
    <t>B08WH9S6VL</t>
  </si>
  <si>
    <t>COPPER V2 PLUS DENIM PANTS - REGULAR FIT FADED BLACK 40</t>
  </si>
  <si>
    <t>3328721-1277-40</t>
  </si>
  <si>
    <t>B08WHFSGHM</t>
  </si>
  <si>
    <t>COPPER V2 PLUS DENIM PANTS - REGULAR FIT DARK AGED BLUE 28</t>
  </si>
  <si>
    <t>3328721-7276-28</t>
  </si>
  <si>
    <t>B08WHRNK9Z</t>
  </si>
  <si>
    <t>COPPER V2 PLUS DENIM PANTS - REGULAR FIT DARK AGED BLUE 30</t>
  </si>
  <si>
    <t>3328721-7276-30</t>
  </si>
  <si>
    <t>B08WHD97RT</t>
  </si>
  <si>
    <t>COPPER V2 PLUS DENIM PANTS - REGULAR FIT DARK AGED BLUE 31</t>
  </si>
  <si>
    <t>3328721-7276-31</t>
  </si>
  <si>
    <t>B08WHSMHT1</t>
  </si>
  <si>
    <t>COPPER V2 PLUS DENIM PANTS - REGULAR FIT DARK AGED BLUE 32</t>
  </si>
  <si>
    <t>3328721-7276-32</t>
  </si>
  <si>
    <t>B08WHNCZDK</t>
  </si>
  <si>
    <t>COPPER V2 PLUS DENIM PANTS - REGULAR FIT DARK AGED BLUE 33</t>
  </si>
  <si>
    <t>3328721-7276-33</t>
  </si>
  <si>
    <t>B08WH4VMR2</t>
  </si>
  <si>
    <t>COPPER V2 PLUS DENIM PANTS - REGULAR FIT DARK AGED BLUE 34</t>
  </si>
  <si>
    <t>3328721-7276-34</t>
  </si>
  <si>
    <t>B08WJ135FK</t>
  </si>
  <si>
    <t>COPPER V2 PLUS DENIM PANTS - REGULAR FIT DARK AGED BLUE 36</t>
  </si>
  <si>
    <t>3328721-7276-36</t>
  </si>
  <si>
    <t>B08WHTQDR9</t>
  </si>
  <si>
    <t>COPPER V2 PLUS DENIM PANTS - REGULAR FIT DARK AGED BLUE 38</t>
  </si>
  <si>
    <t>3328721-7276-38</t>
  </si>
  <si>
    <t>B08WH7RWFM</t>
  </si>
  <si>
    <t>COPPER V2 PLUS DENIM PANTS - REGULAR FIT DARK AGED BLUE 40</t>
  </si>
  <si>
    <t>3328721-7276-40</t>
  </si>
  <si>
    <t>B08WHSNTRH</t>
  </si>
  <si>
    <t>COPPER V2 PLUS DENIM PANTS - REGULAR FIT AGED WORN BLUE 28</t>
  </si>
  <si>
    <t>3328721-7279-28</t>
  </si>
  <si>
    <t>B08WHSDRHB</t>
  </si>
  <si>
    <t>COPPER V2 PLUS DENIM PANTS - REGULAR FIT AGED WORN BLUE 30</t>
  </si>
  <si>
    <t>3328721-7279-30</t>
  </si>
  <si>
    <t>B08WHWST5X</t>
  </si>
  <si>
    <t>COPPER V2 PLUS DENIM PANTS - REGULAR FIT AGED WORN BLUE 31</t>
  </si>
  <si>
    <t>3328721-7279-31</t>
  </si>
  <si>
    <t>B08WHM6MR6</t>
  </si>
  <si>
    <t>COPPER V2 PLUS DENIM PANTS - REGULAR FIT AGED WORN BLUE 32</t>
  </si>
  <si>
    <t>3328721-7279-32</t>
  </si>
  <si>
    <t>B08WHL1B2K</t>
  </si>
  <si>
    <t>COPPER V2 PLUS DENIM PANTS - REGULAR FIT AGED WORN BLUE 33</t>
  </si>
  <si>
    <t>3328721-7279-33</t>
  </si>
  <si>
    <t>B08WHQ2CD4</t>
  </si>
  <si>
    <t>COPPER V2 PLUS DENIM PANTS - REGULAR FIT AGED WORN BLUE 34</t>
  </si>
  <si>
    <t>3328721-7279-34</t>
  </si>
  <si>
    <t>B08WHWDM6M</t>
  </si>
  <si>
    <t>COPPER V2 PLUS DENIM PANTS - REGULAR FIT AGED WORN BLUE 36</t>
  </si>
  <si>
    <t>3328721-7279-36</t>
  </si>
  <si>
    <t>B08WHF428G</t>
  </si>
  <si>
    <t>COPPER V2 PLUS DENIM PANTS - REGULAR FIT AGED WORN BLUE 38</t>
  </si>
  <si>
    <t>3328721-7279-38</t>
  </si>
  <si>
    <t>B08WHZL9J9</t>
  </si>
  <si>
    <t>COPPER V2 PLUS DENIM PANTS - REGULAR FIT AGED WORN BLUE 40</t>
  </si>
  <si>
    <t>3328721-7279-40</t>
  </si>
  <si>
    <t>B08WHLFC4M</t>
  </si>
  <si>
    <t>4221215506</t>
  </si>
  <si>
    <t>3518321-1100-L</t>
  </si>
  <si>
    <t>B08WHGZNPX</t>
  </si>
  <si>
    <t>4221215505</t>
  </si>
  <si>
    <t>3518321-1100-M</t>
  </si>
  <si>
    <t>B08WHMPHTY</t>
  </si>
  <si>
    <t>4221215504</t>
  </si>
  <si>
    <t>3518321-1100-S</t>
  </si>
  <si>
    <t>B08WHSRPLM</t>
  </si>
  <si>
    <t>4221215507</t>
  </si>
  <si>
    <t>3518321-1100-XL</t>
  </si>
  <si>
    <t>B08WHXJ7GY</t>
  </si>
  <si>
    <t>4221215503</t>
  </si>
  <si>
    <t>3518321-1100-XS</t>
  </si>
  <si>
    <t>B08WHJ5GL4</t>
  </si>
  <si>
    <t>3518321-12-L</t>
  </si>
  <si>
    <t>B08WHKBYQZ</t>
  </si>
  <si>
    <t>3518321-12-M</t>
  </si>
  <si>
    <t>B08WHBYXLJ</t>
  </si>
  <si>
    <t>3518321-12-S</t>
  </si>
  <si>
    <t>B08WHZX5N2</t>
  </si>
  <si>
    <t>3518321-12-XL</t>
  </si>
  <si>
    <t>B08WH8M3PZ</t>
  </si>
  <si>
    <t>4221210603</t>
  </si>
  <si>
    <t>3518321-12-XS</t>
  </si>
  <si>
    <t>B08WHRRY4D</t>
  </si>
  <si>
    <t>4221210806</t>
  </si>
  <si>
    <t>3518321-1832-L</t>
  </si>
  <si>
    <t>B08WHXV5M3</t>
  </si>
  <si>
    <t>4221210805</t>
  </si>
  <si>
    <t>3518321-1832-M</t>
  </si>
  <si>
    <t>B08WHR1Z6Q</t>
  </si>
  <si>
    <t>4221210804</t>
  </si>
  <si>
    <t>3518321-1832-S</t>
  </si>
  <si>
    <t>B08WJ193X4</t>
  </si>
  <si>
    <t>4221210807</t>
  </si>
  <si>
    <t>3518321-1832-XL</t>
  </si>
  <si>
    <t>B08WHWL2PP</t>
  </si>
  <si>
    <t>4221210803</t>
  </si>
  <si>
    <t>3518321-1832-XS</t>
  </si>
  <si>
    <t>B08WHH53JW</t>
  </si>
  <si>
    <t>3518621-1100-L</t>
  </si>
  <si>
    <t>B08WHHW54F</t>
  </si>
  <si>
    <t>3518621-1100-M</t>
  </si>
  <si>
    <t>B08WHLDBD9</t>
  </si>
  <si>
    <t>3518621-1100-S</t>
  </si>
  <si>
    <t>B08WH27NTT</t>
  </si>
  <si>
    <t>3518621-1100-XL</t>
  </si>
  <si>
    <t>B08WHSCTGZ</t>
  </si>
  <si>
    <t>3518621-1100-XS</t>
  </si>
  <si>
    <t>B08WHPBVP1</t>
  </si>
  <si>
    <t>4222210806</t>
  </si>
  <si>
    <t>3518621-1839-L</t>
  </si>
  <si>
    <t>B08WHH1MV2</t>
  </si>
  <si>
    <t>4222210805</t>
  </si>
  <si>
    <t>3518621-1839-M</t>
  </si>
  <si>
    <t>B08WHPVQFH</t>
  </si>
  <si>
    <t>4222210804</t>
  </si>
  <si>
    <t>3518621-1839-S</t>
  </si>
  <si>
    <t>B08WHD5XRP</t>
  </si>
  <si>
    <t>4222210807</t>
  </si>
  <si>
    <t>3518621-1839-XL</t>
  </si>
  <si>
    <t>B08X22S2LR</t>
  </si>
  <si>
    <t>4222210803</t>
  </si>
  <si>
    <t>3518621-1839-XS</t>
  </si>
  <si>
    <t>B08WHBPC64</t>
  </si>
  <si>
    <t>4205210506</t>
  </si>
  <si>
    <t>3558321-10-L</t>
  </si>
  <si>
    <t>B08WHYW9H6</t>
  </si>
  <si>
    <t>4205210505</t>
  </si>
  <si>
    <t>3558321-10-M</t>
  </si>
  <si>
    <t>B08WHMBMXS</t>
  </si>
  <si>
    <t>4205210504</t>
  </si>
  <si>
    <t>3558321-10-S</t>
  </si>
  <si>
    <t>B08WHHPXLX</t>
  </si>
  <si>
    <t>4205210507</t>
  </si>
  <si>
    <t>3558321-10-XL</t>
  </si>
  <si>
    <t>B08WHT6K4G</t>
  </si>
  <si>
    <t>4205210508</t>
  </si>
  <si>
    <t>SP-8 V3 GLOVES BLACK XXL</t>
  </si>
  <si>
    <t>3558321-10-XXL</t>
  </si>
  <si>
    <t>B08WH4K62D</t>
  </si>
  <si>
    <t>4205210509</t>
  </si>
  <si>
    <t>SP-8 V3 GLOVES BLACK 3XL</t>
  </si>
  <si>
    <t>3558321-10-3XL</t>
  </si>
  <si>
    <t>B08WHD9NH2</t>
  </si>
  <si>
    <t>SP-8 V3 GLOVES BLACK 4XL</t>
  </si>
  <si>
    <t>3558321-10-4XL</t>
  </si>
  <si>
    <t>B08WH9MMT6</t>
  </si>
  <si>
    <t>3558321-1030-L</t>
  </si>
  <si>
    <t>B08WH697SS</t>
  </si>
  <si>
    <t>3558321-1030-M</t>
  </si>
  <si>
    <t>B08WH6B5NC</t>
  </si>
  <si>
    <t>3558321-1030-S</t>
  </si>
  <si>
    <t>B08WHCBX4R</t>
  </si>
  <si>
    <t>3558321-1030-XL</t>
  </si>
  <si>
    <t>B08WH7Y3HL</t>
  </si>
  <si>
    <t>SP-8 V3 GLOVES BLACK RED FLUO XXL</t>
  </si>
  <si>
    <t>3558321-1030-XXL</t>
  </si>
  <si>
    <t>B08WHK44LT</t>
  </si>
  <si>
    <t>SP-8 V3 GLOVES BLACK RED FLUO 3XL</t>
  </si>
  <si>
    <t>3558321-1030-3XL</t>
  </si>
  <si>
    <t>B08WH6TLFS</t>
  </si>
  <si>
    <t>4205215506</t>
  </si>
  <si>
    <t>3558321-1100-L</t>
  </si>
  <si>
    <t>B08WHV3QJ3</t>
  </si>
  <si>
    <t>4205215505</t>
  </si>
  <si>
    <t>3558321-1100-M</t>
  </si>
  <si>
    <t>B08WHNNPG9</t>
  </si>
  <si>
    <t>4205215504</t>
  </si>
  <si>
    <t>3558321-1100-S</t>
  </si>
  <si>
    <t>B08WHFWX36</t>
  </si>
  <si>
    <t>4205215507</t>
  </si>
  <si>
    <t>3558321-1100-XL</t>
  </si>
  <si>
    <t>B08WH2GP8W</t>
  </si>
  <si>
    <t>4205215508</t>
  </si>
  <si>
    <t>SP-8 V3 GLOVES BLACK BLACK XXL</t>
  </si>
  <si>
    <t>3558321-1100-XXL</t>
  </si>
  <si>
    <t>B08WHBNCFX</t>
  </si>
  <si>
    <t>4205215509</t>
  </si>
  <si>
    <t>SP-8 V3 GLOVES BLACK BLACK 3XL</t>
  </si>
  <si>
    <t>3558321-1100-3XL</t>
  </si>
  <si>
    <t>B08WHBN2DX</t>
  </si>
  <si>
    <t>4205215510</t>
  </si>
  <si>
    <t>SP-8 V3 GLOVES BLACK BLACK 4XL</t>
  </si>
  <si>
    <t>3558321-1100-4XL</t>
  </si>
  <si>
    <t>B08WHHS27M</t>
  </si>
  <si>
    <t>4205210106</t>
  </si>
  <si>
    <t>3558321-1304-L</t>
  </si>
  <si>
    <t>B08WHZG1F5</t>
  </si>
  <si>
    <t>4205210105</t>
  </si>
  <si>
    <t>3558321-1304-M</t>
  </si>
  <si>
    <t>B08WJ1BZS3</t>
  </si>
  <si>
    <t>4205210104</t>
  </si>
  <si>
    <t>3558321-1304-S</t>
  </si>
  <si>
    <t>B08WHTGSCD</t>
  </si>
  <si>
    <t>4205210107</t>
  </si>
  <si>
    <t>3558321-1304-XL</t>
  </si>
  <si>
    <t>B08WJ2JR57</t>
  </si>
  <si>
    <t>4205210108</t>
  </si>
  <si>
    <t>SP-8 V3 GLOVES BLACK WHITE BRIGHT RED XXL</t>
  </si>
  <si>
    <t>3558321-1304-XXL</t>
  </si>
  <si>
    <t>B08WHNXPGX</t>
  </si>
  <si>
    <t>4205210109</t>
  </si>
  <si>
    <t>SP-8 V3 GLOVES BLACK WHITE BRIGHT RED 3XL</t>
  </si>
  <si>
    <t>3558321-1304-3XL</t>
  </si>
  <si>
    <t>B08WHJ6T2R</t>
  </si>
  <si>
    <t>3558621-10-L</t>
  </si>
  <si>
    <t>B08WHZ5D8Q</t>
  </si>
  <si>
    <t>3558621-10-M</t>
  </si>
  <si>
    <t>B08WH8CXZH</t>
  </si>
  <si>
    <t>4220210504</t>
  </si>
  <si>
    <t>3558621-10-S</t>
  </si>
  <si>
    <t>B08WHTJPCC</t>
  </si>
  <si>
    <t>3558621-10-XL</t>
  </si>
  <si>
    <t>B08WH6F1SM</t>
  </si>
  <si>
    <t>SP-8 V3 AIR GLOVES BLACK XXL</t>
  </si>
  <si>
    <t>B08WHH54GL</t>
  </si>
  <si>
    <t>SP-8 V3 AIR GLOVES BLACK 3XL</t>
  </si>
  <si>
    <t>B08WHGDNNV</t>
  </si>
  <si>
    <t>4221560506</t>
  </si>
  <si>
    <t>3566921-1100-L</t>
  </si>
  <si>
    <t>B08WHWCV78</t>
  </si>
  <si>
    <t>4221560505</t>
  </si>
  <si>
    <t>3566921-1100-M</t>
  </si>
  <si>
    <t>B08WHCQVDT</t>
  </si>
  <si>
    <t>4221560504</t>
  </si>
  <si>
    <t>3566921-1100-S</t>
  </si>
  <si>
    <t>B08WH3YC9B</t>
  </si>
  <si>
    <t>4221560507</t>
  </si>
  <si>
    <t>3566921-1100-XL</t>
  </si>
  <si>
    <t>B08WHS1J6L</t>
  </si>
  <si>
    <t>4221560508</t>
  </si>
  <si>
    <t>BOOSTER V2 GLOVE BLACK BLACK XXL</t>
  </si>
  <si>
    <t>3566921-1100-XXL</t>
  </si>
  <si>
    <t>B08WH48JSG</t>
  </si>
  <si>
    <t>4221560509</t>
  </si>
  <si>
    <t>BOOSTER V2 GLOVE BLACK BLACK 3XL</t>
  </si>
  <si>
    <t>3566921-1100-3XL</t>
  </si>
  <si>
    <t>B08WH85J3R</t>
  </si>
  <si>
    <t>4221560906</t>
  </si>
  <si>
    <t>3566921-12-L</t>
  </si>
  <si>
    <t>B08WHMJTSK</t>
  </si>
  <si>
    <t>4221560905</t>
  </si>
  <si>
    <t>3566921-12-M</t>
  </si>
  <si>
    <t>B08WH4JLK7</t>
  </si>
  <si>
    <t>4221560904</t>
  </si>
  <si>
    <t>3566921-12-S</t>
  </si>
  <si>
    <t>B08WHYF3LY</t>
  </si>
  <si>
    <t>4221560907</t>
  </si>
  <si>
    <t>3566921-12-XL</t>
  </si>
  <si>
    <t>B08WHPQT3C</t>
  </si>
  <si>
    <t>4221560908</t>
  </si>
  <si>
    <t>BOOSTER V2 GLOVE BLACK WHITE XXL</t>
  </si>
  <si>
    <t>3566921-12-XXL</t>
  </si>
  <si>
    <t>B08WHKCN3L</t>
  </si>
  <si>
    <t>4221560909</t>
  </si>
  <si>
    <t>BOOSTER V2 GLOVE BLACK WHITE 3XL</t>
  </si>
  <si>
    <t>3566921-12-3XL</t>
  </si>
  <si>
    <t>B08WHQR4GB</t>
  </si>
  <si>
    <t>4218000206</t>
  </si>
  <si>
    <t>3568420-7014-L</t>
  </si>
  <si>
    <t>B08WH7R8RT</t>
  </si>
  <si>
    <t>4218000205</t>
  </si>
  <si>
    <t>3568420-7014-M</t>
  </si>
  <si>
    <t>B08WH9WP6Z</t>
  </si>
  <si>
    <t>4218000204</t>
  </si>
  <si>
    <t>3568420-7014-S</t>
  </si>
  <si>
    <t>B08WHC3QCF</t>
  </si>
  <si>
    <t>4218000207</t>
  </si>
  <si>
    <t>3568420-7014-XL</t>
  </si>
  <si>
    <t>B08WJ51Z7G</t>
  </si>
  <si>
    <t>4218000208</t>
  </si>
  <si>
    <t>COPPER GLOVES MOOD INDIGO XXL</t>
  </si>
  <si>
    <t>3568420-7014-XXL</t>
  </si>
  <si>
    <t>B08WJ33YMJ</t>
  </si>
  <si>
    <t>4218000209</t>
  </si>
  <si>
    <t>COPPER GLOVES MOOD INDIGO 3XL</t>
  </si>
  <si>
    <t>3568420-7014-3XL</t>
  </si>
  <si>
    <t>B08WHGSHFL</t>
  </si>
  <si>
    <t>4218001406</t>
  </si>
  <si>
    <t>3568420-801-L</t>
  </si>
  <si>
    <t>B08WH86MRV</t>
  </si>
  <si>
    <t>4218001405</t>
  </si>
  <si>
    <t>3568420-801-M</t>
  </si>
  <si>
    <t>B08WHSPL69</t>
  </si>
  <si>
    <t>4218001404</t>
  </si>
  <si>
    <t>3568420-801-S</t>
  </si>
  <si>
    <t>B08WHBVRJM</t>
  </si>
  <si>
    <t>4218001407</t>
  </si>
  <si>
    <t>3568420-801-XL</t>
  </si>
  <si>
    <t>B08WHQDGBQ</t>
  </si>
  <si>
    <t>4218001408</t>
  </si>
  <si>
    <t>3568420-801-XXL</t>
  </si>
  <si>
    <t>B08WH9RBB3</t>
  </si>
  <si>
    <t>4218001409</t>
  </si>
  <si>
    <t>3568420-801-3XL</t>
  </si>
  <si>
    <t>B08WHGFL85</t>
  </si>
  <si>
    <t>4221570506</t>
  </si>
  <si>
    <t>3568721-1169-L</t>
  </si>
  <si>
    <t>B08WH4ZQPP</t>
  </si>
  <si>
    <t>4221570505</t>
  </si>
  <si>
    <t>3568721-1169-M</t>
  </si>
  <si>
    <t>B08WJ57WV6</t>
  </si>
  <si>
    <t>4221570504</t>
  </si>
  <si>
    <t>3568721-1169-S</t>
  </si>
  <si>
    <t>B08WH2LP9Q</t>
  </si>
  <si>
    <t>4221570507</t>
  </si>
  <si>
    <t>3568721-1169-XL</t>
  </si>
  <si>
    <t>B08WH487R7</t>
  </si>
  <si>
    <t>4221570508</t>
  </si>
  <si>
    <t>CHROME GLOVES BLACK TAR GRAY XXL</t>
  </si>
  <si>
    <t>3568721-1169-XXL</t>
  </si>
  <si>
    <t>B08WHKMV9Y</t>
  </si>
  <si>
    <t>4221570509</t>
  </si>
  <si>
    <t>CHROME GLOVES BLACK TAR GRAY 3XL</t>
  </si>
  <si>
    <t>3568721-1169-3XL</t>
  </si>
  <si>
    <t>B08WJ4J4ZG</t>
  </si>
  <si>
    <t>4221570406</t>
  </si>
  <si>
    <t>3568721-1681-L</t>
  </si>
  <si>
    <t>B08WJ2LT4J</t>
  </si>
  <si>
    <t>4221570405</t>
  </si>
  <si>
    <t>3568721-1681-M</t>
  </si>
  <si>
    <t>B08WH6M8D6</t>
  </si>
  <si>
    <t>4221570404</t>
  </si>
  <si>
    <t>3568721-1681-S</t>
  </si>
  <si>
    <t>B08WHXBFDF</t>
  </si>
  <si>
    <t>4221570407</t>
  </si>
  <si>
    <t>3568721-1681-XL</t>
  </si>
  <si>
    <t>B08WHLDPM1</t>
  </si>
  <si>
    <t>4221570408</t>
  </si>
  <si>
    <t>CHROME GLOVES BLACK FOREST XXL</t>
  </si>
  <si>
    <t>3568721-1681-XXL</t>
  </si>
  <si>
    <t>B08WHSNKDN</t>
  </si>
  <si>
    <t>4221570409</t>
  </si>
  <si>
    <t>CHROME GLOVES BLACK FOREST 3XL</t>
  </si>
  <si>
    <t>3568721-1681-3XL</t>
  </si>
  <si>
    <t>B08WHYBWB7</t>
  </si>
  <si>
    <t>4221570106</t>
  </si>
  <si>
    <t>3568721-9203-L</t>
  </si>
  <si>
    <t>B08WHWYH4G</t>
  </si>
  <si>
    <t>4221570105</t>
  </si>
  <si>
    <t>3568721-9203-M</t>
  </si>
  <si>
    <t>B08WHK8RB3</t>
  </si>
  <si>
    <t>4221570104</t>
  </si>
  <si>
    <t>3568721-9203-S</t>
  </si>
  <si>
    <t>B08WH9X1TF</t>
  </si>
  <si>
    <t>4221570107</t>
  </si>
  <si>
    <t>3568721-9203-XL</t>
  </si>
  <si>
    <t>B08WHCTPXY</t>
  </si>
  <si>
    <t>4221570108</t>
  </si>
  <si>
    <t>CHROME GLOVES ASH GRAY BLACK BRIGHT RED XXL</t>
  </si>
  <si>
    <t>3568721-9203-XXL</t>
  </si>
  <si>
    <t>B08WHRK7Y1</t>
  </si>
  <si>
    <t>4221570109</t>
  </si>
  <si>
    <t>CHROME GLOVES ASH GRAY BLACK BRIGHT RED 3XL</t>
  </si>
  <si>
    <t>3568721-9203-3XL</t>
  </si>
  <si>
    <t>B08WJKYRZ6</t>
  </si>
  <si>
    <t>4200420-1303-L</t>
  </si>
  <si>
    <t>B08WJMHSR9</t>
  </si>
  <si>
    <t>4200420-1303-M</t>
  </si>
  <si>
    <t>B08WJLC2W8</t>
  </si>
  <si>
    <t>4200420-1303-S</t>
  </si>
  <si>
    <t>B08WJLZ9QT</t>
  </si>
  <si>
    <t>4200420-1303-XL</t>
  </si>
  <si>
    <t>B08WJLDRJT</t>
  </si>
  <si>
    <t>RHOD WINDSTOPPER HOODIE BLACK BRIGHT RED XXL</t>
  </si>
  <si>
    <t>4200420-1303-XXL</t>
  </si>
  <si>
    <t>B08WJKW1XN</t>
  </si>
  <si>
    <t>RHOD WINDSTOPPER HOODIE BLACK BRIGHT RED 3XL</t>
  </si>
  <si>
    <t>4200420-1303-3XL</t>
  </si>
  <si>
    <t>B08WJMCNK1</t>
  </si>
  <si>
    <t>RHOD WINDSTOPPER HOODIE BLACK BRIGHT RED 4XL</t>
  </si>
  <si>
    <t>4200420-1303-4XL</t>
  </si>
  <si>
    <t>B08WJL5RWW</t>
  </si>
  <si>
    <t>4200420-9121-L</t>
  </si>
  <si>
    <t>B08WJK9LRS</t>
  </si>
  <si>
    <t>4200420-9121-M</t>
  </si>
  <si>
    <t>B08WJNSR1H</t>
  </si>
  <si>
    <t>4200420-9121-S</t>
  </si>
  <si>
    <t>B08WJKFDLN</t>
  </si>
  <si>
    <t>4200420-9121-XL</t>
  </si>
  <si>
    <t>B08WJN7NRJ</t>
  </si>
  <si>
    <t>RHOD WINDSTOPPER HOODIE ASPHALT BLACK XXL</t>
  </si>
  <si>
    <t>4200420-9121-XXL</t>
  </si>
  <si>
    <t>B08WJKZ3VG</t>
  </si>
  <si>
    <t>RHOD WINDSTOPPER HOODIE ASPHALT BLACK 3XL</t>
  </si>
  <si>
    <t>4200420-9121-3XL</t>
  </si>
  <si>
    <t>B08WJMRC83</t>
  </si>
  <si>
    <t>RHOD WINDSTOPPER HOODIE ASPHALT BLACK 4XL</t>
  </si>
  <si>
    <t>4200420-9121-4XL</t>
  </si>
  <si>
    <t>B08WJMN48R</t>
  </si>
  <si>
    <t>4044210706</t>
  </si>
  <si>
    <t>4200918-1681-L</t>
  </si>
  <si>
    <t>B08WJMQ98N</t>
  </si>
  <si>
    <t>4044210705</t>
  </si>
  <si>
    <t>4200918-1681-M</t>
  </si>
  <si>
    <t>B08WJNH3GC</t>
  </si>
  <si>
    <t>4044210704</t>
  </si>
  <si>
    <t>4200918-1681-S</t>
  </si>
  <si>
    <t>B08WJMQ82K</t>
  </si>
  <si>
    <t>4044210707</t>
  </si>
  <si>
    <t>4200918-1681-XL</t>
  </si>
  <si>
    <t>B08WJMFJDR</t>
  </si>
  <si>
    <t>4044210708</t>
  </si>
  <si>
    <t>CHROME SPORT HOODIE BLACK FOREST XXL</t>
  </si>
  <si>
    <t>4200918-1681-XXL</t>
  </si>
  <si>
    <t>B08WJMK7YC</t>
  </si>
  <si>
    <t>4044210709</t>
  </si>
  <si>
    <t>CHROME SPORT HOODIE BLACK FOREST 3XL</t>
  </si>
  <si>
    <t>4200918-1681-3XL</t>
  </si>
  <si>
    <t>B08WJLDYP9</t>
  </si>
  <si>
    <t>4044210710</t>
  </si>
  <si>
    <t>CHROME SPORT HOODIE BLACK FOREST 4XL</t>
  </si>
  <si>
    <t>4200918-1681-4XL</t>
  </si>
  <si>
    <t>B08WJL8HVC</t>
  </si>
  <si>
    <t>4044216106</t>
  </si>
  <si>
    <t>4200918-9134-L</t>
  </si>
  <si>
    <t>B08WJMTHC7</t>
  </si>
  <si>
    <t>4044216105</t>
  </si>
  <si>
    <t>4200918-9134-M</t>
  </si>
  <si>
    <t>B08WJLYQWM</t>
  </si>
  <si>
    <t>4044216104</t>
  </si>
  <si>
    <t>4200918-9134-S</t>
  </si>
  <si>
    <t>B08WJQ3TXP</t>
  </si>
  <si>
    <t>4044216107</t>
  </si>
  <si>
    <t>4200918-9134-XL</t>
  </si>
  <si>
    <t>B08WJLWTHD</t>
  </si>
  <si>
    <t>4044216108</t>
  </si>
  <si>
    <t>CHROME SPORT HOODIE TAR GRAY BURGUNDY XXL</t>
  </si>
  <si>
    <t>4200918-9134-XXL</t>
  </si>
  <si>
    <t>B08WJLJZVZ</t>
  </si>
  <si>
    <t>4044216109</t>
  </si>
  <si>
    <t>CHROME SPORT HOODIE TAR GRAY BURGUNDY 3XL</t>
  </si>
  <si>
    <t>4200918-9134-3XL</t>
  </si>
  <si>
    <t>B08WJL3LY5</t>
  </si>
  <si>
    <t>4044216110</t>
  </si>
  <si>
    <t>CHROME SPORT HOODIE TAR GRAY BURGUNDY 4XL</t>
  </si>
  <si>
    <t>4200918-9134-4XL</t>
  </si>
  <si>
    <t>B08WJLJX25</t>
  </si>
  <si>
    <t>4044216606</t>
  </si>
  <si>
    <t>4200918-9144-L</t>
  </si>
  <si>
    <t>B08WJMDCXX</t>
  </si>
  <si>
    <t>4044216605</t>
  </si>
  <si>
    <t>4200918-9144-M</t>
  </si>
  <si>
    <t>B08WJMFDFT</t>
  </si>
  <si>
    <t>4044216604</t>
  </si>
  <si>
    <t>4200918-9144-S</t>
  </si>
  <si>
    <t>B08WJM8NG3</t>
  </si>
  <si>
    <t>4044216607</t>
  </si>
  <si>
    <t>4200918-9144-XL</t>
  </si>
  <si>
    <t>B08WJNSW8C</t>
  </si>
  <si>
    <t>4044216608</t>
  </si>
  <si>
    <t>CHROME SPORT HOODIE TAR GRAY FLAME ORANGE XXL</t>
  </si>
  <si>
    <t>4200918-9144-XXL</t>
  </si>
  <si>
    <t>B08WJLTWSM</t>
  </si>
  <si>
    <t>4044216609</t>
  </si>
  <si>
    <t>CHROME SPORT HOODIE TAR GRAY FLAME ORANGE 3XL</t>
  </si>
  <si>
    <t>4200918-9144-3XL</t>
  </si>
  <si>
    <t>B08WJLDMJZ</t>
  </si>
  <si>
    <t>4044216610</t>
  </si>
  <si>
    <t>CHROME SPORT HOODIE TAR GRAY FLAME ORANGE 4XL</t>
  </si>
  <si>
    <t>4200918-9144-4XL</t>
  </si>
  <si>
    <t>B08WJNR4R7</t>
  </si>
  <si>
    <t>4046210406</t>
  </si>
  <si>
    <t>4209221-6126-L</t>
  </si>
  <si>
    <t>B08WJLMQSG</t>
  </si>
  <si>
    <t>4046210405</t>
  </si>
  <si>
    <t>4209221-6126-M</t>
  </si>
  <si>
    <t>B08WJM3Y8X</t>
  </si>
  <si>
    <t>4046210404</t>
  </si>
  <si>
    <t>4209221-6126-S</t>
  </si>
  <si>
    <t>B08WJL835R</t>
  </si>
  <si>
    <t>4046210407</t>
  </si>
  <si>
    <t>4209221-6126-XL</t>
  </si>
  <si>
    <t>B08WJMBDMS</t>
  </si>
  <si>
    <t>4046210408</t>
  </si>
  <si>
    <t>AGELESS HOODIE MILITARY GREEN MELANGE XXL</t>
  </si>
  <si>
    <t>4209221-6126-XXL</t>
  </si>
  <si>
    <t>B08WJKLPWV</t>
  </si>
  <si>
    <t>4046210409</t>
  </si>
  <si>
    <t>AGELESS HOODIE MILITARY GREEN MELANGE 3XL</t>
  </si>
  <si>
    <t>4209221-6126-3XL</t>
  </si>
  <si>
    <t>B08WJMM2TM</t>
  </si>
  <si>
    <t>4046210410</t>
  </si>
  <si>
    <t>AGELESS HOODIE MILITARY GREEN MELANGE 4XL</t>
  </si>
  <si>
    <t>4209221-6126-4XL</t>
  </si>
  <si>
    <t>B08WJMJMR2</t>
  </si>
  <si>
    <t>4046216506</t>
  </si>
  <si>
    <t>4209221-9126-L</t>
  </si>
  <si>
    <t>B08WJN77T3</t>
  </si>
  <si>
    <t>4046216505</t>
  </si>
  <si>
    <t>4209221-9126-M</t>
  </si>
  <si>
    <t>B08WJM4SC4</t>
  </si>
  <si>
    <t>4046216504</t>
  </si>
  <si>
    <t>4209221-9126-S</t>
  </si>
  <si>
    <t>B08WJM46SX</t>
  </si>
  <si>
    <t>4046216507</t>
  </si>
  <si>
    <t>4209221-9126-XL</t>
  </si>
  <si>
    <t>B08WJNJL86</t>
  </si>
  <si>
    <t>4046216508</t>
  </si>
  <si>
    <t>AGELESS HOODIE ASPHALT MELANGE XXL</t>
  </si>
  <si>
    <t>4209221-9126-XXL</t>
  </si>
  <si>
    <t>B08WJMFY6V</t>
  </si>
  <si>
    <t>4046216509</t>
  </si>
  <si>
    <t>AGELESS HOODIE ASPHALT MELANGE 3XL</t>
  </si>
  <si>
    <t>4209221-9126-3XL</t>
  </si>
  <si>
    <t>B08WJLFGX5</t>
  </si>
  <si>
    <t>4046216510</t>
  </si>
  <si>
    <t>AGELESS HOODIE ASPHALT MELANGE 4XL</t>
  </si>
  <si>
    <t>4209221-9126-4XL</t>
  </si>
  <si>
    <t>B08WJN1L8L</t>
  </si>
  <si>
    <t>RIDE TECH V2 TOP LONG SLEEVE SUMMER BLACK RED M/L</t>
  </si>
  <si>
    <t>4752521-13-M/L</t>
  </si>
  <si>
    <t>B08WJM6TF6</t>
  </si>
  <si>
    <t>RIDE TECH V2 TOP LONG SLEEVE SUMMER BLACK RED XSS</t>
  </si>
  <si>
    <t>4752521-13-XSS</t>
  </si>
  <si>
    <t>B08WJP13WY</t>
  </si>
  <si>
    <t>RIDE TECH V2 TOP LONG SLEEVE SUMMER BLACK RED XXL</t>
  </si>
  <si>
    <t>4752521-13-XXL</t>
  </si>
  <si>
    <t>B08WNC73GD</t>
  </si>
  <si>
    <t>RIDE TECH V2 BOTTOM SUMMER BLACK RED M/L</t>
  </si>
  <si>
    <t>4752621-13-M/L</t>
  </si>
  <si>
    <t>B08WN72QZ6</t>
  </si>
  <si>
    <t>RIDE TECH V2 BOTTOM SUMMER BLACK RED XSS</t>
  </si>
  <si>
    <t>4752621-13-XSS</t>
  </si>
  <si>
    <t>B08WNHY3BB</t>
  </si>
  <si>
    <t>RIDE TECH V2 BOTTOM SUMMER BLACK RED XXL</t>
  </si>
  <si>
    <t>4752621-13-XXL</t>
  </si>
  <si>
    <t>B08WM4N8HB</t>
  </si>
  <si>
    <t>RIDE TECH V2 TOP SHORT SLEEVE SUMMER BLACK RED M/L</t>
  </si>
  <si>
    <t>4752721-13-M/L</t>
  </si>
  <si>
    <t>B08WNC2RNB</t>
  </si>
  <si>
    <t>RIDE TECH V2 TOP SHORT SLEEVE SUMMER BLACK RED XSS</t>
  </si>
  <si>
    <t>4752721-13-XSS</t>
  </si>
  <si>
    <t>B08WN924SJ</t>
  </si>
  <si>
    <t>RIDE TECH V2 TOP SHORT SLEEVE SUMMER BLACK RED XXL</t>
  </si>
  <si>
    <t>4752721-13-XXL</t>
  </si>
  <si>
    <t>B08WN3HS86</t>
  </si>
  <si>
    <t>4285210600</t>
  </si>
  <si>
    <t>4759421-12-OS</t>
  </si>
  <si>
    <t>B08WN3J9RK</t>
  </si>
  <si>
    <t>4285210400</t>
  </si>
  <si>
    <t>4759521-1608-OS</t>
  </si>
  <si>
    <t>B08WNHT9CX</t>
  </si>
  <si>
    <t>4285217700</t>
  </si>
  <si>
    <t>4759621-1169-OS</t>
  </si>
  <si>
    <t>B08WNHSJZ1</t>
  </si>
  <si>
    <t>4296210500</t>
  </si>
  <si>
    <t>6107021-10-OS</t>
  </si>
  <si>
    <t>B08WP3X5CL</t>
  </si>
  <si>
    <t>6108121-1100-OS</t>
  </si>
  <si>
    <t>B08WNB3GS2</t>
  </si>
  <si>
    <t>6108121-132-OS</t>
  </si>
  <si>
    <t>B08WN6BFNM</t>
  </si>
  <si>
    <t>4297060706</t>
  </si>
  <si>
    <t>6702121-114-L</t>
  </si>
  <si>
    <t>B08WNNJQBL</t>
  </si>
  <si>
    <t>4297060704</t>
  </si>
  <si>
    <t>6702121-114-S</t>
  </si>
  <si>
    <t>B085NN9H72</t>
  </si>
  <si>
    <t>4200420-940-S</t>
  </si>
  <si>
    <t>B085NNRX88</t>
  </si>
  <si>
    <t>4200420-940-M</t>
  </si>
  <si>
    <t>B085NNBXX2</t>
  </si>
  <si>
    <t>4200420-940-L</t>
  </si>
  <si>
    <t>B085NNM16S</t>
  </si>
  <si>
    <t>4200420-940-XL</t>
  </si>
  <si>
    <t>B085NNBXHW</t>
  </si>
  <si>
    <t>RHOD WINDSTOPPER HOODIE MELANGE BLACK 2XL</t>
  </si>
  <si>
    <t>4200420-940-2XL</t>
  </si>
  <si>
    <t>B085NN9PZ6</t>
  </si>
  <si>
    <t>RHOD WINDSTOPPER HOODIE MELANGE BLACK 3XL</t>
  </si>
  <si>
    <t>4200420-940-3XL</t>
  </si>
  <si>
    <t>B085NNDGVV</t>
  </si>
  <si>
    <t>RHOD WINDSTOPPER HOODIE MELANGE BLACK 4XL</t>
  </si>
  <si>
    <t>4200420-940-4XL</t>
  </si>
  <si>
    <t>482-8004S</t>
  </si>
  <si>
    <t>482-8004L</t>
  </si>
  <si>
    <t xml:space="preserve"> TECH 3 BOOT B/W/R/Y 5</t>
  </si>
  <si>
    <t xml:space="preserve"> TECH 3 BOOT B/W/R/Y 6</t>
  </si>
  <si>
    <t xml:space="preserve"> TECH 3 BOOT B/W/R/Y 7</t>
  </si>
  <si>
    <t xml:space="preserve"> TECH 3 BOOT B/W/R/Y 8</t>
  </si>
  <si>
    <t xml:space="preserve"> TECH 3 BOOT B/W/R/Y 9</t>
  </si>
  <si>
    <t xml:space="preserve"> TECH 3 BOOT B/W/R/Y 10</t>
  </si>
  <si>
    <t xml:space="preserve"> TECH 3 BOOT B/W/R/Y 11</t>
  </si>
  <si>
    <t xml:space="preserve"> TECH 3 BOOT B/W/R/Y 12</t>
  </si>
  <si>
    <t xml:space="preserve"> TECH 3 BOOT B/W/R/Y 13</t>
  </si>
  <si>
    <t xml:space="preserve"> TECH 3 BOOT B/W/R/Y 14</t>
  </si>
  <si>
    <t>3410-2576</t>
  </si>
  <si>
    <t>482-22808</t>
  </si>
  <si>
    <t>2012014-121-8</t>
  </si>
  <si>
    <t>3410-2577</t>
  </si>
  <si>
    <t>482-22809</t>
  </si>
  <si>
    <t>2012014-121-9</t>
  </si>
  <si>
    <t>3410-2578</t>
  </si>
  <si>
    <t>482-22810</t>
  </si>
  <si>
    <t>2012014-121-10</t>
  </si>
  <si>
    <t>3410-2579</t>
  </si>
  <si>
    <t>482-22811</t>
  </si>
  <si>
    <t>2012014-121-11</t>
  </si>
  <si>
    <t>3410-2580</t>
  </si>
  <si>
    <t>482-22812</t>
  </si>
  <si>
    <t>2012014-121-12</t>
  </si>
  <si>
    <t>3411-0596</t>
  </si>
  <si>
    <t>482-26404</t>
  </si>
  <si>
    <t>2015017-121-4</t>
  </si>
  <si>
    <t>3411-0597</t>
  </si>
  <si>
    <t>482-26405</t>
  </si>
  <si>
    <t>2015017-121-5</t>
  </si>
  <si>
    <t>3411-0598</t>
  </si>
  <si>
    <t>482-26406</t>
  </si>
  <si>
    <t>2015017-121-6</t>
  </si>
  <si>
    <t>3411-0599</t>
  </si>
  <si>
    <t>482-26407</t>
  </si>
  <si>
    <t>2015017-121-7</t>
  </si>
  <si>
    <t>3411-0600</t>
  </si>
  <si>
    <t>482-26408</t>
  </si>
  <si>
    <t>2015017-121-8</t>
  </si>
  <si>
    <t>482-11808</t>
  </si>
  <si>
    <t>TECH 10 ANGEL '21 LE x BLACK RED FLUO WHITE 8</t>
  </si>
  <si>
    <t>2010020-1321-8</t>
  </si>
  <si>
    <t>482-11809</t>
  </si>
  <si>
    <t>TECH 10 ANGEL '21 LE x BLACK RED FLUO WHITE 9</t>
  </si>
  <si>
    <t>2010020-1321-9</t>
  </si>
  <si>
    <t>482-11810</t>
  </si>
  <si>
    <t>TECH 10 ANGEL '21 LE x BLACK RED FLUO WHITE 10</t>
  </si>
  <si>
    <t>2010020-1321-10</t>
  </si>
  <si>
    <t>482-11811</t>
  </si>
  <si>
    <t>TECH 10 ANGEL '21 LE x BLACK RED FLUO WHITE 11</t>
  </si>
  <si>
    <t>2010020-1321-11</t>
  </si>
  <si>
    <t>482-11812</t>
  </si>
  <si>
    <t>TECH 10 ANGEL '21 LE x BLACK RED FLUO WHITE 12</t>
  </si>
  <si>
    <t>2010020-1321-12</t>
  </si>
  <si>
    <t>0110-7097</t>
  </si>
  <si>
    <t>482-9014L</t>
  </si>
  <si>
    <t>SUPERTECH S-M10 ANGEL '21 LE x BLACK RED FLUO WHITE L</t>
  </si>
  <si>
    <t>8301921-1321-L</t>
  </si>
  <si>
    <t>0110-7096</t>
  </si>
  <si>
    <t>482-9014M</t>
  </si>
  <si>
    <t>SUPERTECH S-M10 ANGEL '21 LE x BLACK RED FLUO WHITE M</t>
  </si>
  <si>
    <t>8301921-1321-M</t>
  </si>
  <si>
    <t>0110-7095</t>
  </si>
  <si>
    <t>482-9014S</t>
  </si>
  <si>
    <t>SUPERTECH S-M10 ANGEL '21 LE x BLACK RED FLUO WHITE S</t>
  </si>
  <si>
    <t>8301921-1321-S</t>
  </si>
  <si>
    <t>0110-7098</t>
  </si>
  <si>
    <t>482-9014X</t>
  </si>
  <si>
    <t>SUPERTECH S-M10 ANGEL '21 LE x BLACK RED FLUO WHITE XL</t>
  </si>
  <si>
    <t>8301921-1321-XL</t>
  </si>
  <si>
    <t>0110-7094</t>
  </si>
  <si>
    <t>482-9014XS</t>
  </si>
  <si>
    <t>SUPERTECH S-M10 ANGEL '21 LE x BLACK RED FLUO WHITE XS</t>
  </si>
  <si>
    <t>8301921-1321-XS</t>
  </si>
  <si>
    <t>0110-7099</t>
  </si>
  <si>
    <t>482-90142X</t>
  </si>
  <si>
    <t>SUPERTECH S-M10 ANGEL '21 LE x BLACK RED FLUO WHITE 2XL</t>
  </si>
  <si>
    <t>8301921-1321-2XL</t>
  </si>
  <si>
    <t>BOOT STECH R DIABLO '20 BLK GUN MET RED 43</t>
  </si>
  <si>
    <t>2220015-1184-43</t>
  </si>
  <si>
    <t>BOOT STECH R DIABLO '20 BLK GUN MET RED 44</t>
  </si>
  <si>
    <t>2220015-1184-44</t>
  </si>
  <si>
    <t>BOOT STECH R DIABLO '20 BLK GUN MET RED 45</t>
  </si>
  <si>
    <t>2220015-1184-45</t>
  </si>
  <si>
    <t>BOOT STECH R DIABLO '20 BLK GUN MET RED 46</t>
  </si>
  <si>
    <t>2220015-1184-46</t>
  </si>
  <si>
    <t>3310620-12B-XS</t>
  </si>
  <si>
    <t>3310620-12B-S</t>
  </si>
  <si>
    <t>3310620-12B-M</t>
  </si>
  <si>
    <t>3310620-12B-L</t>
  </si>
  <si>
    <t>3310620-12B-XL</t>
  </si>
  <si>
    <t>3310620-12B-XXL</t>
  </si>
  <si>
    <t>STELLA T-GP+R V3 AIRJKT BKWH XS</t>
  </si>
  <si>
    <t>STELLA T-GP+R V3 AIRJKT BKWH S</t>
  </si>
  <si>
    <t>STELLA T-GP+R V3 AIRJKT BKWH M</t>
  </si>
  <si>
    <t>STELLLA T-GP+R V3 AIRJKT BKWH L</t>
  </si>
  <si>
    <t>STELLA T-GP+R V3 AIRJKT BKWH XL</t>
  </si>
  <si>
    <t>STELLA T-GP+R V3 AIRJKT BKWH 2XL</t>
  </si>
  <si>
    <t>3410-2566</t>
  </si>
  <si>
    <t>482-11908</t>
  </si>
  <si>
    <t>TECH 10 AMS '21 LE x BLACK YELLOW WHITE 8</t>
  </si>
  <si>
    <t>2010020-158-8</t>
  </si>
  <si>
    <t>3410-2567</t>
  </si>
  <si>
    <t>482-11909</t>
  </si>
  <si>
    <t>TECH 10 AMS '21 LE x BLACK YELLOW WHITE 9</t>
  </si>
  <si>
    <t>2010020-158-9</t>
  </si>
  <si>
    <t>3410-2568</t>
  </si>
  <si>
    <t>482-11910</t>
  </si>
  <si>
    <t>TECH 10 AMS '21 LE x BLACK YELLOW WHITE 10</t>
  </si>
  <si>
    <t>2010020-158-10</t>
  </si>
  <si>
    <t>3410-2569</t>
  </si>
  <si>
    <t>482-11911</t>
  </si>
  <si>
    <t>TECH 10 AMS '21 LE x BLACK YELLOW WHITE 11</t>
  </si>
  <si>
    <t>2010020-158-11</t>
  </si>
  <si>
    <t>3410-2570</t>
  </si>
  <si>
    <t>482-11912</t>
  </si>
  <si>
    <t>TECH 10 AMS '21 LE x BLACK YELLOW WHITE 12</t>
  </si>
  <si>
    <t>2010020-158-12</t>
  </si>
  <si>
    <t>3410-2571</t>
  </si>
  <si>
    <t>482-22708</t>
  </si>
  <si>
    <t>TECH 7 AMS '21 LE x BLACK YELLOW WHITE 8</t>
  </si>
  <si>
    <t>2012014-158-8</t>
  </si>
  <si>
    <t>3410-2572</t>
  </si>
  <si>
    <t>482-22709</t>
  </si>
  <si>
    <t>TECH 7 AMS '21 LE x BLACK YELLOW WHITE 9</t>
  </si>
  <si>
    <t>2012014-158-9</t>
  </si>
  <si>
    <t>3410-2573</t>
  </si>
  <si>
    <t>482-22710</t>
  </si>
  <si>
    <t>TECH 7 AMS '21 LE x BLACK YELLOW WHITE 10</t>
  </si>
  <si>
    <t>2012014-158-10</t>
  </si>
  <si>
    <t>3410-2574</t>
  </si>
  <si>
    <t>482-22711</t>
  </si>
  <si>
    <t>TECH 7 AMS '21 LE x BLACK YELLOW WHITE 11</t>
  </si>
  <si>
    <t>2012014-158-11</t>
  </si>
  <si>
    <t>3410-2575</t>
  </si>
  <si>
    <t>482-22712</t>
  </si>
  <si>
    <t>TECH 7 AMS '21 LE x BLACK YELLOW WHITE 12</t>
  </si>
  <si>
    <t>2012014-158-12</t>
  </si>
  <si>
    <t>0110-7103</t>
  </si>
  <si>
    <t>482-9015L</t>
  </si>
  <si>
    <t>SUPERTECH S-M10 AMS '21 LE x GRAY YELLOW BLACK L</t>
  </si>
  <si>
    <t>8302421-9059-L</t>
  </si>
  <si>
    <t>0110-7102</t>
  </si>
  <si>
    <t>482-9015M</t>
  </si>
  <si>
    <t>SUPERTECH S-M10 AMS '21 LE x GRAY YELLOW BLACK M</t>
  </si>
  <si>
    <t>8302421-9059-M</t>
  </si>
  <si>
    <t>0110-7101</t>
  </si>
  <si>
    <t>482-9015S</t>
  </si>
  <si>
    <t>SUPERTECH S-M10 AMS '21 LE x GRAY YELLOW BLACK S</t>
  </si>
  <si>
    <t>8302421-9059-S</t>
  </si>
  <si>
    <t>0110-7104</t>
  </si>
  <si>
    <t>482-9015X</t>
  </si>
  <si>
    <t>SUPERTECH S-M10 AMS '21 LE x GRAY YELLOW BLACK XL</t>
  </si>
  <si>
    <t>8302421-9059-XL</t>
  </si>
  <si>
    <t>0110-7100</t>
  </si>
  <si>
    <t>482-9015XS</t>
  </si>
  <si>
    <t>SUPERTECH S-M10 AMS '21 LE x GRAY YELLOW BLACK XS</t>
  </si>
  <si>
    <t>8302421-9059-XS</t>
  </si>
  <si>
    <t>0110-7105</t>
  </si>
  <si>
    <t>482-90152X</t>
  </si>
  <si>
    <t>SUPERTECH S-M10 AMS '21 LE x GRAY YELLOW BLACK 2XL</t>
  </si>
  <si>
    <t>8302421-9059-2XL</t>
  </si>
  <si>
    <t>TECHSTAR JERSEY AMS '21 LE x GRAY TEAL BLACK S</t>
  </si>
  <si>
    <t>3762921-9051-S</t>
  </si>
  <si>
    <t>TECHSTAR JERSEY AMS '21 LE x GRAY TEAL BLACK M</t>
  </si>
  <si>
    <t>3762921-9051-M</t>
  </si>
  <si>
    <t>TECHSTAR JERSEY AMS '21 LE x GRAY TEAL BLACK L</t>
  </si>
  <si>
    <t>3762921-9051-L</t>
  </si>
  <si>
    <t>TECHSTAR JERSEY AMS '21 LE x GRAY TEAL BLACK XL</t>
  </si>
  <si>
    <t>3762921-9051-XL</t>
  </si>
  <si>
    <t>TECHSTAR JERSEY AMS '21 LE x GRAY TEAL BLACK 2XL</t>
  </si>
  <si>
    <t>3762921-9051-2X</t>
  </si>
  <si>
    <t>TECHSTAR PANTS AMS '21 LE x GRAY TEAL BLACK 28</t>
  </si>
  <si>
    <t>3722921-9051-28</t>
  </si>
  <si>
    <t>TECHSTAR PANTS AMS '21 LE x GRAY TEAL BLACK 30</t>
  </si>
  <si>
    <t>3722921-9051-30</t>
  </si>
  <si>
    <t>TECHSTAR PANTS AMS '21 LE x GRAY TEAL BLACK 32</t>
  </si>
  <si>
    <t>3722921-9051-32</t>
  </si>
  <si>
    <t>TECHSTAR PANTS AMS '21 LE x GRAY TEAL BLACK 34</t>
  </si>
  <si>
    <t>3722921-9051-34</t>
  </si>
  <si>
    <t>TECHSTAR PANTS AMS '21 LE x GRAY TEAL BLACK 36</t>
  </si>
  <si>
    <t>3722921-9051-36</t>
  </si>
  <si>
    <t>TECHSTAR PANTS AMS '21 LE x GRAY TEAL BLACK 38</t>
  </si>
  <si>
    <t>3722921-9051-38</t>
  </si>
  <si>
    <t>TECHSTAR PANTS AMS '21 LE x GRAY TEAL BLACK 40</t>
  </si>
  <si>
    <t>3722921-9051-40</t>
  </si>
  <si>
    <t>YOUTH TECHSTAR JERSEY AMS '21 LE x GRAY TEAL BLACK M</t>
  </si>
  <si>
    <t>3772921-9051-M</t>
  </si>
  <si>
    <t>YOUTH TECHSTAR JERSEY AMS '21 LE x GRAY TEAL BLACK L</t>
  </si>
  <si>
    <t>3772921-9051-L</t>
  </si>
  <si>
    <t>YOUTH TECHSTAR JERSEY AMS '21 LE x GRAY TEAL BLACK XL</t>
  </si>
  <si>
    <t>3772921-9051-XL</t>
  </si>
  <si>
    <t>YOUTH TECHSTAR PANT AMS '21 LE x GRAY TEAL BLACK 24</t>
  </si>
  <si>
    <t>3742921-9051-24</t>
  </si>
  <si>
    <t>YOUTH TECHSTAR PANT AMS '21 LE x GRAY TEAL BLACK 26</t>
  </si>
  <si>
    <t>3742921-9051-26</t>
  </si>
  <si>
    <t>YOUTH TECHSTAR PANT AMS '21 LE x GRAY TEAL BLACK 28</t>
  </si>
  <si>
    <t>3742921-9051-28</t>
  </si>
  <si>
    <t>BOOT TECH 3AT BLK-6</t>
  </si>
  <si>
    <t>BOOT TECH 3AT BLK-7</t>
  </si>
  <si>
    <t>BOOT TECH 3AT BLK-8</t>
  </si>
  <si>
    <t>BOOT TECH 3 BLK-5</t>
  </si>
  <si>
    <t>BOOT TECH 3 BLK-6</t>
  </si>
  <si>
    <t>BOOT TECH 3 BLK-7</t>
  </si>
  <si>
    <t>BOOT TECH6S BLACK 2</t>
  </si>
  <si>
    <t>BOOT TECH6S BLACK 3</t>
  </si>
  <si>
    <t>BOOT TECH6S BLACK 4</t>
  </si>
  <si>
    <t>BOOT TECH6S BLACK 5</t>
  </si>
  <si>
    <t>BOOT TECH6S BLACK 6</t>
  </si>
  <si>
    <t>BOOT TECH6S BLACK 7</t>
  </si>
  <si>
    <t>BOOT TECH6S WHT/SILV 2</t>
  </si>
  <si>
    <t>BOOT TECH6S WHT/SILV 3</t>
  </si>
  <si>
    <t>BOOT TECH6S WHT/SILV 4</t>
  </si>
  <si>
    <t>BOOT TECH6S WHT/SILV 5</t>
  </si>
  <si>
    <t>BOOT TECH6S WHT/SILV 6</t>
  </si>
  <si>
    <t>BOOT TECH6S WHT/SILV 7</t>
  </si>
  <si>
    <t>BOOT TECH6S WHT/SILV 8</t>
  </si>
  <si>
    <t>BOOT TECH2 BLK-6</t>
  </si>
  <si>
    <t>BOOT TECH2 BLK-7</t>
  </si>
  <si>
    <t>BOOT TECH2 BLK-8</t>
  </si>
  <si>
    <t>BOOT TECH2 BLK-9</t>
  </si>
  <si>
    <t>BOOT TECH2 BLK-10</t>
  </si>
  <si>
    <t>BOOT TECH2 BLK-11</t>
  </si>
  <si>
    <t>BOOT TECH2 BLK-12</t>
  </si>
  <si>
    <t>6546319-195-L/XL</t>
  </si>
  <si>
    <t>6546319-195-S/M</t>
  </si>
  <si>
    <t>3339919-10-XS</t>
  </si>
  <si>
    <t>6505121-13-L/XL</t>
  </si>
  <si>
    <t>6505221-13-L/XL</t>
  </si>
  <si>
    <t>6701520-1155-XS/S</t>
  </si>
  <si>
    <t>B0992S45DB</t>
  </si>
  <si>
    <t>3431-0650</t>
  </si>
  <si>
    <t>482-64097</t>
  </si>
  <si>
    <t>MX PRO SOCKS BLACK YELLOW TANGERINE L</t>
  </si>
  <si>
    <t>4701520-1540-L</t>
  </si>
  <si>
    <t>B0992Q2ZMV</t>
  </si>
  <si>
    <t>3431-0649</t>
  </si>
  <si>
    <t>482-64096</t>
  </si>
  <si>
    <t>MX PRO SOCKS BLACK YELLOW TANGERINE M</t>
  </si>
  <si>
    <t>4701520-1540-M</t>
  </si>
  <si>
    <t>B0992PWD18</t>
  </si>
  <si>
    <t>482-64095</t>
  </si>
  <si>
    <t>MX PRO SOCKS BLACK YELLOW TANGERINE S</t>
  </si>
  <si>
    <t>4701520-1540-S</t>
  </si>
  <si>
    <t>B0992PM455</t>
  </si>
  <si>
    <t>3431-0652</t>
  </si>
  <si>
    <t>482-64107</t>
  </si>
  <si>
    <t>MX PRO SOCKS BRIGHT RED YELLOW FLUO BLUE L</t>
  </si>
  <si>
    <t>4701520-3057-L</t>
  </si>
  <si>
    <t>B0992PRVN9</t>
  </si>
  <si>
    <t>3431-0651</t>
  </si>
  <si>
    <t>482-64106</t>
  </si>
  <si>
    <t>MX PRO SOCKS BRIGHT RED YELLOW FLUO BLUE M</t>
  </si>
  <si>
    <t>4701520-3057-M</t>
  </si>
  <si>
    <t>B0992R5QN7</t>
  </si>
  <si>
    <t>482-64105</t>
  </si>
  <si>
    <t>MX PRO SOCKS BRIGHT RED YELLOW FLUO BLUE S</t>
  </si>
  <si>
    <t>4701520-3057-S</t>
  </si>
  <si>
    <t>B0992T4P1H</t>
  </si>
  <si>
    <t>3431-0656</t>
  </si>
  <si>
    <t>482-64112</t>
  </si>
  <si>
    <t>MX PLUS-2 SOCKS BLACK YELLOW FLUO CORAL L</t>
  </si>
  <si>
    <t>4701920-1534-L</t>
  </si>
  <si>
    <t>B0992PHD73</t>
  </si>
  <si>
    <t>3431-0655</t>
  </si>
  <si>
    <t>482-64111</t>
  </si>
  <si>
    <t>MX PLUS-2 SOCKS BLACK YELLOW FLUO CORAL M</t>
  </si>
  <si>
    <t>4701920-1534-M</t>
  </si>
  <si>
    <t>B0992S1Z5J</t>
  </si>
  <si>
    <t>482-64110</t>
  </si>
  <si>
    <t>MX PLUS-2 SOCKS BLACK YELLOW FLUO CORAL S</t>
  </si>
  <si>
    <t>4701920-1534-S</t>
  </si>
  <si>
    <t>B0992RB486</t>
  </si>
  <si>
    <t>3431-0654</t>
  </si>
  <si>
    <t>482-64117</t>
  </si>
  <si>
    <t>MX PLUS-2 SOCKS BLACK GREEN NEON PINK FLUO L</t>
  </si>
  <si>
    <t>4701920-1669-L</t>
  </si>
  <si>
    <t>B0992RFR9D</t>
  </si>
  <si>
    <t>3431-0653</t>
  </si>
  <si>
    <t>482-64116</t>
  </si>
  <si>
    <t>MX PLUS-2 SOCKS BLACK GREEN NEON PINK FLUO M</t>
  </si>
  <si>
    <t>4701920-1669-M</t>
  </si>
  <si>
    <t>B0992Q8H4H</t>
  </si>
  <si>
    <t>482-64115</t>
  </si>
  <si>
    <t>MX PLUS-2 SOCKS BLACK GREEN NEON PINK FLUO S</t>
  </si>
  <si>
    <t>4701920-1669-S</t>
  </si>
  <si>
    <t>B0992Q8CZ5</t>
  </si>
  <si>
    <t>3431-0658</t>
  </si>
  <si>
    <t>482-64113</t>
  </si>
  <si>
    <t>YOUTH MX PLUS-2 SOCKS BLACK YELLOW FLUO CORAL M/L</t>
  </si>
  <si>
    <t>4741920-1534-M/L</t>
  </si>
  <si>
    <t>B0992P1J9M</t>
  </si>
  <si>
    <t>3431-0657</t>
  </si>
  <si>
    <t>482-64118</t>
  </si>
  <si>
    <t>YOUTH MX PLUS-2 SOCKS BLACK GREEN NEON PINK FLUO M/L</t>
  </si>
  <si>
    <t>4741920-1669-M/L</t>
  </si>
  <si>
    <t>B0992MQHNF</t>
  </si>
  <si>
    <t>2701-1080</t>
  </si>
  <si>
    <t>482-6105L</t>
  </si>
  <si>
    <t>BIONIC ACTION JACKET CAMEL BLACK L</t>
  </si>
  <si>
    <t>6506818-879-L</t>
  </si>
  <si>
    <t>B0992RWH2F</t>
  </si>
  <si>
    <t>2701-1079</t>
  </si>
  <si>
    <t>482-6105M</t>
  </si>
  <si>
    <t>BIONIC ACTION JACKET CAMEL BLACK M</t>
  </si>
  <si>
    <t>6506818-879-M</t>
  </si>
  <si>
    <t>B0992QJB54</t>
  </si>
  <si>
    <t>2701-1078</t>
  </si>
  <si>
    <t>482-6105S</t>
  </si>
  <si>
    <t>BIONIC ACTION JACKET CAMEL BLACK S</t>
  </si>
  <si>
    <t>6506818-879-S</t>
  </si>
  <si>
    <t>B0992R47MX</t>
  </si>
  <si>
    <t>2701-1081</t>
  </si>
  <si>
    <t>482-6105X</t>
  </si>
  <si>
    <t>BIONIC ACTION JACKET CAMEL BLACK XL</t>
  </si>
  <si>
    <t>6506818-879-XL</t>
  </si>
  <si>
    <t>B0992RFC2K</t>
  </si>
  <si>
    <t>2701-1082</t>
  </si>
  <si>
    <t>482-61052X</t>
  </si>
  <si>
    <t>BIONIC ACTION JACKET CAMEL BLACK 2XL</t>
  </si>
  <si>
    <t>6506818-879-2XL</t>
  </si>
  <si>
    <t>B0992QSRCD</t>
  </si>
  <si>
    <t>2701-1075</t>
  </si>
  <si>
    <t>482-6106L</t>
  </si>
  <si>
    <t>BIONIC ACTION JACKET DARK GRAY ASH GRAY YELLOW FLUO L</t>
  </si>
  <si>
    <t>6506818-9355-L</t>
  </si>
  <si>
    <t>B0992PFKHF</t>
  </si>
  <si>
    <t>2701-1074</t>
  </si>
  <si>
    <t>482-6106M</t>
  </si>
  <si>
    <t>BIONIC ACTION JACKET DARK GRAY ASH GRAY YELLOW FLUO M</t>
  </si>
  <si>
    <t>6506818-9355-M</t>
  </si>
  <si>
    <t>B0992QRDM3</t>
  </si>
  <si>
    <t>2701-1073</t>
  </si>
  <si>
    <t>482-6106S</t>
  </si>
  <si>
    <t>BIONIC ACTION JACKET DARK GRAY ASH GRAY YELLOW FLUO S</t>
  </si>
  <si>
    <t>6506818-9355-S</t>
  </si>
  <si>
    <t>B0992QY13R</t>
  </si>
  <si>
    <t>2701-1076</t>
  </si>
  <si>
    <t>482-6106X</t>
  </si>
  <si>
    <t>BIONIC ACTION JACKET DARK GRAY ASH GRAY YELLOW FLUO XL</t>
  </si>
  <si>
    <t>6506818-9355-XL</t>
  </si>
  <si>
    <t>B0992RQV53</t>
  </si>
  <si>
    <t>2701-1077</t>
  </si>
  <si>
    <t>482-61062X</t>
  </si>
  <si>
    <t>BIONIC ACTION JACKET DARK GRAY ASH GRAY YELLOW FLUO 2XL</t>
  </si>
  <si>
    <t>6506818-9355-2XL</t>
  </si>
  <si>
    <t>B099181T7C</t>
  </si>
  <si>
    <t>2701-1071</t>
  </si>
  <si>
    <t>482-62416L</t>
  </si>
  <si>
    <t>A-6 CHEST PROTECTOR BLACK ANTHRACITE RED ML</t>
  </si>
  <si>
    <t>6700022-1036-ML</t>
  </si>
  <si>
    <t>B09914KKMK</t>
  </si>
  <si>
    <t>2701-1072</t>
  </si>
  <si>
    <t>482-62417X</t>
  </si>
  <si>
    <t>A-6 CHEST PROTECTOR BLACK ANTHRACITE RED XLX</t>
  </si>
  <si>
    <t>6700022-1036-XLX</t>
  </si>
  <si>
    <t>B0991GGS9L</t>
  </si>
  <si>
    <t>2701-1070</t>
  </si>
  <si>
    <t>482-62415S</t>
  </si>
  <si>
    <t>A-6 CHEST PROTECTOR BLACK ANTHRACITE RED XSS</t>
  </si>
  <si>
    <t>6700022-1036-XSS</t>
  </si>
  <si>
    <t>B098ZTMBYT</t>
  </si>
  <si>
    <t>3332-1646</t>
  </si>
  <si>
    <t>482-7417L</t>
  </si>
  <si>
    <t>YOUTH &amp; KIDS RADAR GLOVES BLACK L</t>
  </si>
  <si>
    <t>3541822-10-L</t>
  </si>
  <si>
    <t>B098ZRR1MV</t>
  </si>
  <si>
    <t>3332-1645</t>
  </si>
  <si>
    <t>482-7417M</t>
  </si>
  <si>
    <t>YOUTH &amp; KIDS RADAR GLOVES BLACK M</t>
  </si>
  <si>
    <t>3541822-10-M</t>
  </si>
  <si>
    <t>B098ZSMH6W</t>
  </si>
  <si>
    <t>3332-1644</t>
  </si>
  <si>
    <t>482-7417S</t>
  </si>
  <si>
    <t>YOUTH &amp; KIDS RADAR GLOVES BLACK S</t>
  </si>
  <si>
    <t>3541822-10-S</t>
  </si>
  <si>
    <t>B098ZZ2Y65</t>
  </si>
  <si>
    <t>3332-1643</t>
  </si>
  <si>
    <t>482-7417XS</t>
  </si>
  <si>
    <t>YOUTH &amp; KIDS RADAR GLOVES BLACK XS</t>
  </si>
  <si>
    <t>3541822-10-XS</t>
  </si>
  <si>
    <t>B098ZR43Z8</t>
  </si>
  <si>
    <t>3332-1642</t>
  </si>
  <si>
    <t>482-74172XS</t>
  </si>
  <si>
    <t>YOUTH &amp; KIDS RADAR GLOVES BLACK 2XS</t>
  </si>
  <si>
    <t>3541822-10-2XS</t>
  </si>
  <si>
    <t>B098ZWMTSS</t>
  </si>
  <si>
    <t>482-74173XS</t>
  </si>
  <si>
    <t>YOUTH &amp; KIDS RADAR GLOVES BLACK 3XS</t>
  </si>
  <si>
    <t>3541822-10-3XS</t>
  </si>
  <si>
    <t>B098Z9TGG4</t>
  </si>
  <si>
    <t>3332-1651</t>
  </si>
  <si>
    <t>482-7418L</t>
  </si>
  <si>
    <t>YOUTH &amp; KIDS RADAR GLOVES BLACK GRAY L</t>
  </si>
  <si>
    <t>3541822-106-L</t>
  </si>
  <si>
    <t>B098ZNL9GT</t>
  </si>
  <si>
    <t>3332-1650</t>
  </si>
  <si>
    <t>482-7418M</t>
  </si>
  <si>
    <t>YOUTH &amp; KIDS RADAR GLOVES BLACK GRAY M</t>
  </si>
  <si>
    <t>3541822-106-M</t>
  </si>
  <si>
    <t>B098ZVFHQM</t>
  </si>
  <si>
    <t>3332-1649</t>
  </si>
  <si>
    <t>482-7418S</t>
  </si>
  <si>
    <t>YOUTH &amp; KIDS RADAR GLOVES BLACK GRAY S</t>
  </si>
  <si>
    <t>3541822-106-S</t>
  </si>
  <si>
    <t>B098ZXW3HG</t>
  </si>
  <si>
    <t>3332-1648</t>
  </si>
  <si>
    <t>482-7418XS</t>
  </si>
  <si>
    <t>YOUTH &amp; KIDS RADAR GLOVES BLACK GRAY XS</t>
  </si>
  <si>
    <t>3541822-106-XS</t>
  </si>
  <si>
    <t>B098ZWFP1F</t>
  </si>
  <si>
    <t>3332-1647</t>
  </si>
  <si>
    <t>482-74182XS</t>
  </si>
  <si>
    <t>YOUTH &amp; KIDS RADAR GLOVES BLACK GRAY 2XS</t>
  </si>
  <si>
    <t>3541822-106-2XS</t>
  </si>
  <si>
    <t>B098ZQ4FRF</t>
  </si>
  <si>
    <t>482-74183XS</t>
  </si>
  <si>
    <t>YOUTH &amp; KIDS RADAR GLOVES BLACK GRAY 3XS</t>
  </si>
  <si>
    <t>3541822-106-3XS</t>
  </si>
  <si>
    <t>B098ZQNFV9</t>
  </si>
  <si>
    <t>3332-1666</t>
  </si>
  <si>
    <t>482-7419L</t>
  </si>
  <si>
    <t>YOUTH &amp; KIDS RADAR GLOVES BLACK YELLOW FLUO CORAL L</t>
  </si>
  <si>
    <t>3541822-1534-L</t>
  </si>
  <si>
    <t>B098ZGCXS7</t>
  </si>
  <si>
    <t>3332-1665</t>
  </si>
  <si>
    <t>482-7419M</t>
  </si>
  <si>
    <t>YOUTH &amp; KIDS RADAR GLOVES BLACK YELLOW FLUO CORAL M</t>
  </si>
  <si>
    <t>3541822-1534-M</t>
  </si>
  <si>
    <t>B098ZQYPTL</t>
  </si>
  <si>
    <t>3332-1664</t>
  </si>
  <si>
    <t>482-7419S</t>
  </si>
  <si>
    <t>YOUTH &amp; KIDS RADAR GLOVES BLACK YELLOW FLUO CORAL S</t>
  </si>
  <si>
    <t>3541822-1534-S</t>
  </si>
  <si>
    <t>B098ZQM6LL</t>
  </si>
  <si>
    <t>3332-1663</t>
  </si>
  <si>
    <t>482-7419XS</t>
  </si>
  <si>
    <t>YOUTH &amp; KIDS RADAR GLOVES BLACK YELLOW FLUO CORAL XS</t>
  </si>
  <si>
    <t>3541822-1534-XS</t>
  </si>
  <si>
    <t>B098ZPV75H</t>
  </si>
  <si>
    <t>3332-1662</t>
  </si>
  <si>
    <t>482-74192XS</t>
  </si>
  <si>
    <t>YOUTH &amp; KIDS RADAR GLOVES BLACK YELLOW FLUO CORAL 2XS</t>
  </si>
  <si>
    <t>3541822-1534-2XS</t>
  </si>
  <si>
    <t>B098ZNXV3W</t>
  </si>
  <si>
    <t>482-74193XS</t>
  </si>
  <si>
    <t>YOUTH &amp; KIDS RADAR GLOVES BLACK YELLOW FLUO CORAL 3XS</t>
  </si>
  <si>
    <t>3541822-1534-3XS</t>
  </si>
  <si>
    <t>B098ZHG73K</t>
  </si>
  <si>
    <t>3332-1671</t>
  </si>
  <si>
    <t>482-7420L</t>
  </si>
  <si>
    <t>YOUTH &amp; KIDS RADAR GLOVES BLACK GREEN NEON PINK FLUO L</t>
  </si>
  <si>
    <t>3541822-1669-L</t>
  </si>
  <si>
    <t>B098ZXB4FD</t>
  </si>
  <si>
    <t>3332-1670</t>
  </si>
  <si>
    <t>482-7420M</t>
  </si>
  <si>
    <t>YOUTH &amp; KIDS RADAR GLOVES BLACK GREEN NEON PINK FLUO M</t>
  </si>
  <si>
    <t>3541822-1669-M</t>
  </si>
  <si>
    <t>B098ZVD2FQ</t>
  </si>
  <si>
    <t>3332-1669</t>
  </si>
  <si>
    <t>482-7420S</t>
  </si>
  <si>
    <t>YOUTH &amp; KIDS RADAR GLOVES BLACK GREEN NEON PINK FLUO S</t>
  </si>
  <si>
    <t>3541822-1669-S</t>
  </si>
  <si>
    <t>B098ZTB2HN</t>
  </si>
  <si>
    <t>3332-1668</t>
  </si>
  <si>
    <t>482-7420XS</t>
  </si>
  <si>
    <t>YOUTH &amp; KIDS RADAR GLOVES BLACK GREEN NEON PINK FLUO XS</t>
  </si>
  <si>
    <t>3541822-1669-XS</t>
  </si>
  <si>
    <t>B098ZFKYP5</t>
  </si>
  <si>
    <t>3332-1667</t>
  </si>
  <si>
    <t>482-74202XS</t>
  </si>
  <si>
    <t>YOUTH &amp; KIDS RADAR GLOVES BLACK GREEN NEON PINK FLUO 2XS</t>
  </si>
  <si>
    <t>3541822-1669-2XS</t>
  </si>
  <si>
    <t>B098ZR6541</t>
  </si>
  <si>
    <t>482-74203XS</t>
  </si>
  <si>
    <t>YOUTH &amp; KIDS RADAR GLOVES BLACK GREEN NEON PINK FLUO 3XS</t>
  </si>
  <si>
    <t>3541822-1669-3XS</t>
  </si>
  <si>
    <t>B098ZXGLQW</t>
  </si>
  <si>
    <t>3332-1656</t>
  </si>
  <si>
    <t>482-7421L</t>
  </si>
  <si>
    <t>YOUTH &amp; KIDS RADAR GLOVES BRIGHT RED BLACK L</t>
  </si>
  <si>
    <t>3541822-3031-L</t>
  </si>
  <si>
    <t>B098ZW6M8J</t>
  </si>
  <si>
    <t>3332-1655</t>
  </si>
  <si>
    <t>482-7421M</t>
  </si>
  <si>
    <t>YOUTH &amp; KIDS RADAR GLOVES BRIGHT RED BLACK M</t>
  </si>
  <si>
    <t>3541822-3031-M</t>
  </si>
  <si>
    <t>B098ZXGLQT</t>
  </si>
  <si>
    <t>3332-1654</t>
  </si>
  <si>
    <t>482-7421S</t>
  </si>
  <si>
    <t>YOUTH &amp; KIDS RADAR GLOVES BRIGHT RED BLACK S</t>
  </si>
  <si>
    <t>3541822-3031-S</t>
  </si>
  <si>
    <t>B098ZN23DS</t>
  </si>
  <si>
    <t>3332-1653</t>
  </si>
  <si>
    <t>482-7421XS</t>
  </si>
  <si>
    <t>YOUTH &amp; KIDS RADAR GLOVES BRIGHT RED BLACK XS</t>
  </si>
  <si>
    <t>3541822-3031-XS</t>
  </si>
  <si>
    <t>B098ZYQ5FY</t>
  </si>
  <si>
    <t>3332-1652</t>
  </si>
  <si>
    <t>482-74212XS</t>
  </si>
  <si>
    <t>YOUTH &amp; KIDS RADAR GLOVES BRIGHT RED BLACK 2XS</t>
  </si>
  <si>
    <t>3541822-3031-2XS</t>
  </si>
  <si>
    <t>B098ZQKQTC</t>
  </si>
  <si>
    <t>482-74213XS</t>
  </si>
  <si>
    <t>YOUTH &amp; KIDS RADAR GLOVES BRIGHT RED BLACK 3XS</t>
  </si>
  <si>
    <t>3541822-3031-3XS</t>
  </si>
  <si>
    <t>B098ZQKQTB</t>
  </si>
  <si>
    <t>3332-1661</t>
  </si>
  <si>
    <t>482-7422L</t>
  </si>
  <si>
    <t>YOUTH &amp; KIDS RADAR GLOVES ORANGE BLACK L</t>
  </si>
  <si>
    <t>3541822-41-L</t>
  </si>
  <si>
    <t>B098ZQSQ3D</t>
  </si>
  <si>
    <t>3332-1660</t>
  </si>
  <si>
    <t>482-7422M</t>
  </si>
  <si>
    <t>YOUTH &amp; KIDS RADAR GLOVES ORANGE BLACK M</t>
  </si>
  <si>
    <t>3541822-41-M</t>
  </si>
  <si>
    <t>B099122DG4</t>
  </si>
  <si>
    <t>3332-1659</t>
  </si>
  <si>
    <t>482-7422S</t>
  </si>
  <si>
    <t>YOUTH &amp; KIDS RADAR GLOVES ORANGE BLACK S</t>
  </si>
  <si>
    <t>3541822-41-S</t>
  </si>
  <si>
    <t>B098ZWB9SH</t>
  </si>
  <si>
    <t>3332-1658</t>
  </si>
  <si>
    <t>482-7422XS</t>
  </si>
  <si>
    <t>YOUTH &amp; KIDS RADAR GLOVES ORANGE BLACK XS</t>
  </si>
  <si>
    <t>3541822-41-XS</t>
  </si>
  <si>
    <t>B098ZT9BPG</t>
  </si>
  <si>
    <t>3332-1657</t>
  </si>
  <si>
    <t>482-74222XS</t>
  </si>
  <si>
    <t>YOUTH &amp; KIDS RADAR GLOVES ORANGE BLACK 2XS</t>
  </si>
  <si>
    <t>3541822-41-2XS</t>
  </si>
  <si>
    <t>B098ZWB88Z</t>
  </si>
  <si>
    <t>482-74223XS</t>
  </si>
  <si>
    <t>YOUTH &amp; KIDS RADAR GLOVES ORANGE BLACK 3XS</t>
  </si>
  <si>
    <t>3541822-41-3XS</t>
  </si>
  <si>
    <t>B0992PWJBM</t>
  </si>
  <si>
    <t>3330-6857</t>
  </si>
  <si>
    <t>482-7500L</t>
  </si>
  <si>
    <t>TECHSTAR GLOVES BLACK BLACK L</t>
  </si>
  <si>
    <t>3561022-1100-L</t>
  </si>
  <si>
    <t>B0992RNMJ5</t>
  </si>
  <si>
    <t>3330-6856</t>
  </si>
  <si>
    <t>482-7500M</t>
  </si>
  <si>
    <t>TECHSTAR GLOVES BLACK BLACK M</t>
  </si>
  <si>
    <t>3561022-1100-M</t>
  </si>
  <si>
    <t>B0992S2TH2</t>
  </si>
  <si>
    <t>3330-6855</t>
  </si>
  <si>
    <t>482-7500S</t>
  </si>
  <si>
    <t>TECHSTAR GLOVES BLACK BLACK S</t>
  </si>
  <si>
    <t>3561022-1100-S</t>
  </si>
  <si>
    <t>B0992RH7GZ</t>
  </si>
  <si>
    <t>3330-6858</t>
  </si>
  <si>
    <t>482-7500X</t>
  </si>
  <si>
    <t>TECHSTAR GLOVES BLACK BLACK XL</t>
  </si>
  <si>
    <t>3561022-1100-XL</t>
  </si>
  <si>
    <t>B0992Q9B89</t>
  </si>
  <si>
    <t>3330-6859</t>
  </si>
  <si>
    <t>482-75002X</t>
  </si>
  <si>
    <t>TECHSTAR GLOVES BLACK BLACK 2XL</t>
  </si>
  <si>
    <t>3561022-1100-2XL</t>
  </si>
  <si>
    <t>B0992T6J19</t>
  </si>
  <si>
    <t>3330-6867</t>
  </si>
  <si>
    <t>482-7501L</t>
  </si>
  <si>
    <t>TECHSTAR GLOVES BLACK WHITE L</t>
  </si>
  <si>
    <t>3561022-12-L</t>
  </si>
  <si>
    <t>B0992RDLMP</t>
  </si>
  <si>
    <t>3330-6866</t>
  </si>
  <si>
    <t>482-7501M</t>
  </si>
  <si>
    <t>TECHSTAR GLOVES BLACK WHITE M</t>
  </si>
  <si>
    <t>3561022-12-M</t>
  </si>
  <si>
    <t>B0992R5VM6</t>
  </si>
  <si>
    <t>3330-6865</t>
  </si>
  <si>
    <t>482-7501S</t>
  </si>
  <si>
    <t>TECHSTAR GLOVES BLACK WHITE S</t>
  </si>
  <si>
    <t>3561022-12-S</t>
  </si>
  <si>
    <t>B0992QNVCG</t>
  </si>
  <si>
    <t>3330-6868</t>
  </si>
  <si>
    <t>482-7501X</t>
  </si>
  <si>
    <t>TECHSTAR GLOVES BLACK WHITE XL</t>
  </si>
  <si>
    <t>3561022-12-XL</t>
  </si>
  <si>
    <t>B0992RYYYS</t>
  </si>
  <si>
    <t>3330-6869</t>
  </si>
  <si>
    <t>482-75012X</t>
  </si>
  <si>
    <t>TECHSTAR GLOVES BLACK WHITE 2XL</t>
  </si>
  <si>
    <t>3561022-12-2XL</t>
  </si>
  <si>
    <t>B0992QNYBY</t>
  </si>
  <si>
    <t>3330-6862</t>
  </si>
  <si>
    <t>482-7502L</t>
  </si>
  <si>
    <t>TECHSTAR GLOVES BRIGHT RED BLACK L</t>
  </si>
  <si>
    <t>3561022-3031-L</t>
  </si>
  <si>
    <t>B0992QR7ZL</t>
  </si>
  <si>
    <t>3330-6861</t>
  </si>
  <si>
    <t>482-7502M</t>
  </si>
  <si>
    <t>TECHSTAR GLOVES BRIGHT RED BLACK M</t>
  </si>
  <si>
    <t>3561022-3031-M</t>
  </si>
  <si>
    <t>B0992RG3K7</t>
  </si>
  <si>
    <t>3330-6860</t>
  </si>
  <si>
    <t>482-7502S</t>
  </si>
  <si>
    <t>TECHSTAR GLOVES BRIGHT RED BLACK S</t>
  </si>
  <si>
    <t>3561022-3031-S</t>
  </si>
  <si>
    <t>B0992RDKJ7</t>
  </si>
  <si>
    <t>3330-6863</t>
  </si>
  <si>
    <t>482-7502X</t>
  </si>
  <si>
    <t>TECHSTAR GLOVES BRIGHT RED BLACK XL</t>
  </si>
  <si>
    <t>3561022-3031-XL</t>
  </si>
  <si>
    <t>B0992TCXYT</t>
  </si>
  <si>
    <t>3330-6864</t>
  </si>
  <si>
    <t>482-75022X</t>
  </si>
  <si>
    <t>TECHSTAR GLOVES BRIGHT RED BLACK 2XL</t>
  </si>
  <si>
    <t>3561022-3031-2XL</t>
  </si>
  <si>
    <t>B0992RRQVS</t>
  </si>
  <si>
    <t>3330-6882</t>
  </si>
  <si>
    <t>482-7503L</t>
  </si>
  <si>
    <t>TECHSTAR GLOVES ORANGE BLACK L</t>
  </si>
  <si>
    <t>3561022-41-L</t>
  </si>
  <si>
    <t>B0992PG3FX</t>
  </si>
  <si>
    <t>3330-6881</t>
  </si>
  <si>
    <t>482-7503M</t>
  </si>
  <si>
    <t>TECHSTAR GLOVES ORANGE BLACK M</t>
  </si>
  <si>
    <t>3561022-41-M</t>
  </si>
  <si>
    <t>B0992RJZ4J</t>
  </si>
  <si>
    <t>3330-6880</t>
  </si>
  <si>
    <t>482-7503S</t>
  </si>
  <si>
    <t>TECHSTAR GLOVES ORANGE BLACK S</t>
  </si>
  <si>
    <t>3561022-41-S</t>
  </si>
  <si>
    <t>B0992RYNS9</t>
  </si>
  <si>
    <t>3330-6883</t>
  </si>
  <si>
    <t>482-7503X</t>
  </si>
  <si>
    <t>TECHSTAR GLOVES ORANGE BLACK XL</t>
  </si>
  <si>
    <t>3561022-41-XL</t>
  </si>
  <si>
    <t>B0992T2ZH2</t>
  </si>
  <si>
    <t>3330-6884</t>
  </si>
  <si>
    <t>482-75032X</t>
  </si>
  <si>
    <t>TECHSTAR GLOVES ORANGE BLACK 2XL</t>
  </si>
  <si>
    <t>3561022-41-2XL</t>
  </si>
  <si>
    <t>3330-6887</t>
  </si>
  <si>
    <t>482-7410L</t>
  </si>
  <si>
    <t>RADAR GLOVES BLACK L</t>
  </si>
  <si>
    <t>3561822-10-L</t>
  </si>
  <si>
    <t>3330-6886</t>
  </si>
  <si>
    <t>482-7410M</t>
  </si>
  <si>
    <t>RADAR GLOVES BLACK M</t>
  </si>
  <si>
    <t>3561822-10-M</t>
  </si>
  <si>
    <t>3330-6885</t>
  </si>
  <si>
    <t>482-7410S</t>
  </si>
  <si>
    <t>RADAR GLOVES BLACK S</t>
  </si>
  <si>
    <t>3561822-10-S</t>
  </si>
  <si>
    <t>3330-6888</t>
  </si>
  <si>
    <t>482-7410X</t>
  </si>
  <si>
    <t>RADAR GLOVES BLACK XL</t>
  </si>
  <si>
    <t>3561822-10-XL</t>
  </si>
  <si>
    <t>3330-6889</t>
  </si>
  <si>
    <t>482-74102X</t>
  </si>
  <si>
    <t>RADAR GLOVES BLACK 2XL</t>
  </si>
  <si>
    <t>3561822-10-2XL</t>
  </si>
  <si>
    <t>3330-6897</t>
  </si>
  <si>
    <t>482-7411L</t>
  </si>
  <si>
    <t>RADAR GLOVES BLACK GRAY L</t>
  </si>
  <si>
    <t>3561822-106-L</t>
  </si>
  <si>
    <t>3330-6896</t>
  </si>
  <si>
    <t>482-7411M</t>
  </si>
  <si>
    <t>RADAR GLOVES BLACK GRAY M</t>
  </si>
  <si>
    <t>3561822-106-M</t>
  </si>
  <si>
    <t>3330-6895</t>
  </si>
  <si>
    <t>482-7411S</t>
  </si>
  <si>
    <t>RADAR GLOVES BLACK GRAY S</t>
  </si>
  <si>
    <t>3561822-106-S</t>
  </si>
  <si>
    <t>3330-6898</t>
  </si>
  <si>
    <t>482-7411X</t>
  </si>
  <si>
    <t>RADAR GLOVES BLACK GRAY XL</t>
  </si>
  <si>
    <t>3561822-106-XL</t>
  </si>
  <si>
    <t>3330-6899</t>
  </si>
  <si>
    <t>482-74112X</t>
  </si>
  <si>
    <t>RADAR GLOVES BLACK GRAY 2XL</t>
  </si>
  <si>
    <t>3561822-106-2XL</t>
  </si>
  <si>
    <t>3330-6922</t>
  </si>
  <si>
    <t>482-7412L</t>
  </si>
  <si>
    <t>RADAR GLOVES WHITE L</t>
  </si>
  <si>
    <t>3561822-20-L</t>
  </si>
  <si>
    <t>3330-6921</t>
  </si>
  <si>
    <t>482-7412M</t>
  </si>
  <si>
    <t>RADAR GLOVES WHITE M</t>
  </si>
  <si>
    <t>3561822-20-M</t>
  </si>
  <si>
    <t>3330-6920</t>
  </si>
  <si>
    <t>482-7412S</t>
  </si>
  <si>
    <t>RADAR GLOVES WHITE S</t>
  </si>
  <si>
    <t>3561822-20-S</t>
  </si>
  <si>
    <t>3330-6923</t>
  </si>
  <si>
    <t>482-7412X</t>
  </si>
  <si>
    <t>RADAR GLOVES WHITE XL</t>
  </si>
  <si>
    <t>3561822-20-XL</t>
  </si>
  <si>
    <t>3330-6924</t>
  </si>
  <si>
    <t>482-74122X</t>
  </si>
  <si>
    <t>RADAR GLOVES WHITE 2XL</t>
  </si>
  <si>
    <t>3561822-20-2XL</t>
  </si>
  <si>
    <t>3330-6892</t>
  </si>
  <si>
    <t>482-7413L</t>
  </si>
  <si>
    <t>RADAR GLOVES BRIGHT RED BLACK L</t>
  </si>
  <si>
    <t>3561822-3031-L</t>
  </si>
  <si>
    <t>3330-6891</t>
  </si>
  <si>
    <t>482-7413M</t>
  </si>
  <si>
    <t>RADAR GLOVES BRIGHT RED BLACK M</t>
  </si>
  <si>
    <t>3561822-3031-M</t>
  </si>
  <si>
    <t>3330-6890</t>
  </si>
  <si>
    <t>482-7413S</t>
  </si>
  <si>
    <t>RADAR GLOVES BRIGHT RED BLACK S</t>
  </si>
  <si>
    <t>3561822-3031-S</t>
  </si>
  <si>
    <t>3330-6893</t>
  </si>
  <si>
    <t>482-7413X</t>
  </si>
  <si>
    <t>RADAR GLOVES BRIGHT RED BLACK XL</t>
  </si>
  <si>
    <t>3561822-3031-XL</t>
  </si>
  <si>
    <t>3330-6894</t>
  </si>
  <si>
    <t>482-74132X</t>
  </si>
  <si>
    <t>RADAR GLOVES BRIGHT RED BLACK 2XL</t>
  </si>
  <si>
    <t>3561822-3031-2XL</t>
  </si>
  <si>
    <t>3330-6917</t>
  </si>
  <si>
    <t>482-7414L</t>
  </si>
  <si>
    <t>RADAR GLOVES ORANGE BLACK L</t>
  </si>
  <si>
    <t>3561822-41-L</t>
  </si>
  <si>
    <t>3330-6916</t>
  </si>
  <si>
    <t>482-7414M</t>
  </si>
  <si>
    <t>RADAR GLOVES ORANGE BLACK M</t>
  </si>
  <si>
    <t>3561822-41-M</t>
  </si>
  <si>
    <t>3330-6915</t>
  </si>
  <si>
    <t>482-7414S</t>
  </si>
  <si>
    <t>RADAR GLOVES ORANGE BLACK S</t>
  </si>
  <si>
    <t>3561822-41-S</t>
  </si>
  <si>
    <t>3330-6918</t>
  </si>
  <si>
    <t>482-7414X</t>
  </si>
  <si>
    <t>RADAR GLOVES ORANGE BLACK XL</t>
  </si>
  <si>
    <t>3561822-41-XL</t>
  </si>
  <si>
    <t>3330-6919</t>
  </si>
  <si>
    <t>482-74142X</t>
  </si>
  <si>
    <t>RADAR GLOVES ORANGE BLACK 2XL</t>
  </si>
  <si>
    <t>3561822-41-2XL</t>
  </si>
  <si>
    <t>3330-6912</t>
  </si>
  <si>
    <t>482-7415L</t>
  </si>
  <si>
    <t>RADAR GLOVES MILITARY SAND CAMO TANGERINE L</t>
  </si>
  <si>
    <t>3561822-6840-L</t>
  </si>
  <si>
    <t>3330-6911</t>
  </si>
  <si>
    <t>482-7415M</t>
  </si>
  <si>
    <t>RADAR GLOVES MILITARY SAND CAMO TANGERINE M</t>
  </si>
  <si>
    <t>3561822-6840-M</t>
  </si>
  <si>
    <t>3330-6910</t>
  </si>
  <si>
    <t>482-7415S</t>
  </si>
  <si>
    <t>RADAR GLOVES MILITARY SAND CAMO TANGERINE S</t>
  </si>
  <si>
    <t>3561822-6840-S</t>
  </si>
  <si>
    <t>3330-6913</t>
  </si>
  <si>
    <t>482-7415X</t>
  </si>
  <si>
    <t>RADAR GLOVES MILITARY SAND CAMO TANGERINE XL</t>
  </si>
  <si>
    <t>3561822-6840-XL</t>
  </si>
  <si>
    <t>3330-6914</t>
  </si>
  <si>
    <t>482-74152X</t>
  </si>
  <si>
    <t>RADAR GLOVES MILITARY SAND CAMO TANGERINE 2XL</t>
  </si>
  <si>
    <t>3561822-6840-2XL</t>
  </si>
  <si>
    <t>3330-6902</t>
  </si>
  <si>
    <t>482-7416L</t>
  </si>
  <si>
    <t>RADAR GLOVES DARK BLUE RED FLUO L</t>
  </si>
  <si>
    <t>3561822-7083-L</t>
  </si>
  <si>
    <t>3330-6901</t>
  </si>
  <si>
    <t>482-7416M</t>
  </si>
  <si>
    <t>RADAR GLOVES DARK BLUE RED FLUO M</t>
  </si>
  <si>
    <t>3561822-7083-M</t>
  </si>
  <si>
    <t>3330-6900</t>
  </si>
  <si>
    <t>482-7416S</t>
  </si>
  <si>
    <t>RADAR GLOVES DARK BLUE RED FLUO S</t>
  </si>
  <si>
    <t>3561822-7083-S</t>
  </si>
  <si>
    <t>3330-6903</t>
  </si>
  <si>
    <t>482-7416X</t>
  </si>
  <si>
    <t>RADAR GLOVES DARK BLUE RED FLUO XL</t>
  </si>
  <si>
    <t>3561822-7083-XL</t>
  </si>
  <si>
    <t>3330-6904</t>
  </si>
  <si>
    <t>482-74162X</t>
  </si>
  <si>
    <t>RADAR GLOVES DARK BLUE RED FLUO 2XL</t>
  </si>
  <si>
    <t>3561822-7083-2XL</t>
  </si>
  <si>
    <t>0110-7370</t>
  </si>
  <si>
    <t>482-9016L</t>
  </si>
  <si>
    <t>SUPERTECH S-M10 CARBON META2 HELMET BLACK GRAY GLOSSY L</t>
  </si>
  <si>
    <t>8300422-1195-L</t>
  </si>
  <si>
    <t>0110-7369</t>
  </si>
  <si>
    <t>482-9016M</t>
  </si>
  <si>
    <t>SUPERTECH S-M10 CARBON META2 HELMET BLACK GRAY GLOSSY M</t>
  </si>
  <si>
    <t>8300422-1195-M</t>
  </si>
  <si>
    <t>0110-7368</t>
  </si>
  <si>
    <t>482-9016S</t>
  </si>
  <si>
    <t>SUPERTECH S-M10 CARBON META2 HELMET BLACK GRAY GLOSSY S</t>
  </si>
  <si>
    <t>8300422-1195-S</t>
  </si>
  <si>
    <t>0110-7371</t>
  </si>
  <si>
    <t>482-9016X</t>
  </si>
  <si>
    <t>SUPERTECH S-M10 CARBON META2 HELMET BLACK GRAY GLOSSY XL</t>
  </si>
  <si>
    <t>8300422-1195-XL</t>
  </si>
  <si>
    <t>482-9016XS</t>
  </si>
  <si>
    <t>SUPERTECH S-M10 CARBON META2 HELMET BLACK GRAY GLOSSY XS</t>
  </si>
  <si>
    <t>8300422-1195-XS</t>
  </si>
  <si>
    <t>0110-7372</t>
  </si>
  <si>
    <t>482-90162X</t>
  </si>
  <si>
    <t>SUPERTECH S-M10 CARBON META2 HELMET BLACK GRAY GLOSSY 2XL</t>
  </si>
  <si>
    <t>8300422-1195-2XL</t>
  </si>
  <si>
    <t>0110-7375</t>
  </si>
  <si>
    <t>482-9017L</t>
  </si>
  <si>
    <t>SUPERTECH S-M10 CARBON META2 HELMET BLACK YELLOW ORANGE GLOSSY L</t>
  </si>
  <si>
    <t>8300422-1549-L</t>
  </si>
  <si>
    <t>0110-7374</t>
  </si>
  <si>
    <t>482-9017M</t>
  </si>
  <si>
    <t>SUPERTECH S-M10 CARBON META2 HELMET BLACK YELLOW ORANGE GLOSSY M</t>
  </si>
  <si>
    <t>8300422-1549-M</t>
  </si>
  <si>
    <t>0110-7373</t>
  </si>
  <si>
    <t>482-9017S</t>
  </si>
  <si>
    <t>SUPERTECH S-M10 CARBON META2 HELMET BLACK YELLOW ORANGE GLOSSY S</t>
  </si>
  <si>
    <t>8300422-1549-S</t>
  </si>
  <si>
    <t>0110-7376</t>
  </si>
  <si>
    <t>482-9017X</t>
  </si>
  <si>
    <t>SUPERTECH S-M10 CARBON META2 HELMET BLACK YELLOW ORANGE GLOSSY XL</t>
  </si>
  <si>
    <t>8300422-1549-XL</t>
  </si>
  <si>
    <t>482-9017XS</t>
  </si>
  <si>
    <t>SUPERTECH S-M10 CARBON META2 HELMET BLACK YELLOW ORANGE GLOSSY XS</t>
  </si>
  <si>
    <t>8300422-1549-XS</t>
  </si>
  <si>
    <t>0110-7377</t>
  </si>
  <si>
    <t>482-90172X</t>
  </si>
  <si>
    <t>SUPERTECH S-M10 CARBON META2 HELMET BLACK YELLOW ORANGE GLOSSY 2XL</t>
  </si>
  <si>
    <t>8300422-1549-2XL</t>
  </si>
  <si>
    <t>0110-7380</t>
  </si>
  <si>
    <t>482-9018L</t>
  </si>
  <si>
    <t>SUPERTECH S-M10 CARBON META2 HELMET WHITE RED BLUE GLOSSY L</t>
  </si>
  <si>
    <t>8300422-2378-L</t>
  </si>
  <si>
    <t>0110-7379</t>
  </si>
  <si>
    <t>482-9018M</t>
  </si>
  <si>
    <t>SUPERTECH S-M10 CARBON META2 HELMET WHITE RED BLUE GLOSSY M</t>
  </si>
  <si>
    <t>8300422-2378-M</t>
  </si>
  <si>
    <t>0110-7378</t>
  </si>
  <si>
    <t>482-9018S</t>
  </si>
  <si>
    <t>SUPERTECH S-M10 CARBON META2 HELMET WHITE RED BLUE GLOSSY S</t>
  </si>
  <si>
    <t>8300422-2378-S</t>
  </si>
  <si>
    <t>0110-7381</t>
  </si>
  <si>
    <t>482-9018X</t>
  </si>
  <si>
    <t>SUPERTECH S-M10 CARBON META2 HELMET WHITE RED BLUE GLOSSY XL</t>
  </si>
  <si>
    <t>8300422-2378-XL</t>
  </si>
  <si>
    <t>482-9018XS</t>
  </si>
  <si>
    <t>SUPERTECH S-M10 CARBON META2 HELMET WHITE RED BLUE GLOSSY XS</t>
  </si>
  <si>
    <t>8300422-2378-XS</t>
  </si>
  <si>
    <t>0110-7382</t>
  </si>
  <si>
    <t>482-90182X</t>
  </si>
  <si>
    <t>SUPERTECH S-M10 CARBON META2 HELMET WHITE RED BLUE GLOSSY 2XL</t>
  </si>
  <si>
    <t>8300422-2378-2XL</t>
  </si>
  <si>
    <t>0110-7390</t>
  </si>
  <si>
    <t>482-9136L</t>
  </si>
  <si>
    <t>SUPERTECH S-M8 FACTORY HELMET BLACK WHITE RED FLUO GLOSSY L</t>
  </si>
  <si>
    <t>8302922-1233-L</t>
  </si>
  <si>
    <t>0110-7389</t>
  </si>
  <si>
    <t>482-9136M</t>
  </si>
  <si>
    <t>SUPERTECH S-M8 FACTORY HELMET BLACK WHITE RED FLUO GLOSSY M</t>
  </si>
  <si>
    <t>8302922-1233-M</t>
  </si>
  <si>
    <t>0110-7388</t>
  </si>
  <si>
    <t>482-9136S</t>
  </si>
  <si>
    <t>SUPERTECH S-M8 FACTORY HELMET BLACK WHITE RED FLUO GLOSSY S</t>
  </si>
  <si>
    <t>8302922-1233-S</t>
  </si>
  <si>
    <t>0110-7391</t>
  </si>
  <si>
    <t>482-9136X</t>
  </si>
  <si>
    <t>SUPERTECH S-M8 FACTORY HELMET BLACK WHITE RED FLUO GLOSSY XL</t>
  </si>
  <si>
    <t>8302922-1233-XL</t>
  </si>
  <si>
    <t>482-9136XS</t>
  </si>
  <si>
    <t>SUPERTECH S-M8 FACTORY HELMET BLACK WHITE RED FLUO GLOSSY XS</t>
  </si>
  <si>
    <t>8302922-1233-XS</t>
  </si>
  <si>
    <t>0110-7392</t>
  </si>
  <si>
    <t>482-91362X</t>
  </si>
  <si>
    <t>SUPERTECH S-M8 FACTORY HELMET BLACK WHITE RED FLUO GLOSSY 2XL</t>
  </si>
  <si>
    <t>8302922-1233-2XL</t>
  </si>
  <si>
    <t>0110-7395</t>
  </si>
  <si>
    <t>482-9137L</t>
  </si>
  <si>
    <t>SUPERTECH S-M8 FACTORY HELMET BLACK YELLOW FLUO BLUE GLOSSY L</t>
  </si>
  <si>
    <t>8302922-1578-L</t>
  </si>
  <si>
    <t>0110-7394</t>
  </si>
  <si>
    <t>482-9137M</t>
  </si>
  <si>
    <t>SUPERTECH S-M8 FACTORY HELMET BLACK YELLOW FLUO BLUE GLOSSY M</t>
  </si>
  <si>
    <t>8302922-1578-M</t>
  </si>
  <si>
    <t>0110-7393</t>
  </si>
  <si>
    <t>482-9137S</t>
  </si>
  <si>
    <t>SUPERTECH S-M8 FACTORY HELMET BLACK YELLOW FLUO BLUE GLOSSY S</t>
  </si>
  <si>
    <t>8302922-1578-S</t>
  </si>
  <si>
    <t>0110-7396</t>
  </si>
  <si>
    <t>482-9137X</t>
  </si>
  <si>
    <t>SUPERTECH S-M8 FACTORY HELMET BLACK YELLOW FLUO BLUE GLOSSY XL</t>
  </si>
  <si>
    <t>8302922-1578-XL</t>
  </si>
  <si>
    <t>482-9137XS</t>
  </si>
  <si>
    <t>SUPERTECH S-M8 FACTORY HELMET BLACK YELLOW FLUO BLUE GLOSSY XS</t>
  </si>
  <si>
    <t>8302922-1578-XS</t>
  </si>
  <si>
    <t>0110-7397</t>
  </si>
  <si>
    <t>482-91372X</t>
  </si>
  <si>
    <t>SUPERTECH S-M8 FACTORY HELMET BLACK YELLOW FLUO BLUE GLOSSY 2XL</t>
  </si>
  <si>
    <t>8302922-1578-2XL</t>
  </si>
  <si>
    <t>0110-7400</t>
  </si>
  <si>
    <t>482-9138L</t>
  </si>
  <si>
    <t>SUPERTECH S-M8 FACTORY HELMET DARK BLUE ORANGE YELLOW FLUO G L</t>
  </si>
  <si>
    <t>8302922-7445-L</t>
  </si>
  <si>
    <t>0110-7399</t>
  </si>
  <si>
    <t>482-9138M</t>
  </si>
  <si>
    <t>SUPERTECH S-M8 FACTORY HELMET DARK BLUE ORANGE YELLOW FLUO G M</t>
  </si>
  <si>
    <t>8302922-7445-M</t>
  </si>
  <si>
    <t>0110-7398</t>
  </si>
  <si>
    <t>482-9138S</t>
  </si>
  <si>
    <t>SUPERTECH S-M8 FACTORY HELMET DARK BLUE ORANGE YELLOW FLUO G S</t>
  </si>
  <si>
    <t>8302922-7445-S</t>
  </si>
  <si>
    <t>0110-7401</t>
  </si>
  <si>
    <t>482-9138X</t>
  </si>
  <si>
    <t>SUPERTECH S-M8 FACTORY HELMET DARK BLUE ORANGE YELLOW FLUO G XL</t>
  </si>
  <si>
    <t>8302922-7445-XL</t>
  </si>
  <si>
    <t>482-9138XS</t>
  </si>
  <si>
    <t>SUPERTECH S-M8 FACTORY HELMET DARK BLUE ORANGE YELLOW FLUO G XS</t>
  </si>
  <si>
    <t>8302922-7445-XS</t>
  </si>
  <si>
    <t>0110-7402</t>
  </si>
  <si>
    <t>482-91382X</t>
  </si>
  <si>
    <t>SUPERTECH S-M8 FACTORY HELMET DARK BLUE ORANGE YELLOW FLUO G 2XL</t>
  </si>
  <si>
    <t>8302922-7445-2XL</t>
  </si>
  <si>
    <t>B0992TJ3KF</t>
  </si>
  <si>
    <t>0132-1539</t>
  </si>
  <si>
    <t>482-94026</t>
  </si>
  <si>
    <t>VISOR S-M10 - CARBON META2 BLACK GRAY GLOSSY OS</t>
  </si>
  <si>
    <t>8981122-1195-OS</t>
  </si>
  <si>
    <t>B0992V634N</t>
  </si>
  <si>
    <t>0132-1540</t>
  </si>
  <si>
    <t>482-94027</t>
  </si>
  <si>
    <t>VISOR S-M10 - CARBON META2 BLACK YELLOW ORANGE GLOSSY OS</t>
  </si>
  <si>
    <t>8981122-1549-OS</t>
  </si>
  <si>
    <t>B0992QX5NL</t>
  </si>
  <si>
    <t>0132-1541</t>
  </si>
  <si>
    <t>482-94028</t>
  </si>
  <si>
    <t>VISOR S-M10 - CARBON META2 WHITE RED BLUE GLOSSY OS</t>
  </si>
  <si>
    <t>8981122-2378-OS</t>
  </si>
  <si>
    <t>B0992SLRFK</t>
  </si>
  <si>
    <t>0132-1543</t>
  </si>
  <si>
    <t>482-94029</t>
  </si>
  <si>
    <t>VISOR S-M8 - FACTORY BLACK WHITE RED FLUO GLOSSY OS</t>
  </si>
  <si>
    <t>8982222-1233-OS</t>
  </si>
  <si>
    <t>B0992T5BFH</t>
  </si>
  <si>
    <t>0132-1544</t>
  </si>
  <si>
    <t>482-94030</t>
  </si>
  <si>
    <t>VISOR S-M8 - FACTORY BLACK YELLOW FLUO BLUE GLOSSY OS</t>
  </si>
  <si>
    <t>8982222-1578-OS</t>
  </si>
  <si>
    <t>B0992TYHQN</t>
  </si>
  <si>
    <t>0132-1545</t>
  </si>
  <si>
    <t>482-94031</t>
  </si>
  <si>
    <t>VISOR S-M8 - FACTORY DARK BLUE ORANGE YELLOW FLUO G OS</t>
  </si>
  <si>
    <t>8982222-7445-OS</t>
  </si>
  <si>
    <t>B0992Q538W</t>
  </si>
  <si>
    <t>0132-1548</t>
  </si>
  <si>
    <t>482-94540</t>
  </si>
  <si>
    <t>VISOR S-M5 - BOND BLACK CYAN GLOSSY OS</t>
  </si>
  <si>
    <t>8983422-1281-OS</t>
  </si>
  <si>
    <t>B0992SRBPW</t>
  </si>
  <si>
    <t>0132-1549</t>
  </si>
  <si>
    <t>482-94541</t>
  </si>
  <si>
    <t>VISOR S-M5 - BOND SILVER YELLOW FLUO GLOSSY OS</t>
  </si>
  <si>
    <t>8983422-1915-OS</t>
  </si>
  <si>
    <t>B0992SRB9G</t>
  </si>
  <si>
    <t>0132-1550</t>
  </si>
  <si>
    <t>482-94542</t>
  </si>
  <si>
    <t>VISOR S-M5 - BOND WHITE RED GLOSSY OS</t>
  </si>
  <si>
    <t>8983422-2032-OS</t>
  </si>
  <si>
    <t>B0992TP7P9</t>
  </si>
  <si>
    <t>0132-1552</t>
  </si>
  <si>
    <t>482-94543</t>
  </si>
  <si>
    <t>VISOR S-M5 - BEAM BLACK RED GLOSSY OS</t>
  </si>
  <si>
    <t>8983622-1333-OS</t>
  </si>
  <si>
    <t>B0992S8WP3</t>
  </si>
  <si>
    <t>0132-1553</t>
  </si>
  <si>
    <t>482-94544</t>
  </si>
  <si>
    <t>VISOR S-M5 - BEAM BLACK YELLOW FLUO GLOSSY OS</t>
  </si>
  <si>
    <t>8983622-1515-OS</t>
  </si>
  <si>
    <t>482-80154X</t>
  </si>
  <si>
    <t>VISOR S-M5 - SCOUT BLACK SILVER GLOSSY OS</t>
  </si>
  <si>
    <t>8985422-1997-OS</t>
  </si>
  <si>
    <t>0110-7415</t>
  </si>
  <si>
    <t>482-9209L</t>
  </si>
  <si>
    <t>S-M5 BOND HELMET BLACK RED CYAN GLOSSY L</t>
  </si>
  <si>
    <t>8303522-1377-L</t>
  </si>
  <si>
    <t>0110-7414</t>
  </si>
  <si>
    <t>482-9209M</t>
  </si>
  <si>
    <t>S-M5 BOND HELMET BLACK RED CYAN GLOSSY M</t>
  </si>
  <si>
    <t>8303522-1377-M</t>
  </si>
  <si>
    <t>0110-7413</t>
  </si>
  <si>
    <t>482-9209S</t>
  </si>
  <si>
    <t>S-M5 BOND HELMET BLACK RED CYAN GLOSSY S</t>
  </si>
  <si>
    <t>8303522-1377-S</t>
  </si>
  <si>
    <t>0110-7416</t>
  </si>
  <si>
    <t>482-9209X</t>
  </si>
  <si>
    <t>S-M5 BOND HELMET BLACK RED CYAN GLOSSY XL</t>
  </si>
  <si>
    <t>8303522-1377-XL</t>
  </si>
  <si>
    <t>482-9209XS</t>
  </si>
  <si>
    <t>S-M5 BOND HELMET BLACK RED CYAN GLOSSY XS</t>
  </si>
  <si>
    <t>8303522-1377-XS</t>
  </si>
  <si>
    <t>0110-7417</t>
  </si>
  <si>
    <t>482-92092X</t>
  </si>
  <si>
    <t>S-M5 BOND HELMET BLACK RED CYAN GLOSSY 2XL</t>
  </si>
  <si>
    <t>8303522-1377-2XL</t>
  </si>
  <si>
    <t>0110-7420</t>
  </si>
  <si>
    <t>482-9210L</t>
  </si>
  <si>
    <t>S-M5 BOND HELMET SILVER YEL FL MIL GREEN GLOSSY L</t>
  </si>
  <si>
    <t>8303522-1956-L</t>
  </si>
  <si>
    <t>0110-7419</t>
  </si>
  <si>
    <t>482-9210M</t>
  </si>
  <si>
    <t>S-M5 BOND HELMET SILVER YEL FL MIL GREEN GLOSSY M</t>
  </si>
  <si>
    <t>8303522-1956-M</t>
  </si>
  <si>
    <t>0110-7418</t>
  </si>
  <si>
    <t>482-9210S</t>
  </si>
  <si>
    <t>S-M5 BOND HELMET SILVER YEL FL MIL GREEN GLOSSY S</t>
  </si>
  <si>
    <t>8303522-1956-S</t>
  </si>
  <si>
    <t>0110-7421</t>
  </si>
  <si>
    <t>482-9210X</t>
  </si>
  <si>
    <t>S-M5 BOND HELMET SILVER YEL FL MIL GREEN GLOSSY XL</t>
  </si>
  <si>
    <t>8303522-1956-XL</t>
  </si>
  <si>
    <t>482-9210XS</t>
  </si>
  <si>
    <t>S-M5 BOND HELMET SILVER YEL FL MIL GREEN GLOSSY XS</t>
  </si>
  <si>
    <t>8303522-1956-XS</t>
  </si>
  <si>
    <t>0110-7422</t>
  </si>
  <si>
    <t>482-92102X</t>
  </si>
  <si>
    <t>S-M5 BOND HELMET SILVER YEL FL MIL GREEN GLOSSY 2XL</t>
  </si>
  <si>
    <t>8303522-1956-2XL</t>
  </si>
  <si>
    <t>0110-7425</t>
  </si>
  <si>
    <t>482-9211L</t>
  </si>
  <si>
    <t>S-M5 BOND HELMET WHITE RED GLOSSY L</t>
  </si>
  <si>
    <t>8303522-2032-L</t>
  </si>
  <si>
    <t>0110-7424</t>
  </si>
  <si>
    <t>482-9211M</t>
  </si>
  <si>
    <t>S-M5 BOND HELMET WHITE RED GLOSSY M</t>
  </si>
  <si>
    <t>8303522-2032-M</t>
  </si>
  <si>
    <t>0110-7423</t>
  </si>
  <si>
    <t>482-9211S</t>
  </si>
  <si>
    <t>S-M5 BOND HELMET WHITE RED GLOSSY S</t>
  </si>
  <si>
    <t>8303522-2032-S</t>
  </si>
  <si>
    <t>0110-7426</t>
  </si>
  <si>
    <t>482-9211X</t>
  </si>
  <si>
    <t>S-M5 BOND HELMET WHITE RED GLOSSY XL</t>
  </si>
  <si>
    <t>8303522-2032-XL</t>
  </si>
  <si>
    <t>482-9211XS</t>
  </si>
  <si>
    <t>S-M5 BOND HELMET WHITE RED GLOSSY XS</t>
  </si>
  <si>
    <t>8303522-2032-XS</t>
  </si>
  <si>
    <t>0110-7427</t>
  </si>
  <si>
    <t>482-92112X</t>
  </si>
  <si>
    <t>S-M5 BOND HELMET WHITE RED GLOSSY 2XL</t>
  </si>
  <si>
    <t>8303522-2032-2XL</t>
  </si>
  <si>
    <t>0110-7435</t>
  </si>
  <si>
    <t>482-9212L</t>
  </si>
  <si>
    <t>S-M5 BEAM HELMET BLACK ANTHRACITE YEL FL GLOSSY L</t>
  </si>
  <si>
    <t>8303722-1151-L</t>
  </si>
  <si>
    <t>0110-7434</t>
  </si>
  <si>
    <t>482-9212M</t>
  </si>
  <si>
    <t>S-M5 BEAM HELMET BLACK ANTHRACITE YEL FL GLOSSY M</t>
  </si>
  <si>
    <t>8303722-1151-M</t>
  </si>
  <si>
    <t>0110-7433</t>
  </si>
  <si>
    <t>482-9212S</t>
  </si>
  <si>
    <t>S-M5 BEAM HELMET BLACK ANTHRACITE YEL FL GLOSSY S</t>
  </si>
  <si>
    <t>8303722-1151-S</t>
  </si>
  <si>
    <t>0110-7436</t>
  </si>
  <si>
    <t>482-9212X</t>
  </si>
  <si>
    <t>S-M5 BEAM HELMET BLACK ANTHRACITE YEL FL GLOSSY XL</t>
  </si>
  <si>
    <t>8303722-1151-XL</t>
  </si>
  <si>
    <t>482-9212XS</t>
  </si>
  <si>
    <t>S-M5 BEAM HELMET BLACK ANTHRACITE YEL FL GLOSSY XS</t>
  </si>
  <si>
    <t>8303722-1151-XS</t>
  </si>
  <si>
    <t>0110-7437</t>
  </si>
  <si>
    <t>482-92122X</t>
  </si>
  <si>
    <t>S-M5 BEAM HELMET BLACK ANTHRACITE YEL FL GLOSSY 2XL</t>
  </si>
  <si>
    <t>8303722-1151-2XL</t>
  </si>
  <si>
    <t>0110-7440</t>
  </si>
  <si>
    <t>482-9213L</t>
  </si>
  <si>
    <t>S-M5 BEAM HELMET BLACK GRAY RED GLOSSY L</t>
  </si>
  <si>
    <t>8303722-1313-L</t>
  </si>
  <si>
    <t>0110-7439</t>
  </si>
  <si>
    <t>482-9213M</t>
  </si>
  <si>
    <t>S-M5 BEAM HELMET BLACK GRAY RED GLOSSY M</t>
  </si>
  <si>
    <t>8303722-1313-M</t>
  </si>
  <si>
    <t>0110-7438</t>
  </si>
  <si>
    <t>482-9213S</t>
  </si>
  <si>
    <t>S-M5 BEAM HELMET BLACK GRAY RED GLOSSY S</t>
  </si>
  <si>
    <t>8303722-1313-S</t>
  </si>
  <si>
    <t>0110-7441</t>
  </si>
  <si>
    <t>482-9213X</t>
  </si>
  <si>
    <t>S-M5 BEAM HELMET BLACK GRAY RED GLOSSY XL</t>
  </si>
  <si>
    <t>8303722-1313-XL</t>
  </si>
  <si>
    <t>482-9213XS</t>
  </si>
  <si>
    <t>S-M5 BEAM HELMET BLACK GRAY RED GLOSSY XS</t>
  </si>
  <si>
    <t>8303722-1313-XS</t>
  </si>
  <si>
    <t>0110-7442</t>
  </si>
  <si>
    <t>482-92132X</t>
  </si>
  <si>
    <t>S-M5 BEAM HELMET BLACK GRAY RED GLOSSY 2XL</t>
  </si>
  <si>
    <t>8303722-1313-2XL</t>
  </si>
  <si>
    <t>2920-0646</t>
  </si>
  <si>
    <t>482-8015L</t>
  </si>
  <si>
    <t>VENTURE XT JKT BLACK BLACK L</t>
  </si>
  <si>
    <t>3303022-1100-L</t>
  </si>
  <si>
    <t>2920-0645</t>
  </si>
  <si>
    <t>482-8015M</t>
  </si>
  <si>
    <t>VENTURE XT JKT BLACK BLACK M</t>
  </si>
  <si>
    <t>3303022-1100-M</t>
  </si>
  <si>
    <t>2920-0644</t>
  </si>
  <si>
    <t>482-8015S</t>
  </si>
  <si>
    <t>VENTURE XT JKT BLACK BLACK S</t>
  </si>
  <si>
    <t>3303022-1100-S</t>
  </si>
  <si>
    <t>2920-0647</t>
  </si>
  <si>
    <t>482-8015X</t>
  </si>
  <si>
    <t>VENTURE XT JKT BLACK BLACK XL</t>
  </si>
  <si>
    <t>3303022-1100-XL</t>
  </si>
  <si>
    <t>2920-0648</t>
  </si>
  <si>
    <t>482-80152X</t>
  </si>
  <si>
    <t>2920-0649</t>
  </si>
  <si>
    <t>482-80153X</t>
  </si>
  <si>
    <t>VENTURE XT JKT BLACK BLACK 3XL</t>
  </si>
  <si>
    <t>3303022-1100-3XL</t>
  </si>
  <si>
    <t>2920-0650</t>
  </si>
  <si>
    <t>VENTURE XT JKT BLACK BLACK 4XL</t>
  </si>
  <si>
    <t>3303022-1100-4XL</t>
  </si>
  <si>
    <t>2920-0660</t>
  </si>
  <si>
    <t>482-8016L</t>
  </si>
  <si>
    <t>VENTURE XT JKT MOJAV CAMO ON L</t>
  </si>
  <si>
    <t>3303022-824-L</t>
  </si>
  <si>
    <t>2920-0659</t>
  </si>
  <si>
    <t>482-8016M</t>
  </si>
  <si>
    <t>VENTURE XT JKT MOJAV CAMO ON M</t>
  </si>
  <si>
    <t>3303022-824-M</t>
  </si>
  <si>
    <t>2920-0658</t>
  </si>
  <si>
    <t>482-8016S</t>
  </si>
  <si>
    <t>VENTURE XT JKT MOJAV CAMO ON S</t>
  </si>
  <si>
    <t>3303022-824-S</t>
  </si>
  <si>
    <t>2920-0661</t>
  </si>
  <si>
    <t>482-8016X</t>
  </si>
  <si>
    <t>VENTURE XT JKT MOJAV CAMO ON XL</t>
  </si>
  <si>
    <t>3303022-824-XL</t>
  </si>
  <si>
    <t>2920-0662</t>
  </si>
  <si>
    <t>482-80162X</t>
  </si>
  <si>
    <t>2920-0663</t>
  </si>
  <si>
    <t>482-80163X</t>
  </si>
  <si>
    <t>VENTURE XT JKT MOJAV CAMO ON 3XL</t>
  </si>
  <si>
    <t>3303022-824-3XL</t>
  </si>
  <si>
    <t>2920-0664</t>
  </si>
  <si>
    <t>VENTURE XT JKT MOJAV CAMO ON 4XL</t>
  </si>
  <si>
    <t>3303022-824-4XL</t>
  </si>
  <si>
    <t>2920-0653</t>
  </si>
  <si>
    <t>482-8017L</t>
  </si>
  <si>
    <t>VENTURE XT JKT CAMEL BLACK L</t>
  </si>
  <si>
    <t>3303022-879-L</t>
  </si>
  <si>
    <t>2920-0652</t>
  </si>
  <si>
    <t>482-8017M</t>
  </si>
  <si>
    <t>VENTURE XT JKT CAMEL BLACK M</t>
  </si>
  <si>
    <t>3303022-879-M</t>
  </si>
  <si>
    <t>2920-0651</t>
  </si>
  <si>
    <t>482-8017S</t>
  </si>
  <si>
    <t>VENTURE XT JKT CAMEL BLACK S</t>
  </si>
  <si>
    <t>3303022-879-S</t>
  </si>
  <si>
    <t>2920-0654</t>
  </si>
  <si>
    <t>482-8017X</t>
  </si>
  <si>
    <t>VENTURE XT JKT CAMEL BLACK XL</t>
  </si>
  <si>
    <t>3303022-879-XL</t>
  </si>
  <si>
    <t>2920-0655</t>
  </si>
  <si>
    <t>482-80172X</t>
  </si>
  <si>
    <t>2920-0656</t>
  </si>
  <si>
    <t>482-80173X</t>
  </si>
  <si>
    <t>VENTURE XT JKT CAMEL BLACK 3XL</t>
  </si>
  <si>
    <t>3303022-879-3XL</t>
  </si>
  <si>
    <t>2920-0657</t>
  </si>
  <si>
    <t>VENTURE XT JKT CAMEL BLACK 4XL</t>
  </si>
  <si>
    <t>3303022-879-4XL</t>
  </si>
  <si>
    <t>2901-9527</t>
  </si>
  <si>
    <t>482-8950L</t>
  </si>
  <si>
    <t>VENTURE XT PANTS IB BLACK L</t>
  </si>
  <si>
    <t>3323022-10-L</t>
  </si>
  <si>
    <t>2901-9526</t>
  </si>
  <si>
    <t>482-8950M</t>
  </si>
  <si>
    <t>VENTURE XT PANTS IB BLACK M</t>
  </si>
  <si>
    <t>3323022-10-M</t>
  </si>
  <si>
    <t>2901-9525</t>
  </si>
  <si>
    <t>482-8950S</t>
  </si>
  <si>
    <t>VENTURE XT PANTS IB BLACK S</t>
  </si>
  <si>
    <t>3323022-10-S</t>
  </si>
  <si>
    <t>2901-9528</t>
  </si>
  <si>
    <t>482-8950X</t>
  </si>
  <si>
    <t>VENTURE XT PANTS IB BLACK XL</t>
  </si>
  <si>
    <t>3323022-10-XL</t>
  </si>
  <si>
    <t>2901-9529</t>
  </si>
  <si>
    <t>482-89502X</t>
  </si>
  <si>
    <t>2901-9530</t>
  </si>
  <si>
    <t>482-89503X</t>
  </si>
  <si>
    <t>VENTURE XT PANTS IB BLACK 3XL</t>
  </si>
  <si>
    <t>3323022-10-3XL</t>
  </si>
  <si>
    <t>2901-9531</t>
  </si>
  <si>
    <t>482-89504X</t>
  </si>
  <si>
    <t>VENTURE XT PANTS IB BLACK 4XL</t>
  </si>
  <si>
    <t>3323022-10-4XL</t>
  </si>
  <si>
    <t>2901-9541</t>
  </si>
  <si>
    <t>482-8952L</t>
  </si>
  <si>
    <t>VENTURE XT PANTS OB BLACK L</t>
  </si>
  <si>
    <t>3323122-10-L</t>
  </si>
  <si>
    <t>2901-9540</t>
  </si>
  <si>
    <t>482-8952M</t>
  </si>
  <si>
    <t>VENTURE XT PANTS OB BLACK M</t>
  </si>
  <si>
    <t>3323122-10-M</t>
  </si>
  <si>
    <t>2901-9539</t>
  </si>
  <si>
    <t>482-8952S</t>
  </si>
  <si>
    <t>VENTURE XT PANTS OB BLACK S</t>
  </si>
  <si>
    <t>3323122-10-S</t>
  </si>
  <si>
    <t>2901-9542</t>
  </si>
  <si>
    <t>482-8952X</t>
  </si>
  <si>
    <t>VENTURE XT PANTS OB BLACK XL</t>
  </si>
  <si>
    <t>3323122-10-XL</t>
  </si>
  <si>
    <t>2901-9543</t>
  </si>
  <si>
    <t>482-89522X</t>
  </si>
  <si>
    <t>2901-9544</t>
  </si>
  <si>
    <t>482-89523X</t>
  </si>
  <si>
    <t>VENTURE XT PANTS OB BLACK 3XL</t>
  </si>
  <si>
    <t>3323122-10-3XL</t>
  </si>
  <si>
    <t>2901-9545</t>
  </si>
  <si>
    <t>VENTURE XT PANTS OB BLACK 4XL</t>
  </si>
  <si>
    <t>3323122-10-4XL</t>
  </si>
  <si>
    <t>2901-9548</t>
  </si>
  <si>
    <t>482-8953L</t>
  </si>
  <si>
    <t>VENTURE XT PANTS OB CAMEL L</t>
  </si>
  <si>
    <t>3323122-879-L</t>
  </si>
  <si>
    <t>2901-9547</t>
  </si>
  <si>
    <t>482-8953M</t>
  </si>
  <si>
    <t>VENTURE XT PANTS OB CAMEL M</t>
  </si>
  <si>
    <t>3323122-879-M</t>
  </si>
  <si>
    <t>2901-9546</t>
  </si>
  <si>
    <t>482-8953S</t>
  </si>
  <si>
    <t>VENTURE XT PANTS OB CAMEL S</t>
  </si>
  <si>
    <t>3323122-879-S</t>
  </si>
  <si>
    <t>2901-9549</t>
  </si>
  <si>
    <t>482-8953X</t>
  </si>
  <si>
    <t>VENTURE XT PANTS OB CAMEL XL</t>
  </si>
  <si>
    <t>3323122-879-XL</t>
  </si>
  <si>
    <t>2901-9550</t>
  </si>
  <si>
    <t>482-89532X</t>
  </si>
  <si>
    <t>2901-9551</t>
  </si>
  <si>
    <t>482-89533X</t>
  </si>
  <si>
    <t>VENTURE XT PANTS OB CAMEL 3XL</t>
  </si>
  <si>
    <t>3323122-879-3XL</t>
  </si>
  <si>
    <t>2901-9552</t>
  </si>
  <si>
    <t>VENTURE XT PANTS OB CAMEL 4XL</t>
  </si>
  <si>
    <t>3323122-879-4XL</t>
  </si>
  <si>
    <t>B098W9PQS6</t>
  </si>
  <si>
    <t>3410-2635</t>
  </si>
  <si>
    <t>482-12107</t>
  </si>
  <si>
    <t>TECH 10 RED 7</t>
  </si>
  <si>
    <t>2010020-30-7</t>
  </si>
  <si>
    <t>B098WCZG3H</t>
  </si>
  <si>
    <t>3410-2636</t>
  </si>
  <si>
    <t>482-12108</t>
  </si>
  <si>
    <t>TECH 10 RED 8</t>
  </si>
  <si>
    <t>2010020-30-8</t>
  </si>
  <si>
    <t>B098W3ZKNW</t>
  </si>
  <si>
    <t>3410-2637</t>
  </si>
  <si>
    <t>482-12109</t>
  </si>
  <si>
    <t>TECH 10 RED 9</t>
  </si>
  <si>
    <t>2010020-30-9</t>
  </si>
  <si>
    <t>B098VYFHB1</t>
  </si>
  <si>
    <t>3410-2638</t>
  </si>
  <si>
    <t>482-12110</t>
  </si>
  <si>
    <t>TECH 10 RED 10</t>
  </si>
  <si>
    <t>2010020-30-10</t>
  </si>
  <si>
    <t>B098VWCZ19</t>
  </si>
  <si>
    <t>3410-2639</t>
  </si>
  <si>
    <t>482-12111</t>
  </si>
  <si>
    <t>TECH 10 RED 11</t>
  </si>
  <si>
    <t>2010020-30-11</t>
  </si>
  <si>
    <t>B098W8VG8F</t>
  </si>
  <si>
    <t>3410-2640</t>
  </si>
  <si>
    <t>482-12112</t>
  </si>
  <si>
    <t>TECH 10 RED 12</t>
  </si>
  <si>
    <t>2010020-30-12</t>
  </si>
  <si>
    <t>B098VS9DZN</t>
  </si>
  <si>
    <t>3410-2641</t>
  </si>
  <si>
    <t>482-12113</t>
  </si>
  <si>
    <t>TECH 10 RED 13</t>
  </si>
  <si>
    <t>2010020-30-13</t>
  </si>
  <si>
    <t>B098W3V2G9</t>
  </si>
  <si>
    <t>3410-2642</t>
  </si>
  <si>
    <t>482-12114</t>
  </si>
  <si>
    <t>TECH 10 RED 14</t>
  </si>
  <si>
    <t>2010020-30-14</t>
  </si>
  <si>
    <t>B098ZMHPN6</t>
  </si>
  <si>
    <t>3410-2643</t>
  </si>
  <si>
    <t>482-12007</t>
  </si>
  <si>
    <t>TECH 10 SUPERVENTED BLACK HUE 7</t>
  </si>
  <si>
    <t>2010520-1991-7</t>
  </si>
  <si>
    <t>B098ZWV872</t>
  </si>
  <si>
    <t>3410-2644</t>
  </si>
  <si>
    <t>482-12008</t>
  </si>
  <si>
    <t>TECH 10 SUPERVENTED BLACK HUE 8</t>
  </si>
  <si>
    <t>2010520-1991-8</t>
  </si>
  <si>
    <t>B098YY1YKF</t>
  </si>
  <si>
    <t>3410-2645</t>
  </si>
  <si>
    <t>482-12009</t>
  </si>
  <si>
    <t>TECH 10 SUPERVENTED BLACK HUE 9</t>
  </si>
  <si>
    <t>2010520-1991-9</t>
  </si>
  <si>
    <t>B098Z7352D</t>
  </si>
  <si>
    <t>3410-2646</t>
  </si>
  <si>
    <t>482-12010</t>
  </si>
  <si>
    <t>TECH 10 SUPERVENTED BLACK HUE 10</t>
  </si>
  <si>
    <t>2010520-1991-10</t>
  </si>
  <si>
    <t>B098ZKWMW1</t>
  </si>
  <si>
    <t>3410-2647</t>
  </si>
  <si>
    <t>482-12011</t>
  </si>
  <si>
    <t>TECH 10 SUPERVENTED BLACK HUE 11</t>
  </si>
  <si>
    <t>2010520-1991-11</t>
  </si>
  <si>
    <t>B098ZQCYPG</t>
  </si>
  <si>
    <t>3410-2648</t>
  </si>
  <si>
    <t>482-12012</t>
  </si>
  <si>
    <t>TECH 10 SUPERVENTED BLACK HUE 12</t>
  </si>
  <si>
    <t>2010520-1991-12</t>
  </si>
  <si>
    <t>B098ZGY7PV</t>
  </si>
  <si>
    <t>3410-2649</t>
  </si>
  <si>
    <t>482-12013</t>
  </si>
  <si>
    <t>TECH 10 SUPERVENTED BLACK HUE 13</t>
  </si>
  <si>
    <t>2010520-1991-13</t>
  </si>
  <si>
    <t>B098ZGLL9Y</t>
  </si>
  <si>
    <t>3410-2650</t>
  </si>
  <si>
    <t>482-12014</t>
  </si>
  <si>
    <t>TECH 10 SUPERVENTED BLACK HUE 14</t>
  </si>
  <si>
    <t>2010520-1991-14</t>
  </si>
  <si>
    <t>B098ZF1H4J</t>
  </si>
  <si>
    <t>482-22905</t>
  </si>
  <si>
    <t>TECH 7 BLK COOL GRY RD 5</t>
  </si>
  <si>
    <t>2012014-1153-5</t>
  </si>
  <si>
    <t>B098ZMZJGL</t>
  </si>
  <si>
    <t>482-22906</t>
  </si>
  <si>
    <t>TECH 7 BLK COOL GRY RD 6</t>
  </si>
  <si>
    <t>2012014-1153-6</t>
  </si>
  <si>
    <t>B098ZJXLMX</t>
  </si>
  <si>
    <t>3410-2651</t>
  </si>
  <si>
    <t>482-22907</t>
  </si>
  <si>
    <t>TECH 7 BLK COOL GRY RD 7</t>
  </si>
  <si>
    <t>2012014-1153-7</t>
  </si>
  <si>
    <t>B098ZCB794</t>
  </si>
  <si>
    <t>3410-2652</t>
  </si>
  <si>
    <t>482-22908</t>
  </si>
  <si>
    <t>TECH 7 BLK COOL GRY RD 8</t>
  </si>
  <si>
    <t>2012014-1153-8</t>
  </si>
  <si>
    <t>B09BCDZL3J</t>
  </si>
  <si>
    <t>3410-2653</t>
  </si>
  <si>
    <t>482-22909</t>
  </si>
  <si>
    <t>TECH 7 BLK COOL GRY RD 9</t>
  </si>
  <si>
    <t>2012014-1153-9</t>
  </si>
  <si>
    <t>B098Z9HNKW</t>
  </si>
  <si>
    <t>3410-2654</t>
  </si>
  <si>
    <t>482-22910</t>
  </si>
  <si>
    <t>TECH 7 BLK COOL GRY RD 10</t>
  </si>
  <si>
    <t>2012014-1153-10</t>
  </si>
  <si>
    <t>B098ZL7S6J</t>
  </si>
  <si>
    <t>3410-2655</t>
  </si>
  <si>
    <t>482-22911</t>
  </si>
  <si>
    <t>TECH 7 BLK COOL GRY RD 11</t>
  </si>
  <si>
    <t>2012014-1153-11</t>
  </si>
  <si>
    <t>B098ZKXJ4V</t>
  </si>
  <si>
    <t>3410-2656</t>
  </si>
  <si>
    <t>482-22912</t>
  </si>
  <si>
    <t>TECH 7 BLK COOL GRY RD 12</t>
  </si>
  <si>
    <t>2012014-1153-12</t>
  </si>
  <si>
    <t>B098ZQD6G5</t>
  </si>
  <si>
    <t>3410-2657</t>
  </si>
  <si>
    <t>482-22913</t>
  </si>
  <si>
    <t>TECH 7 BLK COOL GRY RD 13</t>
  </si>
  <si>
    <t>2012014-1153-13</t>
  </si>
  <si>
    <t>B098ZMJ331</t>
  </si>
  <si>
    <t>3410-2658</t>
  </si>
  <si>
    <t>482-22914</t>
  </si>
  <si>
    <t>TECH 7 BLK COOL GRY RD 14</t>
  </si>
  <si>
    <t>2012014-1153-14</t>
  </si>
  <si>
    <t>B098ZN8NDV</t>
  </si>
  <si>
    <t>482-22915</t>
  </si>
  <si>
    <t>TECH 7 BLK COOL GRY RD 15</t>
  </si>
  <si>
    <t>2012014-1153-15</t>
  </si>
  <si>
    <t>B098ZWWCYK</t>
  </si>
  <si>
    <t>482-22916</t>
  </si>
  <si>
    <t>TECH 7 BLK COOL GRY RD 16</t>
  </si>
  <si>
    <t>2012014-1153-16</t>
  </si>
  <si>
    <t>B098ZZYTDJ</t>
  </si>
  <si>
    <t>3410-2659</t>
  </si>
  <si>
    <t>482-23007</t>
  </si>
  <si>
    <t>TECH 7 RED 7</t>
  </si>
  <si>
    <t>2012014-30-7</t>
  </si>
  <si>
    <t>B098ZCYV8K</t>
  </si>
  <si>
    <t>3410-2660</t>
  </si>
  <si>
    <t>482-23008</t>
  </si>
  <si>
    <t>TECH 7 RED 8</t>
  </si>
  <si>
    <t>2012014-30-8</t>
  </si>
  <si>
    <t>B098ZX6KLG</t>
  </si>
  <si>
    <t>3410-2661</t>
  </si>
  <si>
    <t>482-23009</t>
  </si>
  <si>
    <t>TECH 7 RED 9</t>
  </si>
  <si>
    <t>2012014-30-9</t>
  </si>
  <si>
    <t>B098ZCJ53K</t>
  </si>
  <si>
    <t>3410-2662</t>
  </si>
  <si>
    <t>482-23010</t>
  </si>
  <si>
    <t>TECH 7 RED 10</t>
  </si>
  <si>
    <t>2012014-30-10</t>
  </si>
  <si>
    <t>B098ZQQMH1</t>
  </si>
  <si>
    <t>3410-2663</t>
  </si>
  <si>
    <t>482-23011</t>
  </si>
  <si>
    <t>TECH 7 RED 11</t>
  </si>
  <si>
    <t>2012014-30-11</t>
  </si>
  <si>
    <t>B098ZHL83G</t>
  </si>
  <si>
    <t>3410-2664</t>
  </si>
  <si>
    <t>482-23012</t>
  </si>
  <si>
    <t>TECH 7 RED 12</t>
  </si>
  <si>
    <t>2012014-30-12</t>
  </si>
  <si>
    <t>B098ZN5ZBT</t>
  </si>
  <si>
    <t>3410-2665</t>
  </si>
  <si>
    <t>482-23013</t>
  </si>
  <si>
    <t>TECH 7 RED 13</t>
  </si>
  <si>
    <t>2012014-30-13</t>
  </si>
  <si>
    <t>B098ZF4Z32</t>
  </si>
  <si>
    <t>3410-2666</t>
  </si>
  <si>
    <t>482-23014</t>
  </si>
  <si>
    <t>TECH 7 RED 14</t>
  </si>
  <si>
    <t>2012014-30-14</t>
  </si>
  <si>
    <t>B098Z9KFL4</t>
  </si>
  <si>
    <t>482-23015</t>
  </si>
  <si>
    <t>TECH 7 RED 15</t>
  </si>
  <si>
    <t>2012014-30-15</t>
  </si>
  <si>
    <t>B098ZH3TCF</t>
  </si>
  <si>
    <t>482-23016</t>
  </si>
  <si>
    <t>TECH 7 RED 16</t>
  </si>
  <si>
    <t>2012014-30-16</t>
  </si>
  <si>
    <t>B098ZXGXT9</t>
  </si>
  <si>
    <t>2012620-1959-5</t>
  </si>
  <si>
    <t>B098ZMJ44V</t>
  </si>
  <si>
    <t>2012620-1959-6</t>
  </si>
  <si>
    <t>B098ZCZ3MJ</t>
  </si>
  <si>
    <t>3410-2703</t>
  </si>
  <si>
    <t>482-29007</t>
  </si>
  <si>
    <t>2012620-1959-7</t>
  </si>
  <si>
    <t>B098ZH6HTD</t>
  </si>
  <si>
    <t>3410-2704</t>
  </si>
  <si>
    <t>482-29008</t>
  </si>
  <si>
    <t>2012620-1959-8</t>
  </si>
  <si>
    <t>B098ZYSLBF</t>
  </si>
  <si>
    <t>3410-2705</t>
  </si>
  <si>
    <t>482-29009</t>
  </si>
  <si>
    <t>2012620-1959-9</t>
  </si>
  <si>
    <t>B098ZSGPVP</t>
  </si>
  <si>
    <t>3410-2706</t>
  </si>
  <si>
    <t>482-29010</t>
  </si>
  <si>
    <t>2012620-1959-10</t>
  </si>
  <si>
    <t>B09912RH3L</t>
  </si>
  <si>
    <t>3410-2707</t>
  </si>
  <si>
    <t>482-29011</t>
  </si>
  <si>
    <t>2012620-1959-11</t>
  </si>
  <si>
    <t>B098ZNJ5F1</t>
  </si>
  <si>
    <t>3410-2708</t>
  </si>
  <si>
    <t>482-29012</t>
  </si>
  <si>
    <t>2012620-1959-12</t>
  </si>
  <si>
    <t>B098ZNYGDV</t>
  </si>
  <si>
    <t>3410-2709</t>
  </si>
  <si>
    <t>482-29013</t>
  </si>
  <si>
    <t>2012620-1959-13</t>
  </si>
  <si>
    <t>B098ZSDQ9C</t>
  </si>
  <si>
    <t>3410-2710</t>
  </si>
  <si>
    <t>482-29014</t>
  </si>
  <si>
    <t>2012620-1959-14</t>
  </si>
  <si>
    <t>B098ZG6Y64</t>
  </si>
  <si>
    <t>2012620-1959-15</t>
  </si>
  <si>
    <t>B098Z9J95Y</t>
  </si>
  <si>
    <t>2012620-1959-16</t>
  </si>
  <si>
    <t>B098ZF9DKX</t>
  </si>
  <si>
    <t>482-29105</t>
  </si>
  <si>
    <t>TECH 3 BLK CGRY YE FL 5</t>
  </si>
  <si>
    <t>2013018-1055-5</t>
  </si>
  <si>
    <t>B098ZD491M</t>
  </si>
  <si>
    <t>482-29106</t>
  </si>
  <si>
    <t>TECH 3 BLK CGRY YE FL 6</t>
  </si>
  <si>
    <t>2013018-1055-6</t>
  </si>
  <si>
    <t>B098ZFWM1C</t>
  </si>
  <si>
    <t>3410-2675</t>
  </si>
  <si>
    <t>482-29107</t>
  </si>
  <si>
    <t>TECH 3 BLK CGRY YE FL 7</t>
  </si>
  <si>
    <t>2013018-1055-7</t>
  </si>
  <si>
    <t>B098ZQD25D</t>
  </si>
  <si>
    <t>3410-2676</t>
  </si>
  <si>
    <t>482-29108</t>
  </si>
  <si>
    <t>TECH 3 BLK CGRY YE FL 8</t>
  </si>
  <si>
    <t>2013018-1055-8</t>
  </si>
  <si>
    <t>B098ZXG54H</t>
  </si>
  <si>
    <t>3410-2677</t>
  </si>
  <si>
    <t>482-29109</t>
  </si>
  <si>
    <t>TECH 3 BLK CGRY YE FL 9</t>
  </si>
  <si>
    <t>2013018-1055-9</t>
  </si>
  <si>
    <t>B098ZSDY2W</t>
  </si>
  <si>
    <t>3410-2678</t>
  </si>
  <si>
    <t>482-29110</t>
  </si>
  <si>
    <t>TECH 3 BLK CGRY YE FL 10</t>
  </si>
  <si>
    <t>2013018-1055-10</t>
  </si>
  <si>
    <t>B098ZFWN1P</t>
  </si>
  <si>
    <t>3410-2679</t>
  </si>
  <si>
    <t>482-29111</t>
  </si>
  <si>
    <t>TECH 3 BLK CGRY YE FL 11</t>
  </si>
  <si>
    <t>2013018-1055-11</t>
  </si>
  <si>
    <t>B098ZLGVKX</t>
  </si>
  <si>
    <t>3410-2680</t>
  </si>
  <si>
    <t>482-29112</t>
  </si>
  <si>
    <t>TECH 3 BLK CGRY YE FL 12</t>
  </si>
  <si>
    <t>2013018-1055-12</t>
  </si>
  <si>
    <t>B098ZNDWLL</t>
  </si>
  <si>
    <t>3410-2681</t>
  </si>
  <si>
    <t>482-29113</t>
  </si>
  <si>
    <t>TECH 3 BLK CGRY YE FL 13</t>
  </si>
  <si>
    <t>2013018-1055-13</t>
  </si>
  <si>
    <t>B098ZG11W6</t>
  </si>
  <si>
    <t>3410-2682</t>
  </si>
  <si>
    <t>482-29114</t>
  </si>
  <si>
    <t>TECH 3 BLK CGRY YE FL 14</t>
  </si>
  <si>
    <t>2013018-1055-14</t>
  </si>
  <si>
    <t>B098ZLDRVQ</t>
  </si>
  <si>
    <t>482-29115</t>
  </si>
  <si>
    <t>TECH 3 BLK CGRY YE FL 15</t>
  </si>
  <si>
    <t>2013018-1055-15</t>
  </si>
  <si>
    <t>B098ZWQGVS</t>
  </si>
  <si>
    <t>482-29116</t>
  </si>
  <si>
    <t>TECH 3 BLK CGRY YE FL 16</t>
  </si>
  <si>
    <t>2013018-1055-16</t>
  </si>
  <si>
    <t>B098ZFBD8T</t>
  </si>
  <si>
    <t>3411-0608</t>
  </si>
  <si>
    <t>482-42902</t>
  </si>
  <si>
    <t>TECH 3S YOUTH BLK YEFL REDFL 2</t>
  </si>
  <si>
    <t>2014018-1538-2</t>
  </si>
  <si>
    <t>B098ZCDN3K</t>
  </si>
  <si>
    <t>3411-0609</t>
  </si>
  <si>
    <t>482-42903</t>
  </si>
  <si>
    <t>TECH 3S YOUTH BLK YEFL REDFL 3</t>
  </si>
  <si>
    <t>2014018-1538-3</t>
  </si>
  <si>
    <t>B098ZKB1Y5</t>
  </si>
  <si>
    <t>3411-0610</t>
  </si>
  <si>
    <t>482-42904</t>
  </si>
  <si>
    <t>TECH 3S YOUTH BLK YEFL REDFL 4</t>
  </si>
  <si>
    <t>2014018-1538-4</t>
  </si>
  <si>
    <t>B098Z9Q7D2</t>
  </si>
  <si>
    <t>3411-0611</t>
  </si>
  <si>
    <t>482-42905</t>
  </si>
  <si>
    <t>TECH 3S YOUTH BLK YEFL REDFL 5</t>
  </si>
  <si>
    <t>2014018-1538-5</t>
  </si>
  <si>
    <t>B098ZF9DNM</t>
  </si>
  <si>
    <t>3411-0612</t>
  </si>
  <si>
    <t>482-42906</t>
  </si>
  <si>
    <t>TECH 3S YOUTH BLK YEFL REDFL 6</t>
  </si>
  <si>
    <t>2014018-1538-6</t>
  </si>
  <si>
    <t>B098ZFTNSP</t>
  </si>
  <si>
    <t>3411-0613</t>
  </si>
  <si>
    <t>482-42907</t>
  </si>
  <si>
    <t>TECH 3S YOUTH BLK YEFL REDFL 7</t>
  </si>
  <si>
    <t>2014018-1538-7</t>
  </si>
  <si>
    <t>B098ZK6X56</t>
  </si>
  <si>
    <t>3411-0614</t>
  </si>
  <si>
    <t>482-42908</t>
  </si>
  <si>
    <t>TECH 3S YOUTH BLK YEFL REDFL 8</t>
  </si>
  <si>
    <t>2014018-1538-8</t>
  </si>
  <si>
    <t>B098ZSC7K2</t>
  </si>
  <si>
    <t>3411-0615</t>
  </si>
  <si>
    <t>482-42901</t>
  </si>
  <si>
    <t>TECH 3S KIDS BLK YEFL REDFL 10</t>
  </si>
  <si>
    <t>2014518-1538-10</t>
  </si>
  <si>
    <t>B098ZNM87V</t>
  </si>
  <si>
    <t>3411-0616</t>
  </si>
  <si>
    <t>482-42911</t>
  </si>
  <si>
    <t>TECH 3S KIDS BLK YEFL REDFL 11</t>
  </si>
  <si>
    <t>2014518-1538-11</t>
  </si>
  <si>
    <t>B098ZFD8WK</t>
  </si>
  <si>
    <t>3411-0617</t>
  </si>
  <si>
    <t>482-42912</t>
  </si>
  <si>
    <t>TECH 3S KIDS BLK YEFL REDFL 12</t>
  </si>
  <si>
    <t>2014518-1538-12</t>
  </si>
  <si>
    <t>B09912TLRD</t>
  </si>
  <si>
    <t>3411-0618</t>
  </si>
  <si>
    <t>482-42913</t>
  </si>
  <si>
    <t>TECH 3S KIDS BLK YEFL REDFL 13</t>
  </si>
  <si>
    <t>2014518-1538-13</t>
  </si>
  <si>
    <t>B098ZWTTWG</t>
  </si>
  <si>
    <t>3411-0619</t>
  </si>
  <si>
    <t>482-42910</t>
  </si>
  <si>
    <t>TECH 3S KIDS BLK YEFL REDFL 1</t>
  </si>
  <si>
    <t>2014518-1538-1</t>
  </si>
  <si>
    <t>B098ZS1CTT</t>
  </si>
  <si>
    <t>482-32105</t>
  </si>
  <si>
    <t>TECH 5 BLK CGRY YE FL 5</t>
  </si>
  <si>
    <t>2015015-1055-5</t>
  </si>
  <si>
    <t>B098ZNX8NP</t>
  </si>
  <si>
    <t>482-32106</t>
  </si>
  <si>
    <t>TECH 5 BLK CGRY YE FL 6</t>
  </si>
  <si>
    <t>2015015-1055-6</t>
  </si>
  <si>
    <t>B098ZD2748</t>
  </si>
  <si>
    <t>3410-2667</t>
  </si>
  <si>
    <t>482-32107</t>
  </si>
  <si>
    <t>TECH 5 BLK CGRY YE FL 7</t>
  </si>
  <si>
    <t>2015015-1055-7</t>
  </si>
  <si>
    <t>B098ZM2JHY</t>
  </si>
  <si>
    <t>3410-2668</t>
  </si>
  <si>
    <t>482-32108</t>
  </si>
  <si>
    <t>TECH 5 BLK CGRY YE FL 8</t>
  </si>
  <si>
    <t>2015015-1055-8</t>
  </si>
  <si>
    <t>B09912T6F4</t>
  </si>
  <si>
    <t>3410-2669</t>
  </si>
  <si>
    <t>482-32109</t>
  </si>
  <si>
    <t>TECH 5 BLK CGRY YE FL 9</t>
  </si>
  <si>
    <t>2015015-1055-9</t>
  </si>
  <si>
    <t>B098ZQWMXC</t>
  </si>
  <si>
    <t>3410-2670</t>
  </si>
  <si>
    <t>482-32110</t>
  </si>
  <si>
    <t>TECH 5 BLK CGRY YE FL 10</t>
  </si>
  <si>
    <t>2015015-1055-10</t>
  </si>
  <si>
    <t>B098ZMSPHS</t>
  </si>
  <si>
    <t>3410-2671</t>
  </si>
  <si>
    <t>482-32111</t>
  </si>
  <si>
    <t>TECH 5 BLK CGRY YE FL 11</t>
  </si>
  <si>
    <t>2015015-1055-11</t>
  </si>
  <si>
    <t>B098ZD49C3</t>
  </si>
  <si>
    <t>3410-2672</t>
  </si>
  <si>
    <t>482-32112</t>
  </si>
  <si>
    <t>TECH 5 BLK CGRY YE FL 12</t>
  </si>
  <si>
    <t>2015015-1055-12</t>
  </si>
  <si>
    <t>B098ZCBXCG</t>
  </si>
  <si>
    <t>3410-2673</t>
  </si>
  <si>
    <t>482-32113</t>
  </si>
  <si>
    <t>TECH 5 BLK CGRY YE FL 13</t>
  </si>
  <si>
    <t>2015015-1055-13</t>
  </si>
  <si>
    <t>B098ZNTBK2</t>
  </si>
  <si>
    <t>3410-2674</t>
  </si>
  <si>
    <t>482-32114</t>
  </si>
  <si>
    <t>TECH 5 BLK CGRY YE FL 14</t>
  </si>
  <si>
    <t>2015015-1055-14</t>
  </si>
  <si>
    <t>B098ZP28R3</t>
  </si>
  <si>
    <t>482-32115</t>
  </si>
  <si>
    <t>TECH 5 BLK CGRY YE FL 15</t>
  </si>
  <si>
    <t>2015015-1055-15</t>
  </si>
  <si>
    <t>B098ZY9K6N</t>
  </si>
  <si>
    <t>482-32116</t>
  </si>
  <si>
    <t>TECH 5 BLK CGRY YE FL 16</t>
  </si>
  <si>
    <t>2015015-1055-16</t>
  </si>
  <si>
    <t>B098ZMCWNS</t>
  </si>
  <si>
    <t>3411-0601</t>
  </si>
  <si>
    <t>482-26502</t>
  </si>
  <si>
    <t>TECH 7 S RED 2</t>
  </si>
  <si>
    <t>2015017-30-2</t>
  </si>
  <si>
    <t>B098ZFF9HC</t>
  </si>
  <si>
    <t>3411-0602</t>
  </si>
  <si>
    <t>482-26503</t>
  </si>
  <si>
    <t>TECH 7 S RED 3</t>
  </si>
  <si>
    <t>2015017-30-3</t>
  </si>
  <si>
    <t>B098ZP17S9</t>
  </si>
  <si>
    <t>3411-0603</t>
  </si>
  <si>
    <t>482-26504</t>
  </si>
  <si>
    <t>TECH 7 S RED 4</t>
  </si>
  <si>
    <t>2015017-30-4</t>
  </si>
  <si>
    <t>B098ZWWCJR</t>
  </si>
  <si>
    <t>3411-0604</t>
  </si>
  <si>
    <t>482-26505</t>
  </si>
  <si>
    <t>TECH 7 S RED 5</t>
  </si>
  <si>
    <t>2015017-30-5</t>
  </si>
  <si>
    <t>B09911M5FR</t>
  </si>
  <si>
    <t>3411-0605</t>
  </si>
  <si>
    <t>482-26506</t>
  </si>
  <si>
    <t>TECH 7 S RED 6</t>
  </si>
  <si>
    <t>2015017-30-6</t>
  </si>
  <si>
    <t>B098ZS8GQD</t>
  </si>
  <si>
    <t>3411-0606</t>
  </si>
  <si>
    <t>482-26507</t>
  </si>
  <si>
    <t>TECH 7 S RED 7</t>
  </si>
  <si>
    <t>2015017-30-7</t>
  </si>
  <si>
    <t>B098ZPKPFS</t>
  </si>
  <si>
    <t>3411-0607</t>
  </si>
  <si>
    <t>482-26508</t>
  </si>
  <si>
    <t>TECH 7 S RED 8</t>
  </si>
  <si>
    <t>2015017-30-8</t>
  </si>
  <si>
    <t>B098ZPVK4J</t>
  </si>
  <si>
    <t>3410-2683</t>
  </si>
  <si>
    <t>TECH 7 ENDURO BLACK DARK BRWN 5</t>
  </si>
  <si>
    <t>2012114-1089-5</t>
  </si>
  <si>
    <t>B098ZX8JT2</t>
  </si>
  <si>
    <t>3410-2684</t>
  </si>
  <si>
    <t>TECH 7 ENDURO BLACK DARK BRWN 6</t>
  </si>
  <si>
    <t>2012114-1089-6</t>
  </si>
  <si>
    <t>B098ZG583F</t>
  </si>
  <si>
    <t>3410-2685</t>
  </si>
  <si>
    <t>482-29207</t>
  </si>
  <si>
    <t>TECH 7 ENDURO BLACK DARK BRWN 7</t>
  </si>
  <si>
    <t>2012114-1089-7</t>
  </si>
  <si>
    <t>B098ZWWQX4</t>
  </si>
  <si>
    <t>3410-2686</t>
  </si>
  <si>
    <t>482-29208</t>
  </si>
  <si>
    <t>TECH 7 ENDURO BLACK DARK BRWN 8</t>
  </si>
  <si>
    <t>2012114-1089-8</t>
  </si>
  <si>
    <t>B098ZYQ546</t>
  </si>
  <si>
    <t>3410-2687</t>
  </si>
  <si>
    <t>482-29209</t>
  </si>
  <si>
    <t>TECH 7 ENDURO BLACK DARK BRWN 9</t>
  </si>
  <si>
    <t>2012114-1089-9</t>
  </si>
  <si>
    <t>B098ZG97NY</t>
  </si>
  <si>
    <t>3410-2688</t>
  </si>
  <si>
    <t>482-29210</t>
  </si>
  <si>
    <t>TECH 7 ENDURO BLACK DARK BRWN 10</t>
  </si>
  <si>
    <t>2012114-1089-10</t>
  </si>
  <si>
    <t>B09912MHNC</t>
  </si>
  <si>
    <t>3410-2689</t>
  </si>
  <si>
    <t>482-29211</t>
  </si>
  <si>
    <t>TECH 7 ENDURO BLACK DARK BRWN 11</t>
  </si>
  <si>
    <t>2012114-1089-11</t>
  </si>
  <si>
    <t>B098ZPJ4PL</t>
  </si>
  <si>
    <t>3410-2690</t>
  </si>
  <si>
    <t>482-29212</t>
  </si>
  <si>
    <t>TECH 7 ENDURO BLACK DARK BRWN 12</t>
  </si>
  <si>
    <t>2012114-1089-12</t>
  </si>
  <si>
    <t>B098ZNQ718</t>
  </si>
  <si>
    <t>3410-2691</t>
  </si>
  <si>
    <t>482-29213</t>
  </si>
  <si>
    <t>TECH 7 ENDURO BLACK DARK BRWN 13</t>
  </si>
  <si>
    <t>2012114-1089-13</t>
  </si>
  <si>
    <t>B098ZQSD7R</t>
  </si>
  <si>
    <t>3410-2692</t>
  </si>
  <si>
    <t>482-29214</t>
  </si>
  <si>
    <t>TECH 7 ENDURO BLACK DARK BRWN 14</t>
  </si>
  <si>
    <t>2012114-1089-14</t>
  </si>
  <si>
    <t>B098ZRQC39</t>
  </si>
  <si>
    <t>3410-2693</t>
  </si>
  <si>
    <t>TECH 7 ENDURO BLACK DARK BRWN 15</t>
  </si>
  <si>
    <t>2012114-1089-15</t>
  </si>
  <si>
    <t>B098ZWWS49</t>
  </si>
  <si>
    <t>3410-2694</t>
  </si>
  <si>
    <t>TECH 7 ENDURO BLACK DARK BRWN 16</t>
  </si>
  <si>
    <t>2012114-1089-16</t>
  </si>
  <si>
    <t>B098ZTDTJM</t>
  </si>
  <si>
    <t>TECH 7 ENDURO BKL SLV MIL GRN 5</t>
  </si>
  <si>
    <t>2012114-1916-5</t>
  </si>
  <si>
    <t>B098ZYCSN7</t>
  </si>
  <si>
    <t>TECH 7 ENDURO BKL SLV MIL GRN 6</t>
  </si>
  <si>
    <t>2012114-1916-6</t>
  </si>
  <si>
    <t>B09911DTZT</t>
  </si>
  <si>
    <t>3410-2695</t>
  </si>
  <si>
    <t>482-29307</t>
  </si>
  <si>
    <t>TECH 7 ENDURO BKL SLV MIL GRN 7</t>
  </si>
  <si>
    <t>2012114-1916-7</t>
  </si>
  <si>
    <t>B098ZNXC9Z</t>
  </si>
  <si>
    <t>3410-2696</t>
  </si>
  <si>
    <t>482-29308</t>
  </si>
  <si>
    <t>TECH 7 ENDURO BKL SLV MIL GRN 8</t>
  </si>
  <si>
    <t>2012114-1916-8</t>
  </si>
  <si>
    <t>B098ZNVM95</t>
  </si>
  <si>
    <t>3410-2697</t>
  </si>
  <si>
    <t>482-29309</t>
  </si>
  <si>
    <t>TECH 7 ENDURO BKL SLV MIL GRN 9</t>
  </si>
  <si>
    <t>2012114-1916-9</t>
  </si>
  <si>
    <t>B098ZP28N1</t>
  </si>
  <si>
    <t>3410-2698</t>
  </si>
  <si>
    <t>482-29310</t>
  </si>
  <si>
    <t>TECH 7 ENDURO BKL SLV MIL GRN 10</t>
  </si>
  <si>
    <t>2012114-1916-10</t>
  </si>
  <si>
    <t>B098ZJ1PXD</t>
  </si>
  <si>
    <t>3410-2699</t>
  </si>
  <si>
    <t>482-29311</t>
  </si>
  <si>
    <t>TECH 7 ENDURO BKL SLV MIL GRN 11</t>
  </si>
  <si>
    <t>2012114-1916-11</t>
  </si>
  <si>
    <t>B098ZTRMNK</t>
  </si>
  <si>
    <t>3410-2700</t>
  </si>
  <si>
    <t>482-29312</t>
  </si>
  <si>
    <t>TECH 7 ENDURO BKL SLV MIL GRN 12</t>
  </si>
  <si>
    <t>2012114-1916-12</t>
  </si>
  <si>
    <t>B098ZQGMKM</t>
  </si>
  <si>
    <t>3410-2701</t>
  </si>
  <si>
    <t>482-29313</t>
  </si>
  <si>
    <t>TECH 7 ENDURO BKL SLV MIL GRN 13</t>
  </si>
  <si>
    <t>2012114-1916-13</t>
  </si>
  <si>
    <t>B098ZXK99M</t>
  </si>
  <si>
    <t>3410-2702</t>
  </si>
  <si>
    <t>482-29314</t>
  </si>
  <si>
    <t>TECH 7 ENDURO BKL SLV MIL GRN 14</t>
  </si>
  <si>
    <t>2012114-1916-14</t>
  </si>
  <si>
    <t>B098Z9LBHJ</t>
  </si>
  <si>
    <t>TECH 7 ENDURO BKL SLV MIL GRN 15</t>
  </si>
  <si>
    <t>2012114-1916-15</t>
  </si>
  <si>
    <t>B098ZTK7XV</t>
  </si>
  <si>
    <t>TECH 7 ENDURO BKL SLV MIL GRN 16</t>
  </si>
  <si>
    <t>2012114-1916-16</t>
  </si>
  <si>
    <t>0110-7385</t>
  </si>
  <si>
    <t>S.TECH S-M8 ECO ED BK BL YF PF L</t>
  </si>
  <si>
    <t>8302621-1759-L</t>
  </si>
  <si>
    <t>0110-7384</t>
  </si>
  <si>
    <t>S.TECH S-M8 ECO ED BK BL YF PF M</t>
  </si>
  <si>
    <t>8302621-1759-M</t>
  </si>
  <si>
    <t>0110-7383</t>
  </si>
  <si>
    <t>S.TECH S-M8 ECO ED BK BL YF PF S</t>
  </si>
  <si>
    <t>8302621-1759-S</t>
  </si>
  <si>
    <t>0110-7386</t>
  </si>
  <si>
    <t>S.TECH S-M8 ECO ED BK BL YF PF XL</t>
  </si>
  <si>
    <t>8302621-1759-XL</t>
  </si>
  <si>
    <t>S.TECH S-M8 ECO ED BK BL YF PF XS</t>
  </si>
  <si>
    <t>8302621-1759-XS</t>
  </si>
  <si>
    <t>0110-7387</t>
  </si>
  <si>
    <t>S.TECH S-M8 ECO ED BK BL YF PF 2XL</t>
  </si>
  <si>
    <t>8302621-1759-2XL</t>
  </si>
  <si>
    <t>0110-7405</t>
  </si>
  <si>
    <t>482-9214L</t>
  </si>
  <si>
    <t>S-M5 ROVER HELMET ED BL ANT CAM L</t>
  </si>
  <si>
    <t>8303921-1185-L</t>
  </si>
  <si>
    <t>0110-7404</t>
  </si>
  <si>
    <t>482-9214M</t>
  </si>
  <si>
    <t>S-M5 ROVER HELMET ED BL ANT CAM M</t>
  </si>
  <si>
    <t>8303921-1185-M</t>
  </si>
  <si>
    <t>0110-7403</t>
  </si>
  <si>
    <t>482-9214S</t>
  </si>
  <si>
    <t>S-M5 ROVER HELMET ED BL ANT CAM S</t>
  </si>
  <si>
    <t>8303921-1185-S</t>
  </si>
  <si>
    <t>0110-7406</t>
  </si>
  <si>
    <t>482-9214X</t>
  </si>
  <si>
    <t>S-M5 ROVER HELMET ED BL ANT CAM XL</t>
  </si>
  <si>
    <t>8303921-1185-XL</t>
  </si>
  <si>
    <t>482-9214XS</t>
  </si>
  <si>
    <t>S-M5 ROVER HELMET ED BL ANT CAM XS</t>
  </si>
  <si>
    <t>8303921-1185-XS</t>
  </si>
  <si>
    <t>0110-7407</t>
  </si>
  <si>
    <t>482-92142X</t>
  </si>
  <si>
    <t>S-M5 ROVER HELMET ED BL ANT CAM 2XL</t>
  </si>
  <si>
    <t>8303921-1185-2XL</t>
  </si>
  <si>
    <t>0110-7410</t>
  </si>
  <si>
    <t>482-9215L</t>
  </si>
  <si>
    <t>S-M5 ROVER HELMET ED SD TANG CA L</t>
  </si>
  <si>
    <t>8303921-8049-L</t>
  </si>
  <si>
    <t>0110-7409</t>
  </si>
  <si>
    <t>482-9215M</t>
  </si>
  <si>
    <t>S-M5 ROVER HELMET ED SD TANG CA M</t>
  </si>
  <si>
    <t>8303921-8049-M</t>
  </si>
  <si>
    <t>0110-7408</t>
  </si>
  <si>
    <t>482-9215S</t>
  </si>
  <si>
    <t>S-M5 ROVER HELMET ED SD TANG CA S</t>
  </si>
  <si>
    <t>8303921-8049-S</t>
  </si>
  <si>
    <t>0110-7411</t>
  </si>
  <si>
    <t>482-9215X</t>
  </si>
  <si>
    <t>S-M5 ROVER HELMET ED SD TANG CA XL</t>
  </si>
  <si>
    <t>8303921-8049-XL</t>
  </si>
  <si>
    <t>482-9215XS</t>
  </si>
  <si>
    <t>S-M5 ROVER HELMET ED SD TANG CA XS</t>
  </si>
  <si>
    <t>8303921-8049-XS</t>
  </si>
  <si>
    <t>0110-7412</t>
  </si>
  <si>
    <t>482-92152X</t>
  </si>
  <si>
    <t>S-M5 ROVER HELMET ED SD TANG CA 2XL</t>
  </si>
  <si>
    <t>8303921-8049-2XL</t>
  </si>
  <si>
    <t>B0992SG59C</t>
  </si>
  <si>
    <t>0132-1546</t>
  </si>
  <si>
    <t>482-94546</t>
  </si>
  <si>
    <t>VISOR S-M5 ROVER BLK ANT CAMO TU</t>
  </si>
  <si>
    <t>8983821-1185-TU</t>
  </si>
  <si>
    <t>B0992T873Y</t>
  </si>
  <si>
    <t>0132-1547</t>
  </si>
  <si>
    <t>482-94547</t>
  </si>
  <si>
    <t>VISOR S-M5 ROVER SND TANG CAM TU</t>
  </si>
  <si>
    <t>8983821-8049-TU</t>
  </si>
  <si>
    <t>3330-6939</t>
  </si>
  <si>
    <t>482-74012XL</t>
  </si>
  <si>
    <t xml:space="preserve">FULL BORE GLOVES BLACK 2XL </t>
  </si>
  <si>
    <t>3563622-10-2XL</t>
  </si>
  <si>
    <t>3330-6940</t>
  </si>
  <si>
    <t>482-74013XL</t>
  </si>
  <si>
    <t xml:space="preserve">FULL BORE GLOVES BLACK 3XL </t>
  </si>
  <si>
    <t>3563622-10-3XL</t>
  </si>
  <si>
    <t>3330-6941</t>
  </si>
  <si>
    <t>482-74014XL</t>
  </si>
  <si>
    <t xml:space="preserve">FULL BORE GLOVES BLACK 4XL </t>
  </si>
  <si>
    <t>3563622-10-4XL</t>
  </si>
  <si>
    <t>3330-6937</t>
  </si>
  <si>
    <t>482-7401L</t>
  </si>
  <si>
    <t>3563622-10-L</t>
  </si>
  <si>
    <t>3330-6936</t>
  </si>
  <si>
    <t>482-7401M</t>
  </si>
  <si>
    <t>3563622-10-M</t>
  </si>
  <si>
    <t>3330-6935</t>
  </si>
  <si>
    <t>482-7401S</t>
  </si>
  <si>
    <t>3563622-10-S</t>
  </si>
  <si>
    <t>3330-6938</t>
  </si>
  <si>
    <t>482-7401XL</t>
  </si>
  <si>
    <t>3563622-10-XL</t>
  </si>
  <si>
    <t>3330-6946</t>
  </si>
  <si>
    <t>482-74002XL</t>
  </si>
  <si>
    <t xml:space="preserve">FULL BORE GLOVES BLACK BLACK 2XL </t>
  </si>
  <si>
    <t>3563622-1100-2XL</t>
  </si>
  <si>
    <t>3330-6947</t>
  </si>
  <si>
    <t>482-74003XL</t>
  </si>
  <si>
    <t xml:space="preserve">FULL BORE GLOVES BLACK BLACK 3XL </t>
  </si>
  <si>
    <t>3563622-1100-3XL</t>
  </si>
  <si>
    <t>3330-6948</t>
  </si>
  <si>
    <t>482-74004XL</t>
  </si>
  <si>
    <t xml:space="preserve">FULL BORE GLOVES BLACK BLACK 4XL </t>
  </si>
  <si>
    <t>3563622-1100-4XL</t>
  </si>
  <si>
    <t>3330-6944</t>
  </si>
  <si>
    <t>482-7400L</t>
  </si>
  <si>
    <t>3563622-1100-L</t>
  </si>
  <si>
    <t>3330-6943</t>
  </si>
  <si>
    <t>482-7400M</t>
  </si>
  <si>
    <t>3563622-1100-M</t>
  </si>
  <si>
    <t>3330-6942</t>
  </si>
  <si>
    <t>482-7400S</t>
  </si>
  <si>
    <t>3563622-1100-S</t>
  </si>
  <si>
    <t>3330-6945</t>
  </si>
  <si>
    <t>482-7400XL</t>
  </si>
  <si>
    <t>3563622-1100-XL</t>
  </si>
  <si>
    <t>3330-6963</t>
  </si>
  <si>
    <t xml:space="preserve">FULL BORE GLOVES WHITE BLACK 2XL </t>
  </si>
  <si>
    <t>3563622-21-2XL</t>
  </si>
  <si>
    <t>3330-6961</t>
  </si>
  <si>
    <t>3563622-21-L</t>
  </si>
  <si>
    <t>3330-6960</t>
  </si>
  <si>
    <t>3563622-21-M</t>
  </si>
  <si>
    <t>3330-6959</t>
  </si>
  <si>
    <t>3563622-21-S</t>
  </si>
  <si>
    <t>3330-6962</t>
  </si>
  <si>
    <t>3563622-21-XL</t>
  </si>
  <si>
    <t>3330-6953</t>
  </si>
  <si>
    <t>482-97642X</t>
  </si>
  <si>
    <t xml:space="preserve">FULL BORE GLOVES BRIGHT RED BLK 2XL </t>
  </si>
  <si>
    <t>3563622-3031-2XL</t>
  </si>
  <si>
    <t>3330-6951</t>
  </si>
  <si>
    <t>482-9764L</t>
  </si>
  <si>
    <t>3563622-3031-L</t>
  </si>
  <si>
    <t>3330-6950</t>
  </si>
  <si>
    <t>482-9764M</t>
  </si>
  <si>
    <t>3563622-3031-M</t>
  </si>
  <si>
    <t>3330-6949</t>
  </si>
  <si>
    <t>482-9764S</t>
  </si>
  <si>
    <t>3563622-3031-S</t>
  </si>
  <si>
    <t>3330-6952</t>
  </si>
  <si>
    <t>482-9764X</t>
  </si>
  <si>
    <t>3563622-3031-XL</t>
  </si>
  <si>
    <t>3330-6983</t>
  </si>
  <si>
    <t>482-97652X</t>
  </si>
  <si>
    <t xml:space="preserve">FULL BORE GLOVES ORANGE BLACK 2XL </t>
  </si>
  <si>
    <t>3563622-41-2XL</t>
  </si>
  <si>
    <t>3330-6981</t>
  </si>
  <si>
    <t>482-9765L</t>
  </si>
  <si>
    <t>3563622-41-L</t>
  </si>
  <si>
    <t>3330-6980</t>
  </si>
  <si>
    <t>482-9765M</t>
  </si>
  <si>
    <t>3563622-41-M</t>
  </si>
  <si>
    <t>3330-6979</t>
  </si>
  <si>
    <t>482-9765S</t>
  </si>
  <si>
    <t>3563622-41-S</t>
  </si>
  <si>
    <t>3330-6982</t>
  </si>
  <si>
    <t>482-9765X</t>
  </si>
  <si>
    <t>3563622-41-XL</t>
  </si>
  <si>
    <t>3330-6968</t>
  </si>
  <si>
    <t>482-97662X</t>
  </si>
  <si>
    <t xml:space="preserve">FULL BORE GLOVES YELLOW FLUO BLK 2XL </t>
  </si>
  <si>
    <t>3563622-551-2XL</t>
  </si>
  <si>
    <t>3330-6966</t>
  </si>
  <si>
    <t>482-9766L</t>
  </si>
  <si>
    <t>3563622-551-L</t>
  </si>
  <si>
    <t>3330-6965</t>
  </si>
  <si>
    <t>482-9766M</t>
  </si>
  <si>
    <t>3563622-551-M</t>
  </si>
  <si>
    <t>3330-6964</t>
  </si>
  <si>
    <t>482-9766S</t>
  </si>
  <si>
    <t>3563622-551-S</t>
  </si>
  <si>
    <t>3330-6967</t>
  </si>
  <si>
    <t>482-9766X</t>
  </si>
  <si>
    <t>3563622-551-XL</t>
  </si>
  <si>
    <t>3330-6958</t>
  </si>
  <si>
    <t>482-97672X</t>
  </si>
  <si>
    <t xml:space="preserve">FULL BORE GLOVES BLUE BLACK 2XL </t>
  </si>
  <si>
    <t>3563622-713-2XL</t>
  </si>
  <si>
    <t>3330-6956</t>
  </si>
  <si>
    <t>482-9767L</t>
  </si>
  <si>
    <t>3563622-713-L</t>
  </si>
  <si>
    <t>3330-6955</t>
  </si>
  <si>
    <t>482-9767M</t>
  </si>
  <si>
    <t>3563622-713-M</t>
  </si>
  <si>
    <t>3330-6954</t>
  </si>
  <si>
    <t>482-9767S</t>
  </si>
  <si>
    <t>3563622-713-S</t>
  </si>
  <si>
    <t>3330-6957</t>
  </si>
  <si>
    <t>482-9767X</t>
  </si>
  <si>
    <t>3563622-713-XL</t>
  </si>
  <si>
    <t xml:space="preserve">FULL BORE GLOVES CAMEL BLACK 2XL </t>
  </si>
  <si>
    <t>3563622-879-2XL</t>
  </si>
  <si>
    <t>3563622-879-L</t>
  </si>
  <si>
    <t>3563622-879-M</t>
  </si>
  <si>
    <t>3563622-879-S</t>
  </si>
  <si>
    <t>3563622-879-XL</t>
  </si>
  <si>
    <t xml:space="preserve">FULL BORE GLOVES SAND BLACK 2XL </t>
  </si>
  <si>
    <t>3563622-891-2XL</t>
  </si>
  <si>
    <t>3563622-891-L</t>
  </si>
  <si>
    <t>3563622-891-M</t>
  </si>
  <si>
    <t>3563622-891-S</t>
  </si>
  <si>
    <t>3563622-891-XL</t>
  </si>
  <si>
    <t>482-9772L</t>
  </si>
  <si>
    <t>3583622-10-L</t>
  </si>
  <si>
    <t>3330-6989</t>
  </si>
  <si>
    <t>482-9772M</t>
  </si>
  <si>
    <t>3583622-10-M</t>
  </si>
  <si>
    <t>482-9772S</t>
  </si>
  <si>
    <t>3583622-10-S</t>
  </si>
  <si>
    <t>482-9772X</t>
  </si>
  <si>
    <t>3583622-10-XL</t>
  </si>
  <si>
    <t>482-9773L</t>
  </si>
  <si>
    <t>3583622-1390-L</t>
  </si>
  <si>
    <t>3330-6985</t>
  </si>
  <si>
    <t>482-9773M</t>
  </si>
  <si>
    <t>3583622-1390-M</t>
  </si>
  <si>
    <t>482-9773S</t>
  </si>
  <si>
    <t>3583622-1390-S</t>
  </si>
  <si>
    <t>482-9773X</t>
  </si>
  <si>
    <t>3583622-1390-XL</t>
  </si>
  <si>
    <t>482-976018</t>
  </si>
  <si>
    <t>KID RACER COMPASS PA BLACK 18</t>
  </si>
  <si>
    <t>3712122-10-18</t>
  </si>
  <si>
    <t>482-976020</t>
  </si>
  <si>
    <t>KID RACER COMPASS PA BLACK 20</t>
  </si>
  <si>
    <t>3712122-10-20</t>
  </si>
  <si>
    <t>SUPERTECH BLAZE PA BLK WAYE RDF 28</t>
  </si>
  <si>
    <t>3720422-1583-28</t>
  </si>
  <si>
    <t>SUPERTECH BLAZE PA BLK WAYE RDF 30</t>
  </si>
  <si>
    <t>3720422-1583-30</t>
  </si>
  <si>
    <t>SUPERTECH BLAZE PA BLK WAYE RDF 32</t>
  </si>
  <si>
    <t>3720422-1583-32</t>
  </si>
  <si>
    <t>SUPERTECH BLAZE PA BLK WAYE RDF 34</t>
  </si>
  <si>
    <t>3720422-1583-34</t>
  </si>
  <si>
    <t>SUPERTECH BLAZE PA BLK WAYE RDF 36</t>
  </si>
  <si>
    <t>3720422-1583-36</t>
  </si>
  <si>
    <t>SUPERTECH BLAZE PA BLK WAYE RDF 38</t>
  </si>
  <si>
    <t>3720422-1583-38</t>
  </si>
  <si>
    <t>SUPERTECH BLAZE PA BLK WAYE RDF 40</t>
  </si>
  <si>
    <t>3720422-1583-40</t>
  </si>
  <si>
    <t>482-970028</t>
  </si>
  <si>
    <t>SUPERTECH BLAZE PA BK PAST GNR YEF 28</t>
  </si>
  <si>
    <t>3720422-1645-28</t>
  </si>
  <si>
    <t>482-970030</t>
  </si>
  <si>
    <t>SUPERTECH BLAZE PA BK PAST GNR YEF 30</t>
  </si>
  <si>
    <t>3720422-1645-30</t>
  </si>
  <si>
    <t>482-970032</t>
  </si>
  <si>
    <t>SUPERTECH BLAZE PA BK PAST GNR YEF 32</t>
  </si>
  <si>
    <t>3720422-1645-32</t>
  </si>
  <si>
    <t>482-970034</t>
  </si>
  <si>
    <t>SUPERTECH BLAZE PA BK PAST GNR YEF 34</t>
  </si>
  <si>
    <t>3720422-1645-34</t>
  </si>
  <si>
    <t>482-970036</t>
  </si>
  <si>
    <t>SUPERTECH BLAZE PA BK PAST GNR YEF 36</t>
  </si>
  <si>
    <t>3720422-1645-36</t>
  </si>
  <si>
    <t>482-970038</t>
  </si>
  <si>
    <t>SUPERTECH BLAZE PA BK PAST GNR YEF 38</t>
  </si>
  <si>
    <t>3720422-1645-38</t>
  </si>
  <si>
    <t>482-970040</t>
  </si>
  <si>
    <t>SUPERTECH BLAZE PA BK PAST GNR YEF 40</t>
  </si>
  <si>
    <t>3720422-1645-40</t>
  </si>
  <si>
    <t>482-970128</t>
  </si>
  <si>
    <t>SUPERTECH BLAZE PA BRT RD DK BL WH 28</t>
  </si>
  <si>
    <t>3720422-3372-28</t>
  </si>
  <si>
    <t>482-970130</t>
  </si>
  <si>
    <t>SUPERTECH BLAZE PA BRT RD DK BL WH 30</t>
  </si>
  <si>
    <t>3720422-3372-30</t>
  </si>
  <si>
    <t>482-970132</t>
  </si>
  <si>
    <t>SUPERTECH BLAZE PA BRT RD DK BL WH 32</t>
  </si>
  <si>
    <t>3720422-3372-32</t>
  </si>
  <si>
    <t>482-970134</t>
  </si>
  <si>
    <t>SUPERTECH BLAZE PA BRT RD DK BL WH 34</t>
  </si>
  <si>
    <t>3720422-3372-34</t>
  </si>
  <si>
    <t>482-970136</t>
  </si>
  <si>
    <t>SUPERTECH BLAZE PA BRT RD DK BL WH 36</t>
  </si>
  <si>
    <t>3720422-3372-36</t>
  </si>
  <si>
    <t>482-970138</t>
  </si>
  <si>
    <t>SUPERTECH BLAZE PA BRT RD DK BL WH 38</t>
  </si>
  <si>
    <t>3720422-3372-38</t>
  </si>
  <si>
    <t>482-970140</t>
  </si>
  <si>
    <t>SUPERTECH BLAZE PA BRT RD DK BL WH 40</t>
  </si>
  <si>
    <t>3720422-3372-40</t>
  </si>
  <si>
    <t>SUPERTECH BLAZE PA ONG BLK YEF 28</t>
  </si>
  <si>
    <t>3720422-4155-28</t>
  </si>
  <si>
    <t>SUPERTECH BLAZE PA ONG BLK YEF 30</t>
  </si>
  <si>
    <t>3720422-4155-30</t>
  </si>
  <si>
    <t>SUPERTECH BLAZE PA ONG BLK YEF 32</t>
  </si>
  <si>
    <t>3720422-4155-32</t>
  </si>
  <si>
    <t>SUPERTECH BLAZE PA ONG BLK YEF 34</t>
  </si>
  <si>
    <t>3720422-4155-34</t>
  </si>
  <si>
    <t>SUPERTECH BLAZE PA ONG BLK YEF 36</t>
  </si>
  <si>
    <t>3720422-4155-36</t>
  </si>
  <si>
    <t>SUPERTECH BLAZE PA ONG BLK YEF 38</t>
  </si>
  <si>
    <t>3720422-4155-38</t>
  </si>
  <si>
    <t>SUPERTECH BLAZE PA ONG BLK YEF 40</t>
  </si>
  <si>
    <t>3720422-4155-40</t>
  </si>
  <si>
    <t>482-970228</t>
  </si>
  <si>
    <t>SUPERTECH FOSTER PA BLACK 28</t>
  </si>
  <si>
    <t>3720722-10-28</t>
  </si>
  <si>
    <t>482-970230</t>
  </si>
  <si>
    <t>SUPERTECH FOSTER PA BLACK 30</t>
  </si>
  <si>
    <t>3720722-10-30</t>
  </si>
  <si>
    <t>482-970232</t>
  </si>
  <si>
    <t>SUPERTECH FOSTER PA BLACK 32</t>
  </si>
  <si>
    <t>3720722-10-32</t>
  </si>
  <si>
    <t>482-970234</t>
  </si>
  <si>
    <t>SUPERTECH FOSTER PA BLACK 34</t>
  </si>
  <si>
    <t>3720722-10-34</t>
  </si>
  <si>
    <t>482-970236</t>
  </si>
  <si>
    <t>SUPERTECH FOSTER PA BLACK 36</t>
  </si>
  <si>
    <t>3720722-10-36</t>
  </si>
  <si>
    <t>482-970238</t>
  </si>
  <si>
    <t>SUPERTECH FOSTER PA BLACK 38</t>
  </si>
  <si>
    <t>3720722-10-38</t>
  </si>
  <si>
    <t>482-970240</t>
  </si>
  <si>
    <t>SUPERTECH FOSTER PA BLACK 40</t>
  </si>
  <si>
    <t>3720722-10-40</t>
  </si>
  <si>
    <t>482-970428</t>
  </si>
  <si>
    <t>TECHSTAR GRAPHITE PANTS DK GRY BLK 28</t>
  </si>
  <si>
    <t>3720922-9310-28</t>
  </si>
  <si>
    <t>482-970430</t>
  </si>
  <si>
    <t>TECHSTAR GRAPHITE PANTS DK GRY BLK 30</t>
  </si>
  <si>
    <t>3720922-9310-30</t>
  </si>
  <si>
    <t>482-970432</t>
  </si>
  <si>
    <t>TECHSTAR GRAPHITE PANTS DK GRY BLK 32</t>
  </si>
  <si>
    <t>3720922-9310-32</t>
  </si>
  <si>
    <t>482-970434</t>
  </si>
  <si>
    <t>TECHSTAR GRAPHITE PANTS DK GRY BLK 34</t>
  </si>
  <si>
    <t>3720922-9310-34</t>
  </si>
  <si>
    <t>482-970436</t>
  </si>
  <si>
    <t>TECHSTAR GRAPHITE PANTS DK GRY BLK 36</t>
  </si>
  <si>
    <t>3720922-9310-36</t>
  </si>
  <si>
    <t>482-970438</t>
  </si>
  <si>
    <t>TECHSTAR GRAPHITE PANTS DK GRY BLK 38</t>
  </si>
  <si>
    <t>3720922-9310-38</t>
  </si>
  <si>
    <t>482-970440</t>
  </si>
  <si>
    <t>TECHSTAR GRAPHITE PANTS DK GRY BLK 40</t>
  </si>
  <si>
    <t>3720922-9310-40</t>
  </si>
  <si>
    <t>TECHSTAR FACTORY PANTS RDF WHT YEF 28</t>
  </si>
  <si>
    <t>3721022-3025-28</t>
  </si>
  <si>
    <t>TECHSTAR FACTORY PANTS RDF WHT YEF 30</t>
  </si>
  <si>
    <t>3721022-3025-30</t>
  </si>
  <si>
    <t>TECHSTAR FACTORY PANTS RDF WHT YEF 32</t>
  </si>
  <si>
    <t>3721022-3025-32</t>
  </si>
  <si>
    <t>TECHSTAR FACTORY PANTS RDF WHT YEF 34</t>
  </si>
  <si>
    <t>3721022-3025-34</t>
  </si>
  <si>
    <t>TECHSTAR FACTORY PANTS RDF WHT YEF 36</t>
  </si>
  <si>
    <t>3721022-3025-36</t>
  </si>
  <si>
    <t>TECHSTAR FACTORY PANTS RDF WHT YEF 38</t>
  </si>
  <si>
    <t>3721022-3025-38</t>
  </si>
  <si>
    <t>TECHSTAR FACTORY PANTS RDF WHT YEF 40</t>
  </si>
  <si>
    <t>3721022-3025-40</t>
  </si>
  <si>
    <t>TECHSTAR FACTORY PANTS ONG DKB WAYE 28</t>
  </si>
  <si>
    <t>3721022-4075-28</t>
  </si>
  <si>
    <t>TECHSTAR FACTORY PANTS ONG DKB WAYE 30</t>
  </si>
  <si>
    <t>3721022-4075-30</t>
  </si>
  <si>
    <t>TECHSTAR FACTORY PANTS ONG DKB WAYE 32</t>
  </si>
  <si>
    <t>3721022-4075-32</t>
  </si>
  <si>
    <t>TECHSTAR FACTORY PANTS ONG DKB WAYE 34</t>
  </si>
  <si>
    <t>3721022-4075-34</t>
  </si>
  <si>
    <t>TECHSTAR FACTORY PANTS ONG DKB WAYE 36</t>
  </si>
  <si>
    <t>3721022-4075-36</t>
  </si>
  <si>
    <t>TECHSTAR FACTORY PANTS ONG DKB WAYE 38</t>
  </si>
  <si>
    <t>3721022-4075-38</t>
  </si>
  <si>
    <t>TECHSTAR FACTORY PANTS ONG DKB WAYE 40</t>
  </si>
  <si>
    <t>3721022-4075-40</t>
  </si>
  <si>
    <t>482-970528</t>
  </si>
  <si>
    <t>TECHSTAR FACTORY PANTS DKB YEF BLN 28</t>
  </si>
  <si>
    <t>3721022-7557-28</t>
  </si>
  <si>
    <t>482-970530</t>
  </si>
  <si>
    <t>TECHSTAR FACTORY PANTS DKB YEF BLN 30</t>
  </si>
  <si>
    <t>3721022-7557-30</t>
  </si>
  <si>
    <t>482-970532</t>
  </si>
  <si>
    <t>TECHSTAR FACTORY PANTS DKB YEF BLN 32</t>
  </si>
  <si>
    <t>3721022-7557-32</t>
  </si>
  <si>
    <t>482-970534</t>
  </si>
  <si>
    <t>TECHSTAR FACTORY PANTS DKB YEF BLN 34</t>
  </si>
  <si>
    <t>3721022-7557-34</t>
  </si>
  <si>
    <t>482-970536</t>
  </si>
  <si>
    <t>TECHSTAR FACTORY PANTS DKB YEF BLN 36</t>
  </si>
  <si>
    <t>3721022-7557-36</t>
  </si>
  <si>
    <t>482-970538</t>
  </si>
  <si>
    <t>TECHSTAR FACTORY PANTS DKB YEF BLN 38</t>
  </si>
  <si>
    <t>3721022-7557-38</t>
  </si>
  <si>
    <t>482-970540</t>
  </si>
  <si>
    <t>TECHSTAR FACTORY PANTS DKB YEF BLN 40</t>
  </si>
  <si>
    <t>3721022-7557-40</t>
  </si>
  <si>
    <t>482-970628</t>
  </si>
  <si>
    <t>TECHSTAR QUADRO PANTS BLK YEL TANG 28</t>
  </si>
  <si>
    <t>3721122-1540-28</t>
  </si>
  <si>
    <t>482-970630</t>
  </si>
  <si>
    <t>TECHSTAR QUADRO PANTS BLK YEL TANG 30</t>
  </si>
  <si>
    <t>3721122-1540-30</t>
  </si>
  <si>
    <t>482-970632</t>
  </si>
  <si>
    <t>TECHSTAR QUADRO PANTS BLK YEL TANG 32</t>
  </si>
  <si>
    <t>3721122-1540-32</t>
  </si>
  <si>
    <t>482-970634</t>
  </si>
  <si>
    <t>TECHSTAR QUADRO PANTS BLK YEL TANG 34</t>
  </si>
  <si>
    <t>3721122-1540-34</t>
  </si>
  <si>
    <t>482-970636</t>
  </si>
  <si>
    <t>TECHSTAR QUADRO PANTS BLK YEL TANG 36</t>
  </si>
  <si>
    <t>3721122-1540-36</t>
  </si>
  <si>
    <t>482-970638</t>
  </si>
  <si>
    <t>TECHSTAR QUADRO PANTS BLK YEL TANG 38</t>
  </si>
  <si>
    <t>3721122-1540-38</t>
  </si>
  <si>
    <t>482-970640</t>
  </si>
  <si>
    <t>TECHSTAR QUADRO PANTS BLK YEL TANG 40</t>
  </si>
  <si>
    <t>3721122-1540-40</t>
  </si>
  <si>
    <t>482-970728</t>
  </si>
  <si>
    <t>TECHSTAR QUADRO PANTS OFF WH BLN BTRD 28</t>
  </si>
  <si>
    <t>3721122-2073-28</t>
  </si>
  <si>
    <t>482-970730</t>
  </si>
  <si>
    <t>TECHSTAR QUADRO PANTS OFF WH BLN BTRD 30</t>
  </si>
  <si>
    <t>3721122-2073-30</t>
  </si>
  <si>
    <t>482-970732</t>
  </si>
  <si>
    <t>TECHSTAR QUADRO PANTS OFF WH BLN BTRD 32</t>
  </si>
  <si>
    <t>3721122-2073-32</t>
  </si>
  <si>
    <t>482-970734</t>
  </si>
  <si>
    <t>TECHSTAR QUADRO PANTS OFF WH BLN BTRD 34</t>
  </si>
  <si>
    <t>3721122-2073-34</t>
  </si>
  <si>
    <t>482-970736</t>
  </si>
  <si>
    <t>TECHSTAR QUADRO PANTS OFF WH BLN BTRD 36</t>
  </si>
  <si>
    <t>3721122-2073-36</t>
  </si>
  <si>
    <t>482-970738</t>
  </si>
  <si>
    <t>TECHSTAR QUADRO PANTS OFF WH BLN BTRD 38</t>
  </si>
  <si>
    <t>3721122-2073-38</t>
  </si>
  <si>
    <t>482-970740</t>
  </si>
  <si>
    <t>TECHSTAR QUADRO PANTS OFF WH BLN BTRD 40</t>
  </si>
  <si>
    <t>3721122-2073-40</t>
  </si>
  <si>
    <t>482-970828</t>
  </si>
  <si>
    <t>TECHSTAR QUADRO PANTS BRTRD YEF BL 28</t>
  </si>
  <si>
    <t>3721122-3057-28</t>
  </si>
  <si>
    <t>482-970830</t>
  </si>
  <si>
    <t>TECHSTAR QUADRO PANTS BRTRD YEF BL 30</t>
  </si>
  <si>
    <t>3721122-3057-30</t>
  </si>
  <si>
    <t>482-970832</t>
  </si>
  <si>
    <t>TECHSTAR QUADRO PANTS BRTRD YEF BL 32</t>
  </si>
  <si>
    <t>3721122-3057-32</t>
  </si>
  <si>
    <t>482-970834</t>
  </si>
  <si>
    <t>TECHSTAR QUADRO PANTS BRTRD YEF BL 34</t>
  </si>
  <si>
    <t>3721122-3057-34</t>
  </si>
  <si>
    <t>482-970836</t>
  </si>
  <si>
    <t>TECHSTAR QUADRO PANTS BRTRD YEF BL 36</t>
  </si>
  <si>
    <t>3721122-3057-36</t>
  </si>
  <si>
    <t>482-970838</t>
  </si>
  <si>
    <t>TECHSTAR QUADRO PANTS BRTRD YEF BL 38</t>
  </si>
  <si>
    <t>3721122-3057-38</t>
  </si>
  <si>
    <t>482-970840</t>
  </si>
  <si>
    <t>TECHSTAR QUADRO PANTS BRTRD YEF BL 40</t>
  </si>
  <si>
    <t>3721122-3057-40</t>
  </si>
  <si>
    <t>482-972128</t>
  </si>
  <si>
    <t>RACER TACTICAL PANTS BLACK GRAY 28</t>
  </si>
  <si>
    <t>3721222-106-28</t>
  </si>
  <si>
    <t>482-972130</t>
  </si>
  <si>
    <t>RACER TACTICAL PANTS BLACK GRAY 30</t>
  </si>
  <si>
    <t>3721222-106-30</t>
  </si>
  <si>
    <t>482-972132</t>
  </si>
  <si>
    <t>RACER TACTICAL PANTS BLACK GRAY 32</t>
  </si>
  <si>
    <t>3721222-106-32</t>
  </si>
  <si>
    <t>482-972134</t>
  </si>
  <si>
    <t>RACER TACTICAL PANTS BLACK GRAY 34</t>
  </si>
  <si>
    <t>3721222-106-34</t>
  </si>
  <si>
    <t>482-972136</t>
  </si>
  <si>
    <t>RACER TACTICAL PANTS BLACK GRAY 36</t>
  </si>
  <si>
    <t>3721222-106-36</t>
  </si>
  <si>
    <t>482-972138</t>
  </si>
  <si>
    <t>RACER TACTICAL PANTS BLACK GRAY 38</t>
  </si>
  <si>
    <t>3721222-106-38</t>
  </si>
  <si>
    <t>482-972140</t>
  </si>
  <si>
    <t>RACER TACTICAL PANTS BLACK GRAY 40</t>
  </si>
  <si>
    <t>3721222-106-40</t>
  </si>
  <si>
    <t>RACER TACTICAL PANTS BK GRY CAMO YEF 28</t>
  </si>
  <si>
    <t>3721222-1154-28</t>
  </si>
  <si>
    <t>RACER TACTICAL PANTS BK GRY CAMO YEF 30</t>
  </si>
  <si>
    <t>3721222-1154-30</t>
  </si>
  <si>
    <t>RACER TACTICAL PANTS BK GRY CAMO YEF 32</t>
  </si>
  <si>
    <t>3721222-1154-32</t>
  </si>
  <si>
    <t>RACER TACTICAL PANTS BK GRY CAMO YEF 34</t>
  </si>
  <si>
    <t>3721222-1154-34</t>
  </si>
  <si>
    <t>RACER TACTICAL PANTS BK GRY CAMO YEF 36</t>
  </si>
  <si>
    <t>3721222-1154-36</t>
  </si>
  <si>
    <t>RACER TACTICAL PANTS BK GRY CAMO YEF 38</t>
  </si>
  <si>
    <t>3721222-1154-38</t>
  </si>
  <si>
    <t>RACER TACTICAL PANTS BK GRY CAMO YEF 40</t>
  </si>
  <si>
    <t>3721222-1154-40</t>
  </si>
  <si>
    <t>RACER TACTICAL PANTS BK GRY CAMO RDF 28</t>
  </si>
  <si>
    <t>3721222-1223-28</t>
  </si>
  <si>
    <t>RACER TACTICAL PANTS BK GRY CAMO RDF 30</t>
  </si>
  <si>
    <t>3721222-1223-30</t>
  </si>
  <si>
    <t>RACER TACTICAL PANTS BK GRY CAMO RDF 32</t>
  </si>
  <si>
    <t>3721222-1223-32</t>
  </si>
  <si>
    <t>RACER TACTICAL PANTS BK GRY CAMO RDF 34</t>
  </si>
  <si>
    <t>3721222-1223-34</t>
  </si>
  <si>
    <t>RACER TACTICAL PANTS BK GRY CAMO RDF 36</t>
  </si>
  <si>
    <t>3721222-1223-36</t>
  </si>
  <si>
    <t>RACER TACTICAL PANTS BK GRY CAMO RDF 38</t>
  </si>
  <si>
    <t>3721222-1223-38</t>
  </si>
  <si>
    <t>RACER TACTICAL PANTS BK GRY CAMO RDF 40</t>
  </si>
  <si>
    <t>3721222-1223-40</t>
  </si>
  <si>
    <t>482-972228</t>
  </si>
  <si>
    <t>RACER TACTICAL PANTS MIL SND CAMO TG 28</t>
  </si>
  <si>
    <t>3721222-6840-28</t>
  </si>
  <si>
    <t>482-972230</t>
  </si>
  <si>
    <t>RACER TACTICAL PANTS MIL SND CAMO TG 30</t>
  </si>
  <si>
    <t>3721222-6840-30</t>
  </si>
  <si>
    <t>482-972232</t>
  </si>
  <si>
    <t>RACER TACTICAL PANTS MIL SND CAMO TG 32</t>
  </si>
  <si>
    <t>3721222-6840-32</t>
  </si>
  <si>
    <t>482-972234</t>
  </si>
  <si>
    <t>RACER TACTICAL PANTS MIL SND CAMO TG 34</t>
  </si>
  <si>
    <t>3721222-6840-34</t>
  </si>
  <si>
    <t>482-972236</t>
  </si>
  <si>
    <t>RACER TACTICAL PANTS MIL SND CAMO TG 36</t>
  </si>
  <si>
    <t>3721222-6840-36</t>
  </si>
  <si>
    <t>482-972238</t>
  </si>
  <si>
    <t>RACER TACTICAL PANTS MIL SND CAMO TG 38</t>
  </si>
  <si>
    <t>3721222-6840-38</t>
  </si>
  <si>
    <t>482-972240</t>
  </si>
  <si>
    <t>RACER TACTICAL PANTS MIL SND CAMO TG 40</t>
  </si>
  <si>
    <t>3721222-6840-40</t>
  </si>
  <si>
    <t>482-971028</t>
  </si>
  <si>
    <t>RACER BRAAP PA MID GRAY 28</t>
  </si>
  <si>
    <t>3721422-970-28</t>
  </si>
  <si>
    <t>482-971030</t>
  </si>
  <si>
    <t>RACER BRAAP PA MID GRAY 30</t>
  </si>
  <si>
    <t>3721422-970-30</t>
  </si>
  <si>
    <t>482-971032</t>
  </si>
  <si>
    <t>RACER BRAAP PA MID GRAY 32</t>
  </si>
  <si>
    <t>3721422-970-32</t>
  </si>
  <si>
    <t>482-971034</t>
  </si>
  <si>
    <t>RACER BRAAP PA MID GRAY 34</t>
  </si>
  <si>
    <t>3721422-970-34</t>
  </si>
  <si>
    <t>482-971036</t>
  </si>
  <si>
    <t>RACER BRAAP PA MID GRAY 36</t>
  </si>
  <si>
    <t>3721422-970-36</t>
  </si>
  <si>
    <t>482-971038</t>
  </si>
  <si>
    <t>RACER BRAAP PA MID GRAY 38</t>
  </si>
  <si>
    <t>3721422-970-38</t>
  </si>
  <si>
    <t>482-971040</t>
  </si>
  <si>
    <t>RACER BRAAP PA MID GRAY 40</t>
  </si>
  <si>
    <t>3721422-970-40</t>
  </si>
  <si>
    <t>482-971528</t>
  </si>
  <si>
    <t>RACER COMPASS PANT OFF WH RDF BL 28</t>
  </si>
  <si>
    <t>3722122-2537-28</t>
  </si>
  <si>
    <t>482-971530</t>
  </si>
  <si>
    <t>RACER COMPASS PANT OFF WH RDF BL 30</t>
  </si>
  <si>
    <t>3722122-2537-30</t>
  </si>
  <si>
    <t>482-971532</t>
  </si>
  <si>
    <t>RACER COMPASS PANT OFF WH RDF BL 32</t>
  </si>
  <si>
    <t>3722122-2537-32</t>
  </si>
  <si>
    <t>482-971534</t>
  </si>
  <si>
    <t>RACER COMPASS PANT OFF WH RDF BL 34</t>
  </si>
  <si>
    <t>3722122-2537-34</t>
  </si>
  <si>
    <t>482-971536</t>
  </si>
  <si>
    <t>RACER COMPASS PANT OFF WH RDF BL 36</t>
  </si>
  <si>
    <t>3722122-2537-36</t>
  </si>
  <si>
    <t>482-971538</t>
  </si>
  <si>
    <t>RACER COMPASS PANT OFF WH RDF BL 38</t>
  </si>
  <si>
    <t>3722122-2537-38</t>
  </si>
  <si>
    <t>482-971540</t>
  </si>
  <si>
    <t>RACER COMPASS PANT OFF WH RDF BL 40</t>
  </si>
  <si>
    <t>3722122-2537-40</t>
  </si>
  <si>
    <t>482-972028</t>
  </si>
  <si>
    <t>FLUID CHASER PA ANTH CORAL FL 28</t>
  </si>
  <si>
    <t>3722422-1794-28</t>
  </si>
  <si>
    <t>482-972030</t>
  </si>
  <si>
    <t>FLUID CHASER PA ANTH CORAL FL 30</t>
  </si>
  <si>
    <t>3722422-1794-30</t>
  </si>
  <si>
    <t>482-972032</t>
  </si>
  <si>
    <t>FLUID CHASER PA ANTH CORAL FL 32</t>
  </si>
  <si>
    <t>3722422-1794-32</t>
  </si>
  <si>
    <t>482-972034</t>
  </si>
  <si>
    <t>FLUID CHASER PA ANTH CORAL FL 34</t>
  </si>
  <si>
    <t>3722422-1794-34</t>
  </si>
  <si>
    <t>482-972036</t>
  </si>
  <si>
    <t>FLUID CHASER PA ANTH CORAL FL 36</t>
  </si>
  <si>
    <t>3722422-1794-36</t>
  </si>
  <si>
    <t>482-972038</t>
  </si>
  <si>
    <t>FLUID CHASER PA ANTH CORAL FL 38</t>
  </si>
  <si>
    <t>3722422-1794-38</t>
  </si>
  <si>
    <t>482-972040</t>
  </si>
  <si>
    <t>FLUID CHASER PA ANTH CORAL FL 40</t>
  </si>
  <si>
    <t>3722422-1794-40</t>
  </si>
  <si>
    <t>482-97512XS</t>
  </si>
  <si>
    <t xml:space="preserve">KID RACER COMPASS JE BK YEF CORAL 2XS </t>
  </si>
  <si>
    <t>3732122-1534-2XS</t>
  </si>
  <si>
    <t>482-9751XS</t>
  </si>
  <si>
    <t>3732122-1534-XS</t>
  </si>
  <si>
    <t>482-97522XS</t>
  </si>
  <si>
    <t xml:space="preserve">KID RACER COMPASS JE BK GRN PNK FL 2XS </t>
  </si>
  <si>
    <t>3732122-1669-2XS</t>
  </si>
  <si>
    <t>482-9752XS</t>
  </si>
  <si>
    <t>3732122-1669-XS</t>
  </si>
  <si>
    <t>482-975722</t>
  </si>
  <si>
    <t>3742122-1534-22</t>
  </si>
  <si>
    <t>482-975724</t>
  </si>
  <si>
    <t>3742122-1534-24</t>
  </si>
  <si>
    <t>482-975726</t>
  </si>
  <si>
    <t>3742122-1534-26</t>
  </si>
  <si>
    <t>482-975728</t>
  </si>
  <si>
    <t>3742122-1534-28</t>
  </si>
  <si>
    <t>482-975822</t>
  </si>
  <si>
    <t>3742122-1669-22</t>
  </si>
  <si>
    <t>482-975824</t>
  </si>
  <si>
    <t>3742122-1669-24</t>
  </si>
  <si>
    <t>482-975826</t>
  </si>
  <si>
    <t>3742122-1669-26</t>
  </si>
  <si>
    <t>482-975828</t>
  </si>
  <si>
    <t>3742122-1669-28</t>
  </si>
  <si>
    <t>482-976126</t>
  </si>
  <si>
    <t>STELLA FLUID CHAS PANT BLK PNK FL 26</t>
  </si>
  <si>
    <t>3752422-1390-26</t>
  </si>
  <si>
    <t>482-976128</t>
  </si>
  <si>
    <t>STELLA FLUID CHAS PANT BLK PNK FL 28</t>
  </si>
  <si>
    <t>3752422-1390-28</t>
  </si>
  <si>
    <t>482-976130</t>
  </si>
  <si>
    <t>STELLA FLUID CHAS PANT BLK PNK FL 30</t>
  </si>
  <si>
    <t>3752422-1390-30</t>
  </si>
  <si>
    <t>482-976132</t>
  </si>
  <si>
    <t>STELLA FLUID CHAS PANT BLK PNK FL 32</t>
  </si>
  <si>
    <t>3752422-1390-32</t>
  </si>
  <si>
    <t>482-976134</t>
  </si>
  <si>
    <t>STELLA FLUID CHAS PANT BLK PNK FL 34</t>
  </si>
  <si>
    <t>3752422-1390-34</t>
  </si>
  <si>
    <t>482-9724L</t>
  </si>
  <si>
    <t>3760422-7322-L</t>
  </si>
  <si>
    <t>482-9724M</t>
  </si>
  <si>
    <t>3760422-7322-M</t>
  </si>
  <si>
    <t>482-9724S</t>
  </si>
  <si>
    <t>3760422-7322-S</t>
  </si>
  <si>
    <t>482-9724X</t>
  </si>
  <si>
    <t>3760422-7322-XL</t>
  </si>
  <si>
    <t>482-97242X</t>
  </si>
  <si>
    <t xml:space="preserve">SUPERTECH BLAZE JERSEY DK BL BRT RD WH 2XL </t>
  </si>
  <si>
    <t>3760422-7322-2XL</t>
  </si>
  <si>
    <t>482-97252X</t>
  </si>
  <si>
    <t xml:space="preserve">SUPERTECH FOSTER JE WHT BLK RED FL 2XL </t>
  </si>
  <si>
    <t>3760722-233-2XL</t>
  </si>
  <si>
    <t>482-9725L</t>
  </si>
  <si>
    <t>3760722-233-L</t>
  </si>
  <si>
    <t>482-9725M</t>
  </si>
  <si>
    <t>3760722-233-M</t>
  </si>
  <si>
    <t>482-9725S</t>
  </si>
  <si>
    <t>3760722-233-S</t>
  </si>
  <si>
    <t>482-9725X</t>
  </si>
  <si>
    <t>3760722-233-XL</t>
  </si>
  <si>
    <t>482-97402X</t>
  </si>
  <si>
    <t xml:space="preserve">RACER COMPASS JER OFF WH RDF BL 2XL </t>
  </si>
  <si>
    <t>3762122-2537-2XL</t>
  </si>
  <si>
    <t>482-9740L</t>
  </si>
  <si>
    <t>3762122-2537-L</t>
  </si>
  <si>
    <t>482-9740M</t>
  </si>
  <si>
    <t>3762122-2537-M</t>
  </si>
  <si>
    <t>482-9740S</t>
  </si>
  <si>
    <t>3762122-2537-S</t>
  </si>
  <si>
    <t>482-9740X</t>
  </si>
  <si>
    <t>3762122-2537-XL</t>
  </si>
  <si>
    <t>482-9751YL</t>
  </si>
  <si>
    <t>3772122-1534-L</t>
  </si>
  <si>
    <t>482-9751YM</t>
  </si>
  <si>
    <t>3772122-1534-M</t>
  </si>
  <si>
    <t>482-9751YS</t>
  </si>
  <si>
    <t>3772122-1534-S</t>
  </si>
  <si>
    <t>482-9751YX</t>
  </si>
  <si>
    <t>3772122-1534-XL</t>
  </si>
  <si>
    <t>482-9752YL</t>
  </si>
  <si>
    <t>3772122-1669-L</t>
  </si>
  <si>
    <t>482-9752YM</t>
  </si>
  <si>
    <t>3772122-1669-M</t>
  </si>
  <si>
    <t>482-9752YS</t>
  </si>
  <si>
    <t>3772122-1669-S</t>
  </si>
  <si>
    <t>482-9752YX</t>
  </si>
  <si>
    <t>3772122-1669-XL</t>
  </si>
  <si>
    <t>482-97232X</t>
  </si>
  <si>
    <t xml:space="preserve">SUPERTECH BLAZE JERSEY PASTEL GREEN BLACK YELLOW FLUO 2XL </t>
  </si>
  <si>
    <t>3760422-645-2XL</t>
  </si>
  <si>
    <t>482-9723L</t>
  </si>
  <si>
    <t>3760422-645-L</t>
  </si>
  <si>
    <t>482-9723M</t>
  </si>
  <si>
    <t>3760422-645-M</t>
  </si>
  <si>
    <t>482-9723S</t>
  </si>
  <si>
    <t>3760422-645-S</t>
  </si>
  <si>
    <t>482-9723X</t>
  </si>
  <si>
    <t>3760422-645-XL</t>
  </si>
  <si>
    <t>482-97262X</t>
  </si>
  <si>
    <t xml:space="preserve">SUPERTECH FOSTER JE WHITE ORANGE DARK BLUE 2XL </t>
  </si>
  <si>
    <t>3760722-2407-2XL</t>
  </si>
  <si>
    <t>482-9726L</t>
  </si>
  <si>
    <t>3760722-2407-L</t>
  </si>
  <si>
    <t>482-9726M</t>
  </si>
  <si>
    <t>3760722-2407-M</t>
  </si>
  <si>
    <t>482-9726S</t>
  </si>
  <si>
    <t>3760722-2407-S</t>
  </si>
  <si>
    <t>482-9726X</t>
  </si>
  <si>
    <t>3760722-2407-XL</t>
  </si>
  <si>
    <t>482-97272X</t>
  </si>
  <si>
    <t xml:space="preserve">TECHSTAR GRAPHITE JE DARK GRAY BLACK 2XL </t>
  </si>
  <si>
    <t>3760922-9310-2XL</t>
  </si>
  <si>
    <t>482-9727L</t>
  </si>
  <si>
    <t>3760922-9310-L</t>
  </si>
  <si>
    <t>482-9727M</t>
  </si>
  <si>
    <t>3760922-9310-M</t>
  </si>
  <si>
    <t>482-9727S</t>
  </si>
  <si>
    <t>3760922-9310-S</t>
  </si>
  <si>
    <t>482-9727X</t>
  </si>
  <si>
    <t>3760922-9310-XL</t>
  </si>
  <si>
    <t>482-97282X</t>
  </si>
  <si>
    <t xml:space="preserve">TECHSTAR FACTORY JE DARK BLUE YELLOW FLUO BLUE NEO 2XL </t>
  </si>
  <si>
    <t>3761022-7557-2XL</t>
  </si>
  <si>
    <t>482-9728L</t>
  </si>
  <si>
    <t>3761022-7557-L</t>
  </si>
  <si>
    <t>482-9728M</t>
  </si>
  <si>
    <t>3761022-7557-M</t>
  </si>
  <si>
    <t>482-9728S</t>
  </si>
  <si>
    <t>3761022-7557-S</t>
  </si>
  <si>
    <t>482-9728X</t>
  </si>
  <si>
    <t>3761022-7557-XL</t>
  </si>
  <si>
    <t>482-97292X</t>
  </si>
  <si>
    <t xml:space="preserve">TECHSTAR QUADRO JERSEY BLACK YELLOW TANGERINE 2XL </t>
  </si>
  <si>
    <t>3761122-1540-2XL</t>
  </si>
  <si>
    <t>482-9729L</t>
  </si>
  <si>
    <t>3761122-1540-L</t>
  </si>
  <si>
    <t>482-9729M</t>
  </si>
  <si>
    <t>3761122-1540-M</t>
  </si>
  <si>
    <t>482-9729S</t>
  </si>
  <si>
    <t>3761122-1540-S</t>
  </si>
  <si>
    <t>482-9729X</t>
  </si>
  <si>
    <t>3761122-1540-XL</t>
  </si>
  <si>
    <t>482-97302X</t>
  </si>
  <si>
    <t xml:space="preserve">TECHSTAR QUADRO JERSEY OFF WHITE BLUE NEON BRIGHT RED 2XL </t>
  </si>
  <si>
    <t>3761122-2073-2XL</t>
  </si>
  <si>
    <t>482-9730L</t>
  </si>
  <si>
    <t>3761122-2073-L</t>
  </si>
  <si>
    <t>482-9730M</t>
  </si>
  <si>
    <t>3761122-2073-M</t>
  </si>
  <si>
    <t>482-9730S</t>
  </si>
  <si>
    <t>3761122-2073-S</t>
  </si>
  <si>
    <t>482-9730X</t>
  </si>
  <si>
    <t>3761122-2073-XL</t>
  </si>
  <si>
    <t>482-97312X</t>
  </si>
  <si>
    <t xml:space="preserve">TECHSTAR QUADRO JERSEY BRIGHT RED YELLOW FLUO BLUE 2XL </t>
  </si>
  <si>
    <t>3761122-3057-2XL</t>
  </si>
  <si>
    <t>482-9731L</t>
  </si>
  <si>
    <t>3761122-3057-L</t>
  </si>
  <si>
    <t>482-9731M</t>
  </si>
  <si>
    <t>3761122-3057-M</t>
  </si>
  <si>
    <t>482-9731S</t>
  </si>
  <si>
    <t>3761122-3057-S</t>
  </si>
  <si>
    <t>482-9731X</t>
  </si>
  <si>
    <t>3761122-3057-XL</t>
  </si>
  <si>
    <t>482-97322X</t>
  </si>
  <si>
    <t xml:space="preserve">RACER TACTICAL JERSEY - BLACK GRAY 2XL </t>
  </si>
  <si>
    <t>3761222-106-2XL</t>
  </si>
  <si>
    <t>482-9732L</t>
  </si>
  <si>
    <t>3761222-106-L</t>
  </si>
  <si>
    <t>482-9732M</t>
  </si>
  <si>
    <t>3761222-106-M</t>
  </si>
  <si>
    <t>482-9732S</t>
  </si>
  <si>
    <t>3761222-106-S</t>
  </si>
  <si>
    <t>482-9732X</t>
  </si>
  <si>
    <t>3761222-106-XL</t>
  </si>
  <si>
    <t>482-97332X</t>
  </si>
  <si>
    <t xml:space="preserve">RACER TACTICAL JERSEY - MILITARY SAND CAMO TANGERINE 2XL </t>
  </si>
  <si>
    <t>3761222-6840-2XL</t>
  </si>
  <si>
    <t>482-9733L</t>
  </si>
  <si>
    <t>3761222-6840-L</t>
  </si>
  <si>
    <t>482-9733M</t>
  </si>
  <si>
    <t>3761222-6840-M</t>
  </si>
  <si>
    <t>482-9733S</t>
  </si>
  <si>
    <t>3761222-6840-S</t>
  </si>
  <si>
    <t>482-9733X</t>
  </si>
  <si>
    <t>3761222-6840-XL</t>
  </si>
  <si>
    <t>482-97342X</t>
  </si>
  <si>
    <t xml:space="preserve">RACER BRAAP JERSEY DARK BLUE 2XL </t>
  </si>
  <si>
    <t>3761422-7300-2XL</t>
  </si>
  <si>
    <t>482-9734L</t>
  </si>
  <si>
    <t>3761422-7300-L</t>
  </si>
  <si>
    <t>482-9734M</t>
  </si>
  <si>
    <t>3761422-7300-M</t>
  </si>
  <si>
    <t>482-9734S</t>
  </si>
  <si>
    <t>3761422-7300-S</t>
  </si>
  <si>
    <t>482-9734X</t>
  </si>
  <si>
    <t>3761422-7300-XL</t>
  </si>
  <si>
    <t>482-97352X</t>
  </si>
  <si>
    <t xml:space="preserve">RACER BRAAP JERSEY MID GRAY 2XL </t>
  </si>
  <si>
    <t>3761422-970-2XL</t>
  </si>
  <si>
    <t>482-9735L</t>
  </si>
  <si>
    <t>3761422-970-L</t>
  </si>
  <si>
    <t>482-9735M</t>
  </si>
  <si>
    <t>3761422-970-M</t>
  </si>
  <si>
    <t>482-9735S</t>
  </si>
  <si>
    <t>3761422-970-S</t>
  </si>
  <si>
    <t>482-9735X</t>
  </si>
  <si>
    <t>3761422-970-XL</t>
  </si>
  <si>
    <t>482-97362X</t>
  </si>
  <si>
    <t xml:space="preserve">RACER SUPERMATIC JE BLACK BRIGHT RED 2XL </t>
  </si>
  <si>
    <t>3761522-1303-2XL</t>
  </si>
  <si>
    <t>482-9736L</t>
  </si>
  <si>
    <t>3761522-1303-L</t>
  </si>
  <si>
    <t>482-9736M</t>
  </si>
  <si>
    <t>3761522-1303-M</t>
  </si>
  <si>
    <t>482-9736S</t>
  </si>
  <si>
    <t>3761522-1303-S</t>
  </si>
  <si>
    <t>482-9736X</t>
  </si>
  <si>
    <t>3761522-1303-XL</t>
  </si>
  <si>
    <t>482-97372X</t>
  </si>
  <si>
    <t xml:space="preserve">RACER SUPERMATIC JE ANTHRACITE ORANGE 2XL </t>
  </si>
  <si>
    <t>3761522-1440-2XL</t>
  </si>
  <si>
    <t>482-9737L</t>
  </si>
  <si>
    <t>3761522-1440-L</t>
  </si>
  <si>
    <t>482-9737M</t>
  </si>
  <si>
    <t>3761522-1440-M</t>
  </si>
  <si>
    <t>482-9737S</t>
  </si>
  <si>
    <t>3761522-1440-S</t>
  </si>
  <si>
    <t>482-9737X</t>
  </si>
  <si>
    <t>3761522-1440-XL</t>
  </si>
  <si>
    <t>482-97382X</t>
  </si>
  <si>
    <t xml:space="preserve">RACER GRAPHITE JER BLACK 2XL </t>
  </si>
  <si>
    <t>3761922-10-2XL</t>
  </si>
  <si>
    <t>482-97383X</t>
  </si>
  <si>
    <t xml:space="preserve">RACER GRAPHITE JER BLACK 3XL </t>
  </si>
  <si>
    <t>3761922-10-3XL</t>
  </si>
  <si>
    <t>482-9738L</t>
  </si>
  <si>
    <t>3761922-10-L</t>
  </si>
  <si>
    <t>482-9738M</t>
  </si>
  <si>
    <t>3761922-10-M</t>
  </si>
  <si>
    <t>482-9738S</t>
  </si>
  <si>
    <t>3761922-10-S</t>
  </si>
  <si>
    <t>482-9738X</t>
  </si>
  <si>
    <t>3761922-10-XL</t>
  </si>
  <si>
    <t>482-97392X</t>
  </si>
  <si>
    <t xml:space="preserve">RACER COMPASS JER BLACK GREEN NEON PINK FLUO 2XL </t>
  </si>
  <si>
    <t>3762122-1669-2XL</t>
  </si>
  <si>
    <t>482-9739L</t>
  </si>
  <si>
    <t>3762122-1669-L</t>
  </si>
  <si>
    <t>482-9739M</t>
  </si>
  <si>
    <t>3762122-1669-M</t>
  </si>
  <si>
    <t>482-9739S</t>
  </si>
  <si>
    <t>3762122-1669-S</t>
  </si>
  <si>
    <t>482-9739X</t>
  </si>
  <si>
    <t>3762122-1669-XL</t>
  </si>
  <si>
    <t>482-97422X</t>
  </si>
  <si>
    <t xml:space="preserve">FLUID CHASER JER BLACK WHITE 2XL </t>
  </si>
  <si>
    <t>3762422-12-2XL</t>
  </si>
  <si>
    <t>482-9742L</t>
  </si>
  <si>
    <t>3762422-12-L</t>
  </si>
  <si>
    <t>482-9742M</t>
  </si>
  <si>
    <t>3762422-12-M</t>
  </si>
  <si>
    <t>482-9742S</t>
  </si>
  <si>
    <t>3762422-12-S</t>
  </si>
  <si>
    <t>482-9742X</t>
  </si>
  <si>
    <t>3762422-12-XL</t>
  </si>
  <si>
    <t>482-97432X</t>
  </si>
  <si>
    <t xml:space="preserve">FLUID CHASER JER BLACK YELLOW FLUO 2XL </t>
  </si>
  <si>
    <t>3762422-155-2XL</t>
  </si>
  <si>
    <t>482-9743L</t>
  </si>
  <si>
    <t>3762422-155-L</t>
  </si>
  <si>
    <t>482-9743M</t>
  </si>
  <si>
    <t>3762422-155-M</t>
  </si>
  <si>
    <t>482-9743S</t>
  </si>
  <si>
    <t>3762422-155-S</t>
  </si>
  <si>
    <t>482-9743X</t>
  </si>
  <si>
    <t>3762422-155-XL</t>
  </si>
  <si>
    <t>482-97442X</t>
  </si>
  <si>
    <t xml:space="preserve">FLUID CHASER JER BLACK BLUE NEON 2XL </t>
  </si>
  <si>
    <t>3762422-1773-2XL</t>
  </si>
  <si>
    <t>482-9744L</t>
  </si>
  <si>
    <t>3762422-1773-L</t>
  </si>
  <si>
    <t>482-9744M</t>
  </si>
  <si>
    <t>3762422-1773-M</t>
  </si>
  <si>
    <t>482-9744S</t>
  </si>
  <si>
    <t>3762422-1773-S</t>
  </si>
  <si>
    <t>482-9744X</t>
  </si>
  <si>
    <t>3762422-1773-XL</t>
  </si>
  <si>
    <t>482-97452X</t>
  </si>
  <si>
    <t xml:space="preserve">FLUID CHASER JER ANTHRACITE CORAL FLUO 2XL </t>
  </si>
  <si>
    <t>3762422-1794-2XL</t>
  </si>
  <si>
    <t>482-9745L</t>
  </si>
  <si>
    <t>3762422-1794-L</t>
  </si>
  <si>
    <t>482-9745M</t>
  </si>
  <si>
    <t>3762422-1794-M</t>
  </si>
  <si>
    <t>482-9745S</t>
  </si>
  <si>
    <t>3762422-1794-S</t>
  </si>
  <si>
    <t>482-9745X</t>
  </si>
  <si>
    <t>3762422-1794-XL</t>
  </si>
  <si>
    <t>482-9749YL</t>
  </si>
  <si>
    <t>3771222-1154-L</t>
  </si>
  <si>
    <t>482-9749YM</t>
  </si>
  <si>
    <t>3771222-1154-M</t>
  </si>
  <si>
    <t>482-9749YS</t>
  </si>
  <si>
    <t>3771222-1154-S</t>
  </si>
  <si>
    <t>482-9749YX</t>
  </si>
  <si>
    <t>3771222-1154-XL</t>
  </si>
  <si>
    <t>482-9750YL</t>
  </si>
  <si>
    <t>3771222-6840-L</t>
  </si>
  <si>
    <t>482-9750YM</t>
  </si>
  <si>
    <t>3771222-6840-M</t>
  </si>
  <si>
    <t>482-9750YS</t>
  </si>
  <si>
    <t>3771222-6840-S</t>
  </si>
  <si>
    <t>482-9750YX</t>
  </si>
  <si>
    <t>3771222-6840-XL</t>
  </si>
  <si>
    <t>482-9753YL</t>
  </si>
  <si>
    <t>3772422-12-L</t>
  </si>
  <si>
    <t>482-9753YM</t>
  </si>
  <si>
    <t>3772422-12-M</t>
  </si>
  <si>
    <t>482-9753YS</t>
  </si>
  <si>
    <t>3772422-12-S</t>
  </si>
  <si>
    <t>482-9753YX</t>
  </si>
  <si>
    <t>3772422-12-XL</t>
  </si>
  <si>
    <t>482-9754YL</t>
  </si>
  <si>
    <t>3772422-1303-L</t>
  </si>
  <si>
    <t>482-9754YM</t>
  </si>
  <si>
    <t>3772422-1303-M</t>
  </si>
  <si>
    <t>482-9754YS</t>
  </si>
  <si>
    <t>3772422-1303-S</t>
  </si>
  <si>
    <t>482-9754YX</t>
  </si>
  <si>
    <t>3772422-1303-XL</t>
  </si>
  <si>
    <t>482-9746L</t>
  </si>
  <si>
    <t>3782422-1390-L</t>
  </si>
  <si>
    <t>482-9746M</t>
  </si>
  <si>
    <t>3782422-1390-M</t>
  </si>
  <si>
    <t>482-9746S</t>
  </si>
  <si>
    <t>3782422-1390-S</t>
  </si>
  <si>
    <t>482-9746X</t>
  </si>
  <si>
    <t>3782422-1390-XL</t>
  </si>
  <si>
    <t>482-9746XS</t>
  </si>
  <si>
    <t>3782422-1390-XS</t>
  </si>
  <si>
    <t>482-7404YXXS</t>
  </si>
  <si>
    <t xml:space="preserve">YOUTH &amp; KIDS FBORE GLOVE BLACK 2XS </t>
  </si>
  <si>
    <t>3543622-10-2XS</t>
  </si>
  <si>
    <t>482-7404Y3XS</t>
  </si>
  <si>
    <t xml:space="preserve">YOUTH &amp; KIDS FBORE GLOVE BLACK 3XS </t>
  </si>
  <si>
    <t>3543622-10-3XS</t>
  </si>
  <si>
    <t>482-7404YL</t>
  </si>
  <si>
    <t>3543622-10-L</t>
  </si>
  <si>
    <t>482-7404YM</t>
  </si>
  <si>
    <t>3543622-10-M</t>
  </si>
  <si>
    <t>482-7404YS</t>
  </si>
  <si>
    <t>3543622-10-S</t>
  </si>
  <si>
    <t>482-7404YXS</t>
  </si>
  <si>
    <t>3543622-10-XS</t>
  </si>
  <si>
    <t>482-97742XS</t>
  </si>
  <si>
    <t xml:space="preserve">YOUTH &amp; KIDS FBORE GLOVE BRIGHT RED BLACK 2XS </t>
  </si>
  <si>
    <t>3543622-3031-2XS</t>
  </si>
  <si>
    <t>482-97743XS</t>
  </si>
  <si>
    <t xml:space="preserve">YOUTH &amp; KIDS FBORE GLOVE BRIGHT RED BLACK 3XS </t>
  </si>
  <si>
    <t>3543622-3031-3XS</t>
  </si>
  <si>
    <t>482-9774L</t>
  </si>
  <si>
    <t>3543622-3031-L</t>
  </si>
  <si>
    <t>482-9774M</t>
  </si>
  <si>
    <t>3543622-3031-M</t>
  </si>
  <si>
    <t>482-9774S</t>
  </si>
  <si>
    <t>3543622-3031-S</t>
  </si>
  <si>
    <t>482-9774XS</t>
  </si>
  <si>
    <t>3543622-3031-XS</t>
  </si>
  <si>
    <t>482-97752XS</t>
  </si>
  <si>
    <t xml:space="preserve">YOUTH &amp; KIDS FBORE GLOVE ORANGE BLACK 2XS </t>
  </si>
  <si>
    <t>3543622-41-2XS</t>
  </si>
  <si>
    <t>482-97753XS</t>
  </si>
  <si>
    <t xml:space="preserve">YOUTH &amp; KIDS FBORE GLOVE ORANGE BLACK 3XS </t>
  </si>
  <si>
    <t>3543622-41-3XS</t>
  </si>
  <si>
    <t>482-9775L</t>
  </si>
  <si>
    <t>3543622-41-L</t>
  </si>
  <si>
    <t>482-9775M</t>
  </si>
  <si>
    <t>3543622-41-M</t>
  </si>
  <si>
    <t>482-9775S</t>
  </si>
  <si>
    <t>3543622-41-S</t>
  </si>
  <si>
    <t>482-9775XS</t>
  </si>
  <si>
    <t>3543622-41-XS</t>
  </si>
  <si>
    <t>482-97762XS</t>
  </si>
  <si>
    <t xml:space="preserve">YOUTH &amp; KIDS FBORE GLOVE BLUE BLACK 2XS </t>
  </si>
  <si>
    <t>3543622-713-2XS</t>
  </si>
  <si>
    <t>482-97763XS</t>
  </si>
  <si>
    <t xml:space="preserve">YOUTH &amp; KIDS FBORE GLOVE BLUE BLACK 3XS </t>
  </si>
  <si>
    <t>3543622-713-3XS</t>
  </si>
  <si>
    <t>482-9776L</t>
  </si>
  <si>
    <t>3543622-713-L</t>
  </si>
  <si>
    <t>482-9776M</t>
  </si>
  <si>
    <t>3543622-713-M</t>
  </si>
  <si>
    <t>482-9776S</t>
  </si>
  <si>
    <t>3543622-713-S</t>
  </si>
  <si>
    <t>482-9776XS</t>
  </si>
  <si>
    <t>3543622-713-XS</t>
  </si>
  <si>
    <t>482-97622X</t>
  </si>
  <si>
    <t xml:space="preserve">RADAR GLOVES OFF WHITE RED FLUO BLUE 2XL </t>
  </si>
  <si>
    <t>3561822-2537-2XL</t>
  </si>
  <si>
    <t>482-9762L</t>
  </si>
  <si>
    <t>3561822-2537-L</t>
  </si>
  <si>
    <t>482-9762M</t>
  </si>
  <si>
    <t>3561822-2537-M</t>
  </si>
  <si>
    <t>482-9762S</t>
  </si>
  <si>
    <t>3561822-2537-S</t>
  </si>
  <si>
    <t>482-9762X</t>
  </si>
  <si>
    <t>3561822-2537-XL</t>
  </si>
  <si>
    <t>482-97632X</t>
  </si>
  <si>
    <t xml:space="preserve">RADAR GLOVES RED MATT BLUE NEON 2XL </t>
  </si>
  <si>
    <t>3561822-3007-2XL</t>
  </si>
  <si>
    <t>482-9763L</t>
  </si>
  <si>
    <t>3561822-3007-L</t>
  </si>
  <si>
    <t>482-9763M</t>
  </si>
  <si>
    <t>3561822-3007-M</t>
  </si>
  <si>
    <t>482-9763S</t>
  </si>
  <si>
    <t>3561822-3007-S</t>
  </si>
  <si>
    <t>482-9763X</t>
  </si>
  <si>
    <t>3561822-3007-XL</t>
  </si>
  <si>
    <t>482-970328</t>
  </si>
  <si>
    <t>SUPERTECH FOSTER PA ORANGE 28</t>
  </si>
  <si>
    <t>3720722-40-28</t>
  </si>
  <si>
    <t>482-970330</t>
  </si>
  <si>
    <t>SUPERTECH FOSTER PA ORANGE 30</t>
  </si>
  <si>
    <t>3720722-40-30</t>
  </si>
  <si>
    <t>482-970332</t>
  </si>
  <si>
    <t>SUPERTECH FOSTER PA ORANGE 32</t>
  </si>
  <si>
    <t>3720722-40-32</t>
  </si>
  <si>
    <t>482-970334</t>
  </si>
  <si>
    <t>SUPERTECH FOSTER PA ORANGE 34</t>
  </si>
  <si>
    <t>3720722-40-34</t>
  </si>
  <si>
    <t>482-970336</t>
  </si>
  <si>
    <t>SUPERTECH FOSTER PA ORANGE 36</t>
  </si>
  <si>
    <t>3720722-40-36</t>
  </si>
  <si>
    <t>482-970338</t>
  </si>
  <si>
    <t>SUPERTECH FOSTER PA ORANGE 38</t>
  </si>
  <si>
    <t>3720722-40-38</t>
  </si>
  <si>
    <t>482-970340</t>
  </si>
  <si>
    <t>SUPERTECH FOSTER PA ORANGE 40</t>
  </si>
  <si>
    <t>3720722-40-40</t>
  </si>
  <si>
    <t>482-970928</t>
  </si>
  <si>
    <t>RACER BRAAP PA DARK BLUE 28</t>
  </si>
  <si>
    <t>3721422-7300-28</t>
  </si>
  <si>
    <t>482-970930</t>
  </si>
  <si>
    <t>RACER BRAAP PA DARK BLUE 30</t>
  </si>
  <si>
    <t>3721422-7300-30</t>
  </si>
  <si>
    <t>482-970932</t>
  </si>
  <si>
    <t>RACER BRAAP PA DARK BLUE 32</t>
  </si>
  <si>
    <t>3721422-7300-32</t>
  </si>
  <si>
    <t>482-970934</t>
  </si>
  <si>
    <t>RACER BRAAP PA DARK BLUE 34</t>
  </si>
  <si>
    <t>3721422-7300-34</t>
  </si>
  <si>
    <t>482-970936</t>
  </si>
  <si>
    <t>RACER BRAAP PA DARK BLUE 36</t>
  </si>
  <si>
    <t>3721422-7300-36</t>
  </si>
  <si>
    <t>482-970938</t>
  </si>
  <si>
    <t>RACER BRAAP PA DARK BLUE 38</t>
  </si>
  <si>
    <t>3721422-7300-38</t>
  </si>
  <si>
    <t>482-970940</t>
  </si>
  <si>
    <t>RACER BRAAP PA DARK BLUE 40</t>
  </si>
  <si>
    <t>3721422-7300-40</t>
  </si>
  <si>
    <t>482-971128</t>
  </si>
  <si>
    <t>RACER SUPERMATIC PA BLACK BRIGHT RED 28</t>
  </si>
  <si>
    <t>3721522-1303-28</t>
  </si>
  <si>
    <t>482-971130</t>
  </si>
  <si>
    <t>RACER SUPERMATIC PA BLACK BRIGHT RED 30</t>
  </si>
  <si>
    <t>3721522-1303-30</t>
  </si>
  <si>
    <t>482-971132</t>
  </si>
  <si>
    <t>RACER SUPERMATIC PA BLACK BRIGHT RED 32</t>
  </si>
  <si>
    <t>3721522-1303-32</t>
  </si>
  <si>
    <t>482-971134</t>
  </si>
  <si>
    <t>RACER SUPERMATIC PA BLACK BRIGHT RED 34</t>
  </si>
  <si>
    <t>3721522-1303-34</t>
  </si>
  <si>
    <t>482-971136</t>
  </si>
  <si>
    <t>RACER SUPERMATIC PA BLACK BRIGHT RED 36</t>
  </si>
  <si>
    <t>3721522-1303-36</t>
  </si>
  <si>
    <t>482-971138</t>
  </si>
  <si>
    <t>RACER SUPERMATIC PA BLACK BRIGHT RED 38</t>
  </si>
  <si>
    <t>3721522-1303-38</t>
  </si>
  <si>
    <t>482-971140</t>
  </si>
  <si>
    <t>RACER SUPERMATIC PA BLACK BRIGHT RED 40</t>
  </si>
  <si>
    <t>3721522-1303-40</t>
  </si>
  <si>
    <t>482-971228</t>
  </si>
  <si>
    <t>RACER SUPERMATIC PA ANTHRACITE ORANGE 28</t>
  </si>
  <si>
    <t>3721522-1440-28</t>
  </si>
  <si>
    <t>482-971230</t>
  </si>
  <si>
    <t>RACER SUPERMATIC PA ANTHRACITE ORANGE 30</t>
  </si>
  <si>
    <t>3721522-1440-30</t>
  </si>
  <si>
    <t>482-971232</t>
  </si>
  <si>
    <t>RACER SUPERMATIC PA ANTHRACITE ORANGE 32</t>
  </si>
  <si>
    <t>3721522-1440-32</t>
  </si>
  <si>
    <t>482-971234</t>
  </si>
  <si>
    <t>RACER SUPERMATIC PA ANTHRACITE ORANGE 34</t>
  </si>
  <si>
    <t>3721522-1440-34</t>
  </si>
  <si>
    <t>482-971236</t>
  </si>
  <si>
    <t>RACER SUPERMATIC PA ANTHRACITE ORANGE 36</t>
  </si>
  <si>
    <t>3721522-1440-36</t>
  </si>
  <si>
    <t>482-971238</t>
  </si>
  <si>
    <t>RACER SUPERMATIC PA ANTHRACITE ORANGE 38</t>
  </si>
  <si>
    <t>3721522-1440-38</t>
  </si>
  <si>
    <t>482-971240</t>
  </si>
  <si>
    <t>RACER SUPERMATIC PA ANTHRACITE ORANGE 40</t>
  </si>
  <si>
    <t>3721522-1440-40</t>
  </si>
  <si>
    <t>482-971328</t>
  </si>
  <si>
    <t>RACER GRAPHITE PA BLACK 28</t>
  </si>
  <si>
    <t>3721922-10-28</t>
  </si>
  <si>
    <t>482-971330</t>
  </si>
  <si>
    <t>RACER GRAPHITE PA BLACK 30</t>
  </si>
  <si>
    <t>3721922-10-30</t>
  </si>
  <si>
    <t>482-971332</t>
  </si>
  <si>
    <t>RACER GRAPHITE PA BLACK 32</t>
  </si>
  <si>
    <t>3721922-10-32</t>
  </si>
  <si>
    <t>482-971334</t>
  </si>
  <si>
    <t>RACER GRAPHITE PA BLACK 34</t>
  </si>
  <si>
    <t>3721922-10-34</t>
  </si>
  <si>
    <t>482-971336</t>
  </si>
  <si>
    <t>RACER GRAPHITE PA BLACK 36</t>
  </si>
  <si>
    <t>3721922-10-36</t>
  </si>
  <si>
    <t>482-971338</t>
  </si>
  <si>
    <t>RACER GRAPHITE PA BLACK 38</t>
  </si>
  <si>
    <t>3721922-10-38</t>
  </si>
  <si>
    <t>482-971340</t>
  </si>
  <si>
    <t>RACER GRAPHITE PA BLACK 40</t>
  </si>
  <si>
    <t>3721922-10-40</t>
  </si>
  <si>
    <t>482-971342</t>
  </si>
  <si>
    <t>RACER GRAPHITE PA BLACK 42</t>
  </si>
  <si>
    <t>3721922-10-42</t>
  </si>
  <si>
    <t>482-971344</t>
  </si>
  <si>
    <t>RACER GRAPHITE PA BLACK 44</t>
  </si>
  <si>
    <t>3721922-10-44</t>
  </si>
  <si>
    <t>482-971428</t>
  </si>
  <si>
    <t>RACER COMPASS PANT BLACK GREEN NEON PINK FLUO 28</t>
  </si>
  <si>
    <t>3722122-1669-28</t>
  </si>
  <si>
    <t>482-971430</t>
  </si>
  <si>
    <t>RACER COMPASS PANT BLACK GREEN NEON PINK FLUO 30</t>
  </si>
  <si>
    <t>3722122-1669-30</t>
  </si>
  <si>
    <t>482-971432</t>
  </si>
  <si>
    <t>RACER COMPASS PANT BLACK GREEN NEON PINK FLUO 32</t>
  </si>
  <si>
    <t>3722122-1669-32</t>
  </si>
  <si>
    <t>482-971434</t>
  </si>
  <si>
    <t>RACER COMPASS PANT BLACK GREEN NEON PINK FLUO 34</t>
  </si>
  <si>
    <t>3722122-1669-34</t>
  </si>
  <si>
    <t>482-971436</t>
  </si>
  <si>
    <t>RACER COMPASS PANT BLACK GREEN NEON PINK FLUO 36</t>
  </si>
  <si>
    <t>3722122-1669-36</t>
  </si>
  <si>
    <t>482-971438</t>
  </si>
  <si>
    <t>RACER COMPASS PANT BLACK GREEN NEON PINK FLUO 38</t>
  </si>
  <si>
    <t>3722122-1669-38</t>
  </si>
  <si>
    <t>482-971440</t>
  </si>
  <si>
    <t>RACER COMPASS PANT BLACK GREEN NEON PINK FLUO 40</t>
  </si>
  <si>
    <t>3722122-1669-40</t>
  </si>
  <si>
    <t>482-971728</t>
  </si>
  <si>
    <t>FLUID CHASER PA BLACK WHITE 28</t>
  </si>
  <si>
    <t>3722422-12-28</t>
  </si>
  <si>
    <t>482-971730</t>
  </si>
  <si>
    <t>FLUID CHASER PA BLACK WHITE 30</t>
  </si>
  <si>
    <t>3722422-12-30</t>
  </si>
  <si>
    <t>482-971732</t>
  </si>
  <si>
    <t>FLUID CHASER PA BLACK WHITE 32</t>
  </si>
  <si>
    <t>3722422-12-32</t>
  </si>
  <si>
    <t>482-971734</t>
  </si>
  <si>
    <t>FLUID CHASER PA BLACK WHITE 34</t>
  </si>
  <si>
    <t>3722422-12-34</t>
  </si>
  <si>
    <t>482-971736</t>
  </si>
  <si>
    <t>FLUID CHASER PA BLACK WHITE 36</t>
  </si>
  <si>
    <t>3722422-12-36</t>
  </si>
  <si>
    <t>482-971738</t>
  </si>
  <si>
    <t>FLUID CHASER PA BLACK WHITE 38</t>
  </si>
  <si>
    <t>3722422-12-38</t>
  </si>
  <si>
    <t>482-971740</t>
  </si>
  <si>
    <t>FLUID CHASER PA BLACK WHITE 40</t>
  </si>
  <si>
    <t>3722422-12-40</t>
  </si>
  <si>
    <t>482-971828</t>
  </si>
  <si>
    <t>FLUID CHASER PA BLACK YELLOW FLUO 28</t>
  </si>
  <si>
    <t>3722422-155-28</t>
  </si>
  <si>
    <t>482-971830</t>
  </si>
  <si>
    <t>FLUID CHASER PA BLACK YELLOW FLUO 30</t>
  </si>
  <si>
    <t>3722422-155-30</t>
  </si>
  <si>
    <t>482-971832</t>
  </si>
  <si>
    <t>FLUID CHASER PA BLACK YELLOW FLUO 32</t>
  </si>
  <si>
    <t>3722422-155-32</t>
  </si>
  <si>
    <t>482-971834</t>
  </si>
  <si>
    <t>FLUID CHASER PA BLACK YELLOW FLUO 34</t>
  </si>
  <si>
    <t>3722422-155-34</t>
  </si>
  <si>
    <t>482-971836</t>
  </si>
  <si>
    <t>FLUID CHASER PA BLACK YELLOW FLUO 36</t>
  </si>
  <si>
    <t>3722422-155-36</t>
  </si>
  <si>
    <t>482-971838</t>
  </si>
  <si>
    <t>FLUID CHASER PA BLACK YELLOW FLUO 38</t>
  </si>
  <si>
    <t>3722422-155-38</t>
  </si>
  <si>
    <t>482-971840</t>
  </si>
  <si>
    <t>FLUID CHASER PA BLACK YELLOW FLUO 40</t>
  </si>
  <si>
    <t>3722422-155-40</t>
  </si>
  <si>
    <t>482-971928</t>
  </si>
  <si>
    <t>FLUID CHASER PA BLACK BLUE NEON 28</t>
  </si>
  <si>
    <t>3722422-1773-28</t>
  </si>
  <si>
    <t>482-971930</t>
  </si>
  <si>
    <t>FLUID CHASER PA BLACK BLUE NEON 30</t>
  </si>
  <si>
    <t>3722422-1773-30</t>
  </si>
  <si>
    <t>482-971932</t>
  </si>
  <si>
    <t>FLUID CHASER PA BLACK BLUE NEON 32</t>
  </si>
  <si>
    <t>3722422-1773-32</t>
  </si>
  <si>
    <t>482-971934</t>
  </si>
  <si>
    <t>FLUID CHASER PA BLACK BLUE NEON 34</t>
  </si>
  <si>
    <t>3722422-1773-34</t>
  </si>
  <si>
    <t>482-971936</t>
  </si>
  <si>
    <t>FLUID CHASER PA BLACK BLUE NEON 36</t>
  </si>
  <si>
    <t>3722422-1773-36</t>
  </si>
  <si>
    <t>482-971938</t>
  </si>
  <si>
    <t>FLUID CHASER PA BLACK BLUE NEON 38</t>
  </si>
  <si>
    <t>3722422-1773-38</t>
  </si>
  <si>
    <t>482-971940</t>
  </si>
  <si>
    <t>FLUID CHASER PA BLACK BLUE NEON 40</t>
  </si>
  <si>
    <t>3722422-1773-40</t>
  </si>
  <si>
    <t>482-975522</t>
  </si>
  <si>
    <t>YTH RACER TACTICAL PANT BLACK GRAY CAMO YELLOW FLUO 22</t>
  </si>
  <si>
    <t>3741222-1154-22</t>
  </si>
  <si>
    <t>482-975524</t>
  </si>
  <si>
    <t>YTH RACER TACTICAL PANT BLACK GRAY CAMO YELLOW FLUO 24</t>
  </si>
  <si>
    <t>3741222-1154-24</t>
  </si>
  <si>
    <t>482-975526</t>
  </si>
  <si>
    <t>YTH RACER TACTICAL PANT BLACK GRAY CAMO YELLOW FLUO 26</t>
  </si>
  <si>
    <t>3741222-1154-26</t>
  </si>
  <si>
    <t>482-975528</t>
  </si>
  <si>
    <t>YTH RACER TACTICAL PANT BLACK GRAY CAMO YELLOW FLUO 28</t>
  </si>
  <si>
    <t>3741222-1154-28</t>
  </si>
  <si>
    <t>482-975622</t>
  </si>
  <si>
    <t>YTH RACER TACTICAL PANT MILITARY SAND CAMO TANGERINE 22</t>
  </si>
  <si>
    <t>3741222-6840-22</t>
  </si>
  <si>
    <t>482-975624</t>
  </si>
  <si>
    <t>YTH RACER TACTICAL PANT MILITARY SAND CAMO TANGERINE 24</t>
  </si>
  <si>
    <t>3741222-6840-24</t>
  </si>
  <si>
    <t>482-975626</t>
  </si>
  <si>
    <t>YTH RACER TACTICAL PANT MILITARY SAND CAMO TANGERINE 26</t>
  </si>
  <si>
    <t>3741222-6840-26</t>
  </si>
  <si>
    <t>482-975628</t>
  </si>
  <si>
    <t>YTH RACER TACTICAL PANT MILITARY SAND CAMO TANGERINE 28</t>
  </si>
  <si>
    <t>3741222-6840-28</t>
  </si>
  <si>
    <t>482-977722</t>
  </si>
  <si>
    <t>YTH RACER CHASER PANT BLACK WHITE 22</t>
  </si>
  <si>
    <t>3742422-12-22</t>
  </si>
  <si>
    <t>482-977724</t>
  </si>
  <si>
    <t>YTH RACER CHASER PANT BLACK WHITE 24</t>
  </si>
  <si>
    <t>3742422-12-24</t>
  </si>
  <si>
    <t>482-977726</t>
  </si>
  <si>
    <t>YTH RACER CHASER PANT BLACK WHITE 26</t>
  </si>
  <si>
    <t>3742422-12-26</t>
  </si>
  <si>
    <t>482-977728</t>
  </si>
  <si>
    <t>YTH RACER CHASER PANT BLACK WHITE 28</t>
  </si>
  <si>
    <t>3742422-12-28</t>
  </si>
  <si>
    <t>482-975922</t>
  </si>
  <si>
    <t>YTH RACER CHASER PANT BLACK BRIGHT RED 22</t>
  </si>
  <si>
    <t>3742422-1303-22</t>
  </si>
  <si>
    <t>482-975924</t>
  </si>
  <si>
    <t>YTH RACER CHASER PANT BLACK BRIGHT RED 24</t>
  </si>
  <si>
    <t>3742422-1303-24</t>
  </si>
  <si>
    <t>482-975926</t>
  </si>
  <si>
    <t>YTH RACER CHASER PANT BLACK BRIGHT RED 26</t>
  </si>
  <si>
    <t>3742422-1303-26</t>
  </si>
  <si>
    <t>482-975928</t>
  </si>
  <si>
    <t>YTH RACER CHASER PANT BLACK BRIGHT RED 28</t>
  </si>
  <si>
    <t>3742422-1303-28</t>
  </si>
  <si>
    <t>TECHSTAR PHANTOM PA ANTH GRN NEON 28</t>
  </si>
  <si>
    <t>3720122-1466-28</t>
  </si>
  <si>
    <t>TECHSTAR PHANTOM PA ANTH GRN NEON 30</t>
  </si>
  <si>
    <t>3720122-1466-30</t>
  </si>
  <si>
    <t>TECHSTAR PHANTOM PA ANTH GRN NEON 32</t>
  </si>
  <si>
    <t>3720122-1466-32</t>
  </si>
  <si>
    <t>TECHSTAR PHANTOM PA ANTH GRN NEON 34</t>
  </si>
  <si>
    <t>3720122-1466-34</t>
  </si>
  <si>
    <t>TECHSTAR PHANTOM PA ANTH GRN NEON 36</t>
  </si>
  <si>
    <t>3720122-1466-36</t>
  </si>
  <si>
    <t>TECHSTAR PHANTOM PA ANTH GRN NEON 38</t>
  </si>
  <si>
    <t>3720122-1466-38</t>
  </si>
  <si>
    <t>TECHSTAR PHANTOM PA ANTH GRN NEON 40</t>
  </si>
  <si>
    <t>3720122-1466-40</t>
  </si>
  <si>
    <t>TECHSTAR PHANTOM PA DARK BLUE WHITE 28</t>
  </si>
  <si>
    <t>3720122-772-28</t>
  </si>
  <si>
    <t>TECHSTAR PHANTOM PA DARK BLUE WHITE 30</t>
  </si>
  <si>
    <t>3720122-772-30</t>
  </si>
  <si>
    <t>TECHSTAR PHANTOM PA DARK BLUE WHITE 32</t>
  </si>
  <si>
    <t>3720122-772-32</t>
  </si>
  <si>
    <t>TECHSTAR PHANTOM PA DARK BLUE WHITE 34</t>
  </si>
  <si>
    <t>3720122-772-34</t>
  </si>
  <si>
    <t>TECHSTAR PHANTOM PA DARK BLUE WHITE 36</t>
  </si>
  <si>
    <t>3720122-772-36</t>
  </si>
  <si>
    <t>TECHSTAR PHANTOM PA DARK BLUE WHITE 38</t>
  </si>
  <si>
    <t>3720122-772-38</t>
  </si>
  <si>
    <t>TECHSTAR PHANTOM PA DARK BLUE WHITE 40</t>
  </si>
  <si>
    <t>3720122-772-40</t>
  </si>
  <si>
    <t>RACER FLAGSHIP PANTS BLK WHT RED FLU 28</t>
  </si>
  <si>
    <t>3721322-1231-28</t>
  </si>
  <si>
    <t>RACER FLAGSHIP PANTS BLK WHT RED FLU 30</t>
  </si>
  <si>
    <t>3721322-1231-30</t>
  </si>
  <si>
    <t>RACER FLAGSHIP PANTS BLK WHT RED FLU 32</t>
  </si>
  <si>
    <t>3721322-1231-32</t>
  </si>
  <si>
    <t>RACER FLAGSHIP PANTS BLK WHT RED FLU 34</t>
  </si>
  <si>
    <t>3721322-1231-34</t>
  </si>
  <si>
    <t>RACER FLAGSHIP PANTS BLK WHT RED FLU 36</t>
  </si>
  <si>
    <t>3721322-1231-36</t>
  </si>
  <si>
    <t>RACER FLAGSHIP PANTS BLK WHT RED FLU 38</t>
  </si>
  <si>
    <t>3721322-1231-38</t>
  </si>
  <si>
    <t>RACER FLAGSHIP PANTS BLK WHT RED FLU 40</t>
  </si>
  <si>
    <t>3721322-1231-40</t>
  </si>
  <si>
    <t>RACER SQUAD PANTS WHITE RED TURQ 28</t>
  </si>
  <si>
    <t>3722022-2037-28</t>
  </si>
  <si>
    <t>RACER SQUAD PANTS WHITE RED TURQ 30</t>
  </si>
  <si>
    <t>3722022-2037-30</t>
  </si>
  <si>
    <t>RACER SQUAD PANTS WHITE RED TURQ 32</t>
  </si>
  <si>
    <t>3722022-2037-32</t>
  </si>
  <si>
    <t>RACER SQUAD PANTS WHITE RED TURQ 34</t>
  </si>
  <si>
    <t>3722022-2037-34</t>
  </si>
  <si>
    <t>RACER SQUAD PANTS WHITE RED TURQ 36</t>
  </si>
  <si>
    <t>3722022-2037-36</t>
  </si>
  <si>
    <t>RACER SQUAD PANTS WHITE RED TURQ 38</t>
  </si>
  <si>
    <t>3722022-2037-38</t>
  </si>
  <si>
    <t>RACER SQUAD PANTS WHITE RED TURQ 40</t>
  </si>
  <si>
    <t>3722022-2037-40</t>
  </si>
  <si>
    <t>RACER COMPASS PANT BLK YEF COR 28</t>
  </si>
  <si>
    <t>3722122-1534-28</t>
  </si>
  <si>
    <t>RACER COMPASS PANT BLK YEF COR 30</t>
  </si>
  <si>
    <t>3722122-1534-30</t>
  </si>
  <si>
    <t>RACER COMPASS PANT BLK YEF COR 32</t>
  </si>
  <si>
    <t>3722122-1534-32</t>
  </si>
  <si>
    <t>RACER COMPASS PANT BLK YEF COR 34</t>
  </si>
  <si>
    <t>3722122-1534-34</t>
  </si>
  <si>
    <t>RACER COMPASS PANT BLK YEF COR 36</t>
  </si>
  <si>
    <t>3722122-1534-36</t>
  </si>
  <si>
    <t>RACER COMPASS PANT BLK YEF COR 38</t>
  </si>
  <si>
    <t>3722122-1534-38</t>
  </si>
  <si>
    <t>RACER COMPASS PANT BLK YEF COR 40</t>
  </si>
  <si>
    <t>3722122-1534-40</t>
  </si>
  <si>
    <t>FLUID TRIPPLE PANTS BK RDF YEF 28</t>
  </si>
  <si>
    <t>3722522-1355-28</t>
  </si>
  <si>
    <t>FLUID TRIPPLE PANTS BK RDF YEF 30</t>
  </si>
  <si>
    <t>3722522-1355-30</t>
  </si>
  <si>
    <t>FLUID TRIPPLE PANTS BK RDF YEF 32</t>
  </si>
  <si>
    <t>3722522-1355-32</t>
  </si>
  <si>
    <t>FLUID TRIPPLE PANTS BK RDF YEF 34</t>
  </si>
  <si>
    <t>3722522-1355-34</t>
  </si>
  <si>
    <t>FLUID TRIPPLE PANTS BK RDF YEF 36</t>
  </si>
  <si>
    <t>3722522-1355-36</t>
  </si>
  <si>
    <t>FLUID TRIPPLE PANTS BK RDF YEF 38</t>
  </si>
  <si>
    <t>3722522-1355-38</t>
  </si>
  <si>
    <t>FLUID TRIPPLE PANTS BK RDF YEF 40</t>
  </si>
  <si>
    <t>3722522-1355-40</t>
  </si>
  <si>
    <t>FLUID TRIPPLE PANTS BL OFF WH PNK F 28</t>
  </si>
  <si>
    <t>3722522-7259-28</t>
  </si>
  <si>
    <t>FLUID TRIPPLE PANTS BL OFF WH PNK F 30</t>
  </si>
  <si>
    <t>3722522-7259-30</t>
  </si>
  <si>
    <t>FLUID TRIPPLE PANTS BL OFF WH PNK F 32</t>
  </si>
  <si>
    <t>3722522-7259-32</t>
  </si>
  <si>
    <t>FLUID TRIPPLE PANTS BL OFF WH PNK F 34</t>
  </si>
  <si>
    <t>3722522-7259-34</t>
  </si>
  <si>
    <t>FLUID TRIPPLE PANTS BL OFF WH PNK F 36</t>
  </si>
  <si>
    <t>3722522-7259-36</t>
  </si>
  <si>
    <t>FLUID TRIPPLE PANTS BL OFF WH PNK F 38</t>
  </si>
  <si>
    <t>3722522-7259-38</t>
  </si>
  <si>
    <t>FLUID TRIPPLE PANTS BL OFF WH PNK F 40</t>
  </si>
  <si>
    <t>3722522-7259-40</t>
  </si>
  <si>
    <t>FLUID SPEED PANT BLACK BRIGHT RED 28</t>
  </si>
  <si>
    <t>3722622-1303-28</t>
  </si>
  <si>
    <t>FLUID SPEED PANT BLACK BRIGHT RED 30</t>
  </si>
  <si>
    <t>3722622-1303-30</t>
  </si>
  <si>
    <t>FLUID SPEED PANT BLACK BRIGHT RED 32</t>
  </si>
  <si>
    <t>3722622-1303-32</t>
  </si>
  <si>
    <t>FLUID SPEED PANT BLACK BRIGHT RED 34</t>
  </si>
  <si>
    <t>3722622-1303-34</t>
  </si>
  <si>
    <t>FLUID SPEED PANT BLACK BRIGHT RED 36</t>
  </si>
  <si>
    <t>3722622-1303-36</t>
  </si>
  <si>
    <t>FLUID SPEED PANT BLACK BRIGHT RED 38</t>
  </si>
  <si>
    <t>3722622-1303-38</t>
  </si>
  <si>
    <t>FLUID SPEED PANT BLACK BRIGHT RED 40</t>
  </si>
  <si>
    <t>3722622-1303-40</t>
  </si>
  <si>
    <t>FLUID SPEED PANT ANTH LT GRY BL 28</t>
  </si>
  <si>
    <t>3722622-1477-28</t>
  </si>
  <si>
    <t>FLUID SPEED PANT ANTH LT GRY BL 30</t>
  </si>
  <si>
    <t>3722622-1477-30</t>
  </si>
  <si>
    <t>FLUID SPEED PANT ANTH LT GRY BL 32</t>
  </si>
  <si>
    <t>3722622-1477-32</t>
  </si>
  <si>
    <t>FLUID SPEED PANT ANTH LT GRY BL 34</t>
  </si>
  <si>
    <t>3722622-1477-34</t>
  </si>
  <si>
    <t>FLUID SPEED PANT ANTH LT GRY BL 36</t>
  </si>
  <si>
    <t>3722622-1477-36</t>
  </si>
  <si>
    <t>FLUID SPEED PANT ANTH LT GRY BL 38</t>
  </si>
  <si>
    <t>3722622-1477-38</t>
  </si>
  <si>
    <t>FLUID SPEED PANT ANTH LT GRY BL 40</t>
  </si>
  <si>
    <t>3722622-1477-40</t>
  </si>
  <si>
    <t>FLUID SPEED PANT DARK BLUE ONG 28</t>
  </si>
  <si>
    <t>3722622-7144-28</t>
  </si>
  <si>
    <t>FLUID SPEED PANT DARK BLUE ONG 30</t>
  </si>
  <si>
    <t>3722622-7144-30</t>
  </si>
  <si>
    <t>FLUID SPEED PANT DARK BLUE ONG 32</t>
  </si>
  <si>
    <t>3722622-7144-32</t>
  </si>
  <si>
    <t>FLUID SPEED PANT DARK BLUE ONG 34</t>
  </si>
  <si>
    <t>3722622-7144-34</t>
  </si>
  <si>
    <t>FLUID SPEED PANT DARK BLUE ONG 36</t>
  </si>
  <si>
    <t>3722622-7144-36</t>
  </si>
  <si>
    <t>FLUID SPEED PANT DARK BLUE ONG 38</t>
  </si>
  <si>
    <t>3722622-7144-38</t>
  </si>
  <si>
    <t>FLUID SPEED PANT DARK BLUE ONG 40</t>
  </si>
  <si>
    <t>3722622-7144-40</t>
  </si>
  <si>
    <t>YTH RACER FACTORY PANT RDF WHT YEF 22</t>
  </si>
  <si>
    <t>3741022-3025-22</t>
  </si>
  <si>
    <t>YTH RACER FACTORY PANT RDF WHT YEF 24</t>
  </si>
  <si>
    <t>3741022-3025-24</t>
  </si>
  <si>
    <t>YTH RACER FACTORY PANT RDF WHT YEF 26</t>
  </si>
  <si>
    <t>3741022-3025-26</t>
  </si>
  <si>
    <t>YTH RACER FACTORY PANT RDF WHT YEF 28</t>
  </si>
  <si>
    <t>3741022-3025-28</t>
  </si>
  <si>
    <t>YTH RACER FACTORY PANT ONG DKB WAYE 22</t>
  </si>
  <si>
    <t>3741022-4075-22</t>
  </si>
  <si>
    <t>YTH RACER FACTORY PANT ONG DKB WAYE 24</t>
  </si>
  <si>
    <t>3741022-4075-24</t>
  </si>
  <si>
    <t>YTH RACER FACTORY PANT ONG DKB WAYE 26</t>
  </si>
  <si>
    <t>3741022-4075-26</t>
  </si>
  <si>
    <t>YTH RACER FACTORY PANT ONG DKB WAYE 28</t>
  </si>
  <si>
    <t>3741022-4075-28</t>
  </si>
  <si>
    <t>YTH RACER FACTORY PANT DKB YEF BLN 22</t>
  </si>
  <si>
    <t>3741022-7557-22</t>
  </si>
  <si>
    <t>YTH RACER FACTORY PANT DKB YEF BLN 24</t>
  </si>
  <si>
    <t>3741022-7557-24</t>
  </si>
  <si>
    <t>YTH RACER FACTORY PANT DKB YEF BLN 26</t>
  </si>
  <si>
    <t>3741022-7557-26</t>
  </si>
  <si>
    <t>YTH RACER FACTORY PANT DKB YEF BLN 28</t>
  </si>
  <si>
    <t>3741022-7557-28</t>
  </si>
  <si>
    <t>YTH RACER TACTICAL PANT BK GRY CAMO RDF 22</t>
  </si>
  <si>
    <t>3741222-1223-22</t>
  </si>
  <si>
    <t>YTH RACER TACTICAL PANT BK GRY CAMO RDF 24</t>
  </si>
  <si>
    <t>3741222-1223-24</t>
  </si>
  <si>
    <t>YTH RACER TACTICAL PANT BK GRY CAMO RDF 26</t>
  </si>
  <si>
    <t>3741222-1223-26</t>
  </si>
  <si>
    <t>YTH RACER TACTICAL PANT BK GRY CAMO RDF 28</t>
  </si>
  <si>
    <t>3741222-1223-28</t>
  </si>
  <si>
    <t>3741922-111-22</t>
  </si>
  <si>
    <t>3741922-111-24</t>
  </si>
  <si>
    <t>3741922-111-26</t>
  </si>
  <si>
    <t>3741922-111-28</t>
  </si>
  <si>
    <t>YTH RACER CHASER PANT BLACK/YELLOW FLUO 22</t>
  </si>
  <si>
    <t>3742422-155-22</t>
  </si>
  <si>
    <t>YTH RACER CHASER PANT BLACK/YELLOW FLUO 24</t>
  </si>
  <si>
    <t>3742422-155-24</t>
  </si>
  <si>
    <t>YTH RACER CHASER PANT BLACK/YELLOW FLUO 26</t>
  </si>
  <si>
    <t>3742422-155-26</t>
  </si>
  <si>
    <t>YTH RACER CHASER PANT BLACK/YELLOW FLUO 28</t>
  </si>
  <si>
    <t>3742422-155-28</t>
  </si>
  <si>
    <t>TECHSTAR PHANTOM JE ANTH GRN NEON S</t>
  </si>
  <si>
    <t>3760122-1466-S</t>
  </si>
  <si>
    <t>TECHSTAR PHANTOM JE ANTH GRN NEON M</t>
  </si>
  <si>
    <t>3760122-1466-M</t>
  </si>
  <si>
    <t>TECHSTAR PHANTOM JE ANTH GRN NEON L</t>
  </si>
  <si>
    <t>3760122-1466-L</t>
  </si>
  <si>
    <t>TECHSTAR PHANTOM JE ANTH GRN NEON XL</t>
  </si>
  <si>
    <t>3760122-1466-XL</t>
  </si>
  <si>
    <t>TECHSTAR PHANTOM JE ANTH GRN NEON 2XL</t>
  </si>
  <si>
    <t>3760122-1466-2XL</t>
  </si>
  <si>
    <t>TECHSTAR PHANTOM JE DARK BLUE WHITE S</t>
  </si>
  <si>
    <t>3760122-772-S</t>
  </si>
  <si>
    <t>TECHSTAR PHANTOM JE DARK BLUE WHITE M</t>
  </si>
  <si>
    <t>3760122-772-M</t>
  </si>
  <si>
    <t>TECHSTAR PHANTOM JE DARK BLUE WHITE L</t>
  </si>
  <si>
    <t>3760122-772-L</t>
  </si>
  <si>
    <t>TECHSTAR PHANTOM JE DARK BLUE WHITE XL</t>
  </si>
  <si>
    <t>3760122-772-XL</t>
  </si>
  <si>
    <t>TECHSTAR PHANTOM JE DARK BLUE WHITE 2XL</t>
  </si>
  <si>
    <t>3760122-772-2XL</t>
  </si>
  <si>
    <t>3760422-1457-L</t>
  </si>
  <si>
    <t>3760422-1457-XL</t>
  </si>
  <si>
    <t>3760422-1457-2XL</t>
  </si>
  <si>
    <t>SUPERTECH BLAZE JERSEY WRM YEL BK RDF S</t>
  </si>
  <si>
    <t>3760422-583-S</t>
  </si>
  <si>
    <t>SUPERTECH BLAZE JERSEY WRM YEL BK RDF M</t>
  </si>
  <si>
    <t>3760422-583-M</t>
  </si>
  <si>
    <t>SUPERTECH BLAZE JERSEY WRM YEL BK RDF L</t>
  </si>
  <si>
    <t>3760422-583-L</t>
  </si>
  <si>
    <t>SUPERTECH BLAZE JERSEY WRM YEL BK RDF XL</t>
  </si>
  <si>
    <t>3760422-583-XL</t>
  </si>
  <si>
    <t>SUPERTECH BLAZE JERSEY WRM YEL BK RDF 2XL</t>
  </si>
  <si>
    <t>3760422-583-2XL</t>
  </si>
  <si>
    <t>TECHSTAR FACTORY JE RDF WHT YEF S</t>
  </si>
  <si>
    <t>3761022-3025-S</t>
  </si>
  <si>
    <t>TECHSTAR FACTORY JE RDF WHT YEF M</t>
  </si>
  <si>
    <t>3761022-3025-M</t>
  </si>
  <si>
    <t>TECHSTAR FACTORY JE RDF WHT YEF L</t>
  </si>
  <si>
    <t>3761022-3025-L</t>
  </si>
  <si>
    <t>TECHSTAR FACTORY JE RDF WHT YEF XL</t>
  </si>
  <si>
    <t>3761022-3025-XL</t>
  </si>
  <si>
    <t>TECHSTAR FACTORY JE RDF WHT YEF 2XL</t>
  </si>
  <si>
    <t>3761022-3025-2XL</t>
  </si>
  <si>
    <t>TECHSTAR FACTORY JE ONG DKB WAYE S</t>
  </si>
  <si>
    <t>3761022-4075-S</t>
  </si>
  <si>
    <t>TECHSTAR FACTORY JE ONG DKB WAYE M</t>
  </si>
  <si>
    <t>3761022-4075-M</t>
  </si>
  <si>
    <t>TECHSTAR FACTORY JE ONG DKB WAYE L</t>
  </si>
  <si>
    <t>3761022-4075-L</t>
  </si>
  <si>
    <t>TECHSTAR FACTORY JE ONG DKB WAYE XL</t>
  </si>
  <si>
    <t>3761022-4075-XL</t>
  </si>
  <si>
    <t>TECHSTAR FACTORY JE ONG DKB WAYE 2XL</t>
  </si>
  <si>
    <t>3761022-4075-2XL</t>
  </si>
  <si>
    <t>RACER TACTICAL JERSEY - BK GR CAMO YE F S</t>
  </si>
  <si>
    <t>3761222-1154-S</t>
  </si>
  <si>
    <t>RACER TACTICAL JERSEY - BK GR CAMO YE F M</t>
  </si>
  <si>
    <t>3761222-1154-M</t>
  </si>
  <si>
    <t>RACER TACTICAL JERSEY - BK GR CAMO YE F L</t>
  </si>
  <si>
    <t>3761222-1154-L</t>
  </si>
  <si>
    <t>RACER TACTICAL JERSEY - BK GR CAMO YE F XL</t>
  </si>
  <si>
    <t>3761222-1154-XL</t>
  </si>
  <si>
    <t>RACER TACTICAL JERSEY - BK GR CAMO YE F 2XL</t>
  </si>
  <si>
    <t>3761222-1154-2XL</t>
  </si>
  <si>
    <t>RACER TACTICAL JERSEY - BK GRY CAMO RDF S</t>
  </si>
  <si>
    <t>3761222-1223-S</t>
  </si>
  <si>
    <t>RACER TACTICAL JERSEY - BK GRY CAMO RDF M</t>
  </si>
  <si>
    <t>3761222-1223-M</t>
  </si>
  <si>
    <t>RACER TACTICAL JERSEY - BK GRY CAMO RDF L</t>
  </si>
  <si>
    <t>3761222-1223-L</t>
  </si>
  <si>
    <t>RACER TACTICAL JERSEY - BK GRY CAMO RDF XL</t>
  </si>
  <si>
    <t>3761222-1223-XL</t>
  </si>
  <si>
    <t>RACER TACTICAL JERSEY - BK GRY CAMO RDF 2XL</t>
  </si>
  <si>
    <t>3761222-1223-2XL</t>
  </si>
  <si>
    <t>RACER FLAGSHIP JE WHT RDF BLK S</t>
  </si>
  <si>
    <t>3761322-2310-S</t>
  </si>
  <si>
    <t>RACER FLAGSHIP JE WHT RDF BLK M</t>
  </si>
  <si>
    <t>3761322-2310-M</t>
  </si>
  <si>
    <t>RACER FLAGSHIP JE WHT RDF BLK L</t>
  </si>
  <si>
    <t>3761322-2310-L</t>
  </si>
  <si>
    <t>RACER FLAGSHIP JE WHT RDF BLK XL</t>
  </si>
  <si>
    <t>3761322-2310-XL</t>
  </si>
  <si>
    <t>RACER FLAGSHIP JE WHT RDF BLK 2XL</t>
  </si>
  <si>
    <t>3761322-2310-2XL</t>
  </si>
  <si>
    <t>RACER SQUAD JERSEY WH RD YE TURQ B S</t>
  </si>
  <si>
    <t>3762022-2357-S</t>
  </si>
  <si>
    <t>RACER SQUAD JERSEY WH RD YE TURQ B M</t>
  </si>
  <si>
    <t>3762022-2357-M</t>
  </si>
  <si>
    <t>RACER SQUAD JERSEY WH RD YE TURQ B L</t>
  </si>
  <si>
    <t>3762022-2357-L</t>
  </si>
  <si>
    <t>RACER SQUAD JERSEY WH RD YE TURQ B XL</t>
  </si>
  <si>
    <t>3762022-2357-XL</t>
  </si>
  <si>
    <t>RACER SQUAD JERSEY WH RD YE TURQ B 2XL</t>
  </si>
  <si>
    <t>3762022-2357-2XL</t>
  </si>
  <si>
    <t>RACER COMPASS JER BLK YEF COR S</t>
  </si>
  <si>
    <t>3762122-1534-S</t>
  </si>
  <si>
    <t>RACER COMPASS JER BLK YEF COR M</t>
  </si>
  <si>
    <t>3762122-1534-M</t>
  </si>
  <si>
    <t>RACER COMPASS JER BLK YEF COR L</t>
  </si>
  <si>
    <t>3762122-1534-L</t>
  </si>
  <si>
    <t>RACER COMPASS JER BLK YEF COR XL</t>
  </si>
  <si>
    <t>3762122-1534-XL</t>
  </si>
  <si>
    <t>RACER COMPASS JER BLK YEF COR 2XL</t>
  </si>
  <si>
    <t>3762122-1534-2XL</t>
  </si>
  <si>
    <t>FLUID TRIPPLE JE BLK YE FL RD FL S</t>
  </si>
  <si>
    <t>3762522-1538-S</t>
  </si>
  <si>
    <t>FLUID TRIPPLE JE BLK YE FL RD FL M</t>
  </si>
  <si>
    <t>3762522-1538-M</t>
  </si>
  <si>
    <t>FLUID TRIPPLE JE BLK YE FL RD FL L</t>
  </si>
  <si>
    <t>3762522-1538-L</t>
  </si>
  <si>
    <t>FLUID TRIPPLE JE BLK YE FL RD FL XL</t>
  </si>
  <si>
    <t>3762522-1538-XL</t>
  </si>
  <si>
    <t>FLUID TRIPPLE JE BLK YE FL RD FL 2XL</t>
  </si>
  <si>
    <t>3762522-1538-2XL</t>
  </si>
  <si>
    <t>FLUID TRIPPLE JE BLUE/GOLD S</t>
  </si>
  <si>
    <t>3762522-7259-S</t>
  </si>
  <si>
    <t>FLUID TRIPPLE JE BLUE/GOLD M</t>
  </si>
  <si>
    <t>3762522-7259-M</t>
  </si>
  <si>
    <t>FLUID TRIPPLE JE BLUE/GOLD L</t>
  </si>
  <si>
    <t>3762522-7259-L</t>
  </si>
  <si>
    <t>FLUID TRIPPLE JE BLUE/GOLD XL</t>
  </si>
  <si>
    <t>3762522-7259-XL</t>
  </si>
  <si>
    <t>FLUID TRIPPLE JE BLUE/GOLD 2XL</t>
  </si>
  <si>
    <t>3762522-7259-2XL</t>
  </si>
  <si>
    <t>FLUID SPEED JERSEY ANTH LT GRY BL S</t>
  </si>
  <si>
    <t>3762622-1477-S</t>
  </si>
  <si>
    <t>FLUID SPEED JERSEY ANTH LT GRY BL M</t>
  </si>
  <si>
    <t>3762622-1477-M</t>
  </si>
  <si>
    <t>FLUID SPEED JERSEY ANTH LT GRY BL L</t>
  </si>
  <si>
    <t>3762622-1477-L</t>
  </si>
  <si>
    <t>FLUID SPEED JERSEY ANTH LT GRY BL XL</t>
  </si>
  <si>
    <t>3762622-1477-XL</t>
  </si>
  <si>
    <t>FLUID SPEED JERSEY ANTH LT GRY BL 2XL</t>
  </si>
  <si>
    <t>3762622-1477-2XL</t>
  </si>
  <si>
    <t>FLUID SPEED JERSEY BK LT GRY BR RD S</t>
  </si>
  <si>
    <t>3762622-1903-S</t>
  </si>
  <si>
    <t>FLUID SPEED JERSEY BK LT GRY BR RD M</t>
  </si>
  <si>
    <t>3762622-1903-M</t>
  </si>
  <si>
    <t>FLUID SPEED JERSEY BK LT GRY BR RD L</t>
  </si>
  <si>
    <t>3762622-1903-L</t>
  </si>
  <si>
    <t>FLUID SPEED JERSEY BK LT GRY BR RD XL</t>
  </si>
  <si>
    <t>3762622-1903-XL</t>
  </si>
  <si>
    <t>FLUID SPEED JERSEY BK LT GRY BR RD 2XL</t>
  </si>
  <si>
    <t>3762622-1903-2XL</t>
  </si>
  <si>
    <t>FLUID SPEED JERSEY SPECTRUM BLUE S</t>
  </si>
  <si>
    <t>3762622-7084-S</t>
  </si>
  <si>
    <t>FLUID SPEED JERSEY SPECTRUM BLUE M</t>
  </si>
  <si>
    <t>3762622-7084-M</t>
  </si>
  <si>
    <t>FLUID SPEED JERSEY SPECTRUM BLUE L</t>
  </si>
  <si>
    <t>3762622-7084-L</t>
  </si>
  <si>
    <t>FLUID SPEED JERSEY SPECTRUM BLUE XL</t>
  </si>
  <si>
    <t>3762622-7084-XL</t>
  </si>
  <si>
    <t>FLUID SPEED JERSEY SPECTRUM BLUE 2XL</t>
  </si>
  <si>
    <t>3762622-7084-2XL</t>
  </si>
  <si>
    <t>YTH RACER FACTORY JE RDF WHT YEF S</t>
  </si>
  <si>
    <t>3771022-3025-S</t>
  </si>
  <si>
    <t>YTH RACER FACTORY JE RDF WHT YEF M</t>
  </si>
  <si>
    <t>3771022-3025-M</t>
  </si>
  <si>
    <t>YTH RACER FACTORY JE RDF WHT YEF L</t>
  </si>
  <si>
    <t>3771022-3025-L</t>
  </si>
  <si>
    <t>YTH RACER FACTORY JE RDF WHT YEF XL</t>
  </si>
  <si>
    <t>3771022-3025-XL</t>
  </si>
  <si>
    <t>YTH RACER FACTORY JE ONG DKB WAYE S</t>
  </si>
  <si>
    <t>3771022-4075-S</t>
  </si>
  <si>
    <t>YTH RACER FACTORY JE ONG DKB WAYE M</t>
  </si>
  <si>
    <t>3771022-4075-M</t>
  </si>
  <si>
    <t>YTH RACER FACTORY JE ONG DKB WAYE L</t>
  </si>
  <si>
    <t>3771022-4075-L</t>
  </si>
  <si>
    <t>YTH RACER FACTORY JE ONG DKB WAYE XL</t>
  </si>
  <si>
    <t>3771022-4075-XL</t>
  </si>
  <si>
    <t>YTH RACER FACTORY JE DKB YEF BLN S</t>
  </si>
  <si>
    <t>3771022-7557-S</t>
  </si>
  <si>
    <t>YTH RACER FACTORY JE DKB YEF BLN M</t>
  </si>
  <si>
    <t>3771022-7557-M</t>
  </si>
  <si>
    <t>YTH RACER FACTORY JE DKB YEF BLN L</t>
  </si>
  <si>
    <t>3771022-7557-L</t>
  </si>
  <si>
    <t>YTH RACER FACTORY JE DKB YEF BLN XL</t>
  </si>
  <si>
    <t>3771022-7557-XL</t>
  </si>
  <si>
    <t>YTH RACER TACTICAL JER BK GRY CAMO RDF S</t>
  </si>
  <si>
    <t>3771222-1223-S</t>
  </si>
  <si>
    <t>YTH RACER TACTICAL JER BK GRY CAMO RDF M</t>
  </si>
  <si>
    <t>3771222-1223-M</t>
  </si>
  <si>
    <t>YTH RACER TACTICAL JER BK GRY CAMO RDF L</t>
  </si>
  <si>
    <t>3771222-1223-L</t>
  </si>
  <si>
    <t>YTH RACER TACTICAL JER BK GRY CAMO RDF XL</t>
  </si>
  <si>
    <t>3771222-1223-XL</t>
  </si>
  <si>
    <t>YTH RACER GRAPHITE JE BK DK GRY S</t>
  </si>
  <si>
    <t>3771922-111-S</t>
  </si>
  <si>
    <t>YTH RACER GRAPHITE JE BK DK GRY M</t>
  </si>
  <si>
    <t>3771922-111-M</t>
  </si>
  <si>
    <t>YTH RACER GRAPHITE JE BK DK GRY L</t>
  </si>
  <si>
    <t>3771922-111-L</t>
  </si>
  <si>
    <t>YTH RACER GRAPHITE JE BK DK GRY XL</t>
  </si>
  <si>
    <t>3771922-111-XL</t>
  </si>
  <si>
    <t>YTH RACER CHASER JER BLACK/YELLOW FLUO S</t>
  </si>
  <si>
    <t>3772422-155-S</t>
  </si>
  <si>
    <t>YTH RACER CHASER JER BLACK/YELLOW FLUO M</t>
  </si>
  <si>
    <t>3772422-155-M</t>
  </si>
  <si>
    <t>YTH RACER CHASER JER BLACK/YELLOW FLUO L</t>
  </si>
  <si>
    <t>3772422-155-L</t>
  </si>
  <si>
    <t>YTH RACER CHASER JER BLACK/YELLOW FLUO XL</t>
  </si>
  <si>
    <t>3772422-155-XL</t>
  </si>
  <si>
    <t>B09D4YMV7L</t>
  </si>
  <si>
    <t>3401-0941</t>
  </si>
  <si>
    <t>RT-8 GORE-TEX BOOTS BLACK BLUE 38</t>
  </si>
  <si>
    <t>2335422-17-38</t>
  </si>
  <si>
    <t>B097MPKMYK</t>
  </si>
  <si>
    <t>3401-0942</t>
  </si>
  <si>
    <t>RT-8 GORE-TEX BOOTS BLACK BLUE 39</t>
  </si>
  <si>
    <t>2335422-17-39</t>
  </si>
  <si>
    <t>B097MQ1NV7</t>
  </si>
  <si>
    <t>3401-0943</t>
  </si>
  <si>
    <t>RT-8 GORE-TEX BOOTS BLACK BLUE 40</t>
  </si>
  <si>
    <t>2335422-17-40</t>
  </si>
  <si>
    <t>B097MRR4PT</t>
  </si>
  <si>
    <t>3401-0944</t>
  </si>
  <si>
    <t>RT-8 GORE-TEX BOOTS BLACK BLUE 41</t>
  </si>
  <si>
    <t>2335422-17-41</t>
  </si>
  <si>
    <t>B097MR95QL</t>
  </si>
  <si>
    <t>3401-0945</t>
  </si>
  <si>
    <t>RT-8 GORE-TEX BOOTS BLACK BLUE 42</t>
  </si>
  <si>
    <t>2335422-17-42</t>
  </si>
  <si>
    <t>B097MR3F9J</t>
  </si>
  <si>
    <t>3401-0946</t>
  </si>
  <si>
    <t>RT-8 GORE-TEX BOOTS BLACK BLUE 43</t>
  </si>
  <si>
    <t>2335422-17-43</t>
  </si>
  <si>
    <t>B097MPRK91</t>
  </si>
  <si>
    <t>3401-0947</t>
  </si>
  <si>
    <t>RT-8 GORE-TEX BOOTS BLACK BLUE 44</t>
  </si>
  <si>
    <t>2335422-17-44</t>
  </si>
  <si>
    <t>B097MQWV5Y</t>
  </si>
  <si>
    <t>3401-0948</t>
  </si>
  <si>
    <t>RT-8 GORE-TEX BOOTS BLACK BLUE 45</t>
  </si>
  <si>
    <t>2335422-17-45</t>
  </si>
  <si>
    <t>B09D4VPY5M</t>
  </si>
  <si>
    <t>3401-0949</t>
  </si>
  <si>
    <t>RT-8 GORE-TEX BOOTS BLACK BLUE 46</t>
  </si>
  <si>
    <t>2335422-17-46</t>
  </si>
  <si>
    <t>B09D4L8Q97</t>
  </si>
  <si>
    <t>3401-0950</t>
  </si>
  <si>
    <t>RT-8 GORE-TEX BOOTS BLACK BLUE 47</t>
  </si>
  <si>
    <t>2335422-17-47</t>
  </si>
  <si>
    <t>B09D4NVMXC</t>
  </si>
  <si>
    <t>3401-0951</t>
  </si>
  <si>
    <t>RT-8 GORE-TEX BOOTS BLACK BLUE 48</t>
  </si>
  <si>
    <t>2335422-17-48</t>
  </si>
  <si>
    <t>B09DDGCXRF</t>
  </si>
  <si>
    <t>RIDGE V2 WATERPROOF BLACK BLACK 36</t>
  </si>
  <si>
    <t>2441821-1100-36</t>
  </si>
  <si>
    <t>B09DDJ35JB</t>
  </si>
  <si>
    <t>RIDGE V2 WATERPROOF BLACK BLACK 37</t>
  </si>
  <si>
    <t>2441821-1100-37</t>
  </si>
  <si>
    <t>B09DDG7Z25</t>
  </si>
  <si>
    <t>RIDGE V2 WATERPROOF BLACK BLACK 38</t>
  </si>
  <si>
    <t>2441821-1100-38</t>
  </si>
  <si>
    <t>B09DDHPHHQ</t>
  </si>
  <si>
    <t>RIDGE V2 WATERPROOF BLACK BLACK 39</t>
  </si>
  <si>
    <t>2441821-1100-39</t>
  </si>
  <si>
    <t>B09DDH1TM4</t>
  </si>
  <si>
    <t>3401-0932</t>
  </si>
  <si>
    <t>RIDGE V2 WATERPROOF BLACK BLACK 40</t>
  </si>
  <si>
    <t>2441821-1100-40</t>
  </si>
  <si>
    <t>B09DDJVH2P</t>
  </si>
  <si>
    <t>3401-0933</t>
  </si>
  <si>
    <t>RIDGE V2 WATERPROOF BLACK BLACK 41</t>
  </si>
  <si>
    <t>2441821-1100-41</t>
  </si>
  <si>
    <t>B09DDH231Y</t>
  </si>
  <si>
    <t>3401-0934</t>
  </si>
  <si>
    <t>RIDGE V2 WATERPROOF BLACK BLACK 42</t>
  </si>
  <si>
    <t>2441821-1100-42</t>
  </si>
  <si>
    <t>B09DDG2B8K</t>
  </si>
  <si>
    <t>3401-0935</t>
  </si>
  <si>
    <t>RIDGE V2 WATERPROOF BLACK BLACK 43</t>
  </si>
  <si>
    <t>2441821-1100-43</t>
  </si>
  <si>
    <t>B09DDJMBCX</t>
  </si>
  <si>
    <t>3401-0936</t>
  </si>
  <si>
    <t>RIDGE V2 WATERPROOF BLACK BLACK 44</t>
  </si>
  <si>
    <t>2441821-1100-44</t>
  </si>
  <si>
    <t>B09DDG3MM5</t>
  </si>
  <si>
    <t>3401-0937</t>
  </si>
  <si>
    <t>RIDGE V2 WATERPROOF BLACK BLACK 45</t>
  </si>
  <si>
    <t>2441821-1100-45</t>
  </si>
  <si>
    <t>B09DDHWY8T</t>
  </si>
  <si>
    <t>3401-0938</t>
  </si>
  <si>
    <t>RIDGE V2 WATERPROOF BLACK BLACK 46</t>
  </si>
  <si>
    <t>2441821-1100-46</t>
  </si>
  <si>
    <t>B09DDGNGSD</t>
  </si>
  <si>
    <t>3401-0939</t>
  </si>
  <si>
    <t>RIDGE V2 WATERPROOF BLACK BLACK 47</t>
  </si>
  <si>
    <t>2441821-1100-47</t>
  </si>
  <si>
    <t>B09DDJXH1F</t>
  </si>
  <si>
    <t>3401-0940</t>
  </si>
  <si>
    <t>RIDGE V2 WATERPROOF BLACK BLACK 48</t>
  </si>
  <si>
    <t>2441821-1100-48</t>
  </si>
  <si>
    <t>B09D8TCV69</t>
  </si>
  <si>
    <t>3405-2819</t>
  </si>
  <si>
    <t>J-6 WATERPROOF BLACK FLINT WHITE 10</t>
  </si>
  <si>
    <t>2542015-1228-10</t>
  </si>
  <si>
    <t>B09D8RY49V</t>
  </si>
  <si>
    <t>J-6 WATERPROOF BLACK FLINT WHITE 10.5</t>
  </si>
  <si>
    <t>2542015-1228-10.5</t>
  </si>
  <si>
    <t>B09D8VR7RN</t>
  </si>
  <si>
    <t>3405-2820</t>
  </si>
  <si>
    <t>J-6 WATERPROOF BLACK FLINT WHITE 11</t>
  </si>
  <si>
    <t>2542015-1228-11</t>
  </si>
  <si>
    <t>B09D8TRZ7P</t>
  </si>
  <si>
    <t>J-6 WATERPROOF BLACK FLINT WHITE 11.5</t>
  </si>
  <si>
    <t>2542015-1228-11.5</t>
  </si>
  <si>
    <t>B09D8SW3LL</t>
  </si>
  <si>
    <t>3405-2821</t>
  </si>
  <si>
    <t>J-6 WATERPROOF BLACK FLINT WHITE 12</t>
  </si>
  <si>
    <t>2542015-1228-12</t>
  </si>
  <si>
    <t>B09D8SBS9T</t>
  </si>
  <si>
    <t>J-6 WATERPROOF BLACK FLINT WHITE 12.5</t>
  </si>
  <si>
    <t>2542015-1228-12.5</t>
  </si>
  <si>
    <t>B09D8S34F6</t>
  </si>
  <si>
    <t>3405-2822</t>
  </si>
  <si>
    <t>J-6 WATERPROOF BLACK FLINT WHITE 13</t>
  </si>
  <si>
    <t>2542015-1228-13</t>
  </si>
  <si>
    <t>B09D8RQ96Z</t>
  </si>
  <si>
    <t>J-6 WATERPROOF BLACK FLINT WHITE 13.5</t>
  </si>
  <si>
    <t>2542015-1228-13.5</t>
  </si>
  <si>
    <t>B09D8VHTGT</t>
  </si>
  <si>
    <t>3405-2823</t>
  </si>
  <si>
    <t>J-6 WATERPROOF BLACK FLINT WHITE 14</t>
  </si>
  <si>
    <t>2542015-1228-14</t>
  </si>
  <si>
    <t>B09D8W7JSF</t>
  </si>
  <si>
    <t>J-6 WATERPROOF BLACK FLINT WHITE 6</t>
  </si>
  <si>
    <t>2542015-1228-6</t>
  </si>
  <si>
    <t>B09D8SJRFX</t>
  </si>
  <si>
    <t>J-6 WATERPROOF BLACK FLINT WHITE 6.5</t>
  </si>
  <si>
    <t>2542015-1228-6.5</t>
  </si>
  <si>
    <t>B09D8S774L</t>
  </si>
  <si>
    <t>3405-2816</t>
  </si>
  <si>
    <t>J-6 WATERPROOF BLACK FLINT WHITE 7</t>
  </si>
  <si>
    <t>2542015-1228-7</t>
  </si>
  <si>
    <t>B09D8RHZDH</t>
  </si>
  <si>
    <t>J-6 WATERPROOF BLACK FLINT WHITE 7.5</t>
  </si>
  <si>
    <t>2542015-1228-7.5</t>
  </si>
  <si>
    <t>B09D8RJB25</t>
  </si>
  <si>
    <t>3405-2817</t>
  </si>
  <si>
    <t>J-6 WATERPROOF BLACK FLINT WHITE 8</t>
  </si>
  <si>
    <t>2542015-1228-8</t>
  </si>
  <si>
    <t>B09D8VLWSD</t>
  </si>
  <si>
    <t>J-6 WATERPROOF BLACK FLINT WHITE 8.5</t>
  </si>
  <si>
    <t>2542015-1228-8.5</t>
  </si>
  <si>
    <t>B09D8Q1JNJ</t>
  </si>
  <si>
    <t>3405-2818</t>
  </si>
  <si>
    <t>J-6 WATERPROOF BLACK FLINT WHITE 9</t>
  </si>
  <si>
    <t>2542015-1228-9</t>
  </si>
  <si>
    <t>B09D8SMD28</t>
  </si>
  <si>
    <t>J-6 WATERPROOF BLACK FLINT WHITE 9.5</t>
  </si>
  <si>
    <t>2542015-1228-9.5</t>
  </si>
  <si>
    <t>B097MPKYR4</t>
  </si>
  <si>
    <t>3405-2828</t>
  </si>
  <si>
    <t>CR-X DRYSTAR RIDING SHOES BLACK LIGHT BROWN ORANGE 10</t>
  </si>
  <si>
    <t>2611820-1284-10</t>
  </si>
  <si>
    <t>B097MQ4XRQ</t>
  </si>
  <si>
    <t>3405-2829</t>
  </si>
  <si>
    <t>CR-X DRYSTAR RIDING SHOES BLACK LIGHT BROWN ORANGE 10.5</t>
  </si>
  <si>
    <t>2611820-1284-10.5</t>
  </si>
  <si>
    <t>B097MQ14SV</t>
  </si>
  <si>
    <t>3405-2830</t>
  </si>
  <si>
    <t>CR-X DRYSTAR RIDING SHOES BLACK LIGHT BROWN ORANGE 11</t>
  </si>
  <si>
    <t>2611820-1284-11</t>
  </si>
  <si>
    <t>B09D8P5W2T</t>
  </si>
  <si>
    <t>3405-2831</t>
  </si>
  <si>
    <t>CR-X DRYSTAR RIDING SHOES BLACK LIGHT BROWN ORANGE 11.5</t>
  </si>
  <si>
    <t>2611820-1284-11.5</t>
  </si>
  <si>
    <t>B09D8QGNMK</t>
  </si>
  <si>
    <t>3405-2832</t>
  </si>
  <si>
    <t>CR-X DRYSTAR RIDING SHOES BLACK LIGHT BROWN ORANGE 12</t>
  </si>
  <si>
    <t>2611820-1284-12</t>
  </si>
  <si>
    <t>B09D8Q9MDH</t>
  </si>
  <si>
    <t>3405-2833</t>
  </si>
  <si>
    <t>CR-X DRYSTAR RIDING SHOES BLACK LIGHT BROWN ORANGE 12.5</t>
  </si>
  <si>
    <t>2611820-1284-12.5</t>
  </si>
  <si>
    <t>B09D8QSTS9</t>
  </si>
  <si>
    <t>3405-2834</t>
  </si>
  <si>
    <t>CR-X DRYSTAR RIDING SHOES BLACK LIGHT BROWN ORANGE 13</t>
  </si>
  <si>
    <t>2611820-1284-13</t>
  </si>
  <si>
    <t>B09D8Q56CS</t>
  </si>
  <si>
    <t>CR-X DRYSTAR RIDING SHOES BLACK LIGHT BROWN ORANGE 13.5</t>
  </si>
  <si>
    <t>2611820-1284-13.5</t>
  </si>
  <si>
    <t>B09D8RFTKV</t>
  </si>
  <si>
    <t>CR-X DRYSTAR RIDING SHOES BLACK LIGHT BROWN ORANGE 14</t>
  </si>
  <si>
    <t>2611820-1284-14</t>
  </si>
  <si>
    <t>B09D8SC1R2</t>
  </si>
  <si>
    <t>CR-X DRYSTAR RIDING SHOES BLACK LIGHT BROWN ORANGE 6</t>
  </si>
  <si>
    <t>2611820-1284-6</t>
  </si>
  <si>
    <t>B09D8NCTVQ</t>
  </si>
  <si>
    <t>CR-X DRYSTAR RIDING SHOES BLACK LIGHT BROWN ORANGE 6.5</t>
  </si>
  <si>
    <t>2611820-1284-6.5</t>
  </si>
  <si>
    <t>B097MR165T</t>
  </si>
  <si>
    <t>CR-X DRYSTAR RIDING SHOES BLACK LIGHT BROWN ORANGE 7</t>
  </si>
  <si>
    <t>2611820-1284-7</t>
  </si>
  <si>
    <t>B09D8PRDCK</t>
  </si>
  <si>
    <t>CR-X DRYSTAR RIDING SHOES BLACK LIGHT BROWN ORANGE 7.5</t>
  </si>
  <si>
    <t>2611820-1284-7.5</t>
  </si>
  <si>
    <t>B097MRC8YQ</t>
  </si>
  <si>
    <t>3405-2824</t>
  </si>
  <si>
    <t>CR-X DRYSTAR RIDING SHOES BLACK LIGHT BROWN ORANGE 8</t>
  </si>
  <si>
    <t>2611820-1284-8</t>
  </si>
  <si>
    <t>B097MR7C1T</t>
  </si>
  <si>
    <t>3405-2825</t>
  </si>
  <si>
    <t>CR-X DRYSTAR RIDING SHOES BLACK LIGHT BROWN ORANGE 8.5</t>
  </si>
  <si>
    <t>2611820-1284-8.5</t>
  </si>
  <si>
    <t>B097MQ4MTL</t>
  </si>
  <si>
    <t>3405-2826</t>
  </si>
  <si>
    <t>CR-X DRYSTAR RIDING SHOES BLACK LIGHT BROWN ORANGE 9</t>
  </si>
  <si>
    <t>2611820-1284-9</t>
  </si>
  <si>
    <t>B097MQ1G6F</t>
  </si>
  <si>
    <t>3405-2827</t>
  </si>
  <si>
    <t>CR-X DRYSTAR RIDING SHOES BLACK LIGHT BROWN ORANGE 9.5</t>
  </si>
  <si>
    <t>2611820-1284-9.5</t>
  </si>
  <si>
    <t>B09D8P8CZH</t>
  </si>
  <si>
    <t>3405-2766</t>
  </si>
  <si>
    <t>TURNSTONE SHOES BLACK BLACK 10</t>
  </si>
  <si>
    <t>2653522-1100-10</t>
  </si>
  <si>
    <t>B09D8QMKB3</t>
  </si>
  <si>
    <t>3405-2767</t>
  </si>
  <si>
    <t>TURNSTONE SHOES BLACK BLACK 10.5</t>
  </si>
  <si>
    <t>2653522-1100-10.5</t>
  </si>
  <si>
    <t>B09D8R22X2</t>
  </si>
  <si>
    <t>3405-2768</t>
  </si>
  <si>
    <t>TURNSTONE SHOES BLACK BLACK 11</t>
  </si>
  <si>
    <t>2653522-1100-11</t>
  </si>
  <si>
    <t>B09D8PMHRV</t>
  </si>
  <si>
    <t>3405-2769</t>
  </si>
  <si>
    <t>TURNSTONE SHOES BLACK BLACK 11.5</t>
  </si>
  <si>
    <t>2653522-1100-11.5</t>
  </si>
  <si>
    <t>B09D8N8RF1</t>
  </si>
  <si>
    <t>3405-2770</t>
  </si>
  <si>
    <t>TURNSTONE SHOES BLACK BLACK 12</t>
  </si>
  <si>
    <t>2653522-1100-12</t>
  </si>
  <si>
    <t>B09D8N6K63</t>
  </si>
  <si>
    <t>TURNSTONE SHOES BLACK BLACK 12.5</t>
  </si>
  <si>
    <t>2653522-1100-12.5</t>
  </si>
  <si>
    <t>B09D8QJ986</t>
  </si>
  <si>
    <t>3405-2771</t>
  </si>
  <si>
    <t>TURNSTONE SHOES BLACK BLACK 13</t>
  </si>
  <si>
    <t>2653522-1100-13</t>
  </si>
  <si>
    <t>B09D8QDF6B</t>
  </si>
  <si>
    <t>TURNSTONE SHOES BLACK BLACK 13.5</t>
  </si>
  <si>
    <t>2653522-1100-13.5</t>
  </si>
  <si>
    <t>B09D8S2P54</t>
  </si>
  <si>
    <t>3405-2772</t>
  </si>
  <si>
    <t>TURNSTONE SHOES BLACK BLACK 14</t>
  </si>
  <si>
    <t>2653522-1100-14</t>
  </si>
  <si>
    <t>B09D8P3TSD</t>
  </si>
  <si>
    <t>TURNSTONE SHOES BLACK BLACK 6</t>
  </si>
  <si>
    <t>2653522-1100-6</t>
  </si>
  <si>
    <t>B09D8PZ1GN</t>
  </si>
  <si>
    <t>TURNSTONE SHOES BLACK BLACK 6.5</t>
  </si>
  <si>
    <t>2653522-1100-6.5</t>
  </si>
  <si>
    <t>B09D8QTCNW</t>
  </si>
  <si>
    <t>TURNSTONE SHOES BLACK BLACK 7</t>
  </si>
  <si>
    <t>2653522-1100-7</t>
  </si>
  <si>
    <t>B09D8SPYVS</t>
  </si>
  <si>
    <t>TURNSTONE SHOES BLACK BLACK 7.5</t>
  </si>
  <si>
    <t>2653522-1100-7.5</t>
  </si>
  <si>
    <t>B09D8PCKLM</t>
  </si>
  <si>
    <t>3405-2762</t>
  </si>
  <si>
    <t>TURNSTONE SHOES BLACK BLACK 8</t>
  </si>
  <si>
    <t>2653522-1100-8</t>
  </si>
  <si>
    <t>B09D8QBP6Z</t>
  </si>
  <si>
    <t>3405-2763</t>
  </si>
  <si>
    <t>TURNSTONE SHOES BLACK BLACK 8.5</t>
  </si>
  <si>
    <t>2653522-1100-8.5</t>
  </si>
  <si>
    <t>B09D8QDNJG</t>
  </si>
  <si>
    <t>3405-2764</t>
  </si>
  <si>
    <t>TURNSTONE SHOES BLACK BLACK 9</t>
  </si>
  <si>
    <t>2653522-1100-9</t>
  </si>
  <si>
    <t>B09D8PGMLC</t>
  </si>
  <si>
    <t>3405-2765</t>
  </si>
  <si>
    <t>TURNSTONE SHOES BLACK BLACK 9.5</t>
  </si>
  <si>
    <t>2653522-1100-9.5</t>
  </si>
  <si>
    <t>B09D8PBGQK</t>
  </si>
  <si>
    <t>3405-2777</t>
  </si>
  <si>
    <t>TURNSTONE SHOES CHOCOLATE 10</t>
  </si>
  <si>
    <t>2653522-84-10</t>
  </si>
  <si>
    <t>B09D8PY9K3</t>
  </si>
  <si>
    <t>3405-2778</t>
  </si>
  <si>
    <t>TURNSTONE SHOES CHOCOLATE 10.5</t>
  </si>
  <si>
    <t>2653522-84-10.5</t>
  </si>
  <si>
    <t>B09D8P7CKL</t>
  </si>
  <si>
    <t>3405-2779</t>
  </si>
  <si>
    <t>TURNSTONE SHOES CHOCOLATE 11</t>
  </si>
  <si>
    <t>2653522-84-11</t>
  </si>
  <si>
    <t>B09D8RNJJ7</t>
  </si>
  <si>
    <t>3405-2780</t>
  </si>
  <si>
    <t>TURNSTONE SHOES CHOCOLATE 11.5</t>
  </si>
  <si>
    <t>2653522-84-11.5</t>
  </si>
  <si>
    <t>B09D8QJCBM</t>
  </si>
  <si>
    <t>3405-2781</t>
  </si>
  <si>
    <t>TURNSTONE SHOES CHOCOLATE 12</t>
  </si>
  <si>
    <t>2653522-84-12</t>
  </si>
  <si>
    <t>B09D8MYCPP</t>
  </si>
  <si>
    <t>TURNSTONE SHOES CHOCOLATE 12.5</t>
  </si>
  <si>
    <t>2653522-84-12.5</t>
  </si>
  <si>
    <t>B09D8QH2XX</t>
  </si>
  <si>
    <t>3405-2782</t>
  </si>
  <si>
    <t>TURNSTONE SHOES CHOCOLATE 13</t>
  </si>
  <si>
    <t>2653522-84-13</t>
  </si>
  <si>
    <t>B09D8PRKNT</t>
  </si>
  <si>
    <t>TURNSTONE SHOES CHOCOLATE 13.5</t>
  </si>
  <si>
    <t>2653522-84-13.5</t>
  </si>
  <si>
    <t>B09D8PN566</t>
  </si>
  <si>
    <t>3405-2783</t>
  </si>
  <si>
    <t>TURNSTONE SHOES CHOCOLATE 14</t>
  </si>
  <si>
    <t>2653522-84-14</t>
  </si>
  <si>
    <t>B09D8P85CT</t>
  </si>
  <si>
    <t>TURNSTONE SHOES CHOCOLATE 6</t>
  </si>
  <si>
    <t>2653522-84-6</t>
  </si>
  <si>
    <t>B09D8P6XSS</t>
  </si>
  <si>
    <t>TURNSTONE SHOES CHOCOLATE 6.5</t>
  </si>
  <si>
    <t>2653522-84-6.5</t>
  </si>
  <si>
    <t>B09D8PZ6TB</t>
  </si>
  <si>
    <t>TURNSTONE SHOES CHOCOLATE 7</t>
  </si>
  <si>
    <t>2653522-84-7</t>
  </si>
  <si>
    <t>B09D8Q5D1R</t>
  </si>
  <si>
    <t>TURNSTONE SHOES CHOCOLATE 7.5</t>
  </si>
  <si>
    <t>2653522-84-7.5</t>
  </si>
  <si>
    <t>B09D8QS7D9</t>
  </si>
  <si>
    <t>3405-2773</t>
  </si>
  <si>
    <t>TURNSTONE SHOES CHOCOLATE 8</t>
  </si>
  <si>
    <t>2653522-84-8</t>
  </si>
  <si>
    <t>B09D8RR3Y4</t>
  </si>
  <si>
    <t>3405-2774</t>
  </si>
  <si>
    <t>TURNSTONE SHOES CHOCOLATE 8.5</t>
  </si>
  <si>
    <t>2653522-84-8.5</t>
  </si>
  <si>
    <t>B09D8QQMZG</t>
  </si>
  <si>
    <t>3405-2775</t>
  </si>
  <si>
    <t>TURNSTONE SHOES CHOCOLATE 9</t>
  </si>
  <si>
    <t>2653522-84-9</t>
  </si>
  <si>
    <t>B09D8Q68G9</t>
  </si>
  <si>
    <t>3405-2776</t>
  </si>
  <si>
    <t>TURNSTONE SHOES CHOCOLATE 9.5</t>
  </si>
  <si>
    <t>2653522-84-9.5</t>
  </si>
  <si>
    <t>B09D8Q4LZK</t>
  </si>
  <si>
    <t>3405-2753</t>
  </si>
  <si>
    <t>MONTY V2 SHOES BROWN 10</t>
  </si>
  <si>
    <t>2818922-80-10</t>
  </si>
  <si>
    <t>B09D8NWGH3</t>
  </si>
  <si>
    <t>3405-2754</t>
  </si>
  <si>
    <t>MONTY V2 SHOES BROWN 10.5</t>
  </si>
  <si>
    <t>2818922-80-10.5</t>
  </si>
  <si>
    <t>B09D8MSHPK</t>
  </si>
  <si>
    <t>3405-2755</t>
  </si>
  <si>
    <t>MONTY V2 SHOES BROWN 11</t>
  </si>
  <si>
    <t>2818922-80-11</t>
  </si>
  <si>
    <t>B09D8QYDDM</t>
  </si>
  <si>
    <t>3405-2756</t>
  </si>
  <si>
    <t>MONTY V2 SHOES BROWN 11.5</t>
  </si>
  <si>
    <t>2818922-80-11.5</t>
  </si>
  <si>
    <t>B09D8QF7KL</t>
  </si>
  <si>
    <t>3405-2757</t>
  </si>
  <si>
    <t>MONTY V2 SHOES BROWN 12</t>
  </si>
  <si>
    <t>2818922-80-12</t>
  </si>
  <si>
    <t>B09D8PZ1K2</t>
  </si>
  <si>
    <t>3405-2758</t>
  </si>
  <si>
    <t>MONTY V2 SHOES BROWN 12.5</t>
  </si>
  <si>
    <t>2818922-80-12.5</t>
  </si>
  <si>
    <t>B09D8M3SDF</t>
  </si>
  <si>
    <t>3405-2759</t>
  </si>
  <si>
    <t>MONTY V2 SHOES BROWN 13</t>
  </si>
  <si>
    <t>2818922-80-13</t>
  </si>
  <si>
    <t>B09D8PP1R6</t>
  </si>
  <si>
    <t>3405-2760</t>
  </si>
  <si>
    <t>MONTY V2 SHOES BROWN 13.5</t>
  </si>
  <si>
    <t>2818922-80-13.5</t>
  </si>
  <si>
    <t>B09D8PM562</t>
  </si>
  <si>
    <t>3405-2761</t>
  </si>
  <si>
    <t>MONTY V2 SHOES BROWN 14</t>
  </si>
  <si>
    <t>2818922-80-14</t>
  </si>
  <si>
    <t>B09D8PR429</t>
  </si>
  <si>
    <t>MONTY V2 SHOES BROWN 6</t>
  </si>
  <si>
    <t>2818922-80-6</t>
  </si>
  <si>
    <t>B09D8P51GH</t>
  </si>
  <si>
    <t>MONTY V2 SHOES BROWN 6.5</t>
  </si>
  <si>
    <t>2818922-80-6.5</t>
  </si>
  <si>
    <t>B09D8M3SDC</t>
  </si>
  <si>
    <t>MONTY V2 SHOES BROWN 7</t>
  </si>
  <si>
    <t>2818922-80-7</t>
  </si>
  <si>
    <t>B09D8PGY9V</t>
  </si>
  <si>
    <t>MONTY V2 SHOES BROWN 7.5</t>
  </si>
  <si>
    <t>2818922-80-7.5</t>
  </si>
  <si>
    <t>B09D8PQJ2N</t>
  </si>
  <si>
    <t>3405-2749</t>
  </si>
  <si>
    <t>MONTY V2 SHOES BROWN 8</t>
  </si>
  <si>
    <t>2818922-80-8</t>
  </si>
  <si>
    <t>B09D8PP4SR</t>
  </si>
  <si>
    <t>3405-2750</t>
  </si>
  <si>
    <t>MONTY V2 SHOES BROWN 8.5</t>
  </si>
  <si>
    <t>2818922-80-8.5</t>
  </si>
  <si>
    <t>B09D8PPB4Q</t>
  </si>
  <si>
    <t>3405-2751</t>
  </si>
  <si>
    <t>MONTY V2 SHOES BROWN 9</t>
  </si>
  <si>
    <t>2818922-80-9</t>
  </si>
  <si>
    <t>B09D8QHHMZ</t>
  </si>
  <si>
    <t>3405-2752</t>
  </si>
  <si>
    <t>MONTY V2 SHOES BROWN 9.5</t>
  </si>
  <si>
    <t>2818922-80-9.5</t>
  </si>
  <si>
    <t>B09DDHWT39</t>
  </si>
  <si>
    <t>2810-3868</t>
  </si>
  <si>
    <t>MISSILE V2 IGNITION LEATHER JACKET BLACK RED FLUO 48</t>
  </si>
  <si>
    <t>3100222-1030-48</t>
  </si>
  <si>
    <t>B09DDFNXJ5</t>
  </si>
  <si>
    <t>2810-3869</t>
  </si>
  <si>
    <t>MISSILE V2 IGNITION LEATHER JACKET BLACK RED FLUO 50</t>
  </si>
  <si>
    <t>3100222-1030-50</t>
  </si>
  <si>
    <t>B09DDFYPQ8</t>
  </si>
  <si>
    <t>2810-3870</t>
  </si>
  <si>
    <t>MISSILE V2 IGNITION LEATHER JACKET BLACK RED FLUO 52</t>
  </si>
  <si>
    <t>3100222-1030-52</t>
  </si>
  <si>
    <t>B09DDF827H</t>
  </si>
  <si>
    <t>2810-3871</t>
  </si>
  <si>
    <t>MISSILE V2 IGNITION LEATHER JACKET BLACK RED FLUO 54</t>
  </si>
  <si>
    <t>3100222-1030-54</t>
  </si>
  <si>
    <t>B09DDCLVWQ</t>
  </si>
  <si>
    <t>2810-3872</t>
  </si>
  <si>
    <t>MISSILE V2 IGNITION LEATHER JACKET BLACK RED FLUO 56</t>
  </si>
  <si>
    <t>3100222-1030-56</t>
  </si>
  <si>
    <t>B09DDGK9X8</t>
  </si>
  <si>
    <t>2810-3873</t>
  </si>
  <si>
    <t>MISSILE V2 IGNITION LEATHER JACKET BLACK RED FLUO 58</t>
  </si>
  <si>
    <t>3100222-1030-58</t>
  </si>
  <si>
    <t>B09DDJP4WB</t>
  </si>
  <si>
    <t>2810-3874</t>
  </si>
  <si>
    <t>MISSILE V2 IGNITION LEATHER JACKET BLACK RED FLUO 60</t>
  </si>
  <si>
    <t>3100222-1030-60</t>
  </si>
  <si>
    <t>B09DDFQ4QL</t>
  </si>
  <si>
    <t>2810-3861</t>
  </si>
  <si>
    <t>MISSILE V2 IGNITION LEATHER JACKET BLACK 48</t>
  </si>
  <si>
    <t>3100222-10-48</t>
  </si>
  <si>
    <t>B09DDFLLH6</t>
  </si>
  <si>
    <t>2810-3862</t>
  </si>
  <si>
    <t>MISSILE V2 IGNITION LEATHER JACKET BLACK 50</t>
  </si>
  <si>
    <t>3100222-10-50</t>
  </si>
  <si>
    <t>B09DDGDX6B</t>
  </si>
  <si>
    <t>2810-3863</t>
  </si>
  <si>
    <t>MISSILE V2 IGNITION LEATHER JACKET BLACK 52</t>
  </si>
  <si>
    <t>3100222-10-52</t>
  </si>
  <si>
    <t>B09DDHRPPV</t>
  </si>
  <si>
    <t>2810-3864</t>
  </si>
  <si>
    <t>MISSILE V2 IGNITION LEATHER JACKET BLACK 54</t>
  </si>
  <si>
    <t>3100222-10-54</t>
  </si>
  <si>
    <t>B09DDFJHXD</t>
  </si>
  <si>
    <t>2810-3865</t>
  </si>
  <si>
    <t>MISSILE V2 IGNITION LEATHER JACKET BLACK 56</t>
  </si>
  <si>
    <t>3100222-10-56</t>
  </si>
  <si>
    <t>B09DDGNCMK</t>
  </si>
  <si>
    <t>2810-3866</t>
  </si>
  <si>
    <t>MISSILE V2 IGNITION LEATHER JACKET BLACK 58</t>
  </si>
  <si>
    <t>3100222-10-58</t>
  </si>
  <si>
    <t>B09DDJDVCB</t>
  </si>
  <si>
    <t>2810-3867</t>
  </si>
  <si>
    <t>MISSILE V2 IGNITION LEATHER JACKET BLACK 60</t>
  </si>
  <si>
    <t>3100222-10-60</t>
  </si>
  <si>
    <t>B09DDJ2V1V</t>
  </si>
  <si>
    <t>FUSION LEATHER JACKET BLACK WHITE METALLIC GRAY 46</t>
  </si>
  <si>
    <t>3103022-1022-46</t>
  </si>
  <si>
    <t>B09DDDRL79</t>
  </si>
  <si>
    <t>FUSION LEATHER JACKET BLACK WHITE METALLIC GRAY 48</t>
  </si>
  <si>
    <t>3103022-1022-48</t>
  </si>
  <si>
    <t>B09DDH2JN6</t>
  </si>
  <si>
    <t>FUSION LEATHER JACKET BLACK WHITE METALLIC GRAY 50</t>
  </si>
  <si>
    <t>3103022-1022-50</t>
  </si>
  <si>
    <t>B09DDH7WZM</t>
  </si>
  <si>
    <t>FUSION LEATHER JACKET BLACK WHITE METALLIC GRAY 52</t>
  </si>
  <si>
    <t>3103022-1022-52</t>
  </si>
  <si>
    <t>B09DDHJCYS</t>
  </si>
  <si>
    <t>FUSION LEATHER JACKET BLACK WHITE METALLIC GRAY 54</t>
  </si>
  <si>
    <t>3103022-1022-54</t>
  </si>
  <si>
    <t>B09DDG3SD9</t>
  </si>
  <si>
    <t>FUSION LEATHER JACKET BLACK WHITE METALLIC GRAY 56</t>
  </si>
  <si>
    <t>3103022-1022-56</t>
  </si>
  <si>
    <t>B09DDGYPYR</t>
  </si>
  <si>
    <t>FUSION LEATHER JACKET BLACK WHITE METALLIC GRAY 58</t>
  </si>
  <si>
    <t>3103022-1022-58</t>
  </si>
  <si>
    <t>B09DDGMJDX</t>
  </si>
  <si>
    <t>FUSION LEATHER JACKET BLACK RED FLUO 46</t>
  </si>
  <si>
    <t>3103022-1030-46</t>
  </si>
  <si>
    <t>B09DDDYMHB</t>
  </si>
  <si>
    <t>FUSION LEATHER JACKET BLACK RED FLUO 48</t>
  </si>
  <si>
    <t>3103022-1030-48</t>
  </si>
  <si>
    <t>B09DDHSY1W</t>
  </si>
  <si>
    <t>FUSION LEATHER JACKET BLACK RED FLUO 50</t>
  </si>
  <si>
    <t>3103022-1030-50</t>
  </si>
  <si>
    <t>B09DDJ7DLB</t>
  </si>
  <si>
    <t>FUSION LEATHER JACKET BLACK RED FLUO 52</t>
  </si>
  <si>
    <t>3103022-1030-52</t>
  </si>
  <si>
    <t>B09DDJ76ZQ</t>
  </si>
  <si>
    <t>FUSION LEATHER JACKET BLACK RED FLUO 54</t>
  </si>
  <si>
    <t>3103022-1030-54</t>
  </si>
  <si>
    <t>B09DDJKQMR</t>
  </si>
  <si>
    <t>FUSION LEATHER JACKET BLACK RED FLUO 56</t>
  </si>
  <si>
    <t>3103022-1030-56</t>
  </si>
  <si>
    <t>B09DDHFPV2</t>
  </si>
  <si>
    <t>FUSION LEATHER JACKET BLACK RED FLUO 58</t>
  </si>
  <si>
    <t>3103022-1030-58</t>
  </si>
  <si>
    <t>B09DDGC4QJ</t>
  </si>
  <si>
    <t>STELLA MISSILE V2 LEATHER JACKET BLACK BLACK 38</t>
  </si>
  <si>
    <t>3110122-1100-38</t>
  </si>
  <si>
    <t>B09DDGC5G7</t>
  </si>
  <si>
    <t>STELLA MISSILE V2 LEATHER JACKET BLACK BLACK 40</t>
  </si>
  <si>
    <t>3110122-1100-40</t>
  </si>
  <si>
    <t>B09DDFLKTK</t>
  </si>
  <si>
    <t>STELLA MISSILE V2 LEATHER JACKET BLACK BLACK 42</t>
  </si>
  <si>
    <t>3110122-1100-42</t>
  </si>
  <si>
    <t>B09DDGF7W9</t>
  </si>
  <si>
    <t>STELLA MISSILE V2 LEATHER JACKET BLACK BLACK 44</t>
  </si>
  <si>
    <t>3110122-1100-44</t>
  </si>
  <si>
    <t>B09DDHGQ6H</t>
  </si>
  <si>
    <t>STELLA MISSILE V2 LEATHER JACKET BLACK BLACK 46</t>
  </si>
  <si>
    <t>3110122-1100-46</t>
  </si>
  <si>
    <t>B09DDD1YY7</t>
  </si>
  <si>
    <t>STELLA MISSILE V2 LEATHER JACKET BLACK BLACK 48</t>
  </si>
  <si>
    <t>3110122-1100-48</t>
  </si>
  <si>
    <t>B09DDFN9LS</t>
  </si>
  <si>
    <t>STELLA MISSILE V2 LEATHER JACKET BLACK BLACK 50</t>
  </si>
  <si>
    <t>3110122-1100-50</t>
  </si>
  <si>
    <t>B09DDG2YFG</t>
  </si>
  <si>
    <t>2801-1485</t>
  </si>
  <si>
    <t>MISSILE V2 LEATHER SUIT 1 PC BLACK RED FLUO 46</t>
  </si>
  <si>
    <t>3150122-1030-46</t>
  </si>
  <si>
    <t>B09DDJ621X</t>
  </si>
  <si>
    <t>2801-1486</t>
  </si>
  <si>
    <t>MISSILE V2 LEATHER SUIT 1 PC BLACK RED FLUO 48</t>
  </si>
  <si>
    <t>3150122-1030-48</t>
  </si>
  <si>
    <t>B09DDC9SXQ</t>
  </si>
  <si>
    <t>2801-1487</t>
  </si>
  <si>
    <t>MISSILE V2 LEATHER SUIT 1 PC BLACK RED FLUO 50</t>
  </si>
  <si>
    <t>3150122-1030-50</t>
  </si>
  <si>
    <t>B09DDFJR87</t>
  </si>
  <si>
    <t>2801-1488</t>
  </si>
  <si>
    <t>MISSILE V2 LEATHER SUIT 1 PC BLACK RED FLUO 52</t>
  </si>
  <si>
    <t>3150122-1030-52</t>
  </si>
  <si>
    <t>B09DDGGYLK</t>
  </si>
  <si>
    <t>2801-1489</t>
  </si>
  <si>
    <t>MISSILE V2 LEATHER SUIT 1 PC BLACK RED FLUO 54</t>
  </si>
  <si>
    <t>3150122-1030-54</t>
  </si>
  <si>
    <t>B09DDF6HQR</t>
  </si>
  <si>
    <t>2801-1490</t>
  </si>
  <si>
    <t>MISSILE V2 LEATHER SUIT 1 PC BLACK RED FLUO 56</t>
  </si>
  <si>
    <t>3150122-1030-56</t>
  </si>
  <si>
    <t>B09DDDX681</t>
  </si>
  <si>
    <t>2801-1491</t>
  </si>
  <si>
    <t>MISSILE V2 LEATHER SUIT 1 PC BLACK RED FLUO 58</t>
  </si>
  <si>
    <t>3150122-1030-58</t>
  </si>
  <si>
    <t>B09DDGKQK8</t>
  </si>
  <si>
    <t>2801-1492</t>
  </si>
  <si>
    <t>MISSILE V2 LEATHER SUIT 1 PC BLACK RED FLUO 60</t>
  </si>
  <si>
    <t>3150122-1030-60</t>
  </si>
  <si>
    <t>B09DDG5JBQ</t>
  </si>
  <si>
    <t>2801-1493</t>
  </si>
  <si>
    <t>MISSILE V2 LEATHER SUIT 1 PC BLACK WHITE RED FLUO 46</t>
  </si>
  <si>
    <t>3150122-1231-46</t>
  </si>
  <si>
    <t>B09DDFC4FD</t>
  </si>
  <si>
    <t>2801-1494</t>
  </si>
  <si>
    <t>MISSILE V2 LEATHER SUIT 1 PC BLACK WHITE RED FLUO 48</t>
  </si>
  <si>
    <t>3150122-1231-48</t>
  </si>
  <si>
    <t>B09DDFHV7J</t>
  </si>
  <si>
    <t>2801-1495</t>
  </si>
  <si>
    <t>MISSILE V2 LEATHER SUIT 1 PC BLACK WHITE RED FLUO 50</t>
  </si>
  <si>
    <t>3150122-1231-50</t>
  </si>
  <si>
    <t>B09DDGCWJW</t>
  </si>
  <si>
    <t>2801-1496</t>
  </si>
  <si>
    <t>MISSILE V2 LEATHER SUIT 1 PC BLACK WHITE RED FLUO 52</t>
  </si>
  <si>
    <t>3150122-1231-52</t>
  </si>
  <si>
    <t>B09DDDQPDZ</t>
  </si>
  <si>
    <t>2801-1497</t>
  </si>
  <si>
    <t>MISSILE V2 LEATHER SUIT 1 PC BLACK WHITE RED FLUO 54</t>
  </si>
  <si>
    <t>3150122-1231-54</t>
  </si>
  <si>
    <t>B09DDGBB8V</t>
  </si>
  <si>
    <t>2801-1498</t>
  </si>
  <si>
    <t>MISSILE V2 LEATHER SUIT 1 PC BLACK WHITE RED FLUO 56</t>
  </si>
  <si>
    <t>3150122-1231-56</t>
  </si>
  <si>
    <t>B09DDFTG9J</t>
  </si>
  <si>
    <t>2801-1499</t>
  </si>
  <si>
    <t>MISSILE V2 LEATHER SUIT 1 PC BLACK WHITE RED FLUO 58</t>
  </si>
  <si>
    <t>3150122-1231-58</t>
  </si>
  <si>
    <t>B09DDDQMRY</t>
  </si>
  <si>
    <t>2801-1500</t>
  </si>
  <si>
    <t>MISSILE V2 LEATHER SUIT 1 PC BLACK WHITE RED FLUO 60</t>
  </si>
  <si>
    <t>3150122-1231-60</t>
  </si>
  <si>
    <t>B09DDH8JD2</t>
  </si>
  <si>
    <t>2801-1477</t>
  </si>
  <si>
    <t>MISSILE V2 LEATHER SUIT 1 PC BLACK WHITE 46</t>
  </si>
  <si>
    <t>3150122-12-46</t>
  </si>
  <si>
    <t>B09DDGJ1JB</t>
  </si>
  <si>
    <t>2801-1478</t>
  </si>
  <si>
    <t>MISSILE V2 LEATHER SUIT 1 PC BLACK WHITE 48</t>
  </si>
  <si>
    <t>3150122-12-48</t>
  </si>
  <si>
    <t>B09DDF387Y</t>
  </si>
  <si>
    <t>2801-1479</t>
  </si>
  <si>
    <t>MISSILE V2 LEATHER SUIT 1 PC BLACK WHITE 50</t>
  </si>
  <si>
    <t>3150122-12-50</t>
  </si>
  <si>
    <t>B09DDGPQXN</t>
  </si>
  <si>
    <t>2801-1480</t>
  </si>
  <si>
    <t>MISSILE V2 LEATHER SUIT 1 PC BLACK WHITE 52</t>
  </si>
  <si>
    <t>3150122-12-52</t>
  </si>
  <si>
    <t>B09DDFTW4X</t>
  </si>
  <si>
    <t>2801-1481</t>
  </si>
  <si>
    <t>MISSILE V2 LEATHER SUIT 1 PC BLACK WHITE 54</t>
  </si>
  <si>
    <t>3150122-12-54</t>
  </si>
  <si>
    <t>B09DDGCV4P</t>
  </si>
  <si>
    <t>2801-1482</t>
  </si>
  <si>
    <t>MISSILE V2 LEATHER SUIT 1 PC BLACK WHITE 56</t>
  </si>
  <si>
    <t>3150122-12-56</t>
  </si>
  <si>
    <t>B09DDDBPZ2</t>
  </si>
  <si>
    <t>2801-1483</t>
  </si>
  <si>
    <t>MISSILE V2 LEATHER SUIT 1 PC BLACK WHITE 58</t>
  </si>
  <si>
    <t>3150122-12-58</t>
  </si>
  <si>
    <t>B09DDDSBB8</t>
  </si>
  <si>
    <t>2801-1484</t>
  </si>
  <si>
    <t>MISSILE V2 LEATHER SUIT 1 PC BLACK WHITE 60</t>
  </si>
  <si>
    <t>3150122-12-60</t>
  </si>
  <si>
    <t>B09DDFWZC4</t>
  </si>
  <si>
    <t>2801-1453</t>
  </si>
  <si>
    <t>MISSILE V2 IGNITION LEATHER SUIT 1 PC BLACK RED FLUO 46</t>
  </si>
  <si>
    <t>3150222-1030-46</t>
  </si>
  <si>
    <t>B09DDDD2S5</t>
  </si>
  <si>
    <t>2801-1454</t>
  </si>
  <si>
    <t>MISSILE V2 IGNITION LEATHER SUIT 1 PC BLACK RED FLUO 48</t>
  </si>
  <si>
    <t>3150222-1030-48</t>
  </si>
  <si>
    <t>B09DDF15ZC</t>
  </si>
  <si>
    <t>2801-1455</t>
  </si>
  <si>
    <t>MISSILE V2 IGNITION LEATHER SUIT 1 PC BLACK RED FLUO 50</t>
  </si>
  <si>
    <t>3150222-1030-50</t>
  </si>
  <si>
    <t>B09DDCBBDM</t>
  </si>
  <si>
    <t>2801-1456</t>
  </si>
  <si>
    <t>MISSILE V2 IGNITION LEATHER SUIT 1 PC BLACK RED FLUO 52</t>
  </si>
  <si>
    <t>3150222-1030-52</t>
  </si>
  <si>
    <t>B09DDFHW3G</t>
  </si>
  <si>
    <t>2801-1457</t>
  </si>
  <si>
    <t>MISSILE V2 IGNITION LEATHER SUIT 1 PC BLACK RED FLUO 54</t>
  </si>
  <si>
    <t>3150222-1030-54</t>
  </si>
  <si>
    <t>B09DDCJQWX</t>
  </si>
  <si>
    <t>2801-1458</t>
  </si>
  <si>
    <t>MISSILE V2 IGNITION LEATHER SUIT 1 PC BLACK RED FLUO 56</t>
  </si>
  <si>
    <t>3150222-1030-56</t>
  </si>
  <si>
    <t>B09DDG268K</t>
  </si>
  <si>
    <t>2801-1459</t>
  </si>
  <si>
    <t>MISSILE V2 IGNITION LEATHER SUIT 1 PC BLACK RED FLUO 58</t>
  </si>
  <si>
    <t>3150222-1030-58</t>
  </si>
  <si>
    <t>B09DDFQML9</t>
  </si>
  <si>
    <t>2801-1460</t>
  </si>
  <si>
    <t>MISSILE V2 IGNITION LEATHER SUIT 1 PC BLACK RED FLUO 60</t>
  </si>
  <si>
    <t>3150222-1030-60</t>
  </si>
  <si>
    <t>B09DDH5828</t>
  </si>
  <si>
    <t>2801-1469</t>
  </si>
  <si>
    <t>MISSILE V2 IGNITION LEATHER SUIT 1 PC BLACK WHITE RED FLUO 46</t>
  </si>
  <si>
    <t>3150222-1231-46</t>
  </si>
  <si>
    <t>B09DDFLJ6N</t>
  </si>
  <si>
    <t>2801-1470</t>
  </si>
  <si>
    <t>MISSILE V2 IGNITION LEATHER SUIT 1 PC BLACK WHITE RED FLUO 48</t>
  </si>
  <si>
    <t>3150222-1231-48</t>
  </si>
  <si>
    <t>B09DDFBLB2</t>
  </si>
  <si>
    <t>2801-1471</t>
  </si>
  <si>
    <t>MISSILE V2 IGNITION LEATHER SUIT 1 PC BLACK WHITE RED FLUO 50</t>
  </si>
  <si>
    <t>3150222-1231-50</t>
  </si>
  <si>
    <t>B09DDFW8H6</t>
  </si>
  <si>
    <t>2801-1472</t>
  </si>
  <si>
    <t>MISSILE V2 IGNITION LEATHER SUIT 1 PC BLACK WHITE RED FLUO 52</t>
  </si>
  <si>
    <t>3150222-1231-52</t>
  </si>
  <si>
    <t>B09DDDMLBJ</t>
  </si>
  <si>
    <t>2801-1473</t>
  </si>
  <si>
    <t>MISSILE V2 IGNITION LEATHER SUIT 1 PC BLACK WHITE RED FLUO 54</t>
  </si>
  <si>
    <t>3150222-1231-54</t>
  </si>
  <si>
    <t>B09DDG4YY2</t>
  </si>
  <si>
    <t>2801-1474</t>
  </si>
  <si>
    <t>MISSILE V2 IGNITION LEATHER SUIT 1 PC BLACK WHITE RED FLUO 56</t>
  </si>
  <si>
    <t>3150222-1231-56</t>
  </si>
  <si>
    <t>B09DDGD2W3</t>
  </si>
  <si>
    <t>2801-1475</t>
  </si>
  <si>
    <t>MISSILE V2 IGNITION LEATHER SUIT 1 PC BLACK WHITE RED FLUO 58</t>
  </si>
  <si>
    <t>3150222-1231-58</t>
  </si>
  <si>
    <t>B09DDDM29Q</t>
  </si>
  <si>
    <t>2801-1476</t>
  </si>
  <si>
    <t>MISSILE V2 IGNITION LEATHER SUIT 1 PC BLACK WHITE RED FLUO 60</t>
  </si>
  <si>
    <t>3150222-1231-60</t>
  </si>
  <si>
    <t>B09DDFDN25</t>
  </si>
  <si>
    <t>2801-1461</t>
  </si>
  <si>
    <t>MISSILE V2 IGNITION LEATHER SUIT 1 PC METAL GRAY BLACK YELLOW RED FL 46</t>
  </si>
  <si>
    <t>3150222-9135-46</t>
  </si>
  <si>
    <t>B09DDG3KF1</t>
  </si>
  <si>
    <t>2801-1462</t>
  </si>
  <si>
    <t>MISSILE V2 IGNITION LEATHER SUIT 1 PC METAL GRAY BLACK YELLOW RED FL 48</t>
  </si>
  <si>
    <t>3150222-9135-48</t>
  </si>
  <si>
    <t>B09DDB8GVJ</t>
  </si>
  <si>
    <t>2801-1463</t>
  </si>
  <si>
    <t>MISSILE V2 IGNITION LEATHER SUIT 1 PC METAL GRAY BLACK YELLOW RED FL 50</t>
  </si>
  <si>
    <t>3150222-9135-50</t>
  </si>
  <si>
    <t>B09DDJ74VS</t>
  </si>
  <si>
    <t>2801-1464</t>
  </si>
  <si>
    <t>MISSILE V2 IGNITION LEATHER SUIT 1 PC METAL GRAY BLACK YELLOW RED FL 52</t>
  </si>
  <si>
    <t>3150222-9135-52</t>
  </si>
  <si>
    <t>B09DDG5BJB</t>
  </si>
  <si>
    <t>2801-1465</t>
  </si>
  <si>
    <t>MISSILE V2 IGNITION LEATHER SUIT 1 PC METAL GRAY BLACK YELLOW RED FL 54</t>
  </si>
  <si>
    <t>3150222-9135-54</t>
  </si>
  <si>
    <t>B09DDGB1ZP</t>
  </si>
  <si>
    <t>2801-1466</t>
  </si>
  <si>
    <t>MISSILE V2 IGNITION LEATHER SUIT 1 PC METAL GRAY BLACK YELLOW RED FL 56</t>
  </si>
  <si>
    <t>3150222-9135-56</t>
  </si>
  <si>
    <t>B09DDDMWCW</t>
  </si>
  <si>
    <t>2801-1467</t>
  </si>
  <si>
    <t>MISSILE V2 IGNITION LEATHER SUIT 1 PC METAL GRAY BLACK YELLOW RED FL 58</t>
  </si>
  <si>
    <t>3150222-9135-58</t>
  </si>
  <si>
    <t>B09DDFJQF8</t>
  </si>
  <si>
    <t>2801-1468</t>
  </si>
  <si>
    <t>MISSILE V2 IGNITION LEATHER SUIT 1 PC METAL GRAY BLACK YELLOW RED FL 60</t>
  </si>
  <si>
    <t>3150222-9135-60</t>
  </si>
  <si>
    <t>B09DDDY7QJ</t>
  </si>
  <si>
    <t>2801-1508</t>
  </si>
  <si>
    <t>FUSION LEATHER SUIT 1 PC BLACK RED FLUO 46</t>
  </si>
  <si>
    <t>3153022-1030-46</t>
  </si>
  <si>
    <t>B09DDCT11F</t>
  </si>
  <si>
    <t>2801-1509</t>
  </si>
  <si>
    <t>FUSION LEATHER SUIT 1 PC BLACK RED FLUO 48</t>
  </si>
  <si>
    <t>3153022-1030-48</t>
  </si>
  <si>
    <t>B09DDFK2D8</t>
  </si>
  <si>
    <t>2801-1510</t>
  </si>
  <si>
    <t>FUSION LEATHER SUIT 1 PC BLACK RED FLUO 50</t>
  </si>
  <si>
    <t>3153022-1030-50</t>
  </si>
  <si>
    <t>B09DDH5S3K</t>
  </si>
  <si>
    <t>2801-1511</t>
  </si>
  <si>
    <t>FUSION LEATHER SUIT 1 PC BLACK RED FLUO 52</t>
  </si>
  <si>
    <t>3153022-1030-52</t>
  </si>
  <si>
    <t>B09DDFLMR8</t>
  </si>
  <si>
    <t>2801-1512</t>
  </si>
  <si>
    <t>FUSION LEATHER SUIT 1 PC BLACK RED FLUO 54</t>
  </si>
  <si>
    <t>3153022-1030-54</t>
  </si>
  <si>
    <t>B09DDF8TDW</t>
  </si>
  <si>
    <t>2801-1513</t>
  </si>
  <si>
    <t>FUSION LEATHER SUIT 1 PC BLACK RED FLUO 56</t>
  </si>
  <si>
    <t>3153022-1030-56</t>
  </si>
  <si>
    <t>B09DDF8JKF</t>
  </si>
  <si>
    <t>2801-1514</t>
  </si>
  <si>
    <t>FUSION LEATHER SUIT 1 PC BLACK RED FLUO 58</t>
  </si>
  <si>
    <t>3153022-1030-58</t>
  </si>
  <si>
    <t>B09DDGH7HL</t>
  </si>
  <si>
    <t>2801-1501</t>
  </si>
  <si>
    <t>FUSION LEATHER SUIT 1 PC BLACK WHITE 46</t>
  </si>
  <si>
    <t>3153022-12-46</t>
  </si>
  <si>
    <t>B09DDF5RSC</t>
  </si>
  <si>
    <t>2801-1502</t>
  </si>
  <si>
    <t>FUSION LEATHER SUIT 1 PC BLACK WHITE 48</t>
  </si>
  <si>
    <t>3153022-12-48</t>
  </si>
  <si>
    <t>B09DDCR4SV</t>
  </si>
  <si>
    <t>2801-1503</t>
  </si>
  <si>
    <t>FUSION LEATHER SUIT 1 PC BLACK WHITE 50</t>
  </si>
  <si>
    <t>3153022-12-50</t>
  </si>
  <si>
    <t>B09DDDM8TF</t>
  </si>
  <si>
    <t>2801-1504</t>
  </si>
  <si>
    <t>FUSION LEATHER SUIT 1 PC BLACK WHITE 52</t>
  </si>
  <si>
    <t>3153022-12-52</t>
  </si>
  <si>
    <t>B09DDG4W7C</t>
  </si>
  <si>
    <t>2801-1505</t>
  </si>
  <si>
    <t>FUSION LEATHER SUIT 1 PC BLACK WHITE 54</t>
  </si>
  <si>
    <t>3153022-12-54</t>
  </si>
  <si>
    <t>B09DDFLMR9</t>
  </si>
  <si>
    <t>2801-1506</t>
  </si>
  <si>
    <t>FUSION LEATHER SUIT 1 PC BLACK WHITE 56</t>
  </si>
  <si>
    <t>3153022-12-56</t>
  </si>
  <si>
    <t>B09DDGB6SK</t>
  </si>
  <si>
    <t>2801-1507</t>
  </si>
  <si>
    <t>FUSION LEATHER SUIT 1 PC BLACK WHITE 58</t>
  </si>
  <si>
    <t>3153022-12-58</t>
  </si>
  <si>
    <t>B09DDF41S6</t>
  </si>
  <si>
    <t>MISSILE V2 LEATHER SUIT 2 PC BLACK WHITE 46</t>
  </si>
  <si>
    <t>3160122-12-46</t>
  </si>
  <si>
    <t>B09DDB2Z43</t>
  </si>
  <si>
    <t>2802-0504</t>
  </si>
  <si>
    <t>MISSILE V2 LEATHER SUIT 2 PC BLACK WHITE 48</t>
  </si>
  <si>
    <t>3160122-12-48</t>
  </si>
  <si>
    <t>B09DDGXGTK</t>
  </si>
  <si>
    <t>2802-0505</t>
  </si>
  <si>
    <t>MISSILE V2 LEATHER SUIT 2 PC BLACK WHITE 50</t>
  </si>
  <si>
    <t>3160122-12-50</t>
  </si>
  <si>
    <t>B09DDGCMVW</t>
  </si>
  <si>
    <t>2802-0506</t>
  </si>
  <si>
    <t>MISSILE V2 LEATHER SUIT 2 PC BLACK WHITE 52</t>
  </si>
  <si>
    <t>3160122-12-52</t>
  </si>
  <si>
    <t>B09DDFZ7K8</t>
  </si>
  <si>
    <t>2802-0507</t>
  </si>
  <si>
    <t>MISSILE V2 LEATHER SUIT 2 PC BLACK WHITE 54</t>
  </si>
  <si>
    <t>3160122-12-54</t>
  </si>
  <si>
    <t>B09DDCQTVF</t>
  </si>
  <si>
    <t>2802-0508</t>
  </si>
  <si>
    <t>MISSILE V2 LEATHER SUIT 2 PC BLACK WHITE 56</t>
  </si>
  <si>
    <t>3160122-12-56</t>
  </si>
  <si>
    <t>B09DDCRB77</t>
  </si>
  <si>
    <t>2802-0509</t>
  </si>
  <si>
    <t>MISSILE V2 LEATHER SUIT 2 PC BLACK WHITE 58</t>
  </si>
  <si>
    <t>3160122-12-58</t>
  </si>
  <si>
    <t>B09DDDDM79</t>
  </si>
  <si>
    <t>2802-0510</t>
  </si>
  <si>
    <t>MISSILE V2 LEATHER SUIT 2 PC BLACK WHITE 60</t>
  </si>
  <si>
    <t>3160122-12-60</t>
  </si>
  <si>
    <t>B09DDBFZRG</t>
  </si>
  <si>
    <t>2803-0092</t>
  </si>
  <si>
    <t>STELLA MISSILE V2 SUIT 1PC BLACK WHITE 38</t>
  </si>
  <si>
    <t>3180122-12-38</t>
  </si>
  <si>
    <t>B09DDDYLJ5</t>
  </si>
  <si>
    <t>2803-0093</t>
  </si>
  <si>
    <t>STELLA MISSILE V2 SUIT 1PC BLACK WHITE 40</t>
  </si>
  <si>
    <t>3180122-12-40</t>
  </si>
  <si>
    <t>B09DDFTV8X</t>
  </si>
  <si>
    <t>2803-0094</t>
  </si>
  <si>
    <t>STELLA MISSILE V2 SUIT 1PC BLACK WHITE 42</t>
  </si>
  <si>
    <t>3180122-12-42</t>
  </si>
  <si>
    <t>B09DDW8G23</t>
  </si>
  <si>
    <t>2803-0095</t>
  </si>
  <si>
    <t>STELLA MISSILE V2 SUIT 1PC BLACK WHITE 44</t>
  </si>
  <si>
    <t>3180122-12-44</t>
  </si>
  <si>
    <t>B09DDC1DYH</t>
  </si>
  <si>
    <t>2803-0096</t>
  </si>
  <si>
    <t>STELLA MISSILE V2 SUIT 1PC BLACK WHITE 46</t>
  </si>
  <si>
    <t>3180122-12-46</t>
  </si>
  <si>
    <t>B09DDDCBTX</t>
  </si>
  <si>
    <t>2803-0097</t>
  </si>
  <si>
    <t>STELLA MISSILE V2 SUIT 1PC BLACK WHITE 48</t>
  </si>
  <si>
    <t>3180122-12-48</t>
  </si>
  <si>
    <t>B09DDDJ9BT</t>
  </si>
  <si>
    <t>2803-0098</t>
  </si>
  <si>
    <t>STELLA MISSILE V2 SUIT 1PC BLACK WHITE 50</t>
  </si>
  <si>
    <t>3180122-12-50</t>
  </si>
  <si>
    <t>B09DDDYFP5</t>
  </si>
  <si>
    <t>2803-0099</t>
  </si>
  <si>
    <t>STELLA MISSILE V2 SUIT 1PC BLACK DIVA PINK SLATE 38</t>
  </si>
  <si>
    <t>3180122-1838-38</t>
  </si>
  <si>
    <t>B09DDBZTVW</t>
  </si>
  <si>
    <t>2803-0100</t>
  </si>
  <si>
    <t>STELLA MISSILE V2 SUIT 1PC BLACK DIVA PINK SLATE 40</t>
  </si>
  <si>
    <t>3180122-1838-40</t>
  </si>
  <si>
    <t>B09DDD4QMN</t>
  </si>
  <si>
    <t>2803-0101</t>
  </si>
  <si>
    <t>STELLA MISSILE V2 SUIT 1PC BLACK DIVA PINK SLATE 42</t>
  </si>
  <si>
    <t>3180122-1838-42</t>
  </si>
  <si>
    <t>B09DDFQ4GD</t>
  </si>
  <si>
    <t>2803-0102</t>
  </si>
  <si>
    <t>STELLA MISSILE V2 SUIT 1PC BLACK DIVA PINK SLATE 44</t>
  </si>
  <si>
    <t>3180122-1838-44</t>
  </si>
  <si>
    <t>B09DDD98XG</t>
  </si>
  <si>
    <t>2803-0103</t>
  </si>
  <si>
    <t>STELLA MISSILE V2 SUIT 1PC BLACK DIVA PINK SLATE 46</t>
  </si>
  <si>
    <t>3180122-1838-46</t>
  </si>
  <si>
    <t>B09DDDSZ9T</t>
  </si>
  <si>
    <t>2803-0104</t>
  </si>
  <si>
    <t>STELLA MISSILE V2 SUIT 1PC BLACK DIVA PINK SLATE 48</t>
  </si>
  <si>
    <t>3180122-1838-48</t>
  </si>
  <si>
    <t>B09DDGW8P3</t>
  </si>
  <si>
    <t>2803-0105</t>
  </si>
  <si>
    <t>STELLA MISSILE V2 SUIT 1PC BLACK DIVA PINK SLATE 50</t>
  </si>
  <si>
    <t>3180122-1838-50</t>
  </si>
  <si>
    <t>B09D4X2DRV</t>
  </si>
  <si>
    <t>2820-5715</t>
  </si>
  <si>
    <t>T-SP S IGNITION WATERPROOF JACKET BLACK WHITE RED FLUO 3XL</t>
  </si>
  <si>
    <t>3200322-1231-3XL</t>
  </si>
  <si>
    <t>B09D55VQ4N</t>
  </si>
  <si>
    <t>2820-5716</t>
  </si>
  <si>
    <t>T-SP S IGNITION WATERPROOF JACKET BLACK WHITE RED FLUO 4XL</t>
  </si>
  <si>
    <t>3200322-1231-4XL</t>
  </si>
  <si>
    <t>B09D4WWGGZ</t>
  </si>
  <si>
    <t>2820-5717</t>
  </si>
  <si>
    <t>T-SP S IGNITION WATERPROOF JACKET BLACK WHITE RED FLUO 5XL</t>
  </si>
  <si>
    <t>3200322-1231-5XL</t>
  </si>
  <si>
    <t>B09D4LL3CX</t>
  </si>
  <si>
    <t>2820-5712</t>
  </si>
  <si>
    <t>T-SP S IGNITION WATERPROOF JACKET BLACK WHITE RED FLUO L</t>
  </si>
  <si>
    <t>3200322-1231-L</t>
  </si>
  <si>
    <t>B09D4XWDN7</t>
  </si>
  <si>
    <t>2820-5711</t>
  </si>
  <si>
    <t>T-SP S IGNITION WATERPROOF JACKET BLACK WHITE RED FLUO M</t>
  </si>
  <si>
    <t>3200322-1231-M</t>
  </si>
  <si>
    <t>B09D53W4TQ</t>
  </si>
  <si>
    <t>2820-5710</t>
  </si>
  <si>
    <t>T-SP S IGNITION WATERPROOF JACKET BLACK WHITE RED FLUO S</t>
  </si>
  <si>
    <t>3200322-1231-S</t>
  </si>
  <si>
    <t>B09D4X18R5</t>
  </si>
  <si>
    <t>2820-5713</t>
  </si>
  <si>
    <t>T-SP S IGNITION WATERPROOF JACKET BLACK WHITE RED FLUO XL</t>
  </si>
  <si>
    <t>3200322-1231-XL</t>
  </si>
  <si>
    <t>B09D4WQ2FB</t>
  </si>
  <si>
    <t>2820-5714</t>
  </si>
  <si>
    <t>T-SP S IGNITION WATERPROOF JACKET BLACK WHITE RED FLUO XXL</t>
  </si>
  <si>
    <t>3200322-1231-XXL</t>
  </si>
  <si>
    <t>B09D4YP5ZS</t>
  </si>
  <si>
    <t>2820-5723</t>
  </si>
  <si>
    <t>T-SP S IGNITION WATERPROOF JACKET BLACK YELLOW FLUO 3XL</t>
  </si>
  <si>
    <t>3200322-155-3XL</t>
  </si>
  <si>
    <t>B09D4NJD8Q</t>
  </si>
  <si>
    <t>2820-5724</t>
  </si>
  <si>
    <t>T-SP S IGNITION WATERPROOF JACKET BLACK YELLOW FLUO 4XL</t>
  </si>
  <si>
    <t>3200322-155-4XL</t>
  </si>
  <si>
    <t>B09D5DJ919</t>
  </si>
  <si>
    <t>2820-5725</t>
  </si>
  <si>
    <t>T-SP S IGNITION WATERPROOF JACKET BLACK YELLOW FLUO 5XL</t>
  </si>
  <si>
    <t>3200322-155-5XL</t>
  </si>
  <si>
    <t>B09D4T4NV2</t>
  </si>
  <si>
    <t>2820-5720</t>
  </si>
  <si>
    <t>T-SP S IGNITION WATERPROOF JACKET BLACK YELLOW FLUO L</t>
  </si>
  <si>
    <t>3200322-155-L</t>
  </si>
  <si>
    <t>B09D51XLJ1</t>
  </si>
  <si>
    <t>2820-5719</t>
  </si>
  <si>
    <t>T-SP S IGNITION WATERPROOF JACKET BLACK YELLOW FLUO M</t>
  </si>
  <si>
    <t>3200322-155-M</t>
  </si>
  <si>
    <t>B09D4XWHXY</t>
  </si>
  <si>
    <t>2820-5718</t>
  </si>
  <si>
    <t>T-SP S IGNITION WATERPROOF JACKET BLACK YELLOW FLUO S</t>
  </si>
  <si>
    <t>3200322-155-S</t>
  </si>
  <si>
    <t>B09D4WWGH1</t>
  </si>
  <si>
    <t>2820-5721</t>
  </si>
  <si>
    <t>T-SP S IGNITION WATERPROOF JACKET BLACK YELLOW FLUO XL</t>
  </si>
  <si>
    <t>3200322-155-XL</t>
  </si>
  <si>
    <t>B09D522DLN</t>
  </si>
  <si>
    <t>2820-5722</t>
  </si>
  <si>
    <t>T-SP S IGNITION WATERPROOF JACKET BLACK YELLOW FLUO XXL</t>
  </si>
  <si>
    <t>3200322-155-XXL</t>
  </si>
  <si>
    <t>B09D52FRVC</t>
  </si>
  <si>
    <t>2820-5708</t>
  </si>
  <si>
    <t>ANDES V3 DRYSTAR JACKET BLACK YELLOW FLUO 3XL</t>
  </si>
  <si>
    <t>3207521-155-3XL</t>
  </si>
  <si>
    <t>B09D55KQCP</t>
  </si>
  <si>
    <t>2820-5709</t>
  </si>
  <si>
    <t>ANDES V3 DRYSTAR JACKET BLACK YELLOW FLUO 4XL</t>
  </si>
  <si>
    <t>3207521-155-4XL</t>
  </si>
  <si>
    <t>B09D57Z1YR</t>
  </si>
  <si>
    <t>2820-5705</t>
  </si>
  <si>
    <t>ANDES V3 DRYSTAR JACKET BLACK YELLOW FLUO L</t>
  </si>
  <si>
    <t>3207521-155-L</t>
  </si>
  <si>
    <t>B09D53Z1CS</t>
  </si>
  <si>
    <t>2820-5704</t>
  </si>
  <si>
    <t>ANDES V3 DRYSTAR JACKET BLACK YELLOW FLUO M</t>
  </si>
  <si>
    <t>3207521-155-M</t>
  </si>
  <si>
    <t>B09D561NJN</t>
  </si>
  <si>
    <t>2820-5703</t>
  </si>
  <si>
    <t>ANDES V3 DRYSTAR JACKET BLACK YELLOW FLUO S</t>
  </si>
  <si>
    <t>3207521-155-S</t>
  </si>
  <si>
    <t>B09D4XL61P</t>
  </si>
  <si>
    <t>2820-5706</t>
  </si>
  <si>
    <t>ANDES V3 DRYSTAR JACKET BLACK YELLOW FLUO XL</t>
  </si>
  <si>
    <t>3207521-155-XL</t>
  </si>
  <si>
    <t>B09D51PPLF</t>
  </si>
  <si>
    <t>2820-5707</t>
  </si>
  <si>
    <t>ANDES V3 DRYSTAR JACKET BLACK YELLOW FLUO XXL</t>
  </si>
  <si>
    <t>3207521-155-XXL</t>
  </si>
  <si>
    <t>B09D4JQKL4</t>
  </si>
  <si>
    <t>2820-5701</t>
  </si>
  <si>
    <t>ANDES V3 DRYSTAR JACKET DARK GRAY BLACK BRIGHT RED 3XL</t>
  </si>
  <si>
    <t>3207521-9018-3XL</t>
  </si>
  <si>
    <t>B09D52RQCT</t>
  </si>
  <si>
    <t>2820-5702</t>
  </si>
  <si>
    <t>ANDES V3 DRYSTAR JACKET DARK GRAY BLACK BRIGHT RED 4XL</t>
  </si>
  <si>
    <t>3207521-9018-4XL</t>
  </si>
  <si>
    <t>B09D4X173K</t>
  </si>
  <si>
    <t>2820-5698</t>
  </si>
  <si>
    <t>ANDES V3 DRYSTAR JACKET DARK GRAY BLACK BRIGHT RED L</t>
  </si>
  <si>
    <t>3207521-9018-L</t>
  </si>
  <si>
    <t>B09D51H1HT</t>
  </si>
  <si>
    <t>2820-5697</t>
  </si>
  <si>
    <t>ANDES V3 DRYSTAR JACKET DARK GRAY BLACK BRIGHT RED M</t>
  </si>
  <si>
    <t>3207521-9018-M</t>
  </si>
  <si>
    <t>B09D4YL7HX</t>
  </si>
  <si>
    <t>2820-5696</t>
  </si>
  <si>
    <t>ANDES V3 DRYSTAR JACKET DARK GRAY BLACK BRIGHT RED S</t>
  </si>
  <si>
    <t>3207521-9018-S</t>
  </si>
  <si>
    <t>B09D59S6Q3</t>
  </si>
  <si>
    <t>2820-5699</t>
  </si>
  <si>
    <t>ANDES V3 DRYSTAR JACKET DARK GRAY BLACK BRIGHT RED XL</t>
  </si>
  <si>
    <t>3207521-9018-XL</t>
  </si>
  <si>
    <t>B09D53N1MV</t>
  </si>
  <si>
    <t>2820-5700</t>
  </si>
  <si>
    <t>ANDES V3 DRYSTAR JACKET DARK GRAY BLACK BRIGHT RED XXL</t>
  </si>
  <si>
    <t>3207521-9018-XXL</t>
  </si>
  <si>
    <t>B09D53W5DX</t>
  </si>
  <si>
    <t>2820-5731</t>
  </si>
  <si>
    <t>STRATOS V2 TECHSHELL DRYSTAR JACKET FOREST BLACK 3XL</t>
  </si>
  <si>
    <t>3209720-680-3XL</t>
  </si>
  <si>
    <t>B09D4TW95P</t>
  </si>
  <si>
    <t>2820-5732</t>
  </si>
  <si>
    <t>STRATOS V2 TECHSHELL DRYSTAR JACKET FOREST BLACK 4XL</t>
  </si>
  <si>
    <t>3209720-680-4XL</t>
  </si>
  <si>
    <t>B09D51YPKY</t>
  </si>
  <si>
    <t>2820-5728</t>
  </si>
  <si>
    <t>STRATOS V2 TECHSHELL DRYSTAR JACKET FOREST BLACK L</t>
  </si>
  <si>
    <t>3209720-680-L</t>
  </si>
  <si>
    <t>B09D4T9ZKN</t>
  </si>
  <si>
    <t>2820-5727</t>
  </si>
  <si>
    <t>STRATOS V2 TECHSHELL DRYSTAR JACKET FOREST BLACK M</t>
  </si>
  <si>
    <t>3209720-680-M</t>
  </si>
  <si>
    <t>B09D4WTXRV</t>
  </si>
  <si>
    <t>2820-5726</t>
  </si>
  <si>
    <t>STRATOS V2 TECHSHELL DRYSTAR JACKET FOREST BLACK S</t>
  </si>
  <si>
    <t>3209720-680-S</t>
  </si>
  <si>
    <t>B09D4QTXQT</t>
  </si>
  <si>
    <t>2820-5729</t>
  </si>
  <si>
    <t>STRATOS V2 TECHSHELL DRYSTAR JACKET FOREST BLACK XL</t>
  </si>
  <si>
    <t>3209720-680-XL</t>
  </si>
  <si>
    <t>B09D58Z7V2</t>
  </si>
  <si>
    <t>2820-5730</t>
  </si>
  <si>
    <t>STRATOS V2 TECHSHELL DRYSTAR JACKET FOREST BLACK XXL</t>
  </si>
  <si>
    <t>3209720-680-XXL</t>
  </si>
  <si>
    <t>B09D51Z58W</t>
  </si>
  <si>
    <t>2822-1434</t>
  </si>
  <si>
    <t>STELLA GRAVITY DRYSTAR JACKET BLACK BLACK L</t>
  </si>
  <si>
    <t>3213722-1100-L</t>
  </si>
  <si>
    <t>B09D54TW2R</t>
  </si>
  <si>
    <t>2822-1433</t>
  </si>
  <si>
    <t>STELLA GRAVITY DRYSTAR JACKET BLACK BLACK M</t>
  </si>
  <si>
    <t>3213722-1100-M</t>
  </si>
  <si>
    <t>B09D4X2RS4</t>
  </si>
  <si>
    <t>2822-1432</t>
  </si>
  <si>
    <t>STELLA GRAVITY DRYSTAR JACKET BLACK BLACK S</t>
  </si>
  <si>
    <t>3213722-1100-S</t>
  </si>
  <si>
    <t>B09D51XV4Y</t>
  </si>
  <si>
    <t>2822-1435</t>
  </si>
  <si>
    <t>STELLA GRAVITY DRYSTAR JACKET BLACK BLACK XL</t>
  </si>
  <si>
    <t>3213722-1100-XL</t>
  </si>
  <si>
    <t>B09D52SH7G</t>
  </si>
  <si>
    <t>2822-1436</t>
  </si>
  <si>
    <t>STELLA GRAVITY DRYSTAR JACKET BLACK BLACK XXL</t>
  </si>
  <si>
    <t>3213722-1100-XXL</t>
  </si>
  <si>
    <t>B09D53LXP1</t>
  </si>
  <si>
    <t>2822-1439</t>
  </si>
  <si>
    <t>STELLA GRAVITY DRYSTAR JACKET SLATE L</t>
  </si>
  <si>
    <t>3213722-980-L</t>
  </si>
  <si>
    <t>B09D57Q3NC</t>
  </si>
  <si>
    <t>2822-1438</t>
  </si>
  <si>
    <t>STELLA GRAVITY DRYSTAR JACKET SLATE M</t>
  </si>
  <si>
    <t>3213722-980-M</t>
  </si>
  <si>
    <t>B09D4ZFZK5</t>
  </si>
  <si>
    <t>2822-1437</t>
  </si>
  <si>
    <t>STELLA GRAVITY DRYSTAR JACKET SLATE S</t>
  </si>
  <si>
    <t>3213722-980-S</t>
  </si>
  <si>
    <t>B09D4JNMYL</t>
  </si>
  <si>
    <t>2822-1440</t>
  </si>
  <si>
    <t>STELLA GRAVITY DRYSTAR JACKET SLATE XL</t>
  </si>
  <si>
    <t>3213722-980-XL</t>
  </si>
  <si>
    <t>B09D55KDYT</t>
  </si>
  <si>
    <t>2822-1441</t>
  </si>
  <si>
    <t>STELLA GRAVITY DRYSTAR JACKET SLATE XXL</t>
  </si>
  <si>
    <t>3213722-980-XXL</t>
  </si>
  <si>
    <t>B09DFJ63XL</t>
  </si>
  <si>
    <t>2823-0361</t>
  </si>
  <si>
    <t>STELLA GRAVITY DRYSTAR PANTS BLACK BLACK L</t>
  </si>
  <si>
    <t>3233722-1100-L</t>
  </si>
  <si>
    <t>B09DF2DQ72</t>
  </si>
  <si>
    <t>2823-0360</t>
  </si>
  <si>
    <t>STELLA GRAVITY DRYSTAR PANTS BLACK BLACK M</t>
  </si>
  <si>
    <t>3233722-1100-M</t>
  </si>
  <si>
    <t>B09DDX5BKX</t>
  </si>
  <si>
    <t>2823-0359</t>
  </si>
  <si>
    <t>STELLA GRAVITY DRYSTAR PANTS BLACK BLACK S</t>
  </si>
  <si>
    <t>3233722-1100-S</t>
  </si>
  <si>
    <t>B09DF78M5Y</t>
  </si>
  <si>
    <t>2823-0362</t>
  </si>
  <si>
    <t>STELLA GRAVITY DRYSTAR PANTS BLACK BLACK XL</t>
  </si>
  <si>
    <t>3233722-1100-XL</t>
  </si>
  <si>
    <t>B09DFDBLN6</t>
  </si>
  <si>
    <t>STELLA GRAVITY DRYSTAR PANTS BLACK BLACK XS</t>
  </si>
  <si>
    <t>3233722-1100-XS</t>
  </si>
  <si>
    <t>B09DFFY4D1</t>
  </si>
  <si>
    <t>2823-0363</t>
  </si>
  <si>
    <t>STELLA GRAVITY DRYSTAR PANTS BLACK BLACK XXL</t>
  </si>
  <si>
    <t>3233722-1100-XXL</t>
  </si>
  <si>
    <t>B09D8NLG6M</t>
  </si>
  <si>
    <t>B09D8N3ZM5</t>
  </si>
  <si>
    <t>B097MF2HX3</t>
  </si>
  <si>
    <t>B097MG2KVS</t>
  </si>
  <si>
    <t>B097MF1WVR</t>
  </si>
  <si>
    <t>B097MF6L3J</t>
  </si>
  <si>
    <t>B097MFTVZK</t>
  </si>
  <si>
    <t>VENTURE XT JKT BLACK BLACK XXL</t>
  </si>
  <si>
    <t>3303022-1100-XXL</t>
  </si>
  <si>
    <t>B09D8PF4B9</t>
  </si>
  <si>
    <t>B09D8KKY48</t>
  </si>
  <si>
    <t>B097MFL89M</t>
  </si>
  <si>
    <t>B097MDXVST</t>
  </si>
  <si>
    <t>B097MFPVGF</t>
  </si>
  <si>
    <t>B097MFB6TV</t>
  </si>
  <si>
    <t>B097MF9VXH</t>
  </si>
  <si>
    <t>VENTURE XT JKT MOJAV CAMO ON XXL</t>
  </si>
  <si>
    <t>3303022-824-XXL</t>
  </si>
  <si>
    <t>B09D8NDXRH</t>
  </si>
  <si>
    <t>B09D8P5NYG</t>
  </si>
  <si>
    <t>B097MF991F</t>
  </si>
  <si>
    <t>B097MF5TST</t>
  </si>
  <si>
    <t>B097MF67S6</t>
  </si>
  <si>
    <t>VENTURE XT JKT CAMEL BLACK XXL</t>
  </si>
  <si>
    <t>3303022-879-XXL</t>
  </si>
  <si>
    <t>B09D6CNCLH</t>
  </si>
  <si>
    <t>B09D6FLKHP</t>
  </si>
  <si>
    <t>B09D64QCW9</t>
  </si>
  <si>
    <t>B09D6PSFYW</t>
  </si>
  <si>
    <t>B09D64YCB6</t>
  </si>
  <si>
    <t>B09D6BXN5H</t>
  </si>
  <si>
    <t>B09D64M6HW</t>
  </si>
  <si>
    <t>VENTURE XT PANTS IB BLACK XXL</t>
  </si>
  <si>
    <t>3323022-10-XXL</t>
  </si>
  <si>
    <t>B09D6K9T91</t>
  </si>
  <si>
    <t>2901-9537</t>
  </si>
  <si>
    <t>VENTURE XT PANTS IN BOOT CAMEL BLACK 3XL</t>
  </si>
  <si>
    <t>3323022-879-3XL</t>
  </si>
  <si>
    <t>B09D6TLRNX</t>
  </si>
  <si>
    <t>2901-9538</t>
  </si>
  <si>
    <t>VENTURE XT PANTS IN BOOT CAMEL BLACK 4XL</t>
  </si>
  <si>
    <t>3323022-879-4XL</t>
  </si>
  <si>
    <t>B09D64W8P5</t>
  </si>
  <si>
    <t>2901-9534</t>
  </si>
  <si>
    <t>VENTURE XT PANTS IN BOOT CAMEL BLACK L</t>
  </si>
  <si>
    <t>3323022-879-L</t>
  </si>
  <si>
    <t>B09D62MVBY</t>
  </si>
  <si>
    <t>2901-9533</t>
  </si>
  <si>
    <t>VENTURE XT PANTS IN BOOT CAMEL BLACK M</t>
  </si>
  <si>
    <t>3323022-879-M</t>
  </si>
  <si>
    <t>B09D693Q1F</t>
  </si>
  <si>
    <t>2901-9532</t>
  </si>
  <si>
    <t>VENTURE XT PANTS IN BOOT CAMEL BLACK S</t>
  </si>
  <si>
    <t>3323022-879-S</t>
  </si>
  <si>
    <t>B09D646VHW</t>
  </si>
  <si>
    <t>2901-9535</t>
  </si>
  <si>
    <t>VENTURE XT PANTS IN BOOT CAMEL BLACK XL</t>
  </si>
  <si>
    <t>3323022-879-XL</t>
  </si>
  <si>
    <t>B09D64KN82</t>
  </si>
  <si>
    <t>2901-9536</t>
  </si>
  <si>
    <t>VENTURE XT PANTS IN BOOT CAMEL BLACK XXL</t>
  </si>
  <si>
    <t>3323022-879-XXL</t>
  </si>
  <si>
    <t>B09D6879XH</t>
  </si>
  <si>
    <t>B09D6FRV7Y</t>
  </si>
  <si>
    <t>B097MLL49K</t>
  </si>
  <si>
    <t>B097MHX1Z6</t>
  </si>
  <si>
    <t>B097MKSLQC</t>
  </si>
  <si>
    <t>B097MLM7PH</t>
  </si>
  <si>
    <t>B097MK4GT7</t>
  </si>
  <si>
    <t>VENTURE XT PANTS OB BLACK XXL</t>
  </si>
  <si>
    <t>3323122-10-XXL</t>
  </si>
  <si>
    <t>B09D64K7L8</t>
  </si>
  <si>
    <t>B09D6K8DXT</t>
  </si>
  <si>
    <t>B097MK2SLJ</t>
  </si>
  <si>
    <t>B097MLC65V</t>
  </si>
  <si>
    <t>B097ML3CFZ</t>
  </si>
  <si>
    <t>B097MKL33J</t>
  </si>
  <si>
    <t>B097MLJ1BF</t>
  </si>
  <si>
    <t>VENTURE XT PANTS OB CAMEL XXL</t>
  </si>
  <si>
    <t>3323122-879-XXL</t>
  </si>
  <si>
    <t>B09D6BCLQ2</t>
  </si>
  <si>
    <t>3310-0949</t>
  </si>
  <si>
    <t>HT-3 HEAT TECH DRYSTAR GLOVES BLACK 3XL</t>
  </si>
  <si>
    <t>3523722-10-3XL</t>
  </si>
  <si>
    <t>B09D5X6N4D</t>
  </si>
  <si>
    <t>3310-0946</t>
  </si>
  <si>
    <t>HT-3 HEAT TECH DRYSTAR GLOVES BLACK L</t>
  </si>
  <si>
    <t>3523722-10-L</t>
  </si>
  <si>
    <t>B09D5ZS72W</t>
  </si>
  <si>
    <t>3310-0945</t>
  </si>
  <si>
    <t>HT-3 HEAT TECH DRYSTAR GLOVES BLACK M</t>
  </si>
  <si>
    <t>3523722-10-M</t>
  </si>
  <si>
    <t>B09D5LWV3L</t>
  </si>
  <si>
    <t>3310-0944</t>
  </si>
  <si>
    <t>HT-3 HEAT TECH DRYSTAR GLOVES BLACK S</t>
  </si>
  <si>
    <t>3523722-10-S</t>
  </si>
  <si>
    <t>B09D5YJZR5</t>
  </si>
  <si>
    <t>3310-0947</t>
  </si>
  <si>
    <t>HT-3 HEAT TECH DRYSTAR GLOVES BLACK XL</t>
  </si>
  <si>
    <t>3523722-10-XL</t>
  </si>
  <si>
    <t>B09D5NRPPH</t>
  </si>
  <si>
    <t>3310-0948</t>
  </si>
  <si>
    <t>HT-3 HEAT TECH DRYSTAR GLOVES BLACK XXL</t>
  </si>
  <si>
    <t>3523722-10-XXL</t>
  </si>
  <si>
    <t>B09D67CX8W</t>
  </si>
  <si>
    <t>3310-0943</t>
  </si>
  <si>
    <t>HT-5 HEAT TECH DRYSTAR GLOVES BLACK 3XL</t>
  </si>
  <si>
    <t>3523822-10-3XL</t>
  </si>
  <si>
    <t>B09D65CDP5</t>
  </si>
  <si>
    <t>3310-0940</t>
  </si>
  <si>
    <t>HT-5 HEAT TECH DRYSTAR GLOVES BLACK L</t>
  </si>
  <si>
    <t>3523822-10-L</t>
  </si>
  <si>
    <t>B09D6GWL9P</t>
  </si>
  <si>
    <t>3310-0939</t>
  </si>
  <si>
    <t>HT-5 HEAT TECH DRYSTAR GLOVES BLACK M</t>
  </si>
  <si>
    <t>3523822-10-M</t>
  </si>
  <si>
    <t>B09D5TFXX9</t>
  </si>
  <si>
    <t>3310-0938</t>
  </si>
  <si>
    <t>HT-5 HEAT TECH DRYSTAR GLOVES BLACK S</t>
  </si>
  <si>
    <t>3523822-10-S</t>
  </si>
  <si>
    <t>B09D5Y9CNX</t>
  </si>
  <si>
    <t>3310-0941</t>
  </si>
  <si>
    <t>HT-5 HEAT TECH DRYSTAR GLOVES BLACK XL</t>
  </si>
  <si>
    <t>3523822-10-XL</t>
  </si>
  <si>
    <t>B09D6FRX33</t>
  </si>
  <si>
    <t>3310-0942</t>
  </si>
  <si>
    <t>HT-5 HEAT TECH DRYSTAR GLOVES BLACK XXL</t>
  </si>
  <si>
    <t>3523822-10-XXL</t>
  </si>
  <si>
    <t>B09D6BBDBW</t>
  </si>
  <si>
    <t>3310-0937</t>
  </si>
  <si>
    <t>HT-7 HEAT TECH DRYSTAR GLOVES BLACK 3XL</t>
  </si>
  <si>
    <t>3523922-10-3XL</t>
  </si>
  <si>
    <t>B09D6113KT</t>
  </si>
  <si>
    <t>3310-0934</t>
  </si>
  <si>
    <t>HT-7 HEAT TECH DRYSTAR GLOVES BLACK L</t>
  </si>
  <si>
    <t>3523922-10-L</t>
  </si>
  <si>
    <t>B09D67G3DX</t>
  </si>
  <si>
    <t>3310-0933</t>
  </si>
  <si>
    <t>HT-7 HEAT TECH DRYSTAR GLOVES BLACK M</t>
  </si>
  <si>
    <t>3523922-10-M</t>
  </si>
  <si>
    <t>B09D64JHFV</t>
  </si>
  <si>
    <t>3310-0932</t>
  </si>
  <si>
    <t>HT-7 HEAT TECH DRYSTAR GLOVES BLACK S</t>
  </si>
  <si>
    <t>3523922-10-S</t>
  </si>
  <si>
    <t>B09D6HKGBL</t>
  </si>
  <si>
    <t>3310-0935</t>
  </si>
  <si>
    <t>HT-7 HEAT TECH DRYSTAR GLOVES BLACK XL</t>
  </si>
  <si>
    <t>3523922-10-XL</t>
  </si>
  <si>
    <t>B09D6F3R75</t>
  </si>
  <si>
    <t>3310-0936</t>
  </si>
  <si>
    <t>HT-7 HEAT TECH DRYSTAR GLOVES BLACK XXL</t>
  </si>
  <si>
    <t>3523922-10-XXL</t>
  </si>
  <si>
    <t>B09D5SXN89</t>
  </si>
  <si>
    <t>BELIZE V2 DRYSTAR GLOVES BLACK 3XL</t>
  </si>
  <si>
    <t>3526722-10-3XL</t>
  </si>
  <si>
    <t>B09D5W3PKC</t>
  </si>
  <si>
    <t>BELIZE V2 DRYSTAR GLOVES BLACK L</t>
  </si>
  <si>
    <t>3526722-10-L</t>
  </si>
  <si>
    <t>B09D5MVC4J</t>
  </si>
  <si>
    <t>BELIZE V2 DRYSTAR GLOVES BLACK M</t>
  </si>
  <si>
    <t>3526722-10-M</t>
  </si>
  <si>
    <t>B09D5VLBL2</t>
  </si>
  <si>
    <t>BELIZE V2 DRYSTAR GLOVES BLACK S</t>
  </si>
  <si>
    <t>3526722-10-S</t>
  </si>
  <si>
    <t>B09D5ZN9GT</t>
  </si>
  <si>
    <t>BELIZE V2 DRYSTAR GLOVES BLACK XL</t>
  </si>
  <si>
    <t>3526722-10-XL</t>
  </si>
  <si>
    <t>B09D5L84B5</t>
  </si>
  <si>
    <t>BELIZE V2 DRYSTAR GLOVES BLACK XXL</t>
  </si>
  <si>
    <t>3526722-10-XXL</t>
  </si>
  <si>
    <t>B09D5N9CVD</t>
  </si>
  <si>
    <t>BELIZE V2 DRYSTAR GLOVES BLACK FOREST BROWN 3XL</t>
  </si>
  <si>
    <t>3526722-1680-3XL</t>
  </si>
  <si>
    <t>B09D5LMDC9</t>
  </si>
  <si>
    <t>BELIZE V2 DRYSTAR GLOVES BLACK FOREST BROWN L</t>
  </si>
  <si>
    <t>3526722-1680-L</t>
  </si>
  <si>
    <t>B09D5WF377</t>
  </si>
  <si>
    <t>BELIZE V2 DRYSTAR GLOVES BLACK FOREST BROWN M</t>
  </si>
  <si>
    <t>3526722-1680-M</t>
  </si>
  <si>
    <t>B09D5LPVGR</t>
  </si>
  <si>
    <t>BELIZE V2 DRYSTAR GLOVES BLACK FOREST BROWN S</t>
  </si>
  <si>
    <t>3526722-1680-S</t>
  </si>
  <si>
    <t>B09D5NGLXC</t>
  </si>
  <si>
    <t>BELIZE V2 DRYSTAR GLOVES BLACK FOREST BROWN XL</t>
  </si>
  <si>
    <t>3526722-1680-XL</t>
  </si>
  <si>
    <t>B09D5MK2XJ</t>
  </si>
  <si>
    <t>BELIZE V2 DRYSTAR GLOVES BLACK FOREST BROWN XXL</t>
  </si>
  <si>
    <t>3526722-1680-XXL</t>
  </si>
  <si>
    <t>B09D5VFLKS</t>
  </si>
  <si>
    <t>3310-0919</t>
  </si>
  <si>
    <t>DENALI AEROGEL DRYSTAR GLOVES BLACK 3XL</t>
  </si>
  <si>
    <t>3526922-10-3XL</t>
  </si>
  <si>
    <t>B097P7QLQY</t>
  </si>
  <si>
    <t>3310-0916</t>
  </si>
  <si>
    <t>DENALI AEROGEL DRYSTAR GLOVES BLACK L</t>
  </si>
  <si>
    <t>3526922-10-L</t>
  </si>
  <si>
    <t>B097P85F1B</t>
  </si>
  <si>
    <t>3310-0915</t>
  </si>
  <si>
    <t>DENALI AEROGEL DRYSTAR GLOVES BLACK M</t>
  </si>
  <si>
    <t>3526922-10-M</t>
  </si>
  <si>
    <t>B097P7WJZD</t>
  </si>
  <si>
    <t>3310-0914</t>
  </si>
  <si>
    <t>DENALI AEROGEL DRYSTAR GLOVES BLACK S</t>
  </si>
  <si>
    <t>3526922-10-S</t>
  </si>
  <si>
    <t>B097P7RC2L</t>
  </si>
  <si>
    <t>3310-0917</t>
  </si>
  <si>
    <t>DENALI AEROGEL DRYSTAR GLOVES BLACK XL</t>
  </si>
  <si>
    <t>3526922-10-XL</t>
  </si>
  <si>
    <t>B097P7MW2Q</t>
  </si>
  <si>
    <t>3310-0918</t>
  </si>
  <si>
    <t>DENALI AEROGEL DRYSTAR GLOVES BLACK XXL</t>
  </si>
  <si>
    <t>3526922-10-XXL</t>
  </si>
  <si>
    <t>B09D5ZT4N1</t>
  </si>
  <si>
    <t>3310-0925</t>
  </si>
  <si>
    <t>DENALI AEROGEL DRYSTAR GLOVES BLACK FOREST YELLOW FLUO 3XL</t>
  </si>
  <si>
    <t>3526922-1685-3XL</t>
  </si>
  <si>
    <t>B097P6Y6HF</t>
  </si>
  <si>
    <t>3310-0922</t>
  </si>
  <si>
    <t>DENALI AEROGEL DRYSTAR GLOVES BLACK FOREST YELLOW FLUO L</t>
  </si>
  <si>
    <t>3526922-1685-L</t>
  </si>
  <si>
    <t>B097P8F1VG</t>
  </si>
  <si>
    <t>3310-0921</t>
  </si>
  <si>
    <t>DENALI AEROGEL DRYSTAR GLOVES BLACK FOREST YELLOW FLUO M</t>
  </si>
  <si>
    <t>3526922-1685-M</t>
  </si>
  <si>
    <t>B097P869QZ</t>
  </si>
  <si>
    <t>3310-0920</t>
  </si>
  <si>
    <t>DENALI AEROGEL DRYSTAR GLOVES BLACK FOREST YELLOW FLUO S</t>
  </si>
  <si>
    <t>3526922-1685-S</t>
  </si>
  <si>
    <t>B097P7CGN7</t>
  </si>
  <si>
    <t>3310-0923</t>
  </si>
  <si>
    <t>DENALI AEROGEL DRYSTAR GLOVES BLACK FOREST YELLOW FLUO XL</t>
  </si>
  <si>
    <t>3526922-1685-XL</t>
  </si>
  <si>
    <t>B097P7VWXT</t>
  </si>
  <si>
    <t>3310-0924</t>
  </si>
  <si>
    <t>DENALI AEROGEL DRYSTAR GLOVES BLACK FOREST YELLOW FLUO XXL</t>
  </si>
  <si>
    <t>3526922-1685-XXL</t>
  </si>
  <si>
    <t>B09D5T1DJX</t>
  </si>
  <si>
    <t>3310-0931</t>
  </si>
  <si>
    <t>DENALI AEROGEL DRYSTAR GLOVES BLACK DARK KHAKI RED FLUO 3XL</t>
  </si>
  <si>
    <t>3526922-1853-3XL</t>
  </si>
  <si>
    <t>B097P7KZQ5</t>
  </si>
  <si>
    <t>3310-0928</t>
  </si>
  <si>
    <t>DENALI AEROGEL DRYSTAR GLOVES BLACK DARK KHAKI RED FLUO L</t>
  </si>
  <si>
    <t>3526922-1853-L</t>
  </si>
  <si>
    <t>B097P7V2XR</t>
  </si>
  <si>
    <t>3310-0927</t>
  </si>
  <si>
    <t>DENALI AEROGEL DRYSTAR GLOVES BLACK DARK KHAKI RED FLUO M</t>
  </si>
  <si>
    <t>3526922-1853-M</t>
  </si>
  <si>
    <t>B097P6QXVC</t>
  </si>
  <si>
    <t>3310-0926</t>
  </si>
  <si>
    <t>DENALI AEROGEL DRYSTAR GLOVES BLACK DARK KHAKI RED FLUO S</t>
  </si>
  <si>
    <t>3526922-1853-S</t>
  </si>
  <si>
    <t>B097P8TFQS</t>
  </si>
  <si>
    <t>3310-0929</t>
  </si>
  <si>
    <t>DENALI AEROGEL DRYSTAR GLOVES BLACK DARK KHAKI RED FLUO XL</t>
  </si>
  <si>
    <t>3526922-1853-XL</t>
  </si>
  <si>
    <t>B097P85F17</t>
  </si>
  <si>
    <t>3310-0930</t>
  </si>
  <si>
    <t>DENALI AEROGEL DRYSTAR GLOVES BLACK DARK KHAKI RED FLUO XXL</t>
  </si>
  <si>
    <t>3526922-1853-XXL</t>
  </si>
  <si>
    <t>B097P7JYH2</t>
  </si>
  <si>
    <t>3302-0841</t>
  </si>
  <si>
    <t>STELLA SR-3 V2 DRYSTAR GLOVE BLACK L</t>
  </si>
  <si>
    <t>3536022-10-L</t>
  </si>
  <si>
    <t>B097P8HFNY</t>
  </si>
  <si>
    <t>3302-0840</t>
  </si>
  <si>
    <t>STELLA SR-3 V2 DRYSTAR GLOVE BLACK M</t>
  </si>
  <si>
    <t>3536022-10-M</t>
  </si>
  <si>
    <t>B097P8RCB5</t>
  </si>
  <si>
    <t>3302-0839</t>
  </si>
  <si>
    <t>STELLA SR-3 V2 DRYSTAR GLOVE BLACK S</t>
  </si>
  <si>
    <t>3536022-10-S</t>
  </si>
  <si>
    <t>B09D51GRZT</t>
  </si>
  <si>
    <t>3302-0842</t>
  </si>
  <si>
    <t>STELLA SR-3 V2 DRYSTAR GLOVE BLACK XL</t>
  </si>
  <si>
    <t>3536022-10-XL</t>
  </si>
  <si>
    <t>B097P7HKBG</t>
  </si>
  <si>
    <t>3302-0838</t>
  </si>
  <si>
    <t>STELLA SR-3 V2 DRYSTAR GLOVE BLACK XS</t>
  </si>
  <si>
    <t>3536022-10-XS</t>
  </si>
  <si>
    <t>B09D5G1QTG</t>
  </si>
  <si>
    <t>3302-0831</t>
  </si>
  <si>
    <t>STELLA ANDES V3 DRYSTAR GLOVE BLACK ANTHRACITE L</t>
  </si>
  <si>
    <t>3537522-104-L</t>
  </si>
  <si>
    <t>B09D5HLTPJ</t>
  </si>
  <si>
    <t>3302-0830</t>
  </si>
  <si>
    <t>STELLA ANDES V3 DRYSTAR GLOVE BLACK ANTHRACITE M</t>
  </si>
  <si>
    <t>3537522-104-M</t>
  </si>
  <si>
    <t>B09D5ZL8T2</t>
  </si>
  <si>
    <t>3302-0829</t>
  </si>
  <si>
    <t>STELLA ANDES V3 DRYSTAR GLOVE BLACK ANTHRACITE S</t>
  </si>
  <si>
    <t>3537522-104-S</t>
  </si>
  <si>
    <t>B09D5V5QPJ</t>
  </si>
  <si>
    <t>3302-0832</t>
  </si>
  <si>
    <t>STELLA ANDES V3 DRYSTAR GLOVE BLACK ANTHRACITE XL</t>
  </si>
  <si>
    <t>3537522-104-XL</t>
  </si>
  <si>
    <t>B09D5JMFMQ</t>
  </si>
  <si>
    <t>3302-0828</t>
  </si>
  <si>
    <t>STELLA ANDES V3 DRYSTAR GLOVE BLACK ANTHRACITE XS</t>
  </si>
  <si>
    <t>3537522-104-XS</t>
  </si>
  <si>
    <t>B09D5LTJFQ</t>
  </si>
  <si>
    <t>3302-0836</t>
  </si>
  <si>
    <t>STELLA ANDES V3 DRYSTAR GLOVE BLACK CORAL L</t>
  </si>
  <si>
    <t>3537522-1793-L</t>
  </si>
  <si>
    <t>B09D5VL7Y1</t>
  </si>
  <si>
    <t>3302-0835</t>
  </si>
  <si>
    <t>STELLA ANDES V3 DRYSTAR GLOVE BLACK CORAL M</t>
  </si>
  <si>
    <t>3537522-1793-M</t>
  </si>
  <si>
    <t>B09D5TZTBH</t>
  </si>
  <si>
    <t>3302-0834</t>
  </si>
  <si>
    <t>STELLA ANDES V3 DRYSTAR GLOVE BLACK CORAL S</t>
  </si>
  <si>
    <t>3537522-1793-S</t>
  </si>
  <si>
    <t>B09D5LPW9W</t>
  </si>
  <si>
    <t>3302-0837</t>
  </si>
  <si>
    <t>STELLA ANDES V3 DRYSTAR GLOVE BLACK CORAL XL</t>
  </si>
  <si>
    <t>3537522-1793-XL</t>
  </si>
  <si>
    <t>B09D5HWNYD</t>
  </si>
  <si>
    <t>3302-0833</t>
  </si>
  <si>
    <t>STELLA ANDES V3 DRYSTAR GLOVE BLACK CORAL XS</t>
  </si>
  <si>
    <t>3537522-1793-XS</t>
  </si>
  <si>
    <t>B09D5WLNJ4</t>
  </si>
  <si>
    <t>3320-0686</t>
  </si>
  <si>
    <t>GP PLUS R V2 GLOVES BLACK RED FLUO 3XL</t>
  </si>
  <si>
    <t>3556520-1030-3XL</t>
  </si>
  <si>
    <t>B097P7NF26</t>
  </si>
  <si>
    <t>3320-0683</t>
  </si>
  <si>
    <t>GP PLUS R V2 GLOVES BLACK RED FLUO L</t>
  </si>
  <si>
    <t>3556520-1030-L</t>
  </si>
  <si>
    <t>B097P862HV</t>
  </si>
  <si>
    <t>3320-0682</t>
  </si>
  <si>
    <t>GP PLUS R V2 GLOVES BLACK RED FLUO M</t>
  </si>
  <si>
    <t>3556520-1030-M</t>
  </si>
  <si>
    <t>B097P7YBDD</t>
  </si>
  <si>
    <t>3320-0681</t>
  </si>
  <si>
    <t>GP PLUS R V2 GLOVES BLACK RED FLUO S</t>
  </si>
  <si>
    <t>3556520-1030-S</t>
  </si>
  <si>
    <t>B097P7MJZS</t>
  </si>
  <si>
    <t>3320-0684</t>
  </si>
  <si>
    <t>GP PLUS R V2 GLOVES BLACK RED FLUO XL</t>
  </si>
  <si>
    <t>3556520-1030-XL</t>
  </si>
  <si>
    <t>B097P7WWHH</t>
  </si>
  <si>
    <t>3320-0685</t>
  </si>
  <si>
    <t>GP PLUS R V2 GLOVES BLACK RED FLUO XXL</t>
  </si>
  <si>
    <t>3556520-1030-XXL</t>
  </si>
  <si>
    <t>B09D5JQD5M</t>
  </si>
  <si>
    <t>3320-0692</t>
  </si>
  <si>
    <t>GP PLUS R V2 GLOVES METAL GRAY BLACK YELL RED FLUO 3XL</t>
  </si>
  <si>
    <t>3556520-9135-3XL</t>
  </si>
  <si>
    <t>B097P77D7D</t>
  </si>
  <si>
    <t>3320-0689</t>
  </si>
  <si>
    <t>GP PLUS R V2 GLOVES METAL GRAY BLACK YELL RED FLUO L</t>
  </si>
  <si>
    <t>3556520-9135-L</t>
  </si>
  <si>
    <t>B097P8DWJV</t>
  </si>
  <si>
    <t>3320-0688</t>
  </si>
  <si>
    <t>GP PLUS R V2 GLOVES METAL GRAY BLACK YELL RED FLUO M</t>
  </si>
  <si>
    <t>3556520-9135-M</t>
  </si>
  <si>
    <t>B097P7N2LY</t>
  </si>
  <si>
    <t>3320-0687</t>
  </si>
  <si>
    <t>GP PLUS R V2 GLOVES METAL GRAY BLACK YELL RED FLUO S</t>
  </si>
  <si>
    <t>3556520-9135-S</t>
  </si>
  <si>
    <t>B097P6SX8M</t>
  </si>
  <si>
    <t>3320-0690</t>
  </si>
  <si>
    <t>GP PLUS R V2 GLOVES METAL GRAY BLACK YELL RED FLUO XL</t>
  </si>
  <si>
    <t>3556520-9135-XL</t>
  </si>
  <si>
    <t>B097P718LM</t>
  </si>
  <si>
    <t>3320-0691</t>
  </si>
  <si>
    <t>GP PLUS R V2 GLOVES METAL GRAY BLACK YELL RED FLUO XXL</t>
  </si>
  <si>
    <t>3556520-9135-XXL</t>
  </si>
  <si>
    <t>B09D5VFHCD</t>
  </si>
  <si>
    <t>3320-0674</t>
  </si>
  <si>
    <t>GP TECH V2 GLOVES BLACK WHITE RED FLUO 3XL</t>
  </si>
  <si>
    <t>3556622-1231-3XL</t>
  </si>
  <si>
    <t>B097P83V2T</t>
  </si>
  <si>
    <t>3320-0671</t>
  </si>
  <si>
    <t>GP TECH V2 GLOVES BLACK WHITE RED FLUO L</t>
  </si>
  <si>
    <t>3556622-1231-L</t>
  </si>
  <si>
    <t>B097P7LVSS</t>
  </si>
  <si>
    <t>3320-0670</t>
  </si>
  <si>
    <t>GP TECH V2 GLOVES BLACK WHITE RED FLUO M</t>
  </si>
  <si>
    <t>3556622-1231-M</t>
  </si>
  <si>
    <t>B097P7ZXHN</t>
  </si>
  <si>
    <t>3320-0669</t>
  </si>
  <si>
    <t>GP TECH V2 GLOVES BLACK WHITE RED FLUO S</t>
  </si>
  <si>
    <t>3556622-1231-S</t>
  </si>
  <si>
    <t>B097P7QRFN</t>
  </si>
  <si>
    <t>3320-0672</t>
  </si>
  <si>
    <t>GP TECH V2 GLOVES BLACK WHITE RED FLUO XL</t>
  </si>
  <si>
    <t>3556622-1231-XL</t>
  </si>
  <si>
    <t>B097P7HK88</t>
  </si>
  <si>
    <t>3320-0673</t>
  </si>
  <si>
    <t>GP TECH V2 GLOVES BLACK WHITE RED FLUO XXL</t>
  </si>
  <si>
    <t>3556622-1231-XXL</t>
  </si>
  <si>
    <t>B09D5PJPPX</t>
  </si>
  <si>
    <t>3320-0668</t>
  </si>
  <si>
    <t>GP TECH V2 GLOVES BLACK WHITE 3XL</t>
  </si>
  <si>
    <t>3556622-12-3XL</t>
  </si>
  <si>
    <t>B097P7X9WP</t>
  </si>
  <si>
    <t>3320-0665</t>
  </si>
  <si>
    <t>GP TECH V2 GLOVES BLACK WHITE L</t>
  </si>
  <si>
    <t>3556622-12-L</t>
  </si>
  <si>
    <t>B097P77Y55</t>
  </si>
  <si>
    <t>3320-0664</t>
  </si>
  <si>
    <t>GP TECH V2 GLOVES BLACK WHITE M</t>
  </si>
  <si>
    <t>3556622-12-M</t>
  </si>
  <si>
    <t>B097P7QVMB</t>
  </si>
  <si>
    <t>3320-0663</t>
  </si>
  <si>
    <t>GP TECH V2 GLOVES BLACK WHITE S</t>
  </si>
  <si>
    <t>3556622-12-S</t>
  </si>
  <si>
    <t>B097P7PS37</t>
  </si>
  <si>
    <t>3320-0666</t>
  </si>
  <si>
    <t>GP TECH V2 GLOVES BLACK WHITE XL</t>
  </si>
  <si>
    <t>3556622-12-XL</t>
  </si>
  <si>
    <t>B097P8H31V</t>
  </si>
  <si>
    <t>3320-0667</t>
  </si>
  <si>
    <t>GP TECH V2 GLOVES BLACK WHITE XXL</t>
  </si>
  <si>
    <t>3556622-12-XXL</t>
  </si>
  <si>
    <t>B09D5R4F7S</t>
  </si>
  <si>
    <t>3320-0680</t>
  </si>
  <si>
    <t>GP TECH V2 GLOVES BLACK YELLOW FLU WHITE RED FLU 3XL</t>
  </si>
  <si>
    <t>3556622-1503-3XL</t>
  </si>
  <si>
    <t>B097P82793</t>
  </si>
  <si>
    <t>3320-0677</t>
  </si>
  <si>
    <t>GP TECH V2 GLOVES BLACK YELLOW FLU WHITE RED FLU L</t>
  </si>
  <si>
    <t>3556622-1503-L</t>
  </si>
  <si>
    <t>B097P7LJNP</t>
  </si>
  <si>
    <t>3320-0676</t>
  </si>
  <si>
    <t>GP TECH V2 GLOVES BLACK YELLOW FLU WHITE RED FLU M</t>
  </si>
  <si>
    <t>3556622-1503-M</t>
  </si>
  <si>
    <t>B097P7W7TL</t>
  </si>
  <si>
    <t>3320-0675</t>
  </si>
  <si>
    <t>GP TECH V2 GLOVES BLACK YELLOW FLU WHITE RED FLU S</t>
  </si>
  <si>
    <t>3556622-1503-S</t>
  </si>
  <si>
    <t>B097P7V3L7</t>
  </si>
  <si>
    <t>3320-0678</t>
  </si>
  <si>
    <t>GP TECH V2 GLOVES BLACK YELLOW FLU WHITE RED FLU XL</t>
  </si>
  <si>
    <t>3556622-1503-XL</t>
  </si>
  <si>
    <t>B097P7HKBH</t>
  </si>
  <si>
    <t>3320-0679</t>
  </si>
  <si>
    <t>GP TECH V2 GLOVES BLACK YELLOW FLU WHITE RED FLU XXL</t>
  </si>
  <si>
    <t>3556622-1503-XXL</t>
  </si>
  <si>
    <t>B09D5SBV5X</t>
  </si>
  <si>
    <t>GP PRO RS3 GLOVES BLACK RED FLUO 3XL</t>
  </si>
  <si>
    <t>3556922-1030-3XL</t>
  </si>
  <si>
    <t>B09D5RTMGY</t>
  </si>
  <si>
    <t>GP PRO RS3 GLOVES BLACK RED FLUO L</t>
  </si>
  <si>
    <t>3556922-1030-L</t>
  </si>
  <si>
    <t>B09D5SK2MX</t>
  </si>
  <si>
    <t>GP PRO RS3 GLOVES BLACK RED FLUO M</t>
  </si>
  <si>
    <t>3556922-1030-M</t>
  </si>
  <si>
    <t>B09D5M6JW6</t>
  </si>
  <si>
    <t>GP PRO RS3 GLOVES BLACK RED FLUO S</t>
  </si>
  <si>
    <t>3556922-1030-S</t>
  </si>
  <si>
    <t>B09D59KY5C</t>
  </si>
  <si>
    <t>GP PRO RS3 GLOVES BLACK RED FLUO XL</t>
  </si>
  <si>
    <t>3556922-1030-XL</t>
  </si>
  <si>
    <t>B09D5KTYDT</t>
  </si>
  <si>
    <t>GP PRO RS3 GLOVES BLACK RED FLUO XXL</t>
  </si>
  <si>
    <t>3556922-1030-XXL</t>
  </si>
  <si>
    <t>B09D5SKFSJ</t>
  </si>
  <si>
    <t>GP PRO RS3 GLOVES BLACK 3XL</t>
  </si>
  <si>
    <t>3556922-10-3XL</t>
  </si>
  <si>
    <t>B09D5LQ8H2</t>
  </si>
  <si>
    <t>GP PRO RS3 GLOVES BLACK L</t>
  </si>
  <si>
    <t>3556922-10-L</t>
  </si>
  <si>
    <t>B09D5NN5PB</t>
  </si>
  <si>
    <t>GP PRO RS3 GLOVES BLACK M</t>
  </si>
  <si>
    <t>3556922-10-M</t>
  </si>
  <si>
    <t>B09D5HFTDB</t>
  </si>
  <si>
    <t>GP PRO RS3 GLOVES BLACK S</t>
  </si>
  <si>
    <t>3556922-10-S</t>
  </si>
  <si>
    <t>B09D5G6V26</t>
  </si>
  <si>
    <t>GP PRO RS3 GLOVES BLACK XL</t>
  </si>
  <si>
    <t>3556922-10-XL</t>
  </si>
  <si>
    <t>B09D5WDB3R</t>
  </si>
  <si>
    <t>GP PRO RS3 GLOVES BLACK XXL</t>
  </si>
  <si>
    <t>3556922-10-XXL</t>
  </si>
  <si>
    <t>B09D5SWP9Z</t>
  </si>
  <si>
    <t>GP PRO RS3 GLOVES BLACK WHITE 3XL</t>
  </si>
  <si>
    <t>3556922-12-3XL</t>
  </si>
  <si>
    <t>B09D5Q1SPX</t>
  </si>
  <si>
    <t>GP PRO RS3 GLOVES BLACK WHITE L</t>
  </si>
  <si>
    <t>3556922-12-L</t>
  </si>
  <si>
    <t>B09D5HLDLK</t>
  </si>
  <si>
    <t>GP PRO RS3 GLOVES BLACK WHITE M</t>
  </si>
  <si>
    <t>3556922-12-M</t>
  </si>
  <si>
    <t>B09D5P7832</t>
  </si>
  <si>
    <t>GP PRO RS3 GLOVES BLACK WHITE S</t>
  </si>
  <si>
    <t>3556922-12-S</t>
  </si>
  <si>
    <t>B09D5PW74R</t>
  </si>
  <si>
    <t>GP PRO RS3 GLOVES BLACK WHITE XL</t>
  </si>
  <si>
    <t>3556922-12-XL</t>
  </si>
  <si>
    <t>B09D5D23Y2</t>
  </si>
  <si>
    <t>GP PRO RS3 GLOVES BLACK WHITE XXL</t>
  </si>
  <si>
    <t>3556922-12-XXL</t>
  </si>
  <si>
    <t>B09D52LZ12</t>
  </si>
  <si>
    <t>3310-0913</t>
  </si>
  <si>
    <t>SP-8 HDRY GLOVES BLACK BLACK 3XL</t>
  </si>
  <si>
    <t>3558722-1100-3XL</t>
  </si>
  <si>
    <t>B097P7K5WS</t>
  </si>
  <si>
    <t>3310-0910</t>
  </si>
  <si>
    <t>SP-8 HDRY GLOVES BLACK BLACK L</t>
  </si>
  <si>
    <t>3558722-1100-L</t>
  </si>
  <si>
    <t>B097P7TJ9C</t>
  </si>
  <si>
    <t>3310-0909</t>
  </si>
  <si>
    <t>SP-8 HDRY GLOVES BLACK BLACK M</t>
  </si>
  <si>
    <t>3558722-1100-M</t>
  </si>
  <si>
    <t>B097P7SXTW</t>
  </si>
  <si>
    <t>3310-0908</t>
  </si>
  <si>
    <t>SP-8 HDRY GLOVES BLACK BLACK S</t>
  </si>
  <si>
    <t>3558722-1100-S</t>
  </si>
  <si>
    <t>B097P7JGV8</t>
  </si>
  <si>
    <t>3310-0911</t>
  </si>
  <si>
    <t>SP-8 HDRY GLOVES BLACK BLACK XL</t>
  </si>
  <si>
    <t>3558722-1100-XL</t>
  </si>
  <si>
    <t>B097P7GNJB</t>
  </si>
  <si>
    <t>3310-0912</t>
  </si>
  <si>
    <t>SP-8 HDRY GLOVES BLACK BLACK XXL</t>
  </si>
  <si>
    <t>3558722-1100-XXL</t>
  </si>
  <si>
    <t>B09D5TTBM6</t>
  </si>
  <si>
    <t>2830-0576</t>
  </si>
  <si>
    <t>4753922-10-L</t>
  </si>
  <si>
    <t>B09D54BS9W</t>
  </si>
  <si>
    <t>2830-0575</t>
  </si>
  <si>
    <t>4753922-10-M</t>
  </si>
  <si>
    <t>B09D4R4MCL</t>
  </si>
  <si>
    <t>3517-0503</t>
  </si>
  <si>
    <t>SEALED SPORT PACK BLACK OS</t>
  </si>
  <si>
    <t>6102522-10-OS</t>
  </si>
  <si>
    <t>B093R2GXNF</t>
  </si>
  <si>
    <t>B08DK8RDKS</t>
  </si>
  <si>
    <t>B08DHPHL51</t>
  </si>
  <si>
    <t>B092PV2497</t>
  </si>
  <si>
    <t>B092Q4SDVF</t>
  </si>
  <si>
    <t>B092PWF825</t>
  </si>
  <si>
    <t>B093RZVPDR</t>
  </si>
  <si>
    <t>B08DHGSH4K</t>
  </si>
  <si>
    <t>8033637200583</t>
  </si>
  <si>
    <t>8033637200590</t>
  </si>
  <si>
    <t>8033637200606</t>
  </si>
  <si>
    <t>8033637200613</t>
  </si>
  <si>
    <t>8033637200620</t>
  </si>
  <si>
    <t>8051194564955</t>
  </si>
  <si>
    <t>8051194564962</t>
  </si>
  <si>
    <t>8051194564979</t>
  </si>
  <si>
    <t>8051194564986</t>
  </si>
  <si>
    <t>8051194564870</t>
  </si>
  <si>
    <t>8051194564887</t>
  </si>
  <si>
    <t>8051194564894</t>
  </si>
  <si>
    <t>8051194564900</t>
  </si>
  <si>
    <t>8051194564917</t>
  </si>
  <si>
    <t>8051194564924</t>
  </si>
  <si>
    <t>8051194548986</t>
  </si>
  <si>
    <t>8051194564931</t>
  </si>
  <si>
    <t>8051194548832</t>
  </si>
  <si>
    <t>8051194564948</t>
  </si>
  <si>
    <t>B07FQR2BS3</t>
  </si>
  <si>
    <t>B07FS8GN21</t>
  </si>
  <si>
    <t>B07FR1RQ7J</t>
  </si>
  <si>
    <t>B07FQWYW5Y</t>
  </si>
  <si>
    <t>B07FQP65BN</t>
  </si>
  <si>
    <t>B07FQQZHZD</t>
  </si>
  <si>
    <t>B075LYR6YF</t>
  </si>
  <si>
    <t>B075FHZXXG</t>
  </si>
  <si>
    <t>B075FHW9CX</t>
  </si>
  <si>
    <t>B075FHSDGL</t>
  </si>
  <si>
    <t>B075FHY3JH</t>
  </si>
  <si>
    <t>B075FH36VR</t>
  </si>
  <si>
    <t>B075FG8R5Z</t>
  </si>
  <si>
    <t>3107819-10-3XL</t>
  </si>
  <si>
    <t>310801612502X</t>
  </si>
  <si>
    <t>310801612503X</t>
  </si>
  <si>
    <t>6740518-41-S/M</t>
  </si>
  <si>
    <t>6740518-41-L/XL</t>
  </si>
  <si>
    <t>2447018-156-40</t>
  </si>
  <si>
    <t>2447018-156-41</t>
  </si>
  <si>
    <t>2447018-156-42</t>
  </si>
  <si>
    <t>2447018-156-43</t>
  </si>
  <si>
    <t>2447018-156-44</t>
  </si>
  <si>
    <t>2447018-156-45</t>
  </si>
  <si>
    <t>2447018-156-46</t>
  </si>
  <si>
    <t>2447018-156-47</t>
  </si>
  <si>
    <t>0254121-41-39</t>
  </si>
  <si>
    <t>0254121-41-40</t>
  </si>
  <si>
    <t>0254121-41-41</t>
  </si>
  <si>
    <t>0254121-41-42</t>
  </si>
  <si>
    <t>0254121-41-43</t>
  </si>
  <si>
    <t>0254121-41-44</t>
  </si>
  <si>
    <t>0254121-41-45</t>
  </si>
  <si>
    <t>0254121-41-46</t>
  </si>
  <si>
    <t>0254121-41-47</t>
  </si>
  <si>
    <t>0254121-41-48</t>
  </si>
  <si>
    <t>0251121-14-39</t>
  </si>
  <si>
    <t>0251121-14-40</t>
  </si>
  <si>
    <t>0251121-14-41</t>
  </si>
  <si>
    <t>0251121-14-42</t>
  </si>
  <si>
    <t>0251121-14-43</t>
  </si>
  <si>
    <t>0251121-14-44</t>
  </si>
  <si>
    <t>0251121-14-45</t>
  </si>
  <si>
    <t>0251121-14-46</t>
  </si>
  <si>
    <t>0251121-14-47</t>
  </si>
  <si>
    <t>0251121-14-48</t>
  </si>
  <si>
    <t>0251021-14-39</t>
  </si>
  <si>
    <t>0251021-14-40</t>
  </si>
  <si>
    <t>0251021-14-41</t>
  </si>
  <si>
    <t>0251021-14-42</t>
  </si>
  <si>
    <t>0251021-14-43</t>
  </si>
  <si>
    <t>0251021-14-44</t>
  </si>
  <si>
    <t>0251021-14-45</t>
  </si>
  <si>
    <t>0251021-14-46</t>
  </si>
  <si>
    <t>0251021-14-47</t>
  </si>
  <si>
    <t>0251021-14-48</t>
  </si>
  <si>
    <t>0254021-14-39</t>
  </si>
  <si>
    <t>0254021-14-40</t>
  </si>
  <si>
    <t>0254021-14-41</t>
  </si>
  <si>
    <t>0254021-14-42</t>
  </si>
  <si>
    <t>0254021-14-43</t>
  </si>
  <si>
    <t>0254021-14-44</t>
  </si>
  <si>
    <t>0254021-14-45</t>
  </si>
  <si>
    <t>0254021-14-46</t>
  </si>
  <si>
    <t>0254021-14-47</t>
  </si>
  <si>
    <t>0254021-14-48</t>
  </si>
  <si>
    <t>0314121-10-S</t>
  </si>
  <si>
    <t>0314121-10-M</t>
  </si>
  <si>
    <t>0314121-10-L</t>
  </si>
  <si>
    <t>0314121-10-XL</t>
  </si>
  <si>
    <t>0314121-10-XXL</t>
  </si>
  <si>
    <t>0220019-1561-39</t>
  </si>
  <si>
    <t>0220019-1561-40</t>
  </si>
  <si>
    <t>0220019-1561-41</t>
  </si>
  <si>
    <t>0220019-1561-42</t>
  </si>
  <si>
    <t>0220019-1561-43</t>
  </si>
  <si>
    <t>0220019-1561-44</t>
  </si>
  <si>
    <t>0220019-1561-45</t>
  </si>
  <si>
    <t>0220019-1561-46</t>
  </si>
  <si>
    <t>0220019-1561-47</t>
  </si>
  <si>
    <t>0220019-1561-48</t>
  </si>
  <si>
    <t>0223019-156-39</t>
  </si>
  <si>
    <t>0223019-156-40</t>
  </si>
  <si>
    <t>0223019-156-41</t>
  </si>
  <si>
    <t>0223019-156-42</t>
  </si>
  <si>
    <t>0223019-156-43</t>
  </si>
  <si>
    <t>0223019-156-44</t>
  </si>
  <si>
    <t>0223019-156-45</t>
  </si>
  <si>
    <t>0223019-156-46</t>
  </si>
  <si>
    <t>0223019-156-47</t>
  </si>
  <si>
    <t>0223019-156-48</t>
  </si>
  <si>
    <t>0247019-156-39</t>
  </si>
  <si>
    <t>0314021-10-S</t>
  </si>
  <si>
    <t>0314021-10-M</t>
  </si>
  <si>
    <t>0314021-10-L</t>
  </si>
  <si>
    <t>0314021-10-XL</t>
  </si>
  <si>
    <t>0314021-10-XXL</t>
  </si>
  <si>
    <t>0610119-14-OS</t>
  </si>
  <si>
    <t>0210020-156-7</t>
  </si>
  <si>
    <t>0210020-156-8</t>
  </si>
  <si>
    <t>0210020-156-9</t>
  </si>
  <si>
    <t>0210020-156-10</t>
  </si>
  <si>
    <t>0210020-156-11</t>
  </si>
  <si>
    <t>0210020-156-12</t>
  </si>
  <si>
    <t>0210020-156-13</t>
  </si>
  <si>
    <t>0611522-14-XS/S</t>
  </si>
  <si>
    <t>0611522-14-M/L</t>
  </si>
  <si>
    <t>0616322-14-S/M</t>
  </si>
  <si>
    <t>0616322-14-L/XL</t>
  </si>
  <si>
    <t>0616322-14-XXL</t>
  </si>
  <si>
    <t>0220022-1561-39</t>
  </si>
  <si>
    <t>0220022-1561-40</t>
  </si>
  <si>
    <t>0220022-1561-41</t>
  </si>
  <si>
    <t>0220022-1561-42</t>
  </si>
  <si>
    <t>0220022-1561-43</t>
  </si>
  <si>
    <t>0220022-1561-44</t>
  </si>
  <si>
    <t>0220022-1561-45</t>
  </si>
  <si>
    <t>0220022-1561-46</t>
  </si>
  <si>
    <t>0220022-1561-47</t>
  </si>
  <si>
    <t>0220022-1561-48</t>
  </si>
  <si>
    <t>0344522-14-S</t>
  </si>
  <si>
    <t>0344522-14-L</t>
  </si>
  <si>
    <t>0344522-14-XL</t>
  </si>
  <si>
    <t>0344522-14-XXL</t>
  </si>
  <si>
    <t>0344522-14-M</t>
  </si>
  <si>
    <t>0610719-14-S</t>
  </si>
  <si>
    <t>0610719-14-M</t>
  </si>
  <si>
    <t>0610719-14-L</t>
  </si>
  <si>
    <t>0610719-14-XL/XXL</t>
  </si>
  <si>
    <t>0611522-14-XL/XXL</t>
  </si>
  <si>
    <t>0344022-174-S</t>
  </si>
  <si>
    <t>0344022-174-M</t>
  </si>
  <si>
    <t>0344022-174-L</t>
  </si>
  <si>
    <t>0344022-174-XL</t>
  </si>
  <si>
    <t>0344022-174-XXL</t>
  </si>
  <si>
    <t>0244022-156-39</t>
  </si>
  <si>
    <t>0244022-156-40</t>
  </si>
  <si>
    <t>0244022-156-41</t>
  </si>
  <si>
    <t>0244022-156-42</t>
  </si>
  <si>
    <t>0244022-156-43</t>
  </si>
  <si>
    <t>0244022-156-44</t>
  </si>
  <si>
    <t>0244022-156-45</t>
  </si>
  <si>
    <t>0244022-156-46</t>
  </si>
  <si>
    <t>0244022-156-47</t>
  </si>
  <si>
    <t>0244022-156-48</t>
  </si>
  <si>
    <t>0212122-1561-6</t>
  </si>
  <si>
    <t>0212122-1561-7</t>
  </si>
  <si>
    <t>0212122-1561-8</t>
  </si>
  <si>
    <t>0212122-1561-9</t>
  </si>
  <si>
    <t>0212122-1561-10</t>
  </si>
  <si>
    <t>0212122-1561-11</t>
  </si>
  <si>
    <t>0212122-1561-12</t>
  </si>
  <si>
    <t>0212122-1561-13</t>
  </si>
  <si>
    <t>0224519-156-38</t>
  </si>
  <si>
    <t>0224519-156-39</t>
  </si>
  <si>
    <t>0224519-156-40</t>
  </si>
  <si>
    <t>0224519-156-41</t>
  </si>
  <si>
    <t>0224519-156-42</t>
  </si>
  <si>
    <t>0224519-156-43</t>
  </si>
  <si>
    <t>0224519-156-44</t>
  </si>
  <si>
    <t>0224519-156-45</t>
  </si>
  <si>
    <t>0224519-156-46</t>
  </si>
  <si>
    <t>0224519-156-47</t>
  </si>
  <si>
    <t>0224519-156-48</t>
  </si>
  <si>
    <t>0224519-156-49</t>
  </si>
  <si>
    <t>0224519-156-50</t>
  </si>
  <si>
    <t>0615622-14-S/M</t>
  </si>
  <si>
    <t>0615622-14-L/XL</t>
  </si>
  <si>
    <t>0200021-1231-6</t>
  </si>
  <si>
    <t>0200021-1231-7</t>
  </si>
  <si>
    <t>0200021-1231-8</t>
  </si>
  <si>
    <t>0200021-1231-9</t>
  </si>
  <si>
    <t>0200021-1231-10</t>
  </si>
  <si>
    <t>0200021-1231-11</t>
  </si>
  <si>
    <t>0200021-1231-12</t>
  </si>
  <si>
    <t>0200021-1231-13</t>
  </si>
  <si>
    <t>KTM KIDS TECH 7S BOOTS BLK ONG WHT 2</t>
  </si>
  <si>
    <t>KTM KIDS TECH 7S BOOTS BLK ONG WHT 3</t>
  </si>
  <si>
    <t>KTM KIDS TECH 7S BOOTS BLK ONG WHT 4</t>
  </si>
  <si>
    <t>KTM KIDS TECH 7S BOOTS BLK ONG WHT 5</t>
  </si>
  <si>
    <t>KTM KIDS TECH 7S BOOTS BLK ONG WHT 6</t>
  </si>
  <si>
    <t>KTM KIDS TECH 7S BOOTS BLK ONG WHT 7</t>
  </si>
  <si>
    <t>KTM KIDS TECH 7S BOOTS BLK ONG WHT 8</t>
  </si>
  <si>
    <t>KTM COROZAL ADV DRYSTAR BOOTS BLK GRY ONG 39</t>
  </si>
  <si>
    <t>KTM COROZAL ADV DRYSTAR BOOTS BLK GRY ONG 40</t>
  </si>
  <si>
    <t>KTM COROZAL ADV DRYSTAR BOOTS BLK GRY ONG 41</t>
  </si>
  <si>
    <t>KTM COROZAL ADV DRYSTAR BOOTS BLK GRY ONG 42</t>
  </si>
  <si>
    <t>KTM COROZAL ADV DRYSTAR BOOTS BLK GRY ONG 43</t>
  </si>
  <si>
    <t>KTM COROZAL ADV DRYSTAR BOOTS BLK GRY ONG 44</t>
  </si>
  <si>
    <t>KTM COROZAL ADV DRYSTAR BOOTS BLK GRY ONG 45</t>
  </si>
  <si>
    <t>KTM COROZAL ADV DRYSTAR BOOTS BLK GRY ONG 46</t>
  </si>
  <si>
    <t>KTM COROZAL ADV DRYSTAR BOOTS BLK GRY ONG 47</t>
  </si>
  <si>
    <t>KTM COROZAL ADV DRYSTAR BOOTS BLK GRY ONG 48</t>
  </si>
  <si>
    <t>KTM RESONANCE LEATHER JACKET BLK S</t>
  </si>
  <si>
    <t>KTM RESONANCE LEATHER JACKET BLK M</t>
  </si>
  <si>
    <t>KTM RESONANCE LEATHER JACKET BLK L</t>
  </si>
  <si>
    <t>KTM RESONANCE LEATHER JACKET BLK XL</t>
  </si>
  <si>
    <t>KTM RESONANCE LEATHER JACKET BLK XXL</t>
  </si>
  <si>
    <t>KTM EMPIRICAL LEATHER JACKET BLK S</t>
  </si>
  <si>
    <t>KTM EMPIRICAL LEATHER JACKET BLK M</t>
  </si>
  <si>
    <t>KTM EMPIRICAL LEATHER JACKET BLK L</t>
  </si>
  <si>
    <t>KTM EMPIRICAL LEATHER JACKET BLK XL</t>
  </si>
  <si>
    <t>KTM EMPIRICAL LEATHER JACKET BLK XXL</t>
  </si>
  <si>
    <t>KTM ELEMENTAL II GTX GLOVES BLK GRAY ONG S</t>
  </si>
  <si>
    <t>KTM ELEMENTAL II GTX GLOVES BLK GRAY ONG M</t>
  </si>
  <si>
    <t>KTM ELEMENTAL II GTX GLOVES BLK GRAY ONG XL</t>
  </si>
  <si>
    <t>KTM ELEMENTAL II GTX GLOVES BLK GRAY ONG XXL</t>
  </si>
  <si>
    <t>KTM ELEMENTAL II GTX GLOVES BLK GRAY ONG L</t>
  </si>
  <si>
    <t>KTM TECH 7 BOOTS ONG BLK 6</t>
  </si>
  <si>
    <t>KTM TECH 7 BOOTS ONG BLK 7</t>
  </si>
  <si>
    <t>KTM TECH 7 BOOTS ONG BLK 8</t>
  </si>
  <si>
    <t>KTM TECH 7 BOOTS ONG BLK 9</t>
  </si>
  <si>
    <t>KTM TECH 7 BOOTS ONG BLK 10</t>
  </si>
  <si>
    <t>KTM TECH 7 BOOTS ONG BLK 11</t>
  </si>
  <si>
    <t>KTM TECH 7 BOOTS ONG BLK 12</t>
  </si>
  <si>
    <t>KTM TECH 7 BOOTS ONG BLK 13</t>
  </si>
  <si>
    <t>KTM TECH 7 ENDURO BOOTS ONG BLK 6</t>
  </si>
  <si>
    <t>KTM TECH 7 ENDURO BOOTS ONG BLK 7</t>
  </si>
  <si>
    <t>KTM TECH 7 ENDURO BOOTS ONG BLK 8</t>
  </si>
  <si>
    <t>KTM TECH 7 ENDURO BOOTS ONG BLK 9</t>
  </si>
  <si>
    <t>KTM TECH 7 ENDURO BOOTS ONG BLK 10</t>
  </si>
  <si>
    <t>KTM TECH 7 ENDURO BOOTS ONG BLK 11</t>
  </si>
  <si>
    <t>KTM TECH 7 ENDURO BOOTS ONG BLK 12</t>
  </si>
  <si>
    <t>KTM TECH 7 ENDURO BOOTS ONG BLK 13</t>
  </si>
  <si>
    <t>KTM KIDS A5 S BODY PROTECTOR ONG BLK S/M</t>
  </si>
  <si>
    <t>KTM KIDS A5 S BODY PROTECTOR ONG BLK L/XL</t>
  </si>
  <si>
    <t>KTM TECH 10 BOOTS BLK ONG FLUO 7</t>
  </si>
  <si>
    <t>KTM TECH 10 BOOTS BLK ONG FLUO 8</t>
  </si>
  <si>
    <t>KTM TECH 10 BOOTS BLK ONG FLUO 9</t>
  </si>
  <si>
    <t>KTM TECH 10 BOOTS BLK ONG FLUO 10</t>
  </si>
  <si>
    <t>KTM TECH 10 BOOTS BLK ONG FLUO 11</t>
  </si>
  <si>
    <t>KTM TECH 10 BOOTS BLK ONG FLUO 12</t>
  </si>
  <si>
    <t>KTM TECH 10 BOOTS BLK ONG FLUO 13</t>
  </si>
  <si>
    <t xml:space="preserve"> KTM A-4 MAX CHEST PROTECTOR BLK ONG XS/S</t>
  </si>
  <si>
    <t>KTM A-4 MAX CHEST PROTECTOR BLK ONG M/L</t>
  </si>
  <si>
    <t>KTM A-4 MAX CHEST PROTECTOR BLK ONG XL/XXL</t>
  </si>
  <si>
    <t>KTM SX-1 V2 KNEE PROTECTOR BLK ONG S/M</t>
  </si>
  <si>
    <t>KTM SX-1 V2 KNEE PROTECTOR BLK ONG L/XL</t>
  </si>
  <si>
    <t>KTM SX-1 V2 KNEE PROTECTOR BLK ONG XXL</t>
  </si>
  <si>
    <t>KTM SUPERTECH R VENT BOOTS BLK ONG FLUO 39</t>
  </si>
  <si>
    <t>KTM SUPERTECH R VENT BOOTS BLK ONG FLUO 40</t>
  </si>
  <si>
    <t>KTM SUPERTECH R VENT BOOTS BLK ONG FLUO 41</t>
  </si>
  <si>
    <t>KTM SUPERTECH R VENT BOOTS BLK ONG FLUO 42</t>
  </si>
  <si>
    <t>KTM SUPERTECH R VENT BOOTS BLK ONG FLUO 43</t>
  </si>
  <si>
    <t>KTM SUPERTECH R VENT BOOTS BLK ONG FLUO 44</t>
  </si>
  <si>
    <t>KTM SUPERTECH R VENT BOOTS BLK ONG FLUO 45</t>
  </si>
  <si>
    <t>KTM SUPERTECH R VENT BOOTS BLK ONG FLUO 46</t>
  </si>
  <si>
    <t>KTM SUPERTECH R VENT BOOTS BLK ONG FLUO 47</t>
  </si>
  <si>
    <t>KTM SUPERTECH R VENT BOOTS BLK ONG FLUO 48</t>
  </si>
  <si>
    <t>KTM COROZAL WP BOOTS BLACK ONG FL 39</t>
  </si>
  <si>
    <t>KTM COROZAL WP BOOTS BLACK ONG FL 40</t>
  </si>
  <si>
    <t>KTM COROZAL WP BOOTS BLACK ONG FL 41</t>
  </si>
  <si>
    <t>KTM COROZAL WP BOOTS BLACK ONG FL 42</t>
  </si>
  <si>
    <t>KTM COROZAL WP BOOTS BLACK ONG FL 43</t>
  </si>
  <si>
    <t>KTM COROZAL WP BOOTS BLACK ONG FL 44</t>
  </si>
  <si>
    <t>KTM COROZAL WP BOOTS BLACK ONG FL 45</t>
  </si>
  <si>
    <t>KTM COROZAL WP BOOTS BLACK ONG FL 46</t>
  </si>
  <si>
    <t>KTM COROZAL WP BOOTS BLACK ONG FL 47</t>
  </si>
  <si>
    <t>KTM COROZAL WP BOOTS BLACK ONG FL 48</t>
  </si>
  <si>
    <t>KTM J-6 AIR SHOES ONG BLK 39</t>
  </si>
  <si>
    <t>KTM J-6 AIR SHOES ONG BLK 40</t>
  </si>
  <si>
    <t>KTM J-6 AIR SHOES ONG BLK 41</t>
  </si>
  <si>
    <t>KTM J-6 AIR SHOES ONG BLK 42</t>
  </si>
  <si>
    <t>KTM J-6 AIR SHOES ONG BLK 43</t>
  </si>
  <si>
    <t>KTM J-6 AIR SHOES ONG BLK 44</t>
  </si>
  <si>
    <t>KTM J-6 AIR SHOES ONG BLK 45</t>
  </si>
  <si>
    <t>KTM J-6 AIR SHOES ONG BLK 46</t>
  </si>
  <si>
    <t>KTM J-6 AIR SHOES ONG BLK 47</t>
  </si>
  <si>
    <t>KTM J-6 AIR SHOES ONG BLK 48</t>
  </si>
  <si>
    <t>KTM J-6 WP SHOES BLK ONG 39</t>
  </si>
  <si>
    <t>KTM J-6 WP SHOES BLK ONG 40</t>
  </si>
  <si>
    <t>KTM J-6 WP SHOES BLK ONG 41</t>
  </si>
  <si>
    <t>KTM J-6 WP SHOES BLK ONG 42</t>
  </si>
  <si>
    <t>KTM J-6 WP SHOES BLK ONG 43</t>
  </si>
  <si>
    <t>KTM J-6 WP SHOES BLK ONG 44</t>
  </si>
  <si>
    <t>KTM J-6 WP SHOES BLK ONG 45</t>
  </si>
  <si>
    <t>KTM J-6 WP SHOES BLK ONG 47</t>
  </si>
  <si>
    <t>KTM J-6 WP SHOES BLK ONG 48</t>
  </si>
  <si>
    <t>KTM GP PLUS R V2 GLOVES BLK ONG S</t>
  </si>
  <si>
    <t>KTM GP PLUS R V2 GLOVES BLK ONG M</t>
  </si>
  <si>
    <t>KTM GP PLUS R V2 GLOVES BLK ONG L</t>
  </si>
  <si>
    <t>KTM GP PLUS R V2 GLOVES BLK ONG XL</t>
  </si>
  <si>
    <t>KTM GP PLUS R V2 GLOVES BLK ONG XXL</t>
  </si>
  <si>
    <t>KTM FASTER 3-WP SHOES BLK ONG 39</t>
  </si>
  <si>
    <t>KTM FASTER 3-WP SHOES BLK ONG 40</t>
  </si>
  <si>
    <t>KTM FASTER 3-WP SHOES BLK ONG 41</t>
  </si>
  <si>
    <t>KTM FASTER 3-WP SHOES BLK ONG 42</t>
  </si>
  <si>
    <t>KTM FASTER 3-WP SHOES BLK ONG 43</t>
  </si>
  <si>
    <t>KTM FASTER 3-WP SHOES BLK ONG 44</t>
  </si>
  <si>
    <t>KTM FASTER 3-WP SHOES BLK ONG 45</t>
  </si>
  <si>
    <t>KTM FASTER 3-WP SHOES BLK ONG 46</t>
  </si>
  <si>
    <t>KTM FASTER 3-WP SHOES BLK ONG 47</t>
  </si>
  <si>
    <t>KTM FASTER 3-WP SHOES BLK ONG 48</t>
  </si>
  <si>
    <t>KTM FASTER-3 RK SHOES BLK ONG 39</t>
  </si>
  <si>
    <t>KTM FASTER-3 RK SHOES BLK ONG 40</t>
  </si>
  <si>
    <t>KTM FASTER-3 RK SHOES BLK ONG 41</t>
  </si>
  <si>
    <t>KTM FASTER-3 RK SHOES BLK ONG 42</t>
  </si>
  <si>
    <t>KTM FASTER-3 RK SHOES BLK ONG 43</t>
  </si>
  <si>
    <t>KTM FASTER-3 RK SHOES BLK ONG 44</t>
  </si>
  <si>
    <t>KTM FASTER-3 RK SHOES BLK ONG 45</t>
  </si>
  <si>
    <t>KTM FASTER-3 RK SHOES BLK ONG 46</t>
  </si>
  <si>
    <t>KTM FASTER-3 RK SHOES BLK ONG 47</t>
  </si>
  <si>
    <t>KTM FASTER-3 RK SHOES BLK ONG 48</t>
  </si>
  <si>
    <t>KTM BNS TECH-2 ONG BLK XS/M</t>
  </si>
  <si>
    <t>KTM BNS TECH-2 ONG BLK L/XXL</t>
  </si>
  <si>
    <t>KTM BIONIC 10 KNEE BRACE BLK ONG S</t>
  </si>
  <si>
    <t>KTM BIONIC 10 KNEE BRACE BLK ONG M</t>
  </si>
  <si>
    <t>KTM BIONIC 10 KNEE BRACE BLK ONG L</t>
  </si>
  <si>
    <t>KTM BIONIC 10 KNEE BRACE BLK ONG XL/XXL</t>
  </si>
  <si>
    <t>KTM ANDES V2 DRYSTAR BOOTS BLK ONG FLUO 39</t>
  </si>
  <si>
    <t>KTM ANDES V2 DRYSTAR BOOTS BLK ONG FLUO 40</t>
  </si>
  <si>
    <t>KTM ANDES V2 DRYSTAR BOOTS BLK ONG FLUO 41</t>
  </si>
  <si>
    <t>KTM ANDES V2 DRYSTAR BOOTS BLK ONG FLUO 42</t>
  </si>
  <si>
    <t>KTM ANDES V2 DRYSTAR BOOTS BLK ONG FLUO 43</t>
  </si>
  <si>
    <t>KTM ANDES V2 DRYSTAR BOOTS BLK ONG FLUO 44</t>
  </si>
  <si>
    <t>KTM ANDES V2 DRYSTAR BOOTS BLK ONG FLUO 45</t>
  </si>
  <si>
    <t>KTM ANDES V2 DRYSTAR BOOTS BLK ONG FLUO 46</t>
  </si>
  <si>
    <t>KTM ANDES V2 DRYSTAR BOOTS BLK ONG FLUO 47</t>
  </si>
  <si>
    <t>KTM SMX-6 V2 BOOTS BLK ONG FLUO 39</t>
  </si>
  <si>
    <t>KTM SMX-6 V2 BOOTS BLK ONG FLUO 40</t>
  </si>
  <si>
    <t>KTM SMX-6 V2 BOOTS BLK ONG FLUO 41</t>
  </si>
  <si>
    <t>KTM SMX-6 V2 BOOTS BLK ONG FLUO 42</t>
  </si>
  <si>
    <t>KTM SMX-6 V2 BOOTS BLK ONG FLUO 43</t>
  </si>
  <si>
    <t>KTM SMX-6 V2 BOOTS BLK ONG FLUO 44</t>
  </si>
  <si>
    <t>KTM SMX-6 V2 BOOTS BLK ONG FLUO 45</t>
  </si>
  <si>
    <t>KTM SMX-6 V2 BOOTS BLK ONG FLUO 46</t>
  </si>
  <si>
    <t>KTM SMX-6 V2 BOOTS BLK ONG FLUO 47</t>
  </si>
  <si>
    <t>KTM SMX-6 V2 BOOTS BLK ONG FLUO 48</t>
  </si>
  <si>
    <t>KTM YOUTH NECK BRACE BLK ONG OS</t>
  </si>
  <si>
    <t>KTM SMX-1 R BLK ONG FLUO 38</t>
  </si>
  <si>
    <t>KTM SMX-1 R BLK ONG FLUO 39</t>
  </si>
  <si>
    <t>KTM SMX-1 R BLK ONG FLUO 40</t>
  </si>
  <si>
    <t>KTM SMX-1 R BLK ONG FLUO 41</t>
  </si>
  <si>
    <t>KTM SMX-1 R BLK ONG FLUO 42</t>
  </si>
  <si>
    <t>KTM SMX-1 R BLK ONG FLUO 43</t>
  </si>
  <si>
    <t>KTM SMX-1 R BLK ONG FLUO 44</t>
  </si>
  <si>
    <t>KTM SMX-1 R BLK ONG FLUO 45</t>
  </si>
  <si>
    <t>KTM SMX-1 R BLK ONG FLUO 46</t>
  </si>
  <si>
    <t>KTM SMX-1 R BLK ONG FLUO 47</t>
  </si>
  <si>
    <t>KTM SMX-1 R BLK ONG FLUO 48</t>
  </si>
  <si>
    <t>KTM SMX-1 R BLK ONG FLUO 49</t>
  </si>
  <si>
    <t>KTM SMX-1 R BLK ONG FLUO 50</t>
  </si>
  <si>
    <t>KTM YTH BION.PLUS JK BLK ONG S/M</t>
  </si>
  <si>
    <t>KTM YTH BION.PLUS JK BLK ONG L/XL</t>
  </si>
  <si>
    <t>GasGas TECH T BOOTS BLK WHT RED FLU 6</t>
  </si>
  <si>
    <t>GasGas TECH T BOOTS BLK WHT RED FLU 7</t>
  </si>
  <si>
    <t>GasGas TECH T BOOTS BLK WHT RED FLU 8</t>
  </si>
  <si>
    <t>GasGas TECH T BOOTS BLK WHT RED FLU 9</t>
  </si>
  <si>
    <t>GasGas TECH T BOOTS BLK WHT RED FLU 10</t>
  </si>
  <si>
    <t>GasGas TECH T BOOTS BLK WHT RED FLU 11</t>
  </si>
  <si>
    <t>GasGas TECH T BOOTS BLK WHT RED FLU 12</t>
  </si>
  <si>
    <t>GasGas TECH T BOOTS BLK WHT RED FLU 13</t>
  </si>
  <si>
    <t>0213021-32-6</t>
  </si>
  <si>
    <t>0213021-32-7</t>
  </si>
  <si>
    <t>0213021-32-8</t>
  </si>
  <si>
    <t>0213021-32-9</t>
  </si>
  <si>
    <t>0213021-32-10</t>
  </si>
  <si>
    <t>0213021-32-11</t>
  </si>
  <si>
    <t>0213021-32-12</t>
  </si>
  <si>
    <t>0213021-32-13</t>
  </si>
  <si>
    <t>GasGas TECH 3 BOOTS RED WHITE 6</t>
  </si>
  <si>
    <t>GasGas TECH 3 BOOTS RED WHITE 7</t>
  </si>
  <si>
    <t>GasGas TECH 3 BOOTS RED WHITE 8</t>
  </si>
  <si>
    <t>GasGas TECH 3 BOOTS RED WHITE 9</t>
  </si>
  <si>
    <t>GasGas TECH 3 BOOTS RED WHITE 10</t>
  </si>
  <si>
    <t>GasGas TECH 3 BOOTS RED WHITE 11</t>
  </si>
  <si>
    <t>GasGas TECH 3 BOOTS RED WHITE 12</t>
  </si>
  <si>
    <t>GasGas TECH 3 BOOTS RED WHITE 13</t>
  </si>
  <si>
    <t>KTM TECH 7 ENDURO BOOTS BLK ONG FLU GRY 6</t>
  </si>
  <si>
    <t>KTM TECH 7 ENDURO BOOTS BLK ONG FLU GRY 7</t>
  </si>
  <si>
    <t>KTM TECH 7 ENDURO BOOTS BLK ONG FLU GRY 8</t>
  </si>
  <si>
    <t>KTM TECH 7 ENDURO BOOTS BLK ONG FLU GRY 9</t>
  </si>
  <si>
    <t>KTM TECH 7 ENDURO BOOTS BLK ONG FLU GRY 10</t>
  </si>
  <si>
    <t>KTM TECH 7 ENDURO BOOTS BLK ONG FLU GRY 11</t>
  </si>
  <si>
    <t>KTM TECH 7 ENDURO BOOTS BLK ONG FLU GRY 12</t>
  </si>
  <si>
    <t>KTM TECH 7 ENDURO BOOTS BLK ONG FLU GRY 13</t>
  </si>
  <si>
    <t>B097MF4YF9</t>
  </si>
  <si>
    <t>B097MG82CF</t>
  </si>
  <si>
    <t>6508016-155-2XL</t>
  </si>
  <si>
    <t>6508016-155-XL</t>
  </si>
  <si>
    <t>6508016-155-L</t>
  </si>
  <si>
    <t>6508016-155-M</t>
  </si>
  <si>
    <t>6508016-155-S</t>
  </si>
  <si>
    <t>6508016-155-XS</t>
  </si>
  <si>
    <t>6508015-10-3XL</t>
  </si>
  <si>
    <t>6508015-10-2XL</t>
  </si>
  <si>
    <t>6508015-10-XL</t>
  </si>
  <si>
    <t>6508015-10-L</t>
  </si>
  <si>
    <t>6508015-10-M</t>
  </si>
  <si>
    <t>6508015-10-S</t>
  </si>
  <si>
    <t>6503620-155-2XL</t>
  </si>
  <si>
    <t>6503620-155-XL</t>
  </si>
  <si>
    <t>6503620-155-L</t>
  </si>
  <si>
    <t>6503620-155-M</t>
  </si>
  <si>
    <t>6503620-155-S</t>
  </si>
  <si>
    <t>6503620-155-XS</t>
  </si>
  <si>
    <t>20992AC-10A-13</t>
  </si>
  <si>
    <t>20992AC-10A-12</t>
  </si>
  <si>
    <t>20992AC-10A-11</t>
  </si>
  <si>
    <t>20992AC-10A-10</t>
  </si>
  <si>
    <t>20992AC-10A-9</t>
  </si>
  <si>
    <t>20992AC-10A-8</t>
  </si>
  <si>
    <t>20992AC-10A-7</t>
  </si>
  <si>
    <t>SUPER VICTORY 7</t>
  </si>
  <si>
    <t>SUPER VICTORY 8</t>
  </si>
  <si>
    <t>SUPER VICTORY 9</t>
  </si>
  <si>
    <t>SUPER VICTORY 10</t>
  </si>
  <si>
    <t>SUPER VICTORY 11</t>
  </si>
  <si>
    <t>SUPER VICTORY 12</t>
  </si>
  <si>
    <t>SUPER VICTORY 13</t>
  </si>
  <si>
    <t>TECH-AIR RACE-e SYSTEM XS</t>
  </si>
  <si>
    <t>TECH-AIR RACE-e SYSTEM S</t>
  </si>
  <si>
    <t>TECH-AIR RACE-e SYSTEM M</t>
  </si>
  <si>
    <t>TECH-AIR RACE-e SYSTEM L</t>
  </si>
  <si>
    <t>TECH-AIR RACE-e SYSTEM XL</t>
  </si>
  <si>
    <t>TECH-AIR RACE-e SYSTEM 2X</t>
  </si>
  <si>
    <t>TECH-AIR VEST S</t>
  </si>
  <si>
    <t>TECH-AIR VEST L</t>
  </si>
  <si>
    <t>TECH-AIR VEST XL</t>
  </si>
  <si>
    <t>TECH-AIR VEST 2X</t>
  </si>
  <si>
    <t>TECH-AIR VEST 3X</t>
  </si>
  <si>
    <t>TECH-AIR VEST M</t>
  </si>
  <si>
    <t>TECH-AIR RACE VEST XS</t>
  </si>
  <si>
    <t>TECH-AIR RACE VEST S</t>
  </si>
  <si>
    <t>TECH-AIR RACE VEST M</t>
  </si>
  <si>
    <t>TECH-AIR RACE VEST L</t>
  </si>
  <si>
    <t>TECH-AIR RACE VEST XL</t>
  </si>
  <si>
    <t>TECH-AIR RACE VEST 2X</t>
  </si>
  <si>
    <t>3403-1022</t>
  </si>
  <si>
    <t>3403-1023</t>
  </si>
  <si>
    <t>3403-1024</t>
  </si>
  <si>
    <t>3403-1025</t>
  </si>
  <si>
    <t>3403-1026</t>
  </si>
  <si>
    <t>3403-1027</t>
  </si>
  <si>
    <t>3403-1028</t>
  </si>
  <si>
    <t>6540118-155-OS</t>
  </si>
  <si>
    <t>482-89513X</t>
  </si>
  <si>
    <t>482-8951L</t>
  </si>
  <si>
    <t>482-8951M</t>
  </si>
  <si>
    <t>482-8951S</t>
  </si>
  <si>
    <t>482-8951X</t>
  </si>
  <si>
    <t>482-89512X</t>
  </si>
  <si>
    <t>4219721-10-XXL</t>
  </si>
  <si>
    <t>4207421-10-4XL</t>
  </si>
  <si>
    <t>4207421-10-3XL</t>
  </si>
  <si>
    <t>4207421-10-XXL</t>
  </si>
  <si>
    <t>3566221-6123-3XL</t>
  </si>
  <si>
    <t>3566221-6123-XXL</t>
  </si>
  <si>
    <t>3566221-10-3XL</t>
  </si>
  <si>
    <t>3566221-10-XXL</t>
  </si>
  <si>
    <t>3329621-7085-40</t>
  </si>
  <si>
    <t>3329621-7085-38</t>
  </si>
  <si>
    <t>3329621-7085-36</t>
  </si>
  <si>
    <t>3329621-7085-34</t>
  </si>
  <si>
    <t>3329621-7085-33</t>
  </si>
  <si>
    <t>3329621-7085-32</t>
  </si>
  <si>
    <t>3329621-7085-31</t>
  </si>
  <si>
    <t>3329621-7085-30</t>
  </si>
  <si>
    <t>3329621-7085-28</t>
  </si>
  <si>
    <t>3329621-117-40</t>
  </si>
  <si>
    <t>3329621-117-38</t>
  </si>
  <si>
    <t>3329621-117-36</t>
  </si>
  <si>
    <t>3329621-117-34</t>
  </si>
  <si>
    <t>3329621-117-33</t>
  </si>
  <si>
    <t>3329621-117-32</t>
  </si>
  <si>
    <t>3329621-117-31</t>
  </si>
  <si>
    <t>3329621-117-30</t>
  </si>
  <si>
    <t>3329621-117-28</t>
  </si>
  <si>
    <t>3329521-1202-40</t>
  </si>
  <si>
    <t>3329521-1202-38</t>
  </si>
  <si>
    <t>3329521-1202-36</t>
  </si>
  <si>
    <t>3329521-1202-34</t>
  </si>
  <si>
    <t>3329521-1202-33</t>
  </si>
  <si>
    <t>3329521-1202-32</t>
  </si>
  <si>
    <t>3329521-1202-31</t>
  </si>
  <si>
    <t>3329521-1202-30</t>
  </si>
  <si>
    <t>3329521-1202-28</t>
  </si>
  <si>
    <t>3307421-10-3XL</t>
  </si>
  <si>
    <t>3307421-10-XXL</t>
  </si>
  <si>
    <t>2857421-616-9.5</t>
  </si>
  <si>
    <t>2857421-616-8.5</t>
  </si>
  <si>
    <t>2857421-616-135</t>
  </si>
  <si>
    <t>2857421-616-125</t>
  </si>
  <si>
    <t>2857421-616-115</t>
  </si>
  <si>
    <t>2857421-616-105</t>
  </si>
  <si>
    <t>2857421-616-7.5</t>
  </si>
  <si>
    <t>2857421-616-6.5</t>
  </si>
  <si>
    <t>2857421-10-9.5</t>
  </si>
  <si>
    <t>2857421-10-8.5</t>
  </si>
  <si>
    <t>2857421-10-135</t>
  </si>
  <si>
    <t>2857421-10-125</t>
  </si>
  <si>
    <t>2857421-10-115</t>
  </si>
  <si>
    <t>2857421-10-105</t>
  </si>
  <si>
    <t>2857421-10-7.5</t>
  </si>
  <si>
    <t>2857421-10-6.5</t>
  </si>
  <si>
    <t>AS-DSL AKIO SHOES 6.5</t>
  </si>
  <si>
    <t>AS-DSL AKIO SHOES 7.5</t>
  </si>
  <si>
    <t>AS-DSL AKIO SHOES 105</t>
  </si>
  <si>
    <t>AS-DSL AKIO SHOES 115</t>
  </si>
  <si>
    <t>AS-DSL AKIO SHOES 125</t>
  </si>
  <si>
    <t>AS-DSL AKIO SHOES 135</t>
  </si>
  <si>
    <t>AS-DSL AKIO SHOES 8.5</t>
  </si>
  <si>
    <t>AS-DSL AKIO SHOES 9.5</t>
  </si>
  <si>
    <t>AS-DSL DAIJI PARKA XXL</t>
  </si>
  <si>
    <t>AS-DSL DAIJI PARKA 3XL</t>
  </si>
  <si>
    <t>AS-DSL RYU TECH RIDING DENIM 28</t>
  </si>
  <si>
    <t>AS-DSL RYU TECH RIDING DENIM 30</t>
  </si>
  <si>
    <t>AS-DSL RYU TECH RIDING DENIM 31</t>
  </si>
  <si>
    <t>AS-DSL RYU TECH RIDING DENIM 32</t>
  </si>
  <si>
    <t>AS-DSL RYU TECH RIDING DENIM 33</t>
  </si>
  <si>
    <t>AS-DSL RYU TECH RIDING DENIM 34</t>
  </si>
  <si>
    <t>AS-DSL RYU TECH RIDING DENIM 36</t>
  </si>
  <si>
    <t>AS-DSL RYU TECH RIDING DENIM 38</t>
  </si>
  <si>
    <t>AS-DSL RYU TECH RIDING DENIM 40</t>
  </si>
  <si>
    <t>AS-DSL DAIJI RIDING DENIM 28</t>
  </si>
  <si>
    <t>AS-DSL DAIJI RIDING DENIM 30</t>
  </si>
  <si>
    <t>AS-DSL DAIJI RIDING DENIM 31</t>
  </si>
  <si>
    <t>AS-DSL DAIJI RIDING DENIM 32</t>
  </si>
  <si>
    <t>AS-DSL DAIJI RIDING DENIM 33</t>
  </si>
  <si>
    <t>AS-DSL DAIJI RIDING DENIM 34</t>
  </si>
  <si>
    <t>AS-DSL DAIJI RIDING DENIM 36</t>
  </si>
  <si>
    <t>AS-DSL DAIJI RIDING DENIM 38</t>
  </si>
  <si>
    <t>AS-DSL DAIJI RIDING DENIM 40</t>
  </si>
  <si>
    <t>AS-DSL KEI GLOVES XXL</t>
  </si>
  <si>
    <t>AS-DSL KEI GLOVES 3XL</t>
  </si>
  <si>
    <t>AS-DSL SHOTARO HOODIE XXL</t>
  </si>
  <si>
    <t>AS-DSL SHOTARO HOODIE 3XL</t>
  </si>
  <si>
    <t>AS-DSL SHOTARO HOODIE 4XL</t>
  </si>
  <si>
    <t>AS-DSL AIKO WOMEN'S FLEECE XXL</t>
  </si>
  <si>
    <t>BOOT TECH T WT/BK 5</t>
  </si>
  <si>
    <t>BOOT TECH T WT/BK 6</t>
  </si>
  <si>
    <t>8051194984371</t>
  </si>
  <si>
    <t>8051194984388</t>
  </si>
  <si>
    <t>482-43206</t>
  </si>
  <si>
    <t>482-43205</t>
  </si>
  <si>
    <t>TECH 10 BK/WT/YLW 7</t>
  </si>
  <si>
    <t>BOOT TECH T BN 6</t>
  </si>
  <si>
    <t>3207421-10-S</t>
  </si>
  <si>
    <t>3207421-10-M</t>
  </si>
  <si>
    <t>3207421-10-L</t>
  </si>
  <si>
    <t>3207421-10-XL</t>
  </si>
  <si>
    <t>3207421-10-3XL</t>
  </si>
  <si>
    <t>3207421-10-4XL</t>
  </si>
  <si>
    <t>3207421-9173-S</t>
  </si>
  <si>
    <t>3207421-9173-M</t>
  </si>
  <si>
    <t>3207421-9173-L</t>
  </si>
  <si>
    <t>3207421-9173-XL</t>
  </si>
  <si>
    <t>3207421-9173-3XL</t>
  </si>
  <si>
    <t>3207421-9173-4XL</t>
  </si>
  <si>
    <t>3227421-10-S</t>
  </si>
  <si>
    <t>3227421-10-M</t>
  </si>
  <si>
    <t>3227421-10-L</t>
  </si>
  <si>
    <t>3227421-10-XL</t>
  </si>
  <si>
    <t>3227421-10-3XL</t>
  </si>
  <si>
    <t>3227421-10-4XL</t>
  </si>
  <si>
    <t>3227421-9173-S</t>
  </si>
  <si>
    <t>3227421-9173-M</t>
  </si>
  <si>
    <t>3227421-9173-L</t>
  </si>
  <si>
    <t>3227421-9173-XL</t>
  </si>
  <si>
    <t>3227421-9173-3XL</t>
  </si>
  <si>
    <t>3227421-9173-4XL</t>
  </si>
  <si>
    <t>3300421-1303-S</t>
  </si>
  <si>
    <t>3300421-1303-M</t>
  </si>
  <si>
    <t>3300421-1303-L</t>
  </si>
  <si>
    <t>3300421-1303-XL</t>
  </si>
  <si>
    <t>3300421-1303-3XL</t>
  </si>
  <si>
    <t>2820-5661</t>
  </si>
  <si>
    <t>2820-5662</t>
  </si>
  <si>
    <t>2820-5663</t>
  </si>
  <si>
    <t>2820-5664</t>
  </si>
  <si>
    <t>2820-5665</t>
  </si>
  <si>
    <t>2820-5666</t>
  </si>
  <si>
    <t>2820-5667</t>
  </si>
  <si>
    <t>3301-4021</t>
  </si>
  <si>
    <t>3301-4020</t>
  </si>
  <si>
    <t>3301-4019</t>
  </si>
  <si>
    <t>3301-4022</t>
  </si>
  <si>
    <t>3301-4023</t>
  </si>
  <si>
    <t>3301-4024</t>
  </si>
  <si>
    <t>3301-4027</t>
  </si>
  <si>
    <t>3301-4026</t>
  </si>
  <si>
    <t>3301-4025</t>
  </si>
  <si>
    <t>3301-4028</t>
  </si>
  <si>
    <t>3301-4029</t>
  </si>
  <si>
    <t>3301-4030</t>
  </si>
  <si>
    <t>2820-5610</t>
  </si>
  <si>
    <t>2820-5609</t>
  </si>
  <si>
    <t>2820-5608</t>
  </si>
  <si>
    <t>2820-5611</t>
  </si>
  <si>
    <t>2820-5612</t>
  </si>
  <si>
    <t>2820-5613</t>
  </si>
  <si>
    <t>2820-5614</t>
  </si>
  <si>
    <t>2820-5668</t>
  </si>
  <si>
    <t>2820-5669</t>
  </si>
  <si>
    <t>2820-5670</t>
  </si>
  <si>
    <t>2820-5671</t>
  </si>
  <si>
    <t>2820-5672</t>
  </si>
  <si>
    <t>2820-5673</t>
  </si>
  <si>
    <t>2820-5674</t>
  </si>
  <si>
    <t>2855-0579</t>
  </si>
  <si>
    <t>2855-0580</t>
  </si>
  <si>
    <t>2855-0581</t>
  </si>
  <si>
    <t>2855-0582</t>
  </si>
  <si>
    <t>2855-0583</t>
  </si>
  <si>
    <t>2855-0584</t>
  </si>
  <si>
    <t>2855-0585</t>
  </si>
  <si>
    <t>2855-0586</t>
  </si>
  <si>
    <t>2855-0587</t>
  </si>
  <si>
    <t>2855-0588</t>
  </si>
  <si>
    <t>2855-0589</t>
  </si>
  <si>
    <t>2855-0590</t>
  </si>
  <si>
    <t>2855-0591</t>
  </si>
  <si>
    <t>2855-0592</t>
  </si>
  <si>
    <t>2820-5675</t>
  </si>
  <si>
    <t>2820-5676</t>
  </si>
  <si>
    <t>2820-5677</t>
  </si>
  <si>
    <t>2820-5678</t>
  </si>
  <si>
    <t>2820-5679</t>
  </si>
  <si>
    <t>2820-5680</t>
  </si>
  <si>
    <t>0110-5757</t>
  </si>
  <si>
    <t>0110-5754</t>
  </si>
  <si>
    <t>0110-5753</t>
  </si>
  <si>
    <t>3405-2720</t>
  </si>
  <si>
    <t>3405-2723</t>
  </si>
  <si>
    <t>3405-2725</t>
  </si>
  <si>
    <t>2820-5617</t>
  </si>
  <si>
    <t>3405-2734</t>
  </si>
  <si>
    <t>3405-2736</t>
  </si>
  <si>
    <t>3405-2735</t>
  </si>
  <si>
    <t>3405-2738</t>
  </si>
  <si>
    <t>3405-2742</t>
  </si>
  <si>
    <t>3405-2744</t>
  </si>
  <si>
    <t>3405-2746</t>
  </si>
  <si>
    <t>3405-2748</t>
  </si>
  <si>
    <t>3405-2741</t>
  </si>
  <si>
    <t>3405-2743</t>
  </si>
  <si>
    <t>3405-2745</t>
  </si>
  <si>
    <t>3405-2747</t>
  </si>
  <si>
    <t>3405-2737</t>
  </si>
  <si>
    <t>3405-2739</t>
  </si>
  <si>
    <t>2820-5615</t>
  </si>
  <si>
    <t>2820-5618</t>
  </si>
  <si>
    <t>2820-5619</t>
  </si>
  <si>
    <t>2820-5620</t>
  </si>
  <si>
    <t>3405-2727</t>
  </si>
  <si>
    <t>3405-2729</t>
  </si>
  <si>
    <t>3405-2731</t>
  </si>
  <si>
    <t>3405-2733</t>
  </si>
  <si>
    <t>3405-2726</t>
  </si>
  <si>
    <t>3405-2728</t>
  </si>
  <si>
    <t>3405-2730</t>
  </si>
  <si>
    <t>3405-2732</t>
  </si>
  <si>
    <t>3405-2724</t>
  </si>
  <si>
    <t>3405-2719</t>
  </si>
  <si>
    <t>3405-2721</t>
  </si>
  <si>
    <t>0110-6682</t>
  </si>
  <si>
    <t>0110-6684</t>
  </si>
  <si>
    <t>0110-6680</t>
  </si>
  <si>
    <t>0110-6681</t>
  </si>
  <si>
    <t>0110-6683</t>
  </si>
  <si>
    <t>0110-5688</t>
  </si>
  <si>
    <t>0110-5686</t>
  </si>
  <si>
    <t>0110-5685</t>
  </si>
  <si>
    <t>0110-5684</t>
  </si>
  <si>
    <t>0110-5687</t>
  </si>
  <si>
    <t>0110-5675</t>
  </si>
  <si>
    <t>0110-5674</t>
  </si>
  <si>
    <t>0110-5673</t>
  </si>
  <si>
    <t>0110-5676</t>
  </si>
  <si>
    <t>0110-5672</t>
  </si>
  <si>
    <t>0110-5677</t>
  </si>
  <si>
    <t>0110-5681</t>
  </si>
  <si>
    <t>0110-5680</t>
  </si>
  <si>
    <t>0110-5679</t>
  </si>
  <si>
    <t>0110-5682</t>
  </si>
  <si>
    <t>0110-5678</t>
  </si>
  <si>
    <t>0110-5683</t>
  </si>
  <si>
    <t>0110-5669</t>
  </si>
  <si>
    <t>0110-5668</t>
  </si>
  <si>
    <t>0110-5670</t>
  </si>
  <si>
    <t>0110-5671</t>
  </si>
  <si>
    <t>0110-5756</t>
  </si>
  <si>
    <t>0110-5752</t>
  </si>
  <si>
    <t>0110-5763</t>
  </si>
  <si>
    <t>0110-5761</t>
  </si>
  <si>
    <t>0110-5760</t>
  </si>
  <si>
    <t>0110-5759</t>
  </si>
  <si>
    <t>0110-5762</t>
  </si>
  <si>
    <t>0110-5758</t>
  </si>
  <si>
    <t>0110-5769</t>
  </si>
  <si>
    <t>0110-5767</t>
  </si>
  <si>
    <t>0110-5766</t>
  </si>
  <si>
    <t>0110-5765</t>
  </si>
  <si>
    <t>0110-5768</t>
  </si>
  <si>
    <t>0110-5764</t>
  </si>
  <si>
    <t>0110-5775</t>
  </si>
  <si>
    <t>0110-5773</t>
  </si>
  <si>
    <t>0110-5772</t>
  </si>
  <si>
    <t>0110-5771</t>
  </si>
  <si>
    <t>0110-5774</t>
  </si>
  <si>
    <t>0110-5770</t>
  </si>
  <si>
    <t>0110-5787</t>
  </si>
  <si>
    <t>0110-5785</t>
  </si>
  <si>
    <t>0110-5784</t>
  </si>
  <si>
    <t>0110-5783</t>
  </si>
  <si>
    <t>0110-5786</t>
  </si>
  <si>
    <t>0110-5781</t>
  </si>
  <si>
    <t>0110-5779</t>
  </si>
  <si>
    <t>0110-5778</t>
  </si>
  <si>
    <t>0110-5777</t>
  </si>
  <si>
    <t>0110-5780</t>
  </si>
  <si>
    <t>0110-5776</t>
  </si>
  <si>
    <t>0110-5829</t>
  </si>
  <si>
    <t>0110-5827</t>
  </si>
  <si>
    <t>0110-5826</t>
  </si>
  <si>
    <t>0110-5825</t>
  </si>
  <si>
    <t>0110-5828</t>
  </si>
  <si>
    <t>0110-5824</t>
  </si>
  <si>
    <t>0110-5835</t>
  </si>
  <si>
    <t>0110-5833</t>
  </si>
  <si>
    <t>0110-5832</t>
  </si>
  <si>
    <t>0110-5831</t>
  </si>
  <si>
    <t>0110-5834</t>
  </si>
  <si>
    <t>0110-5793</t>
  </si>
  <si>
    <t>0110-5791</t>
  </si>
  <si>
    <t>0110-5790</t>
  </si>
  <si>
    <t>0110-5789</t>
  </si>
  <si>
    <t>0110-5792</t>
  </si>
  <si>
    <t>0110-5799</t>
  </si>
  <si>
    <t>0110-5797</t>
  </si>
  <si>
    <t>0110-5796</t>
  </si>
  <si>
    <t>0110-5795</t>
  </si>
  <si>
    <t>0110-5798</t>
  </si>
  <si>
    <t>0110-5811</t>
  </si>
  <si>
    <t>0110-5809</t>
  </si>
  <si>
    <t>0110-5808</t>
  </si>
  <si>
    <t>0110-5807</t>
  </si>
  <si>
    <t>0110-5810</t>
  </si>
  <si>
    <t>0110-5806</t>
  </si>
  <si>
    <t>0110-5805</t>
  </si>
  <si>
    <t>0110-5803</t>
  </si>
  <si>
    <t>0110-5802</t>
  </si>
  <si>
    <t>0110-5801</t>
  </si>
  <si>
    <t>0110-5804</t>
  </si>
  <si>
    <t>0110-5823</t>
  </si>
  <si>
    <t>0110-5821</t>
  </si>
  <si>
    <t>0110-5820</t>
  </si>
  <si>
    <t>0110-5819</t>
  </si>
  <si>
    <t>0110-5822</t>
  </si>
  <si>
    <t>0110-5818</t>
  </si>
  <si>
    <t>0110-5817</t>
  </si>
  <si>
    <t>0110-5815</t>
  </si>
  <si>
    <t>0110-5814</t>
  </si>
  <si>
    <t>0110-5813</t>
  </si>
  <si>
    <t>0110-5816</t>
  </si>
  <si>
    <t>0110-5812</t>
  </si>
  <si>
    <t>0110-6635</t>
  </si>
  <si>
    <t>0110-6633</t>
  </si>
  <si>
    <t>0110-6632</t>
  </si>
  <si>
    <t>0110-6631</t>
  </si>
  <si>
    <t>0110-6634</t>
  </si>
  <si>
    <t>0110-6630</t>
  </si>
  <si>
    <t>0110-6628</t>
  </si>
  <si>
    <t>0110-6627</t>
  </si>
  <si>
    <t>0110-6626</t>
  </si>
  <si>
    <t>0110-6629</t>
  </si>
  <si>
    <t>0110-6625</t>
  </si>
  <si>
    <t>0110-6571</t>
  </si>
  <si>
    <t>0110-6569</t>
  </si>
  <si>
    <t>0110-6570</t>
  </si>
  <si>
    <t>0110-6950</t>
  </si>
  <si>
    <t>0110-6949</t>
  </si>
  <si>
    <t>0110-6948</t>
  </si>
  <si>
    <t>0110-6951</t>
  </si>
  <si>
    <t>0110-6952</t>
  </si>
  <si>
    <t>0110-6940</t>
  </si>
  <si>
    <t>0110-6939</t>
  </si>
  <si>
    <t>0110-6938</t>
  </si>
  <si>
    <t>0110-6941</t>
  </si>
  <si>
    <t>0110-6937</t>
  </si>
  <si>
    <t>0110-6942</t>
  </si>
  <si>
    <t>0110-6945</t>
  </si>
  <si>
    <t>0110-6944</t>
  </si>
  <si>
    <t>0110-6943</t>
  </si>
  <si>
    <t>0110-6946</t>
  </si>
  <si>
    <t>0110-6947</t>
  </si>
  <si>
    <t>0110-5663</t>
  </si>
  <si>
    <t>0110-5662</t>
  </si>
  <si>
    <t>0110-5661</t>
  </si>
  <si>
    <t>0110-5664</t>
  </si>
  <si>
    <t>0110-5660</t>
  </si>
  <si>
    <t>0110-5665</t>
  </si>
  <si>
    <t>0110-5667</t>
  </si>
  <si>
    <t>0110-5666</t>
  </si>
  <si>
    <t>0110-6568</t>
  </si>
  <si>
    <t>0110-6567</t>
  </si>
  <si>
    <t>0110-6528</t>
  </si>
  <si>
    <t>0110-6527</t>
  </si>
  <si>
    <t>0110-6526</t>
  </si>
  <si>
    <t>0110-6529</t>
  </si>
  <si>
    <t>0110-6525</t>
  </si>
  <si>
    <t>0110-6530</t>
  </si>
  <si>
    <t>0110-6522</t>
  </si>
  <si>
    <t>0110-6521</t>
  </si>
  <si>
    <t>0110-6520</t>
  </si>
  <si>
    <t>0110-6523</t>
  </si>
  <si>
    <t>0110-6519</t>
  </si>
  <si>
    <t>0110-6524</t>
  </si>
  <si>
    <t>0110-6534</t>
  </si>
  <si>
    <t>0110-6533</t>
  </si>
  <si>
    <t>0110-6532</t>
  </si>
  <si>
    <t>0110-6535</t>
  </si>
  <si>
    <t>0110-6531</t>
  </si>
  <si>
    <t>0110-6536</t>
  </si>
  <si>
    <t>0110-6540</t>
  </si>
  <si>
    <t>0110-6539</t>
  </si>
  <si>
    <t>0110-6538</t>
  </si>
  <si>
    <t>0110-6541</t>
  </si>
  <si>
    <t>0110-6537</t>
  </si>
  <si>
    <t>0110-6542</t>
  </si>
  <si>
    <t>0110-6552</t>
  </si>
  <si>
    <t>0110-6551</t>
  </si>
  <si>
    <t>0110-6550</t>
  </si>
  <si>
    <t>0110-6553</t>
  </si>
  <si>
    <t>0110-6549</t>
  </si>
  <si>
    <t>0110-6554</t>
  </si>
  <si>
    <t>0110-6546</t>
  </si>
  <si>
    <t>0110-6545</t>
  </si>
  <si>
    <t>0110-6544</t>
  </si>
  <si>
    <t>0110-6547</t>
  </si>
  <si>
    <t>0110-6543</t>
  </si>
  <si>
    <t>0110-6548</t>
  </si>
  <si>
    <t>0110-6564</t>
  </si>
  <si>
    <t>0110-6563</t>
  </si>
  <si>
    <t>0110-6562</t>
  </si>
  <si>
    <t>0110-6565</t>
  </si>
  <si>
    <t>0110-6561</t>
  </si>
  <si>
    <t>0110-6558</t>
  </si>
  <si>
    <t>0110-6557</t>
  </si>
  <si>
    <t>0110-6556</t>
  </si>
  <si>
    <t>0110-6559</t>
  </si>
  <si>
    <t>0110-6555</t>
  </si>
  <si>
    <t>0110-6560</t>
  </si>
  <si>
    <t>HONDA SMX Z DRYSTAR GLOVE BLACK BRIGHT RED XL</t>
  </si>
  <si>
    <t>HONDA SMX Z DRYSTAR GLOVE BLACK BRIGHT RED XXL</t>
  </si>
  <si>
    <t>HONDA SMX Z DRYSTAR GLOVE BLACK BRIGHT RED 3XL</t>
  </si>
  <si>
    <t>HONDA SMX Z DRYSTAR GLOVE BLACK BLUE BRIGHT RED XL</t>
  </si>
  <si>
    <t>HONDA SMX Z DRYSTAR GLOVE BLACK BLUE BRIGHT RED XXL</t>
  </si>
  <si>
    <t>HONDA SMX Z DRYSTAR GLOVE BLACK BLUE BRIGHT RED 3XL</t>
  </si>
  <si>
    <t>HONDA COPPER GLOVE BLACK BRIGHT RED BLUE XL</t>
  </si>
  <si>
    <t>HONDA COPPER GLOVE BLACK BRIGHT RED BLUE XXL</t>
  </si>
  <si>
    <t>HONDA COPPER GLOVE BLACK BRIGHT RED BLUE 3XL</t>
  </si>
  <si>
    <t>3527321-1303-L</t>
  </si>
  <si>
    <t>3527321-1303-M</t>
  </si>
  <si>
    <t>3527321-1303-S</t>
  </si>
  <si>
    <t>3527321-1303-XL</t>
  </si>
  <si>
    <t>3527321-1303-XXL</t>
  </si>
  <si>
    <t>3527321-1303-3XL</t>
  </si>
  <si>
    <t>3527321-1737-L</t>
  </si>
  <si>
    <t>3527321-1737-M</t>
  </si>
  <si>
    <t>3527321-1737-S</t>
  </si>
  <si>
    <t>3527321-1737-XL</t>
  </si>
  <si>
    <t>3527321-1737-XXL</t>
  </si>
  <si>
    <t>3527321-1737-3XL</t>
  </si>
  <si>
    <t>3568321-1317-L</t>
  </si>
  <si>
    <t>3568321-1317-M</t>
  </si>
  <si>
    <t>3568321-1317-S</t>
  </si>
  <si>
    <t>3568321-1317-XL</t>
  </si>
  <si>
    <t>3568321-1317-XXL</t>
  </si>
  <si>
    <t>3568321-1317-3XL</t>
  </si>
  <si>
    <t>3310-0890</t>
  </si>
  <si>
    <t>3310-0891</t>
  </si>
  <si>
    <t>3310-0892</t>
  </si>
  <si>
    <t>3310-0893</t>
  </si>
  <si>
    <t>3310-0894</t>
  </si>
  <si>
    <t>3310-0895</t>
  </si>
  <si>
    <t>3310-0896</t>
  </si>
  <si>
    <t>3310-0897</t>
  </si>
  <si>
    <t>3310-0898</t>
  </si>
  <si>
    <t>3310-0899</t>
  </si>
  <si>
    <t>3310-0900</t>
  </si>
  <si>
    <t>3310-0901</t>
  </si>
  <si>
    <t>3301-4153</t>
  </si>
  <si>
    <t>3301-4154</t>
  </si>
  <si>
    <t>3301-4155</t>
  </si>
  <si>
    <t>3301-4156</t>
  </si>
  <si>
    <t>3301-4157</t>
  </si>
  <si>
    <t>3301-4158</t>
  </si>
  <si>
    <t>2220021-1100-39</t>
  </si>
  <si>
    <t>2220021-1100-40</t>
  </si>
  <si>
    <t>2220021-1100-41</t>
  </si>
  <si>
    <t>2220021-1100-42</t>
  </si>
  <si>
    <t>2220021-1100-43</t>
  </si>
  <si>
    <t>2220021-1100-44</t>
  </si>
  <si>
    <t>2220021-1100-45</t>
  </si>
  <si>
    <t>2220021-1100-46</t>
  </si>
  <si>
    <t>2220021-1100-47</t>
  </si>
  <si>
    <t>2220021-1100-48</t>
  </si>
  <si>
    <t>2510219-1182-6</t>
  </si>
  <si>
    <t>2510219-1182-7</t>
  </si>
  <si>
    <t>2510219-1182-8</t>
  </si>
  <si>
    <t>2510219-1182-9</t>
  </si>
  <si>
    <t>2510219-1182-10</t>
  </si>
  <si>
    <t>2510219-1182-11</t>
  </si>
  <si>
    <t>2510219-1182-12</t>
  </si>
  <si>
    <t>2510219-1182-13</t>
  </si>
  <si>
    <t>2510219-1182-14</t>
  </si>
  <si>
    <t>FASTER-3 SHOES BLACK DARK GRAY GUM 105</t>
  </si>
  <si>
    <t>2510219-1182-105</t>
  </si>
  <si>
    <t>FASTER-3 SHOES BLACK DARK GRAY GUM 115</t>
  </si>
  <si>
    <t>2510219-1182-115</t>
  </si>
  <si>
    <t>FASTER-3 SHOES BLACK DARK GRAY GUM 125</t>
  </si>
  <si>
    <t>2510219-1182-125</t>
  </si>
  <si>
    <t>FASTER-3 SHOES BLACK DARK GRAY GUM 135</t>
  </si>
  <si>
    <t>2510219-1182-135</t>
  </si>
  <si>
    <t>FASTER-3 SHOES BLACK DARK GRAY GUM 6.5</t>
  </si>
  <si>
    <t>2510219-1182-6.5</t>
  </si>
  <si>
    <t>FASTER-3 SHOES BLACK DARK GRAY GUM 7.5</t>
  </si>
  <si>
    <t>2510219-1182-7.5</t>
  </si>
  <si>
    <t>FASTER-3 SHOES BLACK DARK GRAY GUM 8.5</t>
  </si>
  <si>
    <t>2510219-1182-8.5</t>
  </si>
  <si>
    <t>FASTER-3 SHOES BLACK DARK GRAY GUM 9.5</t>
  </si>
  <si>
    <t>2510219-1182-9.5</t>
  </si>
  <si>
    <t>2510219-12-6</t>
  </si>
  <si>
    <t>2510219-12-7</t>
  </si>
  <si>
    <t>2510219-12-8</t>
  </si>
  <si>
    <t>2510219-12-9</t>
  </si>
  <si>
    <t>2510219-12-10</t>
  </si>
  <si>
    <t>2510219-12-11</t>
  </si>
  <si>
    <t>2510219-12-12</t>
  </si>
  <si>
    <t>2510219-12-13</t>
  </si>
  <si>
    <t>2510219-12-14</t>
  </si>
  <si>
    <t>FASTER-3 SHOES BLACK WHITE 105</t>
  </si>
  <si>
    <t>2510219-12-105</t>
  </si>
  <si>
    <t>FASTER-3 SHOES BLACK WHITE 115</t>
  </si>
  <si>
    <t>2510219-12-115</t>
  </si>
  <si>
    <t>FASTER-3 SHOES BLACK WHITE 125</t>
  </si>
  <si>
    <t>2510219-12-125</t>
  </si>
  <si>
    <t>FASTER-3 SHOES BLACK WHITE 135</t>
  </si>
  <si>
    <t>2510219-12-135</t>
  </si>
  <si>
    <t>FASTER-3 SHOES BLACK WHITE 6.5</t>
  </si>
  <si>
    <t>2510219-12-6.5</t>
  </si>
  <si>
    <t>FASTER-3 SHOES BLACK WHITE 7.5</t>
  </si>
  <si>
    <t>2510219-12-7.5</t>
  </si>
  <si>
    <t>FASTER-3 SHOES BLACK WHITE 8.5</t>
  </si>
  <si>
    <t>2510219-12-8.5</t>
  </si>
  <si>
    <t>FASTER-3 SHOES BLACK WHITE 9.5</t>
  </si>
  <si>
    <t>2510219-12-9.5</t>
  </si>
  <si>
    <t>2510319-1100-6</t>
  </si>
  <si>
    <t>2510319-1100-7</t>
  </si>
  <si>
    <t>2510319-1100-8</t>
  </si>
  <si>
    <t>2510319-1100-9</t>
  </si>
  <si>
    <t>2510319-1100-10</t>
  </si>
  <si>
    <t>2510319-1100-11</t>
  </si>
  <si>
    <t>2510319-1100-12</t>
  </si>
  <si>
    <t>2510319-1100-13</t>
  </si>
  <si>
    <t>2510319-1100-14</t>
  </si>
  <si>
    <t>FASTER-3 RIDEKNIT SHOES BLACK BLACK 105</t>
  </si>
  <si>
    <t>2510319-1100-105</t>
  </si>
  <si>
    <t>FASTER-3 RIDEKNIT SHOES BLACK BLACK 115</t>
  </si>
  <si>
    <t>2510319-1100-115</t>
  </si>
  <si>
    <t>FASTER-3 RIDEKNIT SHOES BLACK BLACK 125</t>
  </si>
  <si>
    <t>2510319-1100-125</t>
  </si>
  <si>
    <t>FASTER-3 RIDEKNIT SHOES BLACK BLACK 135</t>
  </si>
  <si>
    <t>2510319-1100-135</t>
  </si>
  <si>
    <t>FASTER-3 RIDEKNIT SHOES BLACK BLACK 6.5</t>
  </si>
  <si>
    <t>2510319-1100-6.5</t>
  </si>
  <si>
    <t>FASTER-3 RIDEKNIT SHOES BLACK BLACK 7.5</t>
  </si>
  <si>
    <t>2510319-1100-7.5</t>
  </si>
  <si>
    <t>FASTER-3 RIDEKNIT SHOES BLACK BLACK 8.5</t>
  </si>
  <si>
    <t>2510319-1100-8.5</t>
  </si>
  <si>
    <t>FASTER-3 RIDEKNIT SHOES BLACK BLACK 9.5</t>
  </si>
  <si>
    <t>2510319-1100-9.5</t>
  </si>
  <si>
    <t>2510319-136-6</t>
  </si>
  <si>
    <t>2510319-136-7</t>
  </si>
  <si>
    <t>2510319-136-8</t>
  </si>
  <si>
    <t>2510319-136-9</t>
  </si>
  <si>
    <t>2510319-136-10</t>
  </si>
  <si>
    <t>2510319-136-11</t>
  </si>
  <si>
    <t>2510319-136-12</t>
  </si>
  <si>
    <t>2510319-136-13</t>
  </si>
  <si>
    <t>2510319-136-14</t>
  </si>
  <si>
    <t>FASTER-3 RIDEKNIT SHOES BLACK RED YELLOW FLUO 105</t>
  </si>
  <si>
    <t>2510319-136-105</t>
  </si>
  <si>
    <t>FASTER-3 RIDEKNIT SHOES BLACK RED YELLOW FLUO 115</t>
  </si>
  <si>
    <t>2510319-136-115</t>
  </si>
  <si>
    <t>FASTER-3 RIDEKNIT SHOES BLACK RED YELLOW FLUO 125</t>
  </si>
  <si>
    <t>2510319-136-125</t>
  </si>
  <si>
    <t>FASTER-3 RIDEKNIT SHOES BLACK RED YELLOW FLUO 135</t>
  </si>
  <si>
    <t>2510319-136-135</t>
  </si>
  <si>
    <t>FASTER-3 RIDEKNIT SHOES BLACK RED YELLOW FLUO 6.5</t>
  </si>
  <si>
    <t>2510319-136-6.5</t>
  </si>
  <si>
    <t>FASTER-3 RIDEKNIT SHOES BLACK RED YELLOW FLUO 7.5</t>
  </si>
  <si>
    <t>2510319-136-7.5</t>
  </si>
  <si>
    <t>FASTER-3 RIDEKNIT SHOES BLACK RED YELLOW FLUO 8.5</t>
  </si>
  <si>
    <t>2510319-136-8.5</t>
  </si>
  <si>
    <t>FASTER-3 RIDEKNIT SHOES BLACK RED YELLOW FLUO 9.5</t>
  </si>
  <si>
    <t>2510319-136-9.5</t>
  </si>
  <si>
    <t>4068215502</t>
  </si>
  <si>
    <t>MISSILE V3 LEATHER PANTS AIRFLOW BLACK BLACK 44</t>
  </si>
  <si>
    <t>3121522-1100-44</t>
  </si>
  <si>
    <t>4068215503</t>
  </si>
  <si>
    <t>MISSILE V3 LEATHER PANTS AIRFLOW BLACK BLACK 46</t>
  </si>
  <si>
    <t>3121522-1100-46</t>
  </si>
  <si>
    <t>4068215504</t>
  </si>
  <si>
    <t>MISSILE V3 LEATHER PANTS AIRFLOW BLACK BLACK 48</t>
  </si>
  <si>
    <t>3121522-1100-48</t>
  </si>
  <si>
    <t>4068215505</t>
  </si>
  <si>
    <t>MISSILE V3 LEATHER PANTS AIRFLOW BLACK BLACK 50</t>
  </si>
  <si>
    <t>3121522-1100-50</t>
  </si>
  <si>
    <t>4068215506</t>
  </si>
  <si>
    <t>MISSILE V3 LEATHER PANTS AIRFLOW BLACK BLACK 52</t>
  </si>
  <si>
    <t>3121522-1100-52</t>
  </si>
  <si>
    <t>4068215507</t>
  </si>
  <si>
    <t>MISSILE V3 LEATHER PANTS AIRFLOW BLACK BLACK 54</t>
  </si>
  <si>
    <t>3121522-1100-54</t>
  </si>
  <si>
    <t>4068215508</t>
  </si>
  <si>
    <t>MISSILE V3 LEATHER PANTS AIRFLOW BLACK BLACK 56</t>
  </si>
  <si>
    <t>3121522-1100-56</t>
  </si>
  <si>
    <t>4068215509</t>
  </si>
  <si>
    <t>MISSILE V3 LEATHER PANTS AIRFLOW BLACK BLACK 58</t>
  </si>
  <si>
    <t>3121522-1100-58</t>
  </si>
  <si>
    <t>4068215510</t>
  </si>
  <si>
    <t>MISSILE V3 LEATHER PANTS AIRFLOW BLACK BLACK 60</t>
  </si>
  <si>
    <t>3121522-1100-60</t>
  </si>
  <si>
    <t>STELLA MISSILE V3 LEATHER PANTS BLACK BLACK 38</t>
  </si>
  <si>
    <t>3130522-1100-38</t>
  </si>
  <si>
    <t>STELLA MISSILE V3 LEATHER PANTS BLACK BLACK 40</t>
  </si>
  <si>
    <t>3130522-1100-40</t>
  </si>
  <si>
    <t>STELLA MISSILE V3 LEATHER PANTS BLACK BLACK 42</t>
  </si>
  <si>
    <t>3130522-1100-42</t>
  </si>
  <si>
    <t>STELLA MISSILE V3 LEATHER PANTS BLACK BLACK 44</t>
  </si>
  <si>
    <t>3130522-1100-44</t>
  </si>
  <si>
    <t>STELLA MISSILE V3 LEATHER PANTS BLACK BLACK 46</t>
  </si>
  <si>
    <t>3130522-1100-46</t>
  </si>
  <si>
    <t>STELLA MISSILE V3 LEATHER PANTS BLACK BLACK 48</t>
  </si>
  <si>
    <t>3130522-1100-48</t>
  </si>
  <si>
    <t>STELLA MISSILE V3 LEATHER PANTS BLACK BLACK 50</t>
  </si>
  <si>
    <t>3130522-1100-50</t>
  </si>
  <si>
    <t>4062210506</t>
  </si>
  <si>
    <t>3302022-10-L</t>
  </si>
  <si>
    <t>4062210505</t>
  </si>
  <si>
    <t>3302022-10-M</t>
  </si>
  <si>
    <t>4062210504</t>
  </si>
  <si>
    <t>3302022-10-S</t>
  </si>
  <si>
    <t>4062210507</t>
  </si>
  <si>
    <t>3302022-10-XL</t>
  </si>
  <si>
    <t>4062210508</t>
  </si>
  <si>
    <t>T SP X SUPERAIR JACKET BLACK XXL</t>
  </si>
  <si>
    <t>3302022-10-XXL</t>
  </si>
  <si>
    <t>4062210509</t>
  </si>
  <si>
    <t>T SP X SUPERAIR JACKET BLACK 3XL</t>
  </si>
  <si>
    <t>3302022-10-3XL</t>
  </si>
  <si>
    <t>4062210510</t>
  </si>
  <si>
    <t>T SP X SUPERAIR JACKET BLACK 4XL</t>
  </si>
  <si>
    <t>3302022-10-4XL</t>
  </si>
  <si>
    <t>4062215506</t>
  </si>
  <si>
    <t>3302022-1100-L</t>
  </si>
  <si>
    <t>4062215505</t>
  </si>
  <si>
    <t>3302022-1100-M</t>
  </si>
  <si>
    <t>4062215504</t>
  </si>
  <si>
    <t>3302022-1100-S</t>
  </si>
  <si>
    <t>4062215507</t>
  </si>
  <si>
    <t>3302022-1100-XL</t>
  </si>
  <si>
    <t>4062215508</t>
  </si>
  <si>
    <t>T SP X SUPERAIR JACKET BLACK BLACK XXL</t>
  </si>
  <si>
    <t>3302022-1100-XXL</t>
  </si>
  <si>
    <t>4062215509</t>
  </si>
  <si>
    <t>T SP X SUPERAIR JACKET BLACK BLACK 3XL</t>
  </si>
  <si>
    <t>3302022-1100-3XL</t>
  </si>
  <si>
    <t>4062215510</t>
  </si>
  <si>
    <t>T SP X SUPERAIR JACKET BLACK BLACK 4XL</t>
  </si>
  <si>
    <t>3302022-1100-4XL</t>
  </si>
  <si>
    <t>4062210106</t>
  </si>
  <si>
    <t>3302022-1303-L</t>
  </si>
  <si>
    <t>4062210105</t>
  </si>
  <si>
    <t>3302022-1303-M</t>
  </si>
  <si>
    <t>4062210104</t>
  </si>
  <si>
    <t>3302022-1303-S</t>
  </si>
  <si>
    <t>4062210107</t>
  </si>
  <si>
    <t>3302022-1303-XL</t>
  </si>
  <si>
    <t>4062210108</t>
  </si>
  <si>
    <t>T SP X SUPERAIR JACKET BLACK BRIGHT RED XXL</t>
  </si>
  <si>
    <t>3302022-1303-XXL</t>
  </si>
  <si>
    <t>4062210109</t>
  </si>
  <si>
    <t>T SP X SUPERAIR JACKET BLACK BRIGHT RED 3XL</t>
  </si>
  <si>
    <t>3302022-1303-3XL</t>
  </si>
  <si>
    <t>4062210110</t>
  </si>
  <si>
    <t>T SP X SUPERAIR JACKET BLACK BRIGHT RED 4XL</t>
  </si>
  <si>
    <t>3302022-1303-4XL</t>
  </si>
  <si>
    <t>4062210206</t>
  </si>
  <si>
    <t>3302022-1711-L</t>
  </si>
  <si>
    <t>4062210205</t>
  </si>
  <si>
    <t>3302022-1711-M</t>
  </si>
  <si>
    <t>4062210204</t>
  </si>
  <si>
    <t>3302022-1711-S</t>
  </si>
  <si>
    <t>4062210207</t>
  </si>
  <si>
    <t>3302022-1711-XL</t>
  </si>
  <si>
    <t>4062210208</t>
  </si>
  <si>
    <t>T SP X SUPERAIR JACKET BLACK BLUE SODALITE XXL</t>
  </si>
  <si>
    <t>3302022-1711-XXL</t>
  </si>
  <si>
    <t>4062210209</t>
  </si>
  <si>
    <t>T SP X SUPERAIR JACKET BLACK BLUE SODALITE 3XL</t>
  </si>
  <si>
    <t>3302022-1711-3XL</t>
  </si>
  <si>
    <t>4062210210</t>
  </si>
  <si>
    <t>T SP X SUPERAIR JACKET BLACK BLUE SODALITE 4XL</t>
  </si>
  <si>
    <t>3302022-1711-4XL</t>
  </si>
  <si>
    <t>4063218406</t>
  </si>
  <si>
    <t>3306121-1030-L</t>
  </si>
  <si>
    <t>4063218405</t>
  </si>
  <si>
    <t>3306121-1030-M</t>
  </si>
  <si>
    <t>4063218404</t>
  </si>
  <si>
    <t>3306121-1030-S</t>
  </si>
  <si>
    <t>4063218407</t>
  </si>
  <si>
    <t>3306121-1030-XL</t>
  </si>
  <si>
    <t>4063218408</t>
  </si>
  <si>
    <t>AST V2 AIR JACKET BLACK RED FLUO XXL</t>
  </si>
  <si>
    <t>3306121-1030-XXL</t>
  </si>
  <si>
    <t>4063218409</t>
  </si>
  <si>
    <t>AST V2 AIR JACKET BLACK RED FLUO 3XL</t>
  </si>
  <si>
    <t>3306121-1030-3XL</t>
  </si>
  <si>
    <t>4063218410</t>
  </si>
  <si>
    <t>AST V2 AIR JACKET BLACK RED FLUO 4XL</t>
  </si>
  <si>
    <t>3306121-1030-4XL</t>
  </si>
  <si>
    <t>4063210606</t>
  </si>
  <si>
    <t>3306121-12-L</t>
  </si>
  <si>
    <t>4063210605</t>
  </si>
  <si>
    <t>3306121-12-M</t>
  </si>
  <si>
    <t>4063210604</t>
  </si>
  <si>
    <t>3306121-12-S</t>
  </si>
  <si>
    <t>4063210607</t>
  </si>
  <si>
    <t>3306121-12-XL</t>
  </si>
  <si>
    <t>4063210608</t>
  </si>
  <si>
    <t>AST V2 AIR JACKET BLACK WHITE XXL</t>
  </si>
  <si>
    <t>3306121-12-XXL</t>
  </si>
  <si>
    <t>4063210609</t>
  </si>
  <si>
    <t>AST V2 AIR JACKET BLACK WHITE 3XL</t>
  </si>
  <si>
    <t>3306121-12-3XL</t>
  </si>
  <si>
    <t>4063210610</t>
  </si>
  <si>
    <t>AST V2 AIR JACKET BLACK WHITE 4XL</t>
  </si>
  <si>
    <t>3306121-12-4XL</t>
  </si>
  <si>
    <t>4063008206</t>
  </si>
  <si>
    <t>3306121-155-L</t>
  </si>
  <si>
    <t>4063008205</t>
  </si>
  <si>
    <t>3306121-155-M</t>
  </si>
  <si>
    <t>4063008204</t>
  </si>
  <si>
    <t>3306121-155-S</t>
  </si>
  <si>
    <t>4063008207</t>
  </si>
  <si>
    <t>3306121-155-XL</t>
  </si>
  <si>
    <t>4063008208</t>
  </si>
  <si>
    <t>AST V2 AIR JACKET BLACK YELLOW FLUO XXL</t>
  </si>
  <si>
    <t>3306121-155-XXL</t>
  </si>
  <si>
    <t>4063008209</t>
  </si>
  <si>
    <t>AST V2 AIR JACKET BLACK YELLOW FLUO 3XL</t>
  </si>
  <si>
    <t>3306121-155-3XL</t>
  </si>
  <si>
    <t>4063008210</t>
  </si>
  <si>
    <t>AST V2 AIR JACKET BLACK YELLOW FLUO 4XL</t>
  </si>
  <si>
    <t>3306121-155-4XL</t>
  </si>
  <si>
    <t>3308822-1100-L</t>
  </si>
  <si>
    <t>3308822-1100-M</t>
  </si>
  <si>
    <t>3308822-1100-S</t>
  </si>
  <si>
    <t>3308822-1100-XL</t>
  </si>
  <si>
    <t>LUC V2 AIR JACKET BLACK BLACK XXL</t>
  </si>
  <si>
    <t>3308822-1100-XXL</t>
  </si>
  <si>
    <t>LUC V2 AIR JACKET BLACK BLACK 3XL</t>
  </si>
  <si>
    <t>3308822-1100-3XL</t>
  </si>
  <si>
    <t>LUC V2 AIR JACKET BLACK BLACK 4XL</t>
  </si>
  <si>
    <t>3308822-1100-4XL</t>
  </si>
  <si>
    <t>3308822-7150-L</t>
  </si>
  <si>
    <t>3308822-7150-M</t>
  </si>
  <si>
    <t>3308822-7150-S</t>
  </si>
  <si>
    <t>3308822-7150-XL</t>
  </si>
  <si>
    <t>LUC V2 AIR JACKET NAVY BLACK XXL</t>
  </si>
  <si>
    <t>3308822-7150-XXL</t>
  </si>
  <si>
    <t>LUC V2 AIR JACKET NAVY BLACK 3XL</t>
  </si>
  <si>
    <t>3308822-7150-3XL</t>
  </si>
  <si>
    <t>LUC V2 AIR JACKET NAVY BLACK 4XL</t>
  </si>
  <si>
    <t>3308822-7150-4XL</t>
  </si>
  <si>
    <t>3308822-8011-L</t>
  </si>
  <si>
    <t>3308822-8011-M</t>
  </si>
  <si>
    <t>3308822-8011-S</t>
  </si>
  <si>
    <t>3308822-8011-XL</t>
  </si>
  <si>
    <t>LUC V2 AIR JACKET GOBI BROWN BLACK XXL</t>
  </si>
  <si>
    <t>3308822-8011-XXL</t>
  </si>
  <si>
    <t>LUC V2 AIR JACKET GOBI BROWN BLACK 3XL</t>
  </si>
  <si>
    <t>3308822-8011-3XL</t>
  </si>
  <si>
    <t>LUC V2 AIR JACKET GOBI BROWN BLACK 4XL</t>
  </si>
  <si>
    <t>3308822-8011-4XL</t>
  </si>
  <si>
    <t>3318422-1100-L</t>
  </si>
  <si>
    <t>3318422-1100-M</t>
  </si>
  <si>
    <t>3318422-1100-S</t>
  </si>
  <si>
    <t>3318422-1100-XL</t>
  </si>
  <si>
    <t>3318422-1100-XS</t>
  </si>
  <si>
    <t>ELOISE V2 WOMEN'S AIR JACKET BLACK BLACK XXL</t>
  </si>
  <si>
    <t>3318422-1100-XXL</t>
  </si>
  <si>
    <t>3318422-6011-L</t>
  </si>
  <si>
    <t>3318422-6011-M</t>
  </si>
  <si>
    <t>3318422-6011-S</t>
  </si>
  <si>
    <t>3318422-6011-XL</t>
  </si>
  <si>
    <t>3318422-6011-XS</t>
  </si>
  <si>
    <t>ELOISE V2 WOMEN'S AIR JACKET SAGE DARK GRAY XXL</t>
  </si>
  <si>
    <t>3318422-6011-XXL</t>
  </si>
  <si>
    <t>ARGON SLIM FIT DENIM PANTS BLACK 30</t>
  </si>
  <si>
    <t>3328622-10-30</t>
  </si>
  <si>
    <t>ARGON SLIM FIT DENIM PANTS BLACK 31</t>
  </si>
  <si>
    <t>3328622-10-31</t>
  </si>
  <si>
    <t>ARGON SLIM FIT DENIM PANTS BLACK 32</t>
  </si>
  <si>
    <t>3328622-10-32</t>
  </si>
  <si>
    <t>ARGON SLIM FIT DENIM PANTS BLACK 33</t>
  </si>
  <si>
    <t>3328622-10-33</t>
  </si>
  <si>
    <t>ARGON SLIM FIT DENIM PANTS BLACK 34</t>
  </si>
  <si>
    <t>3328622-10-34</t>
  </si>
  <si>
    <t>ARGON SLIM FIT DENIM PANTS BLACK 36</t>
  </si>
  <si>
    <t>3328622-10-36</t>
  </si>
  <si>
    <t>ARGON SLIM FIT DENIM PANTS BLACK 38</t>
  </si>
  <si>
    <t>3328622-10-38</t>
  </si>
  <si>
    <t>ARGON SLIM FIT DENIM PANTS BLACK 40</t>
  </si>
  <si>
    <t>3328622-10-40</t>
  </si>
  <si>
    <t>ARGON SLIM FIT DENIM PANTS MID BLUE 28</t>
  </si>
  <si>
    <t>3328622-7310-28</t>
  </si>
  <si>
    <t>ARGON SLIM FIT DENIM PANTS MID BLUE 30</t>
  </si>
  <si>
    <t>3328622-7310-30</t>
  </si>
  <si>
    <t>ARGON SLIM FIT DENIM PANTS MID BLUE 31</t>
  </si>
  <si>
    <t>3328622-7310-31</t>
  </si>
  <si>
    <t>ARGON SLIM FIT DENIM PANTS MID BLUE 32</t>
  </si>
  <si>
    <t>3328622-7310-32</t>
  </si>
  <si>
    <t>ARGON SLIM FIT DENIM PANTS MID BLUE 33</t>
  </si>
  <si>
    <t>3328622-7310-33</t>
  </si>
  <si>
    <t>ARGON SLIM FIT DENIM PANTS MID BLUE 34</t>
  </si>
  <si>
    <t>3328622-7310-34</t>
  </si>
  <si>
    <t>ARGON SLIM FIT DENIM PANTS MID BLUE 36</t>
  </si>
  <si>
    <t>3328622-7310-36</t>
  </si>
  <si>
    <t>ARGON SLIM FIT DENIM PANTS MID BLUE 38</t>
  </si>
  <si>
    <t>3328622-7310-38</t>
  </si>
  <si>
    <t>ARGON SLIM FIT DENIM PANTS MID BLUE 40</t>
  </si>
  <si>
    <t>3328622-7310-40</t>
  </si>
  <si>
    <t>4225210606</t>
  </si>
  <si>
    <t>3556422-12-L</t>
  </si>
  <si>
    <t>4225210605</t>
  </si>
  <si>
    <t>3556422-12-M</t>
  </si>
  <si>
    <t>4225210604</t>
  </si>
  <si>
    <t>3556422-12-S</t>
  </si>
  <si>
    <t>4225210607</t>
  </si>
  <si>
    <t>3556422-12-XL</t>
  </si>
  <si>
    <t>4225210608</t>
  </si>
  <si>
    <t>GP TECH V2S GLOVES BLACK WHITE XXL</t>
  </si>
  <si>
    <t>3556422-12-XXL</t>
  </si>
  <si>
    <t>4225210609</t>
  </si>
  <si>
    <t>GP TECH V2S GLOVES BLACK WHITE 3XL</t>
  </si>
  <si>
    <t>3556422-12-3XL</t>
  </si>
  <si>
    <t>4225228906</t>
  </si>
  <si>
    <t>3556422-1231-L</t>
  </si>
  <si>
    <t>4225228905</t>
  </si>
  <si>
    <t>3556422-1231-M</t>
  </si>
  <si>
    <t>4225228904</t>
  </si>
  <si>
    <t>3556422-1231-S</t>
  </si>
  <si>
    <t>4225228907</t>
  </si>
  <si>
    <t>3556422-1231-XL</t>
  </si>
  <si>
    <t>4225228908</t>
  </si>
  <si>
    <t>GP TECH V2S GLOVES BLACK WHITE RED FLUO XXL</t>
  </si>
  <si>
    <t>3556422-1231-XXL</t>
  </si>
  <si>
    <t>4225228909</t>
  </si>
  <si>
    <t>GP TECH V2S GLOVES BLACK WHITE RED FLUO 3XL</t>
  </si>
  <si>
    <t>3556422-1231-3XL</t>
  </si>
  <si>
    <t>4225229906</t>
  </si>
  <si>
    <t>3556422-1503-L</t>
  </si>
  <si>
    <t>4225229905</t>
  </si>
  <si>
    <t>3556422-1503-M</t>
  </si>
  <si>
    <t>4225229904</t>
  </si>
  <si>
    <t>3556422-1503-S</t>
  </si>
  <si>
    <t>4225229907</t>
  </si>
  <si>
    <t>3556422-1503-XL</t>
  </si>
  <si>
    <t>4225229908</t>
  </si>
  <si>
    <t>GP TECH V2S GLOVES BLACK YELLOW FLU WHITE RED FLU XXL</t>
  </si>
  <si>
    <t>3556422-1503-XXL</t>
  </si>
  <si>
    <t>4225229909</t>
  </si>
  <si>
    <t>GP TECH V2S GLOVES BLACK YELLOW FLU WHITE RED FLU 3XL</t>
  </si>
  <si>
    <t>3556422-1503-3XL</t>
  </si>
  <si>
    <t>4296215500</t>
  </si>
  <si>
    <t>6107622-1100-OS</t>
  </si>
  <si>
    <t>482-97413X</t>
  </si>
  <si>
    <t>3762321-111-3XL</t>
  </si>
  <si>
    <t>482-971642</t>
  </si>
  <si>
    <t>FLUID GRAPHITE PANTS - BLACK DARK GRAY 42</t>
  </si>
  <si>
    <t>3722321-111-42</t>
  </si>
  <si>
    <t>482-971644</t>
  </si>
  <si>
    <t>FLUID GRAPHITE PANTS - BLACK DARK GRAY 44</t>
  </si>
  <si>
    <t>3722321-111-44</t>
  </si>
  <si>
    <t>4218220806</t>
  </si>
  <si>
    <t>4218220805</t>
  </si>
  <si>
    <t>4218220804</t>
  </si>
  <si>
    <t>4218220807</t>
  </si>
  <si>
    <t>4218220803</t>
  </si>
  <si>
    <t>4218220506</t>
  </si>
  <si>
    <t>4218220505</t>
  </si>
  <si>
    <t>4218220504</t>
  </si>
  <si>
    <t>4218220507</t>
  </si>
  <si>
    <t>4218220503</t>
  </si>
  <si>
    <t>4061218409</t>
  </si>
  <si>
    <t>4061218410</t>
  </si>
  <si>
    <t>4061218406</t>
  </si>
  <si>
    <t>4061218405</t>
  </si>
  <si>
    <t>4061218404</t>
  </si>
  <si>
    <t>4061218407</t>
  </si>
  <si>
    <t>4061218408</t>
  </si>
  <si>
    <t>4061008209</t>
  </si>
  <si>
    <t>4061008210</t>
  </si>
  <si>
    <t>4061008206</t>
  </si>
  <si>
    <t>4061008205</t>
  </si>
  <si>
    <t>4061008204</t>
  </si>
  <si>
    <t>4061008207</t>
  </si>
  <si>
    <t>4061008208</t>
  </si>
  <si>
    <t>4031000506</t>
  </si>
  <si>
    <t>4031000505</t>
  </si>
  <si>
    <t>4031000504</t>
  </si>
  <si>
    <t>4031000507</t>
  </si>
  <si>
    <t>4031000503</t>
  </si>
  <si>
    <t>4031000508</t>
  </si>
  <si>
    <t>4111114204</t>
  </si>
  <si>
    <t>4111114205</t>
  </si>
  <si>
    <t>4111123701</t>
  </si>
  <si>
    <t>4111123703</t>
  </si>
  <si>
    <t>4111123705</t>
  </si>
  <si>
    <t>4111123707</t>
  </si>
  <si>
    <t>4111123709</t>
  </si>
  <si>
    <t>4111123702</t>
  </si>
  <si>
    <t>4111123704</t>
  </si>
  <si>
    <t>4111123706</t>
  </si>
  <si>
    <t>4111123708</t>
  </si>
  <si>
    <t>4111120801</t>
  </si>
  <si>
    <t>4111120803</t>
  </si>
  <si>
    <t>4111120805</t>
  </si>
  <si>
    <t>4111120807</t>
  </si>
  <si>
    <t>4111120809</t>
  </si>
  <si>
    <t>4111120802</t>
  </si>
  <si>
    <t>4111120804</t>
  </si>
  <si>
    <t>4111120806</t>
  </si>
  <si>
    <t>4111120808</t>
  </si>
  <si>
    <t>4133221011</t>
  </si>
  <si>
    <t>4133221012</t>
  </si>
  <si>
    <t>4133221013</t>
  </si>
  <si>
    <t>4133221014</t>
  </si>
  <si>
    <t>4133221015</t>
  </si>
  <si>
    <t>4133221017</t>
  </si>
  <si>
    <t>4133221008</t>
  </si>
  <si>
    <t>4133221009</t>
  </si>
  <si>
    <t>4133221010</t>
  </si>
  <si>
    <t>4133220111</t>
  </si>
  <si>
    <t>4133220112</t>
  </si>
  <si>
    <t>4133220113</t>
  </si>
  <si>
    <t>4133220114</t>
  </si>
  <si>
    <t>4133220115</t>
  </si>
  <si>
    <t>4133220117</t>
  </si>
  <si>
    <t>4133220107</t>
  </si>
  <si>
    <t>4133220108</t>
  </si>
  <si>
    <t>4133220109</t>
  </si>
  <si>
    <t>4133220110</t>
  </si>
  <si>
    <t>4133229011</t>
  </si>
  <si>
    <t>4133229012</t>
  </si>
  <si>
    <t>4133229013</t>
  </si>
  <si>
    <t>4133229014</t>
  </si>
  <si>
    <t>4133229015</t>
  </si>
  <si>
    <t>4133229017</t>
  </si>
  <si>
    <t>4133229007</t>
  </si>
  <si>
    <t>4133229008</t>
  </si>
  <si>
    <t>4133229009</t>
  </si>
  <si>
    <t>4133229010</t>
  </si>
  <si>
    <t>4296106118</t>
  </si>
  <si>
    <t>4293220500</t>
  </si>
  <si>
    <t>4294219106</t>
  </si>
  <si>
    <t>4294219105</t>
  </si>
  <si>
    <t>4294219104</t>
  </si>
  <si>
    <t>4294219107</t>
  </si>
  <si>
    <t>4294219103</t>
  </si>
  <si>
    <t>4053007506</t>
  </si>
  <si>
    <t>4053007505</t>
  </si>
  <si>
    <t>4053007504</t>
  </si>
  <si>
    <t>4053007507</t>
  </si>
  <si>
    <t>4053007508</t>
  </si>
  <si>
    <t>4071010506</t>
  </si>
  <si>
    <t>4071010505</t>
  </si>
  <si>
    <t>4071010504</t>
  </si>
  <si>
    <t>4071010507</t>
  </si>
  <si>
    <t>4071010508</t>
  </si>
  <si>
    <t>4224220506</t>
  </si>
  <si>
    <t>4224220505</t>
  </si>
  <si>
    <t>4224220504</t>
  </si>
  <si>
    <t>4224220507</t>
  </si>
  <si>
    <t>4224220508</t>
  </si>
  <si>
    <t>4224220509</t>
  </si>
  <si>
    <t>4224227206</t>
  </si>
  <si>
    <t>4224227205</t>
  </si>
  <si>
    <t>4224227204</t>
  </si>
  <si>
    <t>4224227207</t>
  </si>
  <si>
    <t>4224227208</t>
  </si>
  <si>
    <t>4224227209</t>
  </si>
  <si>
    <t>4112027207</t>
  </si>
  <si>
    <t>4112027209</t>
  </si>
  <si>
    <t>4112027211</t>
  </si>
  <si>
    <t>4112027213</t>
  </si>
  <si>
    <t>4112027215</t>
  </si>
  <si>
    <t>4112027217</t>
  </si>
  <si>
    <t>4112027212</t>
  </si>
  <si>
    <t>4112027214</t>
  </si>
  <si>
    <t>4112027216</t>
  </si>
  <si>
    <t>4112027208</t>
  </si>
  <si>
    <t>4112027210</t>
  </si>
  <si>
    <t>4112029707</t>
  </si>
  <si>
    <t>4112029709</t>
  </si>
  <si>
    <t>4112029711</t>
  </si>
  <si>
    <t>4112029713</t>
  </si>
  <si>
    <t>4112029715</t>
  </si>
  <si>
    <t>4112029717</t>
  </si>
  <si>
    <t>4112029712</t>
  </si>
  <si>
    <t>4112029714</t>
  </si>
  <si>
    <t>4112029716</t>
  </si>
  <si>
    <t>4112029708</t>
  </si>
  <si>
    <t>4112029710</t>
  </si>
  <si>
    <t>4221210606</t>
  </si>
  <si>
    <t>4221210605</t>
  </si>
  <si>
    <t>4221210604</t>
  </si>
  <si>
    <t>4221210607</t>
  </si>
  <si>
    <t>4220210506</t>
  </si>
  <si>
    <t>4220210505</t>
  </si>
  <si>
    <t>4220210507</t>
  </si>
  <si>
    <t>4220210508</t>
  </si>
  <si>
    <t>4220210509</t>
  </si>
  <si>
    <t>4280010105</t>
  </si>
  <si>
    <t>4280010103</t>
  </si>
  <si>
    <t>4280010107</t>
  </si>
  <si>
    <t>4280020105</t>
  </si>
  <si>
    <t>4280020103</t>
  </si>
  <si>
    <t>4280020107</t>
  </si>
  <si>
    <t>4280030105</t>
  </si>
  <si>
    <t>4280030103</t>
  </si>
  <si>
    <t>4280030107</t>
  </si>
  <si>
    <t>4059227248</t>
  </si>
  <si>
    <t>4059227250</t>
  </si>
  <si>
    <t>4059227252</t>
  </si>
  <si>
    <t>4059227254</t>
  </si>
  <si>
    <t>4059227256</t>
  </si>
  <si>
    <t>4059227258</t>
  </si>
  <si>
    <t>4059227260</t>
  </si>
  <si>
    <t>4058220548</t>
  </si>
  <si>
    <t>4058220550</t>
  </si>
  <si>
    <t>4058220552</t>
  </si>
  <si>
    <t>4058220554</t>
  </si>
  <si>
    <t>4058220556</t>
  </si>
  <si>
    <t>4058220558</t>
  </si>
  <si>
    <t>4058220560</t>
  </si>
  <si>
    <t>3150621-1231-60</t>
  </si>
  <si>
    <t>GP FORCE PH 1PC BKWHRFL 60</t>
  </si>
  <si>
    <t>3150621-1231-58</t>
  </si>
  <si>
    <t>GP FORCE PH 1PC BKWHRFL 58</t>
  </si>
  <si>
    <t>3150621-1231-56</t>
  </si>
  <si>
    <t>GP FORCE PH 1PC BKWHRFL 56</t>
  </si>
  <si>
    <t>3150621-1231-54</t>
  </si>
  <si>
    <t>GP FORCE PH 1PC BKWHRFL 54</t>
  </si>
  <si>
    <t>3150621-1231-52</t>
  </si>
  <si>
    <t>GP FORCE PH 1PC BKWHRFL 52</t>
  </si>
  <si>
    <t>3150621-1231-50</t>
  </si>
  <si>
    <t>GP FORCE PH 1PC BKWHRFL 50</t>
  </si>
  <si>
    <t>3150621-1231-48</t>
  </si>
  <si>
    <t>GP FORCE PH 1PC BKWHRFL 48</t>
  </si>
  <si>
    <t>3150621-1022-64</t>
  </si>
  <si>
    <t>GP FORCE PH 1PC BKWMGY 64</t>
  </si>
  <si>
    <t>3150621-1022-62</t>
  </si>
  <si>
    <t>GP FORCE PH 1PC BKWMGY 62</t>
  </si>
  <si>
    <t>3150621-1022-60</t>
  </si>
  <si>
    <t>GP FORCE PH 1PC BKWMGY 60</t>
  </si>
  <si>
    <t>3150621-1022-58</t>
  </si>
  <si>
    <t>GP FORCE PH 1PC BKWMGY 58</t>
  </si>
  <si>
    <t>3150621-1022-56</t>
  </si>
  <si>
    <t>GP FORCE PH 1PC BKWMGY 56</t>
  </si>
  <si>
    <t>3150621-1022-54</t>
  </si>
  <si>
    <t>GP FORCE PH 1PC BKWMGY 54</t>
  </si>
  <si>
    <t>3150621-1022-52</t>
  </si>
  <si>
    <t>GP FORCE PH 1PC BKWMGY 52</t>
  </si>
  <si>
    <t>3150621-1022-50</t>
  </si>
  <si>
    <t>GP FORCE PH 1PC BKWMGY 50</t>
  </si>
  <si>
    <t>3150621-1022-48</t>
  </si>
  <si>
    <t>GP FORCE PH 1PC BKWMGY 48</t>
  </si>
  <si>
    <t>STELLA FASTER-3 DRYSTAR SHOES B/S 11</t>
  </si>
  <si>
    <t>STELLA FASTER-3 DRYSTAR SHOES B/S 10.5</t>
  </si>
  <si>
    <t>2540919-119-10.5</t>
  </si>
  <si>
    <t>2540919-119-11</t>
  </si>
  <si>
    <t>4109010712</t>
  </si>
  <si>
    <t>4109010713</t>
  </si>
  <si>
    <t>2813-0876</t>
  </si>
  <si>
    <t>2813-0877</t>
  </si>
  <si>
    <t>2813-0878</t>
  </si>
  <si>
    <t>2813-0879</t>
  </si>
  <si>
    <t>2813-0880</t>
  </si>
  <si>
    <t>2813-0881</t>
  </si>
  <si>
    <t>2813-0882</t>
  </si>
  <si>
    <t>2813-0883</t>
  </si>
  <si>
    <t>STELLA VIKA V2 LEATHER JACKET BLUE 38</t>
  </si>
  <si>
    <t>STELLA VIKA V2 LEATHER JACKET BLUE 40</t>
  </si>
  <si>
    <t>STELLA VIKA V2 LEATHER JACKET BLUE 42</t>
  </si>
  <si>
    <t>STELLA VIKA V2 LEATHER JACKET BLUE 44</t>
  </si>
  <si>
    <t>STELLA VIKA V2 LEATHER JACKET BLUE 46</t>
  </si>
  <si>
    <t>STELLA VIKA V2 LEATHER JACKET BLUE 48</t>
  </si>
  <si>
    <t>STELLA VIKA V2 LEATHER JACKET BLUE 50</t>
  </si>
  <si>
    <t>STELLA VIKA V2 LEATHER JACKET BLUE 52</t>
  </si>
  <si>
    <t>3115519-7180-38</t>
  </si>
  <si>
    <t>3115519-7180-40</t>
  </si>
  <si>
    <t>3115519-7180-42</t>
  </si>
  <si>
    <t>3115519-7180-44</t>
  </si>
  <si>
    <t>3115519-7180-46</t>
  </si>
  <si>
    <t>3115519-7180-48</t>
  </si>
  <si>
    <t>3115519-7180-50</t>
  </si>
  <si>
    <t>3115519-7180-52</t>
  </si>
  <si>
    <t>482-94545</t>
  </si>
  <si>
    <t>482-5052</t>
  </si>
  <si>
    <t>2830-0577</t>
  </si>
  <si>
    <t>HT HEAT TECH VEST BLACK L</t>
  </si>
  <si>
    <t>HT HEAT TECH VEST BLACK M</t>
  </si>
  <si>
    <t>HT HEAT TECH VEST BLACK XL</t>
  </si>
  <si>
    <t>4753922-10-XL</t>
  </si>
  <si>
    <t>2830-0578</t>
  </si>
  <si>
    <t>2830-0579</t>
  </si>
  <si>
    <t>2830-0580</t>
  </si>
  <si>
    <t>HT HEAT TECH VEST BLACK 3XL</t>
  </si>
  <si>
    <t>4753922-10-3XL</t>
  </si>
  <si>
    <t>4753922-10-4XL</t>
  </si>
  <si>
    <t>HT HEAT TECH VEST BLACK 4XL</t>
  </si>
  <si>
    <t>4753922-10-XXL</t>
  </si>
  <si>
    <t>HT HEAT TECH VEST BLACK XXL</t>
  </si>
  <si>
    <t>2830-0574</t>
  </si>
  <si>
    <t>HT HEAT TECH VEST BLACK S</t>
  </si>
  <si>
    <t>4753922-10-S</t>
  </si>
  <si>
    <t>482-28110</t>
  </si>
  <si>
    <t>STELLA GP PLUS R V3 AIRFLOW BLACK/WHITE/FUSCH 50</t>
  </si>
  <si>
    <t>STELLA GP PLUS R V3 AIRFLOW BLACK/WHITE/FUSCH 48</t>
  </si>
  <si>
    <t>STELLA GP PLUS R V3 AIRFLOW BLACK/WHITE/FUSCH 46</t>
  </si>
  <si>
    <t>STELLA GP PLUS R V3 AIRFLOW BLACK/WHITE/FUSCH 44</t>
  </si>
  <si>
    <t>STELLA GP PLUS R V3 AIRFLOW BLACK/WHITE/FUSCH 42</t>
  </si>
  <si>
    <t>STELLA GP PLUS R V3 AIRFLOW BLACK/WHITE/FUSCH 40</t>
  </si>
  <si>
    <t>STELLA GP PLUS R V3 AIRFLOW BLACK/WHITE/FUSCH 38</t>
  </si>
  <si>
    <t>STELLA GP PLUS R V3 AIRFLOW BLACK/WHITE 50</t>
  </si>
  <si>
    <t>STELLA GP PLUS R V3 AIRFLOW BLACK/WHITE 48</t>
  </si>
  <si>
    <t>STELLA GP PLUS R V3 AIRFLOW BLACK/WHITE 46</t>
  </si>
  <si>
    <t>STELLA GP PLUS R V3 AIRFLOW BLACK/WHITE 44</t>
  </si>
  <si>
    <t>STELLA GP PLUS R V3 AIRFLOW BLACK/WHITE 42</t>
  </si>
  <si>
    <t>STELLA GP PLUS R V3 AIRFLOW BLACK/WHITE 40</t>
  </si>
  <si>
    <t>STELLA GP PLUS R V3 AIRFLOW BLACK/WHITE 38</t>
  </si>
  <si>
    <t>COROZAL DRYSTAR V2 GLOVES BLACK/SAND 3XL</t>
  </si>
  <si>
    <t>3310-0852</t>
  </si>
  <si>
    <t>COROZAL DRYSTAR V2 GLOVES BLACK/SAND 2XL</t>
  </si>
  <si>
    <t>3310-0851</t>
  </si>
  <si>
    <t>COROZAL DRYSTAR V2 GLOVES BLACK/SAND XL</t>
  </si>
  <si>
    <t>3310-0850</t>
  </si>
  <si>
    <t>COROZAL DRYSTAR V2 GLOVES BLACK/SAND L</t>
  </si>
  <si>
    <t>3310-0849</t>
  </si>
  <si>
    <t>COROZAL DRYSTAR V2 GLOVES BLACK/SAND M</t>
  </si>
  <si>
    <t>3310-0848</t>
  </si>
  <si>
    <t>COROZAL DRYSTAR V2 GLOVES BLACK/SAND S</t>
  </si>
  <si>
    <t>3310-0847</t>
  </si>
  <si>
    <t>COROZAL DRYSTAR V2 GLOVES BRWN/BLK/GRAY 3XL</t>
  </si>
  <si>
    <t>3310-0845</t>
  </si>
  <si>
    <t>COROZAL DRYSTAR V2 GLOVES BRWN/BLK/GRAY 2XL</t>
  </si>
  <si>
    <t>3310-0844</t>
  </si>
  <si>
    <t>COROZAL DRYSTAR V2 GLOVES BRWN/BLK/GRAY XL</t>
  </si>
  <si>
    <t>3310-0843</t>
  </si>
  <si>
    <t>COROZAL DRYSTAR V2 GLOVES BRWN/BLK/GRAY L</t>
  </si>
  <si>
    <t>3310-0842</t>
  </si>
  <si>
    <t>COROZAL DRYSTAR V2 GLOVES BRWN/BLK/GRAY M</t>
  </si>
  <si>
    <t>3310-0841</t>
  </si>
  <si>
    <t>COROZAL DRYSTAR V2 GLOVES BRWN/BLK/GRAY S</t>
  </si>
  <si>
    <t>3310-0840</t>
  </si>
  <si>
    <t>COROZAL DRYSTAR V2 GLOVES BLACK/GRAY 3XL</t>
  </si>
  <si>
    <t>3310-0838</t>
  </si>
  <si>
    <t>COROZAL DRYSTAR V2 GLOVES BLACK/GRAY 2XL</t>
  </si>
  <si>
    <t>3310-0837</t>
  </si>
  <si>
    <t>COROZAL DRYSTAR V2 GLOVES BLACK/GRAY XL</t>
  </si>
  <si>
    <t>3310-0836</t>
  </si>
  <si>
    <t>COROZAL DRYSTAR V2 GLOVES BLACK/GRAY L</t>
  </si>
  <si>
    <t>3310-0835</t>
  </si>
  <si>
    <t>COROZAL DRYSTAR V2 GLOVES BLACK/GRAY M</t>
  </si>
  <si>
    <t>3310-0834</t>
  </si>
  <si>
    <t>COROZAL DRYSTAR V2 GLOVES BLACK/GRAY S</t>
  </si>
  <si>
    <t>3310-0833</t>
  </si>
  <si>
    <t>APEX V2 GLOVES BLACK 3XL</t>
  </si>
  <si>
    <t>3310-0790</t>
  </si>
  <si>
    <t>APEX V2 GLOVES BLACK 2XL</t>
  </si>
  <si>
    <t>3310-0789</t>
  </si>
  <si>
    <t>APEX V2 GLOVES BLACK XL</t>
  </si>
  <si>
    <t>3310-0788</t>
  </si>
  <si>
    <t>APEX V2 GLOVES BLACK L</t>
  </si>
  <si>
    <t>3310-0787</t>
  </si>
  <si>
    <t>APEX V2 GLOVES BLACK M</t>
  </si>
  <si>
    <t>3310-0786</t>
  </si>
  <si>
    <t>APEX V2 GLOVES BLACK S</t>
  </si>
  <si>
    <t>3310-0785</t>
  </si>
  <si>
    <t>3110620-1239-50</t>
  </si>
  <si>
    <t>3110620-1239-48</t>
  </si>
  <si>
    <t>3110620-1239-46</t>
  </si>
  <si>
    <t>3110620-1239-44</t>
  </si>
  <si>
    <t>3110620-1239-42</t>
  </si>
  <si>
    <t>3110620-1239-40</t>
  </si>
  <si>
    <t>3110620-1239-38</t>
  </si>
  <si>
    <t>3110620-12-50</t>
  </si>
  <si>
    <t>3110620-12-48</t>
  </si>
  <si>
    <t>3110620-12-46</t>
  </si>
  <si>
    <t>3110620-12-44</t>
  </si>
  <si>
    <t>3110620-12-42</t>
  </si>
  <si>
    <t>3110620-12-40</t>
  </si>
  <si>
    <t>3110620-12-38</t>
  </si>
  <si>
    <t>3525821-1250-3XL</t>
  </si>
  <si>
    <t>3525821-1250-2XL</t>
  </si>
  <si>
    <t>3525821-1250-XL</t>
  </si>
  <si>
    <t>3525821-1250-L</t>
  </si>
  <si>
    <t>3525821-1250-M</t>
  </si>
  <si>
    <t>3525821-1250-S</t>
  </si>
  <si>
    <t>3525821-1086-3XL</t>
  </si>
  <si>
    <t>3525821-1086-2XL</t>
  </si>
  <si>
    <t>3525821-1086-XL</t>
  </si>
  <si>
    <t>3525821-1086-L</t>
  </si>
  <si>
    <t>3525821-1086-M</t>
  </si>
  <si>
    <t>3525821-1086-S</t>
  </si>
  <si>
    <t>3525821-102-3XL</t>
  </si>
  <si>
    <t>3525821-102-2XL</t>
  </si>
  <si>
    <t>3525821-102-XL</t>
  </si>
  <si>
    <t>3525821-102-L</t>
  </si>
  <si>
    <t>3525821-102-M</t>
  </si>
  <si>
    <t>3525821-102-S</t>
  </si>
  <si>
    <t>3525620-10-3XL</t>
  </si>
  <si>
    <t>3525620-10-2XL</t>
  </si>
  <si>
    <t>3525620-10-XL</t>
  </si>
  <si>
    <t>3525620-10-L</t>
  </si>
  <si>
    <t>3525620-10-M</t>
  </si>
  <si>
    <t>3525620-10-S</t>
  </si>
  <si>
    <t>MM93 AUSTIN WATERPROOF JACKET SM</t>
  </si>
  <si>
    <t>MM93 AUSTIN WATERPROOF JACKET MD</t>
  </si>
  <si>
    <t>MM93 AUSTIN WATERPROOF JACKET LG</t>
  </si>
  <si>
    <t>MM93 AUSTIN WATERPROOF JACKET XL</t>
  </si>
  <si>
    <t>MM93 AUSTIN WATERPROOF JACKET 2XL</t>
  </si>
  <si>
    <t>MM93 AUSTIN WATERPROOF JACKET 3XL</t>
  </si>
  <si>
    <t>MM93 AUSTIN WATERPROOF JACKET 4XL</t>
  </si>
  <si>
    <t>2820-5621</t>
  </si>
  <si>
    <t>2820-5622</t>
  </si>
  <si>
    <t>2820-5623</t>
  </si>
  <si>
    <t>2820-5624</t>
  </si>
  <si>
    <t>2820-5625</t>
  </si>
  <si>
    <t>2820-5626</t>
  </si>
  <si>
    <t>2820-5627</t>
  </si>
  <si>
    <t>3200821-31-S</t>
  </si>
  <si>
    <t>3200821-31-M</t>
  </si>
  <si>
    <t>3200821-31-L</t>
  </si>
  <si>
    <t>3200821-31-XL</t>
  </si>
  <si>
    <t>3200821-31-2X</t>
  </si>
  <si>
    <t>3200821-31-3X</t>
  </si>
  <si>
    <t>3200821-31-4X</t>
  </si>
  <si>
    <t>SHOE PRIMER GY/RD 14</t>
  </si>
  <si>
    <t>SHOE PRIMER GY/RD 13.5</t>
  </si>
  <si>
    <t>SHOE PRIMER GY/RD 13</t>
  </si>
  <si>
    <t>SHOE PRIMER GY/RD 12.5</t>
  </si>
  <si>
    <t>SHOE PRIMER GY/RD 12</t>
  </si>
  <si>
    <t>SHOE PRIMER GY/RD 11.5</t>
  </si>
  <si>
    <t>SHOE PRIMER GY/RD 11</t>
  </si>
  <si>
    <t>SHOE PRIMER GY/RD 10.5</t>
  </si>
  <si>
    <t>SHOE PRIMER GY/RD 10</t>
  </si>
  <si>
    <t>SHOE PRIMER GY/RD 9.5</t>
  </si>
  <si>
    <t>SHOE PRIMER GY/RD 9</t>
  </si>
  <si>
    <t>SHOE PRIMER GY/RD 8.5</t>
  </si>
  <si>
    <t>SHOE PRIMER GY/RD 8</t>
  </si>
  <si>
    <t>SHOE PRIMER BK/BL/RD 14</t>
  </si>
  <si>
    <t>SHOE PRIMER BK/BL/RD 13.5</t>
  </si>
  <si>
    <t>SHOE PRIMER BK/BL/RD 13</t>
  </si>
  <si>
    <t>SHOE PRIMER BK/BL/RD 12.5</t>
  </si>
  <si>
    <t>SHOE PRIMER BK/BL/RD 12</t>
  </si>
  <si>
    <t>SHOE PRIMER BK/BL/RD 11.5</t>
  </si>
  <si>
    <t>SHOE PRIMER BK/BL/RD 11</t>
  </si>
  <si>
    <t>SHOE PRIMER BK/BL/RD 10.5</t>
  </si>
  <si>
    <t>SHOE PRIMER BK/BL/RD 10</t>
  </si>
  <si>
    <t>SHOE PRIMER BK/BL/RD 9.5</t>
  </si>
  <si>
    <t>SHOE PRIMER BK/BL/RD 9</t>
  </si>
  <si>
    <t>SHOE PRIMER BK/BL/RD 8.5</t>
  </si>
  <si>
    <t>SHOE PRIMER BK/BL/RD 8</t>
  </si>
  <si>
    <t>SHOE PRIMER B/B 14</t>
  </si>
  <si>
    <t>SHOE PRIMER B/B 13.5</t>
  </si>
  <si>
    <t>SHOE PRIMER B/B 8</t>
  </si>
  <si>
    <t>SHOE PRIMER B/B 13</t>
  </si>
  <si>
    <t>SHOE PRIMER B/B 12.5</t>
  </si>
  <si>
    <t>SHOE PRIMER B/B 12</t>
  </si>
  <si>
    <t>SHOE PRIMER B/B 11.5</t>
  </si>
  <si>
    <t>SHOE PRIMER B/B 11</t>
  </si>
  <si>
    <t>SHOE PRIMER B/B 10.5</t>
  </si>
  <si>
    <t>SHOE PRIMER B/B 10</t>
  </si>
  <si>
    <t>SHOE PRIMER B/B 9.5</t>
  </si>
  <si>
    <t>SHOE PRIMER B/B 9</t>
  </si>
  <si>
    <t>SHOE PRIMER B/B 8.5</t>
  </si>
  <si>
    <t>2650021-923-14</t>
  </si>
  <si>
    <t>2650021-923-135</t>
  </si>
  <si>
    <t>2650021-923-13</t>
  </si>
  <si>
    <t>2650021-923-125</t>
  </si>
  <si>
    <t>2650021-923-12</t>
  </si>
  <si>
    <t>2650021-923-115</t>
  </si>
  <si>
    <t>2650021-923-11</t>
  </si>
  <si>
    <t>2650021-923-105</t>
  </si>
  <si>
    <t>2650021-923-10</t>
  </si>
  <si>
    <t>2650021-923-9.5</t>
  </si>
  <si>
    <t>2650021-923-9</t>
  </si>
  <si>
    <t>2650021-923-8.5</t>
  </si>
  <si>
    <t>2650021-923-8</t>
  </si>
  <si>
    <t>26500211738-14</t>
  </si>
  <si>
    <t>26500211738-135</t>
  </si>
  <si>
    <t>26500211738-13</t>
  </si>
  <si>
    <t>26500211738-125</t>
  </si>
  <si>
    <t>26500211738-12</t>
  </si>
  <si>
    <t>26500211738-115</t>
  </si>
  <si>
    <t>26500211738-11</t>
  </si>
  <si>
    <t>26500211738-105</t>
  </si>
  <si>
    <t>26500211738-10</t>
  </si>
  <si>
    <t>26500211738-9.5</t>
  </si>
  <si>
    <t>26500211738-9</t>
  </si>
  <si>
    <t>26500211738-8.5</t>
  </si>
  <si>
    <t>26500211738-8</t>
  </si>
  <si>
    <t>26500211100-14</t>
  </si>
  <si>
    <t>26500211100-135</t>
  </si>
  <si>
    <t>2650021-1100-8</t>
  </si>
  <si>
    <t>26500211100-13</t>
  </si>
  <si>
    <t>26500211100-125</t>
  </si>
  <si>
    <t>26500211100-12</t>
  </si>
  <si>
    <t>26500211100-115</t>
  </si>
  <si>
    <t>26500211100-11</t>
  </si>
  <si>
    <t>26500211100-105</t>
  </si>
  <si>
    <t>2650021-1100-10</t>
  </si>
  <si>
    <t>2650021-1100-95</t>
  </si>
  <si>
    <t>2650021-1100-9</t>
  </si>
  <si>
    <t>2650021-1100-85</t>
  </si>
  <si>
    <t>3405-2590</t>
  </si>
  <si>
    <t>3405-2591</t>
  </si>
  <si>
    <t>3405-2592</t>
  </si>
  <si>
    <t>3405-2593</t>
  </si>
  <si>
    <t>3405-2594</t>
  </si>
  <si>
    <t>3405-2595</t>
  </si>
  <si>
    <t>3405-2596</t>
  </si>
  <si>
    <t>3405-2597</t>
  </si>
  <si>
    <t>3405-2598</t>
  </si>
  <si>
    <t>3405-2599</t>
  </si>
  <si>
    <t>3405-2784</t>
  </si>
  <si>
    <t>3405-2788</t>
  </si>
  <si>
    <t>3405-2789</t>
  </si>
  <si>
    <t>3405-2790</t>
  </si>
  <si>
    <t>3405-2791</t>
  </si>
  <si>
    <t>3405-2792</t>
  </si>
  <si>
    <t>3405-2793</t>
  </si>
  <si>
    <t>3405-2794</t>
  </si>
  <si>
    <t>3405-2795</t>
  </si>
  <si>
    <t>3405-2796</t>
  </si>
  <si>
    <t>3405-2797</t>
  </si>
  <si>
    <t>3405-2798</t>
  </si>
  <si>
    <t>3405-2799</t>
  </si>
  <si>
    <t>3405-2800</t>
  </si>
  <si>
    <t>3405-2801</t>
  </si>
  <si>
    <t>3405-2802</t>
  </si>
  <si>
    <t>3405-2803</t>
  </si>
  <si>
    <t>3405-2804</t>
  </si>
  <si>
    <t>3405-2805</t>
  </si>
  <si>
    <t>3405-2806</t>
  </si>
  <si>
    <t>3405-2807</t>
  </si>
  <si>
    <t>3405-2808</t>
  </si>
  <si>
    <t>3405-2809</t>
  </si>
  <si>
    <t>3405-2810</t>
  </si>
  <si>
    <t>3405-2811</t>
  </si>
  <si>
    <t>3405-2812</t>
  </si>
  <si>
    <t>3405-2813</t>
  </si>
  <si>
    <t>3405-2814</t>
  </si>
  <si>
    <t>3405-2815</t>
  </si>
  <si>
    <t>B07FPQCZR3</t>
  </si>
  <si>
    <t>B07FPTBL5V</t>
  </si>
  <si>
    <t>B07FPNHT48</t>
  </si>
  <si>
    <t>B07FPVPHR2</t>
  </si>
  <si>
    <t>B07FPQXNQ4</t>
  </si>
  <si>
    <t>B07FPT5T92</t>
  </si>
  <si>
    <t>B07FPT9WSX</t>
  </si>
  <si>
    <t>B07MGL6NW9</t>
  </si>
  <si>
    <t>3566118-811-S</t>
  </si>
  <si>
    <t>3566118-811-L</t>
  </si>
  <si>
    <t>3566118-811-XL</t>
  </si>
  <si>
    <t>3566118-811-2X</t>
  </si>
  <si>
    <t>3566118-811-M</t>
  </si>
  <si>
    <t>3566118-811-3X</t>
  </si>
  <si>
    <t>MUSTANG V2 GLOVES BRW/BLK SM</t>
  </si>
  <si>
    <t>MUSTANG V2 GLOVES BRW/BLK MD</t>
  </si>
  <si>
    <t>MUSTANG V2 GLOVES BRW/BLK LG</t>
  </si>
  <si>
    <t>MUSTANG V2 GLOVES BRW/BLK XL</t>
  </si>
  <si>
    <t>MUSTANG V2 GLOVES BRW/BLK 2XL</t>
  </si>
  <si>
    <t>MUSTANG V2 GLOVES BRW/BLK 3XL</t>
  </si>
  <si>
    <t>FLUID GRAPHITE PANTS - BLACK DARK GRAY 30</t>
  </si>
  <si>
    <t>FLUID GRAPHITE PANTS - BLACK DARK GRAY 32</t>
  </si>
  <si>
    <t>FLUID GRAPHITE PANTS - BLACK DARK GRAY 34</t>
  </si>
  <si>
    <t>FLUID GRAPHITE PANTS - BLACK DARK GRAY 36</t>
  </si>
  <si>
    <t>FLUID GRAPHITE PANTS - BLACK DARK GRAY 38</t>
  </si>
  <si>
    <t>FLUID GRAPHITE PANTS - BLACK DARK GRAY 28</t>
  </si>
  <si>
    <t>FLUID GRAPHITE PANTS - BLACK DARK GRAY 40</t>
  </si>
  <si>
    <t>482-971628</t>
  </si>
  <si>
    <t>482-971630</t>
  </si>
  <si>
    <t>482-971632</t>
  </si>
  <si>
    <t>482-971634</t>
  </si>
  <si>
    <t>482-971636</t>
  </si>
  <si>
    <t>482-971638</t>
  </si>
  <si>
    <t>482-971640</t>
  </si>
  <si>
    <t>6105921-13-OS</t>
  </si>
  <si>
    <t>3517-0500</t>
  </si>
  <si>
    <t>MM93 JEREZ BACKPACK BLK/RD</t>
  </si>
  <si>
    <t>CHROM SPORT HOODIE GRY/BLK/WHT SM</t>
  </si>
  <si>
    <t>CHROM SPORT HOODIE GRY/BLK/WHT MD</t>
  </si>
  <si>
    <t>CHROM SPORT HOODIE GRY/BLK/WHT LG</t>
  </si>
  <si>
    <t>CHROM SPORT HOODIE GRY/BLK/WHT XL</t>
  </si>
  <si>
    <t>CHROM SPORT HOODIE GRY/BLK/WHT 2XL</t>
  </si>
  <si>
    <t>CHROM SPORT HOODIE GRY/BLK/WHT 3XL</t>
  </si>
  <si>
    <t>CHROM SPORT HOODIE GRY/BLK/WHT 4XL</t>
  </si>
  <si>
    <t>4200918-1432-S</t>
  </si>
  <si>
    <t>4200918-1432-M</t>
  </si>
  <si>
    <t>4200918-1432-L</t>
  </si>
  <si>
    <t>4200918-1432-XL</t>
  </si>
  <si>
    <t>4200918-1432-2X</t>
  </si>
  <si>
    <t>4200918-1432-3X</t>
  </si>
  <si>
    <t>4200918-1432-4X</t>
  </si>
  <si>
    <t>2820-5442</t>
  </si>
  <si>
    <t>2820-5443</t>
  </si>
  <si>
    <t>2820-5444</t>
  </si>
  <si>
    <t>2820-5445</t>
  </si>
  <si>
    <t>2820-5446</t>
  </si>
  <si>
    <t>2820-5447</t>
  </si>
  <si>
    <t>2820-5448</t>
  </si>
  <si>
    <t>482-98652XS</t>
  </si>
  <si>
    <t xml:space="preserve">YOUTH &amp; KIDS RADAR GLOVES BLACK 2XS </t>
  </si>
  <si>
    <t>3541823-10-2XS</t>
  </si>
  <si>
    <t>482-98653XS</t>
  </si>
  <si>
    <t xml:space="preserve">YOUTH &amp; KIDS RADAR GLOVES BLACK 3XS </t>
  </si>
  <si>
    <t>3541823-10-3XS</t>
  </si>
  <si>
    <t>482-9865L</t>
  </si>
  <si>
    <t>3541823-10-L</t>
  </si>
  <si>
    <t>482-9865M</t>
  </si>
  <si>
    <t>3541823-10-M</t>
  </si>
  <si>
    <t>482-9865S</t>
  </si>
  <si>
    <t>3541823-10-S</t>
  </si>
  <si>
    <t>482-9865XS</t>
  </si>
  <si>
    <t>3541823-10-XS</t>
  </si>
  <si>
    <t>482-98662XS</t>
  </si>
  <si>
    <t xml:space="preserve">YOUTH &amp; KIDS RADAR GLOVES MARS RED WHITE 2XS </t>
  </si>
  <si>
    <t>3541823-3120-2XS</t>
  </si>
  <si>
    <t>482-98663XS</t>
  </si>
  <si>
    <t xml:space="preserve">YOUTH &amp; KIDS RADAR GLOVES MARS RED WHITE 3XS </t>
  </si>
  <si>
    <t>3541823-3120-3XS</t>
  </si>
  <si>
    <t>482-9866L</t>
  </si>
  <si>
    <t>3541823-3120-L</t>
  </si>
  <si>
    <t>482-9866M</t>
  </si>
  <si>
    <t>3541823-3120-M</t>
  </si>
  <si>
    <t>482-9866S</t>
  </si>
  <si>
    <t>3541823-3120-S</t>
  </si>
  <si>
    <t>482-9866XS</t>
  </si>
  <si>
    <t>3541823-3120-XS</t>
  </si>
  <si>
    <t>482-98672XS</t>
  </si>
  <si>
    <t xml:space="preserve">YOUTH &amp; KIDS RADAR GLOVES HOT ORANGE BLACK 2XS </t>
  </si>
  <si>
    <t>3541823-411-2XS</t>
  </si>
  <si>
    <t>482-98673XS</t>
  </si>
  <si>
    <t xml:space="preserve">YOUTH &amp; KIDS RADAR GLOVES HOT ORANGE BLACK 3XS </t>
  </si>
  <si>
    <t>3541823-411-3XS</t>
  </si>
  <si>
    <t>482-9867L</t>
  </si>
  <si>
    <t>3541823-411-L</t>
  </si>
  <si>
    <t>482-9867M</t>
  </si>
  <si>
    <t>3541823-411-M</t>
  </si>
  <si>
    <t>482-9867S</t>
  </si>
  <si>
    <t>3541823-411-S</t>
  </si>
  <si>
    <t>482-9867XS</t>
  </si>
  <si>
    <t>3541823-411-XS</t>
  </si>
  <si>
    <t>482-98682XS</t>
  </si>
  <si>
    <t xml:space="preserve">YOUTH &amp; KIDS RADAR GLOVES YELLOW FLUO BLACK 2XS </t>
  </si>
  <si>
    <t>3541823-551-2XS</t>
  </si>
  <si>
    <t>482-98683XS</t>
  </si>
  <si>
    <t xml:space="preserve">YOUTH &amp; KIDS RADAR GLOVES YELLOW FLUO BLACK 3XS </t>
  </si>
  <si>
    <t>3541823-551-3XS</t>
  </si>
  <si>
    <t>482-9868L</t>
  </si>
  <si>
    <t>3541823-551-L</t>
  </si>
  <si>
    <t>482-9868M</t>
  </si>
  <si>
    <t>3541823-551-M</t>
  </si>
  <si>
    <t>482-9868S</t>
  </si>
  <si>
    <t>3541823-551-S</t>
  </si>
  <si>
    <t>482-9868XS</t>
  </si>
  <si>
    <t>3541823-551-XS</t>
  </si>
  <si>
    <t>482-98692XS</t>
  </si>
  <si>
    <t xml:space="preserve">YOUTH &amp; KIDS RADAR GLOVES UCLA BLUE WHITE 2XS </t>
  </si>
  <si>
    <t>3541823-7262-2XS</t>
  </si>
  <si>
    <t>482-98693XS</t>
  </si>
  <si>
    <t xml:space="preserve">YOUTH &amp; KIDS RADAR GLOVES UCLA BLUE WHITE 3XS </t>
  </si>
  <si>
    <t>3541823-7262-3XS</t>
  </si>
  <si>
    <t>482-9869L</t>
  </si>
  <si>
    <t>3541823-7262-L</t>
  </si>
  <si>
    <t>482-9869M</t>
  </si>
  <si>
    <t>3541823-7262-M</t>
  </si>
  <si>
    <t>482-9869S</t>
  </si>
  <si>
    <t>3541823-7262-S</t>
  </si>
  <si>
    <t>482-9869XS</t>
  </si>
  <si>
    <t>3541823-7262-XS</t>
  </si>
  <si>
    <t>482-98702XS</t>
  </si>
  <si>
    <t xml:space="preserve">YOUTH &amp; KIDS RADAR GLOVES IRON CAMO 2XS </t>
  </si>
  <si>
    <t>3541823-9080-2XS</t>
  </si>
  <si>
    <t>482-98703XS</t>
  </si>
  <si>
    <t xml:space="preserve">YOUTH &amp; KIDS RADAR GLOVES IRON CAMO 3XS </t>
  </si>
  <si>
    <t>3541823-9080-3XS</t>
  </si>
  <si>
    <t>482-9870L</t>
  </si>
  <si>
    <t>3541823-9080-L</t>
  </si>
  <si>
    <t>482-9870M</t>
  </si>
  <si>
    <t>3541823-9080-M</t>
  </si>
  <si>
    <t>482-9870S</t>
  </si>
  <si>
    <t>3541823-9080-S</t>
  </si>
  <si>
    <t>482-9870XS</t>
  </si>
  <si>
    <t>3541823-9080-XS</t>
  </si>
  <si>
    <t>482-98712XS</t>
  </si>
  <si>
    <t xml:space="preserve">YOUTH &amp; KIDS RADAR GLOVES MAGNET NEON RED 2XS </t>
  </si>
  <si>
    <t>3541823-9397-2XS</t>
  </si>
  <si>
    <t>482-98713XS</t>
  </si>
  <si>
    <t xml:space="preserve">YOUTH &amp; KIDS RADAR GLOVES MAGNET NEON RED 3XS </t>
  </si>
  <si>
    <t>3541823-9397-3XS</t>
  </si>
  <si>
    <t>482-9871L</t>
  </si>
  <si>
    <t>3541823-9397-L</t>
  </si>
  <si>
    <t>482-9871M</t>
  </si>
  <si>
    <t>3541823-9397-M</t>
  </si>
  <si>
    <t>482-9871S</t>
  </si>
  <si>
    <t>3541823-9397-S</t>
  </si>
  <si>
    <t>482-9871XS</t>
  </si>
  <si>
    <t>3541823-9397-XS</t>
  </si>
  <si>
    <t>482-98722X</t>
  </si>
  <si>
    <t xml:space="preserve">TECHSTAR GLOVES BLACK 2XL </t>
  </si>
  <si>
    <t>3561023-10-2XL</t>
  </si>
  <si>
    <t>482-9872L</t>
  </si>
  <si>
    <t>3561023-10-L</t>
  </si>
  <si>
    <t>482-9872M</t>
  </si>
  <si>
    <t>3561023-10-M</t>
  </si>
  <si>
    <t>482-9872S</t>
  </si>
  <si>
    <t>3561023-10-S</t>
  </si>
  <si>
    <t>482-9872X</t>
  </si>
  <si>
    <t>3561023-10-XL</t>
  </si>
  <si>
    <t>482-98732X</t>
  </si>
  <si>
    <t xml:space="preserve">TECHSTAR GLOVES BLACK BRUSHED SILVER 2XL </t>
  </si>
  <si>
    <t>3561023-1419-2XL</t>
  </si>
  <si>
    <t>482-9873L</t>
  </si>
  <si>
    <t>3561023-1419-L</t>
  </si>
  <si>
    <t>482-9873M</t>
  </si>
  <si>
    <t>3561023-1419-M</t>
  </si>
  <si>
    <t>482-9873S</t>
  </si>
  <si>
    <t>3561023-1419-S</t>
  </si>
  <si>
    <t>482-9873X</t>
  </si>
  <si>
    <t>3561023-1419-XL</t>
  </si>
  <si>
    <t>482-98742X</t>
  </si>
  <si>
    <t xml:space="preserve">TECHSTAR GLOVES WARM RED/BLACK 2XL </t>
  </si>
  <si>
    <t>3561023-3110-2XL</t>
  </si>
  <si>
    <t>482-9874L</t>
  </si>
  <si>
    <t>3561023-3110-L</t>
  </si>
  <si>
    <t>482-9874M</t>
  </si>
  <si>
    <t>3561023-3110-M</t>
  </si>
  <si>
    <t>482-9874S</t>
  </si>
  <si>
    <t>3561023-3110-S</t>
  </si>
  <si>
    <t>482-9874X</t>
  </si>
  <si>
    <t>3561023-3110-XL</t>
  </si>
  <si>
    <t>482-98752X</t>
  </si>
  <si>
    <t xml:space="preserve">TECHSTAR GLOVES HOT ORANGE BLACK 2XL </t>
  </si>
  <si>
    <t>3561023-411-2XL</t>
  </si>
  <si>
    <t>482-9875L</t>
  </si>
  <si>
    <t>3561023-411-L</t>
  </si>
  <si>
    <t>482-9875M</t>
  </si>
  <si>
    <t>3561023-411-M</t>
  </si>
  <si>
    <t>482-9875S</t>
  </si>
  <si>
    <t>3561023-411-S</t>
  </si>
  <si>
    <t>482-9875X</t>
  </si>
  <si>
    <t>3561023-411-XL</t>
  </si>
  <si>
    <t>482-98762X</t>
  </si>
  <si>
    <t xml:space="preserve">TECHSTAR GLOVES UCLA BLUE BRUSHED GOLD 2XL </t>
  </si>
  <si>
    <t>3561023-7265-2XL</t>
  </si>
  <si>
    <t>482-9876L</t>
  </si>
  <si>
    <t>3561023-7265-L</t>
  </si>
  <si>
    <t>482-9876M</t>
  </si>
  <si>
    <t>3561023-7265-M</t>
  </si>
  <si>
    <t>482-9876S</t>
  </si>
  <si>
    <t>3561023-7265-S</t>
  </si>
  <si>
    <t>482-9876X</t>
  </si>
  <si>
    <t>3561023-7265-XL</t>
  </si>
  <si>
    <t>482-98772X</t>
  </si>
  <si>
    <t xml:space="preserve">TECHSTAR GLOVES NIGHT NAVY YELLOW FLUO 2XL </t>
  </si>
  <si>
    <t>3561023-7455-2XL</t>
  </si>
  <si>
    <t>482-9877L</t>
  </si>
  <si>
    <t>3561023-7455-L</t>
  </si>
  <si>
    <t>482-9877M</t>
  </si>
  <si>
    <t>3561023-7455-M</t>
  </si>
  <si>
    <t>482-9877S</t>
  </si>
  <si>
    <t>3561023-7455-S</t>
  </si>
  <si>
    <t>482-9877X</t>
  </si>
  <si>
    <t>3561023-7455-XL</t>
  </si>
  <si>
    <t>482-98782X</t>
  </si>
  <si>
    <t xml:space="preserve">RADAR GLOVES BLACK-WHITE 2XL </t>
  </si>
  <si>
    <t>3561823-12-2XL</t>
  </si>
  <si>
    <t>482-9878L</t>
  </si>
  <si>
    <t>3561823-12-L</t>
  </si>
  <si>
    <t>482-9878M</t>
  </si>
  <si>
    <t>3561823-12-M</t>
  </si>
  <si>
    <t>482-9878S</t>
  </si>
  <si>
    <t>3561823-12-S</t>
  </si>
  <si>
    <t>482-9878X</t>
  </si>
  <si>
    <t>3561823-12-XL</t>
  </si>
  <si>
    <t>482-98792X</t>
  </si>
  <si>
    <t xml:space="preserve">RADAR GLOVES BLACK BRUSHED SILVER 2XL </t>
  </si>
  <si>
    <t>3561823-1419-2XL</t>
  </si>
  <si>
    <t>482-9879L</t>
  </si>
  <si>
    <t>3561823-1419-L</t>
  </si>
  <si>
    <t>482-9879M</t>
  </si>
  <si>
    <t>3561823-1419-M</t>
  </si>
  <si>
    <t>482-9879S</t>
  </si>
  <si>
    <t>3561823-1419-S</t>
  </si>
  <si>
    <t>482-9879X</t>
  </si>
  <si>
    <t>3561823-1419-XL</t>
  </si>
  <si>
    <t>482-98802X</t>
  </si>
  <si>
    <t xml:space="preserve">RADAR GLOVES MARS RED WHITE 2XL </t>
  </si>
  <si>
    <t>3561823-3120-2XL</t>
  </si>
  <si>
    <t>482-9880L</t>
  </si>
  <si>
    <t>3561823-3120-L</t>
  </si>
  <si>
    <t>482-9880M</t>
  </si>
  <si>
    <t>3561823-3120-M</t>
  </si>
  <si>
    <t>482-9880S</t>
  </si>
  <si>
    <t>3561823-3120-S</t>
  </si>
  <si>
    <t>482-9880X</t>
  </si>
  <si>
    <t>3561823-3120-XL</t>
  </si>
  <si>
    <t>482-98812X</t>
  </si>
  <si>
    <t xml:space="preserve">RADAR GLOVES HOT ORANGE BLACK 2XL </t>
  </si>
  <si>
    <t>3561823-411-2XL</t>
  </si>
  <si>
    <t>482-9881L</t>
  </si>
  <si>
    <t>3561823-411-L</t>
  </si>
  <si>
    <t>482-9881M</t>
  </si>
  <si>
    <t>3561823-411-M</t>
  </si>
  <si>
    <t>482-9881S</t>
  </si>
  <si>
    <t>3561823-411-S</t>
  </si>
  <si>
    <t>482-9881X</t>
  </si>
  <si>
    <t>3561823-411-XL</t>
  </si>
  <si>
    <t>482-98822X</t>
  </si>
  <si>
    <t xml:space="preserve">RADAR GLOVES YELLOW FLUO BLACK 2XL </t>
  </si>
  <si>
    <t>3561823-551-2XL</t>
  </si>
  <si>
    <t>482-9882L</t>
  </si>
  <si>
    <t>3561823-551-L</t>
  </si>
  <si>
    <t>482-9882M</t>
  </si>
  <si>
    <t>3561823-551-M</t>
  </si>
  <si>
    <t>482-9882S</t>
  </si>
  <si>
    <t>3561823-551-S</t>
  </si>
  <si>
    <t>482-9882X</t>
  </si>
  <si>
    <t>3561823-551-XL</t>
  </si>
  <si>
    <t>482-98832X</t>
  </si>
  <si>
    <t xml:space="preserve">RADAR GLOVES NIGHT NAVY WHITE 2XL </t>
  </si>
  <si>
    <t>3561823-7120-2XL</t>
  </si>
  <si>
    <t>482-9883L</t>
  </si>
  <si>
    <t>3561823-7120-L</t>
  </si>
  <si>
    <t>482-9883M</t>
  </si>
  <si>
    <t>3561823-7120-M</t>
  </si>
  <si>
    <t>482-9883S</t>
  </si>
  <si>
    <t>3561823-7120-S</t>
  </si>
  <si>
    <t>482-9883X</t>
  </si>
  <si>
    <t>3561823-7120-XL</t>
  </si>
  <si>
    <t>482-98842X</t>
  </si>
  <si>
    <t xml:space="preserve">RADAR GLOVES UCLA BLUE WHITE 2XL </t>
  </si>
  <si>
    <t>3561823-7262-2XL</t>
  </si>
  <si>
    <t>482-9884L</t>
  </si>
  <si>
    <t>3561823-7262-L</t>
  </si>
  <si>
    <t>482-9884M</t>
  </si>
  <si>
    <t>3561823-7262-M</t>
  </si>
  <si>
    <t>482-9884S</t>
  </si>
  <si>
    <t>3561823-7262-S</t>
  </si>
  <si>
    <t>482-9884X</t>
  </si>
  <si>
    <t>3561823-7262-XL</t>
  </si>
  <si>
    <t>482-98852X</t>
  </si>
  <si>
    <t xml:space="preserve">RADAR GLOVES IRON CAMO 2XL </t>
  </si>
  <si>
    <t>3561823-9080-2XL</t>
  </si>
  <si>
    <t>482-9885L</t>
  </si>
  <si>
    <t>3561823-9080-L</t>
  </si>
  <si>
    <t>482-9885M</t>
  </si>
  <si>
    <t>3561823-9080-M</t>
  </si>
  <si>
    <t>482-9885S</t>
  </si>
  <si>
    <t>3561823-9080-S</t>
  </si>
  <si>
    <t>482-9885X</t>
  </si>
  <si>
    <t>3561823-9080-XL</t>
  </si>
  <si>
    <t>482-98862X</t>
  </si>
  <si>
    <t xml:space="preserve">RADAR GLOVES MAGNET NEON RED 2XL </t>
  </si>
  <si>
    <t>3561823-9397-2XL</t>
  </si>
  <si>
    <t>482-9886L</t>
  </si>
  <si>
    <t>3561823-9397-L</t>
  </si>
  <si>
    <t>482-9886M</t>
  </si>
  <si>
    <t>3561823-9397-M</t>
  </si>
  <si>
    <t>482-9886S</t>
  </si>
  <si>
    <t>3561823-9397-S</t>
  </si>
  <si>
    <t>482-9886X</t>
  </si>
  <si>
    <t>3561823-9397-XL</t>
  </si>
  <si>
    <t>482-983518</t>
  </si>
  <si>
    <t>KIDS RACER FOUND PANTS BLACK 18</t>
  </si>
  <si>
    <t>3711623-10-18</t>
  </si>
  <si>
    <t>482-983520</t>
  </si>
  <si>
    <t>KIDS RACER FOUND PANTS BLACK 20</t>
  </si>
  <si>
    <t>3711623-10-20</t>
  </si>
  <si>
    <t>482-983628</t>
  </si>
  <si>
    <t>SUPERTECH RISEN PANTS MARS RED WHITE 28</t>
  </si>
  <si>
    <t>3720423-3120-28</t>
  </si>
  <si>
    <t>482-983630</t>
  </si>
  <si>
    <t>SUPERTECH RISEN PANTS MARS RED WHITE 30</t>
  </si>
  <si>
    <t>3720423-3120-30</t>
  </si>
  <si>
    <t>482-983632</t>
  </si>
  <si>
    <t>SUPERTECH RISEN PANTS MARS RED WHITE 32</t>
  </si>
  <si>
    <t>3720423-3120-32</t>
  </si>
  <si>
    <t>482-983634</t>
  </si>
  <si>
    <t>SUPERTECH RISEN PANTS MARS RED WHITE 34</t>
  </si>
  <si>
    <t>3720423-3120-34</t>
  </si>
  <si>
    <t>482-983636</t>
  </si>
  <si>
    <t>SUPERTECH RISEN PANTS MARS RED WHITE 36</t>
  </si>
  <si>
    <t>3720423-3120-36</t>
  </si>
  <si>
    <t>482-983638</t>
  </si>
  <si>
    <t>SUPERTECH RISEN PANTS MARS RED WHITE 38</t>
  </si>
  <si>
    <t>3720423-3120-38</t>
  </si>
  <si>
    <t>482-983640</t>
  </si>
  <si>
    <t>SUPERTECH RISEN PANTS MARS RED WHITE 40</t>
  </si>
  <si>
    <t>3720423-3120-40</t>
  </si>
  <si>
    <t>SUPERTECH RISEN PANTS HOT ORANGE BLACK 28</t>
  </si>
  <si>
    <t>3720423-411-28</t>
  </si>
  <si>
    <t>SUPERTECH RISEN PANTS HOT ORANGE BLACK 30</t>
  </si>
  <si>
    <t>3720423-411-30</t>
  </si>
  <si>
    <t>SUPERTECH RISEN PANTS HOT ORANGE BLACK 32</t>
  </si>
  <si>
    <t>3720423-411-32</t>
  </si>
  <si>
    <t>SUPERTECH RISEN PANTS HOT ORANGE BLACK 34</t>
  </si>
  <si>
    <t>3720423-411-34</t>
  </si>
  <si>
    <t>SUPERTECH RISEN PANTS HOT ORANGE BLACK 36</t>
  </si>
  <si>
    <t>3720423-411-36</t>
  </si>
  <si>
    <t>SUPERTECH RISEN PANTS HOT ORANGE BLACK 38</t>
  </si>
  <si>
    <t>3720423-411-38</t>
  </si>
  <si>
    <t>SUPERTECH RISEN PANTS HOT ORANGE BLACK 40</t>
  </si>
  <si>
    <t>3720423-411-40</t>
  </si>
  <si>
    <t>SUPERTECH RISEN PANTS BLUE RAY WHITE GREEN FLUO 28</t>
  </si>
  <si>
    <t>3720423-7026-28</t>
  </si>
  <si>
    <t>SUPERTECH RISEN PANTS BLUE RAY WHITE GREEN FLUO 30</t>
  </si>
  <si>
    <t>3720423-7026-30</t>
  </si>
  <si>
    <t>SUPERTECH RISEN PANTS BLUE RAY WHITE GREEN FLUO 32</t>
  </si>
  <si>
    <t>3720423-7026-32</t>
  </si>
  <si>
    <t>SUPERTECH RISEN PANTS BLUE RAY WHITE GREEN FLUO 34</t>
  </si>
  <si>
    <t>3720423-7026-34</t>
  </si>
  <si>
    <t>SUPERTECH RISEN PANTS BLUE RAY WHITE GREEN FLUO 36</t>
  </si>
  <si>
    <t>3720423-7026-36</t>
  </si>
  <si>
    <t>SUPERTECH RISEN PANTS BLUE RAY WHITE GREEN FLUO 38</t>
  </si>
  <si>
    <t>3720423-7026-38</t>
  </si>
  <si>
    <t>SUPERTECH RISEN PANTS BLUE RAY WHITE GREEN FLUO 40</t>
  </si>
  <si>
    <t>3720423-7026-40</t>
  </si>
  <si>
    <t>482-983728</t>
  </si>
  <si>
    <t>SUPERTECH NORTH PANTS BLACK NEON RED 28</t>
  </si>
  <si>
    <t>3720523-1397-28</t>
  </si>
  <si>
    <t>482-983730</t>
  </si>
  <si>
    <t>SUPERTECH NORTH PANTS BLACK NEON RED 30</t>
  </si>
  <si>
    <t>3720523-1397-30</t>
  </si>
  <si>
    <t>482-983732</t>
  </si>
  <si>
    <t>SUPERTECH NORTH PANTS BLACK NEON RED 32</t>
  </si>
  <si>
    <t>3720523-1397-32</t>
  </si>
  <si>
    <t>482-983734</t>
  </si>
  <si>
    <t>SUPERTECH NORTH PANTS BLACK NEON RED 34</t>
  </si>
  <si>
    <t>3720523-1397-34</t>
  </si>
  <si>
    <t>482-983736</t>
  </si>
  <si>
    <t>SUPERTECH NORTH PANTS BLACK NEON RED 36</t>
  </si>
  <si>
    <t>3720523-1397-36</t>
  </si>
  <si>
    <t>482-983738</t>
  </si>
  <si>
    <t>SUPERTECH NORTH PANTS BLACK NEON RED 38</t>
  </si>
  <si>
    <t>3720523-1397-38</t>
  </si>
  <si>
    <t>482-983740</t>
  </si>
  <si>
    <t>SUPERTECH NORTH PANTS BLACK NEON RED 40</t>
  </si>
  <si>
    <t>3720523-1397-40</t>
  </si>
  <si>
    <t>482-983828</t>
  </si>
  <si>
    <t>SUPERTECH NORTH PANTS HAZE GRAY BLACK 28</t>
  </si>
  <si>
    <t>3720523-9261-28</t>
  </si>
  <si>
    <t>482-983830</t>
  </si>
  <si>
    <t>SUPERTECH NORTH PANTS HAZE GRAY BLACK 30</t>
  </si>
  <si>
    <t>3720523-9261-30</t>
  </si>
  <si>
    <t>482-983832</t>
  </si>
  <si>
    <t>SUPERTECH NORTH PANTS HAZE GRAY BLACK 32</t>
  </si>
  <si>
    <t>3720523-9261-32</t>
  </si>
  <si>
    <t>482-983834</t>
  </si>
  <si>
    <t>SUPERTECH NORTH PANTS HAZE GRAY BLACK 34</t>
  </si>
  <si>
    <t>3720523-9261-34</t>
  </si>
  <si>
    <t>482-983836</t>
  </si>
  <si>
    <t>SUPERTECH NORTH PANTS HAZE GRAY BLACK 36</t>
  </si>
  <si>
    <t>3720523-9261-36</t>
  </si>
  <si>
    <t>482-983838</t>
  </si>
  <si>
    <t>SUPERTECH NORTH PANTS HAZE GRAY BLACK 38</t>
  </si>
  <si>
    <t>3720523-9261-38</t>
  </si>
  <si>
    <t>482-983840</t>
  </si>
  <si>
    <t>SUPERTECH NORTH PANTS HAZE GRAY BLACK 40</t>
  </si>
  <si>
    <t>3720523-9261-40</t>
  </si>
  <si>
    <t>482-983928</t>
  </si>
  <si>
    <t>SUPERTECH BRUIN PANTS UCLA BLUE BRUSHED GOLD 28</t>
  </si>
  <si>
    <t>3720623-7265-28</t>
  </si>
  <si>
    <t>482-983930</t>
  </si>
  <si>
    <t>SUPERTECH BRUIN PANTS UCLA BLUE BRUSHED GOLD 30</t>
  </si>
  <si>
    <t>3720623-7265-30</t>
  </si>
  <si>
    <t>482-983932</t>
  </si>
  <si>
    <t>SUPERTECH BRUIN PANTS UCLA BLUE BRUSHED GOLD 32</t>
  </si>
  <si>
    <t>3720623-7265-32</t>
  </si>
  <si>
    <t>482-983934</t>
  </si>
  <si>
    <t>SUPERTECH BRUIN PANTS UCLA BLUE BRUSHED GOLD 34</t>
  </si>
  <si>
    <t>3720623-7265-34</t>
  </si>
  <si>
    <t>482-983936</t>
  </si>
  <si>
    <t>SUPERTECH BRUIN PANTS UCLA BLUE BRUSHED GOLD 36</t>
  </si>
  <si>
    <t>3720623-7265-36</t>
  </si>
  <si>
    <t>482-983938</t>
  </si>
  <si>
    <t>SUPERTECH BRUIN PANTS UCLA BLUE BRUSHED GOLD 38</t>
  </si>
  <si>
    <t>3720623-7265-38</t>
  </si>
  <si>
    <t>482-983940</t>
  </si>
  <si>
    <t>SUPERTECH BRUIN PANTS UCLA BLUE BRUSHED GOLD 40</t>
  </si>
  <si>
    <t>3720623-7265-40</t>
  </si>
  <si>
    <t>SUPERTECH BRUIN PANTS NIGHT NAVY YELLOW FLUO 28</t>
  </si>
  <si>
    <t>3720623-7455-28</t>
  </si>
  <si>
    <t>SUPERTECH BRUIN PANTS NIGHT NAVY YELLOW FLUO 30</t>
  </si>
  <si>
    <t>3720623-7455-30</t>
  </si>
  <si>
    <t>SUPERTECH BRUIN PANTS NIGHT NAVY YELLOW FLUO 32</t>
  </si>
  <si>
    <t>3720623-7455-32</t>
  </si>
  <si>
    <t>SUPERTECH BRUIN PANTS NIGHT NAVY YELLOW FLUO 34</t>
  </si>
  <si>
    <t>3720623-7455-34</t>
  </si>
  <si>
    <t>SUPERTECH BRUIN PANTS NIGHT NAVY YELLOW FLUO 36</t>
  </si>
  <si>
    <t>3720623-7455-36</t>
  </si>
  <si>
    <t>SUPERTECH BRUIN PANTS NIGHT NAVY YELLOW FLUO 38</t>
  </si>
  <si>
    <t>3720623-7455-38</t>
  </si>
  <si>
    <t>SUPERTECH BRUIN PANTS NIGHT NAVY YELLOW FLUO 40</t>
  </si>
  <si>
    <t>3720623-7455-40</t>
  </si>
  <si>
    <t>TECHSTAR PUSH PANTS - YELLOW FLUO WHITE 28</t>
  </si>
  <si>
    <t>3720823-552-28</t>
  </si>
  <si>
    <t>TECHSTAR PUSH PANTS - YELLOW FLUO WHITE 30</t>
  </si>
  <si>
    <t>3720823-552-30</t>
  </si>
  <si>
    <t>TECHSTAR PUSH PANTS - YELLOW FLUO WHITE 32</t>
  </si>
  <si>
    <t>3720823-552-32</t>
  </si>
  <si>
    <t>TECHSTAR PUSH PANTS - YELLOW FLUO WHITE 34</t>
  </si>
  <si>
    <t>3720823-552-34</t>
  </si>
  <si>
    <t>TECHSTAR PUSH PANTS - YELLOW FLUO WHITE 36</t>
  </si>
  <si>
    <t>3720823-552-36</t>
  </si>
  <si>
    <t>TECHSTAR PUSH PANTS - YELLOW FLUO WHITE 38</t>
  </si>
  <si>
    <t>3720823-552-38</t>
  </si>
  <si>
    <t>TECHSTAR PUSH PANTS - YELLOW FLUO WHITE 40</t>
  </si>
  <si>
    <t>3720823-552-40</t>
  </si>
  <si>
    <t>482-984028</t>
  </si>
  <si>
    <t>TECHSTAR PUSH PANTS - NIGHTLIFE UCLA BLUE WHITE 28</t>
  </si>
  <si>
    <t>3720823-9702-28</t>
  </si>
  <si>
    <t>482-984030</t>
  </si>
  <si>
    <t>TECHSTAR PUSH PANTS - NIGHTLIFE UCLA BLUE WHITE 30</t>
  </si>
  <si>
    <t>3720823-9702-30</t>
  </si>
  <si>
    <t>482-984032</t>
  </si>
  <si>
    <t>TECHSTAR PUSH PANTS - NIGHTLIFE UCLA BLUE WHITE 32</t>
  </si>
  <si>
    <t>3720823-9702-32</t>
  </si>
  <si>
    <t>482-984034</t>
  </si>
  <si>
    <t>TECHSTAR PUSH PANTS - NIGHTLIFE UCLA BLUE WHITE 34</t>
  </si>
  <si>
    <t>3720823-9702-34</t>
  </si>
  <si>
    <t>482-984036</t>
  </si>
  <si>
    <t>TECHSTAR PUSH PANTS - NIGHTLIFE UCLA BLUE WHITE 36</t>
  </si>
  <si>
    <t>3720823-9702-36</t>
  </si>
  <si>
    <t>482-984038</t>
  </si>
  <si>
    <t>TECHSTAR PUSH PANTS - NIGHTLIFE UCLA BLUE WHITE 38</t>
  </si>
  <si>
    <t>3720823-9702-38</t>
  </si>
  <si>
    <t>482-984040</t>
  </si>
  <si>
    <t>TECHSTAR PUSH PANTS - NIGHTLIFE UCLA BLUE WHITE 40</t>
  </si>
  <si>
    <t>3720823-9702-40</t>
  </si>
  <si>
    <t>482-984128</t>
  </si>
  <si>
    <t>TECHSTAR ARCH PANTS BLACK SILVER 28</t>
  </si>
  <si>
    <t>3721023-119-28</t>
  </si>
  <si>
    <t>482-984130</t>
  </si>
  <si>
    <t>TECHSTAR ARCH PANTS BLACK SILVER 30</t>
  </si>
  <si>
    <t>3721023-119-30</t>
  </si>
  <si>
    <t>482-984132</t>
  </si>
  <si>
    <t>TECHSTAR ARCH PANTS BLACK SILVER 32</t>
  </si>
  <si>
    <t>3721023-119-32</t>
  </si>
  <si>
    <t>482-984134</t>
  </si>
  <si>
    <t>TECHSTAR ARCH PANTS BLACK SILVER 34</t>
  </si>
  <si>
    <t>3721023-119-34</t>
  </si>
  <si>
    <t>482-984136</t>
  </si>
  <si>
    <t>TECHSTAR ARCH PANTS BLACK SILVER 36</t>
  </si>
  <si>
    <t>3721023-119-36</t>
  </si>
  <si>
    <t>482-984138</t>
  </si>
  <si>
    <t>TECHSTAR ARCH PANTS BLACK SILVER 38</t>
  </si>
  <si>
    <t>3721023-119-38</t>
  </si>
  <si>
    <t>482-984140</t>
  </si>
  <si>
    <t>TECHSTAR ARCH PANTS BLACK SILVER 40</t>
  </si>
  <si>
    <t>3721023-119-40</t>
  </si>
  <si>
    <t>TECHSTAR ARCH PANTS WHITE BLACK 28</t>
  </si>
  <si>
    <t>3721023-21-28</t>
  </si>
  <si>
    <t>TECHSTAR ARCH PANTS WHITE BLACK 30</t>
  </si>
  <si>
    <t>3721023-21-30</t>
  </si>
  <si>
    <t>TECHSTAR ARCH PANTS WHITE BLACK 32</t>
  </si>
  <si>
    <t>3721023-21-32</t>
  </si>
  <si>
    <t>TECHSTAR ARCH PANTS WHITE BLACK 34</t>
  </si>
  <si>
    <t>3721023-21-34</t>
  </si>
  <si>
    <t>TECHSTAR ARCH PANTS WHITE BLACK 36</t>
  </si>
  <si>
    <t>3721023-21-36</t>
  </si>
  <si>
    <t>TECHSTAR ARCH PANTS WHITE BLACK 38</t>
  </si>
  <si>
    <t>3721023-21-38</t>
  </si>
  <si>
    <t>TECHSTAR ARCH PANTS WHITE BLACK 40</t>
  </si>
  <si>
    <t>3721023-21-40</t>
  </si>
  <si>
    <t>482-989728</t>
  </si>
  <si>
    <t>TECHSTAR ARCH PANTS MARS RED WHITE 28</t>
  </si>
  <si>
    <t>3721023-3120-28</t>
  </si>
  <si>
    <t>482-989730</t>
  </si>
  <si>
    <t>TECHSTAR ARCH PANTS MARS RED WHITE 30</t>
  </si>
  <si>
    <t>3721023-3120-30</t>
  </si>
  <si>
    <t>482-989732</t>
  </si>
  <si>
    <t>TECHSTAR ARCH PANTS MARS RED WHITE 32</t>
  </si>
  <si>
    <t>3721023-3120-32</t>
  </si>
  <si>
    <t>482-989734</t>
  </si>
  <si>
    <t>TECHSTAR ARCH PANTS MARS RED WHITE 34</t>
  </si>
  <si>
    <t>3721023-3120-34</t>
  </si>
  <si>
    <t>482-989736</t>
  </si>
  <si>
    <t>TECHSTAR ARCH PANTS MARS RED WHITE 36</t>
  </si>
  <si>
    <t>3721023-3120-36</t>
  </si>
  <si>
    <t>482-989738</t>
  </si>
  <si>
    <t>TECHSTAR ARCH PANTS MARS RED WHITE 38</t>
  </si>
  <si>
    <t>3721023-3120-38</t>
  </si>
  <si>
    <t>482-989740</t>
  </si>
  <si>
    <t>TECHSTAR ARCH PANTS MARS RED WHITE 40</t>
  </si>
  <si>
    <t>3721023-3120-40</t>
  </si>
  <si>
    <t>482-984228</t>
  </si>
  <si>
    <t>TECHSTAR ARCH PANTS NIGHT NAVY HOT ORANGE 28</t>
  </si>
  <si>
    <t>3721023-7141-28</t>
  </si>
  <si>
    <t>482-984230</t>
  </si>
  <si>
    <t>TECHSTAR ARCH PANTS NIGHT NAVY HOT ORANGE 30</t>
  </si>
  <si>
    <t>3721023-7141-30</t>
  </si>
  <si>
    <t>482-984232</t>
  </si>
  <si>
    <t>TECHSTAR ARCH PANTS NIGHT NAVY HOT ORANGE 32</t>
  </si>
  <si>
    <t>3721023-7141-32</t>
  </si>
  <si>
    <t>482-984234</t>
  </si>
  <si>
    <t>TECHSTAR ARCH PANTS NIGHT NAVY HOT ORANGE 34</t>
  </si>
  <si>
    <t>3721023-7141-34</t>
  </si>
  <si>
    <t>482-984236</t>
  </si>
  <si>
    <t>TECHSTAR ARCH PANTS NIGHT NAVY HOT ORANGE 36</t>
  </si>
  <si>
    <t>3721023-7141-36</t>
  </si>
  <si>
    <t>482-984238</t>
  </si>
  <si>
    <t>TECHSTAR ARCH PANTS NIGHT NAVY HOT ORANGE 38</t>
  </si>
  <si>
    <t>3721023-7141-38</t>
  </si>
  <si>
    <t>482-984240</t>
  </si>
  <si>
    <t>TECHSTAR ARCH PANTS NIGHT NAVY HOT ORANGE 40</t>
  </si>
  <si>
    <t>3721023-7141-40</t>
  </si>
  <si>
    <t>482-984328</t>
  </si>
  <si>
    <t>TECHSTAR SEIN PANTS BLACK HOT ORANGE 28</t>
  </si>
  <si>
    <t>3721123-1041-28</t>
  </si>
  <si>
    <t>482-984330</t>
  </si>
  <si>
    <t>TECHSTAR SEIN PANTS BLACK HOT ORANGE 30</t>
  </si>
  <si>
    <t>3721123-1041-30</t>
  </si>
  <si>
    <t>482-984332</t>
  </si>
  <si>
    <t>TECHSTAR SEIN PANTS BLACK HOT ORANGE 32</t>
  </si>
  <si>
    <t>3721123-1041-32</t>
  </si>
  <si>
    <t>482-984334</t>
  </si>
  <si>
    <t>TECHSTAR SEIN PANTS BLACK HOT ORANGE 34</t>
  </si>
  <si>
    <t>3721123-1041-34</t>
  </si>
  <si>
    <t>482-984336</t>
  </si>
  <si>
    <t>TECHSTAR SEIN PANTS BLACK HOT ORANGE 36</t>
  </si>
  <si>
    <t>3721123-1041-36</t>
  </si>
  <si>
    <t>482-984338</t>
  </si>
  <si>
    <t>TECHSTAR SEIN PANTS BLACK HOT ORANGE 38</t>
  </si>
  <si>
    <t>3721123-1041-38</t>
  </si>
  <si>
    <t>482-984340</t>
  </si>
  <si>
    <t>TECHSTAR SEIN PANTS BLACK HOT ORANGE 40</t>
  </si>
  <si>
    <t>3721123-1041-40</t>
  </si>
  <si>
    <t>482-984428</t>
  </si>
  <si>
    <t>TECHSTAR SEIN PANTS BLACK NEON RED 28</t>
  </si>
  <si>
    <t>3721123-1397-28</t>
  </si>
  <si>
    <t>482-984430</t>
  </si>
  <si>
    <t>TECHSTAR SEIN PANTS BLACK NEON RED 30</t>
  </si>
  <si>
    <t>3721123-1397-30</t>
  </si>
  <si>
    <t>482-984432</t>
  </si>
  <si>
    <t>TECHSTAR SEIN PANTS BLACK NEON RED 32</t>
  </si>
  <si>
    <t>3721123-1397-32</t>
  </si>
  <si>
    <t>482-984434</t>
  </si>
  <si>
    <t>TECHSTAR SEIN PANTS BLACK NEON RED 34</t>
  </si>
  <si>
    <t>3721123-1397-34</t>
  </si>
  <si>
    <t>482-984436</t>
  </si>
  <si>
    <t>TECHSTAR SEIN PANTS BLACK NEON RED 36</t>
  </si>
  <si>
    <t>3721123-1397-36</t>
  </si>
  <si>
    <t>482-984438</t>
  </si>
  <si>
    <t>TECHSTAR SEIN PANTS BLACK NEON RED 38</t>
  </si>
  <si>
    <t>3721123-1397-38</t>
  </si>
  <si>
    <t>482-984440</t>
  </si>
  <si>
    <t>TECHSTAR SEIN PANTS BLACK NEON RED 40</t>
  </si>
  <si>
    <t>3721123-1397-40</t>
  </si>
  <si>
    <t>RACER TACTICAL PANTS IRON CAMO 28</t>
  </si>
  <si>
    <t>3721223-9080-28</t>
  </si>
  <si>
    <t>RACER TACTICAL PANTS IRON CAMO 30</t>
  </si>
  <si>
    <t>3721223-9080-30</t>
  </si>
  <si>
    <t>RACER TACTICAL PANTS IRON CAMO 32</t>
  </si>
  <si>
    <t>3721223-9080-32</t>
  </si>
  <si>
    <t>RACER TACTICAL PANTS IRON CAMO 34</t>
  </si>
  <si>
    <t>3721223-9080-34</t>
  </si>
  <si>
    <t>RACER TACTICAL PANTS IRON CAMO 36</t>
  </si>
  <si>
    <t>3721223-9080-36</t>
  </si>
  <si>
    <t>RACER TACTICAL PANTS IRON CAMO 38</t>
  </si>
  <si>
    <t>3721223-9080-38</t>
  </si>
  <si>
    <t>RACER TACTICAL PANTS IRON CAMO 40</t>
  </si>
  <si>
    <t>3721223-9080-40</t>
  </si>
  <si>
    <t>RACER TACTICAL PANTS CAST GRAY CAMO MARS RED 28</t>
  </si>
  <si>
    <t>3721223-9228-28</t>
  </si>
  <si>
    <t>RACER TACTICAL PANTS CAST GRAY CAMO MARS RED 30</t>
  </si>
  <si>
    <t>3721223-9228-30</t>
  </si>
  <si>
    <t>RACER TACTICAL PANTS CAST GRAY CAMO MARS RED 32</t>
  </si>
  <si>
    <t>3721223-9228-32</t>
  </si>
  <si>
    <t>RACER TACTICAL PANTS CAST GRAY CAMO MARS RED 34</t>
  </si>
  <si>
    <t>3721223-9228-34</t>
  </si>
  <si>
    <t>RACER TACTICAL PANTS CAST GRAY CAMO MARS RED 36</t>
  </si>
  <si>
    <t>3721223-9228-36</t>
  </si>
  <si>
    <t>RACER TACTICAL PANTS CAST GRAY CAMO MARS RED 38</t>
  </si>
  <si>
    <t>3721223-9228-38</t>
  </si>
  <si>
    <t>RACER TACTICAL PANTS CAST GRAY CAMO MARS RED 40</t>
  </si>
  <si>
    <t>3721223-9228-40</t>
  </si>
  <si>
    <t>RACER TACTICAL PANTS CAST GRAY CAMO YELLOW FLUO 28</t>
  </si>
  <si>
    <t>3721223-9255-28</t>
  </si>
  <si>
    <t>RACER TACTICAL PANTS CAST GRAY CAMO YELLOW FLUO 30</t>
  </si>
  <si>
    <t>3721223-9255-30</t>
  </si>
  <si>
    <t>RACER TACTICAL PANTS CAST GRAY CAMO YELLOW FLUO 32</t>
  </si>
  <si>
    <t>3721223-9255-32</t>
  </si>
  <si>
    <t>RACER TACTICAL PANTS CAST GRAY CAMO YELLOW FLUO 34</t>
  </si>
  <si>
    <t>3721223-9255-34</t>
  </si>
  <si>
    <t>RACER TACTICAL PANTS CAST GRAY CAMO YELLOW FLUO 36</t>
  </si>
  <si>
    <t>3721223-9255-36</t>
  </si>
  <si>
    <t>RACER TACTICAL PANTS CAST GRAY CAMO YELLOW FLUO 38</t>
  </si>
  <si>
    <t>3721223-9255-38</t>
  </si>
  <si>
    <t>RACER TACTICAL PANTS CAST GRAY CAMO YELLOW FLUO 40</t>
  </si>
  <si>
    <t>3721223-9255-40</t>
  </si>
  <si>
    <t>482-984528</t>
  </si>
  <si>
    <t>RACER HOEN PANTS WARM RED/BLACK 28</t>
  </si>
  <si>
    <t>3721323-3110-28</t>
  </si>
  <si>
    <t>482-984530</t>
  </si>
  <si>
    <t>RACER HOEN PANTS WARM RED/BLACK 30</t>
  </si>
  <si>
    <t>3721323-3110-30</t>
  </si>
  <si>
    <t>482-984532</t>
  </si>
  <si>
    <t>RACER HOEN PANTS WARM RED/BLACK 32</t>
  </si>
  <si>
    <t>3721323-3110-32</t>
  </si>
  <si>
    <t>482-984534</t>
  </si>
  <si>
    <t>RACER HOEN PANTS WARM RED/BLACK 34</t>
  </si>
  <si>
    <t>3721323-3110-34</t>
  </si>
  <si>
    <t>482-984536</t>
  </si>
  <si>
    <t>RACER HOEN PANTS WARM RED/BLACK 36</t>
  </si>
  <si>
    <t>3721323-3110-36</t>
  </si>
  <si>
    <t>482-984538</t>
  </si>
  <si>
    <t>RACER HOEN PANTS WARM RED/BLACK 38</t>
  </si>
  <si>
    <t>3721323-3110-38</t>
  </si>
  <si>
    <t>482-984540</t>
  </si>
  <si>
    <t>RACER HOEN PANTS WARM RED/BLACK 40</t>
  </si>
  <si>
    <t>3721323-3110-40</t>
  </si>
  <si>
    <t>482-984628</t>
  </si>
  <si>
    <t>RACER HOEN PANTS NIGHT NAVY WHITE 28</t>
  </si>
  <si>
    <t>3721323-7120-28</t>
  </si>
  <si>
    <t>482-984630</t>
  </si>
  <si>
    <t>RACER HOEN PANTS NIGHT NAVY WHITE 30</t>
  </si>
  <si>
    <t>3721323-7120-30</t>
  </si>
  <si>
    <t>482-984632</t>
  </si>
  <si>
    <t>RACER HOEN PANTS NIGHT NAVY WHITE 32</t>
  </si>
  <si>
    <t>3721323-7120-32</t>
  </si>
  <si>
    <t>482-984634</t>
  </si>
  <si>
    <t>RACER HOEN PANTS NIGHT NAVY WHITE 34</t>
  </si>
  <si>
    <t>3721323-7120-34</t>
  </si>
  <si>
    <t>482-984636</t>
  </si>
  <si>
    <t>RACER HOEN PANTS NIGHT NAVY WHITE 36</t>
  </si>
  <si>
    <t>3721323-7120-36</t>
  </si>
  <si>
    <t>482-984638</t>
  </si>
  <si>
    <t>RACER HOEN PANTS NIGHT NAVY WHITE 38</t>
  </si>
  <si>
    <t>3721323-7120-38</t>
  </si>
  <si>
    <t>482-984640</t>
  </si>
  <si>
    <t>RACER HOEN PANTS NIGHT NAVY WHITE 40</t>
  </si>
  <si>
    <t>3721323-7120-40</t>
  </si>
  <si>
    <t>482-984728</t>
  </si>
  <si>
    <t>RACER HOEN PANTS NIGHT NAVY FLUORITE GREEN 28</t>
  </si>
  <si>
    <t>3721323-7166-28</t>
  </si>
  <si>
    <t>482-984730</t>
  </si>
  <si>
    <t>RACER HOEN PANTS NIGHT NAVY FLUORITE GREEN 30</t>
  </si>
  <si>
    <t>3721323-7166-30</t>
  </si>
  <si>
    <t>482-984732</t>
  </si>
  <si>
    <t>RACER HOEN PANTS NIGHT NAVY FLUORITE GREEN 32</t>
  </si>
  <si>
    <t>3721323-7166-32</t>
  </si>
  <si>
    <t>482-984734</t>
  </si>
  <si>
    <t>RACER HOEN PANTS NIGHT NAVY FLUORITE GREEN 34</t>
  </si>
  <si>
    <t>3721323-7166-34</t>
  </si>
  <si>
    <t>482-984736</t>
  </si>
  <si>
    <t>RACER HOEN PANTS NIGHT NAVY FLUORITE GREEN 36</t>
  </si>
  <si>
    <t>3721323-7166-36</t>
  </si>
  <si>
    <t>482-984738</t>
  </si>
  <si>
    <t>RACER HOEN PANTS NIGHT NAVY FLUORITE GREEN 38</t>
  </si>
  <si>
    <t>3721323-7166-38</t>
  </si>
  <si>
    <t>482-984740</t>
  </si>
  <si>
    <t>RACER HOEN PANTS NIGHT NAVY FLUORITE GREEN 40</t>
  </si>
  <si>
    <t>3721323-7166-40</t>
  </si>
  <si>
    <t>482-984828</t>
  </si>
  <si>
    <t>RACER HOEN PANTS MAGNET HOT ORANGE 28</t>
  </si>
  <si>
    <t>3721323-9241-28</t>
  </si>
  <si>
    <t>482-984830</t>
  </si>
  <si>
    <t>RACER HOEN PANTS MAGNET HOT ORANGE 30</t>
  </si>
  <si>
    <t>3721323-9241-30</t>
  </si>
  <si>
    <t>482-984832</t>
  </si>
  <si>
    <t>RACER HOEN PANTS MAGNET HOT ORANGE 32</t>
  </si>
  <si>
    <t>3721323-9241-32</t>
  </si>
  <si>
    <t>482-984834</t>
  </si>
  <si>
    <t>RACER HOEN PANTS MAGNET HOT ORANGE 34</t>
  </si>
  <si>
    <t>3721323-9241-34</t>
  </si>
  <si>
    <t>482-984836</t>
  </si>
  <si>
    <t>RACER HOEN PANTS MAGNET HOT ORANGE 36</t>
  </si>
  <si>
    <t>3721323-9241-36</t>
  </si>
  <si>
    <t>482-984838</t>
  </si>
  <si>
    <t>RACER HOEN PANTS MAGNET HOT ORANGE 38</t>
  </si>
  <si>
    <t>3721323-9241-38</t>
  </si>
  <si>
    <t>482-984840</t>
  </si>
  <si>
    <t>RACER HOEN PANTS MAGNET HOT ORANGE 40</t>
  </si>
  <si>
    <t>3721323-9241-40</t>
  </si>
  <si>
    <t>482-984928</t>
  </si>
  <si>
    <t>RACER SEMI PANTS BLACK MULTICOLOR 28</t>
  </si>
  <si>
    <t>3721523-1152-28</t>
  </si>
  <si>
    <t>482-984930</t>
  </si>
  <si>
    <t>RACER SEMI PANTS BLACK MULTICOLOR 30</t>
  </si>
  <si>
    <t>3721523-1152-30</t>
  </si>
  <si>
    <t>482-984932</t>
  </si>
  <si>
    <t>RACER SEMI PANTS BLACK MULTICOLOR 32</t>
  </si>
  <si>
    <t>3721523-1152-32</t>
  </si>
  <si>
    <t>482-984934</t>
  </si>
  <si>
    <t>RACER SEMI PANTS BLACK MULTICOLOR 34</t>
  </si>
  <si>
    <t>3721523-1152-34</t>
  </si>
  <si>
    <t>482-984936</t>
  </si>
  <si>
    <t>RACER SEMI PANTS BLACK MULTICOLOR 36</t>
  </si>
  <si>
    <t>3721523-1152-36</t>
  </si>
  <si>
    <t>482-984938</t>
  </si>
  <si>
    <t>RACER SEMI PANTS BLACK MULTICOLOR 38</t>
  </si>
  <si>
    <t>3721523-1152-38</t>
  </si>
  <si>
    <t>482-984940</t>
  </si>
  <si>
    <t>RACER SEMI PANTS BLACK MULTICOLOR 40</t>
  </si>
  <si>
    <t>3721523-1152-40</t>
  </si>
  <si>
    <t>482-985028</t>
  </si>
  <si>
    <t>RACER SEMI PANTS BLUE HOT ORANGE 28</t>
  </si>
  <si>
    <t>3721523-7241-28</t>
  </si>
  <si>
    <t>482-985030</t>
  </si>
  <si>
    <t>RACER SEMI PANTS BLUE HOT ORANGE 30</t>
  </si>
  <si>
    <t>3721523-7241-30</t>
  </si>
  <si>
    <t>482-985032</t>
  </si>
  <si>
    <t>RACER SEMI PANTS BLUE HOT ORANGE 32</t>
  </si>
  <si>
    <t>3721523-7241-32</t>
  </si>
  <si>
    <t>482-985034</t>
  </si>
  <si>
    <t>RACER SEMI PANTS BLUE HOT ORANGE 34</t>
  </si>
  <si>
    <t>3721523-7241-34</t>
  </si>
  <si>
    <t>482-985036</t>
  </si>
  <si>
    <t>RACER SEMI PANTS BLUE HOT ORANGE 36</t>
  </si>
  <si>
    <t>3721523-7241-36</t>
  </si>
  <si>
    <t>482-985038</t>
  </si>
  <si>
    <t>RACER SEMI PANTS BLUE HOT ORANGE 38</t>
  </si>
  <si>
    <t>3721523-7241-38</t>
  </si>
  <si>
    <t>482-985040</t>
  </si>
  <si>
    <t>RACER SEMI PANTS BLUE HOT ORANGE 40</t>
  </si>
  <si>
    <t>3721523-7241-40</t>
  </si>
  <si>
    <t>482-985128</t>
  </si>
  <si>
    <t>RACER FOUND PANTS BLACK 28</t>
  </si>
  <si>
    <t>3721623-10-28</t>
  </si>
  <si>
    <t>482-985130</t>
  </si>
  <si>
    <t>RACER FOUND PANTS BLACK 30</t>
  </si>
  <si>
    <t>3721623-10-30</t>
  </si>
  <si>
    <t>482-985132</t>
  </si>
  <si>
    <t>RACER FOUND PANTS BLACK 32</t>
  </si>
  <si>
    <t>3721623-10-32</t>
  </si>
  <si>
    <t>482-985134</t>
  </si>
  <si>
    <t>RACER FOUND PANTS BLACK 34</t>
  </si>
  <si>
    <t>3721623-10-34</t>
  </si>
  <si>
    <t>482-985136</t>
  </si>
  <si>
    <t>RACER FOUND PANTS BLACK 36</t>
  </si>
  <si>
    <t>3721623-10-36</t>
  </si>
  <si>
    <t>482-985138</t>
  </si>
  <si>
    <t>RACER FOUND PANTS BLACK 38</t>
  </si>
  <si>
    <t>3721623-10-38</t>
  </si>
  <si>
    <t>482-985140</t>
  </si>
  <si>
    <t>RACER FOUND PANTS BLACK 40</t>
  </si>
  <si>
    <t>3721623-10-40</t>
  </si>
  <si>
    <t>482-985228</t>
  </si>
  <si>
    <t>FLUID NARIN PANTS BLACK-WHITE 28</t>
  </si>
  <si>
    <t>3721823-12-28</t>
  </si>
  <si>
    <t>482-985230</t>
  </si>
  <si>
    <t>FLUID NARIN PANTS BLACK-WHITE 30</t>
  </si>
  <si>
    <t>3721823-12-30</t>
  </si>
  <si>
    <t>482-985232</t>
  </si>
  <si>
    <t>FLUID NARIN PANTS BLACK-WHITE 32</t>
  </si>
  <si>
    <t>3721823-12-32</t>
  </si>
  <si>
    <t>482-985234</t>
  </si>
  <si>
    <t>FLUID NARIN PANTS BLACK-WHITE 34</t>
  </si>
  <si>
    <t>3721823-12-34</t>
  </si>
  <si>
    <t>482-985236</t>
  </si>
  <si>
    <t>FLUID NARIN PANTS BLACK-WHITE 36</t>
  </si>
  <si>
    <t>3721823-12-36</t>
  </si>
  <si>
    <t>482-985238</t>
  </si>
  <si>
    <t>FLUID NARIN PANTS BLACK-WHITE 38</t>
  </si>
  <si>
    <t>3721823-12-38</t>
  </si>
  <si>
    <t>482-985240</t>
  </si>
  <si>
    <t>FLUID NARIN PANTS BLACK-WHITE 40</t>
  </si>
  <si>
    <t>3721823-12-40</t>
  </si>
  <si>
    <t>482-985328</t>
  </si>
  <si>
    <t>FLUID NARIN PANTS MARS RED WHITE 28</t>
  </si>
  <si>
    <t>3721823-3120-28</t>
  </si>
  <si>
    <t>482-985330</t>
  </si>
  <si>
    <t>FLUID NARIN PANTS MARS RED WHITE 30</t>
  </si>
  <si>
    <t>3721823-3120-30</t>
  </si>
  <si>
    <t>482-985332</t>
  </si>
  <si>
    <t>FLUID NARIN PANTS MARS RED WHITE 32</t>
  </si>
  <si>
    <t>3721823-3120-32</t>
  </si>
  <si>
    <t>482-985334</t>
  </si>
  <si>
    <t>FLUID NARIN PANTS MARS RED WHITE 34</t>
  </si>
  <si>
    <t>3721823-3120-34</t>
  </si>
  <si>
    <t>482-985336</t>
  </si>
  <si>
    <t>FLUID NARIN PANTS MARS RED WHITE 36</t>
  </si>
  <si>
    <t>3721823-3120-36</t>
  </si>
  <si>
    <t>482-985338</t>
  </si>
  <si>
    <t>FLUID NARIN PANTS MARS RED WHITE 38</t>
  </si>
  <si>
    <t>3721823-3120-38</t>
  </si>
  <si>
    <t>482-985340</t>
  </si>
  <si>
    <t>FLUID NARIN PANTS MARS RED WHITE 40</t>
  </si>
  <si>
    <t>3721823-3120-40</t>
  </si>
  <si>
    <t>482-985428</t>
  </si>
  <si>
    <t>FLUID NARIN PANTS BLUE RAY WHITE 28</t>
  </si>
  <si>
    <t>3721823-7021-28</t>
  </si>
  <si>
    <t>482-985430</t>
  </si>
  <si>
    <t>FLUID NARIN PANTS BLUE RAY WHITE 30</t>
  </si>
  <si>
    <t>3721823-7021-30</t>
  </si>
  <si>
    <t>482-985432</t>
  </si>
  <si>
    <t>FLUID NARIN PANTS BLUE RAY WHITE 32</t>
  </si>
  <si>
    <t>3721823-7021-32</t>
  </si>
  <si>
    <t>482-985434</t>
  </si>
  <si>
    <t>FLUID NARIN PANTS BLUE RAY WHITE 34</t>
  </si>
  <si>
    <t>3721823-7021-34</t>
  </si>
  <si>
    <t>482-985436</t>
  </si>
  <si>
    <t>FLUID NARIN PANTS BLUE RAY WHITE 36</t>
  </si>
  <si>
    <t>3721823-7021-36</t>
  </si>
  <si>
    <t>482-985438</t>
  </si>
  <si>
    <t>FLUID NARIN PANTS BLUE RAY WHITE 38</t>
  </si>
  <si>
    <t>3721823-7021-38</t>
  </si>
  <si>
    <t>482-985440</t>
  </si>
  <si>
    <t>FLUID NARIN PANTS BLUE RAY WHITE 40</t>
  </si>
  <si>
    <t>3721823-7021-40</t>
  </si>
  <si>
    <t>482-985528</t>
  </si>
  <si>
    <t>RACER GRAPHITE PANTS BLACK REFLECTIVE BLACK 28</t>
  </si>
  <si>
    <t>3721923-1014-28</t>
  </si>
  <si>
    <t>482-985530</t>
  </si>
  <si>
    <t>RACER GRAPHITE PANTS BLACK REFLECTIVE BLACK 30</t>
  </si>
  <si>
    <t>3721923-1014-30</t>
  </si>
  <si>
    <t>482-985532</t>
  </si>
  <si>
    <t>RACER GRAPHITE PANTS BLACK REFLECTIVE BLACK 32</t>
  </si>
  <si>
    <t>3721923-1014-32</t>
  </si>
  <si>
    <t>482-985534</t>
  </si>
  <si>
    <t>RACER GRAPHITE PANTS BLACK REFLECTIVE BLACK 34</t>
  </si>
  <si>
    <t>3721923-1014-34</t>
  </si>
  <si>
    <t>482-985536</t>
  </si>
  <si>
    <t>RACER GRAPHITE PANTS BLACK REFLECTIVE BLACK 36</t>
  </si>
  <si>
    <t>3721923-1014-36</t>
  </si>
  <si>
    <t>482-985538</t>
  </si>
  <si>
    <t>RACER GRAPHITE PANTS BLACK REFLECTIVE BLACK 38</t>
  </si>
  <si>
    <t>3721923-1014-38</t>
  </si>
  <si>
    <t>482-985540</t>
  </si>
  <si>
    <t>RACER GRAPHITE PANTS BLACK REFLECTIVE BLACK 40</t>
  </si>
  <si>
    <t>3721923-1014-40</t>
  </si>
  <si>
    <t>482-985542</t>
  </si>
  <si>
    <t>RACER GRAPHITE PANTS BLACK REFLECTIVE BLACK 42</t>
  </si>
  <si>
    <t>3721923-1014-42</t>
  </si>
  <si>
    <t>482-985544</t>
  </si>
  <si>
    <t>RACER GRAPHITE PANTS BLACK REFLECTIVE BLACK 44</t>
  </si>
  <si>
    <t>3721923-1014-44</t>
  </si>
  <si>
    <t>FLUID LURV PANTS BLACK-WHITE 28</t>
  </si>
  <si>
    <t>3722023-12-28</t>
  </si>
  <si>
    <t>FLUID LURV PANTS BLACK-WHITE 30</t>
  </si>
  <si>
    <t>3722023-12-30</t>
  </si>
  <si>
    <t>FLUID LURV PANTS BLACK-WHITE 32</t>
  </si>
  <si>
    <t>3722023-12-32</t>
  </si>
  <si>
    <t>FLUID LURV PANTS BLACK-WHITE 34</t>
  </si>
  <si>
    <t>3722023-12-34</t>
  </si>
  <si>
    <t>FLUID LURV PANTS BLACK-WHITE 36</t>
  </si>
  <si>
    <t>3722023-12-36</t>
  </si>
  <si>
    <t>FLUID LURV PANTS BLACK-WHITE 38</t>
  </si>
  <si>
    <t>3722023-12-38</t>
  </si>
  <si>
    <t>FLUID LURV PANTS BLACK-WHITE 40</t>
  </si>
  <si>
    <t>3722023-12-40</t>
  </si>
  <si>
    <t>FLUID LURV PANTS HOT ORANGE BLACK 28</t>
  </si>
  <si>
    <t>3722023-411-28</t>
  </si>
  <si>
    <t>FLUID LURV PANTS HOT ORANGE BLACK 30</t>
  </si>
  <si>
    <t>3722023-411-30</t>
  </si>
  <si>
    <t>FLUID LURV PANTS HOT ORANGE BLACK 32</t>
  </si>
  <si>
    <t>3722023-411-32</t>
  </si>
  <si>
    <t>FLUID LURV PANTS HOT ORANGE BLACK 34</t>
  </si>
  <si>
    <t>3722023-411-34</t>
  </si>
  <si>
    <t>FLUID LURV PANTS HOT ORANGE BLACK 36</t>
  </si>
  <si>
    <t>3722023-411-36</t>
  </si>
  <si>
    <t>FLUID LURV PANTS HOT ORANGE BLACK 38</t>
  </si>
  <si>
    <t>3722023-411-38</t>
  </si>
  <si>
    <t>FLUID LURV PANTS HOT ORANGE BLACK 40</t>
  </si>
  <si>
    <t>3722023-411-40</t>
  </si>
  <si>
    <t>FLUID LURV PANTS MAGNET NEON RED 28</t>
  </si>
  <si>
    <t>3722023-9397-28</t>
  </si>
  <si>
    <t>FLUID LURV PANTS MAGNET NEON RED 30</t>
  </si>
  <si>
    <t>3722023-9397-30</t>
  </si>
  <si>
    <t>FLUID LURV PANTS MAGNET NEON RED 32</t>
  </si>
  <si>
    <t>3722023-9397-32</t>
  </si>
  <si>
    <t>FLUID LURV PANTS MAGNET NEON RED 34</t>
  </si>
  <si>
    <t>3722023-9397-34</t>
  </si>
  <si>
    <t>FLUID LURV PANTS MAGNET NEON RED 36</t>
  </si>
  <si>
    <t>3722023-9397-36</t>
  </si>
  <si>
    <t>FLUID LURV PANTS MAGNET NEON RED 38</t>
  </si>
  <si>
    <t>3722023-9397-38</t>
  </si>
  <si>
    <t>FLUID LURV PANTS MAGNET NEON RED 40</t>
  </si>
  <si>
    <t>3722023-9397-40</t>
  </si>
  <si>
    <t>FLUID AGENT PANTS BLACK MARS RED YELLOW FLUO 28</t>
  </si>
  <si>
    <t>3722223-1125-28</t>
  </si>
  <si>
    <t>FLUID AGENT PANTS BLACK MARS RED YELLOW FLUO 30</t>
  </si>
  <si>
    <t>3722223-1125-30</t>
  </si>
  <si>
    <t>FLUID AGENT PANTS BLACK MARS RED YELLOW FLUO 32</t>
  </si>
  <si>
    <t>3722223-1125-32</t>
  </si>
  <si>
    <t>FLUID AGENT PANTS BLACK MARS RED YELLOW FLUO 34</t>
  </si>
  <si>
    <t>3722223-1125-34</t>
  </si>
  <si>
    <t>FLUID AGENT PANTS BLACK MARS RED YELLOW FLUO 36</t>
  </si>
  <si>
    <t>3722223-1125-36</t>
  </si>
  <si>
    <t>FLUID AGENT PANTS BLACK MARS RED YELLOW FLUO 38</t>
  </si>
  <si>
    <t>3722223-1125-38</t>
  </si>
  <si>
    <t>FLUID AGENT PANTS BLACK MARS RED YELLOW FLUO 40</t>
  </si>
  <si>
    <t>3722223-1125-40</t>
  </si>
  <si>
    <t>FLUID AGENT PANTS NIGHT NAVY HOT ORANGE 28</t>
  </si>
  <si>
    <t>3722223-7141-28</t>
  </si>
  <si>
    <t>FLUID AGENT PANTS NIGHT NAVY HOT ORANGE 30</t>
  </si>
  <si>
    <t>3722223-7141-30</t>
  </si>
  <si>
    <t>FLUID AGENT PANTS NIGHT NAVY HOT ORANGE 32</t>
  </si>
  <si>
    <t>3722223-7141-32</t>
  </si>
  <si>
    <t>FLUID AGENT PANTS NIGHT NAVY HOT ORANGE 34</t>
  </si>
  <si>
    <t>3722223-7141-34</t>
  </si>
  <si>
    <t>FLUID AGENT PANTS NIGHT NAVY HOT ORANGE 36</t>
  </si>
  <si>
    <t>3722223-7141-36</t>
  </si>
  <si>
    <t>FLUID AGENT PANTS NIGHT NAVY HOT ORANGE 38</t>
  </si>
  <si>
    <t>3722223-7141-38</t>
  </si>
  <si>
    <t>FLUID AGENT PANTS NIGHT NAVY HOT ORANGE 40</t>
  </si>
  <si>
    <t>3722223-7141-40</t>
  </si>
  <si>
    <t>482-985628</t>
  </si>
  <si>
    <t>FLUID CORSA PANTS BLACK 28</t>
  </si>
  <si>
    <t>3722523-10-28</t>
  </si>
  <si>
    <t>482-985630</t>
  </si>
  <si>
    <t>FLUID CORSA PANTS BLACK 30</t>
  </si>
  <si>
    <t>3722523-10-30</t>
  </si>
  <si>
    <t>482-985632</t>
  </si>
  <si>
    <t>FLUID CORSA PANTS BLACK 32</t>
  </si>
  <si>
    <t>3722523-10-32</t>
  </si>
  <si>
    <t>482-985634</t>
  </si>
  <si>
    <t>FLUID CORSA PANTS BLACK 34</t>
  </si>
  <si>
    <t>3722523-10-34</t>
  </si>
  <si>
    <t>482-985636</t>
  </si>
  <si>
    <t>FLUID CORSA PANTS BLACK 36</t>
  </si>
  <si>
    <t>3722523-10-36</t>
  </si>
  <si>
    <t>482-985638</t>
  </si>
  <si>
    <t>FLUID CORSA PANTS BLACK 38</t>
  </si>
  <si>
    <t>3722523-10-38</t>
  </si>
  <si>
    <t>482-985640</t>
  </si>
  <si>
    <t>FLUID CORSA PANTS BLACK 40</t>
  </si>
  <si>
    <t>3722523-10-40</t>
  </si>
  <si>
    <t>482-985728</t>
  </si>
  <si>
    <t>FLUID CORSA PANTS NIGHT NAVY 28</t>
  </si>
  <si>
    <t>3722523-7160-28</t>
  </si>
  <si>
    <t>482-985730</t>
  </si>
  <si>
    <t>FLUID CORSA PANTS NIGHT NAVY 30</t>
  </si>
  <si>
    <t>3722523-7160-30</t>
  </si>
  <si>
    <t>482-985732</t>
  </si>
  <si>
    <t>FLUID CORSA PANTS NIGHT NAVY 32</t>
  </si>
  <si>
    <t>3722523-7160-32</t>
  </si>
  <si>
    <t>482-985734</t>
  </si>
  <si>
    <t>FLUID CORSA PANTS NIGHT NAVY 34</t>
  </si>
  <si>
    <t>3722523-7160-34</t>
  </si>
  <si>
    <t>482-985736</t>
  </si>
  <si>
    <t>FLUID CORSA PANTS NIGHT NAVY 36</t>
  </si>
  <si>
    <t>3722523-7160-36</t>
  </si>
  <si>
    <t>482-985738</t>
  </si>
  <si>
    <t>FLUID CORSA PANTS NIGHT NAVY 38</t>
  </si>
  <si>
    <t>3722523-7160-38</t>
  </si>
  <si>
    <t>482-985740</t>
  </si>
  <si>
    <t>FLUID CORSA PANTS NIGHT NAVY 40</t>
  </si>
  <si>
    <t>3722523-7160-40</t>
  </si>
  <si>
    <t>482-98322XS</t>
  </si>
  <si>
    <t xml:space="preserve">KIDS RACER PUSH JERSEY NIGHTLIFE UCLA BLUE WHITE 2XS </t>
  </si>
  <si>
    <t>3730823-9702-2XS</t>
  </si>
  <si>
    <t>482-9832XS</t>
  </si>
  <si>
    <t>3730823-9702-XS</t>
  </si>
  <si>
    <t>482-98332XS</t>
  </si>
  <si>
    <t xml:space="preserve">KIDS RACER FOUND JERSEY BLACK 2XS </t>
  </si>
  <si>
    <t>3731623-10-2XS</t>
  </si>
  <si>
    <t>482-9833XS</t>
  </si>
  <si>
    <t>3731623-10-XS</t>
  </si>
  <si>
    <t>482-985822</t>
  </si>
  <si>
    <t>YOUTH RACER NORTH PANTS BLACK NEON RED 22</t>
  </si>
  <si>
    <t>3740523-1397-22</t>
  </si>
  <si>
    <t>482-985824</t>
  </si>
  <si>
    <t>YOUTH RACER NORTH PANTS BLACK NEON RED 24</t>
  </si>
  <si>
    <t>3740523-1397-24</t>
  </si>
  <si>
    <t>482-985826</t>
  </si>
  <si>
    <t>YOUTH RACER NORTH PANTS BLACK NEON RED 26</t>
  </si>
  <si>
    <t>3740523-1397-26</t>
  </si>
  <si>
    <t>482-985828</t>
  </si>
  <si>
    <t>YOUTH RACER NORTH PANTS BLACK NEON RED 28</t>
  </si>
  <si>
    <t>3740523-1397-28</t>
  </si>
  <si>
    <t>YOUTH RACER PUSH PANTS YELLOW FLUO WHITE 22</t>
  </si>
  <si>
    <t>3740823-552-22</t>
  </si>
  <si>
    <t>YOUTH RACER PUSH PANTS YELLOW FLUO WHITE 24</t>
  </si>
  <si>
    <t>3740823-552-24</t>
  </si>
  <si>
    <t>YOUTH RACER PUSH PANTS YELLOW FLUO WHITE 26</t>
  </si>
  <si>
    <t>3740823-552-26</t>
  </si>
  <si>
    <t>YOUTH RACER PUSH PANTS YELLOW FLUO WHITE 28</t>
  </si>
  <si>
    <t>3740823-552-28</t>
  </si>
  <si>
    <t>482-985922</t>
  </si>
  <si>
    <t>YOUTH RACER PUSH PANTS NIGHTLIFE UCLA BLUE WHITE 22</t>
  </si>
  <si>
    <t>3740823-9702-22</t>
  </si>
  <si>
    <t>482-985924</t>
  </si>
  <si>
    <t>YOUTH RACER PUSH PANTS NIGHTLIFE UCLA BLUE WHITE 24</t>
  </si>
  <si>
    <t>3740823-9702-24</t>
  </si>
  <si>
    <t>482-985926</t>
  </si>
  <si>
    <t>YOUTH RACER PUSH PANTS NIGHTLIFE UCLA BLUE WHITE 26</t>
  </si>
  <si>
    <t>3740823-9702-26</t>
  </si>
  <si>
    <t>482-985928</t>
  </si>
  <si>
    <t>YOUTH RACER PUSH PANTS NIGHTLIFE UCLA BLUE WHITE 28</t>
  </si>
  <si>
    <t>3740823-9702-28</t>
  </si>
  <si>
    <t>YOUTH RACER TACTICAL PANTS CAST GRAY CAMO MARS RED 22</t>
  </si>
  <si>
    <t>3741223-9228-22</t>
  </si>
  <si>
    <t>YOUTH RACER TACTICAL PANTS CAST GRAY CAMO MARS RED 24</t>
  </si>
  <si>
    <t>3741223-9228-24</t>
  </si>
  <si>
    <t>YOUTH RACER TACTICAL PANTS CAST GRAY CAMO MARS RED 26</t>
  </si>
  <si>
    <t>3741223-9228-26</t>
  </si>
  <si>
    <t>YOUTH RACER TACTICAL PANTS CAST GRAY CAMO MARS RED 28</t>
  </si>
  <si>
    <t>3741223-9228-28</t>
  </si>
  <si>
    <t>YOUTH RACER TACTICAL PANTS CAST GRAY CAMO YELLOW FLUO 22</t>
  </si>
  <si>
    <t>3741223-9255-22</t>
  </si>
  <si>
    <t>YOUTH RACER TACTICAL PANTS CAST GRAY CAMO YELLOW FLUO 24</t>
  </si>
  <si>
    <t>3741223-9255-24</t>
  </si>
  <si>
    <t>YOUTH RACER TACTICAL PANTS CAST GRAY CAMO YELLOW FLUO 26</t>
  </si>
  <si>
    <t>3741223-9255-26</t>
  </si>
  <si>
    <t>YOUTH RACER TACTICAL PANTS CAST GRAY CAMO YELLOW FLUO 28</t>
  </si>
  <si>
    <t>3741223-9255-28</t>
  </si>
  <si>
    <t>482-986022</t>
  </si>
  <si>
    <t>YOUTH RACER SEMI PANTS BLACK MULTICOLOR 22</t>
  </si>
  <si>
    <t>3741523-1152-22</t>
  </si>
  <si>
    <t>482-986024</t>
  </si>
  <si>
    <t>YOUTH RACER SEMI PANTS BLACK MULTICOLOR 24</t>
  </si>
  <si>
    <t>3741523-1152-24</t>
  </si>
  <si>
    <t>482-986026</t>
  </si>
  <si>
    <t>YOUTH RACER SEMI PANTS BLACK MULTICOLOR 26</t>
  </si>
  <si>
    <t>3741523-1152-26</t>
  </si>
  <si>
    <t>482-986028</t>
  </si>
  <si>
    <t>YOUTH RACER SEMI PANTS BLACK MULTICOLOR 28</t>
  </si>
  <si>
    <t>3741523-1152-28</t>
  </si>
  <si>
    <t>482-986122</t>
  </si>
  <si>
    <t>YOUTH RACER FOUND PANTS BLACK 22</t>
  </si>
  <si>
    <t>3741623-10-22</t>
  </si>
  <si>
    <t>482-986124</t>
  </si>
  <si>
    <t>YOUTH RACER FOUND PANTS BLACK 24</t>
  </si>
  <si>
    <t>3741623-10-24</t>
  </si>
  <si>
    <t>482-986126</t>
  </si>
  <si>
    <t>YOUTH RACER FOUND PANTS BLACK 26</t>
  </si>
  <si>
    <t>3741623-10-26</t>
  </si>
  <si>
    <t>482-986128</t>
  </si>
  <si>
    <t>YOUTH RACER FOUND PANTS BLACK 28</t>
  </si>
  <si>
    <t>3741623-10-28</t>
  </si>
  <si>
    <t>482-986222</t>
  </si>
  <si>
    <t>YOUTH RACER NARIN PANTS MARS RED WHITE 22</t>
  </si>
  <si>
    <t>3741823-3120-22</t>
  </si>
  <si>
    <t>482-986224</t>
  </si>
  <si>
    <t>YOUTH RACER NARIN PANTS MARS RED WHITE 24</t>
  </si>
  <si>
    <t>3741823-3120-24</t>
  </si>
  <si>
    <t>482-986226</t>
  </si>
  <si>
    <t>YOUTH RACER NARIN PANTS MARS RED WHITE 26</t>
  </si>
  <si>
    <t>3741823-3120-26</t>
  </si>
  <si>
    <t>482-986228</t>
  </si>
  <si>
    <t>YOUTH RACER NARIN PANTS MARS RED WHITE 28</t>
  </si>
  <si>
    <t>3741823-3120-28</t>
  </si>
  <si>
    <t>YOUTH RACER NARIN PANTS BLUE RAY WHITE 22</t>
  </si>
  <si>
    <t>3741823-7021-22</t>
  </si>
  <si>
    <t>YOUTH RACER NARIN PANTS BLUE RAY WHITE 24</t>
  </si>
  <si>
    <t>3741823-7021-24</t>
  </si>
  <si>
    <t>YOUTH RACER NARIN PANTS BLUE RAY WHITE 26</t>
  </si>
  <si>
    <t>3741823-7021-26</t>
  </si>
  <si>
    <t>YOUTH RACER NARIN PANTS BLUE RAY WHITE 28</t>
  </si>
  <si>
    <t>3741823-7021-28</t>
  </si>
  <si>
    <t>482-986322</t>
  </si>
  <si>
    <t>YOUTH RACER NARIN PANTS NIGHT NAVY HOT ORANGE 22</t>
  </si>
  <si>
    <t>3741823-7141-22</t>
  </si>
  <si>
    <t>482-986324</t>
  </si>
  <si>
    <t>YOUTH RACER NARIN PANTS NIGHT NAVY HOT ORANGE 24</t>
  </si>
  <si>
    <t>3741823-7141-24</t>
  </si>
  <si>
    <t>482-986326</t>
  </si>
  <si>
    <t>YOUTH RACER NARIN PANTS NIGHT NAVY HOT ORANGE 26</t>
  </si>
  <si>
    <t>3741823-7141-26</t>
  </si>
  <si>
    <t>482-986328</t>
  </si>
  <si>
    <t>YOUTH RACER NARIN PANTS NIGHT NAVY HOT ORANGE 28</t>
  </si>
  <si>
    <t>3741823-7141-28</t>
  </si>
  <si>
    <t>YOUTH RACER GRAPHITE PANTS BLACK REFLECTIVE BLACK 22</t>
  </si>
  <si>
    <t>3741923-1014-22</t>
  </si>
  <si>
    <t>YOUTH RACER GRAPHITE PANTS BLACK REFLECTIVE BLACK 24</t>
  </si>
  <si>
    <t>3741923-1014-24</t>
  </si>
  <si>
    <t>YOUTH RACER GRAPHITE PANTS BLACK REFLECTIVE BLACK 26</t>
  </si>
  <si>
    <t>3741923-1014-26</t>
  </si>
  <si>
    <t>YOUTH RACER GRAPHITE PANTS BLACK REFLECTIVE BLACK 28</t>
  </si>
  <si>
    <t>3741923-1014-28</t>
  </si>
  <si>
    <t>482-986426</t>
  </si>
  <si>
    <t>STELLA FLUID PANT BLACK 26</t>
  </si>
  <si>
    <t>3752723-10-26</t>
  </si>
  <si>
    <t>482-986428</t>
  </si>
  <si>
    <t>STELLA FLUID PANT BLACK 28</t>
  </si>
  <si>
    <t>3752723-10-28</t>
  </si>
  <si>
    <t>482-986430</t>
  </si>
  <si>
    <t>STELLA FLUID PANT BLACK 30</t>
  </si>
  <si>
    <t>3752723-10-30</t>
  </si>
  <si>
    <t>482-986432</t>
  </si>
  <si>
    <t>STELLA FLUID PANT BLACK 32</t>
  </si>
  <si>
    <t>3752723-10-32</t>
  </si>
  <si>
    <t>482-986434</t>
  </si>
  <si>
    <t>STELLA FLUID PANT BLACK 34</t>
  </si>
  <si>
    <t>3752723-10-34</t>
  </si>
  <si>
    <t>482-98002X</t>
  </si>
  <si>
    <t xml:space="preserve">SUPERTECH RISEN JERSEY MARS RED WHITE 2XL </t>
  </si>
  <si>
    <t>3760423-3120-2XL</t>
  </si>
  <si>
    <t>482-9800L</t>
  </si>
  <si>
    <t>3760423-3120-L</t>
  </si>
  <si>
    <t>482-9800M</t>
  </si>
  <si>
    <t>3760423-3120-M</t>
  </si>
  <si>
    <t>482-9800S</t>
  </si>
  <si>
    <t>3760423-3120-S</t>
  </si>
  <si>
    <t>482-9800X</t>
  </si>
  <si>
    <t>3760423-3120-XL</t>
  </si>
  <si>
    <t xml:space="preserve">SUPERTECH RISEN JERSEY HOT ORANGE BLACK 2XL </t>
  </si>
  <si>
    <t>3760423-411-2XL</t>
  </si>
  <si>
    <t>3760423-411-L</t>
  </si>
  <si>
    <t>3760423-411-M</t>
  </si>
  <si>
    <t>3760423-411-S</t>
  </si>
  <si>
    <t>3760423-411-XL</t>
  </si>
  <si>
    <t xml:space="preserve">SUPERTECH RISEN JERSEY BLUE RAY WHITE GREEN FLUO 2XL </t>
  </si>
  <si>
    <t>3760423-7026-2XL</t>
  </si>
  <si>
    <t>3760423-7026-L</t>
  </si>
  <si>
    <t>3760423-7026-M</t>
  </si>
  <si>
    <t>3760423-7026-S</t>
  </si>
  <si>
    <t>3760423-7026-XL</t>
  </si>
  <si>
    <t>482-98012X</t>
  </si>
  <si>
    <t xml:space="preserve">SUPERTECH NORTH JERSEY BLACK NEON RED 2XL </t>
  </si>
  <si>
    <t>3760523-1397-2XL</t>
  </si>
  <si>
    <t>482-9801L</t>
  </si>
  <si>
    <t>3760523-1397-L</t>
  </si>
  <si>
    <t>482-9801M</t>
  </si>
  <si>
    <t>3760523-1397-M</t>
  </si>
  <si>
    <t>482-9801S</t>
  </si>
  <si>
    <t>3760523-1397-S</t>
  </si>
  <si>
    <t>482-9801X</t>
  </si>
  <si>
    <t>3760523-1397-XL</t>
  </si>
  <si>
    <t>482-98022X</t>
  </si>
  <si>
    <t xml:space="preserve">SUPERTECH NORTH JERSEY HAZE GRAY BLACK 2XL </t>
  </si>
  <si>
    <t>3760523-9261-2XL</t>
  </si>
  <si>
    <t>482-9802L</t>
  </si>
  <si>
    <t>3760523-9261-L</t>
  </si>
  <si>
    <t>482-9802M</t>
  </si>
  <si>
    <t>3760523-9261-M</t>
  </si>
  <si>
    <t>482-9802S</t>
  </si>
  <si>
    <t>3760523-9261-S</t>
  </si>
  <si>
    <t>482-9802X</t>
  </si>
  <si>
    <t>3760523-9261-XL</t>
  </si>
  <si>
    <t>482-98032X</t>
  </si>
  <si>
    <t xml:space="preserve">SUPERTECH BRUIN JERSEY UCLA BLUE BRUSHED GOLD 2XL </t>
  </si>
  <si>
    <t>3760623-7265-2XL</t>
  </si>
  <si>
    <t>482-9803L</t>
  </si>
  <si>
    <t>3760623-7265-L</t>
  </si>
  <si>
    <t>482-9803M</t>
  </si>
  <si>
    <t>3760623-7265-M</t>
  </si>
  <si>
    <t>482-9803S</t>
  </si>
  <si>
    <t>3760623-7265-S</t>
  </si>
  <si>
    <t>482-9803X</t>
  </si>
  <si>
    <t>3760623-7265-XL</t>
  </si>
  <si>
    <t xml:space="preserve">SUPERTECH BRUIN JERSEY NIGHT NAVY YELLOW FLUO 2XL </t>
  </si>
  <si>
    <t>3760623-7455-2XL</t>
  </si>
  <si>
    <t>3760623-7455-L</t>
  </si>
  <si>
    <t>3760623-7455-M</t>
  </si>
  <si>
    <t>3760623-7455-S</t>
  </si>
  <si>
    <t>3760623-7455-XL</t>
  </si>
  <si>
    <t xml:space="preserve">TECHSTAR PUSH JERSEY YELLOW FLUO WHITE 2XL </t>
  </si>
  <si>
    <t>3760823-552-2XL</t>
  </si>
  <si>
    <t>3760823-552-L</t>
  </si>
  <si>
    <t>3760823-552-M</t>
  </si>
  <si>
    <t>3760823-552-S</t>
  </si>
  <si>
    <t>3760823-552-XL</t>
  </si>
  <si>
    <t>482-98042X</t>
  </si>
  <si>
    <t xml:space="preserve">TECHSTAR PUSH JERSEY NIGHTLIFE UCLA BLUE WHITE 2XL </t>
  </si>
  <si>
    <t>3760823-9702-2XL</t>
  </si>
  <si>
    <t>482-9804L</t>
  </si>
  <si>
    <t>3760823-9702-L</t>
  </si>
  <si>
    <t>482-9804M</t>
  </si>
  <si>
    <t>3760823-9702-M</t>
  </si>
  <si>
    <t>482-9804S</t>
  </si>
  <si>
    <t>3760823-9702-S</t>
  </si>
  <si>
    <t>482-9804X</t>
  </si>
  <si>
    <t>3760823-9702-XL</t>
  </si>
  <si>
    <t>482-98062X</t>
  </si>
  <si>
    <t xml:space="preserve">TECHSTAR ARCH JERSEY BLACK SILVER 2XL </t>
  </si>
  <si>
    <t>3761023-119-2XL</t>
  </si>
  <si>
    <t>482-9806L</t>
  </si>
  <si>
    <t>3761023-119-L</t>
  </si>
  <si>
    <t>482-9806M</t>
  </si>
  <si>
    <t>3761023-119-M</t>
  </si>
  <si>
    <t>482-9806S</t>
  </si>
  <si>
    <t>3761023-119-S</t>
  </si>
  <si>
    <t>482-9806X</t>
  </si>
  <si>
    <t>3761023-119-XL</t>
  </si>
  <si>
    <t xml:space="preserve">TECHSTAR ARCH JERSEY WHITE BLACK 2XL </t>
  </si>
  <si>
    <t>3761023-21-2XL</t>
  </si>
  <si>
    <t>3761023-21-L</t>
  </si>
  <si>
    <t>3761023-21-M</t>
  </si>
  <si>
    <t>3761023-21-S</t>
  </si>
  <si>
    <t>3761023-21-XL</t>
  </si>
  <si>
    <t>482-98962X</t>
  </si>
  <si>
    <t xml:space="preserve">TECHSTAR ARCH JERSEY MARS RED WHITE 2XL </t>
  </si>
  <si>
    <t>3761023-3120-2XL</t>
  </si>
  <si>
    <t>482-9896L</t>
  </si>
  <si>
    <t>3761023-3120-L</t>
  </si>
  <si>
    <t>482-9896M</t>
  </si>
  <si>
    <t>3761023-3120-M</t>
  </si>
  <si>
    <t>482-9896S</t>
  </si>
  <si>
    <t>3761023-3120-S</t>
  </si>
  <si>
    <t>482-9896X</t>
  </si>
  <si>
    <t>3761023-3120-XL</t>
  </si>
  <si>
    <t>482-98052X</t>
  </si>
  <si>
    <t xml:space="preserve">TECHSTAR ARCH JERSEY NIGHT NAVY HOT ORANGE 2XL </t>
  </si>
  <si>
    <t>3761023-7141-2XL</t>
  </si>
  <si>
    <t>482-9805L</t>
  </si>
  <si>
    <t>3761023-7141-L</t>
  </si>
  <si>
    <t>482-9805M</t>
  </si>
  <si>
    <t>3761023-7141-M</t>
  </si>
  <si>
    <t>482-9805S</t>
  </si>
  <si>
    <t>3761023-7141-S</t>
  </si>
  <si>
    <t>482-9805X</t>
  </si>
  <si>
    <t>3761023-7141-XL</t>
  </si>
  <si>
    <t>482-98082X</t>
  </si>
  <si>
    <t xml:space="preserve">TECHSTAR SEIN JERSEY BLACK HOT ORANGE 2XL </t>
  </si>
  <si>
    <t>3761123-1041-2XL</t>
  </si>
  <si>
    <t>482-9808L</t>
  </si>
  <si>
    <t>3761123-1041-L</t>
  </si>
  <si>
    <t>482-9808M</t>
  </si>
  <si>
    <t>3761123-1041-M</t>
  </si>
  <si>
    <t>482-9808S</t>
  </si>
  <si>
    <t>3761123-1041-S</t>
  </si>
  <si>
    <t>482-9808X</t>
  </si>
  <si>
    <t>3761123-1041-XL</t>
  </si>
  <si>
    <t>482-98072X</t>
  </si>
  <si>
    <t xml:space="preserve">TECHSTAR SEIN JERSEY BLACK NEON RED 2XL </t>
  </si>
  <si>
    <t>3761123-1397-2XL</t>
  </si>
  <si>
    <t>482-9807L</t>
  </si>
  <si>
    <t>3761123-1397-L</t>
  </si>
  <si>
    <t>482-9807M</t>
  </si>
  <si>
    <t>3761123-1397-M</t>
  </si>
  <si>
    <t>482-9807S</t>
  </si>
  <si>
    <t>3761123-1397-S</t>
  </si>
  <si>
    <t>482-9807X</t>
  </si>
  <si>
    <t>3761123-1397-XL</t>
  </si>
  <si>
    <t xml:space="preserve">RACER TACTICAL JERSEY IRON CAMO 2XL </t>
  </si>
  <si>
    <t>3761223-9080-2XL</t>
  </si>
  <si>
    <t>3761223-9080-L</t>
  </si>
  <si>
    <t>3761223-9080-M</t>
  </si>
  <si>
    <t>3761223-9080-S</t>
  </si>
  <si>
    <t>3761223-9080-XL</t>
  </si>
  <si>
    <t xml:space="preserve">RACER TACTICAL JERSEY CAST GRAY CAMO MARS RED 2XL </t>
  </si>
  <si>
    <t>3761223-9228-2XL</t>
  </si>
  <si>
    <t>3761223-9228-L</t>
  </si>
  <si>
    <t>3761223-9228-M</t>
  </si>
  <si>
    <t>3761223-9228-S</t>
  </si>
  <si>
    <t>3761223-9228-XL</t>
  </si>
  <si>
    <t xml:space="preserve">RACER TACTICAL JERSEY CAST GRAY CAMO YELLOW FLUO 2XL </t>
  </si>
  <si>
    <t>3761223-9255-2XL</t>
  </si>
  <si>
    <t>3761223-9255-L</t>
  </si>
  <si>
    <t>3761223-9255-M</t>
  </si>
  <si>
    <t>3761223-9255-S</t>
  </si>
  <si>
    <t>3761223-9255-XL</t>
  </si>
  <si>
    <t>482-98092X</t>
  </si>
  <si>
    <t xml:space="preserve">RACER HOEN JERSEY WARM RED/BLACK 2XL </t>
  </si>
  <si>
    <t>3761323-3110-2XL</t>
  </si>
  <si>
    <t>482-9809L</t>
  </si>
  <si>
    <t>3761323-3110-L</t>
  </si>
  <si>
    <t>482-9809M</t>
  </si>
  <si>
    <t>3761323-3110-M</t>
  </si>
  <si>
    <t>482-9809S</t>
  </si>
  <si>
    <t>3761323-3110-S</t>
  </si>
  <si>
    <t>482-9809X</t>
  </si>
  <si>
    <t>3761323-3110-XL</t>
  </si>
  <si>
    <t>482-98102X</t>
  </si>
  <si>
    <t xml:space="preserve">RACER HOEN JERSEY NIGHT NAVY WHITE 2XL </t>
  </si>
  <si>
    <t>3761323-7120-2XL</t>
  </si>
  <si>
    <t>482-9810L</t>
  </si>
  <si>
    <t>3761323-7120-L</t>
  </si>
  <si>
    <t>482-9810M</t>
  </si>
  <si>
    <t>3761323-7120-M</t>
  </si>
  <si>
    <t>482-9810S</t>
  </si>
  <si>
    <t>3761323-7120-S</t>
  </si>
  <si>
    <t>482-9810X</t>
  </si>
  <si>
    <t>3761323-7120-XL</t>
  </si>
  <si>
    <t>482-98112X</t>
  </si>
  <si>
    <t xml:space="preserve">RACER HOEN JERSEY NIGHT NAVY FLUORITE GREEN 2XL </t>
  </si>
  <si>
    <t>3761323-7166-2XL</t>
  </si>
  <si>
    <t>482-9811L</t>
  </si>
  <si>
    <t>3761323-7166-L</t>
  </si>
  <si>
    <t>482-9811M</t>
  </si>
  <si>
    <t>3761323-7166-M</t>
  </si>
  <si>
    <t>482-9811S</t>
  </si>
  <si>
    <t>3761323-7166-S</t>
  </si>
  <si>
    <t>482-9811X</t>
  </si>
  <si>
    <t>3761323-7166-XL</t>
  </si>
  <si>
    <t>482-98122X</t>
  </si>
  <si>
    <t xml:space="preserve">RACER HOEN JERSEY MAGNET HOT ORANGE 2XL </t>
  </si>
  <si>
    <t>3761323-9241-2XL</t>
  </si>
  <si>
    <t>482-9812L</t>
  </si>
  <si>
    <t>3761323-9241-L</t>
  </si>
  <si>
    <t>482-9812M</t>
  </si>
  <si>
    <t>3761323-9241-M</t>
  </si>
  <si>
    <t>482-9812S</t>
  </si>
  <si>
    <t>3761323-9241-S</t>
  </si>
  <si>
    <t>482-9812X</t>
  </si>
  <si>
    <t>3761323-9241-XL</t>
  </si>
  <si>
    <t>482-98132X</t>
  </si>
  <si>
    <t xml:space="preserve">RACER SEMI JERSEY BLACK MULTICOLOR 2XL </t>
  </si>
  <si>
    <t>3761523-1152-2XL</t>
  </si>
  <si>
    <t>482-9813L</t>
  </si>
  <si>
    <t>3761523-1152-L</t>
  </si>
  <si>
    <t>482-9813M</t>
  </si>
  <si>
    <t>3761523-1152-M</t>
  </si>
  <si>
    <t>482-9813S</t>
  </si>
  <si>
    <t>3761523-1152-S</t>
  </si>
  <si>
    <t>482-9813X</t>
  </si>
  <si>
    <t>3761523-1152-XL</t>
  </si>
  <si>
    <t>482-98142X</t>
  </si>
  <si>
    <t xml:space="preserve">RACER SEMI JERSEY BLUE HOT ORANGE 2XL </t>
  </si>
  <si>
    <t>3761523-7241-2XL</t>
  </si>
  <si>
    <t>482-9814L</t>
  </si>
  <si>
    <t>3761523-7241-L</t>
  </si>
  <si>
    <t>482-9814M</t>
  </si>
  <si>
    <t>3761523-7241-M</t>
  </si>
  <si>
    <t>482-9814S</t>
  </si>
  <si>
    <t>3761523-7241-S</t>
  </si>
  <si>
    <t>482-9814X</t>
  </si>
  <si>
    <t>3761523-7241-XL</t>
  </si>
  <si>
    <t>482-98152X</t>
  </si>
  <si>
    <t xml:space="preserve">RACER FOUND JERSEY BLACK 2XL </t>
  </si>
  <si>
    <t>3761623-10-2XL</t>
  </si>
  <si>
    <t>482-9815L</t>
  </si>
  <si>
    <t>3761623-10-L</t>
  </si>
  <si>
    <t>482-9815M</t>
  </si>
  <si>
    <t>3761623-10-M</t>
  </si>
  <si>
    <t>482-9815S</t>
  </si>
  <si>
    <t>3761623-10-S</t>
  </si>
  <si>
    <t>482-9815X</t>
  </si>
  <si>
    <t>3761623-10-XL</t>
  </si>
  <si>
    <t>482-98162X</t>
  </si>
  <si>
    <t xml:space="preserve">RACER FOUND JERSEY WHITE 2XL </t>
  </si>
  <si>
    <t>3761623-20-2XL</t>
  </si>
  <si>
    <t>482-9816L</t>
  </si>
  <si>
    <t>3761623-20-L</t>
  </si>
  <si>
    <t>482-9816M</t>
  </si>
  <si>
    <t>3761623-20-M</t>
  </si>
  <si>
    <t>482-9816S</t>
  </si>
  <si>
    <t>3761623-20-S</t>
  </si>
  <si>
    <t>482-9816X</t>
  </si>
  <si>
    <t>3761623-20-XL</t>
  </si>
  <si>
    <t>482-98172X</t>
  </si>
  <si>
    <t xml:space="preserve">RACER FOUND JERSEY MOUNTAIN 2XL </t>
  </si>
  <si>
    <t>3761623-8060-2XL</t>
  </si>
  <si>
    <t>482-9817L</t>
  </si>
  <si>
    <t>3761623-8060-L</t>
  </si>
  <si>
    <t>482-9817M</t>
  </si>
  <si>
    <t>3761623-8060-M</t>
  </si>
  <si>
    <t>482-9817S</t>
  </si>
  <si>
    <t>3761623-8060-S</t>
  </si>
  <si>
    <t>482-9817X</t>
  </si>
  <si>
    <t>3761623-8060-XL</t>
  </si>
  <si>
    <t>482-98182X</t>
  </si>
  <si>
    <t xml:space="preserve">FLUID NARIN JERSEY BLACK-WHITE 2XL </t>
  </si>
  <si>
    <t>3761823-12-2XL</t>
  </si>
  <si>
    <t>482-9818L</t>
  </si>
  <si>
    <t>3761823-12-L</t>
  </si>
  <si>
    <t>482-9818M</t>
  </si>
  <si>
    <t>3761823-12-M</t>
  </si>
  <si>
    <t>482-9818S</t>
  </si>
  <si>
    <t>3761823-12-S</t>
  </si>
  <si>
    <t>482-9818X</t>
  </si>
  <si>
    <t>3761823-12-XL</t>
  </si>
  <si>
    <t>482-98192X</t>
  </si>
  <si>
    <t xml:space="preserve">FLUID NARIN JERSEY MARS RED WHITE 2XL </t>
  </si>
  <si>
    <t>3761823-3120-2XL</t>
  </si>
  <si>
    <t>482-9819L</t>
  </si>
  <si>
    <t>3761823-3120-L</t>
  </si>
  <si>
    <t>482-9819M</t>
  </si>
  <si>
    <t>3761823-3120-M</t>
  </si>
  <si>
    <t>482-9819S</t>
  </si>
  <si>
    <t>3761823-3120-S</t>
  </si>
  <si>
    <t>482-9819X</t>
  </si>
  <si>
    <t>3761823-3120-XL</t>
  </si>
  <si>
    <t>482-98202X</t>
  </si>
  <si>
    <t xml:space="preserve">FLUID NARIN JERSEY BLUE RAY WHITE 2XL </t>
  </si>
  <si>
    <t>3761823-7021-2XL</t>
  </si>
  <si>
    <t>482-9820L</t>
  </si>
  <si>
    <t>3761823-7021-L</t>
  </si>
  <si>
    <t>482-9820M</t>
  </si>
  <si>
    <t>3761823-7021-M</t>
  </si>
  <si>
    <t>482-9820S</t>
  </si>
  <si>
    <t>3761823-7021-S</t>
  </si>
  <si>
    <t>482-9820X</t>
  </si>
  <si>
    <t>3761823-7021-XL</t>
  </si>
  <si>
    <t>482-98212X</t>
  </si>
  <si>
    <t xml:space="preserve">RACER GRAPHITE JERSEY BLACK REFLECTIVE BLACK 2XL </t>
  </si>
  <si>
    <t>3761923-1014-2XL</t>
  </si>
  <si>
    <t>482-98213X</t>
  </si>
  <si>
    <t xml:space="preserve">RACER GRAPHITE JERSEY BLACK REFLECTIVE BLACK 3XL </t>
  </si>
  <si>
    <t>3761923-1014-3XL</t>
  </si>
  <si>
    <t>482-9821L</t>
  </si>
  <si>
    <t>3761923-1014-L</t>
  </si>
  <si>
    <t>482-9821M</t>
  </si>
  <si>
    <t>3761923-1014-M</t>
  </si>
  <si>
    <t>482-9821S</t>
  </si>
  <si>
    <t>3761923-1014-S</t>
  </si>
  <si>
    <t>482-9821X</t>
  </si>
  <si>
    <t>3761923-1014-XL</t>
  </si>
  <si>
    <t>482-98222X</t>
  </si>
  <si>
    <t xml:space="preserve">FLUID LURV JERSEY BLACK-WHITE 2XL </t>
  </si>
  <si>
    <t>3762023-12-2XL</t>
  </si>
  <si>
    <t>482-9822L</t>
  </si>
  <si>
    <t>3762023-12-L</t>
  </si>
  <si>
    <t>482-9822M</t>
  </si>
  <si>
    <t>3762023-12-M</t>
  </si>
  <si>
    <t>482-9822S</t>
  </si>
  <si>
    <t>3762023-12-S</t>
  </si>
  <si>
    <t>482-9822X</t>
  </si>
  <si>
    <t>3762023-12-XL</t>
  </si>
  <si>
    <t xml:space="preserve">FLUID LURV JERSEY HOT ORANGE BLACK 2XL </t>
  </si>
  <si>
    <t>3762023-411-2XL</t>
  </si>
  <si>
    <t>3762023-411-L</t>
  </si>
  <si>
    <t>3762023-411-M</t>
  </si>
  <si>
    <t>3762023-411-S</t>
  </si>
  <si>
    <t>3762023-411-XL</t>
  </si>
  <si>
    <t xml:space="preserve">FLUID LURV JERSEY MAGNET NEON RED 2XL </t>
  </si>
  <si>
    <t>3762023-9397-2XL</t>
  </si>
  <si>
    <t>3762023-9397-L</t>
  </si>
  <si>
    <t>3762023-9397-M</t>
  </si>
  <si>
    <t>3762023-9397-S</t>
  </si>
  <si>
    <t>3762023-9397-XL</t>
  </si>
  <si>
    <t xml:space="preserve">FLUID AGENT JERSEY BLACK MARS RED YELLOW FLUO 2XL </t>
  </si>
  <si>
    <t>3762223-1125-2XL</t>
  </si>
  <si>
    <t>3762223-1125-L</t>
  </si>
  <si>
    <t>3762223-1125-M</t>
  </si>
  <si>
    <t>3762223-1125-S</t>
  </si>
  <si>
    <t>3762223-1125-XL</t>
  </si>
  <si>
    <t xml:space="preserve">FLUID AGENT JERSEY NIGHT NAVY HOT ORANGE 2XL </t>
  </si>
  <si>
    <t>3762223-7141-2XL</t>
  </si>
  <si>
    <t>3762223-7141-L</t>
  </si>
  <si>
    <t>3762223-7141-M</t>
  </si>
  <si>
    <t>3762223-7141-S</t>
  </si>
  <si>
    <t>3762223-7141-XL</t>
  </si>
  <si>
    <t>482-98232X</t>
  </si>
  <si>
    <t xml:space="preserve">FLUID CORSA JERSEY BLACK 2XL </t>
  </si>
  <si>
    <t>3762523-10-2XL</t>
  </si>
  <si>
    <t>482-9823L</t>
  </si>
  <si>
    <t>3762523-10-L</t>
  </si>
  <si>
    <t>482-9823M</t>
  </si>
  <si>
    <t>3762523-10-M</t>
  </si>
  <si>
    <t>482-9823S</t>
  </si>
  <si>
    <t>3762523-10-S</t>
  </si>
  <si>
    <t>482-9823X</t>
  </si>
  <si>
    <t>3762523-10-XL</t>
  </si>
  <si>
    <t>482-98242X</t>
  </si>
  <si>
    <t xml:space="preserve">FLUID CORSA JERSEY NIGHT NAVY 2XL </t>
  </si>
  <si>
    <t>3762523-7160-2XL</t>
  </si>
  <si>
    <t>482-9824L</t>
  </si>
  <si>
    <t>3762523-7160-L</t>
  </si>
  <si>
    <t>482-9824M</t>
  </si>
  <si>
    <t>3762523-7160-M</t>
  </si>
  <si>
    <t>482-9824S</t>
  </si>
  <si>
    <t>3762523-7160-S</t>
  </si>
  <si>
    <t>482-9824X</t>
  </si>
  <si>
    <t>3762523-7160-XL</t>
  </si>
  <si>
    <t>482-9825YL</t>
  </si>
  <si>
    <t>3770523-1397-L</t>
  </si>
  <si>
    <t>482-9825YM</t>
  </si>
  <si>
    <t>3770523-1397-M</t>
  </si>
  <si>
    <t>482-9825YS</t>
  </si>
  <si>
    <t>3770523-1397-S</t>
  </si>
  <si>
    <t>482-9825YX</t>
  </si>
  <si>
    <t>3770523-1397-XL</t>
  </si>
  <si>
    <t>3770823-552-L</t>
  </si>
  <si>
    <t>3770823-552-M</t>
  </si>
  <si>
    <t>3770823-552-S</t>
  </si>
  <si>
    <t>3770823-552-XL</t>
  </si>
  <si>
    <t>482-9827YL</t>
  </si>
  <si>
    <t>3770823-9702-L</t>
  </si>
  <si>
    <t>482-9827YM</t>
  </si>
  <si>
    <t>3770823-9702-M</t>
  </si>
  <si>
    <t>482-9827YS</t>
  </si>
  <si>
    <t>3770823-9702-S</t>
  </si>
  <si>
    <t>482-9827YX</t>
  </si>
  <si>
    <t>3770823-9702-XL</t>
  </si>
  <si>
    <t>3771223-9228-L</t>
  </si>
  <si>
    <t>3771223-9228-M</t>
  </si>
  <si>
    <t>3771223-9228-S</t>
  </si>
  <si>
    <t>3771223-9228-XL</t>
  </si>
  <si>
    <t>3771223-9255-L</t>
  </si>
  <si>
    <t>3771223-9255-M</t>
  </si>
  <si>
    <t>3771223-9255-S</t>
  </si>
  <si>
    <t>3771223-9255-XL</t>
  </si>
  <si>
    <t>482-9826YL</t>
  </si>
  <si>
    <t>3771523-1152-L</t>
  </si>
  <si>
    <t>482-9826YM</t>
  </si>
  <si>
    <t>3771523-1152-M</t>
  </si>
  <si>
    <t>482-9826YS</t>
  </si>
  <si>
    <t>3771523-1152-S</t>
  </si>
  <si>
    <t>482-9826YX</t>
  </si>
  <si>
    <t>3771523-1152-XL</t>
  </si>
  <si>
    <t>482-9828YL</t>
  </si>
  <si>
    <t>3771623-10-L</t>
  </si>
  <si>
    <t>482-9828YM</t>
  </si>
  <si>
    <t>3771623-10-M</t>
  </si>
  <si>
    <t>482-9828YS</t>
  </si>
  <si>
    <t>3771623-10-S</t>
  </si>
  <si>
    <t>482-9828YX</t>
  </si>
  <si>
    <t>3771623-10-XL</t>
  </si>
  <si>
    <t>3771923-1014-L</t>
  </si>
  <si>
    <t>3771923-1014-M</t>
  </si>
  <si>
    <t>3771923-1014-S</t>
  </si>
  <si>
    <t>3771923-1014-XL</t>
  </si>
  <si>
    <t>482-9831L</t>
  </si>
  <si>
    <t>3782723-1380-L</t>
  </si>
  <si>
    <t>482-9831M</t>
  </si>
  <si>
    <t>3782723-1380-M</t>
  </si>
  <si>
    <t>482-9831S</t>
  </si>
  <si>
    <t>3782723-1380-S</t>
  </si>
  <si>
    <t>482-9831X</t>
  </si>
  <si>
    <t>3782723-1380-XL</t>
  </si>
  <si>
    <t>482-9831XS</t>
  </si>
  <si>
    <t>3782723-1380-XS</t>
  </si>
  <si>
    <t>482-61422X</t>
  </si>
  <si>
    <t xml:space="preserve">BIONIC PLUS V2 PROTECTION JKT BLACK ANTHRACITE RED 2XL </t>
  </si>
  <si>
    <t>6506723-1036-2XL</t>
  </si>
  <si>
    <t>482-6142L</t>
  </si>
  <si>
    <t>6506723-1036-L</t>
  </si>
  <si>
    <t>482-6142M</t>
  </si>
  <si>
    <t>6506723-1036-M</t>
  </si>
  <si>
    <t>482-6142S</t>
  </si>
  <si>
    <t>6506723-1036-S</t>
  </si>
  <si>
    <t>482-6142X</t>
  </si>
  <si>
    <t>6506723-1036-XL</t>
  </si>
  <si>
    <t>482-61432X</t>
  </si>
  <si>
    <t>482-6143L</t>
  </si>
  <si>
    <t>6506823-10-L</t>
  </si>
  <si>
    <t>482-6143M</t>
  </si>
  <si>
    <t>6506823-10-M</t>
  </si>
  <si>
    <t>482-6143S</t>
  </si>
  <si>
    <t>6506823-10-S</t>
  </si>
  <si>
    <t>482-6143X</t>
  </si>
  <si>
    <t>6506823-10-XL</t>
  </si>
  <si>
    <t>482-61442X</t>
  </si>
  <si>
    <t>482-6144L</t>
  </si>
  <si>
    <t>6506823-814-L</t>
  </si>
  <si>
    <t>482-6144M</t>
  </si>
  <si>
    <t>6506823-814-M</t>
  </si>
  <si>
    <t>482-6144S</t>
  </si>
  <si>
    <t>6506823-814-S</t>
  </si>
  <si>
    <t>482-6144X</t>
  </si>
  <si>
    <t>6506823-814-XL</t>
  </si>
  <si>
    <t>482-61452X</t>
  </si>
  <si>
    <t>482-6145L</t>
  </si>
  <si>
    <t>6506823-915-L</t>
  </si>
  <si>
    <t>482-6145M</t>
  </si>
  <si>
    <t>6506823-915-M</t>
  </si>
  <si>
    <t>482-6145S</t>
  </si>
  <si>
    <t>6506823-915-S</t>
  </si>
  <si>
    <t>482-6145X</t>
  </si>
  <si>
    <t>6506823-915-XL</t>
  </si>
  <si>
    <t>482-61462X</t>
  </si>
  <si>
    <t>6507523-13-2XL</t>
  </si>
  <si>
    <t>482-6146L</t>
  </si>
  <si>
    <t>6507523-13-L</t>
  </si>
  <si>
    <t>482-6146M</t>
  </si>
  <si>
    <t>6507523-13-M</t>
  </si>
  <si>
    <t>482-6146S</t>
  </si>
  <si>
    <t>6507523-13-S</t>
  </si>
  <si>
    <t>482-6146X</t>
  </si>
  <si>
    <t>6507523-13-XL</t>
  </si>
  <si>
    <t>482-61482X</t>
  </si>
  <si>
    <t xml:space="preserve">BIONIC PRO PROTECTION SHORTS BLACK 2XL </t>
  </si>
  <si>
    <t>6507823-10-2XL</t>
  </si>
  <si>
    <t>482-6148L</t>
  </si>
  <si>
    <t>6507823-10-L</t>
  </si>
  <si>
    <t>482-6148M</t>
  </si>
  <si>
    <t>6507823-10-M</t>
  </si>
  <si>
    <t>482-6148S</t>
  </si>
  <si>
    <t>6507823-10-S</t>
  </si>
  <si>
    <t>482-6148X</t>
  </si>
  <si>
    <t>6507823-10-XL</t>
  </si>
  <si>
    <t>482-6149L</t>
  </si>
  <si>
    <t>6516823-1079-L</t>
  </si>
  <si>
    <t>482-6149M</t>
  </si>
  <si>
    <t>6516823-1079-M</t>
  </si>
  <si>
    <t>482-6149S</t>
  </si>
  <si>
    <t>6516823-1079-S</t>
  </si>
  <si>
    <t xml:space="preserve">YOUTH NECK SUPPORT BLACK/ORANGE O/S </t>
  </si>
  <si>
    <t>6540118-14-O/S</t>
  </si>
  <si>
    <t>6540520-13-O/S</t>
  </si>
  <si>
    <t>6546319-13-L/XL</t>
  </si>
  <si>
    <t>6546319-13-S/M</t>
  </si>
  <si>
    <t>YTH BIONIC ACTN V2 PROTECT JKT BLACK L/XL</t>
  </si>
  <si>
    <t>6546823-10-L/XL</t>
  </si>
  <si>
    <t xml:space="preserve">YTH BIONIC ACTN V2 PROTECT JKT BLACK S/M </t>
  </si>
  <si>
    <t>6546823-10-S/M</t>
  </si>
  <si>
    <t xml:space="preserve">A-1 PLUS CHEST PROTECTOR ANTHRACITE BLACK RED M/L </t>
  </si>
  <si>
    <t>6700123-1431-M/L</t>
  </si>
  <si>
    <t xml:space="preserve">A-1 PLUS CHEST PROTECTOR ANTHRACITE BLACK RED XXL </t>
  </si>
  <si>
    <t>6700123-1431-XXL</t>
  </si>
  <si>
    <t xml:space="preserve">A-1 PLUS CHEST PROTECTOR WHITE BLACK RED M/L </t>
  </si>
  <si>
    <t>6700123-213-M/L</t>
  </si>
  <si>
    <t xml:space="preserve">A-1 PLUS CHEST PROTECTOR WHITE BLACK RED XXL </t>
  </si>
  <si>
    <t>6700123-213-XXL</t>
  </si>
  <si>
    <t xml:space="preserve">A-10 V2 FULL CHEST PROTECTOR ANTHRACITE BLACK RED M/L </t>
  </si>
  <si>
    <t>6700523-1431-M/L</t>
  </si>
  <si>
    <t>A-10 V2 FULL CHEST PROTECTOR ANTHRACITE BLACK RED XS/S</t>
  </si>
  <si>
    <t>6700523-1431-XS/S</t>
  </si>
  <si>
    <t xml:space="preserve">A-10 V2 FULL CHEST PROTECTOR ANTHRACITE BLACK RED XXL </t>
  </si>
  <si>
    <t>6700523-1431-XXL</t>
  </si>
  <si>
    <t>SEQUENCE YOUTH NECK ROLL BLACK ANTHRACITE ORANGE L/XL</t>
  </si>
  <si>
    <t>6741018-148-L/XL</t>
  </si>
  <si>
    <t xml:space="preserve">SEQUENCE YOUTH NECK ROLL BLACK ANTHRACITE ORANGE S/M </t>
  </si>
  <si>
    <t>6741018-148-S/M</t>
  </si>
  <si>
    <t>SEQUENCE YOUTH NECK ROLL BLACK ANTHRACITE BLUE L/XL</t>
  </si>
  <si>
    <t>6741018-177-L/XL</t>
  </si>
  <si>
    <t xml:space="preserve">SEQUENCE YOUTH NECK ROLL BLACK ANTHRACITE BLUE S/M </t>
  </si>
  <si>
    <t>6741018-177-S/M</t>
  </si>
  <si>
    <t>2701-1170</t>
  </si>
  <si>
    <t>2701-1168</t>
  </si>
  <si>
    <t>2701-1167</t>
  </si>
  <si>
    <t>2701-1166</t>
  </si>
  <si>
    <t>2701-1169</t>
  </si>
  <si>
    <t>2701-1155</t>
  </si>
  <si>
    <t>2701-1153</t>
  </si>
  <si>
    <t>2701-1152</t>
  </si>
  <si>
    <t>2701-1151</t>
  </si>
  <si>
    <t>2701-1154</t>
  </si>
  <si>
    <t>2701-1165</t>
  </si>
  <si>
    <t>2701-1163</t>
  </si>
  <si>
    <t>2701-1162</t>
  </si>
  <si>
    <t>2701-1161</t>
  </si>
  <si>
    <t>2701-1164</t>
  </si>
  <si>
    <t>2701-1160</t>
  </si>
  <si>
    <t>2701-1158</t>
  </si>
  <si>
    <t>2701-1157</t>
  </si>
  <si>
    <t>2701-1156</t>
  </si>
  <si>
    <t>2701-1159</t>
  </si>
  <si>
    <t>2940-0433</t>
  </si>
  <si>
    <t>2940-0431</t>
  </si>
  <si>
    <t>2940-0430</t>
  </si>
  <si>
    <t>2940-0429</t>
  </si>
  <si>
    <t>2940-0432</t>
  </si>
  <si>
    <t>2940-0438</t>
  </si>
  <si>
    <t>2940-0436</t>
  </si>
  <si>
    <t>2940-0435</t>
  </si>
  <si>
    <t>2940-0434</t>
  </si>
  <si>
    <t>2940-0437</t>
  </si>
  <si>
    <t>2701-1173</t>
  </si>
  <si>
    <t>2701-1172</t>
  </si>
  <si>
    <t>2701-1171</t>
  </si>
  <si>
    <t>2707-0128</t>
  </si>
  <si>
    <t>482-6150</t>
  </si>
  <si>
    <t>2704-0645</t>
  </si>
  <si>
    <t>482-6151</t>
  </si>
  <si>
    <t>2704-0647</t>
  </si>
  <si>
    <t>482-6152L</t>
  </si>
  <si>
    <t>2704-0646</t>
  </si>
  <si>
    <t>482-6152S</t>
  </si>
  <si>
    <t>2701-1175</t>
  </si>
  <si>
    <t>482-6153L</t>
  </si>
  <si>
    <t>2701-1174</t>
  </si>
  <si>
    <t>482-6153S</t>
  </si>
  <si>
    <t>2701-1147</t>
  </si>
  <si>
    <t>482-62010</t>
  </si>
  <si>
    <t>2701-1148</t>
  </si>
  <si>
    <t>482-62011</t>
  </si>
  <si>
    <t>2701-1149</t>
  </si>
  <si>
    <t>482-62012</t>
  </si>
  <si>
    <t>2701-1150</t>
  </si>
  <si>
    <t>482-62013</t>
  </si>
  <si>
    <t>2701-1145</t>
  </si>
  <si>
    <t>482-62208</t>
  </si>
  <si>
    <t>2701-1144</t>
  </si>
  <si>
    <t>482-62207</t>
  </si>
  <si>
    <t>2701-1146</t>
  </si>
  <si>
    <t>482-62209</t>
  </si>
  <si>
    <t>CLOseout</t>
  </si>
  <si>
    <t>3330-6333</t>
  </si>
  <si>
    <t>3330-6334</t>
  </si>
  <si>
    <t>3330-6335</t>
  </si>
  <si>
    <t>3330-6336</t>
  </si>
  <si>
    <t>3330-6337</t>
  </si>
  <si>
    <t>3330-6323</t>
  </si>
  <si>
    <t>3330-6324</t>
  </si>
  <si>
    <t>3330-6325</t>
  </si>
  <si>
    <t>3330-6326</t>
  </si>
  <si>
    <t>3330-6327</t>
  </si>
  <si>
    <t>3330-6313</t>
  </si>
  <si>
    <t>3330-6314</t>
  </si>
  <si>
    <t>3330-6315</t>
  </si>
  <si>
    <t>3330-6316</t>
  </si>
  <si>
    <t>3330-6317</t>
  </si>
  <si>
    <t>3330-6373</t>
  </si>
  <si>
    <t>3330-6374</t>
  </si>
  <si>
    <t>3330-6375</t>
  </si>
  <si>
    <t>3330-6376</t>
  </si>
  <si>
    <t>3330-6377</t>
  </si>
  <si>
    <t>3330-6363</t>
  </si>
  <si>
    <t>3330-6364</t>
  </si>
  <si>
    <t>3330-6365</t>
  </si>
  <si>
    <t>3330-6366</t>
  </si>
  <si>
    <t>3330-6367</t>
  </si>
  <si>
    <t>3330-6383</t>
  </si>
  <si>
    <t>3330-6384</t>
  </si>
  <si>
    <t>3330-6385</t>
  </si>
  <si>
    <t>3330-6386</t>
  </si>
  <si>
    <t>3330-6387</t>
  </si>
  <si>
    <t>3330-6368</t>
  </si>
  <si>
    <t>3330-6369</t>
  </si>
  <si>
    <t>3330-6370</t>
  </si>
  <si>
    <t>3330-6371</t>
  </si>
  <si>
    <t>3330-6372</t>
  </si>
  <si>
    <t>3330-6443</t>
  </si>
  <si>
    <t>3330-6444</t>
  </si>
  <si>
    <t>3330-6445</t>
  </si>
  <si>
    <t>3330-6446</t>
  </si>
  <si>
    <t>3330-6447</t>
  </si>
  <si>
    <t>3330-6403</t>
  </si>
  <si>
    <t>3330-6404</t>
  </si>
  <si>
    <t>3330-6405</t>
  </si>
  <si>
    <t>3330-6406</t>
  </si>
  <si>
    <t>3330-6407</t>
  </si>
  <si>
    <t>3330-6438</t>
  </si>
  <si>
    <t>3330-6439</t>
  </si>
  <si>
    <t>3330-6440</t>
  </si>
  <si>
    <t>3330-6441</t>
  </si>
  <si>
    <t>3330-6442</t>
  </si>
  <si>
    <t>3330-6433</t>
  </si>
  <si>
    <t>3330-6434</t>
  </si>
  <si>
    <t>3330-6435</t>
  </si>
  <si>
    <t>3330-6436</t>
  </si>
  <si>
    <t>3330-6437</t>
  </si>
  <si>
    <t>3330-6418</t>
  </si>
  <si>
    <t>3330-6419</t>
  </si>
  <si>
    <t>3330-6420</t>
  </si>
  <si>
    <t>3330-6421</t>
  </si>
  <si>
    <t>3330-6422</t>
  </si>
  <si>
    <t>3330-6398</t>
  </si>
  <si>
    <t>3330-6399</t>
  </si>
  <si>
    <t>3330-6400</t>
  </si>
  <si>
    <t>3330-6401</t>
  </si>
  <si>
    <t>3330-6402</t>
  </si>
  <si>
    <t>3330-6413</t>
  </si>
  <si>
    <t>3330-6414</t>
  </si>
  <si>
    <t>3330-6415</t>
  </si>
  <si>
    <t>3330-6416</t>
  </si>
  <si>
    <t>3330-6417</t>
  </si>
  <si>
    <t>3330-6428</t>
  </si>
  <si>
    <t>3330-6429</t>
  </si>
  <si>
    <t>3330-6430</t>
  </si>
  <si>
    <t>3330-6431</t>
  </si>
  <si>
    <t>3330-6432</t>
  </si>
  <si>
    <t>3330-6468</t>
  </si>
  <si>
    <t>3330-6469</t>
  </si>
  <si>
    <t>3330-6470</t>
  </si>
  <si>
    <t>3330-6471</t>
  </si>
  <si>
    <t>3330-6472</t>
  </si>
  <si>
    <t>3330-6473</t>
  </si>
  <si>
    <t>3330-6474</t>
  </si>
  <si>
    <t>3330-6475</t>
  </si>
  <si>
    <t>3330-6476</t>
  </si>
  <si>
    <t>3330-6477</t>
  </si>
  <si>
    <t>3330-6453</t>
  </si>
  <si>
    <t>3330-6454</t>
  </si>
  <si>
    <t>3330-6455</t>
  </si>
  <si>
    <t>3330-6456</t>
  </si>
  <si>
    <t>3330-6457</t>
  </si>
  <si>
    <t>3330-6458</t>
  </si>
  <si>
    <t>3330-6459</t>
  </si>
  <si>
    <t>3330-6460</t>
  </si>
  <si>
    <t>3330-6461</t>
  </si>
  <si>
    <t>3330-6462</t>
  </si>
  <si>
    <t>482-6068S</t>
  </si>
  <si>
    <t>482-6068L</t>
  </si>
  <si>
    <t>2707-0131</t>
  </si>
  <si>
    <t>2707-0132</t>
  </si>
  <si>
    <t>482-6069S</t>
  </si>
  <si>
    <t>482-6069L</t>
  </si>
  <si>
    <t>2707-0129</t>
  </si>
  <si>
    <t>2707-0130</t>
  </si>
  <si>
    <t>THERMO SHIELDER GLOVES BLACK S</t>
  </si>
  <si>
    <t>THERMO SHIELDER GLOVES BLACK M</t>
  </si>
  <si>
    <t>THERMO SHIELDER GLOVES BLACK L</t>
  </si>
  <si>
    <t>THERMO SHIELDER GLOVES BLACK XL</t>
  </si>
  <si>
    <t>THERMO SHIELDER GLOVES BLACK XXL</t>
  </si>
  <si>
    <t>FULL BORE XT GLOVES BLACK S</t>
  </si>
  <si>
    <t>FULL BORE XT GLOVES BLACK M</t>
  </si>
  <si>
    <t>FULL BORE XT GLOVES BLACK L</t>
  </si>
  <si>
    <t>FULL BORE XT GLOVES BLACK XL</t>
  </si>
  <si>
    <t>FULL BORE XT GLOVES BLACK XXL</t>
  </si>
  <si>
    <t>FULL BORE XT GLOVES BLACK BRIGHT RED BLUE S</t>
  </si>
  <si>
    <t>FULL BORE XT GLOVES BLACK BRIGHT RED BLUE M</t>
  </si>
  <si>
    <t>FULL BORE XT GLOVES BLACK BRIGHT RED BLUE L</t>
  </si>
  <si>
    <t>FULL BORE XT GLOVES BLACK BRIGHT RED BLUE XL</t>
  </si>
  <si>
    <t>FULL BORE XT GLOVES BLACK BRIGHT RED BLUE XXL</t>
  </si>
  <si>
    <t>MEGAWATT GLOVES BLACK XXL</t>
  </si>
  <si>
    <t>MEGAWATT GLOVES BLACK 3XL</t>
  </si>
  <si>
    <t>MEGAWATT GLOVES BLACK RED FLUO S</t>
  </si>
  <si>
    <t>MEGAWATT GLOVES BLACK RED FLUO M</t>
  </si>
  <si>
    <t>MEGAWATT GLOVES BLACK RED FLUO L</t>
  </si>
  <si>
    <t>MEGAWATT GLOVES BLACK RED FLUO XL</t>
  </si>
  <si>
    <t>MEGAWATT GLOVES BLACK RED FLUO XXL</t>
  </si>
  <si>
    <t>MEGAWATT GLOVES BLACK RED FLUO 3XL</t>
  </si>
  <si>
    <t>MEGAWATT GLOVES STONE BLACK S</t>
  </si>
  <si>
    <t>MEGAWATT GLOVES STONE BLACK M</t>
  </si>
  <si>
    <t>MEGAWATT GLOVES STONE BLACK L</t>
  </si>
  <si>
    <t>MEGAWATT GLOVES STONE BLACK XL</t>
  </si>
  <si>
    <t>MEGAWATT GLOVES STONE BLACK XXL</t>
  </si>
  <si>
    <t>MEGAWATT GLOVES STONE BLACK 3XL</t>
  </si>
  <si>
    <t>3520523-10-S</t>
  </si>
  <si>
    <t>3520523-10-M</t>
  </si>
  <si>
    <t>3520523-10-L</t>
  </si>
  <si>
    <t>3520523-10-XL</t>
  </si>
  <si>
    <t>3520523-10-XXL</t>
  </si>
  <si>
    <t>3563623-10-S</t>
  </si>
  <si>
    <t>3563623-10-M</t>
  </si>
  <si>
    <t>3563623-10-L</t>
  </si>
  <si>
    <t>3563623-10-XL</t>
  </si>
  <si>
    <t>3563623-10-XXL</t>
  </si>
  <si>
    <t>3563623-1317-S</t>
  </si>
  <si>
    <t>3563623-1317-M</t>
  </si>
  <si>
    <t>3563623-1317-L</t>
  </si>
  <si>
    <t>3563623-1317-XL</t>
  </si>
  <si>
    <t>3563623-1317-XXL</t>
  </si>
  <si>
    <t>3565023-10-S</t>
  </si>
  <si>
    <t>3565023-10-M</t>
  </si>
  <si>
    <t>3565023-10-L</t>
  </si>
  <si>
    <t>3565023-10-XL</t>
  </si>
  <si>
    <t>3565023-10-XXL</t>
  </si>
  <si>
    <t>3565023-10-3XL</t>
  </si>
  <si>
    <t>3565023-1030-S</t>
  </si>
  <si>
    <t>3565023-1030-M</t>
  </si>
  <si>
    <t>3565023-1030-L</t>
  </si>
  <si>
    <t>3565023-1030-XL</t>
  </si>
  <si>
    <t>3565023-1030-XXL</t>
  </si>
  <si>
    <t>3565023-1030-3XL</t>
  </si>
  <si>
    <t>3565023-9831-S</t>
  </si>
  <si>
    <t>3565023-9831-M</t>
  </si>
  <si>
    <t>3565023-9831-L</t>
  </si>
  <si>
    <t>3565023-9831-XL</t>
  </si>
  <si>
    <t>3565023-9831-XXL</t>
  </si>
  <si>
    <t>3565023-9831-3XL</t>
  </si>
  <si>
    <t>482-9891S</t>
  </si>
  <si>
    <t>482-9891M</t>
  </si>
  <si>
    <t>482-9891L</t>
  </si>
  <si>
    <t>482-9891X</t>
  </si>
  <si>
    <t>482-98912X</t>
  </si>
  <si>
    <t>482-9892S</t>
  </si>
  <si>
    <t>482-9892M</t>
  </si>
  <si>
    <t>482-9892L</t>
  </si>
  <si>
    <t>482-9892X</t>
  </si>
  <si>
    <t>482-98922X</t>
  </si>
  <si>
    <t>482-9893S</t>
  </si>
  <si>
    <t>482-9893M</t>
  </si>
  <si>
    <t>482-9893L</t>
  </si>
  <si>
    <t>482-9893X</t>
  </si>
  <si>
    <t>482-98932X</t>
  </si>
  <si>
    <t>482-98933X</t>
  </si>
  <si>
    <t>482-9894S</t>
  </si>
  <si>
    <t>482-9894M</t>
  </si>
  <si>
    <t>482-9894L</t>
  </si>
  <si>
    <t>482-9894X</t>
  </si>
  <si>
    <t>482-98942X</t>
  </si>
  <si>
    <t>482-98943X</t>
  </si>
  <si>
    <t>482-9895S</t>
  </si>
  <si>
    <t>482-9895M</t>
  </si>
  <si>
    <t>482-9895L</t>
  </si>
  <si>
    <t>482-9895X</t>
  </si>
  <si>
    <t>482-98952X</t>
  </si>
  <si>
    <t>482-98953X</t>
  </si>
  <si>
    <t>3330-7425</t>
  </si>
  <si>
    <t>3330-7426</t>
  </si>
  <si>
    <t>3330-7427</t>
  </si>
  <si>
    <t>3330-7428</t>
  </si>
  <si>
    <t>3330-7429</t>
  </si>
  <si>
    <t>3330-7430</t>
  </si>
  <si>
    <t>3330-7431</t>
  </si>
  <si>
    <t>3330-7432</t>
  </si>
  <si>
    <t>3330-7433</t>
  </si>
  <si>
    <t>3330-7434</t>
  </si>
  <si>
    <t>3330-7435</t>
  </si>
  <si>
    <t>3330-7436</t>
  </si>
  <si>
    <t>3330-7437</t>
  </si>
  <si>
    <t>3330-7438</t>
  </si>
  <si>
    <t>3330-7439</t>
  </si>
  <si>
    <t>YOUTH RACER NARIN JERSEY MARS RED WHITE S</t>
  </si>
  <si>
    <t>YOUTH RACER NARIN JERSEY MARS RED WHITE M</t>
  </si>
  <si>
    <t>YOUTH RACER NARIN JERSEY MARS RED WHITE L</t>
  </si>
  <si>
    <t>YOUTH RACER NARIN JERSEY MARS RED WHITE XL</t>
  </si>
  <si>
    <t>YOUTH RACER NARIN JERSEY NIGHT NAVY HOT ORANGE S</t>
  </si>
  <si>
    <t>YOUTH RACER NARIN JERSEY NIGHT NAVY HOT ORANGE M</t>
  </si>
  <si>
    <t>YOUTH RACER NARIN JERSEY NIGHT NAVY HOT ORANGE L</t>
  </si>
  <si>
    <t>YOUTH RACER NARIN JERSEY NIGHT NAVY HOT ORANGE XL</t>
  </si>
  <si>
    <t>3771823-3120-S</t>
  </si>
  <si>
    <t>3771823-3120-M</t>
  </si>
  <si>
    <t>3771823-3120-L</t>
  </si>
  <si>
    <t>3771823-3120-XL</t>
  </si>
  <si>
    <t>3771823-7141-S</t>
  </si>
  <si>
    <t>3771823-7141-M</t>
  </si>
  <si>
    <t>3771823-7141-L</t>
  </si>
  <si>
    <t>3771823-7141-XL</t>
  </si>
  <si>
    <t>482-9829YS</t>
  </si>
  <si>
    <t>482-9829YM</t>
  </si>
  <si>
    <t>482-9829YL</t>
  </si>
  <si>
    <t>482-9829YX</t>
  </si>
  <si>
    <t>482-9830YS</t>
  </si>
  <si>
    <t>482-9830YM</t>
  </si>
  <si>
    <t>482-9830YL</t>
  </si>
  <si>
    <t>482-9830YX</t>
  </si>
  <si>
    <t>SUPERTECH S-M10 HELMET BLACK GLOSSY CARBON XS</t>
  </si>
  <si>
    <t>SUPERTECH S-M10 HELMET BLACK GLOSSY CARBON S</t>
  </si>
  <si>
    <t>SUPERTECH S-M10 HELMET BLACK GLOSSY CARBON M</t>
  </si>
  <si>
    <t>SUPERTECH S-M10 HELMET BLACK GLOSSY CARBON L</t>
  </si>
  <si>
    <t>SUPERTECH S-M10 HELMET BLACK GLOSSY CARBON XL</t>
  </si>
  <si>
    <t>SUPERTECH S-M10 HELMET BLACK GLOSSY CARBON XXL</t>
  </si>
  <si>
    <t>8300319-1188-XS</t>
  </si>
  <si>
    <t>8300319-1188-S</t>
  </si>
  <si>
    <t>8300319-1188-M</t>
  </si>
  <si>
    <t>8300319-1188-L</t>
  </si>
  <si>
    <t>8300319-1188-XL</t>
  </si>
  <si>
    <t>8300319-1188-XXL</t>
  </si>
  <si>
    <t>482-9019XS</t>
  </si>
  <si>
    <t>482-9019S</t>
  </si>
  <si>
    <t>482-9019M</t>
  </si>
  <si>
    <t>482-9019L</t>
  </si>
  <si>
    <t>482-9019X</t>
  </si>
  <si>
    <t>482-90192X</t>
  </si>
  <si>
    <t>0110-7849</t>
  </si>
  <si>
    <t>0110-7850</t>
  </si>
  <si>
    <t>0110-7851</t>
  </si>
  <si>
    <t>0110-7852</t>
  </si>
  <si>
    <t>0110-7853</t>
  </si>
  <si>
    <t>0110-7854</t>
  </si>
  <si>
    <t>SUPERTECH S-M8 RADIUM 2 HELMET BLACK WHITE GLOSSY XS</t>
  </si>
  <si>
    <t>8301523-12-XS</t>
  </si>
  <si>
    <t>8301523-12-S</t>
  </si>
  <si>
    <t>8301523-12-M</t>
  </si>
  <si>
    <t>8301523-12-L</t>
  </si>
  <si>
    <t>8301523-12-XL</t>
  </si>
  <si>
    <t>8301523-12-XXL</t>
  </si>
  <si>
    <t>8301523-1397-XS</t>
  </si>
  <si>
    <t>8301523-1397-S</t>
  </si>
  <si>
    <t>8301523-1397-M</t>
  </si>
  <si>
    <t>8301523-1397-L</t>
  </si>
  <si>
    <t>8301523-1397-XL</t>
  </si>
  <si>
    <t>8301523-1397-XXL</t>
  </si>
  <si>
    <t>8301523-3012-XS</t>
  </si>
  <si>
    <t>8301523-3012-S</t>
  </si>
  <si>
    <t>8301523-3012-M</t>
  </si>
  <si>
    <t>8301523-3012-L</t>
  </si>
  <si>
    <t>8301523-3012-XL</t>
  </si>
  <si>
    <t>8301523-3012-XXL</t>
  </si>
  <si>
    <t>8301523-9702-XS</t>
  </si>
  <si>
    <t>8301523-9702-S</t>
  </si>
  <si>
    <t>8301523-9702-M</t>
  </si>
  <si>
    <t>8301523-9702-L</t>
  </si>
  <si>
    <t>8301523-9702-XL</t>
  </si>
  <si>
    <t>8301523-9702-XXL</t>
  </si>
  <si>
    <t>482-9139XS</t>
  </si>
  <si>
    <t>482-9139S</t>
  </si>
  <si>
    <t>482-9139M</t>
  </si>
  <si>
    <t>482-9139L</t>
  </si>
  <si>
    <t>482-9139X</t>
  </si>
  <si>
    <t>482-91392X</t>
  </si>
  <si>
    <t>482-9140XS</t>
  </si>
  <si>
    <t>482-9140S</t>
  </si>
  <si>
    <t>482-9140M</t>
  </si>
  <si>
    <t>482-9140L</t>
  </si>
  <si>
    <t>482-9140X</t>
  </si>
  <si>
    <t>482-91402X</t>
  </si>
  <si>
    <t>482-9142XS</t>
  </si>
  <si>
    <t>482-9142S</t>
  </si>
  <si>
    <t>482-9142M</t>
  </si>
  <si>
    <t>482-9142L</t>
  </si>
  <si>
    <t>482-9142X</t>
  </si>
  <si>
    <t>482-91422X</t>
  </si>
  <si>
    <t>482-9141XS</t>
  </si>
  <si>
    <t>482-9141S</t>
  </si>
  <si>
    <t>482-9141M</t>
  </si>
  <si>
    <t>482-9141L</t>
  </si>
  <si>
    <t>482-9141X</t>
  </si>
  <si>
    <t>482-91412X</t>
  </si>
  <si>
    <t>0110-7855</t>
  </si>
  <si>
    <t>0110-7856</t>
  </si>
  <si>
    <t>0110-7857</t>
  </si>
  <si>
    <t>0110-7858</t>
  </si>
  <si>
    <t>0110-7859</t>
  </si>
  <si>
    <t>0110-7860</t>
  </si>
  <si>
    <t>0110-7861</t>
  </si>
  <si>
    <t>0110-7862</t>
  </si>
  <si>
    <t>0110-7863</t>
  </si>
  <si>
    <t>0110-7864</t>
  </si>
  <si>
    <t>0110-7865</t>
  </si>
  <si>
    <t>0110-7866</t>
  </si>
  <si>
    <t>0110-7867</t>
  </si>
  <si>
    <t>0110-7868</t>
  </si>
  <si>
    <t>0110-7869</t>
  </si>
  <si>
    <t>0110-7870</t>
  </si>
  <si>
    <t>0110-7871</t>
  </si>
  <si>
    <t>0110-7872</t>
  </si>
  <si>
    <t>0110-7873</t>
  </si>
  <si>
    <t>0110-7874</t>
  </si>
  <si>
    <t>0110-7875</t>
  </si>
  <si>
    <t>0110-7876</t>
  </si>
  <si>
    <t>0110-7877</t>
  </si>
  <si>
    <t>0110-7878</t>
  </si>
  <si>
    <t>SUPERTECH S-M8 RADIUM 2 HELMET BLACK WHITE GLOSSY S</t>
  </si>
  <si>
    <t>SUPERTECH S-M8 RADIUM 2 HELMET BLACK WHITE GLOSSY M</t>
  </si>
  <si>
    <t>SUPERTECH S-M8 RADIUM 2 HELMET BLACK WHITE GLOSSY L</t>
  </si>
  <si>
    <t>SUPERTECH S-M8 RADIUM 2 HELMET BLACK WHITE GLOSSY XL</t>
  </si>
  <si>
    <t>SUPERTECH S-M8 RADIUM 2 HELMET BLACK WHITE GLOSSY XXL</t>
  </si>
  <si>
    <t>SUPERTECH S-M8 RADIUM 2 HELMET BLACK NEON RED GLOSSY XS</t>
  </si>
  <si>
    <t>SUPERTECH S-M8 RADIUM 2 HELMET BLACK NEON RED GLOSSY S</t>
  </si>
  <si>
    <t>SUPERTECH S-M8 RADIUM 2 HELMET BLACK NEON RED GLOSSY M</t>
  </si>
  <si>
    <t>SUPERTECH S-M8 RADIUM 2 HELMET BLACK NEON RED GLOSSY L</t>
  </si>
  <si>
    <t>SUPERTECH S-M8 RADIUM 2 HELMET BLACK NEON RED GLOSSY XL</t>
  </si>
  <si>
    <t>SUPERTECH S-M8 RADIUM 2 HELMET BLACK NEON RED GLOSSY XXL</t>
  </si>
  <si>
    <t>SUPERTECH S-M8 RADIUM 2 HELMET BRIGHT RED WHITE GLOSSY XS</t>
  </si>
  <si>
    <t>SUPERTECH S-M8 RADIUM 2 HELMET BRIGHT RED WHITE GLOSSY S</t>
  </si>
  <si>
    <t>SUPERTECH S-M8 RADIUM 2 HELMET BRIGHT RED WHITE GLOSSY M</t>
  </si>
  <si>
    <t>SUPERTECH S-M8 RADIUM 2 HELMET BRIGHT RED WHITE GLOSSY L</t>
  </si>
  <si>
    <t>SUPERTECH S-M8 RADIUM 2 HELMET BRIGHT RED WHITE GLOSSY XL</t>
  </si>
  <si>
    <t>SUPERTECH S-M8 RADIUM 2 HELMET BRIGHT RED WHITE GLOSSY XXL</t>
  </si>
  <si>
    <t>SUPERTECH S-M8 RADIUM 2 HELMET NIGHTLIFE UCLA BLUE WHITE GLOS XS</t>
  </si>
  <si>
    <t>SUPERTECH S-M8 RADIUM 2 HELMET NIGHTLIFE UCLA BLUE WHITE GLOS S</t>
  </si>
  <si>
    <t>SUPERTECH S-M8 RADIUM 2 HELMET NIGHTLIFE UCLA BLUE WHITE GLOS M</t>
  </si>
  <si>
    <t>SUPERTECH S-M8 RADIUM 2 HELMET NIGHTLIFE UCLA BLUE WHITE GLOS L</t>
  </si>
  <si>
    <t>SUPERTECH S-M8 RADIUM 2 HELMET NIGHTLIFE UCLA BLUE WHITE GLOS XL</t>
  </si>
  <si>
    <t>SUPERTECH S-M8 RADIUM 2 HELMET NIGHTLIFE UCLA BLUE WHITE GLOS XXL</t>
  </si>
  <si>
    <t>S-M5 SOLAR FLARE HELMET BLACK RED FLUO YELLOW FLUO GL XS</t>
  </si>
  <si>
    <t>S-M5 SOLAR FLARE HELMET BLACK RED FLUO YELLOW FLUO GL S</t>
  </si>
  <si>
    <t>S-M5 SOLAR FLARE HELMET BLACK RED FLUO YELLOW FLUO GL M</t>
  </si>
  <si>
    <t>S-M5 SOLAR FLARE HELMET BLACK RED FLUO YELLOW FLUO GL L</t>
  </si>
  <si>
    <t>S-M5 SOLAR FLARE HELMET BLACK RED FLUO YELLOW FLUO GL XL</t>
  </si>
  <si>
    <t>S-M5 SOLAR FLARE HELMET BLACK RED FLUO YELLOW FLUO GL XXL</t>
  </si>
  <si>
    <t>S-M5 SOLAR FLARE HELMET BLACK GRAY GOLD GLOSSY XS</t>
  </si>
  <si>
    <t>S-M5 SOLAR FLARE HELMET BLACK GRAY GOLD GLOSSY S</t>
  </si>
  <si>
    <t>S-M5 SOLAR FLARE HELMET BLACK GRAY GOLD GLOSSY M</t>
  </si>
  <si>
    <t>S-M5 SOLAR FLARE HELMET BLACK GRAY GOLD GLOSSY L</t>
  </si>
  <si>
    <t>S-M5 SOLAR FLARE HELMET BLACK GRAY GOLD GLOSSY XL</t>
  </si>
  <si>
    <t>S-M5 SOLAR FLARE HELMET BLACK GRAY GOLD GLOSSY XXL</t>
  </si>
  <si>
    <t>8305822-1355-XS</t>
  </si>
  <si>
    <t>8305822-1355-S</t>
  </si>
  <si>
    <t>8305822-1355-M</t>
  </si>
  <si>
    <t>8305822-1355-L</t>
  </si>
  <si>
    <t>8305822-1355-XL</t>
  </si>
  <si>
    <t>8305822-1355-XXL</t>
  </si>
  <si>
    <t>8305822-1959-XS</t>
  </si>
  <si>
    <t>8305822-1959-S</t>
  </si>
  <si>
    <t>8305822-1959-M</t>
  </si>
  <si>
    <t>8305822-1959-L</t>
  </si>
  <si>
    <t>8305822-1959-XL</t>
  </si>
  <si>
    <t>8305822-1959-XXL</t>
  </si>
  <si>
    <t>0110-7879</t>
  </si>
  <si>
    <t>0110-7880</t>
  </si>
  <si>
    <t>0110-7881</t>
  </si>
  <si>
    <t>0110-7882</t>
  </si>
  <si>
    <t>0110-7883</t>
  </si>
  <si>
    <t>0110-7884</t>
  </si>
  <si>
    <t>0110-7885</t>
  </si>
  <si>
    <t>0110-7886</t>
  </si>
  <si>
    <t>0110-7887</t>
  </si>
  <si>
    <t>0110-7888</t>
  </si>
  <si>
    <t>0110-7889</t>
  </si>
  <si>
    <t>0110-7890</t>
  </si>
  <si>
    <t>S-M5 ACTION HELMET BLACK CYAN YELLOW FLUO GLOSSY XS</t>
  </si>
  <si>
    <t>S-M5 ACTION HELMET BLACK CYAN YELLOW FLUO GLOSSY S</t>
  </si>
  <si>
    <t>S-M5 ACTION HELMET BLACK CYAN YELLOW FLUO GLOSSY M</t>
  </si>
  <si>
    <t>S-M5 ACTION HELMET BLACK CYAN YELLOW FLUO GLOSSY L</t>
  </si>
  <si>
    <t>S-M5 ACTION HELMET BLACK CYAN YELLOW FLUO GLOSSY XL</t>
  </si>
  <si>
    <t>S-M5 ACTION HELMET BLACK CYAN YELLOW FLUO GLOSSY XXL</t>
  </si>
  <si>
    <t>S-M5 ACTION HELMET WHITE CYAN DARK BLUE GLOSSY XS</t>
  </si>
  <si>
    <t>S-M5 ACTION HELMET WHITE CYAN DARK BLUE GLOSSY S</t>
  </si>
  <si>
    <t>S-M5 ACTION HELMET WHITE CYAN DARK BLUE GLOSSY M</t>
  </si>
  <si>
    <t>S-M5 ACTION HELMET WHITE CYAN DARK BLUE GLOSSY L</t>
  </si>
  <si>
    <t>S-M5 ACTION HELMET WHITE CYAN DARK BLUE GLOSSY XL</t>
  </si>
  <si>
    <t>S-M5 ACTION HELMET WHITE CYAN DARK BLUE GLOSSY XXL</t>
  </si>
  <si>
    <t>S-M5 ACTION HELMET BRIGHT RED WHITE YELLOW FLUO G XS</t>
  </si>
  <si>
    <t>S-M5 ACTION HELMET BRIGHT RED WHITE YELLOW FLUO G S</t>
  </si>
  <si>
    <t>S-M5 ACTION HELMET BRIGHT RED WHITE YELLOW FLUO G M</t>
  </si>
  <si>
    <t>S-M5 ACTION HELMET BRIGHT RED WHITE YELLOW FLUO G L</t>
  </si>
  <si>
    <t>S-M5 ACTION HELMET BRIGHT RED WHITE YELLOW FLUO G XL</t>
  </si>
  <si>
    <t>S-M5 ACTION HELMET BRIGHT RED WHITE YELLOW FLUO G XXL</t>
  </si>
  <si>
    <t>8306122-1757-XS</t>
  </si>
  <si>
    <t>8306122-1757-S</t>
  </si>
  <si>
    <t>8306122-1757-M</t>
  </si>
  <si>
    <t>8306122-1757-L</t>
  </si>
  <si>
    <t>8306122-1757-XL</t>
  </si>
  <si>
    <t>8306122-1757-XXL</t>
  </si>
  <si>
    <t>8306122-2077-XS</t>
  </si>
  <si>
    <t>8306122-2077-S</t>
  </si>
  <si>
    <t>8306122-2077-M</t>
  </si>
  <si>
    <t>8306122-2077-L</t>
  </si>
  <si>
    <t>8306122-2077-XL</t>
  </si>
  <si>
    <t>8306122-2077-XXL</t>
  </si>
  <si>
    <t>8306122-3325-XS</t>
  </si>
  <si>
    <t>8306122-3325-S</t>
  </si>
  <si>
    <t>8306122-3325-M</t>
  </si>
  <si>
    <t>8306122-3325-L</t>
  </si>
  <si>
    <t>8306122-3325-XL</t>
  </si>
  <si>
    <t>8306122-3325-XXL</t>
  </si>
  <si>
    <t>482-9217XS</t>
  </si>
  <si>
    <t>482-9217S</t>
  </si>
  <si>
    <t>482-9217M</t>
  </si>
  <si>
    <t>482-9217L</t>
  </si>
  <si>
    <t>482-9217X</t>
  </si>
  <si>
    <t>482-92172X</t>
  </si>
  <si>
    <t>482-9219XS</t>
  </si>
  <si>
    <t>482-9219S</t>
  </si>
  <si>
    <t>482-9219M</t>
  </si>
  <si>
    <t>482-9219L</t>
  </si>
  <si>
    <t>482-9219X</t>
  </si>
  <si>
    <t>482-92192X</t>
  </si>
  <si>
    <t>482-9218XS</t>
  </si>
  <si>
    <t>482-9218S</t>
  </si>
  <si>
    <t>482-9218M</t>
  </si>
  <si>
    <t>482-9218L</t>
  </si>
  <si>
    <t>482-9218X</t>
  </si>
  <si>
    <t>482-92182X</t>
  </si>
  <si>
    <t>0110-7891</t>
  </si>
  <si>
    <t>0110-7892</t>
  </si>
  <si>
    <t>0110-7893</t>
  </si>
  <si>
    <t>0110-7894</t>
  </si>
  <si>
    <t>0110-7895</t>
  </si>
  <si>
    <t>0110-7896</t>
  </si>
  <si>
    <t>0110-7897</t>
  </si>
  <si>
    <t>0110-7898</t>
  </si>
  <si>
    <t>0110-7899</t>
  </si>
  <si>
    <t>0110-7900</t>
  </si>
  <si>
    <t>0110-7901</t>
  </si>
  <si>
    <t>0110-7902</t>
  </si>
  <si>
    <t>0110-7903</t>
  </si>
  <si>
    <t>0110-7904</t>
  </si>
  <si>
    <t>0110-7905</t>
  </si>
  <si>
    <t>0110-7906</t>
  </si>
  <si>
    <t>0110-7907</t>
  </si>
  <si>
    <t>0110-7908</t>
  </si>
  <si>
    <t>TECH AIR 3 STELLA BK 2X  </t>
  </si>
  <si>
    <t>TECH AIR 3 STELLA BK XL  </t>
  </si>
  <si>
    <t>TECH AIR 3 STELLA BK L   </t>
  </si>
  <si>
    <t>TECH AIR 3 STELLA BK M   </t>
  </si>
  <si>
    <t>TECH AIR 3 STELLA BK S   </t>
  </si>
  <si>
    <t>TECH AIR 3 STELLA BK XS  </t>
  </si>
  <si>
    <t>TECH AIR 3 BK 4X         </t>
  </si>
  <si>
    <t>TECH AIR 3 BK 3X         </t>
  </si>
  <si>
    <t>TECH AIR 3 BK 2X         </t>
  </si>
  <si>
    <t>TECH AIR 3 BK XL         </t>
  </si>
  <si>
    <t>TECH AIR 3 BK L          </t>
  </si>
  <si>
    <t>TECH AIR 3 BK M          </t>
  </si>
  <si>
    <t>TECH AIR 3 BK S          </t>
  </si>
  <si>
    <t>TECH AIR 3 BK XS         </t>
  </si>
  <si>
    <t xml:space="preserve">GLOVE MORPH SPORT BK S   </t>
  </si>
  <si>
    <t>3567122-10-S</t>
  </si>
  <si>
    <t xml:space="preserve">GLOVE MORPH SPORT BK M   </t>
  </si>
  <si>
    <t>3567122-10-M</t>
  </si>
  <si>
    <t xml:space="preserve">GLOVE MORPH SPORT BK L   </t>
  </si>
  <si>
    <t>3567122-10-L</t>
  </si>
  <si>
    <t xml:space="preserve">GLOVE MORPH SPORT BK XL  </t>
  </si>
  <si>
    <t>3567122-10-XL</t>
  </si>
  <si>
    <t xml:space="preserve">GLOVE MORPH SPORT BK 2XL </t>
  </si>
  <si>
    <t>3567122-10-2X</t>
  </si>
  <si>
    <t xml:space="preserve">GLOVE MORPH SPORT BK 3XL </t>
  </si>
  <si>
    <t>3567122-10-3X</t>
  </si>
  <si>
    <t xml:space="preserve">GLOVE MORPH SPORT BR S   </t>
  </si>
  <si>
    <t xml:space="preserve">GLOVE MORPH SPORT BR M   </t>
  </si>
  <si>
    <t xml:space="preserve">GLOVE MORPH SPORT BR L   </t>
  </si>
  <si>
    <t xml:space="preserve">GLOVE MORPH SPORT BR XL  </t>
  </si>
  <si>
    <t>3567122-1303-XL</t>
  </si>
  <si>
    <t xml:space="preserve">GLOVE MORPH SPORT BR 2XL </t>
  </si>
  <si>
    <t>3567122-1303-2X</t>
  </si>
  <si>
    <t xml:space="preserve">GLOVE MORPH SPORT BR 3XL </t>
  </si>
  <si>
    <t>3567122-1303-3X</t>
  </si>
  <si>
    <t xml:space="preserve">GLOVE MORPH SPORT BW S   </t>
  </si>
  <si>
    <t>3567122-12-S</t>
  </si>
  <si>
    <t xml:space="preserve">GLOVE MORPH SPORT BW M   </t>
  </si>
  <si>
    <t>3567122-12-M</t>
  </si>
  <si>
    <t xml:space="preserve">GLOVE MORPH SPORT BW L   </t>
  </si>
  <si>
    <t>3567122-12-L</t>
  </si>
  <si>
    <t xml:space="preserve">GLOVE MORPH SPORT BW XL  </t>
  </si>
  <si>
    <t>3567122-12-XL</t>
  </si>
  <si>
    <t xml:space="preserve">GLOVE MORPH SPORT BW 2XL </t>
  </si>
  <si>
    <t>3567122-12-2X</t>
  </si>
  <si>
    <t xml:space="preserve">GLOVE MORPH SPORT BW 3XL </t>
  </si>
  <si>
    <t>3567122-12-3X</t>
  </si>
  <si>
    <t xml:space="preserve">GLOVE MORPH SPORT B/BL S </t>
  </si>
  <si>
    <t xml:space="preserve">GLOVE MORPH SPORT B/BL M </t>
  </si>
  <si>
    <t xml:space="preserve">GLOVE MORPH SPORT B/BL L </t>
  </si>
  <si>
    <t>GLOVE MORPH SPORT B/BL XL</t>
  </si>
  <si>
    <t>3567122-1711-XL</t>
  </si>
  <si>
    <t>GLOVE MORPH SPORT B/BL 2X</t>
  </si>
  <si>
    <t>3567122-1711-2X</t>
  </si>
  <si>
    <t>GLOVE MORPH SPORT B/BL 3X</t>
  </si>
  <si>
    <t>3567122-1711-3X</t>
  </si>
  <si>
    <t xml:space="preserve">GLOVE MORPH ST B/B S     </t>
  </si>
  <si>
    <t xml:space="preserve">GLOVE MORPH ST B/B M     </t>
  </si>
  <si>
    <t xml:space="preserve">GLOVE MORPH ST B/B L     </t>
  </si>
  <si>
    <t xml:space="preserve">GLOVE MORPH ST B/B XL    </t>
  </si>
  <si>
    <t>3569422-1100-XL</t>
  </si>
  <si>
    <t xml:space="preserve">GLOVE MORPH ST B/B 2XL   </t>
  </si>
  <si>
    <t>3569422-1100-2X</t>
  </si>
  <si>
    <t xml:space="preserve">GLOVE MORPH ST B/B 3XL   </t>
  </si>
  <si>
    <t>3569422-1100-3X</t>
  </si>
  <si>
    <t>4061210604</t>
  </si>
  <si>
    <t>4061210605</t>
  </si>
  <si>
    <t>4061210606</t>
  </si>
  <si>
    <t>4061210607</t>
  </si>
  <si>
    <t>4061210608</t>
  </si>
  <si>
    <t>4061210609</t>
  </si>
  <si>
    <t>4061210610</t>
  </si>
  <si>
    <t>3200120-12-S</t>
  </si>
  <si>
    <t>3200120-12-M</t>
  </si>
  <si>
    <t>3200120-12-L</t>
  </si>
  <si>
    <t>3200120-12-XL</t>
  </si>
  <si>
    <t>3200120-12-2X</t>
  </si>
  <si>
    <t>3200120-12-3X</t>
  </si>
  <si>
    <t>3200120-12-4X</t>
  </si>
  <si>
    <t>T-SP S WATERPROOF JACKET BKWH M</t>
  </si>
  <si>
    <t>T-SP S WATERPROOF JACKET BKWH L</t>
  </si>
  <si>
    <t>T-SP S WATERPROOF JACKET BKWH XL</t>
  </si>
  <si>
    <t>T-SP S WATERPROOF JACKET BKWH 2X</t>
  </si>
  <si>
    <t>T-SP S WATERPROOF JACKET BKWH 3X</t>
  </si>
  <si>
    <t>T-SP S WATERPROOF JACKET BKWH 4X</t>
  </si>
  <si>
    <t>T-SP S WATERPROOF JACKET BKWH S</t>
  </si>
  <si>
    <t>TECH 7 ENDURO DS BLK/WHT 5</t>
  </si>
  <si>
    <t>TECH 7 ENDURO DS BLK/WHT 6</t>
  </si>
  <si>
    <t>TECH 7 ENDURO DS BLK/WHT 7</t>
  </si>
  <si>
    <t>TECH 7 ENDURO DS BLK/WHT 8</t>
  </si>
  <si>
    <t>TECH 7 ENDURO DS BLK/WHT 9</t>
  </si>
  <si>
    <t>TECH 7 ENDURO DS BLK/WHT 10</t>
  </si>
  <si>
    <t>TECH 7 ENDURO DS BLK/WHT 11</t>
  </si>
  <si>
    <t>TECH 7 ENDURO DS BLK/WHT 12</t>
  </si>
  <si>
    <t>TECH 7 ENDURO DS BLK/WHT 13</t>
  </si>
  <si>
    <t>TECH 7 ENDURO DS BLK/WHT 14</t>
  </si>
  <si>
    <t>TECH 7 ENDURO DS BLK/WHT 15</t>
  </si>
  <si>
    <t>TECH 7 ENDURO DS BLK/WHT 16</t>
  </si>
  <si>
    <t>482-29505</t>
  </si>
  <si>
    <t>482-29506</t>
  </si>
  <si>
    <t>482-29507</t>
  </si>
  <si>
    <t>482-29508</t>
  </si>
  <si>
    <t>482-29509</t>
  </si>
  <si>
    <t>482-29510</t>
  </si>
  <si>
    <t>482-29511</t>
  </si>
  <si>
    <t>482-29512</t>
  </si>
  <si>
    <t>482-29513</t>
  </si>
  <si>
    <t>482-29514</t>
  </si>
  <si>
    <t>482-29515</t>
  </si>
  <si>
    <t>482-29516</t>
  </si>
  <si>
    <t>2012620-12-5</t>
  </si>
  <si>
    <t>2012620-12-6</t>
  </si>
  <si>
    <t>2012620-12-7</t>
  </si>
  <si>
    <t>2012620-12-8</t>
  </si>
  <si>
    <t>2012620-12-9</t>
  </si>
  <si>
    <t>2012620-12-10</t>
  </si>
  <si>
    <t>2012620-12-11</t>
  </si>
  <si>
    <t>2012620-12-12</t>
  </si>
  <si>
    <t>2012620-12-13</t>
  </si>
  <si>
    <t>2012620-12-14</t>
  </si>
  <si>
    <t>2012620-12-15</t>
  </si>
  <si>
    <t>2012620-12-16</t>
  </si>
  <si>
    <t>3410-2855</t>
  </si>
  <si>
    <t>3410-2856</t>
  </si>
  <si>
    <t>3410-2857</t>
  </si>
  <si>
    <t>3410-2858</t>
  </si>
  <si>
    <t>3410-2859</t>
  </si>
  <si>
    <t>3410-2860</t>
  </si>
  <si>
    <t>3410-2861</t>
  </si>
  <si>
    <t>3410-2862</t>
  </si>
  <si>
    <t>TECH 7 ENDURO DS GREY SAND 5</t>
  </si>
  <si>
    <t>TECH 7 ENDURO DS GREY SAND 6</t>
  </si>
  <si>
    <t>TECH 7 ENDURO DS GREY SAND 7</t>
  </si>
  <si>
    <t>TECH 7 ENDURO DS GREY SAND 8</t>
  </si>
  <si>
    <t>TECH 7 ENDURO DS GREY SAND 9</t>
  </si>
  <si>
    <t>TECH 7 ENDURO DS GREY SAND 10</t>
  </si>
  <si>
    <t>TECH 7 ENDURO DS GREY SAND 11</t>
  </si>
  <si>
    <t>TECH 7 ENDURO DS GREY SAND 12</t>
  </si>
  <si>
    <t>TECH 7 ENDURO DS GREY SAND 13</t>
  </si>
  <si>
    <t>TECH 7 ENDURO DS GREY SAND 14</t>
  </si>
  <si>
    <t>TECH 7 ENDURO DS GREY SAND 15</t>
  </si>
  <si>
    <t>TECH 7 ENDURO DS GREY SAND 16</t>
  </si>
  <si>
    <t>2012620-938-5</t>
  </si>
  <si>
    <t>2012620-938-6</t>
  </si>
  <si>
    <t>2012620-938-7</t>
  </si>
  <si>
    <t>2012620-938-8</t>
  </si>
  <si>
    <t>2012620-938-9</t>
  </si>
  <si>
    <t>2012620-938-10</t>
  </si>
  <si>
    <t>2012620-938-11</t>
  </si>
  <si>
    <t>2012620-938-12</t>
  </si>
  <si>
    <t>2012620-938-13</t>
  </si>
  <si>
    <t>2012620-938-14</t>
  </si>
  <si>
    <t>2012620-938-15</t>
  </si>
  <si>
    <t>2012620-938-16</t>
  </si>
  <si>
    <t>482-29605</t>
  </si>
  <si>
    <t>482-29606</t>
  </si>
  <si>
    <t>482-29607</t>
  </si>
  <si>
    <t>482-29608</t>
  </si>
  <si>
    <t>482-29609</t>
  </si>
  <si>
    <t>482-29610</t>
  </si>
  <si>
    <t>482-29611</t>
  </si>
  <si>
    <t>482-29612</t>
  </si>
  <si>
    <t>482-29613</t>
  </si>
  <si>
    <t>482-29614</t>
  </si>
  <si>
    <t>482-29615</t>
  </si>
  <si>
    <t>482-29616</t>
  </si>
  <si>
    <t>3410-2847</t>
  </si>
  <si>
    <t>3410-2848</t>
  </si>
  <si>
    <t>3410-2849</t>
  </si>
  <si>
    <t>3410-2850</t>
  </si>
  <si>
    <t>3410-2851</t>
  </si>
  <si>
    <t>3410-2852</t>
  </si>
  <si>
    <t>3410-2853</t>
  </si>
  <si>
    <t>3410-2854</t>
  </si>
  <si>
    <t>TECH 5 BLU/WHT 5</t>
  </si>
  <si>
    <t>TECH 5 BLU/WHT 6</t>
  </si>
  <si>
    <t>TECH 5 BLU/WHT 7</t>
  </si>
  <si>
    <t>TECH 5 BLU/WHT 8</t>
  </si>
  <si>
    <t>TECH 5 BLU/WHT 9</t>
  </si>
  <si>
    <t>TECH 5 BLU/WHT 10</t>
  </si>
  <si>
    <t>TECH 5 BLU/WHT 11</t>
  </si>
  <si>
    <t>TECH 5 BLU/WHT 12</t>
  </si>
  <si>
    <t>TECH 5 BLU/WHT 13</t>
  </si>
  <si>
    <t>TECH 5 BLU/WHT 14</t>
  </si>
  <si>
    <t>TECH 5 BLU/WHT 15</t>
  </si>
  <si>
    <t>TECH 5 BLU/WHT 16</t>
  </si>
  <si>
    <t>2015015-72-5</t>
  </si>
  <si>
    <t>2015015-72-6</t>
  </si>
  <si>
    <t>2015015-72-7</t>
  </si>
  <si>
    <t>2015015-72-8</t>
  </si>
  <si>
    <t>2015015-72-9</t>
  </si>
  <si>
    <t>2015015-72-10</t>
  </si>
  <si>
    <t>2015015-72-11</t>
  </si>
  <si>
    <t>2015015-72-12</t>
  </si>
  <si>
    <t>2015015-72-13</t>
  </si>
  <si>
    <t>2015015-72-14</t>
  </si>
  <si>
    <t>2015015-72-15</t>
  </si>
  <si>
    <t>2015015-72-16</t>
  </si>
  <si>
    <t>482-32305</t>
  </si>
  <si>
    <t>482-32306</t>
  </si>
  <si>
    <t>482-32307</t>
  </si>
  <si>
    <t>482-32308</t>
  </si>
  <si>
    <t>482-32309</t>
  </si>
  <si>
    <t>482-32310</t>
  </si>
  <si>
    <t>482-32311</t>
  </si>
  <si>
    <t>482-32312</t>
  </si>
  <si>
    <t>482-32313</t>
  </si>
  <si>
    <t>482-32314</t>
  </si>
  <si>
    <t>482-32315</t>
  </si>
  <si>
    <t>482-32316</t>
  </si>
  <si>
    <t>3410-2823</t>
  </si>
  <si>
    <t>3410-2824</t>
  </si>
  <si>
    <t>3410-2825</t>
  </si>
  <si>
    <t>3410-2826</t>
  </si>
  <si>
    <t>3410-2827</t>
  </si>
  <si>
    <t>3410-2828</t>
  </si>
  <si>
    <t>3410-2829</t>
  </si>
  <si>
    <t>3410-2830</t>
  </si>
  <si>
    <t>FASTER-3 DRYSTAR SHOES BLACK DARK GRAY 105</t>
  </si>
  <si>
    <t>2540719-111-105</t>
  </si>
  <si>
    <t>FASTER-3 DRYSTAR SHOES BLACK DARK GRAY 115</t>
  </si>
  <si>
    <t>2540719-111-115</t>
  </si>
  <si>
    <t>FASTER-3 DRYSTAR SHOES BLACK DARK GRAY 125</t>
  </si>
  <si>
    <t>2540719-111-125</t>
  </si>
  <si>
    <t>FASTER-3 DRYSTAR SHOES BLACK DARK GRAY 135</t>
  </si>
  <si>
    <t>2540719-111-135</t>
  </si>
  <si>
    <t>FASTER-3 DRYSTAR SHOES BLACK DARK GRAY 6.5</t>
  </si>
  <si>
    <t>2540719-111-6.5</t>
  </si>
  <si>
    <t>FASTER-3 DRYSTAR SHOES BLACK DARK GRAY 7.5</t>
  </si>
  <si>
    <t>2540719-111-7.5</t>
  </si>
  <si>
    <t>FASTER-3 DRYSTAR SHOES BLACK DARK GRAY 8.5</t>
  </si>
  <si>
    <t>2540719-111-8.5</t>
  </si>
  <si>
    <t>FASTER-3 DRYSTAR SHOES BLACK DARK GRAY 9.5</t>
  </si>
  <si>
    <t>2540719-111-9.5</t>
  </si>
  <si>
    <t>J-6 WATERPROOF BLACK WHITE COOL GRAY 105</t>
  </si>
  <si>
    <t>2542015-1531-105</t>
  </si>
  <si>
    <t>J-6 WATERPROOF BLACK WHITE COOL GRAY 115</t>
  </si>
  <si>
    <t>2542015-1531-115</t>
  </si>
  <si>
    <t>J-6 WATERPROOF BLACK WHITE COOL GRAY 125</t>
  </si>
  <si>
    <t>2542015-1531-125</t>
  </si>
  <si>
    <t>J-6 WATERPROOF BLACK WHITE COOL GRAY 135</t>
  </si>
  <si>
    <t>2542015-1531-135</t>
  </si>
  <si>
    <t>J-6 WATERPROOF BLACK WHITE COOL GRAY 6.5</t>
  </si>
  <si>
    <t>2542015-1531-6.5</t>
  </si>
  <si>
    <t>J-6 WATERPROOF BLACK WHITE COOL GRAY 7.5</t>
  </si>
  <si>
    <t>2542015-1531-7.5</t>
  </si>
  <si>
    <t>J-6 WATERPROOF BLACK WHITE COOL GRAY 8.5</t>
  </si>
  <si>
    <t>2542015-1531-8.5</t>
  </si>
  <si>
    <t>J-6 WATERPROOF BLACK WHITE COOL GRAY 9.5</t>
  </si>
  <si>
    <t>2542015-1531-9.5</t>
  </si>
  <si>
    <t>CHROME DRYSTAR SHOES BLACK DARK GRAY YELLOW FLUO 105</t>
  </si>
  <si>
    <t>2543123-1015-105</t>
  </si>
  <si>
    <t>CHROME DRYSTAR SHOES BLACK DARK GRAY YELLOW FLUO 115</t>
  </si>
  <si>
    <t>2543123-1015-115</t>
  </si>
  <si>
    <t>CHROME DRYSTAR SHOES BLACK DARK GRAY YELLOW FLUO 125</t>
  </si>
  <si>
    <t>2543123-1015-125</t>
  </si>
  <si>
    <t>CHROME DRYSTAR SHOES BLACK DARK GRAY YELLOW FLUO 135</t>
  </si>
  <si>
    <t>2543123-1015-135</t>
  </si>
  <si>
    <t>CHROME DRYSTAR SHOES BLACK DARK GRAY YELLOW FLUO 7.5</t>
  </si>
  <si>
    <t>2543123-1015-7.5</t>
  </si>
  <si>
    <t>CHROME DRYSTAR SHOES BLACK DARK GRAY YELLOW FLUO 8.5</t>
  </si>
  <si>
    <t>2543123-1015-8.5</t>
  </si>
  <si>
    <t>CHROME DRYSTAR SHOES BLACK DARK GRAY YELLOW FLUO 9.5</t>
  </si>
  <si>
    <t>2543123-1015-9.5</t>
  </si>
  <si>
    <t>CHROME DRYSTAR SHOES BLACK BLACK GUM 105</t>
  </si>
  <si>
    <t>2543123-1189-105</t>
  </si>
  <si>
    <t>CHROME DRYSTAR SHOES BLACK BLACK GUM 115</t>
  </si>
  <si>
    <t>2543123-1189-115</t>
  </si>
  <si>
    <t>CHROME DRYSTAR SHOES BLACK BLACK GUM 125</t>
  </si>
  <si>
    <t>2543123-1189-125</t>
  </si>
  <si>
    <t>CHROME DRYSTAR SHOES BLACK BLACK GUM 135</t>
  </si>
  <si>
    <t>2543123-1189-135</t>
  </si>
  <si>
    <t>CHROME DRYSTAR SHOES BLACK BLACK GUM 7.5</t>
  </si>
  <si>
    <t>2543123-1189-7.5</t>
  </si>
  <si>
    <t>CHROME DRYSTAR SHOES BLACK BLACK GUM 8.5</t>
  </si>
  <si>
    <t>2543123-1189-8.5</t>
  </si>
  <si>
    <t>CHROME DRYSTAR SHOES BLACK BLACK GUM 9.5</t>
  </si>
  <si>
    <t>2543123-1189-9.5</t>
  </si>
  <si>
    <t>CHROME DRYSTAR SHOES BLACK WHITE BLUE 105</t>
  </si>
  <si>
    <t>2543123-157-105</t>
  </si>
  <si>
    <t>CHROME DRYSTAR SHOES BLACK WHITE BLUE 115</t>
  </si>
  <si>
    <t>2543123-157-115</t>
  </si>
  <si>
    <t>CHROME DRYSTAR SHOES BLACK WHITE BLUE 125</t>
  </si>
  <si>
    <t>2543123-157-125</t>
  </si>
  <si>
    <t>CHROME DRYSTAR SHOES BLACK WHITE BLUE 135</t>
  </si>
  <si>
    <t>2543123-157-135</t>
  </si>
  <si>
    <t>CHROME DRYSTAR SHOES BLACK WHITE BLUE 7.5</t>
  </si>
  <si>
    <t>2543123-157-7.5</t>
  </si>
  <si>
    <t>CHROME DRYSTAR SHOES BLACK WHITE BLUE 8.5</t>
  </si>
  <si>
    <t>2543123-157-8.5</t>
  </si>
  <si>
    <t>CHROME DRYSTAR SHOES BLACK WHITE BLUE 9.5</t>
  </si>
  <si>
    <t>2543123-157-9.5</t>
  </si>
  <si>
    <t>CHROME WOMEN'S DRYSTAR SHOES BLACK ASPHALT TURQUOISE 105</t>
  </si>
  <si>
    <t>2543223-1161-105</t>
  </si>
  <si>
    <t>CHROME WOMEN'S DRYSTAR SHOES BLACK ASPHALT TURQUOISE 115</t>
  </si>
  <si>
    <t>2543223-1161-115</t>
  </si>
  <si>
    <t>CHROME WOMEN'S DRYSTAR SHOES BLACK ASPHALT TURQUOISE 5.5</t>
  </si>
  <si>
    <t>2543223-1161-5.5</t>
  </si>
  <si>
    <t>CHROME WOMEN'S DRYSTAR SHOES BLACK ASPHALT TURQUOISE 6.5</t>
  </si>
  <si>
    <t>2543223-1161-6.5</t>
  </si>
  <si>
    <t>CHROME WOMEN'S DRYSTAR SHOES BLACK ASPHALT TURQUOISE 7.5</t>
  </si>
  <si>
    <t>2543223-1161-7.5</t>
  </si>
  <si>
    <t>CHROME WOMEN'S DRYSTAR SHOES BLACK ASPHALT TURQUOISE 8.5</t>
  </si>
  <si>
    <t>2543223-1161-8.5</t>
  </si>
  <si>
    <t>CHROME WOMEN'S DRYSTAR SHOES BLACK ASPHALT TURQUOISE 9.5</t>
  </si>
  <si>
    <t>2543223-1161-9.5</t>
  </si>
  <si>
    <t>CHROME WOMEN'S DRYSTAR SHOES BLACK WHITE DIVA PINK 105</t>
  </si>
  <si>
    <t>2543223-1832-105</t>
  </si>
  <si>
    <t>CHROME WOMEN'S DRYSTAR SHOES BLACK WHITE DIVA PINK 115</t>
  </si>
  <si>
    <t>2543223-1832-115</t>
  </si>
  <si>
    <t>CHROME WOMEN'S DRYSTAR SHOES BLACK WHITE DIVA PINK 5.5</t>
  </si>
  <si>
    <t>2543223-1832-5.5</t>
  </si>
  <si>
    <t>CHROME WOMEN'S DRYSTAR SHOES BLACK WHITE DIVA PINK 6.5</t>
  </si>
  <si>
    <t>2543223-1832-6.5</t>
  </si>
  <si>
    <t>CHROME WOMEN'S DRYSTAR SHOES BLACK WHITE DIVA PINK 7.5</t>
  </si>
  <si>
    <t>2543223-1832-7.5</t>
  </si>
  <si>
    <t>CHROME WOMEN'S DRYSTAR SHOES BLACK WHITE DIVA PINK 8.5</t>
  </si>
  <si>
    <t>2543223-1832-8.5</t>
  </si>
  <si>
    <t>CHROME WOMEN'S DRYSTAR SHOES BLACK WHITE DIVA PINK 9.5</t>
  </si>
  <si>
    <t>2543223-1832-9.5</t>
  </si>
  <si>
    <t>SEKTOR WATERPROOF SHOE BLACK WHITE GRAY 105</t>
  </si>
  <si>
    <t>2544519-153-105</t>
  </si>
  <si>
    <t>SEKTOR WATERPROOF SHOE BLACK WHITE GRAY 115</t>
  </si>
  <si>
    <t>2544519-153-115</t>
  </si>
  <si>
    <t>SEKTOR WATERPROOF SHOE BLACK WHITE GRAY 125</t>
  </si>
  <si>
    <t>2544519-153-125</t>
  </si>
  <si>
    <t>SEKTOR WATERPROOF SHOE BLACK WHITE GRAY 135</t>
  </si>
  <si>
    <t>2544519-153-135</t>
  </si>
  <si>
    <t>SEKTOR WATERPROOF SHOE BLACK WHITE GRAY 6.5</t>
  </si>
  <si>
    <t>2544519-153-6.5</t>
  </si>
  <si>
    <t>SEKTOR WATERPROOF SHOE BLACK WHITE GRAY 7.5</t>
  </si>
  <si>
    <t>2544519-153-7.5</t>
  </si>
  <si>
    <t>SEKTOR WATERPROOF SHOE BLACK WHITE GRAY 8.5</t>
  </si>
  <si>
    <t>2544519-153-8.5</t>
  </si>
  <si>
    <t>SEKTOR WATERPROOF SHOE BLACK WHITE GRAY 9.5</t>
  </si>
  <si>
    <t>2544519-153-9.5</t>
  </si>
  <si>
    <t>CR-X DRYSTAR RIDING SHOES BLACK DARK BLUE YELLOW FLUO 105</t>
  </si>
  <si>
    <t>2611820-1705-105</t>
  </si>
  <si>
    <t>CR-X DRYSTAR RIDING SHOES BLACK DARK BLUE YELLOW FLUO 115</t>
  </si>
  <si>
    <t>2611820-1705-115</t>
  </si>
  <si>
    <t>CR-X DRYSTAR RIDING SHOES BLACK DARK BLUE YELLOW FLUO 125</t>
  </si>
  <si>
    <t>2611820-1705-125</t>
  </si>
  <si>
    <t>CR-X DRYSTAR RIDING SHOES BLACK DARK BLUE YELLOW FLUO 135</t>
  </si>
  <si>
    <t>2611820-1705-135</t>
  </si>
  <si>
    <t>CR-X DRYSTAR RIDING SHOES BLACK DARK BLUE YELLOW FLUO 6.5</t>
  </si>
  <si>
    <t>2611820-1705-6.5</t>
  </si>
  <si>
    <t>CR-X DRYSTAR RIDING SHOES BLACK DARK BLUE YELLOW FLUO 7.5</t>
  </si>
  <si>
    <t>2611820-1705-7.5</t>
  </si>
  <si>
    <t>CR-X DRYSTAR RIDING SHOES BLACK DARK BLUE YELLOW FLUO 8.5</t>
  </si>
  <si>
    <t>2611820-1705-8.5</t>
  </si>
  <si>
    <t>CR-X DRYSTAR RIDING SHOES BLACK DARK BLUE YELLOW FLUO 9.5</t>
  </si>
  <si>
    <t>2611820-1705-9.5</t>
  </si>
  <si>
    <t>MISSILE V2 IGNITION LEATHER JACKET BLACK WHITE 48</t>
  </si>
  <si>
    <t>3100222-12-48</t>
  </si>
  <si>
    <t>MISSILE V2 IGNITION LEATHER JACKET BLACK WHITE 50</t>
  </si>
  <si>
    <t>3100222-12-50</t>
  </si>
  <si>
    <t>MISSILE V2 IGNITION LEATHER JACKET BLACK WHITE 52</t>
  </si>
  <si>
    <t>3100222-12-52</t>
  </si>
  <si>
    <t>MISSILE V2 IGNITION LEATHER JACKET BLACK WHITE 54</t>
  </si>
  <si>
    <t>3100222-12-54</t>
  </si>
  <si>
    <t>MISSILE V2 IGNITION LEATHER JACKET BLACK WHITE 56</t>
  </si>
  <si>
    <t>3100222-12-56</t>
  </si>
  <si>
    <t>MISSILE V2 IGNITION LEATHER JACKET BLACK WHITE 58</t>
  </si>
  <si>
    <t>3100222-12-58</t>
  </si>
  <si>
    <t>MISSILE V2 IGNITION LEATHER JACKET BLACK WHITE 60</t>
  </si>
  <si>
    <t>3100222-12-60</t>
  </si>
  <si>
    <t>FASTER V2 LEATHER JACKET ASPHALT BLACK YELLOW FLUO 48</t>
  </si>
  <si>
    <t>3103521-9125-48</t>
  </si>
  <si>
    <t>FASTER V2 LEATHER JACKET ASPHALT BLACK YELLOW FLUO 50</t>
  </si>
  <si>
    <t>3103521-9125-50</t>
  </si>
  <si>
    <t>FASTER V2 LEATHER JACKET ASPHALT BLACK YELLOW FLUO 52</t>
  </si>
  <si>
    <t>3103521-9125-52</t>
  </si>
  <si>
    <t>FASTER V2 LEATHER JACKET ASPHALT BLACK YELLOW FLUO 54</t>
  </si>
  <si>
    <t>3103521-9125-54</t>
  </si>
  <si>
    <t>FASTER V2 LEATHER JACKET ASPHALT BLACK YELLOW FLUO 56</t>
  </si>
  <si>
    <t>3103521-9125-56</t>
  </si>
  <si>
    <t>FASTER V2 LEATHER JACKET ASPHALT BLACK YELLOW FLUO 58</t>
  </si>
  <si>
    <t>3103521-9125-58</t>
  </si>
  <si>
    <t>FASTER V2 LEATHER JACKET ASPHALT BLACK YELLOW FLUO 60</t>
  </si>
  <si>
    <t>3103521-9125-60</t>
  </si>
  <si>
    <t>4014215546</t>
  </si>
  <si>
    <t>MISSILE V2 IGNITION LEATHER SUIT 1 PC BLACK BLACK 46</t>
  </si>
  <si>
    <t>3150222-1100-46</t>
  </si>
  <si>
    <t>4014215548</t>
  </si>
  <si>
    <t>MISSILE V2 IGNITION LEATHER SUIT 1 PC BLACK BLACK 48</t>
  </si>
  <si>
    <t>3150222-1100-48</t>
  </si>
  <si>
    <t>4014215550</t>
  </si>
  <si>
    <t>MISSILE V2 IGNITION LEATHER SUIT 1 PC BLACK BLACK 50</t>
  </si>
  <si>
    <t>3150222-1100-50</t>
  </si>
  <si>
    <t>4014215552</t>
  </si>
  <si>
    <t>MISSILE V2 IGNITION LEATHER SUIT 1 PC BLACK BLACK 52</t>
  </si>
  <si>
    <t>3150222-1100-52</t>
  </si>
  <si>
    <t>4014215554</t>
  </si>
  <si>
    <t>MISSILE V2 IGNITION LEATHER SUIT 1 PC BLACK BLACK 54</t>
  </si>
  <si>
    <t>3150222-1100-54</t>
  </si>
  <si>
    <t>4014215556</t>
  </si>
  <si>
    <t>MISSILE V2 IGNITION LEATHER SUIT 1 PC BLACK BLACK 56</t>
  </si>
  <si>
    <t>3150222-1100-56</t>
  </si>
  <si>
    <t>4014215558</t>
  </si>
  <si>
    <t>MISSILE V2 IGNITION LEATHER SUIT 1 PC BLACK BLACK 58</t>
  </si>
  <si>
    <t>3150222-1100-58</t>
  </si>
  <si>
    <t>4014215560</t>
  </si>
  <si>
    <t>MISSILE V2 IGNITION LEATHER SUIT 1 PC BLACK BLACK 60</t>
  </si>
  <si>
    <t>3150222-1100-60</t>
  </si>
  <si>
    <t>GP FORCE CHASER LEATHER SUIT 1 PC BLACK WHITE RED FLUO 48</t>
  </si>
  <si>
    <t>3150321-1231-48</t>
  </si>
  <si>
    <t>GP FORCE CHASER LEATHER SUIT 1 PC BLACK WHITE RED FLUO 50</t>
  </si>
  <si>
    <t>3150321-1231-50</t>
  </si>
  <si>
    <t>GP FORCE CHASER LEATHER SUIT 1 PC BLACK WHITE RED FLUO 52</t>
  </si>
  <si>
    <t>3150321-1231-52</t>
  </si>
  <si>
    <t>GP FORCE CHASER LEATHER SUIT 1 PC BLACK WHITE RED FLUO 54</t>
  </si>
  <si>
    <t>3150321-1231-54</t>
  </si>
  <si>
    <t>GP FORCE CHASER LEATHER SUIT 1 PC BLACK WHITE RED FLUO 56</t>
  </si>
  <si>
    <t>3150321-1231-56</t>
  </si>
  <si>
    <t>GP FORCE CHASER LEATHER SUIT 1 PC BLACK WHITE RED FLUO 58</t>
  </si>
  <si>
    <t>3150321-1231-58</t>
  </si>
  <si>
    <t>GP FORCE CHASER LEATHER SUIT 1 PC BLACK WHITE RED FLUO 60</t>
  </si>
  <si>
    <t>3150321-1231-60</t>
  </si>
  <si>
    <t>GP FORCE CHASER LEATHER SUIT 2 PC BLACK BLACK 48</t>
  </si>
  <si>
    <t>3160321-1100-48</t>
  </si>
  <si>
    <t>GP FORCE CHASER LEATHER SUIT 2 PC BLACK BLACK 50</t>
  </si>
  <si>
    <t>3160321-1100-50</t>
  </si>
  <si>
    <t>GP FORCE CHASER LEATHER SUIT 2 PC BLACK BLACK 52</t>
  </si>
  <si>
    <t>3160321-1100-52</t>
  </si>
  <si>
    <t>GP FORCE CHASER LEATHER SUIT 2 PC BLACK BLACK 54</t>
  </si>
  <si>
    <t>3160321-1100-54</t>
  </si>
  <si>
    <t>GP FORCE CHASER LEATHER SUIT 2 PC BLACK BLACK 56</t>
  </si>
  <si>
    <t>3160321-1100-56</t>
  </si>
  <si>
    <t>GP FORCE CHASER LEATHER SUIT 2 PC BLACK BLACK 58</t>
  </si>
  <si>
    <t>3160321-1100-58</t>
  </si>
  <si>
    <t>GP FORCE CHASER LEATHER SUIT 2 PC BLACK BLACK 60</t>
  </si>
  <si>
    <t>3160321-1100-60</t>
  </si>
  <si>
    <t>MONTEIRA DRYSTAR XF JACKET BLACK BRIGHT RED XXL</t>
  </si>
  <si>
    <t>3205123-1303-XXL</t>
  </si>
  <si>
    <t>MONTEIRA DRYSTAR XF JACKET BLACK BRIGHT RED 3XL</t>
  </si>
  <si>
    <t>3205123-1303-3XL</t>
  </si>
  <si>
    <t>MONTEIRA DRYSTAR XF JACKET BLACK BRIGHT RED 4XL</t>
  </si>
  <si>
    <t>3205123-1303-4XL</t>
  </si>
  <si>
    <t>MONTEIRA DRYSTAR XF JACKET DARK GRAY TAR GRAY BRIGHT RED XXL</t>
  </si>
  <si>
    <t>3205123-9063-XXL</t>
  </si>
  <si>
    <t>MONTEIRA DRYSTAR XF JACKET DARK GRAY TAR GRAY BRIGHT RED 3XL</t>
  </si>
  <si>
    <t>3205123-9063-3XL</t>
  </si>
  <si>
    <t>MONTEIRA DRYSTAR XF JACKET DARK GRAY TAR GRAY BRIGHT RED 4XL</t>
  </si>
  <si>
    <t>3205123-9063-4XL</t>
  </si>
  <si>
    <t>MONTEIRA DRYSTAR XF JACKET TAR GRAY BLACK METHYL BLUE XXL</t>
  </si>
  <si>
    <t>3205123-9617-XXL</t>
  </si>
  <si>
    <t>MONTEIRA DRYSTAR XF JACKET TAR GRAY BLACK METHYL BLUE 3XL</t>
  </si>
  <si>
    <t>3205123-9617-3XL</t>
  </si>
  <si>
    <t>MONTEIRA DRYSTAR XF JACKET TAR GRAY BLACK METHYL BLUE 4XL</t>
  </si>
  <si>
    <t>3205123-9617-4XL</t>
  </si>
  <si>
    <t>PROTON WATERPROOF JACKET BLACK BLACK XXL</t>
  </si>
  <si>
    <t>3206323-1100-XXL</t>
  </si>
  <si>
    <t>PROTON WATERPROOF JACKET BLACK BLACK 3XL</t>
  </si>
  <si>
    <t>3206323-1100-3XL</t>
  </si>
  <si>
    <t>PROTON WATERPROOF JACKET BLACK BLACK 4XL</t>
  </si>
  <si>
    <t>3206323-1100-4XL</t>
  </si>
  <si>
    <t>ZACA WATERPROOF JACKET BLACK DARK GRAY XXL</t>
  </si>
  <si>
    <t>3206423-111-XXL</t>
  </si>
  <si>
    <t>ZACA WATERPROOF JACKET BLACK DARK GRAY 3XL</t>
  </si>
  <si>
    <t>3206423-111-3XL</t>
  </si>
  <si>
    <t>ZACA WATERPROOF JACKET BLACK DARK GRAY 4XL</t>
  </si>
  <si>
    <t>3206423-111-4XL</t>
  </si>
  <si>
    <t>ZACA WATERPROOF JACKET BLACK WHITE XXL</t>
  </si>
  <si>
    <t>3206423-12-XXL</t>
  </si>
  <si>
    <t>ZACA WATERPROOF JACKET BLACK WHITE 3XL</t>
  </si>
  <si>
    <t>3206423-12-3XL</t>
  </si>
  <si>
    <t>ZACA WATERPROOF JACKET BLACK WHITE 4XL</t>
  </si>
  <si>
    <t>3206423-12-4XL</t>
  </si>
  <si>
    <t>ZACA WATERPROOF JACKET BLACK BRIGHT RED WHITE XXL</t>
  </si>
  <si>
    <t>3206423-1342-XXL</t>
  </si>
  <si>
    <t>ZACA WATERPROOF JACKET BLACK BRIGHT RED WHITE 3XL</t>
  </si>
  <si>
    <t>3206423-1342-3XL</t>
  </si>
  <si>
    <t>ZACA WATERPROOF JACKET BLACK BRIGHT RED WHITE 4XL</t>
  </si>
  <si>
    <t>3206423-1342-4XL</t>
  </si>
  <si>
    <t>SMX WATERPROOF JACKET BLACK DARK GRAY XXL</t>
  </si>
  <si>
    <t>3206523-111-XXL</t>
  </si>
  <si>
    <t>SMX WATERPROOF JACKET BLACK DARK GRAY 3XL</t>
  </si>
  <si>
    <t>3206523-111-3XL</t>
  </si>
  <si>
    <t>SMX WATERPROOF JACKET BLACK DARK GRAY 4XL</t>
  </si>
  <si>
    <t>3206523-111-4XL</t>
  </si>
  <si>
    <t>SMX WATERPROOF JACKET BLACK DARK GRAY BRIGHT RED XXL</t>
  </si>
  <si>
    <t>3206523-1993-XXL</t>
  </si>
  <si>
    <t>SMX WATERPROOF JACKET BLACK DARK GRAY BRIGHT RED 3XL</t>
  </si>
  <si>
    <t>3206523-1993-3XL</t>
  </si>
  <si>
    <t>SMX WATERPROOF JACKET BLACK DARK GRAY BRIGHT RED 4XL</t>
  </si>
  <si>
    <t>3206523-1993-4XL</t>
  </si>
  <si>
    <t>SMX WATERPROOF JACKET NIGHT NAVY DARK GRAY XXL</t>
  </si>
  <si>
    <t>3206523-7161-XXL</t>
  </si>
  <si>
    <t>SMX WATERPROOF JACKET NIGHT NAVY DARK GRAY 3XL</t>
  </si>
  <si>
    <t>3206523-7161-3XL</t>
  </si>
  <si>
    <t>SMX WATERPROOF JACKET NIGHT NAVY DARK GRAY 4XL</t>
  </si>
  <si>
    <t>3206523-7161-4XL</t>
  </si>
  <si>
    <t>4074215506</t>
  </si>
  <si>
    <t>4074215505</t>
  </si>
  <si>
    <t>4074215504</t>
  </si>
  <si>
    <t>4074215507</t>
  </si>
  <si>
    <t>4074215508</t>
  </si>
  <si>
    <t>BOGOTA' PRO DRYSTAR JACKET BLACK BLACK XXL</t>
  </si>
  <si>
    <t>3207023-1100-XXL</t>
  </si>
  <si>
    <t>4074215509</t>
  </si>
  <si>
    <t>BOGOTA' PRO DRYSTAR JACKET BLACK BLACK 3XL</t>
  </si>
  <si>
    <t>3207023-1100-3XL</t>
  </si>
  <si>
    <t>4074215510</t>
  </si>
  <si>
    <t>BOGOTA' PRO DRYSTAR JACKET BLACK BLACK 4XL</t>
  </si>
  <si>
    <t>3207023-1100-4XL</t>
  </si>
  <si>
    <t>BOGOTA' PRO DRYSTAR JACKET BLACK BLACK 5XL</t>
  </si>
  <si>
    <t>3207023-1100-5XL</t>
  </si>
  <si>
    <t>BOGOTA' PRO DRYSTAR JACKET BLACK BLACK 6XL</t>
  </si>
  <si>
    <t>3207023-1100-6XL</t>
  </si>
  <si>
    <t>4074213006</t>
  </si>
  <si>
    <t>4074213005</t>
  </si>
  <si>
    <t>4074213004</t>
  </si>
  <si>
    <t>4074213007</t>
  </si>
  <si>
    <t>4074213008</t>
  </si>
  <si>
    <t>BOGOTA' PRO DRYSTAR JACKET VETIVER MILITARY OLIVE XXL</t>
  </si>
  <si>
    <t>3207023-6055-XXL</t>
  </si>
  <si>
    <t>4074213009</t>
  </si>
  <si>
    <t>BOGOTA' PRO DRYSTAR JACKET VETIVER MILITARY OLIVE 3XL</t>
  </si>
  <si>
    <t>3207023-6055-3XL</t>
  </si>
  <si>
    <t>4074213010</t>
  </si>
  <si>
    <t>BOGOTA' PRO DRYSTAR JACKET VETIVER MILITARY OLIVE 4XL</t>
  </si>
  <si>
    <t>3207023-6055-4XL</t>
  </si>
  <si>
    <t>4074290006</t>
  </si>
  <si>
    <t>4074290005</t>
  </si>
  <si>
    <t>4074290004</t>
  </si>
  <si>
    <t>4074290007</t>
  </si>
  <si>
    <t>4074290008</t>
  </si>
  <si>
    <t>BOGOTA' PRO DRYSTAR JACKET DARK BLUE BLACK BRIGHT RED XXL</t>
  </si>
  <si>
    <t>3207023-7093-XXL</t>
  </si>
  <si>
    <t>4074290009</t>
  </si>
  <si>
    <t>BOGOTA' PRO DRYSTAR JACKET DARK BLUE BLACK BRIGHT RED 3XL</t>
  </si>
  <si>
    <t>3207023-7093-3XL</t>
  </si>
  <si>
    <t>4074290010</t>
  </si>
  <si>
    <t>BOGOTA' PRO DRYSTAR JACKET DARK BLUE BLACK BRIGHT RED 4XL</t>
  </si>
  <si>
    <t>3207023-7093-4XL</t>
  </si>
  <si>
    <t>4074214006</t>
  </si>
  <si>
    <t>4074214005</t>
  </si>
  <si>
    <t>4074214004</t>
  </si>
  <si>
    <t>4074214007</t>
  </si>
  <si>
    <t>4074214008</t>
  </si>
  <si>
    <t>BOGOTA' PRO DRYSTAR JACKET ICE GRAY DARK GRAY YELLOW FLUO XXL</t>
  </si>
  <si>
    <t>3207023-9195-XXL</t>
  </si>
  <si>
    <t>4074214009</t>
  </si>
  <si>
    <t>BOGOTA' PRO DRYSTAR JACKET ICE GRAY DARK GRAY YELLOW FLUO 3XL</t>
  </si>
  <si>
    <t>3207023-9195-3XL</t>
  </si>
  <si>
    <t>4074214010</t>
  </si>
  <si>
    <t>BOGOTA' PRO DRYSTAR JACKET ICE GRAY DARK GRAY YELLOW FLUO 4XL</t>
  </si>
  <si>
    <t>3207023-9195-4XL</t>
  </si>
  <si>
    <t>HUSKER WATERPROOF JACKET BLACK BLACK XXL</t>
  </si>
  <si>
    <t>3208123-1100-XXL</t>
  </si>
  <si>
    <t>HUSKER WATERPROOF JACKET BLACK BLACK 3XL</t>
  </si>
  <si>
    <t>3208123-1100-3XL</t>
  </si>
  <si>
    <t>HUSKER WATERPROOF JACKET BLACK BLACK 4XL</t>
  </si>
  <si>
    <t>3208123-1100-4XL</t>
  </si>
  <si>
    <t>HUSKER WATERPROOF JACKET NIGHT NAVY XXL</t>
  </si>
  <si>
    <t>3208123-7160-XXL</t>
  </si>
  <si>
    <t>HUSKER WATERPROOF JACKET NIGHT NAVY 3XL</t>
  </si>
  <si>
    <t>3208123-7160-3XL</t>
  </si>
  <si>
    <t>HUSKER WATERPROOF JACKET NIGHT NAVY 4XL</t>
  </si>
  <si>
    <t>3208123-7160-4XL</t>
  </si>
  <si>
    <t>482-8975L</t>
  </si>
  <si>
    <t>482-8975M</t>
  </si>
  <si>
    <t>482-8975S</t>
  </si>
  <si>
    <t>482-8975X</t>
  </si>
  <si>
    <t>482-89752X</t>
  </si>
  <si>
    <t>AMT-10R DRYSTAR XF JACKET FUR GRAY PALE BROWN SPC ORANGE XXL</t>
  </si>
  <si>
    <t>3209623-9684-XXL</t>
  </si>
  <si>
    <t>482-89753X</t>
  </si>
  <si>
    <t>AMT-10R DRYSTAR XF JACKET FUR GRAY PALE BROWN SPC ORANGE 3XL</t>
  </si>
  <si>
    <t>3209623-9684-3XL</t>
  </si>
  <si>
    <t>482-89754X</t>
  </si>
  <si>
    <t>AMT-10R DRYSTAR XF JACKET FUR GRAY PALE BROWN SPC ORANGE 4XL</t>
  </si>
  <si>
    <t>3209623-9684-4XL</t>
  </si>
  <si>
    <t>STELLA ALYA SPORT WATERPROOF JACKET BLACK BLACK XXL</t>
  </si>
  <si>
    <t>3216123-1100-XXL</t>
  </si>
  <si>
    <t>STELLA BOGOTA' PRO DRYSTAR JACKET BLACK BLACK XXL</t>
  </si>
  <si>
    <t>3217023-1100-XXL</t>
  </si>
  <si>
    <t>STELLA BOGOTA' PRO DRYSTAR JACKET ICE GRAY DARK GRAY WHITE XXL</t>
  </si>
  <si>
    <t>3217023-9142-XXL</t>
  </si>
  <si>
    <t>STELLA ANDES V3 DRYSTAR JACKET DARK BLUE BLACK XXL</t>
  </si>
  <si>
    <t>3217521-7109-XXL</t>
  </si>
  <si>
    <t>MONTEIRA DRYSTAR XF PANTS BLACK BLACK XXL</t>
  </si>
  <si>
    <t>3225123-1100-XXL</t>
  </si>
  <si>
    <t>MONTEIRA DRYSTAR XF PANTS BLACK BLACK 3XL</t>
  </si>
  <si>
    <t>3225123-1100-3XL</t>
  </si>
  <si>
    <t>MONTEIRA DRYSTAR XF PANTS BLACK BLACK 4XL</t>
  </si>
  <si>
    <t>3225123-1100-4XL</t>
  </si>
  <si>
    <t>MONTEIRA DRYSTAR XF PANTS SHORT BLACK BLACK XXL</t>
  </si>
  <si>
    <t>3225323-1100-XXL</t>
  </si>
  <si>
    <t>MONTEIRA DRYSTAR XF PANTS LONG BLACK BLACK XXL</t>
  </si>
  <si>
    <t>3225423-1100-XXL</t>
  </si>
  <si>
    <t>MONTEIRA DRYSTAR XF PANTS LONG BLACK BLACK 3XL</t>
  </si>
  <si>
    <t>3225423-1100-3XL</t>
  </si>
  <si>
    <t>MONTEIRA DRYSTAR XF PANTS LONG BLACK BLACK 4XL</t>
  </si>
  <si>
    <t>3225423-1100-4XL</t>
  </si>
  <si>
    <t>MONTEIRA DRYSTAR XF PANTS LONG BLACK BLACK 5XL</t>
  </si>
  <si>
    <t>3225423-1100-5XL</t>
  </si>
  <si>
    <t>BOGOTA' PRO DRYSTAR 3 SEASONS PANTS SHORT BLACK BLACK XXL</t>
  </si>
  <si>
    <t>3226823-1100-XXL</t>
  </si>
  <si>
    <t>BOGOTA' PRO DRYSTAR 3 SEASONS PANTS SHORT BLACK BLACK 3XL</t>
  </si>
  <si>
    <t>3226823-1100-3XL</t>
  </si>
  <si>
    <t>BOGOTA' PRO DRYSTAR 3 SEASONS PANTS SHORT BLACK BLACK 4XL</t>
  </si>
  <si>
    <t>3226823-1100-4XL</t>
  </si>
  <si>
    <t>BOGOTA' PRO DRYSTAR 3 SEASONS PANTS BLACK BLACK XXL</t>
  </si>
  <si>
    <t>3226923-1100-XXL</t>
  </si>
  <si>
    <t>BOGOTA' PRO DRYSTAR 3 SEASONS PANTS BLACK BLACK 3XL</t>
  </si>
  <si>
    <t>3226923-1100-3XL</t>
  </si>
  <si>
    <t>BOGOTA' PRO DRYSTAR 3 SEASONS PANTS BLACK BLACK 4XL</t>
  </si>
  <si>
    <t>3226923-1100-4XL</t>
  </si>
  <si>
    <t>BOGOTA' PRO DRYSTAR 3 SEASONS PANTS DARK GRAY YELLOW FLUO XXL</t>
  </si>
  <si>
    <t>3226923-9350-XXL</t>
  </si>
  <si>
    <t>BOGOTA' PRO DRYSTAR 3 SEASONS PANTS DARK GRAY YELLOW FLUO 3XL</t>
  </si>
  <si>
    <t>3226923-9350-3XL</t>
  </si>
  <si>
    <t>BOGOTA' PRO DRYSTAR 3 SEASONS PANTS DARK GRAY YELLOW FLUO 4XL</t>
  </si>
  <si>
    <t>3226923-9350-4XL</t>
  </si>
  <si>
    <t>4301215506</t>
  </si>
  <si>
    <t>4301215505</t>
  </si>
  <si>
    <t>4301215504</t>
  </si>
  <si>
    <t>4301215507</t>
  </si>
  <si>
    <t>4301215508</t>
  </si>
  <si>
    <t>BOGOTA' PRO DRYSTAR 4 SEASONS PANTS BLACK BLACK XXL</t>
  </si>
  <si>
    <t>3227023-1100-XXL</t>
  </si>
  <si>
    <t>4301215509</t>
  </si>
  <si>
    <t>BOGOTA' PRO DRYSTAR 4 SEASONS PANTS BLACK BLACK 3XL</t>
  </si>
  <si>
    <t>3227023-1100-3XL</t>
  </si>
  <si>
    <t>4301215510</t>
  </si>
  <si>
    <t>BOGOTA' PRO DRYSTAR 4 SEASONS PANTS BLACK BLACK 4XL</t>
  </si>
  <si>
    <t>3227023-1100-4XL</t>
  </si>
  <si>
    <t>4301215511</t>
  </si>
  <si>
    <t>BOGOTA' PRO DRYSTAR 4 SEASONS PANTS BLACK BLACK 5XL</t>
  </si>
  <si>
    <t>3227023-1100-5XL</t>
  </si>
  <si>
    <t>4301215512</t>
  </si>
  <si>
    <t>BOGOTA' PRO DRYSTAR 4 SEASONS PANTS BLACK BLACK 6XL</t>
  </si>
  <si>
    <t>3227023-1100-6XL</t>
  </si>
  <si>
    <t>BOGOTA' PRO DRYSTAR 4 SEASONS PANTS ICE GRAY DARK GRAY YELLOW FLUO XXL</t>
  </si>
  <si>
    <t>3227023-9195-XXL</t>
  </si>
  <si>
    <t>BOGOTA' PRO DRYSTAR 4 SEASONS PANTS ICE GRAY DARK GRAY YELLOW FLUO 3XL</t>
  </si>
  <si>
    <t>3227023-9195-3XL</t>
  </si>
  <si>
    <t>BOGOTA' PRO DRYSTAR 4 SEASONS PANTS ICE GRAY DARK GRAY YELLOW FLUO 4XL</t>
  </si>
  <si>
    <t>3227023-9195-4XL</t>
  </si>
  <si>
    <t>BOGOTA' PRO DRYSTAR 4 SEASONS PANTS SHORT BLACK BLACK XXL</t>
  </si>
  <si>
    <t>3227123-1100-XXL</t>
  </si>
  <si>
    <t>BOGOTA' PRO DRYSTAR 4 SEASONS PANTS SHORT BLACK BLACK 3XL</t>
  </si>
  <si>
    <t>3227123-1100-3XL</t>
  </si>
  <si>
    <t>BOGOTA' PRO DRYSTAR 4 SEASONS PANTS SHORT BLACK BLACK 4XL</t>
  </si>
  <si>
    <t>3227123-1100-4XL</t>
  </si>
  <si>
    <t>BOGOTA' PRO DRYSTAR 4 SEASONS PANTS LONG BLACK BLACK XXL</t>
  </si>
  <si>
    <t>3227223-1100-XXL</t>
  </si>
  <si>
    <t>BOGOTA' PRO DRYSTAR 4 SEASONS PANTS LONG BLACK BLACK 3XL</t>
  </si>
  <si>
    <t>3227223-1100-3XL</t>
  </si>
  <si>
    <t>BOGOTA' PRO DRYSTAR 4 SEASONS PANTS LONG BLACK BLACK 4XL</t>
  </si>
  <si>
    <t>3227223-1100-4XL</t>
  </si>
  <si>
    <t>482-8985L</t>
  </si>
  <si>
    <t>482-8985M</t>
  </si>
  <si>
    <t>482-8985S</t>
  </si>
  <si>
    <t>482-8985X</t>
  </si>
  <si>
    <t>482-89852X</t>
  </si>
  <si>
    <t>AMT-10R DRYSTAR XF PANTS PALE BROWN XXL</t>
  </si>
  <si>
    <t>3229623-8640-XXL</t>
  </si>
  <si>
    <t>482-89853X</t>
  </si>
  <si>
    <t>AMT-10R DRYSTAR XF PANTS PALE BROWN 3XL</t>
  </si>
  <si>
    <t>3229623-8640-3XL</t>
  </si>
  <si>
    <t>482-89854X</t>
  </si>
  <si>
    <t>AMT-10R DRYSTAR XF PANTS PALE BROWN 4XL</t>
  </si>
  <si>
    <t>3229623-8640-4XL</t>
  </si>
  <si>
    <t>STELLA BOGOTA' PRO DRYSTAR 4 SEASONS PANTS BLACK BLACK XXL</t>
  </si>
  <si>
    <t>3237023-1100-XXL</t>
  </si>
  <si>
    <t>C-10 WATERPROOF PARKA BLACK REFLEX XXL</t>
  </si>
  <si>
    <t>3257023-1119-XXL</t>
  </si>
  <si>
    <t>C-10 WATERPROOF PARKA BLACK REFLEX 3XL</t>
  </si>
  <si>
    <t>3257023-1119-3XL</t>
  </si>
  <si>
    <t>C-10 WATERPROOF PARKA BLACK REFLEX 4XL</t>
  </si>
  <si>
    <t>3257023-1119-4XL</t>
  </si>
  <si>
    <t>C-10 WATERPROOF PARKA FOREST XXL</t>
  </si>
  <si>
    <t>3257023-618-XXL</t>
  </si>
  <si>
    <t>C-10 WATERPROOF PARKA FOREST 3XL</t>
  </si>
  <si>
    <t>3257023-618-3XL</t>
  </si>
  <si>
    <t>C-10 WATERPROOF PARKA FOREST 4XL</t>
  </si>
  <si>
    <t>3257023-618-4XL</t>
  </si>
  <si>
    <t>T SP-5 RIDEKNIT JACKET BLACK BLACK XXL</t>
  </si>
  <si>
    <t>3304021-1100-XXL</t>
  </si>
  <si>
    <t>T SP-5 RIDEKNIT JACKET BLACK BLACK 3XL</t>
  </si>
  <si>
    <t>3304021-1100-3XL</t>
  </si>
  <si>
    <t>T SP-5 RIDEKNIT JACKET BLACK BLACK 4XL</t>
  </si>
  <si>
    <t>3304021-1100-4XL</t>
  </si>
  <si>
    <t>MORPH JACKET BLACK TAR GRAY XXL</t>
  </si>
  <si>
    <t>3309423-1169-XXL</t>
  </si>
  <si>
    <t>MORPH JACKET BLACK TAR GRAY 3XL</t>
  </si>
  <si>
    <t>3309423-1169-3XL</t>
  </si>
  <si>
    <t>MORPH JACKET BLACK TAR GRAY 4XL</t>
  </si>
  <si>
    <t>3309423-1169-4XL</t>
  </si>
  <si>
    <t>MORPH JACKET TAR GRAY BLACK SPICY ORANGE XXL</t>
  </si>
  <si>
    <t>3309423-9614-XXL</t>
  </si>
  <si>
    <t>MORPH JACKET TAR GRAY BLACK SPICY ORANGE 3XL</t>
  </si>
  <si>
    <t>3309423-9614-3XL</t>
  </si>
  <si>
    <t>MORPH JACKET TAR GRAY BLACK SPICY ORANGE 4XL</t>
  </si>
  <si>
    <t>3309423-9614-4XL</t>
  </si>
  <si>
    <t>CALIBER SLIM FIT TECH RIDING PANTS BLACK BLACK 28</t>
  </si>
  <si>
    <t>3327723-1100-28</t>
  </si>
  <si>
    <t>CALIBER SLIM FIT TECH RIDING PANTS BLACK BLACK 30</t>
  </si>
  <si>
    <t>3327723-1100-30</t>
  </si>
  <si>
    <t>CALIBER SLIM FIT TECH RIDING PANTS BLACK BLACK 31</t>
  </si>
  <si>
    <t>3327723-1100-31</t>
  </si>
  <si>
    <t>CALIBER SLIM FIT TECH RIDING PANTS BLACK BLACK 32</t>
  </si>
  <si>
    <t>3327723-1100-32</t>
  </si>
  <si>
    <t>CALIBER SLIM FIT TECH RIDING PANTS BLACK BLACK 33</t>
  </si>
  <si>
    <t>3327723-1100-33</t>
  </si>
  <si>
    <t>CALIBER SLIM FIT TECH RIDING PANTS BLACK BLACK 34</t>
  </si>
  <si>
    <t>3327723-1100-34</t>
  </si>
  <si>
    <t>CALIBER SLIM FIT TECH RIDING PANTS BLACK BLACK 36</t>
  </si>
  <si>
    <t>3327723-1100-36</t>
  </si>
  <si>
    <t>CALIBER SLIM FIT TECH RIDING PANTS BLACK BLACK 38</t>
  </si>
  <si>
    <t>3327723-1100-38</t>
  </si>
  <si>
    <t>CALIBER SLIM FIT TECH RIDING PANTS BLACK BLACK 40</t>
  </si>
  <si>
    <t>3327723-1100-40</t>
  </si>
  <si>
    <t>CALIBER SLIM FIT TECH RIDING PANTS VETIVER 28</t>
  </si>
  <si>
    <t>3327723-6050-28</t>
  </si>
  <si>
    <t>CALIBER SLIM FIT TECH RIDING PANTS VETIVER 30</t>
  </si>
  <si>
    <t>3327723-6050-30</t>
  </si>
  <si>
    <t>CALIBER SLIM FIT TECH RIDING PANTS VETIVER 31</t>
  </si>
  <si>
    <t>3327723-6050-31</t>
  </si>
  <si>
    <t>CALIBER SLIM FIT TECH RIDING PANTS VETIVER 32</t>
  </si>
  <si>
    <t>3327723-6050-32</t>
  </si>
  <si>
    <t>CALIBER SLIM FIT TECH RIDING PANTS VETIVER 33</t>
  </si>
  <si>
    <t>3327723-6050-33</t>
  </si>
  <si>
    <t>CALIBER SLIM FIT TECH RIDING PANTS VETIVER 34</t>
  </si>
  <si>
    <t>3327723-6050-34</t>
  </si>
  <si>
    <t>CALIBER SLIM FIT TECH RIDING PANTS VETIVER 36</t>
  </si>
  <si>
    <t>3327723-6050-36</t>
  </si>
  <si>
    <t>CALIBER SLIM FIT TECH RIDING PANTS VETIVER 38</t>
  </si>
  <si>
    <t>3327723-6050-38</t>
  </si>
  <si>
    <t>CALIBER SLIM FIT TECH RIDING PANTS VETIVER 40</t>
  </si>
  <si>
    <t>3327723-6050-40</t>
  </si>
  <si>
    <t>STRATOS REGULAR FIT TECH RIDING PANTS BLACK BLACK 28</t>
  </si>
  <si>
    <t>3327823-1100-28</t>
  </si>
  <si>
    <t>STRATOS REGULAR FIT TECH RIDING PANTS BLACK BLACK 30</t>
  </si>
  <si>
    <t>3327823-1100-30</t>
  </si>
  <si>
    <t>STRATOS REGULAR FIT TECH RIDING PANTS BLACK BLACK 31</t>
  </si>
  <si>
    <t>3327823-1100-31</t>
  </si>
  <si>
    <t>STRATOS REGULAR FIT TECH RIDING PANTS BLACK BLACK 32</t>
  </si>
  <si>
    <t>3327823-1100-32</t>
  </si>
  <si>
    <t>STRATOS REGULAR FIT TECH RIDING PANTS BLACK BLACK 33</t>
  </si>
  <si>
    <t>3327823-1100-33</t>
  </si>
  <si>
    <t>STRATOS REGULAR FIT TECH RIDING PANTS BLACK BLACK 34</t>
  </si>
  <si>
    <t>3327823-1100-34</t>
  </si>
  <si>
    <t>STRATOS REGULAR FIT TECH RIDING PANTS BLACK BLACK 36</t>
  </si>
  <si>
    <t>3327823-1100-36</t>
  </si>
  <si>
    <t>STRATOS REGULAR FIT TECH RIDING PANTS BLACK BLACK 38</t>
  </si>
  <si>
    <t>3327823-1100-38</t>
  </si>
  <si>
    <t>STRATOS REGULAR FIT TECH RIDING PANTS BLACK BLACK 40</t>
  </si>
  <si>
    <t>3327823-1100-40</t>
  </si>
  <si>
    <t>STRATOS REGULAR FIT TECH RIDING PANTS DARK BLUE 28</t>
  </si>
  <si>
    <t>3327823-7300-28</t>
  </si>
  <si>
    <t>STRATOS REGULAR FIT TECH RIDING PANTS DARK BLUE 30</t>
  </si>
  <si>
    <t>3327823-7300-30</t>
  </si>
  <si>
    <t>STRATOS REGULAR FIT TECH RIDING PANTS DARK BLUE 31</t>
  </si>
  <si>
    <t>3327823-7300-31</t>
  </si>
  <si>
    <t>STRATOS REGULAR FIT TECH RIDING PANTS DARK BLUE 32</t>
  </si>
  <si>
    <t>3327823-7300-32</t>
  </si>
  <si>
    <t>STRATOS REGULAR FIT TECH RIDING PANTS DARK BLUE 33</t>
  </si>
  <si>
    <t>3327823-7300-33</t>
  </si>
  <si>
    <t>STRATOS REGULAR FIT TECH RIDING PANTS DARK BLUE 34</t>
  </si>
  <si>
    <t>3327823-7300-34</t>
  </si>
  <si>
    <t>STRATOS REGULAR FIT TECH RIDING PANTS DARK BLUE 36</t>
  </si>
  <si>
    <t>3327823-7300-36</t>
  </si>
  <si>
    <t>STRATOS REGULAR FIT TECH RIDING PANTS DARK BLUE 38</t>
  </si>
  <si>
    <t>3327823-7300-38</t>
  </si>
  <si>
    <t>STRATOS REGULAR FIT TECH RIDING PANTS DARK BLUE 40</t>
  </si>
  <si>
    <t>3327823-7300-40</t>
  </si>
  <si>
    <t>CERIUM DENIM TECH RIDING PANTS BLACK WASHED 28</t>
  </si>
  <si>
    <t>3329723-117-28</t>
  </si>
  <si>
    <t>CERIUM DENIM TECH RIDING PANTS BLACK WASHED 30</t>
  </si>
  <si>
    <t>3329723-117-30</t>
  </si>
  <si>
    <t>CERIUM DENIM TECH RIDING PANTS BLACK WASHED 31</t>
  </si>
  <si>
    <t>3329723-117-31</t>
  </si>
  <si>
    <t>CERIUM DENIM TECH RIDING PANTS BLACK WASHED 32</t>
  </si>
  <si>
    <t>3329723-117-32</t>
  </si>
  <si>
    <t>CERIUM DENIM TECH RIDING PANTS BLACK WASHED 33</t>
  </si>
  <si>
    <t>3329723-117-33</t>
  </si>
  <si>
    <t>CERIUM DENIM TECH RIDING PANTS BLACK WASHED 34</t>
  </si>
  <si>
    <t>3329723-117-34</t>
  </si>
  <si>
    <t>CERIUM DENIM TECH RIDING PANTS BLACK WASHED 36</t>
  </si>
  <si>
    <t>3329723-117-36</t>
  </si>
  <si>
    <t>CERIUM DENIM TECH RIDING PANTS BLACK WASHED 38</t>
  </si>
  <si>
    <t>3329723-117-38</t>
  </si>
  <si>
    <t>CERIUM DENIM TECH RIDING PANTS BLACK WASHED 40</t>
  </si>
  <si>
    <t>3329723-117-40</t>
  </si>
  <si>
    <t>BANSHEE WOMEN'S LEGGINGS VETIVER XXL</t>
  </si>
  <si>
    <t>3339919-6050-XXL</t>
  </si>
  <si>
    <t>BANSHEE WOMEN'S LEGGINGS MELANGE GRAY XXL</t>
  </si>
  <si>
    <t>3339919-95-XXL</t>
  </si>
  <si>
    <t>SMX-1 DRYSTAR GLOVES BLACK RED FLUO XXL</t>
  </si>
  <si>
    <t>3520723-1030-XXL</t>
  </si>
  <si>
    <t>SMX-1 DRYSTAR GLOVES BLACK RED FLUO 3XL</t>
  </si>
  <si>
    <t>3520723-1030-3XL</t>
  </si>
  <si>
    <t>SMX-1 DRYSTAR GLOVES BLACK BLACK XXL</t>
  </si>
  <si>
    <t>3520723-1100-XXL</t>
  </si>
  <si>
    <t>SMX-1 DRYSTAR GLOVES BLACK BLACK 3XL</t>
  </si>
  <si>
    <t>3520723-1100-3XL</t>
  </si>
  <si>
    <t>SMX-1 DRYSTAR GLOVES BLACK WHITE XXL</t>
  </si>
  <si>
    <t>3520723-12-XXL</t>
  </si>
  <si>
    <t>SMX-1 DRYSTAR GLOVES BLACK WHITE 3XL</t>
  </si>
  <si>
    <t>3520723-12-3XL</t>
  </si>
  <si>
    <t>HYDE XT DRYSTAR XF GLOVES BLACK BLACK XXL</t>
  </si>
  <si>
    <t>3522523-1100-XXL</t>
  </si>
  <si>
    <t>HYDE XT DRYSTAR XF GLOVES BLACK BLACK 3XL</t>
  </si>
  <si>
    <t>3522523-1100-3XL</t>
  </si>
  <si>
    <t>HYDE XT DRYSTAR XF GLOVES BLACK BRIGHT RED XXL</t>
  </si>
  <si>
    <t>3522523-1303-XXL</t>
  </si>
  <si>
    <t>HYDE XT DRYSTAR XF GLOVES BLACK BRIGHT RED 3XL</t>
  </si>
  <si>
    <t>3522523-1303-3XL</t>
  </si>
  <si>
    <t>HYDE XT DRYSTAR XF GLOVES FIRE RED BLACK XXL</t>
  </si>
  <si>
    <t>3522523-3131-XXL</t>
  </si>
  <si>
    <t>HYDE XT DRYSTAR XF GLOVES FIRE RED BLACK 3XL</t>
  </si>
  <si>
    <t>3522523-3131-3XL</t>
  </si>
  <si>
    <t>BOULDER GORE-TEX® GLOVES WITH GORE GRIP TECHNOLOGY BLACK BLACK XXL</t>
  </si>
  <si>
    <t>3525523-1100-XXL</t>
  </si>
  <si>
    <t>BOULDER GORE-TEX® GLOVES WITH GORE GRIP TECHNOLOGY BLACK BLACK 3XL</t>
  </si>
  <si>
    <t>3525523-1100-3XL</t>
  </si>
  <si>
    <t>BOGOTA' DRYSTAR XF GLOVES BLACK BLACK XXL</t>
  </si>
  <si>
    <t>3527123-1100-XXL</t>
  </si>
  <si>
    <t>BOGOTA' DRYSTAR XF GLOVES BLACK BLACK 3XL</t>
  </si>
  <si>
    <t>3527123-1100-3XL</t>
  </si>
  <si>
    <t>ANDES V3 DRYSTAR GLOVE BLACK DARK BLUE XXL</t>
  </si>
  <si>
    <t>3527521-1267-XXL</t>
  </si>
  <si>
    <t>ANDES V3 DRYSTAR GLOVE BLACK DARK BLUE 3XL</t>
  </si>
  <si>
    <t>3527521-1267-3XL</t>
  </si>
  <si>
    <t>AMT-10 DRYSTAR XF WINTER GLOVES BLACK DARK GRAY XXL</t>
  </si>
  <si>
    <t>3529623-111-XXL</t>
  </si>
  <si>
    <t>AMT-10 DRYSTAR XF WINTER GLOVES BLACK DARK GRAY 3XL</t>
  </si>
  <si>
    <t>3529623-111-3XL</t>
  </si>
  <si>
    <t>SP-8 V3 GLOVES BLACK WHITE RED FLUO XXL</t>
  </si>
  <si>
    <t>3558321-1231-XXL</t>
  </si>
  <si>
    <t>SP-8 V3 GLOVES BLACK WHITE RED FLUO 3XL</t>
  </si>
  <si>
    <t>3558321-1231-3XL</t>
  </si>
  <si>
    <t>SP-8 V3 GLOVES BLACK WHITE RED FLUO 4XL</t>
  </si>
  <si>
    <t>3558321-1231-4XL</t>
  </si>
  <si>
    <t>NEO WATERPROOF HOODIE BLACK BLACK XXL</t>
  </si>
  <si>
    <t>4208023-1100-XXL</t>
  </si>
  <si>
    <t>NEO WATERPROOF HOODIE BLACK BLACK 3XL</t>
  </si>
  <si>
    <t>4208023-1100-3XL</t>
  </si>
  <si>
    <t>NEO WATERPROOF HOODIE BLACK BLACK 4XL</t>
  </si>
  <si>
    <t>4208023-1100-4XL</t>
  </si>
  <si>
    <t>NEO WATERPROOF HOODIE TAR GRAY BLACK XXL</t>
  </si>
  <si>
    <t>4208023-9610-XXL</t>
  </si>
  <si>
    <t>NEO WATERPROOF HOODIE TAR GRAY BLACK 3XL</t>
  </si>
  <si>
    <t>4208023-9610-3XL</t>
  </si>
  <si>
    <t>NEO WATERPROOF HOODIE TAR GRAY BLACK 4XL</t>
  </si>
  <si>
    <t>4208023-9610-4XL</t>
  </si>
  <si>
    <t>SHERPA HOODIE BLACK REFLEX XXL</t>
  </si>
  <si>
    <t>4208123-1119-XXL</t>
  </si>
  <si>
    <t>SHERPA HOODIE BLACK REFLEX 3XL</t>
  </si>
  <si>
    <t>4208123-1119-3XL</t>
  </si>
  <si>
    <t>SHERPA HOODIE BLACK REFLEX 4XL</t>
  </si>
  <si>
    <t>4208123-1119-4XL</t>
  </si>
  <si>
    <t>SHERPA HOODIE BLACK TAR GRAY RED FLUO XXL</t>
  </si>
  <si>
    <t>4208123-1134-XXL</t>
  </si>
  <si>
    <t>SHERPA HOODIE BLACK TAR GRAY RED FLUO 3XL</t>
  </si>
  <si>
    <t>4208123-1134-3XL</t>
  </si>
  <si>
    <t>SHERPA HOODIE BLACK TAR GRAY RED FLUO 4XL</t>
  </si>
  <si>
    <t>4208123-1134-4XL</t>
  </si>
  <si>
    <t>SHERPA HOODIE TAR GRAY BLACK YELLOW FLUO XXL</t>
  </si>
  <si>
    <t>4208123-9151-XXL</t>
  </si>
  <si>
    <t>SHERPA HOODIE TAR GRAY BLACK YELLOW FLUO 3XL</t>
  </si>
  <si>
    <t>4208123-9151-3XL</t>
  </si>
  <si>
    <t>SHERPA HOODIE TAR GRAY BLACK YELLOW FLUO 4XL</t>
  </si>
  <si>
    <t>4208123-9151-4XL</t>
  </si>
  <si>
    <t>4046000506</t>
  </si>
  <si>
    <t>4046000505</t>
  </si>
  <si>
    <t>4046000504</t>
  </si>
  <si>
    <t>4046000507</t>
  </si>
  <si>
    <t>4046000508</t>
  </si>
  <si>
    <t>AGELESS HOODIE BLACK XXL</t>
  </si>
  <si>
    <t>4209221-10-XXL</t>
  </si>
  <si>
    <t>4046000509</t>
  </si>
  <si>
    <t>AGELESS HOODIE BLACK 3XL</t>
  </si>
  <si>
    <t>4209221-10-3XL</t>
  </si>
  <si>
    <t>4046000510</t>
  </si>
  <si>
    <t>AGELESS HOODIE BLACK 4XL</t>
  </si>
  <si>
    <t>4209221-10-4XL</t>
  </si>
  <si>
    <t>STELLA NEO WATERPROOF HOODIE BLACK BLACK XXL</t>
  </si>
  <si>
    <t>4218023-1100-XXL</t>
  </si>
  <si>
    <t>BIONIC ACTION V2 PROTECTION JACKET BLACK XXL</t>
  </si>
  <si>
    <t>6506823-10-XXL</t>
  </si>
  <si>
    <t>BIONIC ACTION V2 PROTECTION JACKET SAND BLACK TANGERINE XXL</t>
  </si>
  <si>
    <t>6506823-814-XXL</t>
  </si>
  <si>
    <t>BIONIC ACTION V2 PROTECTION JACKET GRAY BLACK YELLOW FLUO XXL</t>
  </si>
  <si>
    <t>6506823-915-XXL</t>
  </si>
  <si>
    <t>4497219106</t>
  </si>
  <si>
    <t>4497219105</t>
  </si>
  <si>
    <t>4497219104</t>
  </si>
  <si>
    <t>3120519-10-60</t>
  </si>
  <si>
    <t>4751518-922-S/M</t>
  </si>
  <si>
    <t>4751518-922-L/XL</t>
  </si>
  <si>
    <t>4751518-922-XXL</t>
  </si>
  <si>
    <t>2010020-10-7</t>
  </si>
  <si>
    <t>2010020-10-8</t>
  </si>
  <si>
    <t>2010020-10-9</t>
  </si>
  <si>
    <t>2010020-10-10</t>
  </si>
  <si>
    <t>2010020-10-11</t>
  </si>
  <si>
    <t>2010020-10-12</t>
  </si>
  <si>
    <t>2010020-10-13</t>
  </si>
  <si>
    <t>2010020-10-14</t>
  </si>
  <si>
    <t>2010020-1143-7</t>
  </si>
  <si>
    <t>2010020-1143-8</t>
  </si>
  <si>
    <t>2010020-1143-9</t>
  </si>
  <si>
    <t>2010020-1143-10</t>
  </si>
  <si>
    <t>2010020-1143-11</t>
  </si>
  <si>
    <t>2010020-1143-12</t>
  </si>
  <si>
    <t>2010020-1143-13</t>
  </si>
  <si>
    <t>2010020-1143-14</t>
  </si>
  <si>
    <t>2010020-125-7</t>
  </si>
  <si>
    <t>2010020-125-8</t>
  </si>
  <si>
    <t>2010020-125-9</t>
  </si>
  <si>
    <t>2010020-125-10</t>
  </si>
  <si>
    <t>2010020-125-11</t>
  </si>
  <si>
    <t>2010020-125-12</t>
  </si>
  <si>
    <t>2010020-125-13</t>
  </si>
  <si>
    <t>2010020-125-14</t>
  </si>
  <si>
    <t>2010020-20-7</t>
  </si>
  <si>
    <t>2010020-20-8</t>
  </si>
  <si>
    <t>2010020-20-9</t>
  </si>
  <si>
    <t>2010020-20-10</t>
  </si>
  <si>
    <t>2010020-20-11</t>
  </si>
  <si>
    <t>2010020-20-12</t>
  </si>
  <si>
    <t>2010020-20-13</t>
  </si>
  <si>
    <t>2010020-20-14</t>
  </si>
  <si>
    <t>2857421-616-9</t>
  </si>
  <si>
    <t>2857421-616-10</t>
  </si>
  <si>
    <t>2857421-616-11</t>
  </si>
  <si>
    <t>2857421-616-12</t>
  </si>
  <si>
    <t>2857421-616-13</t>
  </si>
  <si>
    <t>2857421-616-14</t>
  </si>
  <si>
    <t>3566221-10-S</t>
  </si>
  <si>
    <t>3566221-10-M</t>
  </si>
  <si>
    <t>3566221-10-L</t>
  </si>
  <si>
    <t>3566221-10-XL</t>
  </si>
  <si>
    <t>3566221-6123-S</t>
  </si>
  <si>
    <t>3566221-6123-M</t>
  </si>
  <si>
    <t>3566221-6123-L</t>
  </si>
  <si>
    <t>3566221-6123-XL</t>
  </si>
  <si>
    <t>2857421-10-9</t>
  </si>
  <si>
    <t>2857421-10-10</t>
  </si>
  <si>
    <t>2857421-10-11</t>
  </si>
  <si>
    <t>2857421-10-12</t>
  </si>
  <si>
    <t>2857421-10-13</t>
  </si>
  <si>
    <t>2857421-10-14</t>
  </si>
  <si>
    <t>3307421-10-S</t>
  </si>
  <si>
    <t>3307421-10-M</t>
  </si>
  <si>
    <t>3307421-10-L</t>
  </si>
  <si>
    <t>3307421-10-XL</t>
  </si>
  <si>
    <t>4207421-10-S</t>
  </si>
  <si>
    <t>4207421-10-M</t>
  </si>
  <si>
    <t>4207421-10-L</t>
  </si>
  <si>
    <t>4207421-10-XL</t>
  </si>
  <si>
    <t>4219721-10-M</t>
  </si>
  <si>
    <t>4219721-10-S</t>
  </si>
  <si>
    <t>4219721-10-L</t>
  </si>
  <si>
    <t>4219721-10-XL</t>
  </si>
  <si>
    <t>2857421-10-6</t>
  </si>
  <si>
    <t>2857421-10-7</t>
  </si>
  <si>
    <t>2857421-10-8</t>
  </si>
  <si>
    <t>2857421-616-6</t>
  </si>
  <si>
    <t>2857421-616-7</t>
  </si>
  <si>
    <t>2857421-616-8</t>
  </si>
  <si>
    <t>0610019-41-XS/M</t>
  </si>
  <si>
    <t>0610019-41-L/XXL</t>
  </si>
  <si>
    <t>3567122-1303-S</t>
  </si>
  <si>
    <t>3567122-1303-M</t>
  </si>
  <si>
    <t>3567122-1303-L</t>
  </si>
  <si>
    <t>3567122-1711-S</t>
  </si>
  <si>
    <t>3567122-1711-M</t>
  </si>
  <si>
    <t>3567122-1711-L</t>
  </si>
  <si>
    <t>3569422-1100-S</t>
  </si>
  <si>
    <t>3569422-1100-M</t>
  </si>
  <si>
    <t>3569422-1100-L</t>
  </si>
  <si>
    <t>2223017-153-36</t>
  </si>
  <si>
    <t>2223017-153-37</t>
  </si>
  <si>
    <t>2223017-153-38</t>
  </si>
  <si>
    <t>2223017-153-39</t>
  </si>
  <si>
    <t>2223017-153-40</t>
  </si>
  <si>
    <t>2223017-153-41</t>
  </si>
  <si>
    <t>2223017-153-42</t>
  </si>
  <si>
    <t>2223017-153-43</t>
  </si>
  <si>
    <t>2223017-153-44</t>
  </si>
  <si>
    <t>2223017-153-45</t>
  </si>
  <si>
    <t>2223017-153-46</t>
  </si>
  <si>
    <t>2223017-153-47</t>
  </si>
  <si>
    <t>2223017-153-48</t>
  </si>
  <si>
    <t>2223017-153-49</t>
  </si>
  <si>
    <t>2223017-153-50</t>
  </si>
  <si>
    <t>2443023-13-38</t>
  </si>
  <si>
    <t>2443023-13-39</t>
  </si>
  <si>
    <t>2443023-13-40</t>
  </si>
  <si>
    <t>2443023-13-41</t>
  </si>
  <si>
    <t>2443023-13-42</t>
  </si>
  <si>
    <t>2443023-13-43</t>
  </si>
  <si>
    <t>2443023-13-44</t>
  </si>
  <si>
    <t>2443023-13-45</t>
  </si>
  <si>
    <t>2443023-13-46</t>
  </si>
  <si>
    <t>2443023-13-47</t>
  </si>
  <si>
    <t>2443023-13-48</t>
  </si>
  <si>
    <t>2540719-111-6</t>
  </si>
  <si>
    <t>2540719-111-7</t>
  </si>
  <si>
    <t>2540719-111-8</t>
  </si>
  <si>
    <t>2540719-111-9</t>
  </si>
  <si>
    <t>2540719-111-10</t>
  </si>
  <si>
    <t>2540719-111-11</t>
  </si>
  <si>
    <t>2540719-111-12</t>
  </si>
  <si>
    <t>2540719-111-13</t>
  </si>
  <si>
    <t>2540719-111-14</t>
  </si>
  <si>
    <t>2542015-1531-6</t>
  </si>
  <si>
    <t>2542015-1531-7</t>
  </si>
  <si>
    <t>2542015-1531-8</t>
  </si>
  <si>
    <t>2542015-1531-9</t>
  </si>
  <si>
    <t>2542015-1531-10</t>
  </si>
  <si>
    <t>2542015-1531-11</t>
  </si>
  <si>
    <t>2542015-1531-12</t>
  </si>
  <si>
    <t>2542015-1531-13</t>
  </si>
  <si>
    <t>2542015-1531-14</t>
  </si>
  <si>
    <t>2543123-1015-7</t>
  </si>
  <si>
    <t>2543123-1015-8</t>
  </si>
  <si>
    <t>2543123-1015-9</t>
  </si>
  <si>
    <t>2543123-1015-10</t>
  </si>
  <si>
    <t>2543123-1015-11</t>
  </si>
  <si>
    <t>2543123-1015-12</t>
  </si>
  <si>
    <t>2543123-1015-13</t>
  </si>
  <si>
    <t>2543123-1015-14</t>
  </si>
  <si>
    <t>2543123-1189-7</t>
  </si>
  <si>
    <t>2543123-1189-8</t>
  </si>
  <si>
    <t>2543123-1189-9</t>
  </si>
  <si>
    <t>2543123-1189-10</t>
  </si>
  <si>
    <t>2543123-1189-11</t>
  </si>
  <si>
    <t>2543123-1189-12</t>
  </si>
  <si>
    <t>2543123-1189-13</t>
  </si>
  <si>
    <t>2543123-1189-14</t>
  </si>
  <si>
    <t>2543123-157-7</t>
  </si>
  <si>
    <t>2543123-157-8</t>
  </si>
  <si>
    <t>2543123-157-9</t>
  </si>
  <si>
    <t>2543123-157-10</t>
  </si>
  <si>
    <t>2543123-157-11</t>
  </si>
  <si>
    <t>2543123-157-12</t>
  </si>
  <si>
    <t>2543123-157-13</t>
  </si>
  <si>
    <t>2543123-157-14</t>
  </si>
  <si>
    <t>2543223-1161-5</t>
  </si>
  <si>
    <t>2543223-1161-6</t>
  </si>
  <si>
    <t>2543223-1161-7</t>
  </si>
  <si>
    <t>2543223-1161-8</t>
  </si>
  <si>
    <t>2543223-1161-9</t>
  </si>
  <si>
    <t>2543223-1161-10</t>
  </si>
  <si>
    <t>2543223-1161-11</t>
  </si>
  <si>
    <t>2543223-1832-5</t>
  </si>
  <si>
    <t>2543223-1832-6</t>
  </si>
  <si>
    <t>2543223-1832-7</t>
  </si>
  <si>
    <t>2543223-1832-8</t>
  </si>
  <si>
    <t>2543223-1832-9</t>
  </si>
  <si>
    <t>2543223-1832-10</t>
  </si>
  <si>
    <t>2543223-1832-11</t>
  </si>
  <si>
    <t>2544519-153-6</t>
  </si>
  <si>
    <t>2544519-153-7</t>
  </si>
  <si>
    <t>2544519-153-8</t>
  </si>
  <si>
    <t>2544519-153-9</t>
  </si>
  <si>
    <t>2544519-153-10</t>
  </si>
  <si>
    <t>2544519-153-11</t>
  </si>
  <si>
    <t>2544519-153-12</t>
  </si>
  <si>
    <t>2544519-153-13</t>
  </si>
  <si>
    <t>2544519-153-14</t>
  </si>
  <si>
    <t>2611820-1705-6</t>
  </si>
  <si>
    <t>2611820-1705-7</t>
  </si>
  <si>
    <t>2611820-1705-8</t>
  </si>
  <si>
    <t>2611820-1705-9</t>
  </si>
  <si>
    <t>2611820-1705-10</t>
  </si>
  <si>
    <t>2611820-1705-11</t>
  </si>
  <si>
    <t>2611820-1705-12</t>
  </si>
  <si>
    <t>2611820-1705-13</t>
  </si>
  <si>
    <t>2611820-1705-14</t>
  </si>
  <si>
    <t>3205123-1303-L</t>
  </si>
  <si>
    <t>3205123-1303-M</t>
  </si>
  <si>
    <t>3205123-1303-S</t>
  </si>
  <si>
    <t>3205123-1303-XL</t>
  </si>
  <si>
    <t>3205123-9063-L</t>
  </si>
  <si>
    <t>3205123-9063-M</t>
  </si>
  <si>
    <t>3205123-9063-S</t>
  </si>
  <si>
    <t>3205123-9063-XL</t>
  </si>
  <si>
    <t>3205123-9617-L</t>
  </si>
  <si>
    <t>3205123-9617-M</t>
  </si>
  <si>
    <t>3205123-9617-S</t>
  </si>
  <si>
    <t>3205123-9617-XL</t>
  </si>
  <si>
    <t>3206323-1100-L</t>
  </si>
  <si>
    <t>3206323-1100-M</t>
  </si>
  <si>
    <t>3206323-1100-S</t>
  </si>
  <si>
    <t>3206323-1100-XL</t>
  </si>
  <si>
    <t>3206423-111-L</t>
  </si>
  <si>
    <t>3206423-111-M</t>
  </si>
  <si>
    <t>3206423-111-S</t>
  </si>
  <si>
    <t>3206423-111-XL</t>
  </si>
  <si>
    <t>3206423-12-L</t>
  </si>
  <si>
    <t>3206423-12-M</t>
  </si>
  <si>
    <t>3206423-12-S</t>
  </si>
  <si>
    <t>3206423-12-XL</t>
  </si>
  <si>
    <t>3206423-1342-L</t>
  </si>
  <si>
    <t>3206423-1342-M</t>
  </si>
  <si>
    <t>3206423-1342-S</t>
  </si>
  <si>
    <t>3206423-1342-XL</t>
  </si>
  <si>
    <t>3206523-111-L</t>
  </si>
  <si>
    <t>3206523-111-M</t>
  </si>
  <si>
    <t>3206523-111-S</t>
  </si>
  <si>
    <t>3206523-111-XL</t>
  </si>
  <si>
    <t>3206523-1993-L</t>
  </si>
  <si>
    <t>3206523-1993-M</t>
  </si>
  <si>
    <t>3206523-1993-S</t>
  </si>
  <si>
    <t>3206523-1993-XL</t>
  </si>
  <si>
    <t>3206523-7161-L</t>
  </si>
  <si>
    <t>3206523-7161-M</t>
  </si>
  <si>
    <t>3206523-7161-S</t>
  </si>
  <si>
    <t>3206523-7161-XL</t>
  </si>
  <si>
    <t>3207023-1100-L</t>
  </si>
  <si>
    <t>3207023-1100-M</t>
  </si>
  <si>
    <t>3207023-1100-S</t>
  </si>
  <si>
    <t>3207023-1100-XL</t>
  </si>
  <si>
    <t>3207023-6055-L</t>
  </si>
  <si>
    <t>3207023-6055-M</t>
  </si>
  <si>
    <t>3207023-6055-S</t>
  </si>
  <si>
    <t>3207023-6055-XL</t>
  </si>
  <si>
    <t>3207023-7093-L</t>
  </si>
  <si>
    <t>3207023-7093-M</t>
  </si>
  <si>
    <t>3207023-7093-S</t>
  </si>
  <si>
    <t>3207023-7093-XL</t>
  </si>
  <si>
    <t>3207023-9195-L</t>
  </si>
  <si>
    <t>3207023-9195-M</t>
  </si>
  <si>
    <t>3207023-9195-S</t>
  </si>
  <si>
    <t>3207023-9195-XL</t>
  </si>
  <si>
    <t>3208123-1100-L</t>
  </si>
  <si>
    <t>3208123-1100-M</t>
  </si>
  <si>
    <t>3208123-1100-S</t>
  </si>
  <si>
    <t>3208123-1100-XL</t>
  </si>
  <si>
    <t>3208123-7160-L</t>
  </si>
  <si>
    <t>3208123-7160-M</t>
  </si>
  <si>
    <t>3208123-7160-S</t>
  </si>
  <si>
    <t>3208123-7160-XL</t>
  </si>
  <si>
    <t>3209623-9684-L</t>
  </si>
  <si>
    <t>3209623-9684-M</t>
  </si>
  <si>
    <t>3209623-9684-S</t>
  </si>
  <si>
    <t>3209623-9684-XL</t>
  </si>
  <si>
    <t>3216123-1100-L</t>
  </si>
  <si>
    <t>3216123-1100-M</t>
  </si>
  <si>
    <t>3216123-1100-S</t>
  </si>
  <si>
    <t>3216123-1100-XL</t>
  </si>
  <si>
    <t>3217023-1100-L</t>
  </si>
  <si>
    <t>3217023-1100-M</t>
  </si>
  <si>
    <t>3217023-1100-S</t>
  </si>
  <si>
    <t>3217023-1100-XL</t>
  </si>
  <si>
    <t>3217023-9142-L</t>
  </si>
  <si>
    <t>3217023-9142-M</t>
  </si>
  <si>
    <t>3217023-9142-S</t>
  </si>
  <si>
    <t>3217023-9142-XL</t>
  </si>
  <si>
    <t>3217521-7109-L</t>
  </si>
  <si>
    <t>3217521-7109-M</t>
  </si>
  <si>
    <t>3217521-7109-S</t>
  </si>
  <si>
    <t>3217521-7109-XL</t>
  </si>
  <si>
    <t>3225123-1100-L</t>
  </si>
  <si>
    <t>3225123-1100-M</t>
  </si>
  <si>
    <t>3225123-1100-S</t>
  </si>
  <si>
    <t>3225123-1100-XL</t>
  </si>
  <si>
    <t>3225323-1100-L</t>
  </si>
  <si>
    <t>3225323-1100-M</t>
  </si>
  <si>
    <t>3225323-1100-XL</t>
  </si>
  <si>
    <t>3225423-1100-L</t>
  </si>
  <si>
    <t>3225423-1100-M</t>
  </si>
  <si>
    <t>3225423-1100-S</t>
  </si>
  <si>
    <t>3225423-1100-XL</t>
  </si>
  <si>
    <t>3226823-1100-L</t>
  </si>
  <si>
    <t>3226823-1100-M</t>
  </si>
  <si>
    <t>3226823-1100-S</t>
  </si>
  <si>
    <t>3226823-1100-XL</t>
  </si>
  <si>
    <t>3226923-1100-L</t>
  </si>
  <si>
    <t>3226923-1100-M</t>
  </si>
  <si>
    <t>3226923-1100-S</t>
  </si>
  <si>
    <t>3226923-1100-XL</t>
  </si>
  <si>
    <t>3226923-9350-L</t>
  </si>
  <si>
    <t>3226923-9350-M</t>
  </si>
  <si>
    <t>3226923-9350-S</t>
  </si>
  <si>
    <t>3226923-9350-XL</t>
  </si>
  <si>
    <t>3227023-1100-L</t>
  </si>
  <si>
    <t>3227023-1100-M</t>
  </si>
  <si>
    <t>3227023-1100-S</t>
  </si>
  <si>
    <t>3227023-1100-XL</t>
  </si>
  <si>
    <t>3227023-9195-L</t>
  </si>
  <si>
    <t>3227023-9195-M</t>
  </si>
  <si>
    <t>3227023-9195-S</t>
  </si>
  <si>
    <t>3227023-9195-XL</t>
  </si>
  <si>
    <t>3227123-1100-L</t>
  </si>
  <si>
    <t>3227123-1100-M</t>
  </si>
  <si>
    <t>3227123-1100-S</t>
  </si>
  <si>
    <t>3227123-1100-XL</t>
  </si>
  <si>
    <t>3227223-1100-L</t>
  </si>
  <si>
    <t>3227223-1100-M</t>
  </si>
  <si>
    <t>3227223-1100-S</t>
  </si>
  <si>
    <t>3227223-1100-XL</t>
  </si>
  <si>
    <t>3229623-8640-L</t>
  </si>
  <si>
    <t>3229623-8640-M</t>
  </si>
  <si>
    <t>3229623-8640-S</t>
  </si>
  <si>
    <t>3229623-8640-XL</t>
  </si>
  <si>
    <t>3237023-1100-L</t>
  </si>
  <si>
    <t>3237023-1100-M</t>
  </si>
  <si>
    <t>3237023-1100-S</t>
  </si>
  <si>
    <t>3237023-1100-XL</t>
  </si>
  <si>
    <t>3257023-1119-L</t>
  </si>
  <si>
    <t>3257023-1119-M</t>
  </si>
  <si>
    <t>3257023-1119-S</t>
  </si>
  <si>
    <t>3257023-1119-XL</t>
  </si>
  <si>
    <t>3257023-618-L</t>
  </si>
  <si>
    <t>3257023-618-M</t>
  </si>
  <si>
    <t>3257023-618-S</t>
  </si>
  <si>
    <t>3257023-618-XL</t>
  </si>
  <si>
    <t>3304021-1100-L</t>
  </si>
  <si>
    <t>3304021-1100-M</t>
  </si>
  <si>
    <t>3304021-1100-S</t>
  </si>
  <si>
    <t>3304021-1100-XL</t>
  </si>
  <si>
    <t>3309423-1169-L</t>
  </si>
  <si>
    <t>3309423-1169-M</t>
  </si>
  <si>
    <t>3309423-1169-S</t>
  </si>
  <si>
    <t>3309423-1169-XL</t>
  </si>
  <si>
    <t>3309423-9614-L</t>
  </si>
  <si>
    <t>3309423-9614-M</t>
  </si>
  <si>
    <t>3309423-9614-S</t>
  </si>
  <si>
    <t>3309423-9614-XL</t>
  </si>
  <si>
    <t>3337123-7202-24</t>
  </si>
  <si>
    <t>3337123-7202-26</t>
  </si>
  <si>
    <t>3337123-7202-27</t>
  </si>
  <si>
    <t>3337123-7202-28</t>
  </si>
  <si>
    <t>3337123-7202-29</t>
  </si>
  <si>
    <t>3337123-7202-30</t>
  </si>
  <si>
    <t>3337123-7202-31</t>
  </si>
  <si>
    <t>3337123-7202-32</t>
  </si>
  <si>
    <t>3337123-7202-34</t>
  </si>
  <si>
    <t>3339323-1202-24</t>
  </si>
  <si>
    <t>3339323-1202-26</t>
  </si>
  <si>
    <t>3339323-1202-27</t>
  </si>
  <si>
    <t>3339323-1202-28</t>
  </si>
  <si>
    <t>3339323-1202-29</t>
  </si>
  <si>
    <t>3339323-1202-30</t>
  </si>
  <si>
    <t>3339323-1202-31</t>
  </si>
  <si>
    <t>3339323-1202-32</t>
  </si>
  <si>
    <t>3339323-1202-34</t>
  </si>
  <si>
    <t>3339323-7310-24</t>
  </si>
  <si>
    <t>3339323-7310-26</t>
  </si>
  <si>
    <t>3339323-7310-27</t>
  </si>
  <si>
    <t>3339323-7310-28</t>
  </si>
  <si>
    <t>3339323-7310-29</t>
  </si>
  <si>
    <t>3339323-7310-30</t>
  </si>
  <si>
    <t>3339323-7310-31</t>
  </si>
  <si>
    <t>3339323-7310-32</t>
  </si>
  <si>
    <t>3339323-7310-34</t>
  </si>
  <si>
    <t>3339919-6050-L</t>
  </si>
  <si>
    <t>3339919-6050-M</t>
  </si>
  <si>
    <t>3339919-6050-S</t>
  </si>
  <si>
    <t>3339919-6050-XL</t>
  </si>
  <si>
    <t>3339919-6050-XS</t>
  </si>
  <si>
    <t>3339919-95-L</t>
  </si>
  <si>
    <t>3339919-95-M</t>
  </si>
  <si>
    <t>3339919-95-S</t>
  </si>
  <si>
    <t>3339919-95-XL</t>
  </si>
  <si>
    <t>3339919-95-XS</t>
  </si>
  <si>
    <t>3520723-1030-L</t>
  </si>
  <si>
    <t>3520723-1030-M</t>
  </si>
  <si>
    <t>3520723-1030-S</t>
  </si>
  <si>
    <t>3520723-1030-XL</t>
  </si>
  <si>
    <t>3520723-1100-L</t>
  </si>
  <si>
    <t>3520723-1100-M</t>
  </si>
  <si>
    <t>3520723-1100-S</t>
  </si>
  <si>
    <t>3520723-1100-XL</t>
  </si>
  <si>
    <t>3520723-12-L</t>
  </si>
  <si>
    <t>3520723-12-M</t>
  </si>
  <si>
    <t>3520723-12-S</t>
  </si>
  <si>
    <t>3520723-12-XL</t>
  </si>
  <si>
    <t>3522523-1100-L</t>
  </si>
  <si>
    <t>3522523-1100-M</t>
  </si>
  <si>
    <t>3522523-1100-S</t>
  </si>
  <si>
    <t>3522523-1100-XL</t>
  </si>
  <si>
    <t>3522523-1303-L</t>
  </si>
  <si>
    <t>3522523-1303-M</t>
  </si>
  <si>
    <t>3522523-1303-S</t>
  </si>
  <si>
    <t>3522523-1303-XL</t>
  </si>
  <si>
    <t>3522523-3131-L</t>
  </si>
  <si>
    <t>3522523-3131-M</t>
  </si>
  <si>
    <t>3522523-3131-S</t>
  </si>
  <si>
    <t>3522523-3131-XL</t>
  </si>
  <si>
    <t>3525523-1100-L</t>
  </si>
  <si>
    <t>3525523-1100-M</t>
  </si>
  <si>
    <t>3525523-1100-S</t>
  </si>
  <si>
    <t>3525523-1100-XL</t>
  </si>
  <si>
    <t>3527123-1100-L</t>
  </si>
  <si>
    <t>3527123-1100-M</t>
  </si>
  <si>
    <t>3527123-1100-S</t>
  </si>
  <si>
    <t>3527123-1100-XL</t>
  </si>
  <si>
    <t>3527521-1267-L</t>
  </si>
  <si>
    <t>3527521-1267-M</t>
  </si>
  <si>
    <t>3527521-1267-S</t>
  </si>
  <si>
    <t>3527521-1267-XL</t>
  </si>
  <si>
    <t>3529623-111-L</t>
  </si>
  <si>
    <t>3529623-111-M</t>
  </si>
  <si>
    <t>3529623-111-S</t>
  </si>
  <si>
    <t>3529623-111-XL</t>
  </si>
  <si>
    <t>3558321-1231-L</t>
  </si>
  <si>
    <t>3558321-1231-M</t>
  </si>
  <si>
    <t>3558321-1231-S</t>
  </si>
  <si>
    <t>3558321-1231-XL</t>
  </si>
  <si>
    <t>4208023-1100-L</t>
  </si>
  <si>
    <t>4208023-1100-M</t>
  </si>
  <si>
    <t>4208023-1100-S</t>
  </si>
  <si>
    <t>4208023-1100-XL</t>
  </si>
  <si>
    <t>4208023-9610-L</t>
  </si>
  <si>
    <t>4208023-9610-M</t>
  </si>
  <si>
    <t>4208023-9610-S</t>
  </si>
  <si>
    <t>4208023-9610-XL</t>
  </si>
  <si>
    <t>4208123-1119-L</t>
  </si>
  <si>
    <t>4208123-1119-M</t>
  </si>
  <si>
    <t>4208123-1119-S</t>
  </si>
  <si>
    <t>4208123-1119-XL</t>
  </si>
  <si>
    <t>4208123-1134-L</t>
  </si>
  <si>
    <t>4208123-1134-M</t>
  </si>
  <si>
    <t>4208123-1134-S</t>
  </si>
  <si>
    <t>4208123-1134-XL</t>
  </si>
  <si>
    <t>4208123-9151-L</t>
  </si>
  <si>
    <t>4208123-9151-M</t>
  </si>
  <si>
    <t>4208123-9151-S</t>
  </si>
  <si>
    <t>4208123-9151-XL</t>
  </si>
  <si>
    <t>4209221-10-L</t>
  </si>
  <si>
    <t>4209221-10-M</t>
  </si>
  <si>
    <t>4209221-10-S</t>
  </si>
  <si>
    <t>4209221-10-XL</t>
  </si>
  <si>
    <t>4218023-1100-L</t>
  </si>
  <si>
    <t>4218023-1100-M</t>
  </si>
  <si>
    <t>4218023-1100-S</t>
  </si>
  <si>
    <t>4218023-1100-XL</t>
  </si>
  <si>
    <t>4218023-1100-XS</t>
  </si>
  <si>
    <t>6508123-009-L</t>
  </si>
  <si>
    <t>6508123-009-M</t>
  </si>
  <si>
    <t>6508123-009-S</t>
  </si>
  <si>
    <t>6508123-009-XL</t>
  </si>
  <si>
    <t>6508123-009-XS</t>
  </si>
  <si>
    <t>6526323-003-L</t>
  </si>
  <si>
    <t>6526323-003-M</t>
  </si>
  <si>
    <t>6526323-003-S</t>
  </si>
  <si>
    <t>COPPER GLOVES TEAK S</t>
  </si>
  <si>
    <t>COPPER GLOVES TEAK M</t>
  </si>
  <si>
    <t>COPPER GLOVES TEAK L</t>
  </si>
  <si>
    <t>COPPER GLOVES TEAK XL</t>
  </si>
  <si>
    <t>COPPER GLOVES TEAK XXL</t>
  </si>
  <si>
    <t>COPPER GLOVES TEAK 3XL</t>
  </si>
  <si>
    <t>SX-1 YOUTH KNEE PROTECTOR BLACK/RED L/XL</t>
  </si>
  <si>
    <t>482-7504S</t>
  </si>
  <si>
    <t>482-7505M</t>
  </si>
  <si>
    <t>482-7506L</t>
  </si>
  <si>
    <t>482-7507X</t>
  </si>
  <si>
    <t>482-75082X</t>
  </si>
  <si>
    <t>TECH T BRIGHT RED BLACK WHITE 5</t>
  </si>
  <si>
    <t>2004017-3016-5</t>
  </si>
  <si>
    <t>TECH T BRIGHT RED BLACK WHITE 6</t>
  </si>
  <si>
    <t>2004017-3016-6</t>
  </si>
  <si>
    <t>TECH T BRIGHT RED BLACK WHITE 7</t>
  </si>
  <si>
    <t>2004017-3016-7</t>
  </si>
  <si>
    <t>TECH T BRIGHT RED BLACK WHITE 8</t>
  </si>
  <si>
    <t>2004017-3016-8</t>
  </si>
  <si>
    <t>TECH T BRIGHT RED BLACK WHITE 9</t>
  </si>
  <si>
    <t>2004017-3016-9</t>
  </si>
  <si>
    <t>TECH T BRIGHT RED BLACK WHITE 10</t>
  </si>
  <si>
    <t>2004017-3016-10</t>
  </si>
  <si>
    <t>TECH T BRIGHT RED BLACK WHITE 11</t>
  </si>
  <si>
    <t>2004017-3016-11</t>
  </si>
  <si>
    <t>TECH T BRIGHT RED BLACK WHITE 12</t>
  </si>
  <si>
    <t>2004017-3016-12</t>
  </si>
  <si>
    <t>TECH T BRIGHT RED BLACK WHITE 13</t>
  </si>
  <si>
    <t>2004017-3016-13</t>
  </si>
  <si>
    <t>TECH 10 BLACK RED FLUO 7</t>
  </si>
  <si>
    <t>2010020-1030-7</t>
  </si>
  <si>
    <t>TECH 10 BLACK RED FLUO 8</t>
  </si>
  <si>
    <t>2010020-1030-8</t>
  </si>
  <si>
    <t>TECH 10 BLACK RED FLUO 9</t>
  </si>
  <si>
    <t>2010020-1030-9</t>
  </si>
  <si>
    <t>TECH 10 BLACK RED FLUO 10</t>
  </si>
  <si>
    <t>2010020-1030-10</t>
  </si>
  <si>
    <t>TECH 10 BLACK RED FLUO 11</t>
  </si>
  <si>
    <t>2010020-1030-11</t>
  </si>
  <si>
    <t>TECH 10 BLACK RED FLUO 12</t>
  </si>
  <si>
    <t>2010020-1030-12</t>
  </si>
  <si>
    <t>TECH 10 BLACK RED FLUO 13</t>
  </si>
  <si>
    <t>2010020-1030-13</t>
  </si>
  <si>
    <t>TECH 10 BLACK RED FLUO 14</t>
  </si>
  <si>
    <t>2010020-1030-14</t>
  </si>
  <si>
    <t>TECH 10 BLACK RED FLUO ORANGE FLUO WHT 7</t>
  </si>
  <si>
    <t>2010020-1332-7</t>
  </si>
  <si>
    <t>TECH 10 BLACK RED FLUO ORANGE FLUO WHT 8</t>
  </si>
  <si>
    <t>2010020-1332-8</t>
  </si>
  <si>
    <t>TECH 10 BLACK RED FLUO ORANGE FLUO WHT 9</t>
  </si>
  <si>
    <t>2010020-1332-9</t>
  </si>
  <si>
    <t>TECH 10 BLACK RED FLUO ORANGE FLUO WHT 10</t>
  </si>
  <si>
    <t>2010020-1332-10</t>
  </si>
  <si>
    <t>TECH 10 BLACK RED FLUO ORANGE FLUO WHT 11</t>
  </si>
  <si>
    <t>2010020-1332-11</t>
  </si>
  <si>
    <t>TECH 10 BLACK RED FLUO ORANGE FLUO WHT 12</t>
  </si>
  <si>
    <t>2010020-1332-12</t>
  </si>
  <si>
    <t>TECH 10 BLACK RED FLUO ORANGE FLUO WHT 13</t>
  </si>
  <si>
    <t>2010020-1332-13</t>
  </si>
  <si>
    <t>TECH 10 BLACK RED FLUO ORANGE FLUO WHT 14</t>
  </si>
  <si>
    <t>2010020-1332-14</t>
  </si>
  <si>
    <t>2010020-312-8</t>
  </si>
  <si>
    <t>2010020-312-9</t>
  </si>
  <si>
    <t>2010020-312-10</t>
  </si>
  <si>
    <t>2010020-312-11</t>
  </si>
  <si>
    <t>2010020-312-12</t>
  </si>
  <si>
    <t>TECH 10 BLUE BLACK 7</t>
  </si>
  <si>
    <t>2010020-713-7</t>
  </si>
  <si>
    <t>TECH 10 BLUE BLACK 8</t>
  </si>
  <si>
    <t>2010020-713-8</t>
  </si>
  <si>
    <t>TECH 10 BLUE BLACK 9</t>
  </si>
  <si>
    <t>2010020-713-9</t>
  </si>
  <si>
    <t>TECH 10 BLUE BLACK 10</t>
  </si>
  <si>
    <t>2010020-713-10</t>
  </si>
  <si>
    <t>TECH 10 BLUE BLACK 11</t>
  </si>
  <si>
    <t>2010020-713-11</t>
  </si>
  <si>
    <t>TECH 10 BLUE BLACK 12</t>
  </si>
  <si>
    <t>2010020-713-12</t>
  </si>
  <si>
    <t>TECH 10 BLUE BLACK 13</t>
  </si>
  <si>
    <t>2010020-713-13</t>
  </si>
  <si>
    <t>TECH 10 BLUE BLACK 14</t>
  </si>
  <si>
    <t>2010020-713-14</t>
  </si>
  <si>
    <t>TECH 10 SUPERVENTED BLACK ENAMEL BLUE PURPLE WHITE 7</t>
  </si>
  <si>
    <t>2010520-1792-7</t>
  </si>
  <si>
    <t>TECH 10 SUPERVENTED BLACK ENAMEL BLUE PURPLE WHITE 8</t>
  </si>
  <si>
    <t>2010520-1792-8</t>
  </si>
  <si>
    <t>TECH 10 SUPERVENTED BLACK ENAMEL BLUE PURPLE WHITE 9</t>
  </si>
  <si>
    <t>2010520-1792-9</t>
  </si>
  <si>
    <t>TECH 10 SUPERVENTED BLACK ENAMEL BLUE PURPLE WHITE 10</t>
  </si>
  <si>
    <t>2010520-1792-10</t>
  </si>
  <si>
    <t>TECH 10 SUPERVENTED BLACK ENAMEL BLUE PURPLE WHITE 11</t>
  </si>
  <si>
    <t>2010520-1792-11</t>
  </si>
  <si>
    <t>TECH 10 SUPERVENTED BLACK ENAMEL BLUE PURPLE WHITE 12</t>
  </si>
  <si>
    <t>2010520-1792-12</t>
  </si>
  <si>
    <t>TECH 10 SUPERVENTED BLACK ENAMEL BLUE PURPLE WHITE 13</t>
  </si>
  <si>
    <t>2010520-1792-13</t>
  </si>
  <si>
    <t>TECH 10 SUPERVENTED BLACK ENAMEL BLUE PURPLE WHITE 14</t>
  </si>
  <si>
    <t>2010520-1792-14</t>
  </si>
  <si>
    <t>TECH 10 SUPERVENTED WHITE BRIGHT RED 7</t>
  </si>
  <si>
    <t>2010520-2230-7</t>
  </si>
  <si>
    <t>TECH 10 SUPERVENTED WHITE BRIGHT RED 8</t>
  </si>
  <si>
    <t>2010520-2230-8</t>
  </si>
  <si>
    <t>TECH 10 SUPERVENTED WHITE BRIGHT RED 9</t>
  </si>
  <si>
    <t>2010520-2230-9</t>
  </si>
  <si>
    <t>TECH 10 SUPERVENTED WHITE BRIGHT RED 10</t>
  </si>
  <si>
    <t>2010520-2230-10</t>
  </si>
  <si>
    <t>TECH 10 SUPERVENTED WHITE BRIGHT RED 11</t>
  </si>
  <si>
    <t>2010520-2230-11</t>
  </si>
  <si>
    <t>TECH 10 SUPERVENTED WHITE BRIGHT RED 12</t>
  </si>
  <si>
    <t>2010520-2230-12</t>
  </si>
  <si>
    <t>TECH 10 SUPERVENTED WHITE BRIGHT RED 13</t>
  </si>
  <si>
    <t>2010520-2230-13</t>
  </si>
  <si>
    <t>TECH 10 SUPERVENTED WHITE BRIGHT RED 14</t>
  </si>
  <si>
    <t>2010520-2230-14</t>
  </si>
  <si>
    <t>TECH 7 BLACK DARK BLUE RED WHITE 5</t>
  </si>
  <si>
    <t>2012014-1732-5</t>
  </si>
  <si>
    <t>TECH 7 BLACK DARK BLUE RED WHITE 6</t>
  </si>
  <si>
    <t>2012014-1732-6</t>
  </si>
  <si>
    <t>TECH 7 BLACK DARK BLUE RED WHITE 7</t>
  </si>
  <si>
    <t>2012014-1732-7</t>
  </si>
  <si>
    <t>TECH 7 BLACK DARK BLUE RED WHITE 8</t>
  </si>
  <si>
    <t>2012014-1732-8</t>
  </si>
  <si>
    <t>TECH 7 BLACK DARK BLUE RED WHITE 9</t>
  </si>
  <si>
    <t>2012014-1732-9</t>
  </si>
  <si>
    <t>TECH 7 BLACK DARK BLUE RED WHITE 10</t>
  </si>
  <si>
    <t>2012014-1732-10</t>
  </si>
  <si>
    <t>TECH 7 BLACK DARK BLUE RED WHITE 11</t>
  </si>
  <si>
    <t>2012014-1732-11</t>
  </si>
  <si>
    <t>TECH 7 BLACK DARK BLUE RED WHITE 12</t>
  </si>
  <si>
    <t>2012014-1732-12</t>
  </si>
  <si>
    <t>TECH 7 BLACK DARK BLUE RED WHITE 13</t>
  </si>
  <si>
    <t>2012014-1732-13</t>
  </si>
  <si>
    <t>TECH 7 BLACK DARK BLUE RED WHITE 14</t>
  </si>
  <si>
    <t>2012014-1732-14</t>
  </si>
  <si>
    <t>TECH 7 BLACK DARK BLUE RED WHITE 15</t>
  </si>
  <si>
    <t>2012014-1732-15</t>
  </si>
  <si>
    <t>TECH 7 BLACK DARK BLUE RED WHITE 16</t>
  </si>
  <si>
    <t>2012014-1732-16</t>
  </si>
  <si>
    <t>TECH 7 BLACK ENAMEL BLUE YELLOW FLUO 5</t>
  </si>
  <si>
    <t>2012014-1795-5</t>
  </si>
  <si>
    <t>TECH 7 BLACK ENAMEL BLUE YELLOW FLUO 6</t>
  </si>
  <si>
    <t>2012014-1795-6</t>
  </si>
  <si>
    <t>TECH 7 BLACK ENAMEL BLUE YELLOW FLUO 7</t>
  </si>
  <si>
    <t>2012014-1795-7</t>
  </si>
  <si>
    <t>TECH 7 BLACK ENAMEL BLUE YELLOW FLUO 8</t>
  </si>
  <si>
    <t>2012014-1795-8</t>
  </si>
  <si>
    <t>TECH 7 BLACK ENAMEL BLUE YELLOW FLUO 9</t>
  </si>
  <si>
    <t>2012014-1795-9</t>
  </si>
  <si>
    <t>TECH 7 BLACK ENAMEL BLUE YELLOW FLUO 10</t>
  </si>
  <si>
    <t>2012014-1795-10</t>
  </si>
  <si>
    <t>TECH 7 BLACK ENAMEL BLUE YELLOW FLUO 11</t>
  </si>
  <si>
    <t>2012014-1795-11</t>
  </si>
  <si>
    <t>TECH 7 BLACK ENAMEL BLUE YELLOW FLUO 12</t>
  </si>
  <si>
    <t>2012014-1795-12</t>
  </si>
  <si>
    <t>TECH 7 BLACK ENAMEL BLUE YELLOW FLUO 13</t>
  </si>
  <si>
    <t>2012014-1795-13</t>
  </si>
  <si>
    <t>TECH 7 BLACK ENAMEL BLUE YELLOW FLUO 14</t>
  </si>
  <si>
    <t>2012014-1795-14</t>
  </si>
  <si>
    <t>TECH 7 BLACK ENAMEL BLUE YELLOW FLUO 15</t>
  </si>
  <si>
    <t>2012014-1795-15</t>
  </si>
  <si>
    <t>TECH 7 BLACK ENAMEL BLUE YELLOW FLUO 16</t>
  </si>
  <si>
    <t>2012014-1795-16</t>
  </si>
  <si>
    <t>TECH 7 ENDURO BLACK RED FLUO 5</t>
  </si>
  <si>
    <t>2012114-1030-5</t>
  </si>
  <si>
    <t>TECH 7 ENDURO BLACK RED FLUO 6</t>
  </si>
  <si>
    <t>2012114-1030-6</t>
  </si>
  <si>
    <t>TECH 7 ENDURO BLACK RED FLUO 7</t>
  </si>
  <si>
    <t>2012114-1030-7</t>
  </si>
  <si>
    <t>TECH 7 ENDURO BLACK RED FLUO 8</t>
  </si>
  <si>
    <t>2012114-1030-8</t>
  </si>
  <si>
    <t>TECH 7 ENDURO BLACK RED FLUO 9</t>
  </si>
  <si>
    <t>2012114-1030-9</t>
  </si>
  <si>
    <t>TECH 7 ENDURO BLACK RED FLUO 10</t>
  </si>
  <si>
    <t>2012114-1030-10</t>
  </si>
  <si>
    <t>TECH 7 ENDURO BLACK RED FLUO 11</t>
  </si>
  <si>
    <t>2012114-1030-11</t>
  </si>
  <si>
    <t>TECH 7 ENDURO BLACK RED FLUO 12</t>
  </si>
  <si>
    <t>2012114-1030-12</t>
  </si>
  <si>
    <t>TECH 7 ENDURO BLACK RED FLUO 13</t>
  </si>
  <si>
    <t>2012114-1030-13</t>
  </si>
  <si>
    <t>TECH 7 ENDURO BLACK RED FLUO 14</t>
  </si>
  <si>
    <t>2012114-1030-14</t>
  </si>
  <si>
    <t>TECH 7 ENDURO BLACK RED FLUO 15</t>
  </si>
  <si>
    <t>2012114-1030-15</t>
  </si>
  <si>
    <t>TECH 7 ENDURO BLACK RED FLUO 16</t>
  </si>
  <si>
    <t>2012114-1030-16</t>
  </si>
  <si>
    <t>TECH 3 WHITE BRIGHT RED DARK BLUE 5</t>
  </si>
  <si>
    <t>2013018-2307-5</t>
  </si>
  <si>
    <t>TECH 3 WHITE BRIGHT RED DARK BLUE 6</t>
  </si>
  <si>
    <t>2013018-2307-6</t>
  </si>
  <si>
    <t>TECH 3 WHITE BRIGHT RED DARK BLUE 7</t>
  </si>
  <si>
    <t>2013018-2307-7</t>
  </si>
  <si>
    <t>TECH 3 WHITE BRIGHT RED DARK BLUE 8</t>
  </si>
  <si>
    <t>2013018-2307-8</t>
  </si>
  <si>
    <t>TECH 3 WHITE BRIGHT RED DARK BLUE 9</t>
  </si>
  <si>
    <t>2013018-2307-9</t>
  </si>
  <si>
    <t>TECH 3 WHITE BRIGHT RED DARK BLUE 10</t>
  </si>
  <si>
    <t>2013018-2307-10</t>
  </si>
  <si>
    <t>TECH 3 WHITE BRIGHT RED DARK BLUE 11</t>
  </si>
  <si>
    <t>2013018-2307-11</t>
  </si>
  <si>
    <t>TECH 3 WHITE BRIGHT RED DARK BLUE 12</t>
  </si>
  <si>
    <t>2013018-2307-12</t>
  </si>
  <si>
    <t>TECH 3 WHITE BRIGHT RED DARK BLUE 13</t>
  </si>
  <si>
    <t>2013018-2307-13</t>
  </si>
  <si>
    <t>TECH 3 WHITE BRIGHT RED DARK BLUE 14</t>
  </si>
  <si>
    <t>2013018-2307-14</t>
  </si>
  <si>
    <t>TECH 3 WHITE BRIGHT RED DARK BLUE 15</t>
  </si>
  <si>
    <t>2013018-2307-15</t>
  </si>
  <si>
    <t>TECH 3 WHITE BRIGHT RED DARK BLUE 16</t>
  </si>
  <si>
    <t>2013018-2307-16</t>
  </si>
  <si>
    <t>TECH 3 BRIGHT RED DARK BLUE YELLOW FL 5</t>
  </si>
  <si>
    <t>2013018-3375-5</t>
  </si>
  <si>
    <t>TECH 3 BRIGHT RED DARK BLUE YELLOW FL 6</t>
  </si>
  <si>
    <t>2013018-3375-6</t>
  </si>
  <si>
    <t>TECH 3 BRIGHT RED DARK BLUE YELLOW FL 7</t>
  </si>
  <si>
    <t>2013018-3375-7</t>
  </si>
  <si>
    <t>TECH 3 BRIGHT RED DARK BLUE YELLOW FL 8</t>
  </si>
  <si>
    <t>2013018-3375-8</t>
  </si>
  <si>
    <t>TECH 3 BRIGHT RED DARK BLUE YELLOW FL 9</t>
  </si>
  <si>
    <t>2013018-3375-9</t>
  </si>
  <si>
    <t>TECH 3 BRIGHT RED DARK BLUE YELLOW FL 10</t>
  </si>
  <si>
    <t>2013018-3375-10</t>
  </si>
  <si>
    <t>TECH 3 BRIGHT RED DARK BLUE YELLOW FL 11</t>
  </si>
  <si>
    <t>2013018-3375-11</t>
  </si>
  <si>
    <t>TECH 3 BRIGHT RED DARK BLUE YELLOW FL 12</t>
  </si>
  <si>
    <t>2013018-3375-12</t>
  </si>
  <si>
    <t>TECH 3 BRIGHT RED DARK BLUE YELLOW FL 13</t>
  </si>
  <si>
    <t>2013018-3375-13</t>
  </si>
  <si>
    <t>TECH 3 BRIGHT RED DARK BLUE YELLOW FL 14</t>
  </si>
  <si>
    <t>2013018-3375-14</t>
  </si>
  <si>
    <t>TECH 3 BRIGHT RED DARK BLUE YELLOW FL 15</t>
  </si>
  <si>
    <t>2013018-3375-15</t>
  </si>
  <si>
    <t>TECH 3 BRIGHT RED DARK BLUE YELLOW FL 16</t>
  </si>
  <si>
    <t>2013018-3375-16</t>
  </si>
  <si>
    <t>TECH 5 ORANGE FLUO ENAMEL BLUE YEL FL 5</t>
  </si>
  <si>
    <t>2015015-4755-5</t>
  </si>
  <si>
    <t>TECH 5 ORANGE FLUO ENAMEL BLUE YEL FL 6</t>
  </si>
  <si>
    <t>2015015-4755-6</t>
  </si>
  <si>
    <t>TECH 5 ORANGE FLUO ENAMEL BLUE YEL FL 7</t>
  </si>
  <si>
    <t>2015015-4755-7</t>
  </si>
  <si>
    <t>TECH 5 ORANGE FLUO ENAMEL BLUE YEL FL 8</t>
  </si>
  <si>
    <t>2015015-4755-8</t>
  </si>
  <si>
    <t>TECH 5 ORANGE FLUO ENAMEL BLUE YEL FL 9</t>
  </si>
  <si>
    <t>2015015-4755-9</t>
  </si>
  <si>
    <t>TECH 5 ORANGE FLUO ENAMEL BLUE YEL FL 10</t>
  </si>
  <si>
    <t>2015015-4755-10</t>
  </si>
  <si>
    <t>TECH 5 ORANGE FLUO ENAMEL BLUE YEL FL 11</t>
  </si>
  <si>
    <t>2015015-4755-11</t>
  </si>
  <si>
    <t>TECH 5 ORANGE FLUO ENAMEL BLUE YEL FL 12</t>
  </si>
  <si>
    <t>2015015-4755-12</t>
  </si>
  <si>
    <t>TECH 5 ORANGE FLUO ENAMEL BLUE YEL FL 13</t>
  </si>
  <si>
    <t>2015015-4755-13</t>
  </si>
  <si>
    <t>TECH 5 ORANGE FLUO ENAMEL BLUE YEL FL 14</t>
  </si>
  <si>
    <t>2015015-4755-14</t>
  </si>
  <si>
    <t>TECH 5 ORANGE FLUO ENAMEL BLUE YEL FL 15</t>
  </si>
  <si>
    <t>2015015-4755-15</t>
  </si>
  <si>
    <t>TECH 5 ORANGE FLUO ENAMEL BLUE YEL FL 16</t>
  </si>
  <si>
    <t>2015015-4755-16</t>
  </si>
  <si>
    <t>TECH 7 S BLACK ENAMEL BLUE YELLOW FLUO 5</t>
  </si>
  <si>
    <t>2015017-1795-5</t>
  </si>
  <si>
    <t>TECH 7 S BLACK ENAMEL BLUE YELLOW FLUO 2</t>
  </si>
  <si>
    <t>2015017-1795-2</t>
  </si>
  <si>
    <t>TECH 7 S BLACK ENAMEL BLUE YELLOW FLUO 3</t>
  </si>
  <si>
    <t>2015017-1795-3</t>
  </si>
  <si>
    <t>TECH 7 S BLACK ENAMEL BLUE YELLOW FLUO 4</t>
  </si>
  <si>
    <t>2015017-1795-4</t>
  </si>
  <si>
    <t>TECH 7 S BLACK ENAMEL BLUE YELLOW FLUO 6</t>
  </si>
  <si>
    <t>2015017-1795-6</t>
  </si>
  <si>
    <t>TECH 7 S BLACK ENAMEL BLUE YELLOW FLUO 7</t>
  </si>
  <si>
    <t>2015017-1795-7</t>
  </si>
  <si>
    <t>TECH 7 S BLACK ENAMEL BLUE YELLOW FLUO 8</t>
  </si>
  <si>
    <t>2015017-1795-8</t>
  </si>
  <si>
    <t>3103521-1100-48</t>
  </si>
  <si>
    <t>3103521-1100-50</t>
  </si>
  <si>
    <t>3103521-1100-52</t>
  </si>
  <si>
    <t>3103521-1100-54</t>
  </si>
  <si>
    <t>3103521-1100-56</t>
  </si>
  <si>
    <t>3103521-1100-58</t>
  </si>
  <si>
    <t>3103521-1100-60</t>
  </si>
  <si>
    <t>3103521-1030-48</t>
  </si>
  <si>
    <t>3103521-1030-50</t>
  </si>
  <si>
    <t>3103521-1030-52</t>
  </si>
  <si>
    <t>3103521-1030-54</t>
  </si>
  <si>
    <t>3103521-1030-56</t>
  </si>
  <si>
    <t>3103521-1030-58</t>
  </si>
  <si>
    <t>3103521-1030-60</t>
  </si>
  <si>
    <t>3103521-12-48</t>
  </si>
  <si>
    <t>3103521-12-50</t>
  </si>
  <si>
    <t>3103521-12-52</t>
  </si>
  <si>
    <t>3103521-12-54</t>
  </si>
  <si>
    <t>3103521-12-56</t>
  </si>
  <si>
    <t>3103521-12-58</t>
  </si>
  <si>
    <t>3103521-12-60</t>
  </si>
  <si>
    <t>2820-5077</t>
  </si>
  <si>
    <t>2820-5078</t>
  </si>
  <si>
    <t>2820-5079</t>
  </si>
  <si>
    <t>2820-5080</t>
  </si>
  <si>
    <t>2820-5081</t>
  </si>
  <si>
    <t>2820-5082</t>
  </si>
  <si>
    <t>2820-5083</t>
  </si>
  <si>
    <t>2820-4983</t>
  </si>
  <si>
    <t>2820-4984</t>
  </si>
  <si>
    <t>2820-4985</t>
  </si>
  <si>
    <t>2820-4986</t>
  </si>
  <si>
    <t>2820-4987</t>
  </si>
  <si>
    <t>2820-4988</t>
  </si>
  <si>
    <t>2820-4989</t>
  </si>
  <si>
    <t>2820-5044</t>
  </si>
  <si>
    <t>2820-5045</t>
  </si>
  <si>
    <t>2820-5037</t>
  </si>
  <si>
    <t>2820-5038</t>
  </si>
  <si>
    <t>2855-0508</t>
  </si>
  <si>
    <t>2855-0509</t>
  </si>
  <si>
    <t>2855-0515</t>
  </si>
  <si>
    <t>2855-0516</t>
  </si>
  <si>
    <t>2820-5042</t>
  </si>
  <si>
    <t>2820-5043</t>
  </si>
  <si>
    <t>2820-5035</t>
  </si>
  <si>
    <t>2820-5036</t>
  </si>
  <si>
    <t>2855-0513</t>
  </si>
  <si>
    <t>2855-0514</t>
  </si>
  <si>
    <t>2855-0506</t>
  </si>
  <si>
    <t>2855-0507</t>
  </si>
  <si>
    <t>3301-3751</t>
  </si>
  <si>
    <t>3301-3752</t>
  </si>
  <si>
    <t>3301-3753</t>
  </si>
  <si>
    <t>3301-3750</t>
  </si>
  <si>
    <t>3301-3761</t>
  </si>
  <si>
    <t>3301-3762</t>
  </si>
  <si>
    <t>3301-3763</t>
  </si>
  <si>
    <t>3301-3764</t>
  </si>
  <si>
    <t>3301-3765</t>
  </si>
  <si>
    <t>3301-3766</t>
  </si>
  <si>
    <t>3301-3755</t>
  </si>
  <si>
    <t>3301-3756</t>
  </si>
  <si>
    <t>3301-3757</t>
  </si>
  <si>
    <t>3301-3758</t>
  </si>
  <si>
    <t>3301-3759</t>
  </si>
  <si>
    <t>3301-3760</t>
  </si>
  <si>
    <t>3517-0459</t>
  </si>
  <si>
    <t>2810-3575</t>
  </si>
  <si>
    <t>2810-3576</t>
  </si>
  <si>
    <t>2810-3577</t>
  </si>
  <si>
    <t>2810-3578</t>
  </si>
  <si>
    <t>2810-3579</t>
  </si>
  <si>
    <t>2810-3580</t>
  </si>
  <si>
    <t>2810-3581</t>
  </si>
  <si>
    <t>2502-0213</t>
  </si>
  <si>
    <t>2820-5041</t>
  </si>
  <si>
    <t>2820-5046</t>
  </si>
  <si>
    <t>2820-5047</t>
  </si>
  <si>
    <t>2820-5034</t>
  </si>
  <si>
    <t>2820-5039</t>
  </si>
  <si>
    <t>2820-5040</t>
  </si>
  <si>
    <t>2855-0512</t>
  </si>
  <si>
    <t>2855-0517</t>
  </si>
  <si>
    <t>2855-0518</t>
  </si>
  <si>
    <t>2855-0505</t>
  </si>
  <si>
    <t>2855-0510</t>
  </si>
  <si>
    <t>2855-0511</t>
  </si>
  <si>
    <t>3301-3749</t>
  </si>
  <si>
    <t>3301-3754</t>
  </si>
  <si>
    <t>3404-1454</t>
  </si>
  <si>
    <t>3404-1455</t>
  </si>
  <si>
    <t>3404-1456</t>
  </si>
  <si>
    <t>3404-1457</t>
  </si>
  <si>
    <t>3404-1458</t>
  </si>
  <si>
    <t>3404-1459</t>
  </si>
  <si>
    <t>3404-1460</t>
  </si>
  <si>
    <t>3404-1461</t>
  </si>
  <si>
    <t>3404-1462</t>
  </si>
  <si>
    <t>3404-1463</t>
  </si>
  <si>
    <t>3404-1464</t>
  </si>
  <si>
    <t>3404-1465</t>
  </si>
  <si>
    <t>3404-1466</t>
  </si>
  <si>
    <t>3404-1467</t>
  </si>
  <si>
    <t>3404-1468</t>
  </si>
  <si>
    <t>3404-1469</t>
  </si>
  <si>
    <t>3404-1470</t>
  </si>
  <si>
    <t>3404-1471</t>
  </si>
  <si>
    <t>3404-1472</t>
  </si>
  <si>
    <t>3404-1473</t>
  </si>
  <si>
    <t>3404-1474</t>
  </si>
  <si>
    <t>3404-1475</t>
  </si>
  <si>
    <t>3404-1476</t>
  </si>
  <si>
    <t>3404-1477</t>
  </si>
  <si>
    <t>3404-1478</t>
  </si>
  <si>
    <t>3404-1479</t>
  </si>
  <si>
    <t>3404-1480</t>
  </si>
  <si>
    <t>3404-1481</t>
  </si>
  <si>
    <t>3404-1482</t>
  </si>
  <si>
    <t>3404-1483</t>
  </si>
  <si>
    <t>3404-1484</t>
  </si>
  <si>
    <t>3404-1485</t>
  </si>
  <si>
    <t>3404-1486</t>
  </si>
  <si>
    <t>3404-1487</t>
  </si>
  <si>
    <t>3404-1488</t>
  </si>
  <si>
    <t>3404-1489</t>
  </si>
  <si>
    <t>3404-1490</t>
  </si>
  <si>
    <t>3404-1491</t>
  </si>
  <si>
    <t>3404-1492</t>
  </si>
  <si>
    <t>3404-1493</t>
  </si>
  <si>
    <t>3404-1494</t>
  </si>
  <si>
    <t>3404-1495</t>
  </si>
  <si>
    <t>3404-1496</t>
  </si>
  <si>
    <t>3404-1497</t>
  </si>
  <si>
    <t>3404-1498</t>
  </si>
  <si>
    <t>3404-1499</t>
  </si>
  <si>
    <t>3404-1500</t>
  </si>
  <si>
    <t>3404-1501</t>
  </si>
  <si>
    <t>3404-1502</t>
  </si>
  <si>
    <t>3404-1503</t>
  </si>
  <si>
    <t>3404-1504</t>
  </si>
  <si>
    <t>3404-1505</t>
  </si>
  <si>
    <t>3404-1506</t>
  </si>
  <si>
    <t>3404-1507</t>
  </si>
  <si>
    <t>3404-1508</t>
  </si>
  <si>
    <t>3404-1509</t>
  </si>
  <si>
    <t>3404-1510</t>
  </si>
  <si>
    <t>3404-1511</t>
  </si>
  <si>
    <t>3404-1512</t>
  </si>
  <si>
    <t>3404-1524</t>
  </si>
  <si>
    <t>3404-1525</t>
  </si>
  <si>
    <t>3404-1526</t>
  </si>
  <si>
    <t>3404-1527</t>
  </si>
  <si>
    <t>3404-1528</t>
  </si>
  <si>
    <t>3404-1529</t>
  </si>
  <si>
    <t>3404-1530</t>
  </si>
  <si>
    <t>3404-1531</t>
  </si>
  <si>
    <t>3404-1532</t>
  </si>
  <si>
    <t>3404-1533</t>
  </si>
  <si>
    <t>3404-1534</t>
  </si>
  <si>
    <t>3404-1535</t>
  </si>
  <si>
    <t>3404-1536</t>
  </si>
  <si>
    <t>3404-1537</t>
  </si>
  <si>
    <t>3404-1538</t>
  </si>
  <si>
    <t>3404-1539</t>
  </si>
  <si>
    <t>3404-1540</t>
  </si>
  <si>
    <t>3404-1541</t>
  </si>
  <si>
    <t>3404-1542</t>
  </si>
  <si>
    <t>3404-1543</t>
  </si>
  <si>
    <t>3404-1544</t>
  </si>
  <si>
    <t>3404-1545</t>
  </si>
  <si>
    <t>3404-1513</t>
  </si>
  <si>
    <t>3404-1514</t>
  </si>
  <si>
    <t>3404-1515</t>
  </si>
  <si>
    <t>3404-1516</t>
  </si>
  <si>
    <t>3404-1517</t>
  </si>
  <si>
    <t>3404-1518</t>
  </si>
  <si>
    <t>3404-1519</t>
  </si>
  <si>
    <t>3404-1520</t>
  </si>
  <si>
    <t>3404-1521</t>
  </si>
  <si>
    <t>3404-1522</t>
  </si>
  <si>
    <t>3404-1523</t>
  </si>
  <si>
    <t>2801-1311</t>
  </si>
  <si>
    <t>2801-1312</t>
  </si>
  <si>
    <t>2801-1313</t>
  </si>
  <si>
    <t>2801-1314</t>
  </si>
  <si>
    <t>2801-1315</t>
  </si>
  <si>
    <t>2801-1316</t>
  </si>
  <si>
    <t>2801-1335</t>
  </si>
  <si>
    <t>2801-1336</t>
  </si>
  <si>
    <t>2801-1337</t>
  </si>
  <si>
    <t>2801-1338</t>
  </si>
  <si>
    <t>2801-1339</t>
  </si>
  <si>
    <t>2801-1340</t>
  </si>
  <si>
    <t>2801-1356</t>
  </si>
  <si>
    <t>2801-1357</t>
  </si>
  <si>
    <t>2801-1358</t>
  </si>
  <si>
    <t>2801-1359</t>
  </si>
  <si>
    <t>2801-1360</t>
  </si>
  <si>
    <t>2801-1361</t>
  </si>
  <si>
    <t>2801-1368</t>
  </si>
  <si>
    <t>2801-1369</t>
  </si>
  <si>
    <t>2801-1370</t>
  </si>
  <si>
    <t>2801-1371</t>
  </si>
  <si>
    <t>2801-1372</t>
  </si>
  <si>
    <t>2801-1373</t>
  </si>
  <si>
    <t>2801-1362</t>
  </si>
  <si>
    <t>2801-1363</t>
  </si>
  <si>
    <t>2801-1364</t>
  </si>
  <si>
    <t>2801-1365</t>
  </si>
  <si>
    <t>2801-1366</t>
  </si>
  <si>
    <t>2801-1367</t>
  </si>
  <si>
    <t>3332-1481</t>
  </si>
  <si>
    <t>2820-4976</t>
  </si>
  <si>
    <t>2820-4977</t>
  </si>
  <si>
    <t>2820-4978</t>
  </si>
  <si>
    <t>2820-4979</t>
  </si>
  <si>
    <t>2820-4980</t>
  </si>
  <si>
    <t>2820-4981</t>
  </si>
  <si>
    <t>2820-4982</t>
  </si>
  <si>
    <t>3405-2338</t>
  </si>
  <si>
    <t>3405-2340</t>
  </si>
  <si>
    <t>3405-2342</t>
  </si>
  <si>
    <t>3405-2344</t>
  </si>
  <si>
    <t>3405-2345</t>
  </si>
  <si>
    <t>3405-2348</t>
  </si>
  <si>
    <t>3405-2350</t>
  </si>
  <si>
    <t>3405-2352</t>
  </si>
  <si>
    <t>3405-2354</t>
  </si>
  <si>
    <t>3405-2355</t>
  </si>
  <si>
    <t>3405-2358</t>
  </si>
  <si>
    <t>3405-2360</t>
  </si>
  <si>
    <t>3405-2362</t>
  </si>
  <si>
    <t>3405-2364</t>
  </si>
  <si>
    <t>3405-2365</t>
  </si>
  <si>
    <t>3405-2368</t>
  </si>
  <si>
    <t>3405-2370</t>
  </si>
  <si>
    <t>3405-2372</t>
  </si>
  <si>
    <t>3405-2374</t>
  </si>
  <si>
    <t>3405-2375</t>
  </si>
  <si>
    <t>3405-2336</t>
  </si>
  <si>
    <t>3405-2388</t>
  </si>
  <si>
    <t>3405-2390</t>
  </si>
  <si>
    <t>3405-2392</t>
  </si>
  <si>
    <t>3405-2386</t>
  </si>
  <si>
    <t>3405-2337</t>
  </si>
  <si>
    <t>3405-2339</t>
  </si>
  <si>
    <t>3405-2341</t>
  </si>
  <si>
    <t>3405-2343</t>
  </si>
  <si>
    <t>2502-0212</t>
  </si>
  <si>
    <t>2502-0210</t>
  </si>
  <si>
    <t>2502-0211</t>
  </si>
  <si>
    <t>3405-2295</t>
  </si>
  <si>
    <t>3405-2296</t>
  </si>
  <si>
    <t>3405-2297</t>
  </si>
  <si>
    <t>3405-2298</t>
  </si>
  <si>
    <t>3405-2299</t>
  </si>
  <si>
    <t>3405-2300</t>
  </si>
  <si>
    <t>3405-2301</t>
  </si>
  <si>
    <t>3405-2302</t>
  </si>
  <si>
    <t>3330-6013</t>
  </si>
  <si>
    <t>3330-6014</t>
  </si>
  <si>
    <t>3330-6015</t>
  </si>
  <si>
    <t>3330-6016</t>
  </si>
  <si>
    <t>3330-6017</t>
  </si>
  <si>
    <t>3330-6018</t>
  </si>
  <si>
    <t>3330-6019</t>
  </si>
  <si>
    <t>3330-6020</t>
  </si>
  <si>
    <t>3330-6021</t>
  </si>
  <si>
    <t>3330-6022</t>
  </si>
  <si>
    <t>3330-6023</t>
  </si>
  <si>
    <t>3330-6024</t>
  </si>
  <si>
    <t>3330-6025</t>
  </si>
  <si>
    <t>3330-6026</t>
  </si>
  <si>
    <t>3330-6027</t>
  </si>
  <si>
    <t>3330-6028</t>
  </si>
  <si>
    <t>3330-6029</t>
  </si>
  <si>
    <t>3330-6030</t>
  </si>
  <si>
    <t>3330-6031</t>
  </si>
  <si>
    <t>3330-6032</t>
  </si>
  <si>
    <t>3510-0099</t>
  </si>
  <si>
    <t>3405-2378</t>
  </si>
  <si>
    <t>3405-2398</t>
  </si>
  <si>
    <t>2920-0586</t>
  </si>
  <si>
    <t>3410-2348</t>
  </si>
  <si>
    <t>3410-2330</t>
  </si>
  <si>
    <t>3410-2331</t>
  </si>
  <si>
    <t>3410-2332</t>
  </si>
  <si>
    <t>3410-2333</t>
  </si>
  <si>
    <t>3410-2334</t>
  </si>
  <si>
    <t>3410-2335</t>
  </si>
  <si>
    <t>3410-2336</t>
  </si>
  <si>
    <t>3410-2337</t>
  </si>
  <si>
    <t>3410-2346</t>
  </si>
  <si>
    <t>3410-2347</t>
  </si>
  <si>
    <t>3410-2349</t>
  </si>
  <si>
    <t>3410-2350</t>
  </si>
  <si>
    <t>3410-2351</t>
  </si>
  <si>
    <t>3410-2352</t>
  </si>
  <si>
    <t>3410-2353</t>
  </si>
  <si>
    <t>3411-0560</t>
  </si>
  <si>
    <t>3411-0561</t>
  </si>
  <si>
    <t>3411-0562</t>
  </si>
  <si>
    <t>3411-0563</t>
  </si>
  <si>
    <t>3411-0564</t>
  </si>
  <si>
    <t>3411-0553</t>
  </si>
  <si>
    <t>3411-0554</t>
  </si>
  <si>
    <t>3411-0555</t>
  </si>
  <si>
    <t>3411-0556</t>
  </si>
  <si>
    <t>3411-0557</t>
  </si>
  <si>
    <t>2920-0584</t>
  </si>
  <si>
    <t>2920-0585</t>
  </si>
  <si>
    <t>2920-0587</t>
  </si>
  <si>
    <t>2920-0588</t>
  </si>
  <si>
    <t>2920-0589</t>
  </si>
  <si>
    <t>3301-3733</t>
  </si>
  <si>
    <t>3404-1600</t>
  </si>
  <si>
    <t>3404-1601</t>
  </si>
  <si>
    <t>3404-1602</t>
  </si>
  <si>
    <t>3404-1603</t>
  </si>
  <si>
    <t>3404-1604</t>
  </si>
  <si>
    <t>3404-1605</t>
  </si>
  <si>
    <t>3404-1606</t>
  </si>
  <si>
    <t>3404-1607</t>
  </si>
  <si>
    <t>3405-2325</t>
  </si>
  <si>
    <t>3405-2326</t>
  </si>
  <si>
    <t>3405-2327</t>
  </si>
  <si>
    <t>3405-2328</t>
  </si>
  <si>
    <t>3405-2329</t>
  </si>
  <si>
    <t>3405-2330</t>
  </si>
  <si>
    <t>3405-2331</t>
  </si>
  <si>
    <t>3405-2332</t>
  </si>
  <si>
    <t>3405-2333</t>
  </si>
  <si>
    <t>3405-2334</t>
  </si>
  <si>
    <t>3405-2335</t>
  </si>
  <si>
    <t>3405-2314</t>
  </si>
  <si>
    <t>3405-2315</t>
  </si>
  <si>
    <t>3405-2316</t>
  </si>
  <si>
    <t>3405-2317</t>
  </si>
  <si>
    <t>3405-2318</t>
  </si>
  <si>
    <t>3405-2319</t>
  </si>
  <si>
    <t>3405-2320</t>
  </si>
  <si>
    <t>3405-2321</t>
  </si>
  <si>
    <t>3405-2322</t>
  </si>
  <si>
    <t>3405-2323</t>
  </si>
  <si>
    <t>3405-2324</t>
  </si>
  <si>
    <t>3405-2347</t>
  </si>
  <si>
    <t>3405-2349</t>
  </si>
  <si>
    <t>3405-2351</t>
  </si>
  <si>
    <t>3405-2353</t>
  </si>
  <si>
    <t>3405-2357</t>
  </si>
  <si>
    <t>3405-2359</t>
  </si>
  <si>
    <t>3405-2361</t>
  </si>
  <si>
    <t>3405-2363</t>
  </si>
  <si>
    <t>3405-2367</t>
  </si>
  <si>
    <t>3405-2369</t>
  </si>
  <si>
    <t>3405-2371</t>
  </si>
  <si>
    <t>3405-2373</t>
  </si>
  <si>
    <t>3405-2387</t>
  </si>
  <si>
    <t>3405-2389</t>
  </si>
  <si>
    <t>3405-2391</t>
  </si>
  <si>
    <t>3405-2393</t>
  </si>
  <si>
    <t>3405-2394</t>
  </si>
  <si>
    <t>3405-2395</t>
  </si>
  <si>
    <t>3405-2377</t>
  </si>
  <si>
    <t>3405-2379</t>
  </si>
  <si>
    <t>3405-2380</t>
  </si>
  <si>
    <t>3405-2381</t>
  </si>
  <si>
    <t>3405-2382</t>
  </si>
  <si>
    <t>3405-2383</t>
  </si>
  <si>
    <t>3405-2384</t>
  </si>
  <si>
    <t>3405-2385</t>
  </si>
  <si>
    <t>3405-2397</t>
  </si>
  <si>
    <t>3405-2399</t>
  </si>
  <si>
    <t>3405-2400</t>
  </si>
  <si>
    <t>3405-2401</t>
  </si>
  <si>
    <t>3405-2402</t>
  </si>
  <si>
    <t>3405-2403</t>
  </si>
  <si>
    <t>3405-2404</t>
  </si>
  <si>
    <t>3405-2405</t>
  </si>
  <si>
    <t>3401-0707</t>
  </si>
  <si>
    <t>3401-0708</t>
  </si>
  <si>
    <t>3401-0709</t>
  </si>
  <si>
    <t>3401-0710</t>
  </si>
  <si>
    <t>3401-0711</t>
  </si>
  <si>
    <t>3401-0712</t>
  </si>
  <si>
    <t>3401-0713</t>
  </si>
  <si>
    <t>3401-0714</t>
  </si>
  <si>
    <t>3401-0715</t>
  </si>
  <si>
    <t>3401-0716</t>
  </si>
  <si>
    <t>3401-0717</t>
  </si>
  <si>
    <t>2810-3582</t>
  </si>
  <si>
    <t>2810-3583</t>
  </si>
  <si>
    <t>2810-3584</t>
  </si>
  <si>
    <t>2810-3585</t>
  </si>
  <si>
    <t>2810-3586</t>
  </si>
  <si>
    <t>2810-3587</t>
  </si>
  <si>
    <t>2810-3588</t>
  </si>
  <si>
    <t>2810-3589</t>
  </si>
  <si>
    <t>2810-3590</t>
  </si>
  <si>
    <t>2810-3591</t>
  </si>
  <si>
    <t>2810-3592</t>
  </si>
  <si>
    <t>2810-3593</t>
  </si>
  <si>
    <t>2810-3594</t>
  </si>
  <si>
    <t>2810-3595</t>
  </si>
  <si>
    <t>2810-3603</t>
  </si>
  <si>
    <t>2810-3604</t>
  </si>
  <si>
    <t>2810-3605</t>
  </si>
  <si>
    <t>2810-3606</t>
  </si>
  <si>
    <t>2810-3607</t>
  </si>
  <si>
    <t>2810-3608</t>
  </si>
  <si>
    <t>2810-3609</t>
  </si>
  <si>
    <t>2810-3596</t>
  </si>
  <si>
    <t>2810-3597</t>
  </si>
  <si>
    <t>2810-3598</t>
  </si>
  <si>
    <t>2810-3599</t>
  </si>
  <si>
    <t>2810-3600</t>
  </si>
  <si>
    <t>2810-3601</t>
  </si>
  <si>
    <t>2810-3602</t>
  </si>
  <si>
    <t>2810-3610</t>
  </si>
  <si>
    <t>2810-3611</t>
  </si>
  <si>
    <t>2810-3612</t>
  </si>
  <si>
    <t>2810-3613</t>
  </si>
  <si>
    <t>2810-3614</t>
  </si>
  <si>
    <t>2810-3615</t>
  </si>
  <si>
    <t>2810-3616</t>
  </si>
  <si>
    <t>2810-3617</t>
  </si>
  <si>
    <t>2810-3618</t>
  </si>
  <si>
    <t>2810-3619</t>
  </si>
  <si>
    <t>2810-3620</t>
  </si>
  <si>
    <t>2810-3621</t>
  </si>
  <si>
    <t>2810-3622</t>
  </si>
  <si>
    <t>2810-3623</t>
  </si>
  <si>
    <t>2813-0905</t>
  </si>
  <si>
    <t>2813-0906</t>
  </si>
  <si>
    <t>2813-0907</t>
  </si>
  <si>
    <t>2813-0908</t>
  </si>
  <si>
    <t>2813-0909</t>
  </si>
  <si>
    <t>2813-0910</t>
  </si>
  <si>
    <t>2813-0911</t>
  </si>
  <si>
    <t>2801-1374</t>
  </si>
  <si>
    <t>2801-1375</t>
  </si>
  <si>
    <t>2801-1376</t>
  </si>
  <si>
    <t>2801-1377</t>
  </si>
  <si>
    <t>2801-1378</t>
  </si>
  <si>
    <t>2801-1379</t>
  </si>
  <si>
    <t>2801-1380</t>
  </si>
  <si>
    <t>2801-1381</t>
  </si>
  <si>
    <t>2801-1398</t>
  </si>
  <si>
    <t>2801-1399</t>
  </si>
  <si>
    <t>2801-1400</t>
  </si>
  <si>
    <t>2801-1401</t>
  </si>
  <si>
    <t>2801-1402</t>
  </si>
  <si>
    <t>2801-1403</t>
  </si>
  <si>
    <t>2801-1404</t>
  </si>
  <si>
    <t>2801-1405</t>
  </si>
  <si>
    <t>2801-1390</t>
  </si>
  <si>
    <t>2801-1391</t>
  </si>
  <si>
    <t>2801-1392</t>
  </si>
  <si>
    <t>2801-1393</t>
  </si>
  <si>
    <t>2801-1394</t>
  </si>
  <si>
    <t>2801-1395</t>
  </si>
  <si>
    <t>2801-1396</t>
  </si>
  <si>
    <t>2801-1397</t>
  </si>
  <si>
    <t>2801-1382</t>
  </si>
  <si>
    <t>2801-1383</t>
  </si>
  <si>
    <t>2801-1384</t>
  </si>
  <si>
    <t>2801-1385</t>
  </si>
  <si>
    <t>2801-1386</t>
  </si>
  <si>
    <t>2801-1387</t>
  </si>
  <si>
    <t>2801-1388</t>
  </si>
  <si>
    <t>2801-1389</t>
  </si>
  <si>
    <t>2820-4962</t>
  </si>
  <si>
    <t>2820-4963</t>
  </si>
  <si>
    <t>2820-4964</t>
  </si>
  <si>
    <t>2820-4965</t>
  </si>
  <si>
    <t>2820-4966</t>
  </si>
  <si>
    <t>2820-4967</t>
  </si>
  <si>
    <t>2820-4968</t>
  </si>
  <si>
    <t>2820-4969</t>
  </si>
  <si>
    <t>2820-4970</t>
  </si>
  <si>
    <t>2820-4971</t>
  </si>
  <si>
    <t>2820-4972</t>
  </si>
  <si>
    <t>2820-4973</t>
  </si>
  <si>
    <t>2820-4974</t>
  </si>
  <si>
    <t>2820-4975</t>
  </si>
  <si>
    <t>2822-1222</t>
  </si>
  <si>
    <t>2822-1223</t>
  </si>
  <si>
    <t>2822-1224</t>
  </si>
  <si>
    <t>2822-1225</t>
  </si>
  <si>
    <t>2822-1226</t>
  </si>
  <si>
    <t>2822-1227</t>
  </si>
  <si>
    <t>2822-1228</t>
  </si>
  <si>
    <t>2822-1229</t>
  </si>
  <si>
    <t>2822-1230</t>
  </si>
  <si>
    <t>2822-1231</t>
  </si>
  <si>
    <t>2822-1232</t>
  </si>
  <si>
    <t>2822-1233</t>
  </si>
  <si>
    <t>2821-1139</t>
  </si>
  <si>
    <t>2821-1140</t>
  </si>
  <si>
    <t>2821-1141</t>
  </si>
  <si>
    <t>2821-1142</t>
  </si>
  <si>
    <t>2821-1143</t>
  </si>
  <si>
    <t>2821-1144</t>
  </si>
  <si>
    <t>2821-1145</t>
  </si>
  <si>
    <t>2821-1132</t>
  </si>
  <si>
    <t>2821-1133</t>
  </si>
  <si>
    <t>2821-1134</t>
  </si>
  <si>
    <t>2821-1135</t>
  </si>
  <si>
    <t>2821-1136</t>
  </si>
  <si>
    <t>2821-1137</t>
  </si>
  <si>
    <t>2821-1138</t>
  </si>
  <si>
    <t>2821-1118</t>
  </si>
  <si>
    <t>2821-1119</t>
  </si>
  <si>
    <t>2821-1120</t>
  </si>
  <si>
    <t>2821-1121</t>
  </si>
  <si>
    <t>2821-1122</t>
  </si>
  <si>
    <t>2821-1123</t>
  </si>
  <si>
    <t>2821-1124</t>
  </si>
  <si>
    <t>2821-1111</t>
  </si>
  <si>
    <t>2821-1112</t>
  </si>
  <si>
    <t>2821-1113</t>
  </si>
  <si>
    <t>2821-1114</t>
  </si>
  <si>
    <t>2821-1115</t>
  </si>
  <si>
    <t>2821-1116</t>
  </si>
  <si>
    <t>2821-1117</t>
  </si>
  <si>
    <t>2823-0246</t>
  </si>
  <si>
    <t>2823-0247</t>
  </si>
  <si>
    <t>2823-0248</t>
  </si>
  <si>
    <t>2823-0249</t>
  </si>
  <si>
    <t>2823-0250</t>
  </si>
  <si>
    <t>2823-0251</t>
  </si>
  <si>
    <t>2823-0252</t>
  </si>
  <si>
    <t>2823-0253</t>
  </si>
  <si>
    <t>2823-0254</t>
  </si>
  <si>
    <t>2823-0237</t>
  </si>
  <si>
    <t>2823-0238</t>
  </si>
  <si>
    <t>2823-0239</t>
  </si>
  <si>
    <t>2823-0240</t>
  </si>
  <si>
    <t>2823-0241</t>
  </si>
  <si>
    <t>2823-0242</t>
  </si>
  <si>
    <t>2823-0243</t>
  </si>
  <si>
    <t>2823-0244</t>
  </si>
  <si>
    <t>2823-0245</t>
  </si>
  <si>
    <t>3310-0755</t>
  </si>
  <si>
    <t>3310-0756</t>
  </si>
  <si>
    <t>3310-0757</t>
  </si>
  <si>
    <t>3310-0758</t>
  </si>
  <si>
    <t>3310-0759</t>
  </si>
  <si>
    <t>3310-0760</t>
  </si>
  <si>
    <t>3310-0743</t>
  </si>
  <si>
    <t>3310-0744</t>
  </si>
  <si>
    <t>3310-0745</t>
  </si>
  <si>
    <t>3310-0746</t>
  </si>
  <si>
    <t>3310-0747</t>
  </si>
  <si>
    <t>3310-0748</t>
  </si>
  <si>
    <t>3310-0749</t>
  </si>
  <si>
    <t>3310-0750</t>
  </si>
  <si>
    <t>3310-0751</t>
  </si>
  <si>
    <t>3310-0752</t>
  </si>
  <si>
    <t>3310-0753</t>
  </si>
  <si>
    <t>3310-0754</t>
  </si>
  <si>
    <t>3310-0761</t>
  </si>
  <si>
    <t>3310-0762</t>
  </si>
  <si>
    <t>3310-0763</t>
  </si>
  <si>
    <t>3310-0764</t>
  </si>
  <si>
    <t>3310-0765</t>
  </si>
  <si>
    <t>3310-0766</t>
  </si>
  <si>
    <t>3311-0191</t>
  </si>
  <si>
    <t>3311-0192</t>
  </si>
  <si>
    <t>3311-0193</t>
  </si>
  <si>
    <t>3311-0194</t>
  </si>
  <si>
    <t>3311-0195</t>
  </si>
  <si>
    <t>3311-0181</t>
  </si>
  <si>
    <t>3311-0182</t>
  </si>
  <si>
    <t>3311-0183</t>
  </si>
  <si>
    <t>3311-0184</t>
  </si>
  <si>
    <t>3311-0185</t>
  </si>
  <si>
    <t>3311-0196</t>
  </si>
  <si>
    <t>3311-0197</t>
  </si>
  <si>
    <t>3311-0198</t>
  </si>
  <si>
    <t>3311-0199</t>
  </si>
  <si>
    <t>3311-0200</t>
  </si>
  <si>
    <t>3311-0186</t>
  </si>
  <si>
    <t>3311-0187</t>
  </si>
  <si>
    <t>3311-0188</t>
  </si>
  <si>
    <t>3311-0189</t>
  </si>
  <si>
    <t>3311-0190</t>
  </si>
  <si>
    <t>3301-3731</t>
  </si>
  <si>
    <t>3301-3732</t>
  </si>
  <si>
    <t>3301-3734</t>
  </si>
  <si>
    <t>3301-3735</t>
  </si>
  <si>
    <t>3301-3736</t>
  </si>
  <si>
    <t>3301-3743</t>
  </si>
  <si>
    <t>3301-3744</t>
  </si>
  <si>
    <t>3301-3745</t>
  </si>
  <si>
    <t>3301-3746</t>
  </si>
  <si>
    <t>3301-3747</t>
  </si>
  <si>
    <t>3301-3748</t>
  </si>
  <si>
    <t>3301-3737</t>
  </si>
  <si>
    <t>3301-3738</t>
  </si>
  <si>
    <t>3301-3739</t>
  </si>
  <si>
    <t>3301-3740</t>
  </si>
  <si>
    <t>3301-3741</t>
  </si>
  <si>
    <t>3301-3742</t>
  </si>
  <si>
    <t>3302-0735</t>
  </si>
  <si>
    <t>3302-0736</t>
  </si>
  <si>
    <t>3302-0737</t>
  </si>
  <si>
    <t>3302-0738</t>
  </si>
  <si>
    <t>3302-0739</t>
  </si>
  <si>
    <t>3302-0745</t>
  </si>
  <si>
    <t>3302-0746</t>
  </si>
  <si>
    <t>3302-0747</t>
  </si>
  <si>
    <t>3302-0748</t>
  </si>
  <si>
    <t>3302-0749</t>
  </si>
  <si>
    <t>3302-0740</t>
  </si>
  <si>
    <t>3302-0741</t>
  </si>
  <si>
    <t>3302-0742</t>
  </si>
  <si>
    <t>3302-0743</t>
  </si>
  <si>
    <t>3302-0744</t>
  </si>
  <si>
    <t>2822-1234</t>
  </si>
  <si>
    <t>2822-1235</t>
  </si>
  <si>
    <t>2822-1236</t>
  </si>
  <si>
    <t>2822-1237</t>
  </si>
  <si>
    <t>2822-1238</t>
  </si>
  <si>
    <t>3431-0547</t>
  </si>
  <si>
    <t>3431-0544</t>
  </si>
  <si>
    <t>3431-0545</t>
  </si>
  <si>
    <t>3431-0546</t>
  </si>
  <si>
    <t>2701-0974</t>
  </si>
  <si>
    <t>2701-0975</t>
  </si>
  <si>
    <t>2701-0976</t>
  </si>
  <si>
    <t>2702-0249</t>
  </si>
  <si>
    <t>2702-0250</t>
  </si>
  <si>
    <t>2702-0251</t>
  </si>
  <si>
    <t>2702-0252</t>
  </si>
  <si>
    <t>2702-0253</t>
  </si>
  <si>
    <t>2702-0254</t>
  </si>
  <si>
    <t>2702-0255</t>
  </si>
  <si>
    <t>2702-0256</t>
  </si>
  <si>
    <t>2702-0257</t>
  </si>
  <si>
    <t>2702-0258</t>
  </si>
  <si>
    <t>2702-0234</t>
  </si>
  <si>
    <t>2702-0235</t>
  </si>
  <si>
    <t>2702-0236</t>
  </si>
  <si>
    <t>2702-0237</t>
  </si>
  <si>
    <t>2702-0238</t>
  </si>
  <si>
    <t>2702-0239</t>
  </si>
  <si>
    <t>2702-0240</t>
  </si>
  <si>
    <t>2702-0241</t>
  </si>
  <si>
    <t>2702-0242</t>
  </si>
  <si>
    <t>2702-0243</t>
  </si>
  <si>
    <t>2704-0498</t>
  </si>
  <si>
    <t>2702-0244</t>
  </si>
  <si>
    <t>2702-0245</t>
  </si>
  <si>
    <t>2701-0977</t>
  </si>
  <si>
    <t>2701-0978</t>
  </si>
  <si>
    <t>2701-0979</t>
  </si>
  <si>
    <t>2701-0980</t>
  </si>
  <si>
    <t>2701-0981</t>
  </si>
  <si>
    <t>3519-0061</t>
  </si>
  <si>
    <t>3405-2346</t>
  </si>
  <si>
    <t>3405-2366</t>
  </si>
  <si>
    <t>3405-2356</t>
  </si>
  <si>
    <t>3405-2376</t>
  </si>
  <si>
    <t>3405-2396</t>
  </si>
  <si>
    <t>2821-1175</t>
  </si>
  <si>
    <t>2821-1161</t>
  </si>
  <si>
    <t>2821-1168</t>
  </si>
  <si>
    <t>3411-0558</t>
  </si>
  <si>
    <t>3411-0559</t>
  </si>
  <si>
    <t>3411-0551</t>
  </si>
  <si>
    <t>3411-0552</t>
  </si>
  <si>
    <t>2821-1172</t>
  </si>
  <si>
    <t>2821-1173</t>
  </si>
  <si>
    <t>2821-1174</t>
  </si>
  <si>
    <t>2821-1176</t>
  </si>
  <si>
    <t>2821-1177</t>
  </si>
  <si>
    <t>2821-1178</t>
  </si>
  <si>
    <t>2821-1158</t>
  </si>
  <si>
    <t>2821-1159</t>
  </si>
  <si>
    <t>2821-1160</t>
  </si>
  <si>
    <t>2821-1162</t>
  </si>
  <si>
    <t>2821-1163</t>
  </si>
  <si>
    <t>2821-1164</t>
  </si>
  <si>
    <t>2821-1165</t>
  </si>
  <si>
    <t>2821-1166</t>
  </si>
  <si>
    <t>2821-1167</t>
  </si>
  <si>
    <t>2821-1169</t>
  </si>
  <si>
    <t>2821-1170</t>
  </si>
  <si>
    <t>2821-1171</t>
  </si>
  <si>
    <t>3405-2303</t>
  </si>
  <si>
    <t>3405-2304</t>
  </si>
  <si>
    <t>3405-2305</t>
  </si>
  <si>
    <t>3405-2306</t>
  </si>
  <si>
    <t>3405-2307</t>
  </si>
  <si>
    <t>3405-2308</t>
  </si>
  <si>
    <t>3405-2309</t>
  </si>
  <si>
    <t>3405-2310</t>
  </si>
  <si>
    <t>3405-2311</t>
  </si>
  <si>
    <t>3405-2312</t>
  </si>
  <si>
    <t>3405-2313</t>
  </si>
  <si>
    <t>3431-0522</t>
  </si>
  <si>
    <t>3431-0523</t>
  </si>
  <si>
    <t>3431-0524</t>
  </si>
  <si>
    <t>3431-0525</t>
  </si>
  <si>
    <t>3431-0526</t>
  </si>
  <si>
    <t>3431-0527</t>
  </si>
  <si>
    <t>3431-0532</t>
  </si>
  <si>
    <t>3431-0533</t>
  </si>
  <si>
    <t>3431-0528</t>
  </si>
  <si>
    <t>3431-0529</t>
  </si>
  <si>
    <t>3431-0530</t>
  </si>
  <si>
    <t>3431-0531</t>
  </si>
  <si>
    <t>3431-0534</t>
  </si>
  <si>
    <t>3431-0535</t>
  </si>
  <si>
    <t>3431-0542</t>
  </si>
  <si>
    <t>3431-0543</t>
  </si>
  <si>
    <t>3431-0536</t>
  </si>
  <si>
    <t>3431-0537</t>
  </si>
  <si>
    <t>3431-0538</t>
  </si>
  <si>
    <t>3431-0539</t>
  </si>
  <si>
    <t>3431-0540</t>
  </si>
  <si>
    <t>3431-0541</t>
  </si>
  <si>
    <t>0110-6460</t>
  </si>
  <si>
    <t>0110-6461</t>
  </si>
  <si>
    <t>0110-6462</t>
  </si>
  <si>
    <t>0110-6463</t>
  </si>
  <si>
    <t>0110-6464</t>
  </si>
  <si>
    <t>0110-6465</t>
  </si>
  <si>
    <t>2820-5428</t>
  </si>
  <si>
    <t>2820-5429</t>
  </si>
  <si>
    <t>2820-5430</t>
  </si>
  <si>
    <t>2820-5431</t>
  </si>
  <si>
    <t>2820-5432</t>
  </si>
  <si>
    <t>2820-5433</t>
  </si>
  <si>
    <t>2820-5434</t>
  </si>
  <si>
    <t>3405-2569</t>
  </si>
  <si>
    <t>3405-2570</t>
  </si>
  <si>
    <t>3405-2571</t>
  </si>
  <si>
    <t>3405-2572</t>
  </si>
  <si>
    <t>3405-2573</t>
  </si>
  <si>
    <t>3405-2574</t>
  </si>
  <si>
    <t>3405-2575</t>
  </si>
  <si>
    <t>3405-2576</t>
  </si>
  <si>
    <t>3405-2577</t>
  </si>
  <si>
    <t>3405-2578</t>
  </si>
  <si>
    <t>2940-0420</t>
  </si>
  <si>
    <t>2940-0421</t>
  </si>
  <si>
    <t>2940-0422</t>
  </si>
  <si>
    <t>2940-0423</t>
  </si>
  <si>
    <t>2940-0424</t>
  </si>
  <si>
    <t>2940-0425</t>
  </si>
  <si>
    <t>2940-0426</t>
  </si>
  <si>
    <t>2940-0427</t>
  </si>
  <si>
    <t>2940-0428</t>
  </si>
  <si>
    <t>2701-1036</t>
  </si>
  <si>
    <t>2701-1037</t>
  </si>
  <si>
    <t>3405-2568</t>
  </si>
  <si>
    <t>3405-2660</t>
  </si>
  <si>
    <t>3405-2661</t>
  </si>
  <si>
    <t>3405-2662</t>
  </si>
  <si>
    <t>3405-2663</t>
  </si>
  <si>
    <t>3405-2664</t>
  </si>
  <si>
    <t>3405-2665</t>
  </si>
  <si>
    <t>3405-2666</t>
  </si>
  <si>
    <t>3405-2667</t>
  </si>
  <si>
    <t>3405-2668</t>
  </si>
  <si>
    <t>3405-2669</t>
  </si>
  <si>
    <t>3405-2670</t>
  </si>
  <si>
    <t>3405-2671</t>
  </si>
  <si>
    <t>3405-2672</t>
  </si>
  <si>
    <t>3405-2673</t>
  </si>
  <si>
    <t>3405-2674</t>
  </si>
  <si>
    <t>3405-2645</t>
  </si>
  <si>
    <t>3405-2646</t>
  </si>
  <si>
    <t>3405-2647</t>
  </si>
  <si>
    <t>3405-2648</t>
  </si>
  <si>
    <t>3405-2649</t>
  </si>
  <si>
    <t>3405-2650</t>
  </si>
  <si>
    <t>3405-2651</t>
  </si>
  <si>
    <t>3405-2652</t>
  </si>
  <si>
    <t>3405-2653</t>
  </si>
  <si>
    <t>3405-2654</t>
  </si>
  <si>
    <t>3405-2655</t>
  </si>
  <si>
    <t>3405-2656</t>
  </si>
  <si>
    <t>3405-2657</t>
  </si>
  <si>
    <t>3405-2658</t>
  </si>
  <si>
    <t>3405-2659</t>
  </si>
  <si>
    <t>3405-2704</t>
  </si>
  <si>
    <t>3405-2705</t>
  </si>
  <si>
    <t>3405-2706</t>
  </si>
  <si>
    <t>3405-2707</t>
  </si>
  <si>
    <t>3405-2708</t>
  </si>
  <si>
    <t>3405-2709</t>
  </si>
  <si>
    <t>3405-2710</t>
  </si>
  <si>
    <t>3405-2711</t>
  </si>
  <si>
    <t>3405-2712</t>
  </si>
  <si>
    <t>3405-2713</t>
  </si>
  <si>
    <t>3405-2714</t>
  </si>
  <si>
    <t>3405-2715</t>
  </si>
  <si>
    <t>3405-2716</t>
  </si>
  <si>
    <t>3405-2717</t>
  </si>
  <si>
    <t>3405-2718</t>
  </si>
  <si>
    <t>3405-2689</t>
  </si>
  <si>
    <t>3405-2690</t>
  </si>
  <si>
    <t>3405-2691</t>
  </si>
  <si>
    <t>3405-2692</t>
  </si>
  <si>
    <t>3405-2693</t>
  </si>
  <si>
    <t>3405-2694</t>
  </si>
  <si>
    <t>3405-2695</t>
  </si>
  <si>
    <t>3405-2696</t>
  </si>
  <si>
    <t>3405-2697</t>
  </si>
  <si>
    <t>3405-2698</t>
  </si>
  <si>
    <t>3405-2699</t>
  </si>
  <si>
    <t>3405-2700</t>
  </si>
  <si>
    <t>3405-2701</t>
  </si>
  <si>
    <t>3405-2702</t>
  </si>
  <si>
    <t>3405-2703</t>
  </si>
  <si>
    <t>3405-2675</t>
  </si>
  <si>
    <t>3405-2676</t>
  </si>
  <si>
    <t>3405-2677</t>
  </si>
  <si>
    <t>3405-2678</t>
  </si>
  <si>
    <t>3405-2679</t>
  </si>
  <si>
    <t>3405-2680</t>
  </si>
  <si>
    <t>3405-2681</t>
  </si>
  <si>
    <t>3405-2682</t>
  </si>
  <si>
    <t>3405-2683</t>
  </si>
  <si>
    <t>3405-2684</t>
  </si>
  <si>
    <t>3405-2685</t>
  </si>
  <si>
    <t>3405-2686</t>
  </si>
  <si>
    <t>3405-2687</t>
  </si>
  <si>
    <t>3405-2688</t>
  </si>
  <si>
    <t>3301-3995</t>
  </si>
  <si>
    <t>3301-3996</t>
  </si>
  <si>
    <t>3301-3997</t>
  </si>
  <si>
    <t>3301-3998</t>
  </si>
  <si>
    <t>3301-3999</t>
  </si>
  <si>
    <t>3301-4000</t>
  </si>
  <si>
    <t>3301-4001</t>
  </si>
  <si>
    <t>3301-4002</t>
  </si>
  <si>
    <t>3301-4003</t>
  </si>
  <si>
    <t>3301-4004</t>
  </si>
  <si>
    <t>3301-4005</t>
  </si>
  <si>
    <t>3301-4006</t>
  </si>
  <si>
    <t>2820-5580</t>
  </si>
  <si>
    <t>2820-5581</t>
  </si>
  <si>
    <t>2820-5582</t>
  </si>
  <si>
    <t>2820-5583</t>
  </si>
  <si>
    <t>2820-5584</t>
  </si>
  <si>
    <t>2820-5585</t>
  </si>
  <si>
    <t>2820-5586</t>
  </si>
  <si>
    <t>2820-5587</t>
  </si>
  <si>
    <t>2820-5588</t>
  </si>
  <si>
    <t>2820-5589</t>
  </si>
  <si>
    <t>2820-5590</t>
  </si>
  <si>
    <t>2820-5591</t>
  </si>
  <si>
    <t>2820-5592</t>
  </si>
  <si>
    <t>2820-5593</t>
  </si>
  <si>
    <t>3401-0843</t>
  </si>
  <si>
    <t>3401-0844</t>
  </si>
  <si>
    <t>3401-0845</t>
  </si>
  <si>
    <t>3401-0846</t>
  </si>
  <si>
    <t>3401-0847</t>
  </si>
  <si>
    <t>3401-0848</t>
  </si>
  <si>
    <t>3401-0849</t>
  </si>
  <si>
    <t>3401-0850</t>
  </si>
  <si>
    <t>3401-0851</t>
  </si>
  <si>
    <t>3401-0852</t>
  </si>
  <si>
    <t>3401-0853</t>
  </si>
  <si>
    <t>3401-0854</t>
  </si>
  <si>
    <t>3401-0855</t>
  </si>
  <si>
    <t>3401-0869</t>
  </si>
  <si>
    <t>3401-0870</t>
  </si>
  <si>
    <t>3401-0871</t>
  </si>
  <si>
    <t>3401-0872</t>
  </si>
  <si>
    <t>3401-0873</t>
  </si>
  <si>
    <t>3401-0874</t>
  </si>
  <si>
    <t>3401-0875</t>
  </si>
  <si>
    <t>3401-0876</t>
  </si>
  <si>
    <t>3401-0877</t>
  </si>
  <si>
    <t>3401-0878</t>
  </si>
  <si>
    <t>3401-0879</t>
  </si>
  <si>
    <t>3401-0880</t>
  </si>
  <si>
    <t>3401-0881</t>
  </si>
  <si>
    <t>3401-0856</t>
  </si>
  <si>
    <t>3401-0857</t>
  </si>
  <si>
    <t>3401-0858</t>
  </si>
  <si>
    <t>3401-0859</t>
  </si>
  <si>
    <t>3401-0860</t>
  </si>
  <si>
    <t>3401-0861</t>
  </si>
  <si>
    <t>3401-0862</t>
  </si>
  <si>
    <t>3401-0863</t>
  </si>
  <si>
    <t>3401-0864</t>
  </si>
  <si>
    <t>3401-0865</t>
  </si>
  <si>
    <t>3401-0866</t>
  </si>
  <si>
    <t>3401-0867</t>
  </si>
  <si>
    <t>3401-0868</t>
  </si>
  <si>
    <t>3401-0882</t>
  </si>
  <si>
    <t>3401-0883</t>
  </si>
  <si>
    <t>3401-0884</t>
  </si>
  <si>
    <t>3401-0885</t>
  </si>
  <si>
    <t>3401-0886</t>
  </si>
  <si>
    <t>3401-0887</t>
  </si>
  <si>
    <t>3401-0888</t>
  </si>
  <si>
    <t>3401-0889</t>
  </si>
  <si>
    <t>3401-0890</t>
  </si>
  <si>
    <t>3401-0891</t>
  </si>
  <si>
    <t>3401-0892</t>
  </si>
  <si>
    <t>3401-0893</t>
  </si>
  <si>
    <t>3401-0894</t>
  </si>
  <si>
    <t>3401-0895</t>
  </si>
  <si>
    <t>3401-0896</t>
  </si>
  <si>
    <t>3401-0897</t>
  </si>
  <si>
    <t>3401-0898</t>
  </si>
  <si>
    <t>3401-0899</t>
  </si>
  <si>
    <t>3401-0786</t>
  </si>
  <si>
    <t>3401-0787</t>
  </si>
  <si>
    <t>3401-0788</t>
  </si>
  <si>
    <t>3401-0789</t>
  </si>
  <si>
    <t>3401-0790</t>
  </si>
  <si>
    <t>3401-0791</t>
  </si>
  <si>
    <t>3401-0792</t>
  </si>
  <si>
    <t>3401-0793</t>
  </si>
  <si>
    <t>3401-0794</t>
  </si>
  <si>
    <t>3401-0795</t>
  </si>
  <si>
    <t>3401-0796</t>
  </si>
  <si>
    <t>3401-0797</t>
  </si>
  <si>
    <t>3401-0798</t>
  </si>
  <si>
    <t>3401-0812</t>
  </si>
  <si>
    <t>3401-0813</t>
  </si>
  <si>
    <t>3401-0814</t>
  </si>
  <si>
    <t>3401-0815</t>
  </si>
  <si>
    <t>3401-0816</t>
  </si>
  <si>
    <t>3401-0817</t>
  </si>
  <si>
    <t>3401-0818</t>
  </si>
  <si>
    <t>3401-0819</t>
  </si>
  <si>
    <t>3401-0820</t>
  </si>
  <si>
    <t>3401-0821</t>
  </si>
  <si>
    <t>3401-0822</t>
  </si>
  <si>
    <t>3401-0823</t>
  </si>
  <si>
    <t>3401-0824</t>
  </si>
  <si>
    <t>3401-0799</t>
  </si>
  <si>
    <t>3401-0800</t>
  </si>
  <si>
    <t>3401-0801</t>
  </si>
  <si>
    <t>3401-0802</t>
  </si>
  <si>
    <t>3401-0803</t>
  </si>
  <si>
    <t>3401-0804</t>
  </si>
  <si>
    <t>3401-0805</t>
  </si>
  <si>
    <t>3401-0806</t>
  </si>
  <si>
    <t>3401-0807</t>
  </si>
  <si>
    <t>3401-0808</t>
  </si>
  <si>
    <t>3401-0809</t>
  </si>
  <si>
    <t>3401-0810</t>
  </si>
  <si>
    <t>3401-0811</t>
  </si>
  <si>
    <t>3401-0825</t>
  </si>
  <si>
    <t>3401-0826</t>
  </si>
  <si>
    <t>3401-0827</t>
  </si>
  <si>
    <t>3401-0828</t>
  </si>
  <si>
    <t>3401-0829</t>
  </si>
  <si>
    <t>3401-0830</t>
  </si>
  <si>
    <t>3401-0831</t>
  </si>
  <si>
    <t>3401-0832</t>
  </si>
  <si>
    <t>3401-0833</t>
  </si>
  <si>
    <t>3401-0834</t>
  </si>
  <si>
    <t>3401-0835</t>
  </si>
  <si>
    <t>3401-0836</t>
  </si>
  <si>
    <t>3401-0837</t>
  </si>
  <si>
    <t>3401-0838</t>
  </si>
  <si>
    <t>3401-0839</t>
  </si>
  <si>
    <t>3401-0840</t>
  </si>
  <si>
    <t>3401-0841</t>
  </si>
  <si>
    <t>3401-0842</t>
  </si>
  <si>
    <t>3405-2600</t>
  </si>
  <si>
    <t>3405-2601</t>
  </si>
  <si>
    <t>3405-2602</t>
  </si>
  <si>
    <t>3405-2603</t>
  </si>
  <si>
    <t>3405-2604</t>
  </si>
  <si>
    <t>3405-2605</t>
  </si>
  <si>
    <t>3405-2606</t>
  </si>
  <si>
    <t>3405-2607</t>
  </si>
  <si>
    <t>3405-2608</t>
  </si>
  <si>
    <t>3405-2609</t>
  </si>
  <si>
    <t>3405-2610</t>
  </si>
  <si>
    <t>3405-2611</t>
  </si>
  <si>
    <t>3405-2612</t>
  </si>
  <si>
    <t>3405-2613</t>
  </si>
  <si>
    <t>3405-2614</t>
  </si>
  <si>
    <t>3405-2615</t>
  </si>
  <si>
    <t>3405-2616</t>
  </si>
  <si>
    <t>3405-2617</t>
  </si>
  <si>
    <t>3405-2618</t>
  </si>
  <si>
    <t>3405-2619</t>
  </si>
  <si>
    <t>3405-2620</t>
  </si>
  <si>
    <t>3405-2621</t>
  </si>
  <si>
    <t>3405-2622</t>
  </si>
  <si>
    <t>3405-2623</t>
  </si>
  <si>
    <t>3405-2624</t>
  </si>
  <si>
    <t>3405-2625</t>
  </si>
  <si>
    <t>3405-2626</t>
  </si>
  <si>
    <t>3405-2627</t>
  </si>
  <si>
    <t>3405-2628</t>
  </si>
  <si>
    <t>3405-2629</t>
  </si>
  <si>
    <t>3405-2630</t>
  </si>
  <si>
    <t>3405-2631</t>
  </si>
  <si>
    <t>3405-2632</t>
  </si>
  <si>
    <t>3405-2633</t>
  </si>
  <si>
    <t>3405-2634</t>
  </si>
  <si>
    <t>3405-2635</t>
  </si>
  <si>
    <t>3405-2636</t>
  </si>
  <si>
    <t>3405-2637</t>
  </si>
  <si>
    <t>3405-2638</t>
  </si>
  <si>
    <t>3405-2639</t>
  </si>
  <si>
    <t>3405-2640</t>
  </si>
  <si>
    <t>3405-2641</t>
  </si>
  <si>
    <t>3405-2642</t>
  </si>
  <si>
    <t>3405-2643</t>
  </si>
  <si>
    <t>3405-2644</t>
  </si>
  <si>
    <t>2801-1437</t>
  </si>
  <si>
    <t>2801-1438</t>
  </si>
  <si>
    <t>2801-1439</t>
  </si>
  <si>
    <t>2801-1440</t>
  </si>
  <si>
    <t>2801-1441</t>
  </si>
  <si>
    <t>2801-1442</t>
  </si>
  <si>
    <t>2801-1443</t>
  </si>
  <si>
    <t>2801-1444</t>
  </si>
  <si>
    <t>2801-1445</t>
  </si>
  <si>
    <t>2801-1446</t>
  </si>
  <si>
    <t>2801-1447</t>
  </si>
  <si>
    <t>2801-1448</t>
  </si>
  <si>
    <t>2801-1449</t>
  </si>
  <si>
    <t>2801-1450</t>
  </si>
  <si>
    <t>2801-1451</t>
  </si>
  <si>
    <t>2801-1452</t>
  </si>
  <si>
    <t>2820-5559</t>
  </si>
  <si>
    <t>2820-5560</t>
  </si>
  <si>
    <t>2820-5561</t>
  </si>
  <si>
    <t>2820-5562</t>
  </si>
  <si>
    <t>2820-5563</t>
  </si>
  <si>
    <t>2820-5564</t>
  </si>
  <si>
    <t>2820-5565</t>
  </si>
  <si>
    <t>2820-5573</t>
  </si>
  <si>
    <t>2820-5574</t>
  </si>
  <si>
    <t>2820-5575</t>
  </si>
  <si>
    <t>2820-5576</t>
  </si>
  <si>
    <t>2820-5577</t>
  </si>
  <si>
    <t>2820-5578</t>
  </si>
  <si>
    <t>2820-5579</t>
  </si>
  <si>
    <t>2820-5566</t>
  </si>
  <si>
    <t>2820-5567</t>
  </si>
  <si>
    <t>2820-5568</t>
  </si>
  <si>
    <t>2820-5569</t>
  </si>
  <si>
    <t>2820-5570</t>
  </si>
  <si>
    <t>2820-5571</t>
  </si>
  <si>
    <t>2822-1411</t>
  </si>
  <si>
    <t>2822-1412</t>
  </si>
  <si>
    <t>2822-1413</t>
  </si>
  <si>
    <t>2822-1414</t>
  </si>
  <si>
    <t>2822-1415</t>
  </si>
  <si>
    <t>2822-1416</t>
  </si>
  <si>
    <t>2822-1417</t>
  </si>
  <si>
    <t>2822-1418</t>
  </si>
  <si>
    <t>2822-1419</t>
  </si>
  <si>
    <t>2822-1420</t>
  </si>
  <si>
    <t>3302-0813</t>
  </si>
  <si>
    <t>3302-0814</t>
  </si>
  <si>
    <t>3302-0815</t>
  </si>
  <si>
    <t>3302-0816</t>
  </si>
  <si>
    <t>3302-0817</t>
  </si>
  <si>
    <t>3302-0823</t>
  </si>
  <si>
    <t>3302-0824</t>
  </si>
  <si>
    <t>3302-0825</t>
  </si>
  <si>
    <t>3302-0826</t>
  </si>
  <si>
    <t>3302-0827</t>
  </si>
  <si>
    <t>3302-0818</t>
  </si>
  <si>
    <t>3302-0819</t>
  </si>
  <si>
    <t>3302-0820</t>
  </si>
  <si>
    <t>3302-0821</t>
  </si>
  <si>
    <t>3302-0822</t>
  </si>
  <si>
    <t>3301-4068</t>
  </si>
  <si>
    <t>3301-4069</t>
  </si>
  <si>
    <t>3301-4070</t>
  </si>
  <si>
    <t>3301-4071</t>
  </si>
  <si>
    <t>3301-4072</t>
  </si>
  <si>
    <t>3301-4073</t>
  </si>
  <si>
    <t>3301-4074</t>
  </si>
  <si>
    <t>3301-4075</t>
  </si>
  <si>
    <t>3301-4076</t>
  </si>
  <si>
    <t>3301-4077</t>
  </si>
  <si>
    <t>3301-4078</t>
  </si>
  <si>
    <t>3301-4079</t>
  </si>
  <si>
    <t>3301-4147</t>
  </si>
  <si>
    <t>3301-4148</t>
  </si>
  <si>
    <t>3301-4149</t>
  </si>
  <si>
    <t>3301-4150</t>
  </si>
  <si>
    <t>3301-4151</t>
  </si>
  <si>
    <t>3301-4152</t>
  </si>
  <si>
    <t>3301-4037</t>
  </si>
  <si>
    <t>3301-4038</t>
  </si>
  <si>
    <t>3301-4039</t>
  </si>
  <si>
    <t>3301-4040</t>
  </si>
  <si>
    <t>3301-4041</t>
  </si>
  <si>
    <t>3301-4042</t>
  </si>
  <si>
    <t>3301-4043</t>
  </si>
  <si>
    <t>3301-4044</t>
  </si>
  <si>
    <t>3301-4045</t>
  </si>
  <si>
    <t>3301-4046</t>
  </si>
  <si>
    <t>3301-4047</t>
  </si>
  <si>
    <t>3301-4048</t>
  </si>
  <si>
    <t>2502-0242</t>
  </si>
  <si>
    <t>2502-0240</t>
  </si>
  <si>
    <t>3517-0499</t>
  </si>
  <si>
    <t>3301-4061</t>
  </si>
  <si>
    <t>3301-4062</t>
  </si>
  <si>
    <t>3301-4063</t>
  </si>
  <si>
    <t>3301-4064</t>
  </si>
  <si>
    <t>3301-4065</t>
  </si>
  <si>
    <t>3301-4066</t>
  </si>
  <si>
    <t>2821-1293</t>
  </si>
  <si>
    <t>2821-1294</t>
  </si>
  <si>
    <t>2821-1295</t>
  </si>
  <si>
    <t>2821-1296</t>
  </si>
  <si>
    <t>2821-1297</t>
  </si>
  <si>
    <t>2821-1298</t>
  </si>
  <si>
    <t>2821-1299</t>
  </si>
  <si>
    <t>2821-1300</t>
  </si>
  <si>
    <t>2821-1301</t>
  </si>
  <si>
    <t>2821-1302</t>
  </si>
  <si>
    <t>2821-1303</t>
  </si>
  <si>
    <t>2821-1304</t>
  </si>
  <si>
    <t>2821-1305</t>
  </si>
  <si>
    <t>2821-1306</t>
  </si>
  <si>
    <t>2810-3820</t>
  </si>
  <si>
    <t>2810-3821</t>
  </si>
  <si>
    <t>2810-3822</t>
  </si>
  <si>
    <t>2810-3823</t>
  </si>
  <si>
    <t>2810-3824</t>
  </si>
  <si>
    <t>2810-3825</t>
  </si>
  <si>
    <t>2810-3826</t>
  </si>
  <si>
    <t>2810-3827</t>
  </si>
  <si>
    <t>2810-3828</t>
  </si>
  <si>
    <t>2820-5601</t>
  </si>
  <si>
    <t>2820-5602</t>
  </si>
  <si>
    <t>2820-5603</t>
  </si>
  <si>
    <t>2820-5604</t>
  </si>
  <si>
    <t>2820-5605</t>
  </si>
  <si>
    <t>2820-5606</t>
  </si>
  <si>
    <t>2820-5607</t>
  </si>
  <si>
    <t>2820-5594</t>
  </si>
  <si>
    <t>2820-5595</t>
  </si>
  <si>
    <t>2820-5596</t>
  </si>
  <si>
    <t>2820-5597</t>
  </si>
  <si>
    <t>2820-5598</t>
  </si>
  <si>
    <t>2820-5599</t>
  </si>
  <si>
    <t>2820-5600</t>
  </si>
  <si>
    <t>3301-4051</t>
  </si>
  <si>
    <t>2810-3832</t>
  </si>
  <si>
    <t>2810-3840</t>
  </si>
  <si>
    <t>2810-3831</t>
  </si>
  <si>
    <t>2821-1287</t>
  </si>
  <si>
    <t>2821-1288</t>
  </si>
  <si>
    <t>3301-4054</t>
  </si>
  <si>
    <t>3401-0900</t>
  </si>
  <si>
    <t>3401-0901</t>
  </si>
  <si>
    <t>3401-0902</t>
  </si>
  <si>
    <t>3401-0903</t>
  </si>
  <si>
    <t>3401-0904</t>
  </si>
  <si>
    <t>3401-0905</t>
  </si>
  <si>
    <t>3401-0906</t>
  </si>
  <si>
    <t>3401-0907</t>
  </si>
  <si>
    <t>3401-0908</t>
  </si>
  <si>
    <t>3401-0909</t>
  </si>
  <si>
    <t>3401-0920</t>
  </si>
  <si>
    <t>3401-0921</t>
  </si>
  <si>
    <t>3401-0922</t>
  </si>
  <si>
    <t>3401-0923</t>
  </si>
  <si>
    <t>3401-0924</t>
  </si>
  <si>
    <t>3401-0925</t>
  </si>
  <si>
    <t>3401-0926</t>
  </si>
  <si>
    <t>3401-0927</t>
  </si>
  <si>
    <t>3401-0928</t>
  </si>
  <si>
    <t>3401-0929</t>
  </si>
  <si>
    <t>3401-0910</t>
  </si>
  <si>
    <t>3401-0911</t>
  </si>
  <si>
    <t>3401-0912</t>
  </si>
  <si>
    <t>3401-0913</t>
  </si>
  <si>
    <t>3401-0914</t>
  </si>
  <si>
    <t>3401-0915</t>
  </si>
  <si>
    <t>3401-0916</t>
  </si>
  <si>
    <t>3401-0917</t>
  </si>
  <si>
    <t>3401-0918</t>
  </si>
  <si>
    <t>3401-0919</t>
  </si>
  <si>
    <t>3401-0746</t>
  </si>
  <si>
    <t>3401-0747</t>
  </si>
  <si>
    <t>3401-0748</t>
  </si>
  <si>
    <t>3401-0749</t>
  </si>
  <si>
    <t>3401-0750</t>
  </si>
  <si>
    <t>3401-0751</t>
  </si>
  <si>
    <t>3401-0752</t>
  </si>
  <si>
    <t>3401-0753</t>
  </si>
  <si>
    <t>3401-0754</t>
  </si>
  <si>
    <t>3401-0755</t>
  </si>
  <si>
    <t>3401-0776</t>
  </si>
  <si>
    <t>3401-0777</t>
  </si>
  <si>
    <t>3401-0778</t>
  </si>
  <si>
    <t>3401-0779</t>
  </si>
  <si>
    <t>3401-0780</t>
  </si>
  <si>
    <t>3401-0781</t>
  </si>
  <si>
    <t>3401-0782</t>
  </si>
  <si>
    <t>3401-0783</t>
  </si>
  <si>
    <t>3401-0784</t>
  </si>
  <si>
    <t>3401-0785</t>
  </si>
  <si>
    <t>3401-0756</t>
  </si>
  <si>
    <t>3401-0757</t>
  </si>
  <si>
    <t>3401-0758</t>
  </si>
  <si>
    <t>3401-0759</t>
  </si>
  <si>
    <t>3401-0760</t>
  </si>
  <si>
    <t>3401-0761</t>
  </si>
  <si>
    <t>3401-0762</t>
  </si>
  <si>
    <t>3401-0763</t>
  </si>
  <si>
    <t>3401-0764</t>
  </si>
  <si>
    <t>3401-0765</t>
  </si>
  <si>
    <t>3401-0766</t>
  </si>
  <si>
    <t>3401-0767</t>
  </si>
  <si>
    <t>3401-0768</t>
  </si>
  <si>
    <t>3401-0769</t>
  </si>
  <si>
    <t>3401-0770</t>
  </si>
  <si>
    <t>3401-0771</t>
  </si>
  <si>
    <t>3401-0772</t>
  </si>
  <si>
    <t>3401-0773</t>
  </si>
  <si>
    <t>3401-0774</t>
  </si>
  <si>
    <t>3401-0775</t>
  </si>
  <si>
    <t>2810-3829</t>
  </si>
  <si>
    <t>2810-3830</t>
  </si>
  <si>
    <t>2810-3833</t>
  </si>
  <si>
    <t>2810-3834</t>
  </si>
  <si>
    <t>2810-3835</t>
  </si>
  <si>
    <t>2810-3836</t>
  </si>
  <si>
    <t>2810-3837</t>
  </si>
  <si>
    <t>2810-3838</t>
  </si>
  <si>
    <t>2810-3839</t>
  </si>
  <si>
    <t>2810-3841</t>
  </si>
  <si>
    <t>2810-3842</t>
  </si>
  <si>
    <t>2810-3843</t>
  </si>
  <si>
    <t>2810-3844</t>
  </si>
  <si>
    <t>2810-3845</t>
  </si>
  <si>
    <t>2810-3846</t>
  </si>
  <si>
    <t>3301-4049</t>
  </si>
  <si>
    <t>3301-4050</t>
  </si>
  <si>
    <t>3301-4052</t>
  </si>
  <si>
    <t>3301-4053</t>
  </si>
  <si>
    <t>2821-1286</t>
  </si>
  <si>
    <t>2821-1289</t>
  </si>
  <si>
    <t>2821-1290</t>
  </si>
  <si>
    <t>2821-1291</t>
  </si>
  <si>
    <t>2821-1292</t>
  </si>
  <si>
    <t>2502-0241</t>
  </si>
  <si>
    <t>3330-6033</t>
  </si>
  <si>
    <t>3330-6034</t>
  </si>
  <si>
    <t>3330-6035</t>
  </si>
  <si>
    <t>3330-6036</t>
  </si>
  <si>
    <t>3330-6037</t>
  </si>
  <si>
    <t>3332-1485</t>
  </si>
  <si>
    <t>3332-1768</t>
  </si>
  <si>
    <t>3332-1772</t>
  </si>
  <si>
    <t>3332-1771</t>
  </si>
  <si>
    <t>3332-1770</t>
  </si>
  <si>
    <t>3332-1769</t>
  </si>
  <si>
    <t>3332-1773</t>
  </si>
  <si>
    <t>3332-1777</t>
  </si>
  <si>
    <t>3332-1776</t>
  </si>
  <si>
    <t>3332-1775</t>
  </si>
  <si>
    <t>3332-1774</t>
  </si>
  <si>
    <t>3332-1778</t>
  </si>
  <si>
    <t>3332-1782</t>
  </si>
  <si>
    <t>3332-1781</t>
  </si>
  <si>
    <t>3332-1780</t>
  </si>
  <si>
    <t>3332-1779</t>
  </si>
  <si>
    <t>3332-1783</t>
  </si>
  <si>
    <t>3332-1787</t>
  </si>
  <si>
    <t>3332-1786</t>
  </si>
  <si>
    <t>3332-1785</t>
  </si>
  <si>
    <t>3332-1784</t>
  </si>
  <si>
    <t>3332-1788</t>
  </si>
  <si>
    <t>3332-1792</t>
  </si>
  <si>
    <t>3332-1791</t>
  </si>
  <si>
    <t>3332-1790</t>
  </si>
  <si>
    <t>3332-1789</t>
  </si>
  <si>
    <t>3330-7399</t>
  </si>
  <si>
    <t>3330-7397</t>
  </si>
  <si>
    <t>3330-7396</t>
  </si>
  <si>
    <t>3330-7395</t>
  </si>
  <si>
    <t>3330-7398</t>
  </si>
  <si>
    <t>3330-7404</t>
  </si>
  <si>
    <t>3330-7402</t>
  </si>
  <si>
    <t>3330-7401</t>
  </si>
  <si>
    <t>3330-7400</t>
  </si>
  <si>
    <t>3330-7403</t>
  </si>
  <si>
    <t>3330-7409</t>
  </si>
  <si>
    <t>3330-7407</t>
  </si>
  <si>
    <t>3330-7406</t>
  </si>
  <si>
    <t>3330-7405</t>
  </si>
  <si>
    <t>3330-7408</t>
  </si>
  <si>
    <t>3330-7414</t>
  </si>
  <si>
    <t>3330-7412</t>
  </si>
  <si>
    <t>3330-7411</t>
  </si>
  <si>
    <t>3330-7410</t>
  </si>
  <si>
    <t>3330-7413</t>
  </si>
  <si>
    <t>3330-7419</t>
  </si>
  <si>
    <t>3330-7417</t>
  </si>
  <si>
    <t>3330-7416</t>
  </si>
  <si>
    <t>3330-7415</t>
  </si>
  <si>
    <t>3330-7418</t>
  </si>
  <si>
    <t>3330-7444</t>
  </si>
  <si>
    <t>3330-7442</t>
  </si>
  <si>
    <t>3330-7441</t>
  </si>
  <si>
    <t>3330-7440</t>
  </si>
  <si>
    <t>3330-7443</t>
  </si>
  <si>
    <t>3330-7449</t>
  </si>
  <si>
    <t>3330-7447</t>
  </si>
  <si>
    <t>3330-7446</t>
  </si>
  <si>
    <t>3330-7445</t>
  </si>
  <si>
    <t>3330-7448</t>
  </si>
  <si>
    <t>3330-7454</t>
  </si>
  <si>
    <t>3330-7452</t>
  </si>
  <si>
    <t>3330-7451</t>
  </si>
  <si>
    <t>3330-7450</t>
  </si>
  <si>
    <t>3330-7453</t>
  </si>
  <si>
    <t>3330-7459</t>
  </si>
  <si>
    <t>3330-7457</t>
  </si>
  <si>
    <t>3330-7456</t>
  </si>
  <si>
    <t>3330-7455</t>
  </si>
  <si>
    <t>3330-7458</t>
  </si>
  <si>
    <t>3330-7464</t>
  </si>
  <si>
    <t>3330-7462</t>
  </si>
  <si>
    <t>3330-7461</t>
  </si>
  <si>
    <t>3330-7460</t>
  </si>
  <si>
    <t>3330-7463</t>
  </si>
  <si>
    <t>3330-7469</t>
  </si>
  <si>
    <t>3330-7467</t>
  </si>
  <si>
    <t>3330-7466</t>
  </si>
  <si>
    <t>3330-7465</t>
  </si>
  <si>
    <t>3330-7468</t>
  </si>
  <si>
    <t>3330-7474</t>
  </si>
  <si>
    <t>3330-7472</t>
  </si>
  <si>
    <t>3330-7471</t>
  </si>
  <si>
    <t>3330-7470</t>
  </si>
  <si>
    <t>3330-7473</t>
  </si>
  <si>
    <t>3330-7479</t>
  </si>
  <si>
    <t>3330-7477</t>
  </si>
  <si>
    <t>3330-7476</t>
  </si>
  <si>
    <t>3330-7475</t>
  </si>
  <si>
    <t>3330-7478</t>
  </si>
  <si>
    <t>3330-7484</t>
  </si>
  <si>
    <t>3330-7482</t>
  </si>
  <si>
    <t>3330-7481</t>
  </si>
  <si>
    <t>3330-7480</t>
  </si>
  <si>
    <t>3330-7483</t>
  </si>
  <si>
    <t>3404-1678</t>
  </si>
  <si>
    <t>3404-1679</t>
  </si>
  <si>
    <t>3404-1680</t>
  </si>
  <si>
    <t>3404-1681</t>
  </si>
  <si>
    <t>3404-1682</t>
  </si>
  <si>
    <t>3404-1683</t>
  </si>
  <si>
    <t>3404-1684</t>
  </si>
  <si>
    <t>3404-1685</t>
  </si>
  <si>
    <t>3404-1686</t>
  </si>
  <si>
    <t>3404-1687</t>
  </si>
  <si>
    <t>3404-1688</t>
  </si>
  <si>
    <t>3404-1665</t>
  </si>
  <si>
    <t>3404-1666</t>
  </si>
  <si>
    <t>3404-1667</t>
  </si>
  <si>
    <t>3404-1668</t>
  </si>
  <si>
    <t>3404-1669</t>
  </si>
  <si>
    <t>3404-1670</t>
  </si>
  <si>
    <t>3404-1671</t>
  </si>
  <si>
    <t>3404-1672</t>
  </si>
  <si>
    <t>3404-1673</t>
  </si>
  <si>
    <t>3404-1674</t>
  </si>
  <si>
    <t>3404-1675</t>
  </si>
  <si>
    <t>2810-3927</t>
  </si>
  <si>
    <t>2810-3928</t>
  </si>
  <si>
    <t>2810-3929</t>
  </si>
  <si>
    <t>2810-3930</t>
  </si>
  <si>
    <t>2810-3931</t>
  </si>
  <si>
    <t>2810-3932</t>
  </si>
  <si>
    <t>2810-3933</t>
  </si>
  <si>
    <t>2801-1533</t>
  </si>
  <si>
    <t>2801-1534</t>
  </si>
  <si>
    <t>2801-1535</t>
  </si>
  <si>
    <t>2801-1536</t>
  </si>
  <si>
    <t>2801-1537</t>
  </si>
  <si>
    <t>2801-1538</t>
  </si>
  <si>
    <t>2801-1539</t>
  </si>
  <si>
    <t>2801-1540</t>
  </si>
  <si>
    <t>2801-1541</t>
  </si>
  <si>
    <t>2801-1542</t>
  </si>
  <si>
    <t>2801-1543</t>
  </si>
  <si>
    <t>2801-1544</t>
  </si>
  <si>
    <t>2801-1545</t>
  </si>
  <si>
    <t>2801-1546</t>
  </si>
  <si>
    <t>2801-1547</t>
  </si>
  <si>
    <t>2820-6086</t>
  </si>
  <si>
    <t>2820-6085</t>
  </si>
  <si>
    <t>2820-6084</t>
  </si>
  <si>
    <t>2820-6087</t>
  </si>
  <si>
    <t>2820-6088</t>
  </si>
  <si>
    <t>2820-6089</t>
  </si>
  <si>
    <t>2820-6090</t>
  </si>
  <si>
    <t>2820-6093</t>
  </si>
  <si>
    <t>2820-6092</t>
  </si>
  <si>
    <t>2820-6091</t>
  </si>
  <si>
    <t>2820-6094</t>
  </si>
  <si>
    <t>2820-6095</t>
  </si>
  <si>
    <t>2820-6096</t>
  </si>
  <si>
    <t>2820-6097</t>
  </si>
  <si>
    <t>2820-6010</t>
  </si>
  <si>
    <t>2820-6009</t>
  </si>
  <si>
    <t>2820-6008</t>
  </si>
  <si>
    <t>2820-6011</t>
  </si>
  <si>
    <t>2820-6012</t>
  </si>
  <si>
    <t>2820-6013</t>
  </si>
  <si>
    <t>2820-6014</t>
  </si>
  <si>
    <t>2820-6017</t>
  </si>
  <si>
    <t>2820-6016</t>
  </si>
  <si>
    <t>2820-6015</t>
  </si>
  <si>
    <t>2820-6018</t>
  </si>
  <si>
    <t>2820-6019</t>
  </si>
  <si>
    <t>2820-6020</t>
  </si>
  <si>
    <t>2820-6021</t>
  </si>
  <si>
    <t>2820-6024</t>
  </si>
  <si>
    <t>2820-6023</t>
  </si>
  <si>
    <t>2820-6022</t>
  </si>
  <si>
    <t>2820-6025</t>
  </si>
  <si>
    <t>2820-6026</t>
  </si>
  <si>
    <t>2820-6027</t>
  </si>
  <si>
    <t>2820-6028</t>
  </si>
  <si>
    <t>2820-5989</t>
  </si>
  <si>
    <t>2820-5988</t>
  </si>
  <si>
    <t>2820-5987</t>
  </si>
  <si>
    <t>2820-5990</t>
  </si>
  <si>
    <t>2820-5991</t>
  </si>
  <si>
    <t>2820-5992</t>
  </si>
  <si>
    <t>2820-5993</t>
  </si>
  <si>
    <t>2820-5996</t>
  </si>
  <si>
    <t>2820-5995</t>
  </si>
  <si>
    <t>2820-5994</t>
  </si>
  <si>
    <t>2820-5997</t>
  </si>
  <si>
    <t>2820-5998</t>
  </si>
  <si>
    <t>2820-5999</t>
  </si>
  <si>
    <t>2820-6000</t>
  </si>
  <si>
    <t>2820-6044</t>
  </si>
  <si>
    <t>2820-6043</t>
  </si>
  <si>
    <t>2820-6042</t>
  </si>
  <si>
    <t>2820-6045</t>
  </si>
  <si>
    <t>2820-6046</t>
  </si>
  <si>
    <t>2820-6047</t>
  </si>
  <si>
    <t>2820-6048</t>
  </si>
  <si>
    <t>2820-6031</t>
  </si>
  <si>
    <t>2820-6030</t>
  </si>
  <si>
    <t>2820-6029</t>
  </si>
  <si>
    <t>2820-6032</t>
  </si>
  <si>
    <t>2820-6033</t>
  </si>
  <si>
    <t>2820-6034</t>
  </si>
  <si>
    <t>2820-6035</t>
  </si>
  <si>
    <t>2820-6051</t>
  </si>
  <si>
    <t>2820-6050</t>
  </si>
  <si>
    <t>2820-6049</t>
  </si>
  <si>
    <t>2820-6052</t>
  </si>
  <si>
    <t>2820-6053</t>
  </si>
  <si>
    <t>2820-6054</t>
  </si>
  <si>
    <t>2820-6055</t>
  </si>
  <si>
    <t>2820-6058</t>
  </si>
  <si>
    <t>2820-6057</t>
  </si>
  <si>
    <t>2820-6056</t>
  </si>
  <si>
    <t>2820-6059</t>
  </si>
  <si>
    <t>2820-6060</t>
  </si>
  <si>
    <t>2820-6061</t>
  </si>
  <si>
    <t>2820-6062</t>
  </si>
  <si>
    <t>2820-6065</t>
  </si>
  <si>
    <t>2820-6064</t>
  </si>
  <si>
    <t>2820-6063</t>
  </si>
  <si>
    <t>2820-6066</t>
  </si>
  <si>
    <t>2820-6067</t>
  </si>
  <si>
    <t>2820-6068</t>
  </si>
  <si>
    <t>2820-6069</t>
  </si>
  <si>
    <t>2820-6100</t>
  </si>
  <si>
    <t>2820-6099</t>
  </si>
  <si>
    <t>2820-6098</t>
  </si>
  <si>
    <t>2820-6101</t>
  </si>
  <si>
    <t>2820-6102</t>
  </si>
  <si>
    <t>2820-6110</t>
  </si>
  <si>
    <t>2820-6109</t>
  </si>
  <si>
    <t>2820-6108</t>
  </si>
  <si>
    <t>2820-6111</t>
  </si>
  <si>
    <t>2820-6112</t>
  </si>
  <si>
    <t>2821-1434</t>
  </si>
  <si>
    <t>2821-1433</t>
  </si>
  <si>
    <t>2821-1432</t>
  </si>
  <si>
    <t>2821-1435</t>
  </si>
  <si>
    <t>2821-1436</t>
  </si>
  <si>
    <t>2821-1437</t>
  </si>
  <si>
    <t>2821-1438</t>
  </si>
  <si>
    <t>2821-1418</t>
  </si>
  <si>
    <t>2821-1417</t>
  </si>
  <si>
    <t>2821-1416</t>
  </si>
  <si>
    <t>2821-1419</t>
  </si>
  <si>
    <t>2821-1420</t>
  </si>
  <si>
    <t>2821-1421</t>
  </si>
  <si>
    <t>2821-1422</t>
  </si>
  <si>
    <t>2821-1427</t>
  </si>
  <si>
    <t>2821-1426</t>
  </si>
  <si>
    <t>2821-1425</t>
  </si>
  <si>
    <t>2821-1428</t>
  </si>
  <si>
    <t>2821-1429</t>
  </si>
  <si>
    <t>2821-1430</t>
  </si>
  <si>
    <t>2821-1431</t>
  </si>
  <si>
    <t>2823-0377</t>
  </si>
  <si>
    <t>2823-0376</t>
  </si>
  <si>
    <t>2823-0375</t>
  </si>
  <si>
    <t>2823-0378</t>
  </si>
  <si>
    <t>2823-0379</t>
  </si>
  <si>
    <t>2823-0382</t>
  </si>
  <si>
    <t>2823-0381</t>
  </si>
  <si>
    <t>2823-0380</t>
  </si>
  <si>
    <t>2823-0383</t>
  </si>
  <si>
    <t>2823-0384</t>
  </si>
  <si>
    <t>2823-0372</t>
  </si>
  <si>
    <t>2823-0371</t>
  </si>
  <si>
    <t>2823-0370</t>
  </si>
  <si>
    <t>2823-0373</t>
  </si>
  <si>
    <t>2823-0374</t>
  </si>
  <si>
    <t>3310-0964</t>
  </si>
  <si>
    <t>3310-0963</t>
  </si>
  <si>
    <t>3310-0962</t>
  </si>
  <si>
    <t>3310-0965</t>
  </si>
  <si>
    <t>3310-0966</t>
  </si>
  <si>
    <t>3310-0967</t>
  </si>
  <si>
    <t>3310-0970</t>
  </si>
  <si>
    <t>3310-0969</t>
  </si>
  <si>
    <t>3310-0968</t>
  </si>
  <si>
    <t>3310-0971</t>
  </si>
  <si>
    <t>3310-0972</t>
  </si>
  <si>
    <t>3310-0973</t>
  </si>
  <si>
    <t>3310-0976</t>
  </si>
  <si>
    <t>3310-0975</t>
  </si>
  <si>
    <t>3310-0974</t>
  </si>
  <si>
    <t>3310-0977</t>
  </si>
  <si>
    <t>3310-0978</t>
  </si>
  <si>
    <t>3310-0979</t>
  </si>
  <si>
    <t>3310-0982</t>
  </si>
  <si>
    <t>3310-0981</t>
  </si>
  <si>
    <t>3310-0980</t>
  </si>
  <si>
    <t>3310-0983</t>
  </si>
  <si>
    <t>3310-0984</t>
  </si>
  <si>
    <t>3310-0985</t>
  </si>
  <si>
    <t>3310-0958</t>
  </si>
  <si>
    <t>3310-0957</t>
  </si>
  <si>
    <t>3310-0956</t>
  </si>
  <si>
    <t>3310-0959</t>
  </si>
  <si>
    <t>3310-0960</t>
  </si>
  <si>
    <t>3310-0961</t>
  </si>
  <si>
    <t>3301-4470</t>
  </si>
  <si>
    <t>3301-4469</t>
  </si>
  <si>
    <t>3301-4468</t>
  </si>
  <si>
    <t>3301-4471</t>
  </si>
  <si>
    <t>3301-4472</t>
  </si>
  <si>
    <t>3301-4473</t>
  </si>
  <si>
    <t>2820-6003</t>
  </si>
  <si>
    <t>2820-6002</t>
  </si>
  <si>
    <t>2820-6001</t>
  </si>
  <si>
    <t>2820-6004</t>
  </si>
  <si>
    <t>2820-6005</t>
  </si>
  <si>
    <t>2820-6006</t>
  </si>
  <si>
    <t>2820-6007</t>
  </si>
  <si>
    <t>2820-6136</t>
  </si>
  <si>
    <t>2820-6135</t>
  </si>
  <si>
    <t>2820-6134</t>
  </si>
  <si>
    <t>2820-6137</t>
  </si>
  <si>
    <t>2820-6138</t>
  </si>
  <si>
    <t>2820-6139</t>
  </si>
  <si>
    <t>2820-6140</t>
  </si>
  <si>
    <t>2820-6115</t>
  </si>
  <si>
    <t>2820-6114</t>
  </si>
  <si>
    <t>2820-6113</t>
  </si>
  <si>
    <t>2820-6116</t>
  </si>
  <si>
    <t>2820-6117</t>
  </si>
  <si>
    <t>2820-6118</t>
  </si>
  <si>
    <t>2820-6119</t>
  </si>
  <si>
    <t>2820-6122</t>
  </si>
  <si>
    <t>2820-6121</t>
  </si>
  <si>
    <t>2820-6120</t>
  </si>
  <si>
    <t>2820-6123</t>
  </si>
  <si>
    <t>2820-6124</t>
  </si>
  <si>
    <t>2820-6125</t>
  </si>
  <si>
    <t>2820-6126</t>
  </si>
  <si>
    <t>2820-6129</t>
  </si>
  <si>
    <t>2820-6128</t>
  </si>
  <si>
    <t>2820-6127</t>
  </si>
  <si>
    <t>2820-6130</t>
  </si>
  <si>
    <t>2820-6131</t>
  </si>
  <si>
    <t>2820-6132</t>
  </si>
  <si>
    <t>2820-6133</t>
  </si>
  <si>
    <t>2702-0293</t>
  </si>
  <si>
    <t>2702-0292</t>
  </si>
  <si>
    <t>2702-0291</t>
  </si>
  <si>
    <t>2702-0294</t>
  </si>
  <si>
    <t>2702-0290</t>
  </si>
  <si>
    <t>2702-0289</t>
  </si>
  <si>
    <t>2702-0288</t>
  </si>
  <si>
    <t>2702-0287</t>
  </si>
  <si>
    <t>3410-2759</t>
  </si>
  <si>
    <t>3410-2760</t>
  </si>
  <si>
    <t>3410-2761</t>
  </si>
  <si>
    <t>3410-2762</t>
  </si>
  <si>
    <t>3410-2763</t>
  </si>
  <si>
    <t>3410-2764</t>
  </si>
  <si>
    <t>3410-2765</t>
  </si>
  <si>
    <t>3410-2766</t>
  </si>
  <si>
    <t>3410-2767</t>
  </si>
  <si>
    <t>3410-2768</t>
  </si>
  <si>
    <t>3410-2769</t>
  </si>
  <si>
    <t>3410-2770</t>
  </si>
  <si>
    <t>3410-2771</t>
  </si>
  <si>
    <t>3410-2772</t>
  </si>
  <si>
    <t>3410-2773</t>
  </si>
  <si>
    <t>3410-2774</t>
  </si>
  <si>
    <t>3410-2754</t>
  </si>
  <si>
    <t>3410-2755</t>
  </si>
  <si>
    <t>3410-2756</t>
  </si>
  <si>
    <t>3410-2757</t>
  </si>
  <si>
    <t>3410-2758</t>
  </si>
  <si>
    <t>3410-2775</t>
  </si>
  <si>
    <t>3410-2776</t>
  </si>
  <si>
    <t>3410-2777</t>
  </si>
  <si>
    <t>3410-2778</t>
  </si>
  <si>
    <t>3410-2779</t>
  </si>
  <si>
    <t>3410-2780</t>
  </si>
  <si>
    <t>3410-2781</t>
  </si>
  <si>
    <t>3410-2782</t>
  </si>
  <si>
    <t>3410-2783</t>
  </si>
  <si>
    <t>3410-2784</t>
  </si>
  <si>
    <t>3410-2785</t>
  </si>
  <si>
    <t>3410-2786</t>
  </si>
  <si>
    <t>3410-2787</t>
  </si>
  <si>
    <t>3410-2788</t>
  </si>
  <si>
    <t>3410-2789</t>
  </si>
  <si>
    <t>3410-2790</t>
  </si>
  <si>
    <t>3410-2791</t>
  </si>
  <si>
    <t>3410-2792</t>
  </si>
  <si>
    <t>3410-2793</t>
  </si>
  <si>
    <t>3410-2794</t>
  </si>
  <si>
    <t>3410-2795</t>
  </si>
  <si>
    <t>3410-2796</t>
  </si>
  <si>
    <t>3410-2797</t>
  </si>
  <si>
    <t>3410-2798</t>
  </si>
  <si>
    <t>3410-2799</t>
  </si>
  <si>
    <t>3410-2800</t>
  </si>
  <si>
    <t>3410-2801</t>
  </si>
  <si>
    <t>3410-2802</t>
  </si>
  <si>
    <t>3410-2803</t>
  </si>
  <si>
    <t>3410-2804</t>
  </si>
  <si>
    <t>3410-2805</t>
  </si>
  <si>
    <t>3410-2806</t>
  </si>
  <si>
    <t>3410-2807</t>
  </si>
  <si>
    <t>3410-2808</t>
  </si>
  <si>
    <t>3410-2809</t>
  </si>
  <si>
    <t>3410-2810</t>
  </si>
  <si>
    <t>3410-2811</t>
  </si>
  <si>
    <t>3410-2812</t>
  </si>
  <si>
    <t>3410-2813</t>
  </si>
  <si>
    <t>3410-2814</t>
  </si>
  <si>
    <t>3410-2863</t>
  </si>
  <si>
    <t>3410-2864</t>
  </si>
  <si>
    <t>3410-2865</t>
  </si>
  <si>
    <t>3410-2866</t>
  </si>
  <si>
    <t>3410-2867</t>
  </si>
  <si>
    <t>3410-2868</t>
  </si>
  <si>
    <t>3410-2869</t>
  </si>
  <si>
    <t>3410-2870</t>
  </si>
  <si>
    <t>3410-2831</t>
  </si>
  <si>
    <t>3410-2832</t>
  </si>
  <si>
    <t>3410-2833</t>
  </si>
  <si>
    <t>3410-2834</t>
  </si>
  <si>
    <t>3410-2835</t>
  </si>
  <si>
    <t>3410-2836</t>
  </si>
  <si>
    <t>3410-2837</t>
  </si>
  <si>
    <t>3410-2838</t>
  </si>
  <si>
    <t>3410-2839</t>
  </si>
  <si>
    <t>3410-2840</t>
  </si>
  <si>
    <t>3410-2841</t>
  </si>
  <si>
    <t>3410-2842</t>
  </si>
  <si>
    <t>3410-2843</t>
  </si>
  <si>
    <t>3410-2844</t>
  </si>
  <si>
    <t>3410-2845</t>
  </si>
  <si>
    <t>3410-2846</t>
  </si>
  <si>
    <t>3410-2815</t>
  </si>
  <si>
    <t>3410-2816</t>
  </si>
  <si>
    <t>3410-2817</t>
  </si>
  <si>
    <t>3410-2818</t>
  </si>
  <si>
    <t>3410-2819</t>
  </si>
  <si>
    <t>3410-2820</t>
  </si>
  <si>
    <t>3410-2821</t>
  </si>
  <si>
    <t>3410-2822</t>
  </si>
  <si>
    <t>3411-0620</t>
  </si>
  <si>
    <t>3411-0621</t>
  </si>
  <si>
    <t>3411-0622</t>
  </si>
  <si>
    <t>3411-0623</t>
  </si>
  <si>
    <t>3411-0624</t>
  </si>
  <si>
    <t>3411-0625</t>
  </si>
  <si>
    <t>3411-0626</t>
  </si>
  <si>
    <t>2810-3781</t>
  </si>
  <si>
    <t>2810-3782</t>
  </si>
  <si>
    <t>2810-3783</t>
  </si>
  <si>
    <t>2810-3784</t>
  </si>
  <si>
    <t>2810-3785</t>
  </si>
  <si>
    <t>2810-3786</t>
  </si>
  <si>
    <t>2810-3787</t>
  </si>
  <si>
    <t>2810-3790</t>
  </si>
  <si>
    <t>2810-3791</t>
  </si>
  <si>
    <t>2810-3792</t>
  </si>
  <si>
    <t>2810-3793</t>
  </si>
  <si>
    <t>2810-3794</t>
  </si>
  <si>
    <t>2810-3795</t>
  </si>
  <si>
    <t>2810-3796</t>
  </si>
  <si>
    <t>2810-3797</t>
  </si>
  <si>
    <t>2810-3798</t>
  </si>
  <si>
    <t>2810-3799</t>
  </si>
  <si>
    <t>2810-3800</t>
  </si>
  <si>
    <t>2810-3801</t>
  </si>
  <si>
    <t>2810-3802</t>
  </si>
  <si>
    <t>2810-3803</t>
  </si>
  <si>
    <t>FLUID GRAPHITE JERSEY - BLACK DARK GRAY S</t>
  </si>
  <si>
    <t>FLUID GRAPHITE JERSEY - BLACK DARK GRAY M</t>
  </si>
  <si>
    <t>HALO DRYSTAR JACKET DK KHKI SND YLW FL S</t>
  </si>
  <si>
    <t>HALO DRYSTAR JACKET DK KHKI SND YLW FL M</t>
  </si>
  <si>
    <t>HALO DRYSTAR JACKET DK KHKI SND YLW FL L</t>
  </si>
  <si>
    <t>HALO DRYSTAR JACKET DK KHKI SND YLW FL XL</t>
  </si>
  <si>
    <t>HALO DRYSTAR JACKET DK KHKI SND YLW FL 2XL</t>
  </si>
  <si>
    <t>HALO DRYSTAR JACKET DK KHKI SND YLW FL 3XL</t>
  </si>
  <si>
    <t>HALO DRYSTAR JACKET DK KHKI SND YLW FL 4XL</t>
  </si>
  <si>
    <t>3204822-865-S</t>
  </si>
  <si>
    <t>3204822-865-M</t>
  </si>
  <si>
    <t>3204822-865-L</t>
  </si>
  <si>
    <t>3204822-865-XL</t>
  </si>
  <si>
    <t>3204822-865-2XL</t>
  </si>
  <si>
    <t>3204822-865-3XL</t>
  </si>
  <si>
    <t>3204822-865-4XL</t>
  </si>
  <si>
    <t>HALO DRYSTAR JACKET BK BK S</t>
  </si>
  <si>
    <t>HALO DRYSTAR JACKET BK BK M</t>
  </si>
  <si>
    <t>HALO DRYSTAR JACKET BK BK L</t>
  </si>
  <si>
    <t>HALO DRYSTAR JACKET BK BK XL</t>
  </si>
  <si>
    <t>HALO DRYSTAR JACKET BK BK 2XL</t>
  </si>
  <si>
    <t>HALO DRYSTAR JACKET BK BK 3XL</t>
  </si>
  <si>
    <t>HALO DRYSTAR JACKET BK BK 4XL</t>
  </si>
  <si>
    <t>3204822-1100-S</t>
  </si>
  <si>
    <t>3204822-1100-M</t>
  </si>
  <si>
    <t>3204822-1100-L</t>
  </si>
  <si>
    <t>3204822-1100-2XL</t>
  </si>
  <si>
    <t>3204822-1100-3Xl</t>
  </si>
  <si>
    <t>3204822-1100-4XL</t>
  </si>
  <si>
    <t>3204822-1100-XL</t>
  </si>
  <si>
    <t>2820-6077</t>
  </si>
  <si>
    <t>2820-6078</t>
  </si>
  <si>
    <t>2820-6079</t>
  </si>
  <si>
    <t>2820-6080</t>
  </si>
  <si>
    <t>2820-6081</t>
  </si>
  <si>
    <t>2820-6082</t>
  </si>
  <si>
    <t>2820-6083</t>
  </si>
  <si>
    <t>2820-6070</t>
  </si>
  <si>
    <t>2820-6071</t>
  </si>
  <si>
    <t>2820-6072</t>
  </si>
  <si>
    <t>2820-6073</t>
  </si>
  <si>
    <t>2820-6074</t>
  </si>
  <si>
    <t>2820-6075</t>
  </si>
  <si>
    <t>2820-6076</t>
  </si>
  <si>
    <t>482-9216XS</t>
  </si>
  <si>
    <t>482-9216S</t>
  </si>
  <si>
    <t>482-9216M</t>
  </si>
  <si>
    <t>482-9216L</t>
  </si>
  <si>
    <t>482-92162X</t>
  </si>
  <si>
    <t>482-9216X</t>
  </si>
  <si>
    <t>S-M 5 SCOUT HELMET BLK/SIL XS</t>
  </si>
  <si>
    <t>S-M 5 SCOUT HELMET BLK/SIL SM</t>
  </si>
  <si>
    <t>S-M 5 SCOUT HELMET BLK/SIL MD</t>
  </si>
  <si>
    <t>S-M 5 SCOUT HELMET BLK/SIL LG</t>
  </si>
  <si>
    <t>S-M 5 SCOUT HELMET BLK/SIL XL</t>
  </si>
  <si>
    <t>S-M 5 SCOUT HELMET BLK/SIL 2X</t>
  </si>
  <si>
    <t>8305522-1997-XS</t>
  </si>
  <si>
    <t>8305522-1997-XL</t>
  </si>
  <si>
    <t>8305522-1997-2X</t>
  </si>
  <si>
    <t>S-M 5 VENTURE HELMET BLK/BGD/YEL SM</t>
  </si>
  <si>
    <t>S-M 5 VENTURE HELMET BLK/BGD/YEL MD</t>
  </si>
  <si>
    <t>S-M 5 VENTURE HELMET BLK/BGD/YEL LG</t>
  </si>
  <si>
    <t>S-M 5 VENTURE HELMET BLK/BGD/YEL XL</t>
  </si>
  <si>
    <t>S-M 5 VENTURE HELMET BLK/BGD/YEL 2X</t>
  </si>
  <si>
    <t>0110-7428</t>
  </si>
  <si>
    <t>0110-7429</t>
  </si>
  <si>
    <t>0110-7430</t>
  </si>
  <si>
    <t>0110-7431</t>
  </si>
  <si>
    <t>0110-7432</t>
  </si>
  <si>
    <t>8305122-1358-XL</t>
  </si>
  <si>
    <t>8305122-1358-2X</t>
  </si>
  <si>
    <t>8305122-1358-M</t>
  </si>
  <si>
    <t>8305122-1358-L</t>
  </si>
  <si>
    <t>8305122-1358-S</t>
  </si>
  <si>
    <t>8305522-1997-L</t>
  </si>
  <si>
    <t>8305522-1997-M</t>
  </si>
  <si>
    <t>8305522-1997-S</t>
  </si>
  <si>
    <t>2855-0632</t>
  </si>
  <si>
    <t>2855-0633</t>
  </si>
  <si>
    <t>2855-0634</t>
  </si>
  <si>
    <t>2855-0635</t>
  </si>
  <si>
    <t>2855-0636</t>
  </si>
  <si>
    <t>2855-0637</t>
  </si>
  <si>
    <t>2855-0638</t>
  </si>
  <si>
    <t>HALO DRYSTAR PANTS BLK S</t>
  </si>
  <si>
    <t>HALO DRYSTAR PANTS BLK M</t>
  </si>
  <si>
    <t>HALO DRYSTAR PANTS BLK L</t>
  </si>
  <si>
    <t>HALO DRYSTAR PANTS BLK XL</t>
  </si>
  <si>
    <t>HALO DRYSTAR PANTS BLK 2X</t>
  </si>
  <si>
    <t>HALO DRYSTAR PANTS BLK 3X</t>
  </si>
  <si>
    <t>HALO DRYSTAR PANTS BLK 4X</t>
  </si>
  <si>
    <t>3224822-1100-S</t>
  </si>
  <si>
    <t>3224822-1100-M</t>
  </si>
  <si>
    <t>3224822-1100-L</t>
  </si>
  <si>
    <t>3224822-1100-XL</t>
  </si>
  <si>
    <t>3224822-1100-2X</t>
  </si>
  <si>
    <t>3224822-1100-3X</t>
  </si>
  <si>
    <t>3224822-1100-4X</t>
  </si>
  <si>
    <t>6546219-10-L/XL</t>
  </si>
  <si>
    <t>6546219-10-S/M</t>
  </si>
  <si>
    <t>2820-6103</t>
  </si>
  <si>
    <t>2820-6104</t>
  </si>
  <si>
    <t>2820-6105</t>
  </si>
  <si>
    <t>2820-6106</t>
  </si>
  <si>
    <t>2820-6107</t>
  </si>
  <si>
    <t>475361610XL</t>
  </si>
  <si>
    <t>2801-1548</t>
  </si>
  <si>
    <t>GP PLUS V4 1PC LEATHER SUIT</t>
  </si>
  <si>
    <t>3150523-12-48</t>
  </si>
  <si>
    <t>2801-1549</t>
  </si>
  <si>
    <t>3150523-12-50</t>
  </si>
  <si>
    <t>2801-1550</t>
  </si>
  <si>
    <t>3150523-12-52</t>
  </si>
  <si>
    <t>2801-1551</t>
  </si>
  <si>
    <t>3150523-12-54</t>
  </si>
  <si>
    <t>2801-1552</t>
  </si>
  <si>
    <t>3150523-12-56</t>
  </si>
  <si>
    <t>2801-1553</t>
  </si>
  <si>
    <t>3150523-12-58</t>
  </si>
  <si>
    <t>2801-1554</t>
  </si>
  <si>
    <t>3150523-1321-48</t>
  </si>
  <si>
    <t>2801-1555</t>
  </si>
  <si>
    <t>3150523-1321-50</t>
  </si>
  <si>
    <t>2801-1556</t>
  </si>
  <si>
    <t>3150523-1321-52</t>
  </si>
  <si>
    <t>2801-1557</t>
  </si>
  <si>
    <t>3150523-1321-54</t>
  </si>
  <si>
    <t>2801-1558</t>
  </si>
  <si>
    <t>3150523-1321-56</t>
  </si>
  <si>
    <t>2801-1559</t>
  </si>
  <si>
    <t>3150523-1321-58</t>
  </si>
  <si>
    <t>2801-1560</t>
  </si>
  <si>
    <t>3150523-1357-48</t>
  </si>
  <si>
    <t>2801-1561</t>
  </si>
  <si>
    <t>3150523-1357-50</t>
  </si>
  <si>
    <t>2801-1562</t>
  </si>
  <si>
    <t>3150523-1357-52</t>
  </si>
  <si>
    <t>2801-1563</t>
  </si>
  <si>
    <t>3150523-1357-54</t>
  </si>
  <si>
    <t>2801-1564</t>
  </si>
  <si>
    <t>3150523-1357-56</t>
  </si>
  <si>
    <t>2801-1565</t>
  </si>
  <si>
    <t>3150523-1357-58</t>
  </si>
  <si>
    <t>2810-4002</t>
  </si>
  <si>
    <t>GP PLUS R V3 RIDEKNIT LEATHER JACKET</t>
  </si>
  <si>
    <t>3100321-12-48</t>
  </si>
  <si>
    <t>2810-4003</t>
  </si>
  <si>
    <t>3100321-12-50</t>
  </si>
  <si>
    <t>2810-4004</t>
  </si>
  <si>
    <t>3100321-12-52</t>
  </si>
  <si>
    <t>2810-4005</t>
  </si>
  <si>
    <t>3100321-12-54</t>
  </si>
  <si>
    <t>2810-4006</t>
  </si>
  <si>
    <t>3100321-12-56</t>
  </si>
  <si>
    <t>2810-4007</t>
  </si>
  <si>
    <t>3100321-12-58</t>
  </si>
  <si>
    <t>2810-4008</t>
  </si>
  <si>
    <t>3100321-12-60</t>
  </si>
  <si>
    <t>2810-4009</t>
  </si>
  <si>
    <t>3100321-12-62</t>
  </si>
  <si>
    <t>2810-4010</t>
  </si>
  <si>
    <t>3100321-12-64</t>
  </si>
  <si>
    <t>2810-4011</t>
  </si>
  <si>
    <t>3100321-155-48</t>
  </si>
  <si>
    <t>2810-4012</t>
  </si>
  <si>
    <t>3100321-155-50</t>
  </si>
  <si>
    <t>2810-4013</t>
  </si>
  <si>
    <t>3100321-155-52</t>
  </si>
  <si>
    <t>2810-4014</t>
  </si>
  <si>
    <t>3100321-155-54</t>
  </si>
  <si>
    <t>2810-4015</t>
  </si>
  <si>
    <t>3100321-155-56</t>
  </si>
  <si>
    <t>2810-4016</t>
  </si>
  <si>
    <t>3100321-155-58</t>
  </si>
  <si>
    <t>2810-4017</t>
  </si>
  <si>
    <t>3100321-155-60</t>
  </si>
  <si>
    <t>2810-4018</t>
  </si>
  <si>
    <t>3100321-155-62</t>
  </si>
  <si>
    <t>2810-4019</t>
  </si>
  <si>
    <t>3100321-155-64</t>
  </si>
  <si>
    <t>2820-6292</t>
  </si>
  <si>
    <t>3302022-9151-S</t>
  </si>
  <si>
    <t>2820-6293</t>
  </si>
  <si>
    <t>3302022-9151-M</t>
  </si>
  <si>
    <t>2820-6294</t>
  </si>
  <si>
    <t>3302022-9151-L</t>
  </si>
  <si>
    <t>2820-6295</t>
  </si>
  <si>
    <t>3302022-9151-XL</t>
  </si>
  <si>
    <t>2820-6296</t>
  </si>
  <si>
    <t>3302022-9151-XXL</t>
  </si>
  <si>
    <t>2820-6297</t>
  </si>
  <si>
    <t>3302022-9151-3XL</t>
  </si>
  <si>
    <t>2820-6298</t>
  </si>
  <si>
    <t>3302022-9151-4XL</t>
  </si>
  <si>
    <t>2820-6299</t>
  </si>
  <si>
    <t>3306121-1304-S</t>
  </si>
  <si>
    <t>2820-6300</t>
  </si>
  <si>
    <t>3306121-1304-M</t>
  </si>
  <si>
    <t>2820-6301</t>
  </si>
  <si>
    <t>3306121-1304-L</t>
  </si>
  <si>
    <t>2820-6302</t>
  </si>
  <si>
    <t>3306121-1304-XL</t>
  </si>
  <si>
    <t>2820-6303</t>
  </si>
  <si>
    <t>3306121-1304-XXL</t>
  </si>
  <si>
    <t>2820-6304</t>
  </si>
  <si>
    <t>3306121-1304-3XL</t>
  </si>
  <si>
    <t>2820-6305</t>
  </si>
  <si>
    <t>3306121-1304-4XL</t>
  </si>
  <si>
    <t>2820-6306</t>
  </si>
  <si>
    <t>SMX AIR JACKET</t>
  </si>
  <si>
    <t>3306523-10-S</t>
  </si>
  <si>
    <t>2820-6307</t>
  </si>
  <si>
    <t>3306523-10-M</t>
  </si>
  <si>
    <t>2820-6308</t>
  </si>
  <si>
    <t>3306523-10-L</t>
  </si>
  <si>
    <t>2820-6309</t>
  </si>
  <si>
    <t>3306523-10-XL</t>
  </si>
  <si>
    <t>2820-6310</t>
  </si>
  <si>
    <t>3306523-10-XXL</t>
  </si>
  <si>
    <t>2820-6311</t>
  </si>
  <si>
    <t>3306523-10-3XL</t>
  </si>
  <si>
    <t>2820-6312</t>
  </si>
  <si>
    <t>3306523-10-4XL</t>
  </si>
  <si>
    <t>2820-6313</t>
  </si>
  <si>
    <t>3306523-1303-S</t>
  </si>
  <si>
    <t>2820-6314</t>
  </si>
  <si>
    <t>3306523-1303-M</t>
  </si>
  <si>
    <t>2820-6315</t>
  </si>
  <si>
    <t>3306523-1303-L</t>
  </si>
  <si>
    <t>2820-6316</t>
  </si>
  <si>
    <t>3306523-1303-XL</t>
  </si>
  <si>
    <t>2820-6317</t>
  </si>
  <si>
    <t>3306523-1303-XXL</t>
  </si>
  <si>
    <t>2820-6318</t>
  </si>
  <si>
    <t>3306523-1303-3XL</t>
  </si>
  <si>
    <t>2820-6319</t>
  </si>
  <si>
    <t>3306523-1303-4XL</t>
  </si>
  <si>
    <t>STELLA SMX AIR JACKET</t>
  </si>
  <si>
    <t>2822-1537</t>
  </si>
  <si>
    <t>3316523-10-XXL</t>
  </si>
  <si>
    <t>3301-4522</t>
  </si>
  <si>
    <t>PHENOM LEATHER GLOVES</t>
  </si>
  <si>
    <t>3501723-1100-S</t>
  </si>
  <si>
    <t>3301-4523</t>
  </si>
  <si>
    <t>3501723-1100-M</t>
  </si>
  <si>
    <t>3301-4524</t>
  </si>
  <si>
    <t>3501723-1100-L</t>
  </si>
  <si>
    <t>3301-4525</t>
  </si>
  <si>
    <t>3501723-1100-XL</t>
  </si>
  <si>
    <t>3301-4526</t>
  </si>
  <si>
    <t>3501723-1100-XXL</t>
  </si>
  <si>
    <t>3301-4527</t>
  </si>
  <si>
    <t>3501723-1100-3XL</t>
  </si>
  <si>
    <t>3301-4528</t>
  </si>
  <si>
    <t>3501723-12-S</t>
  </si>
  <si>
    <t>3301-4529</t>
  </si>
  <si>
    <t>3501723-12-M</t>
  </si>
  <si>
    <t>3301-4530</t>
  </si>
  <si>
    <t>3501723-12-L</t>
  </si>
  <si>
    <t>3301-4531</t>
  </si>
  <si>
    <t>3501723-12-XL</t>
  </si>
  <si>
    <t>3301-4532</t>
  </si>
  <si>
    <t>3501723-12-XXL</t>
  </si>
  <si>
    <t>3301-4533</t>
  </si>
  <si>
    <t>3501723-12-3XL</t>
  </si>
  <si>
    <t>3301-4534</t>
  </si>
  <si>
    <t>3501723-1303-S</t>
  </si>
  <si>
    <t>3301-4535</t>
  </si>
  <si>
    <t>3501723-1303-M</t>
  </si>
  <si>
    <t>3301-4536</t>
  </si>
  <si>
    <t>3501723-1303-L</t>
  </si>
  <si>
    <t>3301-4537</t>
  </si>
  <si>
    <t>3501723-1303-XL</t>
  </si>
  <si>
    <t>3301-4538</t>
  </si>
  <si>
    <t>3501723-1303-XXL</t>
  </si>
  <si>
    <t>3301-4539</t>
  </si>
  <si>
    <t>3501723-1303-3XL</t>
  </si>
  <si>
    <t>3301-4540</t>
  </si>
  <si>
    <t>3504822-12-S</t>
  </si>
  <si>
    <t>3301-4541</t>
  </si>
  <si>
    <t>3504822-12-M</t>
  </si>
  <si>
    <t>3301-4542</t>
  </si>
  <si>
    <t>3504822-12-L</t>
  </si>
  <si>
    <t>3301-4543</t>
  </si>
  <si>
    <t>3504822-12-XL</t>
  </si>
  <si>
    <t>3301-4544</t>
  </si>
  <si>
    <t>3504822-12-XXL</t>
  </si>
  <si>
    <t>3301-4545</t>
  </si>
  <si>
    <t>3504822-12-3XL</t>
  </si>
  <si>
    <t>3301-4546</t>
  </si>
  <si>
    <t>3504822-1304-S</t>
  </si>
  <si>
    <t>3301-4547</t>
  </si>
  <si>
    <t>3504822-1304-M</t>
  </si>
  <si>
    <t>3301-4548</t>
  </si>
  <si>
    <t>3504822-1304-L</t>
  </si>
  <si>
    <t>3301-4549</t>
  </si>
  <si>
    <t>3504822-1304-XL</t>
  </si>
  <si>
    <t>3301-4550</t>
  </si>
  <si>
    <t>3504822-1304-XXL</t>
  </si>
  <si>
    <t>3301-4551</t>
  </si>
  <si>
    <t>3504822-1304-3XL</t>
  </si>
  <si>
    <t>3301-4552</t>
  </si>
  <si>
    <t>SP-8 V3 AIR GLOVES</t>
  </si>
  <si>
    <t>3558621-1304-S</t>
  </si>
  <si>
    <t>3301-4553</t>
  </si>
  <si>
    <t>3558621-1304-M</t>
  </si>
  <si>
    <t>3301-4554</t>
  </si>
  <si>
    <t>3558621-1304-L</t>
  </si>
  <si>
    <t>3301-4555</t>
  </si>
  <si>
    <t>3558621-1304-XL</t>
  </si>
  <si>
    <t>3301-4556</t>
  </si>
  <si>
    <t>3558621-1304-XXL</t>
  </si>
  <si>
    <t>3301-4557</t>
  </si>
  <si>
    <t>3558621-1304-3XL</t>
  </si>
  <si>
    <t>3301-4558</t>
  </si>
  <si>
    <t>MORPH STREET GLOVES</t>
  </si>
  <si>
    <t>3569422-10-S</t>
  </si>
  <si>
    <t>3301-4559</t>
  </si>
  <si>
    <t>3569422-10-M</t>
  </si>
  <si>
    <t>3301-4560</t>
  </si>
  <si>
    <t>3569422-10-L</t>
  </si>
  <si>
    <t>3301-4561</t>
  </si>
  <si>
    <t>3569422-10-XL</t>
  </si>
  <si>
    <t>3301-4562</t>
  </si>
  <si>
    <t>3569422-10-XXL</t>
  </si>
  <si>
    <t>3301-4563</t>
  </si>
  <si>
    <t>3569422-10-3XL</t>
  </si>
  <si>
    <t>3301-4576</t>
  </si>
  <si>
    <t>PHENOM LEATHER AIR GLOVES</t>
  </si>
  <si>
    <t>3571723-1100-S</t>
  </si>
  <si>
    <t>3301-4577</t>
  </si>
  <si>
    <t>3571723-1100-M</t>
  </si>
  <si>
    <t>3301-4578</t>
  </si>
  <si>
    <t>3571723-1100-L</t>
  </si>
  <si>
    <t>3301-4579</t>
  </si>
  <si>
    <t>3571723-1100-XL</t>
  </si>
  <si>
    <t>3301-4580</t>
  </si>
  <si>
    <t>3571723-1100-XXL</t>
  </si>
  <si>
    <t>3301-4581</t>
  </si>
  <si>
    <t>3571723-1100-3XL</t>
  </si>
  <si>
    <t>3301-4582</t>
  </si>
  <si>
    <t>3571723-12-S</t>
  </si>
  <si>
    <t>3301-4583</t>
  </si>
  <si>
    <t>3571723-12-M</t>
  </si>
  <si>
    <t>3301-4584</t>
  </si>
  <si>
    <t>3571723-12-L</t>
  </si>
  <si>
    <t>3301-4585</t>
  </si>
  <si>
    <t>3571723-12-XL</t>
  </si>
  <si>
    <t>3301-4586</t>
  </si>
  <si>
    <t>3571723-12-XXL</t>
  </si>
  <si>
    <t>3301-4587</t>
  </si>
  <si>
    <t>3571723-12-3XL</t>
  </si>
  <si>
    <t>3302-0908</t>
  </si>
  <si>
    <t>STELLA PHENOM LEATHER GLOVES</t>
  </si>
  <si>
    <t>3591723-1100-XS</t>
  </si>
  <si>
    <t>3302-0909</t>
  </si>
  <si>
    <t>3591723-1100-S</t>
  </si>
  <si>
    <t>3302-0910</t>
  </si>
  <si>
    <t>3591723-1100-M</t>
  </si>
  <si>
    <t>3302-0911</t>
  </si>
  <si>
    <t>3591723-1100-L</t>
  </si>
  <si>
    <t>3302-0912</t>
  </si>
  <si>
    <t>3591723-1100-XL</t>
  </si>
  <si>
    <t>3302-0913</t>
  </si>
  <si>
    <t>3591723-1839-XS</t>
  </si>
  <si>
    <t>3302-0914</t>
  </si>
  <si>
    <t>3591723-1839-S</t>
  </si>
  <si>
    <t>3302-0915</t>
  </si>
  <si>
    <t>3591723-1839-M</t>
  </si>
  <si>
    <t>3302-0916</t>
  </si>
  <si>
    <t>3591723-1839-L</t>
  </si>
  <si>
    <t>3302-0917</t>
  </si>
  <si>
    <t>3591723-1839-XL</t>
  </si>
  <si>
    <t>3405-3142</t>
  </si>
  <si>
    <t>FASTER-3 RIDEKNIT SHOES</t>
  </si>
  <si>
    <t>2510319-111-6</t>
  </si>
  <si>
    <t>3405-3143</t>
  </si>
  <si>
    <t>2510319-111-7</t>
  </si>
  <si>
    <t>3405-3144</t>
  </si>
  <si>
    <t>2510319-111-7.5</t>
  </si>
  <si>
    <t>3405-3145</t>
  </si>
  <si>
    <t>2510319-111-8</t>
  </si>
  <si>
    <t>3405-3146</t>
  </si>
  <si>
    <t>2510319-111-8.5</t>
  </si>
  <si>
    <t>3405-3147</t>
  </si>
  <si>
    <t>2510319-111-9</t>
  </si>
  <si>
    <t>3405-3148</t>
  </si>
  <si>
    <t>2510319-111-9.5</t>
  </si>
  <si>
    <t>3405-3149</t>
  </si>
  <si>
    <t>2510319-111-10</t>
  </si>
  <si>
    <t>3405-3150</t>
  </si>
  <si>
    <t>2510319-111-105</t>
  </si>
  <si>
    <t>3405-3151</t>
  </si>
  <si>
    <t>2510319-111-11</t>
  </si>
  <si>
    <t>3405-3152</t>
  </si>
  <si>
    <t>2510319-111-115</t>
  </si>
  <si>
    <t>3405-3153</t>
  </si>
  <si>
    <t>2510319-111-12</t>
  </si>
  <si>
    <t>3405-3154</t>
  </si>
  <si>
    <t>2510319-111-125</t>
  </si>
  <si>
    <t>3405-3155</t>
  </si>
  <si>
    <t>2510319-111-13</t>
  </si>
  <si>
    <t>3405-3156</t>
  </si>
  <si>
    <t>2510319-1993-7</t>
  </si>
  <si>
    <t>3405-3157</t>
  </si>
  <si>
    <t>2510319-1993-7.5</t>
  </si>
  <si>
    <t>3405-3158</t>
  </si>
  <si>
    <t>2510319-1993-8</t>
  </si>
  <si>
    <t>3405-3159</t>
  </si>
  <si>
    <t>2510319-1993-8.5</t>
  </si>
  <si>
    <t>3405-3160</t>
  </si>
  <si>
    <t>2510319-1993-9</t>
  </si>
  <si>
    <t>3405-3161</t>
  </si>
  <si>
    <t>2510319-1993-9.5</t>
  </si>
  <si>
    <t>3405-3162</t>
  </si>
  <si>
    <t>2510319-1993-10</t>
  </si>
  <si>
    <t>3405-3163</t>
  </si>
  <si>
    <t>2510319-1993-11</t>
  </si>
  <si>
    <t>3405-3164</t>
  </si>
  <si>
    <t>2510319-1993-12</t>
  </si>
  <si>
    <t>3405-3165</t>
  </si>
  <si>
    <t>2510319-1993-13</t>
  </si>
  <si>
    <t>3405-3166</t>
  </si>
  <si>
    <t>3405-3167</t>
  </si>
  <si>
    <t>3405-3168</t>
  </si>
  <si>
    <t>3405-3169</t>
  </si>
  <si>
    <t>3405-3170</t>
  </si>
  <si>
    <t>3405-3171</t>
  </si>
  <si>
    <t>3405-3172</t>
  </si>
  <si>
    <t>3405-3173</t>
  </si>
  <si>
    <t>3405-3174</t>
  </si>
  <si>
    <t>3405-3175</t>
  </si>
  <si>
    <t>CR-X WOMEN'S DRYSTAR RIDING SHOES</t>
  </si>
  <si>
    <t>2611523-1832-5</t>
  </si>
  <si>
    <t>3405-3176</t>
  </si>
  <si>
    <t>2611523-1832-5.5</t>
  </si>
  <si>
    <t>3405-3177</t>
  </si>
  <si>
    <t>2611523-1832-6</t>
  </si>
  <si>
    <t>3405-3178</t>
  </si>
  <si>
    <t>2611523-1832-6.5</t>
  </si>
  <si>
    <t>3405-3179</t>
  </si>
  <si>
    <t>2611523-1832-7</t>
  </si>
  <si>
    <t>3405-3180</t>
  </si>
  <si>
    <t>2611523-1832-7.5</t>
  </si>
  <si>
    <t>3405-3181</t>
  </si>
  <si>
    <t>2611523-1832-8</t>
  </si>
  <si>
    <t>3405-3182</t>
  </si>
  <si>
    <t>2611523-1832-8.5</t>
  </si>
  <si>
    <t>3405-3183</t>
  </si>
  <si>
    <t>2611523-1832-9</t>
  </si>
  <si>
    <t>3405-3184</t>
  </si>
  <si>
    <t>2611523-1832-9.5</t>
  </si>
  <si>
    <t>3517-0520</t>
  </si>
  <si>
    <t>AMP-7 BACKPACK</t>
  </si>
  <si>
    <t>6108023-1100-TU</t>
  </si>
  <si>
    <t>2801-1566</t>
  </si>
  <si>
    <t>RACING ABSOLUTE V2 1 PC LEATHER SUIT</t>
  </si>
  <si>
    <t>3156323-1231-48</t>
  </si>
  <si>
    <t>2801-1567</t>
  </si>
  <si>
    <t>3156323-1231-50</t>
  </si>
  <si>
    <t>2801-1568</t>
  </si>
  <si>
    <t>3156323-1231-52</t>
  </si>
  <si>
    <t>2801-1569</t>
  </si>
  <si>
    <t>3156323-1231-54</t>
  </si>
  <si>
    <t>2801-1570</t>
  </si>
  <si>
    <t>3156323-1231-56</t>
  </si>
  <si>
    <t>2801-1571</t>
  </si>
  <si>
    <t>3156323-1231-58</t>
  </si>
  <si>
    <t>2801-1572</t>
  </si>
  <si>
    <t>3156323-7183-48</t>
  </si>
  <si>
    <t>2801-1573</t>
  </si>
  <si>
    <t>3156323-7183-50</t>
  </si>
  <si>
    <t>2801-1574</t>
  </si>
  <si>
    <t>3156323-7183-52</t>
  </si>
  <si>
    <t>2801-1575</t>
  </si>
  <si>
    <t>3156323-7183-54</t>
  </si>
  <si>
    <t>2801-1576</t>
  </si>
  <si>
    <t>3156323-7183-56</t>
  </si>
  <si>
    <t>2801-1577</t>
  </si>
  <si>
    <t>3156323-7183-58</t>
  </si>
  <si>
    <t>2801-1578</t>
  </si>
  <si>
    <t>3150523-12-46</t>
  </si>
  <si>
    <t>2820-6320</t>
  </si>
  <si>
    <t>HALO DRYSTAR JACKET</t>
  </si>
  <si>
    <t>3204822-7194-S</t>
  </si>
  <si>
    <t>2820-6321</t>
  </si>
  <si>
    <t>3204822-7194-M</t>
  </si>
  <si>
    <t>2820-6322</t>
  </si>
  <si>
    <t>3204822-7194-L</t>
  </si>
  <si>
    <t>2820-6323</t>
  </si>
  <si>
    <t>3204822-7194-XL</t>
  </si>
  <si>
    <t>2820-6324</t>
  </si>
  <si>
    <t>3204822-7194-XXL</t>
  </si>
  <si>
    <t>2820-6325</t>
  </si>
  <si>
    <t>3204822-7194-3XL</t>
  </si>
  <si>
    <t>2820-6326</t>
  </si>
  <si>
    <t>3204822-7194-4XL</t>
  </si>
  <si>
    <t>2820-6327</t>
  </si>
  <si>
    <t>3204822-9049-S</t>
  </si>
  <si>
    <t>2820-6328</t>
  </si>
  <si>
    <t>3204822-9049-M</t>
  </si>
  <si>
    <t>2820-6329</t>
  </si>
  <si>
    <t>3204822-9049-L</t>
  </si>
  <si>
    <t>2820-6330</t>
  </si>
  <si>
    <t>3204822-9049-XL</t>
  </si>
  <si>
    <t>2820-6331</t>
  </si>
  <si>
    <t>3204822-9049-XXL</t>
  </si>
  <si>
    <t>2820-6332</t>
  </si>
  <si>
    <t>3204822-9049-3XL</t>
  </si>
  <si>
    <t>2820-6333</t>
  </si>
  <si>
    <t>3204822-9049-4XL</t>
  </si>
  <si>
    <t>2820-6334</t>
  </si>
  <si>
    <t>MONZA-SPORT JACKET</t>
  </si>
  <si>
    <t>3306723-1169-S</t>
  </si>
  <si>
    <t>2820-6335</t>
  </si>
  <si>
    <t>3306723-1169-M</t>
  </si>
  <si>
    <t>2820-6336</t>
  </si>
  <si>
    <t>3306723-1169-L</t>
  </si>
  <si>
    <t>2820-6337</t>
  </si>
  <si>
    <t>3306723-1169-XL</t>
  </si>
  <si>
    <t>2820-6338</t>
  </si>
  <si>
    <t>3306723-1169-XXL</t>
  </si>
  <si>
    <t>2820-6339</t>
  </si>
  <si>
    <t>3306723-1169-3XL</t>
  </si>
  <si>
    <t>2820-6340</t>
  </si>
  <si>
    <t>3306723-1169-4XL</t>
  </si>
  <si>
    <t>2820-6341</t>
  </si>
  <si>
    <t>3306723-1342-S</t>
  </si>
  <si>
    <t>2820-6342</t>
  </si>
  <si>
    <t>3306723-1342-M</t>
  </si>
  <si>
    <t>2820-6343</t>
  </si>
  <si>
    <t>3306723-1342-L</t>
  </si>
  <si>
    <t>2820-6344</t>
  </si>
  <si>
    <t>3306723-1342-XL</t>
  </si>
  <si>
    <t>2820-6345</t>
  </si>
  <si>
    <t>3306723-1342-XXL</t>
  </si>
  <si>
    <t>2820-6346</t>
  </si>
  <si>
    <t>3306723-1342-3XL</t>
  </si>
  <si>
    <t>2820-6347</t>
  </si>
  <si>
    <t>3306723-1342-4XL</t>
  </si>
  <si>
    <t>2820-6348</t>
  </si>
  <si>
    <t>ZACA AIR JACKET</t>
  </si>
  <si>
    <t>3306423-1100-S</t>
  </si>
  <si>
    <t>2820-6349</t>
  </si>
  <si>
    <t>3306423-1100-M</t>
  </si>
  <si>
    <t>2820-6350</t>
  </si>
  <si>
    <t>3306423-1100-L</t>
  </si>
  <si>
    <t>2820-6351</t>
  </si>
  <si>
    <t>3306423-1100-XL</t>
  </si>
  <si>
    <t>2820-6352</t>
  </si>
  <si>
    <t>3306423-1100-XXL</t>
  </si>
  <si>
    <t>2820-6353</t>
  </si>
  <si>
    <t>3306423-1100-3XL</t>
  </si>
  <si>
    <t>2820-6354</t>
  </si>
  <si>
    <t>3306423-1100-4XL</t>
  </si>
  <si>
    <t>2820-6355</t>
  </si>
  <si>
    <t>3306423-1231-S</t>
  </si>
  <si>
    <t>2820-6356</t>
  </si>
  <si>
    <t>3306423-1231-M</t>
  </si>
  <si>
    <t>2820-6357</t>
  </si>
  <si>
    <t>3306423-1231-L</t>
  </si>
  <si>
    <t>2820-6358</t>
  </si>
  <si>
    <t>3306423-1231-XL</t>
  </si>
  <si>
    <t>2820-6359</t>
  </si>
  <si>
    <t>3306423-1231-XXL</t>
  </si>
  <si>
    <t>2820-6360</t>
  </si>
  <si>
    <t>3306423-1231-3XL</t>
  </si>
  <si>
    <t>2820-6361</t>
  </si>
  <si>
    <t>3306423-1231-4XL</t>
  </si>
  <si>
    <t>2820-6362</t>
  </si>
  <si>
    <t>3306523-914-S</t>
  </si>
  <si>
    <t>2820-6363</t>
  </si>
  <si>
    <t>3306523-914-M</t>
  </si>
  <si>
    <t>2820-6364</t>
  </si>
  <si>
    <t>3306523-914-L</t>
  </si>
  <si>
    <t>2820-6365</t>
  </si>
  <si>
    <t>3306523-914-XL</t>
  </si>
  <si>
    <t>2820-6366</t>
  </si>
  <si>
    <t>3306523-914-XXL</t>
  </si>
  <si>
    <t>2820-6367</t>
  </si>
  <si>
    <t>3306523-914-3XL</t>
  </si>
  <si>
    <t>2820-6368</t>
  </si>
  <si>
    <t>3306523-914-4XL</t>
  </si>
  <si>
    <t>2820-6369</t>
  </si>
  <si>
    <t>LUC V2 AIR JACKET</t>
  </si>
  <si>
    <t>3308822-9192-S</t>
  </si>
  <si>
    <t>2820-6370</t>
  </si>
  <si>
    <t>3308822-9192-M</t>
  </si>
  <si>
    <t>2820-6371</t>
  </si>
  <si>
    <t>3308822-9192-L</t>
  </si>
  <si>
    <t>2820-6372</t>
  </si>
  <si>
    <t>3308822-9192-XL</t>
  </si>
  <si>
    <t>2820-6373</t>
  </si>
  <si>
    <t>3308822-9192-XXL</t>
  </si>
  <si>
    <t>2820-6374</t>
  </si>
  <si>
    <t>3308822-9192-3XL</t>
  </si>
  <si>
    <t>2820-6375</t>
  </si>
  <si>
    <t>3308822-9192-4XL</t>
  </si>
  <si>
    <t>2820-6376</t>
  </si>
  <si>
    <t>3308822-619-S</t>
  </si>
  <si>
    <t>2820-6377</t>
  </si>
  <si>
    <t>3308822-619-M</t>
  </si>
  <si>
    <t>2820-6378</t>
  </si>
  <si>
    <t>3308822-619-L</t>
  </si>
  <si>
    <t>2820-6379</t>
  </si>
  <si>
    <t>3308822-619-XL</t>
  </si>
  <si>
    <t>2820-6380</t>
  </si>
  <si>
    <t>3308822-619-XXL</t>
  </si>
  <si>
    <t>2820-6381</t>
  </si>
  <si>
    <t>3308822-619-3XL</t>
  </si>
  <si>
    <t>2820-6382</t>
  </si>
  <si>
    <t>3308822-619-4XL</t>
  </si>
  <si>
    <t>2822-1538</t>
  </si>
  <si>
    <t>ELOISE V2 WOMEN'S AIR JACKET</t>
  </si>
  <si>
    <t>3318422-1839-XS</t>
  </si>
  <si>
    <t>2822-1539</t>
  </si>
  <si>
    <t>2822-1540</t>
  </si>
  <si>
    <t>3318422-1839-M</t>
  </si>
  <si>
    <t>2822-1541</t>
  </si>
  <si>
    <t>3318422-1839-L</t>
  </si>
  <si>
    <t>2822-1542</t>
  </si>
  <si>
    <t>3318422-1839-XL</t>
  </si>
  <si>
    <t>2822-1543</t>
  </si>
  <si>
    <t>3318422-1839-XXL</t>
  </si>
  <si>
    <t>2822-1544</t>
  </si>
  <si>
    <t>3316523-1439-XS</t>
  </si>
  <si>
    <t>2822-1545</t>
  </si>
  <si>
    <t>3316523-1439-S</t>
  </si>
  <si>
    <t>2822-1546</t>
  </si>
  <si>
    <t>3316523-1439-M</t>
  </si>
  <si>
    <t>2822-1547</t>
  </si>
  <si>
    <t>3316523-1439-L</t>
  </si>
  <si>
    <t>2822-1548</t>
  </si>
  <si>
    <t>3316523-1439-XL</t>
  </si>
  <si>
    <t>2822-1549</t>
  </si>
  <si>
    <t>3316523-1439-XXL</t>
  </si>
  <si>
    <t>3405-3185</t>
  </si>
  <si>
    <t>2510319-111-135</t>
  </si>
  <si>
    <t>3405-3186</t>
  </si>
  <si>
    <t>2510319-111-14</t>
  </si>
  <si>
    <t>3405-3187</t>
  </si>
  <si>
    <t>2510319-1993-105</t>
  </si>
  <si>
    <t>3405-3188</t>
  </si>
  <si>
    <t>2510319-1993-115</t>
  </si>
  <si>
    <t>3405-3189</t>
  </si>
  <si>
    <t>2510319-1993-125</t>
  </si>
  <si>
    <t>3405-3190</t>
  </si>
  <si>
    <t>2510319-1993-135</t>
  </si>
  <si>
    <t>3405-3191</t>
  </si>
  <si>
    <t>2510319-1993-14</t>
  </si>
  <si>
    <t>3405-3192</t>
  </si>
  <si>
    <t>3405-3193</t>
  </si>
  <si>
    <t>3405-3194</t>
  </si>
  <si>
    <t>3405-3195</t>
  </si>
  <si>
    <t>3405-3196</t>
  </si>
  <si>
    <t>3405-3197</t>
  </si>
  <si>
    <t>3405-3198</t>
  </si>
  <si>
    <t>3405-3199</t>
  </si>
  <si>
    <t>3405-3200</t>
  </si>
  <si>
    <t>3405-3201</t>
  </si>
  <si>
    <t>3405-3202</t>
  </si>
  <si>
    <t>3405-3203</t>
  </si>
  <si>
    <t>3405-3204</t>
  </si>
  <si>
    <t>3405-3205</t>
  </si>
  <si>
    <t>3405-3206</t>
  </si>
  <si>
    <t>3405-3207</t>
  </si>
  <si>
    <t>3405-3208</t>
  </si>
  <si>
    <t>3405-3209</t>
  </si>
  <si>
    <t>3405-3210</t>
  </si>
  <si>
    <t>3405-3211</t>
  </si>
  <si>
    <t>3405-3212</t>
  </si>
  <si>
    <t>3405-3213</t>
  </si>
  <si>
    <t>3405-3214</t>
  </si>
  <si>
    <t>3405-3215</t>
  </si>
  <si>
    <t>3405-3216</t>
  </si>
  <si>
    <t>3405-3217</t>
  </si>
  <si>
    <t>3405-3218</t>
  </si>
  <si>
    <t>3405-3219</t>
  </si>
  <si>
    <t>3405-3220</t>
  </si>
  <si>
    <t>3405-3221</t>
  </si>
  <si>
    <t>3405-3222</t>
  </si>
  <si>
    <t>3405-3223</t>
  </si>
  <si>
    <t>3405-3224</t>
  </si>
  <si>
    <t>3405-3225</t>
  </si>
  <si>
    <t>3405-3226</t>
  </si>
  <si>
    <t>3405-3227</t>
  </si>
  <si>
    <t>3405-3228</t>
  </si>
  <si>
    <t>2611523-1832-10</t>
  </si>
  <si>
    <t>3405-3229</t>
  </si>
  <si>
    <t>2611523-1832-105</t>
  </si>
  <si>
    <t>3405-3230</t>
  </si>
  <si>
    <t>2611523-1832-11</t>
  </si>
  <si>
    <t>3405-3231</t>
  </si>
  <si>
    <t>2611523-1832-115</t>
  </si>
  <si>
    <t>3405-3232</t>
  </si>
  <si>
    <t>2611523-1370-5</t>
  </si>
  <si>
    <t>3405-3233</t>
  </si>
  <si>
    <t>2611523-1370-5.5</t>
  </si>
  <si>
    <t>3405-3234</t>
  </si>
  <si>
    <t>2611523-1370-6</t>
  </si>
  <si>
    <t>3405-3235</t>
  </si>
  <si>
    <t>2611523-1370-6.5</t>
  </si>
  <si>
    <t>3405-3236</t>
  </si>
  <si>
    <t>2611523-1370-7</t>
  </si>
  <si>
    <t>3405-3237</t>
  </si>
  <si>
    <t>2611523-1370-7.5</t>
  </si>
  <si>
    <t>3405-3238</t>
  </si>
  <si>
    <t>2611523-1370-8</t>
  </si>
  <si>
    <t>3405-3239</t>
  </si>
  <si>
    <t>2611523-1370-8.5</t>
  </si>
  <si>
    <t>3405-3240</t>
  </si>
  <si>
    <t>2611523-1370-9</t>
  </si>
  <si>
    <t>3405-3241</t>
  </si>
  <si>
    <t>2611523-1370-9.5</t>
  </si>
  <si>
    <t>3405-3242</t>
  </si>
  <si>
    <t>2611523-1370-10</t>
  </si>
  <si>
    <t>3405-3243</t>
  </si>
  <si>
    <t>2611523-1370-105</t>
  </si>
  <si>
    <t>3405-3244</t>
  </si>
  <si>
    <t>2611523-1370-11</t>
  </si>
  <si>
    <t>3405-3245</t>
  </si>
  <si>
    <t>2611523-1370-115</t>
  </si>
  <si>
    <t>AST V2 AIR JACKET BLK WHT BRT RD S</t>
  </si>
  <si>
    <t>AST V2 AIR JACKET BLK WHT BRT RD M</t>
  </si>
  <si>
    <t>AST V2 AIR JACKET BLK WHT BRT RD L</t>
  </si>
  <si>
    <t>AST V2 AIR JACKET BLK WHT BRT RD XL</t>
  </si>
  <si>
    <t>AST V2 AIR JACKET BLK WHT BRT RD 2X</t>
  </si>
  <si>
    <t>AST V2 AIR JACKET BLK WHT BRT RD 3X</t>
  </si>
  <si>
    <t>AST V2 AIR JACKET BLK WHT BRT RD 4X</t>
  </si>
  <si>
    <t>T SP X SUPERAIR JACKET TAR GRY BLK YEFL S</t>
  </si>
  <si>
    <t>T SP X SUPERAIR JACKET TAR GRY BLK YEFL M</t>
  </si>
  <si>
    <t>T SP X SUPERAIR JACKET TAR GRY BLK YEFL L</t>
  </si>
  <si>
    <t>T SP X SUPERAIR JACKET TAR GRY BLK YEFL XL</t>
  </si>
  <si>
    <t>T SP X SUPERAIR JACKET TAR GRY BLK YEFL 2X</t>
  </si>
  <si>
    <t>T SP X SUPERAIR JACKET TAR GRY BLK YEFL 3X</t>
  </si>
  <si>
    <t>T SP X SUPERAIR JACKET TAR GRY BLK YEFL 4X</t>
  </si>
  <si>
    <t>6518322-10A-L</t>
  </si>
  <si>
    <t>6518322-10A-2XL </t>
  </si>
  <si>
    <t>6518322-10A-M</t>
  </si>
  <si>
    <t>6518322-10A-S</t>
  </si>
  <si>
    <t>6518322-10A-XL</t>
  </si>
  <si>
    <t>6518322-10A-XS</t>
  </si>
  <si>
    <t>2801-1517</t>
  </si>
  <si>
    <t>2801-1518</t>
  </si>
  <si>
    <t>2801-1519</t>
  </si>
  <si>
    <t>2801-1520</t>
  </si>
  <si>
    <t>2801-1515</t>
  </si>
  <si>
    <t>2801-1516</t>
  </si>
  <si>
    <t>GP TECH V4 1 PC LEATHER SUIT BLK/WHT 48</t>
  </si>
  <si>
    <t>GP TECH V4 1 PC LEATHER SUIT BLK/WHT 50</t>
  </si>
  <si>
    <t>GP TECH V4 1 PC LEATHER SUIT BLK/WHT 52</t>
  </si>
  <si>
    <t>GP TECH V4 1 PC LEATHER SUIT BLK/WHT 54</t>
  </si>
  <si>
    <t>GP TECH V4 1 PC LEATHER SUIT BLK/WHT 56</t>
  </si>
  <si>
    <t>GP TECH V4 1 PC LEATHER SUIT BLK/WHT 58</t>
  </si>
  <si>
    <t>3156822-12-48</t>
  </si>
  <si>
    <t>3156822-12-50</t>
  </si>
  <si>
    <t>3156822-12-52</t>
  </si>
  <si>
    <t>3156822-12-54</t>
  </si>
  <si>
    <t>3156822-12-56</t>
  </si>
  <si>
    <t>3156822-12-58</t>
  </si>
  <si>
    <t>2801-1521</t>
  </si>
  <si>
    <t>2801-1522</t>
  </si>
  <si>
    <t>2801-1523</t>
  </si>
  <si>
    <t>2801-1524</t>
  </si>
  <si>
    <t>2801-1525</t>
  </si>
  <si>
    <t>2801-1526</t>
  </si>
  <si>
    <t>3156822-1075-48</t>
  </si>
  <si>
    <t>3156822-1075-50</t>
  </si>
  <si>
    <t>3156822-1075-52</t>
  </si>
  <si>
    <t>3156822-1075-54</t>
  </si>
  <si>
    <t>3156822-1075-56</t>
  </si>
  <si>
    <t>3156822-1075-58</t>
  </si>
  <si>
    <t>2801-1527</t>
  </si>
  <si>
    <t>2801-1528</t>
  </si>
  <si>
    <t>2801-1529</t>
  </si>
  <si>
    <t>2801-1530</t>
  </si>
  <si>
    <t>2801-1531</t>
  </si>
  <si>
    <t>GP TECH V4 1 PC LEATHER SUIT BLK/BLU/YEL FLU 48</t>
  </si>
  <si>
    <t>GP TECH V4 1 PC LEATHER SUIT BLK/BLU/YEL FLU 50</t>
  </si>
  <si>
    <t>GP TECH V4 1 PC LEATHER SUIT BLK/BLU/YEL FLU 52</t>
  </si>
  <si>
    <t>GP TECH V4 1 PC LEATHER SUIT BLK/BLU/YEL FLU 54</t>
  </si>
  <si>
    <t>GP TECH V4 1 PC LEATHER SUIT BLK/BLU/YEL FLU 56</t>
  </si>
  <si>
    <t>GP TECH V4 1 PC LEATHER SUIT BLK/BLU/YEL FLU 58</t>
  </si>
  <si>
    <t>GP TECH V4 1 PC LEATHER SUIT BLK/RD/YEL FLU 48</t>
  </si>
  <si>
    <t>GP TECH V4 1 PC LEATHER SUIT BLK/RD/YEL FLU 50</t>
  </si>
  <si>
    <t>GP TECH V4 1 PC LEATHER SUIT BLK/RD/YEL FLU 52</t>
  </si>
  <si>
    <t>GP TECH V4 1 PC LEATHER SUIT BLK/RD/YEL FLU 54</t>
  </si>
  <si>
    <t>GP TECH V4 1 PC LEATHER SUIT BLK/RD/YEL FLU 56</t>
  </si>
  <si>
    <t>GP TECH V4 1 PC LEATHER SUIT BLK/RD/YEL FLU 58</t>
  </si>
  <si>
    <t>3156822-1355-48</t>
  </si>
  <si>
    <t>3156822-1355-50</t>
  </si>
  <si>
    <t>3156822-1355-52</t>
  </si>
  <si>
    <t>3156822-1355-54</t>
  </si>
  <si>
    <t>3156822-1355-56</t>
  </si>
  <si>
    <t>3156822-1355-58</t>
  </si>
  <si>
    <t>8059347028880 </t>
  </si>
  <si>
    <t> 8059347028859</t>
  </si>
  <si>
    <t>2801-1532</t>
  </si>
  <si>
    <t>3405-2835</t>
  </si>
  <si>
    <t>3405-2836</t>
  </si>
  <si>
    <t>3405-2837</t>
  </si>
  <si>
    <t>3405-2838</t>
  </si>
  <si>
    <t>3405-2839</t>
  </si>
  <si>
    <t>3405-2840</t>
  </si>
  <si>
    <t>3405-2841</t>
  </si>
  <si>
    <t>3405-2842</t>
  </si>
  <si>
    <t>3405-2843</t>
  </si>
  <si>
    <t>3405-2844</t>
  </si>
  <si>
    <t>3405-2845</t>
  </si>
  <si>
    <t xml:space="preserve">SHOE SP-2 BK 40          </t>
  </si>
  <si>
    <t xml:space="preserve">SHOE SP-2 BK 41          </t>
  </si>
  <si>
    <t xml:space="preserve">SHOE SP-2 BK 42          </t>
  </si>
  <si>
    <t xml:space="preserve">SHOE SP-2 BK 43          </t>
  </si>
  <si>
    <t xml:space="preserve">SHOE SP-2 BK 44          </t>
  </si>
  <si>
    <t xml:space="preserve">SHOE SP-2 BK 45          </t>
  </si>
  <si>
    <t xml:space="preserve">SHOE SP-2 BK 46          </t>
  </si>
  <si>
    <t xml:space="preserve">SHOE SP-2 BK 47          </t>
  </si>
  <si>
    <t xml:space="preserve">SHOE SP-2 BK 48          </t>
  </si>
  <si>
    <t xml:space="preserve">SHOE SP-2 BK 49          </t>
  </si>
  <si>
    <t xml:space="preserve">SHOE SP-2 BK 50          </t>
  </si>
  <si>
    <t>2511622-10-40</t>
  </si>
  <si>
    <t>2511622-10-41</t>
  </si>
  <si>
    <t>2511622-10-42</t>
  </si>
  <si>
    <t>2511622-10-43</t>
  </si>
  <si>
    <t>2511622-10-44</t>
  </si>
  <si>
    <t>2511622-10-45</t>
  </si>
  <si>
    <t>2511622-10-46</t>
  </si>
  <si>
    <t>2511622-10-47</t>
  </si>
  <si>
    <t>2511622-10-48</t>
  </si>
  <si>
    <t>2511622-10-49</t>
  </si>
  <si>
    <t>2511622-10-50</t>
  </si>
  <si>
    <t>3401-0984</t>
  </si>
  <si>
    <t>3401-0985</t>
  </si>
  <si>
    <t>3401-0986</t>
  </si>
  <si>
    <t>3401-0987</t>
  </si>
  <si>
    <t>3401-0988</t>
  </si>
  <si>
    <t>3401-0989</t>
  </si>
  <si>
    <t>3401-0990</t>
  </si>
  <si>
    <t>3401-0991</t>
  </si>
  <si>
    <t>3401-0992</t>
  </si>
  <si>
    <t>3401-0993</t>
  </si>
  <si>
    <t>SUPERTECH R BOOTS BLK/RD 39</t>
  </si>
  <si>
    <t>SUPERTECH R BOOTS BLK/RD 40</t>
  </si>
  <si>
    <t>SUPERTECH R BOOTS BLK/RD 41</t>
  </si>
  <si>
    <t>SUPERTECH R BOOTS BLK/RD 42</t>
  </si>
  <si>
    <t>SUPERTECH R BOOTS BLK/RD 43</t>
  </si>
  <si>
    <t>SUPERTECH R BOOTS BLK/RD 44</t>
  </si>
  <si>
    <t>SUPERTECH R BOOTS BLK/RD 45</t>
  </si>
  <si>
    <t>SUPERTECH R BOOTS BLK/RD 46</t>
  </si>
  <si>
    <t>SUPERTECH R BOOTS BLK/RD 47</t>
  </si>
  <si>
    <t>SUPERTECH R BOOTS BLK/RD 48</t>
  </si>
  <si>
    <t>2220021-1236-39</t>
  </si>
  <si>
    <t>2220021-1236-40</t>
  </si>
  <si>
    <t>2220021-1236-41</t>
  </si>
  <si>
    <t>2220021-1236-42</t>
  </si>
  <si>
    <t>2220021-1236-43</t>
  </si>
  <si>
    <t>2220021-1236-44</t>
  </si>
  <si>
    <t>2220021-1236-45</t>
  </si>
  <si>
    <t>2220021-1236-46</t>
  </si>
  <si>
    <t>2220021-1236-47</t>
  </si>
  <si>
    <t>2220021-1236-48</t>
  </si>
  <si>
    <t>3318422-1839-S</t>
  </si>
  <si>
    <t>482-70409</t>
  </si>
  <si>
    <t>482-70410</t>
  </si>
  <si>
    <t>482-70411</t>
  </si>
  <si>
    <t>482-70412</t>
  </si>
  <si>
    <t>482-70413</t>
  </si>
  <si>
    <t>482-70113</t>
  </si>
  <si>
    <t>482-70112</t>
  </si>
  <si>
    <t>482-70111</t>
  </si>
  <si>
    <t>482-70110</t>
  </si>
  <si>
    <t>482-70109</t>
  </si>
  <si>
    <t>482-70108</t>
  </si>
  <si>
    <t>482-70213</t>
  </si>
  <si>
    <t>482-70212</t>
  </si>
  <si>
    <t>482-70211</t>
  </si>
  <si>
    <t>482-70210</t>
  </si>
  <si>
    <t>482-70209</t>
  </si>
  <si>
    <t>482-70208</t>
  </si>
  <si>
    <t>482-70313</t>
  </si>
  <si>
    <t>482-70312</t>
  </si>
  <si>
    <t>482-70311</t>
  </si>
  <si>
    <t>482-70310</t>
  </si>
  <si>
    <t>482-70309</t>
  </si>
  <si>
    <t>482-70308</t>
  </si>
  <si>
    <t>TECH 7 RED 5</t>
  </si>
  <si>
    <t>TECH 7 RED 6</t>
  </si>
  <si>
    <t>2012014-30-5</t>
  </si>
  <si>
    <t>2012014-30-6</t>
  </si>
  <si>
    <t>482-23005</t>
  </si>
  <si>
    <t>482-23006</t>
  </si>
  <si>
    <t>TECH 10 LE LASER 23 BOOTS</t>
  </si>
  <si>
    <t>3410-2892</t>
  </si>
  <si>
    <t>3410-2893</t>
  </si>
  <si>
    <t>3410-2894</t>
  </si>
  <si>
    <t>3410-2895</t>
  </si>
  <si>
    <t>3410-2896</t>
  </si>
  <si>
    <t>482-12908</t>
  </si>
  <si>
    <t>482-12909</t>
  </si>
  <si>
    <t>482-12910</t>
  </si>
  <si>
    <t>482-12911</t>
  </si>
  <si>
    <t>482-12912</t>
  </si>
  <si>
    <t>2010020-398-8</t>
  </si>
  <si>
    <t>2010020-398-9</t>
  </si>
  <si>
    <t>2010020-398-10</t>
  </si>
  <si>
    <t>2010020-398-11</t>
  </si>
  <si>
    <t>2010020-398-12</t>
  </si>
  <si>
    <t>482-13008</t>
  </si>
  <si>
    <t>482-13009</t>
  </si>
  <si>
    <t>482-13010</t>
  </si>
  <si>
    <t>482-13011</t>
  </si>
  <si>
    <t>482-13012</t>
  </si>
  <si>
    <t>482-9022L</t>
  </si>
  <si>
    <t>482-9022M</t>
  </si>
  <si>
    <t>482-9022S</t>
  </si>
  <si>
    <t>482-9022X</t>
  </si>
  <si>
    <t>482-9024</t>
  </si>
  <si>
    <t>482-990028</t>
  </si>
  <si>
    <t>482-990030</t>
  </si>
  <si>
    <t>482-990032</t>
  </si>
  <si>
    <t>482-990034</t>
  </si>
  <si>
    <t>482-990036</t>
  </si>
  <si>
    <t>482-990038</t>
  </si>
  <si>
    <t>482-990040</t>
  </si>
  <si>
    <t>482-99032X</t>
  </si>
  <si>
    <t>482-9903L</t>
  </si>
  <si>
    <t>482-9903M</t>
  </si>
  <si>
    <t>482-9903S</t>
  </si>
  <si>
    <t>482-9903X</t>
  </si>
  <si>
    <t>S-M10 LE DAYTONA 23 HELMET</t>
  </si>
  <si>
    <t>S-M10 LE DAYTONA 23 VISOR</t>
  </si>
  <si>
    <t>TECHSTAR LE DAYTONA 23 JERSEY</t>
  </si>
  <si>
    <t>482-13108</t>
  </si>
  <si>
    <t>482-13109</t>
  </si>
  <si>
    <t>482-13110</t>
  </si>
  <si>
    <t>482-13111</t>
  </si>
  <si>
    <t>482-13112</t>
  </si>
  <si>
    <t>482-9021L</t>
  </si>
  <si>
    <t>482-9021M</t>
  </si>
  <si>
    <t>482-9021S</t>
  </si>
  <si>
    <t>482-9021X</t>
  </si>
  <si>
    <t>482-9023</t>
  </si>
  <si>
    <t>482-990128</t>
  </si>
  <si>
    <t>482-990130</t>
  </si>
  <si>
    <t>482-990132</t>
  </si>
  <si>
    <t>482-990134</t>
  </si>
  <si>
    <t>482-990136</t>
  </si>
  <si>
    <t>482-990138</t>
  </si>
  <si>
    <t>482-990140</t>
  </si>
  <si>
    <t>482-99042X</t>
  </si>
  <si>
    <t>482-9904L</t>
  </si>
  <si>
    <t>482-9904M</t>
  </si>
  <si>
    <t>482-9904S</t>
  </si>
  <si>
    <t>482-9904X</t>
  </si>
  <si>
    <t>2010020-9243-8</t>
  </si>
  <si>
    <t>2010020-9243-9</t>
  </si>
  <si>
    <t>2010020-9243-10</t>
  </si>
  <si>
    <t>2010020-9243-11</t>
  </si>
  <si>
    <t>2010020-9243-12</t>
  </si>
  <si>
    <t>8302423-9243-L</t>
  </si>
  <si>
    <t>8302423-9243-M</t>
  </si>
  <si>
    <t>8302423-9243-S</t>
  </si>
  <si>
    <t>8302423-9243-XL</t>
  </si>
  <si>
    <t>8982323-9243-OS</t>
  </si>
  <si>
    <t>3727523-9243-28</t>
  </si>
  <si>
    <t>3727523-9243-30</t>
  </si>
  <si>
    <t>3727523-9243-32</t>
  </si>
  <si>
    <t>3727523-9243-34</t>
  </si>
  <si>
    <t>3727523-9243-36</t>
  </si>
  <si>
    <t>3727523-9243-38</t>
  </si>
  <si>
    <t>3727523-9243-40</t>
  </si>
  <si>
    <t>3767523-9243-XXL</t>
  </si>
  <si>
    <t>3767523-9243-L</t>
  </si>
  <si>
    <t>3767523-9243-M</t>
  </si>
  <si>
    <t>3767523-9243-S</t>
  </si>
  <si>
    <t>3767523-9243-XL</t>
  </si>
  <si>
    <t>0110-8000</t>
  </si>
  <si>
    <t>0110-8001</t>
  </si>
  <si>
    <t>0110-8002</t>
  </si>
  <si>
    <t>0110-8003</t>
  </si>
  <si>
    <t>TECH 10 LE DAYTONA 23 BOOTS 8</t>
  </si>
  <si>
    <t>TECH 10 LE DAYTONA 23 BOOTS 9</t>
  </si>
  <si>
    <t>TECH 10 LE DAYTONA 23 BOOTS 10</t>
  </si>
  <si>
    <t>TECH 10 LE DAYTONA 23 BOOTS 11</t>
  </si>
  <si>
    <t>TECH 10 LE DAYTONA 23 BOOTS 12</t>
  </si>
  <si>
    <t>3410-2887</t>
  </si>
  <si>
    <t>3410-2888</t>
  </si>
  <si>
    <t>3410-2889</t>
  </si>
  <si>
    <t>3410-2890</t>
  </si>
  <si>
    <t>3410-2891</t>
  </si>
  <si>
    <t>0132-1649</t>
  </si>
  <si>
    <t>0110-7979</t>
  </si>
  <si>
    <t>0110-7978</t>
  </si>
  <si>
    <t>0110-7977</t>
  </si>
  <si>
    <t>0110-7980</t>
  </si>
  <si>
    <t>482-12208</t>
  </si>
  <si>
    <t>482-12209</t>
  </si>
  <si>
    <t>482-12210</t>
  </si>
  <si>
    <t>482-12211</t>
  </si>
  <si>
    <t>482-12212</t>
  </si>
  <si>
    <t>482-9020</t>
  </si>
  <si>
    <t>482-9020L</t>
  </si>
  <si>
    <t>482-9020M</t>
  </si>
  <si>
    <t>482-9020S</t>
  </si>
  <si>
    <t>482-9020X</t>
  </si>
  <si>
    <t>482-97782X</t>
  </si>
  <si>
    <t>482-9778L</t>
  </si>
  <si>
    <t>482-9778M</t>
  </si>
  <si>
    <t>482-9778S</t>
  </si>
  <si>
    <t>482-9778X</t>
  </si>
  <si>
    <t>482-9779YL</t>
  </si>
  <si>
    <t>482-9779YM</t>
  </si>
  <si>
    <t>482-9779YS</t>
  </si>
  <si>
    <t>482-9779YX</t>
  </si>
  <si>
    <t>482-97802X</t>
  </si>
  <si>
    <t>482-9780L</t>
  </si>
  <si>
    <t>482-9780M</t>
  </si>
  <si>
    <t>482-9780S</t>
  </si>
  <si>
    <t>482-9780X</t>
  </si>
  <si>
    <t>482-978128</t>
  </si>
  <si>
    <t>482-978130</t>
  </si>
  <si>
    <t>482-978132</t>
  </si>
  <si>
    <t>482-978134</t>
  </si>
  <si>
    <t>482-978136</t>
  </si>
  <si>
    <t>482-978138</t>
  </si>
  <si>
    <t>482-978140</t>
  </si>
  <si>
    <t>482-978224</t>
  </si>
  <si>
    <t>482-978226</t>
  </si>
  <si>
    <t>482-978228</t>
  </si>
  <si>
    <t>482-978328</t>
  </si>
  <si>
    <t>482-978330</t>
  </si>
  <si>
    <t>482-978332</t>
  </si>
  <si>
    <t>482-978334</t>
  </si>
  <si>
    <t>482-978336</t>
  </si>
  <si>
    <t>482-978338</t>
  </si>
  <si>
    <t>482-978340</t>
  </si>
  <si>
    <t>8987323-3319-OS</t>
  </si>
  <si>
    <t>8307423-3319-LG</t>
  </si>
  <si>
    <t>8307423-3319-MD</t>
  </si>
  <si>
    <t>8307423-3319-SM</t>
  </si>
  <si>
    <t>8307423-3319-XL</t>
  </si>
  <si>
    <t>3767323-312-XXL</t>
  </si>
  <si>
    <t>3767323-312-LG</t>
  </si>
  <si>
    <t>3767323-312-MD</t>
  </si>
  <si>
    <t>3767323-312-SM</t>
  </si>
  <si>
    <t>3767323-312-XL</t>
  </si>
  <si>
    <t>3777323-312-LG</t>
  </si>
  <si>
    <t>3777323-312-MD</t>
  </si>
  <si>
    <t>3777323-312-SM</t>
  </si>
  <si>
    <t>3777323-312-XL</t>
  </si>
  <si>
    <t>3767323-213-XXL</t>
  </si>
  <si>
    <t>3767323-213-LG</t>
  </si>
  <si>
    <t>3767323-213-MD</t>
  </si>
  <si>
    <t>3767323-213-SM</t>
  </si>
  <si>
    <t>3767323-213-XL</t>
  </si>
  <si>
    <t>3727323-312-28</t>
  </si>
  <si>
    <t>3727323-312-30</t>
  </si>
  <si>
    <t>3727323-312-32</t>
  </si>
  <si>
    <t>3727323-312-34</t>
  </si>
  <si>
    <t>3727323-312-36</t>
  </si>
  <si>
    <t>3727323-312-38</t>
  </si>
  <si>
    <t>3727323-312-40</t>
  </si>
  <si>
    <t>3747323-312-24</t>
  </si>
  <si>
    <t>3747323-312-26</t>
  </si>
  <si>
    <t>3747323-312-28</t>
  </si>
  <si>
    <t>3727323-213-28</t>
  </si>
  <si>
    <t>3727323-213-30</t>
  </si>
  <si>
    <t>3727323-213-32</t>
  </si>
  <si>
    <t>3727323-213-34</t>
  </si>
  <si>
    <t>3727323-213-36</t>
  </si>
  <si>
    <t>3727323-213-38</t>
  </si>
  <si>
    <t>3727323-213-40</t>
  </si>
  <si>
    <t>S-M10 VISOR ACUMEN LE</t>
  </si>
  <si>
    <t>S-M10 HELMET ACUMEN LE</t>
  </si>
  <si>
    <t>TECHSTAR ACUMEN LE JERSEY</t>
  </si>
  <si>
    <t>YOUTH RACER ACUMEN LE JERSEY</t>
  </si>
  <si>
    <t>TECHSTAR ACUMEN LE PANTS</t>
  </si>
  <si>
    <t>YOUTH RACER ACUMEN LE PANTS</t>
  </si>
  <si>
    <t>Limited Edition Vision Tech 10 Boot 8</t>
  </si>
  <si>
    <t>Limited Edition Vision Tech 10 Boot 9</t>
  </si>
  <si>
    <t>Limited Edition Vision Tech 10 Boot 10</t>
  </si>
  <si>
    <t>Limited Edition Vision Tech 10 Boot 11</t>
  </si>
  <si>
    <t>Limited Edition Vision Tech 10 Boot 12</t>
  </si>
  <si>
    <t>482-12808</t>
  </si>
  <si>
    <t>482-12809</t>
  </si>
  <si>
    <t>482-12810</t>
  </si>
  <si>
    <t>482-12811</t>
  </si>
  <si>
    <t>482-12812</t>
  </si>
  <si>
    <t>2010020-1283-8</t>
  </si>
  <si>
    <t>2010020-1283-9</t>
  </si>
  <si>
    <t>2010020-1283-10</t>
  </si>
  <si>
    <t>2010020-1283-11</t>
  </si>
  <si>
    <t>2010020-1283-12</t>
  </si>
  <si>
    <t>TECH 10 LE SQUAD 23 BOOTS 8</t>
  </si>
  <si>
    <t>TECH 10 LE SQUAD 23 BOOTS 9</t>
  </si>
  <si>
    <t>TECH 10 LE SQUAD 23 BOOTS 10</t>
  </si>
  <si>
    <t>TECH 10 LE SQUAD 23 BOOTS 11</t>
  </si>
  <si>
    <t>TECH 10 LE SQUAD 23 BOOTS 12</t>
  </si>
  <si>
    <t>S-M10 LE SQUAD 23 HELMET S</t>
  </si>
  <si>
    <t>S-M10 LE SQUAD 23 HELMET M</t>
  </si>
  <si>
    <t>S-M10 LE SQUAD 23 HELMET L</t>
  </si>
  <si>
    <t>S-M10 LE SQUAD 23 HELMETXL</t>
  </si>
  <si>
    <t>S-M10 LE SQUAD 23 VISOR2X</t>
  </si>
  <si>
    <t>SUPERTECH LE SQUAD 23 PANTS 28</t>
  </si>
  <si>
    <t>2010020-839-8</t>
  </si>
  <si>
    <t>2010020-839-9</t>
  </si>
  <si>
    <t>2010020-839-10</t>
  </si>
  <si>
    <t>2010020-839-11</t>
  </si>
  <si>
    <t>2010020-839-12</t>
  </si>
  <si>
    <t>8302823-839-L</t>
  </si>
  <si>
    <t>8302823-839-M</t>
  </si>
  <si>
    <t>8302823-839-S</t>
  </si>
  <si>
    <t>8302823-839-XL</t>
  </si>
  <si>
    <t>8982723-839-OS</t>
  </si>
  <si>
    <t>3727423-839-28</t>
  </si>
  <si>
    <t>3727423-839-30</t>
  </si>
  <si>
    <t>3727423-839-32</t>
  </si>
  <si>
    <t>3727423-839-34</t>
  </si>
  <si>
    <t>3727423-839-36</t>
  </si>
  <si>
    <t>3727423-839-38</t>
  </si>
  <si>
    <t>3727423-839-40</t>
  </si>
  <si>
    <t>3767423-839-XXL</t>
  </si>
  <si>
    <t>3767423-839-L</t>
  </si>
  <si>
    <t>3767423-839-M</t>
  </si>
  <si>
    <t>3767423-839-S</t>
  </si>
  <si>
    <t>3767423-839-XL</t>
  </si>
  <si>
    <t>SUPERTECH LE SQUAD 23 PANTS 30</t>
  </si>
  <si>
    <t>SUPERTECH LE SQUAD 23 PANTS 32</t>
  </si>
  <si>
    <t>SUPERTECH LE SQUAD 23 PANTS 34</t>
  </si>
  <si>
    <t>SUPERTECH LE SQUAD 23 PANTS 36</t>
  </si>
  <si>
    <t>SUPERTECH LE SQUAD 23 PANTS 38</t>
  </si>
  <si>
    <t>SUPERTECH LE SQUAD 23 PANTS 40</t>
  </si>
  <si>
    <t>SUPERTECH LE SQUAD 23 JERSEY 2X</t>
  </si>
  <si>
    <t>SUPERTECH LE SQUAD 23 JERSEY L</t>
  </si>
  <si>
    <t>SUPERTECH LE SQUAD 23 JERSEY M</t>
  </si>
  <si>
    <t>SUPERTECH LE SQUAD 23 JERSEY S</t>
  </si>
  <si>
    <t>SUPERTECH LE SQUAD 23 JERSEY XL</t>
  </si>
  <si>
    <t>482-990228</t>
  </si>
  <si>
    <t>482-990230</t>
  </si>
  <si>
    <t>482-990232</t>
  </si>
  <si>
    <t>482-990234</t>
  </si>
  <si>
    <t>482-990236</t>
  </si>
  <si>
    <t>482-990238</t>
  </si>
  <si>
    <t>482-990240</t>
  </si>
  <si>
    <t>482-99052X</t>
  </si>
  <si>
    <t>482-9905L</t>
  </si>
  <si>
    <t>482-9905M</t>
  </si>
  <si>
    <t>482-9905S</t>
  </si>
  <si>
    <t>482-9905X</t>
  </si>
  <si>
    <t>3727623-1119-28</t>
  </si>
  <si>
    <t>3727623-1119-30</t>
  </si>
  <si>
    <t>3727623-1119-32</t>
  </si>
  <si>
    <t>3727623-1119-34</t>
  </si>
  <si>
    <t>3727623-1119-36</t>
  </si>
  <si>
    <t>3727623-1119-38</t>
  </si>
  <si>
    <t>3727623-1119-40</t>
  </si>
  <si>
    <t>3767623-1119-XXL</t>
  </si>
  <si>
    <t>3767623-1119-L</t>
  </si>
  <si>
    <t>3767623-1119-M</t>
  </si>
  <si>
    <t>3767623-1119-S</t>
  </si>
  <si>
    <t>3767623-1119-XL</t>
  </si>
  <si>
    <t>SUPERTECH LE LASER 23 JERSEY</t>
  </si>
  <si>
    <t>2004017-13-10</t>
  </si>
  <si>
    <t>2004017-13-11</t>
  </si>
  <si>
    <t>2004017-13-12</t>
  </si>
  <si>
    <t>2004017-13-13</t>
  </si>
  <si>
    <t>2004017-13-5</t>
  </si>
  <si>
    <t>2004017-13-6</t>
  </si>
  <si>
    <t>2004017-13-7</t>
  </si>
  <si>
    <t>2004017-13-8</t>
  </si>
  <si>
    <t>2004017-13-9</t>
  </si>
  <si>
    <t>2004017-818-10</t>
  </si>
  <si>
    <t>2004017-818-11</t>
  </si>
  <si>
    <t>2004017-818-12</t>
  </si>
  <si>
    <t>2004017-818-13</t>
  </si>
  <si>
    <t>2004017-818-6</t>
  </si>
  <si>
    <t>2004017-818-7</t>
  </si>
  <si>
    <t>2004017-818-8</t>
  </si>
  <si>
    <t>2004017-818-9</t>
  </si>
  <si>
    <t>2004017-2351-10</t>
  </si>
  <si>
    <t>2004017-2351-11</t>
  </si>
  <si>
    <t>2004017-2351-12</t>
  </si>
  <si>
    <t>2004017-2351-13</t>
  </si>
  <si>
    <t>2004017-2351-7</t>
  </si>
  <si>
    <t>2004017-2351-8</t>
  </si>
  <si>
    <t>2004017-2351-9</t>
  </si>
  <si>
    <t>2004017-21-10</t>
  </si>
  <si>
    <t>2004017-21-11</t>
  </si>
  <si>
    <t>2004017-21-12</t>
  </si>
  <si>
    <t>2004017-21-13</t>
  </si>
  <si>
    <t>2004017-21-8</t>
  </si>
  <si>
    <t>2004017-21-9</t>
  </si>
  <si>
    <t>482-43710</t>
  </si>
  <si>
    <t>482-43711</t>
  </si>
  <si>
    <t>482-43712</t>
  </si>
  <si>
    <t>482-43713</t>
  </si>
  <si>
    <t>482-43705</t>
  </si>
  <si>
    <t>482-43706</t>
  </si>
  <si>
    <t>482-43707</t>
  </si>
  <si>
    <t>482-43708</t>
  </si>
  <si>
    <t>482-43709</t>
  </si>
  <si>
    <t>3556719-1304-2XL</t>
  </si>
  <si>
    <t>3556719-1304-3XL</t>
  </si>
  <si>
    <t>482-7008</t>
  </si>
  <si>
    <t>482-7009</t>
  </si>
  <si>
    <t>482-70010</t>
  </si>
  <si>
    <t>482-70011</t>
  </si>
  <si>
    <t>482-70012</t>
  </si>
  <si>
    <t>482-70013</t>
  </si>
  <si>
    <t>482-70408</t>
  </si>
  <si>
    <t>2012014-20-10</t>
  </si>
  <si>
    <t>2012014-20-11</t>
  </si>
  <si>
    <t>2012014-20-12</t>
  </si>
  <si>
    <t>2012014-20-13</t>
  </si>
  <si>
    <t>2012014-20-14</t>
  </si>
  <si>
    <t>2012014-20-15</t>
  </si>
  <si>
    <t>2012014-20-16</t>
  </si>
  <si>
    <t>2012014-20-5</t>
  </si>
  <si>
    <t>2012014-20-6</t>
  </si>
  <si>
    <t>2012014-20-7</t>
  </si>
  <si>
    <t>2012014-20-8</t>
  </si>
  <si>
    <t>2012014-20-9</t>
  </si>
  <si>
    <t>2701-1277</t>
  </si>
  <si>
    <t>2701-1276</t>
  </si>
  <si>
    <t>2701-1278</t>
  </si>
  <si>
    <t>2701-1279</t>
  </si>
  <si>
    <t>2701-1280</t>
  </si>
  <si>
    <t>2701-1281</t>
  </si>
  <si>
    <t>2701-1282</t>
  </si>
  <si>
    <t>2701-1283</t>
  </si>
  <si>
    <t>6508322-10A-2XL </t>
  </si>
  <si>
    <t>6508322-10A-3XL </t>
  </si>
  <si>
    <t>6508322-10A-4XL </t>
  </si>
  <si>
    <t>6508322-10A-L</t>
  </si>
  <si>
    <t>6508322-10A-M</t>
  </si>
  <si>
    <t>6508322-10A-S</t>
  </si>
  <si>
    <t>6508322-10A-XL</t>
  </si>
  <si>
    <t>6508322-10A-XS</t>
  </si>
  <si>
    <t>2701-1284</t>
  </si>
  <si>
    <t>2701-1285</t>
  </si>
  <si>
    <t>2701-1286</t>
  </si>
  <si>
    <t>2701-1287</t>
  </si>
  <si>
    <t>2701-1288</t>
  </si>
  <si>
    <t>2701-1289</t>
  </si>
  <si>
    <t>2820-5847</t>
  </si>
  <si>
    <t>2820-5848</t>
  </si>
  <si>
    <t>2820-5849</t>
  </si>
  <si>
    <t>2820-5850</t>
  </si>
  <si>
    <t>2820-5851</t>
  </si>
  <si>
    <t>2820-5852</t>
  </si>
  <si>
    <t>2820-5853</t>
  </si>
  <si>
    <t>T SP-5 RIDEKNIT JACKET SODALITE BLUE BLACK S</t>
  </si>
  <si>
    <t>T SP-5 RIDEKNIT JACKET SODALITE BLUE BLACK M</t>
  </si>
  <si>
    <t>T SP-5 RIDEKNIT JACKET SODALITE BLUE BLACK L</t>
  </si>
  <si>
    <t>T SP-5 RIDEKNIT JACKET SODALITE BLUE BLACK XL</t>
  </si>
  <si>
    <t>T SP-5 RIDEKNIT JACKET SODALITE BLUE BLACK 2X</t>
  </si>
  <si>
    <t>T SP-5 RIDEKNIT JACKET SODALITE BLUE BLACK 3X</t>
  </si>
  <si>
    <t>T SP-5 RIDEKNIT JACKET SODALITE BLUE BLACK 4X</t>
  </si>
  <si>
    <t>3304021-7711-S</t>
  </si>
  <si>
    <t>3304021-7711-M</t>
  </si>
  <si>
    <t>3304021-7711-L</t>
  </si>
  <si>
    <t>3304021-7711-XL</t>
  </si>
  <si>
    <t>3304021-7711-2X</t>
  </si>
  <si>
    <t>3304021-7711-3X</t>
  </si>
  <si>
    <t>3304021-7711-4X</t>
  </si>
  <si>
    <t>2012014-10-10</t>
  </si>
  <si>
    <t>2012014-10-11</t>
  </si>
  <si>
    <t>2012014-10-12</t>
  </si>
  <si>
    <t>2012014-10-13</t>
  </si>
  <si>
    <t>2012014-10-14</t>
  </si>
  <si>
    <t>2012014-10-15</t>
  </si>
  <si>
    <t>2012014-10-16</t>
  </si>
  <si>
    <t>2012014-10-5</t>
  </si>
  <si>
    <t>2012014-10-6</t>
  </si>
  <si>
    <t>2012014-10-7</t>
  </si>
  <si>
    <t>2012014-10-8</t>
  </si>
  <si>
    <t>2012014-10-9</t>
  </si>
  <si>
    <t>2012114-1427-10</t>
  </si>
  <si>
    <t>2012114-1427-11</t>
  </si>
  <si>
    <t>2012114-1427-12</t>
  </si>
  <si>
    <t>2012114-1427-13</t>
  </si>
  <si>
    <t>2012114-1427-14</t>
  </si>
  <si>
    <t>2012114-1427-7</t>
  </si>
  <si>
    <t>2012114-1427-8</t>
  </si>
  <si>
    <t>2012114-1427-9</t>
  </si>
  <si>
    <t>2012114-10-10</t>
  </si>
  <si>
    <t>2012114-10-11</t>
  </si>
  <si>
    <t>2012114-10-12</t>
  </si>
  <si>
    <t>2012114-10-13</t>
  </si>
  <si>
    <t>2012114-10-14</t>
  </si>
  <si>
    <t>2012114-10-7</t>
  </si>
  <si>
    <t>2012114-10-8</t>
  </si>
  <si>
    <t>2012114-10-9</t>
  </si>
  <si>
    <t>2015015-10-10</t>
  </si>
  <si>
    <t>2015015-10-11</t>
  </si>
  <si>
    <t>2015015-10-12</t>
  </si>
  <si>
    <t>2015015-10-13</t>
  </si>
  <si>
    <t>2015015-10-14</t>
  </si>
  <si>
    <t>2015015-10-15</t>
  </si>
  <si>
    <t>2015015-10-16</t>
  </si>
  <si>
    <t>2015015-10-5</t>
  </si>
  <si>
    <t>2015015-10-6</t>
  </si>
  <si>
    <t>2015015-10-7</t>
  </si>
  <si>
    <t>2015015-10-8</t>
  </si>
  <si>
    <t>2015015-10-9</t>
  </si>
  <si>
    <t>2015017-12-3</t>
  </si>
  <si>
    <t>2015017-12-4</t>
  </si>
  <si>
    <t>2015017-12-5</t>
  </si>
  <si>
    <t>2015017-12-6</t>
  </si>
  <si>
    <t>2015017-12-7</t>
  </si>
  <si>
    <t>2015017-12-8</t>
  </si>
  <si>
    <t>482-42504</t>
  </si>
  <si>
    <t>482-42502</t>
  </si>
  <si>
    <t>482-42503</t>
  </si>
  <si>
    <t>482-32205</t>
  </si>
  <si>
    <t>482-32206</t>
  </si>
  <si>
    <t>482-32207</t>
  </si>
  <si>
    <t>482-32208</t>
  </si>
  <si>
    <t>482-32209</t>
  </si>
  <si>
    <t>482-32210</t>
  </si>
  <si>
    <t>482-32211</t>
  </si>
  <si>
    <t>482-32212</t>
  </si>
  <si>
    <t>482-32213</t>
  </si>
  <si>
    <t>482-32214</t>
  </si>
  <si>
    <t>482-32215</t>
  </si>
  <si>
    <t>482-32216</t>
  </si>
  <si>
    <t>BOOT TECH T BN 5</t>
  </si>
  <si>
    <t>2004017-818-5</t>
  </si>
  <si>
    <t>482-43005</t>
  </si>
  <si>
    <t>482-43006</t>
  </si>
  <si>
    <t>0212723-41-10</t>
  </si>
  <si>
    <t>0212723-41-6</t>
  </si>
  <si>
    <t>0212823-134-2</t>
  </si>
  <si>
    <t>0212122-41-10</t>
  </si>
  <si>
    <t>0212122-41-11</t>
  </si>
  <si>
    <t>0212122-41-12</t>
  </si>
  <si>
    <t>0212122-41-13</t>
  </si>
  <si>
    <t>0212122-41-6</t>
  </si>
  <si>
    <t>0212122-41-7</t>
  </si>
  <si>
    <t>0212122-41-8</t>
  </si>
  <si>
    <t>0212122-41-9</t>
  </si>
  <si>
    <t>0611924-14-M/L</t>
  </si>
  <si>
    <t>0611924-14-XL/XXL</t>
  </si>
  <si>
    <t>0611924-14-XS/S</t>
  </si>
  <si>
    <t>KTM A-10 V2 BODY PROTECTOR BLK ONG M/L</t>
  </si>
  <si>
    <t>KTM A-10 V2 BODY PROTECTOR BLK ONG XL/XXL</t>
  </si>
  <si>
    <t>KTM A-10 V2 BODY PROTECTOR BLK ONG XS/S</t>
  </si>
  <si>
    <t>KTM J-6 WP SHOES BLK ONG 46</t>
  </si>
  <si>
    <t>KTM SP-2 V3 GLOVES BLK ONG L</t>
  </si>
  <si>
    <t>KTM SP-2 V3 GLOVES BLK ONG M</t>
  </si>
  <si>
    <t>KTM SP-2 V3 GLOVES BLK ONG S</t>
  </si>
  <si>
    <t>KTM SP-2 V3 GLOVES BLK ONG XL</t>
  </si>
  <si>
    <t>KTM SP-2 V3 GLOVES BLK ONG XXL</t>
  </si>
  <si>
    <t>0344023-L</t>
  </si>
  <si>
    <t>0344023-M</t>
  </si>
  <si>
    <t>0344023-S</t>
  </si>
  <si>
    <t>0344023-XL</t>
  </si>
  <si>
    <t>0344023-XXL</t>
  </si>
  <si>
    <t>0244022-174-39</t>
  </si>
  <si>
    <t>0244022-174-40</t>
  </si>
  <si>
    <t>0244022-174-41</t>
  </si>
  <si>
    <t>0244022-174-42</t>
  </si>
  <si>
    <t>0244022-174-43</t>
  </si>
  <si>
    <t>0244022-174-44</t>
  </si>
  <si>
    <t>0244022-174-45</t>
  </si>
  <si>
    <t>0244022-174-46</t>
  </si>
  <si>
    <t>0244022-174-47</t>
  </si>
  <si>
    <t>0244022-174-48</t>
  </si>
  <si>
    <t>0212723-41-11</t>
  </si>
  <si>
    <t>0212723-41-12</t>
  </si>
  <si>
    <t>0212723-41-13</t>
  </si>
  <si>
    <t>0212723-41-7</t>
  </si>
  <si>
    <t>0212723-41-8</t>
  </si>
  <si>
    <t>0212723-41-9</t>
  </si>
  <si>
    <t>KTM BIONIC PLUS YOUTH ELBOW PROTECTOR S/M</t>
  </si>
  <si>
    <t>KTM BIONIC PLUS YOUTH ELBOW PROTECTOR L/XL</t>
  </si>
  <si>
    <t>0616423-S/M</t>
  </si>
  <si>
    <t>0616423-L/XL</t>
  </si>
  <si>
    <t>KTM SX-1 YOUTH KNEE PROTECTOR S/M</t>
  </si>
  <si>
    <t>KTM SX-1 YOUTH KNEE PROTECTOR L/XL</t>
  </si>
  <si>
    <t>KTM SEQUENCE CHEST PROTECTOR XS/S</t>
  </si>
  <si>
    <t>KTM SEQUENCE CHEST PROTECTOR M/L</t>
  </si>
  <si>
    <t>KTM SEQUENCE CHEST PROTECTOR XL/2X</t>
  </si>
  <si>
    <t>0611823-XS/S</t>
  </si>
  <si>
    <t>0611823-M/L</t>
  </si>
  <si>
    <t>0611823-XL/2X</t>
  </si>
  <si>
    <t>GASGAS Tech 7 MX Boots 6</t>
  </si>
  <si>
    <t>GASGAS Tech 7 MX Boots 7</t>
  </si>
  <si>
    <t>GASGAS Tech 7 MX Boots 8</t>
  </si>
  <si>
    <t>GASGAS Tech 7 MX Boots 9</t>
  </si>
  <si>
    <t>GASGAS Tech 7 MX Boots 10</t>
  </si>
  <si>
    <t>GASGAS Tech 7 MX Boots 11</t>
  </si>
  <si>
    <t>GASGAS Tech 7 MX Boots 12</t>
  </si>
  <si>
    <t>GASGAS Tech 7 MX Boots 13</t>
  </si>
  <si>
    <t>0233023-6</t>
  </si>
  <si>
    <t>0233023-7</t>
  </si>
  <si>
    <t>0233023-8</t>
  </si>
  <si>
    <t>0233023-9</t>
  </si>
  <si>
    <t>0233023-10</t>
  </si>
  <si>
    <t>0233023-11</t>
  </si>
  <si>
    <t>0233023-12</t>
  </si>
  <si>
    <t>0213623-10</t>
  </si>
  <si>
    <t>0213623-11</t>
  </si>
  <si>
    <t>0213623-12</t>
  </si>
  <si>
    <t>0213623-13</t>
  </si>
  <si>
    <t>0213623-6</t>
  </si>
  <si>
    <t>0213623-7</t>
  </si>
  <si>
    <t>0213623-8</t>
  </si>
  <si>
    <t>0213623-9</t>
  </si>
  <si>
    <t>GASGAS TECH 7 ENDURO BOOTS 6</t>
  </si>
  <si>
    <t>GASGAS TECH 7 ENDURO BOOTS 7</t>
  </si>
  <si>
    <t>GASGAS TECH 7 ENDURO BOOTS 8</t>
  </si>
  <si>
    <t>GASGAS TECH 7 ENDURO BOOTS 9</t>
  </si>
  <si>
    <t>GASGAS TECH 7 ENDURO BOOTS 10</t>
  </si>
  <si>
    <t>GASGAS TECH 7 ENDURO BOOTS 11</t>
  </si>
  <si>
    <t>GASGAS TECH 7 ENDURO BOOTS 12</t>
  </si>
  <si>
    <t>GASGAS TECH 7 ENDURO BOOTS 13</t>
  </si>
  <si>
    <t>0213824-6</t>
  </si>
  <si>
    <t>0213824-7</t>
  </si>
  <si>
    <t>0213824-8</t>
  </si>
  <si>
    <t>0213824-9</t>
  </si>
  <si>
    <t>0213824-10</t>
  </si>
  <si>
    <t>0213824-11</t>
  </si>
  <si>
    <t>0213824-12</t>
  </si>
  <si>
    <t>0213824-13</t>
  </si>
  <si>
    <t>GASGAS Tech 7S KIDS BOOTS 2</t>
  </si>
  <si>
    <t>GASGAS Tech 7S KIDS BOOTS 3</t>
  </si>
  <si>
    <t>GASGAS Tech 7S KIDS BOOTS 4</t>
  </si>
  <si>
    <t>GASGAS Tech 7S KIDS BOOTS 5</t>
  </si>
  <si>
    <t>GASGAS Tech 7S KIDS BOOTS 6</t>
  </si>
  <si>
    <t>GASGAS Tech 7S KIDS BOOTS 7</t>
  </si>
  <si>
    <t>0213723-2</t>
  </si>
  <si>
    <t>0213723-3</t>
  </si>
  <si>
    <t>0213723-4</t>
  </si>
  <si>
    <t>0213723-5</t>
  </si>
  <si>
    <t>0213723-6</t>
  </si>
  <si>
    <t>0213723-7</t>
  </si>
  <si>
    <t>KTM SMX-6 V2 GORETEX BOOTS 6</t>
  </si>
  <si>
    <t>KTM SMX-6 V2 GORETEX BOOTS 7</t>
  </si>
  <si>
    <t>KTM SMX-6 V2 GORETEX BOOTS 8</t>
  </si>
  <si>
    <t>KTM SMX-6 V2 GORETEX BOOTS 9</t>
  </si>
  <si>
    <t>KTM SMX-6 V2 GORETEX BOOTS 10</t>
  </si>
  <si>
    <t>KTM SMX-6 V2 GORETEX BOOTS 11</t>
  </si>
  <si>
    <t>KTM SMX-6 V2 GORETEX BOOTS 12</t>
  </si>
  <si>
    <t>KTM SMX-6 V2 GORETEX BOOTS 6.5</t>
  </si>
  <si>
    <t>KTM SMX-6 V2 GORETEX BOOTS 7.5</t>
  </si>
  <si>
    <t>KTM SMX-6 V2 GORETEX BOOTS 8.5</t>
  </si>
  <si>
    <t>KTM SMX-6 V2 GORETEX BOOTS 12.5</t>
  </si>
  <si>
    <t>KTM SMX-6 V2 GORETEX BOOTS 9.5</t>
  </si>
  <si>
    <t>KTM SMX-6 V2 GORETEX BOOTS 10.5</t>
  </si>
  <si>
    <t>KTM SMX-6 V2 GORETEX BOOTS 11.5</t>
  </si>
  <si>
    <t>0233023-6.5</t>
  </si>
  <si>
    <t>0233023-7.5</t>
  </si>
  <si>
    <t>0233023-8.5</t>
  </si>
  <si>
    <t>0233023-9.5</t>
  </si>
  <si>
    <t>0233023-10.5</t>
  </si>
  <si>
    <t>0233023-11.5</t>
  </si>
  <si>
    <t>0233023-12.5</t>
  </si>
  <si>
    <t>0212823-134-3</t>
  </si>
  <si>
    <t>0212823-134-4</t>
  </si>
  <si>
    <t>0212823-134-5</t>
  </si>
  <si>
    <t>0212823-134-6</t>
  </si>
  <si>
    <t>0212823-134-7</t>
  </si>
  <si>
    <t>0212823-134-8</t>
  </si>
  <si>
    <t>TECH 10 BOOTS ACUMEN LE 8</t>
  </si>
  <si>
    <t>TECH 10 BOOTS ACUMEN LE 9</t>
  </si>
  <si>
    <t>TECH 10 BOOTS ACUMEN LE 10</t>
  </si>
  <si>
    <t>TECH 10 BOOTS ACUMEN LE 11</t>
  </si>
  <si>
    <t>TECH 10 BOOTS ACUMEN LE 12</t>
  </si>
  <si>
    <t>0616123-S/M</t>
  </si>
  <si>
    <t>0616123-L/XL</t>
  </si>
  <si>
    <t>6504612-12-OS</t>
  </si>
  <si>
    <t>482-240028</t>
  </si>
  <si>
    <t>482-240030</t>
  </si>
  <si>
    <t>482-240032</t>
  </si>
  <si>
    <t>482-240034</t>
  </si>
  <si>
    <t>482-240036</t>
  </si>
  <si>
    <t>482-240038</t>
  </si>
  <si>
    <t>482-240040</t>
  </si>
  <si>
    <t>482-240128</t>
  </si>
  <si>
    <t>482-240130</t>
  </si>
  <si>
    <t>482-240132</t>
  </si>
  <si>
    <t>482-240134</t>
  </si>
  <si>
    <t>482-240136</t>
  </si>
  <si>
    <t>482-240138</t>
  </si>
  <si>
    <t>482-240140</t>
  </si>
  <si>
    <t>482-240228</t>
  </si>
  <si>
    <t>482-240230</t>
  </si>
  <si>
    <t>482-240232</t>
  </si>
  <si>
    <t>482-240234</t>
  </si>
  <si>
    <t>482-240236</t>
  </si>
  <si>
    <t>482-240238</t>
  </si>
  <si>
    <t>482-240240</t>
  </si>
  <si>
    <t>482-240328</t>
  </si>
  <si>
    <t>482-240330</t>
  </si>
  <si>
    <t>482-240332</t>
  </si>
  <si>
    <t>482-240334</t>
  </si>
  <si>
    <t>482-240336</t>
  </si>
  <si>
    <t>482-240338</t>
  </si>
  <si>
    <t>482-240340</t>
  </si>
  <si>
    <t>482-240428</t>
  </si>
  <si>
    <t>482-240430</t>
  </si>
  <si>
    <t>482-240432</t>
  </si>
  <si>
    <t>482-240434</t>
  </si>
  <si>
    <t>482-240436</t>
  </si>
  <si>
    <t>482-240438</t>
  </si>
  <si>
    <t>482-240440</t>
  </si>
  <si>
    <t>482-240528</t>
  </si>
  <si>
    <t>482-240530</t>
  </si>
  <si>
    <t>482-240532</t>
  </si>
  <si>
    <t>482-240534</t>
  </si>
  <si>
    <t>482-240536</t>
  </si>
  <si>
    <t>482-240538</t>
  </si>
  <si>
    <t>482-240540</t>
  </si>
  <si>
    <t>482-240628</t>
  </si>
  <si>
    <t>482-240630</t>
  </si>
  <si>
    <t>482-240632</t>
  </si>
  <si>
    <t>482-240634</t>
  </si>
  <si>
    <t>482-240636</t>
  </si>
  <si>
    <t>482-240638</t>
  </si>
  <si>
    <t>482-240640</t>
  </si>
  <si>
    <t>482-240728</t>
  </si>
  <si>
    <t>482-240730</t>
  </si>
  <si>
    <t>482-240732</t>
  </si>
  <si>
    <t>482-240734</t>
  </si>
  <si>
    <t>482-240736</t>
  </si>
  <si>
    <t>482-240738</t>
  </si>
  <si>
    <t>482-240740</t>
  </si>
  <si>
    <t>482-240828</t>
  </si>
  <si>
    <t>482-240830</t>
  </si>
  <si>
    <t>482-240832</t>
  </si>
  <si>
    <t>482-240834</t>
  </si>
  <si>
    <t>482-240836</t>
  </si>
  <si>
    <t>482-240838</t>
  </si>
  <si>
    <t>482-240840</t>
  </si>
  <si>
    <t>482-240928</t>
  </si>
  <si>
    <t>482-240930</t>
  </si>
  <si>
    <t>482-240932</t>
  </si>
  <si>
    <t>482-240934</t>
  </si>
  <si>
    <t>482-240936</t>
  </si>
  <si>
    <t>482-240938</t>
  </si>
  <si>
    <t>482-240940</t>
  </si>
  <si>
    <t>482-240942</t>
  </si>
  <si>
    <t>482-240944</t>
  </si>
  <si>
    <t>482-241028</t>
  </si>
  <si>
    <t>482-241030</t>
  </si>
  <si>
    <t>482-241032</t>
  </si>
  <si>
    <t>482-241034</t>
  </si>
  <si>
    <t>482-241036</t>
  </si>
  <si>
    <t>482-241038</t>
  </si>
  <si>
    <t>482-241040</t>
  </si>
  <si>
    <t>482-241128</t>
  </si>
  <si>
    <t>482-241130</t>
  </si>
  <si>
    <t>482-241132</t>
  </si>
  <si>
    <t>482-241134</t>
  </si>
  <si>
    <t>482-241136</t>
  </si>
  <si>
    <t>482-241138</t>
  </si>
  <si>
    <t>482-241140</t>
  </si>
  <si>
    <t>482-241228</t>
  </si>
  <si>
    <t>482-241230</t>
  </si>
  <si>
    <t>482-241232</t>
  </si>
  <si>
    <t>482-241234</t>
  </si>
  <si>
    <t>482-241236</t>
  </si>
  <si>
    <t>482-241238</t>
  </si>
  <si>
    <t>482-241240</t>
  </si>
  <si>
    <t>482-241328</t>
  </si>
  <si>
    <t>482-241330</t>
  </si>
  <si>
    <t>482-241332</t>
  </si>
  <si>
    <t>482-241334</t>
  </si>
  <si>
    <t>482-241336</t>
  </si>
  <si>
    <t>482-241338</t>
  </si>
  <si>
    <t>482-241340</t>
  </si>
  <si>
    <t>482-241428</t>
  </si>
  <si>
    <t>482-241430</t>
  </si>
  <si>
    <t>482-241432</t>
  </si>
  <si>
    <t>482-241434</t>
  </si>
  <si>
    <t>482-241436</t>
  </si>
  <si>
    <t>482-241438</t>
  </si>
  <si>
    <t>482-241440</t>
  </si>
  <si>
    <t>482-241528</t>
  </si>
  <si>
    <t>482-241530</t>
  </si>
  <si>
    <t>482-241532</t>
  </si>
  <si>
    <t>482-241534</t>
  </si>
  <si>
    <t>482-241536</t>
  </si>
  <si>
    <t>482-241538</t>
  </si>
  <si>
    <t>482-241540</t>
  </si>
  <si>
    <t>482-241628</t>
  </si>
  <si>
    <t>482-241630</t>
  </si>
  <si>
    <t>482-241632</t>
  </si>
  <si>
    <t>482-241634</t>
  </si>
  <si>
    <t>482-241636</t>
  </si>
  <si>
    <t>482-241638</t>
  </si>
  <si>
    <t>482-241640</t>
  </si>
  <si>
    <t>482-241728</t>
  </si>
  <si>
    <t>482-241730</t>
  </si>
  <si>
    <t>482-241732</t>
  </si>
  <si>
    <t>482-241734</t>
  </si>
  <si>
    <t>482-241736</t>
  </si>
  <si>
    <t>482-241738</t>
  </si>
  <si>
    <t>482-241740</t>
  </si>
  <si>
    <t>482-241828</t>
  </si>
  <si>
    <t>482-241830</t>
  </si>
  <si>
    <t>482-241832</t>
  </si>
  <si>
    <t>482-241834</t>
  </si>
  <si>
    <t>482-241836</t>
  </si>
  <si>
    <t>482-241838</t>
  </si>
  <si>
    <t>482-241840</t>
  </si>
  <si>
    <t>482-241928</t>
  </si>
  <si>
    <t>482-241930</t>
  </si>
  <si>
    <t>482-241932</t>
  </si>
  <si>
    <t>482-241934</t>
  </si>
  <si>
    <t>482-241936</t>
  </si>
  <si>
    <t>482-241938</t>
  </si>
  <si>
    <t>482-241940</t>
  </si>
  <si>
    <t>482-242028</t>
  </si>
  <si>
    <t>482-242030</t>
  </si>
  <si>
    <t>482-242032</t>
  </si>
  <si>
    <t>482-242034</t>
  </si>
  <si>
    <t>482-242036</t>
  </si>
  <si>
    <t>482-242038</t>
  </si>
  <si>
    <t>482-242040</t>
  </si>
  <si>
    <t>482-242128</t>
  </si>
  <si>
    <t>482-242130</t>
  </si>
  <si>
    <t>482-242132</t>
  </si>
  <si>
    <t>482-242134</t>
  </si>
  <si>
    <t>482-242136</t>
  </si>
  <si>
    <t>482-242138</t>
  </si>
  <si>
    <t>482-242140</t>
  </si>
  <si>
    <t>482-242228</t>
  </si>
  <si>
    <t>482-242230</t>
  </si>
  <si>
    <t>482-242232</t>
  </si>
  <si>
    <t>482-242234</t>
  </si>
  <si>
    <t>482-242236</t>
  </si>
  <si>
    <t>482-242238</t>
  </si>
  <si>
    <t>482-242240</t>
  </si>
  <si>
    <t>482-24232XS</t>
  </si>
  <si>
    <t>482-2423XS</t>
  </si>
  <si>
    <t>482-24242XS</t>
  </si>
  <si>
    <t>482-2424XS</t>
  </si>
  <si>
    <t>482-242522</t>
  </si>
  <si>
    <t>482-242524</t>
  </si>
  <si>
    <t>482-242526</t>
  </si>
  <si>
    <t>482-242528</t>
  </si>
  <si>
    <t>482-242622</t>
  </si>
  <si>
    <t>482-242624</t>
  </si>
  <si>
    <t>482-242626</t>
  </si>
  <si>
    <t>482-242628</t>
  </si>
  <si>
    <t>482-242722</t>
  </si>
  <si>
    <t>482-242724</t>
  </si>
  <si>
    <t>482-242726</t>
  </si>
  <si>
    <t>482-242728</t>
  </si>
  <si>
    <t>482-242822</t>
  </si>
  <si>
    <t>482-242824</t>
  </si>
  <si>
    <t>482-242826</t>
  </si>
  <si>
    <t>482-242828</t>
  </si>
  <si>
    <t>482-242922</t>
  </si>
  <si>
    <t>482-242924</t>
  </si>
  <si>
    <t>482-242926</t>
  </si>
  <si>
    <t>482-242928</t>
  </si>
  <si>
    <t>482-243022</t>
  </si>
  <si>
    <t>482-243024</t>
  </si>
  <si>
    <t>482-243026</t>
  </si>
  <si>
    <t>482-243028</t>
  </si>
  <si>
    <t>482-243126</t>
  </si>
  <si>
    <t>482-243128</t>
  </si>
  <si>
    <t>482-243130</t>
  </si>
  <si>
    <t>482-243132</t>
  </si>
  <si>
    <t>482-243134</t>
  </si>
  <si>
    <t>482-243226</t>
  </si>
  <si>
    <t>482-243228</t>
  </si>
  <si>
    <t>482-243230</t>
  </si>
  <si>
    <t>482-243232</t>
  </si>
  <si>
    <t>482-243234</t>
  </si>
  <si>
    <t>482-24332X</t>
  </si>
  <si>
    <t>482-2433L</t>
  </si>
  <si>
    <t>482-2433M</t>
  </si>
  <si>
    <t>482-2433S</t>
  </si>
  <si>
    <t>482-2433X</t>
  </si>
  <si>
    <t>482-24342X</t>
  </si>
  <si>
    <t>482-2434L</t>
  </si>
  <si>
    <t>482-2434M</t>
  </si>
  <si>
    <t>482-2434S</t>
  </si>
  <si>
    <t>482-2434X</t>
  </si>
  <si>
    <t>482-24352X</t>
  </si>
  <si>
    <t>482-2435L</t>
  </si>
  <si>
    <t>482-2435M</t>
  </si>
  <si>
    <t>482-2435S</t>
  </si>
  <si>
    <t>482-2435X</t>
  </si>
  <si>
    <t>482-24362X</t>
  </si>
  <si>
    <t>482-2436L</t>
  </si>
  <si>
    <t>482-2436M</t>
  </si>
  <si>
    <t>482-2436S</t>
  </si>
  <si>
    <t>482-2436X</t>
  </si>
  <si>
    <t>482-24372X</t>
  </si>
  <si>
    <t>482-2437L</t>
  </si>
  <si>
    <t>482-2437M</t>
  </si>
  <si>
    <t>482-2437S</t>
  </si>
  <si>
    <t>482-2437X</t>
  </si>
  <si>
    <t>482-24382X</t>
  </si>
  <si>
    <t>482-2438L</t>
  </si>
  <si>
    <t>482-2438M</t>
  </si>
  <si>
    <t>482-2438S</t>
  </si>
  <si>
    <t>482-2438X</t>
  </si>
  <si>
    <t>482-24392X</t>
  </si>
  <si>
    <t>482-2439L</t>
  </si>
  <si>
    <t>482-2439M</t>
  </si>
  <si>
    <t>482-2439S</t>
  </si>
  <si>
    <t>482-2439X</t>
  </si>
  <si>
    <t>482-24402X</t>
  </si>
  <si>
    <t>482-2440L</t>
  </si>
  <si>
    <t>482-2440M</t>
  </si>
  <si>
    <t>482-2440S</t>
  </si>
  <si>
    <t>482-2440X</t>
  </si>
  <si>
    <t>482-24412X</t>
  </si>
  <si>
    <t>482-2441L</t>
  </si>
  <si>
    <t>482-2441M</t>
  </si>
  <si>
    <t>482-2441S</t>
  </si>
  <si>
    <t>482-2441X</t>
  </si>
  <si>
    <t>482-24422X</t>
  </si>
  <si>
    <t>482-2442L</t>
  </si>
  <si>
    <t>482-2442M</t>
  </si>
  <si>
    <t>482-2442S</t>
  </si>
  <si>
    <t>482-2442X</t>
  </si>
  <si>
    <t>482-24432X</t>
  </si>
  <si>
    <t>482-2443L</t>
  </si>
  <si>
    <t>482-2443M</t>
  </si>
  <si>
    <t>482-2443S</t>
  </si>
  <si>
    <t>482-2443X</t>
  </si>
  <si>
    <t>482-24442X</t>
  </si>
  <si>
    <t>482-2444L</t>
  </si>
  <si>
    <t>482-2444M</t>
  </si>
  <si>
    <t>482-2444S</t>
  </si>
  <si>
    <t>482-2444X</t>
  </si>
  <si>
    <t>482-24452X</t>
  </si>
  <si>
    <t>482-2445L</t>
  </si>
  <si>
    <t>482-2445M</t>
  </si>
  <si>
    <t>482-2445S</t>
  </si>
  <si>
    <t>482-2445X</t>
  </si>
  <si>
    <t>482-24462X</t>
  </si>
  <si>
    <t>482-2446L</t>
  </si>
  <si>
    <t>482-2446M</t>
  </si>
  <si>
    <t>482-2446S</t>
  </si>
  <si>
    <t>482-2446X</t>
  </si>
  <si>
    <t>482-24472X</t>
  </si>
  <si>
    <t>482-2447L</t>
  </si>
  <si>
    <t>482-2447M</t>
  </si>
  <si>
    <t>482-2447S</t>
  </si>
  <si>
    <t>482-2447X</t>
  </si>
  <si>
    <t>482-24482X</t>
  </si>
  <si>
    <t>482-2448L</t>
  </si>
  <si>
    <t>482-2448M</t>
  </si>
  <si>
    <t>482-2448S</t>
  </si>
  <si>
    <t>482-2448X</t>
  </si>
  <si>
    <t>482-24492X</t>
  </si>
  <si>
    <t>482-2449L</t>
  </si>
  <si>
    <t>482-2449M</t>
  </si>
  <si>
    <t>482-2449S</t>
  </si>
  <si>
    <t>482-2449X</t>
  </si>
  <si>
    <t>482-24502X</t>
  </si>
  <si>
    <t>482-2450L</t>
  </si>
  <si>
    <t>482-2450M</t>
  </si>
  <si>
    <t>482-2450S</t>
  </si>
  <si>
    <t>482-2450X</t>
  </si>
  <si>
    <t>482-24512X</t>
  </si>
  <si>
    <t>482-2451L</t>
  </si>
  <si>
    <t>482-2451M</t>
  </si>
  <si>
    <t>482-2451S</t>
  </si>
  <si>
    <t>482-2451X</t>
  </si>
  <si>
    <t>482-24522X</t>
  </si>
  <si>
    <t>482-2452L</t>
  </si>
  <si>
    <t>482-2452M</t>
  </si>
  <si>
    <t>482-2452S</t>
  </si>
  <si>
    <t>482-2452X</t>
  </si>
  <si>
    <t>482-24532X</t>
  </si>
  <si>
    <t>482-2453L</t>
  </si>
  <si>
    <t>482-2453M</t>
  </si>
  <si>
    <t>482-2453S</t>
  </si>
  <si>
    <t>482-2453X</t>
  </si>
  <si>
    <t>482-24542X</t>
  </si>
  <si>
    <t>482-2454L</t>
  </si>
  <si>
    <t>482-2454M</t>
  </si>
  <si>
    <t>482-2454S</t>
  </si>
  <si>
    <t>482-2454X</t>
  </si>
  <si>
    <t>482-24552X</t>
  </si>
  <si>
    <t>482-2455L</t>
  </si>
  <si>
    <t>482-2455M</t>
  </si>
  <si>
    <t>482-2455S</t>
  </si>
  <si>
    <t>482-2455X</t>
  </si>
  <si>
    <t>482-24562X</t>
  </si>
  <si>
    <t>482-2456L</t>
  </si>
  <si>
    <t>482-2456M</t>
  </si>
  <si>
    <t>482-2456S</t>
  </si>
  <si>
    <t>482-2456X</t>
  </si>
  <si>
    <t>482-2457YL</t>
  </si>
  <si>
    <t>482-2457YM</t>
  </si>
  <si>
    <t>482-2457YS</t>
  </si>
  <si>
    <t>482-2457YX</t>
  </si>
  <si>
    <t>482-2458YL</t>
  </si>
  <si>
    <t>482-2458YM</t>
  </si>
  <si>
    <t>482-2458YS</t>
  </si>
  <si>
    <t>482-2458YX</t>
  </si>
  <si>
    <t>482-2459YL</t>
  </si>
  <si>
    <t>482-2459YM</t>
  </si>
  <si>
    <t>482-2459YS</t>
  </si>
  <si>
    <t>482-2459YX</t>
  </si>
  <si>
    <t>482-2460YL</t>
  </si>
  <si>
    <t>482-2460YM</t>
  </si>
  <si>
    <t>482-2460YS</t>
  </si>
  <si>
    <t>482-2460YX</t>
  </si>
  <si>
    <t>482-2461YL</t>
  </si>
  <si>
    <t>482-2461YM</t>
  </si>
  <si>
    <t>482-2461YS</t>
  </si>
  <si>
    <t>482-2461YX</t>
  </si>
  <si>
    <t>482-2462YL</t>
  </si>
  <si>
    <t>482-2462YM</t>
  </si>
  <si>
    <t>482-2462YS</t>
  </si>
  <si>
    <t>482-2462YX</t>
  </si>
  <si>
    <t>482-2463L</t>
  </si>
  <si>
    <t>482-2463M</t>
  </si>
  <si>
    <t>482-2463S</t>
  </si>
  <si>
    <t>482-2463X</t>
  </si>
  <si>
    <t>482-2463XS</t>
  </si>
  <si>
    <t>482-2464L</t>
  </si>
  <si>
    <t>482-2464M</t>
  </si>
  <si>
    <t>482-2464S</t>
  </si>
  <si>
    <t>482-2464X</t>
  </si>
  <si>
    <t>482-2464XS</t>
  </si>
  <si>
    <t>482-24662XS</t>
  </si>
  <si>
    <t>482-24663XS</t>
  </si>
  <si>
    <t>482-2466L</t>
  </si>
  <si>
    <t>482-2466M</t>
  </si>
  <si>
    <t>482-2466S</t>
  </si>
  <si>
    <t>482-2466XS</t>
  </si>
  <si>
    <t>482-24672XS</t>
  </si>
  <si>
    <t>482-24673XS</t>
  </si>
  <si>
    <t>482-2467L</t>
  </si>
  <si>
    <t>482-2467M</t>
  </si>
  <si>
    <t>482-2467S</t>
  </si>
  <si>
    <t>482-2467XS</t>
  </si>
  <si>
    <t>482-24682XS</t>
  </si>
  <si>
    <t>482-24683XS</t>
  </si>
  <si>
    <t>482-2468L</t>
  </si>
  <si>
    <t>482-2468M</t>
  </si>
  <si>
    <t>482-2468S</t>
  </si>
  <si>
    <t>482-2468XS</t>
  </si>
  <si>
    <t>482-24692XS</t>
  </si>
  <si>
    <t>482-24693XS</t>
  </si>
  <si>
    <t>482-2469L</t>
  </si>
  <si>
    <t>482-2469M</t>
  </si>
  <si>
    <t>482-2469S</t>
  </si>
  <si>
    <t>482-2469XS</t>
  </si>
  <si>
    <t>482-24702XS</t>
  </si>
  <si>
    <t>482-24703XS</t>
  </si>
  <si>
    <t>482-2470L</t>
  </si>
  <si>
    <t>482-2470M</t>
  </si>
  <si>
    <t>482-2470S</t>
  </si>
  <si>
    <t>482-2470XS</t>
  </si>
  <si>
    <t>482-24712XS</t>
  </si>
  <si>
    <t>482-24713XS</t>
  </si>
  <si>
    <t>482-2471L</t>
  </si>
  <si>
    <t>482-2471M</t>
  </si>
  <si>
    <t>482-2471S</t>
  </si>
  <si>
    <t>482-2471XS</t>
  </si>
  <si>
    <t>482-24722XS</t>
  </si>
  <si>
    <t>482-24723XS</t>
  </si>
  <si>
    <t>482-2472L</t>
  </si>
  <si>
    <t>482-2472M</t>
  </si>
  <si>
    <t>482-2472S</t>
  </si>
  <si>
    <t>482-2472XS</t>
  </si>
  <si>
    <t>482-24732XS</t>
  </si>
  <si>
    <t>482-24733XS</t>
  </si>
  <si>
    <t>482-2473L</t>
  </si>
  <si>
    <t>482-2473M</t>
  </si>
  <si>
    <t>482-2473S</t>
  </si>
  <si>
    <t>482-2473XS</t>
  </si>
  <si>
    <t>482-24742X</t>
  </si>
  <si>
    <t>482-2474L</t>
  </si>
  <si>
    <t>482-2474M</t>
  </si>
  <si>
    <t>482-2474S</t>
  </si>
  <si>
    <t>482-2474X</t>
  </si>
  <si>
    <t>482-24752X</t>
  </si>
  <si>
    <t>482-2475L</t>
  </si>
  <si>
    <t>482-2475M</t>
  </si>
  <si>
    <t>482-2475S</t>
  </si>
  <si>
    <t>482-2475X</t>
  </si>
  <si>
    <t>482-24762X</t>
  </si>
  <si>
    <t>482-2476L</t>
  </si>
  <si>
    <t>482-2476M</t>
  </si>
  <si>
    <t>482-2476S</t>
  </si>
  <si>
    <t>482-2476X</t>
  </si>
  <si>
    <t>482-24772X</t>
  </si>
  <si>
    <t>482-2477L</t>
  </si>
  <si>
    <t>482-2477M</t>
  </si>
  <si>
    <t>482-2477S</t>
  </si>
  <si>
    <t>482-2477X</t>
  </si>
  <si>
    <t>482-24782X</t>
  </si>
  <si>
    <t>482-2478L</t>
  </si>
  <si>
    <t>482-2478M</t>
  </si>
  <si>
    <t>482-2478S</t>
  </si>
  <si>
    <t>482-2478X</t>
  </si>
  <si>
    <t>482-24792X</t>
  </si>
  <si>
    <t>482-2479L</t>
  </si>
  <si>
    <t>482-2479M</t>
  </si>
  <si>
    <t>482-2479S</t>
  </si>
  <si>
    <t>482-2479X</t>
  </si>
  <si>
    <t>482-24802X</t>
  </si>
  <si>
    <t>482-2480L</t>
  </si>
  <si>
    <t>482-2480M</t>
  </si>
  <si>
    <t>482-2480S</t>
  </si>
  <si>
    <t>482-2480X</t>
  </si>
  <si>
    <t>482-24812X</t>
  </si>
  <si>
    <t>482-2481L</t>
  </si>
  <si>
    <t>482-2481M</t>
  </si>
  <si>
    <t>482-2481S</t>
  </si>
  <si>
    <t>482-2481X</t>
  </si>
  <si>
    <t>482-24822X</t>
  </si>
  <si>
    <t>482-2482L</t>
  </si>
  <si>
    <t>482-2482M</t>
  </si>
  <si>
    <t>482-2482S</t>
  </si>
  <si>
    <t>482-2482X</t>
  </si>
  <si>
    <t>482-24832X</t>
  </si>
  <si>
    <t>482-2483L</t>
  </si>
  <si>
    <t>482-2483M</t>
  </si>
  <si>
    <t>482-2483S</t>
  </si>
  <si>
    <t>482-2483X</t>
  </si>
  <si>
    <t>482-24842X</t>
  </si>
  <si>
    <t>482-2484L</t>
  </si>
  <si>
    <t>482-2484M</t>
  </si>
  <si>
    <t>482-2484S</t>
  </si>
  <si>
    <t>482-2484X</t>
  </si>
  <si>
    <t>482-24852X</t>
  </si>
  <si>
    <t>482-2485L</t>
  </si>
  <si>
    <t>482-2485M</t>
  </si>
  <si>
    <t>482-2485S</t>
  </si>
  <si>
    <t>482-2485X</t>
  </si>
  <si>
    <t>482-24862X</t>
  </si>
  <si>
    <t>482-2486L</t>
  </si>
  <si>
    <t>482-2486M</t>
  </si>
  <si>
    <t>482-2486S</t>
  </si>
  <si>
    <t>482-2486X</t>
  </si>
  <si>
    <t>482-24872X</t>
  </si>
  <si>
    <t>482-2487L</t>
  </si>
  <si>
    <t>482-2487M</t>
  </si>
  <si>
    <t>482-2487S</t>
  </si>
  <si>
    <t>482-2487X</t>
  </si>
  <si>
    <t>482-24922XS</t>
  </si>
  <si>
    <t>482-24923XS</t>
  </si>
  <si>
    <t>482-2492L</t>
  </si>
  <si>
    <t>482-2492M</t>
  </si>
  <si>
    <t>482-2492S</t>
  </si>
  <si>
    <t>482-2492XS</t>
  </si>
  <si>
    <t>3721224-9115-28</t>
  </si>
  <si>
    <t>3721224-9115-30</t>
  </si>
  <si>
    <t>3721224-9115-32</t>
  </si>
  <si>
    <t>3721224-9115-34</t>
  </si>
  <si>
    <t>3721224-9115-36</t>
  </si>
  <si>
    <t>3721224-9115-38</t>
  </si>
  <si>
    <t>3721224-9115-40</t>
  </si>
  <si>
    <t>3721324-2070-28</t>
  </si>
  <si>
    <t>3721324-2070-30</t>
  </si>
  <si>
    <t>3721324-2070-32</t>
  </si>
  <si>
    <t>3721324-2070-34</t>
  </si>
  <si>
    <t>3721324-2070-36</t>
  </si>
  <si>
    <t>3721324-2070-38</t>
  </si>
  <si>
    <t>3721324-2070-40</t>
  </si>
  <si>
    <t>3721324-368-28</t>
  </si>
  <si>
    <t>3721324-368-30</t>
  </si>
  <si>
    <t>3721324-368-32</t>
  </si>
  <si>
    <t>3721324-368-34</t>
  </si>
  <si>
    <t>3721324-368-36</t>
  </si>
  <si>
    <t>3721324-368-38</t>
  </si>
  <si>
    <t>3721324-368-40</t>
  </si>
  <si>
    <t>3721324-525-28</t>
  </si>
  <si>
    <t>3721324-525-30</t>
  </si>
  <si>
    <t>3721324-525-32</t>
  </si>
  <si>
    <t>3721324-525-34</t>
  </si>
  <si>
    <t>3721324-525-36</t>
  </si>
  <si>
    <t>3721324-525-38</t>
  </si>
  <si>
    <t>3721324-525-40</t>
  </si>
  <si>
    <t>3721324-924-28</t>
  </si>
  <si>
    <t>3721324-924-30</t>
  </si>
  <si>
    <t>3721324-924-32</t>
  </si>
  <si>
    <t>3721324-924-34</t>
  </si>
  <si>
    <t>3721324-924-36</t>
  </si>
  <si>
    <t>3721324-924-38</t>
  </si>
  <si>
    <t>3721324-924-40</t>
  </si>
  <si>
    <t>3722024-3120-28</t>
  </si>
  <si>
    <t>3722024-3120-30</t>
  </si>
  <si>
    <t>3722024-3120-32</t>
  </si>
  <si>
    <t>3722024-3120-34</t>
  </si>
  <si>
    <t>3722024-3120-36</t>
  </si>
  <si>
    <t>3722024-3120-38</t>
  </si>
  <si>
    <t>3722024-3120-40</t>
  </si>
  <si>
    <t>3722024-411-28</t>
  </si>
  <si>
    <t>3722024-411-30</t>
  </si>
  <si>
    <t>3722024-411-32</t>
  </si>
  <si>
    <t>3722024-411-34</t>
  </si>
  <si>
    <t>3722024-411-36</t>
  </si>
  <si>
    <t>3722024-411-38</t>
  </si>
  <si>
    <t>3722024-411-40</t>
  </si>
  <si>
    <t>3722024-7056-28</t>
  </si>
  <si>
    <t>3722024-7056-30</t>
  </si>
  <si>
    <t>3722024-7056-32</t>
  </si>
  <si>
    <t>3722024-7056-34</t>
  </si>
  <si>
    <t>3722024-7056-36</t>
  </si>
  <si>
    <t>3722024-7056-38</t>
  </si>
  <si>
    <t>3722024-7056-40</t>
  </si>
  <si>
    <t>3722024-822-28</t>
  </si>
  <si>
    <t>3722024-822-30</t>
  </si>
  <si>
    <t>3722024-822-32</t>
  </si>
  <si>
    <t>3722024-822-34</t>
  </si>
  <si>
    <t>3722024-822-36</t>
  </si>
  <si>
    <t>3722024-822-38</t>
  </si>
  <si>
    <t>3722024-822-40</t>
  </si>
  <si>
    <t>3722324-10-28</t>
  </si>
  <si>
    <t>3722324-10-30</t>
  </si>
  <si>
    <t>3722324-10-32</t>
  </si>
  <si>
    <t>3722324-10-34</t>
  </si>
  <si>
    <t>3722324-10-36</t>
  </si>
  <si>
    <t>3722324-10-38</t>
  </si>
  <si>
    <t>3722324-10-40</t>
  </si>
  <si>
    <t>3722324-10-42</t>
  </si>
  <si>
    <t>3722324-10-44</t>
  </si>
  <si>
    <t>3723224-1323-28</t>
  </si>
  <si>
    <t>3723224-1323-30</t>
  </si>
  <si>
    <t>3723224-1323-32</t>
  </si>
  <si>
    <t>3723224-1323-34</t>
  </si>
  <si>
    <t>3723224-1323-36</t>
  </si>
  <si>
    <t>3723224-1323-38</t>
  </si>
  <si>
    <t>3723224-1323-40</t>
  </si>
  <si>
    <t>3723224-15-28</t>
  </si>
  <si>
    <t>3723224-15-30</t>
  </si>
  <si>
    <t>3723224-15-32</t>
  </si>
  <si>
    <t>3723224-15-34</t>
  </si>
  <si>
    <t>3723224-15-36</t>
  </si>
  <si>
    <t>3723224-15-38</t>
  </si>
  <si>
    <t>3723224-15-40</t>
  </si>
  <si>
    <t>3723324-1396-28</t>
  </si>
  <si>
    <t>3723324-1396-30</t>
  </si>
  <si>
    <t>3723324-1396-32</t>
  </si>
  <si>
    <t>3723324-1396-34</t>
  </si>
  <si>
    <t>3723324-1396-36</t>
  </si>
  <si>
    <t>3723324-1396-38</t>
  </si>
  <si>
    <t>3723324-1396-40</t>
  </si>
  <si>
    <t>3723324-79-28</t>
  </si>
  <si>
    <t>3723324-79-30</t>
  </si>
  <si>
    <t>3723324-79-32</t>
  </si>
  <si>
    <t>3723324-79-34</t>
  </si>
  <si>
    <t>3723324-79-36</t>
  </si>
  <si>
    <t>3723324-79-38</t>
  </si>
  <si>
    <t>3723324-79-40</t>
  </si>
  <si>
    <t>3723424-21-28</t>
  </si>
  <si>
    <t>3723424-21-30</t>
  </si>
  <si>
    <t>3723424-21-32</t>
  </si>
  <si>
    <t>3723424-21-34</t>
  </si>
  <si>
    <t>3723424-21-36</t>
  </si>
  <si>
    <t>3723424-21-38</t>
  </si>
  <si>
    <t>3723424-21-40</t>
  </si>
  <si>
    <t>3723724-2029-28</t>
  </si>
  <si>
    <t>3723724-2029-30</t>
  </si>
  <si>
    <t>3723724-2029-32</t>
  </si>
  <si>
    <t>3723724-2029-34</t>
  </si>
  <si>
    <t>3723724-2029-36</t>
  </si>
  <si>
    <t>3723724-2029-38</t>
  </si>
  <si>
    <t>3723724-2029-40</t>
  </si>
  <si>
    <t>3726724-9267-28</t>
  </si>
  <si>
    <t>3726724-9267-30</t>
  </si>
  <si>
    <t>3726724-9267-32</t>
  </si>
  <si>
    <t>3726724-9267-34</t>
  </si>
  <si>
    <t>3726724-9267-36</t>
  </si>
  <si>
    <t>3726724-9267-38</t>
  </si>
  <si>
    <t>3726724-9267-40</t>
  </si>
  <si>
    <t>3726924-7054-28</t>
  </si>
  <si>
    <t>3726924-7054-30</t>
  </si>
  <si>
    <t>3726924-7054-32</t>
  </si>
  <si>
    <t>3726924-7054-34</t>
  </si>
  <si>
    <t>3726924-7054-36</t>
  </si>
  <si>
    <t>3726924-7054-38</t>
  </si>
  <si>
    <t>3726924-7054-40</t>
  </si>
  <si>
    <t>3726924-892-28</t>
  </si>
  <si>
    <t>3726924-892-30</t>
  </si>
  <si>
    <t>3726924-892-32</t>
  </si>
  <si>
    <t>3726924-892-34</t>
  </si>
  <si>
    <t>3726924-892-36</t>
  </si>
  <si>
    <t>3726924-892-38</t>
  </si>
  <si>
    <t>3726924-892-40</t>
  </si>
  <si>
    <t>3727024-3111-28</t>
  </si>
  <si>
    <t>3727024-3111-30</t>
  </si>
  <si>
    <t>3727024-3111-32</t>
  </si>
  <si>
    <t>3727024-3111-34</t>
  </si>
  <si>
    <t>3727024-3111-36</t>
  </si>
  <si>
    <t>3727024-3111-38</t>
  </si>
  <si>
    <t>3727024-3111-40</t>
  </si>
  <si>
    <t>3727024-4031-28</t>
  </si>
  <si>
    <t>3727024-4031-30</t>
  </si>
  <si>
    <t>3727024-4031-32</t>
  </si>
  <si>
    <t>3727024-4031-34</t>
  </si>
  <si>
    <t>3727024-4031-36</t>
  </si>
  <si>
    <t>3727024-4031-38</t>
  </si>
  <si>
    <t>3727024-4031-40</t>
  </si>
  <si>
    <t>3727024-7064-28</t>
  </si>
  <si>
    <t>3727024-7064-30</t>
  </si>
  <si>
    <t>3727024-7064-32</t>
  </si>
  <si>
    <t>3727024-7064-34</t>
  </si>
  <si>
    <t>3727024-7064-36</t>
  </si>
  <si>
    <t>3727024-7064-38</t>
  </si>
  <si>
    <t>3727024-7064-40</t>
  </si>
  <si>
    <t>3728324-258-28</t>
  </si>
  <si>
    <t>3728324-258-30</t>
  </si>
  <si>
    <t>3728324-258-32</t>
  </si>
  <si>
    <t>3728324-258-34</t>
  </si>
  <si>
    <t>3728324-258-36</t>
  </si>
  <si>
    <t>3728324-258-38</t>
  </si>
  <si>
    <t>3728324-258-40</t>
  </si>
  <si>
    <t>3730124-525-XXS</t>
  </si>
  <si>
    <t>3730124-525-XS</t>
  </si>
  <si>
    <t>3730124-924-XXS</t>
  </si>
  <si>
    <t>3730124-924-XS</t>
  </si>
  <si>
    <t>3743724-2029-22</t>
  </si>
  <si>
    <t>3743724-2029-24</t>
  </si>
  <si>
    <t>3743724-2029-26</t>
  </si>
  <si>
    <t>3743724-2029-28</t>
  </si>
  <si>
    <t>3743924-3120-22</t>
  </si>
  <si>
    <t>3743924-3120-24</t>
  </si>
  <si>
    <t>3743924-3120-26</t>
  </si>
  <si>
    <t>3743924-3120-28</t>
  </si>
  <si>
    <t>3746924-736-22</t>
  </si>
  <si>
    <t>3746924-736-24</t>
  </si>
  <si>
    <t>3746924-736-26</t>
  </si>
  <si>
    <t>3746924-736-28</t>
  </si>
  <si>
    <t>3748224-924-22</t>
  </si>
  <si>
    <t>3748224-924-24</t>
  </si>
  <si>
    <t>3748224-924-26</t>
  </si>
  <si>
    <t>3748224-924-28</t>
  </si>
  <si>
    <t>3748324-12-22</t>
  </si>
  <si>
    <t>3748324-12-24</t>
  </si>
  <si>
    <t>3748324-12-26</t>
  </si>
  <si>
    <t>3748324-12-28</t>
  </si>
  <si>
    <t>3748324-258-22</t>
  </si>
  <si>
    <t>3748324-258-24</t>
  </si>
  <si>
    <t>3748324-258-26</t>
  </si>
  <si>
    <t>3748324-258-28</t>
  </si>
  <si>
    <t>3752724-276-26</t>
  </si>
  <si>
    <t>3752724-276-28</t>
  </si>
  <si>
    <t>3752724-276-30</t>
  </si>
  <si>
    <t>3752724-276-32</t>
  </si>
  <si>
    <t>3752724-276-34</t>
  </si>
  <si>
    <t>3756924-1152-26</t>
  </si>
  <si>
    <t>3756924-1152-28</t>
  </si>
  <si>
    <t>3756924-1152-30</t>
  </si>
  <si>
    <t>3756924-1152-32</t>
  </si>
  <si>
    <t>3756924-1152-34</t>
  </si>
  <si>
    <t>3761224-9115-XXL</t>
  </si>
  <si>
    <t>3761224-9115-L</t>
  </si>
  <si>
    <t>3761224-9115-M</t>
  </si>
  <si>
    <t>3761224-9115-S</t>
  </si>
  <si>
    <t>3761224-9115-XL</t>
  </si>
  <si>
    <t>3761324-2070-XXL</t>
  </si>
  <si>
    <t>3761324-2070-L</t>
  </si>
  <si>
    <t>3761324-2070-M</t>
  </si>
  <si>
    <t>3761324-2070-S</t>
  </si>
  <si>
    <t>3761324-2070-XL</t>
  </si>
  <si>
    <t>3761324-368-XXL</t>
  </si>
  <si>
    <t>3761324-368-L</t>
  </si>
  <si>
    <t>3761324-368-M</t>
  </si>
  <si>
    <t>3761324-368-S</t>
  </si>
  <si>
    <t>3761324-368-XL</t>
  </si>
  <si>
    <t>3761324-525-XXL</t>
  </si>
  <si>
    <t>3761324-525-L</t>
  </si>
  <si>
    <t>3761324-525-M</t>
  </si>
  <si>
    <t>3761324-525-S</t>
  </si>
  <si>
    <t>3761324-525-XL</t>
  </si>
  <si>
    <t>3761324-924-XXL</t>
  </si>
  <si>
    <t>3761324-924-L</t>
  </si>
  <si>
    <t>3761324-924-M</t>
  </si>
  <si>
    <t>3761324-924-S</t>
  </si>
  <si>
    <t>3761324-924-XL</t>
  </si>
  <si>
    <t>3762024-3120-XXL</t>
  </si>
  <si>
    <t>3762024-3120-L</t>
  </si>
  <si>
    <t>3762024-3120-M</t>
  </si>
  <si>
    <t>3762024-3120-S</t>
  </si>
  <si>
    <t>3762024-3120-XL</t>
  </si>
  <si>
    <t>3762024-411-XXL</t>
  </si>
  <si>
    <t>3762024-411-L</t>
  </si>
  <si>
    <t>3762024-411-M</t>
  </si>
  <si>
    <t>3762024-411-S</t>
  </si>
  <si>
    <t>3762024-411-XL</t>
  </si>
  <si>
    <t>3762024-7056-XXL</t>
  </si>
  <si>
    <t>3762024-7056-L</t>
  </si>
  <si>
    <t>3762024-7056-M</t>
  </si>
  <si>
    <t>3762024-7056-S</t>
  </si>
  <si>
    <t>3762024-7056-XL</t>
  </si>
  <si>
    <t>3762024-822-XXL</t>
  </si>
  <si>
    <t>3762024-822-L</t>
  </si>
  <si>
    <t>3762024-822-M</t>
  </si>
  <si>
    <t>3762024-822-S</t>
  </si>
  <si>
    <t>3762024-822-XL</t>
  </si>
  <si>
    <t>3762324-10-XXL</t>
  </si>
  <si>
    <t>3762324-10-L</t>
  </si>
  <si>
    <t>3762324-10-M</t>
  </si>
  <si>
    <t>3762324-10-S</t>
  </si>
  <si>
    <t>3762324-10-XL</t>
  </si>
  <si>
    <t>3763224-1323-XXL</t>
  </si>
  <si>
    <t>3763224-1323-L</t>
  </si>
  <si>
    <t>3763224-1323-M</t>
  </si>
  <si>
    <t>3763224-1323-S</t>
  </si>
  <si>
    <t>3763224-1323-XL</t>
  </si>
  <si>
    <t>3763224-15-XXL</t>
  </si>
  <si>
    <t>3763224-15-L</t>
  </si>
  <si>
    <t>3763224-15-M</t>
  </si>
  <si>
    <t>3763224-15-S</t>
  </si>
  <si>
    <t>3763224-15-XL</t>
  </si>
  <si>
    <t>3763324-1396-XXL</t>
  </si>
  <si>
    <t>3763324-1396-L</t>
  </si>
  <si>
    <t>3763324-1396-M</t>
  </si>
  <si>
    <t>3763324-1396-S</t>
  </si>
  <si>
    <t>3763324-1396-XL</t>
  </si>
  <si>
    <t>3763324-79-XXL</t>
  </si>
  <si>
    <t>3763324-79-L</t>
  </si>
  <si>
    <t>3763324-79-M</t>
  </si>
  <si>
    <t>3763324-79-S</t>
  </si>
  <si>
    <t>3763324-79-XL</t>
  </si>
  <si>
    <t>3763424-21-XXL</t>
  </si>
  <si>
    <t>3763424-21-L</t>
  </si>
  <si>
    <t>3763424-21-M</t>
  </si>
  <si>
    <t>3763424-21-S</t>
  </si>
  <si>
    <t>3763424-21-XL</t>
  </si>
  <si>
    <t>3763724-2029-XXL</t>
  </si>
  <si>
    <t>3763724-2029-L</t>
  </si>
  <si>
    <t>3763724-2029-M</t>
  </si>
  <si>
    <t>3763724-2029-S</t>
  </si>
  <si>
    <t>3763724-2029-XL</t>
  </si>
  <si>
    <t>3766724-9267-XXL</t>
  </si>
  <si>
    <t>3766724-9267-L</t>
  </si>
  <si>
    <t>3766724-9267-M</t>
  </si>
  <si>
    <t>3766724-9267-S</t>
  </si>
  <si>
    <t>3766724-9267-XL</t>
  </si>
  <si>
    <t>3766924-7054-XXL</t>
  </si>
  <si>
    <t>3766924-7054-L</t>
  </si>
  <si>
    <t>3766924-7054-M</t>
  </si>
  <si>
    <t>3766924-7054-S</t>
  </si>
  <si>
    <t>3766924-7054-XL</t>
  </si>
  <si>
    <t>3766924-892-XXL</t>
  </si>
  <si>
    <t>3766924-892-L</t>
  </si>
  <si>
    <t>3766924-892-M</t>
  </si>
  <si>
    <t>3766924-892-S</t>
  </si>
  <si>
    <t>3766924-892-XL</t>
  </si>
  <si>
    <t>3767024-3111-XXL</t>
  </si>
  <si>
    <t>3767024-3111-L</t>
  </si>
  <si>
    <t>3767024-3111-M</t>
  </si>
  <si>
    <t>3767024-3111-S</t>
  </si>
  <si>
    <t>3767024-3111-XL</t>
  </si>
  <si>
    <t>3767024-4031-XXL</t>
  </si>
  <si>
    <t>3767024-4031-L</t>
  </si>
  <si>
    <t>3767024-4031-M</t>
  </si>
  <si>
    <t>3767024-4031-S</t>
  </si>
  <si>
    <t>3767024-4031-XL</t>
  </si>
  <si>
    <t>3767024-7064-XXL</t>
  </si>
  <si>
    <t>3767024-7064-L</t>
  </si>
  <si>
    <t>3767024-7064-M</t>
  </si>
  <si>
    <t>3767024-7064-S</t>
  </si>
  <si>
    <t>3767024-7064-XL</t>
  </si>
  <si>
    <t>3768324-12-XXL</t>
  </si>
  <si>
    <t>3768324-12-L</t>
  </si>
  <si>
    <t>3768324-12-M</t>
  </si>
  <si>
    <t>3768324-12-S</t>
  </si>
  <si>
    <t>3768324-12-XL</t>
  </si>
  <si>
    <t>3768324-258-XXL</t>
  </si>
  <si>
    <t>3768324-258-L</t>
  </si>
  <si>
    <t>3768324-258-M</t>
  </si>
  <si>
    <t>3768324-258-S</t>
  </si>
  <si>
    <t>3768324-258-XL</t>
  </si>
  <si>
    <t>3773724-2029-L</t>
  </si>
  <si>
    <t>3773724-2029-M</t>
  </si>
  <si>
    <t>3773724-2029-S</t>
  </si>
  <si>
    <t>3773724-2029-XL</t>
  </si>
  <si>
    <t>3773924-3120-L</t>
  </si>
  <si>
    <t>3773924-3120-M</t>
  </si>
  <si>
    <t>3773924-3120-S</t>
  </si>
  <si>
    <t>3773924-3120-XL</t>
  </si>
  <si>
    <t>3776924-736-L</t>
  </si>
  <si>
    <t>3776924-736-M</t>
  </si>
  <si>
    <t>3776924-736-S</t>
  </si>
  <si>
    <t>3776924-736-XL</t>
  </si>
  <si>
    <t>3778224-924-L</t>
  </si>
  <si>
    <t>3778224-924-M</t>
  </si>
  <si>
    <t>3778224-924-S</t>
  </si>
  <si>
    <t>3778224-924-XL</t>
  </si>
  <si>
    <t>3778324-12-L</t>
  </si>
  <si>
    <t>3778324-12-M</t>
  </si>
  <si>
    <t>3778324-12-S</t>
  </si>
  <si>
    <t>3778324-12-XL</t>
  </si>
  <si>
    <t>3778324-258-L</t>
  </si>
  <si>
    <t>3778324-258-M</t>
  </si>
  <si>
    <t>3778324-258-S</t>
  </si>
  <si>
    <t>3778324-258-XL</t>
  </si>
  <si>
    <t>3782724-276-L</t>
  </si>
  <si>
    <t>3782724-276-M</t>
  </si>
  <si>
    <t>3782724-276-S</t>
  </si>
  <si>
    <t>3782724-276-XL</t>
  </si>
  <si>
    <t>3782724-276-XS</t>
  </si>
  <si>
    <t>3786924-1152-L</t>
  </si>
  <si>
    <t>3786924-1152-M</t>
  </si>
  <si>
    <t>3786924-1152-S</t>
  </si>
  <si>
    <t>3786924-1152-XL</t>
  </si>
  <si>
    <t>3786924-1152-XS</t>
  </si>
  <si>
    <t>3541824-10-XXS</t>
  </si>
  <si>
    <t>3541824-10-3XS</t>
  </si>
  <si>
    <t>3541824-10-L</t>
  </si>
  <si>
    <t>3541824-10-M</t>
  </si>
  <si>
    <t>3541824-10-S</t>
  </si>
  <si>
    <t>3541824-10-XS</t>
  </si>
  <si>
    <t>3541824-385-XXS</t>
  </si>
  <si>
    <t>3541824-385-3XS</t>
  </si>
  <si>
    <t>3541824-385-L</t>
  </si>
  <si>
    <t>3541824-385-M</t>
  </si>
  <si>
    <t>3541824-385-S</t>
  </si>
  <si>
    <t>3541824-385-XS</t>
  </si>
  <si>
    <t>3541824-411-XXS</t>
  </si>
  <si>
    <t>3541824-411-3XS</t>
  </si>
  <si>
    <t>3541824-411-L</t>
  </si>
  <si>
    <t>3541824-411-M</t>
  </si>
  <si>
    <t>3541824-411-S</t>
  </si>
  <si>
    <t>3541824-411-XS</t>
  </si>
  <si>
    <t>3541824-551-XXS</t>
  </si>
  <si>
    <t>3541824-551-3XS</t>
  </si>
  <si>
    <t>3541824-551-L</t>
  </si>
  <si>
    <t>3541824-551-M</t>
  </si>
  <si>
    <t>3541824-551-S</t>
  </si>
  <si>
    <t>3541824-551-XS</t>
  </si>
  <si>
    <t>3541824-7056-XXS</t>
  </si>
  <si>
    <t>3541824-7056-3XS</t>
  </si>
  <si>
    <t>3541824-7056-L</t>
  </si>
  <si>
    <t>3541824-7056-M</t>
  </si>
  <si>
    <t>3541824-7056-S</t>
  </si>
  <si>
    <t>3541824-7056-XS</t>
  </si>
  <si>
    <t>3541824-9088-XXS</t>
  </si>
  <si>
    <t>3541824-9088-3XS</t>
  </si>
  <si>
    <t>3541824-9088-L</t>
  </si>
  <si>
    <t>3541824-9088-M</t>
  </si>
  <si>
    <t>3541824-9088-S</t>
  </si>
  <si>
    <t>3541824-9088-XS</t>
  </si>
  <si>
    <t>3541824-91-XXS</t>
  </si>
  <si>
    <t>3541824-91-3XS</t>
  </si>
  <si>
    <t>3541824-91-L</t>
  </si>
  <si>
    <t>3541824-91-M</t>
  </si>
  <si>
    <t>3541824-91-S</t>
  </si>
  <si>
    <t>3541824-91-XS</t>
  </si>
  <si>
    <t>3541824-9261-XXS</t>
  </si>
  <si>
    <t>3541824-9261-3XS</t>
  </si>
  <si>
    <t>3541824-9261-L</t>
  </si>
  <si>
    <t>3541824-9261-M</t>
  </si>
  <si>
    <t>3541824-9261-S</t>
  </si>
  <si>
    <t>3541824-9261-XS</t>
  </si>
  <si>
    <t>3561024-10-XXL</t>
  </si>
  <si>
    <t>3561024-10-L</t>
  </si>
  <si>
    <t>3561024-10-M</t>
  </si>
  <si>
    <t>3561024-10-S</t>
  </si>
  <si>
    <t>3561024-10-XL</t>
  </si>
  <si>
    <t>3561024-3110-XXL</t>
  </si>
  <si>
    <t>3561024-3110-L</t>
  </si>
  <si>
    <t>3561024-3110-M</t>
  </si>
  <si>
    <t>3561024-3110-S</t>
  </si>
  <si>
    <t>3561024-3110-XL</t>
  </si>
  <si>
    <t>3561024-381-XXL</t>
  </si>
  <si>
    <t>3561024-381-L</t>
  </si>
  <si>
    <t>3561024-381-M</t>
  </si>
  <si>
    <t>3561024-381-S</t>
  </si>
  <si>
    <t>3561024-381-XL</t>
  </si>
  <si>
    <t>3561024-763-XXL</t>
  </si>
  <si>
    <t>3561024-763-L</t>
  </si>
  <si>
    <t>3561024-763-M</t>
  </si>
  <si>
    <t>3561024-763-S</t>
  </si>
  <si>
    <t>3561024-763-XL</t>
  </si>
  <si>
    <t>3561824-10-XXL</t>
  </si>
  <si>
    <t>3561824-10-L</t>
  </si>
  <si>
    <t>3561824-10-M</t>
  </si>
  <si>
    <t>3561824-10-S</t>
  </si>
  <si>
    <t>3561824-10-XL</t>
  </si>
  <si>
    <t>3561824-12-XXL</t>
  </si>
  <si>
    <t>3561824-12-L</t>
  </si>
  <si>
    <t>3561824-12-M</t>
  </si>
  <si>
    <t>3561824-12-S</t>
  </si>
  <si>
    <t>3561824-12-XL</t>
  </si>
  <si>
    <t>3561824-385-XXL</t>
  </si>
  <si>
    <t>3561824-385-L</t>
  </si>
  <si>
    <t>3561824-385-M</t>
  </si>
  <si>
    <t>3561824-385-S</t>
  </si>
  <si>
    <t>3561824-385-XL</t>
  </si>
  <si>
    <t>3561824-411-XXL</t>
  </si>
  <si>
    <t>3561824-411-L</t>
  </si>
  <si>
    <t>3561824-411-M</t>
  </si>
  <si>
    <t>3561824-411-S</t>
  </si>
  <si>
    <t>3561824-411-XL</t>
  </si>
  <si>
    <t>3561824-551-XXL</t>
  </si>
  <si>
    <t>3561824-551-L</t>
  </si>
  <si>
    <t>3561824-551-M</t>
  </si>
  <si>
    <t>3561824-551-S</t>
  </si>
  <si>
    <t>3561824-551-XL</t>
  </si>
  <si>
    <t>3561824-7056-XXL</t>
  </si>
  <si>
    <t>3561824-7056-L</t>
  </si>
  <si>
    <t>3561824-7056-M</t>
  </si>
  <si>
    <t>3561824-7056-S</t>
  </si>
  <si>
    <t>3561824-7056-XL</t>
  </si>
  <si>
    <t>3561824-7120-XXL</t>
  </si>
  <si>
    <t>3561824-7120-L</t>
  </si>
  <si>
    <t>3561824-7120-M</t>
  </si>
  <si>
    <t>3561824-7120-S</t>
  </si>
  <si>
    <t>3561824-7120-XL</t>
  </si>
  <si>
    <t>3561824-9088-XXL</t>
  </si>
  <si>
    <t>3561824-9088-L</t>
  </si>
  <si>
    <t>3561824-9088-M</t>
  </si>
  <si>
    <t>3561824-9088-S</t>
  </si>
  <si>
    <t>3561824-9088-XL</t>
  </si>
  <si>
    <t>3561824-91-XXL</t>
  </si>
  <si>
    <t>3561824-91-L</t>
  </si>
  <si>
    <t>3561824-91-M</t>
  </si>
  <si>
    <t>3561824-91-S</t>
  </si>
  <si>
    <t>3561824-91-XL</t>
  </si>
  <si>
    <t>3561824-9261-XXL</t>
  </si>
  <si>
    <t>3561824-9261-L</t>
  </si>
  <si>
    <t>3561824-9261-M</t>
  </si>
  <si>
    <t>3561824-9261-S</t>
  </si>
  <si>
    <t>3561824-9261-XL</t>
  </si>
  <si>
    <t>3543622-7067-XXS</t>
  </si>
  <si>
    <t>3543622-7067-3XS</t>
  </si>
  <si>
    <t>3543622-7067-L</t>
  </si>
  <si>
    <t>3543622-7067-M</t>
  </si>
  <si>
    <t>3543622-7067-S</t>
  </si>
  <si>
    <t>3543622-7067-XS</t>
  </si>
  <si>
    <t>RACER GRAPHITE JERSEY BLACK XL</t>
  </si>
  <si>
    <t>SUPERTECH DADE JERSEY LIGHT BLUE XL</t>
  </si>
  <si>
    <t>YOUTH RADAR GLOVES BLACK 3XS</t>
  </si>
  <si>
    <t>YOUTH RADAR GLOVES BLACK XS</t>
  </si>
  <si>
    <t>YOUTH RADAR GLOVES CAMO 3XS</t>
  </si>
  <si>
    <t>YOUTH RADAR GLOVES CAMO XS</t>
  </si>
  <si>
    <t>TECHSTAR GLOVES BLACK XL</t>
  </si>
  <si>
    <t>RADAR GLOVES CAMO XL</t>
  </si>
  <si>
    <t>2701-1265</t>
  </si>
  <si>
    <t>2701-1264</t>
  </si>
  <si>
    <t>2701-1262</t>
  </si>
  <si>
    <t>2701-1261</t>
  </si>
  <si>
    <t>2701-1260</t>
  </si>
  <si>
    <t>2701-1259</t>
  </si>
  <si>
    <t>2701-1258</t>
  </si>
  <si>
    <t>2706-0343</t>
  </si>
  <si>
    <t>2706-0342</t>
  </si>
  <si>
    <t>2704-0686</t>
  </si>
  <si>
    <t>2702-0304</t>
  </si>
  <si>
    <t>2702-0303</t>
  </si>
  <si>
    <t>2702-0302</t>
  </si>
  <si>
    <t>2702-0301</t>
  </si>
  <si>
    <t>3431-0847</t>
  </si>
  <si>
    <t>3431-0846</t>
  </si>
  <si>
    <t>3431-0844</t>
  </si>
  <si>
    <t>3431-0843</t>
  </si>
  <si>
    <t>3431-0841</t>
  </si>
  <si>
    <t>3431-0840</t>
  </si>
  <si>
    <t>3431-0838</t>
  </si>
  <si>
    <t>3431-0837</t>
  </si>
  <si>
    <t>3431-0835</t>
  </si>
  <si>
    <t>3431-0834</t>
  </si>
  <si>
    <t>3431-0832</t>
  </si>
  <si>
    <t>3431-0831</t>
  </si>
  <si>
    <t>3431-0829</t>
  </si>
  <si>
    <t>3431-0828</t>
  </si>
  <si>
    <t>3431-0826</t>
  </si>
  <si>
    <t>3431-0825</t>
  </si>
  <si>
    <t>3431-0823</t>
  </si>
  <si>
    <t>3431-0822</t>
  </si>
  <si>
    <t>3431-0820</t>
  </si>
  <si>
    <t>3431-0819</t>
  </si>
  <si>
    <t>3431-0812</t>
  </si>
  <si>
    <t>3330-7760</t>
  </si>
  <si>
    <t>3330-7759</t>
  </si>
  <si>
    <t>3330-7758</t>
  </si>
  <si>
    <t>3330-7757</t>
  </si>
  <si>
    <t>3330-7755</t>
  </si>
  <si>
    <t>3330-7754</t>
  </si>
  <si>
    <t>3330-7753</t>
  </si>
  <si>
    <t>3330-7752</t>
  </si>
  <si>
    <t>3330-7750</t>
  </si>
  <si>
    <t>3330-7749</t>
  </si>
  <si>
    <t>3330-7748</t>
  </si>
  <si>
    <t>3330-7747</t>
  </si>
  <si>
    <t>3330-7745</t>
  </si>
  <si>
    <t>3330-7744</t>
  </si>
  <si>
    <t>3330-7743</t>
  </si>
  <si>
    <t>3330-7742</t>
  </si>
  <si>
    <t>3330-7740</t>
  </si>
  <si>
    <t>3330-7739</t>
  </si>
  <si>
    <t>3330-7738</t>
  </si>
  <si>
    <t>3330-7737</t>
  </si>
  <si>
    <t>3330-7735</t>
  </si>
  <si>
    <t>3330-7734</t>
  </si>
  <si>
    <t>3330-7733</t>
  </si>
  <si>
    <t>3330-7732</t>
  </si>
  <si>
    <t>3330-7730</t>
  </si>
  <si>
    <t>3330-7729</t>
  </si>
  <si>
    <t>3330-7728</t>
  </si>
  <si>
    <t>3330-7727</t>
  </si>
  <si>
    <t>3330-7724</t>
  </si>
  <si>
    <t>3330-7723</t>
  </si>
  <si>
    <t>3330-7720</t>
  </si>
  <si>
    <t>3330-7719</t>
  </si>
  <si>
    <t>3330-7718</t>
  </si>
  <si>
    <t>3330-7717</t>
  </si>
  <si>
    <t>3330-7715</t>
  </si>
  <si>
    <t>3330-7714</t>
  </si>
  <si>
    <t>3330-7713</t>
  </si>
  <si>
    <t>3330-7712</t>
  </si>
  <si>
    <t>3330-7710</t>
  </si>
  <si>
    <t>3330-7709</t>
  </si>
  <si>
    <t>3330-7708</t>
  </si>
  <si>
    <t>3330-7707</t>
  </si>
  <si>
    <t>3330-7700</t>
  </si>
  <si>
    <t>3330-7699</t>
  </si>
  <si>
    <t>3330-7698</t>
  </si>
  <si>
    <t>3330-7697</t>
  </si>
  <si>
    <t>3330-7695</t>
  </si>
  <si>
    <t>3330-7694</t>
  </si>
  <si>
    <t>3330-7693</t>
  </si>
  <si>
    <t>3330-7692</t>
  </si>
  <si>
    <t>3330-7690</t>
  </si>
  <si>
    <t>3330-7689</t>
  </si>
  <si>
    <t>3330-7688</t>
  </si>
  <si>
    <t>3330-7687</t>
  </si>
  <si>
    <t>3332-1855</t>
  </si>
  <si>
    <t>3332-1854</t>
  </si>
  <si>
    <t>3332-1853</t>
  </si>
  <si>
    <t>3332-1852</t>
  </si>
  <si>
    <t>3332-1850</t>
  </si>
  <si>
    <t>3332-1849</t>
  </si>
  <si>
    <t>3332-1848</t>
  </si>
  <si>
    <t>3332-1845</t>
  </si>
  <si>
    <t>3332-1843</t>
  </si>
  <si>
    <t>3332-1842</t>
  </si>
  <si>
    <t>3332-1840</t>
  </si>
  <si>
    <t>3332-1839</t>
  </si>
  <si>
    <t>3332-1838</t>
  </si>
  <si>
    <t>3332-1837</t>
  </si>
  <si>
    <t>3332-1835</t>
  </si>
  <si>
    <t>3332-1834</t>
  </si>
  <si>
    <t>3332-1833</t>
  </si>
  <si>
    <t>3332-1832</t>
  </si>
  <si>
    <t>3332-1830</t>
  </si>
  <si>
    <t>3332-1829</t>
  </si>
  <si>
    <t>3332-1828</t>
  </si>
  <si>
    <t>3332-1825</t>
  </si>
  <si>
    <t>3332-1824</t>
  </si>
  <si>
    <t>3332-1823</t>
  </si>
  <si>
    <t>3332-1822</t>
  </si>
  <si>
    <t>3332-1820</t>
  </si>
  <si>
    <t>3332-1819</t>
  </si>
  <si>
    <t>3332-1818</t>
  </si>
  <si>
    <t>3332-1817</t>
  </si>
  <si>
    <t>3332-1815</t>
  </si>
  <si>
    <t>3332-1814</t>
  </si>
  <si>
    <t>3332-1813</t>
  </si>
  <si>
    <t>3332-1812</t>
  </si>
  <si>
    <t>3411-0723</t>
  </si>
  <si>
    <t>3411-0722</t>
  </si>
  <si>
    <t>3411-0721</t>
  </si>
  <si>
    <t>3411-0720</t>
  </si>
  <si>
    <t>3411-0719</t>
  </si>
  <si>
    <t>3411-0718</t>
  </si>
  <si>
    <t>3411-0717</t>
  </si>
  <si>
    <t>3410-3064</t>
  </si>
  <si>
    <t>3410-3063</t>
  </si>
  <si>
    <t>3410-3062</t>
  </si>
  <si>
    <t>3410-3061</t>
  </si>
  <si>
    <t>3410-3060</t>
  </si>
  <si>
    <t>3410-3059</t>
  </si>
  <si>
    <t>3410-3058</t>
  </si>
  <si>
    <t>3410-3057</t>
  </si>
  <si>
    <t>3410-3056</t>
  </si>
  <si>
    <t>3410-3055</t>
  </si>
  <si>
    <t>3410-3054</t>
  </si>
  <si>
    <t>3410-3053</t>
  </si>
  <si>
    <t>3410-3052</t>
  </si>
  <si>
    <t>3410-3051</t>
  </si>
  <si>
    <t>3410-3050</t>
  </si>
  <si>
    <t>3410-3049</t>
  </si>
  <si>
    <t>3410-3048</t>
  </si>
  <si>
    <t>3410-3047</t>
  </si>
  <si>
    <t>3410-3046</t>
  </si>
  <si>
    <t>3410-3045</t>
  </si>
  <si>
    <t>3410-3044</t>
  </si>
  <si>
    <t>3410-3043</t>
  </si>
  <si>
    <t>3410-3042</t>
  </si>
  <si>
    <t>3410-3041</t>
  </si>
  <si>
    <t>3410-3040</t>
  </si>
  <si>
    <t>3410-3039</t>
  </si>
  <si>
    <t>3410-3038</t>
  </si>
  <si>
    <t>3410-3037</t>
  </si>
  <si>
    <t>3410-3036</t>
  </si>
  <si>
    <t>3410-3035</t>
  </si>
  <si>
    <t>3410-3034</t>
  </si>
  <si>
    <t>3410-3033</t>
  </si>
  <si>
    <t>3410-3030</t>
  </si>
  <si>
    <t>3410-3029</t>
  </si>
  <si>
    <t>3410-3028</t>
  </si>
  <si>
    <t>3410-3027</t>
  </si>
  <si>
    <t>3410-3026</t>
  </si>
  <si>
    <t>3410-3025</t>
  </si>
  <si>
    <t>3410-3024</t>
  </si>
  <si>
    <t>3410-3023</t>
  </si>
  <si>
    <t>3410-3022</t>
  </si>
  <si>
    <t>3410-3021</t>
  </si>
  <si>
    <t>3410-3020</t>
  </si>
  <si>
    <t>3410-3019</t>
  </si>
  <si>
    <t>3410-3018</t>
  </si>
  <si>
    <t>3410-3017</t>
  </si>
  <si>
    <t>3410-3016</t>
  </si>
  <si>
    <t>3410-3015</t>
  </si>
  <si>
    <t>3410-3014</t>
  </si>
  <si>
    <t>3410-3013</t>
  </si>
  <si>
    <t>3410-3012</t>
  </si>
  <si>
    <t>3410-3011</t>
  </si>
  <si>
    <t>3410-3010</t>
  </si>
  <si>
    <t>3410-3009</t>
  </si>
  <si>
    <t>3410-3008</t>
  </si>
  <si>
    <t>3410-3007</t>
  </si>
  <si>
    <t>3410-2998</t>
  </si>
  <si>
    <t>3410-2997</t>
  </si>
  <si>
    <t>3410-2996</t>
  </si>
  <si>
    <t>3410-2995</t>
  </si>
  <si>
    <t>3410-2994</t>
  </si>
  <si>
    <t>3410-2993</t>
  </si>
  <si>
    <t>3410-2992</t>
  </si>
  <si>
    <t>3410-2991</t>
  </si>
  <si>
    <t>482-94566</t>
  </si>
  <si>
    <t>482-94565</t>
  </si>
  <si>
    <t>482-94564</t>
  </si>
  <si>
    <t>482-94567</t>
  </si>
  <si>
    <t>482-94563</t>
  </si>
  <si>
    <t>482-94568</t>
  </si>
  <si>
    <t>482-94562</t>
  </si>
  <si>
    <t>482-94561</t>
  </si>
  <si>
    <t>482-94560</t>
  </si>
  <si>
    <t>482-94559</t>
  </si>
  <si>
    <t>482-94558</t>
  </si>
  <si>
    <t>482-94557</t>
  </si>
  <si>
    <t>482-94556</t>
  </si>
  <si>
    <t>482-9037</t>
  </si>
  <si>
    <t>482-9036</t>
  </si>
  <si>
    <t>482-9035</t>
  </si>
  <si>
    <t>482-9034</t>
  </si>
  <si>
    <t>482-9038</t>
  </si>
  <si>
    <t>482-9039</t>
  </si>
  <si>
    <t>482-9032</t>
  </si>
  <si>
    <t>482-9031</t>
  </si>
  <si>
    <t>482-94115</t>
  </si>
  <si>
    <t>482-94116</t>
  </si>
  <si>
    <t>482-94114</t>
  </si>
  <si>
    <t>482-943242X</t>
  </si>
  <si>
    <t>482-94324X</t>
  </si>
  <si>
    <t>482-94324L</t>
  </si>
  <si>
    <t>482-94324M</t>
  </si>
  <si>
    <t>482-94324S</t>
  </si>
  <si>
    <t>482-94324XS</t>
  </si>
  <si>
    <t>482-943232X</t>
  </si>
  <si>
    <t>482-94323X</t>
  </si>
  <si>
    <t>482-94323L</t>
  </si>
  <si>
    <t>482-94323M</t>
  </si>
  <si>
    <t>482-94323S</t>
  </si>
  <si>
    <t>482-94323XS</t>
  </si>
  <si>
    <t>482-945552X</t>
  </si>
  <si>
    <t>482-94555X</t>
  </si>
  <si>
    <t>482-94555L</t>
  </si>
  <si>
    <t>482-94555M</t>
  </si>
  <si>
    <t>482-94555S</t>
  </si>
  <si>
    <t>482-94555XS</t>
  </si>
  <si>
    <t>482-945542X</t>
  </si>
  <si>
    <t>482-94554X</t>
  </si>
  <si>
    <t>482-94554L</t>
  </si>
  <si>
    <t>482-94554M</t>
  </si>
  <si>
    <t>482-94554S</t>
  </si>
  <si>
    <t>482-94554XS</t>
  </si>
  <si>
    <t>482-945532X</t>
  </si>
  <si>
    <t>482-94553X</t>
  </si>
  <si>
    <t>482-94553L</t>
  </si>
  <si>
    <t>482-94553M</t>
  </si>
  <si>
    <t>482-94553S</t>
  </si>
  <si>
    <t>482-94553XS</t>
  </si>
  <si>
    <t>482-92342X</t>
  </si>
  <si>
    <t>482-9234X</t>
  </si>
  <si>
    <t>482-9234L</t>
  </si>
  <si>
    <t>482-9234M</t>
  </si>
  <si>
    <t>482-9234S</t>
  </si>
  <si>
    <t>482-9234XS</t>
  </si>
  <si>
    <t>482-92332X</t>
  </si>
  <si>
    <t>482-9233X</t>
  </si>
  <si>
    <t>482-9233L</t>
  </si>
  <si>
    <t>482-9233M</t>
  </si>
  <si>
    <t>482-9233S</t>
  </si>
  <si>
    <t>482-9233XS</t>
  </si>
  <si>
    <t>482-92322X</t>
  </si>
  <si>
    <t>482-9232X</t>
  </si>
  <si>
    <t>482-9232L</t>
  </si>
  <si>
    <t>482-9232M</t>
  </si>
  <si>
    <t>482-9232S</t>
  </si>
  <si>
    <t>482-9232XS</t>
  </si>
  <si>
    <t>482-92362X</t>
  </si>
  <si>
    <t>482-9236X</t>
  </si>
  <si>
    <t>482-9236L</t>
  </si>
  <si>
    <t>482-9236M</t>
  </si>
  <si>
    <t>482-9236S</t>
  </si>
  <si>
    <t>482-9236XS</t>
  </si>
  <si>
    <t>482-92312X</t>
  </si>
  <si>
    <t>482-9231X</t>
  </si>
  <si>
    <t>482-9231L</t>
  </si>
  <si>
    <t>482-9231M</t>
  </si>
  <si>
    <t>482-9231S</t>
  </si>
  <si>
    <t>482-9231XS</t>
  </si>
  <si>
    <t>482-92352X</t>
  </si>
  <si>
    <t>482-9235X</t>
  </si>
  <si>
    <t>482-9235L</t>
  </si>
  <si>
    <t>482-9235M</t>
  </si>
  <si>
    <t>482-9235S</t>
  </si>
  <si>
    <t>482-9235XS</t>
  </si>
  <si>
    <t>482-92302X</t>
  </si>
  <si>
    <t>482-9230X</t>
  </si>
  <si>
    <t>482-9230L</t>
  </si>
  <si>
    <t>482-9230M</t>
  </si>
  <si>
    <t>482-9230S</t>
  </si>
  <si>
    <t>482-9230XS</t>
  </si>
  <si>
    <t>482-92292X</t>
  </si>
  <si>
    <t>482-9229X</t>
  </si>
  <si>
    <t>482-9229L</t>
  </si>
  <si>
    <t>482-9229M</t>
  </si>
  <si>
    <t>482-9229S</t>
  </si>
  <si>
    <t>482-9229XS</t>
  </si>
  <si>
    <t>482-92282X</t>
  </si>
  <si>
    <t>482-9228X</t>
  </si>
  <si>
    <t>482-9228L</t>
  </si>
  <si>
    <t>482-9228M</t>
  </si>
  <si>
    <t>482-9228S</t>
  </si>
  <si>
    <t>482-9228XS</t>
  </si>
  <si>
    <t>482-92272X</t>
  </si>
  <si>
    <t>482-9227X</t>
  </si>
  <si>
    <t>482-9227L</t>
  </si>
  <si>
    <t>482-9227M</t>
  </si>
  <si>
    <t>482-9227S</t>
  </si>
  <si>
    <t>482-9227XS</t>
  </si>
  <si>
    <t>482-92262X</t>
  </si>
  <si>
    <t>482-9226X</t>
  </si>
  <si>
    <t>482-9226L</t>
  </si>
  <si>
    <t>482-9226M</t>
  </si>
  <si>
    <t>482-9226S</t>
  </si>
  <si>
    <t>482-9226XS</t>
  </si>
  <si>
    <t>482-92252X</t>
  </si>
  <si>
    <t>482-9225X</t>
  </si>
  <si>
    <t>482-9225L</t>
  </si>
  <si>
    <t>482-9225M</t>
  </si>
  <si>
    <t>482-9225S</t>
  </si>
  <si>
    <t>482-9225XS</t>
  </si>
  <si>
    <t>482-92242X</t>
  </si>
  <si>
    <t>482-9224X</t>
  </si>
  <si>
    <t>482-9224L</t>
  </si>
  <si>
    <t>482-9224M</t>
  </si>
  <si>
    <t>482-9224S</t>
  </si>
  <si>
    <t>482-9224XS</t>
  </si>
  <si>
    <t>482-92232X</t>
  </si>
  <si>
    <t>482-9223X</t>
  </si>
  <si>
    <t>482-9223L</t>
  </si>
  <si>
    <t>482-9223M</t>
  </si>
  <si>
    <t>482-9223S</t>
  </si>
  <si>
    <t>482-9223XS</t>
  </si>
  <si>
    <t>482-92222X</t>
  </si>
  <si>
    <t>482-9222X</t>
  </si>
  <si>
    <t>482-9222L</t>
  </si>
  <si>
    <t>482-9222M</t>
  </si>
  <si>
    <t>482-9222S</t>
  </si>
  <si>
    <t>482-9222XS</t>
  </si>
  <si>
    <t>482-90302X</t>
  </si>
  <si>
    <t>482-9030X</t>
  </si>
  <si>
    <t>482-9030L</t>
  </si>
  <si>
    <t>482-9030M</t>
  </si>
  <si>
    <t>482-9030S</t>
  </si>
  <si>
    <t>482-9030XS</t>
  </si>
  <si>
    <t>482-90292X</t>
  </si>
  <si>
    <t>482-9029X</t>
  </si>
  <si>
    <t>482-9029L</t>
  </si>
  <si>
    <t>482-9029M</t>
  </si>
  <si>
    <t>482-9029S</t>
  </si>
  <si>
    <t>482-9029XS</t>
  </si>
  <si>
    <t>482-90282X</t>
  </si>
  <si>
    <t>482-9028X</t>
  </si>
  <si>
    <t>482-9028L</t>
  </si>
  <si>
    <t>482-9028M</t>
  </si>
  <si>
    <t>482-9028S</t>
  </si>
  <si>
    <t>482-9028XS</t>
  </si>
  <si>
    <t>482-90272X</t>
  </si>
  <si>
    <t>482-9027X</t>
  </si>
  <si>
    <t>482-9027L</t>
  </si>
  <si>
    <t>482-9027M</t>
  </si>
  <si>
    <t>482-9027S</t>
  </si>
  <si>
    <t>482-9027XS</t>
  </si>
  <si>
    <t>482-90442X</t>
  </si>
  <si>
    <t>482-9044X</t>
  </si>
  <si>
    <t>482-9044L</t>
  </si>
  <si>
    <t>482-9044M</t>
  </si>
  <si>
    <t>482-9044S</t>
  </si>
  <si>
    <t>482-9044XS</t>
  </si>
  <si>
    <t>482-90252X</t>
  </si>
  <si>
    <t>482-9025X</t>
  </si>
  <si>
    <t>482-9025L</t>
  </si>
  <si>
    <t>482-9025M</t>
  </si>
  <si>
    <t>482-9025S</t>
  </si>
  <si>
    <t>482-9025XS</t>
  </si>
  <si>
    <t>482-90412X</t>
  </si>
  <si>
    <t>482-9041X</t>
  </si>
  <si>
    <t>482-9041L</t>
  </si>
  <si>
    <t>482-9041M</t>
  </si>
  <si>
    <t>482-9041S</t>
  </si>
  <si>
    <t>482-9041XS</t>
  </si>
  <si>
    <t>482-6453L</t>
  </si>
  <si>
    <t>482-6453S</t>
  </si>
  <si>
    <t>482-6452L</t>
  </si>
  <si>
    <t>482-6452S</t>
  </si>
  <si>
    <t>482-6451L</t>
  </si>
  <si>
    <t>482-6451S</t>
  </si>
  <si>
    <t>482-64482X</t>
  </si>
  <si>
    <t>482-6448X</t>
  </si>
  <si>
    <t>482-6448L</t>
  </si>
  <si>
    <t>482-6448M</t>
  </si>
  <si>
    <t>482-6448S</t>
  </si>
  <si>
    <t>482-64473</t>
  </si>
  <si>
    <t>482-64463</t>
  </si>
  <si>
    <t>482-64453</t>
  </si>
  <si>
    <t>482-64443</t>
  </si>
  <si>
    <t>482-64433</t>
  </si>
  <si>
    <t>482-64423</t>
  </si>
  <si>
    <t>482-64472</t>
  </si>
  <si>
    <t>482-64471</t>
  </si>
  <si>
    <t>482-64470</t>
  </si>
  <si>
    <t>482-64462</t>
  </si>
  <si>
    <t>482-64461</t>
  </si>
  <si>
    <t>482-64460</t>
  </si>
  <si>
    <t>482-64452</t>
  </si>
  <si>
    <t>482-64451</t>
  </si>
  <si>
    <t>482-64450</t>
  </si>
  <si>
    <t>482-64442</t>
  </si>
  <si>
    <t>482-64441</t>
  </si>
  <si>
    <t>482-64440</t>
  </si>
  <si>
    <t>482-64432</t>
  </si>
  <si>
    <t>482-64431</t>
  </si>
  <si>
    <t>482-64430</t>
  </si>
  <si>
    <t>482-64422</t>
  </si>
  <si>
    <t>482-64421</t>
  </si>
  <si>
    <t>482-64420</t>
  </si>
  <si>
    <t>482-64412</t>
  </si>
  <si>
    <t>482-64411</t>
  </si>
  <si>
    <t>482-64410</t>
  </si>
  <si>
    <t>482-64402</t>
  </si>
  <si>
    <t>482-64401</t>
  </si>
  <si>
    <t>482-64400</t>
  </si>
  <si>
    <t>482-64392</t>
  </si>
  <si>
    <t>482-64391</t>
  </si>
  <si>
    <t>482-64390</t>
  </si>
  <si>
    <t>482-64382</t>
  </si>
  <si>
    <t>482-64381</t>
  </si>
  <si>
    <t>482-64380</t>
  </si>
  <si>
    <t>482-64371</t>
  </si>
  <si>
    <t>482-64370</t>
  </si>
  <si>
    <t>482-64361</t>
  </si>
  <si>
    <t>482-64360</t>
  </si>
  <si>
    <t>482-64351</t>
  </si>
  <si>
    <t>482-64350</t>
  </si>
  <si>
    <t>482-99092X</t>
  </si>
  <si>
    <t>482-9909X</t>
  </si>
  <si>
    <t>482-9909L</t>
  </si>
  <si>
    <t>482-9909M</t>
  </si>
  <si>
    <t>482-9909S</t>
  </si>
  <si>
    <t>482-99082X</t>
  </si>
  <si>
    <t>482-9908X</t>
  </si>
  <si>
    <t>482-9908L</t>
  </si>
  <si>
    <t>482-9908M</t>
  </si>
  <si>
    <t>482-9908S</t>
  </si>
  <si>
    <t>482-99072X</t>
  </si>
  <si>
    <t>482-9907X</t>
  </si>
  <si>
    <t>482-9907L</t>
  </si>
  <si>
    <t>482-9907M</t>
  </si>
  <si>
    <t>482-9907S</t>
  </si>
  <si>
    <t>482-990640</t>
  </si>
  <si>
    <t>482-990638</t>
  </si>
  <si>
    <t>482-990636</t>
  </si>
  <si>
    <t>482-990634</t>
  </si>
  <si>
    <t>482-990632</t>
  </si>
  <si>
    <t>482-990630</t>
  </si>
  <si>
    <t>482-990628</t>
  </si>
  <si>
    <t>482-99153X</t>
  </si>
  <si>
    <t>482-99152X</t>
  </si>
  <si>
    <t>482-9915X</t>
  </si>
  <si>
    <t>482-9915L</t>
  </si>
  <si>
    <t>482-9915M</t>
  </si>
  <si>
    <t>482-9915S</t>
  </si>
  <si>
    <t>482-99133X</t>
  </si>
  <si>
    <t>482-99132X</t>
  </si>
  <si>
    <t>482-9913X</t>
  </si>
  <si>
    <t>482-9913L</t>
  </si>
  <si>
    <t>482-9913M</t>
  </si>
  <si>
    <t>482-9913S</t>
  </si>
  <si>
    <t>482-99143X</t>
  </si>
  <si>
    <t>482-99142X</t>
  </si>
  <si>
    <t>482-9914X</t>
  </si>
  <si>
    <t>482-9914L</t>
  </si>
  <si>
    <t>482-9914M</t>
  </si>
  <si>
    <t>482-9914S</t>
  </si>
  <si>
    <t>482-99122X</t>
  </si>
  <si>
    <t>482-9912X</t>
  </si>
  <si>
    <t>482-9912L</t>
  </si>
  <si>
    <t>482-9912M</t>
  </si>
  <si>
    <t>482-9912S</t>
  </si>
  <si>
    <t>482-99112X</t>
  </si>
  <si>
    <t>482-9911X</t>
  </si>
  <si>
    <t>482-9911L</t>
  </si>
  <si>
    <t>482-9911M</t>
  </si>
  <si>
    <t>482-9911S</t>
  </si>
  <si>
    <t>482-99102X</t>
  </si>
  <si>
    <t>482-9910X</t>
  </si>
  <si>
    <t>482-9910L</t>
  </si>
  <si>
    <t>482-9910M</t>
  </si>
  <si>
    <t>482-9910S</t>
  </si>
  <si>
    <t>482-2465L</t>
  </si>
  <si>
    <t>482-2465M</t>
  </si>
  <si>
    <t>482-2465S</t>
  </si>
  <si>
    <t>482-2465XS</t>
  </si>
  <si>
    <t>482-24652XS</t>
  </si>
  <si>
    <t>482-24653XS</t>
  </si>
  <si>
    <t>482-48508</t>
  </si>
  <si>
    <t>482-48507</t>
  </si>
  <si>
    <t>482-48506</t>
  </si>
  <si>
    <t>482-48505</t>
  </si>
  <si>
    <t>482-48504</t>
  </si>
  <si>
    <t>482-48503</t>
  </si>
  <si>
    <t>482-48502</t>
  </si>
  <si>
    <t>482-48201</t>
  </si>
  <si>
    <t>482-48213</t>
  </si>
  <si>
    <t>482-48212</t>
  </si>
  <si>
    <t>482-48211</t>
  </si>
  <si>
    <t>482-48210</t>
  </si>
  <si>
    <t>482-48101</t>
  </si>
  <si>
    <t>482-48113</t>
  </si>
  <si>
    <t>482-48112</t>
  </si>
  <si>
    <t>482-48111</t>
  </si>
  <si>
    <t>482-48110</t>
  </si>
  <si>
    <t>482-48001</t>
  </si>
  <si>
    <t>482-48013</t>
  </si>
  <si>
    <t>482-48012</t>
  </si>
  <si>
    <t>482-48011</t>
  </si>
  <si>
    <t>482-48010</t>
  </si>
  <si>
    <t>482-47808</t>
  </si>
  <si>
    <t>482-47807</t>
  </si>
  <si>
    <t>482-47806</t>
  </si>
  <si>
    <t>482-47805</t>
  </si>
  <si>
    <t>482-47804</t>
  </si>
  <si>
    <t>482-47803</t>
  </si>
  <si>
    <t>482-47802</t>
  </si>
  <si>
    <t>482-47708</t>
  </si>
  <si>
    <t>482-47707</t>
  </si>
  <si>
    <t>482-47706</t>
  </si>
  <si>
    <t>482-47705</t>
  </si>
  <si>
    <t>482-47704</t>
  </si>
  <si>
    <t>482-47703</t>
  </si>
  <si>
    <t>482-47702</t>
  </si>
  <si>
    <t>482-47608</t>
  </si>
  <si>
    <t>482-47607</t>
  </si>
  <si>
    <t>482-47606</t>
  </si>
  <si>
    <t>482-47605</t>
  </si>
  <si>
    <t>482-47604</t>
  </si>
  <si>
    <t>482-47603</t>
  </si>
  <si>
    <t>482-47602</t>
  </si>
  <si>
    <t>482-47516</t>
  </si>
  <si>
    <t>482-47515</t>
  </si>
  <si>
    <t>482-47514</t>
  </si>
  <si>
    <t>482-47513</t>
  </si>
  <si>
    <t>482-47512</t>
  </si>
  <si>
    <t>482-47511</t>
  </si>
  <si>
    <t>482-47510</t>
  </si>
  <si>
    <t>482-47509</t>
  </si>
  <si>
    <t>482-47508</t>
  </si>
  <si>
    <t>482-47507</t>
  </si>
  <si>
    <t>482-47506</t>
  </si>
  <si>
    <t>482-47505</t>
  </si>
  <si>
    <t>482-47414</t>
  </si>
  <si>
    <t>482-47413</t>
  </si>
  <si>
    <t>482-47412</t>
  </si>
  <si>
    <t>482-47411</t>
  </si>
  <si>
    <t>482-47410</t>
  </si>
  <si>
    <t>482-47409</t>
  </si>
  <si>
    <t>482-47408</t>
  </si>
  <si>
    <t>482-47407</t>
  </si>
  <si>
    <t>482-47406</t>
  </si>
  <si>
    <t>482-47316</t>
  </si>
  <si>
    <t>482-47315</t>
  </si>
  <si>
    <t>482-47314</t>
  </si>
  <si>
    <t>482-47313</t>
  </si>
  <si>
    <t>482-47312</t>
  </si>
  <si>
    <t>482-47311</t>
  </si>
  <si>
    <t>482-47310</t>
  </si>
  <si>
    <t>482-47309</t>
  </si>
  <si>
    <t>482-47308</t>
  </si>
  <si>
    <t>482-47307</t>
  </si>
  <si>
    <t>482-47306</t>
  </si>
  <si>
    <t>482-47305</t>
  </si>
  <si>
    <t>482-47214</t>
  </si>
  <si>
    <t>482-47213</t>
  </si>
  <si>
    <t>482-47212</t>
  </si>
  <si>
    <t>482-47211</t>
  </si>
  <si>
    <t>482-47210</t>
  </si>
  <si>
    <t>482-47209</t>
  </si>
  <si>
    <t>482-47208</t>
  </si>
  <si>
    <t>482-47207</t>
  </si>
  <si>
    <t>482-47206</t>
  </si>
  <si>
    <t>482-23414</t>
  </si>
  <si>
    <t>482-23413</t>
  </si>
  <si>
    <t>482-23412</t>
  </si>
  <si>
    <t>482-23411</t>
  </si>
  <si>
    <t>482-23410</t>
  </si>
  <si>
    <t>482-23409</t>
  </si>
  <si>
    <t>482-23408</t>
  </si>
  <si>
    <t>482-23407</t>
  </si>
  <si>
    <t>482-23406</t>
  </si>
  <si>
    <t>482-23405</t>
  </si>
  <si>
    <t>482-23316</t>
  </si>
  <si>
    <t>482-23315</t>
  </si>
  <si>
    <t>482-23314</t>
  </si>
  <si>
    <t>482-23313</t>
  </si>
  <si>
    <t>482-23312</t>
  </si>
  <si>
    <t>482-23311</t>
  </si>
  <si>
    <t>482-23310</t>
  </si>
  <si>
    <t>482-23309</t>
  </si>
  <si>
    <t>482-23308</t>
  </si>
  <si>
    <t>482-23307</t>
  </si>
  <si>
    <t>482-23306</t>
  </si>
  <si>
    <t>482-23305</t>
  </si>
  <si>
    <t>482-13414</t>
  </si>
  <si>
    <t>482-13413</t>
  </si>
  <si>
    <t>482-13412</t>
  </si>
  <si>
    <t>482-13411</t>
  </si>
  <si>
    <t>482-13410</t>
  </si>
  <si>
    <t>482-13409</t>
  </si>
  <si>
    <t>482-13408</t>
  </si>
  <si>
    <t>482-13407</t>
  </si>
  <si>
    <t>482-13214</t>
  </si>
  <si>
    <t>482-13213</t>
  </si>
  <si>
    <t>482-13212</t>
  </si>
  <si>
    <t>482-13211</t>
  </si>
  <si>
    <t>482-13210</t>
  </si>
  <si>
    <t>482-13209</t>
  </si>
  <si>
    <t>482-13208</t>
  </si>
  <si>
    <t>482-13207</t>
  </si>
  <si>
    <t>8986723-5579-OS</t>
  </si>
  <si>
    <t>8986723-3919-OS</t>
  </si>
  <si>
    <t>8986723-2387-OS</t>
  </si>
  <si>
    <t>8986523-9066-OS</t>
  </si>
  <si>
    <t>8986523-906-OS</t>
  </si>
  <si>
    <t>8986523-838-OS</t>
  </si>
  <si>
    <t>8986323-9190-OS</t>
  </si>
  <si>
    <t>8986323-7900-OS</t>
  </si>
  <si>
    <t>8986323-3010-OS</t>
  </si>
  <si>
    <t>8986323-1839-OS</t>
  </si>
  <si>
    <t>8986023-3017-OS</t>
  </si>
  <si>
    <t>8986023-1533-OS</t>
  </si>
  <si>
    <t>8986023-1304-OS</t>
  </si>
  <si>
    <t>8981823-3017-OS</t>
  </si>
  <si>
    <t>8981123-5938-OS</t>
  </si>
  <si>
    <t>8980923-3003-OS</t>
  </si>
  <si>
    <t>8980923-1310-OS</t>
  </si>
  <si>
    <t>8980623-1414-OS</t>
  </si>
  <si>
    <t>8980623-1121-OS</t>
  </si>
  <si>
    <t>8980123-2180-OS</t>
  </si>
  <si>
    <t>8980123-1188-OS</t>
  </si>
  <si>
    <t>8973123-10-M2X</t>
  </si>
  <si>
    <t>8973123-10-XSS</t>
  </si>
  <si>
    <t>8973023-10-OS</t>
  </si>
  <si>
    <t>8962123-10-XXL</t>
  </si>
  <si>
    <t>8962123-10-XL</t>
  </si>
  <si>
    <t>8962123-10-L</t>
  </si>
  <si>
    <t>8962123-10-M</t>
  </si>
  <si>
    <t>8962123-10-S</t>
  </si>
  <si>
    <t>8962123-10-XS</t>
  </si>
  <si>
    <t>8962023-10-XXL</t>
  </si>
  <si>
    <t>8962023-10-XL</t>
  </si>
  <si>
    <t>8962023-10-L</t>
  </si>
  <si>
    <t>8962023-10-M</t>
  </si>
  <si>
    <t>8962023-10-S</t>
  </si>
  <si>
    <t>8962023-10-XS</t>
  </si>
  <si>
    <t>8960223-11-XXL</t>
  </si>
  <si>
    <t>8960223-11-XL</t>
  </si>
  <si>
    <t>8960223-11-L</t>
  </si>
  <si>
    <t>8960223-11-M</t>
  </si>
  <si>
    <t>8960223-11-S</t>
  </si>
  <si>
    <t>8960223-11-XS</t>
  </si>
  <si>
    <t>8960123-11-XXL</t>
  </si>
  <si>
    <t>8960123-11-XL</t>
  </si>
  <si>
    <t>8960123-11-L</t>
  </si>
  <si>
    <t>8960123-11-M</t>
  </si>
  <si>
    <t>8960123-11-S</t>
  </si>
  <si>
    <t>8960123-11-XS</t>
  </si>
  <si>
    <t>8960023-11-XXL</t>
  </si>
  <si>
    <t>8960023-11-XL</t>
  </si>
  <si>
    <t>8960023-11-L</t>
  </si>
  <si>
    <t>8960023-11-M</t>
  </si>
  <si>
    <t>8960023-11-S</t>
  </si>
  <si>
    <t>8960023-11-XS</t>
  </si>
  <si>
    <t>8306823-5579-XXL</t>
  </si>
  <si>
    <t>8306823-5579-XL</t>
  </si>
  <si>
    <t>8306823-5579-L</t>
  </si>
  <si>
    <t>8306823-5579-M</t>
  </si>
  <si>
    <t>8306823-5579-S</t>
  </si>
  <si>
    <t>8306823-5579-XS</t>
  </si>
  <si>
    <t>8306823-3919-XXL</t>
  </si>
  <si>
    <t>8306823-3919-XL</t>
  </si>
  <si>
    <t>8306823-3919-L</t>
  </si>
  <si>
    <t>8306823-3919-M</t>
  </si>
  <si>
    <t>8306823-3919-S</t>
  </si>
  <si>
    <t>8306823-3919-XS</t>
  </si>
  <si>
    <t>8306823-2387-XXL</t>
  </si>
  <si>
    <t>8306823-2387-XL</t>
  </si>
  <si>
    <t>8306823-2387-L</t>
  </si>
  <si>
    <t>8306823-2387-M</t>
  </si>
  <si>
    <t>8306823-2387-S</t>
  </si>
  <si>
    <t>8306823-2387-XS</t>
  </si>
  <si>
    <t>8306623-9066-XXL</t>
  </si>
  <si>
    <t>8306623-9066-XL</t>
  </si>
  <si>
    <t>8306623-9066-L</t>
  </si>
  <si>
    <t>8306623-9066-M</t>
  </si>
  <si>
    <t>8306623-9066-S</t>
  </si>
  <si>
    <t>8306623-9066-XS</t>
  </si>
  <si>
    <t>8306623-906-XXL</t>
  </si>
  <si>
    <t>8306623-906-XL</t>
  </si>
  <si>
    <t>8306623-906-L</t>
  </si>
  <si>
    <t>8306623-906-M</t>
  </si>
  <si>
    <t>8306623-906-S</t>
  </si>
  <si>
    <t>8306623-906-XS</t>
  </si>
  <si>
    <t>8306623-838-XXL</t>
  </si>
  <si>
    <t>8306623-838-XL</t>
  </si>
  <si>
    <t>8306623-838-L</t>
  </si>
  <si>
    <t>8306623-838-M</t>
  </si>
  <si>
    <t>8306623-838-S</t>
  </si>
  <si>
    <t>8306623-838-XS</t>
  </si>
  <si>
    <t>8306423-9190-XXL</t>
  </si>
  <si>
    <t>8306423-9190-XL</t>
  </si>
  <si>
    <t>8306423-9190-L</t>
  </si>
  <si>
    <t>8306423-9190-M</t>
  </si>
  <si>
    <t>8306423-9190-S</t>
  </si>
  <si>
    <t>8306423-9190-XS</t>
  </si>
  <si>
    <t>8306423-7900-XXL</t>
  </si>
  <si>
    <t>8306423-7900-XL</t>
  </si>
  <si>
    <t>8306423-7900-L</t>
  </si>
  <si>
    <t>8306423-7900-M</t>
  </si>
  <si>
    <t>8306423-7900-S</t>
  </si>
  <si>
    <t>8306423-7900-XS</t>
  </si>
  <si>
    <t>8306423-3010-XXL</t>
  </si>
  <si>
    <t>8306423-3010-XL</t>
  </si>
  <si>
    <t>8306423-3010-L</t>
  </si>
  <si>
    <t>8306423-3010-M</t>
  </si>
  <si>
    <t>8306423-3010-S</t>
  </si>
  <si>
    <t>8306423-3010-XS</t>
  </si>
  <si>
    <t>8306423-1839-XXL</t>
  </si>
  <si>
    <t>8306423-1839-XL</t>
  </si>
  <si>
    <t>8306423-1839-L</t>
  </si>
  <si>
    <t>8306423-1839-M</t>
  </si>
  <si>
    <t>8306423-1839-S</t>
  </si>
  <si>
    <t>8306423-1839-XS</t>
  </si>
  <si>
    <t>8306123-3017-XXL</t>
  </si>
  <si>
    <t>8306123-3017-XL</t>
  </si>
  <si>
    <t>8306123-3017-L</t>
  </si>
  <si>
    <t>8306123-3017-M</t>
  </si>
  <si>
    <t>8306123-3017-S</t>
  </si>
  <si>
    <t>8306123-3017-XS</t>
  </si>
  <si>
    <t>8306123-1533-XXL</t>
  </si>
  <si>
    <t>8306123-1533-XL</t>
  </si>
  <si>
    <t>8306123-1533-L</t>
  </si>
  <si>
    <t>8306123-1533-M</t>
  </si>
  <si>
    <t>8306123-1533-S</t>
  </si>
  <si>
    <t>8306123-1533-XS</t>
  </si>
  <si>
    <t>8306123-1304-XXL</t>
  </si>
  <si>
    <t>8306123-1304-XL</t>
  </si>
  <si>
    <t>8306123-1304-L</t>
  </si>
  <si>
    <t>8306123-1304-M</t>
  </si>
  <si>
    <t>8306123-1304-S</t>
  </si>
  <si>
    <t>8306123-1304-XS</t>
  </si>
  <si>
    <t>8303123-2180-XXL</t>
  </si>
  <si>
    <t>8303123-2180-XL</t>
  </si>
  <si>
    <t>8303123-2180-L</t>
  </si>
  <si>
    <t>8303123-2180-M</t>
  </si>
  <si>
    <t>8303123-2180-S</t>
  </si>
  <si>
    <t>8303123-2180-XS</t>
  </si>
  <si>
    <t>8303123-110-XXL</t>
  </si>
  <si>
    <t>8303123-110-XL</t>
  </si>
  <si>
    <t>8303123-110-L</t>
  </si>
  <si>
    <t>8303123-110-M</t>
  </si>
  <si>
    <t>8303123-110-S</t>
  </si>
  <si>
    <t>8303123-110-XS</t>
  </si>
  <si>
    <t>8301923-3017-XXL</t>
  </si>
  <si>
    <t>8301923-3017-XL</t>
  </si>
  <si>
    <t>8301923-3017-L</t>
  </si>
  <si>
    <t>8301923-3017-M</t>
  </si>
  <si>
    <t>8301923-3017-S</t>
  </si>
  <si>
    <t>8301923-3017-XS</t>
  </si>
  <si>
    <t>8301223-5938-XXL</t>
  </si>
  <si>
    <t>8301223-5938-XL</t>
  </si>
  <si>
    <t>8301223-5938-L</t>
  </si>
  <si>
    <t>8301223-5938-M</t>
  </si>
  <si>
    <t>8301223-5938-S</t>
  </si>
  <si>
    <t>8301223-5938-XS</t>
  </si>
  <si>
    <t>8301023-3003-XXL</t>
  </si>
  <si>
    <t>8301023-3003-XL</t>
  </si>
  <si>
    <t>8301023-3003-L</t>
  </si>
  <si>
    <t>8301023-3003-M</t>
  </si>
  <si>
    <t>8301023-3003-S</t>
  </si>
  <si>
    <t>8301023-3003-XS</t>
  </si>
  <si>
    <t>8301023-1310-XXL</t>
  </si>
  <si>
    <t>8301023-1310-XL</t>
  </si>
  <si>
    <t>8301023-1310-L</t>
  </si>
  <si>
    <t>8301023-1310-M</t>
  </si>
  <si>
    <t>8301023-1310-S</t>
  </si>
  <si>
    <t>8301023-1310-XS</t>
  </si>
  <si>
    <t>8300823-1414-XXL</t>
  </si>
  <si>
    <t>8300823-1414-XL</t>
  </si>
  <si>
    <t>8300823-1414-L</t>
  </si>
  <si>
    <t>8300823-1414-M</t>
  </si>
  <si>
    <t>8300823-1414-S</t>
  </si>
  <si>
    <t>8300823-1414-XS</t>
  </si>
  <si>
    <t>8300323-2180-XXL</t>
  </si>
  <si>
    <t>8300323-2180-XL</t>
  </si>
  <si>
    <t>8300323-2180-L</t>
  </si>
  <si>
    <t>8300323-2180-M</t>
  </si>
  <si>
    <t>8300323-2180-S</t>
  </si>
  <si>
    <t>8300323-2180-XS</t>
  </si>
  <si>
    <t>8300323-1188-XXL</t>
  </si>
  <si>
    <t>8300323-1188-XL</t>
  </si>
  <si>
    <t>8300323-1188-L</t>
  </si>
  <si>
    <t>8300323-1188-M</t>
  </si>
  <si>
    <t>8300323-1188-S</t>
  </si>
  <si>
    <t>8300323-1188-XS</t>
  </si>
  <si>
    <t>6740624-13-7/9</t>
  </si>
  <si>
    <t>6740624-13-4/6</t>
  </si>
  <si>
    <t>6740424-13-LXL</t>
  </si>
  <si>
    <t>6740424-13-S/M</t>
  </si>
  <si>
    <t>6740224-123-LXL</t>
  </si>
  <si>
    <t>6740224-123-S/M</t>
  </si>
  <si>
    <t>6546624-123-LXL</t>
  </si>
  <si>
    <t>6546624-123-S/M</t>
  </si>
  <si>
    <t>6540824-13-7/9</t>
  </si>
  <si>
    <t>6540824-13-4/6</t>
  </si>
  <si>
    <t>6540724-13-OS</t>
  </si>
  <si>
    <t>6506524-123-XXL</t>
  </si>
  <si>
    <t>6506524-123-XL</t>
  </si>
  <si>
    <t>6506524-123-L</t>
  </si>
  <si>
    <t>6506524-123-M</t>
  </si>
  <si>
    <t>6506524-123-S</t>
  </si>
  <si>
    <t>4742324-175-M/L</t>
  </si>
  <si>
    <t>4742324-1246-M/L</t>
  </si>
  <si>
    <t>4742324-1226-M/L</t>
  </si>
  <si>
    <t>4742324-1215-M/L</t>
  </si>
  <si>
    <t>4742324-1212-M/L</t>
  </si>
  <si>
    <t>4742324-12-M/L</t>
  </si>
  <si>
    <t>4702324-175-L</t>
  </si>
  <si>
    <t>4702324-175-M</t>
  </si>
  <si>
    <t>4702324-175-S</t>
  </si>
  <si>
    <t>4702324-1246-L</t>
  </si>
  <si>
    <t>4702324-1246-M</t>
  </si>
  <si>
    <t>4702324-1246-S</t>
  </si>
  <si>
    <t>4702324-1226-L</t>
  </si>
  <si>
    <t>4702324-1226-M</t>
  </si>
  <si>
    <t>4702324-1226-S</t>
  </si>
  <si>
    <t>4702324-1215-L</t>
  </si>
  <si>
    <t>4702324-1215-M</t>
  </si>
  <si>
    <t>4702324-1215-S</t>
  </si>
  <si>
    <t>4702324-1212-L</t>
  </si>
  <si>
    <t>4702324-1212-M</t>
  </si>
  <si>
    <t>4702324-1212-S</t>
  </si>
  <si>
    <t>4702324-12-L</t>
  </si>
  <si>
    <t>4702324-12-M</t>
  </si>
  <si>
    <t>4702324-12-S</t>
  </si>
  <si>
    <t>4701524-175-L</t>
  </si>
  <si>
    <t>4701524-175-M</t>
  </si>
  <si>
    <t>4701524-175-S</t>
  </si>
  <si>
    <t>4701524-1215-L</t>
  </si>
  <si>
    <t>4701524-1215-M</t>
  </si>
  <si>
    <t>4701524-1215-S</t>
  </si>
  <si>
    <t>4701524-1212-L</t>
  </si>
  <si>
    <t>4701524-1212-M</t>
  </si>
  <si>
    <t>4701524-1212-S</t>
  </si>
  <si>
    <t>4701524-1207-L</t>
  </si>
  <si>
    <t>4701524-1207-M</t>
  </si>
  <si>
    <t>4701524-1207-S</t>
  </si>
  <si>
    <t>4701324-7455-LXX</t>
  </si>
  <si>
    <t>4701324-7455-S/M</t>
  </si>
  <si>
    <t>4701324-3012-LXX</t>
  </si>
  <si>
    <t>4701324-3012-S/M</t>
  </si>
  <si>
    <t>4701324-12-LXX</t>
  </si>
  <si>
    <t>4701324-12-S/M</t>
  </si>
  <si>
    <t>3764524-817-XXL</t>
  </si>
  <si>
    <t>3764524-817-XL</t>
  </si>
  <si>
    <t>3764524-817-L</t>
  </si>
  <si>
    <t>3764524-817-M</t>
  </si>
  <si>
    <t>3764524-817-S</t>
  </si>
  <si>
    <t>3764524-3010-XXL</t>
  </si>
  <si>
    <t>3764524-3010-XL</t>
  </si>
  <si>
    <t>3764524-3010-L</t>
  </si>
  <si>
    <t>3764524-3010-M</t>
  </si>
  <si>
    <t>3764524-3010-S</t>
  </si>
  <si>
    <t>3764524-10-XXL</t>
  </si>
  <si>
    <t>3764524-10-XL</t>
  </si>
  <si>
    <t>3764524-10-L</t>
  </si>
  <si>
    <t>3764524-10-M</t>
  </si>
  <si>
    <t>3764524-10-S</t>
  </si>
  <si>
    <t>3724524-10-40</t>
  </si>
  <si>
    <t>3724524-10-38</t>
  </si>
  <si>
    <t>3724524-10-36</t>
  </si>
  <si>
    <t>3724524-10-34</t>
  </si>
  <si>
    <t>3724524-10-32</t>
  </si>
  <si>
    <t>3724524-10-30</t>
  </si>
  <si>
    <t>3724524-10-28</t>
  </si>
  <si>
    <t>3704524-8007-3XL</t>
  </si>
  <si>
    <t>3704524-8007-XXL</t>
  </si>
  <si>
    <t>3704524-8007-XL</t>
  </si>
  <si>
    <t>3704524-8007-L</t>
  </si>
  <si>
    <t>3704524-8007-M</t>
  </si>
  <si>
    <t>3704524-8007-S</t>
  </si>
  <si>
    <t>3704524-1286-3XL</t>
  </si>
  <si>
    <t>3704524-1286-XXL</t>
  </si>
  <si>
    <t>3704524-1286-XL</t>
  </si>
  <si>
    <t>3704524-1286-L</t>
  </si>
  <si>
    <t>3704524-1286-M</t>
  </si>
  <si>
    <t>3704524-1286-S</t>
  </si>
  <si>
    <t>3704524-1119-3XL</t>
  </si>
  <si>
    <t>3704524-1119-XXL</t>
  </si>
  <si>
    <t>3704524-1119-XL</t>
  </si>
  <si>
    <t>3704524-1119-L</t>
  </si>
  <si>
    <t>3704524-1119-M</t>
  </si>
  <si>
    <t>3704524-1119-S</t>
  </si>
  <si>
    <t>3564524-817-XXL</t>
  </si>
  <si>
    <t>3564524-817-XL</t>
  </si>
  <si>
    <t>3564524-817-L</t>
  </si>
  <si>
    <t>3564524-817-M</t>
  </si>
  <si>
    <t>3564524-817-S</t>
  </si>
  <si>
    <t>3564524-3131-XXL</t>
  </si>
  <si>
    <t>3564524-3131-XL</t>
  </si>
  <si>
    <t>3564524-3131-L</t>
  </si>
  <si>
    <t>3564524-3131-M</t>
  </si>
  <si>
    <t>3564524-3131-S</t>
  </si>
  <si>
    <t>3564524-10-XXL</t>
  </si>
  <si>
    <t>3564524-10-XL</t>
  </si>
  <si>
    <t>3564524-10-L</t>
  </si>
  <si>
    <t>3564524-10-M</t>
  </si>
  <si>
    <t>3564524-10-S</t>
  </si>
  <si>
    <t>3540524-10-L</t>
  </si>
  <si>
    <t>3540524-10-M</t>
  </si>
  <si>
    <t>3540524-10-S</t>
  </si>
  <si>
    <t>3540524-10-XS</t>
  </si>
  <si>
    <t>3540524-10-XXS</t>
  </si>
  <si>
    <t>3540524-10-3XS</t>
  </si>
  <si>
    <t>2015017-289-8</t>
  </si>
  <si>
    <t>2015017-289-7</t>
  </si>
  <si>
    <t>2015017-289-6</t>
  </si>
  <si>
    <t>2015017-289-5</t>
  </si>
  <si>
    <t>2015017-289-4</t>
  </si>
  <si>
    <t>2015017-289-3</t>
  </si>
  <si>
    <t>2015017-289-2</t>
  </si>
  <si>
    <t>2014524-2179-1</t>
  </si>
  <si>
    <t>2014524-2179-13</t>
  </si>
  <si>
    <t>2014524-2179-12</t>
  </si>
  <si>
    <t>2014524-2179-11</t>
  </si>
  <si>
    <t>2014524-2179-10</t>
  </si>
  <si>
    <t>2014524-21-1</t>
  </si>
  <si>
    <t>2014524-21-13</t>
  </si>
  <si>
    <t>2014524-21-12</t>
  </si>
  <si>
    <t>2014524-21-11</t>
  </si>
  <si>
    <t>2014524-21-10</t>
  </si>
  <si>
    <t>2014524-2030-1</t>
  </si>
  <si>
    <t>2014524-2030-13</t>
  </si>
  <si>
    <t>2014524-2030-12</t>
  </si>
  <si>
    <t>2014524-2030-11</t>
  </si>
  <si>
    <t>2014524-2030-10</t>
  </si>
  <si>
    <t>2014024-2179-8</t>
  </si>
  <si>
    <t>2014024-2179-7</t>
  </si>
  <si>
    <t>2014024-2179-6</t>
  </si>
  <si>
    <t>2014024-2179-5</t>
  </si>
  <si>
    <t>2014024-2179-4</t>
  </si>
  <si>
    <t>2014024-2179-3</t>
  </si>
  <si>
    <t>2014024-2179-2</t>
  </si>
  <si>
    <t>2014024-21-8</t>
  </si>
  <si>
    <t>2014024-21-7</t>
  </si>
  <si>
    <t>2014024-21-6</t>
  </si>
  <si>
    <t>2014024-21-5</t>
  </si>
  <si>
    <t>2014024-21-4</t>
  </si>
  <si>
    <t>2014024-21-3</t>
  </si>
  <si>
    <t>2014024-21-2</t>
  </si>
  <si>
    <t>2014024-2030-8</t>
  </si>
  <si>
    <t>2014024-2030-7</t>
  </si>
  <si>
    <t>2014024-2030-6</t>
  </si>
  <si>
    <t>2014024-2030-5</t>
  </si>
  <si>
    <t>2014024-2030-4</t>
  </si>
  <si>
    <t>2014024-2030-3</t>
  </si>
  <si>
    <t>2014024-2030-2</t>
  </si>
  <si>
    <t>2013324-12-16</t>
  </si>
  <si>
    <t>2013324-12-15</t>
  </si>
  <si>
    <t>2013324-12-14</t>
  </si>
  <si>
    <t>2013324-12-13</t>
  </si>
  <si>
    <t>2013324-12-12</t>
  </si>
  <si>
    <t>2013324-12-11</t>
  </si>
  <si>
    <t>2013324-12-10</t>
  </si>
  <si>
    <t>2013324-12-9</t>
  </si>
  <si>
    <t>2013324-12-8</t>
  </si>
  <si>
    <t>2013324-12-7</t>
  </si>
  <si>
    <t>2013324-12-6</t>
  </si>
  <si>
    <t>2013324-12-5</t>
  </si>
  <si>
    <t>2013018-9069-14</t>
  </si>
  <si>
    <t>2013018-9069-13</t>
  </si>
  <si>
    <t>2013018-9069-12</t>
  </si>
  <si>
    <t>2013018-9069-11</t>
  </si>
  <si>
    <t>2013018-9069-10</t>
  </si>
  <si>
    <t>2013018-9069-9</t>
  </si>
  <si>
    <t>2013018-9069-8</t>
  </si>
  <si>
    <t>2013018-9069-7</t>
  </si>
  <si>
    <t>2013018-9069-6</t>
  </si>
  <si>
    <t>2012620-1373-16</t>
  </si>
  <si>
    <t>2012620-1373-15</t>
  </si>
  <si>
    <t>2012620-1373-14</t>
  </si>
  <si>
    <t>2012620-1373-13</t>
  </si>
  <si>
    <t>2012620-1373-12</t>
  </si>
  <si>
    <t>2012620-1373-11</t>
  </si>
  <si>
    <t>2012620-1373-10</t>
  </si>
  <si>
    <t>2012620-1373-9</t>
  </si>
  <si>
    <t>2012620-1373-8</t>
  </si>
  <si>
    <t>2012620-1373-7</t>
  </si>
  <si>
    <t>2012620-1373-6</t>
  </si>
  <si>
    <t>2012620-1373-5</t>
  </si>
  <si>
    <t>2012114-9204-14</t>
  </si>
  <si>
    <t>2012114-9204-13</t>
  </si>
  <si>
    <t>2012114-9204-12</t>
  </si>
  <si>
    <t>2012114-9204-11</t>
  </si>
  <si>
    <t>2012114-9204-10</t>
  </si>
  <si>
    <t>2012114-9204-9</t>
  </si>
  <si>
    <t>2012114-9204-8</t>
  </si>
  <si>
    <t>2012114-9204-7</t>
  </si>
  <si>
    <t>2012114-9204-6</t>
  </si>
  <si>
    <t>2012014-7058-14</t>
  </si>
  <si>
    <t>2012014-7058-13</t>
  </si>
  <si>
    <t>2012014-7058-12</t>
  </si>
  <si>
    <t>2012014-7058-11</t>
  </si>
  <si>
    <t>2012014-7058-10</t>
  </si>
  <si>
    <t>2012014-7058-9</t>
  </si>
  <si>
    <t>2012014-7058-8</t>
  </si>
  <si>
    <t>2012014-7058-7</t>
  </si>
  <si>
    <t>2012014-7058-6</t>
  </si>
  <si>
    <t>2012014-7058-5</t>
  </si>
  <si>
    <t>2012014-334-16</t>
  </si>
  <si>
    <t>2012014-334-15</t>
  </si>
  <si>
    <t>2012014-334-14</t>
  </si>
  <si>
    <t>2012014-334-13</t>
  </si>
  <si>
    <t>2012014-334-12</t>
  </si>
  <si>
    <t>2012014-334-11</t>
  </si>
  <si>
    <t>2012014-334-10</t>
  </si>
  <si>
    <t>2012014-334-9</t>
  </si>
  <si>
    <t>2012014-334-8</t>
  </si>
  <si>
    <t>2012014-334-7</t>
  </si>
  <si>
    <t>2012014-334-6</t>
  </si>
  <si>
    <t>2012014-334-5</t>
  </si>
  <si>
    <t>2010520-7062-14</t>
  </si>
  <si>
    <t>2010520-7062-13</t>
  </si>
  <si>
    <t>2010520-7062-12</t>
  </si>
  <si>
    <t>2010520-7062-11</t>
  </si>
  <si>
    <t>2010520-7062-10</t>
  </si>
  <si>
    <t>2010520-7062-9</t>
  </si>
  <si>
    <t>2010520-7062-8</t>
  </si>
  <si>
    <t>2010520-7062-7</t>
  </si>
  <si>
    <t>2010020-394-14</t>
  </si>
  <si>
    <t>2010020-394-13</t>
  </si>
  <si>
    <t>2010020-394-12</t>
  </si>
  <si>
    <t>2010020-394-11</t>
  </si>
  <si>
    <t>2010020-394-10</t>
  </si>
  <si>
    <t>2010020-394-9</t>
  </si>
  <si>
    <t>2010020-394-8</t>
  </si>
  <si>
    <t>2010020-394-7</t>
  </si>
  <si>
    <t>VISOR S-M5 22.06 - SAIL YELLOW FLUO ENAMEL BLUE SILV G OS</t>
  </si>
  <si>
    <t>VISOR S-M5 22.06 - SAIL VIOLET BLACK SILVER GLOSSY OS</t>
  </si>
  <si>
    <t>VISOR S-M5 22.06 - SAIL WHITE DIVA PINK ENAMEL BLUE GL OS</t>
  </si>
  <si>
    <t>VISOR S-M5 22.06 - MINERAL WARM GRAY CELADON GREEN GLOSSY OS</t>
  </si>
  <si>
    <t>VISOR S-M5 22.06 - MINERAL COOL GRAY DARK GRAY GLOSSY OS</t>
  </si>
  <si>
    <t>VISOR S-M5 22.06 - MINERAL DARK BROWN KANGAROO MATT OS</t>
  </si>
  <si>
    <t>VISOR S-M5 22.06 - CORP DARK GRAY GLOSSY OS</t>
  </si>
  <si>
    <t>VISOR S-M5 22.06 - CORP BLUE GLOSSY OS</t>
  </si>
  <si>
    <t>VISOR S-M5 22.06 - CORP BRIGHT RED GLOSSY OS</t>
  </si>
  <si>
    <t>VISOR S-M5 22.06 - CORP BLACK DIVA PINK GLOSSY OS</t>
  </si>
  <si>
    <t>VISOR S-M5 22.06 - ACTION 2 BRIGHT RED BLUE GLOSSY OS</t>
  </si>
  <si>
    <t>VISOR S-M5 22.06 - ACTION 2 BLACK YELLOW FLUO BRIGHT RED G OS</t>
  </si>
  <si>
    <t>VISOR S-M5 22.06 - ACTION 2 BLACK WHITE BRIGHT RED GLOSSY OS</t>
  </si>
  <si>
    <t>VISOR S-M10 22.06 - AEON BRIGHT RED BLUE GLOSSY OS</t>
  </si>
  <si>
    <t>VISOR S-M10 22.06 - ERA GOLD YELLOW RIO RED GLOSSY OS</t>
  </si>
  <si>
    <t>VISOR S-M10 22.06 - FLOOD RED FLUO RED M&amp;G OS</t>
  </si>
  <si>
    <t>VISOR S-M10 22.06 - FLOOD BLACK DARK GRAY M&amp;G OS</t>
  </si>
  <si>
    <t>VISOR S-M10 22.06 - AMPRESS BLACK YELLOW GLOSSY OS</t>
  </si>
  <si>
    <t>VISOR S-M10 22.06 - AMPRESS BLACK WHITE MATT OS</t>
  </si>
  <si>
    <t>VISOR S-M10 22.06 - SOLID WHITE GLOSSY OS</t>
  </si>
  <si>
    <t>VISOR S-M10 22.06 - SOLID BLACK GLOSSY CARBON OS</t>
  </si>
  <si>
    <t>CHIN VENT FRAME S-M10 22.06 BLACK M2X</t>
  </si>
  <si>
    <t>CHIN VENT FRAME S-M10 22.06 BLACK XSS</t>
  </si>
  <si>
    <t>CHIN VENT S-M10 22.06 BLACK OS</t>
  </si>
  <si>
    <t>CHEECK PAD SET S-M10 22.06 "+5MM"" BLACK XXL</t>
  </si>
  <si>
    <t>CHEECK PAD SET S-M10 22.06 "+5MM"" BLACK XL</t>
  </si>
  <si>
    <t>CHEECK PAD SET S-M10 22.06 "+5MM"" BLACK L</t>
  </si>
  <si>
    <t>CHEECK PAD SET S-M10 22.06 "+5MM"" BLACK M</t>
  </si>
  <si>
    <t>CHEECK PAD SET S-M10 22.06 "+5MM"" BLACK S</t>
  </si>
  <si>
    <t>CHEECK PAD SET S-M10 22.06 "+5MM"" BLACK XS</t>
  </si>
  <si>
    <t>CHEEK PAD SET S-M5 "+ 5 MM" GRAY XXL</t>
  </si>
  <si>
    <t>CHEEK PAD SET S-M5 "+ 5 MM" GRAY XL</t>
  </si>
  <si>
    <t>CHEEK PAD SET S-M5 "+ 5 MM" GRAY L</t>
  </si>
  <si>
    <t>CHEEK PAD SET S-M5 "+ 5 MM" GRAY M</t>
  </si>
  <si>
    <t>CHEEK PAD SET S-M5 "+ 5 MM" GRAY S</t>
  </si>
  <si>
    <t>CHEEK PAD SET S-M5 "+ 5 MM" GRAY XS</t>
  </si>
  <si>
    <t>CHEECK PAD SET S-M5 22.06 REGULAR GRAY XXL</t>
  </si>
  <si>
    <t>CHEECK PAD SET S-M5 22.06 REGULAR GRAY XL</t>
  </si>
  <si>
    <t>CHEECK PAD SET S-M5 22.06 REGULAR GRAY L</t>
  </si>
  <si>
    <t>CHEECK PAD SET S-M5 22.06 REGULAR GRAY M</t>
  </si>
  <si>
    <t>CHEECK PAD SET S-M5 22.06 REGULAR GRAY S</t>
  </si>
  <si>
    <t>CHEECK PAD SET S-M5 22.06 REGULAR GRAY XS</t>
  </si>
  <si>
    <t>CROWN PAD S-M5 22.06 GRAY XXL</t>
  </si>
  <si>
    <t>CROWN PAD S-M5 22.06 GRAY XL</t>
  </si>
  <si>
    <t>CROWN PAD S-M5 22.06 GRAY L</t>
  </si>
  <si>
    <t>CROWN PAD S-M5 22.06 GRAY M</t>
  </si>
  <si>
    <t>CROWN PAD S-M5 22.06 GRAY S</t>
  </si>
  <si>
    <t>CROWN PAD S-M5 22.06 GRAY XS</t>
  </si>
  <si>
    <t>S-M5 SAIL HELMET ECE 22.06/DOT YELLOW FLUO ENAMEL BLUE SILV G XXL</t>
  </si>
  <si>
    <t>S-M5 SAIL HELMET ECE 22.06/DOT YELLOW FLUO ENAMEL BLUE SILV G XL</t>
  </si>
  <si>
    <t>S-M5 SAIL HELMET ECE 22.06/DOT YELLOW FLUO ENAMEL BLUE SILV G L</t>
  </si>
  <si>
    <t>S-M5 SAIL HELMET ECE 22.06/DOT YELLOW FLUO ENAMEL BLUE SILV G M</t>
  </si>
  <si>
    <t>S-M5 SAIL HELMET ECE 22.06/DOT YELLOW FLUO ENAMEL BLUE SILV G S</t>
  </si>
  <si>
    <t>S-M5 SAIL HELMET ECE 22.06/DOT YELLOW FLUO ENAMEL BLUE SILV G XS</t>
  </si>
  <si>
    <t>S-M5 SAIL HELMET ECE 22.06/DOT VIOLET BLACK SILVER GLOSSY XXL</t>
  </si>
  <si>
    <t>S-M5 SAIL HELMET ECE 22.06/DOT VIOLET BLACK SILVER GLOSSY XL</t>
  </si>
  <si>
    <t>S-M5 SAIL HELMET ECE 22.06/DOT VIOLET BLACK SILVER GLOSSY L</t>
  </si>
  <si>
    <t>S-M5 SAIL HELMET ECE 22.06/DOT VIOLET BLACK SILVER GLOSSY M</t>
  </si>
  <si>
    <t>S-M5 SAIL HELMET ECE 22.06/DOT VIOLET BLACK SILVER GLOSSY S</t>
  </si>
  <si>
    <t>S-M5 SAIL HELMET ECE 22.06/DOT VIOLET BLACK SILVER GLOSSY XS</t>
  </si>
  <si>
    <t>S-M5 SAIL HELMET ECE 22.06/DOT WHITE DIVA PINK ENAMEL BLUE GL XXL</t>
  </si>
  <si>
    <t>S-M5 SAIL HELMET ECE 22.06/DOT WHITE DIVA PINK ENAMEL BLUE GL XL</t>
  </si>
  <si>
    <t>S-M5 SAIL HELMET ECE 22.06/DOT WHITE DIVA PINK ENAMEL BLUE GL L</t>
  </si>
  <si>
    <t>S-M5 SAIL HELMET ECE 22.06/DOT WHITE DIVA PINK ENAMEL BLUE GL M</t>
  </si>
  <si>
    <t>S-M5 SAIL HELMET ECE 22.06/DOT WHITE DIVA PINK ENAMEL BLUE GL S</t>
  </si>
  <si>
    <t>S-M5 SAIL HELMET ECE 22.06/DOT WHITE DIVA PINK ENAMEL BLUE GL XS</t>
  </si>
  <si>
    <t>S-M5 MINERAL HELMET ECE 22.06/DOT WARM GRAY CELADON GREEN GLOSSY XXL</t>
  </si>
  <si>
    <t>S-M5 MINERAL HELMET ECE 22.06/DOT WARM GRAY CELADON GREEN GLOSSY XL</t>
  </si>
  <si>
    <t>S-M5 MINERAL HELMET ECE 22.06/DOT WARM GRAY CELADON GREEN GLOSSY L</t>
  </si>
  <si>
    <t>S-M5 MINERAL HELMET ECE 22.06/DOT WARM GRAY CELADON GREEN GLOSSY M</t>
  </si>
  <si>
    <t>S-M5 MINERAL HELMET ECE 22.06/DOT WARM GRAY CELADON GREEN GLOSSY S</t>
  </si>
  <si>
    <t>S-M5 MINERAL HELMET ECE 22.06/DOT WARM GRAY CELADON GREEN GLOSSY XS</t>
  </si>
  <si>
    <t>S-M5 MINERAL HELMET ECE 22.06/DOT COOL GRAY DARK GRAY GLOSSY XXL</t>
  </si>
  <si>
    <t>S-M5 MINERAL HELMET ECE 22.06/DOT COOL GRAY DARK GRAY GLOSSY XL</t>
  </si>
  <si>
    <t>S-M5 MINERAL HELMET ECE 22.06/DOT COOL GRAY DARK GRAY GLOSSY L</t>
  </si>
  <si>
    <t>S-M5 MINERAL HELMET ECE 22.06/DOT COOL GRAY DARK GRAY GLOSSY M</t>
  </si>
  <si>
    <t>S-M5 MINERAL HELMET ECE 22.06/DOT COOL GRAY DARK GRAY GLOSSY S</t>
  </si>
  <si>
    <t>S-M5 MINERAL HELMET ECE 22.06/DOT COOL GRAY DARK GRAY GLOSSY XS</t>
  </si>
  <si>
    <t>S-M5 MINERAL HELMET ECE 22.06/DOT DARK BROWN KANGAROO MATT XXL</t>
  </si>
  <si>
    <t>S-M5 MINERAL HELMET ECE 22.06/DOT DARK BROWN KANGAROO MATT XL</t>
  </si>
  <si>
    <t>S-M5 MINERAL HELMET ECE 22.06/DOT DARK BROWN KANGAROO MATT L</t>
  </si>
  <si>
    <t>S-M5 MINERAL HELMET ECE 22.06/DOT DARK BROWN KANGAROO MATT M</t>
  </si>
  <si>
    <t>S-M5 MINERAL HELMET ECE 22.06/DOT DARK BROWN KANGAROO MATT S</t>
  </si>
  <si>
    <t>S-M5 MINERAL HELMET ECE 22.06/DOT DARK BROWN KANGAROO MATT XS</t>
  </si>
  <si>
    <t>S-M5 CORP HELMET ECE 22.06/DOT DARK GRAY GLOSSY XXL</t>
  </si>
  <si>
    <t>S-M5 CORP HELMET ECE 22.06/DOT DARK GRAY GLOSSY XL</t>
  </si>
  <si>
    <t>S-M5 CORP HELMET ECE 22.06/DOT DARK GRAY GLOSSY L</t>
  </si>
  <si>
    <t>S-M5 CORP HELMET ECE 22.06/DOT DARK GRAY GLOSSY M</t>
  </si>
  <si>
    <t>S-M5 CORP HELMET ECE 22.06/DOT DARK GRAY GLOSSY S</t>
  </si>
  <si>
    <t>S-M5 CORP HELMET ECE 22.06/DOT DARK GRAY GLOSSY XS</t>
  </si>
  <si>
    <t>S-M5 CORP HELMET ECE 22.06/DOT BLUE GLOSSY XXL</t>
  </si>
  <si>
    <t>S-M5 CORP HELMET ECE 22.06/DOT BLUE GLOSSY XL</t>
  </si>
  <si>
    <t>S-M5 CORP HELMET ECE 22.06/DOT BLUE GLOSSY L</t>
  </si>
  <si>
    <t>S-M5 CORP HELMET ECE 22.06/DOT BLUE GLOSSY M</t>
  </si>
  <si>
    <t>S-M5 CORP HELMET ECE 22.06/DOT BLUE GLOSSY S</t>
  </si>
  <si>
    <t>S-M5 CORP HELMET ECE 22.06/DOT BLUE GLOSSY XS</t>
  </si>
  <si>
    <t>S-M5 CORP HELMET ECE 22.06/DOT BRIGHT RED GLOSSY XXL</t>
  </si>
  <si>
    <t>S-M5 CORP HELMET ECE 22.06/DOT BRIGHT RED GLOSSY XL</t>
  </si>
  <si>
    <t>S-M5 CORP HELMET ECE 22.06/DOT BRIGHT RED GLOSSY L</t>
  </si>
  <si>
    <t>S-M5 CORP HELMET ECE 22.06/DOT BRIGHT RED GLOSSY M</t>
  </si>
  <si>
    <t>S-M5 CORP HELMET ECE 22.06/DOT BRIGHT RED GLOSSY S</t>
  </si>
  <si>
    <t>S-M5 CORP HELMET ECE 22.06/DOT BRIGHT RED GLOSSY XS</t>
  </si>
  <si>
    <t>S-M5 CORP HELMET ECE 22.06/DOT BLACK DIVA PINK GLOSSY XXL</t>
  </si>
  <si>
    <t>S-M5 CORP HELMET ECE 22.06/DOT BLACK DIVA PINK GLOSSY XL</t>
  </si>
  <si>
    <t>S-M5 CORP HELMET ECE 22.06/DOT BLACK DIVA PINK GLOSSY L</t>
  </si>
  <si>
    <t>S-M5 CORP HELMET ECE 22.06/DOT BLACK DIVA PINK GLOSSY M</t>
  </si>
  <si>
    <t>S-M5 CORP HELMET ECE 22.06/DOT BLACK DIVA PINK GLOSSY S</t>
  </si>
  <si>
    <t>S-M5 CORP HELMET ECE 22.06/DOT BLACK DIVA PINK GLOSSY XS</t>
  </si>
  <si>
    <t>S-M5 ACTION 2 HELMET ECE 22.06/DOT BRIGHT RED BLUE GLOSSY XXL</t>
  </si>
  <si>
    <t>S-M5 ACTION 2 HELMET ECE 22.06/DOT BRIGHT RED BLUE GLOSSY XL</t>
  </si>
  <si>
    <t>S-M5 ACTION 2 HELMET ECE 22.06/DOT BRIGHT RED BLUE GLOSSY L</t>
  </si>
  <si>
    <t>S-M5 ACTION 2 HELMET ECE 22.06/DOT BRIGHT RED BLUE GLOSSY M</t>
  </si>
  <si>
    <t>S-M5 ACTION 2 HELMET ECE 22.06/DOT BRIGHT RED BLUE GLOSSY S</t>
  </si>
  <si>
    <t>S-M5 ACTION 2 HELMET ECE 22.06/DOT BRIGHT RED BLUE GLOSSY XS</t>
  </si>
  <si>
    <t>S-M5 ACTION 2 HELMET ECE 22.06/DOT BLACK YELLOW FLUO BRIGHT RED G XXL</t>
  </si>
  <si>
    <t>S-M5 ACTION 2 HELMET ECE 22.06/DOT BLACK YELLOW FLUO BRIGHT RED G XL</t>
  </si>
  <si>
    <t>S-M5 ACTION 2 HELMET ECE 22.06/DOT BLACK YELLOW FLUO BRIGHT RED G L</t>
  </si>
  <si>
    <t>S-M5 ACTION 2 HELMET ECE 22.06/DOT BLACK YELLOW FLUO BRIGHT RED G M</t>
  </si>
  <si>
    <t>S-M5 ACTION 2 HELMET ECE 22.06/DOT BLACK YELLOW FLUO BRIGHT RED G S</t>
  </si>
  <si>
    <t>S-M5 ACTION 2 HELMET ECE 22.06/DOT BLACK YELLOW FLUO BRIGHT RED G XS</t>
  </si>
  <si>
    <t>S-M5 ACTION 2 HELMET ECE 22.06/DOT BLACK WHITE BRIGHT RED GLOSSY XXL</t>
  </si>
  <si>
    <t>S-M5 ACTION 2 HELMET ECE 22.06/DOT BLACK WHITE BRIGHT RED GLOSSY XL</t>
  </si>
  <si>
    <t>S-M5 ACTION 2 HELMET ECE 22.06/DOT BLACK WHITE BRIGHT RED GLOSSY L</t>
  </si>
  <si>
    <t>S-M5 ACTION 2 HELMET ECE 22.06/DOT BLACK WHITE BRIGHT RED GLOSSY M</t>
  </si>
  <si>
    <t>S-M5 ACTION 2 HELMET ECE 22.06/DOT BLACK WHITE BRIGHT RED GLOSSY S</t>
  </si>
  <si>
    <t>S-M5 ACTION 2 HELMET ECE 22.06/DOT BLACK WHITE BRIGHT RED GLOSSY XS</t>
  </si>
  <si>
    <t>S-M5 SOLID HELMET ECE 22.06/DOT WHITE GLOSSY XXL</t>
  </si>
  <si>
    <t>S-M5 SOLID HELMET ECE 22.06/DOT WHITE GLOSSY XL</t>
  </si>
  <si>
    <t>S-M5 SOLID HELMET ECE 22.06/DOT WHITE GLOSSY L</t>
  </si>
  <si>
    <t>S-M5 SOLID HELMET ECE 22.06/DOT WHITE GLOSSY M</t>
  </si>
  <si>
    <t>S-M5 SOLID HELMET ECE 22.06/DOT WHITE GLOSSY S</t>
  </si>
  <si>
    <t>S-M5 SOLID HELMET ECE 22.06/DOT WHITE GLOSSY XS</t>
  </si>
  <si>
    <t>S-M5 SOLID HELMET ECE 22.06/DOT BLACK MATT XXL</t>
  </si>
  <si>
    <t>S-M5 SOLID HELMET ECE 22.06/DOT BLACK MATT XL</t>
  </si>
  <si>
    <t>S-M5 SOLID HELMET ECE 22.06/DOT BLACK MATT L</t>
  </si>
  <si>
    <t>S-M5 SOLID HELMET ECE 22.06/DOT BLACK MATT M</t>
  </si>
  <si>
    <t>S-M5 SOLID HELMET ECE 22.06/DOT BLACK MATT S</t>
  </si>
  <si>
    <t>S-M5 SOLID HELMET ECE 22.06/DOT BLACK MATT XS</t>
  </si>
  <si>
    <t>SUPERTECH S-M10 AEON HELMET ECE 22.06/DOT BRIGHT RED BLUE GLOSSY XXL</t>
  </si>
  <si>
    <t>SUPERTECH S-M10 AEON HELMET ECE 22.06/DOT BRIGHT RED BLUE GLOSSY XL</t>
  </si>
  <si>
    <t>SUPERTECH S-M10 AEON HELMET ECE 22.06/DOT BRIGHT RED BLUE GLOSSY L</t>
  </si>
  <si>
    <t>SUPERTECH S-M10 AEON HELMET ECE 22.06/DOT BRIGHT RED BLUE GLOSSY M</t>
  </si>
  <si>
    <t>SUPERTECH S-M10 AEON HELMET ECE 22.06/DOT BRIGHT RED BLUE GLOSSY S</t>
  </si>
  <si>
    <t>SUPERTECH S-M10 AEON HELMET ECE 22.06/DOT BRIGHT RED BLUE GLOSSY XS</t>
  </si>
  <si>
    <t>SUPERTECH S-M10 ERA HELMET ECE 22.06/DOT GOLD YELLOW RIO RED GLOSSY XXL</t>
  </si>
  <si>
    <t>SUPERTECH S-M10 ERA HELMET ECE 22.06/DOT GOLD YELLOW RIO RED GLOSSY XL</t>
  </si>
  <si>
    <t>SUPERTECH S-M10 ERA HELMET ECE 22.06/DOT GOLD YELLOW RIO RED GLOSSY L</t>
  </si>
  <si>
    <t>SUPERTECH S-M10 ERA HELMET ECE 22.06/DOT GOLD YELLOW RIO RED GLOSSY M</t>
  </si>
  <si>
    <t>SUPERTECH S-M10 ERA HELMET ECE 22.06/DOT GOLD YELLOW RIO RED GLOSSY S</t>
  </si>
  <si>
    <t>SUPERTECH S-M10 ERA HELMET ECE 22.06/DOT GOLD YELLOW RIO RED GLOSSY XS</t>
  </si>
  <si>
    <t>SUPERTECH S-M10 FLOOD HELMET ECE 22.06/DOT RED FLUO RED M&amp;G XXL</t>
  </si>
  <si>
    <t>SUPERTECH S-M10 FLOOD HELMET ECE 22.06/DOT RED FLUO RED M&amp;G XL</t>
  </si>
  <si>
    <t>SUPERTECH S-M10 FLOOD HELMET ECE 22.06/DOT RED FLUO RED M&amp;G L</t>
  </si>
  <si>
    <t>SUPERTECH S-M10 FLOOD HELMET ECE 22.06/DOT RED FLUO RED M&amp;G M</t>
  </si>
  <si>
    <t>SUPERTECH S-M10 FLOOD HELMET ECE 22.06/DOT RED FLUO RED M&amp;G S</t>
  </si>
  <si>
    <t>SUPERTECH S-M10 FLOOD HELMET ECE 22.06/DOT RED FLUO RED M&amp;G XS</t>
  </si>
  <si>
    <t>SUPERTECH S-M10 FLOOD HELMET ECE 22.06/DOT BLACK DARK GRAY M&amp;G XXL</t>
  </si>
  <si>
    <t>SUPERTECH S-M10 FLOOD HELMET ECE 22.06/DOT BLACK DARK GRAY M&amp;G XL</t>
  </si>
  <si>
    <t>SUPERTECH S-M10 FLOOD HELMET ECE 22.06/DOT BLACK DARK GRAY M&amp;G L</t>
  </si>
  <si>
    <t>SUPERTECH S-M10 FLOOD HELMET ECE 22.06/DOT BLACK DARK GRAY M&amp;G M</t>
  </si>
  <si>
    <t>SUPERTECH S-M10 FLOOD HELMET ECE 22.06/DOT BLACK DARK GRAY M&amp;G S</t>
  </si>
  <si>
    <t>SUPERTECH S-M10 FLOOD HELMET ECE 22.06/DOT BLACK DARK GRAY M&amp;G XS</t>
  </si>
  <si>
    <t>SUPERTECH S-M10 AMPRESS HELMET ECE 22.06/DOT BLACK YELLOW GLOSSY XXL</t>
  </si>
  <si>
    <t>SUPERTECH S-M10 AMPRESS HELMET ECE 22.06/DOT BLACK YELLOW GLOSSY XL</t>
  </si>
  <si>
    <t>SUPERTECH S-M10 AMPRESS HELMET ECE 22.06/DOT BLACK YELLOW GLOSSY L</t>
  </si>
  <si>
    <t>SUPERTECH S-M10 AMPRESS HELMET ECE 22.06/DOT BLACK YELLOW GLOSSY M</t>
  </si>
  <si>
    <t>SUPERTECH S-M10 AMPRESS HELMET ECE 22.06/DOT BLACK YELLOW GLOSSY S</t>
  </si>
  <si>
    <t>SUPERTECH S-M10 AMPRESS HELMET ECE 22.06/DOT BLACK YELLOW GLOSSY XS</t>
  </si>
  <si>
    <t>SUPERTECH S-M10 SOLID HELMET ECE 22.06/DOT WHITE GLOSSY XXL</t>
  </si>
  <si>
    <t>SUPERTECH S-M10 SOLID HELMET ECE 22.06/DOT WHITE GLOSSY XL</t>
  </si>
  <si>
    <t>SUPERTECH S-M10 SOLID HELMET ECE 22.06/DOT WHITE GLOSSY L</t>
  </si>
  <si>
    <t>SUPERTECH S-M10 SOLID HELMET ECE 22.06/DOT WHITE GLOSSY M</t>
  </si>
  <si>
    <t>SUPERTECH S-M10 SOLID HELMET ECE 22.06/DOT WHITE GLOSSY S</t>
  </si>
  <si>
    <t>SUPERTECH S-M10 SOLID HELMET ECE 22.06/DOT WHITE GLOSSY XS</t>
  </si>
  <si>
    <t>SUPERTECH S-M10 SOLID HELMET ECE 22.06/DOT BLACK GLOSSY CARBON XXL</t>
  </si>
  <si>
    <t>SUPERTECH S-M10 SOLID HELMET ECE 22.06/DOT BLACK GLOSSY CARBON XL</t>
  </si>
  <si>
    <t>SUPERTECH S-M10 SOLID HELMET ECE 22.06/DOT BLACK GLOSSY CARBON L</t>
  </si>
  <si>
    <t>SUPERTECH S-M10 SOLID HELMET ECE 22.06/DOT BLACK GLOSSY CARBON M</t>
  </si>
  <si>
    <t>SUPERTECH S-M10 SOLID HELMET ECE 22.06/DOT BLACK GLOSSY CARBON S</t>
  </si>
  <si>
    <t>SUPERTECH S-M10 SOLID HELMET ECE 22.06/DOT BLACK GLOSSY CARBON XS</t>
  </si>
  <si>
    <t>BIONIC ACTION KICKSTART CHEST GUARD BLACK RED 7/9</t>
  </si>
  <si>
    <t>BIONIC ACTION KICKSTART CHEST GUARD BLACK RED 4/6</t>
  </si>
  <si>
    <t>BIONIC ACTION YOUTH CHEST PROTECTOR BLACK RED LXL</t>
  </si>
  <si>
    <t>BIONIC ACTION YOUTH CHEST PROTECTOR BLACK RED S/M</t>
  </si>
  <si>
    <t>A-5 S YOUTH CHEST PROTECTOR BLACK WHITE RED LXL</t>
  </si>
  <si>
    <t>A-5 S YOUTH CHEST PROTECTOR BLACK WHITE RED S/M</t>
  </si>
  <si>
    <t>BIONIC ACTION KICKSTART ELBOW GUARD BLACK RED 7/9</t>
  </si>
  <si>
    <t>BIONIC ACTION KICKSTART ELBOW GUARD BLACK RED 4/6</t>
  </si>
  <si>
    <t>BIONIC ACTION KICKSTART KNEE GUARD BLACK RED TU</t>
  </si>
  <si>
    <t>BIONIC TECH V3 PROTECTION JACKET BLACK WHITE RED XXL</t>
  </si>
  <si>
    <t>BIONIC TECH V3 PROTECTION JACKET BLACK WHITE RED XL</t>
  </si>
  <si>
    <t>BIONIC TECH V3 PROTECTION JACKET BLACK WHITE RED L</t>
  </si>
  <si>
    <t>BIONIC TECH V3 PROTECTION JACKET BLACK WHITE RED M</t>
  </si>
  <si>
    <t>BIONIC TECH V3 PROTECTION JACKET BLACK WHITE RED S</t>
  </si>
  <si>
    <t>YOUTH MX PLUS SOCKS BLACK GRAY YELLOW FLUO M/L</t>
  </si>
  <si>
    <t>YOUTH MX PLUS SOCKS BLACK ROYAL BLUE PURPLE M/L</t>
  </si>
  <si>
    <t>YOUTH MX PLUS SOCKS BLACK WHITE ROYAL BLUE M/L</t>
  </si>
  <si>
    <t>YOUTH MX PLUS SOCKS BLACK GRAY RED M/L</t>
  </si>
  <si>
    <t>YOUTH MX PLUS SOCKS BLACK RED LIGHT BLUE M/L</t>
  </si>
  <si>
    <t>YOUTH MX PLUS SOCKS BLACK WHITE M/L</t>
  </si>
  <si>
    <t>MX PLUS SOCKS BLACK GRAY YELLOW FLUO L</t>
  </si>
  <si>
    <t>MX PLUS SOCKS BLACK GRAY YELLOW FLUO M</t>
  </si>
  <si>
    <t>MX PLUS SOCKS BLACK GRAY YELLOW FLUO S</t>
  </si>
  <si>
    <t>MX PLUS SOCKS BLACK ROYAL BLUE PURPLE L</t>
  </si>
  <si>
    <t>MX PLUS SOCKS BLACK ROYAL BLUE PURPLE M</t>
  </si>
  <si>
    <t>MX PLUS SOCKS BLACK ROYAL BLUE PURPLE S</t>
  </si>
  <si>
    <t>MX PLUS SOCKS BLACK WHITE ROYAL BLUE L</t>
  </si>
  <si>
    <t>MX PLUS SOCKS BLACK WHITE ROYAL BLUE M</t>
  </si>
  <si>
    <t>MX PLUS SOCKS BLACK WHITE ROYAL BLUE S</t>
  </si>
  <si>
    <t>MX PLUS SOCKS BLACK GRAY RED L</t>
  </si>
  <si>
    <t>MX PLUS SOCKS BLACK GRAY RED M</t>
  </si>
  <si>
    <t>MX PLUS SOCKS BLACK GRAY RED S</t>
  </si>
  <si>
    <t>MX PLUS SOCKS BLACK RED LIGHT BLUE L</t>
  </si>
  <si>
    <t>MX PLUS SOCKS BLACK RED LIGHT BLUE M</t>
  </si>
  <si>
    <t>MX PLUS SOCKS BLACK RED LIGHT BLUE S</t>
  </si>
  <si>
    <t>MX PLUS SOCKS BLACK WHITE L</t>
  </si>
  <si>
    <t>MX PLUS SOCKS BLACK WHITE M</t>
  </si>
  <si>
    <t>MX PLUS SOCKS BLACK WHITE S</t>
  </si>
  <si>
    <t>MX PRO SOCKS BLACK GRAY YELLOW FLUO L</t>
  </si>
  <si>
    <t>MX PRO SOCKS BLACK GRAY YELLOW FLUO M</t>
  </si>
  <si>
    <t>MX PRO SOCKS BLACK GRAY YELLOW FLUO S</t>
  </si>
  <si>
    <t>MX PRO SOCKS BLACK GRAY RED L</t>
  </si>
  <si>
    <t>MX PRO SOCKS BLACK GRAY RED M</t>
  </si>
  <si>
    <t>MX PRO SOCKS BLACK GRAY RED S</t>
  </si>
  <si>
    <t>MX PRO SOCKS BLACK RED LIGHT BLUE L</t>
  </si>
  <si>
    <t>MX PRO SOCKS BLACK RED LIGHT BLUE M</t>
  </si>
  <si>
    <t>MX PRO SOCKS BLACK RED LIGHT BLUE S</t>
  </si>
  <si>
    <t>MX PRO SOCKS BLACK GRAY PURPLE L</t>
  </si>
  <si>
    <t>MX PRO SOCKS BLACK GRAY PURPLE M</t>
  </si>
  <si>
    <t>MX PRO SOCKS BLACK GRAY PURPLE S</t>
  </si>
  <si>
    <t>KNEE BRACE SOCKS NIGHT NAVY YELLOW FLUO LXX</t>
  </si>
  <si>
    <t>KNEE BRACE SOCKS NIGHT NAVY YELLOW FLUO S/M</t>
  </si>
  <si>
    <t>KNEE BRACE SOCKS BRIGHT RED WHITE LXX</t>
  </si>
  <si>
    <t>KNEE BRACE SOCKS BRIGHT RED WHITE S/M</t>
  </si>
  <si>
    <t>KNEE BRACE SOCKS BLACK WHITE LXX</t>
  </si>
  <si>
    <t>KNEE BRACE SOCKS BLACK WHITE S/M</t>
  </si>
  <si>
    <t>STELLA TECHSTAR JERSEY BLACK MULTICOLOR XL</t>
  </si>
  <si>
    <t>STELLA TECHSTAR JERSEY BLACK MULTICOLOR L</t>
  </si>
  <si>
    <t>STELLA TECHSTAR JERSEY BLACK MULTICOLOR M</t>
  </si>
  <si>
    <t>STELLA TECHSTAR JERSEY BLACK MULTICOLOR S</t>
  </si>
  <si>
    <t>STELLA TECHSTAR JERSEY BLACK MULTICOLOR XS</t>
  </si>
  <si>
    <t>STELLA FLUID JERSEY WHITE TURQUOISE XL</t>
  </si>
  <si>
    <t>STELLA FLUID JERSEY WHITE TURQUOISE L</t>
  </si>
  <si>
    <t>STELLA FLUID JERSEY WHITE TURQUOISE M</t>
  </si>
  <si>
    <t>STELLA FLUID JERSEY WHITE TURQUOISE S</t>
  </si>
  <si>
    <t>STELLA FLUID JERSEY WHITE TURQUOISE XS</t>
  </si>
  <si>
    <t>YOUTH RACER HANA JERSEY WHITE MULTICOLOR XL</t>
  </si>
  <si>
    <t>YOUTH RACER HANA JERSEY WHITE MULTICOLOR L</t>
  </si>
  <si>
    <t>YOUTH RACER HANA JERSEY WHITE MULTICOLOR M</t>
  </si>
  <si>
    <t>YOUTH RACER HANA JERSEY WHITE MULTICOLOR S</t>
  </si>
  <si>
    <t>YOUTH RACER HANA JERSEY BLACK WHITE XL</t>
  </si>
  <si>
    <t>YOUTH RACER HANA JERSEY BLACK WHITE L</t>
  </si>
  <si>
    <t>YOUTH RACER HANA JERSEY BLACK WHITE M</t>
  </si>
  <si>
    <t>YOUTH RACER HANA JERSEY BLACK WHITE S</t>
  </si>
  <si>
    <t>YOUTH RACER HOEN JERSEY LIGHT GRAY HOT ORANGE BLACK XL</t>
  </si>
  <si>
    <t>YOUTH RACER HOEN JERSEY LIGHT GRAY HOT ORANGE BLACK L</t>
  </si>
  <si>
    <t>YOUTH RACER HOEN JERSEY LIGHT GRAY HOT ORANGE BLACK M</t>
  </si>
  <si>
    <t>YOUTH RACER HOEN JERSEY LIGHT GRAY HOT ORANGE BLACK S</t>
  </si>
  <si>
    <t>YOUTH RACER PNEUMA JERSEY BLU MARS RED WHITE XL</t>
  </si>
  <si>
    <t>YOUTH RACER PNEUMA JERSEY BLU MARS RED WHITE L</t>
  </si>
  <si>
    <t>YOUTH RACER PNEUMA JERSEY BLU MARS RED WHITE M</t>
  </si>
  <si>
    <t>YOUTH RACER PNEUMA JERSEY BLU MARS RED WHITE S</t>
  </si>
  <si>
    <t>YOUTH RACER LURV JERSEY MARS RED WHITE XL</t>
  </si>
  <si>
    <t>YOUTH RACER LURV JERSEY MARS RED WHITE L</t>
  </si>
  <si>
    <t>YOUTH RACER LURV JERSEY MARS RED WHITE M</t>
  </si>
  <si>
    <t>YOUTH RACER LURV JERSEY MARS RED WHITE S</t>
  </si>
  <si>
    <t>YOUTH RACER LUCENT JERSEY WHITE NEON RED YELLOW FLUO XL</t>
  </si>
  <si>
    <t>YOUTH RACER LUCENT JERSEY WHITE NEON RED YELLOW FLUO L</t>
  </si>
  <si>
    <t>YOUTH RACER LUCENT JERSEY WHITE NEON RED YELLOW FLUO M</t>
  </si>
  <si>
    <t>YOUTH RACER LUCENT JERSEY WHITE NEON RED YELLOW FLUO S</t>
  </si>
  <si>
    <t>RACER HANA JERSEY WHITE MULTICOLOR XXL</t>
  </si>
  <si>
    <t>RACER HANA JERSEY WHITE MULTICOLOR XL</t>
  </si>
  <si>
    <t>RACER HANA JERSEY WHITE MULTICOLOR L</t>
  </si>
  <si>
    <t>RACER HANA JERSEY WHITE MULTICOLOR M</t>
  </si>
  <si>
    <t>RACER HANA JERSEY WHITE MULTICOLOR S</t>
  </si>
  <si>
    <t>RACER HANA JERSEY BLACK WHITE XXL</t>
  </si>
  <si>
    <t>RACER HANA JERSEY BLACK WHITE XL</t>
  </si>
  <si>
    <t>RACER HANA JERSEY BLACK WHITE L</t>
  </si>
  <si>
    <t>RACER HANA JERSEY BLACK WHITE M</t>
  </si>
  <si>
    <t>RACER HANA JERSEY BLACK WHITE S</t>
  </si>
  <si>
    <t>TECHSTAR OCURI JERSEY LIGHT BLUE YELLOW FLUO RED BER XXL</t>
  </si>
  <si>
    <t>TECHSTAR OCURI JERSEY LIGHT BLUE YELLOW FLUO RED BER XL</t>
  </si>
  <si>
    <t>TECHSTAR OCURI JERSEY LIGHT BLUE YELLOW FLUO RED BER L</t>
  </si>
  <si>
    <t>TECHSTAR OCURI JERSEY LIGHT BLUE YELLOW FLUO RED BER M</t>
  </si>
  <si>
    <t>TECHSTAR OCURI JERSEY LIGHT BLUE YELLOW FLUO RED BER S</t>
  </si>
  <si>
    <t>TECHSTAR OCURI JERSEY HOT ORANGE PURPLE BLACK XXL</t>
  </si>
  <si>
    <t>TECHSTAR OCURI JERSEY HOT ORANGE PURPLE BLACK XL</t>
  </si>
  <si>
    <t>TECHSTAR OCURI JERSEY HOT ORANGE PURPLE BLACK L</t>
  </si>
  <si>
    <t>TECHSTAR OCURI JERSEY HOT ORANGE PURPLE BLACK M</t>
  </si>
  <si>
    <t>TECHSTAR OCURI JERSEY HOT ORANGE PURPLE BLACK S</t>
  </si>
  <si>
    <t>TECHSTAR OCURI JERSEY MARS RED WHITE BLACK XXL</t>
  </si>
  <si>
    <t>TECHSTAR OCURI JERSEY MARS RED WHITE BLACK XL</t>
  </si>
  <si>
    <t>TECHSTAR OCURI JERSEY MARS RED WHITE BLACK L</t>
  </si>
  <si>
    <t>TECHSTAR OCURI JERSEY MARS RED WHITE BLACK M</t>
  </si>
  <si>
    <t>TECHSTAR OCURI JERSEY MARS RED WHITE BLACK S</t>
  </si>
  <si>
    <t>TECHSTAR PNEUMA JERSEY DARK SAND IRON DUST GRAY XXL</t>
  </si>
  <si>
    <t>TECHSTAR PNEUMA JERSEY DARK SAND IRON DUST GRAY XL</t>
  </si>
  <si>
    <t>TECHSTAR PNEUMA JERSEY DARK SAND IRON DUST GRAY L</t>
  </si>
  <si>
    <t>TECHSTAR PNEUMA JERSEY DARK SAND IRON DUST GRAY M</t>
  </si>
  <si>
    <t>TECHSTAR PNEUMA JERSEY DARK SAND IRON DUST GRAY S</t>
  </si>
  <si>
    <t>TECHSTAR PNEUMA JERSEY DARK NAVY LIGHT BLUE XXL</t>
  </si>
  <si>
    <t>TECHSTAR PNEUMA JERSEY DARK NAVY LIGHT BLUE XL</t>
  </si>
  <si>
    <t>TECHSTAR PNEUMA JERSEY DARK NAVY LIGHT BLUE L</t>
  </si>
  <si>
    <t>TECHSTAR PNEUMA JERSEY DARK NAVY LIGHT BLUE M</t>
  </si>
  <si>
    <t>TECHSTAR PNEUMA JERSEY DARK NAVY LIGHT BLUE S</t>
  </si>
  <si>
    <t>TECHSTAR RANTERA JERSEY HAZE GRAY CAMO XXL</t>
  </si>
  <si>
    <t>TECHSTAR RANTERA JERSEY HAZE GRAY CAMO XL</t>
  </si>
  <si>
    <t>TECHSTAR RANTERA JERSEY HAZE GRAY CAMO L</t>
  </si>
  <si>
    <t>TECHSTAR RANTERA JERSEY HAZE GRAY CAMO M</t>
  </si>
  <si>
    <t>TECHSTAR RANTERA JERSEY HAZE GRAY CAMO S</t>
  </si>
  <si>
    <t>TECHDURA JERSEY FALCON BROWN XXL</t>
  </si>
  <si>
    <t>TECHDURA JERSEY FALCON BROWN XL</t>
  </si>
  <si>
    <t>TECHDURA JERSEY FALCON BROWN L</t>
  </si>
  <si>
    <t>TECHDURA JERSEY FALCON BROWN M</t>
  </si>
  <si>
    <t>TECHDURA JERSEY FALCON BROWN S</t>
  </si>
  <si>
    <t>TECHDURA JERSEY BRIGHT RED XXL</t>
  </si>
  <si>
    <t>TECHDURA JERSEY BRIGHT RED XL</t>
  </si>
  <si>
    <t>TECHDURA JERSEY BRIGHT RED L</t>
  </si>
  <si>
    <t>TECHDURA JERSEY BRIGHT RED M</t>
  </si>
  <si>
    <t>TECHDURA JERSEY BRIGHT RED S</t>
  </si>
  <si>
    <t>TECHDURA JERSEY BLACK XXL</t>
  </si>
  <si>
    <t>TECHDURA JERSEY BLACK XL</t>
  </si>
  <si>
    <t>TECHDURA JERSEY BLACK L</t>
  </si>
  <si>
    <t>TECHDURA JERSEY BLACK M</t>
  </si>
  <si>
    <t>TECHDURA JERSEY BLACK S</t>
  </si>
  <si>
    <t>FLUID LUCENT JERSEY WHITE NEON RED YELLOW FLUO XXL</t>
  </si>
  <si>
    <t>FLUID LUCENT JERSEY WHITE NEON RED YELLOW FLUO XL</t>
  </si>
  <si>
    <t>FLUID LUCENT JERSEY WHITE NEON RED YELLOW FLUO L</t>
  </si>
  <si>
    <t>FLUID LUCENT JERSEY WHITE NEON RED YELLOW FLUO M</t>
  </si>
  <si>
    <t>FLUID LUCENT JERSEY WHITE NEON RED YELLOW FLUO S</t>
  </si>
  <si>
    <t>SUPERTECH SPEK JERSEY WHITE BLACK XXL</t>
  </si>
  <si>
    <t>SUPERTECH SPEK JERSEY WHITE BLACK XL</t>
  </si>
  <si>
    <t>SUPERTECH SPEK JERSEY WHITE BLACK L</t>
  </si>
  <si>
    <t>SUPERTECH SPEK JERSEY WHITE BLACK M</t>
  </si>
  <si>
    <t>SUPERTECH SPEK JERSEY WHITE BLACK S</t>
  </si>
  <si>
    <t>SUPERTECH DADE JERSEY LIGHT BLUE XXL</t>
  </si>
  <si>
    <t>SUPERTECH DADE JERSEY LIGHT BLUE L</t>
  </si>
  <si>
    <t>SUPERTECH DADE JERSEY LIGHT BLUE M</t>
  </si>
  <si>
    <t>SUPERTECH DADE JERSEY LIGHT BLUE S</t>
  </si>
  <si>
    <t>SUPERTECH DADE JERSEY IRON RED BERRY XXL</t>
  </si>
  <si>
    <t>SUPERTECH DADE JERSEY IRON RED BERRY XL</t>
  </si>
  <si>
    <t>SUPERTECH DADE JERSEY IRON RED BERRY L</t>
  </si>
  <si>
    <t>SUPERTECH DADE JERSEY IRON RED BERRY M</t>
  </si>
  <si>
    <t>SUPERTECH DADE JERSEY IRON RED BERRY S</t>
  </si>
  <si>
    <t>SUPERTECH WARD JERSEY BLACK YELLOW XXL</t>
  </si>
  <si>
    <t>SUPERTECH WARD JERSEY BLACK YELLOW XL</t>
  </si>
  <si>
    <t>SUPERTECH WARD JERSEY BLACK YELLOW L</t>
  </si>
  <si>
    <t>SUPERTECH WARD JERSEY BLACK YELLOW M</t>
  </si>
  <si>
    <t>SUPERTECH WARD JERSEY BLACK YELLOW S</t>
  </si>
  <si>
    <t>SUPERTECH WARD JERSEY BLACK RED BERRY XXL</t>
  </si>
  <si>
    <t>SUPERTECH WARD JERSEY BLACK RED BERRY XL</t>
  </si>
  <si>
    <t>SUPERTECH WARD JERSEY BLACK RED BERRY L</t>
  </si>
  <si>
    <t>SUPERTECH WARD JERSEY BLACK RED BERRY M</t>
  </si>
  <si>
    <t>SUPERTECH WARD JERSEY BLACK RED BERRY S</t>
  </si>
  <si>
    <t>RACER GRAPHITE JERSEY BLACK XXL</t>
  </si>
  <si>
    <t>RACER GRAPHITE JERSEY BLACK L</t>
  </si>
  <si>
    <t>RACER GRAPHITE JERSEY BLACK M</t>
  </si>
  <si>
    <t>RACER GRAPHITE JERSEY BLACK S</t>
  </si>
  <si>
    <t>FLUID LURV JERSEY MUD BLACK XXL</t>
  </si>
  <si>
    <t>FLUID LURV JERSEY MUD BLACK XL</t>
  </si>
  <si>
    <t>FLUID LURV JERSEY MUD BLACK L</t>
  </si>
  <si>
    <t>FLUID LURV JERSEY MUD BLACK M</t>
  </si>
  <si>
    <t>FLUID LURV JERSEY MUD BLACK S</t>
  </si>
  <si>
    <t>FLUID LURV JERSEY LIGHT BLUE BLACK XXL</t>
  </si>
  <si>
    <t>FLUID LURV JERSEY LIGHT BLUE BLACK XL</t>
  </si>
  <si>
    <t>FLUID LURV JERSEY LIGHT BLUE BLACK L</t>
  </si>
  <si>
    <t>FLUID LURV JERSEY LIGHT BLUE BLACK M</t>
  </si>
  <si>
    <t>FLUID LURV JERSEY LIGHT BLUE BLACK S</t>
  </si>
  <si>
    <t>FLUID LURV JERSEY HOT ORANGE BLACK XXL</t>
  </si>
  <si>
    <t>FLUID LURV JERSEY HOT ORANGE BLACK XL</t>
  </si>
  <si>
    <t>FLUID LURV JERSEY HOT ORANGE BLACK L</t>
  </si>
  <si>
    <t>FLUID LURV JERSEY HOT ORANGE BLACK M</t>
  </si>
  <si>
    <t>FLUID LURV JERSEY HOT ORANGE BLACK S</t>
  </si>
  <si>
    <t>FLUID LURV JERSEY MARS RED WHITE XXL</t>
  </si>
  <si>
    <t>FLUID LURV JERSEY MARS RED WHITE XL</t>
  </si>
  <si>
    <t>FLUID LURV JERSEY MARS RED WHITE L</t>
  </si>
  <si>
    <t>FLUID LURV JERSEY MARS RED WHITE M</t>
  </si>
  <si>
    <t>FLUID LURV JERSEY MARS RED WHITE S</t>
  </si>
  <si>
    <t>RACER HOEN JERSEY LIGHT GRAY HOT ORANGE BLACK XXL</t>
  </si>
  <si>
    <t>RACER HOEN JERSEY LIGHT GRAY HOT ORANGE BLACK XL</t>
  </si>
  <si>
    <t>RACER HOEN JERSEY LIGHT GRAY HOT ORANGE BLACK L</t>
  </si>
  <si>
    <t>RACER HOEN JERSEY LIGHT GRAY HOT ORANGE BLACK M</t>
  </si>
  <si>
    <t>RACER HOEN JERSEY LIGHT GRAY HOT ORANGE BLACK S</t>
  </si>
  <si>
    <t>RACER HOEN JERSEY YELLOW FLUO BLUE NIGHT NAVY XXL</t>
  </si>
  <si>
    <t>RACER HOEN JERSEY YELLOW FLUO BLUE NIGHT NAVY XL</t>
  </si>
  <si>
    <t>RACER HOEN JERSEY YELLOW FLUO BLUE NIGHT NAVY L</t>
  </si>
  <si>
    <t>RACER HOEN JERSEY YELLOW FLUO BLUE NIGHT NAVY M</t>
  </si>
  <si>
    <t>RACER HOEN JERSEY YELLOW FLUO BLUE NIGHT NAVY S</t>
  </si>
  <si>
    <t>RACER HOEN JERSEY MARS RED BURGUNDY XXL</t>
  </si>
  <si>
    <t>RACER HOEN JERSEY MARS RED BURGUNDY XL</t>
  </si>
  <si>
    <t>RACER HOEN JERSEY MARS RED BURGUNDY L</t>
  </si>
  <si>
    <t>RACER HOEN JERSEY MARS RED BURGUNDY M</t>
  </si>
  <si>
    <t>RACER HOEN JERSEY MARS RED BURGUNDY S</t>
  </si>
  <si>
    <t>RACER HOEN JERSEY WHITE DARK NAVY LIGHT BLUE XXL</t>
  </si>
  <si>
    <t>RACER HOEN JERSEY WHITE DARK NAVY LIGHT BLUE XL</t>
  </si>
  <si>
    <t>RACER HOEN JERSEY WHITE DARK NAVY LIGHT BLUE L</t>
  </si>
  <si>
    <t>RACER HOEN JERSEY WHITE DARK NAVY LIGHT BLUE M</t>
  </si>
  <si>
    <t>RACER HOEN JERSEY WHITE DARK NAVY LIGHT BLUE S</t>
  </si>
  <si>
    <t>RACER TACTICAL JERSEY CAST GRAY CAMO MAGNET XXL</t>
  </si>
  <si>
    <t>RACER TACTICAL JERSEY CAST GRAY CAMO MAGNET XL</t>
  </si>
  <si>
    <t>RACER TACTICAL JERSEY CAST GRAY CAMO MAGNET L</t>
  </si>
  <si>
    <t>RACER TACTICAL JERSEY CAST GRAY CAMO MAGNET M</t>
  </si>
  <si>
    <t>RACER TACTICAL JERSEY CAST GRAY CAMO MAGNET S</t>
  </si>
  <si>
    <t>STELLA TECHSTAR PANTS BLACK MULTICOLOR 34</t>
  </si>
  <si>
    <t>STELLA TECHSTAR PANTS BLACK MULTICOLOR 32</t>
  </si>
  <si>
    <t>STELLA TECHSTAR PANTS BLACK MULTICOLOR 30</t>
  </si>
  <si>
    <t>STELLA TECHSTAR PANTS BLACK MULTICOLOR 28</t>
  </si>
  <si>
    <t>STELLA TECHSTAR PANTS BLACK MULTICOLOR 26</t>
  </si>
  <si>
    <t>STELLA FLUID PANT WHITE TURQUOISE 34</t>
  </si>
  <si>
    <t>STELLA FLUID PANT WHITE TURQUOISE 32</t>
  </si>
  <si>
    <t>STELLA FLUID PANT WHITE TURQUOISE 30</t>
  </si>
  <si>
    <t>STELLA FLUID PANT WHITE TURQUOISE 28</t>
  </si>
  <si>
    <t>STELLA FLUID PANT WHITE TURQUOISE 26</t>
  </si>
  <si>
    <t>YOUTH RACER HANA PANTS WHITE MULTICOLOR 28</t>
  </si>
  <si>
    <t>YOUTH RACER HANA PANTS WHITE MULTICOLOR 26</t>
  </si>
  <si>
    <t>YOUTH RACER HANA PANTS WHITE MULTICOLOR 24</t>
  </si>
  <si>
    <t>YOUTH RACER HANA PANTS WHITE MULTICOLOR 22</t>
  </si>
  <si>
    <t>YOUTH RACER HANA PANTS BLACK WHITE 28</t>
  </si>
  <si>
    <t>YOUTH RACER HANA PANTS BLACK WHITE 26</t>
  </si>
  <si>
    <t>YOUTH RACER HANA PANTS BLACK WHITE 24</t>
  </si>
  <si>
    <t>YOUTH RACER HANA PANTS BLACK WHITE 22</t>
  </si>
  <si>
    <t>YOUTH RACER HOEN PANTS LIGHT GRAY HOT ORANGE BLACK 28</t>
  </si>
  <si>
    <t>YOUTH RACER HOEN PANTS LIGHT GRAY HOT ORANGE BLACK 26</t>
  </si>
  <si>
    <t>YOUTH RACER HOEN PANTS LIGHT GRAY HOT ORANGE BLACK 24</t>
  </si>
  <si>
    <t>YOUTH RACER HOEN PANTS LIGHT GRAY HOT ORANGE BLACK 22</t>
  </si>
  <si>
    <t>YOUTH RACER PNEUMA PANTS BLU MARS RED WHITE 28</t>
  </si>
  <si>
    <t>YOUTH RACER PNEUMA PANTS BLU MARS RED WHITE 26</t>
  </si>
  <si>
    <t>YOUTH RACER PNEUMA PANTS BLU MARS RED WHITE 24</t>
  </si>
  <si>
    <t>YOUTH RACER PNEUMA PANTS BLU MARS RED WHITE 22</t>
  </si>
  <si>
    <t>YOUTH RACER LURV PANTS MARS RED WHITE 28</t>
  </si>
  <si>
    <t>YOUTH RACER LURV PANTS MARS RED WHITE 26</t>
  </si>
  <si>
    <t>YOUTH RACER LURV PANTS MARS RED WHITE 24</t>
  </si>
  <si>
    <t>YOUTH RACER LURV PANTS MARS RED WHITE 22</t>
  </si>
  <si>
    <t>YOUTH RACER LUCENT PANTS WHITE NEON RED YELLOW FLUO 28</t>
  </si>
  <si>
    <t>YOUTH RACER LUCENT PANTS WHITE NEON RED YELLOW FLUO 26</t>
  </si>
  <si>
    <t>YOUTH RACER LUCENT PANTS WHITE NEON RED YELLOW FLUO 24</t>
  </si>
  <si>
    <t>YOUTH RACER LUCENT PANTS WHITE NEON RED YELLOW FLUO 22</t>
  </si>
  <si>
    <t>KIDS RACER - GRAPHIC 1 JERSEY LIGHT GRAY HOT ORANGE BLACK XS</t>
  </si>
  <si>
    <t>KIDS RACER - GRAPHIC 1 JERSEY LIGHT GRAY HOT ORANGE BLACK XXS</t>
  </si>
  <si>
    <t>KIDS RACER - GRAPHIC 1 JERSEY YELLOW FLUO BLUE NIGHT NAVY XS</t>
  </si>
  <si>
    <t>KIDS RACER - GRAPHIC 1 JERSEY YELLOW FLUO BLUE NIGHT NAVY XXS</t>
  </si>
  <si>
    <t>RACER HANA PANTS WHITE MULTICOLOR 40</t>
  </si>
  <si>
    <t>RACER HANA PANTS WHITE MULTICOLOR 38</t>
  </si>
  <si>
    <t>RACER HANA PANTS WHITE MULTICOLOR 36</t>
  </si>
  <si>
    <t>RACER HANA PANTS WHITE MULTICOLOR 34</t>
  </si>
  <si>
    <t>RACER HANA PANTS WHITE MULTICOLOR 32</t>
  </si>
  <si>
    <t>RACER HANA PANTS WHITE MULTICOLOR 30</t>
  </si>
  <si>
    <t>RACER HANA PANTS WHITE MULTICOLOR 28</t>
  </si>
  <si>
    <t>TECHSTAR OCURI PANTS LIGHT BLUE YELLOW FLUO RED BER 40</t>
  </si>
  <si>
    <t>TECHSTAR OCURI PANTS LIGHT BLUE YELLOW FLUO RED BER 38</t>
  </si>
  <si>
    <t>TECHSTAR OCURI PANTS LIGHT BLUE YELLOW FLUO RED BER 36</t>
  </si>
  <si>
    <t>TECHSTAR OCURI PANTS LIGHT BLUE YELLOW FLUO RED BER 34</t>
  </si>
  <si>
    <t>TECHSTAR OCURI PANTS LIGHT BLUE YELLOW FLUO RED BER 32</t>
  </si>
  <si>
    <t>TECHSTAR OCURI PANTS LIGHT BLUE YELLOW FLUO RED BER 30</t>
  </si>
  <si>
    <t>TECHSTAR OCURI PANTS LIGHT BLUE YELLOW FLUO RED BER 28</t>
  </si>
  <si>
    <t>TECHSTAR OCURI PANTS HOT ORANGE PURPLE BLACK 40</t>
  </si>
  <si>
    <t>TECHSTAR OCURI PANTS HOT ORANGE PURPLE BLACK 38</t>
  </si>
  <si>
    <t>TECHSTAR OCURI PANTS HOT ORANGE PURPLE BLACK 36</t>
  </si>
  <si>
    <t>TECHSTAR OCURI PANTS HOT ORANGE PURPLE BLACK 34</t>
  </si>
  <si>
    <t>TECHSTAR OCURI PANTS HOT ORANGE PURPLE BLACK 32</t>
  </si>
  <si>
    <t>TECHSTAR OCURI PANTS HOT ORANGE PURPLE BLACK 30</t>
  </si>
  <si>
    <t>TECHSTAR OCURI PANTS HOT ORANGE PURPLE BLACK 28</t>
  </si>
  <si>
    <t>TECHSTAR OCURI PANTS MARS RED WHITE BLACK 40</t>
  </si>
  <si>
    <t>TECHSTAR OCURI PANTS MARS RED WHITE BLACK 38</t>
  </si>
  <si>
    <t>TECHSTAR OCURI PANTS MARS RED WHITE BLACK 36</t>
  </si>
  <si>
    <t>TECHSTAR OCURI PANTS MARS RED WHITE BLACK 34</t>
  </si>
  <si>
    <t>TECHSTAR OCURI PANTS MARS RED WHITE BLACK 32</t>
  </si>
  <si>
    <t>TECHSTAR OCURI PANTS MARS RED WHITE BLACK 30</t>
  </si>
  <si>
    <t>TECHSTAR OCURI PANTS MARS RED WHITE BLACK 28</t>
  </si>
  <si>
    <t>TECHSTAR PNEUMA PANTS DARK SAND IRON DUST GRAY 40</t>
  </si>
  <si>
    <t>TECHSTAR PNEUMA PANTS DARK SAND IRON DUST GRAY 38</t>
  </si>
  <si>
    <t>TECHSTAR PNEUMA PANTS DARK SAND IRON DUST GRAY 36</t>
  </si>
  <si>
    <t>TECHSTAR PNEUMA PANTS DARK SAND IRON DUST GRAY 34</t>
  </si>
  <si>
    <t>TECHSTAR PNEUMA PANTS DARK SAND IRON DUST GRAY 32</t>
  </si>
  <si>
    <t>TECHSTAR PNEUMA PANTS DARK SAND IRON DUST GRAY 30</t>
  </si>
  <si>
    <t>TECHSTAR PNEUMA PANTS DARK SAND IRON DUST GRAY 28</t>
  </si>
  <si>
    <t>TECHSTAR PNEUMA PANTS DARK NAVY LIGHT BLUE 40</t>
  </si>
  <si>
    <t>TECHSTAR PNEUMA PANTS DARK NAVY LIGHT BLUE 38</t>
  </si>
  <si>
    <t>TECHSTAR PNEUMA PANTS DARK NAVY LIGHT BLUE 36</t>
  </si>
  <si>
    <t>TECHSTAR PNEUMA PANTS DARK NAVY LIGHT BLUE 34</t>
  </si>
  <si>
    <t>TECHSTAR PNEUMA PANTS DARK NAVY LIGHT BLUE 32</t>
  </si>
  <si>
    <t>TECHSTAR PNEUMA PANTS DARK NAVY LIGHT BLUE 30</t>
  </si>
  <si>
    <t>TECHSTAR PNEUMA PANTS DARK NAVY LIGHT BLUE 28</t>
  </si>
  <si>
    <t>TECHSTAR RANTERA PANTS HAZE GRAY CAMO 40</t>
  </si>
  <si>
    <t>TECHSTAR RANTERA PANTS HAZE GRAY CAMO 38</t>
  </si>
  <si>
    <t>TECHSTAR RANTERA PANTS HAZE GRAY CAMO 36</t>
  </si>
  <si>
    <t>TECHSTAR RANTERA PANTS HAZE GRAY CAMO 34</t>
  </si>
  <si>
    <t>TECHSTAR RANTERA PANTS HAZE GRAY CAMO 32</t>
  </si>
  <si>
    <t>TECHSTAR RANTERA PANTS HAZE GRAY CAMO 30</t>
  </si>
  <si>
    <t>TECHSTAR RANTERA PANTS HAZE GRAY CAMO 28</t>
  </si>
  <si>
    <t>TECHDURA PANTS BLACK 40</t>
  </si>
  <si>
    <t>TECHDURA PANTS BLACK 38</t>
  </si>
  <si>
    <t>TECHDURA PANTS BLACK 36</t>
  </si>
  <si>
    <t>TECHDURA PANTS BLACK 34</t>
  </si>
  <si>
    <t>TECHDURA PANTS BLACK 32</t>
  </si>
  <si>
    <t>TECHDURA PANTS BLACK 30</t>
  </si>
  <si>
    <t>TECHDURA PANTS BLACK 28</t>
  </si>
  <si>
    <t>FLUID LUCENT PANTS WHITE NEON RED YELLOW FLUO 40</t>
  </si>
  <si>
    <t>FLUID LUCENT PANTS WHITE NEON RED YELLOW FLUO 38</t>
  </si>
  <si>
    <t>FLUID LUCENT PANTS WHITE NEON RED YELLOW FLUO 36</t>
  </si>
  <si>
    <t>FLUID LUCENT PANTS WHITE NEON RED YELLOW FLUO 34</t>
  </si>
  <si>
    <t>FLUID LUCENT PANTS WHITE NEON RED YELLOW FLUO 32</t>
  </si>
  <si>
    <t>FLUID LUCENT PANTS WHITE NEON RED YELLOW FLUO 30</t>
  </si>
  <si>
    <t>FLUID LUCENT PANTS WHITE NEON RED YELLOW FLUO 28</t>
  </si>
  <si>
    <t>SUPERTECH SPEK PANTS WHITE BLACK 40</t>
  </si>
  <si>
    <t>SUPERTECH SPEK PANTS WHITE BLACK 38</t>
  </si>
  <si>
    <t>SUPERTECH SPEK PANTS WHITE BLACK 36</t>
  </si>
  <si>
    <t>SUPERTECH SPEK PANTS WHITE BLACK 34</t>
  </si>
  <si>
    <t>SUPERTECH SPEK PANTS WHITE BLACK 32</t>
  </si>
  <si>
    <t>SUPERTECH SPEK PANTS WHITE BLACK 30</t>
  </si>
  <si>
    <t>SUPERTECH SPEK PANTS WHITE BLACK 28</t>
  </si>
  <si>
    <t>SUPERTECH DADE PANTS LIGHT BLUE 40</t>
  </si>
  <si>
    <t>SUPERTECH DADE PANTS LIGHT BLUE 38</t>
  </si>
  <si>
    <t>SUPERTECH DADE PANTS LIGHT BLUE 36</t>
  </si>
  <si>
    <t>SUPERTECH DADE PANTS LIGHT BLUE 34</t>
  </si>
  <si>
    <t>SUPERTECH DADE PANTS LIGHT BLUE 32</t>
  </si>
  <si>
    <t>SUPERTECH DADE PANTS LIGHT BLUE 30</t>
  </si>
  <si>
    <t>SUPERTECH DADE PANTS LIGHT BLUE 28</t>
  </si>
  <si>
    <t>SUPERTECH DADE PANTS IRON RED BERRY 40</t>
  </si>
  <si>
    <t>SUPERTECH DADE PANTS IRON RED BERRY 38</t>
  </si>
  <si>
    <t>SUPERTECH DADE PANTS IRON RED BERRY 36</t>
  </si>
  <si>
    <t>SUPERTECH DADE PANTS IRON RED BERRY 34</t>
  </si>
  <si>
    <t>SUPERTECH DADE PANTS IRON RED BERRY 32</t>
  </si>
  <si>
    <t>SUPERTECH DADE PANTS IRON RED BERRY 30</t>
  </si>
  <si>
    <t>SUPERTECH DADE PANTS IRON RED BERRY 28</t>
  </si>
  <si>
    <t>SUPERTECH WARD PANTS BLACK YELLOW 40</t>
  </si>
  <si>
    <t>SUPERTECH WARD PANTS BLACK YELLOW 38</t>
  </si>
  <si>
    <t>SUPERTECH WARD PANTS BLACK YELLOW 36</t>
  </si>
  <si>
    <t>SUPERTECH WARD PANTS BLACK YELLOW 34</t>
  </si>
  <si>
    <t>SUPERTECH WARD PANTS BLACK YELLOW 32</t>
  </si>
  <si>
    <t>SUPERTECH WARD PANTS BLACK YELLOW 30</t>
  </si>
  <si>
    <t>SUPERTECH WARD PANTS BLACK YELLOW 28</t>
  </si>
  <si>
    <t>SUPERTECH WARD PANTS BLACK RED BERRY 40</t>
  </si>
  <si>
    <t>SUPERTECH WARD PANTS BLACK RED BERRY 38</t>
  </si>
  <si>
    <t>SUPERTECH WARD PANTS BLACK RED BERRY 36</t>
  </si>
  <si>
    <t>SUPERTECH WARD PANTS BLACK RED BERRY 34</t>
  </si>
  <si>
    <t>SUPERTECH WARD PANTS BLACK RED BERRY 32</t>
  </si>
  <si>
    <t>SUPERTECH WARD PANTS BLACK RED BERRY 30</t>
  </si>
  <si>
    <t>SUPERTECH WARD PANTS BLACK RED BERRY 28</t>
  </si>
  <si>
    <t>RACER GRAPHITE PANTS BLACK 44</t>
  </si>
  <si>
    <t>RACER GRAPHITE PANTS BLACK 42</t>
  </si>
  <si>
    <t>RACER GRAPHITE PANTS BLACK 40</t>
  </si>
  <si>
    <t>RACER GRAPHITE PANTS BLACK 38</t>
  </si>
  <si>
    <t>RACER GRAPHITE PANTS BLACK 36</t>
  </si>
  <si>
    <t>RACER GRAPHITE PANTS BLACK 34</t>
  </si>
  <si>
    <t>RACER GRAPHITE PANTS BLACK 32</t>
  </si>
  <si>
    <t>RACER GRAPHITE PANTS BLACK 30</t>
  </si>
  <si>
    <t>RACER GRAPHITE PANTS BLACK 28</t>
  </si>
  <si>
    <t>FLUID LURV PANTS MUD BLACK 40</t>
  </si>
  <si>
    <t>FLUID LURV PANTS MUD BLACK 38</t>
  </si>
  <si>
    <t>FLUID LURV PANTS MUD BLACK 36</t>
  </si>
  <si>
    <t>FLUID LURV PANTS MUD BLACK 34</t>
  </si>
  <si>
    <t>FLUID LURV PANTS MUD BLACK 32</t>
  </si>
  <si>
    <t>FLUID LURV PANTS MUD BLACK 30</t>
  </si>
  <si>
    <t>FLUID LURV PANTS MUD BLACK 28</t>
  </si>
  <si>
    <t>FLUID LURV PANTS LIGHT BLUE BLACK 40</t>
  </si>
  <si>
    <t>FLUID LURV PANTS LIGHT BLUE BLACK 38</t>
  </si>
  <si>
    <t>FLUID LURV PANTS LIGHT BLUE BLACK 36</t>
  </si>
  <si>
    <t>FLUID LURV PANTS LIGHT BLUE BLACK 34</t>
  </si>
  <si>
    <t>FLUID LURV PANTS LIGHT BLUE BLACK 32</t>
  </si>
  <si>
    <t>FLUID LURV PANTS LIGHT BLUE BLACK 30</t>
  </si>
  <si>
    <t>FLUID LURV PANTS LIGHT BLUE BLACK 28</t>
  </si>
  <si>
    <t>FLUID LURV PANTS MARS RED WHITE 40</t>
  </si>
  <si>
    <t>FLUID LURV PANTS MARS RED WHITE 38</t>
  </si>
  <si>
    <t>FLUID LURV PANTS MARS RED WHITE 36</t>
  </si>
  <si>
    <t>FLUID LURV PANTS MARS RED WHITE 34</t>
  </si>
  <si>
    <t>FLUID LURV PANTS MARS RED WHITE 32</t>
  </si>
  <si>
    <t>FLUID LURV PANTS MARS RED WHITE 30</t>
  </si>
  <si>
    <t>FLUID LURV PANTS MARS RED WHITE 28</t>
  </si>
  <si>
    <t>RACER HOEN PANTS LIGHT GRAY HOT ORANGE BLACK 40</t>
  </si>
  <si>
    <t>RACER HOEN PANTS LIGHT GRAY HOT ORANGE BLACK 38</t>
  </si>
  <si>
    <t>RACER HOEN PANTS LIGHT GRAY HOT ORANGE BLACK 36</t>
  </si>
  <si>
    <t>RACER HOEN PANTS LIGHT GRAY HOT ORANGE BLACK 34</t>
  </si>
  <si>
    <t>RACER HOEN PANTS LIGHT GRAY HOT ORANGE BLACK 32</t>
  </si>
  <si>
    <t>RACER HOEN PANTS LIGHT GRAY HOT ORANGE BLACK 30</t>
  </si>
  <si>
    <t>RACER HOEN PANTS LIGHT GRAY HOT ORANGE BLACK 28</t>
  </si>
  <si>
    <t>RACER HOEN PANTS YELLOW FLUO BLUE NIGHT NAVY 40</t>
  </si>
  <si>
    <t>RACER HOEN PANTS YELLOW FLUO BLUE NIGHT NAVY 38</t>
  </si>
  <si>
    <t>RACER HOEN PANTS YELLOW FLUO BLUE NIGHT NAVY 36</t>
  </si>
  <si>
    <t>RACER HOEN PANTS YELLOW FLUO BLUE NIGHT NAVY 34</t>
  </si>
  <si>
    <t>RACER HOEN PANTS YELLOW FLUO BLUE NIGHT NAVY 32</t>
  </si>
  <si>
    <t>RACER HOEN PANTS YELLOW FLUO BLUE NIGHT NAVY 30</t>
  </si>
  <si>
    <t>RACER HOEN PANTS YELLOW FLUO BLUE NIGHT NAVY 28</t>
  </si>
  <si>
    <t>RACER HOEN PANTS MARS RED BURGUNDY 40</t>
  </si>
  <si>
    <t>RACER HOEN PANTS MARS RED BURGUNDY 38</t>
  </si>
  <si>
    <t>RACER HOEN PANTS MARS RED BURGUNDY 36</t>
  </si>
  <si>
    <t>RACER HOEN PANTS MARS RED BURGUNDY 34</t>
  </si>
  <si>
    <t>RACER HOEN PANTS MARS RED BURGUNDY 32</t>
  </si>
  <si>
    <t>RACER HOEN PANTS MARS RED BURGUNDY 30</t>
  </si>
  <si>
    <t>RACER HOEN PANTS MARS RED BURGUNDY 28</t>
  </si>
  <si>
    <t>RACER HOEN PANTS WHITE DARK NAVY LIGHT BLUE 40</t>
  </si>
  <si>
    <t>RACER HOEN PANTS WHITE DARK NAVY LIGHT BLUE 38</t>
  </si>
  <si>
    <t>RACER HOEN PANTS WHITE DARK NAVY LIGHT BLUE 36</t>
  </si>
  <si>
    <t>RACER HOEN PANTS WHITE DARK NAVY LIGHT BLUE 34</t>
  </si>
  <si>
    <t>RACER HOEN PANTS WHITE DARK NAVY LIGHT BLUE 32</t>
  </si>
  <si>
    <t>RACER HOEN PANTS WHITE DARK NAVY LIGHT BLUE 30</t>
  </si>
  <si>
    <t>RACER HOEN PANTS WHITE DARK NAVY LIGHT BLUE 28</t>
  </si>
  <si>
    <t>RACER TACTICAL PANTS CAST GRAY CAMO MAGNET 40</t>
  </si>
  <si>
    <t>RACER TACTICAL PANTS CAST GRAY CAMO MAGNET 38</t>
  </si>
  <si>
    <t>RACER TACTICAL PANTS CAST GRAY CAMO MAGNET 36</t>
  </si>
  <si>
    <t>RACER TACTICAL PANTS CAST GRAY CAMO MAGNET 34</t>
  </si>
  <si>
    <t>RACER TACTICAL PANTS CAST GRAY CAMO MAGNET 32</t>
  </si>
  <si>
    <t>RACER TACTICAL PANTS CAST GRAY CAMO MAGNET 30</t>
  </si>
  <si>
    <t>RACER TACTICAL PANTS CAST GRAY CAMO MAGNET 28</t>
  </si>
  <si>
    <t>TECHDURA JACKET FALCON BROWN NIGHT NAVY 3XL</t>
  </si>
  <si>
    <t>TECHDURA JACKET FALCON BROWN NIGHT NAVY XXL</t>
  </si>
  <si>
    <t>TECHDURA JACKET FALCON BROWN NIGHT NAVY XL</t>
  </si>
  <si>
    <t>TECHDURA JACKET FALCON BROWN NIGHT NAVY L</t>
  </si>
  <si>
    <t>TECHDURA JACKET FALCON BROWN NIGHT NAVY M</t>
  </si>
  <si>
    <t>TECHDURA JACKET FALCON BROWN NIGHT NAVY S</t>
  </si>
  <si>
    <t>TECHDURA JACKET BLACK FALCON BROWN 3XL</t>
  </si>
  <si>
    <t>TECHDURA JACKET BLACK FALCON BROWN XXL</t>
  </si>
  <si>
    <t>TECHDURA JACKET BLACK FALCON BROWN XL</t>
  </si>
  <si>
    <t>TECHDURA JACKET BLACK FALCON BROWN L</t>
  </si>
  <si>
    <t>TECHDURA JACKET BLACK FALCON BROWN M</t>
  </si>
  <si>
    <t>TECHDURA JACKET BLACK FALCON BROWN S</t>
  </si>
  <si>
    <t>TECHDURA JACKET BLACK REFLEX 3XL</t>
  </si>
  <si>
    <t>TECHDURA JACKET BLACK REFLEX XXL</t>
  </si>
  <si>
    <t>TECHDURA JACKET BLACK REFLEX XL</t>
  </si>
  <si>
    <t>TECHDURA JACKET BLACK REFLEX L</t>
  </si>
  <si>
    <t>TECHDURA JACKET BLACK REFLEX M</t>
  </si>
  <si>
    <t>TECHDURA JACKET BLACK REFLEX S</t>
  </si>
  <si>
    <t>MEGAWATT GLOVES BLACK XL</t>
  </si>
  <si>
    <t>MEGAWATT GLOVES BLACK L</t>
  </si>
  <si>
    <t>MEGAWATT GLOVES BLACK M</t>
  </si>
  <si>
    <t>MEGAWATT GLOVES BLACK S</t>
  </si>
  <si>
    <t>TECHDURA GLOVES FALCON BROWN XXL</t>
  </si>
  <si>
    <t>TECHDURA GLOVES FALCON BROWN XL</t>
  </si>
  <si>
    <t>TECHDURA GLOVES FALCON BROWN L</t>
  </si>
  <si>
    <t>TECHDURA GLOVES FALCON BROWN M</t>
  </si>
  <si>
    <t>TECHDURA GLOVES FALCON BROWN S</t>
  </si>
  <si>
    <t>TECHDURA GLOVES FIRE RED BLACK XXL</t>
  </si>
  <si>
    <t>TECHDURA GLOVES FIRE RED BLACK XL</t>
  </si>
  <si>
    <t>TECHDURA GLOVES FIRE RED BLACK L</t>
  </si>
  <si>
    <t>TECHDURA GLOVES FIRE RED BLACK M</t>
  </si>
  <si>
    <t>TECHDURA GLOVES FIRE RED BLACK S</t>
  </si>
  <si>
    <t>TECHDURA GLOVES BLACK XXL</t>
  </si>
  <si>
    <t>TECHDURA GLOVES BLACK XL</t>
  </si>
  <si>
    <t>TECHDURA GLOVES BLACK L</t>
  </si>
  <si>
    <t>TECHDURA GLOVES BLACK M</t>
  </si>
  <si>
    <t>TECHDURA GLOVES BLACK S</t>
  </si>
  <si>
    <t>RADAR GLOVES HAZE GRAY BLACK XXL</t>
  </si>
  <si>
    <t>RADAR GLOVES HAZE GRAY BLACK XL</t>
  </si>
  <si>
    <t>RADAR GLOVES HAZE GRAY BLACK L</t>
  </si>
  <si>
    <t>RADAR GLOVES HAZE GRAY BLACK M</t>
  </si>
  <si>
    <t>RADAR GLOVES HAZE GRAY BLACK S</t>
  </si>
  <si>
    <t>RADAR GLOVES CAMO XXL</t>
  </si>
  <si>
    <t>RADAR GLOVES CAMO L</t>
  </si>
  <si>
    <t>RADAR GLOVES CAMO M</t>
  </si>
  <si>
    <t>RADAR GLOVES CAMO S</t>
  </si>
  <si>
    <t>RADAR GLOVES MAGNET SILVER XXL</t>
  </si>
  <si>
    <t>RADAR GLOVES MAGNET SILVER XL</t>
  </si>
  <si>
    <t>RADAR GLOVES MAGNET SILVER L</t>
  </si>
  <si>
    <t>RADAR GLOVES MAGNET SILVER M</t>
  </si>
  <si>
    <t>RADAR GLOVES MAGNET SILVER S</t>
  </si>
  <si>
    <t>RADAR GLOVES NIGHT NAVY WHITE XXL</t>
  </si>
  <si>
    <t>RADAR GLOVES NIGHT NAVY WHITE XL</t>
  </si>
  <si>
    <t>RADAR GLOVES NIGHT NAVY WHITE L</t>
  </si>
  <si>
    <t>RADAR GLOVES NIGHT NAVY WHITE M</t>
  </si>
  <si>
    <t>RADAR GLOVES NIGHT NAVY WHITE S</t>
  </si>
  <si>
    <t>RADAR GLOVES LIGHT BLUE BLACK XXL</t>
  </si>
  <si>
    <t>RADAR GLOVES LIGHT BLUE BLACK XL</t>
  </si>
  <si>
    <t>RADAR GLOVES LIGHT BLUE BLACK L</t>
  </si>
  <si>
    <t>RADAR GLOVES LIGHT BLUE BLACK M</t>
  </si>
  <si>
    <t>RADAR GLOVES LIGHT BLUE BLACK S</t>
  </si>
  <si>
    <t>RADAR GLOVES YELLOW FLUO BLACK XXL</t>
  </si>
  <si>
    <t>RADAR GLOVES YELLOW FLUO BLACK XL</t>
  </si>
  <si>
    <t>RADAR GLOVES YELLOW FLUO BLACK L</t>
  </si>
  <si>
    <t>RADAR GLOVES YELLOW FLUO BLACK M</t>
  </si>
  <si>
    <t>RADAR GLOVES YELLOW FLUO BLACK S</t>
  </si>
  <si>
    <t>RADAR GLOVES HOT ORANGE BLACK XXL</t>
  </si>
  <si>
    <t>RADAR GLOVES HOT ORANGE BLACK XL</t>
  </si>
  <si>
    <t>RADAR GLOVES HOT ORANGE BLACK L</t>
  </si>
  <si>
    <t>RADAR GLOVES HOT ORANGE BLACK M</t>
  </si>
  <si>
    <t>RADAR GLOVES HOT ORANGE BLACK S</t>
  </si>
  <si>
    <t>RADAR GLOVES MARS RED SILVER XXL</t>
  </si>
  <si>
    <t>RADAR GLOVES MARS RED SILVER XL</t>
  </si>
  <si>
    <t>RADAR GLOVES MARS RED SILVER L</t>
  </si>
  <si>
    <t>RADAR GLOVES MARS RED SILVER M</t>
  </si>
  <si>
    <t>RADAR GLOVES MARS RED SILVER S</t>
  </si>
  <si>
    <t>RADAR GLOVES BLACK WHITE XXL</t>
  </si>
  <si>
    <t>RADAR GLOVES BLACK WHITE XL</t>
  </si>
  <si>
    <t>RADAR GLOVES BLACK WHITE L</t>
  </si>
  <si>
    <t>RADAR GLOVES BLACK WHITE M</t>
  </si>
  <si>
    <t>RADAR GLOVES BLACK WHITE S</t>
  </si>
  <si>
    <t>RADAR GLOVES BLACK XXL</t>
  </si>
  <si>
    <t>TECHSTAR GLOVES BLUE RAM BLACK XXL</t>
  </si>
  <si>
    <t>TECHSTAR GLOVES BLUE RAM BLACK XL</t>
  </si>
  <si>
    <t>TECHSTAR GLOVES BLUE RAM BLACK L</t>
  </si>
  <si>
    <t>TECHSTAR GLOVES BLUE RAM BLACK M</t>
  </si>
  <si>
    <t>TECHSTAR GLOVES BLUE RAM BLACK S</t>
  </si>
  <si>
    <t>TECHSTAR GLOVES PURPLE BLACK XXL</t>
  </si>
  <si>
    <t>TECHSTAR GLOVES PURPLE BLACK XL</t>
  </si>
  <si>
    <t>TECHSTAR GLOVES PURPLE BLACK L</t>
  </si>
  <si>
    <t>TECHSTAR GLOVES PURPLE BLACK M</t>
  </si>
  <si>
    <t>TECHSTAR GLOVES PURPLE BLACK S</t>
  </si>
  <si>
    <t>TECHSTAR GLOVES MARS RED BLACK XXL</t>
  </si>
  <si>
    <t>TECHSTAR GLOVES MARS RED BLACK XL</t>
  </si>
  <si>
    <t>TECHSTAR GLOVES MARS RED BLACK L</t>
  </si>
  <si>
    <t>TECHSTAR GLOVES MARS RED BLACK M</t>
  </si>
  <si>
    <t>TECHSTAR GLOVES MARS RED BLACK S</t>
  </si>
  <si>
    <t>TECHSTAR GLOVES BLACK XXL</t>
  </si>
  <si>
    <t>TECHSTAR GLOVES BLACK L</t>
  </si>
  <si>
    <t>TECHSTAR GLOVES BLACK M</t>
  </si>
  <si>
    <t>TECHSTAR GLOVES BLACK S</t>
  </si>
  <si>
    <t>YOUTH &amp; KIDS FULL BORE GLOVES LIGHT BLUE RED BERRY BLACK L</t>
  </si>
  <si>
    <t>YOUTH &amp; KIDS FULL BORE GLOVES LIGHT BLUE RED BERRY BLACK M</t>
  </si>
  <si>
    <t>YOUTH &amp; KIDS FULL BORE GLOVES LIGHT BLUE RED BERRY BLACK S</t>
  </si>
  <si>
    <t>YOUTH &amp; KIDS FULL BORE GLOVES LIGHT BLUE RED BERRY BLACK XS</t>
  </si>
  <si>
    <t>YOUTH &amp; KIDS FULL BORE GLOVES LIGHT BLUE RED BERRY BLACK XXS</t>
  </si>
  <si>
    <t>YOUTH &amp; KIDS FULL BORE GLOVES LIGHT BLUE RED BERRY BLACK 3XS</t>
  </si>
  <si>
    <t>YOUTH RADAR GLOVES HAZE GRAY BLACK L</t>
  </si>
  <si>
    <t>YOUTH RADAR GLOVES HAZE GRAY BLACK M</t>
  </si>
  <si>
    <t>YOUTH RADAR GLOVES HAZE GRAY BLACK S</t>
  </si>
  <si>
    <t>YOUTH RADAR GLOVES HAZE GRAY BLACK XS</t>
  </si>
  <si>
    <t>YOUTH RADAR GLOVES HAZE GRAY BLACK XXS</t>
  </si>
  <si>
    <t>YOUTH RADAR GLOVES HAZE GRAY BLACK 3XS</t>
  </si>
  <si>
    <t>YOUTH RADAR GLOVES CAMO L</t>
  </si>
  <si>
    <t>YOUTH RADAR GLOVES CAMO M</t>
  </si>
  <si>
    <t>YOUTH RADAR GLOVES CAMO S</t>
  </si>
  <si>
    <t>YOUTH RADAR GLOVES CAMO XXS</t>
  </si>
  <si>
    <t>YOUTH RADAR GLOVES MAGNET SILVER L</t>
  </si>
  <si>
    <t>YOUTH RADAR GLOVES MAGNET SILVER M</t>
  </si>
  <si>
    <t>YOUTH RADAR GLOVES MAGNET SILVER S</t>
  </si>
  <si>
    <t>YOUTH RADAR GLOVES MAGNET SILVER XS</t>
  </si>
  <si>
    <t>YOUTH RADAR GLOVES MAGNET SILVER XXS</t>
  </si>
  <si>
    <t>YOUTH RADAR GLOVES MAGNET SILVER 3XS</t>
  </si>
  <si>
    <t>YOUTH RADAR GLOVES LIGHT BLUE BLACK L</t>
  </si>
  <si>
    <t>YOUTH RADAR GLOVES LIGHT BLUE BLACK M</t>
  </si>
  <si>
    <t>YOUTH RADAR GLOVES LIGHT BLUE BLACK S</t>
  </si>
  <si>
    <t>YOUTH RADAR GLOVES LIGHT BLUE BLACK XS</t>
  </si>
  <si>
    <t>YOUTH RADAR GLOVES LIGHT BLUE BLACK XXS</t>
  </si>
  <si>
    <t>YOUTH RADAR GLOVES LIGHT BLUE BLACK 3XS</t>
  </si>
  <si>
    <t>YOUTH RADAR GLOVES YELLOW FLUO BLACK L</t>
  </si>
  <si>
    <t>YOUTH RADAR GLOVES YELLOW FLUO BLACK M</t>
  </si>
  <si>
    <t>YOUTH RADAR GLOVES YELLOW FLUO BLACK S</t>
  </si>
  <si>
    <t>YOUTH RADAR GLOVES YELLOW FLUO BLACK XS</t>
  </si>
  <si>
    <t>YOUTH RADAR GLOVES YELLOW FLUO BLACK XXS</t>
  </si>
  <si>
    <t>YOUTH RADAR GLOVES YELLOW FLUO BLACK 3XS</t>
  </si>
  <si>
    <t>YOUTH RADAR GLOVES HOT ORANGE BLACK L</t>
  </si>
  <si>
    <t>YOUTH RADAR GLOVES HOT ORANGE BLACK M</t>
  </si>
  <si>
    <t>YOUTH RADAR GLOVES HOT ORANGE BLACK S</t>
  </si>
  <si>
    <t>YOUTH RADAR GLOVES HOT ORANGE BLACK XS</t>
  </si>
  <si>
    <t>YOUTH RADAR GLOVES HOT ORANGE BLACK XXS</t>
  </si>
  <si>
    <t>YOUTH RADAR GLOVES HOT ORANGE BLACK 3XS</t>
  </si>
  <si>
    <t>YOUTH RADAR GLOVES MARS RED SILVER L</t>
  </si>
  <si>
    <t>YOUTH RADAR GLOVES MARS RED SILVER M</t>
  </si>
  <si>
    <t>YOUTH RADAR GLOVES MARS RED SILVER S</t>
  </si>
  <si>
    <t>YOUTH RADAR GLOVES MARS RED SILVER XS</t>
  </si>
  <si>
    <t>YOUTH RADAR GLOVES MARS RED SILVER XXS</t>
  </si>
  <si>
    <t>YOUTH RADAR GLOVES MARS RED SILVER 3XS</t>
  </si>
  <si>
    <t>YOUTH RADAR GLOVES BLACK L</t>
  </si>
  <si>
    <t>YOUTH RADAR GLOVES BLACK M</t>
  </si>
  <si>
    <t>YOUTH RADAR GLOVES BLACK S</t>
  </si>
  <si>
    <t>YOUTH RADAR GLOVES BLACK XXS</t>
  </si>
  <si>
    <t>YOUTH THERMO SHIELDER GLOVES BLACK L</t>
  </si>
  <si>
    <t>YOUTH THERMO SHIELDER GLOVES BLACK M</t>
  </si>
  <si>
    <t>YOUTH THERMO SHIELDER GLOVES BLACK S</t>
  </si>
  <si>
    <t>YOUTH THERMO SHIELDER GLOVES BLACK XS</t>
  </si>
  <si>
    <t>YOUTH THERMO SHIELDER GLOVES BLACK XXS</t>
  </si>
  <si>
    <t>YOUTH THERMO SHIELDER GLOVES BLACK 3XS</t>
  </si>
  <si>
    <t>TECH 7 S WHITE BLACK RAINBOW 8</t>
  </si>
  <si>
    <t>TECH 7 S WHITE BLACK RAINBOW 7</t>
  </si>
  <si>
    <t>TECH 7 S WHITE BLACK RAINBOW 6</t>
  </si>
  <si>
    <t>TECH 7 S WHITE BLACK RAINBOW 5</t>
  </si>
  <si>
    <t>TECH 7 S WHITE BLACK RAINBOW 4</t>
  </si>
  <si>
    <t>TECH 7 S WHITE BLACK RAINBOW 3</t>
  </si>
  <si>
    <t>TECH 7 S WHITE BLACK RAINBOW 2</t>
  </si>
  <si>
    <t>TECH 3S KIDS WHITE BLACK ENAMEL BLUE 1</t>
  </si>
  <si>
    <t>TECH 3S KIDS WHITE BLACK ENAMEL BLUE 13</t>
  </si>
  <si>
    <t>TECH 3S KIDS WHITE BLACK ENAMEL BLUE 12</t>
  </si>
  <si>
    <t>TECH 3S KIDS WHITE BLACK ENAMEL BLUE 11</t>
  </si>
  <si>
    <t>TECH 3S KIDS WHITE BLACK ENAMEL BLUE 10</t>
  </si>
  <si>
    <t>TECH 3S KIDS WHITE BLACK 1</t>
  </si>
  <si>
    <t>TECH 3S KIDS WHITE BLACK 13</t>
  </si>
  <si>
    <t>TECH 3S KIDS WHITE BLACK 12</t>
  </si>
  <si>
    <t>TECH 3S KIDS WHITE BLACK 11</t>
  </si>
  <si>
    <t>TECH 3S KIDS WHITE BLACK 10</t>
  </si>
  <si>
    <t>TECH 3S KIDS WHITE BLACK BRIGHT RED 1</t>
  </si>
  <si>
    <t>TECH 3S KIDS WHITE BLACK BRIGHT RED 13</t>
  </si>
  <si>
    <t>TECH 3S KIDS WHITE BLACK BRIGHT RED 12</t>
  </si>
  <si>
    <t>TECH 3S KIDS WHITE BLACK BRIGHT RED 11</t>
  </si>
  <si>
    <t>TECH 3S KIDS WHITE BLACK BRIGHT RED 10</t>
  </si>
  <si>
    <t>TECH 3S YOUTH WHITE BLACK ENAMEL BLUE 8</t>
  </si>
  <si>
    <t>TECH 3S YOUTH WHITE BLACK ENAMEL BLUE 7</t>
  </si>
  <si>
    <t>TECH 3S YOUTH WHITE BLACK ENAMEL BLUE 6</t>
  </si>
  <si>
    <t>TECH 3S YOUTH WHITE BLACK ENAMEL BLUE 5</t>
  </si>
  <si>
    <t>TECH 3S YOUTH WHITE BLACK ENAMEL BLUE 4</t>
  </si>
  <si>
    <t>TECH 3S YOUTH WHITE BLACK ENAMEL BLUE 3</t>
  </si>
  <si>
    <t>TECH 3S YOUTH WHITE BLACK ENAMEL BLUE 2</t>
  </si>
  <si>
    <t>TECH 3S YOUTH WHITE BLACK 8</t>
  </si>
  <si>
    <t>TECH 3S YOUTH WHITE BLACK 7</t>
  </si>
  <si>
    <t>TECH 3S YOUTH WHITE BLACK 6</t>
  </si>
  <si>
    <t>TECH 3S YOUTH WHITE BLACK 5</t>
  </si>
  <si>
    <t>TECH 3S YOUTH WHITE BLACK 4</t>
  </si>
  <si>
    <t>TECH 3S YOUTH WHITE BLACK 3</t>
  </si>
  <si>
    <t>TECH 3S YOUTH WHITE BLACK 2</t>
  </si>
  <si>
    <t>TECH 3S YOUTH WHITE BLACK BRIGHT RED 8</t>
  </si>
  <si>
    <t>TECH 3S YOUTH WHITE BLACK BRIGHT RED 7</t>
  </si>
  <si>
    <t>TECH 3S YOUTH WHITE BLACK BRIGHT RED 6</t>
  </si>
  <si>
    <t>TECH 3S YOUTH WHITE BLACK BRIGHT RED 5</t>
  </si>
  <si>
    <t>TECH 3S YOUTH WHITE BLACK BRIGHT RED 4</t>
  </si>
  <si>
    <t>TECH 3S YOUTH WHITE BLACK BRIGHT RED 3</t>
  </si>
  <si>
    <t>TECH 3S YOUTH WHITE BLACK BRIGHT RED 2</t>
  </si>
  <si>
    <t>TECH 3 ENDURO WATERPROOF BLACK WHITE 16</t>
  </si>
  <si>
    <t>TECH 3 ENDURO WATERPROOF BLACK WHITE 15</t>
  </si>
  <si>
    <t>TECH 3 ENDURO WATERPROOF BLACK WHITE 14</t>
  </si>
  <si>
    <t>TECH 3 ENDURO WATERPROOF BLACK WHITE 13</t>
  </si>
  <si>
    <t>TECH 3 ENDURO WATERPROOF BLACK WHITE 12</t>
  </si>
  <si>
    <t>TECH 3 ENDURO WATERPROOF BLACK WHITE 11</t>
  </si>
  <si>
    <t>TECH 3 ENDURO WATERPROOF BLACK WHITE 10</t>
  </si>
  <si>
    <t>TECH 3 ENDURO WATERPROOF BLACK WHITE 9</t>
  </si>
  <si>
    <t>TECH 3 ENDURO WATERPROOF BLACK WHITE 8</t>
  </si>
  <si>
    <t>TECH 3 ENDURO WATERPROOF BLACK WHITE 7</t>
  </si>
  <si>
    <t>TECH 3 ENDURO WATERPROOF BLACK WHITE 6</t>
  </si>
  <si>
    <t>TECH 3 ENDURO WATERPROOF BLACK WHITE 5</t>
  </si>
  <si>
    <t>TECH 3 DARK GRAY LIGHT GRAY BLACK 14</t>
  </si>
  <si>
    <t>TECH 3 DARK GRAY LIGHT GRAY BLACK 13</t>
  </si>
  <si>
    <t>TECH 3 DARK GRAY LIGHT GRAY BLACK 12</t>
  </si>
  <si>
    <t>TECH 3 DARK GRAY LIGHT GRAY BLACK 11</t>
  </si>
  <si>
    <t>TECH 3 DARK GRAY LIGHT GRAY BLACK 10</t>
  </si>
  <si>
    <t>TECH 3 DARK GRAY LIGHT GRAY BLACK 9</t>
  </si>
  <si>
    <t>TECH 3 DARK GRAY LIGHT GRAY BLACK 8</t>
  </si>
  <si>
    <t>TECH 3 DARK GRAY LIGHT GRAY BLACK 7</t>
  </si>
  <si>
    <t>TECH 3 DARK GRAY LIGHT GRAY BLACK 6</t>
  </si>
  <si>
    <t>TECH 7 ENDURO DRYSTAR BLACK NIGHT NAVY WARM GRAY 16</t>
  </si>
  <si>
    <t>TECH 7 ENDURO DRYSTAR BLACK NIGHT NAVY WARM GRAY 15</t>
  </si>
  <si>
    <t>TECH 7 ENDURO DRYSTAR BLACK NIGHT NAVY WARM GRAY 14</t>
  </si>
  <si>
    <t>TECH 7 ENDURO DRYSTAR BLACK NIGHT NAVY WARM GRAY 13</t>
  </si>
  <si>
    <t>TECH 7 ENDURO DRYSTAR BLACK NIGHT NAVY WARM GRAY 12</t>
  </si>
  <si>
    <t>TECH 7 ENDURO DRYSTAR BLACK NIGHT NAVY WARM GRAY 11</t>
  </si>
  <si>
    <t>TECH 7 ENDURO DRYSTAR BLACK NIGHT NAVY WARM GRAY 10</t>
  </si>
  <si>
    <t>TECH 7 ENDURO DRYSTAR BLACK NIGHT NAVY WARM GRAY 9</t>
  </si>
  <si>
    <t>TECH 7 ENDURO DRYSTAR BLACK NIGHT NAVY WARM GRAY 8</t>
  </si>
  <si>
    <t>TECH 7 ENDURO DRYSTAR BLACK NIGHT NAVY WARM GRAY 7</t>
  </si>
  <si>
    <t>TECH 7 ENDURO DRYSTAR BLACK NIGHT NAVY WARM GRAY 6</t>
  </si>
  <si>
    <t>TECH 7 ENDURO DRYSTAR BLACK NIGHT NAVY WARM GRAY 5</t>
  </si>
  <si>
    <t>TECH 7 ENDURO LIGH GRAY DARK GRAY BRIGHT RED 14</t>
  </si>
  <si>
    <t>TECH 7 ENDURO LIGH GRAY DARK GRAY BRIGHT RED 13</t>
  </si>
  <si>
    <t>TECH 7 ENDURO LIGH GRAY DARK GRAY BRIGHT RED 12</t>
  </si>
  <si>
    <t>TECH 7 ENDURO LIGH GRAY DARK GRAY BRIGHT RED 11</t>
  </si>
  <si>
    <t>TECH 7 ENDURO LIGH GRAY DARK GRAY BRIGHT RED 10</t>
  </si>
  <si>
    <t>TECH 7 ENDURO LIGH GRAY DARK GRAY BRIGHT RED 9</t>
  </si>
  <si>
    <t>TECH 7 ENDURO LIGH GRAY DARK GRAY BRIGHT RED 8</t>
  </si>
  <si>
    <t>TECH 7 ENDURO LIGH GRAY DARK GRAY BRIGHT RED 7</t>
  </si>
  <si>
    <t>TECH 7 ENDURO LIGH GRAY DARK GRAY BRIGHT RED 6</t>
  </si>
  <si>
    <t>TECH 7 ALPINE BLU NIGHT NAVY BRIG RED 14</t>
  </si>
  <si>
    <t>TECH 7 ALPINE BLU NIGHT NAVY BRIG RED 13</t>
  </si>
  <si>
    <t>TECH 7 ALPINE BLU NIGHT NAVY BRIG RED 12</t>
  </si>
  <si>
    <t>TECH 7 ALPINE BLU NIGHT NAVY BRIG RED 11</t>
  </si>
  <si>
    <t>TECH 7 ALPINE BLU NIGHT NAVY BRIG RED 10</t>
  </si>
  <si>
    <t>TECH 7 ALPINE BLU NIGHT NAVY BRIG RED 9</t>
  </si>
  <si>
    <t>TECH 7 ALPINE BLU NIGHT NAVY BRIG RED 8</t>
  </si>
  <si>
    <t>TECH 7 ALPINE BLU NIGHT NAVY BRIG RED 7</t>
  </si>
  <si>
    <t>TECH 7 ALPINE BLU NIGHT NAVY BRIG RED 6</t>
  </si>
  <si>
    <t>TECH 7 ALPINE BLU NIGHT NAVY BRIG RED 5</t>
  </si>
  <si>
    <t>TECH 7 DOUBLE PURPLE WHITE 16</t>
  </si>
  <si>
    <t>TECH 7 DOUBLE PURPLE WHITE 15</t>
  </si>
  <si>
    <t>TECH 7 DOUBLE PURPLE WHITE 14</t>
  </si>
  <si>
    <t>TECH 7 DOUBLE PURPLE WHITE 13</t>
  </si>
  <si>
    <t>TECH 7 DOUBLE PURPLE WHITE 12</t>
  </si>
  <si>
    <t>TECH 7 DOUBLE PURPLE WHITE 11</t>
  </si>
  <si>
    <t>TECH 7 DOUBLE PURPLE WHITE 10</t>
  </si>
  <si>
    <t>TECH 7 DOUBLE PURPLE WHITE 9</t>
  </si>
  <si>
    <t>TECH 7 DOUBLE PURPLE WHITE 8</t>
  </si>
  <si>
    <t>TECH 7 DOUBLE PURPLE WHITE 7</t>
  </si>
  <si>
    <t>TECH 7 DOUBLE PURPLE WHITE 6</t>
  </si>
  <si>
    <t>TECH 7 DOUBLE PURPLE WHITE 5</t>
  </si>
  <si>
    <t>TECH 10 SUPERVENTED NIGHT NAVY WHITE RAINBOW 14</t>
  </si>
  <si>
    <t>TECH 10 SUPERVENTED NIGHT NAVY WHITE RAINBOW 13</t>
  </si>
  <si>
    <t>TECH 10 SUPERVENTED NIGHT NAVY WHITE RAINBOW 12</t>
  </si>
  <si>
    <t>TECH 10 SUPERVENTED NIGHT NAVY WHITE RAINBOW 11</t>
  </si>
  <si>
    <t>TECH 10 SUPERVENTED NIGHT NAVY WHITE RAINBOW 10</t>
  </si>
  <si>
    <t>TECH 10 SUPERVENTED NIGHT NAVY WHITE RAINBOW 9</t>
  </si>
  <si>
    <t>TECH 10 SUPERVENTED NIGHT NAVY WHITE RAINBOW 8</t>
  </si>
  <si>
    <t>TECH 10 SUPERVENTED NIGHT NAVY WHITE RAINBOW 7</t>
  </si>
  <si>
    <t>TECH 10 ULTRAVIOLET BLACK 14</t>
  </si>
  <si>
    <t>TECH 10 ULTRAVIOLET BLACK 13</t>
  </si>
  <si>
    <t>TECH 10 ULTRAVIOLET BLACK 12</t>
  </si>
  <si>
    <t>TECH 10 ULTRAVIOLET BLACK 11</t>
  </si>
  <si>
    <t>TECH 10 ULTRAVIOLET BLACK 10</t>
  </si>
  <si>
    <t>TECH 10 ULTRAVIOLET BLACK 9</t>
  </si>
  <si>
    <t>TECH 10 ULTRAVIOLET BLACK 8</t>
  </si>
  <si>
    <t>TECH 10 ULTRAVIOLET BLACK 7</t>
  </si>
  <si>
    <t>B0CDD7T22H</t>
  </si>
  <si>
    <t>B0CDDJ3P98</t>
  </si>
  <si>
    <t>B0CDDK5JXQ</t>
  </si>
  <si>
    <t>B0CDDNQ82B</t>
  </si>
  <si>
    <t>B0CDDFVJVZ</t>
  </si>
  <si>
    <t>B0CDDFT7WP</t>
  </si>
  <si>
    <t>B0CDD6P39Y</t>
  </si>
  <si>
    <t>B0CDDJ1QQ2</t>
  </si>
  <si>
    <t>B0CDDJGGJG</t>
  </si>
  <si>
    <t>B0CDDGHY2P</t>
  </si>
  <si>
    <t>B0CDDT1NZT</t>
  </si>
  <si>
    <t>B0CDDWMPWS</t>
  </si>
  <si>
    <t>B0CDDH6Z66</t>
  </si>
  <si>
    <t>B0CDD7TCHH</t>
  </si>
  <si>
    <t>B0CDDCM521</t>
  </si>
  <si>
    <t>B0CDDN2FL4</t>
  </si>
  <si>
    <t>B0CDDV3TPF</t>
  </si>
  <si>
    <t>B0CDDDGHFN</t>
  </si>
  <si>
    <t>B0CDDF83R1</t>
  </si>
  <si>
    <t>B0CDD9L59W</t>
  </si>
  <si>
    <t>B0CDDB69QD</t>
  </si>
  <si>
    <t>B0CDDC23T5</t>
  </si>
  <si>
    <t>B0CDD5BRQV</t>
  </si>
  <si>
    <t>B0CDDSBD7P</t>
  </si>
  <si>
    <t>B0CDD8MRS7</t>
  </si>
  <si>
    <t>B0CDDYSPSD</t>
  </si>
  <si>
    <t>B0CDDMXLTM</t>
  </si>
  <si>
    <t>B0CDD3PXDQ</t>
  </si>
  <si>
    <t>B0CDDNSFJC</t>
  </si>
  <si>
    <t>B0CDD59GK6</t>
  </si>
  <si>
    <t>B0CDDBTBND</t>
  </si>
  <si>
    <t>B0CDDDY5FX</t>
  </si>
  <si>
    <t>B0CDDJHTW9</t>
  </si>
  <si>
    <t>B0CDD6N1H5</t>
  </si>
  <si>
    <t>B0CDDFN9FL</t>
  </si>
  <si>
    <t>B0CDDG233V</t>
  </si>
  <si>
    <t>B0CDDPDWBM</t>
  </si>
  <si>
    <t>B0CDDV1J21</t>
  </si>
  <si>
    <t>B0CDDN1QV3</t>
  </si>
  <si>
    <t>B0CDD8BGTW</t>
  </si>
  <si>
    <t>B0CDD9C64Q</t>
  </si>
  <si>
    <t>B0CDDJ3PFY</t>
  </si>
  <si>
    <t>B0CDDB5FVR</t>
  </si>
  <si>
    <t>B0CDDKTTLH</t>
  </si>
  <si>
    <t>B0CDDQY1CR</t>
  </si>
  <si>
    <t>B0CDDH7Z8H</t>
  </si>
  <si>
    <t>B0CDDLLG9H</t>
  </si>
  <si>
    <t>B0CDDHP276</t>
  </si>
  <si>
    <t>B0CDDCNQDB</t>
  </si>
  <si>
    <t>B0CDDH5B9K</t>
  </si>
  <si>
    <t>B0CDDMD4FZ</t>
  </si>
  <si>
    <t>B0CDDK6JQL</t>
  </si>
  <si>
    <t>B0CDDLWGGK</t>
  </si>
  <si>
    <t>B0CDDL1TWC</t>
  </si>
  <si>
    <t>B0CDDJ3D1N</t>
  </si>
  <si>
    <t>B0CDD9H3GQ</t>
  </si>
  <si>
    <t>B0CDDM35N1</t>
  </si>
  <si>
    <t>B0CDDL7FTF</t>
  </si>
  <si>
    <t>B0CDDD1YQP</t>
  </si>
  <si>
    <t>B0CDF3GSNZ</t>
  </si>
  <si>
    <t>B0CDF25LX5</t>
  </si>
  <si>
    <t>B0CDFCXF2Y</t>
  </si>
  <si>
    <t>B0CDFLR6MV</t>
  </si>
  <si>
    <t>B0CDF6P2NB</t>
  </si>
  <si>
    <t>B0CDFJCJKZ</t>
  </si>
  <si>
    <t>B0CDFGQC7P</t>
  </si>
  <si>
    <t>B0CDF9S1YL</t>
  </si>
  <si>
    <t>B0CDFM1HF7</t>
  </si>
  <si>
    <t>B0CDD6YQKL</t>
  </si>
  <si>
    <t>B0CDDLKTM1</t>
  </si>
  <si>
    <t>B0CDD9CHZL</t>
  </si>
  <si>
    <t>B0CDDPLKGW</t>
  </si>
  <si>
    <t>B0CDD7SQW6</t>
  </si>
  <si>
    <t>B0CDDFW6SL</t>
  </si>
  <si>
    <t>B0CDDWK464</t>
  </si>
  <si>
    <t>B0CDDKWPDY</t>
  </si>
  <si>
    <t>B0CDDH515L</t>
  </si>
  <si>
    <t>B0CDDNN4SW</t>
  </si>
  <si>
    <t>B0CDD9M8DK</t>
  </si>
  <si>
    <t>B0CDDP8QMX</t>
  </si>
  <si>
    <t>B0CDD3JY8C</t>
  </si>
  <si>
    <t>B0CDDMSWGB</t>
  </si>
  <si>
    <t>B0CDDS6J2G</t>
  </si>
  <si>
    <t>B0CDDLVPM2</t>
  </si>
  <si>
    <t>B0CDDTY87N</t>
  </si>
  <si>
    <t>B0CDD89S7S</t>
  </si>
  <si>
    <t>B0CDDF6FT6</t>
  </si>
  <si>
    <t>B0CDDL9NLL</t>
  </si>
  <si>
    <t>B0CDDKY7TW</t>
  </si>
  <si>
    <t>B0CDCYYHWS</t>
  </si>
  <si>
    <t>B0CDDQYVJR</t>
  </si>
  <si>
    <t>B0CDDPZFPR</t>
  </si>
  <si>
    <t>B0CDDP6NHX</t>
  </si>
  <si>
    <t>B0CDDP4CCV</t>
  </si>
  <si>
    <t>B0CDDL45P6</t>
  </si>
  <si>
    <t>B0CDDCX379</t>
  </si>
  <si>
    <t>B0CDDD2ZN2</t>
  </si>
  <si>
    <t>B0CDDQYCGQ</t>
  </si>
  <si>
    <t>B0CDDNMTD8</t>
  </si>
  <si>
    <t>B0CDDQRJFF</t>
  </si>
  <si>
    <t>B0CDDHZQZ9</t>
  </si>
  <si>
    <t>B0CDDQS5NT</t>
  </si>
  <si>
    <t>B0CDDSQHN8</t>
  </si>
  <si>
    <t>B0CDDDC1DB</t>
  </si>
  <si>
    <t>B0CDDBFGGD</t>
  </si>
  <si>
    <t>B0CDDHK7SF</t>
  </si>
  <si>
    <t>B0CDDP22PH</t>
  </si>
  <si>
    <t>B0CDDF11XW</t>
  </si>
  <si>
    <t>B0CDDQB5N5</t>
  </si>
  <si>
    <t>B0CDDF6FT8</t>
  </si>
  <si>
    <t>B0CDDPC7LH</t>
  </si>
  <si>
    <t>B0CDDN636H</t>
  </si>
  <si>
    <t>B0CDDBVYBH</t>
  </si>
  <si>
    <t>B0CDDRM73Z</t>
  </si>
  <si>
    <t>B0CDDRZVHW</t>
  </si>
  <si>
    <t>B0CDDP8QMP</t>
  </si>
  <si>
    <t>B0CDDHM1WX</t>
  </si>
  <si>
    <t>B0CDDKG95N</t>
  </si>
  <si>
    <t>B0CDD3P8LN</t>
  </si>
  <si>
    <t>B0CDCWSW4R</t>
  </si>
  <si>
    <t>B0CDDGP1MD</t>
  </si>
  <si>
    <t>B0CDDJN29Y</t>
  </si>
  <si>
    <t>B0CDDJF6TH</t>
  </si>
  <si>
    <t>B0CB91DGFP</t>
  </si>
  <si>
    <t>B0CB8VXW6H</t>
  </si>
  <si>
    <t>B0CB8ZVHP2</t>
  </si>
  <si>
    <t>B0CB8T4B94</t>
  </si>
  <si>
    <t>B0CB8WVPPT</t>
  </si>
  <si>
    <t>B0CB8WK7G5</t>
  </si>
  <si>
    <t>B0CB8Z823G</t>
  </si>
  <si>
    <t>B0CB915MGD</t>
  </si>
  <si>
    <t>B0CB8X1MBQ</t>
  </si>
  <si>
    <t>B0CB8YXHMH</t>
  </si>
  <si>
    <t>B0CB8YWZ98</t>
  </si>
  <si>
    <t>B0CB8WPB2Y</t>
  </si>
  <si>
    <t>B0CB8VMF79</t>
  </si>
  <si>
    <t>B0CB8VZ2WY</t>
  </si>
  <si>
    <t>B0CB8ZK1JC</t>
  </si>
  <si>
    <t>B0CB8Y3GRY</t>
  </si>
  <si>
    <t>B0CB8VJPTB</t>
  </si>
  <si>
    <t>B0CB91CYPC</t>
  </si>
  <si>
    <t>B0CB8XH4NG</t>
  </si>
  <si>
    <t>B0CB8X9NBS</t>
  </si>
  <si>
    <t>B0CB8YWQ33</t>
  </si>
  <si>
    <t>B0CB8Z428X</t>
  </si>
  <si>
    <t>B0CB8WZXQQ</t>
  </si>
  <si>
    <t>B0CB8W9J8P</t>
  </si>
  <si>
    <t>B0CB8Y1CYV</t>
  </si>
  <si>
    <t>B0CB8VZ2X1</t>
  </si>
  <si>
    <t>B0CB8XK8HR</t>
  </si>
  <si>
    <t>B0CB8VMF7G</t>
  </si>
  <si>
    <t>B0CB8Z823Q</t>
  </si>
  <si>
    <t>B0CB8YST1Q</t>
  </si>
  <si>
    <t>B0CB8XQPM9</t>
  </si>
  <si>
    <t>B0CB8XN3CM</t>
  </si>
  <si>
    <t>B0CB8X2KBG</t>
  </si>
  <si>
    <t>B0CB8X4B77</t>
  </si>
  <si>
    <t>B0CB8XFH9K</t>
  </si>
  <si>
    <t>B0CB8Z1DJ8</t>
  </si>
  <si>
    <t>B0CB8VSHYY</t>
  </si>
  <si>
    <t>B0CB8WDZX7</t>
  </si>
  <si>
    <t>B0CB8VVZ1X</t>
  </si>
  <si>
    <t>B0CB912M62</t>
  </si>
  <si>
    <t>B0CB8VVZ1W</t>
  </si>
  <si>
    <t>B0CB8Z6QF1</t>
  </si>
  <si>
    <t>B0CD876C75</t>
  </si>
  <si>
    <t>B0CD88PT9C</t>
  </si>
  <si>
    <t>B0CD876C77</t>
  </si>
  <si>
    <t>B0CD8877XS</t>
  </si>
  <si>
    <t>B0CD87VYBY</t>
  </si>
  <si>
    <t>B0CDJWXTZ9</t>
  </si>
  <si>
    <t>B0CDC83936</t>
  </si>
  <si>
    <t>B0CDC7N5X7</t>
  </si>
  <si>
    <t>B0CDDK1HC6</t>
  </si>
  <si>
    <t>B0CDDHZQZC</t>
  </si>
  <si>
    <t>B0CDD5LN6C</t>
  </si>
  <si>
    <t>B0CDDPKS33</t>
  </si>
  <si>
    <t>B0CCYX711V</t>
  </si>
  <si>
    <t>B0CCYVR1PP</t>
  </si>
  <si>
    <t>B0CDC4XQ6Y</t>
  </si>
  <si>
    <t>B0CDC5DC4X</t>
  </si>
  <si>
    <t>B0CDDQGYZW</t>
  </si>
  <si>
    <t>B0CDDMQTQ6</t>
  </si>
  <si>
    <t>B0CDD6L1B4</t>
  </si>
  <si>
    <t>B0CDD9NV26</t>
  </si>
  <si>
    <t>B0CDD1XR2N</t>
  </si>
  <si>
    <t>B0CDDT4NL6</t>
  </si>
  <si>
    <t>B0CDDRW133</t>
  </si>
  <si>
    <t>B0CDD1XFKX</t>
  </si>
  <si>
    <t>B0CDD8QDML</t>
  </si>
  <si>
    <t>B0CDDL2J5M</t>
  </si>
  <si>
    <t>B0CDDH7NTD</t>
  </si>
  <si>
    <t>B0CDDBBZCK</t>
  </si>
  <si>
    <t>B0CDDTZ7ZK</t>
  </si>
  <si>
    <t>B0CDD8B3NM</t>
  </si>
  <si>
    <t>B0CDDF5H31</t>
  </si>
  <si>
    <t>B0CDDMWLL1</t>
  </si>
  <si>
    <t>B0CDDH517L</t>
  </si>
  <si>
    <t>B0CDDH99Z1</t>
  </si>
  <si>
    <t>B0CDDK3RLS</t>
  </si>
  <si>
    <t>B0CDD5F392</t>
  </si>
  <si>
    <t>B0CDD1HJV5</t>
  </si>
  <si>
    <t>B0CDDFWNTY</t>
  </si>
  <si>
    <t>B0CDDJNRTY</t>
  </si>
  <si>
    <t>B0CDDPLJM5</t>
  </si>
  <si>
    <t>B0CDD857T5</t>
  </si>
  <si>
    <t>B0CDDBJLVG</t>
  </si>
  <si>
    <t>B0CDDJ1QXX</t>
  </si>
  <si>
    <t>B0CDDC4JQP</t>
  </si>
  <si>
    <t>B0CDDQPY18</t>
  </si>
  <si>
    <t>B0CDD8C7N5</t>
  </si>
  <si>
    <t>B0CDD8QDMM</t>
  </si>
  <si>
    <t>B0CDDBWG69</t>
  </si>
  <si>
    <t>B0CDDJPXHK</t>
  </si>
  <si>
    <t>B0CDDJL6NC</t>
  </si>
  <si>
    <t>B0CDDT4NKJ</t>
  </si>
  <si>
    <t>B0CDCVG2KX</t>
  </si>
  <si>
    <t>B0CDDPF8F5</t>
  </si>
  <si>
    <t>B0CDDNDB46</t>
  </si>
  <si>
    <t>B0CDDHRDNJ</t>
  </si>
  <si>
    <t>B0CDDQZDB7</t>
  </si>
  <si>
    <t>B0CDDS5R9P</t>
  </si>
  <si>
    <t>B0CDDNGW34</t>
  </si>
  <si>
    <t>B0CDDJ77Q6</t>
  </si>
  <si>
    <t>B0CDDT2RCB</t>
  </si>
  <si>
    <t>B0CDCVDYPR</t>
  </si>
  <si>
    <t>B0CDDRGNJ9</t>
  </si>
  <si>
    <t>B0CDDS1KCC</t>
  </si>
  <si>
    <t>B0CDDJ6DCM</t>
  </si>
  <si>
    <t>B0CDDCM5B3</t>
  </si>
  <si>
    <t>B0CDD3Q843</t>
  </si>
  <si>
    <t>B0CDDPMXCV</t>
  </si>
  <si>
    <t>B0CDDM35SN</t>
  </si>
  <si>
    <t>B0CDDVBN7K</t>
  </si>
  <si>
    <t>B0CDD3JBKG</t>
  </si>
  <si>
    <t>B0CDDLSHN4</t>
  </si>
  <si>
    <t>B0CDD6KPXL</t>
  </si>
  <si>
    <t>B0CDDQQ91W</t>
  </si>
  <si>
    <t>B0CDDS7GL2</t>
  </si>
  <si>
    <t>B0CDDTY8D4</t>
  </si>
  <si>
    <t>B0CDD7VB8Y</t>
  </si>
  <si>
    <t>B0CDDSPKR9</t>
  </si>
  <si>
    <t>B0CDD9FR2R</t>
  </si>
  <si>
    <t>B0CDDMHWP2</t>
  </si>
  <si>
    <t>B0CDDNFVL6</t>
  </si>
  <si>
    <t>B0CDDHQSDC</t>
  </si>
  <si>
    <t>B0CDDV5VTV</t>
  </si>
  <si>
    <t>B0CDDKCVNZ</t>
  </si>
  <si>
    <t>B0CDDLZ4KN</t>
  </si>
  <si>
    <t>B0CDDT3RS9</t>
  </si>
  <si>
    <t>B0CDDNH87T</t>
  </si>
  <si>
    <t>B0CDDB2ZRM</t>
  </si>
  <si>
    <t>B0CDDJGGSQ</t>
  </si>
  <si>
    <t>B0CDDWL2N4</t>
  </si>
  <si>
    <t>B0CDD8DTBS</t>
  </si>
  <si>
    <t>B0CDDJF6Z1</t>
  </si>
  <si>
    <t>B0CDDG2TFJ</t>
  </si>
  <si>
    <t>B0CDDH9B32</t>
  </si>
  <si>
    <t>B0CDDLT8NJ</t>
  </si>
  <si>
    <t>B0CDD5M1HM</t>
  </si>
  <si>
    <t>B0CDDS1KCF</t>
  </si>
  <si>
    <t>B0CDDNFHXP</t>
  </si>
  <si>
    <t>B0CDDGNPG8</t>
  </si>
  <si>
    <t>B0CDDPJQ5B</t>
  </si>
  <si>
    <t>B0CDDRJYRD</t>
  </si>
  <si>
    <t>B0CDDRHYJR</t>
  </si>
  <si>
    <t>B0CDD3TDM4</t>
  </si>
  <si>
    <t>B0CDDNFS2T</t>
  </si>
  <si>
    <t>B0CDDM17NF</t>
  </si>
  <si>
    <t>B0CDDT1WFW</t>
  </si>
  <si>
    <t>B0CDD9W17T</t>
  </si>
  <si>
    <t>B0CDD8DGHJ</t>
  </si>
  <si>
    <t>B0CDD5B3Q7</t>
  </si>
  <si>
    <t>B0CDDB2ZRL</t>
  </si>
  <si>
    <t>B0CDDDZF7Y</t>
  </si>
  <si>
    <t>B0CDDM2SV3</t>
  </si>
  <si>
    <t>B0CDDG4DYH</t>
  </si>
  <si>
    <t>B0CDD44VSF</t>
  </si>
  <si>
    <t>B0CDDMX4PR</t>
  </si>
  <si>
    <t>B0CDD1WSXX</t>
  </si>
  <si>
    <t>B0CDD7RS35</t>
  </si>
  <si>
    <t>B0CDDMDSJQ</t>
  </si>
  <si>
    <t>B0CDDJRFPJ</t>
  </si>
  <si>
    <t>B0CDDD167C</t>
  </si>
  <si>
    <t>B0CDDRHYJS</t>
  </si>
  <si>
    <t>B0CDDBXMPL</t>
  </si>
  <si>
    <t>B0CDDTYWLN</t>
  </si>
  <si>
    <t>B0CDDNMDSM</t>
  </si>
  <si>
    <t>B0CDDJP789</t>
  </si>
  <si>
    <t>B0CDDSS5WR</t>
  </si>
  <si>
    <t>B0CDDMHWP5</t>
  </si>
  <si>
    <t>B0CDDDMTM4</t>
  </si>
  <si>
    <t>B0CDDR1DD7</t>
  </si>
  <si>
    <t>B0CDDJ6X58</t>
  </si>
  <si>
    <t>B0CDDK5K75</t>
  </si>
  <si>
    <t>B0CDDGKS2Y</t>
  </si>
  <si>
    <t>B0CDDN2FXZ</t>
  </si>
  <si>
    <t>B0CDD3M5K4</t>
  </si>
  <si>
    <t>B0CDDN4GJY</t>
  </si>
  <si>
    <t>B0CDDB83FD</t>
  </si>
  <si>
    <t>B0CDDCK7T2</t>
  </si>
  <si>
    <t>B0CDDHZCJS</t>
  </si>
  <si>
    <t>B0CDD5RCZS</t>
  </si>
  <si>
    <t>B0CDDLKTVH</t>
  </si>
  <si>
    <t>B0CDDBZBT6</t>
  </si>
  <si>
    <t>B0CDDGMN4F</t>
  </si>
  <si>
    <t>B0CDD7VBCR</t>
  </si>
  <si>
    <t>B0CDDSRTVB</t>
  </si>
  <si>
    <t>B0CDD9N5J6</t>
  </si>
  <si>
    <t>B0CDDNVG5G</t>
  </si>
  <si>
    <t>B0CDDCNQM7</t>
  </si>
  <si>
    <t>B0CDD861B9</t>
  </si>
  <si>
    <t>B0CDDJDTNS</t>
  </si>
  <si>
    <t>B0CDDMBCYL</t>
  </si>
  <si>
    <t>B0CDDHK81S</t>
  </si>
  <si>
    <t>B0CDDH7CMJ</t>
  </si>
  <si>
    <t>B0CDDF38GS</t>
  </si>
  <si>
    <t>B0CDDH7ZHT</t>
  </si>
  <si>
    <t>B0CDDCNBPS</t>
  </si>
  <si>
    <t>B0CDDFZZX2</t>
  </si>
  <si>
    <t>B0CDDS3D36</t>
  </si>
  <si>
    <t>B0CDDB3TMG</t>
  </si>
  <si>
    <t>B0CDDR32YD</t>
  </si>
  <si>
    <t>B0CDDCJKV9</t>
  </si>
  <si>
    <t>B0CDDNC37N</t>
  </si>
  <si>
    <t>B0CDDHRWMN</t>
  </si>
  <si>
    <t>B0CDDQH92R</t>
  </si>
  <si>
    <t>B0CDD3R195</t>
  </si>
  <si>
    <t>B0CDDT4Y93</t>
  </si>
  <si>
    <t>B0CDD6LNCF</t>
  </si>
  <si>
    <t>B0CDD9DGX4</t>
  </si>
  <si>
    <t>B0CDDN7HPJ</t>
  </si>
  <si>
    <t>B0CDDN7T2H</t>
  </si>
  <si>
    <t>B0CDD9L5P8</t>
  </si>
  <si>
    <t>B0CDDT4Y95</t>
  </si>
  <si>
    <t>B0CDDDZ48V</t>
  </si>
  <si>
    <t>B0CDDNQ8G4</t>
  </si>
  <si>
    <t>B0CDDJS3RC</t>
  </si>
  <si>
    <t>B0CDD3H357</t>
  </si>
  <si>
    <t>B0CDDG4WWZ</t>
  </si>
  <si>
    <t>B0CDDGM2YF</t>
  </si>
  <si>
    <t>B0CDDCHM9Y</t>
  </si>
  <si>
    <t>B0CDDKZ73Y</t>
  </si>
  <si>
    <t>B0CDDDGZ28</t>
  </si>
  <si>
    <t>B0CDDR1MCL</t>
  </si>
  <si>
    <t>B0CDDQJ7JH</t>
  </si>
  <si>
    <t>B0CDD481PY</t>
  </si>
  <si>
    <t>B0CDDH68QW</t>
  </si>
  <si>
    <t>B0CDD9DH5L</t>
  </si>
  <si>
    <t>B0CDDMG1WJ</t>
  </si>
  <si>
    <t>B0CDDQGN2M</t>
  </si>
  <si>
    <t>B0CDD5F3N5</t>
  </si>
  <si>
    <t>B0CDDMVM82</t>
  </si>
  <si>
    <t>B0CDDP784J</t>
  </si>
  <si>
    <t>B0CDD9HFJT</t>
  </si>
  <si>
    <t>B0CDDPCL8G</t>
  </si>
  <si>
    <t>B0CDD5Q16R</t>
  </si>
  <si>
    <t>B0CDDGKS87</t>
  </si>
  <si>
    <t>B0CDD7622M</t>
  </si>
  <si>
    <t>B0CDDFZPL4</t>
  </si>
  <si>
    <t>B0CDDJL6ZW</t>
  </si>
  <si>
    <t>B0CDDHMDQS</t>
  </si>
  <si>
    <t>B0CDDNJ64N</t>
  </si>
  <si>
    <t>B0CDDMDHH7</t>
  </si>
  <si>
    <t>B0CDD59H41</t>
  </si>
  <si>
    <t>B0CDDKTTZW</t>
  </si>
  <si>
    <t>B0CDDD312F</t>
  </si>
  <si>
    <t>4227210208</t>
  </si>
  <si>
    <t>4227210209</t>
  </si>
  <si>
    <t>4227210206</t>
  </si>
  <si>
    <t>4227210205</t>
  </si>
  <si>
    <t>4227210204</t>
  </si>
  <si>
    <t>4227210207</t>
  </si>
  <si>
    <t>4227800808</t>
  </si>
  <si>
    <t>4227800806</t>
  </si>
  <si>
    <t>4227800805</t>
  </si>
  <si>
    <t>4227800804</t>
  </si>
  <si>
    <t>4227800807</t>
  </si>
  <si>
    <t>4227220608</t>
  </si>
  <si>
    <t>4227220609</t>
  </si>
  <si>
    <t>4227220606</t>
  </si>
  <si>
    <t>4227220605</t>
  </si>
  <si>
    <t>4227220604</t>
  </si>
  <si>
    <t>4227220607</t>
  </si>
  <si>
    <t>4227220508</t>
  </si>
  <si>
    <t>4227220509</t>
  </si>
  <si>
    <t>4227220506</t>
  </si>
  <si>
    <t>4227220505</t>
  </si>
  <si>
    <t>4227220504</t>
  </si>
  <si>
    <t>4227220507</t>
  </si>
  <si>
    <t>2015017-1025-10</t>
  </si>
  <si>
    <t>2015017-1025-11</t>
  </si>
  <si>
    <t>2015017-1025-8</t>
  </si>
  <si>
    <t>2015017-1025-9</t>
  </si>
  <si>
    <t>2015017-1025-12</t>
  </si>
  <si>
    <t>3302716-123-2XL</t>
  </si>
  <si>
    <t>3302716-123-3XL</t>
  </si>
  <si>
    <t>3302716-123-4XL</t>
  </si>
  <si>
    <t>3302716-123-L</t>
  </si>
  <si>
    <t>3302716-123-M</t>
  </si>
  <si>
    <t>3302716-123-S</t>
  </si>
  <si>
    <t>3302716-12-3XL</t>
  </si>
  <si>
    <t>3302716-123-XL</t>
  </si>
  <si>
    <t>3567316-12-3XL</t>
  </si>
  <si>
    <t>3567316-123-XL</t>
  </si>
  <si>
    <t>3570516-123-XL</t>
  </si>
  <si>
    <t>3570516-12-3XL</t>
  </si>
  <si>
    <t>closeout</t>
  </si>
  <si>
    <t>TECHSTAR ACUMEN LE PANTS 28</t>
  </si>
  <si>
    <t>TECHSTAR ACUMEN LE PANTS 30</t>
  </si>
  <si>
    <t>TECHSTAR ACUMEN LE PANTS 32</t>
  </si>
  <si>
    <t>TECHSTAR ACUMEN LE PANTS 34</t>
  </si>
  <si>
    <t>TECHSTAR ACUMEN LE PANTS 36</t>
  </si>
  <si>
    <t>TECHSTAR ACUMEN LE PANTS 38</t>
  </si>
  <si>
    <t>TECHSTAR ACUMEN LE PANTS 40</t>
  </si>
  <si>
    <t>TECHSTAR LE DAYTONA 23 PANTS 28</t>
  </si>
  <si>
    <t>TECHSTAR LE DAYTONA 23 PANTS 30</t>
  </si>
  <si>
    <t>TECHSTAR LE DAYTONA 23 PANTS 32</t>
  </si>
  <si>
    <t>TECHSTAR LE DAYTONA 23 PANTS 34</t>
  </si>
  <si>
    <t>TECHSTAR LE DAYTONA 23 PANTS 36</t>
  </si>
  <si>
    <t>TECHSTAR LE DAYTONA 23 PANTS 38</t>
  </si>
  <si>
    <t>TECHSTAR LE DAYTONA 23 PANTS 40</t>
  </si>
  <si>
    <t>SUPERTECH LE LASER 23 PANTS 28</t>
  </si>
  <si>
    <t>SUPERTECH LE LASER 23 PANTS 30</t>
  </si>
  <si>
    <t>SUPERTECH LE LASER 23 PANTS 32</t>
  </si>
  <si>
    <t>SUPERTECH LE LASER 23 PANTS 34</t>
  </si>
  <si>
    <t>SUPERTECH LE LASER 23 PANTS 36</t>
  </si>
  <si>
    <t>SUPERTECH LE LASER 23 PANTS 38</t>
  </si>
  <si>
    <t>SUPERTECH LE LASER 23 PANTS 40</t>
  </si>
  <si>
    <t>3510-0178</t>
  </si>
  <si>
    <t>3510-0176</t>
  </si>
  <si>
    <t>4300424-9610-4XL</t>
  </si>
  <si>
    <t>MO.ST.EQ TARTAN SHIRT TAR GRAY BLACK 4XL</t>
  </si>
  <si>
    <t>2820-6557</t>
  </si>
  <si>
    <t>4300424-9610-3XL</t>
  </si>
  <si>
    <t>MO.ST.EQ TARTAN SHIRT TAR GRAY BLACK 3XL</t>
  </si>
  <si>
    <t>2820-6475</t>
  </si>
  <si>
    <t>4300424-9610-XXL</t>
  </si>
  <si>
    <t>MO.ST.EQ TARTAN SHIRT TAR GRAY BLACK XXL</t>
  </si>
  <si>
    <t>2820-6474</t>
  </si>
  <si>
    <t>4300424-9610- XL</t>
  </si>
  <si>
    <t>2820-6473</t>
  </si>
  <si>
    <t>2820-6472</t>
  </si>
  <si>
    <t>2820-6471</t>
  </si>
  <si>
    <t>2820-6556</t>
  </si>
  <si>
    <t>4300424-3136-4XL</t>
  </si>
  <si>
    <t>MO.ST.EQ TARTAN SHIRT FLAME RED BLACK 4XL</t>
  </si>
  <si>
    <t>2820-6559</t>
  </si>
  <si>
    <t>4300424-3136-3XL</t>
  </si>
  <si>
    <t>MO.ST.EQ TARTAN SHIRT FLAME RED BLACK 3XL</t>
  </si>
  <si>
    <t>2820-6470</t>
  </si>
  <si>
    <t>4300424-3136-XXL</t>
  </si>
  <si>
    <t>MO.ST.EQ TARTAN SHIRT FLAME RED BLACK XXL</t>
  </si>
  <si>
    <t>2820-6469</t>
  </si>
  <si>
    <t>2820-6468</t>
  </si>
  <si>
    <t>2820-6467</t>
  </si>
  <si>
    <t>2820-6466</t>
  </si>
  <si>
    <t>2820-6558</t>
  </si>
  <si>
    <t>4201824-1463-4XL</t>
  </si>
  <si>
    <t>MO.ST.EQ HYBRID HOODED JACKET BLACK FLAME RED 4XL</t>
  </si>
  <si>
    <t>2820-6555</t>
  </si>
  <si>
    <t>4201824-1463-3XL</t>
  </si>
  <si>
    <t>MO.ST.EQ HYBRID HOODED JACKET BLACK FLAME RED 3XL</t>
  </si>
  <si>
    <t>2820-6554</t>
  </si>
  <si>
    <t>4201824-1463-XXL</t>
  </si>
  <si>
    <t>MO.ST.EQ HYBRID HOODED JACKET BLACK FLAME RED XXL</t>
  </si>
  <si>
    <t>2820-6553</t>
  </si>
  <si>
    <t>2820-6552</t>
  </si>
  <si>
    <t>2820-6551</t>
  </si>
  <si>
    <t>2820-6550</t>
  </si>
  <si>
    <t>2820-6549</t>
  </si>
  <si>
    <t>4201824-10-4XL</t>
  </si>
  <si>
    <t>MO.ST.EQ HYBRID HOODED JACKET BLACK 4XL</t>
  </si>
  <si>
    <t>2820-6548</t>
  </si>
  <si>
    <t>4201824-10-3XL</t>
  </si>
  <si>
    <t>MO.ST.EQ HYBRID HOODED JACKET BLACK 3XL</t>
  </si>
  <si>
    <t>2820-6547</t>
  </si>
  <si>
    <t>4201824-10-XXL</t>
  </si>
  <si>
    <t>MO.ST.EQ HYBRID HOODED JACKET BLACK XXL</t>
  </si>
  <si>
    <t>2820-6546</t>
  </si>
  <si>
    <t>2820-6545</t>
  </si>
  <si>
    <t>2820-6544</t>
  </si>
  <si>
    <t>2820-6543</t>
  </si>
  <si>
    <t>2820-6542</t>
  </si>
  <si>
    <t>3625524-111-4XL</t>
  </si>
  <si>
    <t>ST-7 2L GORE-TEX PANTS BLACK DARK GRAY 4XL</t>
  </si>
  <si>
    <t>2855-0653</t>
  </si>
  <si>
    <t>3625524-111-3XL</t>
  </si>
  <si>
    <t>ST-7 2L GORE-TEX PANTS BLACK DARK GRAY 3XL</t>
  </si>
  <si>
    <t>2855-0652</t>
  </si>
  <si>
    <t>3625524-111-XXL</t>
  </si>
  <si>
    <t>ST-7 2L GORE-TEX PANTS BLACK DARK GRAY XXL</t>
  </si>
  <si>
    <t>2855-0651</t>
  </si>
  <si>
    <t>2855-0650</t>
  </si>
  <si>
    <t>2855-0649</t>
  </si>
  <si>
    <t>2855-0648</t>
  </si>
  <si>
    <t>2855-0647</t>
  </si>
  <si>
    <t>3604124-9174-4XL</t>
  </si>
  <si>
    <t>ST-7 2L GORE-TEX JACKET ICE GRAY DARK BLUE BLACK 4XL</t>
  </si>
  <si>
    <t>2820-6499</t>
  </si>
  <si>
    <t>3604124-9174-3XL</t>
  </si>
  <si>
    <t>ST-7 2L GORE-TEX JACKET ICE GRAY DARK BLUE BLACK 3XL</t>
  </si>
  <si>
    <t>2820-6498</t>
  </si>
  <si>
    <t>3604124-9174-XXL</t>
  </si>
  <si>
    <t>ST-7 2L GORE-TEX JACKET ICE GRAY DARK BLUE BLACK XXL</t>
  </si>
  <si>
    <t>2820-6497</t>
  </si>
  <si>
    <t>3604124-9174- XL</t>
  </si>
  <si>
    <t>2820-6496</t>
  </si>
  <si>
    <t>2820-6495</t>
  </si>
  <si>
    <t>2820-6494</t>
  </si>
  <si>
    <t>2820-6493</t>
  </si>
  <si>
    <t>3604124-8011-4XL</t>
  </si>
  <si>
    <t>ST-7 2L GORE-TEX JACKET GOBI BROWN BLACK 4XL</t>
  </si>
  <si>
    <t>2820-6506</t>
  </si>
  <si>
    <t>3604124-8011-3XL</t>
  </si>
  <si>
    <t>ST-7 2L GORE-TEX JACKET GOBI BROWN BLACK 3XL</t>
  </si>
  <si>
    <t>2820-6505</t>
  </si>
  <si>
    <t>3604124-8011-XXL</t>
  </si>
  <si>
    <t>ST-7 2L GORE-TEX JACKET GOBI BROWN BLACK XXL</t>
  </si>
  <si>
    <t>2820-6504</t>
  </si>
  <si>
    <t>3604124-8011- XL</t>
  </si>
  <si>
    <t>2820-6503</t>
  </si>
  <si>
    <t>2820-6502</t>
  </si>
  <si>
    <t>2820-6501</t>
  </si>
  <si>
    <t>2820-6500</t>
  </si>
  <si>
    <t>3604124-111-4XL</t>
  </si>
  <si>
    <t>ST-7 2L GORE-TEX JACKET BLACK DARK GRAY 4XL</t>
  </si>
  <si>
    <t>2820-6492</t>
  </si>
  <si>
    <t>3604124-111-3XL</t>
  </si>
  <si>
    <t>ST-7 2L GORE-TEX JACKET BLACK DARK GRAY 3XL</t>
  </si>
  <si>
    <t>2820-6491</t>
  </si>
  <si>
    <t>3604124-111-XXL</t>
  </si>
  <si>
    <t>ST-7 2L GORE-TEX JACKET BLACK DARK GRAY XXL</t>
  </si>
  <si>
    <t>2820-6490</t>
  </si>
  <si>
    <t>2820-6489</t>
  </si>
  <si>
    <t>2820-6488</t>
  </si>
  <si>
    <t>2820-6487</t>
  </si>
  <si>
    <t>2820-6486</t>
  </si>
  <si>
    <t>3330-7806</t>
  </si>
  <si>
    <t>3330-7805</t>
  </si>
  <si>
    <t>3330-7804</t>
  </si>
  <si>
    <t>3330-7803</t>
  </si>
  <si>
    <t>3330-7802</t>
  </si>
  <si>
    <t>3330-7801</t>
  </si>
  <si>
    <t>3330-7800</t>
  </si>
  <si>
    <t>3330-7799</t>
  </si>
  <si>
    <t>3330-7798</t>
  </si>
  <si>
    <t>3330-7797</t>
  </si>
  <si>
    <t>3330-7796</t>
  </si>
  <si>
    <t>3330-7795</t>
  </si>
  <si>
    <t>3330-7794</t>
  </si>
  <si>
    <t>3330-7793</t>
  </si>
  <si>
    <t>3330-7792</t>
  </si>
  <si>
    <t>3535924-10- XL</t>
  </si>
  <si>
    <t>4228000577</t>
  </si>
  <si>
    <t>3302-0940</t>
  </si>
  <si>
    <t>4228000576</t>
  </si>
  <si>
    <t>3302-0939</t>
  </si>
  <si>
    <t>4228000575</t>
  </si>
  <si>
    <t>3302-0938</t>
  </si>
  <si>
    <t>4228000574</t>
  </si>
  <si>
    <t>3302-0937</t>
  </si>
  <si>
    <t>3535924-10- XS</t>
  </si>
  <si>
    <t>4228000573</t>
  </si>
  <si>
    <t>3302-0936</t>
  </si>
  <si>
    <t>3525924-111-3XL</t>
  </si>
  <si>
    <t>TOURER W-7 V2 DRYSTAR GLOVES BLACK DARK GRAY 3XL</t>
  </si>
  <si>
    <t>3310-1015</t>
  </si>
  <si>
    <t>3525924-111-XXL</t>
  </si>
  <si>
    <t>TOURER W-7 V2 DRYSTAR GLOVES BLACK DARK GRAY XXL</t>
  </si>
  <si>
    <t>4228007508</t>
  </si>
  <si>
    <t>3310-1014</t>
  </si>
  <si>
    <t>3525924-111- XL</t>
  </si>
  <si>
    <t>4228007507</t>
  </si>
  <si>
    <t>3310-1013</t>
  </si>
  <si>
    <t>4228007506</t>
  </si>
  <si>
    <t>3310-1012</t>
  </si>
  <si>
    <t>4228007505</t>
  </si>
  <si>
    <t>3310-1011</t>
  </si>
  <si>
    <t>4228007504</t>
  </si>
  <si>
    <t>3310-1010</t>
  </si>
  <si>
    <t>3525924-10-3XL</t>
  </si>
  <si>
    <t>TOURER W-7 V2 DRYSTAR GLOVES BLACK 3XL</t>
  </si>
  <si>
    <t>4228000509</t>
  </si>
  <si>
    <t>3310-1009</t>
  </si>
  <si>
    <t>3525924-10-XXL</t>
  </si>
  <si>
    <t>TOURER W-7 V2 DRYSTAR GLOVES BLACK XXL</t>
  </si>
  <si>
    <t>4228000508</t>
  </si>
  <si>
    <t>3310-1008</t>
  </si>
  <si>
    <t>3525924-10- XL</t>
  </si>
  <si>
    <t>4228000507</t>
  </si>
  <si>
    <t>3310-1007</t>
  </si>
  <si>
    <t>4228000506</t>
  </si>
  <si>
    <t>3310-1006</t>
  </si>
  <si>
    <t>4228000505</t>
  </si>
  <si>
    <t>3310-1005</t>
  </si>
  <si>
    <t>4228000504</t>
  </si>
  <si>
    <t>3310-1004</t>
  </si>
  <si>
    <t>3521524-10-3XL</t>
  </si>
  <si>
    <t>XT-5 GORE-TEX GLOVES BLACK 3XL</t>
  </si>
  <si>
    <t>3310-0997</t>
  </si>
  <si>
    <t>3521524-10-XXL</t>
  </si>
  <si>
    <t>XT-5 GORE-TEX GLOVES BLACK XXL</t>
  </si>
  <si>
    <t>3310-0996</t>
  </si>
  <si>
    <t>3310-0995</t>
  </si>
  <si>
    <t>3310-0994</t>
  </si>
  <si>
    <t>3310-0993</t>
  </si>
  <si>
    <t>3310-0992</t>
  </si>
  <si>
    <t>2823-0391</t>
  </si>
  <si>
    <t>2823-0390</t>
  </si>
  <si>
    <t>2823-0389</t>
  </si>
  <si>
    <t>2823-0388</t>
  </si>
  <si>
    <t>2823-0387</t>
  </si>
  <si>
    <t>2823-0386</t>
  </si>
  <si>
    <t>2823-0385</t>
  </si>
  <si>
    <t>3328524-7202-40</t>
  </si>
  <si>
    <t>COPPER V3 DENIM PANTS RINSE BLUE 40</t>
  </si>
  <si>
    <t>2821-1497</t>
  </si>
  <si>
    <t>3328524-7202-38</t>
  </si>
  <si>
    <t>COPPER V3 DENIM PANTS RINSE BLUE 38</t>
  </si>
  <si>
    <t>2821-1496</t>
  </si>
  <si>
    <t>3328524-7202-36</t>
  </si>
  <si>
    <t>COPPER V3 DENIM PANTS RINSE BLUE 36</t>
  </si>
  <si>
    <t>2821-1495</t>
  </si>
  <si>
    <t>3328524-7202-34</t>
  </si>
  <si>
    <t>COPPER V3 DENIM PANTS RINSE BLUE 34</t>
  </si>
  <si>
    <t>2821-1494</t>
  </si>
  <si>
    <t>3328524-7202-33</t>
  </si>
  <si>
    <t>COPPER V3 DENIM PANTS RINSE BLUE 33</t>
  </si>
  <si>
    <t>2821-1515</t>
  </si>
  <si>
    <t>3328524-7202-32</t>
  </si>
  <si>
    <t>COPPER V3 DENIM PANTS RINSE BLUE 32</t>
  </si>
  <si>
    <t>2821-1493</t>
  </si>
  <si>
    <t>3328524-7202-31</t>
  </si>
  <si>
    <t>COPPER V3 DENIM PANTS RINSE BLUE 31</t>
  </si>
  <si>
    <t>2821-1514</t>
  </si>
  <si>
    <t>3328524-7202-30</t>
  </si>
  <si>
    <t>COPPER V3 DENIM PANTS RINSE BLUE 30</t>
  </si>
  <si>
    <t>2821-1492</t>
  </si>
  <si>
    <t>3328524-7202-28</t>
  </si>
  <si>
    <t>COPPER V3 DENIM PANTS RINSE BLUE 28</t>
  </si>
  <si>
    <t>2821-1491</t>
  </si>
  <si>
    <t>3328524-1202-40</t>
  </si>
  <si>
    <t>COPPER V3 DENIM PANTS BLACK RINSE 40</t>
  </si>
  <si>
    <t>2821-1490</t>
  </si>
  <si>
    <t>3328524-1202-38</t>
  </si>
  <si>
    <t>COPPER V3 DENIM PANTS BLACK RINSE 38</t>
  </si>
  <si>
    <t>2821-1489</t>
  </si>
  <si>
    <t>3328524-1202-36</t>
  </si>
  <si>
    <t>COPPER V3 DENIM PANTS BLACK RINSE 36</t>
  </si>
  <si>
    <t>2821-1488</t>
  </si>
  <si>
    <t>3328524-1202-34</t>
  </si>
  <si>
    <t>COPPER V3 DENIM PANTS BLACK RINSE 34</t>
  </si>
  <si>
    <t>2821-1487</t>
  </si>
  <si>
    <t>3328524-1202-33</t>
  </si>
  <si>
    <t>COPPER V3 DENIM PANTS BLACK RINSE 33</t>
  </si>
  <si>
    <t>2821-1513</t>
  </si>
  <si>
    <t>3328524-1202-32</t>
  </si>
  <si>
    <t>COPPER V3 DENIM PANTS BLACK RINSE 32</t>
  </si>
  <si>
    <t>2821-1486</t>
  </si>
  <si>
    <t>3328524-1202-31</t>
  </si>
  <si>
    <t>COPPER V3 DENIM PANTS BLACK RINSE 31</t>
  </si>
  <si>
    <t>2821-1512</t>
  </si>
  <si>
    <t>3328524-1202-30</t>
  </si>
  <si>
    <t>COPPER V3 DENIM PANTS BLACK RINSE 30</t>
  </si>
  <si>
    <t>2821-1485</t>
  </si>
  <si>
    <t>3328524-1202-28</t>
  </si>
  <si>
    <t>COPPER V3 DENIM PANTS BLACK RINSE 28</t>
  </si>
  <si>
    <t>2821-1484</t>
  </si>
  <si>
    <t>3325024-7202-40</t>
  </si>
  <si>
    <t>CULT-8 STRETCH DENIM PANTS RINSE BLUE 40</t>
  </si>
  <si>
    <t>2821-1504</t>
  </si>
  <si>
    <t>3325024-7202-38</t>
  </si>
  <si>
    <t>CULT-8 STRETCH DENIM PANTS RINSE BLUE 38</t>
  </si>
  <si>
    <t>2821-1503</t>
  </si>
  <si>
    <t>3325024-7202-36</t>
  </si>
  <si>
    <t>CULT-8 STRETCH DENIM PANTS RINSE BLUE 36</t>
  </si>
  <si>
    <t>2821-1502</t>
  </si>
  <si>
    <t>3325024-7202-34</t>
  </si>
  <si>
    <t>CULT-8 STRETCH DENIM PANTS RINSE BLUE 34</t>
  </si>
  <si>
    <t>2821-1501</t>
  </si>
  <si>
    <t>3325024-7202-33</t>
  </si>
  <si>
    <t>CULT-8 STRETCH DENIM PANTS RINSE BLUE 33</t>
  </si>
  <si>
    <t>2821-1517</t>
  </si>
  <si>
    <t>3325024-7202-32</t>
  </si>
  <si>
    <t>CULT-8 STRETCH DENIM PANTS RINSE BLUE 32</t>
  </si>
  <si>
    <t>2821-1500</t>
  </si>
  <si>
    <t>3325024-7202-31</t>
  </si>
  <si>
    <t>CULT-8 STRETCH DENIM PANTS RINSE BLUE 31</t>
  </si>
  <si>
    <t>2821-1516</t>
  </si>
  <si>
    <t>3325024-7202-30</t>
  </si>
  <si>
    <t>CULT-8 STRETCH DENIM PANTS RINSE BLUE 30</t>
  </si>
  <si>
    <t>2821-1499</t>
  </si>
  <si>
    <t>3325024-7202-28</t>
  </si>
  <si>
    <t>CULT-8 STRETCH DENIM PANTS RINSE BLUE 28</t>
  </si>
  <si>
    <t>2821-1498</t>
  </si>
  <si>
    <t>3325024-1202-40</t>
  </si>
  <si>
    <t>CULT-8 STRETCH DENIM PANTS BLACK RINSE 40</t>
  </si>
  <si>
    <t>2821-1511</t>
  </si>
  <si>
    <t>3325024-1202-38</t>
  </si>
  <si>
    <t>CULT-8 STRETCH DENIM PANTS BLACK RINSE 38</t>
  </si>
  <si>
    <t>2821-1510</t>
  </si>
  <si>
    <t>3325024-1202-36</t>
  </si>
  <si>
    <t>CULT-8 STRETCH DENIM PANTS BLACK RINSE 36</t>
  </si>
  <si>
    <t>2821-1509</t>
  </si>
  <si>
    <t>3325024-1202-34</t>
  </si>
  <si>
    <t>CULT-8 STRETCH DENIM PANTS BLACK RINSE 34</t>
  </si>
  <si>
    <t>2821-1508</t>
  </si>
  <si>
    <t>3325024-1202-33</t>
  </si>
  <si>
    <t>CULT-8 STRETCH DENIM PANTS BLACK RINSE 33</t>
  </si>
  <si>
    <t>2821-1519</t>
  </si>
  <si>
    <t>3325024-1202-32</t>
  </si>
  <si>
    <t>CULT-8 STRETCH DENIM PANTS BLACK RINSE 32</t>
  </si>
  <si>
    <t>2821-1507</t>
  </si>
  <si>
    <t>3325024-1202-31</t>
  </si>
  <si>
    <t>CULT-8 STRETCH DENIM PANTS BLACK RINSE 31</t>
  </si>
  <si>
    <t>2821-1518</t>
  </si>
  <si>
    <t>3325024-1202-30</t>
  </si>
  <si>
    <t>CULT-8 STRETCH DENIM PANTS BLACK RINSE 30</t>
  </si>
  <si>
    <t>2821-1506</t>
  </si>
  <si>
    <t>3325024-1202-28</t>
  </si>
  <si>
    <t>CULT-8 STRETCH DENIM PANTS BLACK RINSE 28</t>
  </si>
  <si>
    <t>2821-1505</t>
  </si>
  <si>
    <t>3201424-8016-4XL</t>
  </si>
  <si>
    <t>MO.ST.EQ FIELD WP PRIMALOFT® JACKET SAND MILITARY 4XL</t>
  </si>
  <si>
    <t>2820-6520</t>
  </si>
  <si>
    <t>3201424-8016-3XL</t>
  </si>
  <si>
    <t>MO.ST.EQ FIELD WP PRIMALOFT® JACKET SAND MILITARY 3XL</t>
  </si>
  <si>
    <t>2820-6519</t>
  </si>
  <si>
    <t>3201424-8016-XXL</t>
  </si>
  <si>
    <t>MO.ST.EQ FIELD WP PRIMALOFT® JACKET SAND MILITARY XXL</t>
  </si>
  <si>
    <t>2820-6518</t>
  </si>
  <si>
    <t>3201424-8016- XL</t>
  </si>
  <si>
    <t>2820-6517</t>
  </si>
  <si>
    <t>2820-6516</t>
  </si>
  <si>
    <t>2820-6515</t>
  </si>
  <si>
    <t>2820-6514</t>
  </si>
  <si>
    <t>3201424-10-4XL</t>
  </si>
  <si>
    <t>MO.ST.EQ FIELD WP PRIMALOFT® JACKET BLACK 4XL</t>
  </si>
  <si>
    <t>2820-6513</t>
  </si>
  <si>
    <t>3201424-10-3XL</t>
  </si>
  <si>
    <t>MO.ST.EQ FIELD WP PRIMALOFT® JACKET BLACK 3XL</t>
  </si>
  <si>
    <t>2820-6512</t>
  </si>
  <si>
    <t>3201424-10-XXL</t>
  </si>
  <si>
    <t>MO.ST.EQ FIELD WP PRIMALOFT® JACKET BLACK XXL</t>
  </si>
  <si>
    <t>2820-6511</t>
  </si>
  <si>
    <t>3201424-10- XL</t>
  </si>
  <si>
    <t>2820-6510</t>
  </si>
  <si>
    <t>2820-6509</t>
  </si>
  <si>
    <t>2820-6508</t>
  </si>
  <si>
    <t>2820-6507</t>
  </si>
  <si>
    <t>3110524-1100-46</t>
  </si>
  <si>
    <t>STELLA GP PLUS V4 LEATHER JACKET BLACK BLACK 46</t>
  </si>
  <si>
    <t>2813-1053</t>
  </si>
  <si>
    <t>3110524-1100-44</t>
  </si>
  <si>
    <t>STELLA GP PLUS V4 LEATHER JACKET BLACK BLACK 44</t>
  </si>
  <si>
    <t>2813-1052</t>
  </si>
  <si>
    <t>3110524-1100-42</t>
  </si>
  <si>
    <t>STELLA GP PLUS V4 LEATHER JACKET BLACK BLACK 42</t>
  </si>
  <si>
    <t>2813-1051</t>
  </si>
  <si>
    <t>3110524-1100-40</t>
  </si>
  <si>
    <t>STELLA GP PLUS V4 LEATHER JACKET BLACK BLACK 40</t>
  </si>
  <si>
    <t>2813-1050</t>
  </si>
  <si>
    <t>3110524-1100-38</t>
  </si>
  <si>
    <t>STELLA GP PLUS V4 LEATHER JACKET BLACK BLACK 38</t>
  </si>
  <si>
    <t>2813-1049</t>
  </si>
  <si>
    <t>3100524-12-60</t>
  </si>
  <si>
    <t>GP PLUS V4 LEATHER JACKET BLACK WHITE 60</t>
  </si>
  <si>
    <t>2810-4042</t>
  </si>
  <si>
    <t>3100524-12-58</t>
  </si>
  <si>
    <t>GP PLUS V4 LEATHER JACKET BLACK WHITE 58</t>
  </si>
  <si>
    <t>2810-4041</t>
  </si>
  <si>
    <t>3100524-12-56</t>
  </si>
  <si>
    <t>GP PLUS V4 LEATHER JACKET BLACK WHITE 56</t>
  </si>
  <si>
    <t>2810-4040</t>
  </si>
  <si>
    <t>3100524-12-54</t>
  </si>
  <si>
    <t>GP PLUS V4 LEATHER JACKET BLACK WHITE 54</t>
  </si>
  <si>
    <t>2810-4039</t>
  </si>
  <si>
    <t>3100524-12-52</t>
  </si>
  <si>
    <t>GP PLUS V4 LEATHER JACKET BLACK WHITE 52</t>
  </si>
  <si>
    <t>2810-4038</t>
  </si>
  <si>
    <t>3100524-12-50</t>
  </si>
  <si>
    <t>GP PLUS V4 LEATHER JACKET BLACK WHITE 50</t>
  </si>
  <si>
    <t>2810-4037</t>
  </si>
  <si>
    <t>3100524-12-48</t>
  </si>
  <si>
    <t>GP PLUS V4 LEATHER JACKET BLACK WHITE 48</t>
  </si>
  <si>
    <t>2810-4036</t>
  </si>
  <si>
    <t>3100524-1100-62</t>
  </si>
  <si>
    <t>GP PLUS V4 LEATHER JACKET BLACK BLACK 62</t>
  </si>
  <si>
    <t>2810-4035</t>
  </si>
  <si>
    <t>3100524-1100-60</t>
  </si>
  <si>
    <t>GP PLUS V4 LEATHER JACKET BLACK BLACK 60</t>
  </si>
  <si>
    <t>2810-4034</t>
  </si>
  <si>
    <t>3100524-1100-58</t>
  </si>
  <si>
    <t>GP PLUS V4 LEATHER JACKET BLACK BLACK 58</t>
  </si>
  <si>
    <t>2810-4033</t>
  </si>
  <si>
    <t>3100524-1100-56</t>
  </si>
  <si>
    <t>GP PLUS V4 LEATHER JACKET BLACK BLACK 56</t>
  </si>
  <si>
    <t>2810-4032</t>
  </si>
  <si>
    <t>3100524-1100-54</t>
  </si>
  <si>
    <t>GP PLUS V4 LEATHER JACKET BLACK BLACK 54</t>
  </si>
  <si>
    <t>2810-4031</t>
  </si>
  <si>
    <t>3100524-1100-52</t>
  </si>
  <si>
    <t>GP PLUS V4 LEATHER JACKET BLACK BLACK 52</t>
  </si>
  <si>
    <t>2810-4030</t>
  </si>
  <si>
    <t>3100524-1100-50</t>
  </si>
  <si>
    <t>GP PLUS V4 LEATHER JACKET BLACK BLACK 50</t>
  </si>
  <si>
    <t>2810-4029</t>
  </si>
  <si>
    <t>3100524-1100-48</t>
  </si>
  <si>
    <t>GP PLUS V4 LEATHER JACKET BLACK BLACK 48</t>
  </si>
  <si>
    <t>2810-4028</t>
  </si>
  <si>
    <t>2654124-1342- 14</t>
  </si>
  <si>
    <t>3405-3331</t>
  </si>
  <si>
    <t>2654124-1342-135</t>
  </si>
  <si>
    <t>SPEEDFLIGHT SHOES BLACK BRIGHT RED WHITE 135</t>
  </si>
  <si>
    <t>3405-3330</t>
  </si>
  <si>
    <t>2654124-1342- 13</t>
  </si>
  <si>
    <t>3405-3295</t>
  </si>
  <si>
    <t>2654124-1342-125</t>
  </si>
  <si>
    <t>SPEEDFLIGHT SHOES BLACK BRIGHT RED WHITE 125</t>
  </si>
  <si>
    <t>3405-3329</t>
  </si>
  <si>
    <t>2654124-1342- 12</t>
  </si>
  <si>
    <t>3405-3294</t>
  </si>
  <si>
    <t>2654124-1342-115</t>
  </si>
  <si>
    <t>SPEEDFLIGHT SHOES BLACK BRIGHT RED WHITE 115</t>
  </si>
  <si>
    <t>3405-3293</t>
  </si>
  <si>
    <t>2654124-1342- 11</t>
  </si>
  <si>
    <t>3405-3292</t>
  </si>
  <si>
    <t>2654124-1342-105</t>
  </si>
  <si>
    <t>SPEEDFLIGHT SHOES BLACK BRIGHT RED WHITE 105</t>
  </si>
  <si>
    <t>3405-3291</t>
  </si>
  <si>
    <t>2654124-1342- 10</t>
  </si>
  <si>
    <t>3405-3290</t>
  </si>
  <si>
    <t>2654124-1342-9.5</t>
  </si>
  <si>
    <t>SPEEDFLIGHT SHOES BLACK BRIGHT RED WHITE 9.5</t>
  </si>
  <si>
    <t>3405-3289</t>
  </si>
  <si>
    <t>3405-3288</t>
  </si>
  <si>
    <t>2654124-1342-8.5</t>
  </si>
  <si>
    <t>SPEEDFLIGHT SHOES BLACK BRIGHT RED WHITE 8.5</t>
  </si>
  <si>
    <t>3405-3287</t>
  </si>
  <si>
    <t>3405-3286</t>
  </si>
  <si>
    <t>2654124-12- 14</t>
  </si>
  <si>
    <t>3405-3283</t>
  </si>
  <si>
    <t>2654124-12-135</t>
  </si>
  <si>
    <t>SPEEDFLIGHT SHOES BLACK WHITE 135</t>
  </si>
  <si>
    <t>3405-3315</t>
  </si>
  <si>
    <t>2654124-12- 13</t>
  </si>
  <si>
    <t>3405-3282</t>
  </si>
  <si>
    <t>2654124-12-125</t>
  </si>
  <si>
    <t>SPEEDFLIGHT SHOES BLACK WHITE 125</t>
  </si>
  <si>
    <t>3405-3314</t>
  </si>
  <si>
    <t>2654124-12- 12</t>
  </si>
  <si>
    <t>3405-3281</t>
  </si>
  <si>
    <t>2654124-12-115</t>
  </si>
  <si>
    <t>SPEEDFLIGHT SHOES BLACK WHITE 115</t>
  </si>
  <si>
    <t>3405-3280</t>
  </si>
  <si>
    <t>2654124-12- 11</t>
  </si>
  <si>
    <t>3405-3279</t>
  </si>
  <si>
    <t>2654124-12-105</t>
  </si>
  <si>
    <t>SPEEDFLIGHT SHOES BLACK WHITE 105</t>
  </si>
  <si>
    <t>3405-3278</t>
  </si>
  <si>
    <t>2654124-12- 10</t>
  </si>
  <si>
    <t>3405-3277</t>
  </si>
  <si>
    <t>2654124-12-9.5</t>
  </si>
  <si>
    <t>SPEEDFLIGHT SHOES BLACK WHITE 9.5</t>
  </si>
  <si>
    <t>3405-3276</t>
  </si>
  <si>
    <t>3405-3275</t>
  </si>
  <si>
    <t>2654124-12-8.5</t>
  </si>
  <si>
    <t>SPEEDFLIGHT SHOES BLACK WHITE 8.5</t>
  </si>
  <si>
    <t>3405-3274</t>
  </si>
  <si>
    <t>3405-3273</t>
  </si>
  <si>
    <t>2654124-1100- 14</t>
  </si>
  <si>
    <t>3405-3270</t>
  </si>
  <si>
    <t>2654124-1100-135</t>
  </si>
  <si>
    <t>SPEEDFLIGHT SHOES BLACK BLACK 135</t>
  </si>
  <si>
    <t>3405-3313</t>
  </si>
  <si>
    <t>2654124-1100- 13</t>
  </si>
  <si>
    <t>3405-3269</t>
  </si>
  <si>
    <t>2654124-1100-125</t>
  </si>
  <si>
    <t>SPEEDFLIGHT SHOES BLACK BLACK 125</t>
  </si>
  <si>
    <t>3405-3312</t>
  </si>
  <si>
    <t>2654124-1100- 12</t>
  </si>
  <si>
    <t>3405-3268</t>
  </si>
  <si>
    <t>2654124-1100-115</t>
  </si>
  <si>
    <t>SPEEDFLIGHT SHOES BLACK BLACK 115</t>
  </si>
  <si>
    <t>3405-3267</t>
  </si>
  <si>
    <t>2654124-1100- 11</t>
  </si>
  <si>
    <t>3405-3266</t>
  </si>
  <si>
    <t>2654124-1100-105</t>
  </si>
  <si>
    <t>SPEEDFLIGHT SHOES BLACK BLACK 105</t>
  </si>
  <si>
    <t>3405-3265</t>
  </si>
  <si>
    <t>2654124-1100- 10</t>
  </si>
  <si>
    <t>3405-3264</t>
  </si>
  <si>
    <t>2654124-1100-9.5</t>
  </si>
  <si>
    <t>SPEEDFLIGHT SHOES BLACK BLACK 9.5</t>
  </si>
  <si>
    <t>3405-3263</t>
  </si>
  <si>
    <t>3405-3262</t>
  </si>
  <si>
    <t>2654124-1100-8.5</t>
  </si>
  <si>
    <t>SPEEDFLIGHT SHOES BLACK BLACK 8.5</t>
  </si>
  <si>
    <t>3405-3261</t>
  </si>
  <si>
    <t>3405-3260</t>
  </si>
  <si>
    <t>2654124-1004- 14</t>
  </si>
  <si>
    <t>3405-3328</t>
  </si>
  <si>
    <t>2654124-1004-135</t>
  </si>
  <si>
    <t>SPEEDFLIGHT SHOES BLACK GRAY WHITE 135</t>
  </si>
  <si>
    <t>3405-3327</t>
  </si>
  <si>
    <t>2654124-1004- 13</t>
  </si>
  <si>
    <t>3405-3326</t>
  </si>
  <si>
    <t>2654124-1004-125</t>
  </si>
  <si>
    <t>SPEEDFLIGHT SHOES BLACK GRAY WHITE 125</t>
  </si>
  <si>
    <t>3405-3325</t>
  </si>
  <si>
    <t>2654124-1004- 12</t>
  </si>
  <si>
    <t>3405-3324</t>
  </si>
  <si>
    <t>2654124-1004-115</t>
  </si>
  <si>
    <t>SPEEDFLIGHT SHOES BLACK GRAY WHITE 115</t>
  </si>
  <si>
    <t>3405-3323</t>
  </si>
  <si>
    <t>2654124-1004- 11</t>
  </si>
  <si>
    <t>3405-3322</t>
  </si>
  <si>
    <t>2654124-1004-105</t>
  </si>
  <si>
    <t>SPEEDFLIGHT SHOES BLACK GRAY WHITE 105</t>
  </si>
  <si>
    <t>3405-3321</t>
  </si>
  <si>
    <t>2654124-1004- 10</t>
  </si>
  <si>
    <t>3405-3320</t>
  </si>
  <si>
    <t>2654124-1004-9.5</t>
  </si>
  <si>
    <t>SPEEDFLIGHT SHOES BLACK GRAY WHITE 9.5</t>
  </si>
  <si>
    <t>3405-3319</t>
  </si>
  <si>
    <t>3405-3318</t>
  </si>
  <si>
    <t>2654124-1004-8.5</t>
  </si>
  <si>
    <t>SPEEDFLIGHT SHOES BLACK GRAY WHITE 8.5</t>
  </si>
  <si>
    <t>3405-3317</t>
  </si>
  <si>
    <t>3405-3316</t>
  </si>
  <si>
    <t>2511124-1342- 14</t>
  </si>
  <si>
    <t>3405-3357</t>
  </si>
  <si>
    <t>2511124-1342-135</t>
  </si>
  <si>
    <t>SUPERFASTER SHOES BLACK BRIGHT RED WHITE 135</t>
  </si>
  <si>
    <t>3405-3356</t>
  </si>
  <si>
    <t>2511124-1342- 13</t>
  </si>
  <si>
    <t>3405-3355</t>
  </si>
  <si>
    <t>2511124-1342-125</t>
  </si>
  <si>
    <t>SUPERFASTER SHOES BLACK BRIGHT RED WHITE 125</t>
  </si>
  <si>
    <t>3405-3354</t>
  </si>
  <si>
    <t>2511124-1342- 12</t>
  </si>
  <si>
    <t>3405-3353</t>
  </si>
  <si>
    <t>2511124-1342-115</t>
  </si>
  <si>
    <t>SUPERFASTER SHOES BLACK BRIGHT RED WHITE 115</t>
  </si>
  <si>
    <t>3405-3352</t>
  </si>
  <si>
    <t>2511124-1342- 11</t>
  </si>
  <si>
    <t>3405-3351</t>
  </si>
  <si>
    <t>2511124-1342-105</t>
  </si>
  <si>
    <t>SUPERFASTER SHOES BLACK BRIGHT RED WHITE 105</t>
  </si>
  <si>
    <t>3405-3350</t>
  </si>
  <si>
    <t>2511124-1342- 10</t>
  </si>
  <si>
    <t>3405-3349</t>
  </si>
  <si>
    <t>2511124-1342-9.5</t>
  </si>
  <si>
    <t>SUPERFASTER SHOES BLACK BRIGHT RED WHITE 9.5</t>
  </si>
  <si>
    <t>3405-3348</t>
  </si>
  <si>
    <t>3405-3347</t>
  </si>
  <si>
    <t>2511124-1342-8.5</t>
  </si>
  <si>
    <t>SUPERFASTER SHOES BLACK BRIGHT RED WHITE 8.5</t>
  </si>
  <si>
    <t>3405-3346</t>
  </si>
  <si>
    <t>3405-3345</t>
  </si>
  <si>
    <t>2511124-1165- 14</t>
  </si>
  <si>
    <t>3405-3370</t>
  </si>
  <si>
    <t>2511124-1165-135</t>
  </si>
  <si>
    <t>SUPERFASTER SHOES BLACK GRAY BRIGHT RED 135</t>
  </si>
  <si>
    <t>3405-3369</t>
  </si>
  <si>
    <t>2511124-1165- 13</t>
  </si>
  <si>
    <t>3405-3368</t>
  </si>
  <si>
    <t>2511124-1165-125</t>
  </si>
  <si>
    <t>SUPERFASTER SHOES BLACK GRAY BRIGHT RED 125</t>
  </si>
  <si>
    <t>3405-3367</t>
  </si>
  <si>
    <t>2511124-1165- 12</t>
  </si>
  <si>
    <t>3405-3366</t>
  </si>
  <si>
    <t>2511124-1165-115</t>
  </si>
  <si>
    <t>SUPERFASTER SHOES BLACK GRAY BRIGHT RED 115</t>
  </si>
  <si>
    <t>3405-3365</t>
  </si>
  <si>
    <t>2511124-1165- 11</t>
  </si>
  <si>
    <t>3405-3364</t>
  </si>
  <si>
    <t>2511124-1165-105</t>
  </si>
  <si>
    <t>SUPERFASTER SHOES BLACK GRAY BRIGHT RED 105</t>
  </si>
  <si>
    <t>3405-3363</t>
  </si>
  <si>
    <t>2511124-1165- 10</t>
  </si>
  <si>
    <t>3405-3362</t>
  </si>
  <si>
    <t>2511124-1165-9.5</t>
  </si>
  <si>
    <t>SUPERFASTER SHOES BLACK GRAY BRIGHT RED 9.5</t>
  </si>
  <si>
    <t>3405-3361</t>
  </si>
  <si>
    <t>3405-3360</t>
  </si>
  <si>
    <t>2511124-1165-8.5</t>
  </si>
  <si>
    <t>SUPERFASTER SHOES BLACK GRAY BRIGHT RED 8.5</t>
  </si>
  <si>
    <t>3405-3359</t>
  </si>
  <si>
    <t>3405-3358</t>
  </si>
  <si>
    <t>2511124-1100- 14</t>
  </si>
  <si>
    <t>3405-3344</t>
  </si>
  <si>
    <t>2511124-1100-135</t>
  </si>
  <si>
    <t>SUPERFASTER SHOES BLACK BLACK 135</t>
  </si>
  <si>
    <t>3405-3343</t>
  </si>
  <si>
    <t>2511124-1100- 13</t>
  </si>
  <si>
    <t>3405-3342</t>
  </si>
  <si>
    <t>2511124-1100-125</t>
  </si>
  <si>
    <t>SUPERFASTER SHOES BLACK BLACK 125</t>
  </si>
  <si>
    <t>3405-3341</t>
  </si>
  <si>
    <t>2511124-1100- 12</t>
  </si>
  <si>
    <t>3405-3340</t>
  </si>
  <si>
    <t>2511124-1100-115</t>
  </si>
  <si>
    <t>SUPERFASTER SHOES BLACK BLACK 115</t>
  </si>
  <si>
    <t>3405-3339</t>
  </si>
  <si>
    <t>2511124-1100- 11</t>
  </si>
  <si>
    <t>3405-3338</t>
  </si>
  <si>
    <t>2511124-1100-105</t>
  </si>
  <si>
    <t>SUPERFASTER SHOES BLACK BLACK 105</t>
  </si>
  <si>
    <t>3405-3337</t>
  </si>
  <si>
    <t>2511124-1100- 10</t>
  </si>
  <si>
    <t>3405-3336</t>
  </si>
  <si>
    <t>2511124-1100-9.5</t>
  </si>
  <si>
    <t>SUPERFASTER SHOES BLACK BLACK 9.5</t>
  </si>
  <si>
    <t>3405-3335</t>
  </si>
  <si>
    <t>3405-3334</t>
  </si>
  <si>
    <t>2511124-1100-8.5</t>
  </si>
  <si>
    <t>SUPERFASTER SHOES BLACK BLACK 8.5</t>
  </si>
  <si>
    <t>3405-3333</t>
  </si>
  <si>
    <t>3405-3332</t>
  </si>
  <si>
    <t>3401-1081</t>
  </si>
  <si>
    <t>3401-1080</t>
  </si>
  <si>
    <t>3401-1079</t>
  </si>
  <si>
    <t>3401-1078</t>
  </si>
  <si>
    <t>3401-1077</t>
  </si>
  <si>
    <t>3401-1076</t>
  </si>
  <si>
    <t>3401-1075</t>
  </si>
  <si>
    <t>3401-1074</t>
  </si>
  <si>
    <t>3405-3311</t>
  </si>
  <si>
    <t>2338224-1285-135</t>
  </si>
  <si>
    <t>CR-8 GORE-TEX SHOES BLACK DARK GRAY PETROL BLUE 135</t>
  </si>
  <si>
    <t>3405-3310</t>
  </si>
  <si>
    <t>3405-3309</t>
  </si>
  <si>
    <t>2338224-1285-125</t>
  </si>
  <si>
    <t>CR-8 GORE-TEX SHOES BLACK DARK GRAY PETROL BLUE 125</t>
  </si>
  <si>
    <t>3405-3308</t>
  </si>
  <si>
    <t>3405-3307</t>
  </si>
  <si>
    <t>2338224-1285-115</t>
  </si>
  <si>
    <t>CR-8 GORE-TEX SHOES BLACK DARK GRAY PETROL BLUE 115</t>
  </si>
  <si>
    <t>3405-3306</t>
  </si>
  <si>
    <t>3405-3305</t>
  </si>
  <si>
    <t>2338224-1285-105</t>
  </si>
  <si>
    <t>CR-8 GORE-TEX SHOES BLACK DARK GRAY PETROL BLUE 105</t>
  </si>
  <si>
    <t>3405-3304</t>
  </si>
  <si>
    <t>3405-3303</t>
  </si>
  <si>
    <t>2338224-1285-9.5</t>
  </si>
  <si>
    <t>CR-8 GORE-TEX SHOES BLACK DARK GRAY PETROL BLUE 9.5</t>
  </si>
  <si>
    <t>3405-3302</t>
  </si>
  <si>
    <t>3405-3301</t>
  </si>
  <si>
    <t>2338224-1285-8.5</t>
  </si>
  <si>
    <t>CR-8 GORE-TEX SHOES BLACK DARK GRAY PETROL BLUE 8.5</t>
  </si>
  <si>
    <t>3405-3300</t>
  </si>
  <si>
    <t>3405-3299</t>
  </si>
  <si>
    <t>2338224-1222- 14</t>
  </si>
  <si>
    <t>3405-3298</t>
  </si>
  <si>
    <t>2338224-1222-135</t>
  </si>
  <si>
    <t>CR-8 GORE-TEX SHOES BLACK MID GRAY BRIGHT RED 135</t>
  </si>
  <si>
    <t>3405-3297</t>
  </si>
  <si>
    <t>2338224-1222- 13</t>
  </si>
  <si>
    <t>3405-3257</t>
  </si>
  <si>
    <t>2338224-1222-125</t>
  </si>
  <si>
    <t>CR-8 GORE-TEX SHOES BLACK MID GRAY BRIGHT RED 125</t>
  </si>
  <si>
    <t>3405-3296</t>
  </si>
  <si>
    <t>2338224-1222- 12</t>
  </si>
  <si>
    <t>3405-3256</t>
  </si>
  <si>
    <t>2338224-1222-115</t>
  </si>
  <si>
    <t>CR-8 GORE-TEX SHOES BLACK MID GRAY BRIGHT RED 115</t>
  </si>
  <si>
    <t>3405-3255</t>
  </si>
  <si>
    <t>2338224-1222- 11</t>
  </si>
  <si>
    <t>3405-3254</t>
  </si>
  <si>
    <t>2338224-1222-105</t>
  </si>
  <si>
    <t>CR-8 GORE-TEX SHOES BLACK MID GRAY BRIGHT RED 105</t>
  </si>
  <si>
    <t>3405-3253</t>
  </si>
  <si>
    <t>2338224-1222- 10</t>
  </si>
  <si>
    <t>3405-3252</t>
  </si>
  <si>
    <t>2338224-1222-9.5</t>
  </si>
  <si>
    <t>CR-8 GORE-TEX SHOES BLACK MID GRAY BRIGHT RED 9.5</t>
  </si>
  <si>
    <t>3405-3251</t>
  </si>
  <si>
    <t>3405-3250</t>
  </si>
  <si>
    <t>2338224-1222-8.5</t>
  </si>
  <si>
    <t>CR-8 GORE-TEX SHOES BLACK MID GRAY BRIGHT RED 8.5</t>
  </si>
  <si>
    <t>3405-3249</t>
  </si>
  <si>
    <t>3405-3248</t>
  </si>
  <si>
    <t>2222024-119- 48</t>
  </si>
  <si>
    <t>3401-1073</t>
  </si>
  <si>
    <t>2222024-119- 47</t>
  </si>
  <si>
    <t>3401-1072</t>
  </si>
  <si>
    <t>2222024-119- 46</t>
  </si>
  <si>
    <t>3401-1071</t>
  </si>
  <si>
    <t>2222024-119- 45</t>
  </si>
  <si>
    <t>3401-1070</t>
  </si>
  <si>
    <t>2222024-119- 44</t>
  </si>
  <si>
    <t>3401-1069</t>
  </si>
  <si>
    <t>2222024-119- 43</t>
  </si>
  <si>
    <t>3401-1068</t>
  </si>
  <si>
    <t>2222024-119- 42</t>
  </si>
  <si>
    <t>3401-1067</t>
  </si>
  <si>
    <t>2222024-119- 41</t>
  </si>
  <si>
    <t>3401-1066</t>
  </si>
  <si>
    <t>2222024-119- 40</t>
  </si>
  <si>
    <t>3401-1065</t>
  </si>
  <si>
    <t>2222024-119- 39</t>
  </si>
  <si>
    <t>3401-1064</t>
  </si>
  <si>
    <t>2222024-119- 38</t>
  </si>
  <si>
    <t>3401-1063</t>
  </si>
  <si>
    <t>2222024-1100- 48</t>
  </si>
  <si>
    <t>3401-1062</t>
  </si>
  <si>
    <t>2222024-1100- 47</t>
  </si>
  <si>
    <t>3401-1061</t>
  </si>
  <si>
    <t>2222024-1100- 46</t>
  </si>
  <si>
    <t>3401-1060</t>
  </si>
  <si>
    <t>2222024-1100- 45</t>
  </si>
  <si>
    <t>3401-1059</t>
  </si>
  <si>
    <t>2222024-1100- 44</t>
  </si>
  <si>
    <t>3401-1058</t>
  </si>
  <si>
    <t>2222024-1100- 43</t>
  </si>
  <si>
    <t>3401-1057</t>
  </si>
  <si>
    <t>2222024-1100- 42</t>
  </si>
  <si>
    <t>3401-1056</t>
  </si>
  <si>
    <t>2222024-1100- 41</t>
  </si>
  <si>
    <t>3401-1055</t>
  </si>
  <si>
    <t>2222024-1100- 40</t>
  </si>
  <si>
    <t>3401-1054</t>
  </si>
  <si>
    <t>2222024-1100- 39</t>
  </si>
  <si>
    <t>3401-1053</t>
  </si>
  <si>
    <t>2222024-1100- 38</t>
  </si>
  <si>
    <t>3401-1052</t>
  </si>
  <si>
    <t>2037524-1100- 48</t>
  </si>
  <si>
    <t>3401-1105</t>
  </si>
  <si>
    <t>2037524-1100- 47</t>
  </si>
  <si>
    <t>3401-1104</t>
  </si>
  <si>
    <t>2037524-1100- 46</t>
  </si>
  <si>
    <t>3401-1103</t>
  </si>
  <si>
    <t>2037524-1100- 45</t>
  </si>
  <si>
    <t>3401-1102</t>
  </si>
  <si>
    <t>2037524-1100- 44</t>
  </si>
  <si>
    <t>3401-1101</t>
  </si>
  <si>
    <t>2037524-1100- 43</t>
  </si>
  <si>
    <t>3401-1100</t>
  </si>
  <si>
    <t>2037524-1100- 42</t>
  </si>
  <si>
    <t>3401-1099</t>
  </si>
  <si>
    <t>2037524-1100- 41</t>
  </si>
  <si>
    <t>3401-1098</t>
  </si>
  <si>
    <t>2037524-1100- 40</t>
  </si>
  <si>
    <t>3401-1097</t>
  </si>
  <si>
    <t>2037524-1082- 48</t>
  </si>
  <si>
    <t>3401-1096</t>
  </si>
  <si>
    <t>2037524-1082- 47</t>
  </si>
  <si>
    <t>3401-1095</t>
  </si>
  <si>
    <t>2037524-1082- 46</t>
  </si>
  <si>
    <t>3401-1094</t>
  </si>
  <si>
    <t>2037524-1082- 45</t>
  </si>
  <si>
    <t>3401-1093</t>
  </si>
  <si>
    <t>2037524-1082- 44</t>
  </si>
  <si>
    <t>3401-1092</t>
  </si>
  <si>
    <t>2037524-1082- 43</t>
  </si>
  <si>
    <t>3401-1091</t>
  </si>
  <si>
    <t>2037524-1082- 42</t>
  </si>
  <si>
    <t>3401-1090</t>
  </si>
  <si>
    <t>2820-5887</t>
  </si>
  <si>
    <t>2820-5888</t>
  </si>
  <si>
    <t>2820-5884</t>
  </si>
  <si>
    <t>2820-5883</t>
  </si>
  <si>
    <t>2820-5882</t>
  </si>
  <si>
    <t>2820-5885</t>
  </si>
  <si>
    <t>2820-5886</t>
  </si>
  <si>
    <t>3301-4007</t>
  </si>
  <si>
    <t>3301-4008</t>
  </si>
  <si>
    <t>3301-4009</t>
  </si>
  <si>
    <t>3301-4010</t>
  </si>
  <si>
    <t>3301-4011</t>
  </si>
  <si>
    <t>3301-4012</t>
  </si>
  <si>
    <t>3301-4013</t>
  </si>
  <si>
    <t>3301-4014</t>
  </si>
  <si>
    <t>3301-4015</t>
  </si>
  <si>
    <t>3301-4016</t>
  </si>
  <si>
    <t>3301-4017</t>
  </si>
  <si>
    <t>3301-4018</t>
  </si>
  <si>
    <t>SHOTARO GLOVE BK S</t>
  </si>
  <si>
    <t>SHOTARO GLOVE BK M</t>
  </si>
  <si>
    <t>SHOTARO GLOVE BK L</t>
  </si>
  <si>
    <t>SHOTARO GLOVE BK XL</t>
  </si>
  <si>
    <t>SHOTARO GLOVE BK 2X</t>
  </si>
  <si>
    <t>SHOTARO GLOVE BK 3X</t>
  </si>
  <si>
    <t>SHOTARO GLOVE GRN S</t>
  </si>
  <si>
    <t>SHOTARO GLOVE GRN M</t>
  </si>
  <si>
    <t>SHOTARO GLOVE GRN L</t>
  </si>
  <si>
    <t>SHOTARO GLOVE GRN XL</t>
  </si>
  <si>
    <t>SHOTARO GLOVE GRN 2X</t>
  </si>
  <si>
    <t>SHOTARO GLOVE GRN 3X</t>
  </si>
  <si>
    <t>3567421-10-S</t>
  </si>
  <si>
    <t>3567421-10-M</t>
  </si>
  <si>
    <t>3567421-10-L</t>
  </si>
  <si>
    <t>3567421-10-XL</t>
  </si>
  <si>
    <t>3567421-10-2X</t>
  </si>
  <si>
    <t>3567421-10-3X</t>
  </si>
  <si>
    <t>3567421-608-S</t>
  </si>
  <si>
    <t>3567421-608-M</t>
  </si>
  <si>
    <t>3567421-608-L</t>
  </si>
  <si>
    <t>3567421-608-XL</t>
  </si>
  <si>
    <t>3567421-608-2X</t>
  </si>
  <si>
    <t>3567421-608-3</t>
  </si>
  <si>
    <t>HONDA BIONIC PLUS V2 PROTECTION JACKET BLACK WHITE BLUE BRIGHT RED XXL</t>
  </si>
  <si>
    <t>482-61542X</t>
  </si>
  <si>
    <t>HONDA BIONIC PLUS V2 PROTECTION JACKET BLACK WHITE BLUE BRIGHT RED XL</t>
  </si>
  <si>
    <t>482-6154X</t>
  </si>
  <si>
    <t>HONDA BIONIC PLUS V2 PROTECTION JACKET BLACK WHITE BLUE BRIGHT RED L</t>
  </si>
  <si>
    <t>482-6154L</t>
  </si>
  <si>
    <t>HONDA BIONIC PLUS V2 PROTECTION JACKET BLACK WHITE BLUE BRIGHT RED M</t>
  </si>
  <si>
    <t>482-6154M</t>
  </si>
  <si>
    <t>HONDA BIONIC PLUS V2 PROTECTION JACKET BLACK WHITE BLUE BRIGHT RED S</t>
  </si>
  <si>
    <t>482-6154S</t>
  </si>
  <si>
    <t>HONDA CHROME STREET HOODIE BLACK MELANGE RED 4XL</t>
  </si>
  <si>
    <t>HONDA CHROME STREET HOODIE BLACK MELANGE RED 3XL</t>
  </si>
  <si>
    <t>HONDA CHROME STREET HOODIE BLACK MELANGE RED XXL</t>
  </si>
  <si>
    <t>HONDA CHROME STREET HOODIE BLACK MELANGE RED XL</t>
  </si>
  <si>
    <t>HONDA CHROME STREET HOODIE BLACK MELANGE RED L</t>
  </si>
  <si>
    <t>HONDA CHROME STREET HOODIE BLACK MELANGE RED M</t>
  </si>
  <si>
    <t>HONDA CHROME STREET HOODIE BLACK MELANGE RED S</t>
  </si>
  <si>
    <t>HONDA RACER ICONIC JERSEY BRIGHT RED BLACK WHITE XXL</t>
  </si>
  <si>
    <t>482-75122X</t>
  </si>
  <si>
    <t>HONDA RACER ICONIC JERSEY BRIGHT RED BLACK WHITE XL</t>
  </si>
  <si>
    <t>482-7512X</t>
  </si>
  <si>
    <t>HONDA RACER ICONIC JERSEY BRIGHT RED BLACK WHITE L</t>
  </si>
  <si>
    <t>482-7512L</t>
  </si>
  <si>
    <t>HONDA RACER ICONIC JERSEY BRIGHT RED BLACK WHITE M</t>
  </si>
  <si>
    <t>482-7512M</t>
  </si>
  <si>
    <t>HONDA RACER ICONIC JERSEY BRIGHT RED BLACK WHITE S</t>
  </si>
  <si>
    <t>482-7512S</t>
  </si>
  <si>
    <t>HONDA RACER ICONIC JERSEY WHITE BRIGHT BLUE BRIGHT RED XXL</t>
  </si>
  <si>
    <t>482-75112X</t>
  </si>
  <si>
    <t>HONDA RACER ICONIC JERSEY WHITE BRIGHT BLUE BRIGHT RED XL</t>
  </si>
  <si>
    <t>482-7511X</t>
  </si>
  <si>
    <t>HONDA RACER ICONIC JERSEY WHITE BRIGHT BLUE BRIGHT RED L</t>
  </si>
  <si>
    <t>482-7511L</t>
  </si>
  <si>
    <t>HONDA RACER ICONIC JERSEY WHITE BRIGHT BLUE BRIGHT RED M</t>
  </si>
  <si>
    <t>482-7511M</t>
  </si>
  <si>
    <t>HONDA RACER ICONIC JERSEY WHITE BRIGHT BLUE BRIGHT RED S</t>
  </si>
  <si>
    <t>482-7511S</t>
  </si>
  <si>
    <t>HONDA RACER ICONIC JERSEY BLACK RED XXL</t>
  </si>
  <si>
    <t>482-75102X</t>
  </si>
  <si>
    <t>HONDA RACER ICONIC JERSEY BLACK RED XL</t>
  </si>
  <si>
    <t>482-7510X</t>
  </si>
  <si>
    <t>HONDA RACER ICONIC JERSEY BLACK RED L</t>
  </si>
  <si>
    <t>482-7510L</t>
  </si>
  <si>
    <t>HONDA RACER ICONIC JERSEY BLACK RED M</t>
  </si>
  <si>
    <t>482-7510M</t>
  </si>
  <si>
    <t>HONDA RACER ICONIC JERSEY BLACK RED S</t>
  </si>
  <si>
    <t>482-7510S</t>
  </si>
  <si>
    <t>HONDA RACER ICONIC PANTS BRIGHT RED BLACK WHITE 40</t>
  </si>
  <si>
    <t>482-750940</t>
  </si>
  <si>
    <t>HONDA RACER ICONIC PANTS BRIGHT RED BLACK WHITE 38</t>
  </si>
  <si>
    <t>482-750938</t>
  </si>
  <si>
    <t>HONDA RACER ICONIC PANTS BRIGHT RED BLACK WHITE 36</t>
  </si>
  <si>
    <t>482-750936</t>
  </si>
  <si>
    <t>HONDA RACER ICONIC PANTS BRIGHT RED BLACK WHITE 34</t>
  </si>
  <si>
    <t>482-750934</t>
  </si>
  <si>
    <t>HONDA RACER ICONIC PANTS BRIGHT RED BLACK WHITE 32</t>
  </si>
  <si>
    <t>482-750932</t>
  </si>
  <si>
    <t>HONDA RACER ICONIC PANTS BRIGHT RED BLACK WHITE 30</t>
  </si>
  <si>
    <t>482-750930</t>
  </si>
  <si>
    <t>HONDA RACER ICONIC PANTS BRIGHT RED BLACK WHITE 28</t>
  </si>
  <si>
    <t>482-750928</t>
  </si>
  <si>
    <t>HONDA RACER ICONIC PANTS WHITE BRIGHT BLUE BRIGHT RED 40</t>
  </si>
  <si>
    <t>482-750840</t>
  </si>
  <si>
    <t>HONDA RACER ICONIC PANTS WHITE BRIGHT BLUE BRIGHT RED 38</t>
  </si>
  <si>
    <t>482-750838</t>
  </si>
  <si>
    <t>HONDA RACER ICONIC PANTS WHITE BRIGHT BLUE BRIGHT RED 36</t>
  </si>
  <si>
    <t>482-750836</t>
  </si>
  <si>
    <t>HONDA RACER ICONIC PANTS WHITE BRIGHT BLUE BRIGHT RED 34</t>
  </si>
  <si>
    <t>482-750834</t>
  </si>
  <si>
    <t>HONDA RACER ICONIC PANTS WHITE BRIGHT BLUE BRIGHT RED 32</t>
  </si>
  <si>
    <t>482-750832</t>
  </si>
  <si>
    <t>HONDA RACER ICONIC PANTS WHITE BRIGHT BLUE BRIGHT RED 30</t>
  </si>
  <si>
    <t>482-750830</t>
  </si>
  <si>
    <t>HONDA RACER ICONIC PANTS WHITE BRIGHT BLUE BRIGHT RED 28</t>
  </si>
  <si>
    <t>482-750828</t>
  </si>
  <si>
    <t>HONDA RACER ICONIC PANTS BLACK RED 40</t>
  </si>
  <si>
    <t>482-750740</t>
  </si>
  <si>
    <t>HONDA RACER ICONIC PANTS BLACK RED 38</t>
  </si>
  <si>
    <t>482-750738</t>
  </si>
  <si>
    <t>HONDA RACER ICONIC PANTS BLACK RED 36</t>
  </si>
  <si>
    <t>482-750736</t>
  </si>
  <si>
    <t>HONDA RACER ICONIC PANTS BLACK RED 34</t>
  </si>
  <si>
    <t>482-750734</t>
  </si>
  <si>
    <t>HONDA RACER ICONIC PANTS BLACK RED 32</t>
  </si>
  <si>
    <t>482-750732</t>
  </si>
  <si>
    <t>HONDA RACER ICONIC PANTS BLACK RED 30</t>
  </si>
  <si>
    <t>482-750730</t>
  </si>
  <si>
    <t>HONDA RACER ICONIC PANTS BLACK RED 28</t>
  </si>
  <si>
    <t>482-750728</t>
  </si>
  <si>
    <t>HONDA COPPER GLOVE BLACK 3XL</t>
  </si>
  <si>
    <t>HONDA COPPER GLOVE BLACK XXL</t>
  </si>
  <si>
    <t>HONDA COPPER GLOVE BLACK XL</t>
  </si>
  <si>
    <t>HONDA COPPER GLOVE BLACK L</t>
  </si>
  <si>
    <t>HONDA COPPER GLOVE BLACK M</t>
  </si>
  <si>
    <t>HONDA COPPER GLOVE BLACK S</t>
  </si>
  <si>
    <t>HONDA FULL BORE GLOVES BRIGHT RED BLACK 4XL</t>
  </si>
  <si>
    <t>482-75064X</t>
  </si>
  <si>
    <t>HONDA FULL BORE GLOVES BRIGHT RED BLACK 3XL</t>
  </si>
  <si>
    <t>482-75063X</t>
  </si>
  <si>
    <t>HONDA FULL BORE GLOVES BRIGHT RED BLACK XXL</t>
  </si>
  <si>
    <t>482-75062X</t>
  </si>
  <si>
    <t>HONDA FULL BORE GLOVES BRIGHT RED BLACK XL</t>
  </si>
  <si>
    <t>482-7506X</t>
  </si>
  <si>
    <t>HONDA FULL BORE GLOVES BRIGHT RED BLACK L</t>
  </si>
  <si>
    <t>HONDA FULL BORE GLOVES BRIGHT RED BLACK M</t>
  </si>
  <si>
    <t>482-7506M</t>
  </si>
  <si>
    <t>HONDA FULL BORE GLOVES BRIGHT RED BLACK S</t>
  </si>
  <si>
    <t>482-7506S</t>
  </si>
  <si>
    <t>HONDA FULL BORE GLOVES BLACK BRIGHT RED 4XL</t>
  </si>
  <si>
    <t>482-75054X</t>
  </si>
  <si>
    <t>HONDA FULL BORE GLOVES BLACK BRIGHT RED 3XL</t>
  </si>
  <si>
    <t>482-75053X</t>
  </si>
  <si>
    <t>HONDA FULL BORE GLOVES BLACK BRIGHT RED XXL</t>
  </si>
  <si>
    <t>482-75052X</t>
  </si>
  <si>
    <t>HONDA FULL BORE GLOVES BLACK BRIGHT RED XL</t>
  </si>
  <si>
    <t>482-7505X</t>
  </si>
  <si>
    <t>HONDA FULL BORE GLOVES BLACK BRIGHT RED L</t>
  </si>
  <si>
    <t>482-7505L</t>
  </si>
  <si>
    <t>HONDA FULL BORE GLOVES BLACK BRIGHT RED M</t>
  </si>
  <si>
    <t>HONDA FULL BORE GLOVES BLACK BRIGHT RED S</t>
  </si>
  <si>
    <t>482-7505S</t>
  </si>
  <si>
    <t>HONDA SP-8 V3 GLOVES BLACK BRIGHT RED BLUE 3XL</t>
  </si>
  <si>
    <t>HONDA SP-8 V3 GLOVES BLACK BRIGHT RED BLUE XXL</t>
  </si>
  <si>
    <t>HONDA SP-8 V3 GLOVES BLACK BRIGHT RED BLUE XL</t>
  </si>
  <si>
    <t>HONDA SP-8 V3 GLOVES BLACK BRIGHT RED BLUE L</t>
  </si>
  <si>
    <t>HONDA SP-8 V3 GLOVES BLACK BRIGHT RED BLUE M</t>
  </si>
  <si>
    <t>HONDA SP-8 V3 GLOVES BLACK BRIGHT RED BLUE S</t>
  </si>
  <si>
    <t>HONDA GP PRO R3 GLOVES BLACK BRIGHT RED BLUE 3XL</t>
  </si>
  <si>
    <t>HONDA GP PRO R3 GLOVES BLACK BRIGHT RED BLUE XXL</t>
  </si>
  <si>
    <t>HONDA GP PRO R3 GLOVES BLACK BRIGHT RED BLUE XL</t>
  </si>
  <si>
    <t>HONDA GP PRO R3 GLOVES BLACK BRIGHT RED BLUE L</t>
  </si>
  <si>
    <t>HONDA GP PRO R3 GLOVES BLACK BRIGHT RED BLUE M</t>
  </si>
  <si>
    <t>HONDA GP PRO R3 GLOVES BLACK BRIGHT RED BLUE S</t>
  </si>
  <si>
    <t>HONDA LUC V2 AIR JACKET BLACK RED 4XL</t>
  </si>
  <si>
    <t>HONDA LUC V2 AIR JACKET BLACK RED 3XL</t>
  </si>
  <si>
    <t>HONDA LUC V2 AIR JACKET BLACK RED XXL</t>
  </si>
  <si>
    <t>HONDA LUC V2 AIR JACKET BLACK RED XL</t>
  </si>
  <si>
    <t>HONDA LUC V2 AIR JACKET BLACK RED L</t>
  </si>
  <si>
    <t>HONDA LUC V2 AIR JACKET BLACK RED M</t>
  </si>
  <si>
    <t>HONDA LUC V2 AIR JACKET BLACK RED S</t>
  </si>
  <si>
    <t>HONDA BOGOTA'PRO DRYSTAR PANTS BLACK RED 4XL</t>
  </si>
  <si>
    <t>HONDA BOGOTA'PRO DRYSTAR PANTS BLACK RED 3XL</t>
  </si>
  <si>
    <t>HONDA BOGOTA'PRO DRYSTAR PANTS BLACK RED XXL</t>
  </si>
  <si>
    <t>HONDA BOGOTA'PRO DRYSTAR PANTS BLACK RED XL</t>
  </si>
  <si>
    <t>HONDA BOGOTA'PRO DRYSTAR PANTS BLACK RED L</t>
  </si>
  <si>
    <t>HONDA BOGOTA'PRO DRYSTAR PANTS BLACK RED M</t>
  </si>
  <si>
    <t>HONDA BOGOTA'PRO DRYSTAR PANTS BLACK RED S</t>
  </si>
  <si>
    <t>HONDA BOGOTA' PRO DRYSTAR JACKET ICE GRAY BLUE BRIGHT RED 4XL</t>
  </si>
  <si>
    <t>HONDA BOGOTA' PRO DRYSTAR JACKET ICE GRAY BLUE BRIGHT RED 3XL</t>
  </si>
  <si>
    <t>HONDA BOGOTA' PRO DRYSTAR JACKET ICE GRAY BLUE BRIGHT RED XXL</t>
  </si>
  <si>
    <t>HONDA BOGOTA' PRO DRYSTAR JACKET ICE GRAY BLUE BRIGHT RED XL</t>
  </si>
  <si>
    <t>HONDA BOGOTA' PRO DRYSTAR JACKET ICE GRAY BLUE BRIGHT RED L</t>
  </si>
  <si>
    <t>HONDA BOGOTA' PRO DRYSTAR JACKET ICE GRAY BLUE BRIGHT RED M</t>
  </si>
  <si>
    <t>HONDA BOGOTA' PRO DRYSTAR JACKET ICE GRAY BLUE BRIGHT RED S</t>
  </si>
  <si>
    <t>HONDA BOGOTA' PRO DRYSTAR JACKET BRIGHT RED BLACK 4XL</t>
  </si>
  <si>
    <t>HONDA BOGOTA' PRO DRYSTAR JACKET BRIGHT RED BLACK 3XL</t>
  </si>
  <si>
    <t>HONDA BOGOTA' PRO DRYSTAR JACKET BRIGHT RED BLACK XXL</t>
  </si>
  <si>
    <t>HONDA BOGOTA' PRO DRYSTAR JACKET BRIGHT RED BLACK XL</t>
  </si>
  <si>
    <t>HONDA BOGOTA' PRO DRYSTAR JACKET BRIGHT RED BLACK L</t>
  </si>
  <si>
    <t>HONDA BOGOTA' PRO DRYSTAR JACKET BRIGHT RED BLACK M</t>
  </si>
  <si>
    <t>HONDA BOGOTA' PRO DRYSTAR JACKET BRIGHT RED BLACK S</t>
  </si>
  <si>
    <t>HONDA SMX WATERPROOF SOFTSHELL JACKET NIGHT NAVY BLACK BRIGHT RED 4XL</t>
  </si>
  <si>
    <t>HONDA SMX WATERPROOF SOFTSHELL JACKET NIGHT NAVY BLACK BRIGHT RED 3XL</t>
  </si>
  <si>
    <t>HONDA SMX WATERPROOF SOFTSHELL JACKET NIGHT NAVY BLACK BRIGHT RED XXL</t>
  </si>
  <si>
    <t>HONDA SMX WATERPROOF SOFTSHELL JACKET NIGHT NAVY BLACK BRIGHT RED XL</t>
  </si>
  <si>
    <t>HONDA SMX WATERPROOF SOFTSHELL JACKET NIGHT NAVY BLACK BRIGHT RED L</t>
  </si>
  <si>
    <t>HONDA SMX WATERPROOF SOFTSHELL JACKET NIGHT NAVY BLACK BRIGHT RED M</t>
  </si>
  <si>
    <t>HONDA SMX WATERPROOF SOFTSHELL JACKET NIGHT NAVY BLACK BRIGHT RED S</t>
  </si>
  <si>
    <t>HONDA TECH 7 ENDURO DRYSTAR BLACK BRIGHT RED 16</t>
  </si>
  <si>
    <t>482-48716</t>
  </si>
  <si>
    <t>HONDA TECH 7 ENDURO DRYSTAR BLACK BRIGHT RED 15</t>
  </si>
  <si>
    <t>482-48715</t>
  </si>
  <si>
    <t>HONDA TECH 7 ENDURO DRYSTAR BLACK BRIGHT RED 14</t>
  </si>
  <si>
    <t>482-48714</t>
  </si>
  <si>
    <t>HONDA TECH 7 ENDURO DRYSTAR BLACK BRIGHT RED 13</t>
  </si>
  <si>
    <t>482-48713</t>
  </si>
  <si>
    <t>HONDA TECH 7 ENDURO DRYSTAR BLACK BRIGHT RED 12</t>
  </si>
  <si>
    <t>482-48712</t>
  </si>
  <si>
    <t>HONDA TECH 7 ENDURO DRYSTAR BLACK BRIGHT RED 11</t>
  </si>
  <si>
    <t>482-48711</t>
  </si>
  <si>
    <t>HONDA TECH 7 ENDURO DRYSTAR BLACK BRIGHT RED 10</t>
  </si>
  <si>
    <t>482-48710</t>
  </si>
  <si>
    <t>HONDA TECH 7 ENDURO DRYSTAR BLACK BRIGHT RED 9</t>
  </si>
  <si>
    <t>482-48709</t>
  </si>
  <si>
    <t>HONDA TECH 7 ENDURO DRYSTAR BLACK BRIGHT RED 8</t>
  </si>
  <si>
    <t>482-48708</t>
  </si>
  <si>
    <t>HONDA TECH 7 ENDURO DRYSTAR BLACK BRIGHT RED 7</t>
  </si>
  <si>
    <t>482-48707</t>
  </si>
  <si>
    <t>HONDA TECH 7 ENDURO DRYSTAR BLACK BRIGHT RED 6</t>
  </si>
  <si>
    <t>482-48706</t>
  </si>
  <si>
    <t>HONDA TECH 7 ENDURO DRYSTAR BLACK BRIGHT RED 5</t>
  </si>
  <si>
    <t>482-48705</t>
  </si>
  <si>
    <t>HONDA TECH 7 ENDURO DRYSTAR BLACK WHITE BLUE BRIGHT RED 16</t>
  </si>
  <si>
    <t>482-48616</t>
  </si>
  <si>
    <t>HONDA TECH 7 ENDURO DRYSTAR BLACK WHITE BLUE BRIGHT RED 15</t>
  </si>
  <si>
    <t>482-48615</t>
  </si>
  <si>
    <t>HONDA TECH 7 ENDURO DRYSTAR BLACK WHITE BLUE BRIGHT RED 14</t>
  </si>
  <si>
    <t>482-48614</t>
  </si>
  <si>
    <t>HONDA TECH 7 ENDURO DRYSTAR BLACK WHITE BLUE BRIGHT RED 13</t>
  </si>
  <si>
    <t>482-48613</t>
  </si>
  <si>
    <t>HONDA TECH 7 ENDURO DRYSTAR BLACK WHITE BLUE BRIGHT RED 12</t>
  </si>
  <si>
    <t>482-48612</t>
  </si>
  <si>
    <t>HONDA TECH 7 ENDURO DRYSTAR BLACK WHITE BLUE BRIGHT RED 11</t>
  </si>
  <si>
    <t>482-48611</t>
  </si>
  <si>
    <t>HONDA TECH 7 ENDURO DRYSTAR BLACK WHITE BLUE BRIGHT RED 10</t>
  </si>
  <si>
    <t>482-48610</t>
  </si>
  <si>
    <t>HONDA TECH 7 ENDURO DRYSTAR BLACK WHITE BLUE BRIGHT RED 9</t>
  </si>
  <si>
    <t>482-48609</t>
  </si>
  <si>
    <t>HONDA TECH 7 ENDURO DRYSTAR BLACK WHITE BLUE BRIGHT RED 8</t>
  </si>
  <si>
    <t>482-48608</t>
  </si>
  <si>
    <t>HONDA TECH 7 ENDURO DRYSTAR BLACK WHITE BLUE BRIGHT RED 7</t>
  </si>
  <si>
    <t>482-48607</t>
  </si>
  <si>
    <t>HONDA TECH 7 ENDURO DRYSTAR BLACK WHITE BLUE BRIGHT RED 6</t>
  </si>
  <si>
    <t>482-48606</t>
  </si>
  <si>
    <t>HONDA TECH 7 ENDURO DRYSTAR BLACK WHITE BLUE BRIGHT RED 5</t>
  </si>
  <si>
    <t>482-48605</t>
  </si>
  <si>
    <t>HONDA COPPER GLOVE BLACK BRIGHT RED BLUE L</t>
  </si>
  <si>
    <t>HONDA COPPER GLOVE BLACK BRIGHT RED BLUE M</t>
  </si>
  <si>
    <t>HONDA COPPER GLOVE BLACK BRIGHT RED BLUE S</t>
  </si>
  <si>
    <t>HONDA GP PLUS R V2 GLOVES BLACK BRIGHT RED BLUE 3XL</t>
  </si>
  <si>
    <t>HONDA GP PLUS R V2 GLOVES BLACK BRIGHT RED BLUE XXL</t>
  </si>
  <si>
    <t>HONDA GP PLUS R V2 GLOVES BLACK BRIGHT RED BLUE XL</t>
  </si>
  <si>
    <t>HONDA GP PLUS R V2 GLOVES BLACK BRIGHT RED BLUE L</t>
  </si>
  <si>
    <t>HONDA GP PLUS R V2 GLOVES BLACK BRIGHT RED BLUE M</t>
  </si>
  <si>
    <t>HONDA GP PLUS R V2 GLOVES BLACK BRIGHT RED BLUE S</t>
  </si>
  <si>
    <t>HONDA SMX Z DRYSTAR GLOVE BLACK BLUE BRIGHT RED L</t>
  </si>
  <si>
    <t>HONDA SMX Z DRYSTAR GLOVE BLACK BLUE BRIGHT RED M</t>
  </si>
  <si>
    <t>HONDA SMX Z DRYSTAR GLOVE BLACK BLUE BRIGHT RED S</t>
  </si>
  <si>
    <t>HONDA SMX Z DRYSTAR GLOVE BLACK BRIGHT RED L</t>
  </si>
  <si>
    <t>HONDA SMX Z DRYSTAR GLOVE BLACK BRIGHT RED M</t>
  </si>
  <si>
    <t>HONDA SMX Z DRYSTAR GLOVE BLACK BRIGHT RED S</t>
  </si>
  <si>
    <t>HONDA T-SPS AIR JACKET BLACK BRIGHT RED 3XL</t>
  </si>
  <si>
    <t>HONDA T-SPS AIR JACKET BLACK BRIGHT RED XXL</t>
  </si>
  <si>
    <t>HONDA T-SPS AIR JACKET BLACK BRIGHT RED XL</t>
  </si>
  <si>
    <t>HONDA T-SPS AIR JACKET BLACK BRIGHT RED L</t>
  </si>
  <si>
    <t>HONDA T-SPS AIR JACKET BLACK BRIGHT RED M</t>
  </si>
  <si>
    <t>HONDA T-SPS AIR JACKET BLACK BRIGHT RED S</t>
  </si>
  <si>
    <t>HONDA ANDES V3 DRYSTAR PANTS ICE GRAY BLUE BRIGHT RED 4XL</t>
  </si>
  <si>
    <t>HONDA ANDES V3 DRYSTAR PANTS ICE GRAY BLUE BRIGHT RED 3XL</t>
  </si>
  <si>
    <t>HONDA ANDES V3 DRYSTAR PANTS ICE GRAY BLUE BRIGHT RED XXL</t>
  </si>
  <si>
    <t>HONDA ANDES V3 DRYSTAR PANTS ICE GRAY BLUE BRIGHT RED XL</t>
  </si>
  <si>
    <t>HONDA ANDES V3 DRYSTAR PANTS ICE GRAY BLUE BRIGHT RED L</t>
  </si>
  <si>
    <t>HONDA ANDES V3 DRYSTAR PANTS ICE GRAY BLUE BRIGHT RED M</t>
  </si>
  <si>
    <t>HONDA ANDES V3 DRYSTAR PANTS ICE GRAY BLUE BRIGHT RED S</t>
  </si>
  <si>
    <t>HONDA ANDES V3 DRYSTAR PANTS BLACK 4XL</t>
  </si>
  <si>
    <t>HONDA ANDES V3 DRYSTAR PANTS BLACK 3XL</t>
  </si>
  <si>
    <t>HONDA ANDES V3 DRYSTAR PANTS BLACK XXL</t>
  </si>
  <si>
    <t>HONDA ANDES V3 DRYSTAR PANTS BLACK XL</t>
  </si>
  <si>
    <t>HONDA ANDES V3 DRYSTAR PANTS BLACK L</t>
  </si>
  <si>
    <t>HONDA ANDES V3 DRYSTAR PANTS BLACK M</t>
  </si>
  <si>
    <t>HONDA ANDES V3 DRYSTAR PANTS BLACK S</t>
  </si>
  <si>
    <t>HONDA ANDES V3 DRYSTAR JACKET ICE GRAY BLUE BRIGHT RED 4XL</t>
  </si>
  <si>
    <t>HONDA ANDES V3 DRYSTAR JACKET ICE GRAY BLUE BRIGHT RED 3XL</t>
  </si>
  <si>
    <t>HONDA ANDES V3 DRYSTAR JACKET ICE GRAY BLUE BRIGHT RED XXL</t>
  </si>
  <si>
    <t>HONDA ANDES V3 DRYSTAR JACKET ICE GRAY BLUE BRIGHT RED XL</t>
  </si>
  <si>
    <t>HONDA ANDES V3 DRYSTAR JACKET ICE GRAY BLUE BRIGHT RED L</t>
  </si>
  <si>
    <t>HONDA ANDES V3 DRYSTAR JACKET ICE GRAY BLUE BRIGHT RED M</t>
  </si>
  <si>
    <t>HONDA ANDES V3 DRYSTAR JACKET ICE GRAY BLUE BRIGHT RED S</t>
  </si>
  <si>
    <t>HONDA ANDES V3 DRYSTAR JACKET BLACK 4XL</t>
  </si>
  <si>
    <t>HONDA ANDES V3 DRYSTAR JACKET BLACK 3XL</t>
  </si>
  <si>
    <t>HONDA ANDES V3 DRYSTAR JACKET BLACK XXL</t>
  </si>
  <si>
    <t>HONDA ANDES V3 DRYSTAR JACKET BLACK XL</t>
  </si>
  <si>
    <t>HONDA ANDES V3 DRYSTAR JACKET BLACK L</t>
  </si>
  <si>
    <t>HONDA ANDES V3 DRYSTAR JACKET BLACK M</t>
  </si>
  <si>
    <t>HONDA ANDES V3 DRYSTAR JACKET BLACK S</t>
  </si>
  <si>
    <t>HONDA POLO RED/BLACK 5XL</t>
  </si>
  <si>
    <t>482-762645X</t>
  </si>
  <si>
    <t>HONDA POLO RED/BLACK 4XL</t>
  </si>
  <si>
    <t>482-762644X</t>
  </si>
  <si>
    <t>HONDA POLO RED/BLACK 3XL</t>
  </si>
  <si>
    <t>482-762643X</t>
  </si>
  <si>
    <t>HONDA POLO RED/BLACK XXL</t>
  </si>
  <si>
    <t>482-762642X</t>
  </si>
  <si>
    <t>HONDA POLO RED/BLACK XL</t>
  </si>
  <si>
    <t>482-76264X</t>
  </si>
  <si>
    <t>HONDA POLO RED/BLACK L</t>
  </si>
  <si>
    <t>482-76264L</t>
  </si>
  <si>
    <t>HONDA POLO RED/BLACK M</t>
  </si>
  <si>
    <t>482-76264M</t>
  </si>
  <si>
    <t>HONDA POLO RED/BLACK S</t>
  </si>
  <si>
    <t>482-76264S</t>
  </si>
  <si>
    <t>HONDA SOFTSHELL JACKET RED/BLACK 5XL</t>
  </si>
  <si>
    <t>482-762625X</t>
  </si>
  <si>
    <t>HONDA SOFTSHELL JACKET RED/BLACK 4XL</t>
  </si>
  <si>
    <t>482-762624X</t>
  </si>
  <si>
    <t>HONDA SOFTSHELL JACKET RED/BLACK 3XL</t>
  </si>
  <si>
    <t>482-762623X</t>
  </si>
  <si>
    <t>HONDA SOFTSHELL JACKET RED/BLACK XXL</t>
  </si>
  <si>
    <t>482-762622X</t>
  </si>
  <si>
    <t>HONDA SOFTSHELL JACKET RED/BLACK XL</t>
  </si>
  <si>
    <t>482-76262X</t>
  </si>
  <si>
    <t>HONDA SOFTSHELL JACKET RED/BLACK L</t>
  </si>
  <si>
    <t>482-76262L</t>
  </si>
  <si>
    <t>HONDA SOFTSHELL JACKET RED/BLACK M</t>
  </si>
  <si>
    <t>482-76262M</t>
  </si>
  <si>
    <t>HONDA SOFTSHELL JACKET RED/BLACK S</t>
  </si>
  <si>
    <t>482-76262S</t>
  </si>
  <si>
    <t>HONDA T-SHIRT RED/BLACK 5XL</t>
  </si>
  <si>
    <t>482-762655X</t>
  </si>
  <si>
    <t>HONDA T-SHIRT RED/BLACK 4XL</t>
  </si>
  <si>
    <t>482-762654X</t>
  </si>
  <si>
    <t>HONDA T-SHIRT RED/BLACK 3XL</t>
  </si>
  <si>
    <t>482-762653X</t>
  </si>
  <si>
    <t>HONDA T-SHIRT RED/BLACK XXL</t>
  </si>
  <si>
    <t>482-762652X</t>
  </si>
  <si>
    <t>HONDA T-SHIRT RED/BLACK XL</t>
  </si>
  <si>
    <t>482-76265X</t>
  </si>
  <si>
    <t>HONDA T-SHIRT RED/BLACK L</t>
  </si>
  <si>
    <t>482-76265L</t>
  </si>
  <si>
    <t>HONDA T-SHIRT RED/BLACK M</t>
  </si>
  <si>
    <t>482-76265M</t>
  </si>
  <si>
    <t>HONDA T-SHIRT RED/BLACK S</t>
  </si>
  <si>
    <t>482-76265S</t>
  </si>
  <si>
    <t>HONDA ZIP HOODIE RED/BLACK 5XL</t>
  </si>
  <si>
    <t>482-762635X</t>
  </si>
  <si>
    <t>HONDA ZIP HOODIE RED/BLACK 4XL</t>
  </si>
  <si>
    <t>482-762634X</t>
  </si>
  <si>
    <t>HONDA ZIP HOODIE RED/BLACK 3XL</t>
  </si>
  <si>
    <t>482-762633X</t>
  </si>
  <si>
    <t>HONDA ZIP HOODIE RED/BLACK XXL</t>
  </si>
  <si>
    <t>482-762632X</t>
  </si>
  <si>
    <t>HONDA ZIP HOODIE RED/BLACK XL</t>
  </si>
  <si>
    <t>482-76263X</t>
  </si>
  <si>
    <t>HONDA ZIP HOODIE RED/BLACK L</t>
  </si>
  <si>
    <t>482-76263L</t>
  </si>
  <si>
    <t>HONDA ZIP HOODIE RED/BLACK M</t>
  </si>
  <si>
    <t>482-76263M</t>
  </si>
  <si>
    <t>HONDA ZIP HOODIE RED/BLACK S</t>
  </si>
  <si>
    <t>482-76263S</t>
  </si>
  <si>
    <t>2701-1229</t>
  </si>
  <si>
    <t>2701-1228</t>
  </si>
  <si>
    <t>2701-1227</t>
  </si>
  <si>
    <t>2701-1226</t>
  </si>
  <si>
    <t>2701-1225</t>
  </si>
  <si>
    <t>2820-6417</t>
  </si>
  <si>
    <t>2820-6416</t>
  </si>
  <si>
    <t>2820-6415</t>
  </si>
  <si>
    <t>2820-6414</t>
  </si>
  <si>
    <t>2820-6413</t>
  </si>
  <si>
    <t>2820-6412</t>
  </si>
  <si>
    <t>2820-6411</t>
  </si>
  <si>
    <t>3301-4622</t>
  </si>
  <si>
    <t>3301-4621</t>
  </si>
  <si>
    <t>3301-4620</t>
  </si>
  <si>
    <t>3301-4619</t>
  </si>
  <si>
    <t>3301-4618</t>
  </si>
  <si>
    <t>3301-4617</t>
  </si>
  <si>
    <t>3330-7624</t>
  </si>
  <si>
    <t>3330-7623</t>
  </si>
  <si>
    <t>3330-7622</t>
  </si>
  <si>
    <t>3330-7621</t>
  </si>
  <si>
    <t>3330-7620</t>
  </si>
  <si>
    <t>3330-7629</t>
  </si>
  <si>
    <t>3330-7628</t>
  </si>
  <si>
    <t>3330-7627</t>
  </si>
  <si>
    <t>3330-7626</t>
  </si>
  <si>
    <t>3330-7625</t>
  </si>
  <si>
    <t>3301-4659</t>
  </si>
  <si>
    <t>3301-4616</t>
  </si>
  <si>
    <t>3301-4615</t>
  </si>
  <si>
    <t>3301-4614</t>
  </si>
  <si>
    <t>3301-4613</t>
  </si>
  <si>
    <t>3301-4612</t>
  </si>
  <si>
    <t>3320-0734</t>
  </si>
  <si>
    <t>3320-0733</t>
  </si>
  <si>
    <t>3320-0732</t>
  </si>
  <si>
    <t>3320-0731</t>
  </si>
  <si>
    <t>3320-0730</t>
  </si>
  <si>
    <t>3320-0729</t>
  </si>
  <si>
    <t>2820-6410</t>
  </si>
  <si>
    <t>2820-6409</t>
  </si>
  <si>
    <t>2820-6408</t>
  </si>
  <si>
    <t>2820-6407</t>
  </si>
  <si>
    <t>2820-6406</t>
  </si>
  <si>
    <t>2820-6405</t>
  </si>
  <si>
    <t>2820-6404</t>
  </si>
  <si>
    <t>2821-1467</t>
  </si>
  <si>
    <t>2821-1466</t>
  </si>
  <si>
    <t>2821-1465</t>
  </si>
  <si>
    <t>2821-1464</t>
  </si>
  <si>
    <t>2821-1463</t>
  </si>
  <si>
    <t>2821-1462</t>
  </si>
  <si>
    <t>2821-1461</t>
  </si>
  <si>
    <t>2820-6403</t>
  </si>
  <si>
    <t>2820-6402</t>
  </si>
  <si>
    <t>2820-6401</t>
  </si>
  <si>
    <t>2820-6400</t>
  </si>
  <si>
    <t>2820-6399</t>
  </si>
  <si>
    <t>2820-6398</t>
  </si>
  <si>
    <t>2820-6397</t>
  </si>
  <si>
    <t>2820-6396</t>
  </si>
  <si>
    <t>2820-6395</t>
  </si>
  <si>
    <t>2820-6394</t>
  </si>
  <si>
    <t>2820-6393</t>
  </si>
  <si>
    <t>2820-6392</t>
  </si>
  <si>
    <t>2820-6391</t>
  </si>
  <si>
    <t>2820-6390</t>
  </si>
  <si>
    <t>2820-6389</t>
  </si>
  <si>
    <t>2820-6388</t>
  </si>
  <si>
    <t>2820-6387</t>
  </si>
  <si>
    <t>2820-6386</t>
  </si>
  <si>
    <t>2820-6385</t>
  </si>
  <si>
    <t>2820-6384</t>
  </si>
  <si>
    <t>2820-6383</t>
  </si>
  <si>
    <t>3410-2906</t>
  </si>
  <si>
    <t>3410-2905</t>
  </si>
  <si>
    <t>3410-2904</t>
  </si>
  <si>
    <t>3410-2903</t>
  </si>
  <si>
    <t>3410-2902</t>
  </si>
  <si>
    <t>3410-2901</t>
  </si>
  <si>
    <t>3410-2900</t>
  </si>
  <si>
    <t>3410-2899</t>
  </si>
  <si>
    <t>3410-2898</t>
  </si>
  <si>
    <t>3410-2897</t>
  </si>
  <si>
    <t>3320-0740</t>
  </si>
  <si>
    <t>3320-0739</t>
  </si>
  <si>
    <t>3320-0738</t>
  </si>
  <si>
    <t>3320-0737</t>
  </si>
  <si>
    <t>3320-0736</t>
  </si>
  <si>
    <t>3320-0735</t>
  </si>
  <si>
    <t>3040-3033</t>
  </si>
  <si>
    <t>3040-3032</t>
  </si>
  <si>
    <t>3040-3031</t>
  </si>
  <si>
    <t>3040-3030</t>
  </si>
  <si>
    <t>3040-3029</t>
  </si>
  <si>
    <t>3001-1228</t>
  </si>
  <si>
    <t>3050-5668</t>
  </si>
  <si>
    <t>3050-5667</t>
  </si>
  <si>
    <t>3050-5666</t>
  </si>
  <si>
    <t>3050-5665</t>
  </si>
  <si>
    <t>3050-5664</t>
  </si>
  <si>
    <t>6506023-1272-XXL</t>
  </si>
  <si>
    <t>6506023-1272-XL</t>
  </si>
  <si>
    <t>6506023-1272-L</t>
  </si>
  <si>
    <t>6506023-1272-M</t>
  </si>
  <si>
    <t>6506023-1272-S</t>
  </si>
  <si>
    <t>4201323-1908-4XL</t>
  </si>
  <si>
    <t>4201323-1908-3XL</t>
  </si>
  <si>
    <t>4201323-1908-XXL</t>
  </si>
  <si>
    <t>4201323-1908-XL</t>
  </si>
  <si>
    <t>4201323-1908-L</t>
  </si>
  <si>
    <t>4201323-1908-M</t>
  </si>
  <si>
    <t>4201323-1908-S</t>
  </si>
  <si>
    <t>3768023-3016-XXL</t>
  </si>
  <si>
    <t>3768023-3016-XL</t>
  </si>
  <si>
    <t>3768023-3016-L</t>
  </si>
  <si>
    <t>3768023-3016-M</t>
  </si>
  <si>
    <t>3768023-3016-S</t>
  </si>
  <si>
    <t>3768023-2027-XXL</t>
  </si>
  <si>
    <t>3768023-2027-XL</t>
  </si>
  <si>
    <t>3768023-2027-L</t>
  </si>
  <si>
    <t>3768023-2027-M</t>
  </si>
  <si>
    <t>3768023-2027-S</t>
  </si>
  <si>
    <t>3768023-13-XXL</t>
  </si>
  <si>
    <t>3768023-13-XL</t>
  </si>
  <si>
    <t>3768023-13-L</t>
  </si>
  <si>
    <t>3768023-13-M</t>
  </si>
  <si>
    <t>3768023-13-S</t>
  </si>
  <si>
    <t>3728023-3016-40</t>
  </si>
  <si>
    <t>3728023-3016-38</t>
  </si>
  <si>
    <t>3728023-3016-36</t>
  </si>
  <si>
    <t>3728023-3016-34</t>
  </si>
  <si>
    <t>3728023-3016-32</t>
  </si>
  <si>
    <t>3728023-3016-30</t>
  </si>
  <si>
    <t>3728023-3016-28</t>
  </si>
  <si>
    <t>3728023-2027-40</t>
  </si>
  <si>
    <t>3728023-2027-38</t>
  </si>
  <si>
    <t>3728023-2027-36</t>
  </si>
  <si>
    <t>3728023-2027-34</t>
  </si>
  <si>
    <t>3728023-2027-32</t>
  </si>
  <si>
    <t>3728023-2027-30</t>
  </si>
  <si>
    <t>3728023-2027-28</t>
  </si>
  <si>
    <t>3728023-13-40</t>
  </si>
  <si>
    <t>3728023-13-38</t>
  </si>
  <si>
    <t>3728023-13-36</t>
  </si>
  <si>
    <t>3728023-13-34</t>
  </si>
  <si>
    <t>3728023-13-32</t>
  </si>
  <si>
    <t>3728023-13-30</t>
  </si>
  <si>
    <t>3728023-13-28</t>
  </si>
  <si>
    <t>3568321-10-3XL</t>
  </si>
  <si>
    <t>3568321-10-XXL</t>
  </si>
  <si>
    <t>3568321-10-XL</t>
  </si>
  <si>
    <t>3568321-10-L</t>
  </si>
  <si>
    <t>3568321-10-M</t>
  </si>
  <si>
    <t>3568321-10-S</t>
  </si>
  <si>
    <t>3563823-3031-4XL</t>
  </si>
  <si>
    <t>3563823-3031-3XL</t>
  </si>
  <si>
    <t>3563823-3031-XXL</t>
  </si>
  <si>
    <t>3563823-3031-XL</t>
  </si>
  <si>
    <t>3563823-3031-L</t>
  </si>
  <si>
    <t>3563823-3031-M</t>
  </si>
  <si>
    <t>3563823-3031-S</t>
  </si>
  <si>
    <t>3563823-1303-4XL</t>
  </si>
  <si>
    <t>3563823-1303-3XL</t>
  </si>
  <si>
    <t>3563823-1303-XXL</t>
  </si>
  <si>
    <t>3563823-1303-XL</t>
  </si>
  <si>
    <t>3563823-1303-L</t>
  </si>
  <si>
    <t>3563823-1303-M</t>
  </si>
  <si>
    <t>3563823-1303-S</t>
  </si>
  <si>
    <t>3558423-1317-3XL</t>
  </si>
  <si>
    <t>3558423-1317-XXL</t>
  </si>
  <si>
    <t>3558423-1317-XL</t>
  </si>
  <si>
    <t>3558423-1317-L</t>
  </si>
  <si>
    <t>3558423-1317-M</t>
  </si>
  <si>
    <t>3558423-1317-S</t>
  </si>
  <si>
    <t>3556223-1317-3XL</t>
  </si>
  <si>
    <t>3556223-1317-XXL</t>
  </si>
  <si>
    <t>3556223-1317-XL</t>
  </si>
  <si>
    <t>3556223-1317-L</t>
  </si>
  <si>
    <t>3556223-1317-M</t>
  </si>
  <si>
    <t>3556223-1317-S</t>
  </si>
  <si>
    <t>3308723-13-4XL</t>
  </si>
  <si>
    <t>3308723-13-3XL</t>
  </si>
  <si>
    <t>3308723-13-XXL</t>
  </si>
  <si>
    <t>3308723-13-XL</t>
  </si>
  <si>
    <t>3308723-13-L</t>
  </si>
  <si>
    <t>3308723-13-M</t>
  </si>
  <si>
    <t>3308723-13-S</t>
  </si>
  <si>
    <t>3226723-13-4XL</t>
  </si>
  <si>
    <t>3226723-13-3XL</t>
  </si>
  <si>
    <t>3226723-13-XXL</t>
  </si>
  <si>
    <t>3226723-13-XL</t>
  </si>
  <si>
    <t>3226723-13-L</t>
  </si>
  <si>
    <t>3226723-13-M</t>
  </si>
  <si>
    <t>3226723-13-S</t>
  </si>
  <si>
    <t>3206723-9173-4XL</t>
  </si>
  <si>
    <t>3206723-9173-3XL</t>
  </si>
  <si>
    <t>3206723-9173-XXL</t>
  </si>
  <si>
    <t>3206723-9173-XL</t>
  </si>
  <si>
    <t>3206723-9173-L</t>
  </si>
  <si>
    <t>3206723-9173-M</t>
  </si>
  <si>
    <t>3206723-9173-S</t>
  </si>
  <si>
    <t>3206723-3031-4XL</t>
  </si>
  <si>
    <t>3206723-3031-3XL</t>
  </si>
  <si>
    <t>3206723-3031-XXL</t>
  </si>
  <si>
    <t>3206723-3031-XL</t>
  </si>
  <si>
    <t>3206723-3031-L</t>
  </si>
  <si>
    <t>3206723-3031-M</t>
  </si>
  <si>
    <t>3206723-3031-S</t>
  </si>
  <si>
    <t>3206223-7163-4XL</t>
  </si>
  <si>
    <t>3206223-7163-3XL</t>
  </si>
  <si>
    <t>3206223-7163-XXL</t>
  </si>
  <si>
    <t>3206223-7163-XL</t>
  </si>
  <si>
    <t>3206223-7163-L</t>
  </si>
  <si>
    <t>3206223-7163-M</t>
  </si>
  <si>
    <t>3206223-7163-S</t>
  </si>
  <si>
    <t>2012723-1303-16</t>
  </si>
  <si>
    <t>2012723-1303-15</t>
  </si>
  <si>
    <t>2012723-1303-14</t>
  </si>
  <si>
    <t>2012723-1303-13</t>
  </si>
  <si>
    <t>2012723-1303-12</t>
  </si>
  <si>
    <t>2012723-1303-11</t>
  </si>
  <si>
    <t>2012723-1303-10</t>
  </si>
  <si>
    <t>2012723-1303-9</t>
  </si>
  <si>
    <t>2012723-1303-8</t>
  </si>
  <si>
    <t>2012723-1303-7</t>
  </si>
  <si>
    <t>2012723-1303-6</t>
  </si>
  <si>
    <t>2012723-1303-5</t>
  </si>
  <si>
    <t>2012723-1272-16</t>
  </si>
  <si>
    <t>2012723-1272-15</t>
  </si>
  <si>
    <t>2012723-1272-14</t>
  </si>
  <si>
    <t>2012723-1272-13</t>
  </si>
  <si>
    <t>2012723-1272-12</t>
  </si>
  <si>
    <t>2012723-1272-11</t>
  </si>
  <si>
    <t>2012723-1272-10</t>
  </si>
  <si>
    <t>2012723-1272-9</t>
  </si>
  <si>
    <t>2012723-1272-8</t>
  </si>
  <si>
    <t>2012723-1272-7</t>
  </si>
  <si>
    <t>2012723-1272-6</t>
  </si>
  <si>
    <t>2012723-1272-5</t>
  </si>
  <si>
    <t>3556321-1317-3XL</t>
  </si>
  <si>
    <t>3556321-1317-XXL</t>
  </si>
  <si>
    <t>3556321-1317-XL</t>
  </si>
  <si>
    <t>3556321-1317-L</t>
  </si>
  <si>
    <t>3556321-1317-M</t>
  </si>
  <si>
    <t>3556321-1317-S</t>
  </si>
  <si>
    <t>3300421-1303-XXL</t>
  </si>
  <si>
    <t>3227421-9173-XXL</t>
  </si>
  <si>
    <t>3227421-10-XXL</t>
  </si>
  <si>
    <t>3207421-9173-XXL</t>
  </si>
  <si>
    <t>3207421-10-XXL</t>
  </si>
  <si>
    <t>1H20-41220-3010-5XL</t>
  </si>
  <si>
    <t>1H20-41220-3010-4XL</t>
  </si>
  <si>
    <t>1H20-41220-3010-3XL</t>
  </si>
  <si>
    <t>1H20-41220-3010-XXL</t>
  </si>
  <si>
    <t>1H20-41220-3010-XL</t>
  </si>
  <si>
    <t>1H20-41220-3010-L</t>
  </si>
  <si>
    <t>1H20-41220-3010-M</t>
  </si>
  <si>
    <t>1H20-41220-3010-S</t>
  </si>
  <si>
    <t>1H20-11440-3010-5XL</t>
  </si>
  <si>
    <t>1H20-11440-3010-4XL</t>
  </si>
  <si>
    <t>1H20-11440-3010-3XL</t>
  </si>
  <si>
    <t>1H20-11440-3010-XXL</t>
  </si>
  <si>
    <t>1H20-11440-3010-XL</t>
  </si>
  <si>
    <t>1H20-11440-3010-L</t>
  </si>
  <si>
    <t>1H20-11440-3010-M</t>
  </si>
  <si>
    <t>1H20-11440-3010-S</t>
  </si>
  <si>
    <t>1H20-73300-3010-5XL</t>
  </si>
  <si>
    <t>1H20-73300-3010-4XL</t>
  </si>
  <si>
    <t>1H20-73300-3010-3XL</t>
  </si>
  <si>
    <t>1H20-73300-3010-XXL</t>
  </si>
  <si>
    <t>1H20-73300-3010-XL</t>
  </si>
  <si>
    <t>1H20-73300-3010-L</t>
  </si>
  <si>
    <t>1H20-73300-3010-M</t>
  </si>
  <si>
    <t>1H20-73300-3010-S</t>
  </si>
  <si>
    <t>1H20-23200-3010-5XL</t>
  </si>
  <si>
    <t>1H20-23200-3010-4XL</t>
  </si>
  <si>
    <t>1H20-23200-3010-3XL</t>
  </si>
  <si>
    <t>1H20-23200-3010-XXL</t>
  </si>
  <si>
    <t>1H20-23200-3010-XL</t>
  </si>
  <si>
    <t>1H20-23200-3010-L</t>
  </si>
  <si>
    <t>1H20-23200-3010-M</t>
  </si>
  <si>
    <t>1H20-23200-3010-S</t>
  </si>
  <si>
    <t>482-97412X</t>
  </si>
  <si>
    <t>482-9741XL</t>
  </si>
  <si>
    <t>482-9741L</t>
  </si>
  <si>
    <t>482-9741M</t>
  </si>
  <si>
    <t>482-9741S</t>
  </si>
  <si>
    <t>HONDA S-M5 HELMET ECE 22.06/DOT BLACK RED GLOSSY XXL</t>
  </si>
  <si>
    <t>HONDA S-M5 HELMET ECE 22.06/DOT WHITE BLUE RED GLOSSY XXL</t>
  </si>
  <si>
    <t>8308123-1333-XS</t>
  </si>
  <si>
    <t>8308123-1333-S</t>
  </si>
  <si>
    <t>8308123-1333-M</t>
  </si>
  <si>
    <t>8308123-1333-L</t>
  </si>
  <si>
    <t>8308123-1333-XL</t>
  </si>
  <si>
    <t>8308123-1333-XXL</t>
  </si>
  <si>
    <t>8308123-2217-XS</t>
  </si>
  <si>
    <t>8308123-2217-S</t>
  </si>
  <si>
    <t>8308123-2217-M</t>
  </si>
  <si>
    <t>8308123-2217-L</t>
  </si>
  <si>
    <t>8308123-2217-XL</t>
  </si>
  <si>
    <t>8308123-2217-XXL</t>
  </si>
  <si>
    <t>482-9238S</t>
  </si>
  <si>
    <t>482-9238M</t>
  </si>
  <si>
    <t>482-9238L</t>
  </si>
  <si>
    <t>482-9238XS</t>
  </si>
  <si>
    <t>482-92382X</t>
  </si>
  <si>
    <t>482-9237XS</t>
  </si>
  <si>
    <t>482-9237S</t>
  </si>
  <si>
    <t>482-9237M</t>
  </si>
  <si>
    <t>482-9237L</t>
  </si>
  <si>
    <t>482-92372X</t>
  </si>
  <si>
    <t>482-9237X</t>
  </si>
  <si>
    <t>482-9238X</t>
  </si>
  <si>
    <t>3204423-1100-S</t>
  </si>
  <si>
    <t>3204423-1100-M</t>
  </si>
  <si>
    <t>3204423-1100-L</t>
  </si>
  <si>
    <t>3204423-1100-XL</t>
  </si>
  <si>
    <t>3204423-1100-2X</t>
  </si>
  <si>
    <t>3204423-1100-3X</t>
  </si>
  <si>
    <t>3204423-1100-4X</t>
  </si>
  <si>
    <t>3204423-851-S</t>
  </si>
  <si>
    <t>3204423-851-M</t>
  </si>
  <si>
    <t>3204423-851-L</t>
  </si>
  <si>
    <t>3204423-851-XL</t>
  </si>
  <si>
    <t>3204423-851-2X</t>
  </si>
  <si>
    <t>3204423-851-3X</t>
  </si>
  <si>
    <t>3204423-851-4X</t>
  </si>
  <si>
    <t>3204423-9117-S</t>
  </si>
  <si>
    <t>3204423-9117-M</t>
  </si>
  <si>
    <t>3204423-9117-L</t>
  </si>
  <si>
    <t>3204423-9117-XL</t>
  </si>
  <si>
    <t>3204423-9117-2X</t>
  </si>
  <si>
    <t>3204423-9117-3X</t>
  </si>
  <si>
    <t>3204423-9117-4X</t>
  </si>
  <si>
    <t>3224423-1100-S</t>
  </si>
  <si>
    <t>3224423-1100-M</t>
  </si>
  <si>
    <t>3224423-1100-L</t>
  </si>
  <si>
    <t>3224423-1100-XL</t>
  </si>
  <si>
    <t>3224423-1100-2X</t>
  </si>
  <si>
    <t>3224423-1100-3X</t>
  </si>
  <si>
    <t>PUSKU</t>
  </si>
  <si>
    <t>6/1/202212:00:00 AM</t>
  </si>
  <si>
    <t>8/29/202212:00:00 AM</t>
  </si>
  <si>
    <t>9/1/202212:00:00 AM</t>
  </si>
  <si>
    <t>10/17/202212:00:00 AM</t>
  </si>
  <si>
    <t xml:space="preserve">SHOE FASTBK V2 BK/RD 6 </t>
  </si>
  <si>
    <t>8/28/201712:00:00 AM</t>
  </si>
  <si>
    <t xml:space="preserve">SHOE FASTBK V2 BK/RD 7 </t>
  </si>
  <si>
    <t xml:space="preserve">SHOE FASTBK V2 BK/RD 8 </t>
  </si>
  <si>
    <t xml:space="preserve">SHOE FASTBK V2 BK/RD 9 </t>
  </si>
  <si>
    <t xml:space="preserve">SHOE FASTBK V2 BK/BK 6 </t>
  </si>
  <si>
    <t xml:space="preserve">SHOE FASTBK V2 BK/BK 7 </t>
  </si>
  <si>
    <t xml:space="preserve">SHOE FASTBK V2 BK/BK 8 </t>
  </si>
  <si>
    <t xml:space="preserve">SHOE FASTBK V2 BK/BK 9 </t>
  </si>
  <si>
    <t>SHOE FASTBK V2 BK/RD 10</t>
  </si>
  <si>
    <t>SHOE FASTBK V2 BK/RD 11</t>
  </si>
  <si>
    <t>SHOE FASTBK V2 BK/RD 12</t>
  </si>
  <si>
    <t>SHOE FASTBK V2 BK/RD 13</t>
  </si>
  <si>
    <t>SHOE FASTBK V2 BK/RD 14</t>
  </si>
  <si>
    <t>SHOE FASTBK V2 BK/BK 10</t>
  </si>
  <si>
    <t>SHOE FASTBK V2 BK/BK 11</t>
  </si>
  <si>
    <t>SHOE FASTBK V2 BK/BK 12</t>
  </si>
  <si>
    <t>SHOE FASTBK V2 BK/BK 13</t>
  </si>
  <si>
    <t>SHOE FASTBK V2 BK/BK 14</t>
  </si>
  <si>
    <t>7/9/201812:00:00 AM</t>
  </si>
  <si>
    <t>TECH TOP SHORT SLEEVE SUMMERM/L</t>
  </si>
  <si>
    <t>TECH TOP SHORT SLEEVE SUMMERXL/2X</t>
  </si>
  <si>
    <t>TECH TOP SHORT SLEEVE SUMMERXS/S</t>
  </si>
  <si>
    <t>TECH PANTS M/L</t>
  </si>
  <si>
    <t>7/25/202012:00:00 AM</t>
  </si>
  <si>
    <t>BOOT TECH 10 BK/WT 10</t>
  </si>
  <si>
    <t>BOOT TECH 10 BK/WT 11</t>
  </si>
  <si>
    <t>BOOT TECH 10 BK/WT 12</t>
  </si>
  <si>
    <t>BOOT TECH 10 BK/WT 13</t>
  </si>
  <si>
    <t>BOOT TECH 10 BK/WT 14</t>
  </si>
  <si>
    <t xml:space="preserve">BOOT TECH 10 BK/WT 7 </t>
  </si>
  <si>
    <t xml:space="preserve">BOOT TECH 10 BK/WT 8 </t>
  </si>
  <si>
    <t xml:space="preserve">BOOT TECH 10 BK/WT 9 </t>
  </si>
  <si>
    <t>8/1/202212:00:00 AM</t>
  </si>
  <si>
    <t>5/28/202112:00:00 AM</t>
  </si>
  <si>
    <t>6/18/202112:00:00 AM</t>
  </si>
  <si>
    <t>10/2/202012:00:00 AM</t>
  </si>
  <si>
    <t>7/19/202112:00:00 AM</t>
  </si>
  <si>
    <t>BOOT TECH 10 GY/BL/RD 7</t>
  </si>
  <si>
    <t>BOOT TECH 10 GY/BL/RD 8</t>
  </si>
  <si>
    <t>BOOT TECH 10 GY/BL/RD 9</t>
  </si>
  <si>
    <t>2/17/202012:00:00 AM</t>
  </si>
  <si>
    <t>TECH 7 DIALED LE x BLACK WHITE BLACK10</t>
  </si>
  <si>
    <t>3/18/202112:00:00 AM</t>
  </si>
  <si>
    <t>TECH 7 DIALED LE x BLACK WHITE BLACK11</t>
  </si>
  <si>
    <t>TECH 7 DIALED LE x BLACK WHITE BLACK12</t>
  </si>
  <si>
    <t>TECH 7 DIALED LE x BLACK WHITE BLACK 8</t>
  </si>
  <si>
    <t>TECH 7 DIALED LE x BLACK WHITE BLACK 9</t>
  </si>
  <si>
    <t>3/27/202012:00:00 AM</t>
  </si>
  <si>
    <t>7/8/201912:00:00 AM</t>
  </si>
  <si>
    <t xml:space="preserve">TECH 7 WH/RD/BUR 11 </t>
  </si>
  <si>
    <t xml:space="preserve">TECH 7 WH/RD/BUR 12 </t>
  </si>
  <si>
    <t xml:space="preserve">TECH 7 WH/RD/BUR 7 </t>
  </si>
  <si>
    <t xml:space="preserve">BOOT TECH 7 WT/BK 10 </t>
  </si>
  <si>
    <t xml:space="preserve">BOOT TECH 7 WT/BK 11 </t>
  </si>
  <si>
    <t xml:space="preserve">BOOT TECH 7 WT/BK 12 </t>
  </si>
  <si>
    <t xml:space="preserve">BOOT TECH 7 WT/BK 13 </t>
  </si>
  <si>
    <t xml:space="preserve">BOOT TECH 7 WT/BK 14 </t>
  </si>
  <si>
    <t>BOOT TECH 7 WT/BK 7</t>
  </si>
  <si>
    <t>BOOT TECH 7 WT/BK 8</t>
  </si>
  <si>
    <t>BOOT TECH 7 WT/BK 9</t>
  </si>
  <si>
    <t>1/3/202012:00:00 AM</t>
  </si>
  <si>
    <t xml:space="preserve">BOOT TECH 7 G/B/P 10 </t>
  </si>
  <si>
    <t xml:space="preserve">BOOT TECH 7 G/B/P 11 </t>
  </si>
  <si>
    <t xml:space="preserve">BOOT TECH 7 G/B/P 12 </t>
  </si>
  <si>
    <t xml:space="preserve">BOOT TECH 7 G/B/P 13 </t>
  </si>
  <si>
    <t xml:space="preserve">BOOT TECH 7 G/B/P 14 </t>
  </si>
  <si>
    <t>BOOT TECH 7 G/B/P 7</t>
  </si>
  <si>
    <t>BOOT TECH 7 G/B/P 8</t>
  </si>
  <si>
    <t>BOOT TECH 7 G/B/P 9</t>
  </si>
  <si>
    <t>TECH 7 DGY/LGY FL/RD 7</t>
  </si>
  <si>
    <t>TECH 7 ENDURO DS BLACK GRAY GOL10</t>
  </si>
  <si>
    <t>TECH 7 ENDURO DS BLACK GRAY GOL11</t>
  </si>
  <si>
    <t>TECH 7 ENDURO DS BLACK GRAY GOL12</t>
  </si>
  <si>
    <t>TECH 7 ENDURO DS BLACK GRAY GOL13</t>
  </si>
  <si>
    <t>TECH 7 ENDURO DS BLACK GRAY GOL14</t>
  </si>
  <si>
    <t>TECH 7 ENDURO DS BLACK GRAY GOL15</t>
  </si>
  <si>
    <t>TECH 7 ENDURO DS BLACK GRAY GOL16</t>
  </si>
  <si>
    <t>TECH 7 ENDURO DS BLACK GRAY GOL5</t>
  </si>
  <si>
    <t>TECH 7 ENDURO DS BLACK GRAY GOL6</t>
  </si>
  <si>
    <t>TECH 7 ENDURO DS BLACK GRAY GOL7</t>
  </si>
  <si>
    <t>TECH 7 ENDURO DS BLACK GRAY GOL8</t>
  </si>
  <si>
    <t>TECH 7 ENDURO DS BLACK GRAY GOL9</t>
  </si>
  <si>
    <t xml:space="preserve">BOOT TECH 3 BLACK 10 </t>
  </si>
  <si>
    <t>7/31/201712:00:00 AM</t>
  </si>
  <si>
    <t xml:space="preserve">BOOT TECH 3 BLACK 11 </t>
  </si>
  <si>
    <t xml:space="preserve">BOOT TECH 3 BLACK 12 </t>
  </si>
  <si>
    <t xml:space="preserve">BOOT TECH 3 BLACK 13 </t>
  </si>
  <si>
    <t xml:space="preserve">BOOT TECH 3 BLACK 14 </t>
  </si>
  <si>
    <t xml:space="preserve">BOOT TECH 3 BLACK 15 </t>
  </si>
  <si>
    <t xml:space="preserve">BOOT TECH 3 BLACK 16 </t>
  </si>
  <si>
    <t>BOOT TECH 3 BLACK 5</t>
  </si>
  <si>
    <t>BOOT TECH 3 BLACK 6</t>
  </si>
  <si>
    <t>BOOT TECH 3 BLACK 7</t>
  </si>
  <si>
    <t>BOOT TECH 3 BLACK 8</t>
  </si>
  <si>
    <t>BOOT TECH 3 BLACK 9</t>
  </si>
  <si>
    <t xml:space="preserve">BOOT TECH 3 BK/WT 10 </t>
  </si>
  <si>
    <t xml:space="preserve">BOOT TECH 3 BK/WT 11 </t>
  </si>
  <si>
    <t xml:space="preserve">BOOT TECH 3 BK/WT 12 </t>
  </si>
  <si>
    <t xml:space="preserve">BOOT TECH 3 BK/WT 13 </t>
  </si>
  <si>
    <t xml:space="preserve">BOOT TECH 3 BK/WT 14 </t>
  </si>
  <si>
    <t xml:space="preserve">BOOT TECH 3 BK/WT 15 </t>
  </si>
  <si>
    <t xml:space="preserve">BOOT TECH 3 BK/WT 16 </t>
  </si>
  <si>
    <t>BOOT TECH 3 BK/WT 8</t>
  </si>
  <si>
    <t>BOOT TECH 3 BK/WT 9</t>
  </si>
  <si>
    <t>TECH 3 BOOTS BL/WT/RD 10</t>
  </si>
  <si>
    <t>TECH 3 BOOTS BL/WT/RD 11</t>
  </si>
  <si>
    <t>TECH 3 BOOTS BL/WT/RD 12</t>
  </si>
  <si>
    <t>TECH 3 BOOTS BL/WT/RD 13</t>
  </si>
  <si>
    <t>TECH 3 BOOTS BL/WT/RD 14</t>
  </si>
  <si>
    <t xml:space="preserve">TECH 3 BOOTS BL/WT/RD 7 </t>
  </si>
  <si>
    <t xml:space="preserve">TECH 3 BOOTS BL/WT/RD 8 </t>
  </si>
  <si>
    <t xml:space="preserve">TECH 3 BOOTS BL/WT/RD 9 </t>
  </si>
  <si>
    <t xml:space="preserve">BOOT TECH 3 AT BK 10 </t>
  </si>
  <si>
    <t xml:space="preserve">BOOT TECH 3 AT BK 11 </t>
  </si>
  <si>
    <t xml:space="preserve">BOOT TECH 3 AT BK 12 </t>
  </si>
  <si>
    <t xml:space="preserve">BOOT TECH 3 AT BK 13 </t>
  </si>
  <si>
    <t>BOOT TECH 3 AT BK 7</t>
  </si>
  <si>
    <t>BOOT TECH 3 AT BK 8</t>
  </si>
  <si>
    <t>BOOT TECH 3 AT BK 9</t>
  </si>
  <si>
    <t xml:space="preserve">BOOT 4W TECH 3 BK/WT 6 </t>
  </si>
  <si>
    <t xml:space="preserve">BOOT 4W TECH 3 BK/WT 7 </t>
  </si>
  <si>
    <t xml:space="preserve">BOOT 4W TECH 3 BK/WT 8 </t>
  </si>
  <si>
    <t xml:space="preserve">BOOT 4W TECH 3 BK/WT 9 </t>
  </si>
  <si>
    <t xml:space="preserve">BOOT T3S YTH BK/WT 2 </t>
  </si>
  <si>
    <t xml:space="preserve">BOOT T3S YTH BK/WT 3 </t>
  </si>
  <si>
    <t>BOOT T3S YTH BK/WT/RD 2</t>
  </si>
  <si>
    <t>BOOT T3S YTH BK/WT/RD 3</t>
  </si>
  <si>
    <t>BOOT T3S YTH BK/WT/RD 4</t>
  </si>
  <si>
    <t>BOOT T3S YTH BK/WT/RD 5</t>
  </si>
  <si>
    <t>BOOT T3S YTH BK/WT/RD 6</t>
  </si>
  <si>
    <t>BOOT T3S YTH BK/WT/RD 7</t>
  </si>
  <si>
    <t>BOOT T3S YTH BK/WT/RD 8</t>
  </si>
  <si>
    <t xml:space="preserve">BOOT T3S YTH BK/WT 4 </t>
  </si>
  <si>
    <t xml:space="preserve">BOOT T3S YTH BK/WT 5 </t>
  </si>
  <si>
    <t>BOOT T3S YTH BK/WT/YL 2</t>
  </si>
  <si>
    <t>BOOT T3S YTH BK/WT/YL 3</t>
  </si>
  <si>
    <t>BOOT T3S YTH BK/WT/YL 4</t>
  </si>
  <si>
    <t>BOOT T3S YTH BK/WT/YL 5</t>
  </si>
  <si>
    <t>BOOT T3S YTH BK/WT/YL 6</t>
  </si>
  <si>
    <t>BOOT T3S YTH BK/WT/YL 7</t>
  </si>
  <si>
    <t>BOOT T3S YTH BK/WT/YL 8</t>
  </si>
  <si>
    <t xml:space="preserve">BOOT T3S YTH BK/WT 6 </t>
  </si>
  <si>
    <t xml:space="preserve">BOOT T3S YTH BK/WT 7 </t>
  </si>
  <si>
    <t xml:space="preserve">BOOT T3S YTH BK/WT 8 </t>
  </si>
  <si>
    <t xml:space="preserve">BOOT T 3S KIDS BK/WT 1 </t>
  </si>
  <si>
    <t>BOOT T 3S KIDS BK/WT 10</t>
  </si>
  <si>
    <t>BOOT T 3S KIDS BK/WT 11</t>
  </si>
  <si>
    <t>BOOT T 3S KIDS BK/WT 12</t>
  </si>
  <si>
    <t>BOOT T 3S KIDS BK/WT 13</t>
  </si>
  <si>
    <t>BOOT TECH 5 BK/GY/WT 10</t>
  </si>
  <si>
    <t>BOOT TECH 5 BK/GY/WT 11</t>
  </si>
  <si>
    <t>BOOT TECH 5 BK/GY/WT 12</t>
  </si>
  <si>
    <t>BOOT TECH 5 BK/GY/WT 13</t>
  </si>
  <si>
    <t>BOOT TECH 5 BK/GY/WT 14</t>
  </si>
  <si>
    <t xml:space="preserve">BOOT TECH 5 BK/GY/WT 7 </t>
  </si>
  <si>
    <t xml:space="preserve">BOOT TECH 5 BK/GY/WT 8 </t>
  </si>
  <si>
    <t xml:space="preserve">BOOT TECH 5 BK/GY/WT 9 </t>
  </si>
  <si>
    <t>7/27/201912:00:00 AM</t>
  </si>
  <si>
    <t xml:space="preserve">BOOT TECH 5 BK/RD 10 </t>
  </si>
  <si>
    <t xml:space="preserve">BOOT TECH 5 BK/RD 11 </t>
  </si>
  <si>
    <t xml:space="preserve">BOOT TECH 5 BK/RD 12 </t>
  </si>
  <si>
    <t xml:space="preserve">BOOT TECH 5 BK/RD 13 </t>
  </si>
  <si>
    <t xml:space="preserve">BOOT TECH 5 BK/RD 14 </t>
  </si>
  <si>
    <t>BOOT TECH 5 BK/RD 7</t>
  </si>
  <si>
    <t>BOOT TECH 5 BK/RD 8</t>
  </si>
  <si>
    <t>BOOT TECH 5 BK/RD 9</t>
  </si>
  <si>
    <t>TECH 5 RED/WHITE 11</t>
  </si>
  <si>
    <t>TECH 5 RED/WHITE 13</t>
  </si>
  <si>
    <t>TECH 5 RED/WHITE 7</t>
  </si>
  <si>
    <t>TECH 5 RED/WHITE 9</t>
  </si>
  <si>
    <t>TECH 7 S DIALED LE x BLACK WHITE BLACK 4</t>
  </si>
  <si>
    <t>TECH 7 S DIALED LE x BLACK WHITE BLACK 5</t>
  </si>
  <si>
    <t>TECH 7 S DIALED LE x BLACK WHITE BLACK 6</t>
  </si>
  <si>
    <t>TECH 7 S DIALED LE x BLACK WHITE BLACK 7</t>
  </si>
  <si>
    <t>TECH 7 S DIALED LE x BLACK WHITE BLACK 8</t>
  </si>
  <si>
    <t>BOOT TECH 7S BK/OR/OR 2</t>
  </si>
  <si>
    <t>BOOT TECH 7S BK/OR/OR 3</t>
  </si>
  <si>
    <t>BOOT TECH 7S BK/OR/OR 4</t>
  </si>
  <si>
    <t>BOOT TECH 7S BK/OR/OR 5</t>
  </si>
  <si>
    <t>BOOT TECH 7S BK/OR/OR 6</t>
  </si>
  <si>
    <t>BOOT TECH 7S BK/OR/OR 7</t>
  </si>
  <si>
    <t>BOOT TECH 7S BK/OR/OR 8</t>
  </si>
  <si>
    <t>11/21/201912:00:00 AM</t>
  </si>
  <si>
    <t xml:space="preserve">TECH 7S BOOTS BK/SI/WT/GD 2 </t>
  </si>
  <si>
    <t xml:space="preserve">TECH 7S BOOTS BK/SI/WT/GD 3 </t>
  </si>
  <si>
    <t xml:space="preserve">TECH 7S BOOTS BK/SI/WT/GD 4 </t>
  </si>
  <si>
    <t xml:space="preserve">TECH 7S BOOTS BK/SI/WT/GD 5 </t>
  </si>
  <si>
    <t xml:space="preserve">TECH 7S BOOTS BK/SI/WT/GD 6 </t>
  </si>
  <si>
    <t xml:space="preserve">TECH 7S BOOTS BK/SI/WT/GD 7 </t>
  </si>
  <si>
    <t xml:space="preserve">TECH 7S BOOTS BK/SI/WT/GD 8 </t>
  </si>
  <si>
    <t xml:space="preserve">TECH 7S WH/RD/GY 3 </t>
  </si>
  <si>
    <t xml:space="preserve">TECH 7S WH/RD/GY 4 </t>
  </si>
  <si>
    <t>TECH 7S WH/RD/GY 5</t>
  </si>
  <si>
    <t>TECH 7S FL/YL MGR/BK 4</t>
  </si>
  <si>
    <t>BOOT TECH 7S GY/RD/YL 2</t>
  </si>
  <si>
    <t>BOOT TECH 7S GY/RD/YL 3</t>
  </si>
  <si>
    <t>BOOT TECH 7S GY/RD/YL 4</t>
  </si>
  <si>
    <t>BOOT TECH 7S GY/RD/YL 5</t>
  </si>
  <si>
    <t>BOOT TECH 7S GY/RD/YL 6</t>
  </si>
  <si>
    <t>BOOT TECH 7S GY/RD/YL 7</t>
  </si>
  <si>
    <t>BOOT TECH 7S GY/RD/YL 8</t>
  </si>
  <si>
    <t>XT-8 GORE-TEX BOOTS BLACK BROWN42</t>
  </si>
  <si>
    <t>XT-8 GORE-TEX BOOTS BLACK BROWN43</t>
  </si>
  <si>
    <t>XT-8 GORE-TEX BOOTS BLACK BROWN44</t>
  </si>
  <si>
    <t>XT-8 GORE-TEX BOOTS BLACK BROWN45</t>
  </si>
  <si>
    <t>XT-8 GORE-TEX BOOTS BLACK BROWN46</t>
  </si>
  <si>
    <t>XT-8 GORE-TEX BOOTS BLACK BROWN47</t>
  </si>
  <si>
    <t>XT-8 GORE-TEX BOOTS BLACK BROWN48</t>
  </si>
  <si>
    <t>XT-8 GORE-TEX BOOTS BLACK BLACK40</t>
  </si>
  <si>
    <t>XT-8 GORE-TEX BOOTS BLACK BLACK41</t>
  </si>
  <si>
    <t>XT-8 GORE-TEX BOOTS BLACK BLACK42</t>
  </si>
  <si>
    <t>XT-8 GORE-TEX BOOTS BLACK BLACK43</t>
  </si>
  <si>
    <t>XT-8 GORE-TEX BOOTS BLACK BLACK44</t>
  </si>
  <si>
    <t>XT-8 GORE-TEX BOOTS BLACK BLACK45</t>
  </si>
  <si>
    <t>XT-8 GORE-TEX BOOTS BLACK BLACK46</t>
  </si>
  <si>
    <t>XT-8 GORE-TEX BOOTS BLACK BLACK47</t>
  </si>
  <si>
    <t>XT-8 GORE-TEX BOOTS BLACK BLACK48</t>
  </si>
  <si>
    <t>2/9/201812:00:00 AM</t>
  </si>
  <si>
    <t>8/31/202012:00:00 AM</t>
  </si>
  <si>
    <t>SUPERTECH R BLACK39</t>
  </si>
  <si>
    <t>SUPERTECH R BLACK40</t>
  </si>
  <si>
    <t>SUPERTECH R BLACK41</t>
  </si>
  <si>
    <t>SUPERTECH R BLACK42</t>
  </si>
  <si>
    <t>SUPERTECH R BLACK43</t>
  </si>
  <si>
    <t>SUPERTECH R BLACK44</t>
  </si>
  <si>
    <t>SUPERTECH R BLACK45</t>
  </si>
  <si>
    <t>SUPERTECH R BLACK46</t>
  </si>
  <si>
    <t>SUPERTECH R BLACK47</t>
  </si>
  <si>
    <t>SUPERTECH R BLACK48</t>
  </si>
  <si>
    <t>SUPERTECH R BLACK BLACK39</t>
  </si>
  <si>
    <t>SUPERTECH R BLACK BLACK40</t>
  </si>
  <si>
    <t>SUPERTECH R BLACK BLACK41</t>
  </si>
  <si>
    <t>SUPERTECH R BLACK BLACK42</t>
  </si>
  <si>
    <t>SUPERTECH R BLACK BLACK43</t>
  </si>
  <si>
    <t>SUPERTECH R BLACK BLACK44</t>
  </si>
  <si>
    <t>SUPERTECH R BLACK BLACK45</t>
  </si>
  <si>
    <t>SUPERTECH R BLACK BLACK46</t>
  </si>
  <si>
    <t>SUPERTECH R BLACK BLACK47</t>
  </si>
  <si>
    <t>SUPERTECH R BLACK BLACK48</t>
  </si>
  <si>
    <t>SUPERTECH R BLACK WHITE RED39</t>
  </si>
  <si>
    <t>SUPERTECH R BLACK WHITE RED40</t>
  </si>
  <si>
    <t>SUPERTECH R BLACK WHITE RED41</t>
  </si>
  <si>
    <t>SUPERTECH R BLACK WHITE RED42</t>
  </si>
  <si>
    <t>SUPERTECH R BLACK WHITE RED43</t>
  </si>
  <si>
    <t>SUPERTECH R BLACK WHITE RED44</t>
  </si>
  <si>
    <t>SUPERTECH R BLACK WHITE RED45</t>
  </si>
  <si>
    <t>SUPERTECH R BLACK WHITE RED46</t>
  </si>
  <si>
    <t>SUPERTECH R BLACK WHITE RED47</t>
  </si>
  <si>
    <t>SUPERTECH R BLACK WHITE RED48</t>
  </si>
  <si>
    <t>SUPERTECH R BLACK WHITE39</t>
  </si>
  <si>
    <t>SUPERTECH R BLACK WHITE40</t>
  </si>
  <si>
    <t>SUPERTECH R BLACK WHITE41</t>
  </si>
  <si>
    <t>SUPERTECH R BLACK WHITE42</t>
  </si>
  <si>
    <t>SUPERTECH R BLACK WHITE43</t>
  </si>
  <si>
    <t>SUPERTECH R BLACK WHITE44</t>
  </si>
  <si>
    <t>SUPERTECH R BLACK WHITE45</t>
  </si>
  <si>
    <t>SUPERTECH R BLACK WHITE46</t>
  </si>
  <si>
    <t>SUPERTECH R BLACK WHITE47</t>
  </si>
  <si>
    <t>SUPERTECH R BLACK WHITE48</t>
  </si>
  <si>
    <t>SUPERTECH R BLACK RED FLUO WHITE GRAY39</t>
  </si>
  <si>
    <t>SUPERTECH R BLACK RED FLUO WHITE GRAY40</t>
  </si>
  <si>
    <t>SUPERTECH R BLACK RED FLUO WHITE GRAY41</t>
  </si>
  <si>
    <t>SUPERTECH R BLACK RED FLUO WHITE GRAY42</t>
  </si>
  <si>
    <t>SUPERTECH R BLACK RED FLUO WHITE GRAY43</t>
  </si>
  <si>
    <t>SUPERTECH R BLACK RED FLUO WHITE GRAY44</t>
  </si>
  <si>
    <t>SUPERTECH R BLACK RED FLUO WHITE GRAY45</t>
  </si>
  <si>
    <t>SUPERTECH R BLACK RED FLUO WHITE GRAY46</t>
  </si>
  <si>
    <t>SUPERTECH R BLACK RED FLUO WHITE GRAY47</t>
  </si>
  <si>
    <t>SUPERTECH R BLACK RED FLUO WHITE GRAY48</t>
  </si>
  <si>
    <t>SUPERTECH R VENTED BLACK39</t>
  </si>
  <si>
    <t>SUPERTECH R VENTED BLACK40</t>
  </si>
  <si>
    <t>SUPERTECH R VENTED BLACK41</t>
  </si>
  <si>
    <t>SUPERTECH R VENTED BLACK42</t>
  </si>
  <si>
    <t>SUPERTECH R VENTED BLACK43</t>
  </si>
  <si>
    <t>SUPERTECH R VENTED BLACK44</t>
  </si>
  <si>
    <t>SUPERTECH R VENTED BLACK45</t>
  </si>
  <si>
    <t>SUPERTECH R VENTED BLACK46</t>
  </si>
  <si>
    <t>SUPERTECH R VENTED BLACK47</t>
  </si>
  <si>
    <t>SUPERTECH R VENTED BLACK48</t>
  </si>
  <si>
    <t>SUPERTECH R VENTED BLACK WHITE39</t>
  </si>
  <si>
    <t>SUPERTECH R VENTED BLACK WHITE40</t>
  </si>
  <si>
    <t>SUPERTECH R VENTED BLACK WHITE41</t>
  </si>
  <si>
    <t>SUPERTECH R VENTED BLACK WHITE42</t>
  </si>
  <si>
    <t>SUPERTECH R VENTED BLACK WHITE43</t>
  </si>
  <si>
    <t>SUPERTECH R VENTED BLACK WHITE RED FLUO39</t>
  </si>
  <si>
    <t>SUPERTECH R VENTED BLACK WHITE44</t>
  </si>
  <si>
    <t>SUPERTECH R VENTED BLACK WHITE RED FLUO40</t>
  </si>
  <si>
    <t>SUPERTECH R VENTED BLACK WHITE RED FLUO41</t>
  </si>
  <si>
    <t>SUPERTECH R VENTED BLACK WHITE RED FLUO42</t>
  </si>
  <si>
    <t>SUPERTECH R VENTED BLACK WHITE RED FLUO43</t>
  </si>
  <si>
    <t>SUPERTECH R VENTED BLACK WHITE RED FLUO44</t>
  </si>
  <si>
    <t>SUPERTECH R VENTED BLACK WHITE RED FLUO45</t>
  </si>
  <si>
    <t>SUPERTECH R VENTED BLACK WHITE RED FLUO46</t>
  </si>
  <si>
    <t>SUPERTECH R VENTED BLACK WHITE RED FLUO47</t>
  </si>
  <si>
    <t>SUPERTECH R VENTED BLACK WHITE RED FLUO48</t>
  </si>
  <si>
    <t>SUPERTECH R VENTED BLACK WHITE45</t>
  </si>
  <si>
    <t>SUPERTECH R VENTED BLACK WHITE46</t>
  </si>
  <si>
    <t>SUPERTECH R VENTED BLACK WHITE47</t>
  </si>
  <si>
    <t>SUPERTECH R VENTED BLACK WHITE48</t>
  </si>
  <si>
    <t>SUPERTECH R VENTED BLACK RED FLUO WHITE GRAY39</t>
  </si>
  <si>
    <t>SUPERTECH R VENTED BLACK RED FLUO WHITE GRAY40</t>
  </si>
  <si>
    <t>SUPERTECH R VENTED BLACK RED FLUO WHITE GRAY41</t>
  </si>
  <si>
    <t>SUPERTECH R VENTED BLACK RED FLUO WHITE GRAY42</t>
  </si>
  <si>
    <t>SUPERTECH R VENTED BLACK RED FLUO WHITE GRAY43</t>
  </si>
  <si>
    <t>SUPERTECH R VENTED BLACK RED FLUO WHITE GRAY44</t>
  </si>
  <si>
    <t>SUPERTECH R VENTED BLACK RED FLUO WHITE GRAY45</t>
  </si>
  <si>
    <t>SUPERTECH R VENTED BLACK RED FLUO WHITE GRAY46</t>
  </si>
  <si>
    <t>SUPERTECH R VENTED BLACK RED FLUO WHITE GRAY47</t>
  </si>
  <si>
    <t>SUPERTECH R VENTED BLACK RED FLUO WHITE GRAY48</t>
  </si>
  <si>
    <t>SMX PLUS v2 BOOTS BK 36</t>
  </si>
  <si>
    <t>2/11/201912:00:00 AM</t>
  </si>
  <si>
    <t>SMX PLUS v2 BOOTS BK 37</t>
  </si>
  <si>
    <t>SMX PLUS v2 BOOTS BK 38</t>
  </si>
  <si>
    <t>SMX PLUS v2 BOOTS BK 39</t>
  </si>
  <si>
    <t>SMX PLUS v2 BOOTS BK 40</t>
  </si>
  <si>
    <t>SMX PLUS v2 BOOTS BK 41</t>
  </si>
  <si>
    <t>SMX PLUS v2 BOOTS BK 42</t>
  </si>
  <si>
    <t>SMX PLUS v2 BOOTS BK 43</t>
  </si>
  <si>
    <t>SMX PLUS v2 BOOTS BK 44</t>
  </si>
  <si>
    <t>SMX PLUS v2 BOOTS BK 45</t>
  </si>
  <si>
    <t>SMX PLUS v2 BOOTS BK 46</t>
  </si>
  <si>
    <t>SMX PLUS v2 BOOTS BK 47</t>
  </si>
  <si>
    <t>SMX PLUS v2 BOOTS BK 48</t>
  </si>
  <si>
    <t>SMX PLUS v2 BOOTS VENTED BK 36</t>
  </si>
  <si>
    <t>8/26/201912:00:00 AM</t>
  </si>
  <si>
    <t>SMX PLUS v2 BOOTS VENTED BK 37</t>
  </si>
  <si>
    <t>SMX PLUS v2 BOOTS VENTED BK 38</t>
  </si>
  <si>
    <t>SMX PLUS v2 BOOTS VENTED BK 39</t>
  </si>
  <si>
    <t>SMX PLUS v2 BOOTS VENTED BK 40</t>
  </si>
  <si>
    <t>SMX PLUS v2 BOOTS VENTED BK 41</t>
  </si>
  <si>
    <t>SMX PLUS v2 BOOTS VENTED BK 42</t>
  </si>
  <si>
    <t>SMX PLUS v2 BOOTS VENTED BK 43</t>
  </si>
  <si>
    <t>SMX PLUS v2 BOOTS VENTED BK 44</t>
  </si>
  <si>
    <t>SMX PLUS v2 BOOTS VENTED BK 45</t>
  </si>
  <si>
    <t>SMX PLUS v2 BOOTS VENTED BK 46</t>
  </si>
  <si>
    <t>SMX PLUS v2 BOOTS VENTED BK 47</t>
  </si>
  <si>
    <t>SMX PLUS v2 BOOTS VENTED BK 48</t>
  </si>
  <si>
    <t xml:space="preserve">SMX PLUS v2 BOOTS VENTED BK/WT 38 </t>
  </si>
  <si>
    <t xml:space="preserve">SMX PLUS v2 BOOTS VENTED BK/WT 39 </t>
  </si>
  <si>
    <t xml:space="preserve">SMX PLUS v2 BOOTS VENTED BK/WT 40 </t>
  </si>
  <si>
    <t xml:space="preserve">SMX PLUS v2 BOOTS VENTED BK/WT 41 </t>
  </si>
  <si>
    <t xml:space="preserve">SMX PLUS v2 BOOTS VENTED BK/WT 42 </t>
  </si>
  <si>
    <t xml:space="preserve">SMX PLUS v2 BOOTS VENTED BK/WT 43 </t>
  </si>
  <si>
    <t xml:space="preserve">SMX PLUS v2 BOOTS VENTED BK/WT 44 </t>
  </si>
  <si>
    <t xml:space="preserve">SMX PLUS v2 BOOTS VENTED BK/WT 45 </t>
  </si>
  <si>
    <t xml:space="preserve">SMX PLUS v2 BOOTS VENTED BK/WT 46 </t>
  </si>
  <si>
    <t xml:space="preserve">SMX PLUS v2 BOOTS VENTED BK/WT 47 </t>
  </si>
  <si>
    <t xml:space="preserve">SMX PLUS v2 BOOTS VENTED BK/WT 48 </t>
  </si>
  <si>
    <t xml:space="preserve">SMX PLUS v2 BOOTS VENTED BK/RD 38 </t>
  </si>
  <si>
    <t xml:space="preserve">SMX PLUS v2 BOOTS VENTED BK/RD 39 </t>
  </si>
  <si>
    <t xml:space="preserve">SMX PLUS v2 BOOTS VENTED BK/RD 40 </t>
  </si>
  <si>
    <t xml:space="preserve">SMX PLUS v2 BOOTS VENTED BK/RD 41 </t>
  </si>
  <si>
    <t xml:space="preserve">SMX PLUS v2 BOOTS VENTED BK/RD 42 </t>
  </si>
  <si>
    <t xml:space="preserve">SMX PLUS v2 BOOTS VENTED BK/RD 43 </t>
  </si>
  <si>
    <t xml:space="preserve">SMX PLUS v2 BOOTS VENTED BK/RD 44 </t>
  </si>
  <si>
    <t xml:space="preserve">SMX PLUS v2 BOOTS VENTED BK/RD 45 </t>
  </si>
  <si>
    <t xml:space="preserve">SMX PLUS v2 BOOTS VENTED BK/RD 46 </t>
  </si>
  <si>
    <t xml:space="preserve">SMX PLUS v2 BOOTS VENTED BK/RD 47 </t>
  </si>
  <si>
    <t xml:space="preserve">SMX PLUS v2 BOOTS VENTED BK/RD 48 </t>
  </si>
  <si>
    <t xml:space="preserve">STELLA SMX PLUS v2 BOOTS BK 36 </t>
  </si>
  <si>
    <t xml:space="preserve">STELLA SMX PLUS v2 BOOTS BK 37 </t>
  </si>
  <si>
    <t xml:space="preserve">STELLA SMX PLUS v2 BOOTS BK 38 </t>
  </si>
  <si>
    <t xml:space="preserve">STELLA SMX PLUS v2 BOOTS BK 39 </t>
  </si>
  <si>
    <t xml:space="preserve">STELLA SMX PLUS v2 BOOTS BK 40 </t>
  </si>
  <si>
    <t xml:space="preserve">STELLA SMX PLUS v2 BOOTS BK 41 </t>
  </si>
  <si>
    <t xml:space="preserve">STELLA SMX PLUS v2 BOOTS BK 42 </t>
  </si>
  <si>
    <t xml:space="preserve">STELLA SMX PLUS v2 BOOTS BK 43 </t>
  </si>
  <si>
    <t>SP-X BOA BOOTS BLACK BLACK38</t>
  </si>
  <si>
    <t>SP-X BOA BOOTS BLACK BLACK39</t>
  </si>
  <si>
    <t>SP-X BOA BOOTS BLACK BLACK40</t>
  </si>
  <si>
    <t>SP-X BOA BOOTS BLACK BLACK41</t>
  </si>
  <si>
    <t>SP-X BOA BOOTS BLACK BLACK42</t>
  </si>
  <si>
    <t>SP-X BOA BOOTS BLACK BLACK43</t>
  </si>
  <si>
    <t>SP-X BOA BOOTS BLACK BLACK44</t>
  </si>
  <si>
    <t>SP-X BOA BOOTS BLACK BLACK45</t>
  </si>
  <si>
    <t>SP-X BOA BOOTS BLACK BLACK46</t>
  </si>
  <si>
    <t>SP-X BOA BOOTS BLACK BLACK47</t>
  </si>
  <si>
    <t>SP-X BOA BOOTS BLACK BLACK48</t>
  </si>
  <si>
    <t>SP-X BOA BOOTS BLACK SILVER38</t>
  </si>
  <si>
    <t>SP-X BOA BOOTS BLACK SILVER39</t>
  </si>
  <si>
    <t>SP-X BOA BOOTS BLACK SILVER40</t>
  </si>
  <si>
    <t>SP-X BOA BOOTS BLACK SILVER41</t>
  </si>
  <si>
    <t>SP-X BOA BOOTS BLACK SILVER42</t>
  </si>
  <si>
    <t>SP-X BOA BOOTS BLACK SILVER43</t>
  </si>
  <si>
    <t>SP-X BOA BOOTS BLACK SILVER44</t>
  </si>
  <si>
    <t>SP-X BOA BOOTS BLACK SILVER45</t>
  </si>
  <si>
    <t>SP-X BOA BOOTS BLACK SILVER46</t>
  </si>
  <si>
    <t>SP-X BOA BOOTS BLACK SILVER47</t>
  </si>
  <si>
    <t>SP-X BOA BOOTS BLACK SILVER48</t>
  </si>
  <si>
    <t xml:space="preserve">BOOT SMX-6 V2 BK/BK 36 </t>
  </si>
  <si>
    <t>2/20/201712:00:00 AM</t>
  </si>
  <si>
    <t xml:space="preserve">BOOT SMX-6 V2 BK/BK 37 </t>
  </si>
  <si>
    <t xml:space="preserve">BOOT SMX-6 V2 BK/BK 38 </t>
  </si>
  <si>
    <t xml:space="preserve">BOOT SMX-6 V2 BK/BK 39 </t>
  </si>
  <si>
    <t xml:space="preserve">BOOT SMX-6 V2 BK/BK 40 </t>
  </si>
  <si>
    <t xml:space="preserve">BOOT SMX-6 V2 BK/BK 41 </t>
  </si>
  <si>
    <t xml:space="preserve">BOOT SMX-6 V2 BK/BK 42 </t>
  </si>
  <si>
    <t xml:space="preserve">BOOT SMX-6 V2 BK/BK 43 </t>
  </si>
  <si>
    <t xml:space="preserve">BOOT SMX-6 V2 BK/BK 44 </t>
  </si>
  <si>
    <t xml:space="preserve">BOOT SMX-6 V2 BK/BK 45 </t>
  </si>
  <si>
    <t xml:space="preserve">BOOT SMX-6 V2 BK/BK 46 </t>
  </si>
  <si>
    <t xml:space="preserve">BOOT SMX-6 V2 BK/BK 47 </t>
  </si>
  <si>
    <t xml:space="preserve">BOOT SMX-6 V2 BK/BK 48 </t>
  </si>
  <si>
    <t xml:space="preserve">BOOT SMX-6 V2 BK/BK 49 </t>
  </si>
  <si>
    <t xml:space="preserve">BOOT SMX-6 V2 BK/BK 50 </t>
  </si>
  <si>
    <t>SMX-6 V2 BOOT BLK/RED 40</t>
  </si>
  <si>
    <t>8/27/201812:00:00 AM</t>
  </si>
  <si>
    <t>SMX-6 V2 BLACK WHITE GRAY36</t>
  </si>
  <si>
    <t>10/1/202212:00:00 AM</t>
  </si>
  <si>
    <t>SMX-6 V2 BLACK WHITE GRAY37</t>
  </si>
  <si>
    <t>SMX-6 V2 BLACK WHITE GRAY38</t>
  </si>
  <si>
    <t>SMX-6 V2 BLACK WHITE GRAY39</t>
  </si>
  <si>
    <t>SMX-6 V2 BLACK WHITE GRAY40</t>
  </si>
  <si>
    <t>SMX-6 V2 BLACK WHITE GRAY41</t>
  </si>
  <si>
    <t>SMX-6 V2 BLACK WHITE GRAY42</t>
  </si>
  <si>
    <t>SMX-6 V2 BLACK WHITE GRAY43</t>
  </si>
  <si>
    <t>SMX-6 V2 BLACK WHITE GRAY44</t>
  </si>
  <si>
    <t>SMX-6 V2 BLACK WHITE GRAY45</t>
  </si>
  <si>
    <t>SMX-6 V2 BLACK WHITE GRAY46</t>
  </si>
  <si>
    <t>SMX-6 V2 BLACK WHITE GRAY47</t>
  </si>
  <si>
    <t>SMX-6 V2 BLACK WHITE GRAY48</t>
  </si>
  <si>
    <t>SMX-6 V2 BLACK WHITE GRAY49</t>
  </si>
  <si>
    <t>SMX-6 V2 BLACK WHITE GRAY50</t>
  </si>
  <si>
    <t xml:space="preserve">BOOT SMX-S BK 36 </t>
  </si>
  <si>
    <t xml:space="preserve">BOOT SMX-S BK 37 </t>
  </si>
  <si>
    <t xml:space="preserve">BOOT SMX-S BK 38 </t>
  </si>
  <si>
    <t xml:space="preserve">BOOT SMX-S BK 39 </t>
  </si>
  <si>
    <t xml:space="preserve">BOOT SMX-S BK 40 </t>
  </si>
  <si>
    <t xml:space="preserve">BOOT SMX-S BK 41 </t>
  </si>
  <si>
    <t xml:space="preserve">BOOT SMX-S BK 42 </t>
  </si>
  <si>
    <t xml:space="preserve">BOOT SMX-S BK 43 </t>
  </si>
  <si>
    <t xml:space="preserve">BOOT SMX-S BK 44 </t>
  </si>
  <si>
    <t xml:space="preserve">BOOT SMX-S BK 45 </t>
  </si>
  <si>
    <t xml:space="preserve">BOOT SMX-S BK 46 </t>
  </si>
  <si>
    <t xml:space="preserve">BOOT SMX-S BK 47 </t>
  </si>
  <si>
    <t xml:space="preserve">BOOT SMX-S BK 48 </t>
  </si>
  <si>
    <t xml:space="preserve">BOOT SMX-S BK 49 </t>
  </si>
  <si>
    <t xml:space="preserve">BOOT SMX-S BK 50 </t>
  </si>
  <si>
    <t>BOOT SMX-S BK/WT 36</t>
  </si>
  <si>
    <t>BOOT SMX-S BK/WT 37</t>
  </si>
  <si>
    <t>BOOT SMX-S BK/WT 38</t>
  </si>
  <si>
    <t>BOOT SMX-S BK/WT 39</t>
  </si>
  <si>
    <t>BOOT SMX-S BK/WT 40</t>
  </si>
  <si>
    <t>BOOT SMX-S BK/WT 41</t>
  </si>
  <si>
    <t>BOOT SMX-S BK/WT 42</t>
  </si>
  <si>
    <t>BOOT SMX-S BK/WT 43</t>
  </si>
  <si>
    <t>BOOT SMX-S BK/WT 44</t>
  </si>
  <si>
    <t>BOOT SMX-S BK/WT 45</t>
  </si>
  <si>
    <t>BOOT SMX-S BK/WT 46</t>
  </si>
  <si>
    <t>BOOT SMX-S BK/WT 47</t>
  </si>
  <si>
    <t>BOOT SMX-S BK/WT 48</t>
  </si>
  <si>
    <t>BOOT SMX-S BK/WT 49</t>
  </si>
  <si>
    <t>BOOT SMX-S BK/WT 50</t>
  </si>
  <si>
    <t>SMX-1 R V2 VENTED BLACK BLACK38</t>
  </si>
  <si>
    <t>SMX-1 R V2 VENTED BLACK BLACK39</t>
  </si>
  <si>
    <t>SMX-1 R V2 VENTED BLACK BLACK40</t>
  </si>
  <si>
    <t>SMX-1 R V2 VENTED BLACK BLACK41</t>
  </si>
  <si>
    <t>SMX-1 R V2 VENTED BLACK BLACK42</t>
  </si>
  <si>
    <t>SMX-1 R V2 VENTED BLACK BLACK43</t>
  </si>
  <si>
    <t>SMX-1 R V2 VENTED BLACK BLACK44</t>
  </si>
  <si>
    <t>SMX-1 R V2 VENTED BLACK BLACK45</t>
  </si>
  <si>
    <t>SMX-1 R V2 VENTED BLACK BLACK46</t>
  </si>
  <si>
    <t>SMX-1 R V2 VENTED BLACK BLACK47</t>
  </si>
  <si>
    <t>SMX-1 R V2 VENTED BLACK BLACK48</t>
  </si>
  <si>
    <t>SMX-1 R V2 VENTED BLACK BLACK49</t>
  </si>
  <si>
    <t>SMX-1 R V2 VENTED BLACK BLACK50</t>
  </si>
  <si>
    <t>SMX-1 R V2 VENTED BLACK WHITE38</t>
  </si>
  <si>
    <t>SMX-1 R V2 VENTED BLACK WHITE39</t>
  </si>
  <si>
    <t>SMX-1 R V2 VENTED BLACK WHITE40</t>
  </si>
  <si>
    <t>SMX-1 R V2 VENTED BLACK WHITE41</t>
  </si>
  <si>
    <t>SMX-1 R V2 VENTED BLACK WHITE42</t>
  </si>
  <si>
    <t>SMX-1 R V2 VENTED BLACK WHITE43</t>
  </si>
  <si>
    <t>SMX-1 R V2 VENTED BLACK WHITE44</t>
  </si>
  <si>
    <t>SMX-1 R V2 VENTED BLACK WHITE45</t>
  </si>
  <si>
    <t>SMX-1 R V2 VENTED BLACK WHITE46</t>
  </si>
  <si>
    <t>SMX-1 R V2 VENTED BLACK WHITE47</t>
  </si>
  <si>
    <t>SMX-1 R V2 VENTED BLACK WHITE48</t>
  </si>
  <si>
    <t>SMX-1 R V2 VENTED BLACK WHITE49</t>
  </si>
  <si>
    <t>SMX-1 R V2 VENTED BLACK WHITE50</t>
  </si>
  <si>
    <t>SMX-1 R V2 VENTED BLACK RED38</t>
  </si>
  <si>
    <t>SMX-1 R V2 VENTED BLACK RED39</t>
  </si>
  <si>
    <t>SMX-1 R V2 VENTED BLACK RED40</t>
  </si>
  <si>
    <t>SMX-1 R V2 VENTED BLACK RED41</t>
  </si>
  <si>
    <t>SMX-1 R V2 VENTED BLACK RED42</t>
  </si>
  <si>
    <t>SMX-1 R V2 VENTED BLACK RED43</t>
  </si>
  <si>
    <t>SMX-1 R V2 VENTED BLACK RED44</t>
  </si>
  <si>
    <t>SMX-1 R V2 VENTED BLACK RED45</t>
  </si>
  <si>
    <t>SMX-1 R V2 VENTED BLACK RED46</t>
  </si>
  <si>
    <t>SMX-1 R V2 VENTED BLACK RED47</t>
  </si>
  <si>
    <t>SMX-1 R V2 VENTED BLACK RED48</t>
  </si>
  <si>
    <t>SMX-1 R V2 VENTED BLACK RED49</t>
  </si>
  <si>
    <t>SMX-1 R V2 VENTED BLACK RED50</t>
  </si>
  <si>
    <t>STELLA SMX-1 R V2 VENTED BLACK36</t>
  </si>
  <si>
    <t>STELLA SMX-1 R V2 VENTED BLACK37</t>
  </si>
  <si>
    <t>STELLA SMX-1 R V2 VENTED BLACK38</t>
  </si>
  <si>
    <t>STELLA SMX-1 R V2 VENTED BLACK39</t>
  </si>
  <si>
    <t>STELLA SMX-1 R V2 VENTED BLACK40</t>
  </si>
  <si>
    <t>STELLA SMX-1 R V2 VENTED BLACK41</t>
  </si>
  <si>
    <t>STELLA SMX-1 R V2 VENTED BLACK42</t>
  </si>
  <si>
    <t>STELLA SMX-1 R V2 VENTED BLACK43</t>
  </si>
  <si>
    <t>STELLA SMX-1 R V2 VENTED BLACK44</t>
  </si>
  <si>
    <t>STELLA SMX-1 R V2 VENTED BLACK DIVA PINK36</t>
  </si>
  <si>
    <t>STELLA SMX-1 R V2 VENTED BLACK DIVA PINK37</t>
  </si>
  <si>
    <t>STELLA SMX-1 R V2 VENTED BLACK DIVA PINK38</t>
  </si>
  <si>
    <t>STELLA SMX-1 R V2 VENTED BLACK DIVA PINK39</t>
  </si>
  <si>
    <t>STELLA SMX-1 R V2 VENTED BLACK DIVA PINK40</t>
  </si>
  <si>
    <t>STELLA SMX-1 R V2 VENTED BLACK DIVA PINK41</t>
  </si>
  <si>
    <t>STELLA SMX-1 R V2 VENTED BLACK DIVA PINK42</t>
  </si>
  <si>
    <t>STELLA SMX-1 R V2 VENTED BLACK DIVA PINK43</t>
  </si>
  <si>
    <t>STELLA SMX-1 R V2 VENTED BLACK DIVA PINK44</t>
  </si>
  <si>
    <t>SMX-1 R V2 BLACK38</t>
  </si>
  <si>
    <t>SMX-1 R V2 BLACK39</t>
  </si>
  <si>
    <t>SMX-1 R V2 BLACK40</t>
  </si>
  <si>
    <t>SMX-1 R V2 BLACK41</t>
  </si>
  <si>
    <t>SMX-1 R V2 BLACK42</t>
  </si>
  <si>
    <t>SMX-1 R V2 BLACK43</t>
  </si>
  <si>
    <t>SMX-1 R V2 BLACK44</t>
  </si>
  <si>
    <t>SMX-1 R V2 BLACK45</t>
  </si>
  <si>
    <t>SMX-1 R V2 BLACK46</t>
  </si>
  <si>
    <t>SMX-1 R V2 BLACK47</t>
  </si>
  <si>
    <t>SMX-1 R V2 BLACK48</t>
  </si>
  <si>
    <t>SMX-1 R V2 BLACK49</t>
  </si>
  <si>
    <t>SMX-1 R V2 BLACK50</t>
  </si>
  <si>
    <t>SMX-1 R V2 BLACK WHITE38</t>
  </si>
  <si>
    <t>SMX-1 R V2 BLACK WHITE39</t>
  </si>
  <si>
    <t>SMX-1 R V2 BLACK WHITE40</t>
  </si>
  <si>
    <t>SMX-1 R V2 BLACK WHITE41</t>
  </si>
  <si>
    <t>SMX-1 R V2 BLACK WHITE42</t>
  </si>
  <si>
    <t>SMX-1 R V2 BLACK WHITE43</t>
  </si>
  <si>
    <t>SMX-1 R V2 BLACK WHITE44</t>
  </si>
  <si>
    <t>SMX-1 R V2 BLACK WHITE45</t>
  </si>
  <si>
    <t>SMX-1 R V2 BLACK WHITE46</t>
  </si>
  <si>
    <t>SMX-1 R V2 BLACK WHITE47</t>
  </si>
  <si>
    <t>SMX-1 R V2 BLACK WHITE48</t>
  </si>
  <si>
    <t>SMX-1 R V2 BLACK WHITE49</t>
  </si>
  <si>
    <t>SMX-1 R V2 BLACK WHITE50</t>
  </si>
  <si>
    <t>SMX-1 R V2 BLACK RED38</t>
  </si>
  <si>
    <t>SMX-1 R V2 BLACK RED39</t>
  </si>
  <si>
    <t>SMX-1 R V2 BLACK RED40</t>
  </si>
  <si>
    <t>SMX-1 R V2 BLACK RED41</t>
  </si>
  <si>
    <t>SMX-1 R V2 BLACK RED42</t>
  </si>
  <si>
    <t>SMX-1 R V2 BLACK RED43</t>
  </si>
  <si>
    <t>SMX-1 R V2 BLACK RED44</t>
  </si>
  <si>
    <t>SMX-1 R V2 BLACK RED45</t>
  </si>
  <si>
    <t>SMX-1 R V2 BLACK RED46</t>
  </si>
  <si>
    <t>SMX-1 R V2 BLACK RED47</t>
  </si>
  <si>
    <t>SMX-1 R V2 BLACK RED48</t>
  </si>
  <si>
    <t>SMX-1 R V2 BLACK RED49</t>
  </si>
  <si>
    <t>SMX-1 R V2 BLACK RED50</t>
  </si>
  <si>
    <t>STELLA SMX-1 R V2 BLACK36</t>
  </si>
  <si>
    <t>STELLA SMX-1 R V2 BLACK37</t>
  </si>
  <si>
    <t>STELLA SMX-1 R V2 BLACK38</t>
  </si>
  <si>
    <t>STELLA SMX-1 R V2 BLACK39</t>
  </si>
  <si>
    <t>STELLA SMX-1 R V2 BLACK40</t>
  </si>
  <si>
    <t>STELLA SMX-1 R V2 BLACK41</t>
  </si>
  <si>
    <t>STELLA SMX-1 R V2 BLACK42</t>
  </si>
  <si>
    <t>STELLA SMX-1 R V2 BLACK43</t>
  </si>
  <si>
    <t>STELLA SMX-1 R V2 BLACK44</t>
  </si>
  <si>
    <t>STELLA SMX-1 R V2 BLACK DIVA PINK36</t>
  </si>
  <si>
    <t>STELLA SMX-1 R V2 BLACK DIVA PINK37</t>
  </si>
  <si>
    <t>STELLA SMX-1 R V2 BLACK DIVA PINK38</t>
  </si>
  <si>
    <t>STELLA SMX-1 R V2 BLACK DIVA PINK39</t>
  </si>
  <si>
    <t>STELLA SMX-1 R V2 BLACK DIVA PINK40</t>
  </si>
  <si>
    <t>STELLA SMX-1 R V2 BLACK DIVA PINK41</t>
  </si>
  <si>
    <t>STELLA SMX-1 R V2 BLACK DIVA PINK42</t>
  </si>
  <si>
    <t>STELLA SMX-1 R V2 BLACK DIVA PINK43</t>
  </si>
  <si>
    <t>STELLA SMX-1 R V2 BLACK DIVA PINK44</t>
  </si>
  <si>
    <t xml:space="preserve">BOOT SMX-6 DS V2 BK 36 </t>
  </si>
  <si>
    <t xml:space="preserve">BOOT SMX-6 DS V2 BK 37 </t>
  </si>
  <si>
    <t xml:space="preserve">BOOT SMX-6 DS V2 BK 38 </t>
  </si>
  <si>
    <t xml:space="preserve">BOOT SMX-6 DS V2 BK 39 </t>
  </si>
  <si>
    <t xml:space="preserve">BOOT SMX-6 DS V2 BK 40 </t>
  </si>
  <si>
    <t xml:space="preserve">BOOT SMX-6 DS V2 BK 41 </t>
  </si>
  <si>
    <t xml:space="preserve">BOOT SMX-6 DS V2 BK 42 </t>
  </si>
  <si>
    <t xml:space="preserve">BOOT SMX-6 DS V2 BK 43 </t>
  </si>
  <si>
    <t xml:space="preserve">BOOT SMX-6 DS V2 BK 44 </t>
  </si>
  <si>
    <t xml:space="preserve">BOOT SMX-6 DS V2 BK 45 </t>
  </si>
  <si>
    <t xml:space="preserve">BOOT SMX-6 DS V2 BK 46 </t>
  </si>
  <si>
    <t xml:space="preserve">BOOT SMX-6 DS V2 BK 47 </t>
  </si>
  <si>
    <t xml:space="preserve">BOOT SMX-6 DS V2 BK 48 </t>
  </si>
  <si>
    <t xml:space="preserve">BOOT SMX-6 DS V2 BK 49 </t>
  </si>
  <si>
    <t xml:space="preserve">BOOT SMX-6 DS V2 BK 50 </t>
  </si>
  <si>
    <t xml:space="preserve">SMX-S WATERPROOF BOOT BLK 40 </t>
  </si>
  <si>
    <t xml:space="preserve">BOOT SMX-6 GTX BK 40 </t>
  </si>
  <si>
    <t xml:space="preserve">BOOT SMX-6 GTX BK 41 </t>
  </si>
  <si>
    <t xml:space="preserve">BOOT SMX-6 GTX BK 42 </t>
  </si>
  <si>
    <t xml:space="preserve">BOOT SMX-6 GTX BK 43 </t>
  </si>
  <si>
    <t xml:space="preserve">BOOT SMX-6 GTX BK 44 </t>
  </si>
  <si>
    <t xml:space="preserve">BOOT SMX-6 GTX BK 45 </t>
  </si>
  <si>
    <t xml:space="preserve">BOOT SMX-6 GTX BK 46 </t>
  </si>
  <si>
    <t xml:space="preserve">BOOT SMX-6 GTX BK 47 </t>
  </si>
  <si>
    <t xml:space="preserve">BOOT SMX-6 GTX BK 48 </t>
  </si>
  <si>
    <t>BOOT AIR PLUS GTX BK 36</t>
  </si>
  <si>
    <t>BOOT AIR PLUS GTX BK 37</t>
  </si>
  <si>
    <t>BOOT AIR PLUS GTX BK 38</t>
  </si>
  <si>
    <t>BOOT AIR PLUS GTX BK 39</t>
  </si>
  <si>
    <t>BOOT AIR PLUS GTX BK 40</t>
  </si>
  <si>
    <t>BOOT AIR PLUS GTX BK 41</t>
  </si>
  <si>
    <t>BOOT AIR PLUS GTX BK 42</t>
  </si>
  <si>
    <t>BOOT AIR PLUS GTX BK 43</t>
  </si>
  <si>
    <t>BOOT AIR PLUS GTX BK 44</t>
  </si>
  <si>
    <t>BOOT AIR PLUS GTX BK 45</t>
  </si>
  <si>
    <t>BOOT AIR PLUS GTX BK 46</t>
  </si>
  <si>
    <t>BOOT AIR PLUS GTX BK 47</t>
  </si>
  <si>
    <t>BOOT AIR PLUS GTX BK 48</t>
  </si>
  <si>
    <t>BOOT AIR PLUS GTX BK 49</t>
  </si>
  <si>
    <t>BOOT AIR PLUS GTX BK 50</t>
  </si>
  <si>
    <t>CR-8 GORE-TEX SHOES BLACK MID GRAY BRIGHT RED 8</t>
  </si>
  <si>
    <t>2338224-1222-8</t>
  </si>
  <si>
    <t>CR-8 GORE-TEX SHOES BLACK MID GRAY BRIGHT RED 9</t>
  </si>
  <si>
    <t>2338224-1222-9</t>
  </si>
  <si>
    <t>CR-8 GORE-TEX SHOES BLACK MID GRAY BRIGHT RED10</t>
  </si>
  <si>
    <t>CR-8 GORE-TEX SHOES BLACK MID GRAY BRIGHT RED11</t>
  </si>
  <si>
    <t>CR-8 GORE-TEX SHOES BLACK MID GRAY BRIGHT RED12</t>
  </si>
  <si>
    <t>CR-8 GORE-TEX SHOES BLACK MID GRAY BRIGHT RED13</t>
  </si>
  <si>
    <t>CR-8 GORE-TEX SHOES BLACK MID GRAY BRIGHT RED14</t>
  </si>
  <si>
    <t>CR-8 GORE-TEX SHOES BLACK DARK GRAY PETROL BLUE 8</t>
  </si>
  <si>
    <t>2338224-1285-8</t>
  </si>
  <si>
    <t>CR-8 GORE-TEX SHOES BLACK DARK GRAY PETROL BLUE 9</t>
  </si>
  <si>
    <t>2338224-1285-9</t>
  </si>
  <si>
    <t>CR-8 GORE-TEX SHOES BLACK DARK GRAY PETROL BLUE10</t>
  </si>
  <si>
    <t>CR-8 GORE-TEX SHOES BLACK DARK GRAY PETROL BLUE11</t>
  </si>
  <si>
    <t>CR-8 GORE-TEX SHOES BLACK DARK GRAY PETROL BLUE12</t>
  </si>
  <si>
    <t>CR-8 GORE-TEX SHOES BLACK DARK GRAY PETROL BLUE13</t>
  </si>
  <si>
    <t>CR-8 GORE-TEX SHOES BLACK DARK GRAY PETROL BLUE14</t>
  </si>
  <si>
    <t>BOOT RADON DS BK 36</t>
  </si>
  <si>
    <t>BOOT RADON DS BK 37</t>
  </si>
  <si>
    <t>BOOT RADON DS BK 38</t>
  </si>
  <si>
    <t>BOOT RADON DS BK 39</t>
  </si>
  <si>
    <t>BOOT RADON DS BK 40</t>
  </si>
  <si>
    <t>BOOT RADON DS BK 41</t>
  </si>
  <si>
    <t>BOOT RADON DS BK 42</t>
  </si>
  <si>
    <t>BOOT RADON DS BK 43</t>
  </si>
  <si>
    <t>BOOT RADON DS BK 44</t>
  </si>
  <si>
    <t>BOOT RADON DS BK 45</t>
  </si>
  <si>
    <t>BOOT RADON DS BK 46</t>
  </si>
  <si>
    <t>BOOT RADON DS BK 47</t>
  </si>
  <si>
    <t>BOOT RADON DS BK 48</t>
  </si>
  <si>
    <t xml:space="preserve">BOOT RIDGE V2 WP BK 40 </t>
  </si>
  <si>
    <t xml:space="preserve">BOOT RIDGE V2 WP BK 41 </t>
  </si>
  <si>
    <t xml:space="preserve">BOOT RIDGE V2 WP BK 42 </t>
  </si>
  <si>
    <t xml:space="preserve">BOOT RIDGE V2 WP BK 43 </t>
  </si>
  <si>
    <t xml:space="preserve">BOOT RIDGE V2 WP BK 44 </t>
  </si>
  <si>
    <t xml:space="preserve">BOOT RIDGE V2 WP BK 45 </t>
  </si>
  <si>
    <t xml:space="preserve">BOOT RIDGE V2 WP BK 46 </t>
  </si>
  <si>
    <t xml:space="preserve">BOOT RIDGE V2 WP BK 47 </t>
  </si>
  <si>
    <t xml:space="preserve">BOOT RIDGE V2 WP BK 48 </t>
  </si>
  <si>
    <t>RT-7 DRYSTAR BOOTS BLACK RED38</t>
  </si>
  <si>
    <t>RT-7 DRYSTAR BOOTS BLACK RED39</t>
  </si>
  <si>
    <t>RT-7 DRYSTAR BOOTS BLACK RED40</t>
  </si>
  <si>
    <t>RT-7 DRYSTAR BOOTS BLACK RED41</t>
  </si>
  <si>
    <t>RT-7 DRYSTAR BOOTS BLACK RED42</t>
  </si>
  <si>
    <t>RT-7 DRYSTAR BOOTS BLACK RED43</t>
  </si>
  <si>
    <t>RT-7 DRYSTAR BOOTS BLACK RED44</t>
  </si>
  <si>
    <t>RT-7 DRYSTAR BOOTS BLACK RED45</t>
  </si>
  <si>
    <t>RT-7 DRYSTAR BOOTS BLACK RED46</t>
  </si>
  <si>
    <t>RT-7 DRYSTAR BOOTS BLACK RED47</t>
  </si>
  <si>
    <t>RT-7 DRYSTAR BOOTS BLACK RED48</t>
  </si>
  <si>
    <t>STELLA RT-7 TOURING DRYSTAR BOOTS BLACK BLACK36</t>
  </si>
  <si>
    <t>STELLA RT-7 TOURING DRYSTAR BOOTS BLACK BLACK37</t>
  </si>
  <si>
    <t>STELLA RT-7 TOURING DRYSTAR BOOTS BLACK BLACK38</t>
  </si>
  <si>
    <t>STELLA RT-7 TOURING DRYSTAR BOOTS BLACK BLACK39</t>
  </si>
  <si>
    <t>STELLA RT-7 TOURING DRYSTAR BOOTS BLACK BLACK40</t>
  </si>
  <si>
    <t>STELLA RT-7 TOURING DRYSTAR BOOTS BLACK BLACK41</t>
  </si>
  <si>
    <t>STELLA RT-7 TOURING DRYSTAR BOOTS BLACK BLACK42</t>
  </si>
  <si>
    <t>STELLA RT-7 TOURING DRYSTAR BOOTS BLACK BLACK43</t>
  </si>
  <si>
    <t>VIKA V2 WATERPROOF WOMEN'S BOOT BLK 36</t>
  </si>
  <si>
    <t>FASTER-3 SHOES BLACK COOL GRAY10</t>
  </si>
  <si>
    <t>FASTER-3 SHOES BLACK COOL GRAY11</t>
  </si>
  <si>
    <t>FASTER-3 SHOES BLACK COOL GRAY12</t>
  </si>
  <si>
    <t>FASTER-3 SHOES BLACK COOL GRAY13</t>
  </si>
  <si>
    <t>FASTER-3 SHOES BLACK COOL GRAY14</t>
  </si>
  <si>
    <t>FASTER-3 SHOES BLACK COOL GRAY 6</t>
  </si>
  <si>
    <t>FASTER-3 SHOES BLACK COOL GRAY 7</t>
  </si>
  <si>
    <t>FASTER-3 SHOES BLACK COOL GRAY 8</t>
  </si>
  <si>
    <t>FASTER-3 SHOES BLACK COOL GRAY 9</t>
  </si>
  <si>
    <t xml:space="preserve">FASTER-3 SHOES BK/BK 13.5 </t>
  </si>
  <si>
    <t xml:space="preserve">FASTER-3 SHOES BK/BK 14 </t>
  </si>
  <si>
    <t>FASTER-3 SHOES BK/BK 6</t>
  </si>
  <si>
    <t>FASTER-3 SHOES BK/BK 6.5</t>
  </si>
  <si>
    <t>FASTER-3 SHOES BK/BK 7</t>
  </si>
  <si>
    <t>FASTER-3 SHOES BK/BK 7.5</t>
  </si>
  <si>
    <t>FASTER-3 SHOES BLACK GUN METAL10</t>
  </si>
  <si>
    <t>FASTER-3 SHOES BLACK GUN METAL11</t>
  </si>
  <si>
    <t>FASTER-3 SHOES BLACK GUN METAL12</t>
  </si>
  <si>
    <t>FASTER-3 SHOES BLACK GUN METAL13</t>
  </si>
  <si>
    <t>FASTER-3 SHOES BLACK GUN METAL14</t>
  </si>
  <si>
    <t>FASTER-3 SHOES BLACK GUN METAL 6</t>
  </si>
  <si>
    <t>FASTER-3 SHOES BLACK GUN METAL 7</t>
  </si>
  <si>
    <t>FASTER-3 SHOES BLACK GUN METAL 8</t>
  </si>
  <si>
    <t>FASTER-3 SHOES BLACK GUN METAL 9</t>
  </si>
  <si>
    <t>FASTER-3 SHOES BLACK DARK GRAY GUM10</t>
  </si>
  <si>
    <t>FASTER-3 SHOES BLACK DARK GRAY GUM11</t>
  </si>
  <si>
    <t>FASTER-3 SHOES BLACK DARK GRAY GUM12</t>
  </si>
  <si>
    <t>FASTER-3 SHOES BLACK DARK GRAY GUM13</t>
  </si>
  <si>
    <t>FASTER-3 SHOES BLACK DARK GRAY GUM14</t>
  </si>
  <si>
    <t>FASTER-3 SHOES BLACK DARK GRAY GUM 6</t>
  </si>
  <si>
    <t>FASTER-3 SHOES BLACK DARK GRAY GUM 7</t>
  </si>
  <si>
    <t>FASTER-3 SHOES BLACK DARK GRAY GUM 8</t>
  </si>
  <si>
    <t>FASTER-3 SHOES BLACK DARK GRAY GUM 9</t>
  </si>
  <si>
    <t>FASTER-3 SHOES BLACK WHITE10</t>
  </si>
  <si>
    <t>FASTER-3 SHOES BLACK WHITE11</t>
  </si>
  <si>
    <t>FASTER-3 SHOES BLACK WHITE12</t>
  </si>
  <si>
    <t>FASTER-3 SHOES BLACK WHITE13</t>
  </si>
  <si>
    <t>FASTER-3 SHOES BLACK WHITE14</t>
  </si>
  <si>
    <t>SHOE FAST 3 BK/WT/RD 10</t>
  </si>
  <si>
    <t>SHOE FAST 3 BK/WT/RD 11</t>
  </si>
  <si>
    <t>SHOE FAST 3 BK/WT/RD 12</t>
  </si>
  <si>
    <t>SHOE FAST 3 BK/WT/RD 13</t>
  </si>
  <si>
    <t>FASTER-3 SHOES BK/WT/RD 14</t>
  </si>
  <si>
    <t xml:space="preserve">FASTER-3 SHOES BK/WT/RD 7 </t>
  </si>
  <si>
    <t>FASTER-3 SHOES BLACK WHITE 6</t>
  </si>
  <si>
    <t>FASTER-3 SHOES BLACK WHITE 7</t>
  </si>
  <si>
    <t>FASTER-3 SHOES BLACK WHITE 8</t>
  </si>
  <si>
    <t>FASTER-3 SHOES BLACK WHITE 9</t>
  </si>
  <si>
    <t>SHOE FAST 3 BK/GY/RD 10</t>
  </si>
  <si>
    <t>SHOE FAST 3 BK/GY/RD 11</t>
  </si>
  <si>
    <t>SHOE FAST 3 BK/GY/RD 12</t>
  </si>
  <si>
    <t>SHOE FAST 3 BK/GY/RD 13</t>
  </si>
  <si>
    <t>FASTER-3 SHOES BK/GY/RD 14</t>
  </si>
  <si>
    <t xml:space="preserve">FASTER-3 SHOES BK/GY/RD 7 </t>
  </si>
  <si>
    <t>FASTER-3 SHOES RK BK 10</t>
  </si>
  <si>
    <t>FASTER-3 SHOES RK BK 10.5</t>
  </si>
  <si>
    <t>FASTER-3 SHOES RK BK 11</t>
  </si>
  <si>
    <t>FASTER-3 SHOES RK BK 11.5</t>
  </si>
  <si>
    <t>FASTER-3 SHOES RK BK 12</t>
  </si>
  <si>
    <t>FASTER-3 SHOES RK BK 12.5</t>
  </si>
  <si>
    <t>FASTER-3 SHOES RK BK 13</t>
  </si>
  <si>
    <t>FASTER-3 SHOES RK BK 13.5</t>
  </si>
  <si>
    <t>FASTER-3 SHOES RK BK 14</t>
  </si>
  <si>
    <t>FASTER-3 RIDEKNIT SHOES BLACK RED FLUO10</t>
  </si>
  <si>
    <t>FASTER-3 RIDEKNIT SHOES BLACK RED FLUO11</t>
  </si>
  <si>
    <t>FASTER-3 RIDEKNIT SHOES BLACK RED FLUO12</t>
  </si>
  <si>
    <t>FASTER-3 RIDEKNIT SHOES BLACK RED FLUO13</t>
  </si>
  <si>
    <t>FASTER-3 RIDEKNIT SHOES BLACK RED FLUO14</t>
  </si>
  <si>
    <t>FASTER-3 RIDEKNIT SHOES BLACK RED FLUO 7</t>
  </si>
  <si>
    <t>FASTER-3 RIDEKNIT SHOES BLACK RED FLUO 8</t>
  </si>
  <si>
    <t>FASTER-3 RIDEKNIT SHOES BLACK RED FLUO 9</t>
  </si>
  <si>
    <t xml:space="preserve">FASTER-3 SHOES RK BK 6 </t>
  </si>
  <si>
    <t xml:space="preserve">FASTER-3 SHOES RK BK 6.5 </t>
  </si>
  <si>
    <t xml:space="preserve">FASTER-3 SHOES RK BK 7 </t>
  </si>
  <si>
    <t xml:space="preserve">FASTER-3 SHOES RK BK 7.5 </t>
  </si>
  <si>
    <t xml:space="preserve">FASTER-3 SHOES RK BK 8 </t>
  </si>
  <si>
    <t xml:space="preserve">FASTER-3 SHOES RK BK 8.5 </t>
  </si>
  <si>
    <t xml:space="preserve">FASTER-3 SHOES RK BK 9 </t>
  </si>
  <si>
    <t xml:space="preserve">FASTER-3 SHOES RK BK 9.5 </t>
  </si>
  <si>
    <t>FASTER-3 RIDEKNIT SHOES BLACK BLACK10</t>
  </si>
  <si>
    <t>FASTER-3 RIDEKNIT SHOES BLACK BLACK11</t>
  </si>
  <si>
    <t>FASTER-3 RIDEKNIT SHOES BLACK BLACK12</t>
  </si>
  <si>
    <t>FASTER-3 RIDEKNIT SHOES BLACK BLACK13</t>
  </si>
  <si>
    <t>FASTER-3 RIDEKNIT SHOES BLACK BLACK14</t>
  </si>
  <si>
    <t>FASTER-3 RIDEKNIT SHOES BLACK BLACK 6</t>
  </si>
  <si>
    <t>FASTER-3 RIDEKNIT SHOES BLACK BLACK 7</t>
  </si>
  <si>
    <t>FASTER-3 RIDEKNIT SHOES BLACK BLACK 8</t>
  </si>
  <si>
    <t>FASTER-3 RIDEKNIT SHOES BLACK BLACK 9</t>
  </si>
  <si>
    <t>FASTER-3 RIDEKNIT SHOES BLACK GRAY BRIGHT RED10</t>
  </si>
  <si>
    <t>FASTER-3 RIDEKNIT SHOES BLACK GRAY BRIGHT RED11</t>
  </si>
  <si>
    <t>FASTER-3 RIDEKNIT SHOES BLACK GRAY BRIGHT RED12</t>
  </si>
  <si>
    <t>FASTER-3 RIDEKNIT SHOES BLACK GRAY BRIGHT RED13</t>
  </si>
  <si>
    <t>FASTER-3 RIDEKNIT SHOES BLACK GRAY BRIGHT RED14</t>
  </si>
  <si>
    <t>FASTER-3 RIDEKNIT SHOES BLACK GRAY BRIGHT RED 6</t>
  </si>
  <si>
    <t>FASTER-3 RIDEKNIT SHOES BLACK GRAY BRIGHT RED 7</t>
  </si>
  <si>
    <t>FASTER-3 RIDEKNIT SHOES BLACK GRAY BRIGHT RED 8</t>
  </si>
  <si>
    <t>FASTER-3 RIDEKNIT SHOES BLACK GRAY BRIGHT RED 9</t>
  </si>
  <si>
    <t xml:space="preserve">FASTER-3 SHOES RK BK/WT 10 </t>
  </si>
  <si>
    <t xml:space="preserve">FASTER-3 SHOES RK BK/WT 11 </t>
  </si>
  <si>
    <t xml:space="preserve">FASTER-3 SHOES RK BK/WT 12 </t>
  </si>
  <si>
    <t xml:space="preserve">FASTER-3 SHOES RK BK/WT 13 </t>
  </si>
  <si>
    <t xml:space="preserve">FASTER-3 SHOES RK BK/WT 14 </t>
  </si>
  <si>
    <t xml:space="preserve">FASTER-3 SHOES RK B/W/R 10 </t>
  </si>
  <si>
    <t xml:space="preserve">FASTER-3 SHOES RK B/W/R 11 </t>
  </si>
  <si>
    <t xml:space="preserve">FASTER-3 SHOES RK B/W/R 12 </t>
  </si>
  <si>
    <t xml:space="preserve">FASTER-3 SHOES RK B/W/R 13 </t>
  </si>
  <si>
    <t xml:space="preserve">FASTER-3 SHOES RK B/W/R 14 </t>
  </si>
  <si>
    <t>FASTER-3 SHOES RK B/W/R 7</t>
  </si>
  <si>
    <t>FASTER-3 SHOES RK B/W/R 7.5</t>
  </si>
  <si>
    <t>FASTER-3 SHOES RK B/W/R 8</t>
  </si>
  <si>
    <t>FASTER-3 SHOES RK B/W/R 8.5</t>
  </si>
  <si>
    <t>FASTER-3 SHOES RK B/W/R 9</t>
  </si>
  <si>
    <t>FASTER-3 SHOES RK B/W/R 9.5</t>
  </si>
  <si>
    <t>FASTER-3 SHOES RK BK/WT 7</t>
  </si>
  <si>
    <t>FASTER-3 SHOES RK BK/WT 7.5</t>
  </si>
  <si>
    <t>FASTER-3 SHOES RK BK/WT 8</t>
  </si>
  <si>
    <t>FASTER-3 SHOES RK BK/WT 8.5</t>
  </si>
  <si>
    <t>FASTER-3 SHOES RK BK/WT 9</t>
  </si>
  <si>
    <t>FASTER-3 SHOES RK BK/WT 9.5</t>
  </si>
  <si>
    <t>FASTER-3 SHOES RK B/G/R/Y 10</t>
  </si>
  <si>
    <t>FASTER-3 SHOES RK B/G/R/Y 11</t>
  </si>
  <si>
    <t>FASTER-3 SHOES RK B/G/R/Y 12</t>
  </si>
  <si>
    <t>FASTER-3 SHOES RK B/G/R/Y 13</t>
  </si>
  <si>
    <t>FASTER-3 SHOES RK B/G/R/Y 14</t>
  </si>
  <si>
    <t xml:space="preserve">FASTER-3 SHOES RK B/G/R/Y 7 </t>
  </si>
  <si>
    <t xml:space="preserve">FASTER-3 SHOES RK B/G/R/Y 8 </t>
  </si>
  <si>
    <t xml:space="preserve">FASTER-3 SHOES RK B/G/R/Y 9 </t>
  </si>
  <si>
    <t>FASTER-3 RIDEKNIT SHOES BLACK RED YELLOW FLUO10</t>
  </si>
  <si>
    <t>FASTER-3 RIDEKNIT SHOES BLACK RED YELLOW FLUO11</t>
  </si>
  <si>
    <t>FASTER-3 RIDEKNIT SHOES BLACK RED YELLOW FLUO12</t>
  </si>
  <si>
    <t>FASTER-3 RIDEKNIT SHOES BLACK RED YELLOW FLUO13</t>
  </si>
  <si>
    <t>FASTER-3 RIDEKNIT SHOES BLACK RED YELLOW FLUO14</t>
  </si>
  <si>
    <t>FASTER-3 RIDEKNIT SHOES BLACK RED YELLOW FLUO 6</t>
  </si>
  <si>
    <t>FASTER-3 RIDEKNIT SHOES BLACK RED YELLOW FLUO 7</t>
  </si>
  <si>
    <t>FASTER-3 RIDEKNIT SHOES BLACK RED YELLOW FLUO 8</t>
  </si>
  <si>
    <t>FASTER-3 RIDEKNIT SHOES BLACK RED YELLOW FLUO 9</t>
  </si>
  <si>
    <t>FASTER-3 RIDEKNIT SHOES BLACK YELLOW RED10</t>
  </si>
  <si>
    <t>FASTER-3 RIDEKNIT SHOES BLACK YELLOW RED11</t>
  </si>
  <si>
    <t>FASTER-3 RIDEKNIT SHOES BLACK YELLOW RED12</t>
  </si>
  <si>
    <t>FASTER-3 RIDEKNIT SHOES BLACK YELLOW RED13</t>
  </si>
  <si>
    <t>FASTER-3 RIDEKNIT SHOES BLACK YELLOW RED14</t>
  </si>
  <si>
    <t>FASTER-3 RIDEKNIT SHOES BLACK YELLOW RED 7</t>
  </si>
  <si>
    <t>FASTER-3 RIDEKNIT SHOES BLACK YELLOW RED 8</t>
  </si>
  <si>
    <t>FASTER-3 RIDEKNIT SHOES BLACK YELLOW RED 9</t>
  </si>
  <si>
    <t>FASTER-3 RIDEKNIT SHOES BLACK SILVER BRIGHT RED10</t>
  </si>
  <si>
    <t>FASTER-3 RIDEKNIT SHOES BLACK SILVER BRIGHT RED11</t>
  </si>
  <si>
    <t>FASTER-3 RIDEKNIT SHOES BLACK SILVER BRIGHT RED12</t>
  </si>
  <si>
    <t>FASTER-3 RIDEKNIT SHOES BLACK SILVER BRIGHT RED13</t>
  </si>
  <si>
    <t>FASTER-3 RIDEKNIT SHOES BLACK SILVER BRIGHT RED14</t>
  </si>
  <si>
    <t>FASTER-3 RIDEKNIT SHOES BLACK SILVER BRIGHT RED 6</t>
  </si>
  <si>
    <t>FASTER-3 RIDEKNIT SHOES BLACK SILVER BRIGHT RED 7</t>
  </si>
  <si>
    <t>FASTER-3 RIDEKNIT SHOES BLACK SILVER BRIGHT RED 8</t>
  </si>
  <si>
    <t>FASTER-3 RIDEKNIT SHOES BLACK SILVER BRIGHT RED 9</t>
  </si>
  <si>
    <t>STELLA FASTER-3 SHOES BK/PK 10</t>
  </si>
  <si>
    <t>STELLA FASTER-3 SHOES BK/PK 11</t>
  </si>
  <si>
    <t xml:space="preserve">STELLA FASTER-3 SHOES BK/PK 5 </t>
  </si>
  <si>
    <t xml:space="preserve">STELLA FASTER-3 SHOES BK/PK 6 </t>
  </si>
  <si>
    <t xml:space="preserve">STELLA FASTER-3 SHOES BK/PK 7 </t>
  </si>
  <si>
    <t xml:space="preserve">STELLA FASTER-3 SHOES BK/PK 8 </t>
  </si>
  <si>
    <t xml:space="preserve">STELLA FASTER-3 SHOES BK/PK 9 </t>
  </si>
  <si>
    <t>STELLA FASTER-3 SHOES B/G/B 10</t>
  </si>
  <si>
    <t xml:space="preserve">STELLA FASTER-3 SHOES B/G/B 5 </t>
  </si>
  <si>
    <t xml:space="preserve">STELLA FASTER-3 SHOES B/G/B 6 </t>
  </si>
  <si>
    <t xml:space="preserve">STELLA FASTER-3 SHOES B/G/B 7 </t>
  </si>
  <si>
    <t xml:space="preserve">STELLA FASTER-3 SHOES B/G/B 8 </t>
  </si>
  <si>
    <t xml:space="preserve">STELLA FASTER-3 SHOES B/G/B 9 </t>
  </si>
  <si>
    <t>STELLA FASTER-3 SHOES BK/SI 10</t>
  </si>
  <si>
    <t>STELLA FASTER-3 SHOES BK/SI 11</t>
  </si>
  <si>
    <t xml:space="preserve">STELLA FASTER-3 SHOES BK/SI 5 </t>
  </si>
  <si>
    <t xml:space="preserve">STELLA FASTER-3 SHOES BK/SI 6 </t>
  </si>
  <si>
    <t xml:space="preserve">STELLA FASTER-3 SHOES BK/SI 7 </t>
  </si>
  <si>
    <t xml:space="preserve">STELLA FASTER-3 SHOES BK/SI 8 </t>
  </si>
  <si>
    <t xml:space="preserve">STELLA FASTER-3 SHOES BK/SI 9 </t>
  </si>
  <si>
    <t>STELLA FASTER-3 SHOES BLACK GUN METAL DIVA PINK10</t>
  </si>
  <si>
    <t>STELLA FASTER-3 SHOES BLACK GUN METAL DIVA PINK11</t>
  </si>
  <si>
    <t>STELLA FASTER-3 SHOES BLACK GUN METAL DIVA PINK 5</t>
  </si>
  <si>
    <t>STELLA FASTER-3 SHOES BLACK GUN METAL DIVA PINK 6</t>
  </si>
  <si>
    <t>STELLA FASTER-3 SHOES BLACK GUN METAL DIVA PINK 7</t>
  </si>
  <si>
    <t>STELLA FASTER-3 SHOES BLACK GUN METAL DIVA PINK 8</t>
  </si>
  <si>
    <t>STELLA FASTER-3 SHOES BLACK GUN METAL DIVA PINK 9</t>
  </si>
  <si>
    <t>STELLA FASTER-3 RIDEKNIT SHOES BLACK ANTHRACITE10</t>
  </si>
  <si>
    <t>STELLA FASTER-3 RIDEKNIT SHOES BLACK ANTHRACITE11</t>
  </si>
  <si>
    <t>STELLA FASTER-3 RIDEKNIT SHOES BLACK ANTHRACITE 5</t>
  </si>
  <si>
    <t>STELLA FASTER-3 RIDEKNIT SHOES BLACK ANTHRACITE 6</t>
  </si>
  <si>
    <t>STELLA FASTER-3 RIDEKNIT SHOES BLACK ANTHRACITE 7</t>
  </si>
  <si>
    <t>STELLA FASTER-3 RIDEKNIT SHOES BLACK ANTHRACITE 8</t>
  </si>
  <si>
    <t>STELLA FASTER-3 RIDEKNIT SHOES BLACK ANTHRACITE 9</t>
  </si>
  <si>
    <t>STELLA FASTER-3 RIDEKNIT SHOES BLACK TEAL10</t>
  </si>
  <si>
    <t>STELLA FASTER-3 RIDEKNIT SHOES BLACK TEAL11</t>
  </si>
  <si>
    <t>STELLA FASTER-3 RIDEKNIT SHOES BLACK TEAL 5</t>
  </si>
  <si>
    <t>STELLA FASTER-3 RIDEKNIT SHOES BLACK TEAL 6</t>
  </si>
  <si>
    <t>STELLA FASTER-3 RIDEKNIT SHOES BLACK TEAL 7</t>
  </si>
  <si>
    <t>STELLA FASTER-3 RIDEKNIT SHOES BLACK TEAL 8</t>
  </si>
  <si>
    <t>STELLA FASTER-3 RIDEKNIT SHOES BLACK TEAL 9</t>
  </si>
  <si>
    <t>STELLA FASTER-3 RIDEKNIT SHOES BLACK YELLOW PINK10</t>
  </si>
  <si>
    <t>STELLA FASTER-3 RIDEKNIT SHOES BLACK YELLOW PINK11</t>
  </si>
  <si>
    <t>STELLA FASTER-3 RIDEKNIT SHOES BLACK YELLOW PINK 5</t>
  </si>
  <si>
    <t>STELLA FASTER-3 RIDEKNIT SHOES BLACK YELLOW PINK 6</t>
  </si>
  <si>
    <t>STELLA FASTER-3 RIDEKNIT SHOES BLACK YELLOW PINK 7</t>
  </si>
  <si>
    <t>STELLA FASTER-3 RIDEKNIT SHOES BLACK YELLOW PINK 8</t>
  </si>
  <si>
    <t>STELLA FASTER-3 RIDEKNIT SHOES BLACK YELLOW PINK 9</t>
  </si>
  <si>
    <t>STELLA FASTER-3 RIDEKNIT SHOES BLACK SILVER DIVA PINK10</t>
  </si>
  <si>
    <t>STELLA FASTER-3 RIDEKNIT SHOES BLACK SILVER DIVA PINK11</t>
  </si>
  <si>
    <t>STELLA FASTER-3 RIDEKNIT SHOES BLACK SILVER DIVA PINK 5</t>
  </si>
  <si>
    <t>STELLA FASTER-3 RIDEKNIT SHOES BLACK SILVER DIVA PINK 6</t>
  </si>
  <si>
    <t>STELLA FASTER-3 RIDEKNIT SHOES BLACK SILVER DIVA PINK 7</t>
  </si>
  <si>
    <t>STELLA FASTER-3 RIDEKNIT SHOES BLACK SILVER DIVA PINK 8</t>
  </si>
  <si>
    <t>STELLA FASTER-3 RIDEKNIT SHOES BLACK SILVER DIVA PINK 9</t>
  </si>
  <si>
    <t>SUPERFASTER SHOES BLACK BLACK 8</t>
  </si>
  <si>
    <t>2511124-1100-8</t>
  </si>
  <si>
    <t>SUPERFASTER SHOES BLACK BLACK 9</t>
  </si>
  <si>
    <t>2511124-1100-9</t>
  </si>
  <si>
    <t>SUPERFASTER SHOES BLACK BLACK10</t>
  </si>
  <si>
    <t>SUPERFASTER SHOES BLACK BLACK11</t>
  </si>
  <si>
    <t>SUPERFASTER SHOES BLACK BLACK12</t>
  </si>
  <si>
    <t>SUPERFASTER SHOES BLACK BLACK13</t>
  </si>
  <si>
    <t>SUPERFASTER SHOES BLACK BLACK14</t>
  </si>
  <si>
    <t>SUPERFASTER SHOES BLACK GRAY BRIGHT RED 8</t>
  </si>
  <si>
    <t>2511124-1165-8</t>
  </si>
  <si>
    <t>SUPERFASTER SHOES BLACK GRAY BRIGHT RED 9</t>
  </si>
  <si>
    <t>2511124-1165-9</t>
  </si>
  <si>
    <t>SUPERFASTER SHOES BLACK GRAY BRIGHT RED10</t>
  </si>
  <si>
    <t>SUPERFASTER SHOES BLACK GRAY BRIGHT RED11</t>
  </si>
  <si>
    <t>SUPERFASTER SHOES BLACK GRAY BRIGHT RED12</t>
  </si>
  <si>
    <t>SUPERFASTER SHOES BLACK GRAY BRIGHT RED13</t>
  </si>
  <si>
    <t>SUPERFASTER SHOES BLACK GRAY BRIGHT RED14</t>
  </si>
  <si>
    <t>SUPERFASTER SHOES BLACK BRIGHT RED WHITE 8</t>
  </si>
  <si>
    <t>2511124-1342-8</t>
  </si>
  <si>
    <t>SUPERFASTER SHOES BLACK BRIGHT RED WHITE 9</t>
  </si>
  <si>
    <t>2511124-1342-9</t>
  </si>
  <si>
    <t>SUPERFASTER SHOES BLACK BRIGHT RED WHITE10</t>
  </si>
  <si>
    <t>SUPERFASTER SHOES BLACK BRIGHT RED WHITE11</t>
  </si>
  <si>
    <t>SUPERFASTER SHOES BLACK BRIGHT RED WHITE12</t>
  </si>
  <si>
    <t>SUPERFASTER SHOES BLACK BRIGHT RED WHITE13</t>
  </si>
  <si>
    <t>SUPERFASTER SHOES BLACK BRIGHT RED WHITE14</t>
  </si>
  <si>
    <t>J-CULT SHOES BK 10</t>
  </si>
  <si>
    <t>J-CULT SHOES BK 10.5</t>
  </si>
  <si>
    <t>J-CULT SHOES BK 11</t>
  </si>
  <si>
    <t>J-CULT SHOES BK 11.5</t>
  </si>
  <si>
    <t>J-CULT SHOES BK 12</t>
  </si>
  <si>
    <t>J-CULT SHOES BK 12.5</t>
  </si>
  <si>
    <t>J-CULT SHOES BK 13</t>
  </si>
  <si>
    <t>J-CULT SHOES BK 13.5</t>
  </si>
  <si>
    <t>J-CULT SHOES BK 14</t>
  </si>
  <si>
    <t xml:space="preserve">J-CULT SHOES BK 6 </t>
  </si>
  <si>
    <t xml:space="preserve">J-CULT SHOES BK 6.5 </t>
  </si>
  <si>
    <t xml:space="preserve">J-CULT SHOES BK 7 </t>
  </si>
  <si>
    <t xml:space="preserve">J-CULT SHOES BK 7.5 </t>
  </si>
  <si>
    <t xml:space="preserve">J-CULT SHOES BK 8 </t>
  </si>
  <si>
    <t xml:space="preserve">J-CULT SHOES BK 8.5 </t>
  </si>
  <si>
    <t xml:space="preserve">J-CULT SHOES BK 9 </t>
  </si>
  <si>
    <t xml:space="preserve">J-CULT SHOES BK 9.5 </t>
  </si>
  <si>
    <t>J-CULT SHOES BN 10</t>
  </si>
  <si>
    <t>J-CULT SHOES BN 10.5</t>
  </si>
  <si>
    <t>J-CULT SHOES BN 11</t>
  </si>
  <si>
    <t>J-CULT SHOES BN 11.5</t>
  </si>
  <si>
    <t>J-CULT SHOES BN 12</t>
  </si>
  <si>
    <t>J-CULT SHOES BN 12.5</t>
  </si>
  <si>
    <t>J-CULT SHOES BN 13</t>
  </si>
  <si>
    <t>J-CULT SHOES BN 13.5</t>
  </si>
  <si>
    <t>J-CULT SHOES BN 14</t>
  </si>
  <si>
    <t xml:space="preserve">J-CULT SHOES BN 6 </t>
  </si>
  <si>
    <t xml:space="preserve">J-CULT SHOES BN 6.5 </t>
  </si>
  <si>
    <t xml:space="preserve">J-CULT SHOES BN 7 </t>
  </si>
  <si>
    <t xml:space="preserve">J-CULT SHOES BN 7.5 </t>
  </si>
  <si>
    <t xml:space="preserve">J-CULT SHOES BN 8 </t>
  </si>
  <si>
    <t xml:space="preserve">J-CULT SHOES BN 8.5 </t>
  </si>
  <si>
    <t xml:space="preserve">J-CULT SHOES BN 9 </t>
  </si>
  <si>
    <t xml:space="preserve">J-CULT SHOES BN 9.5 </t>
  </si>
  <si>
    <t>SHOE SEKTOR BK 10</t>
  </si>
  <si>
    <t>SHOE SEKTOR BK 10.5</t>
  </si>
  <si>
    <t>SHOE SEKTOR BK 11</t>
  </si>
  <si>
    <t>SHOE SEKTOR BK 11.5</t>
  </si>
  <si>
    <t>SHOE SEKTOR BK 12</t>
  </si>
  <si>
    <t>SHOE SEKTOR BK 13</t>
  </si>
  <si>
    <t>SHOE SEKTOR BK 13.5</t>
  </si>
  <si>
    <t>SHOE SEKTOR BK 14</t>
  </si>
  <si>
    <t xml:space="preserve">SHOE SEKTOR BK 6 </t>
  </si>
  <si>
    <t xml:space="preserve">SHOE SEKTOR BK 6.5 </t>
  </si>
  <si>
    <t xml:space="preserve">SHOE SEKTOR BK 7 </t>
  </si>
  <si>
    <t xml:space="preserve">SHOE SEKTOR BK 7.5 </t>
  </si>
  <si>
    <t xml:space="preserve">SHOE SEKTOR BK 8 </t>
  </si>
  <si>
    <t xml:space="preserve">SHOE SEKTOR BK 8.5 </t>
  </si>
  <si>
    <t xml:space="preserve">SHOE SEKTOR BK 9 </t>
  </si>
  <si>
    <t xml:space="preserve">SHOE SEKTOR BK 9.5 </t>
  </si>
  <si>
    <t xml:space="preserve">SEKTOR SHOES BK/RD 10 </t>
  </si>
  <si>
    <t xml:space="preserve">SEKTOR SHOES BK/RD 10.5 </t>
  </si>
  <si>
    <t xml:space="preserve">SEKTOR SHOES BK/RD 11 </t>
  </si>
  <si>
    <t xml:space="preserve">SEKTOR SHOES BK/RD 11.5 </t>
  </si>
  <si>
    <t>SHOE SEKTOR BK/GY/RD 10</t>
  </si>
  <si>
    <t>SHOE SEKTOR BK/GY/RD 11</t>
  </si>
  <si>
    <t>SHOE SEKTOR BK/GY/RD 12</t>
  </si>
  <si>
    <t>SHOE SEKTOR BK/GY/RD 13</t>
  </si>
  <si>
    <t>SHOE SEKTOR BK/GY/RD 14</t>
  </si>
  <si>
    <t xml:space="preserve">SEKTOR SHOES BK/RD 12 </t>
  </si>
  <si>
    <t xml:space="preserve">SEKTOR SHOES BK/RD 12.5 </t>
  </si>
  <si>
    <t xml:space="preserve">SEKTOR SHOES BK/RD 13 </t>
  </si>
  <si>
    <t xml:space="preserve">SEKTOR SHOES BK/RD 13.5 </t>
  </si>
  <si>
    <t xml:space="preserve">SEKTOR SHOES BK/RD 14 </t>
  </si>
  <si>
    <t xml:space="preserve">SHOE SEKTOR BK/GY/RD 6 </t>
  </si>
  <si>
    <t xml:space="preserve">SHOE SEKTOR BK/GY/RD 7 </t>
  </si>
  <si>
    <t xml:space="preserve">SHOE SEKTOR BK/GY/RD 8 </t>
  </si>
  <si>
    <t xml:space="preserve">SHOE SEKTOR BK/GY/RD 9 </t>
  </si>
  <si>
    <t>SEKTOR SHOES BK/RD 6</t>
  </si>
  <si>
    <t>SEKTOR SHOES BK/RD 6.5</t>
  </si>
  <si>
    <t>SEKTOR SHOES BK/RD 7</t>
  </si>
  <si>
    <t>SEKTOR SHOES BK/RD 7.5</t>
  </si>
  <si>
    <t>SEKTOR SHOES BK/RD 8</t>
  </si>
  <si>
    <t>SEKTOR SHOES BK/RD 8.5</t>
  </si>
  <si>
    <t>SEKTOR SHOES BK/RD 9</t>
  </si>
  <si>
    <t>SEKTOR SHOES BK/RD 9.5</t>
  </si>
  <si>
    <t>SEKTOR SHOES BK/YL FL 10</t>
  </si>
  <si>
    <t>SEKTOR SHOES BK/YL FL 11</t>
  </si>
  <si>
    <t>SEKTOR SHOES BK/YL FL 12</t>
  </si>
  <si>
    <t>SEKTOR SHOES BK/YL FL 13</t>
  </si>
  <si>
    <t>SEKTOR SHOES BK/YL FL 14</t>
  </si>
  <si>
    <t xml:space="preserve">SEKTOR SHOES BK/YL FL 6 </t>
  </si>
  <si>
    <t xml:space="preserve">SEKTOR SHOES BK/YL FL 7 </t>
  </si>
  <si>
    <t xml:space="preserve">SEKTOR SHOES BK/YL FL 8 </t>
  </si>
  <si>
    <t xml:space="preserve">SEKTOR SHOES BK/YL FL 9 </t>
  </si>
  <si>
    <t>SHOE SEKTOR VNT BK 10.5</t>
  </si>
  <si>
    <t>SHOE SEKTOR VNT BK 11.5</t>
  </si>
  <si>
    <t>SHOE SEKTOR VNT BK 12.5</t>
  </si>
  <si>
    <t>SHOE SEKTOR VNT BK 13.5</t>
  </si>
  <si>
    <t>SHOE SEKTR VNT B/G/R 10</t>
  </si>
  <si>
    <t>SHOE SEKTR VNT B/G/R 11</t>
  </si>
  <si>
    <t>SHOE SEKTR VNT B/G/R 12</t>
  </si>
  <si>
    <t>SHOE SEKTR VNT B/G/R 13</t>
  </si>
  <si>
    <t>SHOE SEKTR VNT B/G/R 14</t>
  </si>
  <si>
    <t xml:space="preserve">SHOE SEKTR VNT B/G/R 6 </t>
  </si>
  <si>
    <t xml:space="preserve">SHOE SEKTR VNT B/G/R 7 </t>
  </si>
  <si>
    <t>STELLA SEKTOR SHOES BK/PK 10</t>
  </si>
  <si>
    <t>STELLA SEKTOR SHOES BK/PK 11</t>
  </si>
  <si>
    <t xml:space="preserve">STELLA SEKTOR SHOES BK/PK 5 </t>
  </si>
  <si>
    <t xml:space="preserve">STELLA SEKTOR SHOES BK/PK 6 </t>
  </si>
  <si>
    <t xml:space="preserve">STELLA SEKTOR SHOES BK/PK 7 </t>
  </si>
  <si>
    <t xml:space="preserve">STELLA SEKTOR SHOES BK/PK 8 </t>
  </si>
  <si>
    <t xml:space="preserve">STELLA SEKTOR SHOES BK/PK 9 </t>
  </si>
  <si>
    <t>CENTRE SHOE BK 10</t>
  </si>
  <si>
    <t>CENTRE SHOE BK 10.5</t>
  </si>
  <si>
    <t>CENTRE SHOE BK 11</t>
  </si>
  <si>
    <t>CENTRE SHOE BK 11.5</t>
  </si>
  <si>
    <t>CENTRE SHOE BK 12</t>
  </si>
  <si>
    <t>CENTRE SHOE BK 12.5</t>
  </si>
  <si>
    <t>CENTRE SHOE BK 13</t>
  </si>
  <si>
    <t>CENTRE SHOE BK 13.5</t>
  </si>
  <si>
    <t>CENTRE SHOE BK 14</t>
  </si>
  <si>
    <t xml:space="preserve">CENTRE SHOE BK 6 </t>
  </si>
  <si>
    <t xml:space="preserve">CENTRE SHOE BK 6.5 </t>
  </si>
  <si>
    <t xml:space="preserve">CENTRE SHOE BK 7 </t>
  </si>
  <si>
    <t xml:space="preserve">CENTRE SHOE BK 7.5 </t>
  </si>
  <si>
    <t xml:space="preserve">CENTRE SHOE BK 8 </t>
  </si>
  <si>
    <t xml:space="preserve">CENTRE SHOE BK 8.5 </t>
  </si>
  <si>
    <t xml:space="preserve">CENTRE SHOE BK 9 </t>
  </si>
  <si>
    <t xml:space="preserve">CENTRE SHOE BK 9.5 </t>
  </si>
  <si>
    <t>FASTER-3 DRYSTAR SHOES BLACK DARK GRAY10</t>
  </si>
  <si>
    <t>FASTER-3 DRYSTAR SHOES BLACK DARK GRAY11</t>
  </si>
  <si>
    <t>FASTER-3 DRYSTAR SHOES BLACK DARK GRAY12</t>
  </si>
  <si>
    <t>FASTER-3 DRYSTAR SHOES BLACK DARK GRAY13</t>
  </si>
  <si>
    <t>FASTER-3 DRYSTAR SHOES BLACK DARK GRAY14</t>
  </si>
  <si>
    <t>FASTER-3 DRYSTAR SHOES BLACK DARK GRAY 6</t>
  </si>
  <si>
    <t>FASTER-3 DRYSTAR SHOES BLACK DARK GRAY 7</t>
  </si>
  <si>
    <t>FASTER-3 DRYSTAR SHOES BLACK DARK GRAY 8</t>
  </si>
  <si>
    <t>FASTER-3 DRYSTAR SHOES BLACK DARK GRAY 9</t>
  </si>
  <si>
    <t xml:space="preserve">FASTER-3 DRYSTAR SHOES B/G/R 14 </t>
  </si>
  <si>
    <t>FASTER-3 DRYSTAR SHOES B/G/R 6</t>
  </si>
  <si>
    <t>FASTER-3 DRYSTAR SHOES B/G/R 6.5</t>
  </si>
  <si>
    <t>FASTER-3 DRYSTAR SHOES B/G/R 7</t>
  </si>
  <si>
    <t>FASTER-3 DRYSTAR SHOES B/G/R 7.5</t>
  </si>
  <si>
    <t>SHOE FAST3 DS B/G/R 8.5</t>
  </si>
  <si>
    <t>SHOE FAST3 DS B/G/R 9.5</t>
  </si>
  <si>
    <t xml:space="preserve">FASTER-3 DRYSTAR SHOES B/G/Y 10 </t>
  </si>
  <si>
    <t xml:space="preserve">FASTER-3 DRYSTAR SHOES B/G/Y 11 </t>
  </si>
  <si>
    <t xml:space="preserve">FASTER-3 DRYSTAR SHOES B/G/Y 12 </t>
  </si>
  <si>
    <t xml:space="preserve">FASTER-3 DRYSTAR SHOES B/G/Y 13 </t>
  </si>
  <si>
    <t xml:space="preserve">FASTER-3 DRYSTAR SHOES B/G/Y 14 </t>
  </si>
  <si>
    <t>FASTER-3 DRYSTAR SHOES B/G/Y 6</t>
  </si>
  <si>
    <t>FASTER-3 DRYSTAR SHOES B/G/Y 6.5</t>
  </si>
  <si>
    <t>FASTER-3 DRYSTAR SHOES B/G/Y 7</t>
  </si>
  <si>
    <t>FASTER-3 DRYSTAR SHOES B/G/Y 7.5</t>
  </si>
  <si>
    <t>FASTER-3 DRYSTAR SHOES B/G/Y 8</t>
  </si>
  <si>
    <t>FASTER-3 DRYSTAR SHOES B/G/Y 8.5</t>
  </si>
  <si>
    <t>FASTER-3 DRYSTAR SHOES B/G/Y 9</t>
  </si>
  <si>
    <t>FASTER-3 DRYSTAR SHOES B/G/Y 9.5</t>
  </si>
  <si>
    <t>STELLA FASTER-3 DRYSTAR SHOES B/G/P 5</t>
  </si>
  <si>
    <t>STELLA FASTER-3 DRYSTAR SHOES B/G/P 6</t>
  </si>
  <si>
    <t>STELLA FASTER-3 DRYSTAR SHOES B/G/P 7</t>
  </si>
  <si>
    <t>STELLA FASTER-3 DRYSTAR SHOES B/G/P 8</t>
  </si>
  <si>
    <t>STELLA FASTER-3 DRYSTAR SHOES B/G/P 9</t>
  </si>
  <si>
    <t>STELLA FASTER-3 DRYSTAR SHOES B/S 10</t>
  </si>
  <si>
    <t xml:space="preserve">STELLA FASTER-3 DRYSTAR SHOES B/S 5 </t>
  </si>
  <si>
    <t xml:space="preserve">STELLA FASTER-3 DRYSTAR SHOES B/S 6 </t>
  </si>
  <si>
    <t xml:space="preserve">STELLA FASTER-3 DRYSTAR SHOES B/S 7 </t>
  </si>
  <si>
    <t xml:space="preserve">STELLA FASTER-3 DRYSTAR SHOES B/S 8 </t>
  </si>
  <si>
    <t xml:space="preserve">STELLA FASTER-3 DRYSTAR SHOES B/S 9 </t>
  </si>
  <si>
    <t xml:space="preserve">J-6 WATERPROOF RIDING SHOE BLK 7 </t>
  </si>
  <si>
    <t>J-6 WATERPROOF RIDING SHOES BLACK GUM 10</t>
  </si>
  <si>
    <t>J-6 WATERPROOF RIDING SHOES BLACK GUM 11</t>
  </si>
  <si>
    <t>J-6 WATERPROOF RIDING SHOES BLACK GUM 12</t>
  </si>
  <si>
    <t>J-6 WATERPROOF RIDING SHOES BLACK GUM 13</t>
  </si>
  <si>
    <t>J-6 WATERPROOF RIDING SHOES BLACK GUM 14</t>
  </si>
  <si>
    <t xml:space="preserve">J-6 WATERPROOF RIDING SHOES BLACK GUM 7 </t>
  </si>
  <si>
    <t xml:space="preserve">J-6 WATERPROOF RIDING SHOES BLACK GUM 8 </t>
  </si>
  <si>
    <t xml:space="preserve">J-6 WATERPROOF RIDING SHOES BLACK GUM 9 </t>
  </si>
  <si>
    <t>J-6 WATERPROOF BLACK WHITE COOL GRAY10</t>
  </si>
  <si>
    <t>J-6 WATERPROOF BLACK WHITE COOL GRAY11</t>
  </si>
  <si>
    <t>J-6 WATERPROOF BLACK WHITE COOL GRAY12</t>
  </si>
  <si>
    <t>J-6 WATERPROOF BLACK WHITE COOL GRAY13</t>
  </si>
  <si>
    <t>J-6 WATERPROOF BLACK WHITE COOL GRAY14</t>
  </si>
  <si>
    <t>J-6 WATERPROOF BLACK WHITE COOL GRAY 6</t>
  </si>
  <si>
    <t>J-6 WATERPROOF BLACK WHITE COOL GRAY 7</t>
  </si>
  <si>
    <t>J-6 WATERPROOF BLACK WHITE COOL GRAY 8</t>
  </si>
  <si>
    <t>J-6 WATERPROOF BLACK WHITE COOL GRAY 9</t>
  </si>
  <si>
    <t xml:space="preserve">J-6 WATERPROOF RIDING SHOE BRN 7 </t>
  </si>
  <si>
    <t>J-6 WATERPROOF WOMEN'S BROWN10</t>
  </si>
  <si>
    <t>J-6 WATERPROOF WOMEN'S BROWN11</t>
  </si>
  <si>
    <t>J-6 WATERPROOF WOMEN'S BROWN 5</t>
  </si>
  <si>
    <t>J-6 WATERPROOF WOMEN'S BROWN 6</t>
  </si>
  <si>
    <t>J-6 WATERPROOF WOMEN'S BROWN 7</t>
  </si>
  <si>
    <t>J-6 WATERPROOF WOMEN'S BROWN 8</t>
  </si>
  <si>
    <t>J-6 WATERPROOF WOMEN'S BROWN 9</t>
  </si>
  <si>
    <t>J-6 WATERPROOF WOMEN'S LIGHT GRAY FUCHSIA10</t>
  </si>
  <si>
    <t>J-6 WATERPROOF WOMEN'S LIGHT GRAY FUCHSIA11</t>
  </si>
  <si>
    <t>J-6 WATERPROOF WOMEN'S LIGHT GRAY FUCHSIA 5</t>
  </si>
  <si>
    <t>J-6 WATERPROOF WOMEN'S LIGHT GRAY FUCHSIA 6</t>
  </si>
  <si>
    <t>J-6 WATERPROOF WOMEN'S LIGHT GRAY FUCHSIA 7</t>
  </si>
  <si>
    <t>J-6 WATERPROOF WOMEN'S LIGHT GRAY FUCHSIA 8</t>
  </si>
  <si>
    <t>J-6 WATERPROOF WOMEN'S LIGHT GRAY FUCHSIA 9</t>
  </si>
  <si>
    <t>J-CULT DRYSTAR SHOE BRN 7</t>
  </si>
  <si>
    <t>CHROME DRYSTAR SHOES BLACK DARK GRAY YELLOW FLUO10</t>
  </si>
  <si>
    <t>CHROME DRYSTAR SHOES BLACK DARK GRAY YELLOW FLUO11</t>
  </si>
  <si>
    <t>CHROME DRYSTAR SHOES BLACK DARK GRAY YELLOW FLUO12</t>
  </si>
  <si>
    <t>CHROME DRYSTAR SHOES BLACK DARK GRAY YELLOW FLUO13</t>
  </si>
  <si>
    <t>CHROME DRYSTAR SHOES BLACK DARK GRAY YELLOW FLUO14</t>
  </si>
  <si>
    <t>CHROME DRYSTAR SHOES BLACK DARK GRAY YELLOW FLUO 7</t>
  </si>
  <si>
    <t>CHROME DRYSTAR SHOES BLACK DARK GRAY YELLOW FLUO 8</t>
  </si>
  <si>
    <t>CHROME DRYSTAR SHOES BLACK DARK GRAY YELLOW FLUO 9</t>
  </si>
  <si>
    <t>CHROME DRYSTAR SHOES BLACK BLACK GUM10</t>
  </si>
  <si>
    <t>CHROME DRYSTAR SHOES BLACK BLACK GUM11</t>
  </si>
  <si>
    <t>CHROME DRYSTAR SHOES BLACK BLACK GUM12</t>
  </si>
  <si>
    <t>CHROME DRYSTAR SHOES BLACK BLACK GUM13</t>
  </si>
  <si>
    <t>CHROME DRYSTAR SHOES BLACK BLACK GUM14</t>
  </si>
  <si>
    <t>CHROME DRYSTAR SHOES BLACK BLACK GUM 7</t>
  </si>
  <si>
    <t>CHROME DRYSTAR SHOES BLACK BLACK GUM 8</t>
  </si>
  <si>
    <t>CHROME DRYSTAR SHOES BLACK BLACK GUM 9</t>
  </si>
  <si>
    <t>CHROME DRYSTAR SHOES BLACK WHITE BLUE10</t>
  </si>
  <si>
    <t>CHROME DRYSTAR SHOES BLACK WHITE BLUE11</t>
  </si>
  <si>
    <t>CHROME DRYSTAR SHOES BLACK WHITE BLUE12</t>
  </si>
  <si>
    <t>CHROME DRYSTAR SHOES BLACK WHITE BLUE13</t>
  </si>
  <si>
    <t>CHROME DRYSTAR SHOES BLACK WHITE BLUE14</t>
  </si>
  <si>
    <t>CHROME DRYSTAR SHOES BLACK WHITE BLUE 7</t>
  </si>
  <si>
    <t>CHROME DRYSTAR SHOES BLACK WHITE BLUE 8</t>
  </si>
  <si>
    <t>CHROME DRYSTAR SHOES BLACK WHITE BLUE 9</t>
  </si>
  <si>
    <t>CHROME WOMEN'S DRYSTAR SHOES BLACK ASPHALT TURQUOISE10</t>
  </si>
  <si>
    <t>CHROME WOMEN'S DRYSTAR SHOES BLACK ASPHALT TURQUOISE11</t>
  </si>
  <si>
    <t>CHROME WOMEN'S DRYSTAR SHOES BLACK ASPHALT TURQUOISE 5</t>
  </si>
  <si>
    <t>CHROME WOMEN'S DRYSTAR SHOES BLACK ASPHALT TURQUOISE 6</t>
  </si>
  <si>
    <t>CHROME WOMEN'S DRYSTAR SHOES BLACK ASPHALT TURQUOISE 7</t>
  </si>
  <si>
    <t>CHROME WOMEN'S DRYSTAR SHOES BLACK ASPHALT TURQUOISE 8</t>
  </si>
  <si>
    <t>CHROME WOMEN'S DRYSTAR SHOES BLACK ASPHALT TURQUOISE 9</t>
  </si>
  <si>
    <t>CHROME WOMEN'S DRYSTAR SHOES BLACK WHITE DIVA PINK10</t>
  </si>
  <si>
    <t>CHROME WOMEN'S DRYSTAR SHOES BLACK WHITE DIVA PINK11</t>
  </si>
  <si>
    <t>CHROME WOMEN'S DRYSTAR SHOES BLACK WHITE DIVA PINK 5</t>
  </si>
  <si>
    <t>CHROME WOMEN'S DRYSTAR SHOES BLACK WHITE DIVA PINK 6</t>
  </si>
  <si>
    <t>CHROME WOMEN'S DRYSTAR SHOES BLACK WHITE DIVA PINK 7</t>
  </si>
  <si>
    <t>CHROME WOMEN'S DRYSTAR SHOES BLACK WHITE DIVA PINK 8</t>
  </si>
  <si>
    <t>CHROME WOMEN'S DRYSTAR SHOES BLACK WHITE DIVA PINK 9</t>
  </si>
  <si>
    <t xml:space="preserve">SEKTOR WATERPROOF SHOE BLK 6 </t>
  </si>
  <si>
    <t>SEKTOR WATERPROOF SHOE BLACK WHITE GRAY10</t>
  </si>
  <si>
    <t>SEKTOR WATERPROOF SHOE BLACK WHITE GRAY11</t>
  </si>
  <si>
    <t>SEKTOR WATERPROOF SHOE BLACK WHITE GRAY12</t>
  </si>
  <si>
    <t>SEKTOR WATERPROOF SHOE BLACK WHITE GRAY13</t>
  </si>
  <si>
    <t>SEKTOR WATERPROOF SHOE BLACK WHITE GRAY14</t>
  </si>
  <si>
    <t>SEKTOR WATERPROOF SHOE BLACK WHITE GRAY 6</t>
  </si>
  <si>
    <t>SEKTOR WATERPROOF SHOE BLACK WHITE GRAY 7</t>
  </si>
  <si>
    <t>SEKTOR WATERPROOF SHOE BLACK WHITE GRAY 8</t>
  </si>
  <si>
    <t>SEKTOR WATERPROOF SHOE BLACK WHITE GRAY 9</t>
  </si>
  <si>
    <t>STELLA SEKTOR SHOES WATERPROOF BK 10</t>
  </si>
  <si>
    <t>STELLA SEKTOR SHOES WATERPROOF BK 11</t>
  </si>
  <si>
    <t xml:space="preserve">STELLA SEKTOR SHOES WATERPROOF BK 5 </t>
  </si>
  <si>
    <t xml:space="preserve">STELLA SEKTOR SHOES WATERPROOF BK 6 </t>
  </si>
  <si>
    <t xml:space="preserve">STELLA SEKTOR SHOES WATERPROOF BK 7 </t>
  </si>
  <si>
    <t xml:space="preserve">STELLA SEKTOR SHOES WATERPROOF BK 8 </t>
  </si>
  <si>
    <t xml:space="preserve">STELLA SEKTOR SHOES WATERPROOF BK 9 </t>
  </si>
  <si>
    <t xml:space="preserve">CR-6 DRYSTAR RIDING SHOES BK 10 </t>
  </si>
  <si>
    <t xml:space="preserve">CR-6 DRYSTAR RIDING SHOES BK 10.5 </t>
  </si>
  <si>
    <t xml:space="preserve">CR-6 DRYSTAR RIDING SHOES BK 11 </t>
  </si>
  <si>
    <t xml:space="preserve">CR-6 DRYSTAR RIDING SHOES BK 11.5 </t>
  </si>
  <si>
    <t xml:space="preserve">CR-6 DRYSTAR RIDING SHOES BK 12 </t>
  </si>
  <si>
    <t xml:space="preserve">CR-6 DRYSTAR RIDING SHOES BK 13 </t>
  </si>
  <si>
    <t xml:space="preserve">CR-6 DRYSTAR RIDING SHOES BK 14 </t>
  </si>
  <si>
    <t>CR-6 DRYSTAR RIDING SHOES BK 8</t>
  </si>
  <si>
    <t>CR-6 DRYSTAR RIDING SHOES BK 8.5</t>
  </si>
  <si>
    <t>CR-6 DRYSTAR RIDING SHOES BK 9</t>
  </si>
  <si>
    <t>CR-6 DRYSTAR RIDING SHOES BK 9.5</t>
  </si>
  <si>
    <t>CR-6 DRYSTAR RIDING SHOES BK/GN/BN 11</t>
  </si>
  <si>
    <t>CR-6 DRYSTAR RIDING SHOES BK/GN/BN 12</t>
  </si>
  <si>
    <t>CR-6 DRYSTAR RIDING SHOES BK/GN/BN 13</t>
  </si>
  <si>
    <t>CR-6 DRYSTAR RIDING SHOES BK/GN/BN 14</t>
  </si>
  <si>
    <t>CR-6 DRYSTAR RIDING SHOES BK/GN/BN 8</t>
  </si>
  <si>
    <t>CR-6 DRYSTAR RIDING SHOES BK/GN/BN 9</t>
  </si>
  <si>
    <t>CR-6 DRYSTAR RIDING SHOES BK/GY/GM 11</t>
  </si>
  <si>
    <t>CR-6 DRYSTAR RIDING SHOES BK/GY/GM 8</t>
  </si>
  <si>
    <t>CR-6 DRYSTAR RIDING SHOES BK/GY/GM 9</t>
  </si>
  <si>
    <t>CR-X DRYSTAR RIDING SHOES BLACK COOL GRAY10</t>
  </si>
  <si>
    <t>CR-X DRYSTAR RIDING SHOES BLACK COOL GRAY11</t>
  </si>
  <si>
    <t>CR-X DRYSTAR RIDING SHOES BLACK COOL GRAY12</t>
  </si>
  <si>
    <t>CR-X DRYSTAR RIDING SHOES BLACK COOL GRAY13</t>
  </si>
  <si>
    <t>CR-X DRYSTAR RIDING SHOES BLACK COOL GRAY14</t>
  </si>
  <si>
    <t>CR-X DRYSTAR RIDING SHOES BLACK COOL GRAY 8</t>
  </si>
  <si>
    <t>CR-X DRYSTAR RIDING SHOES BLACK COOL GRAY 9</t>
  </si>
  <si>
    <t>CR-X DRYSTAR RIDING SHOES BLACK BLACK10</t>
  </si>
  <si>
    <t>CR-X DRYSTAR RIDING SHOES BLACK BLACK11</t>
  </si>
  <si>
    <t>CR-X DRYSTAR RIDING SHOES BLACK BLACK12</t>
  </si>
  <si>
    <t>CR-X DRYSTAR RIDING SHOES BLACK BLACK13</t>
  </si>
  <si>
    <t>CR-X DRYSTAR RIDING SHOES BLACK BLACK14</t>
  </si>
  <si>
    <t>CR-X DRYSTAR RIDING SHOES BLACK BLACK 8</t>
  </si>
  <si>
    <t>CR-X DRYSTAR RIDING SHOES BLACK BLACK 9</t>
  </si>
  <si>
    <t>CR-X DRYSTAR RIDING SHOES BLACK YELLOW FLUO RED FLUO10</t>
  </si>
  <si>
    <t>CR-X DRYSTAR RIDING SHOES BLACK YELLOW FLUO RED FLUO11</t>
  </si>
  <si>
    <t>CR-X DRYSTAR RIDING SHOES BLACK YELLOW FLUO RED FLUO12</t>
  </si>
  <si>
    <t>CR-X DRYSTAR RIDING SHOES BLACK YELLOW FLUO RED FLUO13</t>
  </si>
  <si>
    <t>CR-X DRYSTAR RIDING SHOES BLACK YELLOW FLUO RED FLUO14</t>
  </si>
  <si>
    <t>CR-X DRYSTAR RIDING SHOES BLACK YELLOW FLUO RED FLUO 8</t>
  </si>
  <si>
    <t>CR-X DRYSTAR RIDING SHOES BLACK YELLOW FLUO RED FLUO 9</t>
  </si>
  <si>
    <t>CR-X DRYSTAR RIDING SHOES BLACK DARK BLUE YELLOW FLUO10</t>
  </si>
  <si>
    <t>CR-X DRYSTAR RIDING SHOES BLACK DARK BLUE YELLOW FLUO11</t>
  </si>
  <si>
    <t>CR-X DRYSTAR RIDING SHOES BLACK DARK BLUE YELLOW FLUO12</t>
  </si>
  <si>
    <t>CR-X DRYSTAR RIDING SHOES BLACK DARK BLUE YELLOW FLUO13</t>
  </si>
  <si>
    <t>CR-X DRYSTAR RIDING SHOES BLACK DARK BLUE YELLOW FLUO14</t>
  </si>
  <si>
    <t>CR-X DRYSTAR RIDING SHOES BLACK DARK BLUE YELLOW FLUO 6</t>
  </si>
  <si>
    <t>CR-X DRYSTAR RIDING SHOES BLACK DARK BLUE YELLOW FLUO 7</t>
  </si>
  <si>
    <t>CR-X DRYSTAR RIDING SHOES BLACK DARK BLUE YELLOW FLUO 8</t>
  </si>
  <si>
    <t>CR-X DRYSTAR RIDING SHOES BLACK DARK BLUE YELLOW FLUO 9</t>
  </si>
  <si>
    <t>CR-X DRYSTAR RIDING SHOES RED BLACK10</t>
  </si>
  <si>
    <t>CR-X DRYSTAR RIDING SHOES RED BLACK11</t>
  </si>
  <si>
    <t>CR-X DRYSTAR RIDING SHOES RED BLACK12</t>
  </si>
  <si>
    <t>CR-X DRYSTAR RIDING SHOES RED BLACK13</t>
  </si>
  <si>
    <t>CR-X DRYSTAR RIDING SHOES RED BLACK14</t>
  </si>
  <si>
    <t>CR-X DRYSTAR RIDING SHOES RED BLACK 8</t>
  </si>
  <si>
    <t>CR-X DRYSTAR RIDING SHOES RED BLACK 9</t>
  </si>
  <si>
    <t>CR-X DRYSTAR RIDING SHOES BLACK CAMO RED10</t>
  </si>
  <si>
    <t>CR-X DRYSTAR RIDING SHOES BLACK CAMO RED11</t>
  </si>
  <si>
    <t>CR-X DRYSTAR RIDING SHOES BLACK CAMO RED12</t>
  </si>
  <si>
    <t>CR-X DRYSTAR RIDING SHOES BLACK CAMO RED13</t>
  </si>
  <si>
    <t>CR-X DRYSTAR RIDING SHOES BLACK CAMO RED14</t>
  </si>
  <si>
    <t>CR-X DRYSTAR RIDING SHOES BLACK CAMO RED 8</t>
  </si>
  <si>
    <t>CR-X DRYSTAR RIDING SHOES BLACK CAMO RED 9</t>
  </si>
  <si>
    <t>SPEEDFLIGHT SHOES BLACK GRAY WHITE 8</t>
  </si>
  <si>
    <t>2654124-1004-8</t>
  </si>
  <si>
    <t>SPEEDFLIGHT SHOES BLACK GRAY WHITE 9</t>
  </si>
  <si>
    <t>2654124-1004-9</t>
  </si>
  <si>
    <t>SPEEDFLIGHT SHOES BLACK GRAY WHITE10</t>
  </si>
  <si>
    <t>SPEEDFLIGHT SHOES BLACK GRAY WHITE11</t>
  </si>
  <si>
    <t>SPEEDFLIGHT SHOES BLACK GRAY WHITE12</t>
  </si>
  <si>
    <t>SPEEDFLIGHT SHOES BLACK GRAY WHITE13</t>
  </si>
  <si>
    <t>SPEEDFLIGHT SHOES BLACK GRAY WHITE14</t>
  </si>
  <si>
    <t>SPEEDFLIGHT SHOES BLACK BLACK 8</t>
  </si>
  <si>
    <t>2654124-1100-8</t>
  </si>
  <si>
    <t>SPEEDFLIGHT SHOES BLACK BLACK 9</t>
  </si>
  <si>
    <t>2654124-1100-9</t>
  </si>
  <si>
    <t>SPEEDFLIGHT SHOES BLACK BLACK10</t>
  </si>
  <si>
    <t>SPEEDFLIGHT SHOES BLACK BLACK11</t>
  </si>
  <si>
    <t>SPEEDFLIGHT SHOES BLACK BLACK12</t>
  </si>
  <si>
    <t>SPEEDFLIGHT SHOES BLACK BLACK13</t>
  </si>
  <si>
    <t>SPEEDFLIGHT SHOES BLACK BLACK14</t>
  </si>
  <si>
    <t>SPEEDFLIGHT SHOES BLACK WHITE 8</t>
  </si>
  <si>
    <t>2654124-12-8</t>
  </si>
  <si>
    <t>SPEEDFLIGHT SHOES BLACK WHITE 9</t>
  </si>
  <si>
    <t>2654124-12-9</t>
  </si>
  <si>
    <t>SPEEDFLIGHT SHOES BLACK WHITE10</t>
  </si>
  <si>
    <t>SPEEDFLIGHT SHOES BLACK WHITE11</t>
  </si>
  <si>
    <t>SPEEDFLIGHT SHOES BLACK WHITE12</t>
  </si>
  <si>
    <t>SPEEDFLIGHT SHOES BLACK WHITE13</t>
  </si>
  <si>
    <t>SPEEDFLIGHT SHOES BLACK WHITE14</t>
  </si>
  <si>
    <t>SPEEDFLIGHT SHOES BLACK BRIGHT RED WHITE 8</t>
  </si>
  <si>
    <t>2654124-1342-8</t>
  </si>
  <si>
    <t>SPEEDFLIGHT SHOES BLACK BRIGHT RED WHITE 9</t>
  </si>
  <si>
    <t>2654124-1342-9</t>
  </si>
  <si>
    <t>SPEEDFLIGHT SHOES BLACK BRIGHT RED WHITE10</t>
  </si>
  <si>
    <t>SPEEDFLIGHT SHOES BLACK BRIGHT RED WHITE11</t>
  </si>
  <si>
    <t>SPEEDFLIGHT SHOES BLACK BRIGHT RED WHITE12</t>
  </si>
  <si>
    <t>SPEEDFLIGHT SHOES BLACK BRIGHT RED WHITE13</t>
  </si>
  <si>
    <t>SPEEDFLIGHT SHOES BLACK BRIGHT RED WHITE14</t>
  </si>
  <si>
    <t>SPEEDFORCE SHOES BLACK10</t>
  </si>
  <si>
    <t>SPEEDFORCE SHOES BLACK11</t>
  </si>
  <si>
    <t>SPEEDFORCE SHOES BLACK12</t>
  </si>
  <si>
    <t>SPEEDFORCE SHOES BLACK13</t>
  </si>
  <si>
    <t>SPEEDFORCE SHOES BLACK14</t>
  </si>
  <si>
    <t>SPEEDFORCE SHOES BLACK 6</t>
  </si>
  <si>
    <t>SPEEDFORCE SHOES BLACK 7</t>
  </si>
  <si>
    <t>SPEEDFORCE SHOES BLACK 8</t>
  </si>
  <si>
    <t>SPEEDFORCE SHOES BLACK 9</t>
  </si>
  <si>
    <t>SPEEDFORCE SHOES BLACK WHITE10</t>
  </si>
  <si>
    <t>SPEEDFORCE SHOES BLACK WHITE11</t>
  </si>
  <si>
    <t>SPEEDFORCE SHOES BLACK WHITE12</t>
  </si>
  <si>
    <t>SPEEDFORCE SHOES BLACK WHITE13</t>
  </si>
  <si>
    <t>SPEEDFORCE SHOES BLACK WHITE14</t>
  </si>
  <si>
    <t>SPEEDFORCE SHOES BLACK WHITE RED10</t>
  </si>
  <si>
    <t>SPEEDFORCE SHOES BLACK WHITE RED11</t>
  </si>
  <si>
    <t>SPEEDFORCE SHOES BLACK WHITE RED12</t>
  </si>
  <si>
    <t>SPEEDFORCE SHOES BLACK WHITE RED13</t>
  </si>
  <si>
    <t>SPEEDFORCE SHOES BLACK WHITE RED14</t>
  </si>
  <si>
    <t>SPEEDFORCE SHOES BLACK WHITE RED 6</t>
  </si>
  <si>
    <t>SPEEDFORCE SHOES BLACK WHITE RED 7</t>
  </si>
  <si>
    <t>SPEEDFORCE SHOES BLACK WHITE RED 8</t>
  </si>
  <si>
    <t>SPEEDFORCE SHOES BLACK WHITE RED 9</t>
  </si>
  <si>
    <t>SPEEDFORCE SHOES BLACK WHITE 6</t>
  </si>
  <si>
    <t>SPEEDFORCE SHOES BLACK WHITE 7</t>
  </si>
  <si>
    <t>SPEEDFORCE SHOES BLACK WHITE 8</t>
  </si>
  <si>
    <t>SPEEDFORCE SHOES BLACK WHITE 9</t>
  </si>
  <si>
    <t>META ROAD SHOES BK/DK GY 10</t>
  </si>
  <si>
    <t>META ROAD SHOES BK/DK GY 10.5</t>
  </si>
  <si>
    <t>META ROAD SHOES BK/DK GY 11</t>
  </si>
  <si>
    <t>META ROAD SHOES BK/DK GY 11.5</t>
  </si>
  <si>
    <t>META ROAD SHOES BK/DK GY 12</t>
  </si>
  <si>
    <t>META ROAD SHOES BK/DK GY 13</t>
  </si>
  <si>
    <t xml:space="preserve">META ROAD SHOES BK/DK GY 8 </t>
  </si>
  <si>
    <t xml:space="preserve">META ROAD SHOES BK/DK GY 8.5 </t>
  </si>
  <si>
    <t xml:space="preserve">META ROAD SHOES BK/DK GY 9.0 </t>
  </si>
  <si>
    <t xml:space="preserve">META ROAD SHOES BK/DK GY 9.5 </t>
  </si>
  <si>
    <t>META ROAD SHOES BK/WT/GN 10</t>
  </si>
  <si>
    <t>META ROAD SHOES BK/WT/GN 10.5</t>
  </si>
  <si>
    <t>META ROAD SHOES BK/WT/GN 11</t>
  </si>
  <si>
    <t>META ROAD SHOES BK/WT/GN 11.5</t>
  </si>
  <si>
    <t>META ROAD SHOES BK/WT/GN 12</t>
  </si>
  <si>
    <t>META ROAD SHOES BK/WT/GN 13</t>
  </si>
  <si>
    <t xml:space="preserve">META ROAD SHOES BK/WT/GN 8 </t>
  </si>
  <si>
    <t xml:space="preserve">META ROAD SHOES BK/WT/GN 8.5 </t>
  </si>
  <si>
    <t xml:space="preserve">META ROAD SHOES BK/WT/GN 9 </t>
  </si>
  <si>
    <t xml:space="preserve">META ROAD SHOES BK/WT/GN 9.5 </t>
  </si>
  <si>
    <t>META ROAD SHOES R/WT 10</t>
  </si>
  <si>
    <t>META ROAD SHOES R/WT 10.5</t>
  </si>
  <si>
    <t>META ROAD SHOES R/WT 11</t>
  </si>
  <si>
    <t>META ROAD SHOES R/WT 11.5</t>
  </si>
  <si>
    <t>META ROAD SHOES R/WT 12</t>
  </si>
  <si>
    <t>META ROAD SHOES R/WT 13</t>
  </si>
  <si>
    <t xml:space="preserve">META ROAD SHOES R/WT 8 </t>
  </si>
  <si>
    <t xml:space="preserve">META ROAD SHOES R/WT 8.5 </t>
  </si>
  <si>
    <t xml:space="preserve">META ROAD SHOES R/WT 9.0 </t>
  </si>
  <si>
    <t xml:space="preserve">META ROAD SHOES R/WT 9.5 </t>
  </si>
  <si>
    <t xml:space="preserve">META ROAD SHOES BL/WT 10 </t>
  </si>
  <si>
    <t xml:space="preserve">META ROAD SHOES BL/WT 10.5 </t>
  </si>
  <si>
    <t xml:space="preserve">META ROAD SHOES BL/WT 11 </t>
  </si>
  <si>
    <t xml:space="preserve">META ROAD SHOES BL/WT 11.5 </t>
  </si>
  <si>
    <t xml:space="preserve">META ROAD SHOES BL/WT 12 </t>
  </si>
  <si>
    <t xml:space="preserve">META ROAD SHOES BL/WT 13 </t>
  </si>
  <si>
    <t>META ROAD SHOES BL/WT 8</t>
  </si>
  <si>
    <t>META ROAD SHOES BL/WT 8.5</t>
  </si>
  <si>
    <t>META ROAD SHOES BL/WT 9.0</t>
  </si>
  <si>
    <t>META ROAD SHOES BL/WT 9.5</t>
  </si>
  <si>
    <t>META TRAIL SHOES BK/DK GY 8</t>
  </si>
  <si>
    <t>META TRAIL SHOES BK/DK GY 9</t>
  </si>
  <si>
    <t>META TRAIL SHOES BK/OR 10</t>
  </si>
  <si>
    <t>META TRAIL SHOES BK/OR 10.5</t>
  </si>
  <si>
    <t>META TRAIL SHOES BK/OR 11</t>
  </si>
  <si>
    <t>META TRAIL SHOES BK/OR 11.5</t>
  </si>
  <si>
    <t>META TRAIL SHOES BK/OR 12</t>
  </si>
  <si>
    <t>META TRAIL SHOES BK/OR 13</t>
  </si>
  <si>
    <t xml:space="preserve">META TRAIL SHOES BK/OR 8 </t>
  </si>
  <si>
    <t xml:space="preserve">META TRAIL SHOES BK/OR 8.5 </t>
  </si>
  <si>
    <t xml:space="preserve">META TRAIL SHOES BK/OR 9 </t>
  </si>
  <si>
    <t xml:space="preserve">META TRAIL SHOES BK/OR 9.5 </t>
  </si>
  <si>
    <t xml:space="preserve">META TRAIL SHOES R/WT 10 </t>
  </si>
  <si>
    <t xml:space="preserve">META TRAIL SHOES R/WT 10.5 </t>
  </si>
  <si>
    <t xml:space="preserve">META TRAIL SHOES R/WT 11 </t>
  </si>
  <si>
    <t xml:space="preserve">META TRAIL SHOES R/WT 11.5 </t>
  </si>
  <si>
    <t xml:space="preserve">META TRAIL SHOES R/WT 12 </t>
  </si>
  <si>
    <t xml:space="preserve">META TRAIL SHOES R/WT 13 </t>
  </si>
  <si>
    <t>META TRAIL SHOES R/WT 8</t>
  </si>
  <si>
    <t>META TRAIL SHOES R/WT 8.5</t>
  </si>
  <si>
    <t>META TRAIL SHOES R/WT 9</t>
  </si>
  <si>
    <t>META TRAIL SHOES R/WT 9.5</t>
  </si>
  <si>
    <t>BOOT FIRM OILED BN 10</t>
  </si>
  <si>
    <t>BOOT FIRM OILED BN 10.5</t>
  </si>
  <si>
    <t>BOOT FIRM OILED BN 11</t>
  </si>
  <si>
    <t>BOOT FIRM OILED BN 11.5</t>
  </si>
  <si>
    <t>BOOT FIRM OILED BN 12</t>
  </si>
  <si>
    <t>BOOT FIRM OILED BN 12.5</t>
  </si>
  <si>
    <t>BOOT FIRM OILED BN 13</t>
  </si>
  <si>
    <t>BOOT FIRM OILED BN 13.5</t>
  </si>
  <si>
    <t>BOOT FIRM OILED BN 14</t>
  </si>
  <si>
    <t xml:space="preserve">BOOT FIRM OILED BN 8 </t>
  </si>
  <si>
    <t xml:space="preserve">BOOT FIRM OILED BN 8.5 </t>
  </si>
  <si>
    <t xml:space="preserve">BOOT FIRM OILED BN 9 </t>
  </si>
  <si>
    <t xml:space="preserve">BOOT FIRM OILED BN 9.5 </t>
  </si>
  <si>
    <t>DISTINCT DRYSTAR BOOTS BN 10</t>
  </si>
  <si>
    <t>DISTINCT DRYSTAR BOOTS BN 10.5</t>
  </si>
  <si>
    <t>DISTINCT DRYSTAR BOOTS BN 11</t>
  </si>
  <si>
    <t>DISTINCT DRYSTAR BOOTS BN 11.5</t>
  </si>
  <si>
    <t>DISTINCT DRYSTAR BOOTS BN 12</t>
  </si>
  <si>
    <t>DISTINCT DRYSTAR BOOTS BN 13</t>
  </si>
  <si>
    <t xml:space="preserve">DISTINCT DRYSTAR BOOTS BN 7 </t>
  </si>
  <si>
    <t xml:space="preserve">DISTINCT DRYSTAR BOOTS BN 8 </t>
  </si>
  <si>
    <t xml:space="preserve">DISTINCT DRYSTAR BOOTS BN 8.5 </t>
  </si>
  <si>
    <t xml:space="preserve">DISTINCT DRYSTAR BOOTS BN 9 </t>
  </si>
  <si>
    <t xml:space="preserve">DISTINCT DRYSTAR BOOTS BN 9.5 </t>
  </si>
  <si>
    <t>GRANGE RIDING SHOES BLACK MOOD INDIGO10</t>
  </si>
  <si>
    <t>GRANGE RIDING SHOES BLACK MOOD INDIGO11</t>
  </si>
  <si>
    <t>GRANGE RIDING SHOES BLACK MOOD INDIGO12</t>
  </si>
  <si>
    <t>GRANGE RIDING SHOES BLACK MOOD INDIGO13</t>
  </si>
  <si>
    <t>GRANGE RIDING SHOES BLACK MOOD INDIGO14</t>
  </si>
  <si>
    <t>GRANGE RIDING SHOES BLACK MOOD INDIGO 6</t>
  </si>
  <si>
    <t>GRANGE RIDING SHOES BLACK MOOD INDIGO 7</t>
  </si>
  <si>
    <t>GRANGE RIDING SHOES BLACK MOOD INDIGO 8</t>
  </si>
  <si>
    <t>GRANGE RIDING SHOES BLACK MOOD INDIGO 9</t>
  </si>
  <si>
    <t>AS-DSL AKIO SHOES10</t>
  </si>
  <si>
    <t>AS-DSL AKIO SHOES11</t>
  </si>
  <si>
    <t>AS-DSL AKIO SHOES12</t>
  </si>
  <si>
    <t>AS-DSL AKIO SHOES13</t>
  </si>
  <si>
    <t>AS-DSL AKIO SHOES14</t>
  </si>
  <si>
    <t>AS-DSL AKIO SHOES 6</t>
  </si>
  <si>
    <t>AS-DSL AKIO SHOES 7</t>
  </si>
  <si>
    <t>AS-DSL AKIO SHOES 8</t>
  </si>
  <si>
    <t>AS-DSL AKIO SHOES 9</t>
  </si>
  <si>
    <t>JACKET MISSILE BK/BK 48</t>
  </si>
  <si>
    <t>JACKET MISSILE BK/BK 50</t>
  </si>
  <si>
    <t>JACKET MISSILE BK/BK 52</t>
  </si>
  <si>
    <t>JACKET MISSILE BK/BK 54</t>
  </si>
  <si>
    <t>JACKET MISSILE BK/BK 56</t>
  </si>
  <si>
    <t>JACKET MISSILE BK/BK 58</t>
  </si>
  <si>
    <t>JACKET MISSILE BK/BK 60</t>
  </si>
  <si>
    <t>JACKET MISSILE BK/WT 48</t>
  </si>
  <si>
    <t>JACKET MISSILE BK/WT 50</t>
  </si>
  <si>
    <t>JACKET MISSILE BK/WT 52</t>
  </si>
  <si>
    <t>JACKET MISSILE BK/WT 54</t>
  </si>
  <si>
    <t>JACKET MISSILE BK/WT 56</t>
  </si>
  <si>
    <t>JACKET MISSILE BK/WT 58</t>
  </si>
  <si>
    <t>JACKET MISSILE BK/WT 60</t>
  </si>
  <si>
    <t>JACKET MISSILE BWR 48</t>
  </si>
  <si>
    <t>JACKET MISSILE BWR 50</t>
  </si>
  <si>
    <t>JACKET MISSILE BWR 52</t>
  </si>
  <si>
    <t>JACKET MISSILE BWR 54</t>
  </si>
  <si>
    <t>JACKET MISSILE BWR 56</t>
  </si>
  <si>
    <t>JACKET MISSILE BWR 58</t>
  </si>
  <si>
    <t>JACKET MISSILE BWR 60</t>
  </si>
  <si>
    <t>JACKET MISSILE BWY 48</t>
  </si>
  <si>
    <t>JACKET MISSILE BWY 50</t>
  </si>
  <si>
    <t>JACKET MISSILE BWY 52</t>
  </si>
  <si>
    <t>JACKET MISSILE BWY 54</t>
  </si>
  <si>
    <t>JACKET MISSILE BWY 56</t>
  </si>
  <si>
    <t>JACKET MISSILE BWY 58</t>
  </si>
  <si>
    <t>JACKET MISSILE BWY 60</t>
  </si>
  <si>
    <t xml:space="preserve">MISSILE IGNITION AIRFLOW LEATHER JACKET BK 48 </t>
  </si>
  <si>
    <t xml:space="preserve">MISSILE IGNITION AIRFLOW LEATHER JACKET BK 50 </t>
  </si>
  <si>
    <t xml:space="preserve">MISSILE IGNITION AIRFLOW LEATHER JACKET BK 52 </t>
  </si>
  <si>
    <t xml:space="preserve">MISSILE IGNITION AIRFLOW LEATHER JACKET BK 54 </t>
  </si>
  <si>
    <t xml:space="preserve">MISSILE IGNITION AIRFLOW LEATHER JACKET BK 56 </t>
  </si>
  <si>
    <t xml:space="preserve">MISSILE IGNITION AIRFLOW LEATHER JACKET BK 58 </t>
  </si>
  <si>
    <t xml:space="preserve">MISSILE IGNITION AIRFLOW LEATHER JACKET BK 60 </t>
  </si>
  <si>
    <t>MISSILE IGNITION AIRFLOW LEATHER JACKET BWR 48</t>
  </si>
  <si>
    <t>MISSILE IGNITION AIRFLOW LEATHER JACKET BWR 50</t>
  </si>
  <si>
    <t>MISSILE IGNITION AIRFLOW LEATHER JACKET BWR 52</t>
  </si>
  <si>
    <t>MISSILE IGNITION AIRFLOW LEATHER JACKET BWR 54</t>
  </si>
  <si>
    <t>MISSILE IGNITION AIRFLOW LEATHER JACKET BWR 56</t>
  </si>
  <si>
    <t>MISSILE IGNITION AIRFLOW LEATHER JACKET BWR 58</t>
  </si>
  <si>
    <t>MISSILE IGNITION AIRFLOW LEATHER JACKET BWR 60</t>
  </si>
  <si>
    <t>MISSILE IGNITION AIRFLOW LEATHER JACKET BWY 48</t>
  </si>
  <si>
    <t>MISSILE IGNITION AIRFLOW LEATHER JACKET BWY 50</t>
  </si>
  <si>
    <t>MISSILE IGNITION AIRFLOW LEATHER JACKET BWY 52</t>
  </si>
  <si>
    <t>MISSILE IGNITION AIRFLOW LEATHER JACKET BWY 54</t>
  </si>
  <si>
    <t>MISSILE IGNITION AIRFLOW LEATHER JACKET BWY 56</t>
  </si>
  <si>
    <t>MISSILE IGNITION AIRFLOW LEATHER JACKET BWY 58</t>
  </si>
  <si>
    <t>MISSILE IGNITION AIRFLOW LEATHER JACKET BWY 60</t>
  </si>
  <si>
    <t>MISSILE IGNITION AIRFLOW LEATHER JACKET RWB 48</t>
  </si>
  <si>
    <t>MISSILE IGNITION AIRFLOW LEATHER JACKET RWB 50</t>
  </si>
  <si>
    <t>MISSILE IGNITION AIRFLOW LEATHER JACKET RWB 52</t>
  </si>
  <si>
    <t>MISSILE IGNITION AIRFLOW LEATHER JACKET RWB 54</t>
  </si>
  <si>
    <t>MISSILE IGNITION AIRFLOW LEATHER JACKET RWB 56</t>
  </si>
  <si>
    <t>MISSILE IGNITION AIRFLOW LEATHER JACKET RWB 58</t>
  </si>
  <si>
    <t>MISSILE IGNITION AIRFLOW LEATHER JACKET RWB 60</t>
  </si>
  <si>
    <t xml:space="preserve">JACKET SP-1 AF BK 46 </t>
  </si>
  <si>
    <t xml:space="preserve">JACKET SP-1 AF BK 48 </t>
  </si>
  <si>
    <t xml:space="preserve">JACKET SP-1 AF BK 50 </t>
  </si>
  <si>
    <t xml:space="preserve">JACKET SP-1 AF BK 52 </t>
  </si>
  <si>
    <t xml:space="preserve">JACKET SP-1 AF BK 54 </t>
  </si>
  <si>
    <t xml:space="preserve">JACKET SP-1 AF BK 56 </t>
  </si>
  <si>
    <t xml:space="preserve">JACKET SP-1 AF BK 58 </t>
  </si>
  <si>
    <t xml:space="preserve">JACKET SP-1 AF BK 60 </t>
  </si>
  <si>
    <t xml:space="preserve">JACKET SP-1 AF BK 62 </t>
  </si>
  <si>
    <t xml:space="preserve">JACKET SP-1 AF BK 64 </t>
  </si>
  <si>
    <t>JACKET SP-1 AF B/R 46</t>
  </si>
  <si>
    <t>JACKET SP-1 AF B/R 48</t>
  </si>
  <si>
    <t>JACKET SP-1 AF B/R 50</t>
  </si>
  <si>
    <t>JACKET SP-1 AF B/R 52</t>
  </si>
  <si>
    <t>JACKET SP-1 AF B/R 54</t>
  </si>
  <si>
    <t>JACKET SP-1 AF B/R 56</t>
  </si>
  <si>
    <t>JACKET SP-1 AF B/R 58</t>
  </si>
  <si>
    <t>JACKET SP-1 AF B/R 60</t>
  </si>
  <si>
    <t>JACKET SP-1 BK 46</t>
  </si>
  <si>
    <t>JACKET SP-1 BK 48</t>
  </si>
  <si>
    <t>JACKET SP-1 BK 50</t>
  </si>
  <si>
    <t>JACKET SP-1 BK 52</t>
  </si>
  <si>
    <t>JACKET SP-1 BK 54</t>
  </si>
  <si>
    <t>JACKET SP-1 BK 56</t>
  </si>
  <si>
    <t>JACKET SP-1 BK 58</t>
  </si>
  <si>
    <t>JACKET SP-1 BK 60</t>
  </si>
  <si>
    <t>JACKET SP-1 BK 62</t>
  </si>
  <si>
    <t>JACKET SP-1 BK 64</t>
  </si>
  <si>
    <t xml:space="preserve">JACKET SP-1 B/R 46 </t>
  </si>
  <si>
    <t xml:space="preserve">JACKET SP-1 B/R 48 </t>
  </si>
  <si>
    <t xml:space="preserve">JACKET SP-1 B/R 50 </t>
  </si>
  <si>
    <t xml:space="preserve">JACKET SP-1 B/R 52 </t>
  </si>
  <si>
    <t xml:space="preserve">JACKET SP-1 B/R 54 </t>
  </si>
  <si>
    <t xml:space="preserve">JACKET SP-1 B/R 56 </t>
  </si>
  <si>
    <t xml:space="preserve">JACKET SP-1 B/R 58 </t>
  </si>
  <si>
    <t xml:space="preserve">JACKET SP-1 B/R 60 </t>
  </si>
  <si>
    <t xml:space="preserve">FASTER V2 JACKET B/W/R 48 </t>
  </si>
  <si>
    <t xml:space="preserve">FASTER V2 JACKET B/W/R 50 </t>
  </si>
  <si>
    <t xml:space="preserve">FASTER V2 JACKET B/W/R 52 </t>
  </si>
  <si>
    <t xml:space="preserve">FASTER V2 JACKET B/W/R 54 </t>
  </si>
  <si>
    <t xml:space="preserve">FASTER V2 JACKET B/W/R 56 </t>
  </si>
  <si>
    <t xml:space="preserve">FASTER V2 JACKET B/W/R 58 </t>
  </si>
  <si>
    <t xml:space="preserve">FASTER V2 JACKET B/W/R 60 </t>
  </si>
  <si>
    <t xml:space="preserve">FASTER V2 JACKET BK/BK 48 </t>
  </si>
  <si>
    <t xml:space="preserve">FASTER V2 JACKET BK/BK 50 </t>
  </si>
  <si>
    <t xml:space="preserve">FASTER V2 JACKET BK/BK 52 </t>
  </si>
  <si>
    <t xml:space="preserve">FASTER V2 JACKET BK/BK 54 </t>
  </si>
  <si>
    <t xml:space="preserve">FASTER V2 JACKET BK/BK 56 </t>
  </si>
  <si>
    <t xml:space="preserve">FASTER V2 JACKET BK/BK 58 </t>
  </si>
  <si>
    <t xml:space="preserve">FASTER V2 JACKET BK/BK 60 </t>
  </si>
  <si>
    <t xml:space="preserve">FASTER V2 JACKET B/W 48 </t>
  </si>
  <si>
    <t xml:space="preserve">FASTER V2 JACKET B/W 50 </t>
  </si>
  <si>
    <t xml:space="preserve">FASTER V2 JACKET B/W 52 </t>
  </si>
  <si>
    <t xml:space="preserve">FASTER V2 JACKET B/W 54 </t>
  </si>
  <si>
    <t xml:space="preserve">FASTER V2 JACKET B/W 56 </t>
  </si>
  <si>
    <t xml:space="preserve">FASTER V2 JACKET B/W 58 </t>
  </si>
  <si>
    <t xml:space="preserve">FASTER V2 JACKET B/W 60 </t>
  </si>
  <si>
    <t xml:space="preserve">HOXTON v2 LEATHER JACKET BK 48 </t>
  </si>
  <si>
    <t xml:space="preserve">HOXTON v2 LEATHER JACKET BK 50 </t>
  </si>
  <si>
    <t xml:space="preserve">HOXTON v2 LEATHER JACKET BK 52 </t>
  </si>
  <si>
    <t xml:space="preserve">HOXTON v2 LEATHER JACKET BK 54 </t>
  </si>
  <si>
    <t xml:space="preserve">HOXTON v2 LEATHER JACKET BK 56 </t>
  </si>
  <si>
    <t xml:space="preserve">HOXTON v2 LEATHER JACKET BK 58 </t>
  </si>
  <si>
    <t xml:space="preserve">HOXTON v2 LEATHER JACKET BK 60 </t>
  </si>
  <si>
    <t>HOXTON v2 LEATHER JACKET BRN 48</t>
  </si>
  <si>
    <t>HOXTON v2 LEATHER JACKET BRN 50</t>
  </si>
  <si>
    <t>HOXTON v2 LEATHER JACKET BRN 52</t>
  </si>
  <si>
    <t>HOXTON v2 LEATHER JACKET BRN 54</t>
  </si>
  <si>
    <t>HOXTON v2 LEATHER JACKET BRN 56</t>
  </si>
  <si>
    <t>HOXTON v2 LEATHER JACKET BRN 58</t>
  </si>
  <si>
    <t>HOXTON v2 LEATHER JACKET BRN 60</t>
  </si>
  <si>
    <t xml:space="preserve">CALIBER LEATHER JACKET BRWN 48 </t>
  </si>
  <si>
    <t xml:space="preserve">CALIBER LEATHER JACKET BRWN 50 </t>
  </si>
  <si>
    <t xml:space="preserve">CALIBER LEATHER JACKET BRWN 52 </t>
  </si>
  <si>
    <t xml:space="preserve">CALIBER LEATHER JACKET BRWN 54 </t>
  </si>
  <si>
    <t xml:space="preserve">CALIBER LEATHER JACKET BRWN 56 </t>
  </si>
  <si>
    <t xml:space="preserve">CALIBER LEATHER JACKET BRWN 58 </t>
  </si>
  <si>
    <t xml:space="preserve">CALIBER LEATHER JACKET BRWN 60 </t>
  </si>
  <si>
    <t>CRAZY EIGHT LEATHER JACKET BK 2X</t>
  </si>
  <si>
    <t>CRAZY EIGHT LEATHER JACKET BK 3XL</t>
  </si>
  <si>
    <t xml:space="preserve">CRAZY EIGHT LEATHER JACKET BK L </t>
  </si>
  <si>
    <t xml:space="preserve">CRAZY EIGHT LEATHER JACKET BK M </t>
  </si>
  <si>
    <t xml:space="preserve">CRAZY EIGHT LEATHER JACKET BK S </t>
  </si>
  <si>
    <t>CRAZY EIGHT LEATHER JACKET BK XL</t>
  </si>
  <si>
    <t>CRAZY EIGHT LEATHER JACKET BR 2X</t>
  </si>
  <si>
    <t>CRAZY EIGHT LEATHER JACKET BR 3XL</t>
  </si>
  <si>
    <t xml:space="preserve">CRAZY EIGHT LEATHER JACKET BR L </t>
  </si>
  <si>
    <t xml:space="preserve">CRAZY EIGHT LEATHER JACKET BR M </t>
  </si>
  <si>
    <t xml:space="preserve">CRAZY EIGHT LEATHER JACKET BR S </t>
  </si>
  <si>
    <t>CRAZY EIGHT LEATHER JACKET BR XL</t>
  </si>
  <si>
    <t>TOPANGA LEATHER JACKET BLACK L</t>
  </si>
  <si>
    <t>TOPANGA LEATHER JACKET BLACK M</t>
  </si>
  <si>
    <t>TOPANGA LEATHER JACKET BLACK S</t>
  </si>
  <si>
    <t>TOPANGA LEATHER JACKET BLACKXL</t>
  </si>
  <si>
    <t>TOPANGA LEATHER JACKET BROWN L</t>
  </si>
  <si>
    <t>TOPANGA LEATHER JACKET BROWN M</t>
  </si>
  <si>
    <t>TOPANGA LEATHER JACKET BROWN S</t>
  </si>
  <si>
    <t>TOPANGA LEATHER JACKET BROWNXL</t>
  </si>
  <si>
    <t>JACKET 4W GP+R P BWP 38</t>
  </si>
  <si>
    <t>JACKET 4W GP+R P BWP 40</t>
  </si>
  <si>
    <t>JACKET 4W GP+R P BWP 42</t>
  </si>
  <si>
    <t>JACKET 4W GP+R P BWP 44</t>
  </si>
  <si>
    <t>JACKET 4W GP+R P BWP 46</t>
  </si>
  <si>
    <t>JACKET 4W GP+R P BWP 48</t>
  </si>
  <si>
    <t>JACKET 4W GP+R P BWP 50</t>
  </si>
  <si>
    <t>JACKET 4W GP+R P BWR 38</t>
  </si>
  <si>
    <t>JACKET 4W GP+R P BWR 40</t>
  </si>
  <si>
    <t>JACKET 4W GP+R P BWR 42</t>
  </si>
  <si>
    <t>JACKET 4W GP+R P BWR 44</t>
  </si>
  <si>
    <t>JACKET 4W GP+R P BWR 46</t>
  </si>
  <si>
    <t>JACKET 4W GP+R P BWR 48</t>
  </si>
  <si>
    <t>JACKET 4W GP+R P BWR 50</t>
  </si>
  <si>
    <t xml:space="preserve">STELLA GP-R LEATHER JACKET BK 38 </t>
  </si>
  <si>
    <t xml:space="preserve">STELLA GP-R LEATHER JACKET BK 40 </t>
  </si>
  <si>
    <t xml:space="preserve">STELLA GP-R LEATHER JACKET BK 42 </t>
  </si>
  <si>
    <t xml:space="preserve">STELLA GP-R LEATHER JACKET BK 44 </t>
  </si>
  <si>
    <t xml:space="preserve">STELLA GP-R LEATHER JACKET BK 46 </t>
  </si>
  <si>
    <t xml:space="preserve">STELLA GP-R LEATHER JACKET BK 48 </t>
  </si>
  <si>
    <t xml:space="preserve">STELLA GP-R LEATHER JACKET BK 50 </t>
  </si>
  <si>
    <t xml:space="preserve">STELLA KIRA LEATHER JACKET B/RD 38 </t>
  </si>
  <si>
    <t xml:space="preserve">STELLA KIRA LEATHER JACKET B/RD 40 </t>
  </si>
  <si>
    <t xml:space="preserve">STELLA KIRA LEATHER JACKET B/RD 42 </t>
  </si>
  <si>
    <t xml:space="preserve">STELLA KIRA LEATHER JACKET B/RD 44 </t>
  </si>
  <si>
    <t xml:space="preserve">STELLA KIRA LEATHER JACKET B/RD 46 </t>
  </si>
  <si>
    <t xml:space="preserve">STELLA KIRA LEATHER JACKET B/RD 48 </t>
  </si>
  <si>
    <t xml:space="preserve">STELLA KIRA LEATHER JACKET B/RD 50 </t>
  </si>
  <si>
    <t>STELLA KIRA LEATHER JACKET B/W 38</t>
  </si>
  <si>
    <t>STELLA KIRA LEATHER JACKET B/W 40</t>
  </si>
  <si>
    <t>STELLA KIRA LEATHER JACKET B/W 42</t>
  </si>
  <si>
    <t>STELLA KIRA LEATHER JACKET B/W 44</t>
  </si>
  <si>
    <t>STELLA KIRA LEATHER JACKET B/W 46</t>
  </si>
  <si>
    <t>STELLA KIRA LEATHER JACKET B/W 48</t>
  </si>
  <si>
    <t>STELLA KIRA LEATHER JACKET B/W 50</t>
  </si>
  <si>
    <t>STELLA KIRA LEATHER JACKET B/W/T 38</t>
  </si>
  <si>
    <t>STELLA KIRA LEATHER JACKET B/W/T 40</t>
  </si>
  <si>
    <t>STELLA KIRA LEATHER JACKET B/W/T 42</t>
  </si>
  <si>
    <t>STELLA KIRA LEATHER JACKET B/W/T 44</t>
  </si>
  <si>
    <t>STELLA KIRA LEATHER JACKET B/W/T 46</t>
  </si>
  <si>
    <t>STELLA KIRA LEATHER JACKET B/W/T 48</t>
  </si>
  <si>
    <t>STELLA KIRA LEATHER JACKET B/W/T 50</t>
  </si>
  <si>
    <t>VIKA V2 WOMEN'S LEATHER JACKET BLK 38</t>
  </si>
  <si>
    <t>GAL WOMEN'S LEATHER JACKET BK 2X</t>
  </si>
  <si>
    <t xml:space="preserve">GAL WOMEN'S LEATHER JACKET BK L </t>
  </si>
  <si>
    <t xml:space="preserve">GAL WOMEN'S LEATHER JACKET BK M </t>
  </si>
  <si>
    <t xml:space="preserve">GAL WOMEN'S LEATHER JACKET BK S </t>
  </si>
  <si>
    <t>GAL WOMEN'S LEATHER JACKET BK XL</t>
  </si>
  <si>
    <t>GAL WOMEN'S LEATHER JACKET BK XS</t>
  </si>
  <si>
    <t>GAL WOMEN'S LEATHER JACKET IN 2X</t>
  </si>
  <si>
    <t xml:space="preserve">GAL WOMEN'S LEATHER JACKET IN L </t>
  </si>
  <si>
    <t xml:space="preserve">GAL WOMEN'S LEATHER JACKET IN M </t>
  </si>
  <si>
    <t xml:space="preserve">GAL WOMEN'S LEATHER JACKET IN S </t>
  </si>
  <si>
    <t>GAL WOMEN'S LEATHER JACKET IN XL</t>
  </si>
  <si>
    <t>GAL WOMEN'S LEATHER JACKET IN XS</t>
  </si>
  <si>
    <t>TRACK V2 LEATHER PANTS BK/RD 44</t>
  </si>
  <si>
    <t>TRACK V2 LEATHER PANTS BK/RD 46</t>
  </si>
  <si>
    <t>TRACK V2 LEATHER PANTS BK/RD 48</t>
  </si>
  <si>
    <t>TRACK V2 LEATHER PANTS BK/RD 50</t>
  </si>
  <si>
    <t>TRACK V2 LEATHER PANTS BK/RD 52</t>
  </si>
  <si>
    <t>TRACK V2 LEATHER PANTS BK/RD 54</t>
  </si>
  <si>
    <t>TRACK V2 LEATHER PANTS BK/RD 56</t>
  </si>
  <si>
    <t>TRACK V2 LEATHER PANTS BK/RD 58</t>
  </si>
  <si>
    <t>TRACK V2 LEATHER PANTS BK/RD 60</t>
  </si>
  <si>
    <t xml:space="preserve">TRACK V2 LEATHER PANTS BK 44 </t>
  </si>
  <si>
    <t xml:space="preserve">TRACK V2 LEATHER PANTS BK 46 </t>
  </si>
  <si>
    <t xml:space="preserve">TRACK V2 LEATHER PANTS BK 48 </t>
  </si>
  <si>
    <t xml:space="preserve">TRACK V2 LEATHER PANTS BK 50 </t>
  </si>
  <si>
    <t xml:space="preserve">TRACK V2 LEATHER PANTS BK 52 </t>
  </si>
  <si>
    <t xml:space="preserve">TRACK V2 LEATHER PANTS BK 54 </t>
  </si>
  <si>
    <t xml:space="preserve">TRACK V2 LEATHER PANTS BK 56 </t>
  </si>
  <si>
    <t xml:space="preserve">TRACK V2 LEATHER PANTS BK 58 </t>
  </si>
  <si>
    <t xml:space="preserve">TRACK V2 LEATHER PANTS BK 60 </t>
  </si>
  <si>
    <t>SUIT MISSILE B/W/R 46</t>
  </si>
  <si>
    <t>SUIT MISSILE B/W/R 48</t>
  </si>
  <si>
    <t>SUIT MISSILE B/W/R 50</t>
  </si>
  <si>
    <t>SUIT MISSILE B/W/R 52</t>
  </si>
  <si>
    <t>SUIT MISSILE B/W/R 54</t>
  </si>
  <si>
    <t>SUIT MISSILE B/W/R 56</t>
  </si>
  <si>
    <t>SUIT MISSILE B/W/R 58</t>
  </si>
  <si>
    <t>SUIT MISSILE B/W/R 60</t>
  </si>
  <si>
    <t xml:space="preserve">SUIT MISSILE BWRY 46 </t>
  </si>
  <si>
    <t xml:space="preserve">SUIT MISSILE BWRY 48 </t>
  </si>
  <si>
    <t xml:space="preserve">SUIT MISSILE BWRY 50 </t>
  </si>
  <si>
    <t xml:space="preserve">SUIT MISSILE BWRY 52 </t>
  </si>
  <si>
    <t xml:space="preserve">SUIT MISSILE BWRY 54 </t>
  </si>
  <si>
    <t xml:space="preserve">SUIT MISSILE BWRY 56 </t>
  </si>
  <si>
    <t xml:space="preserve">SUIT MISSILE BWRY 58 </t>
  </si>
  <si>
    <t xml:space="preserve">SUIT MISSILE BWRY 60 </t>
  </si>
  <si>
    <t>SUIT MISSILE B/W/Y 46</t>
  </si>
  <si>
    <t>SUIT MISSILE B/W/Y 48</t>
  </si>
  <si>
    <t>SUIT MISSILE B/W/Y 50</t>
  </si>
  <si>
    <t>SUIT MISSILE B/W/Y 52</t>
  </si>
  <si>
    <t>SUIT MISSILE B/W/Y 54</t>
  </si>
  <si>
    <t>SUIT MISSILE B/W/Y 56</t>
  </si>
  <si>
    <t>SUIT MISSILE B/W/Y 58</t>
  </si>
  <si>
    <t>SUIT MISSILE B/W/Y 60</t>
  </si>
  <si>
    <t>SUIT MISSILE B/R 46</t>
  </si>
  <si>
    <t>SUIT MISSILE B/R 48</t>
  </si>
  <si>
    <t>SUIT MISSILE B/R 50</t>
  </si>
  <si>
    <t>SUIT MISSILE B/R 52</t>
  </si>
  <si>
    <t>SUIT MISSILE B/R 54</t>
  </si>
  <si>
    <t>SUIT MISSILE B/R 56</t>
  </si>
  <si>
    <t>SUIT MISSILE B/R 58</t>
  </si>
  <si>
    <t>SUIT MISSILE B/R 60</t>
  </si>
  <si>
    <t>MISSILE IGNITION LEATHER SUIT TECH-AIR COMPATIBLE 1PC BWR 46</t>
  </si>
  <si>
    <t>12/1/202212:00:00 AM</t>
  </si>
  <si>
    <t>MISSILE IGNITION LEATHER SUIT TECH-AIR COMPATIBLE 1PC BWR 48</t>
  </si>
  <si>
    <t>MISSILE IGNITION LEATHER SUIT TECH-AIR COMPATIBLE 1PC BWR 50</t>
  </si>
  <si>
    <t>MISSILE IGNITION LEATHER SUIT TECH-AIR COMPATIBLE 1PC BWR 52</t>
  </si>
  <si>
    <t>MISSILE IGNITION LEATHER SUIT TECH-AIR COMPATIBLE 1PC BWR 54</t>
  </si>
  <si>
    <t>MISSILE IGNITION LEATHER SUIT TECH-AIR COMPATIBLE 1PC BWR 56</t>
  </si>
  <si>
    <t>MISSILE IGNITION LEATHER SUIT TECH-AIR COMPATIBLE 1PC BWR 58</t>
  </si>
  <si>
    <t>MISSILE IGNITION LEATHER SUIT TECH-AIR COMPATIBLE 1PC BWR 60</t>
  </si>
  <si>
    <t>MISSILE IGNITION LEATHER SUIT TECH-AIR COMPATIBLE 1PC BWY 46</t>
  </si>
  <si>
    <t>MISSILE IGNITION LEATHER SUIT TECH-AIR COMPATIBLE 1PC BWY 48</t>
  </si>
  <si>
    <t>MISSILE IGNITION LEATHER SUIT TECH-AIR COMPATIBLE 1PC BWY 50</t>
  </si>
  <si>
    <t>MISSILE IGNITION LEATHER SUIT TECH-AIR COMPATIBLE 1PC BWY 52</t>
  </si>
  <si>
    <t>MISSILE IGNITION LEATHER SUIT TECH-AIR COMPATIBLE 1PC BWY 54</t>
  </si>
  <si>
    <t>MISSILE IGNITION LEATHER SUIT TECH-AIR COMPATIBLE 1PC BWY 56</t>
  </si>
  <si>
    <t>MISSILE IGNITION LEATHER SUIT TECH-AIR COMPATIBLE 1PC BWY 58</t>
  </si>
  <si>
    <t>MISSILE IGNITION LEATHER SUIT TECH-AIR COMPATIBLE 1PC BWY 60</t>
  </si>
  <si>
    <t>MISSILE IGNITION LEATHER SUIT TECH-AIR COMPATIBLE 1PC BBW 46</t>
  </si>
  <si>
    <t>MISSILE IGNITION LEATHER SUIT TECH-AIR COMPATIBLE 1PC BBW 48</t>
  </si>
  <si>
    <t>MISSILE IGNITION LEATHER SUIT TECH-AIR COMPATIBLE 1PC BBW 50</t>
  </si>
  <si>
    <t>MISSILE IGNITION LEATHER SUIT TECH-AIR COMPATIBLE 1PC BBW 52</t>
  </si>
  <si>
    <t>MISSILE IGNITION LEATHER SUIT TECH-AIR COMPATIBLE 1PC BBW 54</t>
  </si>
  <si>
    <t>MISSILE IGNITION LEATHER SUIT TECH-AIR COMPATIBLE 1PC BBW 56</t>
  </si>
  <si>
    <t>MISSILE IGNITION LEATHER SUIT TECH-AIR COMPATIBLE 1PC BBW 58</t>
  </si>
  <si>
    <t>MISSILE IGNITION LEATHER SUIT TECH-AIR COMPATIBLE 1PC BBW 60</t>
  </si>
  <si>
    <t>MISSILE IGNITION LEATHER SUIT TECH-AIR COMPATIBLE 1PC RWB 46</t>
  </si>
  <si>
    <t>MISSILE IGNITION LEATHER SUIT TECH-AIR COMPATIBLE 1PC RWB 48</t>
  </si>
  <si>
    <t>MISSILE IGNITION LEATHER SUIT TECH-AIR COMPATIBLE 1PC RWB 50</t>
  </si>
  <si>
    <t>MISSILE IGNITION LEATHER SUIT TECH-AIR COMPATIBLE 1PC RWB 52</t>
  </si>
  <si>
    <t>MISSILE IGNITION LEATHER SUIT TECH-AIR COMPATIBLE 1PC RWB 54</t>
  </si>
  <si>
    <t>MISSILE IGNITION LEATHER SUIT TECH-AIR COMPATIBLE 1PC RWB 56</t>
  </si>
  <si>
    <t>MISSILE IGNITION LEATHER SUIT TECH-AIR COMPATIBLE 1PC RWB 58</t>
  </si>
  <si>
    <t>MISSILE IGNITION LEATHER SUIT TECH-AIR COMPATIBLE 1PC RWB 60</t>
  </si>
  <si>
    <t xml:space="preserve">SUIT MOTEGI 1PC BWR 52 </t>
  </si>
  <si>
    <t xml:space="preserve">SUIT MOTEGI 1PC BWR 54 </t>
  </si>
  <si>
    <t xml:space="preserve">SUIT MOTEGI 1PC BWR 56 </t>
  </si>
  <si>
    <t xml:space="preserve">SUIT MOTEGI 1PC BWR 58 </t>
  </si>
  <si>
    <t xml:space="preserve">SUIT MOTEGI 1PC BWR 60 </t>
  </si>
  <si>
    <t>SUIT MOTEGI 1PC BWYR 46</t>
  </si>
  <si>
    <t>SUIT MOTEGI 1PC BWYR 48</t>
  </si>
  <si>
    <t>SUIT MOTEGI 1PC BWYR 50</t>
  </si>
  <si>
    <t>SUIT MOTEGI 1PC BWYR 52</t>
  </si>
  <si>
    <t>SUIT MOTEGI 1PC BWYR 54</t>
  </si>
  <si>
    <t>SUIT MOTEGI 1PC BWYR 56</t>
  </si>
  <si>
    <t>SUIT MOTEGI 1PC BWYR 58</t>
  </si>
  <si>
    <t>SUIT MOTEGI 1PC BWYR 60</t>
  </si>
  <si>
    <t>SUIT MOTEGI 1PC BWBY 46</t>
  </si>
  <si>
    <t>SUIT MOTEGI 1PC BWBY 48</t>
  </si>
  <si>
    <t>SUIT MOTEGI 1PC BWBY 50</t>
  </si>
  <si>
    <t>SUIT MOTEGI 1PC BWBY 52</t>
  </si>
  <si>
    <t>SUIT MOTEGI 1PC BWBY 54</t>
  </si>
  <si>
    <t>SUIT MOTEGI 1PC BWBY 56</t>
  </si>
  <si>
    <t>SUIT MOTEGI 1PC BWBY 58</t>
  </si>
  <si>
    <t>SUIT MOTEGI 1PC BWBY 60</t>
  </si>
  <si>
    <t>GP PRO V2 SUIT 1 PC TECH-AIR COMPATIBLE B/G/Y 46</t>
  </si>
  <si>
    <t>GP PRO V2 SUIT 1 PC TECH-AIR COMPATIBLE B/G/Y 48</t>
  </si>
  <si>
    <t>GP PRO V2 SUIT 1 PC TECH-AIR COMPATIBLE B/G/Y 50</t>
  </si>
  <si>
    <t>GP PRO V2 SUIT 1 PC TECH-AIR COMPATIBLE B/G/Y 52</t>
  </si>
  <si>
    <t>GP PRO V2 SUIT 1 PC TECH-AIR COMPATIBLE B/G/Y 54</t>
  </si>
  <si>
    <t>GP PRO V2 SUIT 1 PC TECH-AIR COMPATIBLE B/G/Y 56</t>
  </si>
  <si>
    <t>GP PRO V2 SUIT 1 PC TECH-AIR COMPATIBLE B/G/Y 58</t>
  </si>
  <si>
    <t>GP PRO V2 SUIT 1 PC TECH-AIR COMPATIBLE B/G 46</t>
  </si>
  <si>
    <t>GP PRO V2 SUIT 1 PC TECH-AIR COMPATIBLE B/G 48</t>
  </si>
  <si>
    <t>GP PRO V2 SUIT 1 PC TECH-AIR COMPATIBLE B/G 50</t>
  </si>
  <si>
    <t>GP PRO V2 SUIT 1 PC TECH-AIR COMPATIBLE B/G 52</t>
  </si>
  <si>
    <t>GP PRO V2 SUIT 1 PC TECH-AIR COMPATIBLE B/G 54</t>
  </si>
  <si>
    <t>GP PRO V2 SUIT 1 PC TECH-AIR COMPATIBLE B/G 56</t>
  </si>
  <si>
    <t>GP PRO V2 SUIT 1 PC TECH-AIR COMPATIBLE B/G 58</t>
  </si>
  <si>
    <t>GP PRO V2 SUIT 1 PC TECH-AIR COMPATIBLE B/W 46</t>
  </si>
  <si>
    <t>GP PRO V2 SUIT 1 PC TECH-AIR COMPATIBLE B/W 48</t>
  </si>
  <si>
    <t>GP PRO V2 SUIT 1 PC TECH-AIR COMPATIBLE B/W 50</t>
  </si>
  <si>
    <t>GP PRO V2 SUIT 1 PC TECH-AIR COMPATIBLE B/W 52</t>
  </si>
  <si>
    <t>GP PRO V2 SUIT 1 PC TECH-AIR COMPATIBLE B/W 54</t>
  </si>
  <si>
    <t>GP PRO V2 SUIT 1 PC TECH-AIR COMPATIBLE B/W 56</t>
  </si>
  <si>
    <t>GP PRO V2 SUIT 1 PC TECH-AIR COMPATIBLE B/W 58</t>
  </si>
  <si>
    <t>GP PRO V2 SUIT 1 PC TECH-AIR COMPATIBLE B/C/R 46</t>
  </si>
  <si>
    <t>GP PRO V2 SUIT 1 PC TECH-AIR COMPATIBLE B/C/R 48</t>
  </si>
  <si>
    <t>GP PRO V2 SUIT 1 PC TECH-AIR COMPATIBLE B/C/R 50</t>
  </si>
  <si>
    <t>GP PRO V2 SUIT 1 PC TECH-AIR COMPATIBLE B/C/R 52</t>
  </si>
  <si>
    <t>GP PRO V2 SUIT 1 PC TECH-AIR COMPATIBLE B/C/R 54</t>
  </si>
  <si>
    <t>GP PRO V2 SUIT 1 PC TECH-AIR COMPATIBLE B/C/R 56</t>
  </si>
  <si>
    <t>GP PRO V2 SUIT 1 PC TECH-AIR COMPATIBLE B/C/R 58</t>
  </si>
  <si>
    <t xml:space="preserve">RACING ABSOLUTE LEATHER SUIT TECH-AIR COMPATIBLE B/W 48 </t>
  </si>
  <si>
    <t xml:space="preserve">RACING ABSOLUTE LEATHER SUIT TECH-AIR COMPATIBLE B/W 50 </t>
  </si>
  <si>
    <t xml:space="preserve">RACING ABSOLUTE LEATHER SUIT TECH-AIR COMPATIBLE B/W 52 </t>
  </si>
  <si>
    <t xml:space="preserve">RACING ABSOLUTE LEATHER SUIT TECH-AIR COMPATIBLE B/W 54 </t>
  </si>
  <si>
    <t xml:space="preserve">RACING ABSOLUTE LEATHER SUIT TECH-AIR COMPATIBLE B/W 56 </t>
  </si>
  <si>
    <t xml:space="preserve">RACING ABSOLUTE LEATHER SUIT TECH-AIR COMPATIBLE B/W 58 </t>
  </si>
  <si>
    <t xml:space="preserve">RACING ABSOLUTE LEATHER SUIT TECH-AIR COMPATIBLE R/W/B 48 </t>
  </si>
  <si>
    <t xml:space="preserve">RACING ABSOLUTE LEATHER SUIT TECH-AIR COMPATIBLE R/W/B 50 </t>
  </si>
  <si>
    <t xml:space="preserve">RACING ABSOLUTE LEATHER SUIT TECH-AIR COMPATIBLE R/W/B 52 </t>
  </si>
  <si>
    <t xml:space="preserve">RACING ABSOLUTE LEATHER SUIT TECH-AIR COMPATIBLE R/W/B 54 </t>
  </si>
  <si>
    <t xml:space="preserve">RACING ABSOLUTE LEATHER SUIT TECH-AIR COMPATIBLE R/W/B 56 </t>
  </si>
  <si>
    <t xml:space="preserve">RACING ABSOLUTE LEATHER SUIT TECH-AIR COMPATIBLE R/W/B 58 </t>
  </si>
  <si>
    <t>SUIT ATEM V3 1PC BWR 48</t>
  </si>
  <si>
    <t>SUIT ATEM V3 1PC BWR 50</t>
  </si>
  <si>
    <t>SUIT ATEM V3 1PC BWR 52</t>
  </si>
  <si>
    <t>SUIT ATEM V3 1PC BWR 54</t>
  </si>
  <si>
    <t>SUIT ATEM V3 1PC BWR 56</t>
  </si>
  <si>
    <t>SUIT ATEM V3 1PC BWR 58</t>
  </si>
  <si>
    <t>SUIT ATEM V3 1PC BWR 60</t>
  </si>
  <si>
    <t>SUIT ATEM V3 1PC B/W 48</t>
  </si>
  <si>
    <t>SUIT ATEM V3 1PC B/W 50</t>
  </si>
  <si>
    <t>SUIT ATEM V3 1PC B/W 52</t>
  </si>
  <si>
    <t>SUIT ATEM V3 1PC B/W 54</t>
  </si>
  <si>
    <t>SUIT ATEM V3 1PC BWY 48</t>
  </si>
  <si>
    <t>SUIT ATEM V3 1PC BWY 50</t>
  </si>
  <si>
    <t>SUIT ATEM V3 1PC BWY 52</t>
  </si>
  <si>
    <t>SUIT ATEM V3 1PC BWY 54</t>
  </si>
  <si>
    <t>SUIT ATEM V3 1PC BWY 56</t>
  </si>
  <si>
    <t>SUIT ATEM V3 1PC BWY 58</t>
  </si>
  <si>
    <t>SUIT ATEM V3 1PC B/W 56</t>
  </si>
  <si>
    <t>SUIT ATEM V3 1PC BWY 60</t>
  </si>
  <si>
    <t>SUIT ATEM V3 1PC B/W 58</t>
  </si>
  <si>
    <t>SUIT ATEM V3 1PC B/W 60</t>
  </si>
  <si>
    <t xml:space="preserve">STELLA MISSILE SUIT 1PC TECH-AIR COMPATIBLE BWR 38 </t>
  </si>
  <si>
    <t xml:space="preserve">STELLA MISSILE SUIT 1PC TECH-AIR COMPATIBLE BWR 40 </t>
  </si>
  <si>
    <t xml:space="preserve">STELLA MISSILE SUIT 1PC TECH-AIR COMPATIBLE BWR 42 </t>
  </si>
  <si>
    <t xml:space="preserve">STELLA MISSILE SUIT 1PC TECH-AIR COMPATIBLE BWR 44 </t>
  </si>
  <si>
    <t xml:space="preserve">STELLA MISSILE SUIT 1PC TECH-AIR COMPATIBLE BWR 46 </t>
  </si>
  <si>
    <t xml:space="preserve">STELLA MISSILE SUIT 1PC TECH-AIR COMPATIBLE BWR 48 </t>
  </si>
  <si>
    <t xml:space="preserve">STELLA MISSILE SUIT 1PC TECH-AIR COMPATIBLE BWR 50 </t>
  </si>
  <si>
    <t>STELLA MISSILE SUIT 1PC TECH-AIR COMPATIBLE BW 38</t>
  </si>
  <si>
    <t>STELLA MISSILE SUIT 1PC TECH-AIR COMPATIBLE BW 40</t>
  </si>
  <si>
    <t>STELLA MISSILE SUIT 1PC TECH-AIR COMPATIBLE BW 42</t>
  </si>
  <si>
    <t>STELLA MISSILE SUIT 1PC TECH-AIR COMPATIBLE BW 44</t>
  </si>
  <si>
    <t>STELLA MISSILE SUIT 1PC TECH-AIR COMPATIBLE BW 46</t>
  </si>
  <si>
    <t>STELLA MISSILE SUIT 1PC TECH-AIR COMPATIBLE BW 48</t>
  </si>
  <si>
    <t>STELLA MISSILE SUIT 1PC TECH-AIR COMPATIBLE BW 50</t>
  </si>
  <si>
    <t xml:space="preserve">STELLA MISSILE SUIT 1PC TECH-AIR COMPATIBLE BWT 38 </t>
  </si>
  <si>
    <t xml:space="preserve">STELLA MISSILE SUIT 1PC TECH-AIR COMPATIBLE BWT 40 </t>
  </si>
  <si>
    <t xml:space="preserve">STELLA MISSILE SUIT 1PC TECH-AIR COMPATIBLE BWT 42 </t>
  </si>
  <si>
    <t xml:space="preserve">STELLA MISSILE SUIT 1PC TECH-AIR COMPATIBLE BWT 44 </t>
  </si>
  <si>
    <t xml:space="preserve">STELLA MISSILE SUIT 1PC TECH-AIR COMPATIBLE BWT 46 </t>
  </si>
  <si>
    <t xml:space="preserve">STELLA MISSILE SUIT 1PC TECH-AIR COMPATIBLE BWT 48 </t>
  </si>
  <si>
    <t xml:space="preserve">STELLA MISSILE SUIT 1PC TECH-AIR COMPATIBLE BWT 50 </t>
  </si>
  <si>
    <t>STELLA KIRA LEATHER SUIT BLK/WHT/RED 38</t>
  </si>
  <si>
    <t>STELLA KIRA LEATHER SUIT BLK/WHT 38</t>
  </si>
  <si>
    <t>T-SP S WATERPROOF JACKET BLACK RED FLUO L</t>
  </si>
  <si>
    <t>T-SP S WATERPROOF JACKET BLACK RED FLUO M</t>
  </si>
  <si>
    <t>T-SP S WATERPROOF JACKET BLACK RED FLUO S</t>
  </si>
  <si>
    <t>T-SP S WATERPROOF JACKET BLACK RED FLUOXL</t>
  </si>
  <si>
    <t>T-SP S WATERPROOF JACKET BLACK L</t>
  </si>
  <si>
    <t>T-SP S WATERPROOF JACKET BLACK M</t>
  </si>
  <si>
    <t>T-SP S WATERPROOF JACKET BLACK S</t>
  </si>
  <si>
    <t>T-SP S WATERPROOF JACKET BLACKXL</t>
  </si>
  <si>
    <t>T-SP S WATERPROOF JACKET BLACK YELLOW FLUO L</t>
  </si>
  <si>
    <t>T-SP S WATERPROOF JACKET BLACK YELLOW FLUO M</t>
  </si>
  <si>
    <t>T-SP S WATERPROOF JACKET BLACK YELLOW FLUO S</t>
  </si>
  <si>
    <t>T-SP S WATERPROOF JACKET BLACK YELLOW FLUOXL</t>
  </si>
  <si>
    <t xml:space="preserve">TAILWIND AIR WATERPROOF JACKET TECH-AIR COMPATIBLE BK 2X </t>
  </si>
  <si>
    <t xml:space="preserve">TAILWIND AIR WATERPROOF JACKET TECH-AIR COMPATIBLE BK 3XL </t>
  </si>
  <si>
    <t>TAILWIND AIR WATERPROOF JACKET TECH-AIR COMPATIBLE BK L</t>
  </si>
  <si>
    <t>TAILWIND AIR WATERPROOF JACKET TECH-AIR COMPATIBLE BK M</t>
  </si>
  <si>
    <t>TAILWIND AIR WATERPROOF JACKET TECH-AIR COMPATIBLE BK S</t>
  </si>
  <si>
    <t xml:space="preserve">TAILWIND AIR WATERPROOF JACKET TECH-AIR COMPATIBLE BK XL </t>
  </si>
  <si>
    <t>TAILWIND AIR WATERPROOF JACKET TECH-AIR COMPATIBLE BKRD L</t>
  </si>
  <si>
    <t>TAILWIND AIR WATERPROOF JACKET TECH-AIR COMPATIBLE BKRD M</t>
  </si>
  <si>
    <t>TAILWIND AIR WATERPROOF JACKET TECH-AIR COMPATIBLE BKRD S</t>
  </si>
  <si>
    <t>MO.ST.EQ FIELD WP PRIMALOFT® JACKET BLACK L</t>
  </si>
  <si>
    <t>3201424-10-L</t>
  </si>
  <si>
    <t>MO.ST.EQ FIELD WP PRIMALOFT® JACKET BLACK M</t>
  </si>
  <si>
    <t>3201424-10-M</t>
  </si>
  <si>
    <t>MO.ST.EQ FIELD WP PRIMALOFT® JACKET BLACK S</t>
  </si>
  <si>
    <t>3201424-10-S</t>
  </si>
  <si>
    <t>MO.ST.EQ FIELD WP PRIMALOFT® JACKET BLACKXL</t>
  </si>
  <si>
    <t>MO.ST.EQ FIELD WP PRIMALOFT® JACKET SAND MILITARY L</t>
  </si>
  <si>
    <t>3201424-8016-L</t>
  </si>
  <si>
    <t>MO.ST.EQ FIELD WP PRIMALOFT® JACKET SAND MILITARY M</t>
  </si>
  <si>
    <t>3201424-8016-M</t>
  </si>
  <si>
    <t>MO.ST.EQ FIELD WP PRIMALOFT® JACKET SAND MILITARY S</t>
  </si>
  <si>
    <t>3201424-8016-S</t>
  </si>
  <si>
    <t>MO.ST.EQ FIELD WP PRIMALOFT® JACKET SAND MILITARYXL</t>
  </si>
  <si>
    <t>JACKET YAGUARA BGY 2X</t>
  </si>
  <si>
    <t>JACKET YAGUARA BGY 3X</t>
  </si>
  <si>
    <t xml:space="preserve">JACKET YAGUARA BGY L </t>
  </si>
  <si>
    <t xml:space="preserve">JACKET YAGUARA BGY M </t>
  </si>
  <si>
    <t xml:space="preserve">JACKET YAGUARA BGY S </t>
  </si>
  <si>
    <t>JACKET YAGUARA BGY XL</t>
  </si>
  <si>
    <t>JACKET YAGUARA B/G 2X</t>
  </si>
  <si>
    <t>JACKET YAGUARA B/G 3X</t>
  </si>
  <si>
    <t xml:space="preserve">JACKET YAGUARA B/G L </t>
  </si>
  <si>
    <t xml:space="preserve">JACKET YAGUARA B/G M </t>
  </si>
  <si>
    <t xml:space="preserve">JACKET YAGUARA B/G S </t>
  </si>
  <si>
    <t>JACKET YAGUARA B/G XL</t>
  </si>
  <si>
    <t>JACKET YAGUARA BK/GY 2X</t>
  </si>
  <si>
    <t>JACKET YAGUARA BK/GY 3X</t>
  </si>
  <si>
    <t xml:space="preserve">JACKET YAGUARA BK/GY L </t>
  </si>
  <si>
    <t xml:space="preserve">JACKET YAGUARA BK/GY M </t>
  </si>
  <si>
    <t xml:space="preserve">JACKET YAGUARA BK/GY S </t>
  </si>
  <si>
    <t>JACKET YAGUARA BK/GY XL</t>
  </si>
  <si>
    <t>GRAVITY DRYSTAR JACKET BLACK L</t>
  </si>
  <si>
    <t>GRAVITY DRYSTAR JACKET BLACK M</t>
  </si>
  <si>
    <t>GRAVITY DRYSTAR JACKET BLACK S</t>
  </si>
  <si>
    <t>GRAVITY DRYSTAR JACKET BLACKXL</t>
  </si>
  <si>
    <t>GRAVITY DRYSTAR JACKET BLACK YELLOW FLUO L</t>
  </si>
  <si>
    <t>GRAVITY DRYSTAR JACKET BLACK YELLOW FLUO M</t>
  </si>
  <si>
    <t>GRAVITY DRYSTAR JACKET BLACK YELLOW FLUO S</t>
  </si>
  <si>
    <t>GRAVITY DRYSTAR JACKET BLACK YELLOW FLUOXL</t>
  </si>
  <si>
    <t>GRAVITY DRYSTAR JACKET FOREST BLACK L</t>
  </si>
  <si>
    <t>GRAVITY DRYSTAR JACKET FOREST BLACK M</t>
  </si>
  <si>
    <t>GRAVITY DRYSTAR JACKET FOREST BLACK S</t>
  </si>
  <si>
    <t>GRAVITY DRYSTAR JACKET FOREST BLACKXL</t>
  </si>
  <si>
    <t>GRAVITY DRYSTAR JACKET RICH BROWN L</t>
  </si>
  <si>
    <t>GRAVITY DRYSTAR JACKET RICH BROWN M</t>
  </si>
  <si>
    <t>GRAVITY DRYSTAR JACKET RICH BROWN S</t>
  </si>
  <si>
    <t>GRAVITY DRYSTAR JACKET RICH BROWNXL</t>
  </si>
  <si>
    <t xml:space="preserve">JACKET HURRICANE BK 3X </t>
  </si>
  <si>
    <t>JACKET HURRICANE BK L</t>
  </si>
  <si>
    <t>JACKET HURRICANE BK M</t>
  </si>
  <si>
    <t>JACKET HURRICANE BK S</t>
  </si>
  <si>
    <t xml:space="preserve">JACKET HURRICANE BK XL </t>
  </si>
  <si>
    <t xml:space="preserve">JACKET HURRICANE BK XXL </t>
  </si>
  <si>
    <t>JACKET HURRICANE Y/B 3X</t>
  </si>
  <si>
    <t xml:space="preserve">JACKET HURRICANE Y/B L </t>
  </si>
  <si>
    <t xml:space="preserve">JACKET HURRICANE Y/B M </t>
  </si>
  <si>
    <t xml:space="preserve">JACKET HURRICANE Y/B S </t>
  </si>
  <si>
    <t>JACKET HURRICANE Y/B XL</t>
  </si>
  <si>
    <t>JACKET HURRICANE Y/B XXL</t>
  </si>
  <si>
    <t xml:space="preserve">JACKET HYPER B/GY 2X </t>
  </si>
  <si>
    <t xml:space="preserve">JACKET HYPER B/GY 3X </t>
  </si>
  <si>
    <t xml:space="preserve">JACKET HYPER B/GY 4X </t>
  </si>
  <si>
    <t xml:space="preserve">JACKET HYPER B/GY 5X </t>
  </si>
  <si>
    <t>JACKET HYPER B/GY L</t>
  </si>
  <si>
    <t>JACKET HYPER B/GY M</t>
  </si>
  <si>
    <t>JACKET HYPER B/GY S</t>
  </si>
  <si>
    <t xml:space="preserve">JACKET HYPER B/GY XL </t>
  </si>
  <si>
    <t>JACKET HYPER B/Y 2X</t>
  </si>
  <si>
    <t>JACKET HYPER B/Y 3X</t>
  </si>
  <si>
    <t>JACKET HYPER B/Y 4X</t>
  </si>
  <si>
    <t>JACKET HYPER B/Y 5X</t>
  </si>
  <si>
    <t xml:space="preserve">JACKET HYPER B/Y L </t>
  </si>
  <si>
    <t xml:space="preserve">JACKET HYPER B/Y M </t>
  </si>
  <si>
    <t xml:space="preserve">JACKET HYPER B/Y S </t>
  </si>
  <si>
    <t>JACKET HYPER B/Y XL</t>
  </si>
  <si>
    <t xml:space="preserve">JACKET HYPER B/GRN S </t>
  </si>
  <si>
    <t xml:space="preserve">JACKET RACE RAIN L </t>
  </si>
  <si>
    <t xml:space="preserve">JACKET RACE RAIN M </t>
  </si>
  <si>
    <t xml:space="preserve">JACKET RACE RAIN S </t>
  </si>
  <si>
    <t>JACKET RACE RAIN XL</t>
  </si>
  <si>
    <t>JACKET RACE RAIN XXL</t>
  </si>
  <si>
    <t>MONTEIRA DRYSTAR XF JACKET BLACK BRIGHT RED L</t>
  </si>
  <si>
    <t>MONTEIRA DRYSTAR XF JACKET BLACK BRIGHT RED M</t>
  </si>
  <si>
    <t>MONTEIRA DRYSTAR XF JACKET BLACK BRIGHT RED S</t>
  </si>
  <si>
    <t>MONTEIRA DRYSTAR XF JACKET BLACK BRIGHT REDXL</t>
  </si>
  <si>
    <t>MONTEIRA DRYSTAR XF JACKET DARK GRAY TAR GRAY BRIGHT RED L</t>
  </si>
  <si>
    <t>MONTEIRA DRYSTAR XF JACKET DARK GRAY TAR GRAY BRIGHT RED M</t>
  </si>
  <si>
    <t>MONTEIRA DRYSTAR XF JACKET DARK GRAY TAR GRAY BRIGHT RED S</t>
  </si>
  <si>
    <t>MONTEIRA DRYSTAR XF JACKET DARK GRAY TAR GRAY BRIGHT REDXL</t>
  </si>
  <si>
    <t>MONTEIRA DRYSTAR XF JACKET TAR GRAY BLACK METHYL BLUE L</t>
  </si>
  <si>
    <t>MONTEIRA DRYSTAR XF JACKET TAR GRAY BLACK METHYL BLUE M</t>
  </si>
  <si>
    <t>MONTEIRA DRYSTAR XF JACKET TAR GRAY BLACK METHYL BLUE S</t>
  </si>
  <si>
    <t>MONTEIRA DRYSTAR XF JACKET TAR GRAY BLACK METHYL BLUEXL</t>
  </si>
  <si>
    <t>T-GPR V2 WP JACKET BLK/WHT/RED S</t>
  </si>
  <si>
    <t>T-GPR V2 WP JACKET BLK/WHT S</t>
  </si>
  <si>
    <t>T-GPR V2 WP JACKET BLK/WHT XL</t>
  </si>
  <si>
    <t>T-GPR V2 WP JACKET BLK/WHT/YEL FLUO S</t>
  </si>
  <si>
    <t>PROTON WATERPROOF JACKET BLACK BLACK L</t>
  </si>
  <si>
    <t>PROTON WATERPROOF JACKET BLACK BLACK M</t>
  </si>
  <si>
    <t>PROTON WATERPROOF JACKET BLACK BLACK S</t>
  </si>
  <si>
    <t>PROTON WATERPROOF JACKET BLACK BLACKXL</t>
  </si>
  <si>
    <t>ZACA WATERPROOF JACKET BLACK DARK GRAY L</t>
  </si>
  <si>
    <t>ZACA WATERPROOF JACKET BLACK DARK GRAY M</t>
  </si>
  <si>
    <t>ZACA WATERPROOF JACKET BLACK DARK GRAY S</t>
  </si>
  <si>
    <t>ZACA WATERPROOF JACKET BLACK DARK GRAYXL</t>
  </si>
  <si>
    <t>ZACA WATERPROOF JACKET BLACK WHITE L</t>
  </si>
  <si>
    <t>ZACA WATERPROOF JACKET BLACK WHITE M</t>
  </si>
  <si>
    <t>ZACA WATERPROOF JACKET BLACK WHITE S</t>
  </si>
  <si>
    <t>ZACA WATERPROOF JACKET BLACK WHITEXL</t>
  </si>
  <si>
    <t>ZACA WATERPROOF JACKET BLACK BRIGHT RED WHITE L</t>
  </si>
  <si>
    <t>ZACA WATERPROOF JACKET BLACK BRIGHT RED WHITE M</t>
  </si>
  <si>
    <t>ZACA WATERPROOF JACKET BLACK BRIGHT RED WHITE S</t>
  </si>
  <si>
    <t>ZACA WATERPROOF JACKET BLACK BRIGHT RED WHITEXL</t>
  </si>
  <si>
    <t>JACKET LEONIS BK 2X</t>
  </si>
  <si>
    <t>JACKET LEONIS BK 3X</t>
  </si>
  <si>
    <t>JACKET LEONIS BK 4X</t>
  </si>
  <si>
    <t>JACKET LEONIS BK 5X</t>
  </si>
  <si>
    <t xml:space="preserve">JACKET LEONIS BK L </t>
  </si>
  <si>
    <t xml:space="preserve">JACKET LEONIS BK M </t>
  </si>
  <si>
    <t xml:space="preserve">JACKET LEONIS BK S </t>
  </si>
  <si>
    <t xml:space="preserve">JACKET LEONIS BKXL </t>
  </si>
  <si>
    <t xml:space="preserve">JACKET LEONIS B/Y 2X </t>
  </si>
  <si>
    <t xml:space="preserve">JACKET LEONIS B/Y 3X </t>
  </si>
  <si>
    <t xml:space="preserve">JACKET LEONIS B/Y 4X </t>
  </si>
  <si>
    <t xml:space="preserve">JACKET LEONIS B/Y 5X </t>
  </si>
  <si>
    <t>JACKET LEONIS B/Y L</t>
  </si>
  <si>
    <t>JACKET LEONIS B/Y M</t>
  </si>
  <si>
    <t>JACKET LEONIS B/Y S</t>
  </si>
  <si>
    <t xml:space="preserve">JACKET LEONIS B/Y XL </t>
  </si>
  <si>
    <t xml:space="preserve">JACKET LEONIS BK/GN 2X </t>
  </si>
  <si>
    <t xml:space="preserve">JACKET LEONIS BK/GN 3X </t>
  </si>
  <si>
    <t xml:space="preserve">JACKET LEONIS BK/GN 4X </t>
  </si>
  <si>
    <t xml:space="preserve">JACKET LEONIS BK/GN 5X </t>
  </si>
  <si>
    <t>JACKET LEONIS BK/GN L</t>
  </si>
  <si>
    <t>JACKET LEONIS BK/GN M</t>
  </si>
  <si>
    <t>JACKET LEONIS BK/GN S</t>
  </si>
  <si>
    <t xml:space="preserve">JACKET LEONIS BK/GN XL </t>
  </si>
  <si>
    <t>SMX WATERPROOF JACKET BLACK DARK GRAY L</t>
  </si>
  <si>
    <t>SMX WATERPROOF JACKET BLACK DARK GRAY M</t>
  </si>
  <si>
    <t>SMX WATERPROOF JACKET BLACK DARK GRAY S</t>
  </si>
  <si>
    <t>SMX WATERPROOF JACKET BLACK DARK GRAYXL</t>
  </si>
  <si>
    <t>SMX WATERPROOF JACKET BLACK DARK GRAY BRIGHT RED L</t>
  </si>
  <si>
    <t>SMX WATERPROOF JACKET BLACK DARK GRAY BRIGHT RED M</t>
  </si>
  <si>
    <t>SMX WATERPROOF JACKET BLACK DARK GRAY BRIGHT RED S</t>
  </si>
  <si>
    <t>SMX WATERPROOF JACKET BLACK DARK GRAY BRIGHT REDXL</t>
  </si>
  <si>
    <t>SMX WATERPROOF JACKET NIGHT NAVY DARK GRAY L</t>
  </si>
  <si>
    <t>SMX WATERPROOF JACKET NIGHT NAVY DARK GRAY M</t>
  </si>
  <si>
    <t>SMX WATERPROOF JACKET NIGHT NAVY DARK GRAY S</t>
  </si>
  <si>
    <t>SMX WATERPROOF JACKET NIGHT NAVY DARK GRAYXL</t>
  </si>
  <si>
    <t>BOGOTA' PRO DRYSTAR JACKET BLACK BLACK L</t>
  </si>
  <si>
    <t>BOGOTA' PRO DRYSTAR JACKET BLACK BLACK M</t>
  </si>
  <si>
    <t>BOGOTA' PRO DRYSTAR JACKET BLACK BLACK S</t>
  </si>
  <si>
    <t>BOGOTA' PRO DRYSTAR JACKET BLACK BLACKXL</t>
  </si>
  <si>
    <t>BOGOTA' PRO DRYSTAR JACKET VETIVER MILITARY OLIVE L</t>
  </si>
  <si>
    <t>BOGOTA' PRO DRYSTAR JACKET VETIVER MILITARY OLIVE M</t>
  </si>
  <si>
    <t>BOGOTA' PRO DRYSTAR JACKET VETIVER MILITARY OLIVE S</t>
  </si>
  <si>
    <t>BOGOTA' PRO DRYSTAR JACKET VETIVER MILITARY OLIVEXL</t>
  </si>
  <si>
    <t>BOGOTA' PRO DRYSTAR JACKET DARK BLUE BLACK BRIGHT RED L</t>
  </si>
  <si>
    <t>BOGOTA' PRO DRYSTAR JACKET DARK BLUE BLACK BRIGHT RED M</t>
  </si>
  <si>
    <t>BOGOTA' PRO DRYSTAR JACKET DARK BLUE BLACK BRIGHT RED S</t>
  </si>
  <si>
    <t>BOGOTA' PRO DRYSTAR JACKET DARK BLUE BLACK BRIGHT REDXL</t>
  </si>
  <si>
    <t>BOGOTA' PRO DRYSTAR JACKET ICE GRAY DARK GRAY YELLOW FLUO L</t>
  </si>
  <si>
    <t>BOGOTA' PRO DRYSTAR JACKET ICE GRAY DARK GRAY YELLOW FLUO M</t>
  </si>
  <si>
    <t>BOGOTA' PRO DRYSTAR JACKET ICE GRAY DARK GRAY YELLOW FLUO S</t>
  </si>
  <si>
    <t>BOGOTA' PRO DRYSTAR JACKET ICE GRAY DARK GRAY YELLOW FLUOXL</t>
  </si>
  <si>
    <t>T-FUSE SPORT SHELL WATERPROOF JACKET B/R 2X</t>
  </si>
  <si>
    <t>T-FUSE SPORT SHELL WATERPROOF JACKET B/R 3XL</t>
  </si>
  <si>
    <t>T-FUSE SPORT SHELL WATERPROOF JACKET B/R 4X</t>
  </si>
  <si>
    <t xml:space="preserve">T-FUSE SPORT SHELL WATERPROOF JACKET B/R L </t>
  </si>
  <si>
    <t xml:space="preserve">T-FUSE SPORT SHELL WATERPROOF JACKET B/R M </t>
  </si>
  <si>
    <t xml:space="preserve">T-FUSE SPORT SHELL WATERPROOF JACKET B/R S </t>
  </si>
  <si>
    <t>T-FUSE SPORT SHELL WATERPROOF JACKET B/R XL</t>
  </si>
  <si>
    <t xml:space="preserve">T-FUSE SPORT SHELL WATERPROOF JACKET AN 2X </t>
  </si>
  <si>
    <t xml:space="preserve">T-FUSE SPORT SHELL WATERPROOF JACKET AN 3XL </t>
  </si>
  <si>
    <t xml:space="preserve">T-FUSE SPORT SHELL WATERPROOF JACKET AN 4X </t>
  </si>
  <si>
    <t>T-FUSE SPORT SHELL WATERPROOF JACKET AN L</t>
  </si>
  <si>
    <t>T-FUSE SPORT SHELL WATERPROOF JACKET AN M</t>
  </si>
  <si>
    <t>T-FUSE SPORT SHELL WATERPROOF JACKET AN S</t>
  </si>
  <si>
    <t xml:space="preserve">T-FUSE SPORT SHELL WATERPROOF JACKET AN XL </t>
  </si>
  <si>
    <t>ANDES HONDA JACKET B/R 2X</t>
  </si>
  <si>
    <t>ANDES HONDA JACKET B/R 3X</t>
  </si>
  <si>
    <t>ANDES HONDA JACKET B/R 4X</t>
  </si>
  <si>
    <t xml:space="preserve">ANDES HONDA JACKET B/R L </t>
  </si>
  <si>
    <t xml:space="preserve">ANDES HONDA JACKET B/R M </t>
  </si>
  <si>
    <t xml:space="preserve">ANDES HONDA JACKET B/R S </t>
  </si>
  <si>
    <t>ANDES HONDA JACKET B/R XL</t>
  </si>
  <si>
    <t>ANDES HONDA JACKET G/R/B 2X</t>
  </si>
  <si>
    <t>ANDES HONDA JACKET G/R/B 3X</t>
  </si>
  <si>
    <t>ANDES HONDA JACKET G/R/B 4X</t>
  </si>
  <si>
    <t xml:space="preserve">ANDES HONDA JACKET G/R/B L </t>
  </si>
  <si>
    <t xml:space="preserve">ANDES HONDA JACKET G/R/B M </t>
  </si>
  <si>
    <t xml:space="preserve">ANDES HONDA JACKET G/R/B S </t>
  </si>
  <si>
    <t>ANDES HONDA JACKET G/R/B XL</t>
  </si>
  <si>
    <t>JACKET ANDES V3 BK 3X</t>
  </si>
  <si>
    <t>JACKET ANDES V3 BK 4X</t>
  </si>
  <si>
    <t>JACKET ANDES V3 BK 5X</t>
  </si>
  <si>
    <t>JACKET ANDES V3 BK 6X</t>
  </si>
  <si>
    <t xml:space="preserve">JACKET ANDES V3 BK L </t>
  </si>
  <si>
    <t xml:space="preserve">JACKET ANDES V3 BK M </t>
  </si>
  <si>
    <t xml:space="preserve">JACKET ANDES V3 BK S </t>
  </si>
  <si>
    <t>JACKET ANDES V3 BK XL</t>
  </si>
  <si>
    <t>JACKET ANDES V3 BK 2X</t>
  </si>
  <si>
    <t xml:space="preserve">JACKET ANDES V3 GRN 3X </t>
  </si>
  <si>
    <t xml:space="preserve">JACKET ANDES V3 GRN 4X </t>
  </si>
  <si>
    <t>JACKET ANDES V3 GRN L</t>
  </si>
  <si>
    <t>JACKET ANDES V3 GRN M</t>
  </si>
  <si>
    <t>JACKET ANDES V3 GRN S</t>
  </si>
  <si>
    <t xml:space="preserve">JACKET ANDES V3 GRN XL </t>
  </si>
  <si>
    <t xml:space="preserve">JACKET ANDES V3 GRN 2X </t>
  </si>
  <si>
    <t>JACKET ANDES V3 BL/BK L</t>
  </si>
  <si>
    <t>JACKET ANDES V3 BL/BK M</t>
  </si>
  <si>
    <t>JACKET ANDES V3 BL/BK S</t>
  </si>
  <si>
    <t>JACKET ANDES V3 CAMO 3X</t>
  </si>
  <si>
    <t>JACKET ANDES V3 CAMO 4X</t>
  </si>
  <si>
    <t xml:space="preserve">JACKET ANDES V3 CAMO L </t>
  </si>
  <si>
    <t xml:space="preserve">JACKET ANDES V3 CAMO M </t>
  </si>
  <si>
    <t xml:space="preserve">JACKET ANDES V3 CAMO S </t>
  </si>
  <si>
    <t>JACKET ANDES V3 CAMO XL</t>
  </si>
  <si>
    <t>JACKET ANDES V3 CAMO 2X</t>
  </si>
  <si>
    <t>JACKET ANDES V3 GY/GY L</t>
  </si>
  <si>
    <t>JACKET ANDES V3 GY/GY M</t>
  </si>
  <si>
    <t>JACKET ANDES V3 GY/GY S</t>
  </si>
  <si>
    <t>HUSKER WATERPROOF JACKET BLACK BLACK L</t>
  </si>
  <si>
    <t>HUSKER WATERPROOF JACKET BLACK BLACK M</t>
  </si>
  <si>
    <t>HUSKER WATERPROOF JACKET BLACK BLACK S</t>
  </si>
  <si>
    <t>HUSKER WATERPROOF JACKET BLACK BLACKXL</t>
  </si>
  <si>
    <t>HUSKER WATERPROOF JACKET NIGHT NAVY L</t>
  </si>
  <si>
    <t>HUSKER WATERPROOF JACKET NIGHT NAVY M</t>
  </si>
  <si>
    <t>HUSKER WATERPROOF JACKET NIGHT NAVY S</t>
  </si>
  <si>
    <t>HUSKER WATERPROOF JACKET NIGHT NAVYXL</t>
  </si>
  <si>
    <t>MAVERICK WATERPROOF JACKET FOREST L</t>
  </si>
  <si>
    <t>MAVERICK WATERPROOF JACKET FOREST M</t>
  </si>
  <si>
    <t>MAVERICK WATERPROOF JACKET FOREST S</t>
  </si>
  <si>
    <t>MAVERICK WATERPROOF JACKET FORESTXL</t>
  </si>
  <si>
    <t>MAVERICK WATERPROOF JACKET TAR GRAY L</t>
  </si>
  <si>
    <t>MAVERICK WATERPROOF JACKET TAR GRAY M</t>
  </si>
  <si>
    <t>MAVERICK WATERPROOF JACKET TAR GRAY S</t>
  </si>
  <si>
    <t>MAVERICK WATERPROOF JACKET TAR GRAYXL</t>
  </si>
  <si>
    <t>SOLANO WATERPROOF JACKET BLACK L</t>
  </si>
  <si>
    <t>SOLANO WATERPROOF JACKET BLACK M</t>
  </si>
  <si>
    <t>SOLANO WATERPROOF JACKET BLACK S</t>
  </si>
  <si>
    <t>SOLANO WATERPROOF JACKET BLACKXL</t>
  </si>
  <si>
    <t>SOLANO WATERPROOF JACKET MELANGE CHARCOAL L</t>
  </si>
  <si>
    <t>SOLANO WATERPROOF JACKET MELANGE CHARCOAL M</t>
  </si>
  <si>
    <t>SOLANO WATERPROOF JACKET MELANGE CHARCOAL S</t>
  </si>
  <si>
    <t>SOLANO WATERPROOF JACKET MELANGE CHARCOALXL</t>
  </si>
  <si>
    <t>AMT-10R DRYSTAR XF JACKET FUR GRAY PALE BROWN SPC ORANGE L</t>
  </si>
  <si>
    <t>AMT-10R DRYSTAR XF JACKET FUR GRAY PALE BROWN SPC ORANGE M</t>
  </si>
  <si>
    <t>AMT-10R DRYSTAR XF JACKET FUR GRAY PALE BROWN SPC ORANGE S</t>
  </si>
  <si>
    <t>AMT-10R DRYSTAR XF JACKET FUR GRAY PALE BROWN SPC ORANGEXL</t>
  </si>
  <si>
    <t>JACKET STRATOS V2 BK 3X</t>
  </si>
  <si>
    <t>JACKET STRATOS V2 BK 4X</t>
  </si>
  <si>
    <t xml:space="preserve">JACKET STRATOS V2 BK L </t>
  </si>
  <si>
    <t xml:space="preserve">JACKET STRATOS V2 BK M </t>
  </si>
  <si>
    <t xml:space="preserve">JACKET STRATOS V2 BK S </t>
  </si>
  <si>
    <t>JACKET STRATOS V2 BK XL</t>
  </si>
  <si>
    <t>JACKET STRATOS V2 BK 2X</t>
  </si>
  <si>
    <t>STRATOS v2 TECHSHELL DRYSTAR JACKET B/G/R 2X</t>
  </si>
  <si>
    <t>STRATOS v2 TECHSHELL DRYSTAR JACKET B/G/R 3X</t>
  </si>
  <si>
    <t>STRATOS v2 TECHSHELL DRYSTAR JACKET B/G/R 4X</t>
  </si>
  <si>
    <t xml:space="preserve">STRATOS v2 TECHSHELL DRYSTAR JACKET B/G/R L </t>
  </si>
  <si>
    <t xml:space="preserve">STRATOS v2 TECHSHELL DRYSTAR JACKET B/G/R M </t>
  </si>
  <si>
    <t xml:space="preserve">STRATOS v2 TECHSHELL DRYSTAR JACKET B/G/R S </t>
  </si>
  <si>
    <t>STRATOS v2 TECHSHELL DRYSTAR JACKET B/G/R XL</t>
  </si>
  <si>
    <t>STRATOS v2 TECHSHELL DRYSTAR JACKET R/G 2X</t>
  </si>
  <si>
    <t>STRATOS v2 TECHSHELL DRYSTAR JACKET R/G 3X</t>
  </si>
  <si>
    <t>STRATOS v2 TECHSHELL DRYSTAR JACKET R/G 4X</t>
  </si>
  <si>
    <t xml:space="preserve">STRATOS v2 TECHSHELL DRYSTAR JACKET R/G L </t>
  </si>
  <si>
    <t xml:space="preserve">STRATOS v2 TECHSHELL DRYSTAR JACKET R/G M </t>
  </si>
  <si>
    <t xml:space="preserve">STRATOS v2 TECHSHELL DRYSTAR JACKET R/G S </t>
  </si>
  <si>
    <t>STRATOS v2 TECHSHELL DRYSTAR JACKET R/G XL</t>
  </si>
  <si>
    <t>STELLA T-SP S WATERPROOF JACKET BLACK L</t>
  </si>
  <si>
    <t>STELLA T-SP S WATERPROOF JACKET BLACK M</t>
  </si>
  <si>
    <t>STELLA T-SP S WATERPROOF JACKET BLACK S</t>
  </si>
  <si>
    <t>STELLA T-SP S WATERPROOF JACKET BLACKXL</t>
  </si>
  <si>
    <t>STELLA T-SP S WATERPROOF JACKET BLACKXS</t>
  </si>
  <si>
    <t>STELLA T-SP S WATERPROOF JACKET BLACK WHITE FUCHSIA L</t>
  </si>
  <si>
    <t>STELLA T-SP S WATERPROOF JACKET BLACK WHITE FUCHSIA M</t>
  </si>
  <si>
    <t>STELLA T-SP S WATERPROOF JACKET BLACK WHITE FUCHSIA S</t>
  </si>
  <si>
    <t>STELLA T-SP S WATERPROOF JACKET BLACK WHITE FUCHSIAXL</t>
  </si>
  <si>
    <t>STELLA T-SP S WATERPROOF JACKET BLACK WHITE FUCHSIAXS</t>
  </si>
  <si>
    <t xml:space="preserve">STELLA T-KIRA WATERPROOF JACKET B/F 2XL </t>
  </si>
  <si>
    <t xml:space="preserve">STELLA T-KIRA WATERPROOF JACKET B/F L </t>
  </si>
  <si>
    <t xml:space="preserve">STELLA T-KIRA WATERPROOF JACKET B/F M </t>
  </si>
  <si>
    <t xml:space="preserve">STELLA T-KIRA WATERPROOF JACKET B/F S </t>
  </si>
  <si>
    <t>STELLA T-KIRA WATERPROOF JACKET B/F XL</t>
  </si>
  <si>
    <t xml:space="preserve">STELLA T-KIRA WATERPROOF JACKET B/W 2XL </t>
  </si>
  <si>
    <t xml:space="preserve">STELLA T-KIRA WATERPROOF JACKET B/W/T L </t>
  </si>
  <si>
    <t xml:space="preserve">STELLA T-KIRA WATERPROOF JACKET B/W/T M </t>
  </si>
  <si>
    <t xml:space="preserve">STELLA T-KIRA WATERPROOF JACKET B/W/T S </t>
  </si>
  <si>
    <t>STELLA T-KIRA WATERPROOF JACKET B/W/T XL</t>
  </si>
  <si>
    <t xml:space="preserve">STELLA T-KIRA WATERPROOF JACKET B/W L </t>
  </si>
  <si>
    <t xml:space="preserve">STELLA T-KIRA WATERPROOF JACKET B/W M </t>
  </si>
  <si>
    <t xml:space="preserve">STELLA T-KIRA WATERPROOF JACKET B/W S </t>
  </si>
  <si>
    <t>STELLA T-KIRA WATERPROOF JACKET B/W XL</t>
  </si>
  <si>
    <t>STELLA T-KIRA V2 WATERPROOF JACKET BLACK WHITE L</t>
  </si>
  <si>
    <t>STELLA T-KIRA V2 WATERPROOF JACKET BLACK WHITE M</t>
  </si>
  <si>
    <t>STELLA T-KIRA V2 WATERPROOF JACKET BLACK WHITE S</t>
  </si>
  <si>
    <t>STELLA T-KIRA V2 WATERPROOF JACKET BLACK WHITEXL</t>
  </si>
  <si>
    <t>STELLA T-KIRA V2 WATERPROOF JACKET BLACK CORAL L</t>
  </si>
  <si>
    <t>STELLA T-KIRA V2 WATERPROOF JACKET BLACK CORAL M</t>
  </si>
  <si>
    <t>STELLA T-KIRA V2 WATERPROOF JACKET BLACK CORAL S</t>
  </si>
  <si>
    <t>STELLA T-KIRA V2 WATERPROOF JACKET BLACK CORALXL</t>
  </si>
  <si>
    <t xml:space="preserve">JACKET 4W HYPER B/G 2X </t>
  </si>
  <si>
    <t>JACKET 4W HYPER B/G L</t>
  </si>
  <si>
    <t>JACKET 4W HYPER B/G M</t>
  </si>
  <si>
    <t>JACKET 4W HYPER B/G S</t>
  </si>
  <si>
    <t xml:space="preserve">JACKET 4W HYPER B/G XL </t>
  </si>
  <si>
    <t xml:space="preserve">JACKET 4W HYPER B/Y 2X </t>
  </si>
  <si>
    <t>JACKET 4W HYPER B/Y L</t>
  </si>
  <si>
    <t>JACKET 4W HYPER B/Y M</t>
  </si>
  <si>
    <t>JACKET 4W HYPER B/Y S</t>
  </si>
  <si>
    <t xml:space="preserve">JACKET 4W HYPER B/Y XL </t>
  </si>
  <si>
    <t>STELLA ALYA SPORT WATERPROOF JACKET BLACK BLACK L</t>
  </si>
  <si>
    <t>STELLA ALYA SPORT WATERPROOF JACKET BLACK BLACK M</t>
  </si>
  <si>
    <t>STELLA ALYA SPORT WATERPROOF JACKET BLACK BLACK S</t>
  </si>
  <si>
    <t>STELLA ALYA SPORT WATERPROOF JACKET BLACK BLACKXL</t>
  </si>
  <si>
    <t>STELLA BOGOTA' PRO DRYSTAR JACKET BLACK BLACK L</t>
  </si>
  <si>
    <t>STELLA BOGOTA' PRO DRYSTAR JACKET BLACK BLACK M</t>
  </si>
  <si>
    <t>STELLA BOGOTA' PRO DRYSTAR JACKET BLACK BLACK S</t>
  </si>
  <si>
    <t>STELLA BOGOTA' PRO DRYSTAR JACKET BLACK BLACKXL</t>
  </si>
  <si>
    <t>STELLA BOGOTA' PRO DRYSTAR JACKET ICE GRAY DARK GRAY WHITE L</t>
  </si>
  <si>
    <t>STELLA BOGOTA' PRO DRYSTAR JACKET ICE GRAY DARK GRAY WHITE M</t>
  </si>
  <si>
    <t>STELLA BOGOTA' PRO DRYSTAR JACKET ICE GRAY DARK GRAY WHITE S</t>
  </si>
  <si>
    <t>STELLA BOGOTA' PRO DRYSTAR JACKET ICE GRAY DARK GRAY WHITEXL</t>
  </si>
  <si>
    <t xml:space="preserve">JACKET 4W ANDES BK L </t>
  </si>
  <si>
    <t xml:space="preserve">JACKET 4W ANDES BK M </t>
  </si>
  <si>
    <t xml:space="preserve">JACKET 4W ANDES BK S </t>
  </si>
  <si>
    <t>JACKET 4W ANDES BK XXL</t>
  </si>
  <si>
    <t>JACKET 4W ANDES G/G/B L</t>
  </si>
  <si>
    <t>JACKET 4W ANDES G/G/B M</t>
  </si>
  <si>
    <t>JACKET 4W ANDES G/G/B S</t>
  </si>
  <si>
    <t>JKT 4W ANDES V3 BK/GY L</t>
  </si>
  <si>
    <t>JKT 4W ANDES V3 BK/GY M</t>
  </si>
  <si>
    <t>JKT 4W ANDES V3 BK/GY S</t>
  </si>
  <si>
    <t>STELLA ANDES V3 DRYSTAR JACKET DARK BLUE BLACK L</t>
  </si>
  <si>
    <t>STELLA ANDES V3 DRYSTAR JACKET DARK BLUE BLACK M</t>
  </si>
  <si>
    <t>STELLA ANDES V3 DRYSTAR JACKET DARK BLUE BLACK S</t>
  </si>
  <si>
    <t>STELLA ANDES V3 DRYSTAR JACKET DARK BLUE BLACKXL</t>
  </si>
  <si>
    <t>JKT 4W ANDES V3 G/G/C L</t>
  </si>
  <si>
    <t>JKT 4W ANDES V3 G/G/C M</t>
  </si>
  <si>
    <t>JKT 4W ANDES V3 G/G/C S</t>
  </si>
  <si>
    <t>STELLA MOONY DRYSTAR JACKET BK 2X</t>
  </si>
  <si>
    <t xml:space="preserve">STELLA MOONY DRYSTAR JACKET BK L </t>
  </si>
  <si>
    <t xml:space="preserve">STELLA MOONY DRYSTAR JACKET BK M </t>
  </si>
  <si>
    <t xml:space="preserve">STELLA MOONY DRYSTAR JACKET BK S </t>
  </si>
  <si>
    <t>STELLA MOONY DRYSTAR JACKET BK XL</t>
  </si>
  <si>
    <t>STELLA MOONY DRYSTAR JACKET BK XS</t>
  </si>
  <si>
    <t xml:space="preserve">STELLA MOONY DRYSTAR JACKET S/C 2X </t>
  </si>
  <si>
    <t>STELLA MOONY DRYSTAR JACKET S/C L</t>
  </si>
  <si>
    <t>STELLA MOONY DRYSTAR JACKET S/C M</t>
  </si>
  <si>
    <t>STELLA MOONY DRYSTAR JACKET S/C S</t>
  </si>
  <si>
    <t xml:space="preserve">STELLA MOONY DRYSTAR JACKET S/C XL </t>
  </si>
  <si>
    <t xml:space="preserve">STELLA MOONY DRYSTAR JACKET S/C XS </t>
  </si>
  <si>
    <t>PANT YAGUARA BK/ANTH 2X</t>
  </si>
  <si>
    <t>PANT YAGUARA BK/ANTH 3X</t>
  </si>
  <si>
    <t>PANT YAGUARA BK/ANTH 4X</t>
  </si>
  <si>
    <t xml:space="preserve">PANT YAGUARA BK/ANTH L </t>
  </si>
  <si>
    <t xml:space="preserve">PANT YAGUARA BK/ANTH M </t>
  </si>
  <si>
    <t xml:space="preserve">PANT YAGUARA BK/ANTH S </t>
  </si>
  <si>
    <t>PANT YAGUARA BK/ANTH XL</t>
  </si>
  <si>
    <t>GRAVITY DRYSTAR PANTS BLACK L</t>
  </si>
  <si>
    <t>GRAVITY DRYSTAR PANTS BLACK M</t>
  </si>
  <si>
    <t>GRAVITY DRYSTAR PANTS BLACK S</t>
  </si>
  <si>
    <t>GRAVITY DRYSTAR PANTS BLACKXL</t>
  </si>
  <si>
    <t xml:space="preserve">PANT RAIDER V2 BK 3X </t>
  </si>
  <si>
    <t xml:space="preserve">PANT RAIDER V2 BK 4X </t>
  </si>
  <si>
    <t>PANT RAIDER V2 BK L</t>
  </si>
  <si>
    <t>PANT RAIDER V2 BK M</t>
  </si>
  <si>
    <t>PANT RAIDER V2 BK S</t>
  </si>
  <si>
    <t xml:space="preserve">PANT RAIDER V2 BK XL </t>
  </si>
  <si>
    <t xml:space="preserve">PANT RAIDER V2 BK 2X </t>
  </si>
  <si>
    <t>PANT RAIDER V2 B/W 3X</t>
  </si>
  <si>
    <t>PANT RAIDER V2 B/W 4X</t>
  </si>
  <si>
    <t xml:space="preserve">PANT RAIDER V2 B/W L </t>
  </si>
  <si>
    <t xml:space="preserve">PANT RAIDER V2 B/W M </t>
  </si>
  <si>
    <t xml:space="preserve">PANT RAIDER V2 B/W S </t>
  </si>
  <si>
    <t>PANT RAIDER V2 B/W XL</t>
  </si>
  <si>
    <t>PANT RAIDER V2 B/W 2X</t>
  </si>
  <si>
    <t xml:space="preserve">PANT HURRICANE BK 3X </t>
  </si>
  <si>
    <t>PANT HURRICANE BK L</t>
  </si>
  <si>
    <t>PANT HURRICANE BK M</t>
  </si>
  <si>
    <t>PANT HURRICANE BK S</t>
  </si>
  <si>
    <t xml:space="preserve">PANT HURRICANE BK XL </t>
  </si>
  <si>
    <t xml:space="preserve">PANT HURRICANE BK XXL </t>
  </si>
  <si>
    <t>PANT HURRICANE Y/B 3X</t>
  </si>
  <si>
    <t xml:space="preserve">PANT HURRICANE Y/B L </t>
  </si>
  <si>
    <t xml:space="preserve">PANT HURRICANE Y/B M </t>
  </si>
  <si>
    <t xml:space="preserve">PANT HURRICANE Y/B S </t>
  </si>
  <si>
    <t>PANT HURRICANE Y/B XL</t>
  </si>
  <si>
    <t>PANT HURRICANE Y/B XXL</t>
  </si>
  <si>
    <t xml:space="preserve">PANT RACE RAIN L </t>
  </si>
  <si>
    <t xml:space="preserve">PANT RACE RAIN M </t>
  </si>
  <si>
    <t xml:space="preserve">PANT RACE RAIN S </t>
  </si>
  <si>
    <t>PANT RACE RAIN XL</t>
  </si>
  <si>
    <t>PANT RACE RAIN XXL</t>
  </si>
  <si>
    <t>MONTEIRA DRYSTAR XF PANTS BLACK BLACK L</t>
  </si>
  <si>
    <t>MONTEIRA DRYSTAR XF PANTS BLACK BLACK M</t>
  </si>
  <si>
    <t>MONTEIRA DRYSTAR XF PANTS BLACK BLACK S</t>
  </si>
  <si>
    <t>MONTEIRA DRYSTAR XF PANTS BLACK BLACKXL</t>
  </si>
  <si>
    <t>MONTEIRA DRYSTAR XF PANTS SHORT BLACK BLACK L</t>
  </si>
  <si>
    <t>MONTEIRA DRYSTAR XF PANTS SHORT BLACK BLACK M</t>
  </si>
  <si>
    <t>MONTEIRA DRYSTAR XF PANTS SHORT BLACK BLACKXL</t>
  </si>
  <si>
    <t>MONTEIRA DRYSTAR XF PANTS LONG BLACK BLACK L</t>
  </si>
  <si>
    <t>MONTEIRA DRYSTAR XF PANTS LONG BLACK BLACK M</t>
  </si>
  <si>
    <t>MONTEIRA DRYSTAR XF PANTS LONG BLACK BLACK S</t>
  </si>
  <si>
    <t>MONTEIRA DRYSTAR XF PANTS LONG BLACK BLACKXL</t>
  </si>
  <si>
    <t xml:space="preserve">PANT YOKOHAMA GBR 2X </t>
  </si>
  <si>
    <t xml:space="preserve">PANT YOKOHAMA GBR 3X </t>
  </si>
  <si>
    <t xml:space="preserve">PANT YOKOHAMA GBR 4X </t>
  </si>
  <si>
    <t>PANT YOKOHAMA GBR L</t>
  </si>
  <si>
    <t>PANT YOKOHAMA GBR M</t>
  </si>
  <si>
    <t>PANT YOKOHAMA GBR S</t>
  </si>
  <si>
    <t xml:space="preserve">PANT YOKOHAMA GBR XL </t>
  </si>
  <si>
    <t>PANT YOKOHAMA BK 2X</t>
  </si>
  <si>
    <t>PANT YOKOHAMA BK 3X</t>
  </si>
  <si>
    <t>PANT YOKOHAMA BK 4X</t>
  </si>
  <si>
    <t xml:space="preserve">PANT YOKOHAMA BK L </t>
  </si>
  <si>
    <t xml:space="preserve">PANT YOKOHAMA BK M </t>
  </si>
  <si>
    <t xml:space="preserve">PANT YOKOHAMA BK S </t>
  </si>
  <si>
    <t>PANT YOKOHAMA BK XL</t>
  </si>
  <si>
    <t>BOGOTA' PRO DRYSTAR 3 SEASONS PANTS SHORT BLACK BLACK L</t>
  </si>
  <si>
    <t>BOGOTA' PRO DRYSTAR 3 SEASONS PANTS SHORT BLACK BLACK M</t>
  </si>
  <si>
    <t>BOGOTA' PRO DRYSTAR 3 SEASONS PANTS SHORT BLACK BLACK S</t>
  </si>
  <si>
    <t>BOGOTA' PRO DRYSTAR 3 SEASONS PANTS SHORT BLACK BLACKXL</t>
  </si>
  <si>
    <t>BOGOTA' PRO DRYSTAR 3 SEASONS PANTS BLACK BLACK L</t>
  </si>
  <si>
    <t>BOGOTA' PRO DRYSTAR 3 SEASONS PANTS BLACK BLACK M</t>
  </si>
  <si>
    <t>BOGOTA' PRO DRYSTAR 3 SEASONS PANTS BLACK BLACK S</t>
  </si>
  <si>
    <t>BOGOTA' PRO DRYSTAR 3 SEASONS PANTS BLACK BLACKXL</t>
  </si>
  <si>
    <t>BOGOTA' PRO DRYSTAR 3 SEASONS PANTS DARK GRAY YELLOW FLUO L</t>
  </si>
  <si>
    <t>BOGOTA' PRO DRYSTAR 3 SEASONS PANTS DARK GRAY YELLOW FLUO M</t>
  </si>
  <si>
    <t>BOGOTA' PRO DRYSTAR 3 SEASONS PANTS DARK GRAY YELLOW FLUO S</t>
  </si>
  <si>
    <t>BOGOTA' PRO DRYSTAR 3 SEASONS PANTS DARK GRAY YELLOW FLUOXL</t>
  </si>
  <si>
    <t>BOGOTA' PRO DRYSTAR 4 SEASONS PANTS BLACK BLACK L</t>
  </si>
  <si>
    <t>BOGOTA' PRO DRYSTAR 4 SEASONS PANTS BLACK BLACK M</t>
  </si>
  <si>
    <t>BOGOTA' PRO DRYSTAR 4 SEASONS PANTS BLACK BLACK S</t>
  </si>
  <si>
    <t>BOGOTA' PRO DRYSTAR 4 SEASONS PANTS BLACK BLACKXL</t>
  </si>
  <si>
    <t>BOGOTA' PRO DRYSTAR 4 SEASONS PANTS ICE GRAY DARK GRAY YELLOW FLUO L</t>
  </si>
  <si>
    <t>BOGOTA' PRO DRYSTAR 4 SEASONS PANTS ICE GRAY DARK GRAY YELLOW FLUO M</t>
  </si>
  <si>
    <t>BOGOTA' PRO DRYSTAR 4 SEASONS PANTS ICE GRAY DARK GRAY YELLOW FLUO S</t>
  </si>
  <si>
    <t>BOGOTA' PRO DRYSTAR 4 SEASONS PANTS ICE GRAY DARK GRAY YELLOW FLUOXL</t>
  </si>
  <si>
    <t>BOGOTA' PRO DRYSTAR 4 SEASONS PANTS SHORT BLACK BLACK L</t>
  </si>
  <si>
    <t>BOGOTA' PRO DRYSTAR 4 SEASONS PANTS SHORT BLACK BLACK M</t>
  </si>
  <si>
    <t>BOGOTA' PRO DRYSTAR 4 SEASONS PANTS SHORT BLACK BLACK S</t>
  </si>
  <si>
    <t>BOGOTA' PRO DRYSTAR 4 SEASONS PANTS SHORT BLACK BLACKXL</t>
  </si>
  <si>
    <t>BOGOTA' PRO DRYSTAR 4 SEASONS PANTS LONG BLACK BLACK L</t>
  </si>
  <si>
    <t>BOGOTA' PRO DRYSTAR 4 SEASONS PANTS LONG BLACK BLACK M</t>
  </si>
  <si>
    <t>BOGOTA' PRO DRYSTAR 4 SEASONS PANTS LONG BLACK BLACK S</t>
  </si>
  <si>
    <t>BOGOTA' PRO DRYSTAR 4 SEASONS PANTS LONG BLACK BLACKXL</t>
  </si>
  <si>
    <t>ANDES HONDA PANTS B/R 2X</t>
  </si>
  <si>
    <t>ANDES HONDA PANTS B/R 3X</t>
  </si>
  <si>
    <t>ANDES HONDA PANTS B/R 4X</t>
  </si>
  <si>
    <t xml:space="preserve">ANDES HONDA PANTS B/R L </t>
  </si>
  <si>
    <t xml:space="preserve">ANDES HONDA PANTS B/R M </t>
  </si>
  <si>
    <t xml:space="preserve">ANDES HONDA PANTS B/R S </t>
  </si>
  <si>
    <t>ANDES HONDA PANTS B/R XL</t>
  </si>
  <si>
    <t>ANDES HONDA PANTS G/R/B 2X</t>
  </si>
  <si>
    <t>ANDES HONDA PANTS G/R/B 3X</t>
  </si>
  <si>
    <t>ANDES HONDA PANTS G/R/B 4X</t>
  </si>
  <si>
    <t xml:space="preserve">ANDES HONDA PANTS G/R/B L </t>
  </si>
  <si>
    <t xml:space="preserve">ANDES HONDA PANTS G/R/B M </t>
  </si>
  <si>
    <t xml:space="preserve">ANDES HONDA PANTS G/R/B S </t>
  </si>
  <si>
    <t>ANDES HONDA PANTS G/R/B XL</t>
  </si>
  <si>
    <t>PANT ANDES V3 BK 3X</t>
  </si>
  <si>
    <t>PANT ANDES V3 BK 4X</t>
  </si>
  <si>
    <t xml:space="preserve">PANT ANDES V3 BK L </t>
  </si>
  <si>
    <t xml:space="preserve">PANT ANDES V3 BK M </t>
  </si>
  <si>
    <t xml:space="preserve">PANT ANDES V3 BK S </t>
  </si>
  <si>
    <t>PANT ANDES V3 BK XL</t>
  </si>
  <si>
    <t>PANT ANDES V3 BK 2X</t>
  </si>
  <si>
    <t xml:space="preserve">PANT ANDES V3 GRN 3X </t>
  </si>
  <si>
    <t xml:space="preserve">PANT ANDES V3 GRN 4X </t>
  </si>
  <si>
    <t>PANT ANDES V3 GRN L</t>
  </si>
  <si>
    <t>PANT ANDES V3 GRN M</t>
  </si>
  <si>
    <t>PANT ANDES V3 GRN S</t>
  </si>
  <si>
    <t xml:space="preserve">PANT ANDES V3 GRN XL </t>
  </si>
  <si>
    <t xml:space="preserve">PANT ANDES V3 GRN 2X </t>
  </si>
  <si>
    <t xml:space="preserve">PANT ANDES V3 GY/GY 3X </t>
  </si>
  <si>
    <t xml:space="preserve">PANT ANDES V3 GY/GY 4X </t>
  </si>
  <si>
    <t>PANT ANDES V3 GY/GY L</t>
  </si>
  <si>
    <t>PANT ANDES V3 GY/GY M</t>
  </si>
  <si>
    <t>PANT ANDES V3 GY/GY S</t>
  </si>
  <si>
    <t xml:space="preserve">PANT ANDES V3 GY/GY XL </t>
  </si>
  <si>
    <t xml:space="preserve">PANT ANDES V3 GY/GY 2X </t>
  </si>
  <si>
    <t>PANT ANDES V3 SHORT B L</t>
  </si>
  <si>
    <t>PANT ANDES V3 SHORT B M</t>
  </si>
  <si>
    <t>PANT ANDES V3 SHORT B S</t>
  </si>
  <si>
    <t xml:space="preserve">PANT ANDES V3 LONG B L </t>
  </si>
  <si>
    <t xml:space="preserve">PANT ANDES V3 LONG B M </t>
  </si>
  <si>
    <t>PANT ANDES V3 LONG B XL</t>
  </si>
  <si>
    <t>PANT ANDES V3 LONG B 2X</t>
  </si>
  <si>
    <t>STREETWISE DRYSTAR PANTS BLACK 2XL</t>
  </si>
  <si>
    <t xml:space="preserve">STREETWISE DRYSTAR PANTS BLACK 3XL </t>
  </si>
  <si>
    <t xml:space="preserve">STREETWISE DRYSTAR PANTS BLACK M </t>
  </si>
  <si>
    <t xml:space="preserve">STREETWISE DRYSTAR PANTS BLACK S </t>
  </si>
  <si>
    <t>STREETWISE DRYSTAR PANTS BLACK XL</t>
  </si>
  <si>
    <t>AMT-10R DRYSTAR XF PANTS PALE BROWN L</t>
  </si>
  <si>
    <t>AMT-10R DRYSTAR XF PANTS PALE BROWN M</t>
  </si>
  <si>
    <t>AMT-10R DRYSTAR XF PANTS PALE BROWN S</t>
  </si>
  <si>
    <t>AMT-10R DRYSTAR XF PANTS PALE BROWNXL</t>
  </si>
  <si>
    <t xml:space="preserve">PANT 4W RAIDER DS BK 2X </t>
  </si>
  <si>
    <t xml:space="preserve">PANT 4W RAIDER DS BK L </t>
  </si>
  <si>
    <t xml:space="preserve">PANT 4W RAIDER DS BK M </t>
  </si>
  <si>
    <t xml:space="preserve">PANT 4W RAIDER DS BK S </t>
  </si>
  <si>
    <t>PANT 4W RAIDER DS BK XL</t>
  </si>
  <si>
    <t>PANT 4W RAIDER DS BWP L</t>
  </si>
  <si>
    <t>PANT 4W RAIDER DS BWP M</t>
  </si>
  <si>
    <t>PANT 4W RAIDER DS BWP S</t>
  </si>
  <si>
    <t>STELLA BOGOTA' PRO DRYSTAR 4 SEASONS PANTS BLACK BLACK L</t>
  </si>
  <si>
    <t>STELLA BOGOTA' PRO DRYSTAR 4 SEASONS PANTS BLACK BLACK M</t>
  </si>
  <si>
    <t>STELLA BOGOTA' PRO DRYSTAR 4 SEASONS PANTS BLACK BLACK S</t>
  </si>
  <si>
    <t>STELLA BOGOTA' PRO DRYSTAR 4 SEASONS PANTS BLACK BLACKXL</t>
  </si>
  <si>
    <t xml:space="preserve">PANT 4W ANDES V2 BK L </t>
  </si>
  <si>
    <t xml:space="preserve">PANT 4W ANDES V2 BK M </t>
  </si>
  <si>
    <t xml:space="preserve">PANT 4W ANDES V2 BK S </t>
  </si>
  <si>
    <t>PANT 4W ANDES V2 BK XL</t>
  </si>
  <si>
    <t>PANT 4W ANDES V2 BK XXL</t>
  </si>
  <si>
    <t>PANT 4W ANDES V2 G/G/B L</t>
  </si>
  <si>
    <t>PANT 4W ANDES V2 G/G/B M</t>
  </si>
  <si>
    <t>PANT 4W ANDES V2 G/G/B S</t>
  </si>
  <si>
    <t xml:space="preserve">PANT 4W ANDES V2 G/G/B XL </t>
  </si>
  <si>
    <t xml:space="preserve">PANT 4W ANDES V2 G/G/B XXL </t>
  </si>
  <si>
    <t>PANT 4W ANDES V3 BK L</t>
  </si>
  <si>
    <t>PANT 4W ANDES V3 BK M</t>
  </si>
  <si>
    <t>PANT 4W ANDES V3 BK S</t>
  </si>
  <si>
    <t xml:space="preserve">PANT 4W ANDES V3 BK XL </t>
  </si>
  <si>
    <t xml:space="preserve">PANT 4W ANDES V3 BK 2X </t>
  </si>
  <si>
    <t>C-10 WATERPROOF PARKA BLACK REFLEX L</t>
  </si>
  <si>
    <t>C-10 WATERPROOF PARKA BLACK REFLEX M</t>
  </si>
  <si>
    <t>C-10 WATERPROOF PARKA BLACK REFLEX S</t>
  </si>
  <si>
    <t>C-10 WATERPROOF PARKA BLACK REFLEXXL</t>
  </si>
  <si>
    <t>C-10 WATERPROOF PARKA FOREST L</t>
  </si>
  <si>
    <t>C-10 WATERPROOF PARKA FOREST M</t>
  </si>
  <si>
    <t>C-10 WATERPROOF PARKA FOREST S</t>
  </si>
  <si>
    <t>C-10 WATERPROOF PARKA FORESTXL</t>
  </si>
  <si>
    <t>RAINSUIT HURRICANE BL L</t>
  </si>
  <si>
    <t>RAINSUIT HURRICANE BL M</t>
  </si>
  <si>
    <t>RAINSUIT HURRICANE BL S</t>
  </si>
  <si>
    <t>T-GP PLUS R V3 AIR JACKET BLACK DARK GRAY WHITE L</t>
  </si>
  <si>
    <t>T-GP PLUS R V3 AIR JACKET BLACK DARK GRAY WHITE M</t>
  </si>
  <si>
    <t>T-GP PLUS R V3 AIR JACKET BLACK DARK GRAY WHITE S</t>
  </si>
  <si>
    <t>T-GP PLUS R V3 AIR JACKET BLACK DARK GRAY WHITEXL</t>
  </si>
  <si>
    <t>T-GP PLUS R V3 AIR JACKET BLACK BLACK L</t>
  </si>
  <si>
    <t>T-GP PLUS R V3 AIR JACKET BLACK BLACK M</t>
  </si>
  <si>
    <t>T-GP PLUS R V3 AIR JACKET BLACK BLACK S</t>
  </si>
  <si>
    <t>T-GP PLUS R V3 AIR JACKET BLACK BLACKXL</t>
  </si>
  <si>
    <t>T-GP PLUS R V3 AIR JACKET BLACK RED FLUO WHITE L</t>
  </si>
  <si>
    <t>T-GP PLUS R V3 AIR JACKET BLACK RED FLUO WHITE M</t>
  </si>
  <si>
    <t>T-GP PLUS R V3 AIR JACKET BLACK RED FLUO WHITE S</t>
  </si>
  <si>
    <t>T-GP PLUS R V3 AIR JACKET BLACK RED FLUO WHITEXL</t>
  </si>
  <si>
    <t>T-GP PLUS R V3 AIR JACKET BLACK CAMO RED FLUO L</t>
  </si>
  <si>
    <t>T-GP PLUS R V3 AIR JACKET BLACK CAMO RED FLUO M</t>
  </si>
  <si>
    <t>T-GP PLUS R V3 AIR JACKET BLACK CAMO RED FLUO S</t>
  </si>
  <si>
    <t>T-GP PLUS R V3 AIR JACKET BLACK CAMO RED FLUOXL</t>
  </si>
  <si>
    <t>T SP X SUPERAIR JACKET BLACK L</t>
  </si>
  <si>
    <t>T SP X SUPERAIR JACKET BLACK M</t>
  </si>
  <si>
    <t>T SP X SUPERAIR JACKET BLACK S</t>
  </si>
  <si>
    <t>T SP X SUPERAIR JACKET BLACKXL</t>
  </si>
  <si>
    <t>T SP X SUPERAIR JACKET BLACK BLACK L</t>
  </si>
  <si>
    <t>T SP X SUPERAIR JACKET BLACK BLACK M</t>
  </si>
  <si>
    <t>T SP X SUPERAIR JACKET BLACK BLACK S</t>
  </si>
  <si>
    <t>T SP X SUPERAIR JACKET BLACK BLACKXL</t>
  </si>
  <si>
    <t>T SP X SUPERAIR JACKET BLACK BRIGHT RED L</t>
  </si>
  <si>
    <t>T SP X SUPERAIR JACKET BLACK BRIGHT RED M</t>
  </si>
  <si>
    <t>T SP X SUPERAIR JACKET BLACK BRIGHT RED S</t>
  </si>
  <si>
    <t>T SP X SUPERAIR JACKET BLACK BRIGHT REDXL</t>
  </si>
  <si>
    <t>T SP X SUPERAIR JACKET BLACK BLUE SODALITE L</t>
  </si>
  <si>
    <t>T SP X SUPERAIR JACKET BLACK BLUE SODALITE M</t>
  </si>
  <si>
    <t>T SP X SUPERAIR JACKET BLACK BLUE SODALITE S</t>
  </si>
  <si>
    <t>T SP X SUPERAIR JACKET BLACK BLUE SODALITEXL</t>
  </si>
  <si>
    <t>VIPER V2 AIR JACKET B/R L</t>
  </si>
  <si>
    <t>VIPER V2 AIR JACKET B/R M</t>
  </si>
  <si>
    <t>VIPER V2 AIR JACKET B/R S</t>
  </si>
  <si>
    <t>VIPER V2 AIR JACKET B/W L</t>
  </si>
  <si>
    <t>VIPER V2 AIR JACKET B/W M</t>
  </si>
  <si>
    <t>VIPER V2 AIR JACKET B/W S</t>
  </si>
  <si>
    <t>JACKET T-FASTER BK/BK L</t>
  </si>
  <si>
    <t>JACKET T-FASTER BK/BK M</t>
  </si>
  <si>
    <t>JACKET T-FASTER BK/BK S</t>
  </si>
  <si>
    <t>JACKET T-FASTER BK/WT L</t>
  </si>
  <si>
    <t>JACKET T-FASTER BK/WT M</t>
  </si>
  <si>
    <t>JACKET T-FASTER BK/WT S</t>
  </si>
  <si>
    <t>JACKET T-FASTER BK/YL L</t>
  </si>
  <si>
    <t>JACKET T-FASTER BK/YL M</t>
  </si>
  <si>
    <t>JACKET T-FASTER BK/YL S</t>
  </si>
  <si>
    <t>T SP-5 RIDEKNIT JACKET BLACK BLACK L</t>
  </si>
  <si>
    <t>T SP-5 RIDEKNIT JACKET BLACK BLACK M</t>
  </si>
  <si>
    <t>T SP-5 RIDEKNIT JACKET BLACK BLACK S</t>
  </si>
  <si>
    <t>T SP-5 RIDEKNIT JACKET BLACK BLACKXL</t>
  </si>
  <si>
    <t>T SP-5 RIDEKNIT JACKET BLACK BRIGHT RED L</t>
  </si>
  <si>
    <t>T SP-5 RIDEKNIT JACKET BLACK BRIGHT RED M</t>
  </si>
  <si>
    <t>T SP-5 RIDEKNIT JACKET BLACK BRIGHT RED S</t>
  </si>
  <si>
    <t>T SP-5 RIDEKNIT JACKET BLACK BRIGHT REDXL</t>
  </si>
  <si>
    <t>T SP-5 RIDEKNIT JACKET MILITARY GREEN CAMO BLACK L</t>
  </si>
  <si>
    <t>T SP-5 RIDEKNIT JACKET MILITARY GREEN CAMO BLACK M</t>
  </si>
  <si>
    <t>T SP-5 RIDEKNIT JACKET MILITARY GREEN CAMO BLACK S</t>
  </si>
  <si>
    <t>T SP-5 RIDEKNIT JACKET MILITARY GREEN CAMO BLACKXL</t>
  </si>
  <si>
    <t>T SP-5 RIDEKNIT JACKET BLACK CAMO L</t>
  </si>
  <si>
    <t>T SP-5 RIDEKNIT JACKET BLACK CAMO M</t>
  </si>
  <si>
    <t>T SP-5 RIDEKNIT JACKET BLACK CAMO S</t>
  </si>
  <si>
    <t>T SP-5 RIDEKNIT JACKET BLACK CAMOXL</t>
  </si>
  <si>
    <t xml:space="preserve">JUNO AIR TEXTILE JACKET BK/GN 2X </t>
  </si>
  <si>
    <t xml:space="preserve">JUNO AIR TEXTILE JACKET BK/GN 3X </t>
  </si>
  <si>
    <t xml:space="preserve">JUNO AIR TEXTILE JACKET BK/GN 4X </t>
  </si>
  <si>
    <t>JUNO AIR TEXTILE JACKET BK/GN L</t>
  </si>
  <si>
    <t>JUNO AIR TEXTILE JACKET BK/GN M</t>
  </si>
  <si>
    <t>JUNO AIR TEXTILE JACKET BK/GN S</t>
  </si>
  <si>
    <t xml:space="preserve">JUNO AIR TEXTILE JACKET BK/GN XL </t>
  </si>
  <si>
    <t xml:space="preserve">T-GP R V2 AIR JACKET BK 2X </t>
  </si>
  <si>
    <t xml:space="preserve">T-GP R V2 AIR JACKET BK 3XL </t>
  </si>
  <si>
    <t xml:space="preserve">T-GP R V2 AIR JACKET BK 4X </t>
  </si>
  <si>
    <t>T-GP R V2 AIR JACKET BK L</t>
  </si>
  <si>
    <t>T-GP R V2 AIR JACKET BK M</t>
  </si>
  <si>
    <t>T-GP R V2 AIR JACKET BK S</t>
  </si>
  <si>
    <t xml:space="preserve">T-GP R V2 AIR JACKET BK XL </t>
  </si>
  <si>
    <t>T-GP R V2 AIR JACKET BWR 2X</t>
  </si>
  <si>
    <t>T-GP R V2 AIR JACKET BWR 3XL</t>
  </si>
  <si>
    <t>T-GP R V2 AIR JACKET BWR 4X</t>
  </si>
  <si>
    <t xml:space="preserve">T-GP R V2 AIR JACKET BWR L </t>
  </si>
  <si>
    <t xml:space="preserve">T-GP R V2 AIR JACKET BWR M </t>
  </si>
  <si>
    <t xml:space="preserve">T-GP R V2 AIR JACKET BWR S </t>
  </si>
  <si>
    <t>T-GP R V2 AIR JACKET BWR XL</t>
  </si>
  <si>
    <t>JACKET WAKE AIR BK/BK L</t>
  </si>
  <si>
    <t>JACKET WAKE AIR BK/BK M</t>
  </si>
  <si>
    <t>JACKET WAKE AIR BK/BK S</t>
  </si>
  <si>
    <t>JACKET WAKE AIR BK/GY L</t>
  </si>
  <si>
    <t>JACKET WAKE AIR BK/GY M</t>
  </si>
  <si>
    <t>JACKET WAKE AIR BK/GY S</t>
  </si>
  <si>
    <t>JACKET WAKE AIR BK/GN L</t>
  </si>
  <si>
    <t>JACKET WAKE AIR BK/GN M</t>
  </si>
  <si>
    <t>JACKET WAKE AIR BK/GN S</t>
  </si>
  <si>
    <t>AST V2 AIR JACKET BLACK RED FLUO L</t>
  </si>
  <si>
    <t>AST V2 AIR JACKET BLACK RED FLUO M</t>
  </si>
  <si>
    <t>AST V2 AIR JACKET BLACK RED FLUO S</t>
  </si>
  <si>
    <t>AST V2 AIR JACKET BLACK RED FLUOXL</t>
  </si>
  <si>
    <t>AST V2 AIR JACKET BLACK WHITE L</t>
  </si>
  <si>
    <t>AST V2 AIR JACKET BLACK WHITE M</t>
  </si>
  <si>
    <t>AST V2 AIR JACKET BLACK WHITE S</t>
  </si>
  <si>
    <t>AST V2 AIR JACKET BLACK WHITEXL</t>
  </si>
  <si>
    <t>AST V2 AIR JACKET BLACK YELLOW FLUO L</t>
  </si>
  <si>
    <t>AST V2 AIR JACKET BLACK YELLOW FLUO M</t>
  </si>
  <si>
    <t>AST V2 AIR JACKET BLACK YELLOW FLUO S</t>
  </si>
  <si>
    <t>AST V2 AIR JACKET BLACK YELLOW FLUOXL</t>
  </si>
  <si>
    <t>AS-DSL DAIJI PARKA L</t>
  </si>
  <si>
    <t>AS-DSL DAIJI PARKA M</t>
  </si>
  <si>
    <t>AS-DSL DAIJI PARKA S</t>
  </si>
  <si>
    <t>AS-DSL DAIJI PARKAXL</t>
  </si>
  <si>
    <t>JACKET SPARTAN BK/BK 2X</t>
  </si>
  <si>
    <t>JACKET SPARTAN BK/BK 3X</t>
  </si>
  <si>
    <t>JACKET SPARTAN BK/BK 4X</t>
  </si>
  <si>
    <t xml:space="preserve">JACKET SPARTAN BK/BK L </t>
  </si>
  <si>
    <t xml:space="preserve">JACKET SPARTAN BK/BK M </t>
  </si>
  <si>
    <t xml:space="preserve">JACKET SPARTAN BK/BK S </t>
  </si>
  <si>
    <t>JACKET SPARTAN BK/BK XL</t>
  </si>
  <si>
    <t>BOMBER JACKET BLACK L</t>
  </si>
  <si>
    <t>BOMBER JACKET BLACK M</t>
  </si>
  <si>
    <t>BOMBER JACKET BLACK S</t>
  </si>
  <si>
    <t>BOMBER JACKET BLACKXL</t>
  </si>
  <si>
    <t>7/1/202212:00:00 AM</t>
  </si>
  <si>
    <t>LUC V2 AIR JACKET BLACK BLACK L</t>
  </si>
  <si>
    <t>LUC V2 AIR JACKET BLACK BLACK M</t>
  </si>
  <si>
    <t>LUC V2 AIR JACKET BLACK BLACK S</t>
  </si>
  <si>
    <t>LUC V2 AIR JACKET BLACK BLACKXL</t>
  </si>
  <si>
    <t>LUC V2 AIR JACKET NAVY BLACK L</t>
  </si>
  <si>
    <t>LUC V2 AIR JACKET NAVY BLACK M</t>
  </si>
  <si>
    <t>LUC V2 AIR JACKET NAVY BLACK S</t>
  </si>
  <si>
    <t>LUC V2 AIR JACKET NAVY BLACKXL</t>
  </si>
  <si>
    <t>LUC V2 AIR JACKET GOBI BROWN BLACK L</t>
  </si>
  <si>
    <t>LUC V2 AIR JACKET GOBI BROWN BLACK M</t>
  </si>
  <si>
    <t>LUC V2 AIR JACKET GOBI BROWN BLACK S</t>
  </si>
  <si>
    <t>LUC V2 AIR JACKET GOBI BROWN BLACKXL</t>
  </si>
  <si>
    <t>MORPH JACKET BLACK TAR GRAY L</t>
  </si>
  <si>
    <t>MORPH JACKET BLACK TAR GRAY M</t>
  </si>
  <si>
    <t>MORPH JACKET BLACK TAR GRAY S</t>
  </si>
  <si>
    <t>MORPH JACKET BLACK TAR GRAYXL</t>
  </si>
  <si>
    <t>MORPH JACKET TAR GRAY BLACK SPICY ORANGE L</t>
  </si>
  <si>
    <t>MORPH JACKET TAR GRAY BLACK SPICY ORANGE M</t>
  </si>
  <si>
    <t>MORPH JACKET TAR GRAY BLACK SPICY ORANGE S</t>
  </si>
  <si>
    <t>MORPH JACKET TAR GRAY BLACK SPICY ORANGEXL</t>
  </si>
  <si>
    <t>STELLA T-GP PLUS R V3 AIR JACKET BLACK BLACK L</t>
  </si>
  <si>
    <t>STELLA T-GP PLUS R V3 AIR JACKET BLACK BLACK M</t>
  </si>
  <si>
    <t>STELLA T-GP PLUS R V3 AIR JACKET BLACK BLACK S</t>
  </si>
  <si>
    <t>STELLA T-GP PLUS R V3 AIR JACKET BLACK BLACKXL</t>
  </si>
  <si>
    <t>STELLA T-GP PLUS R V3 AIR JACKET BLACK BLACKXS</t>
  </si>
  <si>
    <t>STELLA T-GP PLUS R V3 AIR JACKET BLACK WHITE TEAL L</t>
  </si>
  <si>
    <t>STELLA T-GP PLUS R V3 AIR JACKET BLACK WHITE TEAL M</t>
  </si>
  <si>
    <t>STELLA T-GP PLUS R V3 AIR JACKET BLACK WHITE TEAL S</t>
  </si>
  <si>
    <t>STELLA T-GP PLUS R V3 AIR JACKET BLACK WHITE TEALXL</t>
  </si>
  <si>
    <t>STELLA T-GP PLUS R V3 AIR JACKET BLACK WHITE TEALXS</t>
  </si>
  <si>
    <t>STELLA T-GP PLUS R V3 AIR JACKET BLACK RED FLUO WHITE L</t>
  </si>
  <si>
    <t>STELLA T-GP PLUS R V3 AIR JACKET BLACK RED FLUO WHITE M</t>
  </si>
  <si>
    <t>STELLA T-GP PLUS R V3 AIR JACKET BLACK RED FLUO WHITE S</t>
  </si>
  <si>
    <t>STELLA T-GP PLUS R V3 AIR JACKET BLACK RED FLUO WHITEXL</t>
  </si>
  <si>
    <t>STELLA T-GP PLUS R V3 AIR JACKET BLACK RED FLUO WHITEXS</t>
  </si>
  <si>
    <t>STELLA T-KIRA V2 AIR JACKET BLACK TAR GRAY L</t>
  </si>
  <si>
    <t>STELLA T-KIRA V2 AIR JACKET BLACK TAR GRAY M</t>
  </si>
  <si>
    <t>STELLA T-KIRA V2 AIR JACKET BLACK TAR GRAY S</t>
  </si>
  <si>
    <t>STELLA T-KIRA V2 AIR JACKET BLACK TAR GRAYXL</t>
  </si>
  <si>
    <t>STELLA T-KIRA V2 AIR JACKET TAR GRAY BLACK DIVA PINK L</t>
  </si>
  <si>
    <t>STELLA T-KIRA V2 AIR JACKET TAR GRAY BLACK DIVA PINK M</t>
  </si>
  <si>
    <t>STELLA T-KIRA V2 AIR JACKET TAR GRAY BLACK DIVA PINK S</t>
  </si>
  <si>
    <t>STELLA T-KIRA V2 AIR JACKET TAR GRAY BLACK DIVA PINKXL</t>
  </si>
  <si>
    <t>JACKET 4W WAKE BK/BK 2X</t>
  </si>
  <si>
    <t xml:space="preserve">JACKET 4W WAKE BK/BK L </t>
  </si>
  <si>
    <t xml:space="preserve">JACKET 4W WAKE BK/BK M </t>
  </si>
  <si>
    <t xml:space="preserve">JACKET 4W WAKE BK/BK S </t>
  </si>
  <si>
    <t>JACKET 4W WAKE BK/BK XL</t>
  </si>
  <si>
    <t>JACKET 4W WAKE BK/GY 2X</t>
  </si>
  <si>
    <t xml:space="preserve">JACKET 4W WAKE BK/GY L </t>
  </si>
  <si>
    <t xml:space="preserve">JACKET 4W WAKE BK/GY M </t>
  </si>
  <si>
    <t xml:space="preserve">JACKET 4W WAKE BK/GY S </t>
  </si>
  <si>
    <t>JACKET 4W WAKE BK/GY XL</t>
  </si>
  <si>
    <t>BOND WOMEN'S JACKET BLACK L</t>
  </si>
  <si>
    <t>BOND WOMEN'S JACKET BLACK M</t>
  </si>
  <si>
    <t>BOND WOMEN'S JACKET BLACK S</t>
  </si>
  <si>
    <t>BOND WOMEN'S JACKET BLACKXL</t>
  </si>
  <si>
    <t>JACKET 4W ELOISE IND 2X</t>
  </si>
  <si>
    <t xml:space="preserve">JACKET 4W ELOISE IND L </t>
  </si>
  <si>
    <t xml:space="preserve">JACKET 4W ELOISE IND M </t>
  </si>
  <si>
    <t xml:space="preserve">JACKET 4W ELOISE IND S </t>
  </si>
  <si>
    <t>JACKET 4W ELOISE IND XL</t>
  </si>
  <si>
    <t>JACKET 4W ELOISE IND XS</t>
  </si>
  <si>
    <t>ELOISE V2 WOMEN'S AIR JACKET BLACK BLACK L</t>
  </si>
  <si>
    <t>ELOISE V2 WOMEN'S AIR JACKET BLACK BLACK M</t>
  </si>
  <si>
    <t>ELOISE V2 WOMEN'S AIR JACKET BLACK BLACK S</t>
  </si>
  <si>
    <t>ELOISE V2 WOMEN'S AIR JACKET BLACK BLACKXL</t>
  </si>
  <si>
    <t>ELOISE V2 WOMEN'S AIR JACKET BLACK BLACKXS</t>
  </si>
  <si>
    <t>ELOISE V2 WOMEN'S AIR JACKET SAGE DARK GRAY L</t>
  </si>
  <si>
    <t>ELOISE V2 WOMEN'S AIR JACKET SAGE DARK GRAY M</t>
  </si>
  <si>
    <t>ELOISE V2 WOMEN'S AIR JACKET SAGE DARK GRAY S</t>
  </si>
  <si>
    <t>ELOISE V2 WOMEN'S AIR JACKET SAGE DARK GRAYXL</t>
  </si>
  <si>
    <t>ELOISE V2 WOMEN'S AIR JACKET SAGE DARK GRAYXS</t>
  </si>
  <si>
    <t>T SP-5 RIDEKNIT PANTS BLACK BLACK L</t>
  </si>
  <si>
    <t>T SP-5 RIDEKNIT PANTS BLACK BLACK M</t>
  </si>
  <si>
    <t>T SP-5 RIDEKNIT PANTS BLACK BLACK S</t>
  </si>
  <si>
    <t>T SP-5 RIDEKNIT PANTS BLACK BLACKXL</t>
  </si>
  <si>
    <t>PANT RAMJET BK 3X</t>
  </si>
  <si>
    <t>PANT RAMJET BK 4X</t>
  </si>
  <si>
    <t xml:space="preserve">PANT RAMJET BK L </t>
  </si>
  <si>
    <t xml:space="preserve">PANT RAMJET BK M </t>
  </si>
  <si>
    <t xml:space="preserve">PANT RAMJET BK S </t>
  </si>
  <si>
    <t>PANT RAMJET BK XL</t>
  </si>
  <si>
    <t>PANT RAMJET BK XXL</t>
  </si>
  <si>
    <t xml:space="preserve">PANT RAMJET B/R/W 3X </t>
  </si>
  <si>
    <t xml:space="preserve">PANT RAMJET B/R/W 4X </t>
  </si>
  <si>
    <t>PANT RAMJET B/R/W L</t>
  </si>
  <si>
    <t>PANT RAMJET B/R/W M</t>
  </si>
  <si>
    <t>PANT RAMJET B/R/W S</t>
  </si>
  <si>
    <t xml:space="preserve">PANT RAMJET B/R/W XL </t>
  </si>
  <si>
    <t xml:space="preserve">PANT RAMJET B/R/W XXL </t>
  </si>
  <si>
    <t>PANT A-10 AIR BK 3X</t>
  </si>
  <si>
    <t>PANT A-10 AIR BK 4X</t>
  </si>
  <si>
    <t xml:space="preserve">PANT A-10 AIR BK L </t>
  </si>
  <si>
    <t xml:space="preserve">PANT A-10 AIR BK M </t>
  </si>
  <si>
    <t xml:space="preserve">PANT A-10 AIR BK S </t>
  </si>
  <si>
    <t>PANT A-10 AIR BK XL</t>
  </si>
  <si>
    <t>VICTORY DENIM PANTS RINSE 28</t>
  </si>
  <si>
    <t>VICTORY DENIM PANTS RINSE 30</t>
  </si>
  <si>
    <t>VICTORY DENIM PANTS RINSE 32</t>
  </si>
  <si>
    <t>VICTORY DENIM PANTS RINSE 34</t>
  </si>
  <si>
    <t>VICTORY DENIM PANTS RINSE 36</t>
  </si>
  <si>
    <t>VICTORY DENIM PANTS RINSE 38</t>
  </si>
  <si>
    <t>VICTORY DENIM PANTS RINSE 40</t>
  </si>
  <si>
    <t>MERC DENIM PANTS MID TONE 28</t>
  </si>
  <si>
    <t>MERC DENIM PANTS MID TONE 30</t>
  </si>
  <si>
    <t>MERC DENIM PANTS MID TONE 32</t>
  </si>
  <si>
    <t>MERC DENIM PANTS MID TONE 34</t>
  </si>
  <si>
    <t>MERC DENIM PANTS MID TONE 36</t>
  </si>
  <si>
    <t>MERC DENIM PANTS MID TONE 38</t>
  </si>
  <si>
    <t>MERC DENIM PANTS MID TONE 40</t>
  </si>
  <si>
    <t xml:space="preserve">MERC DENIM PANTS RINSE 28 </t>
  </si>
  <si>
    <t xml:space="preserve">MERC DENIM PANTS RINSE 30 </t>
  </si>
  <si>
    <t xml:space="preserve">MERC DENIM PANTS RINSE 32 </t>
  </si>
  <si>
    <t xml:space="preserve">MERC DENIM PANTS RINSE 34 </t>
  </si>
  <si>
    <t xml:space="preserve">MERC DENIM PANTS RINSE 36 </t>
  </si>
  <si>
    <t xml:space="preserve">MERC DENIM PANTS RINSE 38 </t>
  </si>
  <si>
    <t xml:space="preserve">MERC DENIM PANTS RINSE 40 </t>
  </si>
  <si>
    <t>PANT MOTOCHINO V2 BL 28</t>
  </si>
  <si>
    <t>PANT MOTOCHINO V2 BL 30</t>
  </si>
  <si>
    <t>PANT MOTOCHINO V2 BL 31</t>
  </si>
  <si>
    <t>PANT MOTOCHINO V2 BL 32</t>
  </si>
  <si>
    <t>PANT MOTOCHINO V2 BL 33</t>
  </si>
  <si>
    <t>PANT MOTOCHINO V2 BL 34</t>
  </si>
  <si>
    <t>PANT MOTOCHINO V2 BL 36</t>
  </si>
  <si>
    <t>PANT MOTOCHINO V2 BL 38</t>
  </si>
  <si>
    <t>PANT MOTOCHINO V2 BL 40</t>
  </si>
  <si>
    <t xml:space="preserve">COPPER 2 DENIM PANTS BLK 28 </t>
  </si>
  <si>
    <t xml:space="preserve">COPPER 2 DENIM PANTS BLK 30 </t>
  </si>
  <si>
    <t xml:space="preserve">COPPER 2 DENIM PANTS BLK 32 </t>
  </si>
  <si>
    <t xml:space="preserve">COPPER 2 DENIM PANTS BLK 34 </t>
  </si>
  <si>
    <t xml:space="preserve">COPPER 2 DENIM PANTS BLK 36 </t>
  </si>
  <si>
    <t xml:space="preserve">COPPER 2 DENIM PANTS BLK 38 </t>
  </si>
  <si>
    <t xml:space="preserve">COPPER 2 DENIM PANTS BLK 40 </t>
  </si>
  <si>
    <t xml:space="preserve">COPPER 2 DENIM PANTS RINSE 28 </t>
  </si>
  <si>
    <t xml:space="preserve">COPPER 2 DENIM PANTS RINSE 30 </t>
  </si>
  <si>
    <t xml:space="preserve">COPPER 2 DENIM PANTS RINSE 32 </t>
  </si>
  <si>
    <t xml:space="preserve">COPPER 2 DENIM PANTS RINSE 34 </t>
  </si>
  <si>
    <t xml:space="preserve">COPPER 2 DENIM PANTS RINSE 36 </t>
  </si>
  <si>
    <t xml:space="preserve">COPPER 2 DENIM PANTS RINSE 38 </t>
  </si>
  <si>
    <t xml:space="preserve">COPPER 2 DENIM PANTS RINSE 40 </t>
  </si>
  <si>
    <t xml:space="preserve">COPPER 2 DENIM PANTS LIGHT 28 </t>
  </si>
  <si>
    <t xml:space="preserve">COPPER 2 DENIM PANTS LIGHT 30 </t>
  </si>
  <si>
    <t xml:space="preserve">COPPER 2 DENIM PANTS LIGHT 32 </t>
  </si>
  <si>
    <t xml:space="preserve">COPPER 2 DENIM PANTS LIGHT 34 </t>
  </si>
  <si>
    <t xml:space="preserve">COPPER 2 DENIM PANTS LIGHT 36 </t>
  </si>
  <si>
    <t xml:space="preserve">COPPER 2 DENIM PANTS LIGHT 38 </t>
  </si>
  <si>
    <t xml:space="preserve">COPPER 2 DENIM PANTS LIGHT 40 </t>
  </si>
  <si>
    <t>PANT 4W WAKE BK/BK 2X</t>
  </si>
  <si>
    <t xml:space="preserve">PANT 4W WAKE BK/BK L </t>
  </si>
  <si>
    <t xml:space="preserve">PANT 4W WAKE BK/BK M </t>
  </si>
  <si>
    <t xml:space="preserve">PANT 4W WAKE BK/BK S </t>
  </si>
  <si>
    <t>PANT 4W WAKE BK/BK XL</t>
  </si>
  <si>
    <t>MAYRA WOMEN'S TECH RIDING PANTS BUILT WITH KEVLAR® RINSE BLUE24</t>
  </si>
  <si>
    <t>MAYRA WOMEN'S TECH RIDING PANTS BUILT WITH KEVLAR® RINSE BLUE26</t>
  </si>
  <si>
    <t>MAYRA WOMEN'S TECH RIDING PANTS BUILT WITH KEVLAR® RINSE BLUE27</t>
  </si>
  <si>
    <t>MAYRA WOMEN'S TECH RIDING PANTS BUILT WITH KEVLAR® RINSE BLUE28</t>
  </si>
  <si>
    <t>MAYRA WOMEN'S TECH RIDING PANTS BUILT WITH KEVLAR® RINSE BLUE29</t>
  </si>
  <si>
    <t>MAYRA WOMEN'S TECH RIDING PANTS BUILT WITH KEVLAR® RINSE BLUE30</t>
  </si>
  <si>
    <t>MAYRA WOMEN'S TECH RIDING PANTS BUILT WITH KEVLAR® RINSE BLUE31</t>
  </si>
  <si>
    <t>MAYRA WOMEN'S TECH RIDING PANTS BUILT WITH KEVLAR® RINSE BLUE32</t>
  </si>
  <si>
    <t>MAYRA WOMEN'S TECH RIDING PANTS BUILT WITH KEVLAR® RINSE BLUE34</t>
  </si>
  <si>
    <t>PANT 4W COURT DEN DK 24</t>
  </si>
  <si>
    <t>PANT 4W COURT DEN DK 26</t>
  </si>
  <si>
    <t>PANT 4W COURT DEN DK 27</t>
  </si>
  <si>
    <t>PANT 4W COURT DEN DK 28</t>
  </si>
  <si>
    <t>PANT 4W COURT DEN DK 29</t>
  </si>
  <si>
    <t>PANT 4W COURT DEN DK 30</t>
  </si>
  <si>
    <t>PANT 4W COURT DEN DK 31</t>
  </si>
  <si>
    <t>PANT 4W COURT DEN DK 32</t>
  </si>
  <si>
    <t>PANT 4W COURT DEN DK 34</t>
  </si>
  <si>
    <t>ALYSSA WOMEN'S TECH RIDING DENIM BLACK RINSE24</t>
  </si>
  <si>
    <t>ALYSSA WOMEN'S TECH RIDING DENIM BLACK RINSE26</t>
  </si>
  <si>
    <t>ALYSSA WOMEN'S TECH RIDING DENIM BLACK RINSE27</t>
  </si>
  <si>
    <t>ALYSSA WOMEN'S TECH RIDING DENIM BLACK RINSE28</t>
  </si>
  <si>
    <t>ALYSSA WOMEN'S TECH RIDING DENIM BLACK RINSE29</t>
  </si>
  <si>
    <t>ALYSSA WOMEN'S TECH RIDING DENIM BLACK RINSE30</t>
  </si>
  <si>
    <t>ALYSSA WOMEN'S TECH RIDING DENIM BLACK RINSE31</t>
  </si>
  <si>
    <t>ALYSSA WOMEN'S TECH RIDING DENIM BLACK RINSE32</t>
  </si>
  <si>
    <t>ALYSSA WOMEN'S TECH RIDING DENIM BLACK RINSE34</t>
  </si>
  <si>
    <t>ALYSSA WOMEN'S TECH RIDING DENIM MID BLUE24</t>
  </si>
  <si>
    <t>ALYSSA WOMEN'S TECH RIDING DENIM MID BLUE26</t>
  </si>
  <si>
    <t>ALYSSA WOMEN'S TECH RIDING DENIM MID BLUE27</t>
  </si>
  <si>
    <t>ALYSSA WOMEN'S TECH RIDING DENIM MID BLUE28</t>
  </si>
  <si>
    <t>ALYSSA WOMEN'S TECH RIDING DENIM MID BLUE29</t>
  </si>
  <si>
    <t>ALYSSA WOMEN'S TECH RIDING DENIM MID BLUE30</t>
  </si>
  <si>
    <t>ALYSSA WOMEN'S TECH RIDING DENIM MID BLUE31</t>
  </si>
  <si>
    <t>ALYSSA WOMEN'S TECH RIDING DENIM MID BLUE32</t>
  </si>
  <si>
    <t>ALYSSA WOMEN'S TECH RIDING DENIM MID BLUE34</t>
  </si>
  <si>
    <t>PNT 4W BANSHEE LONG B L</t>
  </si>
  <si>
    <t>PNT 4W BANSHEE LONG B M</t>
  </si>
  <si>
    <t>PNT 4W BANSHEE LONG B S</t>
  </si>
  <si>
    <t>IRIA WOMEN'S LEGGINGS BLACK L</t>
  </si>
  <si>
    <t>IRIA WOMEN'S LEGGINGS BLACK M</t>
  </si>
  <si>
    <t>IRIA WOMEN'S LEGGINGS BLACK S</t>
  </si>
  <si>
    <t>IRIA WOMEN'S LEGGINGS BLACKXL</t>
  </si>
  <si>
    <t>IRIA WOMEN'S LEGGINGS BLACKXS</t>
  </si>
  <si>
    <t>IRIA WOMEN'S LEGGINGS MILITARY GREEN L</t>
  </si>
  <si>
    <t>IRIA WOMEN'S LEGGINGS MILITARY GREEN M</t>
  </si>
  <si>
    <t>IRIA WOMEN'S LEGGINGS MILITARY GREEN S</t>
  </si>
  <si>
    <t>IRIA WOMEN'S LEGGINGS MILITARY GREENXL</t>
  </si>
  <si>
    <t>IRIA WOMEN'S LEGGINGS MILITARY GREENXS</t>
  </si>
  <si>
    <t>BANSHEE WOMEN'S LEGGINGS BLK L</t>
  </si>
  <si>
    <t>BANSHEE WOMEN'S LEGGINGS BLK M</t>
  </si>
  <si>
    <t xml:space="preserve">BANSHEE WOMEN'S LEGGINGS BLK S </t>
  </si>
  <si>
    <t xml:space="preserve">BANSHEE WOMEN'S LEGGINGS BLK XS </t>
  </si>
  <si>
    <t>BANSHEE WOMEN'S LEGGINGS VETIVER L</t>
  </si>
  <si>
    <t>BANSHEE WOMEN'S LEGGINGS VETIVER M</t>
  </si>
  <si>
    <t>BANSHEE WOMEN'S LEGGINGS VETIVER S</t>
  </si>
  <si>
    <t>BANSHEE WOMEN'S LEGGINGS VETIVERXL</t>
  </si>
  <si>
    <t>BANSHEE WOMEN'S LEGGINGS VETIVERXS</t>
  </si>
  <si>
    <t>BANSHEE WOMEN'S LEGGINGS MELANGE GRAY L</t>
  </si>
  <si>
    <t>BANSHEE WOMEN'S LEGGINGS MELANGE GRAY M</t>
  </si>
  <si>
    <t>BANSHEE WOMEN'S LEGGINGS MELANGE GRAY S</t>
  </si>
  <si>
    <t>BANSHEE WOMEN'S LEGGINGS MELANGE GRAYXL</t>
  </si>
  <si>
    <t>BANSHEE WOMEN'S LEGGINGS MELANGE GRAYXS</t>
  </si>
  <si>
    <t xml:space="preserve">GLOVE CRAZY 8 BK/BK 2X </t>
  </si>
  <si>
    <t xml:space="preserve">GLOVE CRAZY 8 BK/BK 3X </t>
  </si>
  <si>
    <t>GLOVE CRAZY 8 BK/BK L</t>
  </si>
  <si>
    <t>GLOVE CRAZY 8 BK/BK M</t>
  </si>
  <si>
    <t>GLOVE CRAZY 8 BK/BK S</t>
  </si>
  <si>
    <t xml:space="preserve">GLOVE CRAZY 8 BK/BK XL </t>
  </si>
  <si>
    <t>GLOVE CRAZY 8 BRWN/BK L</t>
  </si>
  <si>
    <t>GLOVE CRAZY 8 BRWN/BK M</t>
  </si>
  <si>
    <t>GLOVE CRAZY 8 BRWN/BK S</t>
  </si>
  <si>
    <t>GARETH LEATHER GLOVE BLACK L</t>
  </si>
  <si>
    <t>GARETH LEATHER GLOVE BLACK M</t>
  </si>
  <si>
    <t>GARETH LEATHER GLOVE BLACK S</t>
  </si>
  <si>
    <t>GARETH LEATHER GLOVE BLACKXL</t>
  </si>
  <si>
    <t>STELLA SHORE GLOVE BLK/FUS XS</t>
  </si>
  <si>
    <t>STELLA SHORE GLOVE BLK/WHT L</t>
  </si>
  <si>
    <t>STELLA SHORE GLOVE BLK/WHT XL</t>
  </si>
  <si>
    <t>STELLA SHORE GLOVE BLK/WHT XS</t>
  </si>
  <si>
    <t>STELLA SP X AIR CARBON V2 GLOVES BKFU L</t>
  </si>
  <si>
    <t>STELLA SP X AIR CARBON V2 GLOVES BKFU M</t>
  </si>
  <si>
    <t>STELLA SP X AIR CARBON V2 GLOVES BKFU S</t>
  </si>
  <si>
    <t>STELLA SP X AIR CARBON V2 GLOVES BKAN L</t>
  </si>
  <si>
    <t>STELLA SP X AIR CARBON V2 GLOVES BKAN M</t>
  </si>
  <si>
    <t>STELLA SP X AIR CARBON V2 GLOVES BKAN S</t>
  </si>
  <si>
    <t>STELLA SP X AIR CARBON V2 GLOVES BKTL L</t>
  </si>
  <si>
    <t>STELLA SP X AIR CARBON V2 GLOVES BKTL M</t>
  </si>
  <si>
    <t>STELLA SP X AIR CARBON V2 GLOVES BKTL S</t>
  </si>
  <si>
    <t>GLOVE 4W FASTER BK/BK L</t>
  </si>
  <si>
    <t>GLOVE 4W FASTER BK/BK M</t>
  </si>
  <si>
    <t>GLOVE 4W FASTER BK/BK S</t>
  </si>
  <si>
    <t xml:space="preserve">GLOVE 4W SMX-2 AC BK L </t>
  </si>
  <si>
    <t xml:space="preserve">GLOVE 4W SMX-2 AC BK M </t>
  </si>
  <si>
    <t xml:space="preserve">GLOVE 4W SMX-2 AC BK S </t>
  </si>
  <si>
    <t>GLOVE 4W SMX-2 AC BK XS</t>
  </si>
  <si>
    <t>GLOVE 4W SMX-2 AC BWP L</t>
  </si>
  <si>
    <t>GLOVE 4W SMX-2 AC BWP M</t>
  </si>
  <si>
    <t>GLOVE 4W SMX-2 AC BWP S</t>
  </si>
  <si>
    <t>STELLA SP-1 V2 GLOVE BK L</t>
  </si>
  <si>
    <t>STELLA SP-1 V2 GLOVE BK M</t>
  </si>
  <si>
    <t>STELLA SP-1 V2 GLOVE BK S</t>
  </si>
  <si>
    <t xml:space="preserve">STELLA SP-1 V2 GLOVE BK XL </t>
  </si>
  <si>
    <t xml:space="preserve">STELLA SP-1 V2 GLOVE BK XS </t>
  </si>
  <si>
    <t xml:space="preserve">STELLA SP-1 V2 GLOVE BWR L </t>
  </si>
  <si>
    <t xml:space="preserve">STELLA SP-1 V2 GLOVE BWR M </t>
  </si>
  <si>
    <t xml:space="preserve">STELLA SP-1 V2 GLOVE BWR S </t>
  </si>
  <si>
    <t>STELLA SP-1 V2 GLOVE BWR XL</t>
  </si>
  <si>
    <t>STELLA SP-1 V2 GLOVE BWR XS</t>
  </si>
  <si>
    <t xml:space="preserve">GLOVE 4W SP-2 V2 B/P L </t>
  </si>
  <si>
    <t xml:space="preserve">GLOVE 4W SP-2 V2 B/P M </t>
  </si>
  <si>
    <t xml:space="preserve">GLOVE 4W SP-2 V2 B/P S </t>
  </si>
  <si>
    <t>GLOVE 4W SP-2 V2 B/P XL</t>
  </si>
  <si>
    <t>GLOVE 4W SP-2 V2 B/P XS</t>
  </si>
  <si>
    <t>GLOVE 4W SP-2 V2 BK L</t>
  </si>
  <si>
    <t>GLOVE 4W SP-2 V2 BK M</t>
  </si>
  <si>
    <t>GLOVE 4W SP-2 V2 BK S</t>
  </si>
  <si>
    <t xml:space="preserve">GLOVE 4W SP-2 V2 BK XL </t>
  </si>
  <si>
    <t xml:space="preserve">GLOVE 4W SP-2 V2 BK XS </t>
  </si>
  <si>
    <t>STELLA SP-8 V3 GLOVES BLACK BLACK L</t>
  </si>
  <si>
    <t>STELLA SP-8 V3 GLOVES BLACK BLACK M</t>
  </si>
  <si>
    <t>STELLA SP-8 V3 GLOVES BLACK BLACK S</t>
  </si>
  <si>
    <t>STELLA SP-8 V3 GLOVES BLACK BLACKXL</t>
  </si>
  <si>
    <t>STELLA SP-8 V3 GLOVES BLACK BLACKXS</t>
  </si>
  <si>
    <t>STELLA SP-8 V3 GLOVES BLACK WHITE L</t>
  </si>
  <si>
    <t>STELLA SP-8 V3 GLOVES BLACK WHITE M</t>
  </si>
  <si>
    <t>STELLA SP-8 V3 GLOVES BLACK WHITE S</t>
  </si>
  <si>
    <t>STELLA SP-8 V3 GLOVES BLACK WHITEXL</t>
  </si>
  <si>
    <t>STELLA SP-8 V3 GLOVES BLACK WHITEXS</t>
  </si>
  <si>
    <t>STELLA SP-8 V3 GLOVES BLACK WHITE DIVA PINK L</t>
  </si>
  <si>
    <t>STELLA SP-8 V3 GLOVES BLACK WHITE DIVA PINK M</t>
  </si>
  <si>
    <t>STELLA SP-8 V3 GLOVES BLACK WHITE DIVA PINK S</t>
  </si>
  <si>
    <t>STELLA SP-8 V3 GLOVES BLACK WHITE DIVA PINKXL</t>
  </si>
  <si>
    <t>STELLA SP-8 V3 GLOVES BLACK WHITE DIVA PINKXS</t>
  </si>
  <si>
    <t>STELLA KALEA LEATHER GLOVES BLACK BLACK L</t>
  </si>
  <si>
    <t>STELLA KALEA LEATHER GLOVES BLACK BLACK M</t>
  </si>
  <si>
    <t>STELLA KALEA LEATHER GLOVES BLACK BLACK S</t>
  </si>
  <si>
    <t>STELLA KALEA LEATHER GLOVES BLACK BLACKXL</t>
  </si>
  <si>
    <t>STELLA KALEA LEATHER GLOVES BLACK BLACKXS</t>
  </si>
  <si>
    <t>STELLA KALEA LEATHER GLOVES BLACK DIVA PINK L</t>
  </si>
  <si>
    <t>STELLA KALEA LEATHER GLOVES BLACK DIVA PINK M</t>
  </si>
  <si>
    <t>STELLA KALEA LEATHER GLOVES BLACK DIVA PINK S</t>
  </si>
  <si>
    <t>STELLA KALEA LEATHER GLOVES BLACK DIVA PINKXL</t>
  </si>
  <si>
    <t>STELLA KALEA LEATHER GLOVES BLACK DIVA PINKXS</t>
  </si>
  <si>
    <t>C-1 V2 GORE WINDSTOPPER GLOVE BLK S</t>
  </si>
  <si>
    <t>SMX-1 DRYSTAR GLOVES BLACK RED FLUO L</t>
  </si>
  <si>
    <t>SMX-1 DRYSTAR GLOVES BLACK RED FLUO M</t>
  </si>
  <si>
    <t>SMX-1 DRYSTAR GLOVES BLACK RED FLUO S</t>
  </si>
  <si>
    <t>SMX-1 DRYSTAR GLOVES BLACK RED FLUOXL</t>
  </si>
  <si>
    <t>SMX-1 DRYSTAR GLOVES BLACK BLACK L</t>
  </si>
  <si>
    <t>SMX-1 DRYSTAR GLOVES BLACK BLACK M</t>
  </si>
  <si>
    <t>SMX-1 DRYSTAR GLOVES BLACK BLACK S</t>
  </si>
  <si>
    <t>SMX-1 DRYSTAR GLOVES BLACK BLACKXL</t>
  </si>
  <si>
    <t>SMX-1 DRYSTAR GLOVES BLACK WHITE L</t>
  </si>
  <si>
    <t>SMX-1 DRYSTAR GLOVES BLACK WHITE M</t>
  </si>
  <si>
    <t>SMX-1 DRYSTAR GLOVES BLACK WHITE S</t>
  </si>
  <si>
    <t>SMX-1 DRYSTAR GLOVES BLACK WHITEXL</t>
  </si>
  <si>
    <t>XT-5 GORE-TEX GLOVES BLACK L</t>
  </si>
  <si>
    <t>3521524-10-L</t>
  </si>
  <si>
    <t>XT-5 GORE-TEX GLOVES BLACK M</t>
  </si>
  <si>
    <t>3521524-10-M</t>
  </si>
  <si>
    <t>XT-5 GORE-TEX GLOVES BLACK S</t>
  </si>
  <si>
    <t>3521524-10-S</t>
  </si>
  <si>
    <t>XT-5 GORE-TEX GLOVES BLACKXL</t>
  </si>
  <si>
    <t xml:space="preserve">JET ROAD V2 GORE-TEX GLOVE GLOVE JET ROAD BK 2XL </t>
  </si>
  <si>
    <t>JET ROAD V2 GORE-TEX GLOVE GLOVE JET ROAD BK 3XL</t>
  </si>
  <si>
    <t xml:space="preserve">JET ROAD V2 GORE-TEX GLOVE GLOVE JET ROAD BK L </t>
  </si>
  <si>
    <t xml:space="preserve">JET ROAD V2 GORE-TEX GLOVE GLOVE JET ROAD BK M </t>
  </si>
  <si>
    <t>JET ROAD V2 GORE-TEX GLOVE GLOVE JET ROAD BK S</t>
  </si>
  <si>
    <t>HYDE XT DRYSTAR XF GLOVES BLACK BLACK L</t>
  </si>
  <si>
    <t>HYDE XT DRYSTAR XF GLOVES BLACK BLACK M</t>
  </si>
  <si>
    <t>HYDE XT DRYSTAR XF GLOVES BLACK BLACK S</t>
  </si>
  <si>
    <t>HYDE XT DRYSTAR XF GLOVES BLACK BLACKXL</t>
  </si>
  <si>
    <t>HYDE XT DRYSTAR XF GLOVES BLACK BRIGHT RED L</t>
  </si>
  <si>
    <t>HYDE XT DRYSTAR XF GLOVES BLACK BRIGHT RED M</t>
  </si>
  <si>
    <t>HYDE XT DRYSTAR XF GLOVES BLACK BRIGHT RED S</t>
  </si>
  <si>
    <t>HYDE XT DRYSTAR XF GLOVES BLACK BRIGHT REDXL</t>
  </si>
  <si>
    <t>HYDE XT DRYSTAR XF GLOVES FIRE RED BLACK L</t>
  </si>
  <si>
    <t>HYDE XT DRYSTAR XF GLOVES FIRE RED BLACK M</t>
  </si>
  <si>
    <t>HYDE XT DRYSTAR XF GLOVES FIRE RED BLACK S</t>
  </si>
  <si>
    <t>HYDE XT DRYSTAR XF GLOVES FIRE RED BLACKXL</t>
  </si>
  <si>
    <t>GLOVE WR-1 V2 GTX BK 3X</t>
  </si>
  <si>
    <t xml:space="preserve">GLOVE WR-1 V2 GTX BK L </t>
  </si>
  <si>
    <t xml:space="preserve">GLOVE WR-1 V2 GTX BK M </t>
  </si>
  <si>
    <t xml:space="preserve">GLOVE WR-1 V2 GTX BK S </t>
  </si>
  <si>
    <t>GLOVE WR-1 V2 GTX BK XL</t>
  </si>
  <si>
    <t>GLOVE WR-1 V2 GTX BK 2X</t>
  </si>
  <si>
    <t>TOURER W-6 DRYSTAR GLOVES BK 2X</t>
  </si>
  <si>
    <t>TOURER W-6 DRYSTAR GLOVES BK 3XL</t>
  </si>
  <si>
    <t xml:space="preserve">TOURER W-6 DRYSTAR GLOVES BK L </t>
  </si>
  <si>
    <t xml:space="preserve">TOURER W-6 DRYSTAR GLOVES BK M </t>
  </si>
  <si>
    <t xml:space="preserve">TOURER W-6 DRYSTAR GLOVES BK S </t>
  </si>
  <si>
    <t>TOURER W-6 DRYSTAR GLOVES BK XL</t>
  </si>
  <si>
    <t>BOULDER GORE-TEX® GLOVES WITH GORE GRIP TECHNOLOGY BLACK BLACK L</t>
  </si>
  <si>
    <t>BOULDER GORE-TEX® GLOVES WITH GORE GRIP TECHNOLOGY BLACK BLACK M</t>
  </si>
  <si>
    <t>BOULDER GORE-TEX® GLOVES WITH GORE GRIP TECHNOLOGY BLACK BLACK S</t>
  </si>
  <si>
    <t>BOULDER GORE-TEX® GLOVES WITH GORE GRIP TECHNOLOGY BLACK BLACKXL</t>
  </si>
  <si>
    <t>TOURER W-7 V2 DRYSTAR GLOVES BLACK L</t>
  </si>
  <si>
    <t>3525924-10-L</t>
  </si>
  <si>
    <t>TOURER W-7 V2 DRYSTAR GLOVES BLACK M</t>
  </si>
  <si>
    <t>3525924-10-M</t>
  </si>
  <si>
    <t>TOURER W-7 V2 DRYSTAR GLOVES BLACK S</t>
  </si>
  <si>
    <t>3525924-10-S</t>
  </si>
  <si>
    <t>TOURER W-7 V2 DRYSTAR GLOVES BLACKXL</t>
  </si>
  <si>
    <t>TOURER W-7 V2 DRYSTAR GLOVES BLACK DARK GRAY L</t>
  </si>
  <si>
    <t>3525924-111-L</t>
  </si>
  <si>
    <t>TOURER W-7 V2 DRYSTAR GLOVES BLACK DARK GRAY M</t>
  </si>
  <si>
    <t>3525924-111-M</t>
  </si>
  <si>
    <t>TOURER W-7 V2 DRYSTAR GLOVES BLACK DARK GRAY S</t>
  </si>
  <si>
    <t>3525924-111-S</t>
  </si>
  <si>
    <t>TOURER W-7 V2 DRYSTAR GLOVES BLACK DARK GRAYXL</t>
  </si>
  <si>
    <t xml:space="preserve">GLOVE PATRON GTX BK 2X </t>
  </si>
  <si>
    <t xml:space="preserve">GLOVE PATRON GTX BK 3X </t>
  </si>
  <si>
    <t>GLOVE PATRON GTX BK L</t>
  </si>
  <si>
    <t>GLOVE PATRON GTX BK M</t>
  </si>
  <si>
    <t>GLOVE PATRON GTX BK S</t>
  </si>
  <si>
    <t xml:space="preserve">GLOVE PATRON GTX BK XL </t>
  </si>
  <si>
    <t xml:space="preserve">GLOVE BELIZE DS BGR 2X </t>
  </si>
  <si>
    <t xml:space="preserve">GLOVE BELIZE DS BGR 3X </t>
  </si>
  <si>
    <t>GLOVE BELIZE DS BGR L</t>
  </si>
  <si>
    <t>GLOVE BELIZE DS BGR M</t>
  </si>
  <si>
    <t>GLOVE BELIZE DS BGR S</t>
  </si>
  <si>
    <t xml:space="preserve">GLOVE BELIZE DS BGR XL </t>
  </si>
  <si>
    <t xml:space="preserve">GLOVE BELIZE DS BBR 2X </t>
  </si>
  <si>
    <t xml:space="preserve">GLOVE BELIZE DS BBR 3X </t>
  </si>
  <si>
    <t>GLOVE BELIZE DS BBR L</t>
  </si>
  <si>
    <t>GLOVE BELIZE DS BBR M</t>
  </si>
  <si>
    <t>GLOVE BELIZE DS BBR S</t>
  </si>
  <si>
    <t xml:space="preserve">GLOVE BELIZE DS BBR XL </t>
  </si>
  <si>
    <t>BOGOTA' DRYSTAR XF GLOVES BLACK BLACK L</t>
  </si>
  <si>
    <t>BOGOTA' DRYSTAR XF GLOVES BLACK BLACK M</t>
  </si>
  <si>
    <t>BOGOTA' DRYSTAR XF GLOVES BLACK BLACK S</t>
  </si>
  <si>
    <t>BOGOTA' DRYSTAR XF GLOVES BLACK BLACKXL</t>
  </si>
  <si>
    <t>GLOVE SMX Z DS B/R 3X</t>
  </si>
  <si>
    <t xml:space="preserve">GLOVE SMX Z DS B/R L </t>
  </si>
  <si>
    <t xml:space="preserve">GLOVE SMX Z DS B/R M </t>
  </si>
  <si>
    <t xml:space="preserve">GLOVE SMX Z DS B/R S </t>
  </si>
  <si>
    <t>GLOVE SMX Z DS B/R XL</t>
  </si>
  <si>
    <t>GLOVE SMX Z DS B/R 2X</t>
  </si>
  <si>
    <t xml:space="preserve">GLOVE SMX Z DS BK 3X </t>
  </si>
  <si>
    <t>GLOVE SMX Z DS BK L</t>
  </si>
  <si>
    <t>GLOVE SMX Z DS BK M</t>
  </si>
  <si>
    <t>GLOVE SMX Z DS BK S</t>
  </si>
  <si>
    <t xml:space="preserve">GLOVE SMX Z DS BK XL </t>
  </si>
  <si>
    <t xml:space="preserve">GLOVE SMX Z DS BK 2X </t>
  </si>
  <si>
    <t>GLOVE SMX Z DS B/W/R 3X</t>
  </si>
  <si>
    <t xml:space="preserve">GLOVE SMX Z DS B/W/R L </t>
  </si>
  <si>
    <t xml:space="preserve">GLOVE SMX Z DS B/W/R M </t>
  </si>
  <si>
    <t xml:space="preserve">GLOVE SMX Z DS B/W/R S </t>
  </si>
  <si>
    <t>GLOVE SMX Z DS B/W/R XL</t>
  </si>
  <si>
    <t>GLOVE SMX Z DS B/W/R 2X</t>
  </si>
  <si>
    <t>GLOVE ANDES OUTDRY BK L</t>
  </si>
  <si>
    <t>GLOVE ANDES OUTDRY BK M</t>
  </si>
  <si>
    <t>GLOVE ANDES OUTDRY BK S</t>
  </si>
  <si>
    <t>ANDES V3 DRYSTAR GLOVE BLACK DARK BLUE L</t>
  </si>
  <si>
    <t>ANDES V3 DRYSTAR GLOVE BLACK DARK BLUE M</t>
  </si>
  <si>
    <t>ANDES V3 DRYSTAR GLOVE BLACK DARK BLUE S</t>
  </si>
  <si>
    <t>ANDES V3 DRYSTAR GLOVE BLACK DARK BLUEXL</t>
  </si>
  <si>
    <t>S-MAX DRYSTAR GLOVES B/R 2X</t>
  </si>
  <si>
    <t>S-MAX DRYSTAR GLOVES B/R 3X</t>
  </si>
  <si>
    <t xml:space="preserve">S-MAX DRYSTAR GLOVES B/R L </t>
  </si>
  <si>
    <t xml:space="preserve">S-MAX DRYSTAR GLOVES B/R M </t>
  </si>
  <si>
    <t xml:space="preserve">S-MAX DRYSTAR GLOVES B/R S </t>
  </si>
  <si>
    <t>S-MAX DRYSTAR GLOVES B/R XL</t>
  </si>
  <si>
    <t>S-MAX DRYSTAR GLOVES B/G 2X</t>
  </si>
  <si>
    <t>S-MAX DRYSTAR GLOVES B/G 3X</t>
  </si>
  <si>
    <t xml:space="preserve">S-MAX DRYSTAR GLOVES B/G L </t>
  </si>
  <si>
    <t xml:space="preserve">S-MAX DRYSTAR GLOVES B/G M </t>
  </si>
  <si>
    <t xml:space="preserve">S-MAX DRYSTAR GLOVES B/G S </t>
  </si>
  <si>
    <t>S-MAX DRYSTAR GLOVES B/G XL</t>
  </si>
  <si>
    <t>S-MAX DRYSTAR GLOVES B/W 2X</t>
  </si>
  <si>
    <t>S-MAX DRYSTAR GLOVES B/W 3X</t>
  </si>
  <si>
    <t xml:space="preserve">S-MAX DRYSTAR GLOVES B/W L </t>
  </si>
  <si>
    <t xml:space="preserve">S-MAX DRYSTAR GLOVES B/W M </t>
  </si>
  <si>
    <t xml:space="preserve">S-MAX DRYSTAR GLOVES B/W S </t>
  </si>
  <si>
    <t>S-MAX DRYSTAR GLOVES B/W XL</t>
  </si>
  <si>
    <t>S-MAX DRYSTAR GLOVES B/Y 2X</t>
  </si>
  <si>
    <t>S-MAX DRYSTAR GLOVES B/Y 3X</t>
  </si>
  <si>
    <t xml:space="preserve">S-MAX DRYSTAR GLOVES B/Y L </t>
  </si>
  <si>
    <t xml:space="preserve">S-MAX DRYSTAR GLOVES B/Y M </t>
  </si>
  <si>
    <t xml:space="preserve">S-MAX DRYSTAR GLOVES B/Y S </t>
  </si>
  <si>
    <t>S-MAX DRYSTAR GLOVES B/Y XL</t>
  </si>
  <si>
    <t xml:space="preserve">T-SP W DRYSTAR GLOVE BLK S </t>
  </si>
  <si>
    <t>T-SP W DRYSTAR GLOVE BLK/RED L</t>
  </si>
  <si>
    <t xml:space="preserve">T-SP W DRYSTAR GLOVE BLK/RED S </t>
  </si>
  <si>
    <t xml:space="preserve">T-SP W DRYSTAR GLOVE BLK/YEL FLUO S </t>
  </si>
  <si>
    <t xml:space="preserve">T-SP W DRYSTAR GLOVE BLK/YEL FLUO XL </t>
  </si>
  <si>
    <t>GLOVE SP-365 DS BK/GY L</t>
  </si>
  <si>
    <t>GLOVE SP-365 DS BK/GY M</t>
  </si>
  <si>
    <t>GLOVE SP-365 DS BK/GY S</t>
  </si>
  <si>
    <t>GLOVE SP-365 DS BK/WT L</t>
  </si>
  <si>
    <t>GLOVE SP-365 DS BK/WT M</t>
  </si>
  <si>
    <t>GLOVE SP-365 DS BK/WT S</t>
  </si>
  <si>
    <t>GLOVE SP-365 DS B/R/W L</t>
  </si>
  <si>
    <t>GLOVE SP-365 DS B/R/W M</t>
  </si>
  <si>
    <t>GLOVE SP-365 DS B/R/W S</t>
  </si>
  <si>
    <t xml:space="preserve">WINTER SURFER GORETEX GLOVE BLK/ANT S </t>
  </si>
  <si>
    <t>WINTER SURFER GORETEX GLOVE BLK/ANT XL</t>
  </si>
  <si>
    <t>GLOVE PRIMER DS BK 2X</t>
  </si>
  <si>
    <t>GLOVE PRIMER DS BK 3X</t>
  </si>
  <si>
    <t xml:space="preserve">GLOVE PRIMER DS BK L </t>
  </si>
  <si>
    <t xml:space="preserve">GLOVE PRIMER DS BK M </t>
  </si>
  <si>
    <t xml:space="preserve">GLOVE PRIMER DS BK S </t>
  </si>
  <si>
    <t>GLOVE PRIMER DS BK XL</t>
  </si>
  <si>
    <t xml:space="preserve">GLOVE PRIMER DS B/R 2X </t>
  </si>
  <si>
    <t xml:space="preserve">GLOVE PRIMER DS B/R 3X </t>
  </si>
  <si>
    <t>GLOVE PRIMER DS B/R L</t>
  </si>
  <si>
    <t>GLOVE PRIMER DS B/R M</t>
  </si>
  <si>
    <t>GLOVE PRIMER DS B/R S</t>
  </si>
  <si>
    <t xml:space="preserve">GLOVE PRIMER DS B/R XL </t>
  </si>
  <si>
    <t xml:space="preserve">GLOVE C-30 DS B/G 2X </t>
  </si>
  <si>
    <t xml:space="preserve">GLOVE C-30 DS B/G 3X </t>
  </si>
  <si>
    <t>GLOVE C-30 DS B/G L</t>
  </si>
  <si>
    <t>GLOVE C-30 DS B/G M</t>
  </si>
  <si>
    <t>GLOVE C-30 DS B/G S</t>
  </si>
  <si>
    <t xml:space="preserve">GLOVE C-30 DS B/G XL </t>
  </si>
  <si>
    <t>GLOVE C-30 DS BK/CAMO L</t>
  </si>
  <si>
    <t>GLOVE C-30 DS BK/CAMO M</t>
  </si>
  <si>
    <t>GLOVE C-30 DS BK/CAMO S</t>
  </si>
  <si>
    <t>AMT-10 DRYSTAR XF WINTER GLOVES BLACK DARK GRAY L</t>
  </si>
  <si>
    <t>AMT-10 DRYSTAR XF WINTER GLOVES BLACK DARK GRAY M</t>
  </si>
  <si>
    <t>AMT-10 DRYSTAR XF WINTER GLOVES BLACK DARK GRAY S</t>
  </si>
  <si>
    <t>AMT-10 DRYSTAR XF WINTER GLOVES BLACK DARK GRAYXL</t>
  </si>
  <si>
    <t>STELLA TOURER W-7 V2 DRYSTAR GLOVES BLACK L</t>
  </si>
  <si>
    <t>3535924-10-L</t>
  </si>
  <si>
    <t>STELLA TOURER W-7 V2 DRYSTAR GLOVES BLACK M</t>
  </si>
  <si>
    <t>3535924-10-M</t>
  </si>
  <si>
    <t>STELLA TOURER W-7 V2 DRYSTAR GLOVES BLACK S</t>
  </si>
  <si>
    <t>3535924-10-S</t>
  </si>
  <si>
    <t>STELLA TOURER W-7 V2 DRYSTAR GLOVES BLACKXL</t>
  </si>
  <si>
    <t>STELLA TOURER W-7 V2 DRYSTAR GLOVES BLACKXS</t>
  </si>
  <si>
    <t>STELLA S-MAX DRYSTAR GLOVES B/P L</t>
  </si>
  <si>
    <t>STELLA S-MAX DRYSTAR GLOVES B/P M</t>
  </si>
  <si>
    <t>STELLA S-MAX DRYSTAR GLOVES B/P S</t>
  </si>
  <si>
    <t>STELLA S-MAX DRYSTAR GLOVES B/G L</t>
  </si>
  <si>
    <t>STELLA S-MAX DRYSTAR GLOVES B/G M</t>
  </si>
  <si>
    <t>STELLA S-MAX DRYSTAR GLOVES B/G S</t>
  </si>
  <si>
    <t>STELLA S-MAX DRYSTAR GLOVES B/T L</t>
  </si>
  <si>
    <t>STELLA S-MAX DRYSTAR GLOVES B/T M</t>
  </si>
  <si>
    <t>STELLA S-MAX DRYSTAR GLOVES B/T S</t>
  </si>
  <si>
    <t>STELLA S-MAX DRYSTAR GLOVES B/W L</t>
  </si>
  <si>
    <t>STELLA S-MAX DRYSTAR GLOVES B/W M</t>
  </si>
  <si>
    <t>STELLA S-MAX DRYSTAR GLOVES B/W S</t>
  </si>
  <si>
    <t>7/15/202212:00:00 AM</t>
  </si>
  <si>
    <t xml:space="preserve">YOUTH &amp; KIDS RADAR GLOVES BLACK L </t>
  </si>
  <si>
    <t xml:space="preserve">YOUTH &amp; KIDS RADAR GLOVES BLACK M </t>
  </si>
  <si>
    <t xml:space="preserve">YOUTH &amp; KIDS RADAR GLOVES BLACK S </t>
  </si>
  <si>
    <t xml:space="preserve">YOUTH &amp; KIDS RADAR GLOVES MARS RED WHITE L </t>
  </si>
  <si>
    <t xml:space="preserve">YOUTH &amp; KIDS RADAR GLOVES MARS RED WHITE M </t>
  </si>
  <si>
    <t xml:space="preserve">YOUTH &amp; KIDS RADAR GLOVES MARS RED WHITE S </t>
  </si>
  <si>
    <t>YOUTH &amp; KIDS RADAR GLOVES MARS RED WHITE XS</t>
  </si>
  <si>
    <t xml:space="preserve">YOUTH &amp; KIDS RADAR GLOVES HOT ORANGE BLACK L </t>
  </si>
  <si>
    <t xml:space="preserve">YOUTH &amp; KIDS RADAR GLOVES HOT ORANGE BLACK M </t>
  </si>
  <si>
    <t xml:space="preserve">YOUTH &amp; KIDS RADAR GLOVES HOT ORANGE BLACK S </t>
  </si>
  <si>
    <t>YOUTH &amp; KIDS RADAR GLOVES HOT ORANGE BLACK XS</t>
  </si>
  <si>
    <t xml:space="preserve">YOUTH &amp; KIDS RADAR GLOVES YELLOW FLUO BLACK L </t>
  </si>
  <si>
    <t xml:space="preserve">YOUTH &amp; KIDS RADAR GLOVES YELLOW FLUO BLACK M </t>
  </si>
  <si>
    <t xml:space="preserve">YOUTH &amp; KIDS RADAR GLOVES YELLOW FLUO BLACK S </t>
  </si>
  <si>
    <t>YOUTH &amp; KIDS RADAR GLOVES YELLOW FLUO BLACK XS</t>
  </si>
  <si>
    <t xml:space="preserve">YOUTH &amp; KIDS RADAR GLOVES UCLA BLUE WHITE L </t>
  </si>
  <si>
    <t xml:space="preserve">YOUTH &amp; KIDS RADAR GLOVES UCLA BLUE WHITE M </t>
  </si>
  <si>
    <t xml:space="preserve">YOUTH &amp; KIDS RADAR GLOVES UCLA BLUE WHITE S </t>
  </si>
  <si>
    <t>YOUTH &amp; KIDS RADAR GLOVES UCLA BLUE WHITE XS</t>
  </si>
  <si>
    <t xml:space="preserve">YOUTH &amp; KIDS RADAR GLOVES IRON CAMO L </t>
  </si>
  <si>
    <t xml:space="preserve">YOUTH &amp; KIDS RADAR GLOVES IRON CAMO M </t>
  </si>
  <si>
    <t xml:space="preserve">YOUTH &amp; KIDS RADAR GLOVES IRON CAMO S </t>
  </si>
  <si>
    <t>YOUTH &amp; KIDS RADAR GLOVES IRON CAMO XS</t>
  </si>
  <si>
    <t xml:space="preserve">YOUTH &amp; KIDS RADAR GLOVES MAGNET NEON RED L </t>
  </si>
  <si>
    <t xml:space="preserve">YOUTH &amp; KIDS RADAR GLOVES MAGNET NEON RED M </t>
  </si>
  <si>
    <t xml:space="preserve">YOUTH &amp; KIDS RADAR GLOVES MAGNET NEON RED S </t>
  </si>
  <si>
    <t>YOUTH &amp; KIDS RADAR GLOVES MAGNET NEON RED XS</t>
  </si>
  <si>
    <t xml:space="preserve">YOUTH &amp; KIDS FBORE GLOVE BLACK L </t>
  </si>
  <si>
    <t xml:space="preserve">YOUTH &amp; KIDS FBORE GLOVE BLACK M </t>
  </si>
  <si>
    <t xml:space="preserve">YOUTH &amp; KIDS FBORE GLOVE BLACK S </t>
  </si>
  <si>
    <t>YOUTH &amp; KIDS FBORE GLOVE BLACK XS</t>
  </si>
  <si>
    <t xml:space="preserve">YOUTH &amp; KIDS FBORE GLOVE BRIGHT RED BLACK L </t>
  </si>
  <si>
    <t xml:space="preserve">YOUTH &amp; KIDS FBORE GLOVE BRIGHT RED BLACK M </t>
  </si>
  <si>
    <t xml:space="preserve">YOUTH &amp; KIDS FBORE GLOVE BRIGHT RED BLACK S </t>
  </si>
  <si>
    <t>YOUTH &amp; KIDS FBORE GLOVE BRIGHT RED BLACK XS</t>
  </si>
  <si>
    <t xml:space="preserve">YOUTH &amp; KIDS FBORE GLOVE ORANGE BLACK L </t>
  </si>
  <si>
    <t xml:space="preserve">YOUTH &amp; KIDS FBORE GLOVE ORANGE BLACK M </t>
  </si>
  <si>
    <t xml:space="preserve">YOUTH &amp; KIDS FBORE GLOVE ORANGE BLACK S </t>
  </si>
  <si>
    <t>YOUTH &amp; KIDS FBORE GLOVE ORANGE BLACK XS</t>
  </si>
  <si>
    <t xml:space="preserve">YOUTH &amp; KIDS FBORE GLOVE BLUE BLACK L </t>
  </si>
  <si>
    <t xml:space="preserve">YOUTH &amp; KIDS FBORE GLOVE BLUE BLACK M </t>
  </si>
  <si>
    <t xml:space="preserve">YOUTH &amp; KIDS FBORE GLOVE BLUE BLACK S </t>
  </si>
  <si>
    <t>YOUTH &amp; KIDS FBORE GLOVE BLUE BLACK XS</t>
  </si>
  <si>
    <t>GP TECH V2S GLOVES BLACK WHITE RED FLUO L</t>
  </si>
  <si>
    <t>GP TECH V2S GLOVES BLACK WHITE RED FLUO M</t>
  </si>
  <si>
    <t>GP TECH V2S GLOVES BLACK WHITE RED FLUO S</t>
  </si>
  <si>
    <t>GP TECH V2S GLOVES BLACK WHITE RED FLUOXL</t>
  </si>
  <si>
    <t>GP TECH V2S GLOVES BLACK WHITE L</t>
  </si>
  <si>
    <t>GP TECH V2S GLOVES BLACK WHITE M</t>
  </si>
  <si>
    <t>GP TECH V2S GLOVES BLACK WHITE S</t>
  </si>
  <si>
    <t>GP TECH V2S GLOVES BLACK WHITEXL</t>
  </si>
  <si>
    <t>GP TECH V2S GLOVES BLACK YELLOW FLU WHITE RED FLU L</t>
  </si>
  <si>
    <t>GP TECH V2S GLOVES BLACK YELLOW FLU WHITE RED FLU M</t>
  </si>
  <si>
    <t>GP TECH V2S GLOVES BLACK YELLOW FLU WHITE RED FLU S</t>
  </si>
  <si>
    <t>GP TECH V2S GLOVES BLACK YELLOW FLU WHITE RED FLUXL</t>
  </si>
  <si>
    <t>GP PRO R3 GLOVESBK 2X</t>
  </si>
  <si>
    <t>GP PRO R3 GLOVESBR 2X</t>
  </si>
  <si>
    <t>GP PRO R3 GLOVESBR 3XL</t>
  </si>
  <si>
    <t xml:space="preserve">GP PRO R3 GLOVESBR L </t>
  </si>
  <si>
    <t xml:space="preserve">GP PRO R3 GLOVESBR M </t>
  </si>
  <si>
    <t xml:space="preserve">GP PRO R3 GLOVESBR S </t>
  </si>
  <si>
    <t>GP PRO R3 GLOVESBR XL</t>
  </si>
  <si>
    <t>GP PRO R3 GLOVESBK 3XL</t>
  </si>
  <si>
    <t xml:space="preserve">GP PRO R3 GLOVESBK L </t>
  </si>
  <si>
    <t xml:space="preserve">GP PRO R3 GLOVESBK M </t>
  </si>
  <si>
    <t xml:space="preserve">GP PRO R3 GLOVESBK S </t>
  </si>
  <si>
    <t>GP PRO R3 GLOVESBK XL</t>
  </si>
  <si>
    <t xml:space="preserve">GLOVE GP PRO R3 B/B 3X </t>
  </si>
  <si>
    <t>GLOVE GP PRO R3 B/B L</t>
  </si>
  <si>
    <t>GLOVE GP PRO R3 B/B M</t>
  </si>
  <si>
    <t>GLOVE GP PRO R3 B/B S</t>
  </si>
  <si>
    <t xml:space="preserve">GLOVE GP PRO R3 B/B XL </t>
  </si>
  <si>
    <t xml:space="preserve">GLOVE GP PRO R3 B/B 2X </t>
  </si>
  <si>
    <t>GP PRO R3 GLOVESBW 2X</t>
  </si>
  <si>
    <t>GP PRO R3 GLOVESBW 3XL</t>
  </si>
  <si>
    <t xml:space="preserve">GP PRO R3 GLOVESBW L </t>
  </si>
  <si>
    <t xml:space="preserve">GP PRO R3 GLOVESBW M </t>
  </si>
  <si>
    <t xml:space="preserve">GP PRO R3 GLOVESBW S </t>
  </si>
  <si>
    <t>GP PRO R3 GLOVESBW XL</t>
  </si>
  <si>
    <t xml:space="preserve">GP PRO R3 GLOVESBWR 2X </t>
  </si>
  <si>
    <t xml:space="preserve">GP PRO R3 GLOVESBWR 3XL </t>
  </si>
  <si>
    <t>GP PRO R3 GLOVESBWR L</t>
  </si>
  <si>
    <t>GP PRO R3 GLOVESBWR M</t>
  </si>
  <si>
    <t>GP PRO R3 GLOVESBWR S</t>
  </si>
  <si>
    <t xml:space="preserve">GP PRO R3 GLOVESBWR XL </t>
  </si>
  <si>
    <t>GP PRO R3 GLOVESBY 2X</t>
  </si>
  <si>
    <t>GP PRO R3 GLOVESBY 3XL</t>
  </si>
  <si>
    <t xml:space="preserve">GP PRO R3 GLOVESBY L </t>
  </si>
  <si>
    <t xml:space="preserve">GP PRO R3 GLOVESBY M </t>
  </si>
  <si>
    <t xml:space="preserve">GP PRO R3 GLOVESBY S </t>
  </si>
  <si>
    <t>GP PRO R3 GLOVESBY XL</t>
  </si>
  <si>
    <t>SP-1 V2 GLOVE BK 2X</t>
  </si>
  <si>
    <t>SP-1 V2 GLOVE BK 3XL</t>
  </si>
  <si>
    <t xml:space="preserve">SP-1 V2 GLOVE BK L </t>
  </si>
  <si>
    <t xml:space="preserve">SP-1 V2 GLOVE BK M </t>
  </si>
  <si>
    <t xml:space="preserve">SP-1 V2 GLOVE BK S </t>
  </si>
  <si>
    <t>SP-1 V2 GLOVE BK XL</t>
  </si>
  <si>
    <t>SP-1 V2 GLOVE BW 2X</t>
  </si>
  <si>
    <t xml:space="preserve">SP-1 V2 GLOVE BWR 2X </t>
  </si>
  <si>
    <t xml:space="preserve">SP-1 V2 GLOVE BWR 3XL </t>
  </si>
  <si>
    <t>SP-1 V2 GLOVE BWR L</t>
  </si>
  <si>
    <t>SP-1 V2 GLOVE BWR M</t>
  </si>
  <si>
    <t>SP-1 V2 GLOVE BWR S</t>
  </si>
  <si>
    <t xml:space="preserve">SP-1 V2 GLOVE BWR XL </t>
  </si>
  <si>
    <t>SP-1 V2 GLOVE BW 3XL</t>
  </si>
  <si>
    <t xml:space="preserve">SP-1 V2 GLOVE BWY 2X </t>
  </si>
  <si>
    <t xml:space="preserve">SP-1 V2 GLOVE BWY 3XL </t>
  </si>
  <si>
    <t>SP-1 V2 GLOVE BWY L</t>
  </si>
  <si>
    <t>SP-1 V2 GLOVE BWY M</t>
  </si>
  <si>
    <t>SP-1 V2 GLOVE BWY S</t>
  </si>
  <si>
    <t xml:space="preserve">SP-1 V2 GLOVE BWY XL </t>
  </si>
  <si>
    <t xml:space="preserve">SP-1 V2 GLOVE BW L </t>
  </si>
  <si>
    <t xml:space="preserve">SP-1 V2 GLOVE BW M </t>
  </si>
  <si>
    <t xml:space="preserve">SP-1 V2 GLOVE BW S </t>
  </si>
  <si>
    <t>SP-1 V2 GLOVE BW XL</t>
  </si>
  <si>
    <t>GLOVE SP-2 V2 BK 2X</t>
  </si>
  <si>
    <t>GLOVE SP-2 V2 BK 3X</t>
  </si>
  <si>
    <t xml:space="preserve">GLOVE SP-2 V2 BK L </t>
  </si>
  <si>
    <t xml:space="preserve">GLOVE SP-2 V2 BK M </t>
  </si>
  <si>
    <t xml:space="preserve">GLOVE SP-2 V2 BK S </t>
  </si>
  <si>
    <t>GLOVE SP-2 V2 BK XL</t>
  </si>
  <si>
    <t xml:space="preserve">GLOVE SP-2 V2 B/G/R 2X </t>
  </si>
  <si>
    <t xml:space="preserve">GLOVE SP-2 V2 B/G/R 3X </t>
  </si>
  <si>
    <t>GLOVE SP-2 V2 B/G/R L</t>
  </si>
  <si>
    <t>GLOVE SP-2 V2 B/G/R M</t>
  </si>
  <si>
    <t>GLOVE SP-2 V2 B/G/R S</t>
  </si>
  <si>
    <t xml:space="preserve">GLOVE SP-2 V2 B/G/R XL </t>
  </si>
  <si>
    <t xml:space="preserve">GLOVE SP-2 V2 BWR 2X </t>
  </si>
  <si>
    <t xml:space="preserve">GLOVE SP-2 V2 BWR 3X </t>
  </si>
  <si>
    <t>GLOVE SP-2 V2 BWR L</t>
  </si>
  <si>
    <t>GLOVE SP-2 V2 BWR M</t>
  </si>
  <si>
    <t>GLOVE SP-2 V2 BWR S</t>
  </si>
  <si>
    <t xml:space="preserve">GLOVE SP-2 V2 BWR XL </t>
  </si>
  <si>
    <t xml:space="preserve">GLOVE SP-2 V2 BWY 2X </t>
  </si>
  <si>
    <t xml:space="preserve">GLOVE SP-2 V2 BWY 3X </t>
  </si>
  <si>
    <t>GLOVE SP-2 V2 BWY L</t>
  </si>
  <si>
    <t>GLOVE SP-2 V2 BWY M</t>
  </si>
  <si>
    <t>GLOVE SP-2 V2 BWY S</t>
  </si>
  <si>
    <t xml:space="preserve">GLOVE SP-2 V2 BWY XL </t>
  </si>
  <si>
    <t>SP-8 V3 GLOVES BLACK RED FLUO L</t>
  </si>
  <si>
    <t>SP-8 V3 GLOVES BLACK RED FLUO M</t>
  </si>
  <si>
    <t>SP-8 V3 GLOVES BLACK RED FLUO S</t>
  </si>
  <si>
    <t>SP-8 V3 GLOVES BLACK RED FLUOXL</t>
  </si>
  <si>
    <t>SP-8 V3 GLOVES BLACK L</t>
  </si>
  <si>
    <t>SP-8 V3 GLOVES BLACK M</t>
  </si>
  <si>
    <t>SP-8 V3 GLOVES BLACK S</t>
  </si>
  <si>
    <t>SP-8 V3 GLOVES BLACKXL</t>
  </si>
  <si>
    <t>SP-8 V3 GLOVES BLACK BLACK L</t>
  </si>
  <si>
    <t>SP-8 V3 GLOVES BLACK BLACK M</t>
  </si>
  <si>
    <t>SP-8 V3 GLOVES BLACK BLACK S</t>
  </si>
  <si>
    <t>SP-8 V3 GLOVES BLACK BLACKXL</t>
  </si>
  <si>
    <t>SP-8 V3 GLOVES BLACK WHITE RED FLUO L</t>
  </si>
  <si>
    <t>SP-8 V3 GLOVES BLACK WHITE RED FLUO M</t>
  </si>
  <si>
    <t>SP-8 V3 GLOVES BLACK WHITE RED FLUO S</t>
  </si>
  <si>
    <t>SP-8 V3 GLOVES BLACK WHITE RED FLUOXL</t>
  </si>
  <si>
    <t>SP-8 V3 GLOVES BLACK WHITE BRIGHT RED L</t>
  </si>
  <si>
    <t>SP-8 V3 GLOVES BLACK WHITE BRIGHT RED M</t>
  </si>
  <si>
    <t>SP-8 V3 GLOVES BLACK WHITE BRIGHT RED S</t>
  </si>
  <si>
    <t>SP-8 V3 GLOVES BLACK WHITE BRIGHT REDXL</t>
  </si>
  <si>
    <t xml:space="preserve">GLOVE SP-5 BK 2X </t>
  </si>
  <si>
    <t xml:space="preserve">GLOVE SP-5 BK 3X </t>
  </si>
  <si>
    <t>GLOVE SP-5 BK L</t>
  </si>
  <si>
    <t>GLOVE SP-5 BK M</t>
  </si>
  <si>
    <t>GLOVE SP-5 BK S</t>
  </si>
  <si>
    <t xml:space="preserve">GLOVE SP-5 BK XL </t>
  </si>
  <si>
    <t>GLOVE SP-5 B/W/R 2X</t>
  </si>
  <si>
    <t>GLOVE SP-5 B/W/R 3X</t>
  </si>
  <si>
    <t xml:space="preserve">GLOVE SP-5 B/W/R L </t>
  </si>
  <si>
    <t xml:space="preserve">GLOVE SP-5 B/W/R M </t>
  </si>
  <si>
    <t xml:space="preserve">GLOVE SP-5 B/W/R S </t>
  </si>
  <si>
    <t>GLOVE SP-5 B/W/R XL</t>
  </si>
  <si>
    <t>GLOVE SP-5 B/Y/W/R 2X</t>
  </si>
  <si>
    <t>GLOVE SP-5 B/Y/W/R 3X</t>
  </si>
  <si>
    <t xml:space="preserve">GLOVE SP-5 B/Y/W/R L </t>
  </si>
  <si>
    <t xml:space="preserve">GLOVE SP-5 B/Y/W/R M </t>
  </si>
  <si>
    <t xml:space="preserve">GLOVE SP-5 B/Y/W/R S </t>
  </si>
  <si>
    <t>GLOVE SP-5 B/Y/W/R XL</t>
  </si>
  <si>
    <t>GLOVE SP-5 B/Y/W 2X</t>
  </si>
  <si>
    <t>GLOVE SP-5 B/Y/W 3X</t>
  </si>
  <si>
    <t xml:space="preserve">GLOVE SP-5 B/Y/W L </t>
  </si>
  <si>
    <t xml:space="preserve">GLOVE SP-5 B/Y/W M </t>
  </si>
  <si>
    <t xml:space="preserve">GLOVE SP-5 B/Y/W S </t>
  </si>
  <si>
    <t>GLOVE SP-5 B/Y/W XL</t>
  </si>
  <si>
    <t>SP-8 V3 AIR GLOVES BLACK L</t>
  </si>
  <si>
    <t>SP-8 V3 AIR GLOVES BLACK M</t>
  </si>
  <si>
    <t>SP-8 V3 AIR GLOVES BLACK S</t>
  </si>
  <si>
    <t>SP-8 V3 AIR GLOVES BLACKXL</t>
  </si>
  <si>
    <t xml:space="preserve">TECHSTAR GLOVES BLACK L </t>
  </si>
  <si>
    <t xml:space="preserve">TECHSTAR GLOVES BLACK M </t>
  </si>
  <si>
    <t xml:space="preserve">TECHSTAR GLOVES BLACK S </t>
  </si>
  <si>
    <t xml:space="preserve">TECHSTAR GLOVES BLACK BRUSHED SILVER L </t>
  </si>
  <si>
    <t xml:space="preserve">TECHSTAR GLOVES BLACK BRUSHED SILVER M </t>
  </si>
  <si>
    <t xml:space="preserve">TECHSTAR GLOVES BLACK BRUSHED SILVER S </t>
  </si>
  <si>
    <t>TECHSTAR GLOVES BLACK BRUSHED SILVER XL</t>
  </si>
  <si>
    <t xml:space="preserve">TECHSTAR GLOVES WARM RED/BLACK L </t>
  </si>
  <si>
    <t xml:space="preserve">TECHSTAR GLOVES WARM RED/BLACK M </t>
  </si>
  <si>
    <t xml:space="preserve">TECHSTAR GLOVES WARM RED/BLACK S </t>
  </si>
  <si>
    <t>TECHSTAR GLOVES WARM RED/BLACK XL</t>
  </si>
  <si>
    <t xml:space="preserve">TECHSTAR GLOVES HOT ORANGE BLACK L </t>
  </si>
  <si>
    <t xml:space="preserve">TECHSTAR GLOVES HOT ORANGE BLACK M </t>
  </si>
  <si>
    <t xml:space="preserve">TECHSTAR GLOVES HOT ORANGE BLACK S </t>
  </si>
  <si>
    <t>TECHSTAR GLOVES HOT ORANGE BLACK XL</t>
  </si>
  <si>
    <t xml:space="preserve">TECHSTAR GLOVES UCLA BLUE BRUSHED GOLD L </t>
  </si>
  <si>
    <t xml:space="preserve">TECHSTAR GLOVES UCLA BLUE BRUSHED GOLD M </t>
  </si>
  <si>
    <t xml:space="preserve">TECHSTAR GLOVES UCLA BLUE BRUSHED GOLD S </t>
  </si>
  <si>
    <t>TECHSTAR GLOVES UCLA BLUE BRUSHED GOLD XL</t>
  </si>
  <si>
    <t xml:space="preserve">TECHSTAR GLOVES NIGHT NAVY YELLOW FLUO L </t>
  </si>
  <si>
    <t xml:space="preserve">TECHSTAR GLOVES NIGHT NAVY YELLOW FLUO M </t>
  </si>
  <si>
    <t xml:space="preserve">TECHSTAR GLOVES NIGHT NAVY YELLOW FLUO S </t>
  </si>
  <si>
    <t>TECHSTAR GLOVES NIGHT NAVY YELLOW FLUO XL</t>
  </si>
  <si>
    <t xml:space="preserve">RADAR GLOVES OFF WHITE RED FLUO BLUE L </t>
  </si>
  <si>
    <t xml:space="preserve">RADAR GLOVES OFF WHITE RED FLUO BLUE M </t>
  </si>
  <si>
    <t xml:space="preserve">RADAR GLOVES OFF WHITE RED FLUO BLUE S </t>
  </si>
  <si>
    <t>RADAR GLOVES OFF WHITE RED FLUO BLUE XL</t>
  </si>
  <si>
    <t xml:space="preserve">RADAR GLOVES RED MATT BLUE NEON L </t>
  </si>
  <si>
    <t xml:space="preserve">RADAR GLOVES RED MATT BLUE NEON M </t>
  </si>
  <si>
    <t xml:space="preserve">RADAR GLOVES RED MATT BLUE NEON S </t>
  </si>
  <si>
    <t>RADAR GLOVES RED MATT BLUE NEON XL</t>
  </si>
  <si>
    <t xml:space="preserve">RADAR GLOVES BLACK-WHITE L </t>
  </si>
  <si>
    <t xml:space="preserve">RADAR GLOVES BLACK-WHITE M </t>
  </si>
  <si>
    <t xml:space="preserve">RADAR GLOVES BLACK-WHITE S </t>
  </si>
  <si>
    <t>RADAR GLOVES BLACK-WHITE XL</t>
  </si>
  <si>
    <t xml:space="preserve">RADAR GLOVES BLACK BRUSHED SILVER L </t>
  </si>
  <si>
    <t xml:space="preserve">RADAR GLOVES BLACK BRUSHED SILVER M </t>
  </si>
  <si>
    <t xml:space="preserve">RADAR GLOVES BLACK BRUSHED SILVER S </t>
  </si>
  <si>
    <t>RADAR GLOVES BLACK BRUSHED SILVER XL</t>
  </si>
  <si>
    <t xml:space="preserve">RADAR GLOVES MARS RED WHITE L </t>
  </si>
  <si>
    <t xml:space="preserve">RADAR GLOVES MARS RED WHITE M </t>
  </si>
  <si>
    <t xml:space="preserve">RADAR GLOVES MARS RED WHITE S </t>
  </si>
  <si>
    <t>RADAR GLOVES MARS RED WHITE XL</t>
  </si>
  <si>
    <t xml:space="preserve">RADAR GLOVES HOT ORANGE BLACK L </t>
  </si>
  <si>
    <t xml:space="preserve">RADAR GLOVES HOT ORANGE BLACK M </t>
  </si>
  <si>
    <t xml:space="preserve">RADAR GLOVES HOT ORANGE BLACK S </t>
  </si>
  <si>
    <t xml:space="preserve">RADAR GLOVES YELLOW FLUO BLACK L </t>
  </si>
  <si>
    <t xml:space="preserve">RADAR GLOVES YELLOW FLUO BLACK M </t>
  </si>
  <si>
    <t xml:space="preserve">RADAR GLOVES YELLOW FLUO BLACK S </t>
  </si>
  <si>
    <t xml:space="preserve">RADAR GLOVES NIGHT NAVY WHITE L </t>
  </si>
  <si>
    <t xml:space="preserve">RADAR GLOVES NIGHT NAVY WHITE M </t>
  </si>
  <si>
    <t xml:space="preserve">RADAR GLOVES NIGHT NAVY WHITE S </t>
  </si>
  <si>
    <t xml:space="preserve">RADAR GLOVES UCLA BLUE WHITE L </t>
  </si>
  <si>
    <t xml:space="preserve">RADAR GLOVES UCLA BLUE WHITE M </t>
  </si>
  <si>
    <t xml:space="preserve">RADAR GLOVES UCLA BLUE WHITE S </t>
  </si>
  <si>
    <t>RADAR GLOVES UCLA BLUE WHITE XL</t>
  </si>
  <si>
    <t xml:space="preserve">RADAR GLOVES IRON CAMO L </t>
  </si>
  <si>
    <t xml:space="preserve">RADAR GLOVES IRON CAMO M </t>
  </si>
  <si>
    <t xml:space="preserve">RADAR GLOVES IRON CAMO S </t>
  </si>
  <si>
    <t>RADAR GLOVES IRON CAMO XL</t>
  </si>
  <si>
    <t xml:space="preserve">RADAR GLOVES MAGNET NEON RED L </t>
  </si>
  <si>
    <t xml:space="preserve">RADAR GLOVES MAGNET NEON RED M </t>
  </si>
  <si>
    <t xml:space="preserve">RADAR GLOVES MAGNET NEON RED S </t>
  </si>
  <si>
    <t>RADAR GLOVES MAGNET NEON RED XL</t>
  </si>
  <si>
    <t xml:space="preserve">FULL BORE GLOVES BLACK L </t>
  </si>
  <si>
    <t xml:space="preserve">FULL BORE GLOVES BLACK M </t>
  </si>
  <si>
    <t xml:space="preserve">FULL BORE GLOVES BLACK S </t>
  </si>
  <si>
    <t>FULL BORE GLOVES BLACK XL</t>
  </si>
  <si>
    <t xml:space="preserve">FULL BORE GLOVES BLACK BLACK L </t>
  </si>
  <si>
    <t xml:space="preserve">FULL BORE GLOVES BLACK BLACK M </t>
  </si>
  <si>
    <t xml:space="preserve">FULL BORE GLOVES BLACK BLACK S </t>
  </si>
  <si>
    <t>FULL BORE GLOVES BLACK BLACK XL</t>
  </si>
  <si>
    <t xml:space="preserve">FULL BORE GLOVES WHITE BLACK L </t>
  </si>
  <si>
    <t xml:space="preserve">FULL BORE GLOVES WHITE BLACK M </t>
  </si>
  <si>
    <t xml:space="preserve">FULL BORE GLOVES WHITE BLACK S </t>
  </si>
  <si>
    <t>FULL BORE GLOVES WHITE BLACK XL</t>
  </si>
  <si>
    <t xml:space="preserve">FULL BORE GLOVES BRIGHT RED BLK L </t>
  </si>
  <si>
    <t xml:space="preserve">FULL BORE GLOVES BRIGHT RED BLK M </t>
  </si>
  <si>
    <t xml:space="preserve">FULL BORE GLOVES BRIGHT RED BLK S </t>
  </si>
  <si>
    <t>FULL BORE GLOVES BRIGHT RED BLK XL</t>
  </si>
  <si>
    <t xml:space="preserve">FULL BORE GLOVES ORANGE BLACK L </t>
  </si>
  <si>
    <t xml:space="preserve">FULL BORE GLOVES ORANGE BLACK M </t>
  </si>
  <si>
    <t xml:space="preserve">FULL BORE GLOVES ORANGE BLACK S </t>
  </si>
  <si>
    <t>FULL BORE GLOVES ORANGE BLACK XL</t>
  </si>
  <si>
    <t xml:space="preserve">FULL BORE GLOVES YELLOW FLUO BLK L </t>
  </si>
  <si>
    <t xml:space="preserve">FULL BORE GLOVES YELLOW FLUO BLK M </t>
  </si>
  <si>
    <t xml:space="preserve">FULL BORE GLOVES YELLOW FLUO BLK S </t>
  </si>
  <si>
    <t>FULL BORE GLOVES YELLOW FLUO BLK XL</t>
  </si>
  <si>
    <t xml:space="preserve">FULL BORE GLOVES BLUE BLACK L </t>
  </si>
  <si>
    <t xml:space="preserve">FULL BORE GLOVES BLUE BLACK M </t>
  </si>
  <si>
    <t xml:space="preserve">FULL BORE GLOVES BLUE BLACK S </t>
  </si>
  <si>
    <t>FULL BORE GLOVES BLUE BLACK XL</t>
  </si>
  <si>
    <t xml:space="preserve">FULL BORE GLOVES CAMEL BLACK L </t>
  </si>
  <si>
    <t xml:space="preserve">FULL BORE GLOVES CAMEL BLACK M </t>
  </si>
  <si>
    <t xml:space="preserve">FULL BORE GLOVES CAMEL BLACK S </t>
  </si>
  <si>
    <t>FULL BORE GLOVES CAMEL BLACK XL</t>
  </si>
  <si>
    <t xml:space="preserve">FULL BORE GLOVES SAND BLACK L </t>
  </si>
  <si>
    <t xml:space="preserve">FULL BORE GLOVES SAND BLACK M </t>
  </si>
  <si>
    <t xml:space="preserve">FULL BORE GLOVES SAND BLACK S </t>
  </si>
  <si>
    <t>FULL BORE GLOVES SAND BLACK XL</t>
  </si>
  <si>
    <t>SMX-E GLOVES GY/RD L</t>
  </si>
  <si>
    <t>SMX-E GLOVES GY/RD M</t>
  </si>
  <si>
    <t>SMX-E GLOVES GY/RD S</t>
  </si>
  <si>
    <t>AS-DSL KEI GLOVES L</t>
  </si>
  <si>
    <t>AS-DSL KEI GLOVES M</t>
  </si>
  <si>
    <t>AS-DSL KEI GLOVES S</t>
  </si>
  <si>
    <t>AS-DSL KEI GLOVESXL</t>
  </si>
  <si>
    <t>GLOVE SHORE BK 2X</t>
  </si>
  <si>
    <t>GLOVE SHORE BK 3X</t>
  </si>
  <si>
    <t xml:space="preserve">GLOVE SHORE BK L </t>
  </si>
  <si>
    <t xml:space="preserve">GLOVE SHORE BK M </t>
  </si>
  <si>
    <t xml:space="preserve">GLOVE SHORE BK S </t>
  </si>
  <si>
    <t>GLOVE SHORE BK XL</t>
  </si>
  <si>
    <t xml:space="preserve">GLOVE SHORE BK/RD 2X </t>
  </si>
  <si>
    <t xml:space="preserve">GLOVE SHORE BK/RD 3X </t>
  </si>
  <si>
    <t>GLOVE SHORE BK/RD L</t>
  </si>
  <si>
    <t>GLOVE SHORE BK/RD M</t>
  </si>
  <si>
    <t>GLOVE SHORE BK/RD S</t>
  </si>
  <si>
    <t xml:space="preserve">GLOVE SHORE BK/RD XL </t>
  </si>
  <si>
    <t xml:space="preserve">GLOVE SHORE BK/YL 2X </t>
  </si>
  <si>
    <t xml:space="preserve">GLOVE SHORE BK/YL 3X </t>
  </si>
  <si>
    <t>GLOVE SHORE BK/YL L</t>
  </si>
  <si>
    <t>GLOVE SHORE BK/YL M</t>
  </si>
  <si>
    <t>GLOVE SHORE BK/YL S</t>
  </si>
  <si>
    <t xml:space="preserve">GLOVE SHORE BK/YL XL </t>
  </si>
  <si>
    <t>GLOVE HIGHLANDS BK 3X</t>
  </si>
  <si>
    <t xml:space="preserve">GLOVE HIGHLANDS BK L </t>
  </si>
  <si>
    <t xml:space="preserve">GLOVE HIGHLANDS BK M </t>
  </si>
  <si>
    <t xml:space="preserve">GLOVE HIGHLANDS BK S </t>
  </si>
  <si>
    <t>GLOVE HIGHLANDS BK XL</t>
  </si>
  <si>
    <t>GLOVE HIGHLANDS BK XXL</t>
  </si>
  <si>
    <t>GLOVE HIGHLANDS B/B/R L</t>
  </si>
  <si>
    <t>GLOVE HIGHLANDS B/B/R M</t>
  </si>
  <si>
    <t>GLOVE HIGHLANDS B/B/R S</t>
  </si>
  <si>
    <t xml:space="preserve">FORCE GLOVES BK/GN 2X </t>
  </si>
  <si>
    <t xml:space="preserve">FORCE GLOVES BK/GN 3X </t>
  </si>
  <si>
    <t>FORCE GLOVES BK/GN L</t>
  </si>
  <si>
    <t>FORCE GLOVES BK/GN M</t>
  </si>
  <si>
    <t>FORCE GLOVES BK/GN S</t>
  </si>
  <si>
    <t xml:space="preserve">FORCE GLOVES BK/GN XL </t>
  </si>
  <si>
    <t xml:space="preserve">GLOVE BOOSTER B/G 2X </t>
  </si>
  <si>
    <t xml:space="preserve">GLOVE BOOSTER B/G 3X </t>
  </si>
  <si>
    <t>GLOVE BOOSTER B/G L</t>
  </si>
  <si>
    <t>GLOVE BOOSTER B/G M</t>
  </si>
  <si>
    <t>GLOVE BOOSTER B/G S</t>
  </si>
  <si>
    <t xml:space="preserve">GLOVE BOOSTER B/G XL </t>
  </si>
  <si>
    <t xml:space="preserve">GLOVE BOOSTER BWY 2X </t>
  </si>
  <si>
    <t xml:space="preserve">GLOVE BOOSTER BWY 3X </t>
  </si>
  <si>
    <t>GLOVE BOOSTER BWY L</t>
  </si>
  <si>
    <t>GLOVE BOOSTER BWY M</t>
  </si>
  <si>
    <t>GLOVE BOOSTER BWY S</t>
  </si>
  <si>
    <t xml:space="preserve">GLOVE BOOSTER BWY XL </t>
  </si>
  <si>
    <t xml:space="preserve">GLOVE BOOSTER B/R 2X </t>
  </si>
  <si>
    <t xml:space="preserve">GLOVE BOOSTER B/R 3X </t>
  </si>
  <si>
    <t>GLOVE BOOSTER B/R L</t>
  </si>
  <si>
    <t>GLOVE BOOSTER B/R M</t>
  </si>
  <si>
    <t>GLOVE BOOSTER B/R S</t>
  </si>
  <si>
    <t xml:space="preserve">GLOVE BOOSTER B/R XL </t>
  </si>
  <si>
    <t>BOOSTER V2 GLOVE BLACK BLACK L</t>
  </si>
  <si>
    <t>BOOSTER V2 GLOVE BLACK BLACK M</t>
  </si>
  <si>
    <t>BOOSTER V2 GLOVE BLACK BLACK S</t>
  </si>
  <si>
    <t>BOOSTER V2 GLOVE BLACK BLACKXL</t>
  </si>
  <si>
    <t>BOOSTER V2 GLOVE BLACK WHITE L</t>
  </si>
  <si>
    <t>BOOSTER V2 GLOVE BLACK WHITE M</t>
  </si>
  <si>
    <t>BOOSTER V2 GLOVE BLACK WHITE S</t>
  </si>
  <si>
    <t>BOOSTER V2 GLOVE BLACK WHITEXL</t>
  </si>
  <si>
    <t xml:space="preserve">CELER V2 LEATHER GLOVE BLK/RED FLUO S </t>
  </si>
  <si>
    <t>CELER V2 LEATHER GLOVE BLK/RED FLUO XL</t>
  </si>
  <si>
    <t xml:space="preserve">CELER V2 LEATHER GLOVE BLK S </t>
  </si>
  <si>
    <t>CELER V2 LEATHER GLOVE BLK/BLK 2XL</t>
  </si>
  <si>
    <t>CELER V2 LEATHER GLOVE BLK/BLK 3XL</t>
  </si>
  <si>
    <t>CELER V2 LEATHER GLOVE BLK/BLK L</t>
  </si>
  <si>
    <t>CELER V2 LEATHER GLOVE BLK/BLK M</t>
  </si>
  <si>
    <t xml:space="preserve">CELER V2 LEATHER GLOVE BLK/BLK S </t>
  </si>
  <si>
    <t>CELER V2 LEATHER GLOVE BLK/BLK XL</t>
  </si>
  <si>
    <t xml:space="preserve">CELER V2 LEATHER GLOVE BLK/WHT/RED FLUO S </t>
  </si>
  <si>
    <t xml:space="preserve">GP X V2 GLOVES BK 2X </t>
  </si>
  <si>
    <t xml:space="preserve">GP X V2 GLOVES BK 3XL </t>
  </si>
  <si>
    <t>GP X V2 GLOVES BK L</t>
  </si>
  <si>
    <t>GP X V2 GLOVES BK M</t>
  </si>
  <si>
    <t>GP X V2 GLOVES BK S</t>
  </si>
  <si>
    <t xml:space="preserve">GP X V2 GLOVES BK XL </t>
  </si>
  <si>
    <t xml:space="preserve">GP X V2 GLOVES BW 2X </t>
  </si>
  <si>
    <t xml:space="preserve">GP X V2 GLOVES BW 3XL </t>
  </si>
  <si>
    <t>GP X V2 GLOVES BW L</t>
  </si>
  <si>
    <t>GP X V2 GLOVES BW M</t>
  </si>
  <si>
    <t>GP X V2 GLOVES BW S</t>
  </si>
  <si>
    <t xml:space="preserve">GP X V2 GLOVES BW XL </t>
  </si>
  <si>
    <t>GP X V2 GLOVES BWR 2X</t>
  </si>
  <si>
    <t>GP X V2 GLOVES BWR 3XL</t>
  </si>
  <si>
    <t xml:space="preserve">GP X V2 GLOVES BWR L </t>
  </si>
  <si>
    <t xml:space="preserve">GP X V2 GLOVES BWR M </t>
  </si>
  <si>
    <t xml:space="preserve">GP X V2 GLOVES BWR S </t>
  </si>
  <si>
    <t>GP X V2 GLOVES BWR XL</t>
  </si>
  <si>
    <t xml:space="preserve">SP X AIR CARBON V2 GLOVES BK 2XL </t>
  </si>
  <si>
    <t xml:space="preserve">SP X AIR CARBON V2 GLOVES BK 3XL </t>
  </si>
  <si>
    <t xml:space="preserve">SP X AIR CARBON V2 GLOVES BK L </t>
  </si>
  <si>
    <t xml:space="preserve">SP X AIR CARBON V2 GLOVES BK M </t>
  </si>
  <si>
    <t xml:space="preserve">SP X AIR CARBON V2 GLOVES BK S </t>
  </si>
  <si>
    <t>SP X AIR CARBON V2 GLOVES BK XL</t>
  </si>
  <si>
    <t>SP X AIR CARBON V2 GLOVES B/W/R L</t>
  </si>
  <si>
    <t>SP X AIR CARBON V2 GLOVES B/W/R M</t>
  </si>
  <si>
    <t>SP X AIR CARBON V2 GLOVES B/W/R S</t>
  </si>
  <si>
    <t>SP X AIR CARBON V2 GLOVES BK/WT L</t>
  </si>
  <si>
    <t>SP X AIR CARBON V2 GLOVES BK/WT M</t>
  </si>
  <si>
    <t>SP X AIR CARBON V2 GLOVES BK/WT S</t>
  </si>
  <si>
    <t>SP X AIR CARBON V2 GLOVES W/B/R L</t>
  </si>
  <si>
    <t>SP X AIR CARBON V2 GLOVES W/B/R M</t>
  </si>
  <si>
    <t>SP X AIR CARBON V2 GLOVES W/B/R S</t>
  </si>
  <si>
    <t>GLOVE SMX-2 AC BK 2X V2</t>
  </si>
  <si>
    <t>GLOVE SMX-2 AC BK 3X V2</t>
  </si>
  <si>
    <t>GLOVE SMX-2 AC BK XL V2</t>
  </si>
  <si>
    <t>GLOVE SMX-2 AC B/W L V2</t>
  </si>
  <si>
    <t>GLOVE SMX-2 AC B/W M V2</t>
  </si>
  <si>
    <t>GLOVE SMX-2 AC B/W S V2</t>
  </si>
  <si>
    <t>SMX-2 AIR CARBON v2 LEATHER GLOVES B/R 2X</t>
  </si>
  <si>
    <t>SMX-2 AIR CARBON v2 LEATHER GLOVES B/R 3X</t>
  </si>
  <si>
    <t xml:space="preserve">SMX-2 AIR CARBON v2 LEATHER GLOVES B/R L </t>
  </si>
  <si>
    <t xml:space="preserve">SMX-2 AIR CARBON v2 LEATHER GLOVES B/R M </t>
  </si>
  <si>
    <t xml:space="preserve">SMX-2 AIR CARBON v2 LEATHER GLOVES B/R S </t>
  </si>
  <si>
    <t>SMX-2 AIR CARBON v2 LEATHER GLOVES B/R XL</t>
  </si>
  <si>
    <t xml:space="preserve">COPPER GLOVES BK 2X </t>
  </si>
  <si>
    <t>COPPER GLOVES B/R 2X</t>
  </si>
  <si>
    <t>COPPER GLOVES B/R 3X</t>
  </si>
  <si>
    <t xml:space="preserve">COPPER GLOVES B/R L </t>
  </si>
  <si>
    <t xml:space="preserve">COPPER GLOVES B/R M </t>
  </si>
  <si>
    <t xml:space="preserve">COPPER GLOVES B/R S </t>
  </si>
  <si>
    <t>COPPER GLOVES B/R XL</t>
  </si>
  <si>
    <t xml:space="preserve">COPPER GLOVES BK 3X </t>
  </si>
  <si>
    <t>COPPER GLOVES BK L</t>
  </si>
  <si>
    <t>COPPER GLOVES BK M</t>
  </si>
  <si>
    <t>COPPER GLOVES BK S</t>
  </si>
  <si>
    <t xml:space="preserve">COPPER GLOVES BK XL </t>
  </si>
  <si>
    <t>COPPER GLOVES B/W 2X</t>
  </si>
  <si>
    <t>COPPER GLOVES B/W 3X</t>
  </si>
  <si>
    <t xml:space="preserve">COPPER GLOVES B/W L </t>
  </si>
  <si>
    <t xml:space="preserve">COPPER GLOVES B/W M </t>
  </si>
  <si>
    <t xml:space="preserve">COPPER GLOVES B/W S </t>
  </si>
  <si>
    <t>COPPER GLOVES B/W XL</t>
  </si>
  <si>
    <t>COPPER GLOVES MOOD INDIGO L</t>
  </si>
  <si>
    <t>COPPER GLOVES MOOD INDIGO M</t>
  </si>
  <si>
    <t>COPPER GLOVES MOOD INDIGO S</t>
  </si>
  <si>
    <t>COPPER GLOVES MOOD INDIGOXL</t>
  </si>
  <si>
    <t>CHROME GLOVES BLACK TAR GRAY L</t>
  </si>
  <si>
    <t>CHROME GLOVES BLACK TAR GRAY M</t>
  </si>
  <si>
    <t>CHROME GLOVES BLACK TAR GRAY S</t>
  </si>
  <si>
    <t>CHROME GLOVES BLACK TAR GRAYXL</t>
  </si>
  <si>
    <t>CHROME GLOVES BLACK FOREST L</t>
  </si>
  <si>
    <t>CHROME GLOVES BLACK FOREST M</t>
  </si>
  <si>
    <t>CHROME GLOVES BLACK FOREST S</t>
  </si>
  <si>
    <t>CHROME GLOVES BLACK FORESTXL</t>
  </si>
  <si>
    <t>CHROME GLOVES ASH GRAY BLACK BRIGHT RED L</t>
  </si>
  <si>
    <t>CHROME GLOVES ASH GRAY BLACK BRIGHT RED M</t>
  </si>
  <si>
    <t>CHROME GLOVES ASH GRAY BLACK BRIGHT RED S</t>
  </si>
  <si>
    <t>CHROME GLOVES ASH GRAY BLACK BRIGHT REDXL</t>
  </si>
  <si>
    <t>REEF GLOVES BLACK L</t>
  </si>
  <si>
    <t>REEF GLOVES BLACK M</t>
  </si>
  <si>
    <t>REEF GLOVES BLACK S</t>
  </si>
  <si>
    <t>REEF GLOVES BLACKXL</t>
  </si>
  <si>
    <t>REEF GLOVES BLACK REFLECTIVE L</t>
  </si>
  <si>
    <t>REEF GLOVES BLACK REFLECTIVE M</t>
  </si>
  <si>
    <t>REEF GLOVES BLACK REFLECTIVE S</t>
  </si>
  <si>
    <t>REEF GLOVES BLACK REFLECTIVEXL</t>
  </si>
  <si>
    <t>REEF GLOVES BLACK WHITE RED FLUO L</t>
  </si>
  <si>
    <t>REEF GLOVES BLACK WHITE RED FLUO M</t>
  </si>
  <si>
    <t>REEF GLOVES BLACK WHITE RED FLUO S</t>
  </si>
  <si>
    <t>REEF GLOVES BLACK WHITE RED FLUOXL</t>
  </si>
  <si>
    <t>REEF GLOVES BLACK WHITE L</t>
  </si>
  <si>
    <t>REEF GLOVES BLACK WHITE M</t>
  </si>
  <si>
    <t>REEF GLOVES BLACK WHITE S</t>
  </si>
  <si>
    <t>REEF GLOVES BLACK WHITEXL</t>
  </si>
  <si>
    <t>REEF GLOVES RED FLUO WHITE BLACK L</t>
  </si>
  <si>
    <t>REEF GLOVES RED FLUO WHITE BLACK M</t>
  </si>
  <si>
    <t>REEF GLOVES RED FLUO WHITE BLACK S</t>
  </si>
  <si>
    <t>REEF GLOVES RED FLUO WHITE BLACKXL</t>
  </si>
  <si>
    <t>REEF GLOVES BLACK GRAY CAMO L</t>
  </si>
  <si>
    <t>REEF GLOVES BLACK GRAY CAMO M</t>
  </si>
  <si>
    <t>REEF GLOVES BLACK GRAY CAMO S</t>
  </si>
  <si>
    <t>REEF GLOVES BLACK GRAY CAMOXL</t>
  </si>
  <si>
    <t>SMX-1 AIR V2 GLOVES BK L</t>
  </si>
  <si>
    <t>SMX-1 AIR V2 GLOVES BK M</t>
  </si>
  <si>
    <t>SMX-1 AIR V2 GLOVES BK S</t>
  </si>
  <si>
    <t>GLOVE ATOM BLK 2X</t>
  </si>
  <si>
    <t>GLOVE ATOM BLK 3X</t>
  </si>
  <si>
    <t xml:space="preserve">GLOVE ATOM BLK L </t>
  </si>
  <si>
    <t xml:space="preserve">GLOVE ATOM BLK M </t>
  </si>
  <si>
    <t xml:space="preserve">GLOVE ATOM BLK S </t>
  </si>
  <si>
    <t>GLOVE ATOM BLK XL</t>
  </si>
  <si>
    <t xml:space="preserve">GLOVE ATOM BLK/WT 2X </t>
  </si>
  <si>
    <t xml:space="preserve">GLOVE ATOM BLK/WT 3X </t>
  </si>
  <si>
    <t>GLOVE ATOM BLK/WT L</t>
  </si>
  <si>
    <t>GLOVE ATOM BLK/WT M</t>
  </si>
  <si>
    <t>GLOVE ATOM BLK/WT S</t>
  </si>
  <si>
    <t xml:space="preserve">GLOVE ATOM BLK/WT XL </t>
  </si>
  <si>
    <t>GLOVE ATOM BK/YL 2X</t>
  </si>
  <si>
    <t>GLOVE ATOM BK/YL 3X</t>
  </si>
  <si>
    <t xml:space="preserve">GLOVE ATOM BK/YL L </t>
  </si>
  <si>
    <t xml:space="preserve">GLOVE ATOM BK/YL M </t>
  </si>
  <si>
    <t xml:space="preserve">GLOVE ATOM BK/YL S </t>
  </si>
  <si>
    <t>GLOVE ATOM BK/YL XL</t>
  </si>
  <si>
    <t xml:space="preserve">GLOVE CROSSER BK/BK 2X </t>
  </si>
  <si>
    <t xml:space="preserve">GLOVE CROSSER BK/BK 3X </t>
  </si>
  <si>
    <t>GLOVE CROSSER BK/BK L</t>
  </si>
  <si>
    <t>GLOVE CROSSER BK/BK M</t>
  </si>
  <si>
    <t>GLOVE CROSSER BK/BK S</t>
  </si>
  <si>
    <t xml:space="preserve">GLOVE CROSSER BK/BK XL </t>
  </si>
  <si>
    <t xml:space="preserve">GLOVE CROSSER BGY 2X </t>
  </si>
  <si>
    <t xml:space="preserve">GLOVE CROSSER BGY 3X </t>
  </si>
  <si>
    <t>GLOVE CROSSER BGY L</t>
  </si>
  <si>
    <t>GLOVE CROSSER BGY M</t>
  </si>
  <si>
    <t>GLOVE CROSSER BGY S</t>
  </si>
  <si>
    <t xml:space="preserve">GLOVE CROSSER BGY XL </t>
  </si>
  <si>
    <t>RAID GLOVES BK/GN 2X</t>
  </si>
  <si>
    <t>RAID GLOVES BK/GN 3X</t>
  </si>
  <si>
    <t xml:space="preserve">RAID GLOVES BK/GN L </t>
  </si>
  <si>
    <t xml:space="preserve">RAID GLOVES BK/GN M </t>
  </si>
  <si>
    <t xml:space="preserve">RAID GLOVES BK/GN S </t>
  </si>
  <si>
    <t>RAID GLOVES BK/GN XL</t>
  </si>
  <si>
    <t xml:space="preserve">C VENTED AIR GLOVES BK 2X </t>
  </si>
  <si>
    <t xml:space="preserve">C VENTED AIR GLOVES BK 3XL </t>
  </si>
  <si>
    <t>C VENTED AIR GLOVES BK L</t>
  </si>
  <si>
    <t>C VENTED AIR GLOVES BK M</t>
  </si>
  <si>
    <t>C VENTED AIR GLOVES BK S</t>
  </si>
  <si>
    <t xml:space="preserve">C VENTED AIR GLOVES BK XL </t>
  </si>
  <si>
    <t xml:space="preserve">STELLA FULL BORE GLV BLACK L </t>
  </si>
  <si>
    <t xml:space="preserve">STELLA FULL BORE GLV BLACK M </t>
  </si>
  <si>
    <t xml:space="preserve">STELLA FULL BORE GLV BLACK S </t>
  </si>
  <si>
    <t>STELLA FULL BORE GLV BLACK XL</t>
  </si>
  <si>
    <t xml:space="preserve">STELLA FULL BORE GLV BLACK PINK FLUO L </t>
  </si>
  <si>
    <t xml:space="preserve">STELLA FULL BORE GLV BLACK PINK FLUO M </t>
  </si>
  <si>
    <t xml:space="preserve">STELLA FULL BORE GLV BLACK PINK FLUO S </t>
  </si>
  <si>
    <t>STELLA FULL BORE GLV BLACK PINK FLUO XL</t>
  </si>
  <si>
    <t>STELLA SMX-1 AIR V2 GLOVE BK L</t>
  </si>
  <si>
    <t>STELLA SMX-1 AIR V2 GLOVE BK M</t>
  </si>
  <si>
    <t>STELLA SMX-1 AIR V2 GLOVE BK S</t>
  </si>
  <si>
    <t>GLOVE 4W ATOM BK/PK L</t>
  </si>
  <si>
    <t>GLOVE 4W ATOM BK/PK M</t>
  </si>
  <si>
    <t>GLOVE 4W ATOM BK/PK S</t>
  </si>
  <si>
    <t xml:space="preserve">GLOVE 4W ATOM BK/PK XL </t>
  </si>
  <si>
    <t xml:space="preserve">GLOVE 4W ATOM BK/PK XS </t>
  </si>
  <si>
    <t xml:space="preserve">GLOVE 4W ATOM BK L </t>
  </si>
  <si>
    <t xml:space="preserve">GLOVE 4W ATOM BK M </t>
  </si>
  <si>
    <t xml:space="preserve">GLOVE 4W ATOM BK S </t>
  </si>
  <si>
    <t>GLOVE 4W ATOM BK XL</t>
  </si>
  <si>
    <t>GLOVE 4W ATOM BK XS</t>
  </si>
  <si>
    <t>STELLA COPPER GLOVES B/P L</t>
  </si>
  <si>
    <t>STELLA COPPER GLOVES B/P M</t>
  </si>
  <si>
    <t>STELLA COPPER GLOVES B/P S</t>
  </si>
  <si>
    <t xml:space="preserve">STELLA COPPER GLOVES B/P XL </t>
  </si>
  <si>
    <t xml:space="preserve">STELLA COPPER GLOVES B/P XS </t>
  </si>
  <si>
    <t xml:space="preserve">STELLA COPPER GLOVES BK L </t>
  </si>
  <si>
    <t xml:space="preserve">STELLA COPPER GLOVES BK M </t>
  </si>
  <si>
    <t xml:space="preserve">STELLA COPPER GLOVES BK S </t>
  </si>
  <si>
    <t>STELLA COPPER GLOVES BK XL</t>
  </si>
  <si>
    <t>STELLA COPPER GLOVES BK XS</t>
  </si>
  <si>
    <t>STELLA COPPER GLOVES B/W L</t>
  </si>
  <si>
    <t>STELLA COPPER GLOVES B/W M</t>
  </si>
  <si>
    <t>STELLA COPPER GLOVES B/W S</t>
  </si>
  <si>
    <t xml:space="preserve">STELLA COPPER GLOVES B/W XL </t>
  </si>
  <si>
    <t xml:space="preserve">STELLA COPPER GLOVES B/W XS </t>
  </si>
  <si>
    <t>REEF WOMEN'S GLOVES BLACK FUCHSIA L</t>
  </si>
  <si>
    <t>REEF WOMEN'S GLOVES BLACK FUCHSIA M</t>
  </si>
  <si>
    <t>REEF WOMEN'S GLOVES BLACK FUCHSIA S</t>
  </si>
  <si>
    <t>REEF WOMEN'S GLOVES BLACK FUCHSIAXL</t>
  </si>
  <si>
    <t>REEF WOMEN'S GLOVES BLACK FUCHSIAXS</t>
  </si>
  <si>
    <t>REEF WOMEN'S GLOVES BLACK REFLECTIVE L</t>
  </si>
  <si>
    <t>REEF WOMEN'S GLOVES BLACK REFLECTIVE M</t>
  </si>
  <si>
    <t>REEF WOMEN'S GLOVES BLACK REFLECTIVE S</t>
  </si>
  <si>
    <t>REEF WOMEN'S GLOVES BLACK REFLECTIVEXL</t>
  </si>
  <si>
    <t>REEF WOMEN'S GLOVES BLACK REFLECTIVEXS</t>
  </si>
  <si>
    <t>JACKET REVENANT BK 2X</t>
  </si>
  <si>
    <t>JACKET REVENANT BK 3X</t>
  </si>
  <si>
    <t>JACKET REVENANT BK 4X</t>
  </si>
  <si>
    <t xml:space="preserve">JACKET REVENANT BK L </t>
  </si>
  <si>
    <t xml:space="preserve">JACKET REVENANT BK M </t>
  </si>
  <si>
    <t xml:space="preserve">JACKET REVENANT BK S </t>
  </si>
  <si>
    <t>JACKET REVENANT BK XL</t>
  </si>
  <si>
    <t xml:space="preserve">JACKET REVENANT BGR 2X </t>
  </si>
  <si>
    <t xml:space="preserve">JACKET REVENANT BGR 3X </t>
  </si>
  <si>
    <t xml:space="preserve">JACKET REVENANT BGR 4X </t>
  </si>
  <si>
    <t>JACKET REVENANT BGR L</t>
  </si>
  <si>
    <t>JACKET REVENANT BGR M</t>
  </si>
  <si>
    <t>JACKET REVENANT BGR S</t>
  </si>
  <si>
    <t xml:space="preserve">JACKET REVENANT BGR XL </t>
  </si>
  <si>
    <t>ST-7 2L GORE-TEX JACKET BLACK DARK GRAY L</t>
  </si>
  <si>
    <t>3604124-111-L</t>
  </si>
  <si>
    <t>ST-7 2L GORE-TEX JACKET BLACK DARK GRAY M</t>
  </si>
  <si>
    <t>3604124-111-M</t>
  </si>
  <si>
    <t>ST-7 2L GORE-TEX JACKET BLACK DARK GRAY S</t>
  </si>
  <si>
    <t>3604124-111-S</t>
  </si>
  <si>
    <t>ST-7 2L GORE-TEX JACKET BLACK DARK GRAYXL</t>
  </si>
  <si>
    <t>ST-7 2L GORE-TEX JACKET GOBI BROWN BLACK L</t>
  </si>
  <si>
    <t>3604124-8011-L</t>
  </si>
  <si>
    <t>ST-7 2L GORE-TEX JACKET GOBI BROWN BLACK M</t>
  </si>
  <si>
    <t>3604124-8011-M</t>
  </si>
  <si>
    <t>ST-7 2L GORE-TEX JACKET GOBI BROWN BLACK S</t>
  </si>
  <si>
    <t>3604124-8011-S</t>
  </si>
  <si>
    <t>ST-7 2L GORE-TEX JACKET GOBI BROWN BLACKXL</t>
  </si>
  <si>
    <t>ST-7 2L GORE-TEX JACKET ICE GRAY DARK BLUE BLACK L</t>
  </si>
  <si>
    <t>3604124-9174-L</t>
  </si>
  <si>
    <t>ST-7 2L GORE-TEX JACKET ICE GRAY DARK BLUE BLACK M</t>
  </si>
  <si>
    <t>3604124-9174-M</t>
  </si>
  <si>
    <t>ST-7 2L GORE-TEX JACKET ICE GRAY DARK BLUE BLACK S</t>
  </si>
  <si>
    <t>3604124-9174-S</t>
  </si>
  <si>
    <t>ST-7 2L GORE-TEX JACKET ICE GRAY DARK BLUE BLACKXL</t>
  </si>
  <si>
    <t>PANT REVENANT BK 2X</t>
  </si>
  <si>
    <t>PANT REVENANT BK 3X</t>
  </si>
  <si>
    <t>PANT REVENANT BK 4X</t>
  </si>
  <si>
    <t xml:space="preserve">PANT REVENANT BK L </t>
  </si>
  <si>
    <t xml:space="preserve">PANT REVENANT BK M </t>
  </si>
  <si>
    <t xml:space="preserve">PANT REVENANT BK S </t>
  </si>
  <si>
    <t>PANT REVENANT BK XL</t>
  </si>
  <si>
    <t>ST-7 2L GORE-TEX PANTS BLACK DARK GRAY L</t>
  </si>
  <si>
    <t>3625524-111-L</t>
  </si>
  <si>
    <t>ST-7 2L GORE-TEX PANTS BLACK DARK GRAY M</t>
  </si>
  <si>
    <t>3625524-111-M</t>
  </si>
  <si>
    <t>ST-7 2L GORE-TEX PANTS BLACK DARK GRAY S</t>
  </si>
  <si>
    <t>3625524-111-S</t>
  </si>
  <si>
    <t>ST-7 2L GORE-TEX PANTS BLACK DARK GRAYXL</t>
  </si>
  <si>
    <t xml:space="preserve">VENTURE R JACKET O/G/B 2X </t>
  </si>
  <si>
    <t xml:space="preserve">VENTURE R JACKET O/G/B 3X </t>
  </si>
  <si>
    <t>VENTURE R JACKET O/G/B L</t>
  </si>
  <si>
    <t>VENTURE R JACKET O/G/B M</t>
  </si>
  <si>
    <t>VENTURE R JACKET O/G/B S</t>
  </si>
  <si>
    <t xml:space="preserve">VENTURE R JACKET O/G/B XL </t>
  </si>
  <si>
    <t xml:space="preserve">SESSION RACE JACKET BLK/RED S </t>
  </si>
  <si>
    <t xml:space="preserve">SESSION RACE JACKET BLU/BLK S </t>
  </si>
  <si>
    <t>VENTURE R PANTS BLK 28</t>
  </si>
  <si>
    <t>KIDS RACER PUSH JERSEY NIGHTLIFE UCLA BLUE WHITE XS</t>
  </si>
  <si>
    <t>KIDS RACER FOUND JERSEY BLACK XS</t>
  </si>
  <si>
    <t>KID RACER COMPASS JE BK YEF CORAL XS</t>
  </si>
  <si>
    <t>KID RACER COMPASS JE BK GRN PNK FL XS</t>
  </si>
  <si>
    <t>YTH RACER GRAPHITE PANTBLK DK GRY 22</t>
  </si>
  <si>
    <t>YTH RACER GRAPHITE PANTBLK DK GRY 24</t>
  </si>
  <si>
    <t>YTH RACER GRAPHITE PANTBLK DK GRY 26</t>
  </si>
  <si>
    <t>YTH RACER GRAPHITE PANTBLK DK GRY 28</t>
  </si>
  <si>
    <t>YTH RACERCOMPASS PANT BLK YEF COR 22</t>
  </si>
  <si>
    <t>YTH RACERCOMPASS PANT BLK YEF COR 24</t>
  </si>
  <si>
    <t>YTH RACERCOMPASS PANT BLK YEF COR 26</t>
  </si>
  <si>
    <t>YTH RACERCOMPASS PANT BLK YEF COR 28</t>
  </si>
  <si>
    <t>YTH RACERCOMPASS PANT BLK GRN NEO PKF 22</t>
  </si>
  <si>
    <t>YTH RACERCOMPASS PANT BLK GRN NEO PKF 24</t>
  </si>
  <si>
    <t>YTH RACERCOMPASS PANT BLK GRN NEO PKF 26</t>
  </si>
  <si>
    <t>YTH RACERCOMPASS PANT BLK GRN NEO PKF 28</t>
  </si>
  <si>
    <t>SUPERTECH BLAZE JERSEYBLK ONG YEL FL 2XL</t>
  </si>
  <si>
    <t>SUPERTECH BLAZE JERSEYBLK ONG YEL FL L</t>
  </si>
  <si>
    <t>SUPERTECH BLAZE JERSEYBLK ONG YEL FL XL</t>
  </si>
  <si>
    <t xml:space="preserve">SUPERTECH BLAZE JERSEY PASTEL GREEN BLACK YELLOW FLUO L </t>
  </si>
  <si>
    <t xml:space="preserve">SUPERTECH BLAZE JERSEY PASTEL GREEN BLACK YELLOW FLUO M </t>
  </si>
  <si>
    <t xml:space="preserve">SUPERTECH BLAZE JERSEY PASTEL GREEN BLACK YELLOW FLUO S </t>
  </si>
  <si>
    <t>SUPERTECH BLAZE JERSEY PASTEL GREEN BLACK YELLOW FLUO XL</t>
  </si>
  <si>
    <t xml:space="preserve">SUPERTECH BLAZE JERSEY DK BL BRT RD WH L </t>
  </si>
  <si>
    <t xml:space="preserve">SUPERTECH BLAZE JERSEY DK BL BRT RD WH M </t>
  </si>
  <si>
    <t xml:space="preserve">SUPERTECH BLAZE JERSEY DK BL BRT RD WH S </t>
  </si>
  <si>
    <t>SUPERTECH BLAZE JERSEY DK BL BRT RD WH XL</t>
  </si>
  <si>
    <t xml:space="preserve">SUPERTECH RISEN JERSEY MARS RED WHITE L </t>
  </si>
  <si>
    <t xml:space="preserve">SUPERTECH RISEN JERSEY MARS RED WHITE M </t>
  </si>
  <si>
    <t xml:space="preserve">SUPERTECH RISEN JERSEY MARS RED WHITE S </t>
  </si>
  <si>
    <t>SUPERTECH RISEN JERSEY MARS RED WHITE XL</t>
  </si>
  <si>
    <t xml:space="preserve">SUPERTECH RISEN JERSEY HOT ORANGE BLACK L </t>
  </si>
  <si>
    <t xml:space="preserve">SUPERTECH RISEN JERSEY HOT ORANGE BLACK M </t>
  </si>
  <si>
    <t xml:space="preserve">SUPERTECH RISEN JERSEY HOT ORANGE BLACK S </t>
  </si>
  <si>
    <t>SUPERTECH RISEN JERSEY HOT ORANGE BLACK XL</t>
  </si>
  <si>
    <t xml:space="preserve">SUPERTECH RISEN JERSEY BLUE RAY WHITE GREEN FLUO L </t>
  </si>
  <si>
    <t xml:space="preserve">SUPERTECH RISEN JERSEY BLUE RAY WHITE GREEN FLUO M </t>
  </si>
  <si>
    <t xml:space="preserve">SUPERTECH RISEN JERSEY BLUE RAY WHITE GREEN FLUO S </t>
  </si>
  <si>
    <t>SUPERTECH RISEN JERSEY BLUE RAY WHITE GREEN FLUO XL</t>
  </si>
  <si>
    <t xml:space="preserve">SUPERTECH NORTH JERSEY BLACK NEON RED L </t>
  </si>
  <si>
    <t xml:space="preserve">SUPERTECH NORTH JERSEY BLACK NEON RED M </t>
  </si>
  <si>
    <t xml:space="preserve">SUPERTECH NORTH JERSEY BLACK NEON RED S </t>
  </si>
  <si>
    <t>SUPERTECH NORTH JERSEY BLACK NEON RED XL</t>
  </si>
  <si>
    <t xml:space="preserve">SUPERTECH NORTH JERSEY HAZE GRAY BLACK L </t>
  </si>
  <si>
    <t xml:space="preserve">SUPERTECH NORTH JERSEY HAZE GRAY BLACK M </t>
  </si>
  <si>
    <t xml:space="preserve">SUPERTECH NORTH JERSEY HAZE GRAY BLACK S </t>
  </si>
  <si>
    <t>SUPERTECH NORTH JERSEY HAZE GRAY BLACK XL</t>
  </si>
  <si>
    <t xml:space="preserve">SUPERTECH BRUIN JERSEY UCLA BLUE BRUSHED GOLD L </t>
  </si>
  <si>
    <t xml:space="preserve">SUPERTECH BRUIN JERSEY UCLA BLUE BRUSHED GOLD M </t>
  </si>
  <si>
    <t xml:space="preserve">SUPERTECH BRUIN JERSEY UCLA BLUE BRUSHED GOLD S </t>
  </si>
  <si>
    <t>SUPERTECH BRUIN JERSEY UCLA BLUE BRUSHED GOLD XL</t>
  </si>
  <si>
    <t xml:space="preserve">SUPERTECH BRUIN JERSEY NIGHT NAVY YELLOW FLUO L </t>
  </si>
  <si>
    <t xml:space="preserve">SUPERTECH BRUIN JERSEY NIGHT NAVY YELLOW FLUO M </t>
  </si>
  <si>
    <t xml:space="preserve">SUPERTECH BRUIN JERSEY NIGHT NAVY YELLOW FLUO S </t>
  </si>
  <si>
    <t>SUPERTECH BRUIN JERSEY NIGHT NAVY YELLOW FLUO XL</t>
  </si>
  <si>
    <t xml:space="preserve">SUPERTECH FOSTER JE WHT BLK RED FL L </t>
  </si>
  <si>
    <t xml:space="preserve">SUPERTECH FOSTER JE WHT BLK RED FL M </t>
  </si>
  <si>
    <t xml:space="preserve">SUPERTECH FOSTER JE WHT BLK RED FL S </t>
  </si>
  <si>
    <t>SUPERTECH FOSTER JE WHT BLK RED FL XL</t>
  </si>
  <si>
    <t xml:space="preserve">SUPERTECH FOSTER JE WHITE ORANGE DARK BLUE L </t>
  </si>
  <si>
    <t xml:space="preserve">SUPERTECH FOSTER JE WHITE ORANGE DARK BLUE M </t>
  </si>
  <si>
    <t xml:space="preserve">SUPERTECH FOSTER JE WHITE ORANGE DARK BLUE S </t>
  </si>
  <si>
    <t>SUPERTECH FOSTER JE WHITE ORANGE DARK BLUE XL</t>
  </si>
  <si>
    <t xml:space="preserve">TECHSTAR PUSH JERSEY YELLOW FLUO WHITE L </t>
  </si>
  <si>
    <t xml:space="preserve">TECHSTAR PUSH JERSEY YELLOW FLUO WHITE M </t>
  </si>
  <si>
    <t xml:space="preserve">TECHSTAR PUSH JERSEY YELLOW FLUO WHITE S </t>
  </si>
  <si>
    <t>TECHSTAR PUSH JERSEY YELLOW FLUO WHITE XL</t>
  </si>
  <si>
    <t xml:space="preserve">TECHSTAR PUSH JERSEY NIGHTLIFE UCLA BLUE WHITE L </t>
  </si>
  <si>
    <t xml:space="preserve">TECHSTAR PUSH JERSEY NIGHTLIFE UCLA BLUE WHITE M </t>
  </si>
  <si>
    <t xml:space="preserve">TECHSTAR PUSH JERSEY NIGHTLIFE UCLA BLUE WHITE S </t>
  </si>
  <si>
    <t>TECHSTAR PUSH JERSEY NIGHTLIFE UCLA BLUE WHITE XL</t>
  </si>
  <si>
    <t xml:space="preserve">TECHSTAR GRAPHITE JE DARK GRAY BLACK L </t>
  </si>
  <si>
    <t xml:space="preserve">TECHSTAR GRAPHITE JE DARK GRAY BLACK M </t>
  </si>
  <si>
    <t xml:space="preserve">TECHSTAR GRAPHITE JE DARK GRAY BLACK S </t>
  </si>
  <si>
    <t>TECHSTAR GRAPHITE JE DARK GRAY BLACK XL</t>
  </si>
  <si>
    <t xml:space="preserve">TECHSTAR FACTORY JE DARK BLUE YELLOW FLUO BLUE NEO L </t>
  </si>
  <si>
    <t xml:space="preserve">TECHSTAR FACTORY JE DARK BLUE YELLOW FLUO BLUE NEO M </t>
  </si>
  <si>
    <t xml:space="preserve">TECHSTAR FACTORY JE DARK BLUE YELLOW FLUO BLUE NEO S </t>
  </si>
  <si>
    <t>TECHSTAR FACTORY JE DARK BLUE YELLOW FLUO BLUE NEO XL</t>
  </si>
  <si>
    <t xml:space="preserve">TECHSTAR ARCH JERSEY BLACK SILVER L </t>
  </si>
  <si>
    <t xml:space="preserve">TECHSTAR ARCH JERSEY BLACK SILVER M </t>
  </si>
  <si>
    <t xml:space="preserve">TECHSTAR ARCH JERSEY BLACK SILVER S </t>
  </si>
  <si>
    <t>TECHSTAR ARCH JERSEY BLACK SILVER XL</t>
  </si>
  <si>
    <t xml:space="preserve">TECHSTAR ARCH JERSEY WHITE BLACK L </t>
  </si>
  <si>
    <t xml:space="preserve">TECHSTAR ARCH JERSEY WHITE BLACK M </t>
  </si>
  <si>
    <t xml:space="preserve">TECHSTAR ARCH JERSEY WHITE BLACK S </t>
  </si>
  <si>
    <t>TECHSTAR ARCH JERSEY WHITE BLACK XL</t>
  </si>
  <si>
    <t xml:space="preserve">TECHSTAR ARCH JERSEY MARS RED WHITE L </t>
  </si>
  <si>
    <t xml:space="preserve">TECHSTAR ARCH JERSEY MARS RED WHITE M </t>
  </si>
  <si>
    <t xml:space="preserve">TECHSTAR ARCH JERSEY MARS RED WHITE S </t>
  </si>
  <si>
    <t>TECHSTAR ARCH JERSEY MARS RED WHITE XL</t>
  </si>
  <si>
    <t xml:space="preserve">TECHSTAR ARCH JERSEY NIGHT NAVY HOT ORANGE L </t>
  </si>
  <si>
    <t xml:space="preserve">TECHSTAR ARCH JERSEY NIGHT NAVY HOT ORANGE M </t>
  </si>
  <si>
    <t xml:space="preserve">TECHSTAR ARCH JERSEY NIGHT NAVY HOT ORANGE S </t>
  </si>
  <si>
    <t>TECHSTAR ARCH JERSEY NIGHT NAVY HOT ORANGE XL</t>
  </si>
  <si>
    <t xml:space="preserve">TECHSTAR QUADRO JERSEY BLACK YELLOW TANGERINE L </t>
  </si>
  <si>
    <t xml:space="preserve">TECHSTAR QUADRO JERSEY BLACK YELLOW TANGERINE M </t>
  </si>
  <si>
    <t xml:space="preserve">TECHSTAR QUADRO JERSEY BLACK YELLOW TANGERINE S </t>
  </si>
  <si>
    <t>TECHSTAR QUADRO JERSEY BLACK YELLOW TANGERINE XL</t>
  </si>
  <si>
    <t xml:space="preserve">TECHSTAR QUADRO JERSEY OFF WHITE BLUE NEON BRIGHT RED L </t>
  </si>
  <si>
    <t xml:space="preserve">TECHSTAR QUADRO JERSEY OFF WHITE BLUE NEON BRIGHT RED M </t>
  </si>
  <si>
    <t xml:space="preserve">TECHSTAR QUADRO JERSEY OFF WHITE BLUE NEON BRIGHT RED S </t>
  </si>
  <si>
    <t>TECHSTAR QUADRO JERSEY OFF WHITE BLUE NEON BRIGHT RED XL</t>
  </si>
  <si>
    <t xml:space="preserve">TECHSTAR QUADRO JERSEY BRIGHT RED YELLOW FLUO BLUE L </t>
  </si>
  <si>
    <t xml:space="preserve">TECHSTAR QUADRO JERSEY BRIGHT RED YELLOW FLUO BLUE M </t>
  </si>
  <si>
    <t xml:space="preserve">TECHSTAR QUADRO JERSEY BRIGHT RED YELLOW FLUO BLUE S </t>
  </si>
  <si>
    <t>TECHSTAR QUADRO JERSEY BRIGHT RED YELLOW FLUO BLUE XL</t>
  </si>
  <si>
    <t xml:space="preserve">TECHSTAR SEIN JERSEY BLACK HOT ORANGE L </t>
  </si>
  <si>
    <t xml:space="preserve">TECHSTAR SEIN JERSEY BLACK HOT ORANGE M </t>
  </si>
  <si>
    <t xml:space="preserve">TECHSTAR SEIN JERSEY BLACK HOT ORANGE S </t>
  </si>
  <si>
    <t>TECHSTAR SEIN JERSEY BLACK HOT ORANGE XL</t>
  </si>
  <si>
    <t xml:space="preserve">TECHSTAR SEIN JERSEY BLACK NEON RED L </t>
  </si>
  <si>
    <t xml:space="preserve">TECHSTAR SEIN JERSEY BLACK NEON RED M </t>
  </si>
  <si>
    <t xml:space="preserve">TECHSTAR SEIN JERSEY BLACK NEON RED S </t>
  </si>
  <si>
    <t>TECHSTAR SEIN JERSEY BLACK NEON RED XL</t>
  </si>
  <si>
    <t xml:space="preserve">RACER TACTICAL JERSEY - BLACK GRAY L </t>
  </si>
  <si>
    <t xml:space="preserve">RACER TACTICAL JERSEY - BLACK GRAY M </t>
  </si>
  <si>
    <t xml:space="preserve">RACER TACTICAL JERSEY - BLACK GRAY S </t>
  </si>
  <si>
    <t>RACER TACTICAL JERSEY - BLACK GRAY XL</t>
  </si>
  <si>
    <t xml:space="preserve">RACER TACTICAL JERSEY - MILITARY SAND CAMO TANGERINE L </t>
  </si>
  <si>
    <t xml:space="preserve">RACER TACTICAL JERSEY - MILITARY SAND CAMO TANGERINE M </t>
  </si>
  <si>
    <t xml:space="preserve">RACER TACTICAL JERSEY - MILITARY SAND CAMO TANGERINE S </t>
  </si>
  <si>
    <t>RACER TACTICAL JERSEY - MILITARY SAND CAMO TANGERINE XL</t>
  </si>
  <si>
    <t xml:space="preserve">RACER TACTICAL JERSEY IRON CAMO L </t>
  </si>
  <si>
    <t xml:space="preserve">RACER TACTICAL JERSEY IRON CAMO M </t>
  </si>
  <si>
    <t xml:space="preserve">RACER TACTICAL JERSEY IRON CAMO S </t>
  </si>
  <si>
    <t>RACER TACTICAL JERSEY IRON CAMO XL</t>
  </si>
  <si>
    <t xml:space="preserve">RACER TACTICAL JERSEY CAST GRAY CAMO MARS RED L </t>
  </si>
  <si>
    <t xml:space="preserve">RACER TACTICAL JERSEY CAST GRAY CAMO MARS RED M </t>
  </si>
  <si>
    <t xml:space="preserve">RACER TACTICAL JERSEY CAST GRAY CAMO MARS RED S </t>
  </si>
  <si>
    <t>RACER TACTICAL JERSEY CAST GRAY CAMO MARS RED XL</t>
  </si>
  <si>
    <t xml:space="preserve">RACER TACTICAL JERSEY CAST GRAY CAMO YELLOW FLUO L </t>
  </si>
  <si>
    <t xml:space="preserve">RACER TACTICAL JERSEY CAST GRAY CAMO YELLOW FLUO M </t>
  </si>
  <si>
    <t xml:space="preserve">RACER TACTICAL JERSEY CAST GRAY CAMO YELLOW FLUO S </t>
  </si>
  <si>
    <t>RACER TACTICAL JERSEY CAST GRAY CAMO YELLOW FLUO XL</t>
  </si>
  <si>
    <t xml:space="preserve">RACER HOEN JERSEY WARM RED/BLACK L </t>
  </si>
  <si>
    <t xml:space="preserve">RACER HOEN JERSEY WARM RED/BLACK M </t>
  </si>
  <si>
    <t xml:space="preserve">RACER HOEN JERSEY WARM RED/BLACK S </t>
  </si>
  <si>
    <t>RACER HOEN JERSEY WARM RED/BLACK XL</t>
  </si>
  <si>
    <t xml:space="preserve">RACER HOEN JERSEY NIGHT NAVY WHITE L </t>
  </si>
  <si>
    <t xml:space="preserve">RACER HOEN JERSEY NIGHT NAVY WHITE M </t>
  </si>
  <si>
    <t xml:space="preserve">RACER HOEN JERSEY NIGHT NAVY WHITE S </t>
  </si>
  <si>
    <t>RACER HOEN JERSEY NIGHT NAVY WHITE XL</t>
  </si>
  <si>
    <t xml:space="preserve">RACER HOEN JERSEY NIGHT NAVY FLUORITE GREEN L </t>
  </si>
  <si>
    <t xml:space="preserve">RACER HOEN JERSEY NIGHT NAVY FLUORITE GREEN M </t>
  </si>
  <si>
    <t xml:space="preserve">RACER HOEN JERSEY NIGHT NAVY FLUORITE GREEN S </t>
  </si>
  <si>
    <t>RACER HOEN JERSEY NIGHT NAVY FLUORITE GREEN XL</t>
  </si>
  <si>
    <t xml:space="preserve">RACER HOEN JERSEY MAGNET HOT ORANGE L </t>
  </si>
  <si>
    <t xml:space="preserve">RACER HOEN JERSEY MAGNET HOT ORANGE M </t>
  </si>
  <si>
    <t xml:space="preserve">RACER HOEN JERSEY MAGNET HOT ORANGE S </t>
  </si>
  <si>
    <t>RACER HOEN JERSEY MAGNET HOT ORANGE XL</t>
  </si>
  <si>
    <t xml:space="preserve">RACER BRAAP JERSEY DARK BLUE L </t>
  </si>
  <si>
    <t xml:space="preserve">RACER BRAAP JERSEY DARK BLUE M </t>
  </si>
  <si>
    <t xml:space="preserve">RACER BRAAP JERSEY DARK BLUE S </t>
  </si>
  <si>
    <t>RACER BRAAP JERSEY DARK BLUE XL</t>
  </si>
  <si>
    <t xml:space="preserve">RACER BRAAP JERSEY MID GRAY L </t>
  </si>
  <si>
    <t xml:space="preserve">RACER BRAAP JERSEY MID GRAY M </t>
  </si>
  <si>
    <t xml:space="preserve">RACER BRAAP JERSEY MID GRAY S </t>
  </si>
  <si>
    <t>RACER BRAAP JERSEY MID GRAY XL</t>
  </si>
  <si>
    <t xml:space="preserve">RACER SUPERMATIC JE BLACK BRIGHT RED L </t>
  </si>
  <si>
    <t xml:space="preserve">RACER SUPERMATIC JE BLACK BRIGHT RED M </t>
  </si>
  <si>
    <t xml:space="preserve">RACER SUPERMATIC JE BLACK BRIGHT RED S </t>
  </si>
  <si>
    <t>RACER SUPERMATIC JE BLACK BRIGHT RED XL</t>
  </si>
  <si>
    <t xml:space="preserve">RACER SUPERMATIC JE ANTHRACITE ORANGE L </t>
  </si>
  <si>
    <t xml:space="preserve">RACER SUPERMATIC JE ANTHRACITE ORANGE M </t>
  </si>
  <si>
    <t xml:space="preserve">RACER SUPERMATIC JE ANTHRACITE ORANGE S </t>
  </si>
  <si>
    <t>RACER SUPERMATIC JE ANTHRACITE ORANGE XL</t>
  </si>
  <si>
    <t xml:space="preserve">RACER SEMI JERSEY BLACK MULTICOLOR L </t>
  </si>
  <si>
    <t xml:space="preserve">RACER SEMI JERSEY BLACK MULTICOLOR M </t>
  </si>
  <si>
    <t xml:space="preserve">RACER SEMI JERSEY BLACK MULTICOLOR S </t>
  </si>
  <si>
    <t>RACER SEMI JERSEY BLACK MULTICOLOR XL</t>
  </si>
  <si>
    <t xml:space="preserve">RACER SEMI JERSEY BLUE HOT ORANGE L </t>
  </si>
  <si>
    <t xml:space="preserve">RACER SEMI JERSEY BLUE HOT ORANGE M </t>
  </si>
  <si>
    <t xml:space="preserve">RACER SEMI JERSEY BLUE HOT ORANGE S </t>
  </si>
  <si>
    <t>RACER SEMI JERSEY BLUE HOT ORANGE XL</t>
  </si>
  <si>
    <t xml:space="preserve">RACER FOUND JERSEY BLACK L </t>
  </si>
  <si>
    <t xml:space="preserve">RACER FOUND JERSEY BLACK M </t>
  </si>
  <si>
    <t xml:space="preserve">RACER FOUND JERSEY BLACK S </t>
  </si>
  <si>
    <t>RACER FOUND JERSEY BLACK XL</t>
  </si>
  <si>
    <t xml:space="preserve">RACER FOUND JERSEY WHITE L </t>
  </si>
  <si>
    <t xml:space="preserve">RACER FOUND JERSEY WHITE M </t>
  </si>
  <si>
    <t xml:space="preserve">RACER FOUND JERSEY WHITE S </t>
  </si>
  <si>
    <t>RACER FOUND JERSEY WHITE XL</t>
  </si>
  <si>
    <t xml:space="preserve">RACER FOUND JERSEY MOUNTAIN L </t>
  </si>
  <si>
    <t xml:space="preserve">RACER FOUND JERSEY MOUNTAIN M </t>
  </si>
  <si>
    <t xml:space="preserve">RACER FOUND JERSEY MOUNTAIN S </t>
  </si>
  <si>
    <t>RACER FOUND JERSEY MOUNTAIN XL</t>
  </si>
  <si>
    <t xml:space="preserve">FLUID NARIN JERSEY BLACK-WHITE L </t>
  </si>
  <si>
    <t xml:space="preserve">FLUID NARIN JERSEY BLACK-WHITE M </t>
  </si>
  <si>
    <t xml:space="preserve">FLUID NARIN JERSEY BLACK-WHITE S </t>
  </si>
  <si>
    <t>FLUID NARIN JERSEY BLACK-WHITE XL</t>
  </si>
  <si>
    <t xml:space="preserve">FLUID NARIN JERSEY MARS RED WHITE L </t>
  </si>
  <si>
    <t xml:space="preserve">FLUID NARIN JERSEY MARS RED WHITE M </t>
  </si>
  <si>
    <t xml:space="preserve">FLUID NARIN JERSEY MARS RED WHITE S </t>
  </si>
  <si>
    <t>FLUID NARIN JERSEY MARS RED WHITE XL</t>
  </si>
  <si>
    <t xml:space="preserve">FLUID NARIN JERSEY BLUE RAY WHITE L </t>
  </si>
  <si>
    <t xml:space="preserve">FLUID NARIN JERSEY BLUE RAY WHITE M </t>
  </si>
  <si>
    <t xml:space="preserve">FLUID NARIN JERSEY BLUE RAY WHITE S </t>
  </si>
  <si>
    <t>FLUID NARIN JERSEY BLUE RAY WHITE XL</t>
  </si>
  <si>
    <t xml:space="preserve">RACER GRAPHITE JER BLACK L </t>
  </si>
  <si>
    <t xml:space="preserve">RACER GRAPHITE JER BLACK M </t>
  </si>
  <si>
    <t xml:space="preserve">RACER GRAPHITE JER BLACK S </t>
  </si>
  <si>
    <t>RACER GRAPHITE JER BLACK XL</t>
  </si>
  <si>
    <t xml:space="preserve">RACER GRAPHITE JERSEY BLACK REFLECTIVE BLACK L </t>
  </si>
  <si>
    <t xml:space="preserve">RACER GRAPHITE JERSEY BLACK REFLECTIVE BLACK M </t>
  </si>
  <si>
    <t xml:space="preserve">RACER GRAPHITE JERSEY BLACK REFLECTIVE BLACK S </t>
  </si>
  <si>
    <t>RACER GRAPHITE JERSEY BLACK REFLECTIVE BLACK XL</t>
  </si>
  <si>
    <t xml:space="preserve">FLUID LURV JERSEY BLACK-WHITE L </t>
  </si>
  <si>
    <t xml:space="preserve">FLUID LURV JERSEY BLACK-WHITE M </t>
  </si>
  <si>
    <t xml:space="preserve">FLUID LURV JERSEY BLACK-WHITE S </t>
  </si>
  <si>
    <t>FLUID LURV JERSEY BLACK-WHITE XL</t>
  </si>
  <si>
    <t xml:space="preserve">FLUID LURV JERSEY HOT ORANGE BLACK L </t>
  </si>
  <si>
    <t xml:space="preserve">FLUID LURV JERSEY HOT ORANGE BLACK M </t>
  </si>
  <si>
    <t xml:space="preserve">FLUID LURV JERSEY HOT ORANGE BLACK S </t>
  </si>
  <si>
    <t xml:space="preserve">FLUID LURV JERSEY MAGNET NEON RED L </t>
  </si>
  <si>
    <t xml:space="preserve">FLUID LURV JERSEY MAGNET NEON RED M </t>
  </si>
  <si>
    <t xml:space="preserve">FLUID LURV JERSEY MAGNET NEON RED S </t>
  </si>
  <si>
    <t>FLUID LURV JERSEY MAGNET NEON RED XL</t>
  </si>
  <si>
    <t xml:space="preserve">RACER COMPASS JER BLACK GREEN NEON PINK FLUO L </t>
  </si>
  <si>
    <t xml:space="preserve">RACER COMPASS JER BLACK GREEN NEON PINK FLUO M </t>
  </si>
  <si>
    <t xml:space="preserve">RACER COMPASS JER BLACK GREEN NEON PINK FLUO S </t>
  </si>
  <si>
    <t>RACER COMPASS JER BLACK GREEN NEON PINK FLUO XL</t>
  </si>
  <si>
    <t xml:space="preserve">RACER COMPASS JER OFF WH RDF BL L </t>
  </si>
  <si>
    <t xml:space="preserve">RACER COMPASS JER OFF WH RDF BL M </t>
  </si>
  <si>
    <t xml:space="preserve">RACER COMPASS JER OFF WH RDF BL S </t>
  </si>
  <si>
    <t>RACER COMPASS JER OFF WH RDF BL XL</t>
  </si>
  <si>
    <t xml:space="preserve">FLUID AGENT JERSEY BLACK MARS RED YELLOW FLUO L </t>
  </si>
  <si>
    <t xml:space="preserve">FLUID AGENT JERSEY BLACK MARS RED YELLOW FLUO M </t>
  </si>
  <si>
    <t xml:space="preserve">FLUID AGENT JERSEY BLACK MARS RED YELLOW FLUO S </t>
  </si>
  <si>
    <t>FLUID AGENT JERSEY BLACK MARS RED YELLOW FLUO XL</t>
  </si>
  <si>
    <t xml:space="preserve">FLUID AGENT JERSEY NIGHT NAVY HOT ORANGE L </t>
  </si>
  <si>
    <t xml:space="preserve">FLUID AGENT JERSEY NIGHT NAVY HOT ORANGE M </t>
  </si>
  <si>
    <t xml:space="preserve">FLUID AGENT JERSEY NIGHT NAVY HOT ORANGE S </t>
  </si>
  <si>
    <t>FLUID AGENT JERSEY NIGHT NAVY HOT ORANGE XL</t>
  </si>
  <si>
    <t>FLUID GRAPHITE JERSEY - BLACK DARK GRAY2XL</t>
  </si>
  <si>
    <t xml:space="preserve">FLUID GRAPHITE JERSEY - BLACK DARK GRAY 3XL </t>
  </si>
  <si>
    <t xml:space="preserve">FLUID GRAPHITE JERSEY - BLACK DARK GRAYL </t>
  </si>
  <si>
    <t>FLUID GRAPHITE JERSEY - BLACK DARK GRAYXL</t>
  </si>
  <si>
    <t xml:space="preserve">FLUID CHASER JER BLACK WHITE L </t>
  </si>
  <si>
    <t xml:space="preserve">FLUID CHASER JER BLACK WHITE M </t>
  </si>
  <si>
    <t xml:space="preserve">FLUID CHASER JER BLACK WHITE S </t>
  </si>
  <si>
    <t>FLUID CHASER JER BLACK WHITE XL</t>
  </si>
  <si>
    <t xml:space="preserve">FLUID CHASER JER BLACK YELLOW FLUO L </t>
  </si>
  <si>
    <t xml:space="preserve">FLUID CHASER JER BLACK YELLOW FLUO M </t>
  </si>
  <si>
    <t xml:space="preserve">FLUID CHASER JER BLACK YELLOW FLUO S </t>
  </si>
  <si>
    <t>FLUID CHASER JER BLACK YELLOW FLUO XL</t>
  </si>
  <si>
    <t xml:space="preserve">FLUID CHASER JER BLACK BLUE NEON L </t>
  </si>
  <si>
    <t xml:space="preserve">FLUID CHASER JER BLACK BLUE NEON M </t>
  </si>
  <si>
    <t xml:space="preserve">FLUID CHASER JER BLACK BLUE NEON S </t>
  </si>
  <si>
    <t>FLUID CHASER JER BLACK BLUE NEON XL</t>
  </si>
  <si>
    <t xml:space="preserve">FLUID CHASER JER ANTHRACITE CORAL FLUO L </t>
  </si>
  <si>
    <t xml:space="preserve">FLUID CHASER JER ANTHRACITE CORAL FLUO M </t>
  </si>
  <si>
    <t xml:space="preserve">FLUID CHASER JER ANTHRACITE CORAL FLUO S </t>
  </si>
  <si>
    <t>FLUID CHASER JER ANTHRACITE CORAL FLUO XL</t>
  </si>
  <si>
    <t xml:space="preserve">FLUID CORSA JERSEY BLACK L </t>
  </si>
  <si>
    <t xml:space="preserve">FLUID CORSA JERSEY BLACK M </t>
  </si>
  <si>
    <t xml:space="preserve">FLUID CORSA JERSEY BLACK S </t>
  </si>
  <si>
    <t>FLUID CORSA JERSEY BLACK XL</t>
  </si>
  <si>
    <t xml:space="preserve">FLUID CORSA JERSEY NIGHT NAVY L </t>
  </si>
  <si>
    <t xml:space="preserve">FLUID CORSA JERSEY NIGHT NAVY M </t>
  </si>
  <si>
    <t xml:space="preserve">FLUID CORSA JERSEY NIGHT NAVY S </t>
  </si>
  <si>
    <t>FLUID CORSA JERSEY NIGHT NAVY XL</t>
  </si>
  <si>
    <t xml:space="preserve">YOUTH RACER NORTH JERSEY BLACK NEON RED L </t>
  </si>
  <si>
    <t xml:space="preserve">YOUTH RACER NORTH JERSEY BLACK NEON RED M </t>
  </si>
  <si>
    <t xml:space="preserve">YOUTH RACER NORTH JERSEY BLACK NEON RED S </t>
  </si>
  <si>
    <t>YOUTH RACER NORTH JERSEY BLACK NEON RED XL</t>
  </si>
  <si>
    <t xml:space="preserve">YOUTH RACER PUSH JERSEY YELLOW FLUO WHITE L </t>
  </si>
  <si>
    <t xml:space="preserve">YOUTH RACER PUSH JERSEY YELLOW FLUO WHITE M </t>
  </si>
  <si>
    <t xml:space="preserve">YOUTH RACER PUSH JERSEY YELLOW FLUO WHITE S </t>
  </si>
  <si>
    <t>YOUTH RACER PUSH JERSEY YELLOW FLUO WHITE XL</t>
  </si>
  <si>
    <t xml:space="preserve">YOUTH RACER PUSH JERSEY NIGHTLIFE UCLA BLUE WHITE L </t>
  </si>
  <si>
    <t xml:space="preserve">YOUTH RACER PUSH JERSEY NIGHTLIFE UCLA BLUE WHITE M </t>
  </si>
  <si>
    <t xml:space="preserve">YOUTH RACER PUSH JERSEY NIGHTLIFE UCLA BLUE WHITE S </t>
  </si>
  <si>
    <t>YOUTH RACER PUSH JERSEY NIGHTLIFE UCLA BLUE WHITE XL</t>
  </si>
  <si>
    <t xml:space="preserve">YTH RACER TACTICAL JER BLACK GRAY CAMO YELLOW FLUO L </t>
  </si>
  <si>
    <t xml:space="preserve">YTH RACER TACTICAL JER BLACK GRAY CAMO YELLOW FLUO M </t>
  </si>
  <si>
    <t xml:space="preserve">YTH RACER TACTICAL JER BLACK GRAY CAMO YELLOW FLUO S </t>
  </si>
  <si>
    <t>YTH RACER TACTICAL JER BLACK GRAY CAMO YELLOW FLUO XL</t>
  </si>
  <si>
    <t xml:space="preserve">YTH RACER TACTICAL JER MILITARY SAND CAMO TANGERINE L </t>
  </si>
  <si>
    <t xml:space="preserve">YTH RACER TACTICAL JER MILITARY SAND CAMO TANGERINE M </t>
  </si>
  <si>
    <t xml:space="preserve">YTH RACER TACTICAL JER MILITARY SAND CAMO TANGERINE S </t>
  </si>
  <si>
    <t>YTH RACER TACTICAL JER MILITARY SAND CAMO TANGERINE XL</t>
  </si>
  <si>
    <t xml:space="preserve">YOUTH RACER TACTICAL JERSEY CAST GRAY CAMO MARS RED L </t>
  </si>
  <si>
    <t xml:space="preserve">YOUTH RACER TACTICAL JERSEY CAST GRAY CAMO MARS RED M </t>
  </si>
  <si>
    <t xml:space="preserve">YOUTH RACER TACTICAL JERSEY CAST GRAY CAMO MARS RED S </t>
  </si>
  <si>
    <t>YOUTH RACER TACTICAL JERSEY CAST GRAY CAMO MARS RED XL</t>
  </si>
  <si>
    <t xml:space="preserve">YOUTH RACER TACTICAL JERSEY CAST GRAY CAMO YELLOW FLUO L </t>
  </si>
  <si>
    <t xml:space="preserve">YOUTH RACER TACTICAL JERSEY CAST GRAY CAMO YELLOW FLUO M </t>
  </si>
  <si>
    <t xml:space="preserve">YOUTH RACER TACTICAL JERSEY CAST GRAY CAMO YELLOW FLUO S </t>
  </si>
  <si>
    <t>YOUTH RACER TACTICAL JERSEY CAST GRAY CAMO YELLOW FLUO XL</t>
  </si>
  <si>
    <t xml:space="preserve">YOUTH RACER SEMI JERSEY BLACK MULTICOLOR L </t>
  </si>
  <si>
    <t xml:space="preserve">YOUTH RACER SEMI JERSEY BLACK MULTICOLOR M </t>
  </si>
  <si>
    <t xml:space="preserve">YOUTH RACER SEMI JERSEY BLACK MULTICOLOR S </t>
  </si>
  <si>
    <t>YOUTH RACER SEMI JERSEY BLACK MULTICOLOR XL</t>
  </si>
  <si>
    <t xml:space="preserve">YOUTH RACER FOUND JERSEY BLACK L </t>
  </si>
  <si>
    <t xml:space="preserve">YOUTH RACER FOUND JERSEY BLACK M </t>
  </si>
  <si>
    <t xml:space="preserve">YOUTH RACER FOUND JERSEY BLACK S </t>
  </si>
  <si>
    <t>YOUTH RACER FOUND JERSEY BLACK XL</t>
  </si>
  <si>
    <t xml:space="preserve">YOUTH RACER GRAPHITE JERSEY BLACK REFLECTIVE BLACK L </t>
  </si>
  <si>
    <t xml:space="preserve">YOUTH RACER GRAPHITE JERSEY BLACK REFLECTIVE BLACK M </t>
  </si>
  <si>
    <t xml:space="preserve">YOUTH RACER GRAPHITE JERSEY BLACK REFLECTIVE BLACK S </t>
  </si>
  <si>
    <t>YOUTH RACER GRAPHITE JERSEY BLACK REFLECTIVE BLACK XL</t>
  </si>
  <si>
    <t xml:space="preserve">YTH RACER COMPASS JER BK YEF CORAL L </t>
  </si>
  <si>
    <t xml:space="preserve">YTH RACER COMPASS JER BK YEF CORAL M </t>
  </si>
  <si>
    <t xml:space="preserve">YTH RACER COMPASS JER BK YEF CORAL S </t>
  </si>
  <si>
    <t>YTH RACER COMPASS JER BK YEF CORAL XL</t>
  </si>
  <si>
    <t xml:space="preserve">YTH RACER COMPASS JER BK GRN PNK FL L </t>
  </si>
  <si>
    <t xml:space="preserve">YTH RACER COMPASS JER BK GRN PNK FL M </t>
  </si>
  <si>
    <t xml:space="preserve">YTH RACER COMPASS JER BK GRN PNK FL S </t>
  </si>
  <si>
    <t>YTH RACER COMPASS JER BK GRN PNK FL XL</t>
  </si>
  <si>
    <t xml:space="preserve">YTH RACER CHASER JER BLACK WHITE L </t>
  </si>
  <si>
    <t xml:space="preserve">YTH RACER CHASER JER BLACK WHITE M </t>
  </si>
  <si>
    <t xml:space="preserve">YTH RACER CHASER JER BLACK WHITE S </t>
  </si>
  <si>
    <t>YTH RACER CHASER JER BLACK WHITE XL</t>
  </si>
  <si>
    <t xml:space="preserve">YTH RACER CHASER JER BLACK BRIGHT RED L </t>
  </si>
  <si>
    <t xml:space="preserve">YTH RACER CHASER JER BLACK BRIGHT RED M </t>
  </si>
  <si>
    <t xml:space="preserve">YTH RACER CHASER JER BLACK BRIGHT RED S </t>
  </si>
  <si>
    <t>YTH RACER CHASER JER BLACK BRIGHT RED XL</t>
  </si>
  <si>
    <t xml:space="preserve">STELLA FLUID CHASER JE BLACK PINK FLUO L </t>
  </si>
  <si>
    <t xml:space="preserve">STELLA FLUID CHASER JE BLACK PINK FLUO M </t>
  </si>
  <si>
    <t xml:space="preserve">STELLA FLUID CHASER JE BLACK PINK FLUO S </t>
  </si>
  <si>
    <t>STELLA FLUID CHASER JE BLACK PINK FLUO XL</t>
  </si>
  <si>
    <t>STELLA FLUID CHASER JE BLACK PINK FLUO XS</t>
  </si>
  <si>
    <t xml:space="preserve">STELLA FLUID JERSEY BLACK FROZEN PURPLE L </t>
  </si>
  <si>
    <t xml:space="preserve">STELLA FLUID JERSEY BLACK FROZEN PURPLE M </t>
  </si>
  <si>
    <t xml:space="preserve">STELLA FLUID JERSEY BLACK FROZEN PURPLE S </t>
  </si>
  <si>
    <t>STELLA FLUID JERSEY BLACK FROZEN PURPLE XL</t>
  </si>
  <si>
    <t>STELLA FLUID JERSEY BLACK FROZEN PURPLE XS</t>
  </si>
  <si>
    <t>RHOD WINDSTOPPER HOODIE BLACK BRIGHT RED L</t>
  </si>
  <si>
    <t>RHOD WINDSTOPPER HOODIE BLACK BRIGHT RED M</t>
  </si>
  <si>
    <t>RHOD WINDSTOPPER HOODIE BLACK BRIGHT RED S</t>
  </si>
  <si>
    <t>RHOD WINDSTOPPER HOODIE BLACK BRIGHT REDXL</t>
  </si>
  <si>
    <t>RHOD WINDSTOPPER HOODIE ASPHALT BLACK L</t>
  </si>
  <si>
    <t>RHOD WINDSTOPPER HOODIE ASPHALT BLACK M</t>
  </si>
  <si>
    <t>RHOD WINDSTOPPER HOODIE ASPHALT BLACK S</t>
  </si>
  <si>
    <t>RHOD WINDSTOPPER HOODIE ASPHALT BLACKXL</t>
  </si>
  <si>
    <t>RHOD WINDSTOPPER HOODIE MELANGE BLACK L</t>
  </si>
  <si>
    <t>RHOD WINDSTOPPER HOODIE MELANGE BLACK M</t>
  </si>
  <si>
    <t>RHOD WINDSTOPPER HOODIE MELANGE BLACK S</t>
  </si>
  <si>
    <t>RHOD WINDSTOPPER HOODIE MELANGE BLACKXL</t>
  </si>
  <si>
    <t xml:space="preserve">DOMINO TECH HOODIEBK 2X </t>
  </si>
  <si>
    <t xml:space="preserve">DOMINO TECH HOODIEBK 3XL </t>
  </si>
  <si>
    <t xml:space="preserve">DOMINO TECH HOODIEBK 4X </t>
  </si>
  <si>
    <t>DOMINO TECH HOODIEBK L</t>
  </si>
  <si>
    <t>DOMINO TECH HOODIEBK M</t>
  </si>
  <si>
    <t>DOMINO TECH HOODIEBK S</t>
  </si>
  <si>
    <t xml:space="preserve">DOMINO TECH HOODIEBK XL </t>
  </si>
  <si>
    <t xml:space="preserve">DOMINO TECH HOODIENA 2X </t>
  </si>
  <si>
    <t xml:space="preserve">DOMINO TECH HOODIENA 3XL </t>
  </si>
  <si>
    <t xml:space="preserve">DOMINO TECH HOODIENA 4X </t>
  </si>
  <si>
    <t>DOMINO TECH HOODIENA L</t>
  </si>
  <si>
    <t>DOMINO TECH HOODIENA M</t>
  </si>
  <si>
    <t>DOMINO TECH HOODIENA S</t>
  </si>
  <si>
    <t xml:space="preserve">DOMINO TECH HOODIENA XL </t>
  </si>
  <si>
    <t>CHROME SPORT HOODIE BK 2X</t>
  </si>
  <si>
    <t>CHROME SPORT HOODIE BK 3X</t>
  </si>
  <si>
    <t>CHROME SPORT HOODIE BK 4X</t>
  </si>
  <si>
    <t xml:space="preserve">CHROME SPORT HOODIE BK L </t>
  </si>
  <si>
    <t xml:space="preserve">CHROME SPORT HOODIE BK M </t>
  </si>
  <si>
    <t xml:space="preserve">CHROME SPORT HOODIE BK S </t>
  </si>
  <si>
    <t>CHROME SPORT HOODIE BK XL</t>
  </si>
  <si>
    <t>CHROME SPORT HOODIE BLACK FOREST L</t>
  </si>
  <si>
    <t>CHROME SPORT HOODIE BLACK FOREST M</t>
  </si>
  <si>
    <t>CHROME SPORT HOODIE BLACK FOREST S</t>
  </si>
  <si>
    <t>CHROME SPORT HOODIE BLACK FORESTXL</t>
  </si>
  <si>
    <t>CHROME SPORT HOODIE TAR GRAY BURGUNDY L</t>
  </si>
  <si>
    <t>CHROME SPORT HOODIE TAR GRAY BURGUNDY M</t>
  </si>
  <si>
    <t>CHROME SPORT HOODIE TAR GRAY BURGUNDY S</t>
  </si>
  <si>
    <t>CHROME SPORT HOODIE TAR GRAY BURGUNDYXL</t>
  </si>
  <si>
    <t>CHROME SPORT HOODIE TAR GRAY FLAME ORANGE L</t>
  </si>
  <si>
    <t>CHROME SPORT HOODIE TAR GRAY FLAME ORANGE M</t>
  </si>
  <si>
    <t>CHROME SPORT HOODIE TAR GRAY FLAME ORANGE S</t>
  </si>
  <si>
    <t>CHROME SPORT HOODIE TAR GRAY FLAME ORANGEXL</t>
  </si>
  <si>
    <t>CHROME SPORT HOODIE GY 2X</t>
  </si>
  <si>
    <t>CHROME SPORT HOODIE GY 3X</t>
  </si>
  <si>
    <t>CHROME SPORT HOODIE GY 4X</t>
  </si>
  <si>
    <t xml:space="preserve">CHROME SPORT HOODIE GY L </t>
  </si>
  <si>
    <t xml:space="preserve">CHROME SPORT HOODIE GY M </t>
  </si>
  <si>
    <t xml:space="preserve">CHROME SPORT HOODIE GY S </t>
  </si>
  <si>
    <t>CHROME SPORT HOODIE GY XL</t>
  </si>
  <si>
    <t>MO.ST.EQ HYBRID HOODED JACKET BLACK L</t>
  </si>
  <si>
    <t>4201824-10-L</t>
  </si>
  <si>
    <t>MO.ST.EQ HYBRID HOODED JACKET BLACK M</t>
  </si>
  <si>
    <t>4201824-10-M</t>
  </si>
  <si>
    <t>MO.ST.EQ HYBRID HOODED JACKET BLACK S</t>
  </si>
  <si>
    <t>4201824-10-S</t>
  </si>
  <si>
    <t>MO.ST.EQ HYBRID HOODED JACKET BLACKXL</t>
  </si>
  <si>
    <t>MO.ST.EQ HYBRID HOODED JACKET BLACK FLAME RED L</t>
  </si>
  <si>
    <t>4201824-1463-L</t>
  </si>
  <si>
    <t>MO.ST.EQ HYBRID HOODED JACKET BLACK FLAME RED M</t>
  </si>
  <si>
    <t>4201824-1463-M</t>
  </si>
  <si>
    <t>MO.ST.EQ HYBRID HOODED JACKET BLACK FLAME RED S</t>
  </si>
  <si>
    <t>4201824-1463-S</t>
  </si>
  <si>
    <t>MO.ST.EQ HYBRID HOODED JACKET BLACK FLAME REDXL</t>
  </si>
  <si>
    <t>AS-DSL SHOTARO HOODIE L</t>
  </si>
  <si>
    <t>AS-DSL SHOTARO HOODIE M</t>
  </si>
  <si>
    <t>AS-DSL SHOTARO HOODIE S</t>
  </si>
  <si>
    <t>AS-DSL SHOTARO HOODIEXL</t>
  </si>
  <si>
    <t>NEO WATERPROOF HOODIE BLACK BLACK L</t>
  </si>
  <si>
    <t>NEO WATERPROOF HOODIE BLACK BLACK M</t>
  </si>
  <si>
    <t>NEO WATERPROOF HOODIE BLACK BLACK S</t>
  </si>
  <si>
    <t>NEO WATERPROOF HOODIE BLACK BLACKXL</t>
  </si>
  <si>
    <t>NEO WATERPROOF HOODIE TAR GRAY BLACK L</t>
  </si>
  <si>
    <t>NEO WATERPROOF HOODIE TAR GRAY BLACK M</t>
  </si>
  <si>
    <t>NEO WATERPROOF HOODIE TAR GRAY BLACK S</t>
  </si>
  <si>
    <t>NEO WATERPROOF HOODIE TAR GRAY BLACKXL</t>
  </si>
  <si>
    <t>SHERPA HOODIE BLACK REFLEX L</t>
  </si>
  <si>
    <t>SHERPA HOODIE BLACK REFLEX M</t>
  </si>
  <si>
    <t>SHERPA HOODIE BLACK REFLEX S</t>
  </si>
  <si>
    <t>SHERPA HOODIE BLACK REFLEXXL</t>
  </si>
  <si>
    <t>SHERPA HOODIE BLACK TAR GRAY RED FLUO L</t>
  </si>
  <si>
    <t>SHERPA HOODIE BLACK TAR GRAY RED FLUO M</t>
  </si>
  <si>
    <t>SHERPA HOODIE BLACK TAR GRAY RED FLUO S</t>
  </si>
  <si>
    <t>SHERPA HOODIE BLACK TAR GRAY RED FLUOXL</t>
  </si>
  <si>
    <t>SHERPA HOODIE TAR GRAY BLACK YELLOW FLUO L</t>
  </si>
  <si>
    <t>SHERPA HOODIE TAR GRAY BLACK YELLOW FLUO M</t>
  </si>
  <si>
    <t>SHERPA HOODIE TAR GRAY BLACK YELLOW FLUO S</t>
  </si>
  <si>
    <t>SHERPA HOODIE TAR GRAY BLACK YELLOW FLUOXL</t>
  </si>
  <si>
    <t>AGELESS HOODIE BLACK L</t>
  </si>
  <si>
    <t>AGELESS HOODIE BLACK M</t>
  </si>
  <si>
    <t>AGELESS HOODIE BLACK S</t>
  </si>
  <si>
    <t>AGELESS HOODIE BLACKXL</t>
  </si>
  <si>
    <t>AGELESS HOODIE MILITARY GREEN MELANGE L</t>
  </si>
  <si>
    <t>AGELESS HOODIE MILITARY GREEN MELANGE M</t>
  </si>
  <si>
    <t>AGELESS HOODIE MILITARY GREEN MELANGE S</t>
  </si>
  <si>
    <t>AGELESS HOODIE MILITARY GREEN MELANGEXL</t>
  </si>
  <si>
    <t>AGELESS HOODIE ASPHALT MELANGE L</t>
  </si>
  <si>
    <t>AGELESS HOODIE ASPHALT MELANGE M</t>
  </si>
  <si>
    <t>AGELESS HOODIE ASPHALT MELANGE S</t>
  </si>
  <si>
    <t>AGELESS HOODIE ASPHALT MELANGEXL</t>
  </si>
  <si>
    <t>JKT 4W SEKTOR V2 BK L</t>
  </si>
  <si>
    <t>JKT 4W SEKTOR V2 BK M</t>
  </si>
  <si>
    <t>JKT 4W SEKTOR V2 BK S</t>
  </si>
  <si>
    <t xml:space="preserve">JKT 4W SEKTOR V2 BK XL </t>
  </si>
  <si>
    <t xml:space="preserve">JKT 4W SEKTOR V2 BK 2X </t>
  </si>
  <si>
    <t>STELLA NEO WATERPROOF HOODIE BLACK BLACK L</t>
  </si>
  <si>
    <t>STELLA NEO WATERPROOF HOODIE BLACK BLACK M</t>
  </si>
  <si>
    <t>STELLA NEO WATERPROOF HOODIE BLACK BLACK S</t>
  </si>
  <si>
    <t>STELLA NEO WATERPROOF HOODIE BLACK BLACKXL</t>
  </si>
  <si>
    <t>STELLA NEO WATERPROOF HOODIE BLACK BLACKXS</t>
  </si>
  <si>
    <t>AS-DSL AIKO WOMEN'S FLEECE L</t>
  </si>
  <si>
    <t>AS-DSL AIKO WOMEN'S FLEECE M</t>
  </si>
  <si>
    <t>AS-DSL AIKO WOMEN'S FLEECE S</t>
  </si>
  <si>
    <t>AS-DSL AIKO WOMEN'S FLEECEXL</t>
  </si>
  <si>
    <t>BANSHEE WOMEN'S FLEECE BLACK L</t>
  </si>
  <si>
    <t>BANSHEE WOMEN'S FLEECE BLACK M</t>
  </si>
  <si>
    <t>BANSHEE WOMEN'S FLEECE BLACK S</t>
  </si>
  <si>
    <t>BANSHEE WOMEN'S FLEECE BLACKXL</t>
  </si>
  <si>
    <t>BANSHEE WOMEN'S FLEECE BLACKXS</t>
  </si>
  <si>
    <t>BANSHEE WOMEN'S FLEECE MELANGE GRAY L</t>
  </si>
  <si>
    <t>BANSHEE WOMEN'S FLEECE MELANGE GRAY M</t>
  </si>
  <si>
    <t>BANSHEE WOMEN'S FLEECE MELANGE GRAY S</t>
  </si>
  <si>
    <t>BANSHEE WOMEN'S FLEECE MELANGE GRAYXL</t>
  </si>
  <si>
    <t>BANSHEE WOMEN'S FLEECE MELANGE GRAYXS</t>
  </si>
  <si>
    <t>NEWMAN OVERSHIRT BLACK L</t>
  </si>
  <si>
    <t>NEWMAN OVERSHIRT BLACK M</t>
  </si>
  <si>
    <t>NEWMAN OVERSHIRT BLACK S</t>
  </si>
  <si>
    <t>NEWMAN OVERSHIRT BLACKXL</t>
  </si>
  <si>
    <t>NEWMAN OVERSHIRT MILITARY GREEN L</t>
  </si>
  <si>
    <t>NEWMAN OVERSHIRT MILITARY GREEN M</t>
  </si>
  <si>
    <t>NEWMAN OVERSHIRT MILITARY GREEN S</t>
  </si>
  <si>
    <t>NEWMAN OVERSHIRT MILITARY GREENXL</t>
  </si>
  <si>
    <t>MO.ST.EQ TARTAN SHIRT FLAME RED BLACK L</t>
  </si>
  <si>
    <t>4300424-3136-L</t>
  </si>
  <si>
    <t>MO.ST.EQ TARTAN SHIRT FLAME RED BLACK M</t>
  </si>
  <si>
    <t>4300424-3136-M</t>
  </si>
  <si>
    <t>MO.ST.EQ TARTAN SHIRT FLAME RED BLACK S</t>
  </si>
  <si>
    <t>4300424-3136-S</t>
  </si>
  <si>
    <t>MO.ST.EQ TARTAN SHIRT FLAME RED BLACKXL</t>
  </si>
  <si>
    <t>MO.ST.EQ TARTAN SHIRT TAR GRAY BLACK L</t>
  </si>
  <si>
    <t>4300424-9610-L</t>
  </si>
  <si>
    <t>MO.ST.EQ TARTAN SHIRT TAR GRAY BLACK M</t>
  </si>
  <si>
    <t>4300424-9610-M</t>
  </si>
  <si>
    <t>MO.ST.EQ TARTAN SHIRT TAR GRAY BLACK S</t>
  </si>
  <si>
    <t>4300424-9610-S</t>
  </si>
  <si>
    <t>MO.ST.EQ TARTAN SHIRT TAR GRAY BLACKXL</t>
  </si>
  <si>
    <t>MX PRO SOCKS BURG/BK L</t>
  </si>
  <si>
    <t>MX PRO SOCKS BURG/BK M</t>
  </si>
  <si>
    <t>MX PRO SOCKS CYAN/BK L</t>
  </si>
  <si>
    <t>MX PRO SOCKS CYAN/BK M</t>
  </si>
  <si>
    <t>MX PRO SOCKS GRY/YEL L</t>
  </si>
  <si>
    <t>MX PRO SOCKS GRY/YEL M</t>
  </si>
  <si>
    <t>MX PLUS-1 SOCKS BK/CY L</t>
  </si>
  <si>
    <t>MX PLUS-1 SOCKS BK/CY M</t>
  </si>
  <si>
    <t>MX PLUS-1 SOCKS RD/GY L</t>
  </si>
  <si>
    <t>MX PLUS-1 SOCKS RD/GY M</t>
  </si>
  <si>
    <t>MX PLUS-1 SOCKS YL/GY L</t>
  </si>
  <si>
    <t>MX PLUS-1 SOCKS YL/GY M</t>
  </si>
  <si>
    <t>MX PLUS-1 SOCKS BL/OR L</t>
  </si>
  <si>
    <t>MX PLUS-1 SOCKS BL/OR M</t>
  </si>
  <si>
    <t>MX PLUS-2 SOCKS BK/YL L</t>
  </si>
  <si>
    <t>MX PLUS-2 SOCKS BK/YL M</t>
  </si>
  <si>
    <t>MX PLUS-2 SOCKS RD/WT L</t>
  </si>
  <si>
    <t>MX PLUS-2 SOCKS RD/WT M</t>
  </si>
  <si>
    <t>MX PLUS-2 SOCKS BL/CY L</t>
  </si>
  <si>
    <t>MX PLUS-2 SOCKS BL/CY M</t>
  </si>
  <si>
    <t>MX PLUS-2 SOCKS GY/OR L</t>
  </si>
  <si>
    <t>MX PLUS-2 SOCKS GY/OR M</t>
  </si>
  <si>
    <t>YOUTH MX PLUS-2 SOCKS BK/YL</t>
  </si>
  <si>
    <t>YOUTH MX PLUS-2 SOCKS RD/WT</t>
  </si>
  <si>
    <t>YOUTH MX PLUS-2 SOCKS BL/CY</t>
  </si>
  <si>
    <t>YOUTH MX PLUS-2 SOCKS GY/OR</t>
  </si>
  <si>
    <t xml:space="preserve">UNDERWEAR WRIDE LS M/L </t>
  </si>
  <si>
    <t>UNDERWEAR WRIDE LS XS/S</t>
  </si>
  <si>
    <t>UNDERWEAR WRIDE PNT M/L</t>
  </si>
  <si>
    <t>UNDERWEAR RIDE LS M/L</t>
  </si>
  <si>
    <t xml:space="preserve">UNDERWEAR RIDE LS XS/S </t>
  </si>
  <si>
    <t>UNDERWEAR RIDE LS XL/XXL</t>
  </si>
  <si>
    <t>UNDERWEAR RIDE PANT M/L</t>
  </si>
  <si>
    <t>UNDERWEAR RIDE SS M/L</t>
  </si>
  <si>
    <t xml:space="preserve">UNDERWEAR RIDE SS XS/S </t>
  </si>
  <si>
    <t>UNDERWEAR RIDE SS XL/XXL</t>
  </si>
  <si>
    <t xml:space="preserve">UNDERWEAR RIDE 1PC M/L </t>
  </si>
  <si>
    <t>UNDERWEAR RIDE 1PC XS/S</t>
  </si>
  <si>
    <t>SESSION RACE VEST BLK/RED M</t>
  </si>
  <si>
    <t xml:space="preserve">SESSION RACE VEST BLK/RED S </t>
  </si>
  <si>
    <t xml:space="preserve">SESSION RACE VEST ORG FLUO/BLK S </t>
  </si>
  <si>
    <t>SESSION RACE VEST BLU/BLK 3XL</t>
  </si>
  <si>
    <t xml:space="preserve">SESSION RACE VEST BLU/BLK S </t>
  </si>
  <si>
    <t xml:space="preserve">NECKWARMER BASELAYER BK/PK </t>
  </si>
  <si>
    <t xml:space="preserve">LEGACY NECKWARMER BASELAYER </t>
  </si>
  <si>
    <t>ASTARS NECKTUBE BK/RD</t>
  </si>
  <si>
    <t>ASTARS NECKTUBE PK/BK</t>
  </si>
  <si>
    <t>LINEAR NECK TUBE BLACK WHITEOS</t>
  </si>
  <si>
    <t>VINTAGE NECK TUBE BLACK MILITARY GREENOS</t>
  </si>
  <si>
    <t>TACTICAL NECK TUBE BLACK TAR GRAYOS</t>
  </si>
  <si>
    <t>TECHDURA TACTICAL PACK BLACK WHITETU</t>
  </si>
  <si>
    <t>TECHDURA TACTICAL PACK WARM GRAY BLACKTU</t>
  </si>
  <si>
    <t>GOANNA DUFFLE BAG BLK/ANT/YEL FLUO</t>
  </si>
  <si>
    <t xml:space="preserve">BAG GOANNA B/G/W </t>
  </si>
  <si>
    <t>GOANNA DUFFLE BAG BLK/BLU/RED/YEL FLUO</t>
  </si>
  <si>
    <t>KOMODO TRAVEL BAG BLK/ANT/YEL FLUO</t>
  </si>
  <si>
    <t xml:space="preserve">BAG KOMODO B/G/W </t>
  </si>
  <si>
    <t>KOMODO TRAVEL BAG BLK/BLU/RED/YEL FLUO</t>
  </si>
  <si>
    <t xml:space="preserve">ALPINESTARS BOOT BAG BLK/WHT </t>
  </si>
  <si>
    <t>ROVER OVERLAND BACKPACK BLACKOS</t>
  </si>
  <si>
    <t>ROVER MULTI BACKPACK BLACKOS</t>
  </si>
  <si>
    <t xml:space="preserve">TECH TOOL PACK BLACK </t>
  </si>
  <si>
    <t>CHARGER PRO BACKPACK BLACKOS</t>
  </si>
  <si>
    <t>CHARGER BACKPACK BLK</t>
  </si>
  <si>
    <t>CHARGER BOOST BACKPACK BLACK BLACKOS</t>
  </si>
  <si>
    <t>ACCESS THIGH BAG BLACK BLACKOS</t>
  </si>
  <si>
    <t>ACCESS THIGH BAG BLACK RED WHITEOS</t>
  </si>
  <si>
    <t>GP SPORT EVO KNEE SLIDER BLACK WHITEOS</t>
  </si>
  <si>
    <t xml:space="preserve">ELBOW SLIDER INSERT BLK </t>
  </si>
  <si>
    <t xml:space="preserve">ELBOW SLIDER INSERT WHT </t>
  </si>
  <si>
    <t xml:space="preserve">BIONIC-10 CARBON KNEE RIGHT L </t>
  </si>
  <si>
    <t xml:space="preserve">BIONIC-10 CARBON KNEE RIGHT M </t>
  </si>
  <si>
    <t>BIONIC-10 CARBON KNEE BRACE LEFT L</t>
  </si>
  <si>
    <t>BIONIC-10 CARBON KNEE BRACE LEFT S</t>
  </si>
  <si>
    <t>BIONIC-7 KNEE BRACE SET L</t>
  </si>
  <si>
    <t>BIONIC-7 KNEE BRACE SET M</t>
  </si>
  <si>
    <t xml:space="preserve">BIONIC-7 KNEE BRACE SET S </t>
  </si>
  <si>
    <t xml:space="preserve">BIONIC-7 KNEE BRACE SET XL/2XL </t>
  </si>
  <si>
    <t>NUCLEON KR-CELLI PROTECTOR S</t>
  </si>
  <si>
    <t>PROTECTOR NUC KR-CELL L</t>
  </si>
  <si>
    <t>PROTECTOR NUC KR-CELL M</t>
  </si>
  <si>
    <t>PROTECTOR NUC KR-CELL S</t>
  </si>
  <si>
    <t xml:space="preserve">SEQUENCE KIDNEY BELT XS/L </t>
  </si>
  <si>
    <t xml:space="preserve">KNEE SLIDER GP PRO BLK </t>
  </si>
  <si>
    <t xml:space="preserve">GRD BIO FLEX KNEE L/XL </t>
  </si>
  <si>
    <t>GRD BIO FLEX KNEE S/M</t>
  </si>
  <si>
    <t>GRD BIO FLEX ELBOW L/XL</t>
  </si>
  <si>
    <t xml:space="preserve">GRD BIO FLEX ELBOW S/M </t>
  </si>
  <si>
    <t>GRD BIO ACTION KNEE O/S</t>
  </si>
  <si>
    <t>10/4/202212:00:00 AM</t>
  </si>
  <si>
    <t>BIONIC PLUS KNEE PROTECTOR S/M</t>
  </si>
  <si>
    <t>SX-1 KNEE GUARD BWR S/M</t>
  </si>
  <si>
    <t xml:space="preserve">SX-1 KNEE GUARD BWR 2X </t>
  </si>
  <si>
    <t>GRD KNEE SX-1 V2 B/R 2X</t>
  </si>
  <si>
    <t>BIONIC PRO v2 PROTECTION JACKET B/Y L</t>
  </si>
  <si>
    <t>BIONIC PRO v2 PROTECTION JACKET B/Y M</t>
  </si>
  <si>
    <t>BIONIC PRO v2 PROTECTION JACKET B/Y S</t>
  </si>
  <si>
    <t xml:space="preserve">BIONIC PLUS V2 PROTECTION JKT BLACK ANTHRACITE RED L </t>
  </si>
  <si>
    <t xml:space="preserve">BIONIC PLUS V2 PROTECTION JKT BLACK ANTHRACITE RED M </t>
  </si>
  <si>
    <t xml:space="preserve">BIONIC PLUS V2 PROTECTION JKT BLACK ANTHRACITE RED S </t>
  </si>
  <si>
    <t>BIONIC PLUS V2 PROTECTION JKT BLACK ANTHRACITE RED XL</t>
  </si>
  <si>
    <t xml:space="preserve">JACKET BIONIC ACTION L </t>
  </si>
  <si>
    <t xml:space="preserve">JACKET BIONIC ACTION M </t>
  </si>
  <si>
    <t xml:space="preserve">JACKET BIONIC ACTION S </t>
  </si>
  <si>
    <t>JACKET BIONIC ACTION XL</t>
  </si>
  <si>
    <t>BIONIC ACTION V2 PROTECTION JACKET BLACK L</t>
  </si>
  <si>
    <t>BIONIC ACTION V2 PROTECTION JACKET BLACK M</t>
  </si>
  <si>
    <t>BIONIC ACTION V2 PROTECTION JACKET BLACK S</t>
  </si>
  <si>
    <t>BIONIC ACTION V2 PROTECTION JACKET BLACKXL</t>
  </si>
  <si>
    <t>BIONIC ACTION V2 PROTECTION JACKET SAND BLACK TANGERINE L</t>
  </si>
  <si>
    <t>BIONIC ACTION V2 PROTECTION JACKET SAND BLACK TANGERINE M</t>
  </si>
  <si>
    <t>BIONIC ACTION V2 PROTECTION JACKET SAND BLACK TANGERINE S</t>
  </si>
  <si>
    <t>BIONIC ACTION V2 PROTECTION JACKET SAND BLACK TANGERINEXL</t>
  </si>
  <si>
    <t>BIONIC ACTION V2 PROTECTION JACKET GRAY BLACK YELLOW FLUO L</t>
  </si>
  <si>
    <t>BIONIC ACTION V2 PROTECTION JACKET GRAY BLACK YELLOW FLUO M</t>
  </si>
  <si>
    <t>BIONIC ACTION V2 PROTECTION JACKET GRAY BLACK YELLOW FLUO S</t>
  </si>
  <si>
    <t>BIONIC ACTION V2 PROTECTION JACKET GRAY BLACK YELLOW FLUOXL</t>
  </si>
  <si>
    <t xml:space="preserve">SHORT SEQUENCE PRO 2XL </t>
  </si>
  <si>
    <t xml:space="preserve">SHORT SEQUENCE PRO L </t>
  </si>
  <si>
    <t xml:space="preserve">SHORT SEQUENCE PRO M </t>
  </si>
  <si>
    <t xml:space="preserve">SHORT SEQUENCE PRO S </t>
  </si>
  <si>
    <t>SHORT SEQUENCE PRO XL</t>
  </si>
  <si>
    <t xml:space="preserve">BIONIC PRO PROTECTION SHORTS BLACK L </t>
  </si>
  <si>
    <t xml:space="preserve">BIONIC PRO PROTECTION SHORTS BLACK M </t>
  </si>
  <si>
    <t xml:space="preserve">BIONIC PRO PROTECTION SHORTS BLACK S </t>
  </si>
  <si>
    <t>BIONIC PRO PROTECTION SHORTS BLACK XL</t>
  </si>
  <si>
    <t>NUCLEON FLEX PRO PROTECTION VEST TRANSPARENT SMOKE RED BLACK L</t>
  </si>
  <si>
    <t>NUCLEON FLEX PRO PROTECTION VEST TRANSPARENT SMOKE RED BLACK M</t>
  </si>
  <si>
    <t>NUCLEON FLEX PRO PROTECTION VEST TRANSPARENT SMOKE RED BLACK S</t>
  </si>
  <si>
    <t>NUCLEON FLEX PRO PROTECTION VEST TRANSPARENT SMOKE RED BLACKXL</t>
  </si>
  <si>
    <t>NUCLEON FLEX PRO PROTECTION VEST TRANSPARENT SMOKE RED BLACKXS</t>
  </si>
  <si>
    <t xml:space="preserve">STELLA BIONIC ACTN V2 PROT JK BLACK CYAN L </t>
  </si>
  <si>
    <t xml:space="preserve">STELLA BIONIC ACTN V2 PROT JK BLACK CYAN M </t>
  </si>
  <si>
    <t xml:space="preserve">STELLA BIONIC ACTN V2 PROT JK BLACK CYAN S </t>
  </si>
  <si>
    <t>NUCLEON FLEX PLUS KNEE PROTECTOR BLACK L</t>
  </si>
  <si>
    <t>NUCLEON FLEX PLUS KNEE PROTECTOR BLACK S</t>
  </si>
  <si>
    <t>NUCLEON FLEX PLUS ELBOW PROTECTOR BLACK L</t>
  </si>
  <si>
    <t>NUCLEON FLEX PLUS ELBOW PROTECTOR BLACK S</t>
  </si>
  <si>
    <t>NUCLEON FLEX PLUS SHOULDER PROTECTOR BLACK L</t>
  </si>
  <si>
    <t>NUCLEON FLEX PLUS SHOULDER PROTECTOR BLACK S</t>
  </si>
  <si>
    <t>PROTECTOR NUC KR-HR L</t>
  </si>
  <si>
    <t>PROTECTOR NUC KR-HR S</t>
  </si>
  <si>
    <t xml:space="preserve">PROTECTOR NUC KR-H L </t>
  </si>
  <si>
    <t xml:space="preserve">PROTECTOR NUC KR-H S </t>
  </si>
  <si>
    <t>GUARD FLEX PRO KNEE L</t>
  </si>
  <si>
    <t>GUARD FLEX PRO KNEE S</t>
  </si>
  <si>
    <t xml:space="preserve">GUARD FLEX PRO ELBOW L </t>
  </si>
  <si>
    <t xml:space="preserve">GUARD FLEX PRO ELBOW S </t>
  </si>
  <si>
    <t>NUCLEON FLEX PROi FULL BACK PROTECTOR INSERT TRANSPARENT SMOKE RED L</t>
  </si>
  <si>
    <t>NUCLEON FLEX PROi FULL BACK PROTECTOR INSERT TRANSPARENT SMOKE RED M</t>
  </si>
  <si>
    <t>NUCLEON FLEX PROi FULL BACK PROTECTOR INSERT TRANSPARENT SMOKE RED S</t>
  </si>
  <si>
    <t xml:space="preserve">NECK SUPPORT YOUTH O/S </t>
  </si>
  <si>
    <t xml:space="preserve">BIONIC 5S YOUTH KNEE BRACE SET </t>
  </si>
  <si>
    <t xml:space="preserve">PROTECTOR KR-Y B/R O/S </t>
  </si>
  <si>
    <t>BIONIC PLUS YOUTH PROTECTION JACKET B/Y S/M</t>
  </si>
  <si>
    <t>BIONIC PLUS YOUTH KNEE PROTECTOR S/M</t>
  </si>
  <si>
    <t>SX-1 YOUTH KNEE PROTECTOR BLACK/RED S/M</t>
  </si>
  <si>
    <t>SX-1 YOUTH KNEE PROTECTOR S/M</t>
  </si>
  <si>
    <t>BIONIC TECH YOUTHPROTECTION JACKET BLACK WHITE RED LXL</t>
  </si>
  <si>
    <t>BIONIC TECH YOUTHPROTECTION JACKET BLACK WHITE RED S/M</t>
  </si>
  <si>
    <t>BIONIC CHEST PROTECTOR B/G M/L</t>
  </si>
  <si>
    <t xml:space="preserve">A-1 PLUS CHEST PROTECTOR B/Y M/L </t>
  </si>
  <si>
    <t>ROOST GUARD A10 B/R M/L</t>
  </si>
  <si>
    <t>SEQUENCE CHEST PROTECTOR BWR M/L</t>
  </si>
  <si>
    <t>NUCLEON KR-CELL CiR PROTECTOR TRANSPARENT SMOKE RED L</t>
  </si>
  <si>
    <t>NUCLEON KR-CELL CiR PROTECTOR TRANSPARENT SMOKE RED S</t>
  </si>
  <si>
    <t>NUCLEON FLEX PRO Ci ANTHRACITE L</t>
  </si>
  <si>
    <t>NUCLEON FLEX PRO Ci ANTHRACITE S</t>
  </si>
  <si>
    <t xml:space="preserve">BIONIC HYDRATION PACK BLK </t>
  </si>
  <si>
    <t>SUPERTECH S-M10 HELMET CARBON BK XS</t>
  </si>
  <si>
    <t xml:space="preserve">HELMET M8 MATT BK 2X </t>
  </si>
  <si>
    <t>11/30/201812:00:00 AM</t>
  </si>
  <si>
    <t xml:space="preserve">HELMET M8 MATT BK LG </t>
  </si>
  <si>
    <t xml:space="preserve">HELMET M8 MATT BK MD </t>
  </si>
  <si>
    <t xml:space="preserve">HELMET M8 MATT BK SM </t>
  </si>
  <si>
    <t xml:space="preserve">HELMET M8 MATT BK XL </t>
  </si>
  <si>
    <t xml:space="preserve">HELMET M8 MATT BK XS </t>
  </si>
  <si>
    <t>HELMET M8 GLOSS WT 2X</t>
  </si>
  <si>
    <t>HELMET M8 GLOSS WT LG</t>
  </si>
  <si>
    <t>HELMET M8 GLOSS WT MD</t>
  </si>
  <si>
    <t>HELMET M8 GLOSS WT SM</t>
  </si>
  <si>
    <t>HELMET M8 GLOSS WT XL</t>
  </si>
  <si>
    <t>HELMET M8 GLOSS WT XS</t>
  </si>
  <si>
    <t>HELMET M8 RD/WT/GLOS 2X</t>
  </si>
  <si>
    <t>HELMET M8 RD/WT/GLOS LG</t>
  </si>
  <si>
    <t>HELMET M8 RD/WT/GLOS MD</t>
  </si>
  <si>
    <t>HELMET M8 RD/WT/GLOS SM</t>
  </si>
  <si>
    <t>HELMET M8 RD/WT/GLOS XL</t>
  </si>
  <si>
    <t>SM-10 ALLOY HELMET ALLOY XXL</t>
  </si>
  <si>
    <t xml:space="preserve">SM-10 ALLOY HELMET ALLOY LG </t>
  </si>
  <si>
    <t xml:space="preserve">SM-10 ALLOY HELMET ALLOY MD </t>
  </si>
  <si>
    <t xml:space="preserve">SM-10 ALLOY HELMET ALLOY SM </t>
  </si>
  <si>
    <t xml:space="preserve">SM-10 ALLOY HELMET ALLOY XL </t>
  </si>
  <si>
    <t xml:space="preserve">SM-10 ALLOY HELMET ALLOY XS </t>
  </si>
  <si>
    <t>10/18/201912:00:00 AM</t>
  </si>
  <si>
    <t>HELMET SM5 SOLID MATT BK LG</t>
  </si>
  <si>
    <t>HELMET SM5 SOLID MATT BK MD</t>
  </si>
  <si>
    <t>HELMET SM5 SOLID MATT BK SM</t>
  </si>
  <si>
    <t>HELMET SM5 SOLID MATT BK XL</t>
  </si>
  <si>
    <t>HELMET SM5 SOLID MATT BK XS</t>
  </si>
  <si>
    <t xml:space="preserve">PAD CROWN S-M5 LG GY </t>
  </si>
  <si>
    <t xml:space="preserve">PAD CROWN S-M5 MD GY </t>
  </si>
  <si>
    <t xml:space="preserve">PAD CROWN S-M5 SM GY </t>
  </si>
  <si>
    <t xml:space="preserve">PAD CROWN S-M5 XL GY </t>
  </si>
  <si>
    <t xml:space="preserve">PAD CROWN S-M5 XS GY </t>
  </si>
  <si>
    <t>PAD CROWN S-M5 XXL GY</t>
  </si>
  <si>
    <t xml:space="preserve">PAD CHEEK S-M5 LG GY </t>
  </si>
  <si>
    <t xml:space="preserve">PAD CHEEK S-M5 MD GY </t>
  </si>
  <si>
    <t xml:space="preserve">PAD CHEEK S-M5 SM GY </t>
  </si>
  <si>
    <t xml:space="preserve">PAD CHEEK S-M5 XL GY </t>
  </si>
  <si>
    <t xml:space="preserve">PAD CHEEK S-M5 XS GY </t>
  </si>
  <si>
    <t>PAD CHEEK S-M5 XXL GY</t>
  </si>
  <si>
    <t>CHEECK PAD SET S-M10 22.06REGULAR BLACK L</t>
  </si>
  <si>
    <t>CHEECK PAD SET S-M10 22.06REGULAR BLACK M</t>
  </si>
  <si>
    <t>CHEECK PAD SET S-M10 22.06REGULAR BLACK S</t>
  </si>
  <si>
    <t>CHEECK PAD SET S-M10 22.06REGULAR BLACK XL</t>
  </si>
  <si>
    <t>CHEECK PAD SET S-M10 22.06REGULAR BLACK XS</t>
  </si>
  <si>
    <t>CHEECK PAD SET S-M10 22.06REGULAR BLACK XXL</t>
  </si>
  <si>
    <t>VENT CHIN S-M5 BK</t>
  </si>
  <si>
    <t>VENT CHIN S-M5 WT</t>
  </si>
  <si>
    <t xml:space="preserve">VENT CHIN SIDE S-M5 BK </t>
  </si>
  <si>
    <t xml:space="preserve">VENT CHIN SIDE S-M5 WT </t>
  </si>
  <si>
    <t>VENT TOP CENTER S-M5 BK</t>
  </si>
  <si>
    <t>VENT TOP CENTER S-M5 WT</t>
  </si>
  <si>
    <t>VENT TOP SIDE S-M5 BK</t>
  </si>
  <si>
    <t>VENT TOP SIDE S-M5 WT</t>
  </si>
  <si>
    <t xml:space="preserve">VISOR S-M5 RAYON BK/GY </t>
  </si>
  <si>
    <t xml:space="preserve">VISOR S-M5 RAYON WT/BK </t>
  </si>
  <si>
    <t xml:space="preserve">HELMET BAG SOFT GY </t>
  </si>
  <si>
    <t>HONDA S-M5 HELMET ECE 22.06/DOT BLACK RED GLOSSYXS</t>
  </si>
  <si>
    <t>HONDA S-M5 HELMET ECE 22.06/DOT BLACK RED GLOSSY S</t>
  </si>
  <si>
    <t>HONDA S-M5 HELMET ECE 22.06/DOT BLACK RED GLOSSY M</t>
  </si>
  <si>
    <t>HONDA S-M5 HELMET ECE 22.06/DOT BLACK RED GLOSSY L</t>
  </si>
  <si>
    <t>HONDA S-M5 HELMET ECE 22.06/DOT BLACK RED GLOSSYXL</t>
  </si>
  <si>
    <t>HONDA S-M5 HELMET ECE 22.06/DOT WHITE BLUE RED GLOSSYXS</t>
  </si>
  <si>
    <t>HONDA S-M5 HELMET ECE 22.06/DOT WHITE BLUE RED GLOSSY S</t>
  </si>
  <si>
    <t>HONDA S-M5 HELMET ECE 22.06/DOT WHITE BLUE RED GLOSSY M</t>
  </si>
  <si>
    <t>HONDA S-M5 HELMET ECE 22.06/DOT WHITE BLUE RED GLOSSY L</t>
  </si>
  <si>
    <t>HONDA S-M5 HELMET ECE 22.06/DOT WHITE BLUE RED GLOSSYXL</t>
  </si>
  <si>
    <t>ARDENT 3IN1 ADVENTURE TOURING JKT B/B S         </t>
  </si>
  <si>
    <t>ARDENT 3IN1 ADVENTURE TOURING JKT B/B M         </t>
  </si>
  <si>
    <t>ARDENT 3IN1 ADVENTURE TOURING JKT B/B L         </t>
  </si>
  <si>
    <t>ARDENT 3IN1 ADVENTURE TOURING JKT B/B XL       </t>
  </si>
  <si>
    <t>ARDENT 3IN1 ADVENTURE TOURING JKT B/B 2X       </t>
  </si>
  <si>
    <t>ARDENT 3IN1 ADVENTURE TOURING JKT B/B 3X       </t>
  </si>
  <si>
    <t>ARDENT 3IN1 ADVENTURE TOURING JKT B/B 4X       </t>
  </si>
  <si>
    <t>ARDENT 3IN1 ADVENTURE TOURING JKT TN/BK S       </t>
  </si>
  <si>
    <t>ARDENT 3IN1 ADVENTURE TOURING JKT TN/BK M       </t>
  </si>
  <si>
    <t>ARDENT 3IN1 ADVENTURE TOURING JKT TN/BK L       </t>
  </si>
  <si>
    <t>ARDENT 3IN1 ADVENTURE TOURING JKT TN/BK XL     </t>
  </si>
  <si>
    <t>ARDENT 3IN1 ADVENTURE TOURING JKT TN/BK 2X     </t>
  </si>
  <si>
    <t>ARDENT 3IN1 ADVENTURE TOURING JKT TN/BK 3X     </t>
  </si>
  <si>
    <t>ARDENT 3IN1 ADVENTURE TOURING JKT TN/BK 4X     </t>
  </si>
  <si>
    <t>ARDENT 3IN1 ADVENTURE TOURING JKT GY/BK/BL S   </t>
  </si>
  <si>
    <t>ARDENT 3IN1 ADVENTURE TOURING JKT GY/BK/BL M   </t>
  </si>
  <si>
    <t>ARDENT 3IN1 ADVENTURE TOURING JKT GY/BK/BL L   </t>
  </si>
  <si>
    <t>ARDENT 3IN1 ADVENTURE TOURING JKT GY/BK/BL XL   </t>
  </si>
  <si>
    <t>ARDENT 3IN1 ADVENTURE TOURING JKT GY/BK/BL 2X   </t>
  </si>
  <si>
    <t>ARDENT 3IN1 ADVENTURE TOURING JKT GY/BK/BL 3X   </t>
  </si>
  <si>
    <t>ARDENT 3IN1 ADVENTURE TOURING JKT GY/BK/BL 4X   </t>
  </si>
  <si>
    <t>ARDENT 3IN1 ADVENTURE TRING PT B/B S       </t>
  </si>
  <si>
    <t>ARDENT 3IN1 ADVENTURE TRING PT B/B M       </t>
  </si>
  <si>
    <t>ARDENT 3IN1 ADVENTURE TRING PT B/B L       </t>
  </si>
  <si>
    <t>ARDENT 3IN1 ADVENTURE TRING PT B/B XL       </t>
  </si>
  <si>
    <t>ARDENT 3IN1 ADVENTURE TRING PT B/B 2X       </t>
  </si>
  <si>
    <t>ARDENT 3IN1 ADVENTURE TRING PT B/B 3X       </t>
  </si>
  <si>
    <t>0110-8570</t>
  </si>
  <si>
    <t>0110-8573</t>
  </si>
  <si>
    <t>0110-8572</t>
  </si>
  <si>
    <t>0110-8571</t>
  </si>
  <si>
    <t>0110-8574</t>
  </si>
  <si>
    <t>0110-8575</t>
  </si>
  <si>
    <t>0110-8619</t>
  </si>
  <si>
    <t>0110-8622</t>
  </si>
  <si>
    <t>0110-8621</t>
  </si>
  <si>
    <t>0110-8620</t>
  </si>
  <si>
    <t>0110-8623</t>
  </si>
  <si>
    <t>0110-8624</t>
  </si>
  <si>
    <t>SUPERTECH S-M10 AMPRESS HELMET ECE 22.06/DOT BLACK WHITE XS</t>
  </si>
  <si>
    <t>SUPERTECH S-M10 AMPRESS HELMET ECE 22.06/DOT BLACK WHITE XL</t>
  </si>
  <si>
    <t>SUPERTECH S-M10 AMPRESS HELMET ECE 22.06/DOT BLACK WHITE S</t>
  </si>
  <si>
    <t>SUPERTECH S-M10 AMPRESS HELMET ECE 22.06/DOT BLACK WHITE M</t>
  </si>
  <si>
    <t>SUPERTECH S-M10 AMPRESS HELMET ECE 22.06/DOT BLACK WHITE L</t>
  </si>
  <si>
    <t>SUPERTECH S-M10 AMPRESS HELMET ECE 22.06/DOT BLACK WHITE XXL</t>
  </si>
  <si>
    <t>8300823-1121-XS</t>
  </si>
  <si>
    <t>8300823-1121-XL</t>
  </si>
  <si>
    <t>8300823-1121-S</t>
  </si>
  <si>
    <t>8300823-1121-M</t>
  </si>
  <si>
    <t>8300823-1121-L</t>
  </si>
  <si>
    <t>8300823-1121-XXL</t>
  </si>
  <si>
    <t>0110-8613</t>
  </si>
  <si>
    <t>0110-8616</t>
  </si>
  <si>
    <t>0110-8615</t>
  </si>
  <si>
    <t>0110-8614</t>
  </si>
  <si>
    <t>0110-8617</t>
  </si>
  <si>
    <t>0110-8618</t>
  </si>
  <si>
    <t>482-9043XS</t>
  </si>
  <si>
    <t>482-9043X</t>
  </si>
  <si>
    <t>482-9043S</t>
  </si>
  <si>
    <t>482-9043M</t>
  </si>
  <si>
    <t>482-9043L</t>
  </si>
  <si>
    <t>482-90432X</t>
  </si>
  <si>
    <t>0110-8594</t>
  </si>
  <si>
    <t>0110-8593</t>
  </si>
  <si>
    <t>0110-8592</t>
  </si>
  <si>
    <t>0110-8591</t>
  </si>
  <si>
    <t>0110-8590</t>
  </si>
  <si>
    <t>0110-8589</t>
  </si>
  <si>
    <t>0110-8583</t>
  </si>
  <si>
    <t>0110-8586</t>
  </si>
  <si>
    <t>0110-8585</t>
  </si>
  <si>
    <t>0110-8584</t>
  </si>
  <si>
    <t>0110-8587</t>
  </si>
  <si>
    <t>0110-8588</t>
  </si>
  <si>
    <t>0110-8604</t>
  </si>
  <si>
    <t>0110-8603</t>
  </si>
  <si>
    <t>0110-8602</t>
  </si>
  <si>
    <t>0110-8601</t>
  </si>
  <si>
    <t>0110-8605</t>
  </si>
  <si>
    <t>0110-8606</t>
  </si>
  <si>
    <t>0110-8607</t>
  </si>
  <si>
    <t>0110-8610</t>
  </si>
  <si>
    <t>0110-8609</t>
  </si>
  <si>
    <t>0110-8608</t>
  </si>
  <si>
    <t>0110-8611</t>
  </si>
  <si>
    <t>0110-8612</t>
  </si>
  <si>
    <t>STELLA T-GP PLUS R V3 AIR JACKET BLACK WHITE FUCHSIA L</t>
  </si>
  <si>
    <t>STELLA T-GP PLUS R V3 AIR JACKET BLACK WHITE FUCHSIA M</t>
  </si>
  <si>
    <t>STELLA T-GP PLUS R V3 AIR JACKET BLACK WHITE FUCHSIA S</t>
  </si>
  <si>
    <t>STELLA T-GP PLUS R V3 AIR JACKET BLACK WHITE FUCHSIA XL</t>
  </si>
  <si>
    <t>STELLA T-GP PLUS R V3 AIR JACKET BLACK WHITE FUCHSIA XXL</t>
  </si>
  <si>
    <t>STELLA T-GP PLUS R V3 AIR JACKET BLACK WHITE FUCHSIA XS</t>
  </si>
  <si>
    <t>‎3310620-1239-XL</t>
  </si>
  <si>
    <t>‎3310620-1239-XS</t>
  </si>
  <si>
    <t>‎3310620-1239-XXL</t>
  </si>
  <si>
    <t>‎3310620-1239-L</t>
  </si>
  <si>
    <t>‎3310620-1239-S</t>
  </si>
  <si>
    <t>CR-X DRYSTAR RIDING SHOES BLACK BLACK 7</t>
  </si>
  <si>
    <t>CR-X DRYSTAR RIDING SHOES BLACK BLACK 7.5</t>
  </si>
  <si>
    <t>2611820-1100-7</t>
  </si>
  <si>
    <t>2611820-1100-7.5</t>
  </si>
  <si>
    <t>3310620-1239-M</t>
  </si>
  <si>
    <t>2611820-31-7</t>
  </si>
  <si>
    <t>CR-X DRYSTAR RIDING SHOES RED BLACK 7</t>
  </si>
  <si>
    <t xml:space="preserve">CR-X DRYSTAR RIDING SHOES RED BLACK 12.5 </t>
  </si>
  <si>
    <t>2611820-31-12.5</t>
  </si>
  <si>
    <t>CR-X DRYSTAR RIDING SHOES RED BLACK 13.5</t>
  </si>
  <si>
    <t>2611820-31-13.5</t>
  </si>
  <si>
    <t>3410-3169</t>
  </si>
  <si>
    <t>0212024-1225-7</t>
  </si>
  <si>
    <t>3410-3170</t>
  </si>
  <si>
    <t>0212024-1225-8</t>
  </si>
  <si>
    <t>3410-3171</t>
  </si>
  <si>
    <t>0212024-1225-9</t>
  </si>
  <si>
    <t>3410-3172</t>
  </si>
  <si>
    <t>0212024-1225-10</t>
  </si>
  <si>
    <t>3410-3173</t>
  </si>
  <si>
    <t>0212024-1225-11</t>
  </si>
  <si>
    <t>3410-3174</t>
  </si>
  <si>
    <t>0212024-1225-12</t>
  </si>
  <si>
    <t>3410-3175</t>
  </si>
  <si>
    <t>0212024-1225-13</t>
  </si>
  <si>
    <t>3410-3176</t>
  </si>
  <si>
    <t>0212024-1225-14</t>
  </si>
  <si>
    <t>3410-3157</t>
  </si>
  <si>
    <t>0212024-153-5</t>
  </si>
  <si>
    <t>3410-3158</t>
  </si>
  <si>
    <t>0212024-153-6</t>
  </si>
  <si>
    <t>3410-3159</t>
  </si>
  <si>
    <t>0212024-153-7</t>
  </si>
  <si>
    <t>3410-3160</t>
  </si>
  <si>
    <t>0212024-153-8</t>
  </si>
  <si>
    <t>3410-3161</t>
  </si>
  <si>
    <t>0212024-153-9</t>
  </si>
  <si>
    <t>3410-3162</t>
  </si>
  <si>
    <t>0212024-153-10</t>
  </si>
  <si>
    <t>3410-3163</t>
  </si>
  <si>
    <t>0212024-153-11</t>
  </si>
  <si>
    <t>3410-3164</t>
  </si>
  <si>
    <t>0212024-153-12</t>
  </si>
  <si>
    <t>3410-3165</t>
  </si>
  <si>
    <t>0212024-153-13</t>
  </si>
  <si>
    <t>3410-3166</t>
  </si>
  <si>
    <t>0212024-153-14</t>
  </si>
  <si>
    <t>3410-3167</t>
  </si>
  <si>
    <t>0212024-153-15</t>
  </si>
  <si>
    <t>3410-3168</t>
  </si>
  <si>
    <t>0212024-153-16</t>
  </si>
  <si>
    <t>3411-0766</t>
  </si>
  <si>
    <t>0215024-125-2</t>
  </si>
  <si>
    <t>3411-0767</t>
  </si>
  <si>
    <t>0215024-125-3</t>
  </si>
  <si>
    <t>3411-0768</t>
  </si>
  <si>
    <t>0215024-125-4</t>
  </si>
  <si>
    <t>3411-0769</t>
  </si>
  <si>
    <t>0215024-125-5</t>
  </si>
  <si>
    <t>3411-0770</t>
  </si>
  <si>
    <t>0215024-125-6</t>
  </si>
  <si>
    <t>3411-0771</t>
  </si>
  <si>
    <t>0215024-125-7</t>
  </si>
  <si>
    <t>3411-0772</t>
  </si>
  <si>
    <t>0215024-125-8</t>
  </si>
  <si>
    <t>3411-0773</t>
  </si>
  <si>
    <t>0215024-1297-2</t>
  </si>
  <si>
    <t>3411-0774</t>
  </si>
  <si>
    <t>0215024-1297-3</t>
  </si>
  <si>
    <t>3411-0775</t>
  </si>
  <si>
    <t>0215024-1297-4</t>
  </si>
  <si>
    <t>3411-0776</t>
  </si>
  <si>
    <t>0215024-1297-5</t>
  </si>
  <si>
    <t>3411-0777</t>
  </si>
  <si>
    <t>0215024-1297-6</t>
  </si>
  <si>
    <t>3411-0778</t>
  </si>
  <si>
    <t>0215024-1297-7</t>
  </si>
  <si>
    <t>3411-0779</t>
  </si>
  <si>
    <t>0215024-1297-8</t>
  </si>
  <si>
    <t>MOOSE TECH 7 BLACK WHITE RED 7</t>
  </si>
  <si>
    <t>MOOSE TECH 7 BLACK WHITE RED 8</t>
  </si>
  <si>
    <t>MOOSE TECH 7 BLACK WHITE RED 9</t>
  </si>
  <si>
    <t>MOOSE TECH 7 BLACK WHITE RED 10</t>
  </si>
  <si>
    <t>MOOSE TECH 7 BLACK WHITE RED 11</t>
  </si>
  <si>
    <t>MOOSE TECH 7 BLACK WHITE RED 12</t>
  </si>
  <si>
    <t>MOOSE TECH 7 BLACK WHITE RED 13</t>
  </si>
  <si>
    <t>MOOSE TECH 7 BLACK WHITE RED 14</t>
  </si>
  <si>
    <t>MOOSE TECH 7 BLACK WHITE GREY 5</t>
  </si>
  <si>
    <t>MOOSE TECH 7 BLACK WHITE GREY 6</t>
  </si>
  <si>
    <t>MOOSE TECH 7 BLACK WHITE GREY 7</t>
  </si>
  <si>
    <t>MOOSE TECH 7 BLACK WHITE GREY 8</t>
  </si>
  <si>
    <t>MOOSE TECH 7 BLACK WHITE GREY 9</t>
  </si>
  <si>
    <t>MOOSE TECH 7 BLACK WHITE GREY 10</t>
  </si>
  <si>
    <t>MOOSE TECH 7 BLACK WHITE GREY 11</t>
  </si>
  <si>
    <t>MOOSE TECH 7 BLACK WHITE GREY 12</t>
  </si>
  <si>
    <t>MOOSE TECH 7 BLACK WHITE GREY 13</t>
  </si>
  <si>
    <t>MOOSE TECH 7 BLACK WHITE GREY 14</t>
  </si>
  <si>
    <t>MOOSE TECH 7 BLACK WHITE GREY 15</t>
  </si>
  <si>
    <t>MOOSE TECH 7 BLACK WHITE GREY 16</t>
  </si>
  <si>
    <t>MOOSE TECH 7s BLACK WHITE YELLOW 2</t>
  </si>
  <si>
    <t>MOOSE TECH 7s BLACK WHITE YELLOW 3</t>
  </si>
  <si>
    <t>MOOSE TECH 7s BLACK WHITE YELLOW 4</t>
  </si>
  <si>
    <t>MOOSE TECH 7s BLACK WHITE YELLOW 5</t>
  </si>
  <si>
    <t>MOOSE TECH 7s BLACK WHITE YELLOW 6</t>
  </si>
  <si>
    <t>MOOSE TECH 7s BLACK WHITE YELLOW 7</t>
  </si>
  <si>
    <t>MOOSE TECH 7s BLACK WHITE YELLOW 8</t>
  </si>
  <si>
    <t>MOOSE TECH 7s BLACK WHITE RED BLUE 2</t>
  </si>
  <si>
    <t>MOOSE TECH 7s BLACK WHITE RED BLUE 3</t>
  </si>
  <si>
    <t>MOOSE TECH 7s BLACK WHITE RED BLUE 4</t>
  </si>
  <si>
    <t>MOOSE TECH 7s BLACK WHITE RED BLUE 5</t>
  </si>
  <si>
    <t>MOOSE TECH 7s BLACK WHITE RED BLUE 6</t>
  </si>
  <si>
    <t>MOOSE TECH 7s BLACK WHITE RED BLUE 7</t>
  </si>
  <si>
    <t>MOOSE TECH 7s BLACK WHITE RED BLUE 8</t>
  </si>
  <si>
    <t>3410-1128</t>
  </si>
  <si>
    <t>3410-1129</t>
  </si>
  <si>
    <t>3410-1130</t>
  </si>
  <si>
    <t>3410-1131</t>
  </si>
  <si>
    <t>3410-1132</t>
  </si>
  <si>
    <t>3410-1133</t>
  </si>
  <si>
    <t>3410-1134</t>
  </si>
  <si>
    <t>3410-1123</t>
  </si>
  <si>
    <t>3410-1124</t>
  </si>
  <si>
    <t>3410-1125</t>
  </si>
  <si>
    <t>3410-1126</t>
  </si>
  <si>
    <t>3410-1127</t>
  </si>
  <si>
    <t>3410-2485</t>
  </si>
  <si>
    <t>3410-2486</t>
  </si>
  <si>
    <t>3410-2487</t>
  </si>
  <si>
    <t>3410-2488</t>
  </si>
  <si>
    <t>3410-2489</t>
  </si>
  <si>
    <t>3410-2482</t>
  </si>
  <si>
    <t>3410-2483</t>
  </si>
  <si>
    <t>3410-2484</t>
  </si>
  <si>
    <t>0110-5755</t>
  </si>
  <si>
    <t>0110-6566</t>
  </si>
  <si>
    <t>0132-1416</t>
  </si>
  <si>
    <t>0132-1417</t>
  </si>
  <si>
    <t>0132-1418</t>
  </si>
  <si>
    <t>0132-1419</t>
  </si>
  <si>
    <t>0132-1420</t>
  </si>
  <si>
    <t>0132-1421</t>
  </si>
  <si>
    <t>0132-1422</t>
  </si>
  <si>
    <t>0132-1423</t>
  </si>
  <si>
    <t>0133-1255</t>
  </si>
  <si>
    <t>0133-1256</t>
  </si>
  <si>
    <t>0133-1257</t>
  </si>
  <si>
    <t>0133-1258</t>
  </si>
  <si>
    <t>0133-1259</t>
  </si>
  <si>
    <t>0133-1260</t>
  </si>
  <si>
    <t>0133-1261</t>
  </si>
  <si>
    <t>0133-1262</t>
  </si>
  <si>
    <t>0133-1263</t>
  </si>
  <si>
    <t>0133-1264</t>
  </si>
  <si>
    <t>0134-2797</t>
  </si>
  <si>
    <t>0134-2798</t>
  </si>
  <si>
    <t>0134-2799</t>
  </si>
  <si>
    <t>0134-2800</t>
  </si>
  <si>
    <t>0134-2801</t>
  </si>
  <si>
    <t>0134-2802</t>
  </si>
  <si>
    <t>0134-2803</t>
  </si>
  <si>
    <t>0134-2804</t>
  </si>
  <si>
    <t>0134-2805</t>
  </si>
  <si>
    <t>0134-2806</t>
  </si>
  <si>
    <t>0134-2807</t>
  </si>
  <si>
    <t>0134-2808</t>
  </si>
  <si>
    <t>0134-2809</t>
  </si>
  <si>
    <t>0134-2810</t>
  </si>
  <si>
    <t>0134-2811</t>
  </si>
  <si>
    <t>0134-2812</t>
  </si>
  <si>
    <t>0134-2813</t>
  </si>
  <si>
    <t>0134-2814</t>
  </si>
  <si>
    <t>2502-0070</t>
  </si>
  <si>
    <t>2502-0071</t>
  </si>
  <si>
    <t>2502-0188</t>
  </si>
  <si>
    <t>2502-0189</t>
  </si>
  <si>
    <t>2502-0190</t>
  </si>
  <si>
    <t>2503-0119</t>
  </si>
  <si>
    <t>2504-0191</t>
  </si>
  <si>
    <t>2701-0687</t>
  </si>
  <si>
    <t>2701-0688</t>
  </si>
  <si>
    <t>2701-0689</t>
  </si>
  <si>
    <t>2701-0690</t>
  </si>
  <si>
    <t>2701-0691</t>
  </si>
  <si>
    <t>2701-0692</t>
  </si>
  <si>
    <t>2701-0693</t>
  </si>
  <si>
    <t>2701-0808</t>
  </si>
  <si>
    <t>2701-0809</t>
  </si>
  <si>
    <t>2701-0810</t>
  </si>
  <si>
    <t>2701-0811</t>
  </si>
  <si>
    <t>2701-0812</t>
  </si>
  <si>
    <t>2701-0813</t>
  </si>
  <si>
    <t>2701-0814</t>
  </si>
  <si>
    <t>2701-0821</t>
  </si>
  <si>
    <t>2701-0822</t>
  </si>
  <si>
    <t>2701-0823</t>
  </si>
  <si>
    <t>2701-0829</t>
  </si>
  <si>
    <t>2701-0830</t>
  </si>
  <si>
    <t>2701-0831</t>
  </si>
  <si>
    <t>2701-0832</t>
  </si>
  <si>
    <t>2701-0833</t>
  </si>
  <si>
    <t>2701-0834</t>
  </si>
  <si>
    <t>2701-0835</t>
  </si>
  <si>
    <t>2701-0836</t>
  </si>
  <si>
    <t>2701-0837</t>
  </si>
  <si>
    <t>2701-0894</t>
  </si>
  <si>
    <t>2701-0895</t>
  </si>
  <si>
    <t>2701-0896</t>
  </si>
  <si>
    <t>2701-0897</t>
  </si>
  <si>
    <t>2701-0898</t>
  </si>
  <si>
    <t>2701-0899</t>
  </si>
  <si>
    <t>2701-0900</t>
  </si>
  <si>
    <t>2701-0901</t>
  </si>
  <si>
    <t>2701-0902</t>
  </si>
  <si>
    <t>2701-0903</t>
  </si>
  <si>
    <t>2701-0904</t>
  </si>
  <si>
    <t>2701-0905</t>
  </si>
  <si>
    <t>2701-0906</t>
  </si>
  <si>
    <t>2701-0907</t>
  </si>
  <si>
    <t>2701-0908</t>
  </si>
  <si>
    <t>2701-0909</t>
  </si>
  <si>
    <t>2701-0916</t>
  </si>
  <si>
    <t>2701-0917</t>
  </si>
  <si>
    <t>2701-0918</t>
  </si>
  <si>
    <t>2701-0919</t>
  </si>
  <si>
    <t>2701-0920</t>
  </si>
  <si>
    <t>2701-0921</t>
  </si>
  <si>
    <t>2701-0922</t>
  </si>
  <si>
    <t>2701-0923</t>
  </si>
  <si>
    <t>2701-0924</t>
  </si>
  <si>
    <t>2701-0925</t>
  </si>
  <si>
    <t>2701-0926</t>
  </si>
  <si>
    <t>2701-0927</t>
  </si>
  <si>
    <t>2701-0928</t>
  </si>
  <si>
    <t>2701-0999</t>
  </si>
  <si>
    <t>2701-1000</t>
  </si>
  <si>
    <t>2701-1034</t>
  </si>
  <si>
    <t>2701-1035</t>
  </si>
  <si>
    <t>2702-0090</t>
  </si>
  <si>
    <t>2702-0152</t>
  </si>
  <si>
    <t>2702-0153</t>
  </si>
  <si>
    <t>2702-0154</t>
  </si>
  <si>
    <t>2702-0155</t>
  </si>
  <si>
    <t>2702-0166</t>
  </si>
  <si>
    <t>2702-0167</t>
  </si>
  <si>
    <t>2702-0168</t>
  </si>
  <si>
    <t>2702-0169</t>
  </si>
  <si>
    <t>2702-0170</t>
  </si>
  <si>
    <t>2702-0171</t>
  </si>
  <si>
    <t>2702-0172</t>
  </si>
  <si>
    <t>2702-0173</t>
  </si>
  <si>
    <t>2702-0174</t>
  </si>
  <si>
    <t>2702-0190</t>
  </si>
  <si>
    <t>2702-0191</t>
  </si>
  <si>
    <t>2702-0192</t>
  </si>
  <si>
    <t>2702-0198</t>
  </si>
  <si>
    <t>2702-0199</t>
  </si>
  <si>
    <t>2702-0200</t>
  </si>
  <si>
    <t>2702-0201</t>
  </si>
  <si>
    <t>2702-0203</t>
  </si>
  <si>
    <t>2702-0204</t>
  </si>
  <si>
    <t>2702-0205</t>
  </si>
  <si>
    <t>2702-0206</t>
  </si>
  <si>
    <t>2702-0207</t>
  </si>
  <si>
    <t>2702-0208</t>
  </si>
  <si>
    <t>2702-0209</t>
  </si>
  <si>
    <t>2702-0210</t>
  </si>
  <si>
    <t>2702-0211</t>
  </si>
  <si>
    <t>2702-0212</t>
  </si>
  <si>
    <t>2702-0213</t>
  </si>
  <si>
    <t>2702-0227</t>
  </si>
  <si>
    <t>2702-0228</t>
  </si>
  <si>
    <t>2702-0229</t>
  </si>
  <si>
    <t>2702-0262</t>
  </si>
  <si>
    <t>2702-0263</t>
  </si>
  <si>
    <t>2703-0093</t>
  </si>
  <si>
    <t>2703-0094</t>
  </si>
  <si>
    <t>2703-0098</t>
  </si>
  <si>
    <t>2703-0147</t>
  </si>
  <si>
    <t>2703-0148</t>
  </si>
  <si>
    <t>2703-0149</t>
  </si>
  <si>
    <t>2703-0150</t>
  </si>
  <si>
    <t>2704-0001</t>
  </si>
  <si>
    <t>2704-0219</t>
  </si>
  <si>
    <t>2704-0220</t>
  </si>
  <si>
    <t>2704-0221</t>
  </si>
  <si>
    <t>2704-0222</t>
  </si>
  <si>
    <t>2704-0325</t>
  </si>
  <si>
    <t>2704-0326</t>
  </si>
  <si>
    <t>2704-0327</t>
  </si>
  <si>
    <t>2704-0328</t>
  </si>
  <si>
    <t>2704-0329</t>
  </si>
  <si>
    <t>2704-0330</t>
  </si>
  <si>
    <t>2704-0339</t>
  </si>
  <si>
    <t>2704-0449</t>
  </si>
  <si>
    <t>2704-0450</t>
  </si>
  <si>
    <t>2704-0451</t>
  </si>
  <si>
    <t>2704-0461</t>
  </si>
  <si>
    <t>2704-0462</t>
  </si>
  <si>
    <t>2704-0463</t>
  </si>
  <si>
    <t>2704-0464</t>
  </si>
  <si>
    <t>2704-0465</t>
  </si>
  <si>
    <t>2704-0466</t>
  </si>
  <si>
    <t>2704-0467</t>
  </si>
  <si>
    <t>2704-0468</t>
  </si>
  <si>
    <t>2704-0469</t>
  </si>
  <si>
    <t>2704-0470</t>
  </si>
  <si>
    <t>2704-0471</t>
  </si>
  <si>
    <t>2704-0472</t>
  </si>
  <si>
    <t>2704-0473</t>
  </si>
  <si>
    <t>2704-0474</t>
  </si>
  <si>
    <t>2704-0475</t>
  </si>
  <si>
    <t>2704-0476</t>
  </si>
  <si>
    <t>2704-0477</t>
  </si>
  <si>
    <t>2704-0478</t>
  </si>
  <si>
    <t>2704-0479</t>
  </si>
  <si>
    <t>2704-0480</t>
  </si>
  <si>
    <t>2704-0481</t>
  </si>
  <si>
    <t>2704-0482</t>
  </si>
  <si>
    <t>2704-0489</t>
  </si>
  <si>
    <t>2704-0490</t>
  </si>
  <si>
    <t>2704-0491</t>
  </si>
  <si>
    <t>2704-0509</t>
  </si>
  <si>
    <t>2704-0510</t>
  </si>
  <si>
    <t>2704-0529</t>
  </si>
  <si>
    <t>2704-0530</t>
  </si>
  <si>
    <t>2704-0531</t>
  </si>
  <si>
    <t>2704-0532</t>
  </si>
  <si>
    <t>2704-0533</t>
  </si>
  <si>
    <t>2704-0534</t>
  </si>
  <si>
    <t>2704-0535</t>
  </si>
  <si>
    <t>2704-0536</t>
  </si>
  <si>
    <t>2706-0130</t>
  </si>
  <si>
    <t>2706-0131</t>
  </si>
  <si>
    <t>2706-0193</t>
  </si>
  <si>
    <t>2706-0194</t>
  </si>
  <si>
    <t>2706-0195</t>
  </si>
  <si>
    <t>2706-0196</t>
  </si>
  <si>
    <t>2706-0213</t>
  </si>
  <si>
    <t>2706-0214</t>
  </si>
  <si>
    <t>2706-0215</t>
  </si>
  <si>
    <t>2706-0216</t>
  </si>
  <si>
    <t>2706-0226</t>
  </si>
  <si>
    <t>2706-0227</t>
  </si>
  <si>
    <t>2706-0228</t>
  </si>
  <si>
    <t>2706-0229</t>
  </si>
  <si>
    <t>2706-0230</t>
  </si>
  <si>
    <t>2706-0231</t>
  </si>
  <si>
    <t>2707-0062</t>
  </si>
  <si>
    <t>2707-0063</t>
  </si>
  <si>
    <t>2707-0064</t>
  </si>
  <si>
    <t>2707-0065</t>
  </si>
  <si>
    <t>2707-0071</t>
  </si>
  <si>
    <t>2707-0101</t>
  </si>
  <si>
    <t>2707-0102</t>
  </si>
  <si>
    <t>2707-0103</t>
  </si>
  <si>
    <t>2707-0104</t>
  </si>
  <si>
    <t>2707-0105</t>
  </si>
  <si>
    <t>2707-0106</t>
  </si>
  <si>
    <t>2707-0107</t>
  </si>
  <si>
    <t>2707-0108</t>
  </si>
  <si>
    <t>2707-0110</t>
  </si>
  <si>
    <t>2707-0113</t>
  </si>
  <si>
    <t>2707-0114</t>
  </si>
  <si>
    <t>2707-0115</t>
  </si>
  <si>
    <t>2707-0116</t>
  </si>
  <si>
    <t>2707-0117</t>
  </si>
  <si>
    <t>2707-0122</t>
  </si>
  <si>
    <t>2707-0123</t>
  </si>
  <si>
    <t>2707-0124</t>
  </si>
  <si>
    <t>2801-1034</t>
  </si>
  <si>
    <t>2801-1035</t>
  </si>
  <si>
    <t>2801-1036</t>
  </si>
  <si>
    <t>2801-1037</t>
  </si>
  <si>
    <t>2801-1038</t>
  </si>
  <si>
    <t>2801-1039</t>
  </si>
  <si>
    <t>2801-1040</t>
  </si>
  <si>
    <t>2801-1041</t>
  </si>
  <si>
    <t>2801-1044</t>
  </si>
  <si>
    <t>2801-1045</t>
  </si>
  <si>
    <t>2801-1046</t>
  </si>
  <si>
    <t>2801-1047</t>
  </si>
  <si>
    <t>2801-1048</t>
  </si>
  <si>
    <t>2801-1049</t>
  </si>
  <si>
    <t>2801-1050</t>
  </si>
  <si>
    <t>2801-1051</t>
  </si>
  <si>
    <t>2801-1052</t>
  </si>
  <si>
    <t>2801-1053</t>
  </si>
  <si>
    <t>2801-1054</t>
  </si>
  <si>
    <t>2801-1055</t>
  </si>
  <si>
    <t>2801-1056</t>
  </si>
  <si>
    <t>2801-1057</t>
  </si>
  <si>
    <t>2801-1058</t>
  </si>
  <si>
    <t>2801-1059</t>
  </si>
  <si>
    <t>2801-1060</t>
  </si>
  <si>
    <t>2801-1061</t>
  </si>
  <si>
    <t>2801-1062</t>
  </si>
  <si>
    <t>2801-1063</t>
  </si>
  <si>
    <t>2801-1064</t>
  </si>
  <si>
    <t>2801-1065</t>
  </si>
  <si>
    <t>2801-1066</t>
  </si>
  <si>
    <t>2801-1067</t>
  </si>
  <si>
    <t>2801-1125</t>
  </si>
  <si>
    <t>2801-1126</t>
  </si>
  <si>
    <t>2801-1127</t>
  </si>
  <si>
    <t>2801-1128</t>
  </si>
  <si>
    <t>2801-1129</t>
  </si>
  <si>
    <t>2801-1130</t>
  </si>
  <si>
    <t>2801-1131</t>
  </si>
  <si>
    <t>2801-1132</t>
  </si>
  <si>
    <t>2801-1133</t>
  </si>
  <si>
    <t>2801-1134</t>
  </si>
  <si>
    <t>2801-1135</t>
  </si>
  <si>
    <t>2801-1136</t>
  </si>
  <si>
    <t>2801-1137</t>
  </si>
  <si>
    <t>2801-1138</t>
  </si>
  <si>
    <t>2801-1139</t>
  </si>
  <si>
    <t>2801-1140</t>
  </si>
  <si>
    <t>2801-1141</t>
  </si>
  <si>
    <t>2801-1142</t>
  </si>
  <si>
    <t>2801-1143</t>
  </si>
  <si>
    <t>2801-1144</t>
  </si>
  <si>
    <t>2801-1145</t>
  </si>
  <si>
    <t>2801-1146</t>
  </si>
  <si>
    <t>2801-1147</t>
  </si>
  <si>
    <t>2801-1148</t>
  </si>
  <si>
    <t>2801-1149</t>
  </si>
  <si>
    <t>2801-1150</t>
  </si>
  <si>
    <t>2801-1151</t>
  </si>
  <si>
    <t>2801-1152</t>
  </si>
  <si>
    <t>2801-1160</t>
  </si>
  <si>
    <t>2801-1161</t>
  </si>
  <si>
    <t>2801-1162</t>
  </si>
  <si>
    <t>2801-1163</t>
  </si>
  <si>
    <t>2801-1164</t>
  </si>
  <si>
    <t>2801-1165</t>
  </si>
  <si>
    <t>2801-1166</t>
  </si>
  <si>
    <t>2801-1167</t>
  </si>
  <si>
    <t>2801-1168</t>
  </si>
  <si>
    <t>2801-1169</t>
  </si>
  <si>
    <t>2801-1170</t>
  </si>
  <si>
    <t>2801-1171</t>
  </si>
  <si>
    <t>2801-1172</t>
  </si>
  <si>
    <t>2801-1173</t>
  </si>
  <si>
    <t>2801-1174</t>
  </si>
  <si>
    <t>2801-1175</t>
  </si>
  <si>
    <t>2801-1176</t>
  </si>
  <si>
    <t>2801-1177</t>
  </si>
  <si>
    <t>2801-1178</t>
  </si>
  <si>
    <t>2801-1179</t>
  </si>
  <si>
    <t>2801-1180</t>
  </si>
  <si>
    <t>2801-1181</t>
  </si>
  <si>
    <t>2801-1182</t>
  </si>
  <si>
    <t>2801-1183</t>
  </si>
  <si>
    <t>2801-1184</t>
  </si>
  <si>
    <t>2801-1185</t>
  </si>
  <si>
    <t>2801-1186</t>
  </si>
  <si>
    <t>2801-1187</t>
  </si>
  <si>
    <t>2801-1188</t>
  </si>
  <si>
    <t>2801-1189</t>
  </si>
  <si>
    <t>2801-1190</t>
  </si>
  <si>
    <t>2801-1191</t>
  </si>
  <si>
    <t>2801-1218</t>
  </si>
  <si>
    <t>2801-1219</t>
  </si>
  <si>
    <t>2801-1220</t>
  </si>
  <si>
    <t>2801-1221</t>
  </si>
  <si>
    <t>2801-1222</t>
  </si>
  <si>
    <t>2801-1223</t>
  </si>
  <si>
    <t>2801-1243</t>
  </si>
  <si>
    <t>2801-1244</t>
  </si>
  <si>
    <t>2801-1245</t>
  </si>
  <si>
    <t>2801-1246</t>
  </si>
  <si>
    <t>2801-1247</t>
  </si>
  <si>
    <t>2801-1248</t>
  </si>
  <si>
    <t>2801-1249</t>
  </si>
  <si>
    <t>2801-1250</t>
  </si>
  <si>
    <t>2801-1251</t>
  </si>
  <si>
    <t>2801-1252</t>
  </si>
  <si>
    <t>2801-1253</t>
  </si>
  <si>
    <t>2801-1254</t>
  </si>
  <si>
    <t>2801-1255</t>
  </si>
  <si>
    <t>2801-1256</t>
  </si>
  <si>
    <t>2801-1257</t>
  </si>
  <si>
    <t>2801-1258</t>
  </si>
  <si>
    <t>2801-1259</t>
  </si>
  <si>
    <t>2801-1260</t>
  </si>
  <si>
    <t>2801-1261</t>
  </si>
  <si>
    <t>2801-1262</t>
  </si>
  <si>
    <t>2801-1263</t>
  </si>
  <si>
    <t>2801-1264</t>
  </si>
  <si>
    <t>2801-1265</t>
  </si>
  <si>
    <t>2801-1266</t>
  </si>
  <si>
    <t>2801-1281</t>
  </si>
  <si>
    <t>2801-1282</t>
  </si>
  <si>
    <t>2801-1283</t>
  </si>
  <si>
    <t>2801-1284</t>
  </si>
  <si>
    <t>2801-1285</t>
  </si>
  <si>
    <t>2801-1286</t>
  </si>
  <si>
    <t>2801-1287</t>
  </si>
  <si>
    <t>2801-1288</t>
  </si>
  <si>
    <t>2801-1289</t>
  </si>
  <si>
    <t>2801-1290</t>
  </si>
  <si>
    <t>2801-1291</t>
  </si>
  <si>
    <t>2801-1292</t>
  </si>
  <si>
    <t>2801-1293</t>
  </si>
  <si>
    <t>2801-1294</t>
  </si>
  <si>
    <t>2801-1295</t>
  </si>
  <si>
    <t>2801-1296</t>
  </si>
  <si>
    <t>2801-1297</t>
  </si>
  <si>
    <t>2801-1298</t>
  </si>
  <si>
    <t>2801-1299</t>
  </si>
  <si>
    <t>2801-1300</t>
  </si>
  <si>
    <t>2801-1301</t>
  </si>
  <si>
    <t>2801-1302</t>
  </si>
  <si>
    <t>2801-1303</t>
  </si>
  <si>
    <t>2801-1304</t>
  </si>
  <si>
    <t>2801-1305</t>
  </si>
  <si>
    <t>2801-1306</t>
  </si>
  <si>
    <t>2801-1307</t>
  </si>
  <si>
    <t>2801-1308</t>
  </si>
  <si>
    <t>2802-0418</t>
  </si>
  <si>
    <t>2802-0435</t>
  </si>
  <si>
    <t>2802-0445</t>
  </si>
  <si>
    <t>2802-0446</t>
  </si>
  <si>
    <t>2802-0447</t>
  </si>
  <si>
    <t>2802-0448</t>
  </si>
  <si>
    <t>2802-0449</t>
  </si>
  <si>
    <t>2802-0450</t>
  </si>
  <si>
    <t>2802-0451</t>
  </si>
  <si>
    <t>2802-0452</t>
  </si>
  <si>
    <t>2802-0453</t>
  </si>
  <si>
    <t>2802-0454</t>
  </si>
  <si>
    <t>2802-0455</t>
  </si>
  <si>
    <t>2802-0456</t>
  </si>
  <si>
    <t>2802-0457</t>
  </si>
  <si>
    <t>2802-0458</t>
  </si>
  <si>
    <t>2802-0459</t>
  </si>
  <si>
    <t>2802-0460</t>
  </si>
  <si>
    <t>2802-0461</t>
  </si>
  <si>
    <t>2802-0462</t>
  </si>
  <si>
    <t>2802-0470</t>
  </si>
  <si>
    <t>2802-0471</t>
  </si>
  <si>
    <t>2802-0472</t>
  </si>
  <si>
    <t>2802-0473</t>
  </si>
  <si>
    <t>2802-0474</t>
  </si>
  <si>
    <t>2802-0475</t>
  </si>
  <si>
    <t>2802-0476</t>
  </si>
  <si>
    <t>2802-0477</t>
  </si>
  <si>
    <t>2802-0478</t>
  </si>
  <si>
    <t>2802-0479</t>
  </si>
  <si>
    <t>2802-0480</t>
  </si>
  <si>
    <t>2802-0481</t>
  </si>
  <si>
    <t>2802-0482</t>
  </si>
  <si>
    <t>2802-0483</t>
  </si>
  <si>
    <t>2802-0484</t>
  </si>
  <si>
    <t>2802-0485</t>
  </si>
  <si>
    <t>2802-0486</t>
  </si>
  <si>
    <t>2802-0487</t>
  </si>
  <si>
    <t>2802-0488</t>
  </si>
  <si>
    <t>2802-0489</t>
  </si>
  <si>
    <t>2802-0490</t>
  </si>
  <si>
    <t>2802-0491</t>
  </si>
  <si>
    <t>2802-0492</t>
  </si>
  <si>
    <t>2802-0493</t>
  </si>
  <si>
    <t>2802-0494</t>
  </si>
  <si>
    <t>2802-0495</t>
  </si>
  <si>
    <t>2802-0496</t>
  </si>
  <si>
    <t>2802-0497</t>
  </si>
  <si>
    <t>2802-0498</t>
  </si>
  <si>
    <t>2802-0499</t>
  </si>
  <si>
    <t>2802-0500</t>
  </si>
  <si>
    <t>2802-0501</t>
  </si>
  <si>
    <t>2802-0502</t>
  </si>
  <si>
    <t>2802-0503</t>
  </si>
  <si>
    <t>2803-0057</t>
  </si>
  <si>
    <t>2803-0058</t>
  </si>
  <si>
    <t>2803-0059</t>
  </si>
  <si>
    <t>2803-0060</t>
  </si>
  <si>
    <t>2803-0061</t>
  </si>
  <si>
    <t>2803-0062</t>
  </si>
  <si>
    <t>2803-0063</t>
  </si>
  <si>
    <t>2803-0064</t>
  </si>
  <si>
    <t>2803-0065</t>
  </si>
  <si>
    <t>2803-0066</t>
  </si>
  <si>
    <t>2803-0067</t>
  </si>
  <si>
    <t>2803-0068</t>
  </si>
  <si>
    <t>2803-0069</t>
  </si>
  <si>
    <t>2803-0070</t>
  </si>
  <si>
    <t>2803-0071</t>
  </si>
  <si>
    <t>2803-0072</t>
  </si>
  <si>
    <t>2803-0073</t>
  </si>
  <si>
    <t>2803-0074</t>
  </si>
  <si>
    <t>2803-0075</t>
  </si>
  <si>
    <t>2803-0076</t>
  </si>
  <si>
    <t>2803-0077</t>
  </si>
  <si>
    <t>2803-0078</t>
  </si>
  <si>
    <t>2803-0079</t>
  </si>
  <si>
    <t>2803-0080</t>
  </si>
  <si>
    <t>2803-0081</t>
  </si>
  <si>
    <t>2803-0082</t>
  </si>
  <si>
    <t>2803-0083</t>
  </si>
  <si>
    <t>2803-0084</t>
  </si>
  <si>
    <t>2803-0085</t>
  </si>
  <si>
    <t>2803-0086</t>
  </si>
  <si>
    <t>2803-0087</t>
  </si>
  <si>
    <t>2803-0088</t>
  </si>
  <si>
    <t>2803-0089</t>
  </si>
  <si>
    <t>2803-0090</t>
  </si>
  <si>
    <t>2803-0091</t>
  </si>
  <si>
    <t>2810-2989</t>
  </si>
  <si>
    <t>2810-2990</t>
  </si>
  <si>
    <t>2810-2991</t>
  </si>
  <si>
    <t>2810-2992</t>
  </si>
  <si>
    <t>2810-2993</t>
  </si>
  <si>
    <t>2810-2994</t>
  </si>
  <si>
    <t>2810-2995</t>
  </si>
  <si>
    <t>2810-2996</t>
  </si>
  <si>
    <t>2810-2997</t>
  </si>
  <si>
    <t>2810-2998</t>
  </si>
  <si>
    <t>2810-2999</t>
  </si>
  <si>
    <t>2810-3000</t>
  </si>
  <si>
    <t>2810-3152</t>
  </si>
  <si>
    <t>2810-3153</t>
  </si>
  <si>
    <t>2810-3154</t>
  </si>
  <si>
    <t>2810-3155</t>
  </si>
  <si>
    <t>2810-3156</t>
  </si>
  <si>
    <t>2810-3157</t>
  </si>
  <si>
    <t>2810-3158</t>
  </si>
  <si>
    <t>2810-3159</t>
  </si>
  <si>
    <t>2810-3160</t>
  </si>
  <si>
    <t>2810-3161</t>
  </si>
  <si>
    <t>2810-3162</t>
  </si>
  <si>
    <t>2810-3163</t>
  </si>
  <si>
    <t>2810-3164</t>
  </si>
  <si>
    <t>2810-3165</t>
  </si>
  <si>
    <t>2810-3166</t>
  </si>
  <si>
    <t>2810-3167</t>
  </si>
  <si>
    <t>2810-3168</t>
  </si>
  <si>
    <t>2810-3169</t>
  </si>
  <si>
    <t>2810-3170</t>
  </si>
  <si>
    <t>2810-3171</t>
  </si>
  <si>
    <t>2810-3172</t>
  </si>
  <si>
    <t>2810-3173</t>
  </si>
  <si>
    <t>2810-3174</t>
  </si>
  <si>
    <t>2810-3175</t>
  </si>
  <si>
    <t>2810-3176</t>
  </si>
  <si>
    <t>2810-3177</t>
  </si>
  <si>
    <t>2810-3178</t>
  </si>
  <si>
    <t>2810-3179</t>
  </si>
  <si>
    <t>2810-3180</t>
  </si>
  <si>
    <t>2810-3181</t>
  </si>
  <si>
    <t>2810-3182</t>
  </si>
  <si>
    <t>2810-3183</t>
  </si>
  <si>
    <t>2810-3184</t>
  </si>
  <si>
    <t>2810-3185</t>
  </si>
  <si>
    <t>2810-3186</t>
  </si>
  <si>
    <t>2810-3187</t>
  </si>
  <si>
    <t>2810-3211</t>
  </si>
  <si>
    <t>2810-3212</t>
  </si>
  <si>
    <t>2810-3213</t>
  </si>
  <si>
    <t>2810-3214</t>
  </si>
  <si>
    <t>2810-3215</t>
  </si>
  <si>
    <t>2810-3216</t>
  </si>
  <si>
    <t>2810-3217</t>
  </si>
  <si>
    <t>2810-3218</t>
  </si>
  <si>
    <t>2810-3219</t>
  </si>
  <si>
    <t>2810-3220</t>
  </si>
  <si>
    <t>2810-3221</t>
  </si>
  <si>
    <t>2810-3222</t>
  </si>
  <si>
    <t>2810-3223</t>
  </si>
  <si>
    <t>2810-3224</t>
  </si>
  <si>
    <t>2810-3225</t>
  </si>
  <si>
    <t>2810-3226</t>
  </si>
  <si>
    <t>2810-3227</t>
  </si>
  <si>
    <t>2810-3228</t>
  </si>
  <si>
    <t>2810-3229</t>
  </si>
  <si>
    <t>2810-3230</t>
  </si>
  <si>
    <t>2810-3231</t>
  </si>
  <si>
    <t>2810-3386</t>
  </si>
  <si>
    <t>2810-3387</t>
  </si>
  <si>
    <t>2810-3388</t>
  </si>
  <si>
    <t>2810-3389</t>
  </si>
  <si>
    <t>2810-3390</t>
  </si>
  <si>
    <t>2810-3391</t>
  </si>
  <si>
    <t>2810-3392</t>
  </si>
  <si>
    <t>2810-3423</t>
  </si>
  <si>
    <t>2810-3424</t>
  </si>
  <si>
    <t>2810-3425</t>
  </si>
  <si>
    <t>2810-3426</t>
  </si>
  <si>
    <t>2810-3427</t>
  </si>
  <si>
    <t>2810-3428</t>
  </si>
  <si>
    <t>2810-3429</t>
  </si>
  <si>
    <t>2810-3430</t>
  </si>
  <si>
    <t>2810-3431</t>
  </si>
  <si>
    <t>2810-3432</t>
  </si>
  <si>
    <t>2810-3433</t>
  </si>
  <si>
    <t>2810-3434</t>
  </si>
  <si>
    <t>2810-3435</t>
  </si>
  <si>
    <t>2810-3436</t>
  </si>
  <si>
    <t>2810-3437</t>
  </si>
  <si>
    <t>2810-3438</t>
  </si>
  <si>
    <t>2810-3439</t>
  </si>
  <si>
    <t>2810-3440</t>
  </si>
  <si>
    <t>2810-3441</t>
  </si>
  <si>
    <t>2810-3442</t>
  </si>
  <si>
    <t>2810-3443</t>
  </si>
  <si>
    <t>2810-3510</t>
  </si>
  <si>
    <t>2810-3511</t>
  </si>
  <si>
    <t>2810-3512</t>
  </si>
  <si>
    <t>2810-3513</t>
  </si>
  <si>
    <t>2810-3514</t>
  </si>
  <si>
    <t>2810-3515</t>
  </si>
  <si>
    <t>2810-3516</t>
  </si>
  <si>
    <t>2810-3517</t>
  </si>
  <si>
    <t>2810-3518</t>
  </si>
  <si>
    <t>2810-3519</t>
  </si>
  <si>
    <t>2810-3520</t>
  </si>
  <si>
    <t>2810-3521</t>
  </si>
  <si>
    <t>2810-3672</t>
  </si>
  <si>
    <t>2810-3673</t>
  </si>
  <si>
    <t>2810-3674</t>
  </si>
  <si>
    <t>2810-3675</t>
  </si>
  <si>
    <t>2810-3676</t>
  </si>
  <si>
    <t>2810-3677</t>
  </si>
  <si>
    <t>2810-3678</t>
  </si>
  <si>
    <t>2810-3679</t>
  </si>
  <si>
    <t>2810-3680</t>
  </si>
  <si>
    <t>2810-3681</t>
  </si>
  <si>
    <t>2810-3682</t>
  </si>
  <si>
    <t>2810-3683</t>
  </si>
  <si>
    <t>2810-3684</t>
  </si>
  <si>
    <t>2810-3685</t>
  </si>
  <si>
    <t>2810-3686</t>
  </si>
  <si>
    <t>2810-3687</t>
  </si>
  <si>
    <t>2810-3688</t>
  </si>
  <si>
    <t>2810-3689</t>
  </si>
  <si>
    <t>2810-3690</t>
  </si>
  <si>
    <t>2810-3691</t>
  </si>
  <si>
    <t>2810-3692</t>
  </si>
  <si>
    <t>2810-3693</t>
  </si>
  <si>
    <t>2810-3694</t>
  </si>
  <si>
    <t>2810-3695</t>
  </si>
  <si>
    <t>2810-3696</t>
  </si>
  <si>
    <t>2810-3697</t>
  </si>
  <si>
    <t>2810-3698</t>
  </si>
  <si>
    <t>2810-3699</t>
  </si>
  <si>
    <t>2810-3700</t>
  </si>
  <si>
    <t>2810-3701</t>
  </si>
  <si>
    <t>2810-3702</t>
  </si>
  <si>
    <t>2810-3703</t>
  </si>
  <si>
    <t>2810-3704</t>
  </si>
  <si>
    <t>2810-3705</t>
  </si>
  <si>
    <t>2810-3706</t>
  </si>
  <si>
    <t>2810-3707</t>
  </si>
  <si>
    <t>2810-3708</t>
  </si>
  <si>
    <t>2810-3709</t>
  </si>
  <si>
    <t>2810-3710</t>
  </si>
  <si>
    <t>2810-3711</t>
  </si>
  <si>
    <t>2810-3712</t>
  </si>
  <si>
    <t>2810-3713</t>
  </si>
  <si>
    <t>2810-3714</t>
  </si>
  <si>
    <t>2810-3715</t>
  </si>
  <si>
    <t>2810-3716</t>
  </si>
  <si>
    <t>2810-3717</t>
  </si>
  <si>
    <t>2810-3718</t>
  </si>
  <si>
    <t>2810-3719</t>
  </si>
  <si>
    <t>2810-3720</t>
  </si>
  <si>
    <t>2810-3721</t>
  </si>
  <si>
    <t>2810-3722</t>
  </si>
  <si>
    <t>2810-3723</t>
  </si>
  <si>
    <t>2810-3724</t>
  </si>
  <si>
    <t>2810-3725</t>
  </si>
  <si>
    <t>2810-3726</t>
  </si>
  <si>
    <t>2810-3727</t>
  </si>
  <si>
    <t>2810-3728</t>
  </si>
  <si>
    <t>2810-3729</t>
  </si>
  <si>
    <t>2810-3730</t>
  </si>
  <si>
    <t>2810-3731</t>
  </si>
  <si>
    <t>2810-3732</t>
  </si>
  <si>
    <t>2810-3733</t>
  </si>
  <si>
    <t>2810-3734</t>
  </si>
  <si>
    <t>2810-3735</t>
  </si>
  <si>
    <t>2811-0433</t>
  </si>
  <si>
    <t>2811-0434</t>
  </si>
  <si>
    <t>2811-0435</t>
  </si>
  <si>
    <t>2811-0436</t>
  </si>
  <si>
    <t>2811-0437</t>
  </si>
  <si>
    <t>2811-0438</t>
  </si>
  <si>
    <t>2811-0439</t>
  </si>
  <si>
    <t>2811-0440</t>
  </si>
  <si>
    <t>2811-0441</t>
  </si>
  <si>
    <t>2811-0595</t>
  </si>
  <si>
    <t>2811-0596</t>
  </si>
  <si>
    <t>2811-0597</t>
  </si>
  <si>
    <t>2811-0598</t>
  </si>
  <si>
    <t>2811-0599</t>
  </si>
  <si>
    <t>2811-0600</t>
  </si>
  <si>
    <t>2811-0601</t>
  </si>
  <si>
    <t>2811-0602</t>
  </si>
  <si>
    <t>2811-0603</t>
  </si>
  <si>
    <t>2811-0604</t>
  </si>
  <si>
    <t>2811-0605</t>
  </si>
  <si>
    <t>2811-0606</t>
  </si>
  <si>
    <t>2811-0607</t>
  </si>
  <si>
    <t>2811-0608</t>
  </si>
  <si>
    <t>2811-0609</t>
  </si>
  <si>
    <t>2811-0610</t>
  </si>
  <si>
    <t>2811-0611</t>
  </si>
  <si>
    <t>2811-0612</t>
  </si>
  <si>
    <t>2811-0645</t>
  </si>
  <si>
    <t>2811-0646</t>
  </si>
  <si>
    <t>2811-0647</t>
  </si>
  <si>
    <t>2811-0648</t>
  </si>
  <si>
    <t>2811-0649</t>
  </si>
  <si>
    <t>2811-0650</t>
  </si>
  <si>
    <t>2811-0651</t>
  </si>
  <si>
    <t>2811-0652</t>
  </si>
  <si>
    <t>2811-0653</t>
  </si>
  <si>
    <t>2813-0721</t>
  </si>
  <si>
    <t>2813-0722</t>
  </si>
  <si>
    <t>2813-0723</t>
  </si>
  <si>
    <t>2813-0724</t>
  </si>
  <si>
    <t>2813-0725</t>
  </si>
  <si>
    <t>2813-0726</t>
  </si>
  <si>
    <t>2813-0727</t>
  </si>
  <si>
    <t>2813-0728</t>
  </si>
  <si>
    <t>2813-0729</t>
  </si>
  <si>
    <t>2813-0730</t>
  </si>
  <si>
    <t>2813-0731</t>
  </si>
  <si>
    <t>2813-0732</t>
  </si>
  <si>
    <t>2813-0733</t>
  </si>
  <si>
    <t>2813-0734</t>
  </si>
  <si>
    <t>2813-0735</t>
  </si>
  <si>
    <t>2813-0736</t>
  </si>
  <si>
    <t>2813-0737</t>
  </si>
  <si>
    <t>2813-0738</t>
  </si>
  <si>
    <t>2813-0739</t>
  </si>
  <si>
    <t>2813-0740</t>
  </si>
  <si>
    <t>2813-0741</t>
  </si>
  <si>
    <t>2813-0742</t>
  </si>
  <si>
    <t>2813-0743</t>
  </si>
  <si>
    <t>2813-0744</t>
  </si>
  <si>
    <t>2813-0745</t>
  </si>
  <si>
    <t>2813-0746</t>
  </si>
  <si>
    <t>2813-0747</t>
  </si>
  <si>
    <t>2813-0748</t>
  </si>
  <si>
    <t>2813-0749</t>
  </si>
  <si>
    <t>2813-0750</t>
  </si>
  <si>
    <t>2813-0751</t>
  </si>
  <si>
    <t>2813-0752</t>
  </si>
  <si>
    <t>2813-0753</t>
  </si>
  <si>
    <t>2813-0754</t>
  </si>
  <si>
    <t>2813-0755</t>
  </si>
  <si>
    <t>2813-0756</t>
  </si>
  <si>
    <t>2813-0757</t>
  </si>
  <si>
    <t>2813-0758</t>
  </si>
  <si>
    <t>2813-0759</t>
  </si>
  <si>
    <t>2813-0760</t>
  </si>
  <si>
    <t>2813-0761</t>
  </si>
  <si>
    <t>2813-0762</t>
  </si>
  <si>
    <t>2813-0805</t>
  </si>
  <si>
    <t>2813-0806</t>
  </si>
  <si>
    <t>2813-0807</t>
  </si>
  <si>
    <t>2813-0808</t>
  </si>
  <si>
    <t>2813-0809</t>
  </si>
  <si>
    <t>2813-0810</t>
  </si>
  <si>
    <t>2813-0811</t>
  </si>
  <si>
    <t>2813-0812</t>
  </si>
  <si>
    <t>2813-0828</t>
  </si>
  <si>
    <t>2813-0829</t>
  </si>
  <si>
    <t>2813-0830</t>
  </si>
  <si>
    <t>2813-0831</t>
  </si>
  <si>
    <t>2813-0832</t>
  </si>
  <si>
    <t>2813-0833</t>
  </si>
  <si>
    <t>2813-0834</t>
  </si>
  <si>
    <t>2813-0835</t>
  </si>
  <si>
    <t>2813-0836</t>
  </si>
  <si>
    <t>2813-0837</t>
  </si>
  <si>
    <t>2813-0838</t>
  </si>
  <si>
    <t>2813-0839</t>
  </si>
  <si>
    <t>2813-0840</t>
  </si>
  <si>
    <t>2813-0841</t>
  </si>
  <si>
    <t>2813-0842</t>
  </si>
  <si>
    <t>2813-0843</t>
  </si>
  <si>
    <t>2813-0844</t>
  </si>
  <si>
    <t>2813-0845</t>
  </si>
  <si>
    <t>2813-0846</t>
  </si>
  <si>
    <t>2813-0847</t>
  </si>
  <si>
    <t>2813-0848</t>
  </si>
  <si>
    <t>2813-0849</t>
  </si>
  <si>
    <t>2813-0850</t>
  </si>
  <si>
    <t>2813-0851</t>
  </si>
  <si>
    <t>2813-0852</t>
  </si>
  <si>
    <t>2813-0853</t>
  </si>
  <si>
    <t>2813-0854</t>
  </si>
  <si>
    <t>2813-0855</t>
  </si>
  <si>
    <t>2813-0856</t>
  </si>
  <si>
    <t>2813-0857</t>
  </si>
  <si>
    <t>2813-0858</t>
  </si>
  <si>
    <t>2813-0859</t>
  </si>
  <si>
    <t>2813-0860</t>
  </si>
  <si>
    <t>2813-0861</t>
  </si>
  <si>
    <t>2813-0862</t>
  </si>
  <si>
    <t>2813-0863</t>
  </si>
  <si>
    <t>2813-0864</t>
  </si>
  <si>
    <t>2813-0865</t>
  </si>
  <si>
    <t>2813-0866</t>
  </si>
  <si>
    <t>2813-0867</t>
  </si>
  <si>
    <t>2813-0868</t>
  </si>
  <si>
    <t>2813-0869</t>
  </si>
  <si>
    <t>2813-0870</t>
  </si>
  <si>
    <t>2813-0871</t>
  </si>
  <si>
    <t>2813-0872</t>
  </si>
  <si>
    <t>2813-0873</t>
  </si>
  <si>
    <t>2813-0874</t>
  </si>
  <si>
    <t>2813-0875</t>
  </si>
  <si>
    <t>2813-0947</t>
  </si>
  <si>
    <t>2813-0948</t>
  </si>
  <si>
    <t>2813-0949</t>
  </si>
  <si>
    <t>2813-0950</t>
  </si>
  <si>
    <t>2813-0951</t>
  </si>
  <si>
    <t>2813-0952</t>
  </si>
  <si>
    <t>2813-0953</t>
  </si>
  <si>
    <t>2813-0954</t>
  </si>
  <si>
    <t>2813-0955</t>
  </si>
  <si>
    <t>2813-0956</t>
  </si>
  <si>
    <t>2813-0957</t>
  </si>
  <si>
    <t>2813-0958</t>
  </si>
  <si>
    <t>2813-0965</t>
  </si>
  <si>
    <t>2813-0966</t>
  </si>
  <si>
    <t>2813-0967</t>
  </si>
  <si>
    <t>2813-0968</t>
  </si>
  <si>
    <t>2813-0969</t>
  </si>
  <si>
    <t>2813-0970</t>
  </si>
  <si>
    <t>2813-0971</t>
  </si>
  <si>
    <t>2813-0972</t>
  </si>
  <si>
    <t>2813-0973</t>
  </si>
  <si>
    <t>2813-0974</t>
  </si>
  <si>
    <t>2813-0975</t>
  </si>
  <si>
    <t>2813-0976</t>
  </si>
  <si>
    <t>2813-0977</t>
  </si>
  <si>
    <t>2813-0978</t>
  </si>
  <si>
    <t>2814-0069</t>
  </si>
  <si>
    <t>2814-0070</t>
  </si>
  <si>
    <t>2814-0071</t>
  </si>
  <si>
    <t>2814-0072</t>
  </si>
  <si>
    <t>2814-0073</t>
  </si>
  <si>
    <t>2814-0074</t>
  </si>
  <si>
    <t>2814-0075</t>
  </si>
  <si>
    <t>2814-0076</t>
  </si>
  <si>
    <t>2814-0077</t>
  </si>
  <si>
    <t>2814-0078</t>
  </si>
  <si>
    <t>2814-0079</t>
  </si>
  <si>
    <t>2814-0080</t>
  </si>
  <si>
    <t>2814-0081</t>
  </si>
  <si>
    <t>2814-0082</t>
  </si>
  <si>
    <t>2814-0090</t>
  </si>
  <si>
    <t>2814-0091</t>
  </si>
  <si>
    <t>2814-0092</t>
  </si>
  <si>
    <t>2814-0093</t>
  </si>
  <si>
    <t>2814-0094</t>
  </si>
  <si>
    <t>2814-0095</t>
  </si>
  <si>
    <t>2814-0096</t>
  </si>
  <si>
    <t>2814-0097</t>
  </si>
  <si>
    <t>2820-3459</t>
  </si>
  <si>
    <t>2820-3460</t>
  </si>
  <si>
    <t>2820-3461</t>
  </si>
  <si>
    <t>2820-3462</t>
  </si>
  <si>
    <t>2820-3463</t>
  </si>
  <si>
    <t>2820-3464</t>
  </si>
  <si>
    <t>2820-3465</t>
  </si>
  <si>
    <t>2820-3848</t>
  </si>
  <si>
    <t>2820-3849</t>
  </si>
  <si>
    <t>2820-3850</t>
  </si>
  <si>
    <t>2820-3851</t>
  </si>
  <si>
    <t>2820-3852</t>
  </si>
  <si>
    <t>2820-3853</t>
  </si>
  <si>
    <t>2820-3854</t>
  </si>
  <si>
    <t>2820-3855</t>
  </si>
  <si>
    <t>2820-3856</t>
  </si>
  <si>
    <t>2820-3857</t>
  </si>
  <si>
    <t>2820-3858</t>
  </si>
  <si>
    <t>2820-3859</t>
  </si>
  <si>
    <t>2820-3860</t>
  </si>
  <si>
    <t>2820-3861</t>
  </si>
  <si>
    <t>2820-4057</t>
  </si>
  <si>
    <t>2820-4058</t>
  </si>
  <si>
    <t>2820-4059</t>
  </si>
  <si>
    <t>2820-4060</t>
  </si>
  <si>
    <t>2820-4061</t>
  </si>
  <si>
    <t>2820-4062</t>
  </si>
  <si>
    <t>2820-4063</t>
  </si>
  <si>
    <t>2820-4064</t>
  </si>
  <si>
    <t>2820-4065</t>
  </si>
  <si>
    <t>2820-4066</t>
  </si>
  <si>
    <t>2820-4067</t>
  </si>
  <si>
    <t>2820-4068</t>
  </si>
  <si>
    <t>2820-4069</t>
  </si>
  <si>
    <t>2820-4070</t>
  </si>
  <si>
    <t>2820-4071</t>
  </si>
  <si>
    <t>2820-4072</t>
  </si>
  <si>
    <t>2820-4073</t>
  </si>
  <si>
    <t>2820-4074</t>
  </si>
  <si>
    <t>2820-4075</t>
  </si>
  <si>
    <t>2820-4076</t>
  </si>
  <si>
    <t>2820-4077</t>
  </si>
  <si>
    <t>2820-4078</t>
  </si>
  <si>
    <t>2820-4079</t>
  </si>
  <si>
    <t>2820-4080</t>
  </si>
  <si>
    <t>2820-4081</t>
  </si>
  <si>
    <t>2820-4082</t>
  </si>
  <si>
    <t>2820-4083</t>
  </si>
  <si>
    <t>2820-4084</t>
  </si>
  <si>
    <t>2820-4085</t>
  </si>
  <si>
    <t>2820-4086</t>
  </si>
  <si>
    <t>2820-4087</t>
  </si>
  <si>
    <t>2820-4088</t>
  </si>
  <si>
    <t>2820-4140</t>
  </si>
  <si>
    <t>2820-4141</t>
  </si>
  <si>
    <t>2820-4142</t>
  </si>
  <si>
    <t>2820-4143</t>
  </si>
  <si>
    <t>2820-4144</t>
  </si>
  <si>
    <t>2820-4145</t>
  </si>
  <si>
    <t>2820-4146</t>
  </si>
  <si>
    <t>2820-4147</t>
  </si>
  <si>
    <t>2820-4156</t>
  </si>
  <si>
    <t>2820-4157</t>
  </si>
  <si>
    <t>2820-4158</t>
  </si>
  <si>
    <t>2820-4159</t>
  </si>
  <si>
    <t>2820-4160</t>
  </si>
  <si>
    <t>2820-4161</t>
  </si>
  <si>
    <t>2820-4162</t>
  </si>
  <si>
    <t>2820-4163</t>
  </si>
  <si>
    <t>2820-4164</t>
  </si>
  <si>
    <t>2820-4165</t>
  </si>
  <si>
    <t>2820-4166</t>
  </si>
  <si>
    <t>2820-4167</t>
  </si>
  <si>
    <t>2820-4168</t>
  </si>
  <si>
    <t>2820-4169</t>
  </si>
  <si>
    <t>2820-4170</t>
  </si>
  <si>
    <t>2820-4171</t>
  </si>
  <si>
    <t>2820-4346</t>
  </si>
  <si>
    <t>2820-4347</t>
  </si>
  <si>
    <t>2820-4348</t>
  </si>
  <si>
    <t>2820-4349</t>
  </si>
  <si>
    <t>2820-4350</t>
  </si>
  <si>
    <t>2820-4351</t>
  </si>
  <si>
    <t>2820-4352</t>
  </si>
  <si>
    <t>2820-4353</t>
  </si>
  <si>
    <t>2820-4354</t>
  </si>
  <si>
    <t>2820-4355</t>
  </si>
  <si>
    <t>2820-4356</t>
  </si>
  <si>
    <t>2820-4357</t>
  </si>
  <si>
    <t>2820-4358</t>
  </si>
  <si>
    <t>2820-4359</t>
  </si>
  <si>
    <t>2820-4360</t>
  </si>
  <si>
    <t>2820-4361</t>
  </si>
  <si>
    <t>2820-4362</t>
  </si>
  <si>
    <t>2820-4363</t>
  </si>
  <si>
    <t>2820-4364</t>
  </si>
  <si>
    <t>2820-4365</t>
  </si>
  <si>
    <t>2820-4366</t>
  </si>
  <si>
    <t>2820-4367</t>
  </si>
  <si>
    <t>2820-4368</t>
  </si>
  <si>
    <t>2820-4369</t>
  </si>
  <si>
    <t>2820-4370</t>
  </si>
  <si>
    <t>2820-4371</t>
  </si>
  <si>
    <t>2820-4372</t>
  </si>
  <si>
    <t>2820-4373</t>
  </si>
  <si>
    <t>2820-4374</t>
  </si>
  <si>
    <t>2820-4375</t>
  </si>
  <si>
    <t>2820-4376</t>
  </si>
  <si>
    <t>2820-4377</t>
  </si>
  <si>
    <t>2820-4378</t>
  </si>
  <si>
    <t>2820-4379</t>
  </si>
  <si>
    <t>2820-4380</t>
  </si>
  <si>
    <t>2820-4381</t>
  </si>
  <si>
    <t>2820-4382</t>
  </si>
  <si>
    <t>2820-4383</t>
  </si>
  <si>
    <t>2820-4384</t>
  </si>
  <si>
    <t>2820-4385</t>
  </si>
  <si>
    <t>2820-4386</t>
  </si>
  <si>
    <t>2820-4387</t>
  </si>
  <si>
    <t>2820-4388</t>
  </si>
  <si>
    <t>2820-4389</t>
  </si>
  <si>
    <t>2820-4390</t>
  </si>
  <si>
    <t>2820-4391</t>
  </si>
  <si>
    <t>2820-4392</t>
  </si>
  <si>
    <t>2820-4393</t>
  </si>
  <si>
    <t>2820-4394</t>
  </si>
  <si>
    <t>2820-4431</t>
  </si>
  <si>
    <t>2820-4432</t>
  </si>
  <si>
    <t>2820-4433</t>
  </si>
  <si>
    <t>2820-4434</t>
  </si>
  <si>
    <t>2820-4435</t>
  </si>
  <si>
    <t>2820-4436</t>
  </si>
  <si>
    <t>2820-4437</t>
  </si>
  <si>
    <t>2820-4438</t>
  </si>
  <si>
    <t>2820-4439</t>
  </si>
  <si>
    <t>2820-4440</t>
  </si>
  <si>
    <t>2820-4441</t>
  </si>
  <si>
    <t>2820-4442</t>
  </si>
  <si>
    <t>2820-4443</t>
  </si>
  <si>
    <t>2820-4444</t>
  </si>
  <si>
    <t>2820-4445</t>
  </si>
  <si>
    <t>2820-4446</t>
  </si>
  <si>
    <t>2820-4447</t>
  </si>
  <si>
    <t>2820-4448</t>
  </si>
  <si>
    <t>2820-4449</t>
  </si>
  <si>
    <t>2820-4450</t>
  </si>
  <si>
    <t>2820-4451</t>
  </si>
  <si>
    <t>2820-4452</t>
  </si>
  <si>
    <t>2820-4453</t>
  </si>
  <si>
    <t>2820-4454</t>
  </si>
  <si>
    <t>2820-4455</t>
  </si>
  <si>
    <t>2820-4456</t>
  </si>
  <si>
    <t>2820-4457</t>
  </si>
  <si>
    <t>2820-4458</t>
  </si>
  <si>
    <t>2820-4459</t>
  </si>
  <si>
    <t>2820-4460</t>
  </si>
  <si>
    <t>2820-4461</t>
  </si>
  <si>
    <t>2820-4462</t>
  </si>
  <si>
    <t>2820-4463</t>
  </si>
  <si>
    <t>2820-4464</t>
  </si>
  <si>
    <t>2820-4465</t>
  </si>
  <si>
    <t>2820-4466</t>
  </si>
  <si>
    <t>2820-4467</t>
  </si>
  <si>
    <t>2820-4468</t>
  </si>
  <si>
    <t>2820-4469</t>
  </si>
  <si>
    <t>2820-4470</t>
  </si>
  <si>
    <t>2820-4471</t>
  </si>
  <si>
    <t>2820-4472</t>
  </si>
  <si>
    <t>2820-4473</t>
  </si>
  <si>
    <t>2820-4474</t>
  </si>
  <si>
    <t>2820-4475</t>
  </si>
  <si>
    <t>2820-4476</t>
  </si>
  <si>
    <t>2820-4477</t>
  </si>
  <si>
    <t>2820-4478</t>
  </si>
  <si>
    <t>2820-4479</t>
  </si>
  <si>
    <t>2820-4480</t>
  </si>
  <si>
    <t>2820-4481</t>
  </si>
  <si>
    <t>2820-4482</t>
  </si>
  <si>
    <t>2820-4483</t>
  </si>
  <si>
    <t>2820-4574</t>
  </si>
  <si>
    <t>2820-4575</t>
  </si>
  <si>
    <t>2820-4576</t>
  </si>
  <si>
    <t>2820-4577</t>
  </si>
  <si>
    <t>2820-4578</t>
  </si>
  <si>
    <t>2820-4579</t>
  </si>
  <si>
    <t>2820-4580</t>
  </si>
  <si>
    <t>2820-4581</t>
  </si>
  <si>
    <t>2820-4582</t>
  </si>
  <si>
    <t>2820-4583</t>
  </si>
  <si>
    <t>2820-4584</t>
  </si>
  <si>
    <t>2820-4585</t>
  </si>
  <si>
    <t>2820-4586</t>
  </si>
  <si>
    <t>2820-4587</t>
  </si>
  <si>
    <t>2820-4588</t>
  </si>
  <si>
    <t>2820-4589</t>
  </si>
  <si>
    <t>2820-4590</t>
  </si>
  <si>
    <t>2820-4591</t>
  </si>
  <si>
    <t>2820-4592</t>
  </si>
  <si>
    <t>2820-4593</t>
  </si>
  <si>
    <t>2820-4594</t>
  </si>
  <si>
    <t>2820-4595</t>
  </si>
  <si>
    <t>2820-4596</t>
  </si>
  <si>
    <t>2820-4597</t>
  </si>
  <si>
    <t>2820-4598</t>
  </si>
  <si>
    <t>2820-4599</t>
  </si>
  <si>
    <t>2820-4600</t>
  </si>
  <si>
    <t>2820-4601</t>
  </si>
  <si>
    <t>2820-4602</t>
  </si>
  <si>
    <t>2820-4603</t>
  </si>
  <si>
    <t>2820-4604</t>
  </si>
  <si>
    <t>2820-4605</t>
  </si>
  <si>
    <t>2820-4606</t>
  </si>
  <si>
    <t>2820-4620</t>
  </si>
  <si>
    <t>2820-4621</t>
  </si>
  <si>
    <t>2820-4622</t>
  </si>
  <si>
    <t>2820-4623</t>
  </si>
  <si>
    <t>2820-4624</t>
  </si>
  <si>
    <t>2820-4625</t>
  </si>
  <si>
    <t>2820-4626</t>
  </si>
  <si>
    <t>2820-4826</t>
  </si>
  <si>
    <t>2820-4827</t>
  </si>
  <si>
    <t>2820-4828</t>
  </si>
  <si>
    <t>2820-4829</t>
  </si>
  <si>
    <t>2820-4830</t>
  </si>
  <si>
    <t>2820-4831</t>
  </si>
  <si>
    <t>2820-4832</t>
  </si>
  <si>
    <t>2820-4833</t>
  </si>
  <si>
    <t>2820-4834</t>
  </si>
  <si>
    <t>2820-4835</t>
  </si>
  <si>
    <t>2820-4836</t>
  </si>
  <si>
    <t>2820-4837</t>
  </si>
  <si>
    <t>2820-4838</t>
  </si>
  <si>
    <t>2820-4839</t>
  </si>
  <si>
    <t>2820-4840</t>
  </si>
  <si>
    <t>2820-4841</t>
  </si>
  <si>
    <t>2820-4842</t>
  </si>
  <si>
    <t>2820-4843</t>
  </si>
  <si>
    <t>2820-4844</t>
  </si>
  <si>
    <t>2820-4845</t>
  </si>
  <si>
    <t>2820-4846</t>
  </si>
  <si>
    <t>2820-4847</t>
  </si>
  <si>
    <t>2820-4848</t>
  </si>
  <si>
    <t>2820-4849</t>
  </si>
  <si>
    <t>2820-4850</t>
  </si>
  <si>
    <t>2820-4851</t>
  </si>
  <si>
    <t>2820-4852</t>
  </si>
  <si>
    <t>2820-4853</t>
  </si>
  <si>
    <t>2820-4854</t>
  </si>
  <si>
    <t>2820-4855</t>
  </si>
  <si>
    <t>2820-4856</t>
  </si>
  <si>
    <t>2820-4857</t>
  </si>
  <si>
    <t>2820-4858</t>
  </si>
  <si>
    <t>2820-4859</t>
  </si>
  <si>
    <t>2820-4860</t>
  </si>
  <si>
    <t>2820-4861</t>
  </si>
  <si>
    <t>2820-4862</t>
  </si>
  <si>
    <t>2820-4863</t>
  </si>
  <si>
    <t>2820-4864</t>
  </si>
  <si>
    <t>2820-4865</t>
  </si>
  <si>
    <t>2820-4866</t>
  </si>
  <si>
    <t>2820-4867</t>
  </si>
  <si>
    <t>2820-4868</t>
  </si>
  <si>
    <t>2820-4869</t>
  </si>
  <si>
    <t>2820-4870</t>
  </si>
  <si>
    <t>2820-4871</t>
  </si>
  <si>
    <t>2820-4872</t>
  </si>
  <si>
    <t>2820-4873</t>
  </si>
  <si>
    <t>2820-4874</t>
  </si>
  <si>
    <t>2820-4875</t>
  </si>
  <si>
    <t>2820-4876</t>
  </si>
  <si>
    <t>2820-4877</t>
  </si>
  <si>
    <t>2820-4878</t>
  </si>
  <si>
    <t>2820-4879</t>
  </si>
  <si>
    <t>2820-4880</t>
  </si>
  <si>
    <t>2820-4881</t>
  </si>
  <si>
    <t>2820-4882</t>
  </si>
  <si>
    <t>2820-4883</t>
  </si>
  <si>
    <t>2820-4884</t>
  </si>
  <si>
    <t>2820-4885</t>
  </si>
  <si>
    <t>2820-4886</t>
  </si>
  <si>
    <t>2820-4887</t>
  </si>
  <si>
    <t>2820-4888</t>
  </si>
  <si>
    <t>2820-4889</t>
  </si>
  <si>
    <t>2820-4890</t>
  </si>
  <si>
    <t>2820-4891</t>
  </si>
  <si>
    <t>2820-4892</t>
  </si>
  <si>
    <t>2820-4893</t>
  </si>
  <si>
    <t>2820-4894</t>
  </si>
  <si>
    <t>2820-4895</t>
  </si>
  <si>
    <t>2820-4896</t>
  </si>
  <si>
    <t>2820-4897</t>
  </si>
  <si>
    <t>2820-4898</t>
  </si>
  <si>
    <t>2820-4899</t>
  </si>
  <si>
    <t>2820-4900</t>
  </si>
  <si>
    <t>2820-5062</t>
  </si>
  <si>
    <t>2820-5063</t>
  </si>
  <si>
    <t>2820-5064</t>
  </si>
  <si>
    <t>2820-5065</t>
  </si>
  <si>
    <t>2820-5066</t>
  </si>
  <si>
    <t>2820-5067</t>
  </si>
  <si>
    <t>2820-5068</t>
  </si>
  <si>
    <t>2820-5160</t>
  </si>
  <si>
    <t>2820-5161</t>
  </si>
  <si>
    <t>2820-5162</t>
  </si>
  <si>
    <t>2820-5163</t>
  </si>
  <si>
    <t>2820-5164</t>
  </si>
  <si>
    <t>2820-5165</t>
  </si>
  <si>
    <t>2820-5166</t>
  </si>
  <si>
    <t>2820-5167</t>
  </si>
  <si>
    <t>2820-5168</t>
  </si>
  <si>
    <t>2820-5169</t>
  </si>
  <si>
    <t>2820-5170</t>
  </si>
  <si>
    <t>2820-5171</t>
  </si>
  <si>
    <t>2820-5172</t>
  </si>
  <si>
    <t>2820-5173</t>
  </si>
  <si>
    <t>2820-5174</t>
  </si>
  <si>
    <t>2820-5175</t>
  </si>
  <si>
    <t>2820-5176</t>
  </si>
  <si>
    <t>2820-5177</t>
  </si>
  <si>
    <t>2820-5178</t>
  </si>
  <si>
    <t>2820-5179</t>
  </si>
  <si>
    <t>2820-5180</t>
  </si>
  <si>
    <t>2820-5181</t>
  </si>
  <si>
    <t>2820-5182</t>
  </si>
  <si>
    <t>2820-5183</t>
  </si>
  <si>
    <t>2820-5184</t>
  </si>
  <si>
    <t>2820-5185</t>
  </si>
  <si>
    <t>2820-5186</t>
  </si>
  <si>
    <t>2820-5187</t>
  </si>
  <si>
    <t>2820-5188</t>
  </si>
  <si>
    <t>2820-5189</t>
  </si>
  <si>
    <t>2820-5190</t>
  </si>
  <si>
    <t>2820-5191</t>
  </si>
  <si>
    <t>2820-5192</t>
  </si>
  <si>
    <t>2820-5193</t>
  </si>
  <si>
    <t>2820-5194</t>
  </si>
  <si>
    <t>2820-5195</t>
  </si>
  <si>
    <t>2820-5196</t>
  </si>
  <si>
    <t>2820-5197</t>
  </si>
  <si>
    <t>2820-5198</t>
  </si>
  <si>
    <t>2820-5199</t>
  </si>
  <si>
    <t>2820-5200</t>
  </si>
  <si>
    <t>2820-5201</t>
  </si>
  <si>
    <t>2820-5202</t>
  </si>
  <si>
    <t>2820-5203</t>
  </si>
  <si>
    <t>2820-5204</t>
  </si>
  <si>
    <t>2820-5205</t>
  </si>
  <si>
    <t>2820-5206</t>
  </si>
  <si>
    <t>2820-5207</t>
  </si>
  <si>
    <t>2820-5208</t>
  </si>
  <si>
    <t>2820-5209</t>
  </si>
  <si>
    <t>2820-5210</t>
  </si>
  <si>
    <t>2820-5211</t>
  </si>
  <si>
    <t>2820-5212</t>
  </si>
  <si>
    <t>2820-5213</t>
  </si>
  <si>
    <t>2820-5214</t>
  </si>
  <si>
    <t>2820-5215</t>
  </si>
  <si>
    <t>2820-5216</t>
  </si>
  <si>
    <t>2820-5217</t>
  </si>
  <si>
    <t>2820-5218</t>
  </si>
  <si>
    <t>2820-5219</t>
  </si>
  <si>
    <t>2820-5220</t>
  </si>
  <si>
    <t>2820-5221</t>
  </si>
  <si>
    <t>2820-5222</t>
  </si>
  <si>
    <t>2820-5223</t>
  </si>
  <si>
    <t>2820-5224</t>
  </si>
  <si>
    <t>2820-5225</t>
  </si>
  <si>
    <t>2820-5226</t>
  </si>
  <si>
    <t>2820-5227</t>
  </si>
  <si>
    <t>2820-5228</t>
  </si>
  <si>
    <t>2820-5229</t>
  </si>
  <si>
    <t>2820-5230</t>
  </si>
  <si>
    <t>2820-5231</t>
  </si>
  <si>
    <t>2820-5232</t>
  </si>
  <si>
    <t>2820-5233</t>
  </si>
  <si>
    <t>2820-5234</t>
  </si>
  <si>
    <t>2820-5235</t>
  </si>
  <si>
    <t>2820-5236</t>
  </si>
  <si>
    <t>2820-5237</t>
  </si>
  <si>
    <t>2820-5238</t>
  </si>
  <si>
    <t>2820-5239</t>
  </si>
  <si>
    <t>2820-5240</t>
  </si>
  <si>
    <t>2820-5241</t>
  </si>
  <si>
    <t>2820-5242</t>
  </si>
  <si>
    <t>2820-5243</t>
  </si>
  <si>
    <t>2820-5244</t>
  </si>
  <si>
    <t>2820-5245</t>
  </si>
  <si>
    <t>2820-5246</t>
  </si>
  <si>
    <t>2820-5247</t>
  </si>
  <si>
    <t>2820-5248</t>
  </si>
  <si>
    <t>2820-5249</t>
  </si>
  <si>
    <t>2820-5250</t>
  </si>
  <si>
    <t>2820-5251</t>
  </si>
  <si>
    <t>2820-5252</t>
  </si>
  <si>
    <t>2820-5253</t>
  </si>
  <si>
    <t>2820-5254</t>
  </si>
  <si>
    <t>2820-5255</t>
  </si>
  <si>
    <t>2820-5256</t>
  </si>
  <si>
    <t>2820-5257</t>
  </si>
  <si>
    <t>2820-5258</t>
  </si>
  <si>
    <t>2820-5259</t>
  </si>
  <si>
    <t>2820-5260</t>
  </si>
  <si>
    <t>2820-5261</t>
  </si>
  <si>
    <t>2820-5262</t>
  </si>
  <si>
    <t>2820-5263</t>
  </si>
  <si>
    <t>2820-5264</t>
  </si>
  <si>
    <t>2820-5265</t>
  </si>
  <si>
    <t>2820-5266</t>
  </si>
  <si>
    <t>2820-5267</t>
  </si>
  <si>
    <t>2820-5268</t>
  </si>
  <si>
    <t>2820-5269</t>
  </si>
  <si>
    <t>2820-5270</t>
  </si>
  <si>
    <t>2820-5271</t>
  </si>
  <si>
    <t>2820-5272</t>
  </si>
  <si>
    <t>2820-5273</t>
  </si>
  <si>
    <t>2820-5274</t>
  </si>
  <si>
    <t>2820-5379</t>
  </si>
  <si>
    <t>2820-5380</t>
  </si>
  <si>
    <t>2820-5381</t>
  </si>
  <si>
    <t>2820-5382</t>
  </si>
  <si>
    <t>2820-5383</t>
  </si>
  <si>
    <t>2820-5384</t>
  </si>
  <si>
    <t>2820-5385</t>
  </si>
  <si>
    <t>2820-5386</t>
  </si>
  <si>
    <t>2820-5387</t>
  </si>
  <si>
    <t>2820-5388</t>
  </si>
  <si>
    <t>2820-5389</t>
  </si>
  <si>
    <t>2820-5390</t>
  </si>
  <si>
    <t>2820-5391</t>
  </si>
  <si>
    <t>2820-5392</t>
  </si>
  <si>
    <t>2820-5393</t>
  </si>
  <si>
    <t>2820-5394</t>
  </si>
  <si>
    <t>2820-5395</t>
  </si>
  <si>
    <t>2820-5396</t>
  </si>
  <si>
    <t>2820-5397</t>
  </si>
  <si>
    <t>2820-5398</t>
  </si>
  <si>
    <t>2820-5399</t>
  </si>
  <si>
    <t>2820-5400</t>
  </si>
  <si>
    <t>2820-5401</t>
  </si>
  <si>
    <t>2820-5402</t>
  </si>
  <si>
    <t>2820-5403</t>
  </si>
  <si>
    <t>2820-5404</t>
  </si>
  <si>
    <t>2820-5405</t>
  </si>
  <si>
    <t>2820-5406</t>
  </si>
  <si>
    <t>2820-5407</t>
  </si>
  <si>
    <t>2820-5408</t>
  </si>
  <si>
    <t>2820-5409</t>
  </si>
  <si>
    <t>2820-5410</t>
  </si>
  <si>
    <t>2820-5411</t>
  </si>
  <si>
    <t>2820-5412</t>
  </si>
  <si>
    <t>2820-5413</t>
  </si>
  <si>
    <t>2820-5616</t>
  </si>
  <si>
    <t>2820-5635</t>
  </si>
  <si>
    <t>2820-5636</t>
  </si>
  <si>
    <t>2820-5637</t>
  </si>
  <si>
    <t>2820-5638</t>
  </si>
  <si>
    <t>2820-5639</t>
  </si>
  <si>
    <t>2820-5640</t>
  </si>
  <si>
    <t>2820-5641</t>
  </si>
  <si>
    <t>2820-5642</t>
  </si>
  <si>
    <t>2820-5643</t>
  </si>
  <si>
    <t>2820-5644</t>
  </si>
  <si>
    <t>2820-5645</t>
  </si>
  <si>
    <t>2820-5646</t>
  </si>
  <si>
    <t>2820-5647</t>
  </si>
  <si>
    <t>2820-5648</t>
  </si>
  <si>
    <t>2820-5649</t>
  </si>
  <si>
    <t>2820-5650</t>
  </si>
  <si>
    <t>2820-5651</t>
  </si>
  <si>
    <t>2820-5652</t>
  </si>
  <si>
    <t>2820-5653</t>
  </si>
  <si>
    <t>2820-5654</t>
  </si>
  <si>
    <t>2820-5655</t>
  </si>
  <si>
    <t>2820-5854</t>
  </si>
  <si>
    <t>2820-5855</t>
  </si>
  <si>
    <t>2820-5856</t>
  </si>
  <si>
    <t>2820-5857</t>
  </si>
  <si>
    <t>2820-5858</t>
  </si>
  <si>
    <t>2820-5859</t>
  </si>
  <si>
    <t>2820-5860</t>
  </si>
  <si>
    <t>2820-5861</t>
  </si>
  <si>
    <t>2820-5862</t>
  </si>
  <si>
    <t>2820-5863</t>
  </si>
  <si>
    <t>2820-5864</t>
  </si>
  <si>
    <t>2820-5865</t>
  </si>
  <si>
    <t>2820-5866</t>
  </si>
  <si>
    <t>2820-5867</t>
  </si>
  <si>
    <t>2820-5868</t>
  </si>
  <si>
    <t>2820-5869</t>
  </si>
  <si>
    <t>2820-5870</t>
  </si>
  <si>
    <t>2820-5871</t>
  </si>
  <si>
    <t>2820-5872</t>
  </si>
  <si>
    <t>2820-5873</t>
  </si>
  <si>
    <t>2820-5874</t>
  </si>
  <si>
    <t>2820-5875</t>
  </si>
  <si>
    <t>2820-5876</t>
  </si>
  <si>
    <t>2820-5877</t>
  </si>
  <si>
    <t>2820-5878</t>
  </si>
  <si>
    <t>2820-5879</t>
  </si>
  <si>
    <t>2820-5880</t>
  </si>
  <si>
    <t>2820-5881</t>
  </si>
  <si>
    <t>2820-5889</t>
  </si>
  <si>
    <t>2820-5890</t>
  </si>
  <si>
    <t>2820-5891</t>
  </si>
  <si>
    <t>2820-5892</t>
  </si>
  <si>
    <t>2820-5893</t>
  </si>
  <si>
    <t>2820-5894</t>
  </si>
  <si>
    <t>2820-5895</t>
  </si>
  <si>
    <t>2820-5896</t>
  </si>
  <si>
    <t>2820-5897</t>
  </si>
  <si>
    <t>2820-5898</t>
  </si>
  <si>
    <t>2820-5899</t>
  </si>
  <si>
    <t>2820-5900</t>
  </si>
  <si>
    <t>2820-5901</t>
  </si>
  <si>
    <t>2820-5902</t>
  </si>
  <si>
    <t>2821-0847</t>
  </si>
  <si>
    <t>2821-0848</t>
  </si>
  <si>
    <t>2821-0849</t>
  </si>
  <si>
    <t>2821-0850</t>
  </si>
  <si>
    <t>2821-0851</t>
  </si>
  <si>
    <t>2821-0852</t>
  </si>
  <si>
    <t>2821-0853</t>
  </si>
  <si>
    <t>2821-0981</t>
  </si>
  <si>
    <t>2821-0982</t>
  </si>
  <si>
    <t>2821-0983</t>
  </si>
  <si>
    <t>2821-0984</t>
  </si>
  <si>
    <t>2821-0985</t>
  </si>
  <si>
    <t>2821-0986</t>
  </si>
  <si>
    <t>2821-0987</t>
  </si>
  <si>
    <t>2821-0988</t>
  </si>
  <si>
    <t>2821-0989</t>
  </si>
  <si>
    <t>2821-0990</t>
  </si>
  <si>
    <t>2821-0991</t>
  </si>
  <si>
    <t>2821-0992</t>
  </si>
  <si>
    <t>2821-0993</t>
  </si>
  <si>
    <t>2821-0994</t>
  </si>
  <si>
    <t>2821-1060</t>
  </si>
  <si>
    <t>2821-1061</t>
  </si>
  <si>
    <t>2821-1062</t>
  </si>
  <si>
    <t>2821-1063</t>
  </si>
  <si>
    <t>2821-1065</t>
  </si>
  <si>
    <t>2821-1066</t>
  </si>
  <si>
    <t>2821-1214</t>
  </si>
  <si>
    <t>2821-1215</t>
  </si>
  <si>
    <t>2821-1216</t>
  </si>
  <si>
    <t>2821-1217</t>
  </si>
  <si>
    <t>2821-1218</t>
  </si>
  <si>
    <t>2821-1219</t>
  </si>
  <si>
    <t>2821-1220</t>
  </si>
  <si>
    <t>2821-1221</t>
  </si>
  <si>
    <t>2821-1222</t>
  </si>
  <si>
    <t>2821-1230</t>
  </si>
  <si>
    <t>2821-1231</t>
  </si>
  <si>
    <t>2821-1232</t>
  </si>
  <si>
    <t>2821-1233</t>
  </si>
  <si>
    <t>2821-1234</t>
  </si>
  <si>
    <t>2821-1235</t>
  </si>
  <si>
    <t>2821-1236</t>
  </si>
  <si>
    <t>2821-1237</t>
  </si>
  <si>
    <t>2821-1238</t>
  </si>
  <si>
    <t>2821-1239</t>
  </si>
  <si>
    <t>2821-1240</t>
  </si>
  <si>
    <t>2821-1241</t>
  </si>
  <si>
    <t>2821-1242</t>
  </si>
  <si>
    <t>2821-1243</t>
  </si>
  <si>
    <t>2821-1262</t>
  </si>
  <si>
    <t>2821-1263</t>
  </si>
  <si>
    <t>2821-1264</t>
  </si>
  <si>
    <t>2821-1265</t>
  </si>
  <si>
    <t>2821-1266</t>
  </si>
  <si>
    <t>2821-1267</t>
  </si>
  <si>
    <t>2821-1268</t>
  </si>
  <si>
    <t>2821-1269</t>
  </si>
  <si>
    <t>2821-1321</t>
  </si>
  <si>
    <t>2821-1322</t>
  </si>
  <si>
    <t>2821-1323</t>
  </si>
  <si>
    <t>2821-1324</t>
  </si>
  <si>
    <t>2821-1325</t>
  </si>
  <si>
    <t>2821-1326</t>
  </si>
  <si>
    <t>2821-1327</t>
  </si>
  <si>
    <t>2821-1328</t>
  </si>
  <si>
    <t>2821-1329</t>
  </si>
  <si>
    <t>2821-1330</t>
  </si>
  <si>
    <t>2821-1331</t>
  </si>
  <si>
    <t>2821-1332</t>
  </si>
  <si>
    <t>2821-1333</t>
  </si>
  <si>
    <t>2822-0809</t>
  </si>
  <si>
    <t>2822-0810</t>
  </si>
  <si>
    <t>2822-0811</t>
  </si>
  <si>
    <t>2822-0812</t>
  </si>
  <si>
    <t>2822-0813</t>
  </si>
  <si>
    <t>2822-0814</t>
  </si>
  <si>
    <t>2822-0856</t>
  </si>
  <si>
    <t>2822-0857</t>
  </si>
  <si>
    <t>2822-0858</t>
  </si>
  <si>
    <t>2822-0859</t>
  </si>
  <si>
    <t>2822-0860</t>
  </si>
  <si>
    <t>2822-0861</t>
  </si>
  <si>
    <t>2822-0862</t>
  </si>
  <si>
    <t>2822-0863</t>
  </si>
  <si>
    <t>2822-0864</t>
  </si>
  <si>
    <t>2822-0865</t>
  </si>
  <si>
    <t>2822-0866</t>
  </si>
  <si>
    <t>2822-0867</t>
  </si>
  <si>
    <t>2822-0868</t>
  </si>
  <si>
    <t>2822-0869</t>
  </si>
  <si>
    <t>2822-0870</t>
  </si>
  <si>
    <t>2822-0871</t>
  </si>
  <si>
    <t>2822-0872</t>
  </si>
  <si>
    <t>2822-0873</t>
  </si>
  <si>
    <t>2822-0922</t>
  </si>
  <si>
    <t>2822-0923</t>
  </si>
  <si>
    <t>2822-0924</t>
  </si>
  <si>
    <t>2822-0925</t>
  </si>
  <si>
    <t>2822-0926</t>
  </si>
  <si>
    <t>2822-0927</t>
  </si>
  <si>
    <t>2822-0928</t>
  </si>
  <si>
    <t>2822-0929</t>
  </si>
  <si>
    <t>2822-0930</t>
  </si>
  <si>
    <t>2822-0931</t>
  </si>
  <si>
    <t>2822-0952</t>
  </si>
  <si>
    <t>2822-0953</t>
  </si>
  <si>
    <t>2822-0954</t>
  </si>
  <si>
    <t>2822-0955</t>
  </si>
  <si>
    <t>2822-0956</t>
  </si>
  <si>
    <t>2822-0957</t>
  </si>
  <si>
    <t>2822-0958</t>
  </si>
  <si>
    <t>2822-0959</t>
  </si>
  <si>
    <t>2822-0960</t>
  </si>
  <si>
    <t>2822-0961</t>
  </si>
  <si>
    <t>2822-0962</t>
  </si>
  <si>
    <t>2822-0963</t>
  </si>
  <si>
    <t>2822-0964</t>
  </si>
  <si>
    <t>2822-0965</t>
  </si>
  <si>
    <t>2822-0966</t>
  </si>
  <si>
    <t>2822-0977</t>
  </si>
  <si>
    <t>2822-0978</t>
  </si>
  <si>
    <t>2822-0979</t>
  </si>
  <si>
    <t>2822-0980</t>
  </si>
  <si>
    <t>2822-0981</t>
  </si>
  <si>
    <t>2822-0982</t>
  </si>
  <si>
    <t>2822-1041</t>
  </si>
  <si>
    <t>2822-1042</t>
  </si>
  <si>
    <t>2822-1043</t>
  </si>
  <si>
    <t>2822-1044</t>
  </si>
  <si>
    <t>2822-1045</t>
  </si>
  <si>
    <t>2822-1046</t>
  </si>
  <si>
    <t>2822-1047</t>
  </si>
  <si>
    <t>2822-1048</t>
  </si>
  <si>
    <t>2822-1049</t>
  </si>
  <si>
    <t>2822-1050</t>
  </si>
  <si>
    <t>2822-1113</t>
  </si>
  <si>
    <t>2822-1114</t>
  </si>
  <si>
    <t>2822-1115</t>
  </si>
  <si>
    <t>2822-1116</t>
  </si>
  <si>
    <t>2822-1117</t>
  </si>
  <si>
    <t>2822-1118</t>
  </si>
  <si>
    <t>2822-1119</t>
  </si>
  <si>
    <t>2822-1120</t>
  </si>
  <si>
    <t>2822-1121</t>
  </si>
  <si>
    <t>2822-1122</t>
  </si>
  <si>
    <t>2822-1123</t>
  </si>
  <si>
    <t>2822-1124</t>
  </si>
  <si>
    <t>2822-1125</t>
  </si>
  <si>
    <t>2822-1126</t>
  </si>
  <si>
    <t>2822-1127</t>
  </si>
  <si>
    <t>2822-1253</t>
  </si>
  <si>
    <t>2822-1254</t>
  </si>
  <si>
    <t>2822-1255</t>
  </si>
  <si>
    <t>2822-1256</t>
  </si>
  <si>
    <t>2822-1257</t>
  </si>
  <si>
    <t>2822-1294</t>
  </si>
  <si>
    <t>2822-1295</t>
  </si>
  <si>
    <t>2822-1296</t>
  </si>
  <si>
    <t>2822-1297</t>
  </si>
  <si>
    <t>2822-1298</t>
  </si>
  <si>
    <t>2822-1299</t>
  </si>
  <si>
    <t>2822-1300</t>
  </si>
  <si>
    <t>2822-1301</t>
  </si>
  <si>
    <t>2822-1302</t>
  </si>
  <si>
    <t>2822-1303</t>
  </si>
  <si>
    <t>2822-1304</t>
  </si>
  <si>
    <t>2822-1305</t>
  </si>
  <si>
    <t>2822-1306</t>
  </si>
  <si>
    <t>2822-1307</t>
  </si>
  <si>
    <t>2822-1308</t>
  </si>
  <si>
    <t>2822-1309</t>
  </si>
  <si>
    <t>2822-1310</t>
  </si>
  <si>
    <t>2822-1311</t>
  </si>
  <si>
    <t>2822-1312</t>
  </si>
  <si>
    <t>2822-1313</t>
  </si>
  <si>
    <t>2822-1314</t>
  </si>
  <si>
    <t>2822-1315</t>
  </si>
  <si>
    <t>2822-1316</t>
  </si>
  <si>
    <t>2822-1317</t>
  </si>
  <si>
    <t>2822-1318</t>
  </si>
  <si>
    <t>2822-1319</t>
  </si>
  <si>
    <t>2822-1320</t>
  </si>
  <si>
    <t>2822-1321</t>
  </si>
  <si>
    <t>2822-1322</t>
  </si>
  <si>
    <t>2822-1323</t>
  </si>
  <si>
    <t>2822-1324</t>
  </si>
  <si>
    <t>2822-1325</t>
  </si>
  <si>
    <t>2822-1326</t>
  </si>
  <si>
    <t>2822-1327</t>
  </si>
  <si>
    <t>2822-1328</t>
  </si>
  <si>
    <t>2822-1355</t>
  </si>
  <si>
    <t>2822-1356</t>
  </si>
  <si>
    <t>2822-1357</t>
  </si>
  <si>
    <t>2822-1358</t>
  </si>
  <si>
    <t>2822-1359</t>
  </si>
  <si>
    <t>2822-1360</t>
  </si>
  <si>
    <t>2822-1361</t>
  </si>
  <si>
    <t>2822-1362</t>
  </si>
  <si>
    <t>2822-1363</t>
  </si>
  <si>
    <t>2822-1364</t>
  </si>
  <si>
    <t>2822-1375</t>
  </si>
  <si>
    <t>2822-1376</t>
  </si>
  <si>
    <t>2822-1377</t>
  </si>
  <si>
    <t>2822-1378</t>
  </si>
  <si>
    <t>2822-1379</t>
  </si>
  <si>
    <t>2822-1459</t>
  </si>
  <si>
    <t>2822-1460</t>
  </si>
  <si>
    <t>2822-1461</t>
  </si>
  <si>
    <t>2822-1462</t>
  </si>
  <si>
    <t>2822-1463</t>
  </si>
  <si>
    <t>2822-1464</t>
  </si>
  <si>
    <t>2822-1465</t>
  </si>
  <si>
    <t>2822-1466</t>
  </si>
  <si>
    <t>2822-1467</t>
  </si>
  <si>
    <t>2822-1468</t>
  </si>
  <si>
    <t>2822-1469</t>
  </si>
  <si>
    <t>2822-1470</t>
  </si>
  <si>
    <t>2823-0138</t>
  </si>
  <si>
    <t>2823-0139</t>
  </si>
  <si>
    <t>2823-0140</t>
  </si>
  <si>
    <t>2823-0141</t>
  </si>
  <si>
    <t>2823-0142</t>
  </si>
  <si>
    <t>2823-0143</t>
  </si>
  <si>
    <t>2823-0144</t>
  </si>
  <si>
    <t>2823-0145</t>
  </si>
  <si>
    <t>2823-0146</t>
  </si>
  <si>
    <t>2823-0147</t>
  </si>
  <si>
    <t>2823-0148</t>
  </si>
  <si>
    <t>2823-0149</t>
  </si>
  <si>
    <t>2823-0150</t>
  </si>
  <si>
    <t>2823-0151</t>
  </si>
  <si>
    <t>2823-0152</t>
  </si>
  <si>
    <t>2823-0153</t>
  </si>
  <si>
    <t>2823-0154</t>
  </si>
  <si>
    <t>2823-0155</t>
  </si>
  <si>
    <t>2823-0176</t>
  </si>
  <si>
    <t>2823-0177</t>
  </si>
  <si>
    <t>2823-0178</t>
  </si>
  <si>
    <t>2823-0179</t>
  </si>
  <si>
    <t>2823-0180</t>
  </si>
  <si>
    <t>2823-0181</t>
  </si>
  <si>
    <t>2823-0182</t>
  </si>
  <si>
    <t>2823-0183</t>
  </si>
  <si>
    <t>2823-0184</t>
  </si>
  <si>
    <t>2823-0185</t>
  </si>
  <si>
    <t>2823-0191</t>
  </si>
  <si>
    <t>2823-0192</t>
  </si>
  <si>
    <t>2823-0193</t>
  </si>
  <si>
    <t>2823-0194</t>
  </si>
  <si>
    <t>2823-0195</t>
  </si>
  <si>
    <t>2823-0196</t>
  </si>
  <si>
    <t>2823-0197</t>
  </si>
  <si>
    <t>2823-0198</t>
  </si>
  <si>
    <t>2823-0199</t>
  </si>
  <si>
    <t>2823-0200</t>
  </si>
  <si>
    <t>2823-0201</t>
  </si>
  <si>
    <t>2823-0202</t>
  </si>
  <si>
    <t>2823-0203</t>
  </si>
  <si>
    <t>2823-0204</t>
  </si>
  <si>
    <t>2823-0205</t>
  </si>
  <si>
    <t>2823-0206</t>
  </si>
  <si>
    <t>2823-0207</t>
  </si>
  <si>
    <t>2823-0208</t>
  </si>
  <si>
    <t>2823-0209</t>
  </si>
  <si>
    <t>2823-0210</t>
  </si>
  <si>
    <t>2823-0211</t>
  </si>
  <si>
    <t>2823-0212</t>
  </si>
  <si>
    <t>2823-0213</t>
  </si>
  <si>
    <t>2823-0214</t>
  </si>
  <si>
    <t>2823-0215</t>
  </si>
  <si>
    <t>2823-0216</t>
  </si>
  <si>
    <t>2823-0217</t>
  </si>
  <si>
    <t>2823-0218</t>
  </si>
  <si>
    <t>2823-0219</t>
  </si>
  <si>
    <t>2823-0220</t>
  </si>
  <si>
    <t>2823-0221</t>
  </si>
  <si>
    <t>2823-0222</t>
  </si>
  <si>
    <t>2823-0223</t>
  </si>
  <si>
    <t>2823-0232</t>
  </si>
  <si>
    <t>2823-0233</t>
  </si>
  <si>
    <t>2823-0234</t>
  </si>
  <si>
    <t>2823-0235</t>
  </si>
  <si>
    <t>2823-0236</t>
  </si>
  <si>
    <t>2823-0295</t>
  </si>
  <si>
    <t>2823-0296</t>
  </si>
  <si>
    <t>2823-0297</t>
  </si>
  <si>
    <t>2823-0298</t>
  </si>
  <si>
    <t>2823-0299</t>
  </si>
  <si>
    <t>2823-0300</t>
  </si>
  <si>
    <t>2823-0301</t>
  </si>
  <si>
    <t>2823-0302</t>
  </si>
  <si>
    <t>2823-0304</t>
  </si>
  <si>
    <t>2823-0305</t>
  </si>
  <si>
    <t>2823-0306</t>
  </si>
  <si>
    <t>2823-0307</t>
  </si>
  <si>
    <t>2823-0308</t>
  </si>
  <si>
    <t>2823-0309</t>
  </si>
  <si>
    <t>2823-0310</t>
  </si>
  <si>
    <t>2823-0311</t>
  </si>
  <si>
    <t>2823-0312</t>
  </si>
  <si>
    <t>2823-0314</t>
  </si>
  <si>
    <t>2823-0315</t>
  </si>
  <si>
    <t>2823-0316</t>
  </si>
  <si>
    <t>2823-0317</t>
  </si>
  <si>
    <t>2823-0318</t>
  </si>
  <si>
    <t>2823-0319</t>
  </si>
  <si>
    <t>2823-0320</t>
  </si>
  <si>
    <t>2823-0321</t>
  </si>
  <si>
    <t>2823-0322</t>
  </si>
  <si>
    <t>2823-0323</t>
  </si>
  <si>
    <t>2823-0324</t>
  </si>
  <si>
    <t>2823-0325</t>
  </si>
  <si>
    <t>2823-0326</t>
  </si>
  <si>
    <t>2823-0327</t>
  </si>
  <si>
    <t>2823-0328</t>
  </si>
  <si>
    <t>2823-0329</t>
  </si>
  <si>
    <t>2823-0330</t>
  </si>
  <si>
    <t>2823-0331</t>
  </si>
  <si>
    <t>2823-0332</t>
  </si>
  <si>
    <t>2823-0333</t>
  </si>
  <si>
    <t>2823-0334</t>
  </si>
  <si>
    <t>2823-0335</t>
  </si>
  <si>
    <t>2823-0336</t>
  </si>
  <si>
    <t>2823-0337</t>
  </si>
  <si>
    <t>2823-0338</t>
  </si>
  <si>
    <t>2823-0339</t>
  </si>
  <si>
    <t>2823-0340</t>
  </si>
  <si>
    <t>2823-0341</t>
  </si>
  <si>
    <t>2823-0347</t>
  </si>
  <si>
    <t>2823-0348</t>
  </si>
  <si>
    <t>2823-0349</t>
  </si>
  <si>
    <t>2823-0350</t>
  </si>
  <si>
    <t>2823-0351</t>
  </si>
  <si>
    <t>2830-0190</t>
  </si>
  <si>
    <t>2830-0191</t>
  </si>
  <si>
    <t>2830-0192</t>
  </si>
  <si>
    <t>2830-0193</t>
  </si>
  <si>
    <t>2830-0194</t>
  </si>
  <si>
    <t>2830-0501</t>
  </si>
  <si>
    <t>2830-0502</t>
  </si>
  <si>
    <t>2830-0503</t>
  </si>
  <si>
    <t>2840-0008</t>
  </si>
  <si>
    <t>2840-0023</t>
  </si>
  <si>
    <t>2840-0024</t>
  </si>
  <si>
    <t>2840-0025</t>
  </si>
  <si>
    <t>2840-0026</t>
  </si>
  <si>
    <t>2840-0027</t>
  </si>
  <si>
    <t>2840-0028</t>
  </si>
  <si>
    <t>2840-0029</t>
  </si>
  <si>
    <t>2840-0030</t>
  </si>
  <si>
    <t>2840-0038</t>
  </si>
  <si>
    <t>2840-0053</t>
  </si>
  <si>
    <t>2840-0057</t>
  </si>
  <si>
    <t>2840-0068</t>
  </si>
  <si>
    <t>2840-0069</t>
  </si>
  <si>
    <t>2840-0070</t>
  </si>
  <si>
    <t>2840-0103</t>
  </si>
  <si>
    <t>2850-0023</t>
  </si>
  <si>
    <t>2850-0024</t>
  </si>
  <si>
    <t>2850-0025</t>
  </si>
  <si>
    <t>2850-0026</t>
  </si>
  <si>
    <t>2850-0027</t>
  </si>
  <si>
    <t>2850-0028</t>
  </si>
  <si>
    <t>2850-0029</t>
  </si>
  <si>
    <t>2850-0030</t>
  </si>
  <si>
    <t>2850-0031</t>
  </si>
  <si>
    <t>2850-0032</t>
  </si>
  <si>
    <t>2850-0033</t>
  </si>
  <si>
    <t>2850-0034</t>
  </si>
  <si>
    <t>2854-0235</t>
  </si>
  <si>
    <t>2854-0236</t>
  </si>
  <si>
    <t>2854-0237</t>
  </si>
  <si>
    <t>2854-0238</t>
  </si>
  <si>
    <t>2854-0239</t>
  </si>
  <si>
    <t>2854-0240</t>
  </si>
  <si>
    <t>2854-0241</t>
  </si>
  <si>
    <t>2854-0242</t>
  </si>
  <si>
    <t>2854-0243</t>
  </si>
  <si>
    <t>2854-0244</t>
  </si>
  <si>
    <t>2854-0245</t>
  </si>
  <si>
    <t>2854-0246</t>
  </si>
  <si>
    <t>2854-0247</t>
  </si>
  <si>
    <t>2854-0248</t>
  </si>
  <si>
    <t>2854-0249</t>
  </si>
  <si>
    <t>2854-0250</t>
  </si>
  <si>
    <t>2854-0251</t>
  </si>
  <si>
    <t>2855-0345</t>
  </si>
  <si>
    <t>2855-0346</t>
  </si>
  <si>
    <t>2855-0347</t>
  </si>
  <si>
    <t>2855-0348</t>
  </si>
  <si>
    <t>2855-0349</t>
  </si>
  <si>
    <t>2855-0350</t>
  </si>
  <si>
    <t>2855-0351</t>
  </si>
  <si>
    <t>2855-0352</t>
  </si>
  <si>
    <t>2855-0353</t>
  </si>
  <si>
    <t>2855-0354</t>
  </si>
  <si>
    <t>2855-0355</t>
  </si>
  <si>
    <t>2855-0356</t>
  </si>
  <si>
    <t>2855-0357</t>
  </si>
  <si>
    <t>2855-0358</t>
  </si>
  <si>
    <t>2855-0373</t>
  </si>
  <si>
    <t>2855-0374</t>
  </si>
  <si>
    <t>2855-0375</t>
  </si>
  <si>
    <t>2855-0376</t>
  </si>
  <si>
    <t>2855-0377</t>
  </si>
  <si>
    <t>2855-0378</t>
  </si>
  <si>
    <t>2855-0379</t>
  </si>
  <si>
    <t>2855-0380</t>
  </si>
  <si>
    <t>2855-0381</t>
  </si>
  <si>
    <t>2855-0382</t>
  </si>
  <si>
    <t>2855-0383</t>
  </si>
  <si>
    <t>2855-0384</t>
  </si>
  <si>
    <t>2855-0385</t>
  </si>
  <si>
    <t>2855-0386</t>
  </si>
  <si>
    <t>2855-0387</t>
  </si>
  <si>
    <t>2855-0388</t>
  </si>
  <si>
    <t>2855-0389</t>
  </si>
  <si>
    <t>2855-0404</t>
  </si>
  <si>
    <t>2855-0405</t>
  </si>
  <si>
    <t>2855-0406</t>
  </si>
  <si>
    <t>2855-0407</t>
  </si>
  <si>
    <t>2855-0408</t>
  </si>
  <si>
    <t>2855-0409</t>
  </si>
  <si>
    <t>2855-0410</t>
  </si>
  <si>
    <t>2855-0418</t>
  </si>
  <si>
    <t>2855-0419</t>
  </si>
  <si>
    <t>2855-0420</t>
  </si>
  <si>
    <t>2855-0421</t>
  </si>
  <si>
    <t>2855-0422</t>
  </si>
  <si>
    <t>2855-0423</t>
  </si>
  <si>
    <t>2855-0424</t>
  </si>
  <si>
    <t>2855-0459</t>
  </si>
  <si>
    <t>2855-0460</t>
  </si>
  <si>
    <t>2855-0461</t>
  </si>
  <si>
    <t>2855-0462</t>
  </si>
  <si>
    <t>2855-0463</t>
  </si>
  <si>
    <t>2855-0464</t>
  </si>
  <si>
    <t>2855-0465</t>
  </si>
  <si>
    <t>2855-0466</t>
  </si>
  <si>
    <t>2855-0467</t>
  </si>
  <si>
    <t>2855-0468</t>
  </si>
  <si>
    <t>2855-0469</t>
  </si>
  <si>
    <t>2855-0470</t>
  </si>
  <si>
    <t>2855-0471</t>
  </si>
  <si>
    <t>2855-0472</t>
  </si>
  <si>
    <t>2855-0491</t>
  </si>
  <si>
    <t>2855-0492</t>
  </si>
  <si>
    <t>2855-0493</t>
  </si>
  <si>
    <t>2855-0494</t>
  </si>
  <si>
    <t>2855-0495</t>
  </si>
  <si>
    <t>2855-0496</t>
  </si>
  <si>
    <t>2855-0497</t>
  </si>
  <si>
    <t>2855-0519</t>
  </si>
  <si>
    <t>2855-0520</t>
  </si>
  <si>
    <t>2855-0521</t>
  </si>
  <si>
    <t>2855-0522</t>
  </si>
  <si>
    <t>2855-0523</t>
  </si>
  <si>
    <t>2855-0524</t>
  </si>
  <si>
    <t>2855-0525</t>
  </si>
  <si>
    <t>2855-0526</t>
  </si>
  <si>
    <t>2855-0527</t>
  </si>
  <si>
    <t>2855-0528</t>
  </si>
  <si>
    <t>2855-0529</t>
  </si>
  <si>
    <t>2855-0530</t>
  </si>
  <si>
    <t>2855-0531</t>
  </si>
  <si>
    <t>2855-0532</t>
  </si>
  <si>
    <t>2855-0533</t>
  </si>
  <si>
    <t>2855-0534</t>
  </si>
  <si>
    <t>2855-0535</t>
  </si>
  <si>
    <t>2855-0536</t>
  </si>
  <si>
    <t>2855-0537</t>
  </si>
  <si>
    <t>2855-0538</t>
  </si>
  <si>
    <t>2855-0539</t>
  </si>
  <si>
    <t>2855-0540</t>
  </si>
  <si>
    <t>2855-0541</t>
  </si>
  <si>
    <t>2855-0542</t>
  </si>
  <si>
    <t>2855-0543</t>
  </si>
  <si>
    <t>2855-0544</t>
  </si>
  <si>
    <t>2855-0545</t>
  </si>
  <si>
    <t>2855-0546</t>
  </si>
  <si>
    <t>2855-0554</t>
  </si>
  <si>
    <t>2855-0555</t>
  </si>
  <si>
    <t>2855-0556</t>
  </si>
  <si>
    <t>2855-0557</t>
  </si>
  <si>
    <t>2855-0558</t>
  </si>
  <si>
    <t>2855-0559</t>
  </si>
  <si>
    <t>2855-0560</t>
  </si>
  <si>
    <t>2855-0561</t>
  </si>
  <si>
    <t>2855-0562</t>
  </si>
  <si>
    <t>2855-0563</t>
  </si>
  <si>
    <t>2855-0564</t>
  </si>
  <si>
    <t>2855-0565</t>
  </si>
  <si>
    <t>2855-0566</t>
  </si>
  <si>
    <t>2855-0567</t>
  </si>
  <si>
    <t>2855-0568</t>
  </si>
  <si>
    <t>2855-0569</t>
  </si>
  <si>
    <t>2855-0570</t>
  </si>
  <si>
    <t>2855-0571</t>
  </si>
  <si>
    <t>2855-0572</t>
  </si>
  <si>
    <t>2855-0573</t>
  </si>
  <si>
    <t>2855-0574</t>
  </si>
  <si>
    <t>2855-0575</t>
  </si>
  <si>
    <t>2855-0576</t>
  </si>
  <si>
    <t>2855-0577</t>
  </si>
  <si>
    <t>2855-0578</t>
  </si>
  <si>
    <t>2901-7713</t>
  </si>
  <si>
    <t>2901-7714</t>
  </si>
  <si>
    <t>2901-7715</t>
  </si>
  <si>
    <t>2901-7716</t>
  </si>
  <si>
    <t>2901-7717</t>
  </si>
  <si>
    <t>2901-7718</t>
  </si>
  <si>
    <t>2901-7719</t>
  </si>
  <si>
    <t>2901-8776</t>
  </si>
  <si>
    <t>2901-8777</t>
  </si>
  <si>
    <t>2901-8778</t>
  </si>
  <si>
    <t>2901-8779</t>
  </si>
  <si>
    <t>2901-8780</t>
  </si>
  <si>
    <t>2901-8781</t>
  </si>
  <si>
    <t>2901-8782</t>
  </si>
  <si>
    <t>2910-5251</t>
  </si>
  <si>
    <t>2910-5252</t>
  </si>
  <si>
    <t>2910-5253</t>
  </si>
  <si>
    <t>2910-5254</t>
  </si>
  <si>
    <t>2910-5255</t>
  </si>
  <si>
    <t>2910-5256</t>
  </si>
  <si>
    <t>2910-5257</t>
  </si>
  <si>
    <t>2910-5258</t>
  </si>
  <si>
    <t>2910-5259</t>
  </si>
  <si>
    <t>2910-5260</t>
  </si>
  <si>
    <t>2910-5261</t>
  </si>
  <si>
    <t>2910-5262</t>
  </si>
  <si>
    <t>2910-5263</t>
  </si>
  <si>
    <t>2910-5264</t>
  </si>
  <si>
    <t>2910-5265</t>
  </si>
  <si>
    <t>2910-6102</t>
  </si>
  <si>
    <t>2910-6103</t>
  </si>
  <si>
    <t>2910-6104</t>
  </si>
  <si>
    <t>2910-6105</t>
  </si>
  <si>
    <t>2910-6106</t>
  </si>
  <si>
    <t>2910-6107</t>
  </si>
  <si>
    <t>2910-6108</t>
  </si>
  <si>
    <t>2910-6109</t>
  </si>
  <si>
    <t>2910-6110</t>
  </si>
  <si>
    <t>2910-6111</t>
  </si>
  <si>
    <t>2920-0275</t>
  </si>
  <si>
    <t>2920-0276</t>
  </si>
  <si>
    <t>2920-0277</t>
  </si>
  <si>
    <t>2920-0278</t>
  </si>
  <si>
    <t>2920-0279</t>
  </si>
  <si>
    <t>2920-0542</t>
  </si>
  <si>
    <t>2920-0543</t>
  </si>
  <si>
    <t>2920-0544</t>
  </si>
  <si>
    <t>2920-0545</t>
  </si>
  <si>
    <t>2920-0546</t>
  </si>
  <si>
    <t>2920-0547</t>
  </si>
  <si>
    <t>2920-0548</t>
  </si>
  <si>
    <t>2920-0549</t>
  </si>
  <si>
    <t>2920-0550</t>
  </si>
  <si>
    <t>2920-0551</t>
  </si>
  <si>
    <t>2920-0552</t>
  </si>
  <si>
    <t>2920-0553</t>
  </si>
  <si>
    <t>2920-0554</t>
  </si>
  <si>
    <t>2920-0555</t>
  </si>
  <si>
    <t>2920-0556</t>
  </si>
  <si>
    <t>2920-0557</t>
  </si>
  <si>
    <t>2920-0558</t>
  </si>
  <si>
    <t>2920-0559</t>
  </si>
  <si>
    <t>2920-0560</t>
  </si>
  <si>
    <t>2920-0561</t>
  </si>
  <si>
    <t>2920-0562</t>
  </si>
  <si>
    <t>2920-0563</t>
  </si>
  <si>
    <t>2920-0564</t>
  </si>
  <si>
    <t>2920-0565</t>
  </si>
  <si>
    <t>2920-0609</t>
  </si>
  <si>
    <t>2920-0610</t>
  </si>
  <si>
    <t>2920-0611</t>
  </si>
  <si>
    <t>2920-0612</t>
  </si>
  <si>
    <t>2920-0613</t>
  </si>
  <si>
    <t>2920-0614</t>
  </si>
  <si>
    <t>2920-0615</t>
  </si>
  <si>
    <t>2920-0616</t>
  </si>
  <si>
    <t>2920-0617</t>
  </si>
  <si>
    <t>2920-0618</t>
  </si>
  <si>
    <t>2920-0619</t>
  </si>
  <si>
    <t>2920-0620</t>
  </si>
  <si>
    <t>2930-0037</t>
  </si>
  <si>
    <t>2930-0038</t>
  </si>
  <si>
    <t>2930-0039</t>
  </si>
  <si>
    <t>2930-0040</t>
  </si>
  <si>
    <t>2930-0041</t>
  </si>
  <si>
    <t>2930-0042</t>
  </si>
  <si>
    <t>2930-0043</t>
  </si>
  <si>
    <t>2930-0044</t>
  </si>
  <si>
    <t>2930-0045</t>
  </si>
  <si>
    <t>2930-0046</t>
  </si>
  <si>
    <t>2930-0047</t>
  </si>
  <si>
    <t>2930-0048</t>
  </si>
  <si>
    <t>2930-0049</t>
  </si>
  <si>
    <t>2930-0050</t>
  </si>
  <si>
    <t>2930-0051</t>
  </si>
  <si>
    <t>2930-0052</t>
  </si>
  <si>
    <t>2930-0053</t>
  </si>
  <si>
    <t>2930-0054</t>
  </si>
  <si>
    <t>2940-0056</t>
  </si>
  <si>
    <t>2940-0057</t>
  </si>
  <si>
    <t>2940-0058</t>
  </si>
  <si>
    <t>2940-0059</t>
  </si>
  <si>
    <t>2940-0060</t>
  </si>
  <si>
    <t>2940-0061</t>
  </si>
  <si>
    <t>2940-0062</t>
  </si>
  <si>
    <t>2940-0063</t>
  </si>
  <si>
    <t>2940-0064</t>
  </si>
  <si>
    <t>2940-0065</t>
  </si>
  <si>
    <t>2940-0066</t>
  </si>
  <si>
    <t>2940-0067</t>
  </si>
  <si>
    <t>2940-0080</t>
  </si>
  <si>
    <t>2940-0081</t>
  </si>
  <si>
    <t>2940-0082</t>
  </si>
  <si>
    <t>2940-0083</t>
  </si>
  <si>
    <t>2940-0084</t>
  </si>
  <si>
    <t>2940-0085</t>
  </si>
  <si>
    <t>2940-0098</t>
  </si>
  <si>
    <t>2940-0099</t>
  </si>
  <si>
    <t>2940-0100</t>
  </si>
  <si>
    <t>2940-0107</t>
  </si>
  <si>
    <t>2940-0108</t>
  </si>
  <si>
    <t>2940-0109</t>
  </si>
  <si>
    <t>2940-0174</t>
  </si>
  <si>
    <t>2940-0175</t>
  </si>
  <si>
    <t>2940-0176</t>
  </si>
  <si>
    <t>2940-0177</t>
  </si>
  <si>
    <t>2940-0178</t>
  </si>
  <si>
    <t>2940-0287</t>
  </si>
  <si>
    <t>2940-0288</t>
  </si>
  <si>
    <t>2940-0289</t>
  </si>
  <si>
    <t>2940-0290</t>
  </si>
  <si>
    <t>2940-0291</t>
  </si>
  <si>
    <t>2940-0292</t>
  </si>
  <si>
    <t>2940-0311</t>
  </si>
  <si>
    <t>2940-0312</t>
  </si>
  <si>
    <t>2940-0313</t>
  </si>
  <si>
    <t>2940-0314</t>
  </si>
  <si>
    <t>2940-0315</t>
  </si>
  <si>
    <t>2940-0316</t>
  </si>
  <si>
    <t>2940-0317</t>
  </si>
  <si>
    <t>2940-0318</t>
  </si>
  <si>
    <t>2940-0319</t>
  </si>
  <si>
    <t>2940-0320</t>
  </si>
  <si>
    <t>2940-0321</t>
  </si>
  <si>
    <t>2940-0322</t>
  </si>
  <si>
    <t>2940-0323</t>
  </si>
  <si>
    <t>2940-0324</t>
  </si>
  <si>
    <t>2940-0325</t>
  </si>
  <si>
    <t>2940-0326</t>
  </si>
  <si>
    <t>2940-0327</t>
  </si>
  <si>
    <t>2940-0328</t>
  </si>
  <si>
    <t>2940-0334</t>
  </si>
  <si>
    <t>2940-0335</t>
  </si>
  <si>
    <t>2940-0336</t>
  </si>
  <si>
    <t>2940-0337</t>
  </si>
  <si>
    <t>2940-0338</t>
  </si>
  <si>
    <t>2940-0344</t>
  </si>
  <si>
    <t>2940-0345</t>
  </si>
  <si>
    <t>2940-0346</t>
  </si>
  <si>
    <t>2940-0347</t>
  </si>
  <si>
    <t>2940-0348</t>
  </si>
  <si>
    <t>2940-0349</t>
  </si>
  <si>
    <t>2940-0350</t>
  </si>
  <si>
    <t>2940-0351</t>
  </si>
  <si>
    <t>2940-0352</t>
  </si>
  <si>
    <t>2940-0353</t>
  </si>
  <si>
    <t>2940-0354</t>
  </si>
  <si>
    <t>2940-0355</t>
  </si>
  <si>
    <t>2940-0389</t>
  </si>
  <si>
    <t>2940-0390</t>
  </si>
  <si>
    <t>2940-0391</t>
  </si>
  <si>
    <t>3001-1229</t>
  </si>
  <si>
    <t>3001-1230</t>
  </si>
  <si>
    <t>3001-1231</t>
  </si>
  <si>
    <t>3001-1232</t>
  </si>
  <si>
    <t>3301-2129</t>
  </si>
  <si>
    <t>3301-2130</t>
  </si>
  <si>
    <t>3301-2131</t>
  </si>
  <si>
    <t>3301-2132</t>
  </si>
  <si>
    <t>3301-2133</t>
  </si>
  <si>
    <t>3301-2134</t>
  </si>
  <si>
    <t>3301-2135</t>
  </si>
  <si>
    <t>3301-2136</t>
  </si>
  <si>
    <t>3301-2137</t>
  </si>
  <si>
    <t>3301-2138</t>
  </si>
  <si>
    <t>3301-2139</t>
  </si>
  <si>
    <t>3301-2140</t>
  </si>
  <si>
    <t>3301-2141</t>
  </si>
  <si>
    <t>3301-2142</t>
  </si>
  <si>
    <t>3301-2143</t>
  </si>
  <si>
    <t>3301-2144</t>
  </si>
  <si>
    <t>3301-2145</t>
  </si>
  <si>
    <t>3301-2146</t>
  </si>
  <si>
    <t>3301-2564</t>
  </si>
  <si>
    <t>3301-2565</t>
  </si>
  <si>
    <t>3301-2566</t>
  </si>
  <si>
    <t>3301-2567</t>
  </si>
  <si>
    <t>3301-2568</t>
  </si>
  <si>
    <t>3301-2569</t>
  </si>
  <si>
    <t>3301-2570</t>
  </si>
  <si>
    <t>3301-2571</t>
  </si>
  <si>
    <t>3301-2572</t>
  </si>
  <si>
    <t>3301-2573</t>
  </si>
  <si>
    <t>3301-2574</t>
  </si>
  <si>
    <t>3301-2575</t>
  </si>
  <si>
    <t>3301-2576</t>
  </si>
  <si>
    <t>3301-2577</t>
  </si>
  <si>
    <t>3301-2578</t>
  </si>
  <si>
    <t>3301-2579</t>
  </si>
  <si>
    <t>3301-2580</t>
  </si>
  <si>
    <t>3301-2581</t>
  </si>
  <si>
    <t>3301-2582</t>
  </si>
  <si>
    <t>3301-2583</t>
  </si>
  <si>
    <t>3301-2584</t>
  </si>
  <si>
    <t>3301-2585</t>
  </si>
  <si>
    <t>3301-2586</t>
  </si>
  <si>
    <t>3301-2587</t>
  </si>
  <si>
    <t>3301-2645</t>
  </si>
  <si>
    <t>3301-2646</t>
  </si>
  <si>
    <t>3301-2647</t>
  </si>
  <si>
    <t>3301-2648</t>
  </si>
  <si>
    <t>3301-2649</t>
  </si>
  <si>
    <t>3301-2650</t>
  </si>
  <si>
    <t>3301-2804</t>
  </si>
  <si>
    <t>3301-2805</t>
  </si>
  <si>
    <t>3301-2806</t>
  </si>
  <si>
    <t>3301-2807</t>
  </si>
  <si>
    <t>3301-2808</t>
  </si>
  <si>
    <t>3301-2809</t>
  </si>
  <si>
    <t>3301-2810</t>
  </si>
  <si>
    <t>3301-2811</t>
  </si>
  <si>
    <t>3301-2812</t>
  </si>
  <si>
    <t>3301-2813</t>
  </si>
  <si>
    <t>3301-2814</t>
  </si>
  <si>
    <t>3301-2815</t>
  </si>
  <si>
    <t>3301-2816</t>
  </si>
  <si>
    <t>3301-2817</t>
  </si>
  <si>
    <t>3301-2818</t>
  </si>
  <si>
    <t>3301-2819</t>
  </si>
  <si>
    <t>3301-2820</t>
  </si>
  <si>
    <t>3301-2821</t>
  </si>
  <si>
    <t>3301-2822</t>
  </si>
  <si>
    <t>3301-2823</t>
  </si>
  <si>
    <t>3301-2824</t>
  </si>
  <si>
    <t>3301-2825</t>
  </si>
  <si>
    <t>3301-2826</t>
  </si>
  <si>
    <t>3301-2827</t>
  </si>
  <si>
    <t>3301-2994</t>
  </si>
  <si>
    <t>3301-2995</t>
  </si>
  <si>
    <t>3301-2996</t>
  </si>
  <si>
    <t>3301-2997</t>
  </si>
  <si>
    <t>3301-2998</t>
  </si>
  <si>
    <t>3301-2999</t>
  </si>
  <si>
    <t>3301-3000</t>
  </si>
  <si>
    <t>3301-3001</t>
  </si>
  <si>
    <t>3301-3002</t>
  </si>
  <si>
    <t>3301-3003</t>
  </si>
  <si>
    <t>3301-3004</t>
  </si>
  <si>
    <t>3301-3005</t>
  </si>
  <si>
    <t>3301-3006</t>
  </si>
  <si>
    <t>3301-3007</t>
  </si>
  <si>
    <t>3301-3008</t>
  </si>
  <si>
    <t>3301-3009</t>
  </si>
  <si>
    <t>3301-3010</t>
  </si>
  <si>
    <t>3301-3011</t>
  </si>
  <si>
    <t>3301-3012</t>
  </si>
  <si>
    <t>3301-3013</t>
  </si>
  <si>
    <t>3301-3014</t>
  </si>
  <si>
    <t>3301-3015</t>
  </si>
  <si>
    <t>3301-3016</t>
  </si>
  <si>
    <t>3301-3017</t>
  </si>
  <si>
    <t>3301-3018</t>
  </si>
  <si>
    <t>3301-3019</t>
  </si>
  <si>
    <t>3301-3020</t>
  </si>
  <si>
    <t>3301-3021</t>
  </si>
  <si>
    <t>3301-3022</t>
  </si>
  <si>
    <t>3301-3023</t>
  </si>
  <si>
    <t>3301-3024</t>
  </si>
  <si>
    <t>3301-3025</t>
  </si>
  <si>
    <t>3301-3026</t>
  </si>
  <si>
    <t>3301-3027</t>
  </si>
  <si>
    <t>3301-3028</t>
  </si>
  <si>
    <t>3301-3029</t>
  </si>
  <si>
    <t>3301-3030</t>
  </si>
  <si>
    <t>3301-3031</t>
  </si>
  <si>
    <t>3301-3032</t>
  </si>
  <si>
    <t>3301-3033</t>
  </si>
  <si>
    <t>3301-3034</t>
  </si>
  <si>
    <t>3301-3035</t>
  </si>
  <si>
    <t>3301-3036</t>
  </si>
  <si>
    <t>3301-3037</t>
  </si>
  <si>
    <t>3301-3038</t>
  </si>
  <si>
    <t>3301-3039</t>
  </si>
  <si>
    <t>3301-3040</t>
  </si>
  <si>
    <t>3301-3041</t>
  </si>
  <si>
    <t>3301-3042</t>
  </si>
  <si>
    <t>3301-3043</t>
  </si>
  <si>
    <t>3301-3044</t>
  </si>
  <si>
    <t>3301-3045</t>
  </si>
  <si>
    <t>3301-3046</t>
  </si>
  <si>
    <t>3301-3047</t>
  </si>
  <si>
    <t>3301-3048</t>
  </si>
  <si>
    <t>3301-3049</t>
  </si>
  <si>
    <t>3301-3050</t>
  </si>
  <si>
    <t>3301-3051</t>
  </si>
  <si>
    <t>3301-3052</t>
  </si>
  <si>
    <t>3301-3053</t>
  </si>
  <si>
    <t>3301-3054</t>
  </si>
  <si>
    <t>3301-3055</t>
  </si>
  <si>
    <t>3301-3056</t>
  </si>
  <si>
    <t>3301-3057</t>
  </si>
  <si>
    <t>3301-3058</t>
  </si>
  <si>
    <t>3301-3059</t>
  </si>
  <si>
    <t>3301-3078</t>
  </si>
  <si>
    <t>3301-3079</t>
  </si>
  <si>
    <t>3301-3080</t>
  </si>
  <si>
    <t>3301-3081</t>
  </si>
  <si>
    <t>3301-3082</t>
  </si>
  <si>
    <t>3301-3083</t>
  </si>
  <si>
    <t>3301-3084</t>
  </si>
  <si>
    <t>3301-3085</t>
  </si>
  <si>
    <t>3301-3086</t>
  </si>
  <si>
    <t>3301-3087</t>
  </si>
  <si>
    <t>3301-3088</t>
  </si>
  <si>
    <t>3301-3089</t>
  </si>
  <si>
    <t>3301-3090</t>
  </si>
  <si>
    <t>3301-3091</t>
  </si>
  <si>
    <t>3301-3092</t>
  </si>
  <si>
    <t>3301-3093</t>
  </si>
  <si>
    <t>3301-3094</t>
  </si>
  <si>
    <t>3301-3095</t>
  </si>
  <si>
    <t>3301-3142</t>
  </si>
  <si>
    <t>3301-3143</t>
  </si>
  <si>
    <t>3301-3144</t>
  </si>
  <si>
    <t>3301-3145</t>
  </si>
  <si>
    <t>3301-3146</t>
  </si>
  <si>
    <t>3301-3147</t>
  </si>
  <si>
    <t>3301-3148</t>
  </si>
  <si>
    <t>3301-3149</t>
  </si>
  <si>
    <t>3301-3150</t>
  </si>
  <si>
    <t>3301-3151</t>
  </si>
  <si>
    <t>3301-3152</t>
  </si>
  <si>
    <t>3301-3153</t>
  </si>
  <si>
    <t>3301-3166</t>
  </si>
  <si>
    <t>3301-3167</t>
  </si>
  <si>
    <t>3301-3168</t>
  </si>
  <si>
    <t>3301-3169</t>
  </si>
  <si>
    <t>3301-3170</t>
  </si>
  <si>
    <t>3301-3171</t>
  </si>
  <si>
    <t>3301-3172</t>
  </si>
  <si>
    <t>3301-3173</t>
  </si>
  <si>
    <t>3301-3174</t>
  </si>
  <si>
    <t>3301-3175</t>
  </si>
  <si>
    <t>3301-3176</t>
  </si>
  <si>
    <t>3301-3177</t>
  </si>
  <si>
    <t>3301-3178</t>
  </si>
  <si>
    <t>3301-3179</t>
  </si>
  <si>
    <t>3301-3180</t>
  </si>
  <si>
    <t>3301-3181</t>
  </si>
  <si>
    <t>3301-3182</t>
  </si>
  <si>
    <t>3301-3183</t>
  </si>
  <si>
    <t>3301-3184</t>
  </si>
  <si>
    <t>3301-3185</t>
  </si>
  <si>
    <t>3301-3186</t>
  </si>
  <si>
    <t>3301-3187</t>
  </si>
  <si>
    <t>3301-3188</t>
  </si>
  <si>
    <t>3301-3189</t>
  </si>
  <si>
    <t>3301-3190</t>
  </si>
  <si>
    <t>3301-3191</t>
  </si>
  <si>
    <t>3301-3192</t>
  </si>
  <si>
    <t>3301-3193</t>
  </si>
  <si>
    <t>3301-3194</t>
  </si>
  <si>
    <t>3301-3195</t>
  </si>
  <si>
    <t>3301-3196</t>
  </si>
  <si>
    <t>3301-3197</t>
  </si>
  <si>
    <t>3301-3198</t>
  </si>
  <si>
    <t>3301-3199</t>
  </si>
  <si>
    <t>3301-3200</t>
  </si>
  <si>
    <t>3301-3201</t>
  </si>
  <si>
    <t>3301-3226</t>
  </si>
  <si>
    <t>3301-3227</t>
  </si>
  <si>
    <t>3301-3228</t>
  </si>
  <si>
    <t>3301-3229</t>
  </si>
  <si>
    <t>3301-3230</t>
  </si>
  <si>
    <t>3301-3231</t>
  </si>
  <si>
    <t>3301-3232</t>
  </si>
  <si>
    <t>3301-3233</t>
  </si>
  <si>
    <t>3301-3234</t>
  </si>
  <si>
    <t>3301-3235</t>
  </si>
  <si>
    <t>3301-3236</t>
  </si>
  <si>
    <t>3301-3237</t>
  </si>
  <si>
    <t>3301-3238</t>
  </si>
  <si>
    <t>3301-3239</t>
  </si>
  <si>
    <t>3301-3240</t>
  </si>
  <si>
    <t>3301-3241</t>
  </si>
  <si>
    <t>3301-3242</t>
  </si>
  <si>
    <t>3301-3243</t>
  </si>
  <si>
    <t>3301-3244</t>
  </si>
  <si>
    <t>3301-3245</t>
  </si>
  <si>
    <t>3301-3246</t>
  </si>
  <si>
    <t>3301-3247</t>
  </si>
  <si>
    <t>3301-3248</t>
  </si>
  <si>
    <t>3301-3249</t>
  </si>
  <si>
    <t>3301-3250</t>
  </si>
  <si>
    <t>3301-3251</t>
  </si>
  <si>
    <t>3301-3252</t>
  </si>
  <si>
    <t>3301-3253</t>
  </si>
  <si>
    <t>3301-3254</t>
  </si>
  <si>
    <t>3301-3255</t>
  </si>
  <si>
    <t>3301-3256</t>
  </si>
  <si>
    <t>3301-3257</t>
  </si>
  <si>
    <t>3301-3258</t>
  </si>
  <si>
    <t>3301-3259</t>
  </si>
  <si>
    <t>3301-3260</t>
  </si>
  <si>
    <t>3301-3261</t>
  </si>
  <si>
    <t>3301-3262</t>
  </si>
  <si>
    <t>3301-3263</t>
  </si>
  <si>
    <t>3301-3264</t>
  </si>
  <si>
    <t>3301-3265</t>
  </si>
  <si>
    <t>3301-3266</t>
  </si>
  <si>
    <t>3301-3267</t>
  </si>
  <si>
    <t>3301-3268</t>
  </si>
  <si>
    <t>3301-3269</t>
  </si>
  <si>
    <t>3301-3270</t>
  </si>
  <si>
    <t>3301-3271</t>
  </si>
  <si>
    <t>3301-3272</t>
  </si>
  <si>
    <t>3301-3273</t>
  </si>
  <si>
    <t>3301-3274</t>
  </si>
  <si>
    <t>3301-3275</t>
  </si>
  <si>
    <t>3301-3276</t>
  </si>
  <si>
    <t>3301-3277</t>
  </si>
  <si>
    <t>3301-3278</t>
  </si>
  <si>
    <t>3301-3279</t>
  </si>
  <si>
    <t>3301-3280</t>
  </si>
  <si>
    <t>3301-3281</t>
  </si>
  <si>
    <t>3301-3282</t>
  </si>
  <si>
    <t>3301-3283</t>
  </si>
  <si>
    <t>3301-3284</t>
  </si>
  <si>
    <t>3301-3285</t>
  </si>
  <si>
    <t>3301-3286</t>
  </si>
  <si>
    <t>3301-3287</t>
  </si>
  <si>
    <t>3301-3288</t>
  </si>
  <si>
    <t>3301-3289</t>
  </si>
  <si>
    <t>3301-3290</t>
  </si>
  <si>
    <t>3301-3291</t>
  </si>
  <si>
    <t>3301-3292</t>
  </si>
  <si>
    <t>3301-3293</t>
  </si>
  <si>
    <t>3301-3294</t>
  </si>
  <si>
    <t>3301-3295</t>
  </si>
  <si>
    <t>3301-3296</t>
  </si>
  <si>
    <t>3301-3297</t>
  </si>
  <si>
    <t>3301-3323</t>
  </si>
  <si>
    <t>3301-3324</t>
  </si>
  <si>
    <t>3301-3325</t>
  </si>
  <si>
    <t>3301-3326</t>
  </si>
  <si>
    <t>3301-3327</t>
  </si>
  <si>
    <t>3301-3328</t>
  </si>
  <si>
    <t>3301-3438</t>
  </si>
  <si>
    <t>3301-3439</t>
  </si>
  <si>
    <t>3301-3440</t>
  </si>
  <si>
    <t>3301-3441</t>
  </si>
  <si>
    <t>3301-3442</t>
  </si>
  <si>
    <t>3301-3443</t>
  </si>
  <si>
    <t>3301-3444</t>
  </si>
  <si>
    <t>3301-3445</t>
  </si>
  <si>
    <t>3301-3446</t>
  </si>
  <si>
    <t>3301-3447</t>
  </si>
  <si>
    <t>3301-3448</t>
  </si>
  <si>
    <t>3301-3449</t>
  </si>
  <si>
    <t>3301-3450</t>
  </si>
  <si>
    <t>3301-3451</t>
  </si>
  <si>
    <t>3301-3452</t>
  </si>
  <si>
    <t>3301-3453</t>
  </si>
  <si>
    <t>3301-3454</t>
  </si>
  <si>
    <t>3301-3455</t>
  </si>
  <si>
    <t>3301-3456</t>
  </si>
  <si>
    <t>3301-3457</t>
  </si>
  <si>
    <t>3301-3458</t>
  </si>
  <si>
    <t>3301-3459</t>
  </si>
  <si>
    <t>3301-3460</t>
  </si>
  <si>
    <t>3301-3461</t>
  </si>
  <si>
    <t>3301-3462</t>
  </si>
  <si>
    <t>3301-3463</t>
  </si>
  <si>
    <t>3301-3464</t>
  </si>
  <si>
    <t>3301-3465</t>
  </si>
  <si>
    <t>3301-3466</t>
  </si>
  <si>
    <t>3301-3467</t>
  </si>
  <si>
    <t>3301-3468</t>
  </si>
  <si>
    <t>3301-3469</t>
  </si>
  <si>
    <t>3301-3470</t>
  </si>
  <si>
    <t>3301-3471</t>
  </si>
  <si>
    <t>3301-3472</t>
  </si>
  <si>
    <t>3301-3473</t>
  </si>
  <si>
    <t>3301-3480</t>
  </si>
  <si>
    <t>3301-3481</t>
  </si>
  <si>
    <t>3301-3482</t>
  </si>
  <si>
    <t>3301-3483</t>
  </si>
  <si>
    <t>3301-3484</t>
  </si>
  <si>
    <t>3301-3485</t>
  </si>
  <si>
    <t>3301-3575</t>
  </si>
  <si>
    <t>3301-3576</t>
  </si>
  <si>
    <t>3301-3577</t>
  </si>
  <si>
    <t>3301-3578</t>
  </si>
  <si>
    <t>3301-3579</t>
  </si>
  <si>
    <t>3301-3580</t>
  </si>
  <si>
    <t>3301-3581</t>
  </si>
  <si>
    <t>3301-3582</t>
  </si>
  <si>
    <t>3301-3583</t>
  </si>
  <si>
    <t>3301-3584</t>
  </si>
  <si>
    <t>3301-3585</t>
  </si>
  <si>
    <t>3301-3586</t>
  </si>
  <si>
    <t>3301-3587</t>
  </si>
  <si>
    <t>3301-3588</t>
  </si>
  <si>
    <t>3301-3589</t>
  </si>
  <si>
    <t>3301-3590</t>
  </si>
  <si>
    <t>3301-3591</t>
  </si>
  <si>
    <t>3301-3592</t>
  </si>
  <si>
    <t>3301-3593</t>
  </si>
  <si>
    <t>3301-3594</t>
  </si>
  <si>
    <t>3301-3595</t>
  </si>
  <si>
    <t>3301-3596</t>
  </si>
  <si>
    <t>3301-3597</t>
  </si>
  <si>
    <t>3301-3598</t>
  </si>
  <si>
    <t>3301-3599</t>
  </si>
  <si>
    <t>3301-3600</t>
  </si>
  <si>
    <t>3301-3601</t>
  </si>
  <si>
    <t>3301-3602</t>
  </si>
  <si>
    <t>3301-3603</t>
  </si>
  <si>
    <t>3301-3604</t>
  </si>
  <si>
    <t>3301-3605</t>
  </si>
  <si>
    <t>3301-3606</t>
  </si>
  <si>
    <t>3301-3607</t>
  </si>
  <si>
    <t>3301-3608</t>
  </si>
  <si>
    <t>3301-3609</t>
  </si>
  <si>
    <t>3301-3610</t>
  </si>
  <si>
    <t>3301-3611</t>
  </si>
  <si>
    <t>3301-3612</t>
  </si>
  <si>
    <t>3301-3613</t>
  </si>
  <si>
    <t>3301-3614</t>
  </si>
  <si>
    <t>3301-3615</t>
  </si>
  <si>
    <t>3301-3616</t>
  </si>
  <si>
    <t>3301-3617</t>
  </si>
  <si>
    <t>3301-3618</t>
  </si>
  <si>
    <t>3301-3619</t>
  </si>
  <si>
    <t>3301-3620</t>
  </si>
  <si>
    <t>3301-3621</t>
  </si>
  <si>
    <t>3301-3622</t>
  </si>
  <si>
    <t>3301-3623</t>
  </si>
  <si>
    <t>3301-3624</t>
  </si>
  <si>
    <t>3301-3625</t>
  </si>
  <si>
    <t>3301-3626</t>
  </si>
  <si>
    <t>3301-3627</t>
  </si>
  <si>
    <t>3301-3628</t>
  </si>
  <si>
    <t>3301-3629</t>
  </si>
  <si>
    <t>3301-3630</t>
  </si>
  <si>
    <t>3301-3631</t>
  </si>
  <si>
    <t>3301-3632</t>
  </si>
  <si>
    <t>3301-3633</t>
  </si>
  <si>
    <t>3301-3634</t>
  </si>
  <si>
    <t>3301-3788</t>
  </si>
  <si>
    <t>3301-3789</t>
  </si>
  <si>
    <t>3301-3790</t>
  </si>
  <si>
    <t>3301-3791</t>
  </si>
  <si>
    <t>3301-3792</t>
  </si>
  <si>
    <t>3301-3793</t>
  </si>
  <si>
    <t>3301-3794</t>
  </si>
  <si>
    <t>3301-3795</t>
  </si>
  <si>
    <t>3301-3796</t>
  </si>
  <si>
    <t>3301-3797</t>
  </si>
  <si>
    <t>3301-3798</t>
  </si>
  <si>
    <t>3301-3799</t>
  </si>
  <si>
    <t>3301-3800</t>
  </si>
  <si>
    <t>3301-3801</t>
  </si>
  <si>
    <t>3301-3802</t>
  </si>
  <si>
    <t>3301-3803</t>
  </si>
  <si>
    <t>3301-3804</t>
  </si>
  <si>
    <t>3301-3805</t>
  </si>
  <si>
    <t>3301-3806</t>
  </si>
  <si>
    <t>3301-3807</t>
  </si>
  <si>
    <t>3301-3808</t>
  </si>
  <si>
    <t>3301-3809</t>
  </si>
  <si>
    <t>3301-3810</t>
  </si>
  <si>
    <t>3301-3811</t>
  </si>
  <si>
    <t>3301-3812</t>
  </si>
  <si>
    <t>3301-3813</t>
  </si>
  <si>
    <t>3301-3814</t>
  </si>
  <si>
    <t>3301-3815</t>
  </si>
  <si>
    <t>3301-3816</t>
  </si>
  <si>
    <t>3301-3817</t>
  </si>
  <si>
    <t>3301-3818</t>
  </si>
  <si>
    <t>3301-3819</t>
  </si>
  <si>
    <t>3301-3820</t>
  </si>
  <si>
    <t>3301-3821</t>
  </si>
  <si>
    <t>3301-3822</t>
  </si>
  <si>
    <t>3301-3823</t>
  </si>
  <si>
    <t>3301-3824</t>
  </si>
  <si>
    <t>3301-3825</t>
  </si>
  <si>
    <t>3301-3826</t>
  </si>
  <si>
    <t>3301-3827</t>
  </si>
  <si>
    <t>3301-3828</t>
  </si>
  <si>
    <t>3301-3829</t>
  </si>
  <si>
    <t>3302-0494</t>
  </si>
  <si>
    <t>3302-0495</t>
  </si>
  <si>
    <t>3302-0496</t>
  </si>
  <si>
    <t>3302-0497</t>
  </si>
  <si>
    <t>3302-0498</t>
  </si>
  <si>
    <t>3302-0499</t>
  </si>
  <si>
    <t>3302-0500</t>
  </si>
  <si>
    <t>3302-0501</t>
  </si>
  <si>
    <t>3302-0502</t>
  </si>
  <si>
    <t>3302-0503</t>
  </si>
  <si>
    <t>3302-0516</t>
  </si>
  <si>
    <t>3302-0517</t>
  </si>
  <si>
    <t>3302-0518</t>
  </si>
  <si>
    <t>3302-0519</t>
  </si>
  <si>
    <t>3302-0520</t>
  </si>
  <si>
    <t>3302-0521</t>
  </si>
  <si>
    <t>3302-0522</t>
  </si>
  <si>
    <t>3302-0523</t>
  </si>
  <si>
    <t>3302-0524</t>
  </si>
  <si>
    <t>3302-0525</t>
  </si>
  <si>
    <t>3302-0578</t>
  </si>
  <si>
    <t>3302-0579</t>
  </si>
  <si>
    <t>3302-0580</t>
  </si>
  <si>
    <t>3302-0581</t>
  </si>
  <si>
    <t>3302-0582</t>
  </si>
  <si>
    <t>3302-0583</t>
  </si>
  <si>
    <t>3302-0584</t>
  </si>
  <si>
    <t>3302-0585</t>
  </si>
  <si>
    <t>3302-0586</t>
  </si>
  <si>
    <t>3302-0587</t>
  </si>
  <si>
    <t>3302-0588</t>
  </si>
  <si>
    <t>3302-0589</t>
  </si>
  <si>
    <t>3302-0624</t>
  </si>
  <si>
    <t>3302-0625</t>
  </si>
  <si>
    <t>3302-0626</t>
  </si>
  <si>
    <t>3302-0627</t>
  </si>
  <si>
    <t>3302-0628</t>
  </si>
  <si>
    <t>3302-0629</t>
  </si>
  <si>
    <t>3302-0630</t>
  </si>
  <si>
    <t>3302-0631</t>
  </si>
  <si>
    <t>3302-0632</t>
  </si>
  <si>
    <t>3302-0633</t>
  </si>
  <si>
    <t>3302-0634</t>
  </si>
  <si>
    <t>3302-0635</t>
  </si>
  <si>
    <t>3302-0636</t>
  </si>
  <si>
    <t>3302-0637</t>
  </si>
  <si>
    <t>3302-0638</t>
  </si>
  <si>
    <t>3302-0639</t>
  </si>
  <si>
    <t>3302-0640</t>
  </si>
  <si>
    <t>3302-0641</t>
  </si>
  <si>
    <t>3302-0642</t>
  </si>
  <si>
    <t>3302-0643</t>
  </si>
  <si>
    <t>3302-0644</t>
  </si>
  <si>
    <t>3302-0645</t>
  </si>
  <si>
    <t>3302-0646</t>
  </si>
  <si>
    <t>3302-0647</t>
  </si>
  <si>
    <t>3302-0648</t>
  </si>
  <si>
    <t>3302-0649</t>
  </si>
  <si>
    <t>3302-0650</t>
  </si>
  <si>
    <t>3302-0651</t>
  </si>
  <si>
    <t>3302-0652</t>
  </si>
  <si>
    <t>3302-0653</t>
  </si>
  <si>
    <t>3302-0654</t>
  </si>
  <si>
    <t>3302-0655</t>
  </si>
  <si>
    <t>3302-0656</t>
  </si>
  <si>
    <t>3302-0657</t>
  </si>
  <si>
    <t>3302-0658</t>
  </si>
  <si>
    <t>3302-0689</t>
  </si>
  <si>
    <t>3302-0690</t>
  </si>
  <si>
    <t>3302-0691</t>
  </si>
  <si>
    <t>3302-0692</t>
  </si>
  <si>
    <t>3302-0693</t>
  </si>
  <si>
    <t>3302-0694</t>
  </si>
  <si>
    <t>3302-0695</t>
  </si>
  <si>
    <t>3302-0696</t>
  </si>
  <si>
    <t>3302-0697</t>
  </si>
  <si>
    <t>3302-0698</t>
  </si>
  <si>
    <t>3302-0699</t>
  </si>
  <si>
    <t>3302-0700</t>
  </si>
  <si>
    <t>3302-0701</t>
  </si>
  <si>
    <t>3302-0702</t>
  </si>
  <si>
    <t>3302-0703</t>
  </si>
  <si>
    <t>3302-0704</t>
  </si>
  <si>
    <t>3302-0705</t>
  </si>
  <si>
    <t>3302-0706</t>
  </si>
  <si>
    <t>3302-0707</t>
  </si>
  <si>
    <t>3302-0708</t>
  </si>
  <si>
    <t>3302-0709</t>
  </si>
  <si>
    <t>3302-0710</t>
  </si>
  <si>
    <t>3302-0711</t>
  </si>
  <si>
    <t>3302-0712</t>
  </si>
  <si>
    <t>3302-0713</t>
  </si>
  <si>
    <t>3302-0714</t>
  </si>
  <si>
    <t>3302-0715</t>
  </si>
  <si>
    <t>3302-0716</t>
  </si>
  <si>
    <t>3302-0717</t>
  </si>
  <si>
    <t>3302-0718</t>
  </si>
  <si>
    <t>3302-0719</t>
  </si>
  <si>
    <t>3302-0720</t>
  </si>
  <si>
    <t>3302-0721</t>
  </si>
  <si>
    <t>3302-0722</t>
  </si>
  <si>
    <t>3302-0723</t>
  </si>
  <si>
    <t>3302-0724</t>
  </si>
  <si>
    <t>3302-0725</t>
  </si>
  <si>
    <t>3302-0726</t>
  </si>
  <si>
    <t>3302-0727</t>
  </si>
  <si>
    <t>3302-0728</t>
  </si>
  <si>
    <t>3302-0760</t>
  </si>
  <si>
    <t>3302-0761</t>
  </si>
  <si>
    <t>3302-0762</t>
  </si>
  <si>
    <t>3302-0763</t>
  </si>
  <si>
    <t>3302-0764</t>
  </si>
  <si>
    <t>3302-0770</t>
  </si>
  <si>
    <t>3302-0771</t>
  </si>
  <si>
    <t>3302-0772</t>
  </si>
  <si>
    <t>3302-0773</t>
  </si>
  <si>
    <t>3302-0774</t>
  </si>
  <si>
    <t>3310-0451</t>
  </si>
  <si>
    <t>3310-0452</t>
  </si>
  <si>
    <t>3310-0453</t>
  </si>
  <si>
    <t>3310-0454</t>
  </si>
  <si>
    <t>3310-0455</t>
  </si>
  <si>
    <t>3310-0456</t>
  </si>
  <si>
    <t>3310-0457</t>
  </si>
  <si>
    <t>3310-0458</t>
  </si>
  <si>
    <t>3310-0459</t>
  </si>
  <si>
    <t>3310-0460</t>
  </si>
  <si>
    <t>3310-0461</t>
  </si>
  <si>
    <t>3310-0462</t>
  </si>
  <si>
    <t>3310-0463</t>
  </si>
  <si>
    <t>3310-0464</t>
  </si>
  <si>
    <t>3310-0465</t>
  </si>
  <si>
    <t>3310-0466</t>
  </si>
  <si>
    <t>3310-0467</t>
  </si>
  <si>
    <t>3310-0468</t>
  </si>
  <si>
    <t>3310-0529</t>
  </si>
  <si>
    <t>3310-0530</t>
  </si>
  <si>
    <t>3310-0531</t>
  </si>
  <si>
    <t>3310-0532</t>
  </si>
  <si>
    <t>3310-0533</t>
  </si>
  <si>
    <t>3310-0534</t>
  </si>
  <si>
    <t>3310-0541</t>
  </si>
  <si>
    <t>3310-0542</t>
  </si>
  <si>
    <t>3310-0543</t>
  </si>
  <si>
    <t>3310-0544</t>
  </si>
  <si>
    <t>3310-0545</t>
  </si>
  <si>
    <t>3310-0546</t>
  </si>
  <si>
    <t>3310-0562</t>
  </si>
  <si>
    <t>3310-0563</t>
  </si>
  <si>
    <t>3310-0564</t>
  </si>
  <si>
    <t>3310-0565</t>
  </si>
  <si>
    <t>3310-0566</t>
  </si>
  <si>
    <t>3310-0567</t>
  </si>
  <si>
    <t>3310-0568</t>
  </si>
  <si>
    <t>3310-0569</t>
  </si>
  <si>
    <t>3310-0570</t>
  </si>
  <si>
    <t>3310-0571</t>
  </si>
  <si>
    <t>3310-0572</t>
  </si>
  <si>
    <t>3310-0573</t>
  </si>
  <si>
    <t>3310-0574</t>
  </si>
  <si>
    <t>3310-0575</t>
  </si>
  <si>
    <t>3310-0576</t>
  </si>
  <si>
    <t>3310-0577</t>
  </si>
  <si>
    <t>3310-0578</t>
  </si>
  <si>
    <t>3310-0579</t>
  </si>
  <si>
    <t>3310-0580</t>
  </si>
  <si>
    <t>3310-0581</t>
  </si>
  <si>
    <t>3310-0582</t>
  </si>
  <si>
    <t>3310-0583</t>
  </si>
  <si>
    <t>3310-0584</t>
  </si>
  <si>
    <t>3310-0585</t>
  </si>
  <si>
    <t>3310-0586</t>
  </si>
  <si>
    <t>3310-0587</t>
  </si>
  <si>
    <t>3310-0588</t>
  </si>
  <si>
    <t>3310-0589</t>
  </si>
  <si>
    <t>3310-0590</t>
  </si>
  <si>
    <t>3310-0591</t>
  </si>
  <si>
    <t>3310-0592</t>
  </si>
  <si>
    <t>3310-0593</t>
  </si>
  <si>
    <t>3310-0594</t>
  </si>
  <si>
    <t>3310-0595</t>
  </si>
  <si>
    <t>3310-0596</t>
  </si>
  <si>
    <t>3310-0597</t>
  </si>
  <si>
    <t>3310-0605</t>
  </si>
  <si>
    <t>3310-0606</t>
  </si>
  <si>
    <t>3310-0607</t>
  </si>
  <si>
    <t>3310-0608</t>
  </si>
  <si>
    <t>3310-0609</t>
  </si>
  <si>
    <t>3310-0610</t>
  </si>
  <si>
    <t>3310-0611</t>
  </si>
  <si>
    <t>3310-0612</t>
  </si>
  <si>
    <t>3310-0613</t>
  </si>
  <si>
    <t>3310-0614</t>
  </si>
  <si>
    <t>3310-0615</t>
  </si>
  <si>
    <t>3310-0616</t>
  </si>
  <si>
    <t>3310-0617</t>
  </si>
  <si>
    <t>3310-0618</t>
  </si>
  <si>
    <t>3310-0619</t>
  </si>
  <si>
    <t>3310-0620</t>
  </si>
  <si>
    <t>3310-0621</t>
  </si>
  <si>
    <t>3310-0622</t>
  </si>
  <si>
    <t>3310-0623</t>
  </si>
  <si>
    <t>3310-0624</t>
  </si>
  <si>
    <t>3310-0625</t>
  </si>
  <si>
    <t>3310-0626</t>
  </si>
  <si>
    <t>3310-0627</t>
  </si>
  <si>
    <t>3310-0628</t>
  </si>
  <si>
    <t>3310-0629</t>
  </si>
  <si>
    <t>3310-0630</t>
  </si>
  <si>
    <t>3310-0631</t>
  </si>
  <si>
    <t>3310-0632</t>
  </si>
  <si>
    <t>3310-0633</t>
  </si>
  <si>
    <t>3310-0634</t>
  </si>
  <si>
    <t>3310-0635</t>
  </si>
  <si>
    <t>3310-0636</t>
  </si>
  <si>
    <t>3310-0637</t>
  </si>
  <si>
    <t>3310-0638</t>
  </si>
  <si>
    <t>3310-0639</t>
  </si>
  <si>
    <t>3310-0640</t>
  </si>
  <si>
    <t>3310-0641</t>
  </si>
  <si>
    <t>3310-0642</t>
  </si>
  <si>
    <t>3310-0643</t>
  </si>
  <si>
    <t>3310-0644</t>
  </si>
  <si>
    <t>3310-0645</t>
  </si>
  <si>
    <t>3310-0646</t>
  </si>
  <si>
    <t>3310-0647</t>
  </si>
  <si>
    <t>3310-0648</t>
  </si>
  <si>
    <t>3310-0649</t>
  </si>
  <si>
    <t>3310-0650</t>
  </si>
  <si>
    <t>3310-0651</t>
  </si>
  <si>
    <t>3310-0652</t>
  </si>
  <si>
    <t>3310-0653</t>
  </si>
  <si>
    <t>3310-0654</t>
  </si>
  <si>
    <t>3310-0655</t>
  </si>
  <si>
    <t>3310-0656</t>
  </si>
  <si>
    <t>3310-0657</t>
  </si>
  <si>
    <t>3310-0658</t>
  </si>
  <si>
    <t>3310-0677</t>
  </si>
  <si>
    <t>3310-0678</t>
  </si>
  <si>
    <t>3310-0679</t>
  </si>
  <si>
    <t>3310-0680</t>
  </si>
  <si>
    <t>3310-0681</t>
  </si>
  <si>
    <t>3310-0682</t>
  </si>
  <si>
    <t>3310-0683</t>
  </si>
  <si>
    <t>3310-0684</t>
  </si>
  <si>
    <t>3310-0685</t>
  </si>
  <si>
    <t>3310-0686</t>
  </si>
  <si>
    <t>3310-0687</t>
  </si>
  <si>
    <t>3310-0688</t>
  </si>
  <si>
    <t>3310-0689</t>
  </si>
  <si>
    <t>3310-0690</t>
  </si>
  <si>
    <t>3310-0691</t>
  </si>
  <si>
    <t>3310-0692</t>
  </si>
  <si>
    <t>3310-0693</t>
  </si>
  <si>
    <t>3310-0694</t>
  </si>
  <si>
    <t>3310-0701</t>
  </si>
  <si>
    <t>3310-0702</t>
  </si>
  <si>
    <t>3310-0703</t>
  </si>
  <si>
    <t>3310-0704</t>
  </si>
  <si>
    <t>3310-0705</t>
  </si>
  <si>
    <t>3310-0706</t>
  </si>
  <si>
    <t>3310-0707</t>
  </si>
  <si>
    <t>3310-0708</t>
  </si>
  <si>
    <t>3310-0709</t>
  </si>
  <si>
    <t>3310-0710</t>
  </si>
  <si>
    <t>3310-0711</t>
  </si>
  <si>
    <t>3310-0712</t>
  </si>
  <si>
    <t>3310-0713</t>
  </si>
  <si>
    <t>3310-0714</t>
  </si>
  <si>
    <t>3310-0715</t>
  </si>
  <si>
    <t>3310-0716</t>
  </si>
  <si>
    <t>3310-0717</t>
  </si>
  <si>
    <t>3310-0718</t>
  </si>
  <si>
    <t>3310-0719</t>
  </si>
  <si>
    <t>3310-0720</t>
  </si>
  <si>
    <t>3310-0721</t>
  </si>
  <si>
    <t>3310-0722</t>
  </si>
  <si>
    <t>3310-0723</t>
  </si>
  <si>
    <t>3310-0724</t>
  </si>
  <si>
    <t>3310-0725</t>
  </si>
  <si>
    <t>3310-0726</t>
  </si>
  <si>
    <t>3310-0727</t>
  </si>
  <si>
    <t>3310-0728</t>
  </si>
  <si>
    <t>3310-0729</t>
  </si>
  <si>
    <t>3310-0730</t>
  </si>
  <si>
    <t>3310-0791</t>
  </si>
  <si>
    <t>3310-0792</t>
  </si>
  <si>
    <t>3310-0793</t>
  </si>
  <si>
    <t>3310-0794</t>
  </si>
  <si>
    <t>3310-0795</t>
  </si>
  <si>
    <t>3310-0796</t>
  </si>
  <si>
    <t>3310-0797</t>
  </si>
  <si>
    <t>3310-0798</t>
  </si>
  <si>
    <t>3310-0799</t>
  </si>
  <si>
    <t>3310-0800</t>
  </si>
  <si>
    <t>3310-0801</t>
  </si>
  <si>
    <t>3310-0802</t>
  </si>
  <si>
    <t>3310-0803</t>
  </si>
  <si>
    <t>3310-0804</t>
  </si>
  <si>
    <t>3310-0805</t>
  </si>
  <si>
    <t>3310-0806</t>
  </si>
  <si>
    <t>3310-0807</t>
  </si>
  <si>
    <t>3310-0808</t>
  </si>
  <si>
    <t>3310-0809</t>
  </si>
  <si>
    <t>3310-0810</t>
  </si>
  <si>
    <t>3310-0811</t>
  </si>
  <si>
    <t>3310-0812</t>
  </si>
  <si>
    <t>3310-0813</t>
  </si>
  <si>
    <t>3310-0814</t>
  </si>
  <si>
    <t>3310-0815</t>
  </si>
  <si>
    <t>3310-0816</t>
  </si>
  <si>
    <t>3310-0817</t>
  </si>
  <si>
    <t>3310-0818</t>
  </si>
  <si>
    <t>3310-0819</t>
  </si>
  <si>
    <t>3310-0820</t>
  </si>
  <si>
    <t>3310-0821</t>
  </si>
  <si>
    <t>3310-0822</t>
  </si>
  <si>
    <t>3310-0823</t>
  </si>
  <si>
    <t>3310-0824</t>
  </si>
  <si>
    <t>3310-0825</t>
  </si>
  <si>
    <t>3310-0826</t>
  </si>
  <si>
    <t>3310-0827</t>
  </si>
  <si>
    <t>3310-0828</t>
  </si>
  <si>
    <t>3310-0829</t>
  </si>
  <si>
    <t>3310-0830</t>
  </si>
  <si>
    <t>3310-0831</t>
  </si>
  <si>
    <t>3310-0832</t>
  </si>
  <si>
    <t>3311-0161</t>
  </si>
  <si>
    <t>3311-0162</t>
  </si>
  <si>
    <t>3311-0163</t>
  </si>
  <si>
    <t>3311-0164</t>
  </si>
  <si>
    <t>3311-0165</t>
  </si>
  <si>
    <t>3311-0166</t>
  </si>
  <si>
    <t>3311-0167</t>
  </si>
  <si>
    <t>3311-0168</t>
  </si>
  <si>
    <t>3311-0169</t>
  </si>
  <si>
    <t>3311-0170</t>
  </si>
  <si>
    <t>3311-0171</t>
  </si>
  <si>
    <t>3311-0172</t>
  </si>
  <si>
    <t>3311-0173</t>
  </si>
  <si>
    <t>3311-0174</t>
  </si>
  <si>
    <t>3311-0175</t>
  </si>
  <si>
    <t>3320-0569</t>
  </si>
  <si>
    <t>3320-0570</t>
  </si>
  <si>
    <t>3320-0571</t>
  </si>
  <si>
    <t>3320-0572</t>
  </si>
  <si>
    <t>3320-0573</t>
  </si>
  <si>
    <t>3320-0574</t>
  </si>
  <si>
    <t>3320-0575</t>
  </si>
  <si>
    <t>3320-0576</t>
  </si>
  <si>
    <t>3320-0577</t>
  </si>
  <si>
    <t>3320-0578</t>
  </si>
  <si>
    <t>3320-0579</t>
  </si>
  <si>
    <t>3320-0580</t>
  </si>
  <si>
    <t>3320-0581</t>
  </si>
  <si>
    <t>3320-0582</t>
  </si>
  <si>
    <t>3320-0583</t>
  </si>
  <si>
    <t>3320-0584</t>
  </si>
  <si>
    <t>3320-0585</t>
  </si>
  <si>
    <t>3320-0586</t>
  </si>
  <si>
    <t>3320-0587</t>
  </si>
  <si>
    <t>3320-0588</t>
  </si>
  <si>
    <t>3320-0589</t>
  </si>
  <si>
    <t>3320-0590</t>
  </si>
  <si>
    <t>3320-0591</t>
  </si>
  <si>
    <t>3320-0592</t>
  </si>
  <si>
    <t>3320-0603</t>
  </si>
  <si>
    <t>3320-0604</t>
  </si>
  <si>
    <t>3320-0605</t>
  </si>
  <si>
    <t>3320-0606</t>
  </si>
  <si>
    <t>3320-0607</t>
  </si>
  <si>
    <t>3320-0608</t>
  </si>
  <si>
    <t>3320-0609</t>
  </si>
  <si>
    <t>3320-0610</t>
  </si>
  <si>
    <t>3320-0611</t>
  </si>
  <si>
    <t>3320-0612</t>
  </si>
  <si>
    <t>3320-0613</t>
  </si>
  <si>
    <t>3320-0614</t>
  </si>
  <si>
    <t>3320-0615</t>
  </si>
  <si>
    <t>3320-0616</t>
  </si>
  <si>
    <t>3320-0617</t>
  </si>
  <si>
    <t>3320-0618</t>
  </si>
  <si>
    <t>3320-0619</t>
  </si>
  <si>
    <t>3320-0620</t>
  </si>
  <si>
    <t>3320-0621</t>
  </si>
  <si>
    <t>3320-0622</t>
  </si>
  <si>
    <t>3320-0623</t>
  </si>
  <si>
    <t>3320-0624</t>
  </si>
  <si>
    <t>3320-0625</t>
  </si>
  <si>
    <t>3320-0626</t>
  </si>
  <si>
    <t>3320-0627</t>
  </si>
  <si>
    <t>3320-0628</t>
  </si>
  <si>
    <t>3320-0629</t>
  </si>
  <si>
    <t>3320-0630</t>
  </si>
  <si>
    <t>3320-0631</t>
  </si>
  <si>
    <t>3320-0632</t>
  </si>
  <si>
    <t>3320-0633</t>
  </si>
  <si>
    <t>3320-0634</t>
  </si>
  <si>
    <t>3320-0635</t>
  </si>
  <si>
    <t>3320-0636</t>
  </si>
  <si>
    <t>3320-0637</t>
  </si>
  <si>
    <t>3320-0638</t>
  </si>
  <si>
    <t>3320-0639</t>
  </si>
  <si>
    <t>3320-0640</t>
  </si>
  <si>
    <t>3320-0641</t>
  </si>
  <si>
    <t>3320-0642</t>
  </si>
  <si>
    <t>3320-0643</t>
  </si>
  <si>
    <t>3320-0644</t>
  </si>
  <si>
    <t>3320-0645</t>
  </si>
  <si>
    <t>3320-0646</t>
  </si>
  <si>
    <t>3320-0647</t>
  </si>
  <si>
    <t>3320-0648</t>
  </si>
  <si>
    <t>3320-0649</t>
  </si>
  <si>
    <t>3320-0650</t>
  </si>
  <si>
    <t>3320-0651</t>
  </si>
  <si>
    <t>3320-0652</t>
  </si>
  <si>
    <t>3320-0653</t>
  </si>
  <si>
    <t>3320-0654</t>
  </si>
  <si>
    <t>3320-0655</t>
  </si>
  <si>
    <t>3320-0656</t>
  </si>
  <si>
    <t>3320-0657</t>
  </si>
  <si>
    <t>3320-0658</t>
  </si>
  <si>
    <t>3320-0659</t>
  </si>
  <si>
    <t>3320-0660</t>
  </si>
  <si>
    <t>3320-0661</t>
  </si>
  <si>
    <t>3320-0662</t>
  </si>
  <si>
    <t>3320-0693</t>
  </si>
  <si>
    <t>3320-0694</t>
  </si>
  <si>
    <t>3320-0695</t>
  </si>
  <si>
    <t>3320-0696</t>
  </si>
  <si>
    <t>3320-0697</t>
  </si>
  <si>
    <t>3320-0698</t>
  </si>
  <si>
    <t>3320-0699</t>
  </si>
  <si>
    <t>3320-0700</t>
  </si>
  <si>
    <t>3320-0701</t>
  </si>
  <si>
    <t>3320-0702</t>
  </si>
  <si>
    <t>3320-0703</t>
  </si>
  <si>
    <t>3320-0704</t>
  </si>
  <si>
    <t>3320-0705</t>
  </si>
  <si>
    <t>3320-0706</t>
  </si>
  <si>
    <t>3320-0707</t>
  </si>
  <si>
    <t>3320-0708</t>
  </si>
  <si>
    <t>3320-0709</t>
  </si>
  <si>
    <t>3320-0710</t>
  </si>
  <si>
    <t>3330-4901</t>
  </si>
  <si>
    <t>3330-4902</t>
  </si>
  <si>
    <t>3330-4903</t>
  </si>
  <si>
    <t>3330-4904</t>
  </si>
  <si>
    <t>3330-4905</t>
  </si>
  <si>
    <t>3330-4907</t>
  </si>
  <si>
    <t>3330-4908</t>
  </si>
  <si>
    <t>3330-4909</t>
  </si>
  <si>
    <t>3330-4910</t>
  </si>
  <si>
    <t>3330-4911</t>
  </si>
  <si>
    <t>3330-6298</t>
  </si>
  <si>
    <t>3330-6299</t>
  </si>
  <si>
    <t>3330-6300</t>
  </si>
  <si>
    <t>3330-6301</t>
  </si>
  <si>
    <t>3330-6302</t>
  </si>
  <si>
    <t>3330-6303</t>
  </si>
  <si>
    <t>3330-6304</t>
  </si>
  <si>
    <t>3330-6305</t>
  </si>
  <si>
    <t>3330-6306</t>
  </si>
  <si>
    <t>3330-6307</t>
  </si>
  <si>
    <t>3330-6308</t>
  </si>
  <si>
    <t>3330-6309</t>
  </si>
  <si>
    <t>3330-6310</t>
  </si>
  <si>
    <t>3330-6311</t>
  </si>
  <si>
    <t>3330-6312</t>
  </si>
  <si>
    <t>3401-0309</t>
  </si>
  <si>
    <t>3401-0310</t>
  </si>
  <si>
    <t>3401-0311</t>
  </si>
  <si>
    <t>3401-0312</t>
  </si>
  <si>
    <t>3401-0313</t>
  </si>
  <si>
    <t>3401-0314</t>
  </si>
  <si>
    <t>3401-0315</t>
  </si>
  <si>
    <t>3401-0316</t>
  </si>
  <si>
    <t>3401-0317</t>
  </si>
  <si>
    <t>3401-0318</t>
  </si>
  <si>
    <t>3401-0319</t>
  </si>
  <si>
    <t>3401-0320</t>
  </si>
  <si>
    <t>3401-0321</t>
  </si>
  <si>
    <t>3401-0322</t>
  </si>
  <si>
    <t>3401-0323</t>
  </si>
  <si>
    <t>3401-0324</t>
  </si>
  <si>
    <t>3401-0325</t>
  </si>
  <si>
    <t>3401-0352</t>
  </si>
  <si>
    <t>3401-0353</t>
  </si>
  <si>
    <t>3401-0354</t>
  </si>
  <si>
    <t>3401-0355</t>
  </si>
  <si>
    <t>3401-0356</t>
  </si>
  <si>
    <t>3401-0357</t>
  </si>
  <si>
    <t>3401-0358</t>
  </si>
  <si>
    <t>3401-0359</t>
  </si>
  <si>
    <t>3401-0360</t>
  </si>
  <si>
    <t>3401-0361</t>
  </si>
  <si>
    <t>3401-0362</t>
  </si>
  <si>
    <t>3401-0363</t>
  </si>
  <si>
    <t>3401-0364</t>
  </si>
  <si>
    <t>3401-0365</t>
  </si>
  <si>
    <t>3401-0366</t>
  </si>
  <si>
    <t>3401-0367</t>
  </si>
  <si>
    <t>3401-0368</t>
  </si>
  <si>
    <t>3401-0369</t>
  </si>
  <si>
    <t>3401-0370</t>
  </si>
  <si>
    <t>3401-0371</t>
  </si>
  <si>
    <t>3401-0372</t>
  </si>
  <si>
    <t>3401-0373</t>
  </si>
  <si>
    <t>3401-0374</t>
  </si>
  <si>
    <t>3401-0375</t>
  </si>
  <si>
    <t>3401-0376</t>
  </si>
  <si>
    <t>3401-0377</t>
  </si>
  <si>
    <t>3401-0378</t>
  </si>
  <si>
    <t>3401-0379</t>
  </si>
  <si>
    <t>3401-0380</t>
  </si>
  <si>
    <t>3401-0381</t>
  </si>
  <si>
    <t>3401-0382</t>
  </si>
  <si>
    <t>3401-0383</t>
  </si>
  <si>
    <t>3401-0384</t>
  </si>
  <si>
    <t>3401-0385</t>
  </si>
  <si>
    <t>3401-0386</t>
  </si>
  <si>
    <t>3401-0387</t>
  </si>
  <si>
    <t>3401-0388</t>
  </si>
  <si>
    <t>3401-0389</t>
  </si>
  <si>
    <t>3401-0390</t>
  </si>
  <si>
    <t>3401-0391</t>
  </si>
  <si>
    <t>3401-0392</t>
  </si>
  <si>
    <t>3401-0393</t>
  </si>
  <si>
    <t>3401-0394</t>
  </si>
  <si>
    <t>3401-0522</t>
  </si>
  <si>
    <t>3401-0523</t>
  </si>
  <si>
    <t>3401-0524</t>
  </si>
  <si>
    <t>3401-0525</t>
  </si>
  <si>
    <t>3401-0526</t>
  </si>
  <si>
    <t>3401-0527</t>
  </si>
  <si>
    <t>3401-0528</t>
  </si>
  <si>
    <t>3401-0529</t>
  </si>
  <si>
    <t>3401-0530</t>
  </si>
  <si>
    <t>3401-0531</t>
  </si>
  <si>
    <t>3401-0532</t>
  </si>
  <si>
    <t>3401-0533</t>
  </si>
  <si>
    <t>3401-0534</t>
  </si>
  <si>
    <t>3401-0535</t>
  </si>
  <si>
    <t>3401-0536</t>
  </si>
  <si>
    <t>3401-0537</t>
  </si>
  <si>
    <t>3401-0538</t>
  </si>
  <si>
    <t>3401-0539</t>
  </si>
  <si>
    <t>3401-0540</t>
  </si>
  <si>
    <t>3401-0541</t>
  </si>
  <si>
    <t>3401-0542</t>
  </si>
  <si>
    <t>3401-0543</t>
  </si>
  <si>
    <t>3401-0544</t>
  </si>
  <si>
    <t>3401-0545</t>
  </si>
  <si>
    <t>3401-0546</t>
  </si>
  <si>
    <t>3401-0547</t>
  </si>
  <si>
    <t>3401-0548</t>
  </si>
  <si>
    <t>3401-0549</t>
  </si>
  <si>
    <t>3401-0582</t>
  </si>
  <si>
    <t>3401-0583</t>
  </si>
  <si>
    <t>3401-0584</t>
  </si>
  <si>
    <t>3401-0585</t>
  </si>
  <si>
    <t>3401-0586</t>
  </si>
  <si>
    <t>3401-0587</t>
  </si>
  <si>
    <t>3401-0588</t>
  </si>
  <si>
    <t>3401-0589</t>
  </si>
  <si>
    <t>3401-0590</t>
  </si>
  <si>
    <t>3401-0591</t>
  </si>
  <si>
    <t>3401-0592</t>
  </si>
  <si>
    <t>3401-0593</t>
  </si>
  <si>
    <t>3401-0594</t>
  </si>
  <si>
    <t>3401-0625</t>
  </si>
  <si>
    <t>3401-0626</t>
  </si>
  <si>
    <t>3401-0627</t>
  </si>
  <si>
    <t>3401-0628</t>
  </si>
  <si>
    <t>3401-0629</t>
  </si>
  <si>
    <t>3401-0630</t>
  </si>
  <si>
    <t>3401-0631</t>
  </si>
  <si>
    <t>3401-0632</t>
  </si>
  <si>
    <t>3401-0633</t>
  </si>
  <si>
    <t>3401-0699</t>
  </si>
  <si>
    <t>3401-0700</t>
  </si>
  <si>
    <t>3401-0701</t>
  </si>
  <si>
    <t>3401-0702</t>
  </si>
  <si>
    <t>3401-0703</t>
  </si>
  <si>
    <t>3401-0704</t>
  </si>
  <si>
    <t>3401-0705</t>
  </si>
  <si>
    <t>3401-0706</t>
  </si>
  <si>
    <t>3401-0724</t>
  </si>
  <si>
    <t>3401-0725</t>
  </si>
  <si>
    <t>3401-0726</t>
  </si>
  <si>
    <t>3401-0727</t>
  </si>
  <si>
    <t>3401-0728</t>
  </si>
  <si>
    <t>3401-0729</t>
  </si>
  <si>
    <t>3401-0730</t>
  </si>
  <si>
    <t>3401-0731</t>
  </si>
  <si>
    <t>3401-0732</t>
  </si>
  <si>
    <t>3401-0974</t>
  </si>
  <si>
    <t>3401-0975</t>
  </si>
  <si>
    <t>3401-0976</t>
  </si>
  <si>
    <t>3401-0977</t>
  </si>
  <si>
    <t>3401-0978</t>
  </si>
  <si>
    <t>3401-0979</t>
  </si>
  <si>
    <t>3401-0980</t>
  </si>
  <si>
    <t>3401-0981</t>
  </si>
  <si>
    <t>3401-0982</t>
  </si>
  <si>
    <t>3401-0983</t>
  </si>
  <si>
    <t>3402-0375</t>
  </si>
  <si>
    <t>3402-0376</t>
  </si>
  <si>
    <t>3402-0377</t>
  </si>
  <si>
    <t>3402-0378</t>
  </si>
  <si>
    <t>3402-0379</t>
  </si>
  <si>
    <t>3402-0380</t>
  </si>
  <si>
    <t>3402-0381</t>
  </si>
  <si>
    <t>3402-0409</t>
  </si>
  <si>
    <t>3402-0410</t>
  </si>
  <si>
    <t>3402-0411</t>
  </si>
  <si>
    <t>3402-0412</t>
  </si>
  <si>
    <t>3402-0413</t>
  </si>
  <si>
    <t>3402-0414</t>
  </si>
  <si>
    <t>3402-0415</t>
  </si>
  <si>
    <t>3402-0416</t>
  </si>
  <si>
    <t>3402-0417</t>
  </si>
  <si>
    <t>3402-0418</t>
  </si>
  <si>
    <t>3402-0419</t>
  </si>
  <si>
    <t>3402-0420</t>
  </si>
  <si>
    <t>3402-0421</t>
  </si>
  <si>
    <t>3402-0422</t>
  </si>
  <si>
    <t>3402-0423</t>
  </si>
  <si>
    <t>3402-0459</t>
  </si>
  <si>
    <t>3402-0460</t>
  </si>
  <si>
    <t>3402-0461</t>
  </si>
  <si>
    <t>3402-0462</t>
  </si>
  <si>
    <t>3402-0463</t>
  </si>
  <si>
    <t>3402-0464</t>
  </si>
  <si>
    <t>3404-0915</t>
  </si>
  <si>
    <t>3404-0916</t>
  </si>
  <si>
    <t>3404-0917</t>
  </si>
  <si>
    <t>3404-0918</t>
  </si>
  <si>
    <t>3404-0919</t>
  </si>
  <si>
    <t>3404-0920</t>
  </si>
  <si>
    <t>3404-0921</t>
  </si>
  <si>
    <t>3404-0922</t>
  </si>
  <si>
    <t>3404-0923</t>
  </si>
  <si>
    <t>3404-0924</t>
  </si>
  <si>
    <t>3404-0925</t>
  </si>
  <si>
    <t>3404-0926</t>
  </si>
  <si>
    <t>3404-0927</t>
  </si>
  <si>
    <t>3404-0928</t>
  </si>
  <si>
    <t>3404-0929</t>
  </si>
  <si>
    <t>3404-0930</t>
  </si>
  <si>
    <t>3404-0931</t>
  </si>
  <si>
    <t>3404-0932</t>
  </si>
  <si>
    <t>3404-0933</t>
  </si>
  <si>
    <t>3404-0934</t>
  </si>
  <si>
    <t>3404-0935</t>
  </si>
  <si>
    <t>3404-0936</t>
  </si>
  <si>
    <t>3404-0937</t>
  </si>
  <si>
    <t>3404-0938</t>
  </si>
  <si>
    <t>3404-0939</t>
  </si>
  <si>
    <t>3404-0940</t>
  </si>
  <si>
    <t>3404-0941</t>
  </si>
  <si>
    <t>3404-0942</t>
  </si>
  <si>
    <t>3404-0943</t>
  </si>
  <si>
    <t>3404-0944</t>
  </si>
  <si>
    <t>3404-0945</t>
  </si>
  <si>
    <t>3404-0946</t>
  </si>
  <si>
    <t>3404-0947</t>
  </si>
  <si>
    <t>3404-0948</t>
  </si>
  <si>
    <t>3404-0949</t>
  </si>
  <si>
    <t>3404-0950</t>
  </si>
  <si>
    <t>3404-0951</t>
  </si>
  <si>
    <t>3404-0952</t>
  </si>
  <si>
    <t>3404-0953</t>
  </si>
  <si>
    <t>3404-0954</t>
  </si>
  <si>
    <t>3404-1034</t>
  </si>
  <si>
    <t>3404-1035</t>
  </si>
  <si>
    <t>3404-1036</t>
  </si>
  <si>
    <t>3404-1037</t>
  </si>
  <si>
    <t>3404-1038</t>
  </si>
  <si>
    <t>3404-1039</t>
  </si>
  <si>
    <t>3404-1040</t>
  </si>
  <si>
    <t>3404-1107</t>
  </si>
  <si>
    <t>3404-1108</t>
  </si>
  <si>
    <t>3404-1109</t>
  </si>
  <si>
    <t>3404-1110</t>
  </si>
  <si>
    <t>3404-1111</t>
  </si>
  <si>
    <t>3404-1112</t>
  </si>
  <si>
    <t>3404-1113</t>
  </si>
  <si>
    <t>3404-1114</t>
  </si>
  <si>
    <t>3404-1115</t>
  </si>
  <si>
    <t>3404-1116</t>
  </si>
  <si>
    <t>3404-1117</t>
  </si>
  <si>
    <t>3404-1118</t>
  </si>
  <si>
    <t>3404-1119</t>
  </si>
  <si>
    <t>3404-1120</t>
  </si>
  <si>
    <t>3404-1121</t>
  </si>
  <si>
    <t>3404-1122</t>
  </si>
  <si>
    <t>3404-1123</t>
  </si>
  <si>
    <t>3404-1124</t>
  </si>
  <si>
    <t>3404-1125</t>
  </si>
  <si>
    <t>3404-1126</t>
  </si>
  <si>
    <t>3404-1127</t>
  </si>
  <si>
    <t>3404-1128</t>
  </si>
  <si>
    <t>3404-1129</t>
  </si>
  <si>
    <t>3404-1130</t>
  </si>
  <si>
    <t>3404-1131</t>
  </si>
  <si>
    <t>3404-1132</t>
  </si>
  <si>
    <t>3404-1133</t>
  </si>
  <si>
    <t>3404-1134</t>
  </si>
  <si>
    <t>3404-1135</t>
  </si>
  <si>
    <t>3404-1136</t>
  </si>
  <si>
    <t>3404-1137</t>
  </si>
  <si>
    <t>3404-1138</t>
  </si>
  <si>
    <t>3404-1139</t>
  </si>
  <si>
    <t>3404-1140</t>
  </si>
  <si>
    <t>3404-1141</t>
  </si>
  <si>
    <t>3404-1142</t>
  </si>
  <si>
    <t>3404-1143</t>
  </si>
  <si>
    <t>3404-1144</t>
  </si>
  <si>
    <t>3404-1145</t>
  </si>
  <si>
    <t>3404-1146</t>
  </si>
  <si>
    <t>3404-1147</t>
  </si>
  <si>
    <t>3404-1148</t>
  </si>
  <si>
    <t>3404-1149</t>
  </si>
  <si>
    <t>3404-1150</t>
  </si>
  <si>
    <t>3404-1151</t>
  </si>
  <si>
    <t>3404-1152</t>
  </si>
  <si>
    <t>3404-1153</t>
  </si>
  <si>
    <t>3404-1154</t>
  </si>
  <si>
    <t>3404-1155</t>
  </si>
  <si>
    <t>3404-1156</t>
  </si>
  <si>
    <t>3404-1157</t>
  </si>
  <si>
    <t>3404-1158</t>
  </si>
  <si>
    <t>3404-1159</t>
  </si>
  <si>
    <t>3404-1160</t>
  </si>
  <si>
    <t>3404-1161</t>
  </si>
  <si>
    <t>3404-1162</t>
  </si>
  <si>
    <t>3404-1163</t>
  </si>
  <si>
    <t>3404-1164</t>
  </si>
  <si>
    <t>3404-1165</t>
  </si>
  <si>
    <t>3404-1166</t>
  </si>
  <si>
    <t>3404-1167</t>
  </si>
  <si>
    <t>3404-1168</t>
  </si>
  <si>
    <t>3404-1169</t>
  </si>
  <si>
    <t>3404-1170</t>
  </si>
  <si>
    <t>3404-1171</t>
  </si>
  <si>
    <t>3404-1172</t>
  </si>
  <si>
    <t>3404-1173</t>
  </si>
  <si>
    <t>3404-1174</t>
  </si>
  <si>
    <t>3404-1175</t>
  </si>
  <si>
    <t>3404-1176</t>
  </si>
  <si>
    <t>3404-1177</t>
  </si>
  <si>
    <t>3404-1178</t>
  </si>
  <si>
    <t>3404-1179</t>
  </si>
  <si>
    <t>3404-1180</t>
  </si>
  <si>
    <t>3404-1181</t>
  </si>
  <si>
    <t>3404-1182</t>
  </si>
  <si>
    <t>3404-1183</t>
  </si>
  <si>
    <t>3404-1184</t>
  </si>
  <si>
    <t>3404-1185</t>
  </si>
  <si>
    <t>3404-1186</t>
  </si>
  <si>
    <t>3404-1187</t>
  </si>
  <si>
    <t>3404-1188</t>
  </si>
  <si>
    <t>3404-1189</t>
  </si>
  <si>
    <t>3404-1190</t>
  </si>
  <si>
    <t>3404-1191</t>
  </si>
  <si>
    <t>3404-1192</t>
  </si>
  <si>
    <t>3404-1193</t>
  </si>
  <si>
    <t>3404-1194</t>
  </si>
  <si>
    <t>3404-1195</t>
  </si>
  <si>
    <t>3404-1196</t>
  </si>
  <si>
    <t>3404-1197</t>
  </si>
  <si>
    <t>3404-1198</t>
  </si>
  <si>
    <t>3404-1199</t>
  </si>
  <si>
    <t>3404-1200</t>
  </si>
  <si>
    <t>3404-1201</t>
  </si>
  <si>
    <t>3404-1202</t>
  </si>
  <si>
    <t>3404-1203</t>
  </si>
  <si>
    <t>3404-1204</t>
  </si>
  <si>
    <t>3404-1205</t>
  </si>
  <si>
    <t>3404-1206</t>
  </si>
  <si>
    <t>3404-1207</t>
  </si>
  <si>
    <t>3404-1208</t>
  </si>
  <si>
    <t>3404-1209</t>
  </si>
  <si>
    <t>3404-1210</t>
  </si>
  <si>
    <t>3404-1211</t>
  </si>
  <si>
    <t>3404-1212</t>
  </si>
  <si>
    <t>3404-1213</t>
  </si>
  <si>
    <t>3404-1214</t>
  </si>
  <si>
    <t>3404-1215</t>
  </si>
  <si>
    <t>3404-1265</t>
  </si>
  <si>
    <t>3404-1266</t>
  </si>
  <si>
    <t>3404-1267</t>
  </si>
  <si>
    <t>3404-1268</t>
  </si>
  <si>
    <t>3404-1269</t>
  </si>
  <si>
    <t>3404-1270</t>
  </si>
  <si>
    <t>3404-1271</t>
  </si>
  <si>
    <t>3404-1272</t>
  </si>
  <si>
    <t>3404-1273</t>
  </si>
  <si>
    <t>3404-1281</t>
  </si>
  <si>
    <t>3404-1282</t>
  </si>
  <si>
    <t>3404-1283</t>
  </si>
  <si>
    <t>3404-1284</t>
  </si>
  <si>
    <t>3404-1285</t>
  </si>
  <si>
    <t>3404-1286</t>
  </si>
  <si>
    <t>3404-1287</t>
  </si>
  <si>
    <t>3404-1288</t>
  </si>
  <si>
    <t>3404-1289</t>
  </si>
  <si>
    <t>3404-1290</t>
  </si>
  <si>
    <t>3404-1291</t>
  </si>
  <si>
    <t>3404-1292</t>
  </si>
  <si>
    <t>3404-1293</t>
  </si>
  <si>
    <t>3404-1313</t>
  </si>
  <si>
    <t>3404-1314</t>
  </si>
  <si>
    <t>3404-1315</t>
  </si>
  <si>
    <t>3404-1316</t>
  </si>
  <si>
    <t>3404-1317</t>
  </si>
  <si>
    <t>3404-1318</t>
  </si>
  <si>
    <t>3404-1319</t>
  </si>
  <si>
    <t>3404-1320</t>
  </si>
  <si>
    <t>3404-1321</t>
  </si>
  <si>
    <t>3404-1322</t>
  </si>
  <si>
    <t>3404-1323</t>
  </si>
  <si>
    <t>3404-1324</t>
  </si>
  <si>
    <t>3404-1325</t>
  </si>
  <si>
    <t>3404-1326</t>
  </si>
  <si>
    <t>3404-1327</t>
  </si>
  <si>
    <t>3404-1328</t>
  </si>
  <si>
    <t>3404-1329</t>
  </si>
  <si>
    <t>3404-1330</t>
  </si>
  <si>
    <t>3404-1331</t>
  </si>
  <si>
    <t>3404-1332</t>
  </si>
  <si>
    <t>3404-1333</t>
  </si>
  <si>
    <t>3404-1334</t>
  </si>
  <si>
    <t>3404-1335</t>
  </si>
  <si>
    <t>3404-1336</t>
  </si>
  <si>
    <t>3404-1337</t>
  </si>
  <si>
    <t>3404-1338</t>
  </si>
  <si>
    <t>3404-1339</t>
  </si>
  <si>
    <t>3404-1340</t>
  </si>
  <si>
    <t>3404-1341</t>
  </si>
  <si>
    <t>3404-1342</t>
  </si>
  <si>
    <t>3404-1384</t>
  </si>
  <si>
    <t>3404-1385</t>
  </si>
  <si>
    <t>3404-1386</t>
  </si>
  <si>
    <t>3404-1387</t>
  </si>
  <si>
    <t>3404-1388</t>
  </si>
  <si>
    <t>3404-1389</t>
  </si>
  <si>
    <t>3404-1390</t>
  </si>
  <si>
    <t>3404-1391</t>
  </si>
  <si>
    <t>3404-1392</t>
  </si>
  <si>
    <t>3404-1393</t>
  </si>
  <si>
    <t>3404-1394</t>
  </si>
  <si>
    <t>3404-1395</t>
  </si>
  <si>
    <t>3404-1396</t>
  </si>
  <si>
    <t>3404-1397</t>
  </si>
  <si>
    <t>3404-1414</t>
  </si>
  <si>
    <t>3404-1415</t>
  </si>
  <si>
    <t>3404-1416</t>
  </si>
  <si>
    <t>3404-1417</t>
  </si>
  <si>
    <t>3404-1418</t>
  </si>
  <si>
    <t>3404-1419</t>
  </si>
  <si>
    <t>3404-1420</t>
  </si>
  <si>
    <t>3404-1421</t>
  </si>
  <si>
    <t>3404-1422</t>
  </si>
  <si>
    <t>3404-1423</t>
  </si>
  <si>
    <t>3404-1424</t>
  </si>
  <si>
    <t>3404-1425</t>
  </si>
  <si>
    <t>3404-1426</t>
  </si>
  <si>
    <t>3404-1427</t>
  </si>
  <si>
    <t>3404-1428</t>
  </si>
  <si>
    <t>3404-1429</t>
  </si>
  <si>
    <t>3404-1430</t>
  </si>
  <si>
    <t>3404-1431</t>
  </si>
  <si>
    <t>3404-1432</t>
  </si>
  <si>
    <t>3404-1433</t>
  </si>
  <si>
    <t>3404-1434</t>
  </si>
  <si>
    <t>3404-1435</t>
  </si>
  <si>
    <t>3404-1436</t>
  </si>
  <si>
    <t>3404-1546</t>
  </si>
  <si>
    <t>3404-1547</t>
  </si>
  <si>
    <t>3404-1548</t>
  </si>
  <si>
    <t>3404-1549</t>
  </si>
  <si>
    <t>3404-1550</t>
  </si>
  <si>
    <t>3404-1551</t>
  </si>
  <si>
    <t>3404-1552</t>
  </si>
  <si>
    <t>3404-1553</t>
  </si>
  <si>
    <t>3404-1554</t>
  </si>
  <si>
    <t>3404-1555</t>
  </si>
  <si>
    <t>3404-1556</t>
  </si>
  <si>
    <t>3404-1557</t>
  </si>
  <si>
    <t>3404-1558</t>
  </si>
  <si>
    <t>3404-1559</t>
  </si>
  <si>
    <t>3404-1560</t>
  </si>
  <si>
    <t>3404-1561</t>
  </si>
  <si>
    <t>3404-1562</t>
  </si>
  <si>
    <t>3404-1563</t>
  </si>
  <si>
    <t>3404-1564</t>
  </si>
  <si>
    <t>3404-1565</t>
  </si>
  <si>
    <t>3404-1566</t>
  </si>
  <si>
    <t>3404-1567</t>
  </si>
  <si>
    <t>3404-1568</t>
  </si>
  <si>
    <t>3404-1569</t>
  </si>
  <si>
    <t>3404-1570</t>
  </si>
  <si>
    <t>3404-1571</t>
  </si>
  <si>
    <t>3404-1572</t>
  </si>
  <si>
    <t>3404-1573</t>
  </si>
  <si>
    <t>3404-1574</t>
  </si>
  <si>
    <t>3404-1575</t>
  </si>
  <si>
    <t>3404-1576</t>
  </si>
  <si>
    <t>3404-1577</t>
  </si>
  <si>
    <t>3404-1578</t>
  </si>
  <si>
    <t>3404-1657</t>
  </si>
  <si>
    <t>3404-1658</t>
  </si>
  <si>
    <t>3404-1659</t>
  </si>
  <si>
    <t>3404-1660</t>
  </si>
  <si>
    <t>3404-1661</t>
  </si>
  <si>
    <t>3404-1662</t>
  </si>
  <si>
    <t>3404-1663</t>
  </si>
  <si>
    <t>3405-1216</t>
  </si>
  <si>
    <t>3405-1217</t>
  </si>
  <si>
    <t>3405-1218</t>
  </si>
  <si>
    <t>3405-1219</t>
  </si>
  <si>
    <t>3405-1220</t>
  </si>
  <si>
    <t>3405-1221</t>
  </si>
  <si>
    <t>3405-1222</t>
  </si>
  <si>
    <t>3405-1223</t>
  </si>
  <si>
    <t>3405-1224</t>
  </si>
  <si>
    <t>3405-1225</t>
  </si>
  <si>
    <t>3405-1226</t>
  </si>
  <si>
    <t>3405-1227</t>
  </si>
  <si>
    <t>3405-1228</t>
  </si>
  <si>
    <t>3405-1229</t>
  </si>
  <si>
    <t>3405-1230</t>
  </si>
  <si>
    <t>3405-1231</t>
  </si>
  <si>
    <t>3405-1232</t>
  </si>
  <si>
    <t>3405-1233</t>
  </si>
  <si>
    <t>3405-1234</t>
  </si>
  <si>
    <t>3405-1235</t>
  </si>
  <si>
    <t>3405-1236</t>
  </si>
  <si>
    <t>3405-1237</t>
  </si>
  <si>
    <t>3405-1238</t>
  </si>
  <si>
    <t>3405-1239</t>
  </si>
  <si>
    <t>3405-1240</t>
  </si>
  <si>
    <t>3405-1241</t>
  </si>
  <si>
    <t>3405-1242</t>
  </si>
  <si>
    <t>3405-1243</t>
  </si>
  <si>
    <t>3405-1396</t>
  </si>
  <si>
    <t>3405-1397</t>
  </si>
  <si>
    <t>3405-1398</t>
  </si>
  <si>
    <t>3405-1399</t>
  </si>
  <si>
    <t>3405-1400</t>
  </si>
  <si>
    <t>3405-1401</t>
  </si>
  <si>
    <t>3405-1402</t>
  </si>
  <si>
    <t>3405-1403</t>
  </si>
  <si>
    <t>3405-1652</t>
  </si>
  <si>
    <t>3405-1653</t>
  </si>
  <si>
    <t>3405-1654</t>
  </si>
  <si>
    <t>3405-1655</t>
  </si>
  <si>
    <t>3405-1656</t>
  </si>
  <si>
    <t>3405-1657</t>
  </si>
  <si>
    <t>3405-1658</t>
  </si>
  <si>
    <t>3405-1659</t>
  </si>
  <si>
    <t>3405-1660</t>
  </si>
  <si>
    <t>3405-1661</t>
  </si>
  <si>
    <t>3405-1662</t>
  </si>
  <si>
    <t>3405-1663</t>
  </si>
  <si>
    <t>3405-1664</t>
  </si>
  <si>
    <t>3405-1665</t>
  </si>
  <si>
    <t>3405-1666</t>
  </si>
  <si>
    <t>3405-1667</t>
  </si>
  <si>
    <t>3405-1668</t>
  </si>
  <si>
    <t>3405-1669</t>
  </si>
  <si>
    <t>3405-1670</t>
  </si>
  <si>
    <t>3405-1671</t>
  </si>
  <si>
    <t>3405-1672</t>
  </si>
  <si>
    <t>3405-1673</t>
  </si>
  <si>
    <t>3405-1674</t>
  </si>
  <si>
    <t>3405-1675</t>
  </si>
  <si>
    <t>3405-1676</t>
  </si>
  <si>
    <t>3405-1677</t>
  </si>
  <si>
    <t>3405-1678</t>
  </si>
  <si>
    <t>3405-1679</t>
  </si>
  <si>
    <t>3405-1680</t>
  </si>
  <si>
    <t>3405-1681</t>
  </si>
  <si>
    <t>3405-1682</t>
  </si>
  <si>
    <t>3405-1683</t>
  </si>
  <si>
    <t>3405-1684</t>
  </si>
  <si>
    <t>3405-1685</t>
  </si>
  <si>
    <t>3405-1752</t>
  </si>
  <si>
    <t>3405-1753</t>
  </si>
  <si>
    <t>3405-1754</t>
  </si>
  <si>
    <t>3405-1755</t>
  </si>
  <si>
    <t>3405-1756</t>
  </si>
  <si>
    <t>3405-1757</t>
  </si>
  <si>
    <t>3405-1758</t>
  </si>
  <si>
    <t>3405-1759</t>
  </si>
  <si>
    <t>3405-1760</t>
  </si>
  <si>
    <t>3405-1761</t>
  </si>
  <si>
    <t>3405-1762</t>
  </si>
  <si>
    <t>3405-1763</t>
  </si>
  <si>
    <t>3405-1764</t>
  </si>
  <si>
    <t>3405-1765</t>
  </si>
  <si>
    <t>3405-1766</t>
  </si>
  <si>
    <t>3405-1767</t>
  </si>
  <si>
    <t>3405-1768</t>
  </si>
  <si>
    <t>3405-1769</t>
  </si>
  <si>
    <t>3405-1770</t>
  </si>
  <si>
    <t>3405-1771</t>
  </si>
  <si>
    <t>3405-1772</t>
  </si>
  <si>
    <t>3405-1773</t>
  </si>
  <si>
    <t>3405-1774</t>
  </si>
  <si>
    <t>3405-1775</t>
  </si>
  <si>
    <t>3405-1776</t>
  </si>
  <si>
    <t>3405-1777</t>
  </si>
  <si>
    <t>3405-1778</t>
  </si>
  <si>
    <t>3405-1779</t>
  </si>
  <si>
    <t>3405-1780</t>
  </si>
  <si>
    <t>3405-1781</t>
  </si>
  <si>
    <t>3405-1782</t>
  </si>
  <si>
    <t>3405-1783</t>
  </si>
  <si>
    <t>3405-1784</t>
  </si>
  <si>
    <t>3405-1785</t>
  </si>
  <si>
    <t>3405-1786</t>
  </si>
  <si>
    <t>3405-1787</t>
  </si>
  <si>
    <t>3405-1788</t>
  </si>
  <si>
    <t>3405-1789</t>
  </si>
  <si>
    <t>3405-1790</t>
  </si>
  <si>
    <t>3405-1791</t>
  </si>
  <si>
    <t>3405-1792</t>
  </si>
  <si>
    <t>3405-1793</t>
  </si>
  <si>
    <t>3405-1794</t>
  </si>
  <si>
    <t>3405-1795</t>
  </si>
  <si>
    <t>3405-1796</t>
  </si>
  <si>
    <t>3405-1797</t>
  </si>
  <si>
    <t>3405-1798</t>
  </si>
  <si>
    <t>3405-1799</t>
  </si>
  <si>
    <t>3405-1800</t>
  </si>
  <si>
    <t>3405-1801</t>
  </si>
  <si>
    <t>3405-1802</t>
  </si>
  <si>
    <t>3405-1803</t>
  </si>
  <si>
    <t>3405-1804</t>
  </si>
  <si>
    <t>3405-1805</t>
  </si>
  <si>
    <t>3405-1806</t>
  </si>
  <si>
    <t>3405-1807</t>
  </si>
  <si>
    <t>3405-1808</t>
  </si>
  <si>
    <t>3405-1809</t>
  </si>
  <si>
    <t>3405-1810</t>
  </si>
  <si>
    <t>3405-1811</t>
  </si>
  <si>
    <t>3405-1812</t>
  </si>
  <si>
    <t>3405-1813</t>
  </si>
  <si>
    <t>3405-1814</t>
  </si>
  <si>
    <t>3405-1815</t>
  </si>
  <si>
    <t>3405-1816</t>
  </si>
  <si>
    <t>3405-1817</t>
  </si>
  <si>
    <t>3405-1818</t>
  </si>
  <si>
    <t>3405-1819</t>
  </si>
  <si>
    <t>3405-1913</t>
  </si>
  <si>
    <t>3405-1914</t>
  </si>
  <si>
    <t>3405-1915</t>
  </si>
  <si>
    <t>3405-1916</t>
  </si>
  <si>
    <t>3405-1917</t>
  </si>
  <si>
    <t>3405-1918</t>
  </si>
  <si>
    <t>3405-1919</t>
  </si>
  <si>
    <t>3405-1920</t>
  </si>
  <si>
    <t>3405-1921</t>
  </si>
  <si>
    <t>3405-1922</t>
  </si>
  <si>
    <t>3405-1923</t>
  </si>
  <si>
    <t>3405-1924</t>
  </si>
  <si>
    <t>3405-1925</t>
  </si>
  <si>
    <t>3405-1926</t>
  </si>
  <si>
    <t>3405-1927</t>
  </si>
  <si>
    <t>3405-1928</t>
  </si>
  <si>
    <t>3405-1929</t>
  </si>
  <si>
    <t>3405-1930</t>
  </si>
  <si>
    <t>3405-1931</t>
  </si>
  <si>
    <t>3405-1932</t>
  </si>
  <si>
    <t>3405-1933</t>
  </si>
  <si>
    <t>3405-1934</t>
  </si>
  <si>
    <t>3405-1935</t>
  </si>
  <si>
    <t>3405-1936</t>
  </si>
  <si>
    <t>3405-1937</t>
  </si>
  <si>
    <t>3405-1938</t>
  </si>
  <si>
    <t>3405-1939</t>
  </si>
  <si>
    <t>3405-1940</t>
  </si>
  <si>
    <t>3405-1941</t>
  </si>
  <si>
    <t>3405-1942</t>
  </si>
  <si>
    <t>3405-1943</t>
  </si>
  <si>
    <t>3405-1944</t>
  </si>
  <si>
    <t>3405-1945</t>
  </si>
  <si>
    <t>3405-1946</t>
  </si>
  <si>
    <t>3405-1947</t>
  </si>
  <si>
    <t>3405-1948</t>
  </si>
  <si>
    <t>3405-1949</t>
  </si>
  <si>
    <t>3405-1950</t>
  </si>
  <si>
    <t>3405-1951</t>
  </si>
  <si>
    <t>3405-1952</t>
  </si>
  <si>
    <t>3405-1953</t>
  </si>
  <si>
    <t>3405-1961</t>
  </si>
  <si>
    <t>3405-1962</t>
  </si>
  <si>
    <t>3405-1963</t>
  </si>
  <si>
    <t>3405-1964</t>
  </si>
  <si>
    <t>3405-1965</t>
  </si>
  <si>
    <t>3405-1966</t>
  </si>
  <si>
    <t>3405-1967</t>
  </si>
  <si>
    <t>3405-1968</t>
  </si>
  <si>
    <t>3405-1969</t>
  </si>
  <si>
    <t>3405-1970</t>
  </si>
  <si>
    <t>3405-1971</t>
  </si>
  <si>
    <t>3405-1972</t>
  </si>
  <si>
    <t>3405-1973</t>
  </si>
  <si>
    <t>3405-1974</t>
  </si>
  <si>
    <t>3405-1975</t>
  </si>
  <si>
    <t>3405-1976</t>
  </si>
  <si>
    <t>3405-1977</t>
  </si>
  <si>
    <t>3405-1978</t>
  </si>
  <si>
    <t>3405-1979</t>
  </si>
  <si>
    <t>3405-1980</t>
  </si>
  <si>
    <t>3405-1981</t>
  </si>
  <si>
    <t>3405-1982</t>
  </si>
  <si>
    <t>3405-1983</t>
  </si>
  <si>
    <t>3405-1984</t>
  </si>
  <si>
    <t>3405-1985</t>
  </si>
  <si>
    <t>3405-1986</t>
  </si>
  <si>
    <t>3405-1987</t>
  </si>
  <si>
    <t>3405-1988</t>
  </si>
  <si>
    <t>3405-1989</t>
  </si>
  <si>
    <t>3405-1990</t>
  </si>
  <si>
    <t>3405-1991</t>
  </si>
  <si>
    <t>3405-1992</t>
  </si>
  <si>
    <t>3405-1993</t>
  </si>
  <si>
    <t>3405-1994</t>
  </si>
  <si>
    <t>3405-1995</t>
  </si>
  <si>
    <t>3405-1996</t>
  </si>
  <si>
    <t>3405-1997</t>
  </si>
  <si>
    <t>3405-1998</t>
  </si>
  <si>
    <t>3405-1999</t>
  </si>
  <si>
    <t>3405-2000</t>
  </si>
  <si>
    <t>3405-2001</t>
  </si>
  <si>
    <t>3405-2002</t>
  </si>
  <si>
    <t>3405-2003</t>
  </si>
  <si>
    <t>3405-2004</t>
  </si>
  <si>
    <t>3405-2005</t>
  </si>
  <si>
    <t>3405-2006</t>
  </si>
  <si>
    <t>3405-2007</t>
  </si>
  <si>
    <t>3405-2008</t>
  </si>
  <si>
    <t>3405-2009</t>
  </si>
  <si>
    <t>3405-2010</t>
  </si>
  <si>
    <t>3405-2011</t>
  </si>
  <si>
    <t>3405-2012</t>
  </si>
  <si>
    <t>3405-2013</t>
  </si>
  <si>
    <t>3405-2014</t>
  </si>
  <si>
    <t>3405-2015</t>
  </si>
  <si>
    <t>3405-2016</t>
  </si>
  <si>
    <t>3405-2017</t>
  </si>
  <si>
    <t>3405-2018</t>
  </si>
  <si>
    <t>3405-2019</t>
  </si>
  <si>
    <t>3405-2020</t>
  </si>
  <si>
    <t>3405-2021</t>
  </si>
  <si>
    <t>3405-2022</t>
  </si>
  <si>
    <t>3405-2023</t>
  </si>
  <si>
    <t>3405-2024</t>
  </si>
  <si>
    <t>3405-2025</t>
  </si>
  <si>
    <t>3405-2026</t>
  </si>
  <si>
    <t>3405-2027</t>
  </si>
  <si>
    <t>3405-2028</t>
  </si>
  <si>
    <t>3405-2029</t>
  </si>
  <si>
    <t>3405-2030</t>
  </si>
  <si>
    <t>3405-2031</t>
  </si>
  <si>
    <t>3405-2032</t>
  </si>
  <si>
    <t>3405-2033</t>
  </si>
  <si>
    <t>3405-2034</t>
  </si>
  <si>
    <t>3405-2035</t>
  </si>
  <si>
    <t>3405-2036</t>
  </si>
  <si>
    <t>3405-2037</t>
  </si>
  <si>
    <t>3405-2038</t>
  </si>
  <si>
    <t>3405-2039</t>
  </si>
  <si>
    <t>3405-2040</t>
  </si>
  <si>
    <t>3405-2041</t>
  </si>
  <si>
    <t>3405-2042</t>
  </si>
  <si>
    <t>3405-2043</t>
  </si>
  <si>
    <t>3405-2044</t>
  </si>
  <si>
    <t>3405-2045</t>
  </si>
  <si>
    <t>3405-2046</t>
  </si>
  <si>
    <t>3405-2047</t>
  </si>
  <si>
    <t>3405-2048</t>
  </si>
  <si>
    <t>3405-2049</t>
  </si>
  <si>
    <t>3405-2050</t>
  </si>
  <si>
    <t>3405-2051</t>
  </si>
  <si>
    <t>3405-2052</t>
  </si>
  <si>
    <t>3405-2053</t>
  </si>
  <si>
    <t>3405-2054</t>
  </si>
  <si>
    <t>3405-2055</t>
  </si>
  <si>
    <t>3405-2056</t>
  </si>
  <si>
    <t>3405-2057</t>
  </si>
  <si>
    <t>3405-2058</t>
  </si>
  <si>
    <t>3405-2059</t>
  </si>
  <si>
    <t>3405-2060</t>
  </si>
  <si>
    <t>3405-2061</t>
  </si>
  <si>
    <t>3405-2062</t>
  </si>
  <si>
    <t>3405-2063</t>
  </si>
  <si>
    <t>3405-2064</t>
  </si>
  <si>
    <t>3405-2065</t>
  </si>
  <si>
    <t>3405-2066</t>
  </si>
  <si>
    <t>3405-2067</t>
  </si>
  <si>
    <t>3405-2068</t>
  </si>
  <si>
    <t>3405-2069</t>
  </si>
  <si>
    <t>3405-2070</t>
  </si>
  <si>
    <t>3405-2071</t>
  </si>
  <si>
    <t>3405-2072</t>
  </si>
  <si>
    <t>3405-2073</t>
  </si>
  <si>
    <t>3405-2074</t>
  </si>
  <si>
    <t>3405-2075</t>
  </si>
  <si>
    <t>3405-2076</t>
  </si>
  <si>
    <t>3405-2077</t>
  </si>
  <si>
    <t>3405-2078</t>
  </si>
  <si>
    <t>3405-2079</t>
  </si>
  <si>
    <t>3405-2080</t>
  </si>
  <si>
    <t>3405-2081</t>
  </si>
  <si>
    <t>3405-2082</t>
  </si>
  <si>
    <t>3405-2083</t>
  </si>
  <si>
    <t>3405-2084</t>
  </si>
  <si>
    <t>3405-2085</t>
  </si>
  <si>
    <t>3405-2086</t>
  </si>
  <si>
    <t>3405-2087</t>
  </si>
  <si>
    <t>3405-2088</t>
  </si>
  <si>
    <t>3405-2089</t>
  </si>
  <si>
    <t>3405-2090</t>
  </si>
  <si>
    <t>3405-2091</t>
  </si>
  <si>
    <t>3405-2092</t>
  </si>
  <si>
    <t>3405-2093</t>
  </si>
  <si>
    <t>3405-2094</t>
  </si>
  <si>
    <t>3405-2095</t>
  </si>
  <si>
    <t>3405-2096</t>
  </si>
  <si>
    <t>3405-2097</t>
  </si>
  <si>
    <t>3405-2098</t>
  </si>
  <si>
    <t>3405-2099</t>
  </si>
  <si>
    <t>3405-2100</t>
  </si>
  <si>
    <t>3405-2101</t>
  </si>
  <si>
    <t>3405-2102</t>
  </si>
  <si>
    <t>3405-2103</t>
  </si>
  <si>
    <t>3405-2104</t>
  </si>
  <si>
    <t>3405-2105</t>
  </si>
  <si>
    <t>3405-2106</t>
  </si>
  <si>
    <t>3405-2107</t>
  </si>
  <si>
    <t>3405-2108</t>
  </si>
  <si>
    <t>3405-2109</t>
  </si>
  <si>
    <t>3405-2110</t>
  </si>
  <si>
    <t>3405-2111</t>
  </si>
  <si>
    <t>3405-2112</t>
  </si>
  <si>
    <t>3405-2113</t>
  </si>
  <si>
    <t>3405-2114</t>
  </si>
  <si>
    <t>3405-2115</t>
  </si>
  <si>
    <t>3405-2116</t>
  </si>
  <si>
    <t>3405-2117</t>
  </si>
  <si>
    <t>3405-2118</t>
  </si>
  <si>
    <t>3405-2119</t>
  </si>
  <si>
    <t>3405-2120</t>
  </si>
  <si>
    <t>3405-2121</t>
  </si>
  <si>
    <t>3405-2122</t>
  </si>
  <si>
    <t>3405-2123</t>
  </si>
  <si>
    <t>3405-2124</t>
  </si>
  <si>
    <t>3405-2125</t>
  </si>
  <si>
    <t>3405-2126</t>
  </si>
  <si>
    <t>3405-2127</t>
  </si>
  <si>
    <t>3405-2128</t>
  </si>
  <si>
    <t>3405-2129</t>
  </si>
  <si>
    <t>3405-2130</t>
  </si>
  <si>
    <t>3405-2131</t>
  </si>
  <si>
    <t>3405-2132</t>
  </si>
  <si>
    <t>3405-2133</t>
  </si>
  <si>
    <t>3405-2134</t>
  </si>
  <si>
    <t>3405-2135</t>
  </si>
  <si>
    <t>3405-2136</t>
  </si>
  <si>
    <t>3405-2137</t>
  </si>
  <si>
    <t>3405-2138</t>
  </si>
  <si>
    <t>3405-2139</t>
  </si>
  <si>
    <t>3405-2140</t>
  </si>
  <si>
    <t>3405-2141</t>
  </si>
  <si>
    <t>3405-2142</t>
  </si>
  <si>
    <t>3405-2143</t>
  </si>
  <si>
    <t>3405-2144</t>
  </si>
  <si>
    <t>3405-2145</t>
  </si>
  <si>
    <t>3405-2146</t>
  </si>
  <si>
    <t>3405-2147</t>
  </si>
  <si>
    <t>3405-2148</t>
  </si>
  <si>
    <t>3405-2149</t>
  </si>
  <si>
    <t>3405-2150</t>
  </si>
  <si>
    <t>3405-2151</t>
  </si>
  <si>
    <t>3405-2152</t>
  </si>
  <si>
    <t>3405-2153</t>
  </si>
  <si>
    <t>3405-2154</t>
  </si>
  <si>
    <t>3405-2155</t>
  </si>
  <si>
    <t>3405-2156</t>
  </si>
  <si>
    <t>3405-2157</t>
  </si>
  <si>
    <t>3405-2158</t>
  </si>
  <si>
    <t>3405-2159</t>
  </si>
  <si>
    <t>3405-2160</t>
  </si>
  <si>
    <t>3405-2161</t>
  </si>
  <si>
    <t>3405-2162</t>
  </si>
  <si>
    <t>3405-2163</t>
  </si>
  <si>
    <t>3405-2164</t>
  </si>
  <si>
    <t>3405-2165</t>
  </si>
  <si>
    <t>3405-2166</t>
  </si>
  <si>
    <t>3405-2167</t>
  </si>
  <si>
    <t>3405-2168</t>
  </si>
  <si>
    <t>3405-2169</t>
  </si>
  <si>
    <t>3405-2170</t>
  </si>
  <si>
    <t>3405-2171</t>
  </si>
  <si>
    <t>3405-2172</t>
  </si>
  <si>
    <t>3405-2173</t>
  </si>
  <si>
    <t>3405-2174</t>
  </si>
  <si>
    <t>3405-2175</t>
  </si>
  <si>
    <t>3405-2176</t>
  </si>
  <si>
    <t>3405-2177</t>
  </si>
  <si>
    <t>3405-2178</t>
  </si>
  <si>
    <t>3405-2179</t>
  </si>
  <si>
    <t>3405-2180</t>
  </si>
  <si>
    <t>3405-2181</t>
  </si>
  <si>
    <t>3405-2182</t>
  </si>
  <si>
    <t>3405-2183</t>
  </si>
  <si>
    <t>3405-2184</t>
  </si>
  <si>
    <t>3405-2185</t>
  </si>
  <si>
    <t>3405-2186</t>
  </si>
  <si>
    <t>3405-2187</t>
  </si>
  <si>
    <t>3405-2188</t>
  </si>
  <si>
    <t>3405-2189</t>
  </si>
  <si>
    <t>3405-2190</t>
  </si>
  <si>
    <t>3405-2191</t>
  </si>
  <si>
    <t>3405-2192</t>
  </si>
  <si>
    <t>3405-2193</t>
  </si>
  <si>
    <t>3405-2194</t>
  </si>
  <si>
    <t>3405-2195</t>
  </si>
  <si>
    <t>3405-2196</t>
  </si>
  <si>
    <t>3405-2197</t>
  </si>
  <si>
    <t>3405-2198</t>
  </si>
  <si>
    <t>3405-2199</t>
  </si>
  <si>
    <t>3405-2200</t>
  </si>
  <si>
    <t>3405-2201</t>
  </si>
  <si>
    <t>3405-2202</t>
  </si>
  <si>
    <t>3405-2203</t>
  </si>
  <si>
    <t>3405-2204</t>
  </si>
  <si>
    <t>3405-2205</t>
  </si>
  <si>
    <t>3405-2206</t>
  </si>
  <si>
    <t>3405-2207</t>
  </si>
  <si>
    <t>3405-2208</t>
  </si>
  <si>
    <t>3405-2209</t>
  </si>
  <si>
    <t>3405-2210</t>
  </si>
  <si>
    <t>3405-2211</t>
  </si>
  <si>
    <t>3405-2212</t>
  </si>
  <si>
    <t>3405-2213</t>
  </si>
  <si>
    <t>3405-2214</t>
  </si>
  <si>
    <t>3405-2215</t>
  </si>
  <si>
    <t>3405-2216</t>
  </si>
  <si>
    <t>3405-2217</t>
  </si>
  <si>
    <t>3405-2218</t>
  </si>
  <si>
    <t>3405-2219</t>
  </si>
  <si>
    <t>3405-2220</t>
  </si>
  <si>
    <t>3405-2221</t>
  </si>
  <si>
    <t>3405-2222</t>
  </si>
  <si>
    <t>3405-2223</t>
  </si>
  <si>
    <t>3405-2224</t>
  </si>
  <si>
    <t>3405-2225</t>
  </si>
  <si>
    <t>3405-2226</t>
  </si>
  <si>
    <t>3405-2227</t>
  </si>
  <si>
    <t>3405-2228</t>
  </si>
  <si>
    <t>3405-2229</t>
  </si>
  <si>
    <t>3405-2230</t>
  </si>
  <si>
    <t>3405-2231</t>
  </si>
  <si>
    <t>3405-2232</t>
  </si>
  <si>
    <t>3405-2233</t>
  </si>
  <si>
    <t>3405-2234</t>
  </si>
  <si>
    <t>3405-2235</t>
  </si>
  <si>
    <t>3405-2236</t>
  </si>
  <si>
    <t>3405-2237</t>
  </si>
  <si>
    <t>3405-2238</t>
  </si>
  <si>
    <t>3405-2239</t>
  </si>
  <si>
    <t>3405-2240</t>
  </si>
  <si>
    <t>3405-2241</t>
  </si>
  <si>
    <t>3405-2242</t>
  </si>
  <si>
    <t>3405-2243</t>
  </si>
  <si>
    <t>3405-2244</t>
  </si>
  <si>
    <t>3405-2245</t>
  </si>
  <si>
    <t>3405-2246</t>
  </si>
  <si>
    <t>3405-2247</t>
  </si>
  <si>
    <t>3405-2248</t>
  </si>
  <si>
    <t>3405-2249</t>
  </si>
  <si>
    <t>3405-2250</t>
  </si>
  <si>
    <t>3405-2251</t>
  </si>
  <si>
    <t>3405-2252</t>
  </si>
  <si>
    <t>3405-2253</t>
  </si>
  <si>
    <t>3405-2254</t>
  </si>
  <si>
    <t>3405-2255</t>
  </si>
  <si>
    <t>3405-2256</t>
  </si>
  <si>
    <t>3405-2257</t>
  </si>
  <si>
    <t>3405-2258</t>
  </si>
  <si>
    <t>3405-2259</t>
  </si>
  <si>
    <t>3405-2260</t>
  </si>
  <si>
    <t>3405-2261</t>
  </si>
  <si>
    <t>3405-2262</t>
  </si>
  <si>
    <t>3405-2263</t>
  </si>
  <si>
    <t>3405-2264</t>
  </si>
  <si>
    <t>3405-2265</t>
  </si>
  <si>
    <t>3405-2266</t>
  </si>
  <si>
    <t>3405-2267</t>
  </si>
  <si>
    <t>3405-2268</t>
  </si>
  <si>
    <t>3405-2269</t>
  </si>
  <si>
    <t>3405-2270</t>
  </si>
  <si>
    <t>3405-2271</t>
  </si>
  <si>
    <t>3405-2272</t>
  </si>
  <si>
    <t>3405-2273</t>
  </si>
  <si>
    <t>3405-2274</t>
  </si>
  <si>
    <t>3405-2275</t>
  </si>
  <si>
    <t>3405-2276</t>
  </si>
  <si>
    <t>3405-2277</t>
  </si>
  <si>
    <t>3405-2278</t>
  </si>
  <si>
    <t>3405-2279</t>
  </si>
  <si>
    <t>3405-2280</t>
  </si>
  <si>
    <t>3405-2281</t>
  </si>
  <si>
    <t>3405-2282</t>
  </si>
  <si>
    <t>3405-2283</t>
  </si>
  <si>
    <t>3405-2284</t>
  </si>
  <si>
    <t>3405-2285</t>
  </si>
  <si>
    <t>3405-2286</t>
  </si>
  <si>
    <t>3405-2287</t>
  </si>
  <si>
    <t>3405-2288</t>
  </si>
  <si>
    <t>3405-2289</t>
  </si>
  <si>
    <t>3405-2290</t>
  </si>
  <si>
    <t>3405-2291</t>
  </si>
  <si>
    <t>3405-2292</t>
  </si>
  <si>
    <t>3405-2293</t>
  </si>
  <si>
    <t>3405-2294</t>
  </si>
  <si>
    <t>3405-2423</t>
  </si>
  <si>
    <t>3405-2424</t>
  </si>
  <si>
    <t>3405-2425</t>
  </si>
  <si>
    <t>3405-2426</t>
  </si>
  <si>
    <t>3405-2427</t>
  </si>
  <si>
    <t>3405-2428</t>
  </si>
  <si>
    <t>3405-2429</t>
  </si>
  <si>
    <t>3405-2430</t>
  </si>
  <si>
    <t>3405-2431</t>
  </si>
  <si>
    <t>3405-2432</t>
  </si>
  <si>
    <t>3405-2433</t>
  </si>
  <si>
    <t>3405-2434</t>
  </si>
  <si>
    <t>3405-2435</t>
  </si>
  <si>
    <t>3405-2436</t>
  </si>
  <si>
    <t>3405-2437</t>
  </si>
  <si>
    <t>3405-2438</t>
  </si>
  <si>
    <t>3405-2439</t>
  </si>
  <si>
    <t>3405-2440</t>
  </si>
  <si>
    <t>3405-2441</t>
  </si>
  <si>
    <t>3405-2442</t>
  </si>
  <si>
    <t>3405-2443</t>
  </si>
  <si>
    <t>3405-2444</t>
  </si>
  <si>
    <t>3405-2445</t>
  </si>
  <si>
    <t>3405-2446</t>
  </si>
  <si>
    <t>3405-2447</t>
  </si>
  <si>
    <t>3405-2448</t>
  </si>
  <si>
    <t>3405-2449</t>
  </si>
  <si>
    <t>3405-2450</t>
  </si>
  <si>
    <t>3405-2451</t>
  </si>
  <si>
    <t>3405-2452</t>
  </si>
  <si>
    <t>3405-2453</t>
  </si>
  <si>
    <t>3405-2454</t>
  </si>
  <si>
    <t>3405-2455</t>
  </si>
  <si>
    <t>3405-2456</t>
  </si>
  <si>
    <t>3405-2457</t>
  </si>
  <si>
    <t>3405-2458</t>
  </si>
  <si>
    <t>3405-2459</t>
  </si>
  <si>
    <t>3405-2460</t>
  </si>
  <si>
    <t>3405-2461</t>
  </si>
  <si>
    <t>3405-2462</t>
  </si>
  <si>
    <t>3405-2463</t>
  </si>
  <si>
    <t>3405-2464</t>
  </si>
  <si>
    <t>3405-2465</t>
  </si>
  <si>
    <t>3405-2466</t>
  </si>
  <si>
    <t>3405-2467</t>
  </si>
  <si>
    <t>3405-2468</t>
  </si>
  <si>
    <t>3405-2469</t>
  </si>
  <si>
    <t>3405-2470</t>
  </si>
  <si>
    <t>3405-2471</t>
  </si>
  <si>
    <t>3405-2472</t>
  </si>
  <si>
    <t>3405-2473</t>
  </si>
  <si>
    <t>3405-2474</t>
  </si>
  <si>
    <t>3405-2475</t>
  </si>
  <si>
    <t>3405-2476</t>
  </si>
  <si>
    <t>3405-2477</t>
  </si>
  <si>
    <t>3405-2478</t>
  </si>
  <si>
    <t>3405-2479</t>
  </si>
  <si>
    <t>3405-2480</t>
  </si>
  <si>
    <t>3405-2481</t>
  </si>
  <si>
    <t>3405-2482</t>
  </si>
  <si>
    <t>3405-2483</t>
  </si>
  <si>
    <t>3405-2484</t>
  </si>
  <si>
    <t>3405-2485</t>
  </si>
  <si>
    <t>3405-2486</t>
  </si>
  <si>
    <t>3405-2487</t>
  </si>
  <si>
    <t>3405-2488</t>
  </si>
  <si>
    <t>3405-2489</t>
  </si>
  <si>
    <t>3405-2490</t>
  </si>
  <si>
    <t>3405-2491</t>
  </si>
  <si>
    <t>3405-2492</t>
  </si>
  <si>
    <t>3405-2493</t>
  </si>
  <si>
    <t>3405-2494</t>
  </si>
  <si>
    <t>3405-2495</t>
  </si>
  <si>
    <t>3405-2496</t>
  </si>
  <si>
    <t>3405-2497</t>
  </si>
  <si>
    <t>3405-2498</t>
  </si>
  <si>
    <t>3405-2499</t>
  </si>
  <si>
    <t>3405-2500</t>
  </si>
  <si>
    <t>3405-2501</t>
  </si>
  <si>
    <t>3405-2502</t>
  </si>
  <si>
    <t>3405-2503</t>
  </si>
  <si>
    <t>3405-2504</t>
  </si>
  <si>
    <t>3405-2505</t>
  </si>
  <si>
    <t>3405-2506</t>
  </si>
  <si>
    <t>3405-2507</t>
  </si>
  <si>
    <t>3405-2508</t>
  </si>
  <si>
    <t>3405-2509</t>
  </si>
  <si>
    <t>3405-2510</t>
  </si>
  <si>
    <t>3405-2511</t>
  </si>
  <si>
    <t>3405-2512</t>
  </si>
  <si>
    <t>3405-2513</t>
  </si>
  <si>
    <t>3405-2514</t>
  </si>
  <si>
    <t>3405-2515</t>
  </si>
  <si>
    <t>3405-2516</t>
  </si>
  <si>
    <t>3405-2517</t>
  </si>
  <si>
    <t>3405-2518</t>
  </si>
  <si>
    <t>3405-2519</t>
  </si>
  <si>
    <t>3405-2520</t>
  </si>
  <si>
    <t>3405-2521</t>
  </si>
  <si>
    <t>3405-2522</t>
  </si>
  <si>
    <t>3405-2523</t>
  </si>
  <si>
    <t>3405-2524</t>
  </si>
  <si>
    <t>3405-2525</t>
  </si>
  <si>
    <t>3405-2526</t>
  </si>
  <si>
    <t>3405-2527</t>
  </si>
  <si>
    <t>3405-2528</t>
  </si>
  <si>
    <t>3405-2529</t>
  </si>
  <si>
    <t>3405-2530</t>
  </si>
  <si>
    <t>3405-2531</t>
  </si>
  <si>
    <t>3405-2532</t>
  </si>
  <si>
    <t>3405-2533</t>
  </si>
  <si>
    <t>3405-2534</t>
  </si>
  <si>
    <t>3405-2535</t>
  </si>
  <si>
    <t>3405-2536</t>
  </si>
  <si>
    <t>3405-2537</t>
  </si>
  <si>
    <t>3405-2538</t>
  </si>
  <si>
    <t>3405-2539</t>
  </si>
  <si>
    <t>3405-2540</t>
  </si>
  <si>
    <t>3405-2541</t>
  </si>
  <si>
    <t>3405-2542</t>
  </si>
  <si>
    <t>3405-2543</t>
  </si>
  <si>
    <t>3405-2544</t>
  </si>
  <si>
    <t>3405-2545</t>
  </si>
  <si>
    <t>3405-2546</t>
  </si>
  <si>
    <t>3405-2547</t>
  </si>
  <si>
    <t>3405-2548</t>
  </si>
  <si>
    <t>3405-2549</t>
  </si>
  <si>
    <t>3405-2550</t>
  </si>
  <si>
    <t>3405-2551</t>
  </si>
  <si>
    <t>3405-2552</t>
  </si>
  <si>
    <t>3405-2553</t>
  </si>
  <si>
    <t>3405-2554</t>
  </si>
  <si>
    <t>3405-2555</t>
  </si>
  <si>
    <t>3405-2556</t>
  </si>
  <si>
    <t>3405-2557</t>
  </si>
  <si>
    <t>3405-2558</t>
  </si>
  <si>
    <t>3405-2559</t>
  </si>
  <si>
    <t>3405-2560</t>
  </si>
  <si>
    <t>3405-2561</t>
  </si>
  <si>
    <t>3405-2562</t>
  </si>
  <si>
    <t>3405-2563</t>
  </si>
  <si>
    <t>3405-2740</t>
  </si>
  <si>
    <t>3405-2937</t>
  </si>
  <si>
    <t>3405-2938</t>
  </si>
  <si>
    <t>3405-2939</t>
  </si>
  <si>
    <t>3405-2940</t>
  </si>
  <si>
    <t>3405-2941</t>
  </si>
  <si>
    <t>3405-2942</t>
  </si>
  <si>
    <t>3405-2943</t>
  </si>
  <si>
    <t>3405-2944</t>
  </si>
  <si>
    <t>3405-2945</t>
  </si>
  <si>
    <t>3405-2946</t>
  </si>
  <si>
    <t>3405-2947</t>
  </si>
  <si>
    <t>3405-2948</t>
  </si>
  <si>
    <t>3405-2949</t>
  </si>
  <si>
    <t>3405-2950</t>
  </si>
  <si>
    <t>3405-2951</t>
  </si>
  <si>
    <t>3405-2952</t>
  </si>
  <si>
    <t>3405-2953</t>
  </si>
  <si>
    <t>3405-2954</t>
  </si>
  <si>
    <t>3405-2955</t>
  </si>
  <si>
    <t>3405-2956</t>
  </si>
  <si>
    <t>3405-2957</t>
  </si>
  <si>
    <t>3405-2958</t>
  </si>
  <si>
    <t>3405-2959</t>
  </si>
  <si>
    <t>3405-2960</t>
  </si>
  <si>
    <t>3405-2961</t>
  </si>
  <si>
    <t>3405-2962</t>
  </si>
  <si>
    <t>3405-2963</t>
  </si>
  <si>
    <t>3405-2964</t>
  </si>
  <si>
    <t>3405-2965</t>
  </si>
  <si>
    <t>3405-2966</t>
  </si>
  <si>
    <t>3405-2967</t>
  </si>
  <si>
    <t>3405-2968</t>
  </si>
  <si>
    <t>3405-2969</t>
  </si>
  <si>
    <t>3405-2970</t>
  </si>
  <si>
    <t>3405-2971</t>
  </si>
  <si>
    <t>3405-2972</t>
  </si>
  <si>
    <t>3405-2973</t>
  </si>
  <si>
    <t>3405-2974</t>
  </si>
  <si>
    <t>3405-2975</t>
  </si>
  <si>
    <t>3405-2976</t>
  </si>
  <si>
    <t>3405-2977</t>
  </si>
  <si>
    <t>3405-2978</t>
  </si>
  <si>
    <t>3405-2979</t>
  </si>
  <si>
    <t>3405-2980</t>
  </si>
  <si>
    <t>3405-2981</t>
  </si>
  <si>
    <t>3405-3029</t>
  </si>
  <si>
    <t>3405-3030</t>
  </si>
  <si>
    <t>3405-3031</t>
  </si>
  <si>
    <t>3405-3032</t>
  </si>
  <si>
    <t>3405-3033</t>
  </si>
  <si>
    <t>3405-3034</t>
  </si>
  <si>
    <t>3405-3035</t>
  </si>
  <si>
    <t>3405-3036</t>
  </si>
  <si>
    <t>3405-3037</t>
  </si>
  <si>
    <t>3405-3038</t>
  </si>
  <si>
    <t>3405-3039</t>
  </si>
  <si>
    <t>3405-3040</t>
  </si>
  <si>
    <t>3405-3041</t>
  </si>
  <si>
    <t>3405-3042</t>
  </si>
  <si>
    <t>3405-3043</t>
  </si>
  <si>
    <t>3410-1135</t>
  </si>
  <si>
    <t>3410-1136</t>
  </si>
  <si>
    <t>3410-1137</t>
  </si>
  <si>
    <t>3410-1138</t>
  </si>
  <si>
    <t>3410-1139</t>
  </si>
  <si>
    <t>3410-1140</t>
  </si>
  <si>
    <t>3410-1141</t>
  </si>
  <si>
    <t>3410-1142</t>
  </si>
  <si>
    <t>3410-1143</t>
  </si>
  <si>
    <t>3410-1144</t>
  </si>
  <si>
    <t>3410-1145</t>
  </si>
  <si>
    <t>3410-1146</t>
  </si>
  <si>
    <t>3410-1225</t>
  </si>
  <si>
    <t>3410-1226</t>
  </si>
  <si>
    <t>3410-1227</t>
  </si>
  <si>
    <t>3410-1228</t>
  </si>
  <si>
    <t>3410-1229</t>
  </si>
  <si>
    <t>3410-1230</t>
  </si>
  <si>
    <t>3410-1231</t>
  </si>
  <si>
    <t>3410-1232</t>
  </si>
  <si>
    <t>3410-1290</t>
  </si>
  <si>
    <t>3410-1291</t>
  </si>
  <si>
    <t>3410-1292</t>
  </si>
  <si>
    <t>3410-1293</t>
  </si>
  <si>
    <t>3410-1294</t>
  </si>
  <si>
    <t>3410-1295</t>
  </si>
  <si>
    <t>3410-1296</t>
  </si>
  <si>
    <t>3410-1297</t>
  </si>
  <si>
    <t>3410-1298</t>
  </si>
  <si>
    <t>3410-1299</t>
  </si>
  <si>
    <t>3410-1300</t>
  </si>
  <si>
    <t>3410-1301</t>
  </si>
  <si>
    <t>3410-1484</t>
  </si>
  <si>
    <t>3410-1485</t>
  </si>
  <si>
    <t>3410-1486</t>
  </si>
  <si>
    <t>3410-1487</t>
  </si>
  <si>
    <t>3410-1488</t>
  </si>
  <si>
    <t>3410-1489</t>
  </si>
  <si>
    <t>3410-1490</t>
  </si>
  <si>
    <t>3410-1644</t>
  </si>
  <si>
    <t>3410-1645</t>
  </si>
  <si>
    <t>3410-1646</t>
  </si>
  <si>
    <t>3410-1647</t>
  </si>
  <si>
    <t>3410-1648</t>
  </si>
  <si>
    <t>3410-1649</t>
  </si>
  <si>
    <t>3410-1650</t>
  </si>
  <si>
    <t>3410-1651</t>
  </si>
  <si>
    <t>3410-1652</t>
  </si>
  <si>
    <t>3410-1653</t>
  </si>
  <si>
    <t>3410-1654</t>
  </si>
  <si>
    <t>3410-1655</t>
  </si>
  <si>
    <t>3410-1658</t>
  </si>
  <si>
    <t>3410-1659</t>
  </si>
  <si>
    <t>3410-1660</t>
  </si>
  <si>
    <t>3410-1661</t>
  </si>
  <si>
    <t>3410-1662</t>
  </si>
  <si>
    <t>3410-1663</t>
  </si>
  <si>
    <t>3410-1664</t>
  </si>
  <si>
    <t>3410-1665</t>
  </si>
  <si>
    <t>3410-1666</t>
  </si>
  <si>
    <t>3410-1668</t>
  </si>
  <si>
    <t>3410-1669</t>
  </si>
  <si>
    <t>3410-1670</t>
  </si>
  <si>
    <t>3410-1671</t>
  </si>
  <si>
    <t>3410-1672</t>
  </si>
  <si>
    <t>3410-1673</t>
  </si>
  <si>
    <t>3410-1674</t>
  </si>
  <si>
    <t>3410-1675</t>
  </si>
  <si>
    <t>3410-1676</t>
  </si>
  <si>
    <t>3410-1677</t>
  </si>
  <si>
    <t>3410-1678</t>
  </si>
  <si>
    <t>3410-1679</t>
  </si>
  <si>
    <t>3410-1680</t>
  </si>
  <si>
    <t>3410-1681</t>
  </si>
  <si>
    <t>3410-1682</t>
  </si>
  <si>
    <t>3410-1683</t>
  </si>
  <si>
    <t>3410-1684</t>
  </si>
  <si>
    <t>3410-1685</t>
  </si>
  <si>
    <t>3410-1686</t>
  </si>
  <si>
    <t>3410-1687</t>
  </si>
  <si>
    <t>3410-1736</t>
  </si>
  <si>
    <t>3410-1737</t>
  </si>
  <si>
    <t>3410-1738</t>
  </si>
  <si>
    <t>3410-1739</t>
  </si>
  <si>
    <t>3410-1740</t>
  </si>
  <si>
    <t>3410-1741</t>
  </si>
  <si>
    <t>3410-1742</t>
  </si>
  <si>
    <t>3410-1743</t>
  </si>
  <si>
    <t>3410-1744</t>
  </si>
  <si>
    <t>3410-1745</t>
  </si>
  <si>
    <t>3410-1746</t>
  </si>
  <si>
    <t>3410-1747</t>
  </si>
  <si>
    <t>3410-1748</t>
  </si>
  <si>
    <t>3410-1749</t>
  </si>
  <si>
    <t>3410-1750</t>
  </si>
  <si>
    <t>3410-1751</t>
  </si>
  <si>
    <t>3410-1752</t>
  </si>
  <si>
    <t>3410-1753</t>
  </si>
  <si>
    <t>3410-1754</t>
  </si>
  <si>
    <t>3410-1755</t>
  </si>
  <si>
    <t>3410-1756</t>
  </si>
  <si>
    <t>3410-1763</t>
  </si>
  <si>
    <t>3410-1764</t>
  </si>
  <si>
    <t>3410-1765</t>
  </si>
  <si>
    <t>3410-1766</t>
  </si>
  <si>
    <t>3410-1767</t>
  </si>
  <si>
    <t>3410-1768</t>
  </si>
  <si>
    <t>3410-1769</t>
  </si>
  <si>
    <t>3410-1770</t>
  </si>
  <si>
    <t>3410-1771</t>
  </si>
  <si>
    <t>3410-1772</t>
  </si>
  <si>
    <t>3410-1773</t>
  </si>
  <si>
    <t>3410-1774</t>
  </si>
  <si>
    <t>3410-1775</t>
  </si>
  <si>
    <t>3410-1776</t>
  </si>
  <si>
    <t>3410-1777</t>
  </si>
  <si>
    <t>3410-1778</t>
  </si>
  <si>
    <t>3410-1884</t>
  </si>
  <si>
    <t>3410-1885</t>
  </si>
  <si>
    <t>3410-1886</t>
  </si>
  <si>
    <t>3410-1887</t>
  </si>
  <si>
    <t>3410-1888</t>
  </si>
  <si>
    <t>3410-1889</t>
  </si>
  <si>
    <t>3410-1890</t>
  </si>
  <si>
    <t>3410-1891</t>
  </si>
  <si>
    <t>3410-1892</t>
  </si>
  <si>
    <t>3410-1893</t>
  </si>
  <si>
    <t>3410-1894</t>
  </si>
  <si>
    <t>3410-1895</t>
  </si>
  <si>
    <t>3410-1908</t>
  </si>
  <si>
    <t>3410-1909</t>
  </si>
  <si>
    <t>3410-1910</t>
  </si>
  <si>
    <t>3410-1911</t>
  </si>
  <si>
    <t>3410-1912</t>
  </si>
  <si>
    <t>3410-1913</t>
  </si>
  <si>
    <t>3410-1914</t>
  </si>
  <si>
    <t>3410-1915</t>
  </si>
  <si>
    <t>3410-1916</t>
  </si>
  <si>
    <t>3410-1917</t>
  </si>
  <si>
    <t>3410-1918</t>
  </si>
  <si>
    <t>3410-1919</t>
  </si>
  <si>
    <t>3410-1932</t>
  </si>
  <si>
    <t>3410-1933</t>
  </si>
  <si>
    <t>3410-1934</t>
  </si>
  <si>
    <t>3410-1935</t>
  </si>
  <si>
    <t>3410-1936</t>
  </si>
  <si>
    <t>3410-1937</t>
  </si>
  <si>
    <t>3410-1938</t>
  </si>
  <si>
    <t>3410-1939</t>
  </si>
  <si>
    <t>3410-1940</t>
  </si>
  <si>
    <t>3410-1941</t>
  </si>
  <si>
    <t>3410-1942</t>
  </si>
  <si>
    <t>3410-1944</t>
  </si>
  <si>
    <t>3410-1945</t>
  </si>
  <si>
    <t>3410-1946</t>
  </si>
  <si>
    <t>3410-1947</t>
  </si>
  <si>
    <t>3410-2049</t>
  </si>
  <si>
    <t>3410-2050</t>
  </si>
  <si>
    <t>3410-2051</t>
  </si>
  <si>
    <t>3410-2052</t>
  </si>
  <si>
    <t>3410-2053</t>
  </si>
  <si>
    <t>3410-2054</t>
  </si>
  <si>
    <t>3410-2055</t>
  </si>
  <si>
    <t>3410-2056</t>
  </si>
  <si>
    <t>3410-2077</t>
  </si>
  <si>
    <t>3410-2078</t>
  </si>
  <si>
    <t>3410-2079</t>
  </si>
  <si>
    <t>3410-2080</t>
  </si>
  <si>
    <t>3410-2081</t>
  </si>
  <si>
    <t>3410-2082</t>
  </si>
  <si>
    <t>3410-2083</t>
  </si>
  <si>
    <t>3410-2084</t>
  </si>
  <si>
    <t>3410-2085</t>
  </si>
  <si>
    <t>3410-2086</t>
  </si>
  <si>
    <t>3410-2087</t>
  </si>
  <si>
    <t>3410-2088</t>
  </si>
  <si>
    <t>3410-2089</t>
  </si>
  <si>
    <t>3410-2090</t>
  </si>
  <si>
    <t>3410-2091</t>
  </si>
  <si>
    <t>3410-2092</t>
  </si>
  <si>
    <t>3410-2109</t>
  </si>
  <si>
    <t>3410-2110</t>
  </si>
  <si>
    <t>3410-2111</t>
  </si>
  <si>
    <t>3410-2112</t>
  </si>
  <si>
    <t>3410-2113</t>
  </si>
  <si>
    <t>3410-2114</t>
  </si>
  <si>
    <t>3410-2115</t>
  </si>
  <si>
    <t>3410-2116</t>
  </si>
  <si>
    <t>3410-2302</t>
  </si>
  <si>
    <t>3410-2303</t>
  </si>
  <si>
    <t>3410-2304</t>
  </si>
  <si>
    <t>3410-2305</t>
  </si>
  <si>
    <t>3410-2306</t>
  </si>
  <si>
    <t>3410-2307</t>
  </si>
  <si>
    <t>3410-2308</t>
  </si>
  <si>
    <t>3410-2309</t>
  </si>
  <si>
    <t>3410-2310</t>
  </si>
  <si>
    <t>3410-2311</t>
  </si>
  <si>
    <t>3410-2312</t>
  </si>
  <si>
    <t>3410-2313</t>
  </si>
  <si>
    <t>3410-2314</t>
  </si>
  <si>
    <t>3410-2315</t>
  </si>
  <si>
    <t>3410-2316</t>
  </si>
  <si>
    <t>3410-2317</t>
  </si>
  <si>
    <t>3410-2318</t>
  </si>
  <si>
    <t>3410-2319</t>
  </si>
  <si>
    <t>3410-2320</t>
  </si>
  <si>
    <t>3410-2321</t>
  </si>
  <si>
    <t>3410-2322</t>
  </si>
  <si>
    <t>3410-2323</t>
  </si>
  <si>
    <t>3410-2324</t>
  </si>
  <si>
    <t>3410-2325</t>
  </si>
  <si>
    <t>3410-2326</t>
  </si>
  <si>
    <t>3410-2327</t>
  </si>
  <si>
    <t>3410-2328</t>
  </si>
  <si>
    <t>3410-2329</t>
  </si>
  <si>
    <t>3410-2425</t>
  </si>
  <si>
    <t>3410-2426</t>
  </si>
  <si>
    <t>3410-2427</t>
  </si>
  <si>
    <t>3410-2428</t>
  </si>
  <si>
    <t>3410-2429</t>
  </si>
  <si>
    <t>3410-2435</t>
  </si>
  <si>
    <t>3410-2436</t>
  </si>
  <si>
    <t>3410-2437</t>
  </si>
  <si>
    <t>3410-2438</t>
  </si>
  <si>
    <t>3410-2439</t>
  </si>
  <si>
    <t>3410-2440</t>
  </si>
  <si>
    <t>3410-2441</t>
  </si>
  <si>
    <t>3410-2442</t>
  </si>
  <si>
    <t>3410-2443</t>
  </si>
  <si>
    <t>3410-2444</t>
  </si>
  <si>
    <t>3410-2450</t>
  </si>
  <si>
    <t>3410-2451</t>
  </si>
  <si>
    <t>3410-2452</t>
  </si>
  <si>
    <t>3410-2453</t>
  </si>
  <si>
    <t>3410-2454</t>
  </si>
  <si>
    <t>3410-2455</t>
  </si>
  <si>
    <t>3410-2456</t>
  </si>
  <si>
    <t>3410-2457</t>
  </si>
  <si>
    <t>3410-2458</t>
  </si>
  <si>
    <t>3410-2459</t>
  </si>
  <si>
    <t>3410-2460</t>
  </si>
  <si>
    <t>3410-2461</t>
  </si>
  <si>
    <t>3410-2462</t>
  </si>
  <si>
    <t>3410-2463</t>
  </si>
  <si>
    <t>3410-2464</t>
  </si>
  <si>
    <t>3410-2465</t>
  </si>
  <si>
    <t>3410-2466</t>
  </si>
  <si>
    <t>3410-2467</t>
  </si>
  <si>
    <t>3410-2468</t>
  </si>
  <si>
    <t>3410-2469</t>
  </si>
  <si>
    <t>3410-2470</t>
  </si>
  <si>
    <t>3410-2471</t>
  </si>
  <si>
    <t>3410-2472</t>
  </si>
  <si>
    <t>3410-2473</t>
  </si>
  <si>
    <t>3410-2474</t>
  </si>
  <si>
    <t>3410-2475</t>
  </si>
  <si>
    <t>3410-2476</t>
  </si>
  <si>
    <t>3410-2477</t>
  </si>
  <si>
    <t>3410-2478</t>
  </si>
  <si>
    <t>3410-2479</t>
  </si>
  <si>
    <t>3410-2480</t>
  </si>
  <si>
    <t>3410-2481</t>
  </si>
  <si>
    <t>3410-2490</t>
  </si>
  <si>
    <t>3410-2491</t>
  </si>
  <si>
    <t>3410-2492</t>
  </si>
  <si>
    <t>3410-2493</t>
  </si>
  <si>
    <t>3410-2494</t>
  </si>
  <si>
    <t>3410-2495</t>
  </si>
  <si>
    <t>3410-2496</t>
  </si>
  <si>
    <t>3410-2497</t>
  </si>
  <si>
    <t>3410-2498</t>
  </si>
  <si>
    <t>3410-2499</t>
  </si>
  <si>
    <t>3410-2500</t>
  </si>
  <si>
    <t>3410-2501</t>
  </si>
  <si>
    <t>3410-2502</t>
  </si>
  <si>
    <t>3410-2503</t>
  </si>
  <si>
    <t>3410-2504</t>
  </si>
  <si>
    <t>3410-2505</t>
  </si>
  <si>
    <t>3410-2506</t>
  </si>
  <si>
    <t>3410-2507</t>
  </si>
  <si>
    <t>3410-2508</t>
  </si>
  <si>
    <t>3410-2509</t>
  </si>
  <si>
    <t>3410-2510</t>
  </si>
  <si>
    <t>3410-2511</t>
  </si>
  <si>
    <t>3410-2512</t>
  </si>
  <si>
    <t>3410-2513</t>
  </si>
  <si>
    <t>3410-2514</t>
  </si>
  <si>
    <t>3410-2515</t>
  </si>
  <si>
    <t>3410-2516</t>
  </si>
  <si>
    <t>3410-2517</t>
  </si>
  <si>
    <t>3410-2518</t>
  </si>
  <si>
    <t>3410-2519</t>
  </si>
  <si>
    <t>3410-2520</t>
  </si>
  <si>
    <t>3410-2521</t>
  </si>
  <si>
    <t>3410-2522</t>
  </si>
  <si>
    <t>3410-2523</t>
  </si>
  <si>
    <t>3410-2524</t>
  </si>
  <si>
    <t>3410-2525</t>
  </si>
  <si>
    <t>3410-2526</t>
  </si>
  <si>
    <t>3410-2527</t>
  </si>
  <si>
    <t>3410-2528</t>
  </si>
  <si>
    <t>3410-2529</t>
  </si>
  <si>
    <t>3410-2530</t>
  </si>
  <si>
    <t>3410-2531</t>
  </si>
  <si>
    <t>3410-2532</t>
  </si>
  <si>
    <t>3410-2533</t>
  </si>
  <si>
    <t>3410-2534</t>
  </si>
  <si>
    <t>3410-2535</t>
  </si>
  <si>
    <t>3410-2536</t>
  </si>
  <si>
    <t>3410-2537</t>
  </si>
  <si>
    <t>3410-2538</t>
  </si>
  <si>
    <t>3410-2539</t>
  </si>
  <si>
    <t>3410-2540</t>
  </si>
  <si>
    <t>3410-2541</t>
  </si>
  <si>
    <t>3410-2542</t>
  </si>
  <si>
    <t>3410-2543</t>
  </si>
  <si>
    <t>3410-2544</t>
  </si>
  <si>
    <t>3410-2545</t>
  </si>
  <si>
    <t>3410-2546</t>
  </si>
  <si>
    <t>3410-2547</t>
  </si>
  <si>
    <t>3410-2548</t>
  </si>
  <si>
    <t>3410-2549</t>
  </si>
  <si>
    <t>3410-2550</t>
  </si>
  <si>
    <t>3410-2551</t>
  </si>
  <si>
    <t>3410-2552</t>
  </si>
  <si>
    <t>3410-2553</t>
  </si>
  <si>
    <t>3410-2561</t>
  </si>
  <si>
    <t>3410-2562</t>
  </si>
  <si>
    <t>3410-2563</t>
  </si>
  <si>
    <t>3410-2564</t>
  </si>
  <si>
    <t>3410-2565</t>
  </si>
  <si>
    <t>3411-0347</t>
  </si>
  <si>
    <t>3411-0348</t>
  </si>
  <si>
    <t>3411-0349</t>
  </si>
  <si>
    <t>3411-0350</t>
  </si>
  <si>
    <t>3411-0351</t>
  </si>
  <si>
    <t>3411-0352</t>
  </si>
  <si>
    <t>3411-0353</t>
  </si>
  <si>
    <t>3411-0361</t>
  </si>
  <si>
    <t>3411-0362</t>
  </si>
  <si>
    <t>3411-0363</t>
  </si>
  <si>
    <t>3411-0364</t>
  </si>
  <si>
    <t>3411-0365</t>
  </si>
  <si>
    <t>3411-0366</t>
  </si>
  <si>
    <t>3411-0367</t>
  </si>
  <si>
    <t>3411-0375</t>
  </si>
  <si>
    <t>3411-0376</t>
  </si>
  <si>
    <t>3411-0377</t>
  </si>
  <si>
    <t>3411-0378</t>
  </si>
  <si>
    <t>3411-0379</t>
  </si>
  <si>
    <t>3411-0380</t>
  </si>
  <si>
    <t>3411-0381</t>
  </si>
  <si>
    <t>3411-0382</t>
  </si>
  <si>
    <t>3411-0383</t>
  </si>
  <si>
    <t>3411-0384</t>
  </si>
  <si>
    <t>3411-0385</t>
  </si>
  <si>
    <t>3411-0386</t>
  </si>
  <si>
    <t>3411-0387</t>
  </si>
  <si>
    <t>3411-0388</t>
  </si>
  <si>
    <t>3411-0389</t>
  </si>
  <si>
    <t>3411-0390</t>
  </si>
  <si>
    <t>3411-0391</t>
  </si>
  <si>
    <t>3411-0392</t>
  </si>
  <si>
    <t>3411-0393</t>
  </si>
  <si>
    <t>3411-0394</t>
  </si>
  <si>
    <t>3411-0395</t>
  </si>
  <si>
    <t>3411-0396</t>
  </si>
  <si>
    <t>3411-0397</t>
  </si>
  <si>
    <t>3411-0398</t>
  </si>
  <si>
    <t>3411-0399</t>
  </si>
  <si>
    <t>3411-0400</t>
  </si>
  <si>
    <t>3411-0401</t>
  </si>
  <si>
    <t>3411-0402</t>
  </si>
  <si>
    <t>3411-0403</t>
  </si>
  <si>
    <t>3411-0404</t>
  </si>
  <si>
    <t>3411-0405</t>
  </si>
  <si>
    <t>3411-0406</t>
  </si>
  <si>
    <t>3411-0407</t>
  </si>
  <si>
    <t>3411-0408</t>
  </si>
  <si>
    <t>3411-0409</t>
  </si>
  <si>
    <t>3411-0410</t>
  </si>
  <si>
    <t>3411-0411</t>
  </si>
  <si>
    <t>3411-0412</t>
  </si>
  <si>
    <t>3411-0413</t>
  </si>
  <si>
    <t>3411-0414</t>
  </si>
  <si>
    <t>3411-0415</t>
  </si>
  <si>
    <t>3411-0416</t>
  </si>
  <si>
    <t>3411-0417</t>
  </si>
  <si>
    <t>3411-0482</t>
  </si>
  <si>
    <t>3411-0483</t>
  </si>
  <si>
    <t>3411-0484</t>
  </si>
  <si>
    <t>3411-0485</t>
  </si>
  <si>
    <t>3411-0486</t>
  </si>
  <si>
    <t>3411-0487</t>
  </si>
  <si>
    <t>3411-0488</t>
  </si>
  <si>
    <t>3411-0489</t>
  </si>
  <si>
    <t>3411-0490</t>
  </si>
  <si>
    <t>3411-0491</t>
  </si>
  <si>
    <t>3411-0492</t>
  </si>
  <si>
    <t>3411-0493</t>
  </si>
  <si>
    <t>3411-0494</t>
  </si>
  <si>
    <t>3411-0495</t>
  </si>
  <si>
    <t>3411-0496</t>
  </si>
  <si>
    <t>3411-0565</t>
  </si>
  <si>
    <t>3411-0566</t>
  </si>
  <si>
    <t>3411-0567</t>
  </si>
  <si>
    <t>3411-0568</t>
  </si>
  <si>
    <t>3411-0569</t>
  </si>
  <si>
    <t>3411-0570</t>
  </si>
  <si>
    <t>3411-0571</t>
  </si>
  <si>
    <t>3411-0572</t>
  </si>
  <si>
    <t>3411-0573</t>
  </si>
  <si>
    <t>3411-0574</t>
  </si>
  <si>
    <t>3411-0575</t>
  </si>
  <si>
    <t>3411-0576</t>
  </si>
  <si>
    <t>3411-0577</t>
  </si>
  <si>
    <t>3411-0578</t>
  </si>
  <si>
    <t>3411-0579</t>
  </si>
  <si>
    <t>3411-0580</t>
  </si>
  <si>
    <t>3411-0581</t>
  </si>
  <si>
    <t>3411-0582</t>
  </si>
  <si>
    <t>3411-0583</t>
  </si>
  <si>
    <t>3411-0584</t>
  </si>
  <si>
    <t>3411-0585</t>
  </si>
  <si>
    <t>3411-0586</t>
  </si>
  <si>
    <t>3411-0587</t>
  </si>
  <si>
    <t>3411-0588</t>
  </si>
  <si>
    <t>3411-0589</t>
  </si>
  <si>
    <t>3411-0590</t>
  </si>
  <si>
    <t>3411-0591</t>
  </si>
  <si>
    <t>3411-0592</t>
  </si>
  <si>
    <t>3411-0593</t>
  </si>
  <si>
    <t>3411-0594</t>
  </si>
  <si>
    <t>3411-0595</t>
  </si>
  <si>
    <t>3430-0001</t>
  </si>
  <si>
    <t>3430-0002</t>
  </si>
  <si>
    <t>3430-0003</t>
  </si>
  <si>
    <t>3430-0004</t>
  </si>
  <si>
    <t>3430-0005</t>
  </si>
  <si>
    <t>3430-0006</t>
  </si>
  <si>
    <t>3430-0007</t>
  </si>
  <si>
    <t>3430-0008</t>
  </si>
  <si>
    <t>3430-0009</t>
  </si>
  <si>
    <t>3430-0010</t>
  </si>
  <si>
    <t>3430-0011</t>
  </si>
  <si>
    <t>3430-0012</t>
  </si>
  <si>
    <t>3430-0013</t>
  </si>
  <si>
    <t>3430-0014</t>
  </si>
  <si>
    <t>3430-0015</t>
  </si>
  <si>
    <t>3430-0022</t>
  </si>
  <si>
    <t>3430-0039</t>
  </si>
  <si>
    <t>3430-0040</t>
  </si>
  <si>
    <t>3430-0041</t>
  </si>
  <si>
    <t>3430-0042</t>
  </si>
  <si>
    <t>3430-0043</t>
  </si>
  <si>
    <t>3430-0044</t>
  </si>
  <si>
    <t>3430-0045</t>
  </si>
  <si>
    <t>3430-0046</t>
  </si>
  <si>
    <t>3430-0047</t>
  </si>
  <si>
    <t>3430-0048</t>
  </si>
  <si>
    <t>3430-0049</t>
  </si>
  <si>
    <t>3430-0059</t>
  </si>
  <si>
    <t>3430-0060</t>
  </si>
  <si>
    <t>3430-0061</t>
  </si>
  <si>
    <t>3430-0062</t>
  </si>
  <si>
    <t>3430-0063</t>
  </si>
  <si>
    <t>3430-0064</t>
  </si>
  <si>
    <t>3430-0065</t>
  </si>
  <si>
    <t>3430-0066</t>
  </si>
  <si>
    <t>3430-0107</t>
  </si>
  <si>
    <t>3430-0155</t>
  </si>
  <si>
    <t>3430-0156</t>
  </si>
  <si>
    <t>3430-0157</t>
  </si>
  <si>
    <t>3430-0158</t>
  </si>
  <si>
    <t>3430-0159</t>
  </si>
  <si>
    <t>3430-0160</t>
  </si>
  <si>
    <t>3430-0161</t>
  </si>
  <si>
    <t>3430-0162</t>
  </si>
  <si>
    <t>3430-0163</t>
  </si>
  <si>
    <t>3430-0164</t>
  </si>
  <si>
    <t>3430-0165</t>
  </si>
  <si>
    <t>3430-0166</t>
  </si>
  <si>
    <t>3430-0167</t>
  </si>
  <si>
    <t>3430-0168</t>
  </si>
  <si>
    <t>3430-0169</t>
  </si>
  <si>
    <t>3430-0170</t>
  </si>
  <si>
    <t>3430-0171</t>
  </si>
  <si>
    <t>3430-0172</t>
  </si>
  <si>
    <t>3430-0173</t>
  </si>
  <si>
    <t>3430-0174</t>
  </si>
  <si>
    <t>3430-0175</t>
  </si>
  <si>
    <t>3430-0176</t>
  </si>
  <si>
    <t>3430-0177</t>
  </si>
  <si>
    <t>3430-0178</t>
  </si>
  <si>
    <t>3430-0179</t>
  </si>
  <si>
    <t>3430-0180</t>
  </si>
  <si>
    <t>3430-0181</t>
  </si>
  <si>
    <t>3430-0182</t>
  </si>
  <si>
    <t>3430-0183</t>
  </si>
  <si>
    <t>3430-0184</t>
  </si>
  <si>
    <t>3430-0185</t>
  </si>
  <si>
    <t>3430-0186</t>
  </si>
  <si>
    <t>3430-0187</t>
  </si>
  <si>
    <t>3430-0188</t>
  </si>
  <si>
    <t>3430-0189</t>
  </si>
  <si>
    <t>3430-0190</t>
  </si>
  <si>
    <t>3430-0191</t>
  </si>
  <si>
    <t>3430-0230</t>
  </si>
  <si>
    <t>3430-0235</t>
  </si>
  <si>
    <t>3430-0236</t>
  </si>
  <si>
    <t>3430-0237</t>
  </si>
  <si>
    <t>3430-0238</t>
  </si>
  <si>
    <t>3430-0239</t>
  </si>
  <si>
    <t>3430-0240</t>
  </si>
  <si>
    <t>3430-0241</t>
  </si>
  <si>
    <t>3430-0242</t>
  </si>
  <si>
    <t>3430-0243</t>
  </si>
  <si>
    <t>3430-0254</t>
  </si>
  <si>
    <t>3430-0255</t>
  </si>
  <si>
    <t>3430-0256</t>
  </si>
  <si>
    <t>3430-0257</t>
  </si>
  <si>
    <t>3430-0258</t>
  </si>
  <si>
    <t>3430-0259</t>
  </si>
  <si>
    <t>3430-0260</t>
  </si>
  <si>
    <t>3430-0261</t>
  </si>
  <si>
    <t>3430-0262</t>
  </si>
  <si>
    <t>3430-0263</t>
  </si>
  <si>
    <t>3430-0264</t>
  </si>
  <si>
    <t>3430-0265</t>
  </si>
  <si>
    <t>3430-0266</t>
  </si>
  <si>
    <t>3430-0267</t>
  </si>
  <si>
    <t>3430-0268</t>
  </si>
  <si>
    <t>3430-0269</t>
  </si>
  <si>
    <t>3430-0270</t>
  </si>
  <si>
    <t>3430-0280</t>
  </si>
  <si>
    <t>3430-0281</t>
  </si>
  <si>
    <t>3430-0282</t>
  </si>
  <si>
    <t>3430-0283</t>
  </si>
  <si>
    <t>3430-0298</t>
  </si>
  <si>
    <t>3430-0299</t>
  </si>
  <si>
    <t>3430-0300</t>
  </si>
  <si>
    <t>3430-0301</t>
  </si>
  <si>
    <t>3430-0302</t>
  </si>
  <si>
    <t>3430-0303</t>
  </si>
  <si>
    <t>3430-0320</t>
  </si>
  <si>
    <t>3430-0324</t>
  </si>
  <si>
    <t>3430-0326</t>
  </si>
  <si>
    <t>3430-0327</t>
  </si>
  <si>
    <t>3430-0328</t>
  </si>
  <si>
    <t>3430-0329</t>
  </si>
  <si>
    <t>3430-0395</t>
  </si>
  <si>
    <t>3430-0396</t>
  </si>
  <si>
    <t>3430-0397</t>
  </si>
  <si>
    <t>3430-0398</t>
  </si>
  <si>
    <t>3430-0399</t>
  </si>
  <si>
    <t>3430-0400</t>
  </si>
  <si>
    <t>3430-0401</t>
  </si>
  <si>
    <t>3430-0402</t>
  </si>
  <si>
    <t>3430-0403</t>
  </si>
  <si>
    <t>3430-0404</t>
  </si>
  <si>
    <t>3430-0405</t>
  </si>
  <si>
    <t>3430-0411</t>
  </si>
  <si>
    <t>3430-0412</t>
  </si>
  <si>
    <t>3430-0413</t>
  </si>
  <si>
    <t>3430-0414</t>
  </si>
  <si>
    <t>3430-0415</t>
  </si>
  <si>
    <t>3430-0416</t>
  </si>
  <si>
    <t>3430-0417</t>
  </si>
  <si>
    <t>3430-0418</t>
  </si>
  <si>
    <t>3430-0419</t>
  </si>
  <si>
    <t>3430-0421</t>
  </si>
  <si>
    <t>3430-0492</t>
  </si>
  <si>
    <t>3430-0511</t>
  </si>
  <si>
    <t>3430-0512</t>
  </si>
  <si>
    <t>3430-0513</t>
  </si>
  <si>
    <t>3430-0514</t>
  </si>
  <si>
    <t>3430-0516</t>
  </si>
  <si>
    <t>3430-0517</t>
  </si>
  <si>
    <t>3430-0518</t>
  </si>
  <si>
    <t>3430-0519</t>
  </si>
  <si>
    <t>3430-0520</t>
  </si>
  <si>
    <t>3430-0521</t>
  </si>
  <si>
    <t>3430-0522</t>
  </si>
  <si>
    <t>3430-0523</t>
  </si>
  <si>
    <t>3430-0524</t>
  </si>
  <si>
    <t>3430-0525</t>
  </si>
  <si>
    <t>3430-0526</t>
  </si>
  <si>
    <t>3430-0527</t>
  </si>
  <si>
    <t>3430-0528</t>
  </si>
  <si>
    <t>3430-0529</t>
  </si>
  <si>
    <t>3430-0530</t>
  </si>
  <si>
    <t>3430-0531</t>
  </si>
  <si>
    <t>3430-0532</t>
  </si>
  <si>
    <t>3430-0533</t>
  </si>
  <si>
    <t>3430-0534</t>
  </si>
  <si>
    <t>3430-0535</t>
  </si>
  <si>
    <t>3430-0536</t>
  </si>
  <si>
    <t>3430-0537</t>
  </si>
  <si>
    <t>3430-0538</t>
  </si>
  <si>
    <t>3430-0539</t>
  </si>
  <si>
    <t>3430-0540</t>
  </si>
  <si>
    <t>3430-0541</t>
  </si>
  <si>
    <t>3430-0542</t>
  </si>
  <si>
    <t>3430-0543</t>
  </si>
  <si>
    <t>3430-0544</t>
  </si>
  <si>
    <t>3430-0545</t>
  </si>
  <si>
    <t>3430-0546</t>
  </si>
  <si>
    <t>3430-0548</t>
  </si>
  <si>
    <t>3430-0549</t>
  </si>
  <si>
    <t>3430-0550</t>
  </si>
  <si>
    <t>3430-0551</t>
  </si>
  <si>
    <t>3430-0552</t>
  </si>
  <si>
    <t>3430-0553</t>
  </si>
  <si>
    <t>3430-0554</t>
  </si>
  <si>
    <t>3430-0555</t>
  </si>
  <si>
    <t>3430-0556</t>
  </si>
  <si>
    <t>3430-0557</t>
  </si>
  <si>
    <t>3430-0558</t>
  </si>
  <si>
    <t>3430-0559</t>
  </si>
  <si>
    <t>3430-0560</t>
  </si>
  <si>
    <t>3430-0561</t>
  </si>
  <si>
    <t>3430-0562</t>
  </si>
  <si>
    <t>3430-0563</t>
  </si>
  <si>
    <t>3430-0564</t>
  </si>
  <si>
    <t>3430-0565</t>
  </si>
  <si>
    <t>3430-0569</t>
  </si>
  <si>
    <t>3430-0570</t>
  </si>
  <si>
    <t>3430-0571</t>
  </si>
  <si>
    <t>3430-0572</t>
  </si>
  <si>
    <t>3430-0573</t>
  </si>
  <si>
    <t>3430-0574</t>
  </si>
  <si>
    <t>3430-0575</t>
  </si>
  <si>
    <t>3430-0576</t>
  </si>
  <si>
    <t>3430-0577</t>
  </si>
  <si>
    <t>3430-0578</t>
  </si>
  <si>
    <t>3430-0579</t>
  </si>
  <si>
    <t>3430-0580</t>
  </si>
  <si>
    <t>3430-0581</t>
  </si>
  <si>
    <t>3430-0582</t>
  </si>
  <si>
    <t>3430-0583</t>
  </si>
  <si>
    <t>3430-0584</t>
  </si>
  <si>
    <t>3430-0585</t>
  </si>
  <si>
    <t>3430-0586</t>
  </si>
  <si>
    <t>3430-0587</t>
  </si>
  <si>
    <t>3430-0588</t>
  </si>
  <si>
    <t>3430-0589</t>
  </si>
  <si>
    <t>3430-0590</t>
  </si>
  <si>
    <t>3430-0595</t>
  </si>
  <si>
    <t>3430-0597</t>
  </si>
  <si>
    <t>3430-0607</t>
  </si>
  <si>
    <t>3430-0608</t>
  </si>
  <si>
    <t>3430-0630</t>
  </si>
  <si>
    <t>3430-0631</t>
  </si>
  <si>
    <t>3430-0632</t>
  </si>
  <si>
    <t>3430-0633</t>
  </si>
  <si>
    <t>3430-0634</t>
  </si>
  <si>
    <t>3430-0635</t>
  </si>
  <si>
    <t>3430-0636</t>
  </si>
  <si>
    <t>3430-0637</t>
  </si>
  <si>
    <t>3430-0638</t>
  </si>
  <si>
    <t>3430-0639</t>
  </si>
  <si>
    <t>3430-0640</t>
  </si>
  <si>
    <t>3430-0641</t>
  </si>
  <si>
    <t>3430-0642</t>
  </si>
  <si>
    <t>3430-0643</t>
  </si>
  <si>
    <t>3430-0644</t>
  </si>
  <si>
    <t>3430-0645</t>
  </si>
  <si>
    <t>3430-0646</t>
  </si>
  <si>
    <t>3430-0647</t>
  </si>
  <si>
    <t>3430-0648</t>
  </si>
  <si>
    <t>3430-0649</t>
  </si>
  <si>
    <t>3430-0650</t>
  </si>
  <si>
    <t>3430-0651</t>
  </si>
  <si>
    <t>3430-0652</t>
  </si>
  <si>
    <t>3430-0653</t>
  </si>
  <si>
    <t>3430-0654</t>
  </si>
  <si>
    <t>3430-0655</t>
  </si>
  <si>
    <t>3430-0656</t>
  </si>
  <si>
    <t>3430-0657</t>
  </si>
  <si>
    <t>3430-0658</t>
  </si>
  <si>
    <t>3430-0659</t>
  </si>
  <si>
    <t>3430-0660</t>
  </si>
  <si>
    <t>3430-0661</t>
  </si>
  <si>
    <t>3430-0662</t>
  </si>
  <si>
    <t>3430-0663</t>
  </si>
  <si>
    <t>3430-0664</t>
  </si>
  <si>
    <t>3430-0665</t>
  </si>
  <si>
    <t>3430-0666</t>
  </si>
  <si>
    <t>3430-0667</t>
  </si>
  <si>
    <t>3430-0668</t>
  </si>
  <si>
    <t>3430-0673</t>
  </si>
  <si>
    <t>3430-0674</t>
  </si>
  <si>
    <t>3430-0675</t>
  </si>
  <si>
    <t>3430-0676</t>
  </si>
  <si>
    <t>3430-0677</t>
  </si>
  <si>
    <t>3430-0678</t>
  </si>
  <si>
    <t>3430-0679</t>
  </si>
  <si>
    <t>3430-0680</t>
  </si>
  <si>
    <t>3430-0737</t>
  </si>
  <si>
    <t>3430-0738</t>
  </si>
  <si>
    <t>3430-0739</t>
  </si>
  <si>
    <t>3430-0740</t>
  </si>
  <si>
    <t>3430-0742</t>
  </si>
  <si>
    <t>3430-0743</t>
  </si>
  <si>
    <t>3430-0744</t>
  </si>
  <si>
    <t>3430-0745</t>
  </si>
  <si>
    <t>3430-0746</t>
  </si>
  <si>
    <t>3430-0747</t>
  </si>
  <si>
    <t>3430-0748</t>
  </si>
  <si>
    <t>3430-0749</t>
  </si>
  <si>
    <t>3430-0750</t>
  </si>
  <si>
    <t>3430-0751</t>
  </si>
  <si>
    <t>3430-0752</t>
  </si>
  <si>
    <t>3430-0753</t>
  </si>
  <si>
    <t>3430-0754</t>
  </si>
  <si>
    <t>3430-0755</t>
  </si>
  <si>
    <t>3431-0091</t>
  </si>
  <si>
    <t>3431-0092</t>
  </si>
  <si>
    <t>3431-0093</t>
  </si>
  <si>
    <t>3431-0094</t>
  </si>
  <si>
    <t>3431-0095</t>
  </si>
  <si>
    <t>3431-0096</t>
  </si>
  <si>
    <t>3431-0105</t>
  </si>
  <si>
    <t>3431-0106</t>
  </si>
  <si>
    <t>3431-0152</t>
  </si>
  <si>
    <t>3431-0153</t>
  </si>
  <si>
    <t>3431-0157</t>
  </si>
  <si>
    <t>3431-0158</t>
  </si>
  <si>
    <t>3431-0176</t>
  </si>
  <si>
    <t>3431-0177</t>
  </si>
  <si>
    <t>3431-0178</t>
  </si>
  <si>
    <t>3431-0179</t>
  </si>
  <si>
    <t>3431-0180</t>
  </si>
  <si>
    <t>3431-0181</t>
  </si>
  <si>
    <t>3502-0220</t>
  </si>
  <si>
    <t>3510-0066</t>
  </si>
  <si>
    <t>3512-0250</t>
  </si>
  <si>
    <t>3512-0251</t>
  </si>
  <si>
    <t>3512-0252</t>
  </si>
  <si>
    <t>3512-0253</t>
  </si>
  <si>
    <t>3512-0254</t>
  </si>
  <si>
    <t>3512-0255</t>
  </si>
  <si>
    <t>3512-0256</t>
  </si>
  <si>
    <t>3512-0257</t>
  </si>
  <si>
    <t>3514-0038</t>
  </si>
  <si>
    <t>3517-0285</t>
  </si>
  <si>
    <t>3517-0310</t>
  </si>
  <si>
    <t>3517-0311</t>
  </si>
  <si>
    <t>3517-0360</t>
  </si>
  <si>
    <t>3517-0361</t>
  </si>
  <si>
    <t>3517-0376</t>
  </si>
  <si>
    <t>3517-0377</t>
  </si>
  <si>
    <t>3517-0401</t>
  </si>
  <si>
    <t>3517-0402</t>
  </si>
  <si>
    <t>3517-0403</t>
  </si>
  <si>
    <t>3517-0404</t>
  </si>
  <si>
    <t>3517-0440</t>
  </si>
  <si>
    <t>3517-0441</t>
  </si>
  <si>
    <t>3517-0442</t>
  </si>
  <si>
    <t>3517-0477</t>
  </si>
  <si>
    <t>3517-0479</t>
  </si>
  <si>
    <t>3517-0516</t>
  </si>
  <si>
    <t>25SL-MXNE</t>
  </si>
  <si>
    <t>25SL-MXRD</t>
  </si>
  <si>
    <t>3030-0413</t>
  </si>
  <si>
    <t>3030-0414</t>
  </si>
  <si>
    <t>3030-0415</t>
  </si>
  <si>
    <t>3030-0416</t>
  </si>
  <si>
    <t>3030-0417</t>
  </si>
  <si>
    <t>3405-2722</t>
  </si>
  <si>
    <t>TECH414</t>
  </si>
  <si>
    <t>TECH412</t>
  </si>
  <si>
    <t>TECH49</t>
  </si>
  <si>
    <t>TECH33</t>
  </si>
  <si>
    <t>TECH15</t>
  </si>
  <si>
    <t>AST841</t>
  </si>
  <si>
    <t>AST839</t>
  </si>
  <si>
    <t>AST838</t>
  </si>
  <si>
    <t>AST837</t>
  </si>
  <si>
    <t>AST836</t>
  </si>
  <si>
    <t>AST835</t>
  </si>
  <si>
    <t>AST8315</t>
  </si>
  <si>
    <t>AST8314</t>
  </si>
  <si>
    <t>AST8313</t>
  </si>
  <si>
    <t>AST8312</t>
  </si>
  <si>
    <t>AST8311</t>
  </si>
  <si>
    <t>AST8310</t>
  </si>
  <si>
    <t>AST812</t>
  </si>
  <si>
    <t>AST811</t>
  </si>
  <si>
    <t>AST412</t>
  </si>
  <si>
    <t>AST411</t>
  </si>
  <si>
    <t>ASR45</t>
  </si>
  <si>
    <t>ASR43</t>
  </si>
  <si>
    <t>ASR42</t>
  </si>
  <si>
    <t>ASR41</t>
  </si>
  <si>
    <t>ASR32</t>
  </si>
  <si>
    <t>ASR31</t>
  </si>
  <si>
    <t>2820-6525    </t>
  </si>
  <si>
    <t>2820-6526    </t>
  </si>
  <si>
    <t>2820-6527    </t>
  </si>
  <si>
    <t>2820-6523    </t>
  </si>
  <si>
    <t>2820-6522    </t>
  </si>
  <si>
    <t>2820-6521    </t>
  </si>
  <si>
    <t>2820-6524   </t>
  </si>
  <si>
    <t>2820-6532    </t>
  </si>
  <si>
    <t>2820-6533    </t>
  </si>
  <si>
    <t>2820-6534    </t>
  </si>
  <si>
    <t>2820-6530    </t>
  </si>
  <si>
    <t>2820-6529    </t>
  </si>
  <si>
    <t>2820-6528    </t>
  </si>
  <si>
    <t>2820-6531    </t>
  </si>
  <si>
    <t>2820-6539    </t>
  </si>
  <si>
    <t>2820-6540    </t>
  </si>
  <si>
    <t>2820-6541    </t>
  </si>
  <si>
    <t>2820-6537    </t>
  </si>
  <si>
    <t>2820-6536    </t>
  </si>
  <si>
    <t>2820-6535    </t>
  </si>
  <si>
    <t>2820-6538    </t>
  </si>
  <si>
    <t>2855-0658    </t>
  </si>
  <si>
    <t>2855-0659    </t>
  </si>
  <si>
    <t>2855-0656    </t>
  </si>
  <si>
    <t>2855-0655    </t>
  </si>
  <si>
    <t>2855-0654    </t>
  </si>
  <si>
    <t>2855-0657    </t>
  </si>
  <si>
    <t>3301-4321</t>
  </si>
  <si>
    <t>3301-4304</t>
  </si>
  <si>
    <t>3301-4305</t>
  </si>
  <si>
    <t>3301-4302</t>
  </si>
  <si>
    <t>3301-4300</t>
  </si>
  <si>
    <t>3301-4301</t>
  </si>
  <si>
    <t>3301-4303</t>
  </si>
  <si>
    <t>3301-4316</t>
  </si>
  <si>
    <t>3301-4317</t>
  </si>
  <si>
    <t>3301-4314</t>
  </si>
  <si>
    <t>3301-4313</t>
  </si>
  <si>
    <t>3301-4312</t>
  </si>
  <si>
    <t>3301-4315</t>
  </si>
  <si>
    <t>3301-4310</t>
  </si>
  <si>
    <t>3301-4311</t>
  </si>
  <si>
    <t>3301-4308</t>
  </si>
  <si>
    <t>3301-4307</t>
  </si>
  <si>
    <t>3301-4306</t>
  </si>
  <si>
    <t>3301-4309</t>
  </si>
  <si>
    <t>3301-4322</t>
  </si>
  <si>
    <t>3301-4323</t>
  </si>
  <si>
    <t>3301-4320</t>
  </si>
  <si>
    <t>3301-4319</t>
  </si>
  <si>
    <t>3301-4318</t>
  </si>
  <si>
    <t>3301-4346</t>
  </si>
  <si>
    <t>3301-4347</t>
  </si>
  <si>
    <t>3301-4344</t>
  </si>
  <si>
    <t>3301-4343</t>
  </si>
  <si>
    <t>3301-4342</t>
  </si>
  <si>
    <t>3301-4345</t>
  </si>
  <si>
    <t>2701-1049</t>
  </si>
  <si>
    <t>2701-1050</t>
  </si>
  <si>
    <t>2701-1051</t>
  </si>
  <si>
    <t>2701-1047</t>
  </si>
  <si>
    <t>2701-1046</t>
  </si>
  <si>
    <t>2701-1045</t>
  </si>
  <si>
    <t>2701-1048</t>
  </si>
  <si>
    <t>2701-1044</t>
  </si>
  <si>
    <t>SUPERTECH S-M10 FAME HELMET DARK GRAY GLOS 2XL</t>
  </si>
  <si>
    <t>SUPERTECH S-M10 FAME HELMET DARK GRAY GLOS L</t>
  </si>
  <si>
    <t>SUPERTECH S-M10 FAME HELMET DARK GRAY GLOS M</t>
  </si>
  <si>
    <t>SUPERTECH S-M10 FAME HELMET DARK GRAY GLOS S</t>
  </si>
  <si>
    <t>SUPERTECH S-M10 FAME HELMET DARK GRAY GLOS XL</t>
  </si>
  <si>
    <t>SUPERTECH S-M10 FAME HELMET DARK GRAY GLOS XS</t>
  </si>
  <si>
    <t>SUPERTECH S-M10 FAME HELMET BLCK CARBON M&amp;G 2XL</t>
  </si>
  <si>
    <t>SUPERTECH S-M10 FAME HELMET BLCK CARBON M&amp;G L</t>
  </si>
  <si>
    <t>SUPERTECH S-M10 FAME HELMET BLCK CARBON M&amp;G M</t>
  </si>
  <si>
    <t>SUPERTECH S-M10 FAME HELMET BLCK CARBON M&amp;G S</t>
  </si>
  <si>
    <t>SUPERTECH S-M10 FAME HELMET BLCK CARBON M&amp;G XL</t>
  </si>
  <si>
    <t>SUPERTECH S-M10 FAME HELMET BLCK CARBON M&amp;G XS</t>
  </si>
  <si>
    <t>8300423-9190-2XL</t>
  </si>
  <si>
    <t>8300423-9190-L</t>
  </si>
  <si>
    <t>8300423-9190-M</t>
  </si>
  <si>
    <t>8300423-9190-S</t>
  </si>
  <si>
    <t>8300423-9190-XL</t>
  </si>
  <si>
    <t>8300423-9190-XS</t>
  </si>
  <si>
    <t>8300423-1902-2XL</t>
  </si>
  <si>
    <t>8300423-1902-L</t>
  </si>
  <si>
    <t>8300423-1902-M</t>
  </si>
  <si>
    <t>8300423-1902-S</t>
  </si>
  <si>
    <t>8300423-1902-XL</t>
  </si>
  <si>
    <t>8300423-1902-XS</t>
  </si>
  <si>
    <t>482-9042XS</t>
  </si>
  <si>
    <t>482-9042S</t>
  </si>
  <si>
    <t>482-9042M</t>
  </si>
  <si>
    <t>482-9042L</t>
  </si>
  <si>
    <t>482-90422X</t>
  </si>
  <si>
    <t>482-9042X</t>
  </si>
  <si>
    <t>482-9026XS</t>
  </si>
  <si>
    <t>482-9026X</t>
  </si>
  <si>
    <t>482-9026S</t>
  </si>
  <si>
    <t>482-9026M</t>
  </si>
  <si>
    <t>482-9026L</t>
  </si>
  <si>
    <t>482-90262X</t>
  </si>
  <si>
    <t>0110-8595</t>
  </si>
  <si>
    <t>0110-8600</t>
  </si>
  <si>
    <t>0110-8598</t>
  </si>
  <si>
    <t>0110-8597</t>
  </si>
  <si>
    <t>0110-8596</t>
  </si>
  <si>
    <t>0110-8599</t>
  </si>
  <si>
    <t>482-29811</t>
  </si>
  <si>
    <t>482-29812</t>
  </si>
  <si>
    <t>482-29813</t>
  </si>
  <si>
    <t>482-29814</t>
  </si>
  <si>
    <t>482-29815</t>
  </si>
  <si>
    <t>482-29816</t>
  </si>
  <si>
    <t>482-29805</t>
  </si>
  <si>
    <t>482-29806</t>
  </si>
  <si>
    <t>482-29810</t>
  </si>
  <si>
    <t>482-29809</t>
  </si>
  <si>
    <t>482-29808</t>
  </si>
  <si>
    <t>482-29807</t>
  </si>
  <si>
    <t>3604124-111-XL</t>
  </si>
  <si>
    <t>3625524-111-XL</t>
  </si>
  <si>
    <t>2443124-1100-39</t>
  </si>
  <si>
    <t>2443124-1100-40</t>
  </si>
  <si>
    <t>2443124-1100-41</t>
  </si>
  <si>
    <t>2443124-1100-42</t>
  </si>
  <si>
    <t>2443124-1100-43</t>
  </si>
  <si>
    <t>2443124-1100-36</t>
  </si>
  <si>
    <t>2443124-1100-37</t>
  </si>
  <si>
    <t>2443124-1100-38</t>
  </si>
  <si>
    <t>6104524-9067-O/S</t>
  </si>
  <si>
    <t>3521524-10-XL</t>
  </si>
  <si>
    <t>2338224-1285-10</t>
  </si>
  <si>
    <t>2338224-1285-11</t>
  </si>
  <si>
    <t>2338224-1285-12</t>
  </si>
  <si>
    <t>2338224-1285-13</t>
  </si>
  <si>
    <t>2338224-1285-14</t>
  </si>
  <si>
    <t>4300424-3136-XL</t>
  </si>
  <si>
    <t>3301-4324</t>
  </si>
  <si>
    <t>3301-4325</t>
  </si>
  <si>
    <t>3301-4326</t>
  </si>
  <si>
    <t>3301-4327</t>
  </si>
  <si>
    <t>3301-4328</t>
  </si>
  <si>
    <t>3301-4329</t>
  </si>
  <si>
    <t>3504822-10-S</t>
  </si>
  <si>
    <t>3504822-10-M</t>
  </si>
  <si>
    <t>3504822-10-L</t>
  </si>
  <si>
    <t>3504822-10-XL</t>
  </si>
  <si>
    <t>HALO LEATHER GLOVES BLACK S</t>
  </si>
  <si>
    <t>HALO LEATHER GLOVES BLACK M</t>
  </si>
  <si>
    <t>HALO LEATHER GLOVES BLACK L</t>
  </si>
  <si>
    <t>HALO LEATHER GLOVES BLACK XL</t>
  </si>
  <si>
    <t>HALO LEATHER GLOVES BLACK 2XL</t>
  </si>
  <si>
    <t>HALO LEATHER GLOVES BLACK 3XL</t>
  </si>
  <si>
    <t>3504822-6085-S</t>
  </si>
  <si>
    <t>3504822-6085-M</t>
  </si>
  <si>
    <t>3504822-6085-L</t>
  </si>
  <si>
    <t>3504822-6085-XL</t>
  </si>
  <si>
    <t>3504822-10-2XL</t>
  </si>
  <si>
    <t>3504822-10-3XL</t>
  </si>
  <si>
    <t>3504822-6085-2XL</t>
  </si>
  <si>
    <t>3504822-6085-3XL</t>
  </si>
  <si>
    <t>HALO LEATHER GLOVES FOREST BLACK/FLUO S</t>
  </si>
  <si>
    <t>HALO LEATHER GLOVES FOREST BLACK/FLUO M</t>
  </si>
  <si>
    <t>HALO LEATHER GLOVES FOREST BLACK/FLUO L</t>
  </si>
  <si>
    <t>HALO LEATHER GLOVES FOREST BLACK/FLUO XL</t>
  </si>
  <si>
    <t>HALO LEATHER GLOVES FOREST BLACK/FLUO 2XL</t>
  </si>
  <si>
    <t>HALO LEATHER GLOVES FOREST BLACK/FLUO 3XL</t>
  </si>
  <si>
    <t>3301-4330</t>
  </si>
  <si>
    <t>3301-4331</t>
  </si>
  <si>
    <t>3301-4332</t>
  </si>
  <si>
    <t>3301-4333</t>
  </si>
  <si>
    <t>3301-4334</t>
  </si>
  <si>
    <t>3301-4335</t>
  </si>
  <si>
    <t>HALO LEATHER GLOVES DARK BLUE BLACK S</t>
  </si>
  <si>
    <t>HALO LEATHER GLOVES DARK BLUE BLACK M</t>
  </si>
  <si>
    <t>HALO LEATHER GLOVES DARK BLUE BLACK L</t>
  </si>
  <si>
    <t>HALO LEATHER GLOVES DARK BLUE BLACK XL</t>
  </si>
  <si>
    <t>HALO LEATHER GLOVES DARK BLUE BLACK 2XL</t>
  </si>
  <si>
    <t>HALO LEATHER GLOVES DARK BLUE BLACK 3XL</t>
  </si>
  <si>
    <t>3504822-7109-S</t>
  </si>
  <si>
    <t>3504822-7109-M</t>
  </si>
  <si>
    <t>3504822-7109-L</t>
  </si>
  <si>
    <t>3504822-7109-XL</t>
  </si>
  <si>
    <t>3504822-7109-2XL</t>
  </si>
  <si>
    <t>3504822-7109-3XL</t>
  </si>
  <si>
    <t>3301-4336</t>
  </si>
  <si>
    <t>3301-4337</t>
  </si>
  <si>
    <t>3301-4338</t>
  </si>
  <si>
    <t>3301-4339</t>
  </si>
  <si>
    <t>3301-4340</t>
  </si>
  <si>
    <t>3301-4341</t>
  </si>
  <si>
    <t>HALO LEATHER GLOVES BLACK WHITE 3XL</t>
  </si>
  <si>
    <t>HALO LEATHER GLOVES BLACK WHITE L</t>
  </si>
  <si>
    <t>HALO LEATHER GLOVES BLACK WHITE M</t>
  </si>
  <si>
    <t>HALO LEATHER GLOVES BLACK WHITE S</t>
  </si>
  <si>
    <t>HALO LEATHER GLOVES BLACK WHITE 2XL</t>
  </si>
  <si>
    <t>HALO LEATHER GLOVES BLACK WHITE XL</t>
  </si>
  <si>
    <t>HALO LEATHER GLOVES BLACK WHITE BRIGHT RED 3XL</t>
  </si>
  <si>
    <t>HALO LEATHER GLOVES BLACK WHITE BRIGHT RED L</t>
  </si>
  <si>
    <t>HALO LEATHER GLOVES BLACK WHITE BRIGHT RED M</t>
  </si>
  <si>
    <t>HALO LEATHER GLOVES BLACK WHITE BRIGHT RED S</t>
  </si>
  <si>
    <t>HALO LEATHER GLOVES BLACK WHITE BRIGHT RED XL</t>
  </si>
  <si>
    <t>HALO LEATHER GLOVES BLACK WHITE BRIGHT RED 2XL</t>
  </si>
  <si>
    <t>3405-2885</t>
  </si>
  <si>
    <t>CHROME SHOES BLACK CROC 8</t>
  </si>
  <si>
    <t>2512322-1054-8</t>
  </si>
  <si>
    <t>3405-2886</t>
  </si>
  <si>
    <t>CHROME SHOES BLACK CROC 8.5</t>
  </si>
  <si>
    <t>2512322-1054-8.5</t>
  </si>
  <si>
    <t>3405-2887</t>
  </si>
  <si>
    <t>CHROME SHOES BLACK CROC 9</t>
  </si>
  <si>
    <t>2512322-1054-9</t>
  </si>
  <si>
    <t>3405-2888</t>
  </si>
  <si>
    <t>CHROME SHOES BLACK CROC 9.5</t>
  </si>
  <si>
    <t>2512322-1054-9.5</t>
  </si>
  <si>
    <t>3405-2889</t>
  </si>
  <si>
    <t>CHROME SHOES BLACK CROC 10</t>
  </si>
  <si>
    <t>2512322-1054-10</t>
  </si>
  <si>
    <t>3405-2890</t>
  </si>
  <si>
    <t>CHROME SHOES BLACK CROC 10.5</t>
  </si>
  <si>
    <t>2512322-1054-10.5</t>
  </si>
  <si>
    <t>3405-2891</t>
  </si>
  <si>
    <t>CHROME SHOES BLACK CROC 11</t>
  </si>
  <si>
    <t>2512322-1054-11</t>
  </si>
  <si>
    <t>3405-2892</t>
  </si>
  <si>
    <t>CHROME SHOES BLACK CROC 11.5</t>
  </si>
  <si>
    <t>2512322-1054-11.5</t>
  </si>
  <si>
    <t>3405-2893</t>
  </si>
  <si>
    <t>CHROME SHOES BLACK CROC 12</t>
  </si>
  <si>
    <t>2512322-1054-12</t>
  </si>
  <si>
    <t>3405-2894</t>
  </si>
  <si>
    <t>CHROME SHOES BLACK CROC 12.5</t>
  </si>
  <si>
    <t>2512322-1054-12.5</t>
  </si>
  <si>
    <t>3405-2895</t>
  </si>
  <si>
    <t>CHROME SHOES BLACK CROC 13</t>
  </si>
  <si>
    <t>2512322-1054-13</t>
  </si>
  <si>
    <t>3405-2896</t>
  </si>
  <si>
    <t>CHROME SHOES BLACK CROC 13.5</t>
  </si>
  <si>
    <t>2512322-1054-13.5</t>
  </si>
  <si>
    <t>3405-2897</t>
  </si>
  <si>
    <t>CHROME SHOES BLACK CROC 14</t>
  </si>
  <si>
    <t>2512322-1054-14</t>
  </si>
  <si>
    <t>3405-2898</t>
  </si>
  <si>
    <t>CHROME SHOES BLK WHT BRT RED 8</t>
  </si>
  <si>
    <t>2512322-1304-8</t>
  </si>
  <si>
    <t>3405-2899</t>
  </si>
  <si>
    <t>CHROME SHOES BLK WHT BRT RED 8.5</t>
  </si>
  <si>
    <t>2512322-1304-8.5</t>
  </si>
  <si>
    <t>3405-2900</t>
  </si>
  <si>
    <t>CHROME SHOES BLK WHT BRT RED 9</t>
  </si>
  <si>
    <t>2512322-1304-9</t>
  </si>
  <si>
    <t>3405-2901</t>
  </si>
  <si>
    <t>CHROME SHOES BLK WHT BRT RED 9.5</t>
  </si>
  <si>
    <t>2512322-1304-9.5</t>
  </si>
  <si>
    <t>3405-2902</t>
  </si>
  <si>
    <t>CHROME SHOES BLK WHT BRT RED 10</t>
  </si>
  <si>
    <t>2512322-1304-10</t>
  </si>
  <si>
    <t>3405-2903</t>
  </si>
  <si>
    <t>CHROME SHOES BLK WHT BRT RED 10.5</t>
  </si>
  <si>
    <t>2512322-1304-10.5</t>
  </si>
  <si>
    <t>3405-2904</t>
  </si>
  <si>
    <t>CHROME SHOES BLK WHT BRT RED 11</t>
  </si>
  <si>
    <t>2512322-1304-11</t>
  </si>
  <si>
    <t>3405-2905</t>
  </si>
  <si>
    <t>CHROME SHOES BLK WHT BRT RED 11.5</t>
  </si>
  <si>
    <t>2512322-1304-11.5</t>
  </si>
  <si>
    <t>3405-2906</t>
  </si>
  <si>
    <t>CHROME SHOES BLK WHT BRT RED 12</t>
  </si>
  <si>
    <t>2512322-1304-12</t>
  </si>
  <si>
    <t>3405-2907</t>
  </si>
  <si>
    <t>CHROME SHOES BLK WHT BRT RED 12.5</t>
  </si>
  <si>
    <t>2512322-1304-12.5</t>
  </si>
  <si>
    <t>3405-2908</t>
  </si>
  <si>
    <t>CHROME SHOES BLK WHT BRT RED 13</t>
  </si>
  <si>
    <t>2512322-1304-13</t>
  </si>
  <si>
    <t>3405-2909</t>
  </si>
  <si>
    <t>CHROME SHOES BLK WHT BRT RED 13.5</t>
  </si>
  <si>
    <t>2512322-1304-13.5</t>
  </si>
  <si>
    <t>8200324-1368-2XL</t>
  </si>
  <si>
    <t>SUPERTECH R10 ELEMENT HELMET ECE06/DOT/FIM BLACK CARB BRIGHT RED WHITE GL 2XL</t>
  </si>
  <si>
    <t>0101-17029</t>
  </si>
  <si>
    <t>8200324-1368-XL</t>
  </si>
  <si>
    <t>SUPERTECH R10 ELEMENT HELMET ECE06/DOT/FIM BLACK CARB BRIGHT RED WHITE GL XL</t>
  </si>
  <si>
    <t>0101-16999</t>
  </si>
  <si>
    <t>8200324-1368-L</t>
  </si>
  <si>
    <t>SUPERTECH R10 ELEMENT HELMET ECE06/DOT/FIM BLACK CARB BRIGHT RED WHITE GL L</t>
  </si>
  <si>
    <t>0101-16996</t>
  </si>
  <si>
    <t>8200324-1368-M</t>
  </si>
  <si>
    <t>SUPERTECH R10 ELEMENT HELMET ECE06/DOT/FIM BLACK CARB BRIGHT RED WHITE GL M</t>
  </si>
  <si>
    <t>0101-16995</t>
  </si>
  <si>
    <t>8200324-1368-S</t>
  </si>
  <si>
    <t>SUPERTECH R10 ELEMENT HELMET ECE06/DOT/FIM BLACK CARB BRIGHT RED WHITE GL S</t>
  </si>
  <si>
    <t>0101-16994</t>
  </si>
  <si>
    <t>8200324-1368-XS</t>
  </si>
  <si>
    <t>SUPERTECH R10 ELEMENT HELMET ECE06/DOT/FIM BLACK CARB BRIGHT RED WHITE GL XS</t>
  </si>
  <si>
    <t>0101-16993</t>
  </si>
  <si>
    <t>8200324-1363-2XL</t>
  </si>
  <si>
    <t>0101-16992</t>
  </si>
  <si>
    <t>8200324-1363-XL</t>
  </si>
  <si>
    <t>0101-16991</t>
  </si>
  <si>
    <t>8200324-1363-L</t>
  </si>
  <si>
    <t>0101-16990</t>
  </si>
  <si>
    <t>8200324-1363-M</t>
  </si>
  <si>
    <t>0101-16989</t>
  </si>
  <si>
    <t>8200324-1363-S</t>
  </si>
  <si>
    <t>0101-16988</t>
  </si>
  <si>
    <t>8200324-1363-XS</t>
  </si>
  <si>
    <t>0101-16987</t>
  </si>
  <si>
    <t>8200224-1383-2XL</t>
  </si>
  <si>
    <t>SUPERTECH R10 TEAM HELMET ECE06/DOT/FIM BLACK CARB RED WHITE GLOSSY 2XL</t>
  </si>
  <si>
    <t>0101-16986</t>
  </si>
  <si>
    <t>8200224-1383-XL</t>
  </si>
  <si>
    <t>SUPERTECH R10 TEAM HELMET ECE06/DOT/FIM BLACK CARB RED WHITE GLOSSY XL</t>
  </si>
  <si>
    <t>0101-16985</t>
  </si>
  <si>
    <t>8200224-1383-L</t>
  </si>
  <si>
    <t>SUPERTECH R10 TEAM HELMET ECE06/DOT/FIM BLACK CARB RED WHITE GLOSSY L</t>
  </si>
  <si>
    <t>0101-16984</t>
  </si>
  <si>
    <t>8200224-1383-M</t>
  </si>
  <si>
    <t>SUPERTECH R10 TEAM HELMET ECE06/DOT/FIM BLACK CARB RED WHITE GLOSSY M</t>
  </si>
  <si>
    <t>0101-16983</t>
  </si>
  <si>
    <t>8200224-1383-S</t>
  </si>
  <si>
    <t>SUPERTECH R10 TEAM HELMET ECE06/DOT/FIM BLACK CARB RED WHITE GLOSSY S</t>
  </si>
  <si>
    <t>0101-16982</t>
  </si>
  <si>
    <t>8200224-1383-XS</t>
  </si>
  <si>
    <t>SUPERTECH R10 TEAM HELMET ECE06/DOT/FIM BLACK CARB RED WHITE GLOSSY XS</t>
  </si>
  <si>
    <t>0101-16981</t>
  </si>
  <si>
    <t>8200224-1352-2XL</t>
  </si>
  <si>
    <t>0101-16980</t>
  </si>
  <si>
    <t>8200224-1352-XL</t>
  </si>
  <si>
    <t>0101-16979</t>
  </si>
  <si>
    <t>8200224-1352-L</t>
  </si>
  <si>
    <t>0101-16978</t>
  </si>
  <si>
    <t>8200224-1352-M</t>
  </si>
  <si>
    <t>0101-16977</t>
  </si>
  <si>
    <t>8200224-1352-S</t>
  </si>
  <si>
    <t>0101-16976</t>
  </si>
  <si>
    <t>8200224-1352-XS</t>
  </si>
  <si>
    <t>0101-16975</t>
  </si>
  <si>
    <t>8200124-2170-2XL</t>
  </si>
  <si>
    <t>SUPERTECH R10 SOLID HELMET ECE06/DOT/FIM WHITE GLOSSY BLACK MATT 2XL</t>
  </si>
  <si>
    <t>0101-17042</t>
  </si>
  <si>
    <t>8200124-2170-XL</t>
  </si>
  <si>
    <t>SUPERTECH R10 SOLID HELMET ECE06/DOT/FIM WHITE GLOSSY BLACK MATT XL</t>
  </si>
  <si>
    <t>0101-17041</t>
  </si>
  <si>
    <t>8200124-2170-L</t>
  </si>
  <si>
    <t>SUPERTECH R10 SOLID HELMET ECE06/DOT/FIM WHITE GLOSSY BLACK MATT L</t>
  </si>
  <si>
    <t>0101-17040</t>
  </si>
  <si>
    <t>8200124-2170-M</t>
  </si>
  <si>
    <t>SUPERTECH R10 SOLID HELMET ECE06/DOT/FIM WHITE GLOSSY BLACK MATT M</t>
  </si>
  <si>
    <t>0101-17039</t>
  </si>
  <si>
    <t>8200124-2170-S</t>
  </si>
  <si>
    <t>SUPERTECH R10 SOLID HELMET ECE06/DOT/FIM WHITE GLOSSY BLACK MATT S</t>
  </si>
  <si>
    <t>0101-17038</t>
  </si>
  <si>
    <t>8200124-2170-XS</t>
  </si>
  <si>
    <t>SUPERTECH R10 SOLID HELMET ECE06/DOT/FIM WHITE GLOSSY BLACK MATT XS</t>
  </si>
  <si>
    <t>0101-17037</t>
  </si>
  <si>
    <t>8200124-1902-2XL</t>
  </si>
  <si>
    <t>SUPERTECH R10 SOLID HELMET ECE06/DOT/FIM BLACK CARBON M&amp;G 2XL</t>
  </si>
  <si>
    <t>0101-17036</t>
  </si>
  <si>
    <t>8200124-1902-XL</t>
  </si>
  <si>
    <t>SUPERTECH R10 SOLID HELMET ECE06/DOT/FIM BLACK CARBON M&amp;G XL</t>
  </si>
  <si>
    <t>0101-17035</t>
  </si>
  <si>
    <t>8200124-1902-L</t>
  </si>
  <si>
    <t>SUPERTECH R10 SOLID HELMET ECE06/DOT/FIM BLACK CARBON M&amp;G L</t>
  </si>
  <si>
    <t>0101-17034</t>
  </si>
  <si>
    <t>8200124-1902-M</t>
  </si>
  <si>
    <t>SUPERTECH R10 SOLID HELMET ECE06/DOT/FIM BLACK CARBON M&amp;G M</t>
  </si>
  <si>
    <t>0101-17033</t>
  </si>
  <si>
    <t>8200124-1902-S</t>
  </si>
  <si>
    <t>SUPERTECH R10 SOLID HELMET ECE06/DOT/FIM BLACK CARBON M&amp;G S</t>
  </si>
  <si>
    <t>0101-17032</t>
  </si>
  <si>
    <t>8200124-1902-XS</t>
  </si>
  <si>
    <t>SUPERTECH R10 SOLID HELMET ECE06/DOT/FIM BLACK CARBON M&amp;G XS</t>
  </si>
  <si>
    <t>0101-17030</t>
  </si>
  <si>
    <t>3100624-1321-60</t>
  </si>
  <si>
    <t>GP PLUS R V4 AIRFLOW LEATHER JACKET BLACKREDFLUOWHITE 60</t>
  </si>
  <si>
    <t>2810-4056</t>
  </si>
  <si>
    <t>3100624-1321-58</t>
  </si>
  <si>
    <t>GP PLUS R V4 AIRFLOW LEATHER JACKET BLACKREDFLUOWHITE 58</t>
  </si>
  <si>
    <t>2810-4055</t>
  </si>
  <si>
    <t>3100624-1321-56</t>
  </si>
  <si>
    <t>GP PLUS R V4 AIRFLOW LEATHER JACKET BLACKREDFLUOWHITE 56</t>
  </si>
  <si>
    <t>2810-4054</t>
  </si>
  <si>
    <t>3100624-1321-54</t>
  </si>
  <si>
    <t>GP PLUS R V4 AIRFLOW LEATHER JACKET BLACKREDFLUOWHITE 54</t>
  </si>
  <si>
    <t>2810-4053</t>
  </si>
  <si>
    <t>3100624-1321-52</t>
  </si>
  <si>
    <t>GP PLUS R V4 AIRFLOW LEATHER JACKET BLACKREDFLUOWHITE 52</t>
  </si>
  <si>
    <t>2810-4052</t>
  </si>
  <si>
    <t>3100624-1321-50</t>
  </si>
  <si>
    <t>GP PLUS R V4 AIRFLOW LEATHER JACKET BLACKREDFLUOWHITE 50</t>
  </si>
  <si>
    <t>2810-4051</t>
  </si>
  <si>
    <t>3100624-1321-48</t>
  </si>
  <si>
    <t>GP PLUS R V4 AIRFLOW LEATHER JACKET BLACKREDFLUOWHITE 48</t>
  </si>
  <si>
    <t>2810-4050</t>
  </si>
  <si>
    <t>3100624-12-60</t>
  </si>
  <si>
    <t>GP PLUS R V4 AIRFLOW LEATHER JACKET BLACKWHITE 60</t>
  </si>
  <si>
    <t>3100624-12-58</t>
  </si>
  <si>
    <t>GP PLUS R V4 AIRFLOW LEATHER JACKET BLACKWHITE 58</t>
  </si>
  <si>
    <t>3100624-12-56</t>
  </si>
  <si>
    <t>GP PLUS R V4 AIRFLOW LEATHER JACKET BLACKWHITE 56</t>
  </si>
  <si>
    <t>3100624-12-54</t>
  </si>
  <si>
    <t>GP PLUS R V4 AIRFLOW LEATHER JACKET BLACKWHITE 54</t>
  </si>
  <si>
    <t>3100624-12-52</t>
  </si>
  <si>
    <t>GP PLUS R V4 AIRFLOW LEATHER JACKET BLACKWHITE 52</t>
  </si>
  <si>
    <t>3100624-12-50</t>
  </si>
  <si>
    <t>GP PLUS R V4 AIRFLOW LEATHER JACKET BLACKWHITE 50</t>
  </si>
  <si>
    <t>3100624-12-48</t>
  </si>
  <si>
    <t>GP PLUS R V4 AIRFLOW LEATHER JACKET BLACKWHITE 48</t>
  </si>
  <si>
    <t>3100624-1100-60</t>
  </si>
  <si>
    <t>GP PLUS R V4 AIRFLOW LEATHER JACKET BLACKBLACK 60</t>
  </si>
  <si>
    <t>2810-4130</t>
  </si>
  <si>
    <t>3100624-1100-58</t>
  </si>
  <si>
    <t>GP PLUS R V4 AIRFLOW LEATHER JACKET BLACKBLACK 58</t>
  </si>
  <si>
    <t>2810-4129</t>
  </si>
  <si>
    <t>3100624-1100-56</t>
  </si>
  <si>
    <t>GP PLUS R V4 AIRFLOW LEATHER JACKET BLACKBLACK 56</t>
  </si>
  <si>
    <t>2810-4128</t>
  </si>
  <si>
    <t>3100624-1100-54</t>
  </si>
  <si>
    <t>GP PLUS R V4 AIRFLOW LEATHER JACKET BLACKBLACK 54</t>
  </si>
  <si>
    <t>2810-4127</t>
  </si>
  <si>
    <t>3100624-1100-52</t>
  </si>
  <si>
    <t>GP PLUS R V4 AIRFLOW LEATHER JACKET BLACKBLACK 52</t>
  </si>
  <si>
    <t>2810-4126</t>
  </si>
  <si>
    <t>3100624-1100-50</t>
  </si>
  <si>
    <t>GP PLUS R V4 AIRFLOW LEATHER JACKET BLACKBLACK 50</t>
  </si>
  <si>
    <t>2810-4125</t>
  </si>
  <si>
    <t>3100624-1100-48</t>
  </si>
  <si>
    <t>GP PLUS R V4 AIRFLOW LEATHER JACKET BLACKBLACK 48</t>
  </si>
  <si>
    <t>2810-4124</t>
  </si>
  <si>
    <t>CHROME SHOES BLACK BLACK 8</t>
  </si>
  <si>
    <t>CHROME SHOES BLACK BLACK 8.5</t>
  </si>
  <si>
    <t>CHROME SHOES BLACK BLACK 9</t>
  </si>
  <si>
    <t>CHROME SHOES BLACK BLACK 9.5</t>
  </si>
  <si>
    <t>CHROME SHOES BLACK BLACK 10</t>
  </si>
  <si>
    <t>CHROME SHOES BLACK BLACK 10.5</t>
  </si>
  <si>
    <t>CHROME SHOES BLACK BLACK 11</t>
  </si>
  <si>
    <t>CHROME SHOES BLACK BLACK 11.5</t>
  </si>
  <si>
    <t>CHROME SHOES BLACK BLACK 12</t>
  </si>
  <si>
    <t>CHROME SHOES BLACK BLACK 12.5</t>
  </si>
  <si>
    <t>CHROME SHOES BLACK BLACK 13</t>
  </si>
  <si>
    <t>CHROME SHOES BLACK BLACK 13.5</t>
  </si>
  <si>
    <t>CHROME SHOES BLACK BLACK 14</t>
  </si>
  <si>
    <t>2512522-1100-8</t>
  </si>
  <si>
    <t>2512522-1100-8.5</t>
  </si>
  <si>
    <t>2512522-1100-9</t>
  </si>
  <si>
    <t>2512522-1100-9.5</t>
  </si>
  <si>
    <t>2512522-1100-10</t>
  </si>
  <si>
    <t>2512522-1100-10.5</t>
  </si>
  <si>
    <t>2512522-1100-11</t>
  </si>
  <si>
    <t>2512522-1100-11.5</t>
  </si>
  <si>
    <t>2512522-1100-12</t>
  </si>
  <si>
    <t>2512522-1100-12.5</t>
  </si>
  <si>
    <t>2512522-1100-13</t>
  </si>
  <si>
    <t>2512522-1100-13.5</t>
  </si>
  <si>
    <t>2512522-1100-14</t>
  </si>
  <si>
    <t>3405-2911</t>
  </si>
  <si>
    <t>3405-2912</t>
  </si>
  <si>
    <t>3405-2913</t>
  </si>
  <si>
    <t>3405-2914</t>
  </si>
  <si>
    <t>3405-2915</t>
  </si>
  <si>
    <t>3405-2916</t>
  </si>
  <si>
    <t>3405-2917</t>
  </si>
  <si>
    <t>3405-2918</t>
  </si>
  <si>
    <t>3405-2919</t>
  </si>
  <si>
    <t>3405-2920</t>
  </si>
  <si>
    <t>3405-2921</t>
  </si>
  <si>
    <t>3405-2922</t>
  </si>
  <si>
    <t>3405-2923</t>
  </si>
  <si>
    <t>3405-2924</t>
  </si>
  <si>
    <t>CHROME SHOES  BLK COOL GR BL 8</t>
  </si>
  <si>
    <t>CHROME SHOES  BLK COOL GR BL 8.5</t>
  </si>
  <si>
    <t>CHROME SHOES  BLK COOL GR BL 9</t>
  </si>
  <si>
    <t>CHROME SHOES  BLK COOL GR BL 9.5</t>
  </si>
  <si>
    <t>CHROME SHOES  BLK COOL GR BL 10</t>
  </si>
  <si>
    <t>CHROME SHOES  BLK COOL GR BL 10.5</t>
  </si>
  <si>
    <t>CHROME SHOES  BLK COOL GR BL 11</t>
  </si>
  <si>
    <t>CHROME SHOES  BLK COOL GR BL 11.5</t>
  </si>
  <si>
    <t>CHROME SHOES  BLK COOL GR BL 12</t>
  </si>
  <si>
    <t>CHROME SHOES  BLK COOL GR BL 12.5</t>
  </si>
  <si>
    <t>CHROME SHOES  BLK COOL GR BL 13</t>
  </si>
  <si>
    <t>CHROME SHOES  BLK COOL GR BL 13.5</t>
  </si>
  <si>
    <t>CHROME SHOES  BLK COOL GR BL 14</t>
  </si>
  <si>
    <t>2512522-1247-8</t>
  </si>
  <si>
    <t>2512522-1247-8.5</t>
  </si>
  <si>
    <t>2512522-1247-9</t>
  </si>
  <si>
    <t>2512522-1247-9.5</t>
  </si>
  <si>
    <t>2512522-1247-10</t>
  </si>
  <si>
    <t>2512522-1247-10.5</t>
  </si>
  <si>
    <t>2512522-1247-11</t>
  </si>
  <si>
    <t>2512522-1247-11.5</t>
  </si>
  <si>
    <t>2512522-1247-12</t>
  </si>
  <si>
    <t>2512522-1247-12.5</t>
  </si>
  <si>
    <t>2512522-1247-13</t>
  </si>
  <si>
    <t>2512522-1247-13.5</t>
  </si>
  <si>
    <t>2512522-1247-14</t>
  </si>
  <si>
    <t>3405-2925</t>
  </si>
  <si>
    <t>3405-2926</t>
  </si>
  <si>
    <t>3405-2927</t>
  </si>
  <si>
    <t>3405-2928</t>
  </si>
  <si>
    <t>3405-2929</t>
  </si>
  <si>
    <t>3405-2930</t>
  </si>
  <si>
    <t>3405-2931</t>
  </si>
  <si>
    <t>3405-2932</t>
  </si>
  <si>
    <t>3405-2933</t>
  </si>
  <si>
    <t>3405-2934</t>
  </si>
  <si>
    <t>3405-2935</t>
  </si>
  <si>
    <t>3405-2936</t>
  </si>
  <si>
    <t>2810-4071</t>
  </si>
  <si>
    <t>GP PLS V4 RDKNT LTHR JKT BLK 48</t>
  </si>
  <si>
    <t>3100324-1100-48</t>
  </si>
  <si>
    <t>2810-4072</t>
  </si>
  <si>
    <t>GP PLS V4 RDKNT LTHR JKT BLK 50</t>
  </si>
  <si>
    <t>3100324-1100-50</t>
  </si>
  <si>
    <t>2810-4074</t>
  </si>
  <si>
    <t>GP PLS V4 RDKNT LTHR JKT BLK 52</t>
  </si>
  <si>
    <t>3100324-1100-52</t>
  </si>
  <si>
    <t>2810-4075</t>
  </si>
  <si>
    <t>GP PLS V4 RDKNT LTHR JKT BLK 54</t>
  </si>
  <si>
    <t>3100324-1100-54</t>
  </si>
  <si>
    <t>2810-4076</t>
  </si>
  <si>
    <t>GP PLS V4 RDKNT LTHR JKT BLK 56</t>
  </si>
  <si>
    <t>3100324-1100-56</t>
  </si>
  <si>
    <t>2810-4077</t>
  </si>
  <si>
    <t>GP PLS V4 RDKNT LTHR JKT BLK 58</t>
  </si>
  <si>
    <t>3100324-1100-58</t>
  </si>
  <si>
    <t>2810-4078</t>
  </si>
  <si>
    <t>GP PLS V4 RDKNT LTHR JKT BLK 60</t>
  </si>
  <si>
    <t>3100324-1100-60</t>
  </si>
  <si>
    <t>2810-4086</t>
  </si>
  <si>
    <t>GP PLS V4 RDKNT LTHR JKT BLK/WHT 48</t>
  </si>
  <si>
    <t>3100324-12-48</t>
  </si>
  <si>
    <t>2810-4087</t>
  </si>
  <si>
    <t>GP PLS V4 RDKNT LTHR JKT BLK/WHT 50</t>
  </si>
  <si>
    <t>3100324-12-50</t>
  </si>
  <si>
    <t>2810-4088</t>
  </si>
  <si>
    <t>GP PLS V4 RDKNT LTHR JKT BLK/WHT 52</t>
  </si>
  <si>
    <t>3100324-12-52</t>
  </si>
  <si>
    <t>2810-4089</t>
  </si>
  <si>
    <t>GP PLS V4 RDKNT LTHR JKT BLK/WHT 54</t>
  </si>
  <si>
    <t>3100324-12-54</t>
  </si>
  <si>
    <t>2810-4090</t>
  </si>
  <si>
    <t>GP PLS V4 RDKNT LTHR JKT BLK/WHT 56</t>
  </si>
  <si>
    <t>3100324-12-56</t>
  </si>
  <si>
    <t>2810-4091</t>
  </si>
  <si>
    <t>GP PLS V4 RDKNT LTHR JKT BLK/WHT 58</t>
  </si>
  <si>
    <t>3100324-12-58</t>
  </si>
  <si>
    <t>2810-4092</t>
  </si>
  <si>
    <t>GP PLS V4 RDKNT LTHR JKT BLK/WHT 60</t>
  </si>
  <si>
    <t>3100324-12-60</t>
  </si>
  <si>
    <t>2810-4079</t>
  </si>
  <si>
    <t>GP PLS V4 RDKNT LTHR JKT BLK/RD/WHT 48</t>
  </si>
  <si>
    <t>3100324-1321-48</t>
  </si>
  <si>
    <t>2810-4080</t>
  </si>
  <si>
    <t>GP PLS V4 RDKNT LTHR JKT BLK/RD/WHT 50</t>
  </si>
  <si>
    <t>3100324-1321-50</t>
  </si>
  <si>
    <t>2810-4081</t>
  </si>
  <si>
    <t>GP PLS V4 RDKNT LTHR JKT BLK/RD/WHT 52</t>
  </si>
  <si>
    <t>3100324-1321-52</t>
  </si>
  <si>
    <t>2810-4082</t>
  </si>
  <si>
    <t>GP PLS V4 RDKNT LTHR JKT BLK/RD/WHT 54</t>
  </si>
  <si>
    <t>3100324-1321-54</t>
  </si>
  <si>
    <t>2810-4083</t>
  </si>
  <si>
    <t>GP PLS V4 RDKNT LTHR JKT BLK/RD/WHT 56</t>
  </si>
  <si>
    <t>3100324-1321-56</t>
  </si>
  <si>
    <t>2810-4084</t>
  </si>
  <si>
    <t>GP PLS V4 RDKNT LTHR JKT BLK/RD/WHT 58</t>
  </si>
  <si>
    <t>3100324-1321-58</t>
  </si>
  <si>
    <t>2810-4085</t>
  </si>
  <si>
    <t>GP PLS V4 RDKNT LTHR JKT BLK/RD/WHT 60</t>
  </si>
  <si>
    <t>3100324-1321-60</t>
  </si>
  <si>
    <t>2810-4098</t>
  </si>
  <si>
    <t>BLACKTRACK LTHR JKT BLK 2X</t>
  </si>
  <si>
    <t>3103824-1100-2XL</t>
  </si>
  <si>
    <t>2810-4099</t>
  </si>
  <si>
    <t>BLACKTRACK LTHR JKT BLK 3X</t>
  </si>
  <si>
    <t>3103824-1100-3XL</t>
  </si>
  <si>
    <t>2810-4100</t>
  </si>
  <si>
    <t>BLACKTRACK LTHR JKT BLK 4X</t>
  </si>
  <si>
    <t>3103824-1100-4XL</t>
  </si>
  <si>
    <t>2810-4095</t>
  </si>
  <si>
    <t>BLACKTRACK LTHR JKT BLK L</t>
  </si>
  <si>
    <t>3103824-1100-L</t>
  </si>
  <si>
    <t>2810-4094</t>
  </si>
  <si>
    <t>BLACKTRACK LTHR JKT BLK M</t>
  </si>
  <si>
    <t>3103824-1100-M</t>
  </si>
  <si>
    <t>2810-4093</t>
  </si>
  <si>
    <t>BLACKTRACK LTHR JKT BLK S</t>
  </si>
  <si>
    <t>3103824-1100-S</t>
  </si>
  <si>
    <t>2810-4096</t>
  </si>
  <si>
    <t>BLACKTRACK LTHR JKT BLK XL</t>
  </si>
  <si>
    <t>3103824-1100-XL</t>
  </si>
  <si>
    <t>2810-4105</t>
  </si>
  <si>
    <t>DYNO LTHR JKT BLK 2X</t>
  </si>
  <si>
    <t>3103924-1100-2XL</t>
  </si>
  <si>
    <t>2810-4106</t>
  </si>
  <si>
    <t>DYNO LTHR JKT BLK 3X</t>
  </si>
  <si>
    <t>3103924-1100-3XL</t>
  </si>
  <si>
    <t>2810-4107</t>
  </si>
  <si>
    <t>DYNO LTHR JKT BLK 4X</t>
  </si>
  <si>
    <t>3103924-1100-4XL</t>
  </si>
  <si>
    <t>2810-4103</t>
  </si>
  <si>
    <t>DYNO LTHR JKT BLK L</t>
  </si>
  <si>
    <t>3103924-1100-L</t>
  </si>
  <si>
    <t>2810-4102</t>
  </si>
  <si>
    <t>DYNO LTHR JKT BLK M</t>
  </si>
  <si>
    <t>3103924-1100-M</t>
  </si>
  <si>
    <t>2810-4101</t>
  </si>
  <si>
    <t>DYNO LTHR JKT BLK S</t>
  </si>
  <si>
    <t>3103924-1100-S</t>
  </si>
  <si>
    <t>2810-4104</t>
  </si>
  <si>
    <t>DYNO LTHR JKT BLK XL</t>
  </si>
  <si>
    <t>3103924-1100-XL</t>
  </si>
  <si>
    <t>2810-4109</t>
  </si>
  <si>
    <t>DYNO LTHR JKT BLACK/RED 2X</t>
  </si>
  <si>
    <t>3103924-1316-2XL</t>
  </si>
  <si>
    <t>2810-4048</t>
  </si>
  <si>
    <t>DYNO LTHR JKT BLACK/RED 3X</t>
  </si>
  <si>
    <t>3103924-1316-3XL</t>
  </si>
  <si>
    <t>2810-4049</t>
  </si>
  <si>
    <t>DYNO LTHR JKT BLACK/RED 4X</t>
  </si>
  <si>
    <t>3103924-1316-4XL</t>
  </si>
  <si>
    <t>2810-4044</t>
  </si>
  <si>
    <t>DYNO LTHR JKT BLACK/RED M</t>
  </si>
  <si>
    <t>3103924-1316-M</t>
  </si>
  <si>
    <t>2810-4043</t>
  </si>
  <si>
    <t>DYNO LTHR JKT BLACK/RED S</t>
  </si>
  <si>
    <t>3103924-1316-S</t>
  </si>
  <si>
    <t>2810-4045</t>
  </si>
  <si>
    <t>DYNO LTHR JKT BLACK/RED L</t>
  </si>
  <si>
    <t>3103924-1316-L</t>
  </si>
  <si>
    <t>2810-4108</t>
  </si>
  <si>
    <t>DYNO LTHR JKT BLACK/RED XL</t>
  </si>
  <si>
    <t>3103924-1316-XL</t>
  </si>
  <si>
    <t>2810-4057</t>
  </si>
  <si>
    <t>ATEM V5 LTHR JKT BLK 48</t>
  </si>
  <si>
    <t>3106524-10-48</t>
  </si>
  <si>
    <t>2810-4058</t>
  </si>
  <si>
    <t>ATEM V5 LTHR JKT BLK 50</t>
  </si>
  <si>
    <t>3106524-10-50</t>
  </si>
  <si>
    <t>2810-4059</t>
  </si>
  <si>
    <t>ATEM V5 LTHR JKT BLK 52</t>
  </si>
  <si>
    <t>3106524-10-52</t>
  </si>
  <si>
    <t>2810-4060</t>
  </si>
  <si>
    <t>ATEM V5 LTHR JKT BLK 54</t>
  </si>
  <si>
    <t>3106524-10-54</t>
  </si>
  <si>
    <t>2810-4061</t>
  </si>
  <si>
    <t>ATEM V5 LTHR JKT BLK 56</t>
  </si>
  <si>
    <t>3106524-10-56</t>
  </si>
  <si>
    <t>2810-4062</t>
  </si>
  <si>
    <t>ATEM V5 LTHR JKT BLK 58</t>
  </si>
  <si>
    <t>3106524-10-58</t>
  </si>
  <si>
    <t>2810-4063</t>
  </si>
  <si>
    <t>ATEM V5 LTHR JKT BLK 60</t>
  </si>
  <si>
    <t>3106524-10-60</t>
  </si>
  <si>
    <t>2810-4064</t>
  </si>
  <si>
    <t>ATEM V5 LTHR JKT BLK/WHT 48</t>
  </si>
  <si>
    <t>3106524-12-48</t>
  </si>
  <si>
    <t>2810-4065</t>
  </si>
  <si>
    <t>ATEM V5 LTHR JKT BLK/WHT 50</t>
  </si>
  <si>
    <t>3106524-12-50</t>
  </si>
  <si>
    <t>2810-4066</t>
  </si>
  <si>
    <t>ATEM V5 LTHR JKT BLK/WHT 52</t>
  </si>
  <si>
    <t>3106524-12-52</t>
  </si>
  <si>
    <t>2810-4067</t>
  </si>
  <si>
    <t>ATEM V5 LTHR JKT BLK/WHT 54</t>
  </si>
  <si>
    <t>3106524-12-54</t>
  </si>
  <si>
    <t>2810-4068</t>
  </si>
  <si>
    <t>ATEM V5 LTHR JKT BLK/WHT 56</t>
  </si>
  <si>
    <t>3106524-12-56</t>
  </si>
  <si>
    <t>2810-4069</t>
  </si>
  <si>
    <t>ATEM V5 LTHR JKT BLK/WHT 58</t>
  </si>
  <si>
    <t>3106524-12-58</t>
  </si>
  <si>
    <t>2810-4070</t>
  </si>
  <si>
    <t>ATEM V5 LTHR JKT BLK/WHT 60</t>
  </si>
  <si>
    <t>3106524-12-60</t>
  </si>
  <si>
    <t>2813-1065</t>
  </si>
  <si>
    <t>STELLA TORY LTHR JKT 2X</t>
  </si>
  <si>
    <t>3113824-1100-2XL</t>
  </si>
  <si>
    <t>2813-1063</t>
  </si>
  <si>
    <t>STELLA TORY LTHR JKT BLK L</t>
  </si>
  <si>
    <t>3113824-1100-L</t>
  </si>
  <si>
    <t>2813-1062</t>
  </si>
  <si>
    <t>STELLA TORY LTHR JKT BLK M</t>
  </si>
  <si>
    <t>3113824-1100-M</t>
  </si>
  <si>
    <t>2813-1061</t>
  </si>
  <si>
    <t>STELLA TORY LTHR JKT BLK S</t>
  </si>
  <si>
    <t>3113824-1100-S</t>
  </si>
  <si>
    <t>2813-1064</t>
  </si>
  <si>
    <t>STELLA TORY LTHR JKT XL</t>
  </si>
  <si>
    <t>3113824-1100-XL</t>
  </si>
  <si>
    <t>2813-1060</t>
  </si>
  <si>
    <t>STELLA TORY LTHR JKT BLK XS</t>
  </si>
  <si>
    <t>3113824-1100-XS</t>
  </si>
  <si>
    <t>2813-1073</t>
  </si>
  <si>
    <t>STELLA DYNO LTHR JKT BLK/GRY 2X</t>
  </si>
  <si>
    <t>3113924-1296-2XL</t>
  </si>
  <si>
    <t>2813-1071</t>
  </si>
  <si>
    <t>STELLA DYNO LTHR JKT BLK/GRY L</t>
  </si>
  <si>
    <t>3113924-1296-L</t>
  </si>
  <si>
    <t>2813-1070</t>
  </si>
  <si>
    <t>STELLA DYNO LTHR JKT BLK/GRY M</t>
  </si>
  <si>
    <t>3113924-1296-M</t>
  </si>
  <si>
    <t>2813-1069</t>
  </si>
  <si>
    <t>STELLA DYNO LTHR JKT BLK/GRY S</t>
  </si>
  <si>
    <t>3113924-1296-S</t>
  </si>
  <si>
    <t>2813-1072</t>
  </si>
  <si>
    <t>STELLA DYNO LTHR JKT BLK/GRY XL</t>
  </si>
  <si>
    <t>3113924-1296-XL</t>
  </si>
  <si>
    <t>2813-1068</t>
  </si>
  <si>
    <t>STELLA DYNO LTHR JKT BLK/GRY XS</t>
  </si>
  <si>
    <t>3113924-1296-XS</t>
  </si>
  <si>
    <t>2813-1059</t>
  </si>
  <si>
    <t>JACKET 4W DYNO B/R 2X</t>
  </si>
  <si>
    <t>3113924-1346-2XL</t>
  </si>
  <si>
    <t>2813-1057</t>
  </si>
  <si>
    <t>JACKET 4W DYNO B/R L</t>
  </si>
  <si>
    <t>3113924-1346-L</t>
  </si>
  <si>
    <t>2813-1056</t>
  </si>
  <si>
    <t>JACKET 4W DYNO B/R M</t>
  </si>
  <si>
    <t>3113924-1346-M</t>
  </si>
  <si>
    <t>2813-1055</t>
  </si>
  <si>
    <t>JACKET 4W DYNO B/R S</t>
  </si>
  <si>
    <t>3113924-1346-S</t>
  </si>
  <si>
    <t>2813-1058</t>
  </si>
  <si>
    <t>JACKET 4W DYNO B/R XL</t>
  </si>
  <si>
    <t>3113924-1346-XL</t>
  </si>
  <si>
    <t>2813-1054</t>
  </si>
  <si>
    <t>JACKET 4W DYNO B/R XS</t>
  </si>
  <si>
    <t>3113924-1346-XS</t>
  </si>
  <si>
    <t>2820-6650</t>
  </si>
  <si>
    <t>AMT STORM GEAR DS XF JKT BLK 2X</t>
  </si>
  <si>
    <t>3200324-10-2XL</t>
  </si>
  <si>
    <t>2820-6651</t>
  </si>
  <si>
    <t>AMT STORM GEAR DS XF JKT BLK 3X</t>
  </si>
  <si>
    <t>3200324-10-3XL</t>
  </si>
  <si>
    <t>2820-6652</t>
  </si>
  <si>
    <t>AMT STORM GEAR DS XF JKT BLK 4X</t>
  </si>
  <si>
    <t>3200324-10-4XL</t>
  </si>
  <si>
    <t>2820-6648</t>
  </si>
  <si>
    <t>AMT STORM GEAR DS XF JKT BLK L</t>
  </si>
  <si>
    <t>3200324-10-L</t>
  </si>
  <si>
    <t>2820-6647</t>
  </si>
  <si>
    <t>AMT STORM GEAR DS XF JKT BLK M</t>
  </si>
  <si>
    <t>3200324-10-M</t>
  </si>
  <si>
    <t>2820-6646</t>
  </si>
  <si>
    <t>AMT STORM GEAR DS XF JKT BLK S</t>
  </si>
  <si>
    <t>3200324-10-S</t>
  </si>
  <si>
    <t>2820-6649</t>
  </si>
  <si>
    <t>AMT STORM GEAR DS XF JKT BLK XL</t>
  </si>
  <si>
    <t>3200324-10-XL</t>
  </si>
  <si>
    <t>2820-6653</t>
  </si>
  <si>
    <t>ANDES AIR DS JKT BLK 2X</t>
  </si>
  <si>
    <t>3207924-10-2XL</t>
  </si>
  <si>
    <t>2820-6655</t>
  </si>
  <si>
    <t>ANDES AIR DS JKT BLK 3X</t>
  </si>
  <si>
    <t>3207924-10-3XL</t>
  </si>
  <si>
    <t>2820-6583</t>
  </si>
  <si>
    <t>JACKET ANDES AIR BLACK 4X</t>
  </si>
  <si>
    <t>3207924-10-4XL</t>
  </si>
  <si>
    <t>2820-6579</t>
  </si>
  <si>
    <t>JACKET ANDES AIR BLACK L</t>
  </si>
  <si>
    <t>3207924-10-L</t>
  </si>
  <si>
    <t>2820-6578</t>
  </si>
  <si>
    <t>JACKET ANDES AIR BLACK M</t>
  </si>
  <si>
    <t>3207924-10-M</t>
  </si>
  <si>
    <t>2820-6577</t>
  </si>
  <si>
    <t>JACKET ANDES AIR BLACK S</t>
  </si>
  <si>
    <t>3207924-10-S</t>
  </si>
  <si>
    <t>2820-6580</t>
  </si>
  <si>
    <t>JACKET ANDES AIR BLACK XL</t>
  </si>
  <si>
    <t>3207924-10-XL</t>
  </si>
  <si>
    <t>2820-6658</t>
  </si>
  <si>
    <t>JACKET ANDES AIR BL/GY 2X</t>
  </si>
  <si>
    <t>3207924-7029-2XL</t>
  </si>
  <si>
    <t>2820-6589</t>
  </si>
  <si>
    <t>JACKET ANDES AIR BL/GY 3X</t>
  </si>
  <si>
    <t>3207924-7029-3XL</t>
  </si>
  <si>
    <t>2820-6590</t>
  </si>
  <si>
    <t>JACKET ANDES AIR BL/GY 4X</t>
  </si>
  <si>
    <t>3207924-7029-4XL</t>
  </si>
  <si>
    <t>2820-6586</t>
  </si>
  <si>
    <t>JACKET ANDES AIR BL/GY L</t>
  </si>
  <si>
    <t>3207924-7029-L</t>
  </si>
  <si>
    <t>2820-6585</t>
  </si>
  <si>
    <t>JACKET ANDES AIR BL/GY M</t>
  </si>
  <si>
    <t>3207924-7029-M</t>
  </si>
  <si>
    <t>2820-6584</t>
  </si>
  <si>
    <t>JACKET ANDES AIR BL/GY S</t>
  </si>
  <si>
    <t>3207924-7029-S</t>
  </si>
  <si>
    <t>2820-6587</t>
  </si>
  <si>
    <t>JACKET ANDES AIR BL/GY XL</t>
  </si>
  <si>
    <t>3207924-7029-XL</t>
  </si>
  <si>
    <t>2820-6595</t>
  </si>
  <si>
    <t>JACKET ANDES AIR GY/BK 2X</t>
  </si>
  <si>
    <t>3207924-9191-2XL</t>
  </si>
  <si>
    <t>2820-6596</t>
  </si>
  <si>
    <t>JACKET ANDES AIR GY/BK 3X</t>
  </si>
  <si>
    <t>3207924-9191-3XL</t>
  </si>
  <si>
    <t>2820-6657</t>
  </si>
  <si>
    <t>JACKET ANDES AIR GY/BK 4X</t>
  </si>
  <si>
    <t>3207924-9191-4XL</t>
  </si>
  <si>
    <t>2820-6656</t>
  </si>
  <si>
    <t>JACKET ANDES AIR GY/BK L</t>
  </si>
  <si>
    <t>3207924-9191-L</t>
  </si>
  <si>
    <t>2820-6592</t>
  </si>
  <si>
    <t>JACKET ANDES AIR GY/BK M</t>
  </si>
  <si>
    <t>3207924-9191-M</t>
  </si>
  <si>
    <t>2820-6591</t>
  </si>
  <si>
    <t>JACKET ANDES AIR GY/BK S</t>
  </si>
  <si>
    <t>3207924-9191-S</t>
  </si>
  <si>
    <t>2820-6594</t>
  </si>
  <si>
    <t>JACKET ANDES AIR GY/BK XL</t>
  </si>
  <si>
    <t>3207924-9191-XL</t>
  </si>
  <si>
    <t>2822-1557</t>
  </si>
  <si>
    <t>JACKET 4W ANDES AIR BK 2X</t>
  </si>
  <si>
    <t>3210224-10-2XL</t>
  </si>
  <si>
    <t>2822-1555</t>
  </si>
  <si>
    <t>JACKET 4W ANDES AIR BK L</t>
  </si>
  <si>
    <t>3210224-10-L</t>
  </si>
  <si>
    <t>2822-1554</t>
  </si>
  <si>
    <t>JACKET 4W ANDES AIR BK M</t>
  </si>
  <si>
    <t>3210224-10-M</t>
  </si>
  <si>
    <t>2822-1553</t>
  </si>
  <si>
    <t>JACKET 4W ANDES AIR BK S</t>
  </si>
  <si>
    <t>3210224-10-S</t>
  </si>
  <si>
    <t>2822-1556</t>
  </si>
  <si>
    <t>JACKET 4W ANDES AIR BK XL</t>
  </si>
  <si>
    <t>3210224-10-XL</t>
  </si>
  <si>
    <t>2822-1562</t>
  </si>
  <si>
    <t>JACKET 4W ANDES AIR GY 2X</t>
  </si>
  <si>
    <t>3210224-9191-2XL</t>
  </si>
  <si>
    <t>2822-1576</t>
  </si>
  <si>
    <t>JACKET 4W ANDES AIR GY L</t>
  </si>
  <si>
    <t>3210224-9191-L</t>
  </si>
  <si>
    <t>2822-1559</t>
  </si>
  <si>
    <t>JACKET 4W ANDES AIR GY M</t>
  </si>
  <si>
    <t>3210224-9191-M</t>
  </si>
  <si>
    <t>2822-1575</t>
  </si>
  <si>
    <t>JACKET 4W ANDES AIR GY S</t>
  </si>
  <si>
    <t>3210224-9191-S</t>
  </si>
  <si>
    <t>2822-1561</t>
  </si>
  <si>
    <t>JACKET 4W ANDES AIR GY XL</t>
  </si>
  <si>
    <t>3210224-9191-XL</t>
  </si>
  <si>
    <t>2821-1524</t>
  </si>
  <si>
    <t>AMT STORM GEAR DS XF PANT 2X</t>
  </si>
  <si>
    <t>3220124-10-2XL</t>
  </si>
  <si>
    <t>2821-1525</t>
  </si>
  <si>
    <t>AMT STORM GEAR DS XF PANT 3X</t>
  </si>
  <si>
    <t>3220124-10-3XL</t>
  </si>
  <si>
    <t>2821-1526</t>
  </si>
  <si>
    <t>AMT STORM GEAR DS XF PANT 4X</t>
  </si>
  <si>
    <t>3220124-10-4XL</t>
  </si>
  <si>
    <t>2821-1522</t>
  </si>
  <si>
    <t>AMT STORM GEAR DS XF PANT L</t>
  </si>
  <si>
    <t>3220124-10-L</t>
  </si>
  <si>
    <t>2821-1521</t>
  </si>
  <si>
    <t>AMT STORM GEAR DS XF PANT M</t>
  </si>
  <si>
    <t>3220124-10-M</t>
  </si>
  <si>
    <t>2821-1520</t>
  </si>
  <si>
    <t>AMT STORM GEAR DS XF PANT S</t>
  </si>
  <si>
    <t>3220124-10-S</t>
  </si>
  <si>
    <t>2821-1523</t>
  </si>
  <si>
    <t>AMT STORM GEAR DS XF PANT XL</t>
  </si>
  <si>
    <t>3220124-10-XL</t>
  </si>
  <si>
    <t>2821-1531</t>
  </si>
  <si>
    <t>ANDES AIR DS PANT SHORT BLK 2X</t>
  </si>
  <si>
    <t>3220224-10-2XL</t>
  </si>
  <si>
    <t>2821-1532</t>
  </si>
  <si>
    <t>ANDES AIR DS PANT SHORT BLK 3X</t>
  </si>
  <si>
    <t>3220224-10-3XL</t>
  </si>
  <si>
    <t>2821-1533</t>
  </si>
  <si>
    <t>ANDES AIR DS PANT SHORT BLK 4X</t>
  </si>
  <si>
    <t>3220224-10-4XL</t>
  </si>
  <si>
    <t>2821-1529</t>
  </si>
  <si>
    <t>ANDES AIR DS PANT SHORT BLK L</t>
  </si>
  <si>
    <t>3220224-10-L</t>
  </si>
  <si>
    <t>2821-1528</t>
  </si>
  <si>
    <t>ANDES AIR DS PANT SHORT BLK M</t>
  </si>
  <si>
    <t>3220224-10-M</t>
  </si>
  <si>
    <t>2821-1527</t>
  </si>
  <si>
    <t>ANDES AIR DS PANT SHORT BLK S</t>
  </si>
  <si>
    <t>3220224-10-S</t>
  </si>
  <si>
    <t>2821-1530</t>
  </si>
  <si>
    <t>ANDES AIR DS PANT SHORT BLK XL</t>
  </si>
  <si>
    <t>3220224-10-XL</t>
  </si>
  <si>
    <t>2821-1538</t>
  </si>
  <si>
    <t>ANDES AIR DS PANT GRY/BLK 2X</t>
  </si>
  <si>
    <t>3220224-9191-2XL</t>
  </si>
  <si>
    <t>2821-1539</t>
  </si>
  <si>
    <t>ANDES AIR DS PANT GRY/BLK 3X</t>
  </si>
  <si>
    <t>3220224-9191-3XL</t>
  </si>
  <si>
    <t>2821-1540</t>
  </si>
  <si>
    <t>ANDES AIR DS PANT GRY/BLK 4X</t>
  </si>
  <si>
    <t>3220224-9191-4XL</t>
  </si>
  <si>
    <t>2821-1536</t>
  </si>
  <si>
    <t>ANDES AIR DS PANT GRY/BLK L</t>
  </si>
  <si>
    <t>3220224-9191-L</t>
  </si>
  <si>
    <t>2821-1535</t>
  </si>
  <si>
    <t>ANDES AIR DS PANT GRY/BLK M</t>
  </si>
  <si>
    <t>3220224-9191-M</t>
  </si>
  <si>
    <t>2821-1534</t>
  </si>
  <si>
    <t>ANDES AIR DS PANT GRY/BLK S</t>
  </si>
  <si>
    <t>3220224-9191-S</t>
  </si>
  <si>
    <t>2821-1537</t>
  </si>
  <si>
    <t>ANDES AIR DS PANT GRY/BLK XL</t>
  </si>
  <si>
    <t>3220224-9191-XL</t>
  </si>
  <si>
    <t>2823-0409</t>
  </si>
  <si>
    <t>PANT 4W ANDES AIR BLACK 2X</t>
  </si>
  <si>
    <t>3230224-10-2XL</t>
  </si>
  <si>
    <t>2823-0405</t>
  </si>
  <si>
    <t>PANT 4W ANDES AIR BLACK L</t>
  </si>
  <si>
    <t>3230224-10-L</t>
  </si>
  <si>
    <t>2823-0404</t>
  </si>
  <si>
    <t>PANT 4W ANDES AIR BLACK M</t>
  </si>
  <si>
    <t>3230224-10-M</t>
  </si>
  <si>
    <t>2823-0403</t>
  </si>
  <si>
    <t>PANT 4W ANDES AIR BLACK S</t>
  </si>
  <si>
    <t>3230224-10-S</t>
  </si>
  <si>
    <t>2823-0406</t>
  </si>
  <si>
    <t>PANT 4W ANDES AIR BLK XL</t>
  </si>
  <si>
    <t>3230224-10-XL</t>
  </si>
  <si>
    <t>2820-6771</t>
  </si>
  <si>
    <t>JKT T-GP+R V4 AIR BK/RD FLUO 2X</t>
  </si>
  <si>
    <t>3300624-1030-2XL</t>
  </si>
  <si>
    <t>2820-6772</t>
  </si>
  <si>
    <t>JKT T-GP+R V4 AIR BK/RD FLUO 3X</t>
  </si>
  <si>
    <t>3300624-1030-3XL</t>
  </si>
  <si>
    <t>2820-6773</t>
  </si>
  <si>
    <t>JKT T-GP+R V4 AIR BK/RD FLUO 4X</t>
  </si>
  <si>
    <t>3300624-1030-4XL</t>
  </si>
  <si>
    <t>2820-6769</t>
  </si>
  <si>
    <t>JKT T-GP+R V4 AIR BK/RD FLUO L</t>
  </si>
  <si>
    <t>3300624-1030-L</t>
  </si>
  <si>
    <t>2820-6768</t>
  </si>
  <si>
    <t>JKT T-GP+R V4 AIR BK/RD FLUO M</t>
  </si>
  <si>
    <t>3300624-1030-M</t>
  </si>
  <si>
    <t>2820-6767</t>
  </si>
  <si>
    <t>JKT T-GP+R V4 AIR BK/RD FLUO S</t>
  </si>
  <si>
    <t>3300624-1030-S</t>
  </si>
  <si>
    <t>2820-6770</t>
  </si>
  <si>
    <t>JKT T-GP+R V4 AIR BK/RD FLUO XL</t>
  </si>
  <si>
    <t>3300624-1030-XL</t>
  </si>
  <si>
    <t>2820-6623</t>
  </si>
  <si>
    <t>JACKT T-GP+R V4 AIR BK 2X</t>
  </si>
  <si>
    <t>3300624-1100-2XL</t>
  </si>
  <si>
    <t>2820-6624</t>
  </si>
  <si>
    <t>JACKT T-GP+R V4 AIR BK 3X</t>
  </si>
  <si>
    <t>3300624-1100-3XL</t>
  </si>
  <si>
    <t>2820-6659</t>
  </si>
  <si>
    <t>JACKT T-GP+R V4 AIR BK 4X</t>
  </si>
  <si>
    <t>3300624-1100-4XL</t>
  </si>
  <si>
    <t>2820-6621</t>
  </si>
  <si>
    <t>JACKT T-GP+R V4 AIR BK L</t>
  </si>
  <si>
    <t>3300624-1100-L</t>
  </si>
  <si>
    <t>2820-6620</t>
  </si>
  <si>
    <t>JACKT T-GP+R V4 AIR BK M</t>
  </si>
  <si>
    <t>3300624-1100-M</t>
  </si>
  <si>
    <t>2820-6619</t>
  </si>
  <si>
    <t>JACKT T-GP+R V4 AIR BK S</t>
  </si>
  <si>
    <t>3300624-1100-S</t>
  </si>
  <si>
    <t>2820-6622</t>
  </si>
  <si>
    <t>JACKT T-GP+R V4 AIR BK XL</t>
  </si>
  <si>
    <t>3300624-1100-XL</t>
  </si>
  <si>
    <t>2820-6630</t>
  </si>
  <si>
    <t>JACKT T-GP+R V4 AIR B/W 2X</t>
  </si>
  <si>
    <t>3300624-12-2XL</t>
  </si>
  <si>
    <t>2820-6631</t>
  </si>
  <si>
    <t>JACKT T-GP+R V4 AIR B/W 3X</t>
  </si>
  <si>
    <t>3300624-12-3XL</t>
  </si>
  <si>
    <t>2820-6632</t>
  </si>
  <si>
    <t>JACKT T-GP+R V4 AIR B/W 4X</t>
  </si>
  <si>
    <t>3300624-12-4XL</t>
  </si>
  <si>
    <t>2820-6628</t>
  </si>
  <si>
    <t>JACKT T-GP+R V4 AIR B/W L</t>
  </si>
  <si>
    <t>3300624-12-L</t>
  </si>
  <si>
    <t>2820-6627</t>
  </si>
  <si>
    <t>JACKT T-GP+R V4 AIR B/W M</t>
  </si>
  <si>
    <t>3300624-12-M</t>
  </si>
  <si>
    <t>2820-6626</t>
  </si>
  <si>
    <t>JACKT T-GP+R V4 AIR B/W S</t>
  </si>
  <si>
    <t>3300624-12-S</t>
  </si>
  <si>
    <t>2820-6629</t>
  </si>
  <si>
    <t>JACKT T-GP+R V4 AIR B/W XL</t>
  </si>
  <si>
    <t>3300624-12-XL</t>
  </si>
  <si>
    <t>2823-0410</t>
  </si>
  <si>
    <t>PANT 4W DAISY V3 BLACK 24</t>
  </si>
  <si>
    <t>3338524-1202-24</t>
  </si>
  <si>
    <t>PANT 4W DAISY V3 BLACK 26</t>
  </si>
  <si>
    <t>3338524-1202-26</t>
  </si>
  <si>
    <t>PANT 4W DAISY V3 BLACK 27</t>
  </si>
  <si>
    <t>3338524-1202-27</t>
  </si>
  <si>
    <t>PANT 4W DAISY V3 BLACK 28</t>
  </si>
  <si>
    <t>3338524-1202-28</t>
  </si>
  <si>
    <t>PANT 4W DAISY V3 BLACK 29</t>
  </si>
  <si>
    <t>3338524-1202-29</t>
  </si>
  <si>
    <t>PANT 4W DAISY V3 BLACK 30</t>
  </si>
  <si>
    <t>3338524-1202-30</t>
  </si>
  <si>
    <t>PANT 4W DAISY V3 BLACK 31</t>
  </si>
  <si>
    <t>3338524-1202-31</t>
  </si>
  <si>
    <t>PANT 4W DAISY V3 BLACK 32</t>
  </si>
  <si>
    <t>3338524-1202-32</t>
  </si>
  <si>
    <t>2823-0411</t>
  </si>
  <si>
    <t>PANT 4W DAISY V3 BLACK 34</t>
  </si>
  <si>
    <t>3338524-1202-34</t>
  </si>
  <si>
    <t>2823-0412</t>
  </si>
  <si>
    <t>PANT 4W DAISY V3 BLUE 24</t>
  </si>
  <si>
    <t>3338524-7202-24</t>
  </si>
  <si>
    <t>2823-0413</t>
  </si>
  <si>
    <t>PANT 4W DAISY V3 BLUE 26</t>
  </si>
  <si>
    <t>3338524-7202-26</t>
  </si>
  <si>
    <t>2823-0414</t>
  </si>
  <si>
    <t>PANT 4W DAISY V3 BLUE 27</t>
  </si>
  <si>
    <t>3338524-7202-27</t>
  </si>
  <si>
    <t>2823-0415</t>
  </si>
  <si>
    <t>PANT 4W DAISY V3 BLUE 28</t>
  </si>
  <si>
    <t>3338524-7202-28</t>
  </si>
  <si>
    <t>2823-0416</t>
  </si>
  <si>
    <t>PANT 4W DAISY V3 BLUE 29</t>
  </si>
  <si>
    <t>3338524-7202-29</t>
  </si>
  <si>
    <t>2823-0417</t>
  </si>
  <si>
    <t>PANT 4W DAISY V3 BLUE 30</t>
  </si>
  <si>
    <t>3338524-7202-30</t>
  </si>
  <si>
    <t>2823-0418</t>
  </si>
  <si>
    <t>PANT 4W DAISY V3 BLUE 31</t>
  </si>
  <si>
    <t>3338524-7202-31</t>
  </si>
  <si>
    <t>2823-0419</t>
  </si>
  <si>
    <t>PANT 4W DAISY V3 BLUE 32</t>
  </si>
  <si>
    <t>3338524-7202-32</t>
  </si>
  <si>
    <t>2823-0420</t>
  </si>
  <si>
    <t>PANT 4W DAISY V3 BLUE 34</t>
  </si>
  <si>
    <t>3338524-7202-34</t>
  </si>
  <si>
    <t>3301-4751</t>
  </si>
  <si>
    <t>GP PRO V4 GLOVE BLK 3X</t>
  </si>
  <si>
    <t>3556724-10-3XL</t>
  </si>
  <si>
    <t>3301-4748</t>
  </si>
  <si>
    <t>GP PRO V4 GLOVE BLK L</t>
  </si>
  <si>
    <t>3556724-10-L</t>
  </si>
  <si>
    <t>3301-4747</t>
  </si>
  <si>
    <t>GP PRO V4 GLOVE BLK M</t>
  </si>
  <si>
    <t>3556724-10-M</t>
  </si>
  <si>
    <t>3301-4746</t>
  </si>
  <si>
    <t>GP PRO V4 GLOVE BLK S</t>
  </si>
  <si>
    <t>3556724-10-S</t>
  </si>
  <si>
    <t>3301-4749</t>
  </si>
  <si>
    <t>GP PRO V4 GLOVE BLK XL</t>
  </si>
  <si>
    <t>3556724-10-XL</t>
  </si>
  <si>
    <t>3301-4750</t>
  </si>
  <si>
    <t>GP PRO V4 GLOVE BLK 2X</t>
  </si>
  <si>
    <t>3556724-10-XXL</t>
  </si>
  <si>
    <t>3301-4763</t>
  </si>
  <si>
    <t>GP PRO V4 GLOVE BLK/WHT 2X</t>
  </si>
  <si>
    <t>3556724-12-2XL</t>
  </si>
  <si>
    <t>3301-4764</t>
  </si>
  <si>
    <t>GP PRO V4 GLOVE BLK/WHT 3X</t>
  </si>
  <si>
    <t>3556724-12-3XL</t>
  </si>
  <si>
    <t>3301-4760</t>
  </si>
  <si>
    <t>GP PRO V4 GLOVE BLK/WHT L</t>
  </si>
  <si>
    <t>3556724-12-L</t>
  </si>
  <si>
    <t>3301-4759</t>
  </si>
  <si>
    <t>GP PRO V4 GLOVE BLK/WHT M</t>
  </si>
  <si>
    <t>3556724-12-M</t>
  </si>
  <si>
    <t>3301-4758</t>
  </si>
  <si>
    <t>GP PRO V4 GLOVE BLK/WHT S</t>
  </si>
  <si>
    <t>3556724-12-S</t>
  </si>
  <si>
    <t>3301-4762</t>
  </si>
  <si>
    <t>GP PRO V4 GLOVE BLK/WHT XL</t>
  </si>
  <si>
    <t>3556724-12-XL</t>
  </si>
  <si>
    <t>3301-4756</t>
  </si>
  <si>
    <t>GP PRO V4 GLOVE BLK/RD FLUO/WHT 2X</t>
  </si>
  <si>
    <t>3556724-1321-2XL</t>
  </si>
  <si>
    <t>3301-4757</t>
  </si>
  <si>
    <t>GP PRO V4 GLOVE BLK/RD FLUO/WHT 3X</t>
  </si>
  <si>
    <t>3556724-1321-3XL</t>
  </si>
  <si>
    <t>3301-4754</t>
  </si>
  <si>
    <t>GP PRO V4 GLOVE BLK/RD FLUO/WHT L</t>
  </si>
  <si>
    <t>3556724-1321-L</t>
  </si>
  <si>
    <t>3301-4753</t>
  </si>
  <si>
    <t>GP PRO V4 GLOVE BLK/RD FLUO/WHT M</t>
  </si>
  <si>
    <t>3556724-1321-M</t>
  </si>
  <si>
    <t>3301-4752</t>
  </si>
  <si>
    <t>GP PRO V4 GLOVE BLK/RD FLUO/WHT S</t>
  </si>
  <si>
    <t>3556724-1321-S</t>
  </si>
  <si>
    <t>3301-4755</t>
  </si>
  <si>
    <t>GP PRO V4 GLOVE BLK/RD FLUO/WHT XL</t>
  </si>
  <si>
    <t>3556724-1321-XL</t>
  </si>
  <si>
    <t>3301-4738</t>
  </si>
  <si>
    <t>GLOVE CELER V3 BLACK 2X</t>
  </si>
  <si>
    <t>3567024-1100-2XL</t>
  </si>
  <si>
    <t>3301-4739</t>
  </si>
  <si>
    <t>GLOVE CELER V3 BLACK 3X</t>
  </si>
  <si>
    <t>3567024-1100-3XL</t>
  </si>
  <si>
    <t>3301-4767</t>
  </si>
  <si>
    <t>GLOVE CELER V3 BLACK L</t>
  </si>
  <si>
    <t>3567024-1100-L</t>
  </si>
  <si>
    <t>3301-4735</t>
  </si>
  <si>
    <t>GLOVE CELER V3 BLACK M</t>
  </si>
  <si>
    <t>3567024-1100-M</t>
  </si>
  <si>
    <t>3301-4766</t>
  </si>
  <si>
    <t>GLOVE CELER V3 BLACK S</t>
  </si>
  <si>
    <t>3567024-1100-S</t>
  </si>
  <si>
    <t>3301-4737</t>
  </si>
  <si>
    <t>GLOVE CELER V3 BLACK XL</t>
  </si>
  <si>
    <t>3567024-1100-XL</t>
  </si>
  <si>
    <t>3301-4772</t>
  </si>
  <si>
    <t>CELER V3 GLOVE BLK/WHT 2X</t>
  </si>
  <si>
    <t>3567024-12-2XL</t>
  </si>
  <si>
    <t>3301-4774</t>
  </si>
  <si>
    <t>CELER V3 GLOVE BLK/WHT 3X</t>
  </si>
  <si>
    <t>3567024-12-3XL</t>
  </si>
  <si>
    <t>3301-4770</t>
  </si>
  <si>
    <t>CELER V3 GLOVE BLK/WHT L</t>
  </si>
  <si>
    <t>3567024-12-L</t>
  </si>
  <si>
    <t>3301-4769</t>
  </si>
  <si>
    <t>CELER V3 GLOVE BLK/WHT M</t>
  </si>
  <si>
    <t>3567024-12-M</t>
  </si>
  <si>
    <t>3301-4768</t>
  </si>
  <si>
    <t>CELER V3 GLOVE BLK/WHT S</t>
  </si>
  <si>
    <t>3567024-12-S</t>
  </si>
  <si>
    <t>3301-4771</t>
  </si>
  <si>
    <t>CELER V3 GLOVE BLK/WHT XL</t>
  </si>
  <si>
    <t>3567024-12-XL</t>
  </si>
  <si>
    <t>3050-6715</t>
  </si>
  <si>
    <t>MFLW AIR TECH HOODIE BLK 2X</t>
  </si>
  <si>
    <t>4202524-1100-2XL</t>
  </si>
  <si>
    <t>3050-6716</t>
  </si>
  <si>
    <t>MFLW AIR TECH HOODIE BLK 3X</t>
  </si>
  <si>
    <t>4202524-1100-3XL</t>
  </si>
  <si>
    <t>3050-6717</t>
  </si>
  <si>
    <t>MFLW AIR TECH HOODIE BLK 4X</t>
  </si>
  <si>
    <t>4202524-1100-4XL</t>
  </si>
  <si>
    <t>3050-6713</t>
  </si>
  <si>
    <t>MFLW AIR TECH HOODIE BLK L</t>
  </si>
  <si>
    <t>4202524-1100-L</t>
  </si>
  <si>
    <t>3050-6712</t>
  </si>
  <si>
    <t>MFLW AIR TECH HOODIE BLK M</t>
  </si>
  <si>
    <t>4202524-1100-M</t>
  </si>
  <si>
    <t>3050-6711</t>
  </si>
  <si>
    <t>MFLW AIR TECH HOODIE BLK S</t>
  </si>
  <si>
    <t>4202524-1100-S</t>
  </si>
  <si>
    <t>3050-6714</t>
  </si>
  <si>
    <t>MFLW AIR TECH HOODIE BLK XL</t>
  </si>
  <si>
    <t>4202524-1100-XL</t>
  </si>
  <si>
    <t>3050-6722</t>
  </si>
  <si>
    <t>MFLW AIR TECH HOODIE GRY 2X</t>
  </si>
  <si>
    <t>4202524-11-2XL</t>
  </si>
  <si>
    <t>3050-6723</t>
  </si>
  <si>
    <t>MFLW AIR TECH HOODIE GRY 3X</t>
  </si>
  <si>
    <t>4202524-11-3XL</t>
  </si>
  <si>
    <t>3050-6724</t>
  </si>
  <si>
    <t>MFLW AIR TECH HOODIE GRY 4X</t>
  </si>
  <si>
    <t>4202524-11-4XL</t>
  </si>
  <si>
    <t>3050-6720</t>
  </si>
  <si>
    <t>MFLW AIR TECH HOODIE GRY L</t>
  </si>
  <si>
    <t>4202524-11-L</t>
  </si>
  <si>
    <t>3050-6719</t>
  </si>
  <si>
    <t>MFLW AIR TECH HOODIE GRY M</t>
  </si>
  <si>
    <t>4202524-11-M</t>
  </si>
  <si>
    <t>3050-6718</t>
  </si>
  <si>
    <t>MFLW AIR TECH HOODIE GRY S</t>
  </si>
  <si>
    <t>4202524-11-S</t>
  </si>
  <si>
    <t>3050-6721</t>
  </si>
  <si>
    <t>MFLW AIR TECH HOODIE GRY XL</t>
  </si>
  <si>
    <t>4202524-11-XL</t>
  </si>
  <si>
    <t>2820-6643</t>
  </si>
  <si>
    <t>JACKET GARAGE GRAY/BK 2X</t>
  </si>
  <si>
    <t>4300524-1294-2XL</t>
  </si>
  <si>
    <t>2820-6644</t>
  </si>
  <si>
    <t>JACKET GARAGE GRAY/BK 3X</t>
  </si>
  <si>
    <t>4300524-1294-3XL</t>
  </si>
  <si>
    <t>2820-6645</t>
  </si>
  <si>
    <t>JACKET GARAGE GRAY/BK 4X</t>
  </si>
  <si>
    <t>4300524-1294-4XL</t>
  </si>
  <si>
    <t>2820-6641</t>
  </si>
  <si>
    <t>JACKET GARAGE GRAY/BK L</t>
  </si>
  <si>
    <t>4300524-1294-L</t>
  </si>
  <si>
    <t>2820-6640</t>
  </si>
  <si>
    <t>JACKET GARAGE GRAY/BK M</t>
  </si>
  <si>
    <t>4300524-1294-M</t>
  </si>
  <si>
    <t>2820-6639</t>
  </si>
  <si>
    <t>JACKET GARAGE GRAY/BK S</t>
  </si>
  <si>
    <t>4300524-1294-S</t>
  </si>
  <si>
    <t>2820-6642</t>
  </si>
  <si>
    <t>JACKET GARAGE GRAY/BK XL</t>
  </si>
  <si>
    <t>4300524-1294-XL</t>
  </si>
  <si>
    <t>3517-0525</t>
  </si>
  <si>
    <t>BACKPACK AMP3 BLACK</t>
  </si>
  <si>
    <t>6100724-10-O/S</t>
  </si>
  <si>
    <t>2702-0308</t>
  </si>
  <si>
    <t>PROTECT PLASMA INSERT L</t>
  </si>
  <si>
    <t>6526524-31-L</t>
  </si>
  <si>
    <t>2702-0307</t>
  </si>
  <si>
    <t>PROTECT PLASMA INSERT M</t>
  </si>
  <si>
    <t>6526524-31-M</t>
  </si>
  <si>
    <t>2702-0306</t>
  </si>
  <si>
    <t>PROTECT PLASMA INSERT S</t>
  </si>
  <si>
    <t>6526524-31-S</t>
  </si>
  <si>
    <t>2702-0311</t>
  </si>
  <si>
    <t>PROTECT PLASM FULL-INS L</t>
  </si>
  <si>
    <t>6526624-31-L</t>
  </si>
  <si>
    <t>2702-0310</t>
  </si>
  <si>
    <t>PROTECT PLASM FULL-INS M</t>
  </si>
  <si>
    <t>6526624-31-M</t>
  </si>
  <si>
    <t>2702-0309</t>
  </si>
  <si>
    <t>PROTECT PLASM FULL-INS S</t>
  </si>
  <si>
    <t>6526624-31-S</t>
  </si>
  <si>
    <t>ANDES AIR DRYSTAR PANTS BLACK S</t>
  </si>
  <si>
    <t>3227924-10-S</t>
  </si>
  <si>
    <t>ANDES AIR DRYSTAR PANTS BLACK M</t>
  </si>
  <si>
    <t>3227924-10-M</t>
  </si>
  <si>
    <t>ANDES AIR DRYSTAR PANTS BLACK L</t>
  </si>
  <si>
    <t>3227924-10-L</t>
  </si>
  <si>
    <t>ANDES AIR DRYSTAR PANTS BLACK XL</t>
  </si>
  <si>
    <t>3227924-10-XL</t>
  </si>
  <si>
    <t>ANDES AIR DRYSTAR PANTS BLACK 2XL</t>
  </si>
  <si>
    <t>3227924-10-2XL</t>
  </si>
  <si>
    <t>3405-3478</t>
  </si>
  <si>
    <t>STATEDSHOES BLACK 8</t>
  </si>
  <si>
    <t>2540124-10-8</t>
  </si>
  <si>
    <t>3405-3479</t>
  </si>
  <si>
    <t>STATEDSHOES BLACK 8.5</t>
  </si>
  <si>
    <t>2540124-10-8.5</t>
  </si>
  <si>
    <t>3405-3480</t>
  </si>
  <si>
    <t>STATEDSHOES BLACK 9</t>
  </si>
  <si>
    <t>2540124-10-9</t>
  </si>
  <si>
    <t>3405-3481</t>
  </si>
  <si>
    <t>STATEDSHOES BLACK 9.5</t>
  </si>
  <si>
    <t>2540124-10-9.5</t>
  </si>
  <si>
    <t>3405-3482</t>
  </si>
  <si>
    <t>STATEDSHOES BLACK 10</t>
  </si>
  <si>
    <t>2540124-10-10</t>
  </si>
  <si>
    <t>3405-3483</t>
  </si>
  <si>
    <t>STATEDSHOES BLACK 10.5</t>
  </si>
  <si>
    <t>2540124-10-10.5</t>
  </si>
  <si>
    <t>3405-3484</t>
  </si>
  <si>
    <t>STATEDSHOES BLACK 11</t>
  </si>
  <si>
    <t>2540124-10-11</t>
  </si>
  <si>
    <t>3405-3485</t>
  </si>
  <si>
    <t>STATEDSHOES BLACK 11.5</t>
  </si>
  <si>
    <t>2540124-10-11.5</t>
  </si>
  <si>
    <t>3405-3486</t>
  </si>
  <si>
    <t>STATEDSHOES BLACK 12</t>
  </si>
  <si>
    <t>2540124-10-12</t>
  </si>
  <si>
    <t>3405-3487</t>
  </si>
  <si>
    <t>STATEDSHOES BLACK 12.5</t>
  </si>
  <si>
    <t>2540124-10-12.5</t>
  </si>
  <si>
    <t>3405-3488</t>
  </si>
  <si>
    <t>STATEDSHOES BLACK 13</t>
  </si>
  <si>
    <t>2540124-10-13</t>
  </si>
  <si>
    <t>3405-3489</t>
  </si>
  <si>
    <t>STATEDSHOES BLACK 13.5</t>
  </si>
  <si>
    <t>2540124-10-13.5</t>
  </si>
  <si>
    <t>3405-3490</t>
  </si>
  <si>
    <t>STATEDSHOES BLACK 14</t>
  </si>
  <si>
    <t>2540124-10-14</t>
  </si>
  <si>
    <t>3405-3491</t>
  </si>
  <si>
    <t>STATEDSHOES WHITECOOLGRAY 8</t>
  </si>
  <si>
    <t>2540124-2004-8</t>
  </si>
  <si>
    <t>3405-3492</t>
  </si>
  <si>
    <t>STATEDSHOES WHITECOOLGRAY 8.5</t>
  </si>
  <si>
    <t>2540124-2004-8.5</t>
  </si>
  <si>
    <t>3405-3493</t>
  </si>
  <si>
    <t>STATEDSHOES WHITECOOLGRAY 9</t>
  </si>
  <si>
    <t>2540124-2004-9</t>
  </si>
  <si>
    <t>3405-3494</t>
  </si>
  <si>
    <t>STATEDSHOES WHITECOOLGRAY 9.5</t>
  </si>
  <si>
    <t>2540124-2004-9.5</t>
  </si>
  <si>
    <t>3405-3495</t>
  </si>
  <si>
    <t>STATEDSHOES WHITECOOLGRAY 10</t>
  </si>
  <si>
    <t>2540124-2004-10</t>
  </si>
  <si>
    <t>3405-3496</t>
  </si>
  <si>
    <t>STATEDSHOES WHITECOOLGRAY 10.5</t>
  </si>
  <si>
    <t>2540124-2004-10.5</t>
  </si>
  <si>
    <t>3405-3497</t>
  </si>
  <si>
    <t>STATEDSHOES WHITECOOLGRAY 11</t>
  </si>
  <si>
    <t>2540124-2004-11</t>
  </si>
  <si>
    <t>3405-3498</t>
  </si>
  <si>
    <t>STATEDSHOES WHITECOOLGRAY 11.5</t>
  </si>
  <si>
    <t>2540124-2004-11.5</t>
  </si>
  <si>
    <t>3405-3499</t>
  </si>
  <si>
    <t>STATEDSHOES WHITECOOLGRAY 12</t>
  </si>
  <si>
    <t>2540124-2004-12</t>
  </si>
  <si>
    <t>3405-3500</t>
  </si>
  <si>
    <t>STATEDSHOES WHITECOOLGRAY 12.5</t>
  </si>
  <si>
    <t>2540124-2004-12.5</t>
  </si>
  <si>
    <t>3405-3501</t>
  </si>
  <si>
    <t>STATEDSHOES WHITECOOLGRAY 13</t>
  </si>
  <si>
    <t>2540124-2004-13</t>
  </si>
  <si>
    <t>3405-3502</t>
  </si>
  <si>
    <t>STATEDSHOES WHITECOOLGRAY 13.5</t>
  </si>
  <si>
    <t>2540124-2004-13.5</t>
  </si>
  <si>
    <t>3405-3503</t>
  </si>
  <si>
    <t>STATEDSHOES WHITECOOLGRAY 14</t>
  </si>
  <si>
    <t>2540124-2004-14</t>
  </si>
  <si>
    <t>MISSILE V2 WARD 1PC LEATHER SUIT BLACK METALLIC GRAY 48</t>
  </si>
  <si>
    <t>3151824-1024-48</t>
  </si>
  <si>
    <t>MISSILE V2 WARD 1PC LEATHER SUIT BLACK METALLIC GRAY 50</t>
  </si>
  <si>
    <t>3151824-1024-50</t>
  </si>
  <si>
    <t>MISSILE V2 WARD 1PC LEATHER SUIT BLACK METALLIC GRAY 52</t>
  </si>
  <si>
    <t>3151824-1024-52</t>
  </si>
  <si>
    <t>MISSILE V2 WARD 1PC LEATHER SUIT BLACK METALLIC GRAY 54</t>
  </si>
  <si>
    <t>3151824-1024-54</t>
  </si>
  <si>
    <t>MISSILE V2 WARD 1PC LEATHER SUIT BLACK METALLIC GRAY 56</t>
  </si>
  <si>
    <t>3151824-1024-56</t>
  </si>
  <si>
    <t>MISSILE V2 WARD 1PC LEATHER SUIT BLACK METALLIC GRAY 58</t>
  </si>
  <si>
    <t>3151824-1024-58</t>
  </si>
  <si>
    <t>MISSILE V2 WARD 1PC LEATHER SUIT BLACK METALLIC GRAY 60</t>
  </si>
  <si>
    <t>3151824-1024-60</t>
  </si>
  <si>
    <t>MISSILE V2 WARD 1PC LEATHER SUIT BLACK WHITE RED FLUO 48</t>
  </si>
  <si>
    <t>3151824-1231-48</t>
  </si>
  <si>
    <t>MISSILE V2 WARD 1PC LEATHER SUIT BLACK WHITE RED FLUO 50</t>
  </si>
  <si>
    <t>3151824-1231-50</t>
  </si>
  <si>
    <t>MISSILE V2 WARD 1PC LEATHER SUIT BLACK WHITE RED FLUO 52</t>
  </si>
  <si>
    <t>3151824-1231-52</t>
  </si>
  <si>
    <t>MISSILE V2 WARD 1PC LEATHER SUIT BLACK WHITE RED FLUO 54</t>
  </si>
  <si>
    <t>3151824-1231-54</t>
  </si>
  <si>
    <t>MISSILE V2 WARD 1PC LEATHER SUIT BLACK WHITE RED FLUO 56</t>
  </si>
  <si>
    <t>3151824-1231-56</t>
  </si>
  <si>
    <t>MISSILE V2 WARD 1PC LEATHER SUIT BLACK WHITE RED FLUO 58</t>
  </si>
  <si>
    <t>3151824-1231-58</t>
  </si>
  <si>
    <t>MISSILE V2 WARD 1PC LEATHER SUIT BLACK WHITE RED FLUO 60</t>
  </si>
  <si>
    <t>3151824-1231-60</t>
  </si>
  <si>
    <t>MISSILE V2 WARD 1PC LEATHER SUIT BLACK RED FLUO WHITE 48</t>
  </si>
  <si>
    <t>3151824-1321-48</t>
  </si>
  <si>
    <t>MISSILE V2 WARD 1PC LEATHER SUIT BLACK RED FLUO WHITE 50</t>
  </si>
  <si>
    <t>3151824-1321-50</t>
  </si>
  <si>
    <t>MISSILE V2 WARD 1PC LEATHER SUIT BLACK RED FLUO WHITE 52</t>
  </si>
  <si>
    <t>3151824-1321-52</t>
  </si>
  <si>
    <t>MISSILE V2 WARD 1PC LEATHER SUIT BLACK RED FLUO WHITE 54</t>
  </si>
  <si>
    <t>3151824-1321-54</t>
  </si>
  <si>
    <t>MISSILE V2 WARD 1PC LEATHER SUIT BLACK RED FLUO WHITE 56</t>
  </si>
  <si>
    <t>3151824-1321-56</t>
  </si>
  <si>
    <t>MISSILE V2 WARD 1PC LEATHER SUIT BLACK RED FLUO WHITE 58</t>
  </si>
  <si>
    <t>3151824-1321-58</t>
  </si>
  <si>
    <t>MISSILE V2 WARD 1PC LEATHER SUIT BLACK RED FLUO WHITE 60</t>
  </si>
  <si>
    <t>3151824-1321-60</t>
  </si>
  <si>
    <t>2801-1579</t>
  </si>
  <si>
    <t>GP FORCE LURV 1PC LEATHER SUIT BLACK48</t>
  </si>
  <si>
    <t>3152124-10-48</t>
  </si>
  <si>
    <t>2801-1580</t>
  </si>
  <si>
    <t>GP FORCE LURV 1PC LEATHER SUIT BLACK50</t>
  </si>
  <si>
    <t>3152124-10-50</t>
  </si>
  <si>
    <t>2801-1581</t>
  </si>
  <si>
    <t>GP FORCE LURV 1PC LEATHER SUIT BLACK52</t>
  </si>
  <si>
    <t>3152124-10-52</t>
  </si>
  <si>
    <t>2801-1582</t>
  </si>
  <si>
    <t>GP FORCE LURV 1PC LEATHER SUIT BLACK54</t>
  </si>
  <si>
    <t>3152124-10-54</t>
  </si>
  <si>
    <t>2801-1583</t>
  </si>
  <si>
    <t>GP FORCE LURV 1PC LEATHER SUIT BLACK56</t>
  </si>
  <si>
    <t>3152124-10-56</t>
  </si>
  <si>
    <t>2801-1584</t>
  </si>
  <si>
    <t>GP FORCE LURV 1PC LEATHER SUIT BLACK58</t>
  </si>
  <si>
    <t>3152124-10-58</t>
  </si>
  <si>
    <t>2801-1585</t>
  </si>
  <si>
    <t>GP FORCE LURV 1PC LEATHER SUIT BLACK60</t>
  </si>
  <si>
    <t>3152124-10-60</t>
  </si>
  <si>
    <t>2801-1586</t>
  </si>
  <si>
    <t>GP FORCE LURV 1PC LEATHER SUIT RED FLUO WHITE BLACK48</t>
  </si>
  <si>
    <t>3152124-3022-48</t>
  </si>
  <si>
    <t>2801-1587</t>
  </si>
  <si>
    <t>GP FORCE LURV 1PC LEATHER SUIT RED FLUO WHITE BLACK50</t>
  </si>
  <si>
    <t>3152124-3022-50</t>
  </si>
  <si>
    <t>2801-1588</t>
  </si>
  <si>
    <t>GP FORCE LURV 1PC LEATHER SUIT RED FLUO WHITE BLACK52</t>
  </si>
  <si>
    <t>3152124-3022-52</t>
  </si>
  <si>
    <t>2801-1589</t>
  </si>
  <si>
    <t>GP FORCE LURV 1PC LEATHER SUIT RED FLUO WHITE BLACK54</t>
  </si>
  <si>
    <t>3152124-3022-54</t>
  </si>
  <si>
    <t>2801-1590</t>
  </si>
  <si>
    <t>GP FORCE LURV 1PC LEATHER SUIT RED FLUO WHITE BLACK56</t>
  </si>
  <si>
    <t>3152124-3022-56</t>
  </si>
  <si>
    <t>2801-1591</t>
  </si>
  <si>
    <t>GP FORCE LURV 1PC LEATHER SUIT RED FLUO WHITE BLACK58</t>
  </si>
  <si>
    <t>3152124-3022-58</t>
  </si>
  <si>
    <t>2801-1592</t>
  </si>
  <si>
    <t>GP FORCE LURV 1PC LEATHER SUIT RED FLUO WHITE BLACK60</t>
  </si>
  <si>
    <t>3152124-3022-60</t>
  </si>
  <si>
    <t>2820-6571</t>
  </si>
  <si>
    <t>T-SP X SUPERAIR JACKETGRAY CAMO RED FLUOS</t>
  </si>
  <si>
    <t>3302022-9133-S</t>
  </si>
  <si>
    <t>2820-6572</t>
  </si>
  <si>
    <t>T-SP X SUPERAIR JACKETGRAY CAMO RED FLUOM</t>
  </si>
  <si>
    <t>3302022-9133-M</t>
  </si>
  <si>
    <t>2820-6573</t>
  </si>
  <si>
    <t>T-SP X SUPERAIR JACKETGRAY CAMO RED FLUOL</t>
  </si>
  <si>
    <t>3302022-9133-L</t>
  </si>
  <si>
    <t>2820-6574</t>
  </si>
  <si>
    <t>T-SP X SUPERAIR JACKETGRAY CAMO RED FLUOXL</t>
  </si>
  <si>
    <t>3302022-9133-XL</t>
  </si>
  <si>
    <t>2820-6575</t>
  </si>
  <si>
    <t>T-SP X SUPERAIR JACKETGRAY CAMO RED FLUOXXL</t>
  </si>
  <si>
    <t>3302022-9133-XXL</t>
  </si>
  <si>
    <t>2820-6576</t>
  </si>
  <si>
    <t>T-SP X SUPERAIR JACKETGRAY CAMO RED FLUO3XL</t>
  </si>
  <si>
    <t>3302022-9133-3XL</t>
  </si>
  <si>
    <t>2820-6661</t>
  </si>
  <si>
    <t>T-SP X SUPERAIR JACKETGRAY CAMO RED FLUO4XL</t>
  </si>
  <si>
    <t>3302022-9133-4XL</t>
  </si>
  <si>
    <t>2820-6633</t>
  </si>
  <si>
    <t>ZACA AIR VENOM WP JACKETBLACK BRIGHT RED S</t>
  </si>
  <si>
    <t>3303224-1303-S</t>
  </si>
  <si>
    <t>2820-6634</t>
  </si>
  <si>
    <t>ZACA AIR VENOM WP JACKETBLACK BRIGHT RED M</t>
  </si>
  <si>
    <t>3303224-1303-M</t>
  </si>
  <si>
    <t>2820-6635</t>
  </si>
  <si>
    <t>ZACA AIR VENOM WP JACKETBLACK BRIGHT RED L</t>
  </si>
  <si>
    <t>3303224-1303-L</t>
  </si>
  <si>
    <t>2820-6636</t>
  </si>
  <si>
    <t>ZACA AIR VENOM WP JACKETBLACK BRIGHT RED XL</t>
  </si>
  <si>
    <t>3303224-1303-XL</t>
  </si>
  <si>
    <t>2820-6637</t>
  </si>
  <si>
    <t>ZACA AIR VENOM WP JACKETBLACK BRIGHT RED XXL</t>
  </si>
  <si>
    <t>3303224-1303-XXL</t>
  </si>
  <si>
    <t>2820-6638</t>
  </si>
  <si>
    <t>ZACA AIR VENOM WP JACKETBLACK BRIGHT RED 3XL</t>
  </si>
  <si>
    <t>3303224-1303-3XL</t>
  </si>
  <si>
    <t>ZACA AIR VENOM WP JACKETBLACK BRIGHT RED 4XL</t>
  </si>
  <si>
    <t>3303224-1303-4XL</t>
  </si>
  <si>
    <t>2820-6754</t>
  </si>
  <si>
    <t>RADIUM TECH HOODIE BLACK WHITE S</t>
  </si>
  <si>
    <t>4202624-12-S</t>
  </si>
  <si>
    <t>2820-6755</t>
  </si>
  <si>
    <t>RADIUM TECH HOODIE BLACK WHITE M</t>
  </si>
  <si>
    <t>4202624-12-M</t>
  </si>
  <si>
    <t>2820-6756</t>
  </si>
  <si>
    <t>RADIUM TECH HOODIE BLACK WHITE L</t>
  </si>
  <si>
    <t>4202624-12-L</t>
  </si>
  <si>
    <t>2820-6757</t>
  </si>
  <si>
    <t>RADIUM TECH HOODIE BLACK WHITE XL</t>
  </si>
  <si>
    <t>4202624-12-XL</t>
  </si>
  <si>
    <t>2820-6758</t>
  </si>
  <si>
    <t>RADIUM TECH HOODIE BLACK WHITE 2XL</t>
  </si>
  <si>
    <t>4202624-12-2XL</t>
  </si>
  <si>
    <t>2820-6759</t>
  </si>
  <si>
    <t>RADIUM TECH HOODIE BLACK WHITE 3XL</t>
  </si>
  <si>
    <t>4202624-12-3XL</t>
  </si>
  <si>
    <t>2820-6760</t>
  </si>
  <si>
    <t>RADIUM TECH HOODIE BLACK WHITE 4XL</t>
  </si>
  <si>
    <t>4202624-12-4XL</t>
  </si>
  <si>
    <t>2822-1563</t>
  </si>
  <si>
    <t>STELLA T-GP PLUS R V4 AIRFLOW JACKET BLACK BLACK XS</t>
  </si>
  <si>
    <t>3310624-1100-XS</t>
  </si>
  <si>
    <t>2822-1564</t>
  </si>
  <si>
    <t>STELLA T-GP PLUS R V4 AIRFLOW JACKET BLACK BLACK S</t>
  </si>
  <si>
    <t>3310624-1100-S</t>
  </si>
  <si>
    <t>2822-1565</t>
  </si>
  <si>
    <t>STELLA T-GP PLUS R V4 AIRFLOW JACKET BLACK BLACK M</t>
  </si>
  <si>
    <t>3310624-1100-M</t>
  </si>
  <si>
    <t>2822-1566</t>
  </si>
  <si>
    <t>STELLA T-GP PLUS R V4 AIRFLOW JACKET BLACK BLACK L</t>
  </si>
  <si>
    <t>3310624-1100-L</t>
  </si>
  <si>
    <t>2822-1567</t>
  </si>
  <si>
    <t>STELLA T-GP PLUS R V4 AIRFLOW JACKET BLACK BLACK XL</t>
  </si>
  <si>
    <t>3310624-1100-XL</t>
  </si>
  <si>
    <t>2822-1568</t>
  </si>
  <si>
    <t>STELLA T-GP PLUS R V4 AIRFLOW JACKET BLACK BLACK 2XL</t>
  </si>
  <si>
    <t>3310624-1100-2XL</t>
  </si>
  <si>
    <t>2822-1569</t>
  </si>
  <si>
    <t>STELLA T-GP PLUS R V4 AIRFLOW JACKET BLACK WHITE XS</t>
  </si>
  <si>
    <t>3310624-12-XS</t>
  </si>
  <si>
    <t>2822-1570</t>
  </si>
  <si>
    <t>STELLA T-GP PLUS R V4 AIRFLOW JACKET BLACK WHITE S</t>
  </si>
  <si>
    <t>3310624-12-S</t>
  </si>
  <si>
    <t>2822-1571</t>
  </si>
  <si>
    <t>STELLA T-GP PLUS R V4 AIRFLOW JACKET BLACK WHITE M</t>
  </si>
  <si>
    <t>3310624-12-M</t>
  </si>
  <si>
    <t>2822-1572</t>
  </si>
  <si>
    <t>STELLA T-GP PLUS R V4 AIRFLOW JACKET BLACK WHITE L</t>
  </si>
  <si>
    <t>3310624-12-L</t>
  </si>
  <si>
    <t>2822-1573</t>
  </si>
  <si>
    <t>STELLA T-GP PLUS R V4 AIRFLOW JACKET BLACK WHITE XL</t>
  </si>
  <si>
    <t>3310624-12-XL</t>
  </si>
  <si>
    <t>2822-1574</t>
  </si>
  <si>
    <t>STELLA T-GP PLUS R V4 AIRFLOW JACKET BLACK WHITE 2XL</t>
  </si>
  <si>
    <t>3310624-12-2XL</t>
  </si>
  <si>
    <t>3401-1120</t>
  </si>
  <si>
    <t>SUPERTECH R VENTED BRIGHT RED RED FLUO  39</t>
  </si>
  <si>
    <t>2220121-3029- 39</t>
  </si>
  <si>
    <t>3401-1121</t>
  </si>
  <si>
    <t>SUPERTECH R VENTED BRIGHT RED RED FLUO  40</t>
  </si>
  <si>
    <t>2220121-3029- 40</t>
  </si>
  <si>
    <t>3401-1122</t>
  </si>
  <si>
    <t>SUPERTECH R VENTED BRIGHT RED RED FLUO  41</t>
  </si>
  <si>
    <t>2220121-3029- 41</t>
  </si>
  <si>
    <t>3401-1123</t>
  </si>
  <si>
    <t>SUPERTECH R VENTED BRIGHT RED RED FLUO  42</t>
  </si>
  <si>
    <t>2220121-3029- 42</t>
  </si>
  <si>
    <t>3401-1124</t>
  </si>
  <si>
    <t>SUPERTECH R VENTED BRIGHT RED RED FLUO  43</t>
  </si>
  <si>
    <t>2220121-3029- 43</t>
  </si>
  <si>
    <t>3401-1125</t>
  </si>
  <si>
    <t>SUPERTECH R VENTED BRIGHT RED RED FLUO  44</t>
  </si>
  <si>
    <t>2220121-3029- 44</t>
  </si>
  <si>
    <t>3401-1126</t>
  </si>
  <si>
    <t>SUPERTECH R VENTED BRIGHT RED RED FLUO  45</t>
  </si>
  <si>
    <t>2220121-3029- 45</t>
  </si>
  <si>
    <t>3401-1127</t>
  </si>
  <si>
    <t>SUPERTECH R VENTED BRIGHT RED RED FLUO  46</t>
  </si>
  <si>
    <t>2220121-3029- 46</t>
  </si>
  <si>
    <t>3401-1128</t>
  </si>
  <si>
    <t>SUPERTECH R VENTED BRIGHT RED RED FLUO  47</t>
  </si>
  <si>
    <t>2220121-3029- 47</t>
  </si>
  <si>
    <t>3401-1129</t>
  </si>
  <si>
    <t>SUPERTECH R VENTED BRIGHT RED RED FLUO  48</t>
  </si>
  <si>
    <t>2220121-3029- 48</t>
  </si>
  <si>
    <t>3401-1108</t>
  </si>
  <si>
    <t>SUPERTECH R BRIG RED RED FL 39</t>
  </si>
  <si>
    <t>2220021-3029-39</t>
  </si>
  <si>
    <t>3401-1109</t>
  </si>
  <si>
    <t>SUPERTECH R BRIG RED RED FL 40</t>
  </si>
  <si>
    <t>2220021-3029-40</t>
  </si>
  <si>
    <t>3401-1110</t>
  </si>
  <si>
    <t>SUPERTECH R BRIG RED RED FL 41</t>
  </si>
  <si>
    <t>2220021-3029-41</t>
  </si>
  <si>
    <t>3401-1111</t>
  </si>
  <si>
    <t>SUPERTECH R BRIG RED RED FL 42</t>
  </si>
  <si>
    <t>2220021-3029-42</t>
  </si>
  <si>
    <t>3401-1112</t>
  </si>
  <si>
    <t>SUPERTECH R BRIG RED RED FL 43</t>
  </si>
  <si>
    <t>2220021-3029-43</t>
  </si>
  <si>
    <t>3401-1114</t>
  </si>
  <si>
    <t>SUPERTECH R BRIG RED RED FL 44</t>
  </si>
  <si>
    <t>2220021-3029-44</t>
  </si>
  <si>
    <t>3401-1115</t>
  </si>
  <si>
    <t>SUPERTECH R BRIG RED RED FL 45</t>
  </si>
  <si>
    <t>2220021-3029-45</t>
  </si>
  <si>
    <t>3401-1116</t>
  </si>
  <si>
    <t>SUPERTECH R BRIG RED RED FL 46</t>
  </si>
  <si>
    <t>2220021-3029-46</t>
  </si>
  <si>
    <t>3401-1118</t>
  </si>
  <si>
    <t>SUPERTECH R BRIG RED RED FL 47</t>
  </si>
  <si>
    <t>2220021-3029-47</t>
  </si>
  <si>
    <t>3401-1119</t>
  </si>
  <si>
    <t>SUPERTECH R BRIG RED RED FL 48</t>
  </si>
  <si>
    <t>2220021-3029-48</t>
  </si>
  <si>
    <t>3405-3383</t>
  </si>
  <si>
    <t>FASTER-3 SHOES BLACK/YELLOW FLUO 8</t>
  </si>
  <si>
    <t>2510219-155-8</t>
  </si>
  <si>
    <t>3405-3384</t>
  </si>
  <si>
    <t>FASTER-3 SHOES BLACK/YELLOW FLUO 8.5</t>
  </si>
  <si>
    <t>2510219-155-8.5</t>
  </si>
  <si>
    <t>3405-3509</t>
  </si>
  <si>
    <t>FASTER-3 SHOES BLACK/YELLOW FLUO 9</t>
  </si>
  <si>
    <t>2510219-155-9</t>
  </si>
  <si>
    <t>3405-3510</t>
  </si>
  <si>
    <t>FASTER-3 SHOES BLACK/YELLOW FLUO 9.5</t>
  </si>
  <si>
    <t>2510219-155-9.5</t>
  </si>
  <si>
    <t>3405-3387</t>
  </si>
  <si>
    <t>FASTER-3 SHOES BLACK/YELLOW FLUO 10</t>
  </si>
  <si>
    <t>2510219-155-10</t>
  </si>
  <si>
    <t>3405-3388</t>
  </si>
  <si>
    <t>FASTER-3 SHOES BLACK/YELLOW FLUO 10.5</t>
  </si>
  <si>
    <t>2510219-155-10.5</t>
  </si>
  <si>
    <t>3405-3389</t>
  </si>
  <si>
    <t>FASTER-3 SHOES BLACK/YELLOW FLUO 11</t>
  </si>
  <si>
    <t>2510219-155-11</t>
  </si>
  <si>
    <t>3405-3390</t>
  </si>
  <si>
    <t>FASTER-3 SHOES BLACK/YELLOW FLUO 11.5</t>
  </si>
  <si>
    <t>2510219-155-11.5</t>
  </si>
  <si>
    <t>3405-3511</t>
  </si>
  <si>
    <t>FASTER-3 SHOES BLACK/YELLOW FLUO 12</t>
  </si>
  <si>
    <t>2510219-155-12</t>
  </si>
  <si>
    <t>3405-3512</t>
  </si>
  <si>
    <t>FASTER-3 SHOES BLACK/YELLOW FLUO 12.5</t>
  </si>
  <si>
    <t>2510219-155-12.5</t>
  </si>
  <si>
    <t>3405-3392</t>
  </si>
  <si>
    <t>FASTER-3 SHOES BLACK/YELLOW FLUO 13</t>
  </si>
  <si>
    <t>2510219-155-13</t>
  </si>
  <si>
    <t>3405-3513</t>
  </si>
  <si>
    <t>FASTER-3 SHOES BLACK/YELLOW FLUO 13.5</t>
  </si>
  <si>
    <t>2510219-155-13.5</t>
  </si>
  <si>
    <t>3405-3514</t>
  </si>
  <si>
    <t>FASTER-3 SHOES BLACK/YELLOW FLUO 14</t>
  </si>
  <si>
    <t>2510219-155-14</t>
  </si>
  <si>
    <t>3405-3372</t>
  </si>
  <si>
    <t>FASTER-3 SHOES BLK GRA RED FL 8</t>
  </si>
  <si>
    <t>2510219-1130-8</t>
  </si>
  <si>
    <t>3405-3504</t>
  </si>
  <si>
    <t>FASTER-3 SHOES BLK GRA RED FL 8.5</t>
  </si>
  <si>
    <t>2510219-1130-8.5</t>
  </si>
  <si>
    <t>3405-3374</t>
  </si>
  <si>
    <t>FASTER-3 SHOES BLK GRA RED FL 9</t>
  </si>
  <si>
    <t>2510219-1130-9</t>
  </si>
  <si>
    <t>3405-3375</t>
  </si>
  <si>
    <t>FASTER-3 SHOES BLK GRA RED FL 9.5</t>
  </si>
  <si>
    <t>2510219-1130-9.5</t>
  </si>
  <si>
    <t>3405-3376</t>
  </si>
  <si>
    <t>FASTER-3 SHOES BLK GRA RED FL 10</t>
  </si>
  <si>
    <t>2510219-1130-10</t>
  </si>
  <si>
    <t>3405-3377</t>
  </si>
  <si>
    <t>FASTER-3 SHOES BLK GRA RED FL 10.5</t>
  </si>
  <si>
    <t>2510219-1130-10.5</t>
  </si>
  <si>
    <t>3405-3378</t>
  </si>
  <si>
    <t>FASTER-3 SHOES BLK GRA RED FL 11</t>
  </si>
  <si>
    <t>2510219-1130-11</t>
  </si>
  <si>
    <t>3405-3379</t>
  </si>
  <si>
    <t>FASTER-3 SHOES BLK GRA RED FL 11.5</t>
  </si>
  <si>
    <t>2510219-1130-11.5</t>
  </si>
  <si>
    <t>3405-3380</t>
  </si>
  <si>
    <t>FASTER-3 SHOES BLK GRA RED FL 12</t>
  </si>
  <si>
    <t>2510219-1130-12</t>
  </si>
  <si>
    <t>3405-3505</t>
  </si>
  <si>
    <t>FASTER-3 SHOES BLK GRA RED FL 12.5</t>
  </si>
  <si>
    <t>2510219-1130-12.5</t>
  </si>
  <si>
    <t>3405-3381</t>
  </si>
  <si>
    <t>FASTER-3 SHOES BLK GRA RED FL 13</t>
  </si>
  <si>
    <t>2510219-1130-13</t>
  </si>
  <si>
    <t>3405-3506</t>
  </si>
  <si>
    <t>FASTER-3 SHOES BLK GRA RED FL 13.5</t>
  </si>
  <si>
    <t>2510219-1130-13.5</t>
  </si>
  <si>
    <t>3405-3508</t>
  </si>
  <si>
    <t>FASTER-3 SHOES BLK GRA RED FL 14</t>
  </si>
  <si>
    <t>2510219-1130-14</t>
  </si>
  <si>
    <t>3405-3393</t>
  </si>
  <si>
    <t>STELLA SEKTOR SHOES BLACK CHAMPAGNE 5</t>
  </si>
  <si>
    <t>2515719-1090-5</t>
  </si>
  <si>
    <t>3405-3394</t>
  </si>
  <si>
    <t>STELLA SEKTOR SHOES BLACK CHAMPAGNE 5.5</t>
  </si>
  <si>
    <t>2515719-1090-5.5</t>
  </si>
  <si>
    <t>3405-3395</t>
  </si>
  <si>
    <t>STELLA SEKTOR SHOES BLACK CHAMPAGNE 6</t>
  </si>
  <si>
    <t>2515719-1090-6</t>
  </si>
  <si>
    <t>3405-3396</t>
  </si>
  <si>
    <t>STELLA SEKTOR SHOES BLACK CHAMPAGNE 6.5</t>
  </si>
  <si>
    <t>2515719-1090-6.5</t>
  </si>
  <si>
    <t>3405-3397</t>
  </si>
  <si>
    <t>STELLA SEKTOR SHOES BLACK CHAMPAGNE 7</t>
  </si>
  <si>
    <t>2515719-1090-7</t>
  </si>
  <si>
    <t>3405-3398</t>
  </si>
  <si>
    <t>STELLA SEKTOR SHOES BLACK CHAMPAGNE 7.5</t>
  </si>
  <si>
    <t>2515719-1090-7.5</t>
  </si>
  <si>
    <t>3405-3399</t>
  </si>
  <si>
    <t>STELLA SEKTOR SHOES BLACK CHAMPAGNE 8</t>
  </si>
  <si>
    <t>2515719-1090-8</t>
  </si>
  <si>
    <t>3405-3400</t>
  </si>
  <si>
    <t>STELLA SEKTOR SHOES BLACK CHAMPAGNE 8.5</t>
  </si>
  <si>
    <t>2515719-1090-8.5</t>
  </si>
  <si>
    <t>3405-3401</t>
  </si>
  <si>
    <t>STELLA SEKTOR SHOES BLACK CHAMPAGNE 9</t>
  </si>
  <si>
    <t>2515719-1090-9</t>
  </si>
  <si>
    <t>3405-3402</t>
  </si>
  <si>
    <t>STELLA SEKTOR SHOES BLACK CHAMPAGNE 9.5</t>
  </si>
  <si>
    <t>2515719-1090-9.5</t>
  </si>
  <si>
    <t>3405-3544</t>
  </si>
  <si>
    <t>STELLA SEKTOR SHOES BLACK CHAMPAGNE 10</t>
  </si>
  <si>
    <t>2515719-1090-10</t>
  </si>
  <si>
    <t>3405-3545</t>
  </si>
  <si>
    <t>STELLA SEKTOR SHOES BLACK CHAMPAGNE 10.5</t>
  </si>
  <si>
    <t>2515719-1090-10.5</t>
  </si>
  <si>
    <t>3405-3546</t>
  </si>
  <si>
    <t>STELLA SEKTOR SHOES BLACK CHAMPAGNE 11</t>
  </si>
  <si>
    <t>2515719-1090-11</t>
  </si>
  <si>
    <t>3405-3547</t>
  </si>
  <si>
    <t>STELLA SEKTOR SHOES BLACK CHAMPAGNE 11.5</t>
  </si>
  <si>
    <t>2515719-1090-11.5</t>
  </si>
  <si>
    <t>3405-3437</t>
  </si>
  <si>
    <t>STELLA STATED PODIUM SHOES WH COOL GR 5</t>
  </si>
  <si>
    <t>2540224-2004-5</t>
  </si>
  <si>
    <t>3405-3438</t>
  </si>
  <si>
    <t>STELLA STATED PODIUM SHOES WH COOL GR 5.5</t>
  </si>
  <si>
    <t>2540224-2004-5.5</t>
  </si>
  <si>
    <t>3405-3439</t>
  </si>
  <si>
    <t>STELLA STATED PODIUM SHOES WH COOL GR 6</t>
  </si>
  <si>
    <t>2540224-2004-6</t>
  </si>
  <si>
    <t>3405-3440</t>
  </si>
  <si>
    <t>STELLA STATED PODIUM SHOES WH COOL GR 6.5</t>
  </si>
  <si>
    <t>2540224-2004-6.5</t>
  </si>
  <si>
    <t>3405-3536</t>
  </si>
  <si>
    <t>STELLA STATED PODIUM SHOES WH COOL GR 7</t>
  </si>
  <si>
    <t>2540224-2004-7</t>
  </si>
  <si>
    <t>3405-3442</t>
  </si>
  <si>
    <t>STELLA STATED PODIUM SHOES WH COOL GR 7.5</t>
  </si>
  <si>
    <t>2540224-2004-7.5</t>
  </si>
  <si>
    <t>3405-3443</t>
  </si>
  <si>
    <t>STELLA STATED PODIUM SHOES WH COOL GR 8</t>
  </si>
  <si>
    <t>2540224-2004-8</t>
  </si>
  <si>
    <t>3405-3444</t>
  </si>
  <si>
    <t>STELLA STATED PODIUM SHOES WH COOL GR 8.5</t>
  </si>
  <si>
    <t>2540224-2004-8.5</t>
  </si>
  <si>
    <t>3405-3445</t>
  </si>
  <si>
    <t>STELLA STATED PODIUM SHOES WH COOL GR 9</t>
  </si>
  <si>
    <t>2540224-2004-9</t>
  </si>
  <si>
    <t>3405-3537</t>
  </si>
  <si>
    <t>STELLA STATED PODIUM SHOES WH COOL GR 9.5</t>
  </si>
  <si>
    <t>2540224-2004-9.5</t>
  </si>
  <si>
    <t>3405-3538</t>
  </si>
  <si>
    <t>STELLA STATED PODIUM SHOES WH COOL GR 10</t>
  </si>
  <si>
    <t>2540224-2004-10</t>
  </si>
  <si>
    <t>3405-3539</t>
  </si>
  <si>
    <t>STELLA STATED PODIUM SHOES WH COOL GR 10.5</t>
  </si>
  <si>
    <t>2540224-2004-10.5</t>
  </si>
  <si>
    <t>3405-3540</t>
  </si>
  <si>
    <t>STELLA STATED PODIUM SHOES WH COOL GR 11</t>
  </si>
  <si>
    <t>2540224-2004-11</t>
  </si>
  <si>
    <t>3405-3541</t>
  </si>
  <si>
    <t>STELLA STATED PODIUM SHOES WH COOL GR 11.5</t>
  </si>
  <si>
    <t>2540224-2004-11.5</t>
  </si>
  <si>
    <t>3405-3515</t>
  </si>
  <si>
    <t>STELLA STATED PODIUM SHOES BLACK 5</t>
  </si>
  <si>
    <t>2540224-10-5</t>
  </si>
  <si>
    <t>3405-3516</t>
  </si>
  <si>
    <t>STELLA STATED PODIUM SHOES BLACK 5.5</t>
  </si>
  <si>
    <t>2540224-10-5.5</t>
  </si>
  <si>
    <t>3405-3517</t>
  </si>
  <si>
    <t>STELLA STATED PODIUM SHOES BLACK 6</t>
  </si>
  <si>
    <t>2540224-10-6</t>
  </si>
  <si>
    <t>3405-3518</t>
  </si>
  <si>
    <t>STELLA STATED PODIUM SHOES BLACK 6.5</t>
  </si>
  <si>
    <t>2540224-10-6.5</t>
  </si>
  <si>
    <t>3405-3519</t>
  </si>
  <si>
    <t>STELLA STATED PODIUM SHOES BLACK 7</t>
  </si>
  <si>
    <t>2540224-10-7</t>
  </si>
  <si>
    <t>3405-3520</t>
  </si>
  <si>
    <t>STELLA STATED PODIUM SHOES BLACK 7.5</t>
  </si>
  <si>
    <t>2540224-10-7.5</t>
  </si>
  <si>
    <t>3405-3521</t>
  </si>
  <si>
    <t>STELLA STATED PODIUM SHOES BLACK 8</t>
  </si>
  <si>
    <t>2540224-10-8</t>
  </si>
  <si>
    <t>3405-3529</t>
  </si>
  <si>
    <t>STELLA STATED PODIUM SHOES BLACK 8.5</t>
  </si>
  <si>
    <t>2540224-10-8.5</t>
  </si>
  <si>
    <t>3405-3530</t>
  </si>
  <si>
    <t>STELLA STATED PODIUM SHOES BLACK 9</t>
  </si>
  <si>
    <t>2540224-10-9</t>
  </si>
  <si>
    <t>3405-3531</t>
  </si>
  <si>
    <t>STELLA STATED PODIUM SHOES BLACK 9.5</t>
  </si>
  <si>
    <t>2540224-10-9.5</t>
  </si>
  <si>
    <t>3405-3532</t>
  </si>
  <si>
    <t>STELLA STATED PODIUM SHOES BLACK 10</t>
  </si>
  <si>
    <t>2540224-10-10</t>
  </si>
  <si>
    <t>3405-3533</t>
  </si>
  <si>
    <t>STELLA STATED PODIUM SHOES BLACK 10.5</t>
  </si>
  <si>
    <t>2540224-10-10.5</t>
  </si>
  <si>
    <t>3405-3534</t>
  </si>
  <si>
    <t>STELLA STATED PODIUM SHOES BLACK 11</t>
  </si>
  <si>
    <t>2540224-10-11</t>
  </si>
  <si>
    <t>3405-3535</t>
  </si>
  <si>
    <t>STELLA STATED PODIUM SHOES BLACK 11.5</t>
  </si>
  <si>
    <t>2540224-10-11.5</t>
  </si>
  <si>
    <t>3401-1113</t>
  </si>
  <si>
    <t>AVA WOMEN BOOTS BLACK/BLACK 36</t>
  </si>
  <si>
    <t>2442324-1100-36</t>
  </si>
  <si>
    <t>3401-1117</t>
  </si>
  <si>
    <t>AVA WOMEN BOOTS BLACK/BLACK 37</t>
  </si>
  <si>
    <t>2442324-1100-37</t>
  </si>
  <si>
    <t>3401-1130</t>
  </si>
  <si>
    <t>AVA WOMEN BOOTS BLACK/BLACK 38</t>
  </si>
  <si>
    <t>2442324-1100-38</t>
  </si>
  <si>
    <t>3401-1131</t>
  </si>
  <si>
    <t>AVA WOMEN BOOTS BLACK/BLACK 39</t>
  </si>
  <si>
    <t>2442324-1100-39</t>
  </si>
  <si>
    <t>3401-1132</t>
  </si>
  <si>
    <t>AVA WOMEN BOOTS BLACK/BLACK 40</t>
  </si>
  <si>
    <t>2442324-1100-40</t>
  </si>
  <si>
    <t>3401-1133</t>
  </si>
  <si>
    <t>AVA WOMEN BOOTS BLACK/BLACK 41</t>
  </si>
  <si>
    <t>2442324-1100-41</t>
  </si>
  <si>
    <t>3401-1134</t>
  </si>
  <si>
    <t>AVA WOMEN BOOTS BLACK/BLACK 42</t>
  </si>
  <si>
    <t>2442324-1100-42</t>
  </si>
  <si>
    <t>3401-1135</t>
  </si>
  <si>
    <t>AVA WOMEN BOOTS BLACK/BLACK 43</t>
  </si>
  <si>
    <t>2442324-1100-43</t>
  </si>
  <si>
    <t>3401-1136</t>
  </si>
  <si>
    <t>AVA WOMEN BOOTS BLACK/BLACK 44</t>
  </si>
  <si>
    <t>2442324-1100-44</t>
  </si>
  <si>
    <t>RADON RELAXED FIT DENIM PANT 28</t>
  </si>
  <si>
    <t>RADON RELAXED FIT DENIM PANT 30</t>
  </si>
  <si>
    <t>RADON RELAXED FIT DENIM PANT 32</t>
  </si>
  <si>
    <t>RADON RELAXED FIT DENIM PANT 34</t>
  </si>
  <si>
    <t>RADON RELAXED FIT DENIM PANT 36</t>
  </si>
  <si>
    <t>RADON RELAXED FIT DENIM PANT 38</t>
  </si>
  <si>
    <t>RADON RELAXED FIT DENIM PANT 40</t>
  </si>
  <si>
    <t>3328022-7202-28</t>
  </si>
  <si>
    <t>3328022-7202-30</t>
  </si>
  <si>
    <t>3328022-7202-32</t>
  </si>
  <si>
    <t>3328022-7202-34</t>
  </si>
  <si>
    <t>3328022-7202-36</t>
  </si>
  <si>
    <t>3328022-7202-38</t>
  </si>
  <si>
    <t>3328022-7202-40</t>
  </si>
  <si>
    <t>2821-1362</t>
  </si>
  <si>
    <t>2821-1363</t>
  </si>
  <si>
    <t>2821-1364</t>
  </si>
  <si>
    <t>2821-1365</t>
  </si>
  <si>
    <t>2821-1366</t>
  </si>
  <si>
    <t>2821-1367</t>
  </si>
  <si>
    <t>2821-1368</t>
  </si>
  <si>
    <t>3328022-713-28</t>
  </si>
  <si>
    <t>3328022-713-30</t>
  </si>
  <si>
    <t>3328022-713-32</t>
  </si>
  <si>
    <t>3328022-713-34</t>
  </si>
  <si>
    <t>3328022-713-36</t>
  </si>
  <si>
    <t>3328022-713-38</t>
  </si>
  <si>
    <t>3328022-713-40</t>
  </si>
  <si>
    <t>RADON REL FIT DENIM PANT BLUE/BLACK 28</t>
  </si>
  <si>
    <t>RADON REL FIT DENIM PANT BLUE/BLACK 30</t>
  </si>
  <si>
    <t>RADON REL FIT DENIM PANT BLUE/BLACK 32</t>
  </si>
  <si>
    <t>RADON REL FIT DENIM PANT BLUE/BLACK 34</t>
  </si>
  <si>
    <t>RADON REL FIT DENIM PANT BLUE/BLACK 36</t>
  </si>
  <si>
    <t>RADON REL FIT DENIM PANT BLUE/BLACK 38</t>
  </si>
  <si>
    <t>RADON REL FIT DENIM PANT BLUE/BLACK 40</t>
  </si>
  <si>
    <t>2821-1355</t>
  </si>
  <si>
    <t>2821-1356</t>
  </si>
  <si>
    <t>2821-1357</t>
  </si>
  <si>
    <t>2821-1358</t>
  </si>
  <si>
    <t>2821-1359</t>
  </si>
  <si>
    <t>2821-1360</t>
  </si>
  <si>
    <t>2821-1361</t>
  </si>
  <si>
    <t>CR-X DS RIDING SHOES BLACK / WHITE 8</t>
  </si>
  <si>
    <t>2611820-12-8</t>
  </si>
  <si>
    <t>CR-X DS RIDING SHOES BLACK / WHITE 8.5</t>
  </si>
  <si>
    <t>2611820-12-8.5</t>
  </si>
  <si>
    <t>CR-X DS RIDING SHOES BLACK / WHITE 9</t>
  </si>
  <si>
    <t>2611820-12-9</t>
  </si>
  <si>
    <t>CR-X DS RIDING SHOES BLACK / WHITE 9.5</t>
  </si>
  <si>
    <t>2611820-12-9.5</t>
  </si>
  <si>
    <t>CR-X DS RIDING SHOES BLACK / WHITE 10</t>
  </si>
  <si>
    <t>2611820-12-10</t>
  </si>
  <si>
    <t>CR-X DS RIDING SHOES BLACK / WHITE 10.5</t>
  </si>
  <si>
    <t>2611820-12-10.5</t>
  </si>
  <si>
    <t>CR-X DS RIDING SHOES BLACK / WHITE 11</t>
  </si>
  <si>
    <t>2611820-12-11</t>
  </si>
  <si>
    <t>CR-X DS RIDING SHOES BLACK / WHITE 11.5</t>
  </si>
  <si>
    <t>2611820-12-11.5</t>
  </si>
  <si>
    <t>CR-X DS RIDING SHOES BLACK / WHITE 12</t>
  </si>
  <si>
    <t>2611820-12-12</t>
  </si>
  <si>
    <t>CR-X DS RIDING SHOES BLACK / WHITE 13</t>
  </si>
  <si>
    <t>2611820-12-13</t>
  </si>
  <si>
    <t>3405-3068</t>
  </si>
  <si>
    <t>3405-3067</t>
  </si>
  <si>
    <t>3405-3066</t>
  </si>
  <si>
    <t>3405-3065</t>
  </si>
  <si>
    <t>3405-3064</t>
  </si>
  <si>
    <t>3405-3063</t>
  </si>
  <si>
    <t>3405-3062</t>
  </si>
  <si>
    <t>3405-3061</t>
  </si>
  <si>
    <t>3405-3060</t>
  </si>
  <si>
    <t>3405-3059</t>
  </si>
  <si>
    <t>CR-X DS RIDING SHOES BLACK / WHITE 14</t>
  </si>
  <si>
    <t>2611820-12-14</t>
  </si>
  <si>
    <t>3405-3069</t>
  </si>
  <si>
    <t>2821-1334</t>
  </si>
  <si>
    <t>SEKTOR REG SIT DENIM BLACK WASHED 28</t>
  </si>
  <si>
    <t>3328222-117-28</t>
  </si>
  <si>
    <t>2821-1335</t>
  </si>
  <si>
    <t>SEKTOR REG SIT DENIM BLACK WASHED 30</t>
  </si>
  <si>
    <t>3328222-117-30</t>
  </si>
  <si>
    <t>2821-1336</t>
  </si>
  <si>
    <t>SEKTOR REG SIT DENIM BLACK WASHED 32</t>
  </si>
  <si>
    <t>3328222-117-32</t>
  </si>
  <si>
    <t>2821-1337</t>
  </si>
  <si>
    <t>SEKTOR REG SIT DENIM BLACK WASHED 34</t>
  </si>
  <si>
    <t>3328222-117-34</t>
  </si>
  <si>
    <t>2821-1338</t>
  </si>
  <si>
    <t>SEKTOR REG SIT DENIM BLACK WASHED 36</t>
  </si>
  <si>
    <t>3328222-117-36</t>
  </si>
  <si>
    <t>2821-1339</t>
  </si>
  <si>
    <t>SEKTOR REG SIT DENIM BLACK WASHED 38</t>
  </si>
  <si>
    <t>3328222-117-38</t>
  </si>
  <si>
    <t>2821-1340</t>
  </si>
  <si>
    <t>SEKTOR REG SIT DENIM BLACK WASHED 40</t>
  </si>
  <si>
    <t>3328222-117-40</t>
  </si>
  <si>
    <t>2821-1341</t>
  </si>
  <si>
    <t>SEKTOR REG SIT DENIM MID BLUE 28</t>
  </si>
  <si>
    <t>3328222-7310-28</t>
  </si>
  <si>
    <t>2821-1342</t>
  </si>
  <si>
    <t>SEKTOR REG SIT DENIM MID BLUE 30</t>
  </si>
  <si>
    <t>3328222-7310-30</t>
  </si>
  <si>
    <t>2821-1343</t>
  </si>
  <si>
    <t>SEKTOR REG SIT DENIM MID BLUE 32</t>
  </si>
  <si>
    <t>3328222-7310-32</t>
  </si>
  <si>
    <t>2821-1344</t>
  </si>
  <si>
    <t>SEKTOR REG SIT DENIM MID BLUE 34</t>
  </si>
  <si>
    <t>3328222-7310-34</t>
  </si>
  <si>
    <t>2821-1345</t>
  </si>
  <si>
    <t>SEKTOR REG SIT DENIM MID BLUE 36</t>
  </si>
  <si>
    <t>3328222-7310-36</t>
  </si>
  <si>
    <t>2821-1346</t>
  </si>
  <si>
    <t>SEKTOR REG SIT DENIM MID BLUE 38</t>
  </si>
  <si>
    <t>3328222-7310-38</t>
  </si>
  <si>
    <t>2821-1347</t>
  </si>
  <si>
    <t>SEKTOR REG SIT DENIM MID BLUE 40</t>
  </si>
  <si>
    <t>3328222-7310-40</t>
  </si>
  <si>
    <t>2821-1348</t>
  </si>
  <si>
    <t>SEKTOR REG SIT DENIM RINSE BLUE 28</t>
  </si>
  <si>
    <t>3328222-7202-28</t>
  </si>
  <si>
    <t>2821-1349</t>
  </si>
  <si>
    <t>SEKTOR REG SIT DENIM RINSE BLUE 30</t>
  </si>
  <si>
    <t>3328222-7202-30</t>
  </si>
  <si>
    <t>2821-1350</t>
  </si>
  <si>
    <t>SEKTOR REG SIT DENIM RINSE BLUE 32</t>
  </si>
  <si>
    <t>3328222-7202-32</t>
  </si>
  <si>
    <t>2821-1351</t>
  </si>
  <si>
    <t>SEKTOR REG SIT DENIM RINSE BLUE 34</t>
  </si>
  <si>
    <t>3328222-7202-34</t>
  </si>
  <si>
    <t>2821-1352</t>
  </si>
  <si>
    <t>SEKTOR REG SIT DENIM RINSE BLUE 36</t>
  </si>
  <si>
    <t>3328222-7202-36</t>
  </si>
  <si>
    <t>2821-1353</t>
  </si>
  <si>
    <t>SEKTOR REG SIT DENIM RINSE BLUE 38</t>
  </si>
  <si>
    <t>3328222-7202-38</t>
  </si>
  <si>
    <t>2821-1354</t>
  </si>
  <si>
    <t>SEKTOR REG SIT DENIM RINSE BLUE 40</t>
  </si>
  <si>
    <t>3328222-7202-40</t>
  </si>
  <si>
    <t>2503-0065</t>
  </si>
  <si>
    <t>Winter Touring Balaclava Black</t>
  </si>
  <si>
    <t>475809-10-OS</t>
  </si>
  <si>
    <t>3301-4098</t>
  </si>
  <si>
    <t>3558621-10-3X</t>
  </si>
  <si>
    <t>3301-4095</t>
  </si>
  <si>
    <t>3301-4094</t>
  </si>
  <si>
    <t>3301-4093</t>
  </si>
  <si>
    <t>3301-4096</t>
  </si>
  <si>
    <t>3301-4097</t>
  </si>
  <si>
    <t>3558621-10-2X</t>
  </si>
  <si>
    <t>482-7504M</t>
  </si>
  <si>
    <t>482-7504L</t>
  </si>
  <si>
    <t>6507123-13-S</t>
  </si>
  <si>
    <t>6507123-13-M</t>
  </si>
  <si>
    <t>6507123-13-L</t>
  </si>
  <si>
    <t>6507123-13-XL</t>
  </si>
  <si>
    <t>6507123-13-2XL</t>
  </si>
  <si>
    <t>TECH-AIR OFF-ROAD SYSTEM BLACK/RED S</t>
  </si>
  <si>
    <t>TECH-AIR OFF-ROAD SYSTEM BLACK/RED M</t>
  </si>
  <si>
    <t>TECH-AIR OFF-ROAD SYSTEM BLACK/RED L</t>
  </si>
  <si>
    <t>TECH-AIR OFF-ROAD SYSTEM BLACK/RED XL</t>
  </si>
  <si>
    <t>TECH-AIR OFF-ROAD SYSTEM BLACK/RED 2XL</t>
  </si>
  <si>
    <t>2701-1290</t>
  </si>
  <si>
    <t>2701-1291</t>
  </si>
  <si>
    <t>2701-1292</t>
  </si>
  <si>
    <t>2701-1293</t>
  </si>
  <si>
    <t>2701-1294</t>
  </si>
  <si>
    <t>4190220500</t>
  </si>
  <si>
    <t>4105010638</t>
  </si>
  <si>
    <t>4120220240</t>
  </si>
  <si>
    <t>4120220241</t>
  </si>
  <si>
    <t>4120220242</t>
  </si>
  <si>
    <t>4120220243</t>
  </si>
  <si>
    <t>4120220244</t>
  </si>
  <si>
    <t>4120220245</t>
  </si>
  <si>
    <t>4120220246</t>
  </si>
  <si>
    <t>4120220247</t>
  </si>
  <si>
    <t>4120220248</t>
  </si>
  <si>
    <t>4155221040</t>
  </si>
  <si>
    <t>4155221041</t>
  </si>
  <si>
    <t>4155221042</t>
  </si>
  <si>
    <t>4155221043</t>
  </si>
  <si>
    <t>4155221044</t>
  </si>
  <si>
    <t>4155221045</t>
  </si>
  <si>
    <t>4155221046</t>
  </si>
  <si>
    <t>4155221047</t>
  </si>
  <si>
    <t>4155221048</t>
  </si>
  <si>
    <t>4161010138</t>
  </si>
  <si>
    <t>4161010139</t>
  </si>
  <si>
    <t>4161010140</t>
  </si>
  <si>
    <t>4161010141</t>
  </si>
  <si>
    <t>4161010142</t>
  </si>
  <si>
    <t>4161010143</t>
  </si>
  <si>
    <t>4161010144</t>
  </si>
  <si>
    <t>4161010145</t>
  </si>
  <si>
    <t>4161010146</t>
  </si>
  <si>
    <t>4161010147</t>
  </si>
  <si>
    <t>4161010148</t>
  </si>
  <si>
    <t>4111114208</t>
  </si>
  <si>
    <t>4111114207</t>
  </si>
  <si>
    <t>4160002714</t>
  </si>
  <si>
    <t>4160002715</t>
  </si>
  <si>
    <t>4160002716</t>
  </si>
  <si>
    <t>4160002717</t>
  </si>
  <si>
    <t>4160002718</t>
  </si>
  <si>
    <t>4160002719</t>
  </si>
  <si>
    <t>4160002707</t>
  </si>
  <si>
    <t>4160002708</t>
  </si>
  <si>
    <t>4114010514</t>
  </si>
  <si>
    <t>4133221007</t>
  </si>
  <si>
    <t>4133221211</t>
  </si>
  <si>
    <t>4133221212</t>
  </si>
  <si>
    <t>4133221213</t>
  </si>
  <si>
    <t>4133221214</t>
  </si>
  <si>
    <t>4133221215</t>
  </si>
  <si>
    <t>4133221216</t>
  </si>
  <si>
    <t>4133221217</t>
  </si>
  <si>
    <t>4133221218</t>
  </si>
  <si>
    <t>4133221205</t>
  </si>
  <si>
    <t>4133221206</t>
  </si>
  <si>
    <t>4133221207</t>
  </si>
  <si>
    <t>4133221208</t>
  </si>
  <si>
    <t>4133221209</t>
  </si>
  <si>
    <t>4133221210</t>
  </si>
  <si>
    <t>4023000638</t>
  </si>
  <si>
    <t>4023000838</t>
  </si>
  <si>
    <t>4023000840</t>
  </si>
  <si>
    <t>4023000842</t>
  </si>
  <si>
    <t>4023000844</t>
  </si>
  <si>
    <t>4023000846</t>
  </si>
  <si>
    <t>4023000848</t>
  </si>
  <si>
    <t>4023000640</t>
  </si>
  <si>
    <t>4023000642</t>
  </si>
  <si>
    <t>4023000644</t>
  </si>
  <si>
    <t>4023000646</t>
  </si>
  <si>
    <t>4023000648</t>
  </si>
  <si>
    <t>4023000650</t>
  </si>
  <si>
    <t>4014227246</t>
  </si>
  <si>
    <t>4014227248</t>
  </si>
  <si>
    <t>4014227250</t>
  </si>
  <si>
    <t>4014227252</t>
  </si>
  <si>
    <t>4014227254</t>
  </si>
  <si>
    <t>4014227256</t>
  </si>
  <si>
    <t>4014227258</t>
  </si>
  <si>
    <t>4014227260</t>
  </si>
  <si>
    <t>4014228746</t>
  </si>
  <si>
    <t>4014228748</t>
  </si>
  <si>
    <t>4014228750</t>
  </si>
  <si>
    <t>4014228752</t>
  </si>
  <si>
    <t>4014228754</t>
  </si>
  <si>
    <t>4014228756</t>
  </si>
  <si>
    <t>4014228758</t>
  </si>
  <si>
    <t>4014228760</t>
  </si>
  <si>
    <t>4014221346</t>
  </si>
  <si>
    <t>4014221348</t>
  </si>
  <si>
    <t>4014221350</t>
  </si>
  <si>
    <t>4014221352</t>
  </si>
  <si>
    <t>4014221354</t>
  </si>
  <si>
    <t>4014221356</t>
  </si>
  <si>
    <t>4014221358</t>
  </si>
  <si>
    <t>4014221360</t>
  </si>
  <si>
    <t>4013217948</t>
  </si>
  <si>
    <t>4013217950</t>
  </si>
  <si>
    <t>4013217952</t>
  </si>
  <si>
    <t>4013217954</t>
  </si>
  <si>
    <t>4013217956</t>
  </si>
  <si>
    <t>4013217958</t>
  </si>
  <si>
    <t>4013217960</t>
  </si>
  <si>
    <t>4013217962</t>
  </si>
  <si>
    <t>4013217964</t>
  </si>
  <si>
    <t>4013218748</t>
  </si>
  <si>
    <t>4013218750</t>
  </si>
  <si>
    <t>4013218752</t>
  </si>
  <si>
    <t>4013218754</t>
  </si>
  <si>
    <t>4013218756</t>
  </si>
  <si>
    <t>4013218758</t>
  </si>
  <si>
    <t>4013218760</t>
  </si>
  <si>
    <t>4015227246</t>
  </si>
  <si>
    <t>4015227248</t>
  </si>
  <si>
    <t>4015227250</t>
  </si>
  <si>
    <t>4015227252</t>
  </si>
  <si>
    <t>4015227254</t>
  </si>
  <si>
    <t>4015227256</t>
  </si>
  <si>
    <t>4015220646</t>
  </si>
  <si>
    <t>4015220648</t>
  </si>
  <si>
    <t>4015220650</t>
  </si>
  <si>
    <t>4015220652</t>
  </si>
  <si>
    <t>4015220654</t>
  </si>
  <si>
    <t>4015220656</t>
  </si>
  <si>
    <t>4015220658</t>
  </si>
  <si>
    <t>4052000509</t>
  </si>
  <si>
    <t>4052000510</t>
  </si>
  <si>
    <t>4052000511</t>
  </si>
  <si>
    <t>4052000512</t>
  </si>
  <si>
    <t>4052000506</t>
  </si>
  <si>
    <t>4052000505</t>
  </si>
  <si>
    <t>4052000504</t>
  </si>
  <si>
    <t>4052000507</t>
  </si>
  <si>
    <t>4052000508</t>
  </si>
  <si>
    <t>4052008209</t>
  </si>
  <si>
    <t>4052008210</t>
  </si>
  <si>
    <t>4052008206</t>
  </si>
  <si>
    <t>4052008205</t>
  </si>
  <si>
    <t>4052008204</t>
  </si>
  <si>
    <t>4052008207</t>
  </si>
  <si>
    <t>4052008208</t>
  </si>
  <si>
    <t>4052000409</t>
  </si>
  <si>
    <t>4052000410</t>
  </si>
  <si>
    <t>4052000406</t>
  </si>
  <si>
    <t>4052000405</t>
  </si>
  <si>
    <t>4052000404</t>
  </si>
  <si>
    <t>4052000407</t>
  </si>
  <si>
    <t>4052000408</t>
  </si>
  <si>
    <t>4052002509</t>
  </si>
  <si>
    <t>4052002510</t>
  </si>
  <si>
    <t>4052002506</t>
  </si>
  <si>
    <t>4052002505</t>
  </si>
  <si>
    <t>4052002504</t>
  </si>
  <si>
    <t>4052002507</t>
  </si>
  <si>
    <t>4052002508</t>
  </si>
  <si>
    <t>4052005109</t>
  </si>
  <si>
    <t>4052005110</t>
  </si>
  <si>
    <t>4052005106</t>
  </si>
  <si>
    <t>4052005105</t>
  </si>
  <si>
    <t>4052005104</t>
  </si>
  <si>
    <t>4052005107</t>
  </si>
  <si>
    <t>4052005108</t>
  </si>
  <si>
    <t>4052003709</t>
  </si>
  <si>
    <t>4052003710</t>
  </si>
  <si>
    <t>4052003706</t>
  </si>
  <si>
    <t>4052003705</t>
  </si>
  <si>
    <t>4052003704</t>
  </si>
  <si>
    <t>4052003707</t>
  </si>
  <si>
    <t>4052003708</t>
  </si>
  <si>
    <t>4053007606</t>
  </si>
  <si>
    <t>4053007605</t>
  </si>
  <si>
    <t>4053007604</t>
  </si>
  <si>
    <t>4053007607</t>
  </si>
  <si>
    <t>4053007608</t>
  </si>
  <si>
    <t>4070010509</t>
  </si>
  <si>
    <t>4070010510</t>
  </si>
  <si>
    <t>4070010506</t>
  </si>
  <si>
    <t>4070010505</t>
  </si>
  <si>
    <t>4070010504</t>
  </si>
  <si>
    <t>4070010507</t>
  </si>
  <si>
    <t>4070010508</t>
  </si>
  <si>
    <t>4067000509</t>
  </si>
  <si>
    <t>4067000510</t>
  </si>
  <si>
    <t>4067000506</t>
  </si>
  <si>
    <t>4067000505</t>
  </si>
  <si>
    <t>4067000504</t>
  </si>
  <si>
    <t>4067000507</t>
  </si>
  <si>
    <t>4067000508</t>
  </si>
  <si>
    <t>4068000509</t>
  </si>
  <si>
    <t>4068000510</t>
  </si>
  <si>
    <t>4068000511</t>
  </si>
  <si>
    <t>4068000506</t>
  </si>
  <si>
    <t>4068000505</t>
  </si>
  <si>
    <t>4068000504</t>
  </si>
  <si>
    <t>4068000507</t>
  </si>
  <si>
    <t>4068000508</t>
  </si>
  <si>
    <t>4069000506</t>
  </si>
  <si>
    <t>4069000505</t>
  </si>
  <si>
    <t>4069000507</t>
  </si>
  <si>
    <t>4069000508</t>
  </si>
  <si>
    <t>4062002809</t>
  </si>
  <si>
    <t>4062002810</t>
  </si>
  <si>
    <t>4062002806</t>
  </si>
  <si>
    <t>4062002805</t>
  </si>
  <si>
    <t>4062002804</t>
  </si>
  <si>
    <t>4062002807</t>
  </si>
  <si>
    <t>4062002808</t>
  </si>
  <si>
    <t>4047000509</t>
  </si>
  <si>
    <t>4047000510</t>
  </si>
  <si>
    <t>4047000506</t>
  </si>
  <si>
    <t>4047000505</t>
  </si>
  <si>
    <t>4047000504</t>
  </si>
  <si>
    <t>4047000507</t>
  </si>
  <si>
    <t>4047000508</t>
  </si>
  <si>
    <t>4047210109</t>
  </si>
  <si>
    <t>4047210110</t>
  </si>
  <si>
    <t>4047210106</t>
  </si>
  <si>
    <t>4047210105</t>
  </si>
  <si>
    <t>4047210104</t>
  </si>
  <si>
    <t>4047210107</t>
  </si>
  <si>
    <t>4047210108</t>
  </si>
  <si>
    <t>4047214509</t>
  </si>
  <si>
    <t>4047214510</t>
  </si>
  <si>
    <t>4047214506</t>
  </si>
  <si>
    <t>4047214505</t>
  </si>
  <si>
    <t>4047214504</t>
  </si>
  <si>
    <t>4047214507</t>
  </si>
  <si>
    <t>4047214508</t>
  </si>
  <si>
    <t>4064210208</t>
  </si>
  <si>
    <t>4064210209</t>
  </si>
  <si>
    <t>4064210210</t>
  </si>
  <si>
    <t>4064210206</t>
  </si>
  <si>
    <t>4064210205</t>
  </si>
  <si>
    <t>4064210204</t>
  </si>
  <si>
    <t>4064210207</t>
  </si>
  <si>
    <t>4047219509</t>
  </si>
  <si>
    <t>4047219506</t>
  </si>
  <si>
    <t>4047219505</t>
  </si>
  <si>
    <t>4047219504</t>
  </si>
  <si>
    <t>4047219507</t>
  </si>
  <si>
    <t>4047219508</t>
  </si>
  <si>
    <t>4063210109</t>
  </si>
  <si>
    <t>4063210110</t>
  </si>
  <si>
    <t>4063210106</t>
  </si>
  <si>
    <t>4063210105</t>
  </si>
  <si>
    <t>4063210104</t>
  </si>
  <si>
    <t>4063210107</t>
  </si>
  <si>
    <t>4063210108</t>
  </si>
  <si>
    <t>4034000509</t>
  </si>
  <si>
    <t>4034000510</t>
  </si>
  <si>
    <t>4034000506</t>
  </si>
  <si>
    <t>4034000505</t>
  </si>
  <si>
    <t>4034000504</t>
  </si>
  <si>
    <t>4034000507</t>
  </si>
  <si>
    <t>4034000508</t>
  </si>
  <si>
    <t>4034005109</t>
  </si>
  <si>
    <t>4034005110</t>
  </si>
  <si>
    <t>4034005106</t>
  </si>
  <si>
    <t>4034005105</t>
  </si>
  <si>
    <t>4034005103</t>
  </si>
  <si>
    <t>4034005107</t>
  </si>
  <si>
    <t>4034005108</t>
  </si>
  <si>
    <t>4031000806</t>
  </si>
  <si>
    <t>4031000804</t>
  </si>
  <si>
    <t>4031000807</t>
  </si>
  <si>
    <t>4031000803</t>
  </si>
  <si>
    <t>4031000808</t>
  </si>
  <si>
    <t>4031000606</t>
  </si>
  <si>
    <t>4031000605</t>
  </si>
  <si>
    <t>4031000604</t>
  </si>
  <si>
    <t>4031000607</t>
  </si>
  <si>
    <t>4031000603</t>
  </si>
  <si>
    <t>4031000608</t>
  </si>
  <si>
    <t>4085000508</t>
  </si>
  <si>
    <t>4085005806</t>
  </si>
  <si>
    <t>4085005805</t>
  </si>
  <si>
    <t>4085005804</t>
  </si>
  <si>
    <t>4085005807</t>
  </si>
  <si>
    <t>4085005803</t>
  </si>
  <si>
    <t>4085005808</t>
  </si>
  <si>
    <t>4057220508</t>
  </si>
  <si>
    <t>4057220506</t>
  </si>
  <si>
    <t>4057220505</t>
  </si>
  <si>
    <t>4057220504</t>
  </si>
  <si>
    <t>4057220507</t>
  </si>
  <si>
    <t>4057220503</t>
  </si>
  <si>
    <t>4214010508</t>
  </si>
  <si>
    <t>4214010509</t>
  </si>
  <si>
    <t>4214010506</t>
  </si>
  <si>
    <t>4214010505</t>
  </si>
  <si>
    <t>4214010504</t>
  </si>
  <si>
    <t>4214010507</t>
  </si>
  <si>
    <t>4223221508</t>
  </si>
  <si>
    <t>4223221509</t>
  </si>
  <si>
    <t>4223221506</t>
  </si>
  <si>
    <t>4223221505</t>
  </si>
  <si>
    <t>4223221504</t>
  </si>
  <si>
    <t>4223221507</t>
  </si>
  <si>
    <t>4223224008</t>
  </si>
  <si>
    <t>4223224009</t>
  </si>
  <si>
    <t>4223224006</t>
  </si>
  <si>
    <t>4223224005</t>
  </si>
  <si>
    <t>4223224004</t>
  </si>
  <si>
    <t>4223224007</t>
  </si>
  <si>
    <t>4228007509</t>
  </si>
  <si>
    <t>4225223706</t>
  </si>
  <si>
    <t>4225223705</t>
  </si>
  <si>
    <t>4225223704</t>
  </si>
  <si>
    <t>4225223707</t>
  </si>
  <si>
    <t>4225223703</t>
  </si>
  <si>
    <t>4226227209</t>
  </si>
  <si>
    <t>4226227206</t>
  </si>
  <si>
    <t>4226227205</t>
  </si>
  <si>
    <t>4226227204</t>
  </si>
  <si>
    <t>4226227207</t>
  </si>
  <si>
    <t>4226227208</t>
  </si>
  <si>
    <t>4226220509</t>
  </si>
  <si>
    <t>4226220506</t>
  </si>
  <si>
    <t>4226220505</t>
  </si>
  <si>
    <t>4226220504</t>
  </si>
  <si>
    <t>4226220507</t>
  </si>
  <si>
    <t>4226220508</t>
  </si>
  <si>
    <t>4226220609</t>
  </si>
  <si>
    <t>4226220606</t>
  </si>
  <si>
    <t>4226220605</t>
  </si>
  <si>
    <t>4226220604</t>
  </si>
  <si>
    <t>4226220607</t>
  </si>
  <si>
    <t>4226220608</t>
  </si>
  <si>
    <t>4219001009</t>
  </si>
  <si>
    <t>4219001408</t>
  </si>
  <si>
    <t>4219001409</t>
  </si>
  <si>
    <t>4219001406</t>
  </si>
  <si>
    <t>4219001405</t>
  </si>
  <si>
    <t>4219001404</t>
  </si>
  <si>
    <t>4219001407</t>
  </si>
  <si>
    <t>4227800809</t>
  </si>
  <si>
    <t>4045210106</t>
  </si>
  <si>
    <t>4045210105</t>
  </si>
  <si>
    <t>4045210104</t>
  </si>
  <si>
    <t>4045216509</t>
  </si>
  <si>
    <t>4045216510</t>
  </si>
  <si>
    <t>4045216506</t>
  </si>
  <si>
    <t>4045216505</t>
  </si>
  <si>
    <t>4045216504</t>
  </si>
  <si>
    <t>4045216507</t>
  </si>
  <si>
    <t>4045216508</t>
  </si>
  <si>
    <t>4044011708</t>
  </si>
  <si>
    <t>4044011709</t>
  </si>
  <si>
    <t>4044011706</t>
  </si>
  <si>
    <t>4044011705</t>
  </si>
  <si>
    <t>4044011704</t>
  </si>
  <si>
    <t>4044011707</t>
  </si>
  <si>
    <t>4056000509</t>
  </si>
  <si>
    <t>4056000510</t>
  </si>
  <si>
    <t>4056000506</t>
  </si>
  <si>
    <t>4056000505</t>
  </si>
  <si>
    <t>4056000504</t>
  </si>
  <si>
    <t>4056000507</t>
  </si>
  <si>
    <t>4056000508</t>
  </si>
  <si>
    <t>4056000406</t>
  </si>
  <si>
    <t>4056000405</t>
  </si>
  <si>
    <t>4498005508</t>
  </si>
  <si>
    <t>4498005509</t>
  </si>
  <si>
    <t>4498005510</t>
  </si>
  <si>
    <t>4498005506</t>
  </si>
  <si>
    <t>4498005505</t>
  </si>
  <si>
    <t>4498005504</t>
  </si>
  <si>
    <t>4498005507</t>
  </si>
  <si>
    <t>4498005503</t>
  </si>
  <si>
    <t>4498005578</t>
  </si>
  <si>
    <t>4498005576</t>
  </si>
  <si>
    <t>4498005575</t>
  </si>
  <si>
    <t>4498005574</t>
  </si>
  <si>
    <t>4498005577</t>
  </si>
  <si>
    <t>4498005573</t>
  </si>
  <si>
    <t>4298030706</t>
  </si>
  <si>
    <t>4298030704</t>
  </si>
  <si>
    <t>4298020706</t>
  </si>
  <si>
    <t>4298020704</t>
  </si>
  <si>
    <t>4298010706</t>
  </si>
  <si>
    <t>4298010704</t>
  </si>
  <si>
    <t>4026215548</t>
  </si>
  <si>
    <t>4026215550</t>
  </si>
  <si>
    <t>4026215552</t>
  </si>
  <si>
    <t>4026215554</t>
  </si>
  <si>
    <t>4026215556</t>
  </si>
  <si>
    <t>4026215558</t>
  </si>
  <si>
    <t>4026215560</t>
  </si>
  <si>
    <t>4026215948</t>
  </si>
  <si>
    <t>4026215950</t>
  </si>
  <si>
    <t>4026215952</t>
  </si>
  <si>
    <t>4026215954</t>
  </si>
  <si>
    <t>4026215956</t>
  </si>
  <si>
    <t>4026215958</t>
  </si>
  <si>
    <t>4026215960</t>
  </si>
  <si>
    <t>4026215148</t>
  </si>
  <si>
    <t>4026215150</t>
  </si>
  <si>
    <t>4026215152</t>
  </si>
  <si>
    <t>4026215154</t>
  </si>
  <si>
    <t>4026215156</t>
  </si>
  <si>
    <t>4026215158</t>
  </si>
  <si>
    <t>4026215160</t>
  </si>
  <si>
    <t>4078000508</t>
  </si>
  <si>
    <t>4078000509</t>
  </si>
  <si>
    <t>4078000510</t>
  </si>
  <si>
    <t>4078000506</t>
  </si>
  <si>
    <t>4078000505</t>
  </si>
  <si>
    <t>4078000504</t>
  </si>
  <si>
    <t>4078000507</t>
  </si>
  <si>
    <t>4078002708</t>
  </si>
  <si>
    <t>4078002709</t>
  </si>
  <si>
    <t>4078002710</t>
  </si>
  <si>
    <t>4078002706</t>
  </si>
  <si>
    <t>4078002705</t>
  </si>
  <si>
    <t>4078002704</t>
  </si>
  <si>
    <t>4078002707</t>
  </si>
  <si>
    <t>4078007508</t>
  </si>
  <si>
    <t>4078007509</t>
  </si>
  <si>
    <t>4078007510</t>
  </si>
  <si>
    <t>4078007506</t>
  </si>
  <si>
    <t>4078007505</t>
  </si>
  <si>
    <t>4078007504</t>
  </si>
  <si>
    <t>4078007507</t>
  </si>
  <si>
    <t>4080000578</t>
  </si>
  <si>
    <t>4080000576</t>
  </si>
  <si>
    <t>4080000575</t>
  </si>
  <si>
    <t>4080000574</t>
  </si>
  <si>
    <t>4080000577</t>
  </si>
  <si>
    <t>4080007578</t>
  </si>
  <si>
    <t>4080007576</t>
  </si>
  <si>
    <t>4080007575</t>
  </si>
  <si>
    <t>4080007574</t>
  </si>
  <si>
    <t>4080007577</t>
  </si>
  <si>
    <t>4079000509</t>
  </si>
  <si>
    <t>4079000510</t>
  </si>
  <si>
    <t>4079007508</t>
  </si>
  <si>
    <t>4079007509</t>
  </si>
  <si>
    <t>4079007510</t>
  </si>
  <si>
    <t>4079007506</t>
  </si>
  <si>
    <t>4079007505</t>
  </si>
  <si>
    <t>4079007504</t>
  </si>
  <si>
    <t>4079007507</t>
  </si>
  <si>
    <t>4081000578</t>
  </si>
  <si>
    <t>4081000576</t>
  </si>
  <si>
    <t>4081000575</t>
  </si>
  <si>
    <t>4081000574</t>
  </si>
  <si>
    <t>4081000577</t>
  </si>
  <si>
    <t>4082005108</t>
  </si>
  <si>
    <t>4082005109</t>
  </si>
  <si>
    <t>4082005110</t>
  </si>
  <si>
    <t>4082005106</t>
  </si>
  <si>
    <t>4082005105</t>
  </si>
  <si>
    <t>4082005104</t>
  </si>
  <si>
    <t>4082005107</t>
  </si>
  <si>
    <t>4082215508</t>
  </si>
  <si>
    <t>4082215509</t>
  </si>
  <si>
    <t>4082215510</t>
  </si>
  <si>
    <t>4082215506</t>
  </si>
  <si>
    <t>4082215505</t>
  </si>
  <si>
    <t>4082215504</t>
  </si>
  <si>
    <t>4082215507</t>
  </si>
  <si>
    <t>4082005908</t>
  </si>
  <si>
    <t>4082005909</t>
  </si>
  <si>
    <t>4082005910</t>
  </si>
  <si>
    <t>4082005906</t>
  </si>
  <si>
    <t>4082005905</t>
  </si>
  <si>
    <t>4082005904</t>
  </si>
  <si>
    <t>4082005907</t>
  </si>
  <si>
    <t>4230215508</t>
  </si>
  <si>
    <t>4230215509</t>
  </si>
  <si>
    <t>4230215506</t>
  </si>
  <si>
    <t>4230215505</t>
  </si>
  <si>
    <t>4230215504</t>
  </si>
  <si>
    <t>4230215507</t>
  </si>
  <si>
    <t>4230005908</t>
  </si>
  <si>
    <t>4230005909</t>
  </si>
  <si>
    <t>4230005906</t>
  </si>
  <si>
    <t>4230005905</t>
  </si>
  <si>
    <t>4230005904</t>
  </si>
  <si>
    <t>4230005907</t>
  </si>
  <si>
    <t>4076215508</t>
  </si>
  <si>
    <t>4076215509</t>
  </si>
  <si>
    <t>4076215510</t>
  </si>
  <si>
    <t>4076215506</t>
  </si>
  <si>
    <t>4076215505</t>
  </si>
  <si>
    <t>4076215504</t>
  </si>
  <si>
    <t>4076215507</t>
  </si>
  <si>
    <t>4076570508</t>
  </si>
  <si>
    <t>4076570509</t>
  </si>
  <si>
    <t>4076570506</t>
  </si>
  <si>
    <t>4076570505</t>
  </si>
  <si>
    <t>4076570504</t>
  </si>
  <si>
    <t>4076570507</t>
  </si>
  <si>
    <t>4296000500</t>
  </si>
  <si>
    <t>4292009506</t>
  </si>
  <si>
    <t>4292009505</t>
  </si>
  <si>
    <t>4292009504</t>
  </si>
  <si>
    <t>4292109506</t>
  </si>
  <si>
    <t>4292109505</t>
  </si>
  <si>
    <t>4292109504</t>
  </si>
  <si>
    <t>4079000504</t>
  </si>
  <si>
    <t>4079000505</t>
  </si>
  <si>
    <t>4079000506</t>
  </si>
  <si>
    <t>4079000507</t>
  </si>
  <si>
    <t>4079000508</t>
  </si>
  <si>
    <t>4162000507</t>
  </si>
  <si>
    <t>4162000508</t>
  </si>
  <si>
    <t>4162000509</t>
  </si>
  <si>
    <t>4162000510</t>
  </si>
  <si>
    <t>4162000511</t>
  </si>
  <si>
    <t>4162000512</t>
  </si>
  <si>
    <t>4162000513</t>
  </si>
  <si>
    <t>4162000514</t>
  </si>
  <si>
    <t>4162000515</t>
  </si>
  <si>
    <t>4162000516</t>
  </si>
  <si>
    <t>4162000517</t>
  </si>
  <si>
    <t>4162000518</t>
  </si>
  <si>
    <t>4162000519</t>
  </si>
  <si>
    <t>4162019707</t>
  </si>
  <si>
    <t>4162019708</t>
  </si>
  <si>
    <t>4162019709</t>
  </si>
  <si>
    <t>4162019710</t>
  </si>
  <si>
    <t>4162019711</t>
  </si>
  <si>
    <t>4162019712</t>
  </si>
  <si>
    <t>4162019713</t>
  </si>
  <si>
    <t>4162019714</t>
  </si>
  <si>
    <t>4162019715</t>
  </si>
  <si>
    <t>4162019716</t>
  </si>
  <si>
    <t>4162019717</t>
  </si>
  <si>
    <t>4162019718</t>
  </si>
  <si>
    <t>4162019719</t>
  </si>
  <si>
    <t>4014235748</t>
  </si>
  <si>
    <t>4014235750</t>
  </si>
  <si>
    <t>4014235752</t>
  </si>
  <si>
    <t>4014235754</t>
  </si>
  <si>
    <t>4014235756</t>
  </si>
  <si>
    <t>4014235758</t>
  </si>
  <si>
    <t>4014235760</t>
  </si>
  <si>
    <t>4014235148</t>
  </si>
  <si>
    <t>4014235150</t>
  </si>
  <si>
    <t>4014235152</t>
  </si>
  <si>
    <t>4014235154</t>
  </si>
  <si>
    <t>4014235156</t>
  </si>
  <si>
    <t>4014235158</t>
  </si>
  <si>
    <t>4014235160</t>
  </si>
  <si>
    <t>4014235948</t>
  </si>
  <si>
    <t>4014235950</t>
  </si>
  <si>
    <t>4014235952</t>
  </si>
  <si>
    <t>4014235954</t>
  </si>
  <si>
    <t>4014235956</t>
  </si>
  <si>
    <t>4014235958</t>
  </si>
  <si>
    <t>4014235960</t>
  </si>
  <si>
    <t>4012000548</t>
  </si>
  <si>
    <t>4012000550</t>
  </si>
  <si>
    <t>4012000552</t>
  </si>
  <si>
    <t>4012000554</t>
  </si>
  <si>
    <t>4012000556</t>
  </si>
  <si>
    <t>4012000558</t>
  </si>
  <si>
    <t>4012000560</t>
  </si>
  <si>
    <t>4012221548</t>
  </si>
  <si>
    <t>4012221550</t>
  </si>
  <si>
    <t>4012221552</t>
  </si>
  <si>
    <t>4012221554</t>
  </si>
  <si>
    <t>4012221556</t>
  </si>
  <si>
    <t>4012221558</t>
  </si>
  <si>
    <t>4012221560</t>
  </si>
  <si>
    <t>4062217104</t>
  </si>
  <si>
    <t>4062217105</t>
  </si>
  <si>
    <t>4062217106</t>
  </si>
  <si>
    <t>4062217107</t>
  </si>
  <si>
    <t>4062217108</t>
  </si>
  <si>
    <t>4062217109</t>
  </si>
  <si>
    <t>4062217110</t>
  </si>
  <si>
    <t>4084005104</t>
  </si>
  <si>
    <t>4084005105</t>
  </si>
  <si>
    <t>4084005106</t>
  </si>
  <si>
    <t>4084005107</t>
  </si>
  <si>
    <t>4084005108</t>
  </si>
  <si>
    <t>4084005109</t>
  </si>
  <si>
    <t>4084005110</t>
  </si>
  <si>
    <t>4077005904</t>
  </si>
  <si>
    <t>4077005905</t>
  </si>
  <si>
    <t>4077005906</t>
  </si>
  <si>
    <t>4077005907</t>
  </si>
  <si>
    <t>4077005908</t>
  </si>
  <si>
    <t>4077005909</t>
  </si>
  <si>
    <t>4077005910</t>
  </si>
  <si>
    <t>4083215573</t>
  </si>
  <si>
    <t>4083215574</t>
  </si>
  <si>
    <t>4083215575</t>
  </si>
  <si>
    <t>4083215576</t>
  </si>
  <si>
    <t>4083215577</t>
  </si>
  <si>
    <t>4083215578</t>
  </si>
  <si>
    <t>4083005973</t>
  </si>
  <si>
    <t>4083005974</t>
  </si>
  <si>
    <t>4083005975</t>
  </si>
  <si>
    <t>4083005976</t>
  </si>
  <si>
    <t>4083005977</t>
  </si>
  <si>
    <t>4083005978</t>
  </si>
  <si>
    <t>4101031141</t>
  </si>
  <si>
    <t>4101031142</t>
  </si>
  <si>
    <t>4101031143</t>
  </si>
  <si>
    <t>4101031144</t>
  </si>
  <si>
    <t>4101031145</t>
  </si>
  <si>
    <t>4101031146</t>
  </si>
  <si>
    <t>4101031147</t>
  </si>
  <si>
    <t>4101031148</t>
  </si>
  <si>
    <t>2701-1360</t>
  </si>
  <si>
    <t>TECH-AIR® 3 LEATHER SYSTEM BLACK XS</t>
  </si>
  <si>
    <t>6500124-10-XS</t>
  </si>
  <si>
    <t>2701-1361</t>
  </si>
  <si>
    <t>TECH-AIR® 3 LEATHER SYSTEM BLACK S</t>
  </si>
  <si>
    <t>6500124-10-S</t>
  </si>
  <si>
    <t>2701-1362</t>
  </si>
  <si>
    <t>TECH-AIR® 3 LEATHER SYSTEM BLACK M</t>
  </si>
  <si>
    <t>6500124-10-M</t>
  </si>
  <si>
    <t>2701-1347</t>
  </si>
  <si>
    <t>TECH-AIR® 3 LEATHER SYSTEM BLACK L</t>
  </si>
  <si>
    <t>6500124-10-L</t>
  </si>
  <si>
    <t>2701-1348</t>
  </si>
  <si>
    <t>TECH-AIR® 3 LEATHER SYSTEM BLACK XL</t>
  </si>
  <si>
    <t>6500124-10-XL</t>
  </si>
  <si>
    <t>2701-1349</t>
  </si>
  <si>
    <t>TECH-AIR® 3 LEATHER SYSTEM BLACK 2XL</t>
  </si>
  <si>
    <t>6500124-10-2XL</t>
  </si>
  <si>
    <t>2701-1350</t>
  </si>
  <si>
    <t>TECH-AIR® 3 LEATHER SYSTEM BLACK 3XL</t>
  </si>
  <si>
    <t>6500124-10-3XL</t>
  </si>
  <si>
    <t>2701-1351</t>
  </si>
  <si>
    <t>TECH-AIR® 3 LEATHER SYSTEM BLACK 4XL</t>
  </si>
  <si>
    <t>6500124-10-4XL</t>
  </si>
  <si>
    <t>2701-1352</t>
  </si>
  <si>
    <t>TECH-AIR® 3 CANVAS SYSTEM BLACK XS</t>
  </si>
  <si>
    <t>6500224-10-XS</t>
  </si>
  <si>
    <t>2701-1353</t>
  </si>
  <si>
    <t>TECH-AIR® 3 CANVAS SYSTEM BLACK S</t>
  </si>
  <si>
    <t>6500224-10-S</t>
  </si>
  <si>
    <t>2701-1354</t>
  </si>
  <si>
    <t>TECH-AIR® 3 CANVAS SYSTEM BLACK M</t>
  </si>
  <si>
    <t>6500224-10-M</t>
  </si>
  <si>
    <t>2701-1355</t>
  </si>
  <si>
    <t>TECH-AIR® 3 CANVAS SYSTEM BLACK L</t>
  </si>
  <si>
    <t>6500224-10-L</t>
  </si>
  <si>
    <t>2701-1356</t>
  </si>
  <si>
    <t>TECH-AIR® 3 CANVAS SYSTEM BLACK XL</t>
  </si>
  <si>
    <t>6500224-10-XL</t>
  </si>
  <si>
    <t>2701-1357</t>
  </si>
  <si>
    <t>TECH-AIR® 3 CANVAS SYSTEM BLACK 2XL</t>
  </si>
  <si>
    <t>6500224-10-2XL</t>
  </si>
  <si>
    <t>2701-1358</t>
  </si>
  <si>
    <t>TECH-AIR® 3 CANVAS SYSTEM BLACK 3XL</t>
  </si>
  <si>
    <t>6500224-10-3XL</t>
  </si>
  <si>
    <t>2701-1359</t>
  </si>
  <si>
    <t>TECH-AIR® 3 CANVAS SYSTEM BLACK 4XL</t>
  </si>
  <si>
    <t>6500224-10-4XL</t>
  </si>
  <si>
    <t>2701-1363</t>
  </si>
  <si>
    <t>TECH-AIR® 3 CANVAS SYSTEM TAN XS</t>
  </si>
  <si>
    <t>6500224-86-XS</t>
  </si>
  <si>
    <t>2701-1364</t>
  </si>
  <si>
    <t>TECH-AIR® 3 CANVAS SYSTEM TAN S</t>
  </si>
  <si>
    <t>6500224-86-S</t>
  </si>
  <si>
    <t>2701-1365</t>
  </si>
  <si>
    <t>TECH-AIR® 3 CANVAS SYSTEM TAN M</t>
  </si>
  <si>
    <t>6500224-86-M</t>
  </si>
  <si>
    <t>2701-1366</t>
  </si>
  <si>
    <t>TECH-AIR® 3 CANVAS SYSTEM TAN L</t>
  </si>
  <si>
    <t>6500224-86-L</t>
  </si>
  <si>
    <t>2701-1367</t>
  </si>
  <si>
    <t>TECH-AIR® 3 CANVAS SYSTEM TAN XL</t>
  </si>
  <si>
    <t>6500224-86-XL</t>
  </si>
  <si>
    <t>2701-1368</t>
  </si>
  <si>
    <t>TECH-AIR® 3 CANVAS SYSTEM TAN 2XL</t>
  </si>
  <si>
    <t>6500224-86-2XL</t>
  </si>
  <si>
    <t>2701-1369</t>
  </si>
  <si>
    <t>TECH-AIR® 3 CANVAS SYSTEM TAN 3XL</t>
  </si>
  <si>
    <t>6500224-86-3XL</t>
  </si>
  <si>
    <t>2701-1370</t>
  </si>
  <si>
    <t>TECH-AIR® 3 CANVAS SYSTEM TAN 4XL</t>
  </si>
  <si>
    <t>6500224-86-4XL</t>
  </si>
  <si>
    <t>4201824-10-XL</t>
  </si>
  <si>
    <t>4201824-1463-XL</t>
  </si>
  <si>
    <t>482-12508</t>
  </si>
  <si>
    <t xml:space="preserve">482-12512 </t>
  </si>
  <si>
    <t>482-12514</t>
  </si>
  <si>
    <t>482-12513</t>
  </si>
  <si>
    <t>482-12511</t>
  </si>
  <si>
    <t>482-12510</t>
  </si>
  <si>
    <t>482-12509</t>
  </si>
  <si>
    <t>482-12507</t>
  </si>
  <si>
    <t>0134-3963</t>
  </si>
  <si>
    <t>0134-3964</t>
  </si>
  <si>
    <t>0134-3965</t>
  </si>
  <si>
    <t>0134-3966</t>
  </si>
  <si>
    <t>0134-3967</t>
  </si>
  <si>
    <t>0134-3968</t>
  </si>
  <si>
    <t>0134-3689</t>
  </si>
  <si>
    <t>0134-3690</t>
  </si>
  <si>
    <t>0134-3969</t>
  </si>
  <si>
    <t>0134-3970</t>
  </si>
  <si>
    <t>0134-3971</t>
  </si>
  <si>
    <t>0134-3972</t>
  </si>
  <si>
    <t>0134-3973</t>
  </si>
  <si>
    <t>0134-3974</t>
  </si>
  <si>
    <t>0134-3676</t>
  </si>
  <si>
    <t>0134-3684</t>
  </si>
  <si>
    <t>0134-3685</t>
  </si>
  <si>
    <t>0130-1230</t>
  </si>
  <si>
    <t>0130-1224</t>
  </si>
  <si>
    <t>0130-1229</t>
  </si>
  <si>
    <t>0130-1231</t>
  </si>
  <si>
    <t>0134-3683</t>
  </si>
  <si>
    <t>0133-1516</t>
  </si>
  <si>
    <t>0133-1517</t>
  </si>
  <si>
    <t>0133-1518</t>
  </si>
  <si>
    <t>0133-1519</t>
  </si>
  <si>
    <t>0133-1520</t>
  </si>
  <si>
    <t>0133-1521</t>
  </si>
  <si>
    <t>0133-1530</t>
  </si>
  <si>
    <t>0133-1522</t>
  </si>
  <si>
    <t>0133-1523</t>
  </si>
  <si>
    <t>0133-1524</t>
  </si>
  <si>
    <t>0133-1525</t>
  </si>
  <si>
    <t>0134-3687</t>
  </si>
  <si>
    <t>0134-3688</t>
  </si>
  <si>
    <t>3514-0049</t>
  </si>
  <si>
    <t>0134-3691</t>
  </si>
  <si>
    <t>0130-1225</t>
  </si>
  <si>
    <t>0130-1226</t>
  </si>
  <si>
    <t>0130-1227</t>
  </si>
  <si>
    <t>0130-1228</t>
  </si>
  <si>
    <t>0133-1526</t>
  </si>
  <si>
    <t>0133-1527</t>
  </si>
  <si>
    <t>0133-1528</t>
  </si>
  <si>
    <t>0133-1529</t>
  </si>
  <si>
    <t>CROWN PAD S-R10 GRAY S20</t>
  </si>
  <si>
    <t>CROWN PAD S-R10 GRAY S10</t>
  </si>
  <si>
    <t>CROWN PAD S-R10 GRAY M15</t>
  </si>
  <si>
    <t>CROWN PAD S-R10 GRAY L15</t>
  </si>
  <si>
    <t>CROWN PAD S-R10 GRAY X15</t>
  </si>
  <si>
    <t>CROWN PAD S-R10 GRAY X08</t>
  </si>
  <si>
    <t>CHEEK PAD SET S-R10 REGULAR GRAY O15</t>
  </si>
  <si>
    <t>CHEEK PAD SET S-R10 REGULAR GRAY O20</t>
  </si>
  <si>
    <t>CHEEK PAD SET S-R10 REGULAR GRAY O25</t>
  </si>
  <si>
    <t>CHEEK PAD SET S-R10 REGULAR GRAY O30</t>
  </si>
  <si>
    <t>CHEEK PAD SET S-R10 REGULAR GRAY O35</t>
  </si>
  <si>
    <t>CHEEK PAD SET S-R10 REGULAR GRAY O40</t>
  </si>
  <si>
    <t>TOP PAD S-R10 GRAY O15</t>
  </si>
  <si>
    <t>8950124-11-S20</t>
  </si>
  <si>
    <t>8950124-11-S10</t>
  </si>
  <si>
    <t>8950124-11-M15</t>
  </si>
  <si>
    <t>8950124-11-L15</t>
  </si>
  <si>
    <t>8950124-11-X15</t>
  </si>
  <si>
    <t>8950124-11-X08</t>
  </si>
  <si>
    <t>8950324-11-O15</t>
  </si>
  <si>
    <t>8950324-11-O20</t>
  </si>
  <si>
    <t>8950324-11-O25</t>
  </si>
  <si>
    <t>8950324-11-O30</t>
  </si>
  <si>
    <t>8950324-11-O35</t>
  </si>
  <si>
    <t>8950324-11-O40</t>
  </si>
  <si>
    <t>8951124-11-O15</t>
  </si>
  <si>
    <t>8950224-11-XS/L</t>
  </si>
  <si>
    <t>CHIN CURTAIN S-R10 GRAY XS/L</t>
  </si>
  <si>
    <t>CHIN CURTAIN S-R10 GRAY X/2X</t>
  </si>
  <si>
    <t>8950224-11-X/2X</t>
  </si>
  <si>
    <t xml:space="preserve">EAR PADS SET S-R10 GRAY </t>
  </si>
  <si>
    <t>8950524-10-OS</t>
  </si>
  <si>
    <t>8950424-11-OS</t>
  </si>
  <si>
    <t xml:space="preserve">S-R10 SHIELD MECHANISM BLACK </t>
  </si>
  <si>
    <t xml:space="preserve">S-R10 SHIELD MECHANISM COVER BLACK GLOSSY </t>
  </si>
  <si>
    <t xml:space="preserve">AFHS-01 PINLOCK/TEAR OFF PINS SET TRANSPARENT  </t>
  </si>
  <si>
    <t xml:space="preserve">AFHS-01 SHIELD TEAR OFF SET TRANSPARENT  </t>
  </si>
  <si>
    <t xml:space="preserve">AFHS-01 SHIELD CLEAR CLEAR </t>
  </si>
  <si>
    <t xml:space="preserve">AFHS-01 SHIELD PINLOCK LENS TRANSPARENT CLEAR </t>
  </si>
  <si>
    <t xml:space="preserve">S-R10 RUBBER PLUG FOR CHIN VENT BLACK </t>
  </si>
  <si>
    <t xml:space="preserve">S-R10 TOP VENT BLACK GLOSSY </t>
  </si>
  <si>
    <t xml:space="preserve">S-R10 SOLID STANDARD SPOILER SOLID BLACK GLOSSY </t>
  </si>
  <si>
    <t xml:space="preserve">S-R10 SOLID STANDARD SPOILER SOLID WHITE GLOSSY </t>
  </si>
  <si>
    <t xml:space="preserve">S-R10 SOLID RACE SPOILER SOLID BLACK GLOSSY </t>
  </si>
  <si>
    <t xml:space="preserve">S-R10 SOLID RACE SPOILER SOLID WHITE GLOSSY  </t>
  </si>
  <si>
    <t xml:space="preserve">S-R10 CONNECTORS SET FOR SPOILER BLACK  </t>
  </si>
  <si>
    <t xml:space="preserve">S-R10 ELEMENT STANDARD SPOILER BLACK CARB BRIGHT RED WHITE GL  </t>
  </si>
  <si>
    <t xml:space="preserve">S-R10 ELEMENT STANDARD SPOILER BLACK CARB SILVER BLACK GLOSSY  </t>
  </si>
  <si>
    <t xml:space="preserve">S-R10 ELEMENT RACE SPOILER BLACK CARB BRIGHT RED WHITE GL  </t>
  </si>
  <si>
    <t xml:space="preserve">S-R10 ELEMENT RACE SPOILER BLACK CARB SILVER BLACK GLOSSY </t>
  </si>
  <si>
    <t xml:space="preserve">S-R10 BREATH DEFLECTOR BLACK </t>
  </si>
  <si>
    <t xml:space="preserve">S-R10 WIND DEFLECTOR BLACK </t>
  </si>
  <si>
    <t xml:space="preserve">S-R10 BAG BLACK </t>
  </si>
  <si>
    <t xml:space="preserve">S-R10 CHIN STRAP COVERS BLACK  </t>
  </si>
  <si>
    <t xml:space="preserve">AFHS-01 SHIELD DARK SMOKE DARK SMOKE  </t>
  </si>
  <si>
    <t xml:space="preserve">AFHS-01 SHIELD LIGHT SMOKE LIGHT SMOKE  </t>
  </si>
  <si>
    <t xml:space="preserve">AFHS-01 SHIELD DARK SILVER MIRROR DARK SILVER MIRROR  </t>
  </si>
  <si>
    <t xml:space="preserve">AFHS-01 SHIELD PHOTOCROMIC PHOTOCROMIC  </t>
  </si>
  <si>
    <t>S-R10 TEAM RACE SPOILER BLACK CARB RED FLUO D BLU MATT</t>
  </si>
  <si>
    <t>S-R10 TEAM RACE SPOILER BLACK CARB RED WHITE GLOSSY</t>
  </si>
  <si>
    <t>S-R10 TEAM STANDARD SPOILER BLACK CARB RED FLUO D BLU MATT</t>
  </si>
  <si>
    <t>S-R10 TEAM STANDARD SPOILER BLACK CARB RED WHITE GLOSSY</t>
  </si>
  <si>
    <t>8950624-1180-OS</t>
  </si>
  <si>
    <t>8950724-010-OS</t>
  </si>
  <si>
    <t>8950824-010-OS</t>
  </si>
  <si>
    <t>8950924-016-OS</t>
  </si>
  <si>
    <t>8951024-001-OS</t>
  </si>
  <si>
    <t>8951224-10-OS</t>
  </si>
  <si>
    <t>8951424-1180-OS</t>
  </si>
  <si>
    <t>8951624-0190-OS</t>
  </si>
  <si>
    <t>8951624-0217-OS</t>
  </si>
  <si>
    <t>8951724-0190-OS</t>
  </si>
  <si>
    <t>8951724-0217-OS</t>
  </si>
  <si>
    <t>8952124-1363-OS</t>
  </si>
  <si>
    <t>8951824-10-OS</t>
  </si>
  <si>
    <t>8952124-1368-OS</t>
  </si>
  <si>
    <t>8952224-1363-OS</t>
  </si>
  <si>
    <t>8952324-10-OS</t>
  </si>
  <si>
    <t>8952224-1368-OS</t>
  </si>
  <si>
    <t>8952424-10-OS</t>
  </si>
  <si>
    <t>8952524-10-OS</t>
  </si>
  <si>
    <t>8952624-10-OS</t>
  </si>
  <si>
    <t>8952724-006-OS</t>
  </si>
  <si>
    <t>8952824-026-OS</t>
  </si>
  <si>
    <t>8953124-007-OS</t>
  </si>
  <si>
    <t>8953224-008-OS</t>
  </si>
  <si>
    <t>8953324-1352-OS</t>
  </si>
  <si>
    <t>8953324-1383-OS</t>
  </si>
  <si>
    <t>8953424-1352-OS</t>
  </si>
  <si>
    <t>8953424-1383-OS</t>
  </si>
  <si>
    <t>SEKTOR SHOE BLACK/WHITE/RED 7</t>
  </si>
  <si>
    <t>SEKTOR SHOE BLACK/WHITE/RED 7.5</t>
  </si>
  <si>
    <t>SEKTOR SHOE BLACK/WHITE/RED 8</t>
  </si>
  <si>
    <t>SEKTOR SHOE BLACK/WHITE/RED 8.5</t>
  </si>
  <si>
    <t>SEKTOR SHOE BLACK/WHITE/RED 9</t>
  </si>
  <si>
    <t>SEKTOR SHOE BLACK/WHITE/RED 9.5</t>
  </si>
  <si>
    <t>SEKTOR SHOE BLACK/WHITE/RED 10</t>
  </si>
  <si>
    <t>SEKTOR SHOE BLACK/WHITE/RED 10.5</t>
  </si>
  <si>
    <t>SEKTOR SHOE BLACK/WHITE/RED 11</t>
  </si>
  <si>
    <t>SEKTOR SHOE BLACK/WHITE/RED 11.5</t>
  </si>
  <si>
    <t>SEKTOR SHOE BLACK/WHITE/RED 12</t>
  </si>
  <si>
    <t>SEKTOR SHOE BLACK/WHITE/RED 12.5</t>
  </si>
  <si>
    <t>SEKTOR SHOE BLACK/WHITE/RED 13</t>
  </si>
  <si>
    <t>SEKTOR SHOE BLACK/WHITE/RED 13.5</t>
  </si>
  <si>
    <t>SEKTOR SHOE BLACK/WHITE/RED 14</t>
  </si>
  <si>
    <t>3405-3058</t>
  </si>
  <si>
    <t>3405-3057</t>
  </si>
  <si>
    <t>3405-3056</t>
  </si>
  <si>
    <t>3405-3055</t>
  </si>
  <si>
    <t>3405-3054</t>
  </si>
  <si>
    <t>3405-3053</t>
  </si>
  <si>
    <t>3405-3052</t>
  </si>
  <si>
    <t>3405-3051</t>
  </si>
  <si>
    <t>3405-3050</t>
  </si>
  <si>
    <t>3405-3049</t>
  </si>
  <si>
    <t>3405-3048</t>
  </si>
  <si>
    <t>3405-3047</t>
  </si>
  <si>
    <t>3405-3046</t>
  </si>
  <si>
    <t>3405-3045</t>
  </si>
  <si>
    <t>3405-3044</t>
  </si>
  <si>
    <t>2515518-1231-7</t>
  </si>
  <si>
    <t>2515518-1231-7.5</t>
  </si>
  <si>
    <t>2515518-1231-8</t>
  </si>
  <si>
    <t>2515518-1231-9</t>
  </si>
  <si>
    <t>2515518-1231-9.5</t>
  </si>
  <si>
    <t>2515518-1231-10</t>
  </si>
  <si>
    <t>2515518-1231-10.5</t>
  </si>
  <si>
    <t>2515518-1231-11</t>
  </si>
  <si>
    <t>2515518-1231-12</t>
  </si>
  <si>
    <t>2515518-1231-12.5</t>
  </si>
  <si>
    <t>2515518-1231-13</t>
  </si>
  <si>
    <t>2515518-1231-13.5</t>
  </si>
  <si>
    <t>2515518-1231-14</t>
  </si>
  <si>
    <t>2515518-1231-8.5</t>
  </si>
  <si>
    <t>2515518-1231-11.5</t>
  </si>
  <si>
    <t>TECH-AIR 3 SYSTEM BLACK/FLUOR YELLOW XS</t>
  </si>
  <si>
    <t>TECH-AIR 3 SYSTEM BLACK/FLUOR YELLOW S</t>
  </si>
  <si>
    <t>TECH-AIR 3 SYSTEM BLACK/FLUOR YELLOW M</t>
  </si>
  <si>
    <t>TECH-AIR 3 SYSTEM BLACK/FLUOR YELLOW L</t>
  </si>
  <si>
    <t>TECH-AIR 3 SYSTEM BLACK/FLUOR YELLOW XL</t>
  </si>
  <si>
    <t>TECH-AIR 3 SYSTEM BLACK/FLUOR YELLOW 2XL</t>
  </si>
  <si>
    <t>TECH-AIR 3 SYSTEM BLACK/FLUOR YELLOW 3XL</t>
  </si>
  <si>
    <t>TECH-AIR 3 SYSTEM BLACK/FLUOR YELLOW 4XL</t>
  </si>
  <si>
    <t>6508322-155A-4XL</t>
  </si>
  <si>
    <t>6508322-155A-3XL</t>
  </si>
  <si>
    <t>6508322-155A-2XL</t>
  </si>
  <si>
    <t>6508322-155A-L</t>
  </si>
  <si>
    <t>6508322-155A-M</t>
  </si>
  <si>
    <t>6508322-155A-S</t>
  </si>
  <si>
    <t>6508322-155A-XL</t>
  </si>
  <si>
    <t>6508322-155A-XS</t>
  </si>
  <si>
    <t>482-12607</t>
  </si>
  <si>
    <t>482-12608</t>
  </si>
  <si>
    <t>482-12609</t>
  </si>
  <si>
    <t>482-12610</t>
  </si>
  <si>
    <t>482-12611</t>
  </si>
  <si>
    <t>482-12612</t>
  </si>
  <si>
    <t>482-12613</t>
  </si>
  <si>
    <t>482-12614</t>
  </si>
  <si>
    <t>482-12707</t>
  </si>
  <si>
    <t>482-12708</t>
  </si>
  <si>
    <t>482-12709</t>
  </si>
  <si>
    <t>482-12710</t>
  </si>
  <si>
    <t>482-12711</t>
  </si>
  <si>
    <t>482-12712</t>
  </si>
  <si>
    <t>482-12713</t>
  </si>
  <si>
    <t>482-12714</t>
  </si>
  <si>
    <t>482-12307</t>
  </si>
  <si>
    <t>482-12308</t>
  </si>
  <si>
    <t>482-12309</t>
  </si>
  <si>
    <t>482-12310</t>
  </si>
  <si>
    <t>482-12311</t>
  </si>
  <si>
    <t>482-12312</t>
  </si>
  <si>
    <t>482-12313</t>
  </si>
  <si>
    <t>482-12314</t>
  </si>
  <si>
    <t>482-12407</t>
  </si>
  <si>
    <t>482-12408</t>
  </si>
  <si>
    <t>482-12409</t>
  </si>
  <si>
    <t>482-12410</t>
  </si>
  <si>
    <t>482-12411</t>
  </si>
  <si>
    <t>482-12412</t>
  </si>
  <si>
    <t>482-12413</t>
  </si>
  <si>
    <t>482-12414</t>
  </si>
  <si>
    <t>482-29405</t>
  </si>
  <si>
    <t>482-29406</t>
  </si>
  <si>
    <t>482-29407</t>
  </si>
  <si>
    <t>482-29408</t>
  </si>
  <si>
    <t>482-29409</t>
  </si>
  <si>
    <t>482-29410</t>
  </si>
  <si>
    <t>482-29411</t>
  </si>
  <si>
    <t>482-29412</t>
  </si>
  <si>
    <t>482-29413</t>
  </si>
  <si>
    <t>482-29414</t>
  </si>
  <si>
    <t>482-29415</t>
  </si>
  <si>
    <t>482-29416</t>
  </si>
  <si>
    <t>482-23105</t>
  </si>
  <si>
    <t>482-23106</t>
  </si>
  <si>
    <t>482-23107</t>
  </si>
  <si>
    <t>482-23108</t>
  </si>
  <si>
    <t>482-23109</t>
  </si>
  <si>
    <t>482-23110</t>
  </si>
  <si>
    <t>482-23111</t>
  </si>
  <si>
    <t>482-23112</t>
  </si>
  <si>
    <t>482-23113</t>
  </si>
  <si>
    <t>482-23114</t>
  </si>
  <si>
    <t>482-23115</t>
  </si>
  <si>
    <t>482-23116</t>
  </si>
  <si>
    <t>482-23205</t>
  </si>
  <si>
    <t>482-23206</t>
  </si>
  <si>
    <t>482-23207</t>
  </si>
  <si>
    <t>482-23208</t>
  </si>
  <si>
    <t>482-23209</t>
  </si>
  <si>
    <t>482-23210</t>
  </si>
  <si>
    <t>482-23211</t>
  </si>
  <si>
    <t>482-23212</t>
  </si>
  <si>
    <t>482-23213</t>
  </si>
  <si>
    <t>482-23214</t>
  </si>
  <si>
    <t>482-23215</t>
  </si>
  <si>
    <t>482-23216</t>
  </si>
  <si>
    <t>482-29705</t>
  </si>
  <si>
    <t>482-29706</t>
  </si>
  <si>
    <t>482-29707</t>
  </si>
  <si>
    <t>482-29708</t>
  </si>
  <si>
    <t>482-29709</t>
  </si>
  <si>
    <t>482-29710</t>
  </si>
  <si>
    <t>482-29711</t>
  </si>
  <si>
    <t>482-29712</t>
  </si>
  <si>
    <t>482-29713</t>
  </si>
  <si>
    <t>482-29714</t>
  </si>
  <si>
    <t>482-29715</t>
  </si>
  <si>
    <t>482-29716</t>
  </si>
  <si>
    <t>482-26602</t>
  </si>
  <si>
    <t>482-26603</t>
  </si>
  <si>
    <t>482-26604</t>
  </si>
  <si>
    <t>482-26605</t>
  </si>
  <si>
    <t>482-26606</t>
  </si>
  <si>
    <t>482-26607</t>
  </si>
  <si>
    <t>482-26608</t>
  </si>
  <si>
    <t>482-64040</t>
  </si>
  <si>
    <t>MX PRO SOCKS BURGUNDY/BLACK SMALL</t>
  </si>
  <si>
    <t>4701520-301-S</t>
  </si>
  <si>
    <t>482-64080</t>
  </si>
  <si>
    <t>MX PRO SOCKS CYAN/BLACK SMALL</t>
  </si>
  <si>
    <t>4701520-731-S</t>
  </si>
  <si>
    <t>482-64090</t>
  </si>
  <si>
    <t>MX PRO SOCKS COOL GREY/YELLOW SMALL</t>
  </si>
  <si>
    <t>4701520-905-S</t>
  </si>
  <si>
    <t>482-64210</t>
  </si>
  <si>
    <t>MX PLUS-1 SOCKS RED/COOL SMALL</t>
  </si>
  <si>
    <t>4701820-318-S</t>
  </si>
  <si>
    <t>482-64220</t>
  </si>
  <si>
    <t>MX PLUS-1 SOCKS YELLOW FLUO/ SMALL</t>
  </si>
  <si>
    <t>4701820-501-S</t>
  </si>
  <si>
    <t>482-64230</t>
  </si>
  <si>
    <t>MX PLUS-1 SOCKS BLUE/ORANGE SMALL</t>
  </si>
  <si>
    <t>4701820-7042-S</t>
  </si>
  <si>
    <t>482-64300</t>
  </si>
  <si>
    <t>4701920-155-S</t>
  </si>
  <si>
    <t>482-64310</t>
  </si>
  <si>
    <t>4701920-707-S</t>
  </si>
  <si>
    <t>482-64330</t>
  </si>
  <si>
    <t>4701920-32-S</t>
  </si>
  <si>
    <t>482-42701</t>
  </si>
  <si>
    <t>B09VW4VYQX</t>
  </si>
  <si>
    <t>B09VWFR7FT</t>
  </si>
  <si>
    <t>B09VWLZ6MZ</t>
  </si>
  <si>
    <t>B09VWCFL6N</t>
  </si>
  <si>
    <t>B09VWBPXVL</t>
  </si>
  <si>
    <t>B09VVW61FH</t>
  </si>
  <si>
    <t>B09VW3N9SB</t>
  </si>
  <si>
    <t>B09VYBJRC9</t>
  </si>
  <si>
    <t>B09VY9V6TJ</t>
  </si>
  <si>
    <t>B09VY79W35</t>
  </si>
  <si>
    <t>B09VY9FXTL</t>
  </si>
  <si>
    <t>B09VYBS3MQ</t>
  </si>
  <si>
    <t>B09VYBK5SS</t>
  </si>
  <si>
    <t>B09VWCKJ2B</t>
  </si>
  <si>
    <t>B09VWBWKWS</t>
  </si>
  <si>
    <t>B09VW8CDS5</t>
  </si>
  <si>
    <t>B09VW3L9NX</t>
  </si>
  <si>
    <t>B09VW5VNZZ</t>
  </si>
  <si>
    <t>B09VWP2GM7</t>
  </si>
  <si>
    <t>B09VWD12N8</t>
  </si>
  <si>
    <t>B09VWJB44R</t>
  </si>
  <si>
    <t>B09VWKJ1KK</t>
  </si>
  <si>
    <t>B09VW92P75</t>
  </si>
  <si>
    <t>B09VWG66LS</t>
  </si>
  <si>
    <t>B09VWCMHWJ</t>
  </si>
  <si>
    <t>B09VW1S4CB</t>
  </si>
  <si>
    <t>B09VWF24DQ</t>
  </si>
  <si>
    <t>B09VW7X78M</t>
  </si>
  <si>
    <t>B09VWJB6NW</t>
  </si>
  <si>
    <t>B09VWCLT2P</t>
  </si>
  <si>
    <t>B09VVW4S51</t>
  </si>
  <si>
    <t>B09VW3KYDR</t>
  </si>
  <si>
    <t>B09VW9HHYY</t>
  </si>
  <si>
    <t>B09VWCVQLK</t>
  </si>
  <si>
    <t>B09VWB55LL</t>
  </si>
  <si>
    <t>B09VWDS6MP</t>
  </si>
  <si>
    <t>B09VW23QCH</t>
  </si>
  <si>
    <t>B09VWZJ4KB</t>
  </si>
  <si>
    <t>B09VWCJ45B</t>
  </si>
  <si>
    <t>B09CCGR7LF</t>
  </si>
  <si>
    <t>B09CD1L3VC</t>
  </si>
  <si>
    <t>B09CCS3ZFZ</t>
  </si>
  <si>
    <t>B09VWZGGVT</t>
  </si>
  <si>
    <t>B09VWP35CH</t>
  </si>
  <si>
    <t>B098FJN9VX</t>
  </si>
  <si>
    <t>B098FH446B</t>
  </si>
  <si>
    <t>B098FH9BRN</t>
  </si>
  <si>
    <t>B098FH7FNT</t>
  </si>
  <si>
    <t>B098FJJXGD</t>
  </si>
  <si>
    <t>B098FH7LK3</t>
  </si>
  <si>
    <t>B098FG7CB7</t>
  </si>
  <si>
    <t>B098FFQG3C</t>
  </si>
  <si>
    <t>B098FHTV8N</t>
  </si>
  <si>
    <t>B098FJ139R</t>
  </si>
  <si>
    <t>B09VWNZYC7</t>
  </si>
  <si>
    <t>B09VWVHVWJ</t>
  </si>
  <si>
    <t>B09VWZYW85</t>
  </si>
  <si>
    <t>B09VWZJYYD</t>
  </si>
  <si>
    <t>B09VWR7C2K</t>
  </si>
  <si>
    <t>B09VWNFYFN</t>
  </si>
  <si>
    <t>B09VWNK61G</t>
  </si>
  <si>
    <t>B09VWJQ14J</t>
  </si>
  <si>
    <t>B09VWJR931</t>
  </si>
  <si>
    <t>B09VWKVNL5</t>
  </si>
  <si>
    <t>B09VX19DX9</t>
  </si>
  <si>
    <t>B09VWNK24T</t>
  </si>
  <si>
    <t>B09VWX9R5C</t>
  </si>
  <si>
    <t>B09VWQHBHP</t>
  </si>
  <si>
    <t>B09VWN8C9Y</t>
  </si>
  <si>
    <t>B09VWMDC1T</t>
  </si>
  <si>
    <t>B09VWNX89G</t>
  </si>
  <si>
    <t>B09VWZX672</t>
  </si>
  <si>
    <t>B09VWQFZ7J</t>
  </si>
  <si>
    <t>B09VWXCT73</t>
  </si>
  <si>
    <t>B09VWG85P5</t>
  </si>
  <si>
    <t>B09VX178NJ</t>
  </si>
  <si>
    <t>B09VWZGPG1</t>
  </si>
  <si>
    <t>B09VWQWY8J</t>
  </si>
  <si>
    <t>B09VX4F5BD</t>
  </si>
  <si>
    <t>B09VWXRTBS</t>
  </si>
  <si>
    <t>B09VX394Y4</t>
  </si>
  <si>
    <t>B09VWJZDJZ</t>
  </si>
  <si>
    <t>B09VWT5MJ1</t>
  </si>
  <si>
    <t>B09VWP5669</t>
  </si>
  <si>
    <t>B09VX425N8</t>
  </si>
  <si>
    <t>B09VWXV812</t>
  </si>
  <si>
    <t>B09VX2MCPF</t>
  </si>
  <si>
    <t>B09VWP6ZT7</t>
  </si>
  <si>
    <t>B09VWPJZCZ</t>
  </si>
  <si>
    <t>B09VWTP39Z</t>
  </si>
  <si>
    <t>B09VWCT34R</t>
  </si>
  <si>
    <t>B09VX6288F</t>
  </si>
  <si>
    <t>B09VWVFY3T</t>
  </si>
  <si>
    <t>B09VX49ZS4</t>
  </si>
  <si>
    <t>B09VWRXL4W</t>
  </si>
  <si>
    <t>B09VWYFTZ2</t>
  </si>
  <si>
    <t>B09VWT8PWP</t>
  </si>
  <si>
    <t>B09VWY6XHV</t>
  </si>
  <si>
    <t>B09VX4KFB4</t>
  </si>
  <si>
    <t>B09VX1JXBG</t>
  </si>
  <si>
    <t>B09VX81F2Y</t>
  </si>
  <si>
    <t>B09VWW652R</t>
  </si>
  <si>
    <t>B09VX44KRK</t>
  </si>
  <si>
    <t>B09VX1LVRH</t>
  </si>
  <si>
    <t>B09VWXWX96</t>
  </si>
  <si>
    <t>B09VX317LV</t>
  </si>
  <si>
    <t>B09VWQXN1C</t>
  </si>
  <si>
    <t>B09VX86X4Y</t>
  </si>
  <si>
    <t>B09VWYH477</t>
  </si>
  <si>
    <t>B09VWR93M3</t>
  </si>
  <si>
    <t>B09VWMYB86</t>
  </si>
  <si>
    <t>B09VX751QY</t>
  </si>
  <si>
    <t>B09VWXPWF4</t>
  </si>
  <si>
    <t>B09VX6PVHS</t>
  </si>
  <si>
    <t>B09VX3NTBM</t>
  </si>
  <si>
    <t>B09VX8SCFN</t>
  </si>
  <si>
    <t>B09VWW933B</t>
  </si>
  <si>
    <t>B09VY9DWP4</t>
  </si>
  <si>
    <t>B0BJ36G89B</t>
  </si>
  <si>
    <t>B0CJ7T8S2X</t>
  </si>
  <si>
    <t>B0CJ7TJMDQ</t>
  </si>
  <si>
    <t>B0CJ7SSLN3</t>
  </si>
  <si>
    <t>B0CJ7T7QJQ</t>
  </si>
  <si>
    <t>B0CHMQ2SQB</t>
  </si>
  <si>
    <t>B0CHMNQ3JQ</t>
  </si>
  <si>
    <t>B0CHMMD32K</t>
  </si>
  <si>
    <t>B0CHMMP128</t>
  </si>
  <si>
    <t>B0CHMN7WKX</t>
  </si>
  <si>
    <t>B0CYGY3HBS</t>
  </si>
  <si>
    <t>B0CYGCPNT2</t>
  </si>
  <si>
    <t>B0D4632TGP</t>
  </si>
  <si>
    <t>B0CYG8T92M</t>
  </si>
  <si>
    <t>B0D461QBG3</t>
  </si>
  <si>
    <t>B0CYGDZC72</t>
  </si>
  <si>
    <t>B0D46138M7</t>
  </si>
  <si>
    <t>B0CYGKGFQQ</t>
  </si>
  <si>
    <t>B0D461VP33</t>
  </si>
  <si>
    <t>B0D45V9524</t>
  </si>
  <si>
    <t>B0D4BXQ1RF</t>
  </si>
  <si>
    <t>B0D4CBQTLV</t>
  </si>
  <si>
    <t>B0D4CK7SPT</t>
  </si>
  <si>
    <t>B0D4BXRB3L</t>
  </si>
  <si>
    <t>B0D4C5GPPX</t>
  </si>
  <si>
    <t>B0D4CDT5JZ</t>
  </si>
  <si>
    <t>B0D4C8SXZK</t>
  </si>
  <si>
    <t>B0D4BS9KQP</t>
  </si>
  <si>
    <t>B0D4BZ1ZNZ</t>
  </si>
  <si>
    <t>B0D4C6YXN2</t>
  </si>
  <si>
    <t>B0CV9VQYK1</t>
  </si>
  <si>
    <t>B0CV9NLYXZ</t>
  </si>
  <si>
    <t>B0CV9K21GZ</t>
  </si>
  <si>
    <t>B0CV9LBHS9</t>
  </si>
  <si>
    <t>B0CV9DSPKY</t>
  </si>
  <si>
    <t>B0D1VXVW96</t>
  </si>
  <si>
    <t>B0CYGMGJ18</t>
  </si>
  <si>
    <t>B0D1VWJCSB</t>
  </si>
  <si>
    <t>B0CYFPWDYN</t>
  </si>
  <si>
    <t>B0D45ZS1PB</t>
  </si>
  <si>
    <t>B0D46192NN</t>
  </si>
  <si>
    <t>B0D4636D31</t>
  </si>
  <si>
    <t>B0D462N2L8</t>
  </si>
  <si>
    <t>B0D461YJP2</t>
  </si>
  <si>
    <t>B0D45ZLW6M</t>
  </si>
  <si>
    <t>B0D4619YM8</t>
  </si>
  <si>
    <t>B0D461F1CY</t>
  </si>
  <si>
    <t>B0D45YLQSC</t>
  </si>
  <si>
    <t>B0D461NXT3</t>
  </si>
  <si>
    <t>B0D45ZXXJW</t>
  </si>
  <si>
    <t>B0D462Q8K3</t>
  </si>
  <si>
    <t>B0D463T99N</t>
  </si>
  <si>
    <t>B0D45ZW85H</t>
  </si>
  <si>
    <t>B0D461DHFN</t>
  </si>
  <si>
    <t>B0D461LTBQ</t>
  </si>
  <si>
    <t>B0D45ZTQBL</t>
  </si>
  <si>
    <t>B0D4618376</t>
  </si>
  <si>
    <t>B0D45ZWV53</t>
  </si>
  <si>
    <t>B0D46186HT</t>
  </si>
  <si>
    <t>B0D45YH1FZ</t>
  </si>
  <si>
    <t>B0D461TZ3H</t>
  </si>
  <si>
    <t>B0D46251LX</t>
  </si>
  <si>
    <t>B0D462CXXS</t>
  </si>
  <si>
    <t>B0D463YD59</t>
  </si>
  <si>
    <t>B0D4618Y8J</t>
  </si>
  <si>
    <t>B0D461H99G</t>
  </si>
  <si>
    <t>B0D45ZB5YR</t>
  </si>
  <si>
    <t>B0D45ZSWTN</t>
  </si>
  <si>
    <t>B0D461PY2X</t>
  </si>
  <si>
    <t>B0D461XSB2</t>
  </si>
  <si>
    <t>B0D461DX5D</t>
  </si>
  <si>
    <t>B0CYGPMBHZ</t>
  </si>
  <si>
    <t>B0CYFYS15P</t>
  </si>
  <si>
    <t>B0CYGHWCCJ</t>
  </si>
  <si>
    <t>B0CYGQ2QJF</t>
  </si>
  <si>
    <t>B0CYGPMS3L</t>
  </si>
  <si>
    <t>B0CYG8W2NT</t>
  </si>
  <si>
    <t>B0D45ZWMB9</t>
  </si>
  <si>
    <t>B0D462FSTX</t>
  </si>
  <si>
    <t>B0D46788K1</t>
  </si>
  <si>
    <t>B0CYGLBTRL</t>
  </si>
  <si>
    <t>B0D4665C5J</t>
  </si>
  <si>
    <t>B0CYGL4Q72</t>
  </si>
  <si>
    <t>B0CYGJMHY5</t>
  </si>
  <si>
    <t>B0CYGJBXSQ</t>
  </si>
  <si>
    <t>B0D467RZL2</t>
  </si>
  <si>
    <t>B0CYGRTKG6</t>
  </si>
  <si>
    <t>B0CYGG2W2G</t>
  </si>
  <si>
    <t>B0CYGMK2ZJ</t>
  </si>
  <si>
    <t>B0CYFLRYRB</t>
  </si>
  <si>
    <t>B0D466N75Q</t>
  </si>
  <si>
    <t>B0CYGK4RPD</t>
  </si>
  <si>
    <t>B0CYGDYYR8</t>
  </si>
  <si>
    <t>B0CYG8XWJP</t>
  </si>
  <si>
    <t>B0CYGCNZZR</t>
  </si>
  <si>
    <t>B0CYG8X8MX</t>
  </si>
  <si>
    <t>B0CYGKCB5N</t>
  </si>
  <si>
    <t>B0D466WJXM</t>
  </si>
  <si>
    <t>B0CYGMLVGT</t>
  </si>
  <si>
    <t>B0D467CZMF</t>
  </si>
  <si>
    <t>B0CYGVGJ2Z</t>
  </si>
  <si>
    <t>B0CYGBWF3J</t>
  </si>
  <si>
    <t>B0CYGVHTPW</t>
  </si>
  <si>
    <t>B0D467LHXF</t>
  </si>
  <si>
    <t>B0CYGHF218</t>
  </si>
  <si>
    <t>B0CYGMJ1HS</t>
  </si>
  <si>
    <t>B0CYGCLHFJ</t>
  </si>
  <si>
    <t>B0D461HLSB</t>
  </si>
  <si>
    <t>B0D45YL3QC</t>
  </si>
  <si>
    <t>B0CYGMYKH3</t>
  </si>
  <si>
    <t>B0D461F9JY</t>
  </si>
  <si>
    <t>B0D461GVYS</t>
  </si>
  <si>
    <t>B0CWPQ2J4H</t>
  </si>
  <si>
    <t>B0CYGM8ZPT</t>
  </si>
  <si>
    <t>B0CYGK5QD6</t>
  </si>
  <si>
    <t>B0CYGVKTGL</t>
  </si>
  <si>
    <t>B0CYGGKXJK</t>
  </si>
  <si>
    <t>B0CYGPN6SY</t>
  </si>
  <si>
    <t>B0D45XR1RS</t>
  </si>
  <si>
    <t>B0CYGJ24BQ</t>
  </si>
  <si>
    <t>B0CYGRM9VQ</t>
  </si>
  <si>
    <t>B0CYGCNZZS</t>
  </si>
  <si>
    <t>B0CYGQ79D5</t>
  </si>
  <si>
    <t>B0D45Z5685</t>
  </si>
  <si>
    <t>B0CYGFFDFR</t>
  </si>
  <si>
    <t>B0CYGCNZZQ</t>
  </si>
  <si>
    <t>B0D45YFXYF</t>
  </si>
  <si>
    <t>B0CYGY8MH9</t>
  </si>
  <si>
    <t>B0D45ZNN7H</t>
  </si>
  <si>
    <t>B0D45YCPCX</t>
  </si>
  <si>
    <t>B0CYG8TRDM</t>
  </si>
  <si>
    <t>B0D45QQQ9T</t>
  </si>
  <si>
    <t>B0D45YFGMY</t>
  </si>
  <si>
    <t>B0CYGS3932</t>
  </si>
  <si>
    <t>B0CYGFFDFQ</t>
  </si>
  <si>
    <t>B0CYGK6255</t>
  </si>
  <si>
    <t>B0CZ4KLLWS</t>
  </si>
  <si>
    <t>B0CZ4KY9NT</t>
  </si>
  <si>
    <t>B0CYGML63D</t>
  </si>
  <si>
    <t>B0CYGCPNT1</t>
  </si>
  <si>
    <t>B0CZ4K3XXQ</t>
  </si>
  <si>
    <t>B0CZ4KRWRZ</t>
  </si>
  <si>
    <t>B0CZ4KJ6B8</t>
  </si>
  <si>
    <t>B0CZ4K7ZDQ</t>
  </si>
  <si>
    <t>B0CZ4MBWM7</t>
  </si>
  <si>
    <t>B0CZ4KMB4Y</t>
  </si>
  <si>
    <t>B0CYGM5YLV</t>
  </si>
  <si>
    <t>B0CZ4KJHJC</t>
  </si>
  <si>
    <t>B0CYGN6YNB</t>
  </si>
  <si>
    <t>B0CZ4JPHMG</t>
  </si>
  <si>
    <t>B0CYGDYN42</t>
  </si>
  <si>
    <t>B0CYGKBH85</t>
  </si>
  <si>
    <t>B0D1VVZSCJ</t>
  </si>
  <si>
    <t>B0D1VZ1XBB</t>
  </si>
  <si>
    <t>B0D1VXF91W</t>
  </si>
  <si>
    <t>B0D1VX8KLR</t>
  </si>
  <si>
    <t>B0D1VXN999</t>
  </si>
  <si>
    <t>B0D1VY8NKW</t>
  </si>
  <si>
    <t>B0D1VX65S7</t>
  </si>
  <si>
    <t>B0CV9ZMYRG</t>
  </si>
  <si>
    <t>B0D1VZY6ZN</t>
  </si>
  <si>
    <t>B0D1VZX5SJ</t>
  </si>
  <si>
    <t>B0CV9KMVSK</t>
  </si>
  <si>
    <t>B0CV98S2H3</t>
  </si>
  <si>
    <t>B0CV9VQXQD</t>
  </si>
  <si>
    <t>B0CV9H4KWQ</t>
  </si>
  <si>
    <t>B0CV9DNYJD</t>
  </si>
  <si>
    <t>B0D1VZTJ5Z</t>
  </si>
  <si>
    <t>B0D1W18QVM</t>
  </si>
  <si>
    <t>B0CV9P8FX5</t>
  </si>
  <si>
    <t>B0CV9GM166</t>
  </si>
  <si>
    <t>B0CV9TM9XF</t>
  </si>
  <si>
    <t>B0CV8P9VYK</t>
  </si>
  <si>
    <t>B0D1W2VKZ8</t>
  </si>
  <si>
    <t>B0D1W3VGC4</t>
  </si>
  <si>
    <t>B0D1W1YYKF</t>
  </si>
  <si>
    <t>B0D1W43KSL</t>
  </si>
  <si>
    <t>B0D1W21BLB</t>
  </si>
  <si>
    <t>B0D1VZY413</t>
  </si>
  <si>
    <t>B0D1W2XKT9</t>
  </si>
  <si>
    <t>B0CYGJ1NJK</t>
  </si>
  <si>
    <t>B0CYGVTRRT</t>
  </si>
  <si>
    <t>B0D1W135WQ</t>
  </si>
  <si>
    <t>B0CYGQ8GGL</t>
  </si>
  <si>
    <t>B0CYGK6RN3</t>
  </si>
  <si>
    <t>B0D1WTT3X5</t>
  </si>
  <si>
    <t>B0CYGG2W2F</t>
  </si>
  <si>
    <t>B0D1W58DQP</t>
  </si>
  <si>
    <t>B0D1W3785Z</t>
  </si>
  <si>
    <t>B0D1W42NMN</t>
  </si>
  <si>
    <t>B0D1W4RN8Z</t>
  </si>
  <si>
    <t>B0D1W2ZR48</t>
  </si>
  <si>
    <t>B0D1W34CZ8</t>
  </si>
  <si>
    <t>B0D1W57JRW</t>
  </si>
  <si>
    <t>B0CV9VVYVV</t>
  </si>
  <si>
    <t>B0CV9LSKJJ</t>
  </si>
  <si>
    <t>B0CV9JYBBT</t>
  </si>
  <si>
    <t>B0D1W31RZP</t>
  </si>
  <si>
    <t>B0D1W4Q6RZ</t>
  </si>
  <si>
    <t>B0CYGVVD3V</t>
  </si>
  <si>
    <t>B0CV9DNYJ8</t>
  </si>
  <si>
    <t>B0CV9423LX</t>
  </si>
  <si>
    <t>B0CV9D6H4W</t>
  </si>
  <si>
    <t>B0CYFCCG5L</t>
  </si>
  <si>
    <t>B0CYGNSLPG</t>
  </si>
  <si>
    <t>B0D4B4PN8X</t>
  </si>
  <si>
    <t>B0D4B3K2GH</t>
  </si>
  <si>
    <t>B0D4B62HWL</t>
  </si>
  <si>
    <t>B0D4B63G21</t>
  </si>
  <si>
    <t>B0D4B4WDDW</t>
  </si>
  <si>
    <t>B0D4B7T9WD</t>
  </si>
  <si>
    <t>B0D4B45RB1</t>
  </si>
  <si>
    <t>B0D4B4MXFK</t>
  </si>
  <si>
    <t>B0D4B5C1BZ</t>
  </si>
  <si>
    <t>B0D4B4M51C</t>
  </si>
  <si>
    <t>B0D4B4FPBV</t>
  </si>
  <si>
    <t>B0D4B5X9B8</t>
  </si>
  <si>
    <t>B0D4B32VMT</t>
  </si>
  <si>
    <t>B0D4B5HX47</t>
  </si>
  <si>
    <t>B0D4B4TF85</t>
  </si>
  <si>
    <t>B0D4B6CQWZ</t>
  </si>
  <si>
    <t>B0D4B6RVL5</t>
  </si>
  <si>
    <t>B0D4B4XD7L</t>
  </si>
  <si>
    <t>B0D4B5VC72</t>
  </si>
  <si>
    <t>B0D4B5G1HZ</t>
  </si>
  <si>
    <t>B0D4B476HR</t>
  </si>
  <si>
    <t>B0D4C64LVH</t>
  </si>
  <si>
    <t>B0D4BWF27D</t>
  </si>
  <si>
    <t>B0D4C38G62</t>
  </si>
  <si>
    <t>B0D4C164TL</t>
  </si>
  <si>
    <t>B0D4CJ59JB</t>
  </si>
  <si>
    <t>B0D4C453XX</t>
  </si>
  <si>
    <t>B0D4C3Y82L</t>
  </si>
  <si>
    <t>B0D4C7YSC7</t>
  </si>
  <si>
    <t>B0D4C6KTBY</t>
  </si>
  <si>
    <t>B0D4C4MKD4</t>
  </si>
  <si>
    <t>B0D4C4DM6N</t>
  </si>
  <si>
    <t>B0D4BZNXVM</t>
  </si>
  <si>
    <t>B0D4CCQ6FS</t>
  </si>
  <si>
    <t>B0D4C8V582</t>
  </si>
  <si>
    <t>B0CV9N2H6N</t>
  </si>
  <si>
    <t>B0CYGY56P2</t>
  </si>
  <si>
    <t>B0CYGMF2PF</t>
  </si>
  <si>
    <t>B0CV9Q7YPJ</t>
  </si>
  <si>
    <t>B0CV9MBSSW</t>
  </si>
  <si>
    <t>B0CV9G1PMM</t>
  </si>
  <si>
    <t>B0CV9J9JFP</t>
  </si>
  <si>
    <t>B0CJ7V4FLK</t>
  </si>
  <si>
    <t>B0CJ7S71F5</t>
  </si>
  <si>
    <t>B0CJ7SFM5T</t>
  </si>
  <si>
    <t>B0CJ7V7Y15</t>
  </si>
  <si>
    <t>B0CJ7SQXR3</t>
  </si>
  <si>
    <t>B0CJ7TG28D</t>
  </si>
  <si>
    <t>B0CJ7SJJRZ</t>
  </si>
  <si>
    <t>B0CJ7SCD4Z</t>
  </si>
  <si>
    <t>B0CJ7V5F9S</t>
  </si>
  <si>
    <t>B0CJ7SGD7B</t>
  </si>
  <si>
    <t>B0D461MB1F</t>
  </si>
  <si>
    <t>B0D45YF99G</t>
  </si>
  <si>
    <t>B0D45XGXWS</t>
  </si>
  <si>
    <t>B0D45Y8LVV</t>
  </si>
  <si>
    <t>B0D45Y8JW2</t>
  </si>
  <si>
    <t>B0D45X93Q7</t>
  </si>
  <si>
    <t>B0D45YDBHR</t>
  </si>
  <si>
    <t>B0D45YPY8Z</t>
  </si>
  <si>
    <t>B0D45Z1S2W</t>
  </si>
  <si>
    <t>B0D45Y3VQK</t>
  </si>
  <si>
    <t>B0D45YH14S</t>
  </si>
  <si>
    <t>B0D45Y3JXW</t>
  </si>
  <si>
    <t>B0D45YD59S</t>
  </si>
  <si>
    <t>B0D45VQTZQ</t>
  </si>
  <si>
    <t>B0D45VCDZS</t>
  </si>
  <si>
    <t>B0D45YV8Z3</t>
  </si>
  <si>
    <t>B0D45XTZ34</t>
  </si>
  <si>
    <t>B0D45VH8ZT</t>
  </si>
  <si>
    <t>B0D45XSX9P</t>
  </si>
  <si>
    <t>B0D45YX5CM</t>
  </si>
  <si>
    <t>B0D461K39J</t>
  </si>
  <si>
    <t>B0D45YBKQ3</t>
  </si>
  <si>
    <t>B0D45WJ6XZ</t>
  </si>
  <si>
    <t>B0D45X5V8S</t>
  </si>
  <si>
    <t>B0D45WTPX5</t>
  </si>
  <si>
    <t>B0D45X8B86</t>
  </si>
  <si>
    <t>B0D45XN7H4</t>
  </si>
  <si>
    <t>B0D45Z9XM4</t>
  </si>
  <si>
    <t>B0D45XW71Q</t>
  </si>
  <si>
    <t>B0D45Z7M5R</t>
  </si>
  <si>
    <t>B0D45X1RQV</t>
  </si>
  <si>
    <t>B0CYGMHJPX</t>
  </si>
  <si>
    <t>B0CYGBW326</t>
  </si>
  <si>
    <t>B0D1W131Q4</t>
  </si>
  <si>
    <t>B0CYGCN4VY</t>
  </si>
  <si>
    <t>B0CYGHG8RY</t>
  </si>
  <si>
    <t>B0CYGK8TDB</t>
  </si>
  <si>
    <t>B0D1W3L3X8</t>
  </si>
  <si>
    <t>B0D4B73X35</t>
  </si>
  <si>
    <t>B0D4BYTDHY</t>
  </si>
  <si>
    <t>B0D4B7KHJC</t>
  </si>
  <si>
    <t>B0D4B6D1YN</t>
  </si>
  <si>
    <t>B0D4B6XPH3</t>
  </si>
  <si>
    <t>B0D4B7MVTX</t>
  </si>
  <si>
    <t>B0D4C3HPS7</t>
  </si>
  <si>
    <t>B0D4B9GWHG</t>
  </si>
  <si>
    <t>B0D4B6RVGJ</t>
  </si>
  <si>
    <t>B0D4B6JCK9</t>
  </si>
  <si>
    <t>B0D4B9P1YB</t>
  </si>
  <si>
    <t>B0D4B7221K</t>
  </si>
  <si>
    <t>B0D4BQ6PZ5</t>
  </si>
  <si>
    <t>B0D4C1823G</t>
  </si>
  <si>
    <t>B0D4C2FPML</t>
  </si>
  <si>
    <t>B0D4C5RX5P</t>
  </si>
  <si>
    <t>B0D4BZ72MG</t>
  </si>
  <si>
    <t>B0D4CF8LSN</t>
  </si>
  <si>
    <t>B0D4659CNT</t>
  </si>
  <si>
    <t>B0D4643HMC</t>
  </si>
  <si>
    <t>B0D463V9B7</t>
  </si>
  <si>
    <t>B0D463TYWT</t>
  </si>
  <si>
    <t>B0D4643QXR</t>
  </si>
  <si>
    <t>B0D463NNG3</t>
  </si>
  <si>
    <t>B0D464MTD9</t>
  </si>
  <si>
    <t>B0D462Y58D</t>
  </si>
  <si>
    <t>B0D4633D5T</t>
  </si>
  <si>
    <t>B0D4652ZDN</t>
  </si>
  <si>
    <t>B0D462PWDC</t>
  </si>
  <si>
    <t>B0D462P82X</t>
  </si>
  <si>
    <t>B0D464PG7J</t>
  </si>
  <si>
    <t>B0D463CG4Y</t>
  </si>
  <si>
    <t>B0D46346JB</t>
  </si>
  <si>
    <t>B0D464BX7J</t>
  </si>
  <si>
    <t>B0D46452YK</t>
  </si>
  <si>
    <t>B0D464FYCX</t>
  </si>
  <si>
    <t>B0D462N4JM</t>
  </si>
  <si>
    <t>B0D4648V7M</t>
  </si>
  <si>
    <t>B0D463X5X4</t>
  </si>
  <si>
    <t>B0D4C1R5DB</t>
  </si>
  <si>
    <t>B0D4CC9JLB</t>
  </si>
  <si>
    <t>B0D4B4DZQV</t>
  </si>
  <si>
    <t>B0D4CF71F3</t>
  </si>
  <si>
    <t>B0D4CLGLR1</t>
  </si>
  <si>
    <t>B0D4B5T59F</t>
  </si>
  <si>
    <t>B0D4C3R51Q</t>
  </si>
  <si>
    <t>B0D4BQ41WP</t>
  </si>
  <si>
    <t>B0D4BWC4G4</t>
  </si>
  <si>
    <t>B0D4C7SBJB</t>
  </si>
  <si>
    <t>B0D4CB6NH2</t>
  </si>
  <si>
    <t>B0D4CBZQY3</t>
  </si>
  <si>
    <t>B0D4CFBVRH</t>
  </si>
  <si>
    <t>B0D4C9J61X</t>
  </si>
  <si>
    <t>B0D4BXT8GM</t>
  </si>
  <si>
    <t>B0D4CHD5P2</t>
  </si>
  <si>
    <t>B0D4C8WYWD</t>
  </si>
  <si>
    <t>B0D4C957N2</t>
  </si>
  <si>
    <t>B0D4C8N4HK</t>
  </si>
  <si>
    <t>B0D4C4453D</t>
  </si>
  <si>
    <t>B0D4CKXCJJ</t>
  </si>
  <si>
    <t>B0D4C3X1CZ</t>
  </si>
  <si>
    <t>B0D4BWHCH5</t>
  </si>
  <si>
    <t>B0D4C7PFJS</t>
  </si>
  <si>
    <t>B0D4CB4TST</t>
  </si>
  <si>
    <t>B0D4CK7D18</t>
  </si>
  <si>
    <t>B0CK81F6SN</t>
  </si>
  <si>
    <t>B0CHJYLGSW</t>
  </si>
  <si>
    <t>B0CHJY5291</t>
  </si>
  <si>
    <t>B0CHJY1KFC</t>
  </si>
  <si>
    <t>B0CHJY14RT</t>
  </si>
  <si>
    <t>B0CHJXYY84</t>
  </si>
  <si>
    <t>B0CK82ZZMR</t>
  </si>
  <si>
    <t>B0CK82S71X</t>
  </si>
  <si>
    <t>B0CHJYH9BG</t>
  </si>
  <si>
    <t>B0CHJX93RN</t>
  </si>
  <si>
    <t>B0CHJY5S39</t>
  </si>
  <si>
    <t>B0CHJWV3SZ</t>
  </si>
  <si>
    <t>B0CHJVGCXH</t>
  </si>
  <si>
    <t>B0CK7YPKT4</t>
  </si>
  <si>
    <t>B0CJNG8Y9N</t>
  </si>
  <si>
    <t>B0CHJXSFW7</t>
  </si>
  <si>
    <t>B0CHJXKNC9</t>
  </si>
  <si>
    <t>B0CHJXB6V8</t>
  </si>
  <si>
    <t>B0CHJWCCLH</t>
  </si>
  <si>
    <t>B0CHJW5J9M</t>
  </si>
  <si>
    <t>B0CJNGNHGV</t>
  </si>
  <si>
    <t>B0CJNG2J57</t>
  </si>
  <si>
    <t>B0CHJXB4T7</t>
  </si>
  <si>
    <t>B0CHJX5M61</t>
  </si>
  <si>
    <t>B0CHJXG1N9</t>
  </si>
  <si>
    <t>B0CHJX8XPG</t>
  </si>
  <si>
    <t>B0CHK15LXC</t>
  </si>
  <si>
    <t>B0CJNGBRRQ</t>
  </si>
  <si>
    <t>B0D4BW1S8V</t>
  </si>
  <si>
    <t>B0D4BS44FN</t>
  </si>
  <si>
    <t>B0D4C32KRG</t>
  </si>
  <si>
    <t>B0D4BXJH7M</t>
  </si>
  <si>
    <t>B0D4C332P8</t>
  </si>
  <si>
    <t>B0D4BW12KM</t>
  </si>
  <si>
    <t>B0D4BXHVJQ</t>
  </si>
  <si>
    <t>B0D4B5SLTC</t>
  </si>
  <si>
    <t>B0D4B1WHFH</t>
  </si>
  <si>
    <t>B0D4C3Z5Q9</t>
  </si>
  <si>
    <t>B0D4BXV9X8</t>
  </si>
  <si>
    <t>B0D4BPX2MF</t>
  </si>
  <si>
    <t>B0D4BXHX51</t>
  </si>
  <si>
    <t>B0D4C6Q2KL</t>
  </si>
  <si>
    <t>B0D4B7BFDX</t>
  </si>
  <si>
    <t>B0D4C1K2XM</t>
  </si>
  <si>
    <t>B0D4B79V7Y</t>
  </si>
  <si>
    <t>B0D4B66CB4</t>
  </si>
  <si>
    <t>B0CK5FQLND</t>
  </si>
  <si>
    <t>B0CK5FKLCF</t>
  </si>
  <si>
    <t>B0CK5GWBMF</t>
  </si>
  <si>
    <t>B0CK5D5LZL</t>
  </si>
  <si>
    <t>B0CK5FT6TN</t>
  </si>
  <si>
    <t>B0CK5F3BLR</t>
  </si>
  <si>
    <t>B0CK5JQ5XF</t>
  </si>
  <si>
    <t>B0CK5FSFD3</t>
  </si>
  <si>
    <t>B0CK5F476Q</t>
  </si>
  <si>
    <t>B0CK5GT8D8</t>
  </si>
  <si>
    <t>B0CK5BX9VG</t>
  </si>
  <si>
    <t>B0CK5FSPK6</t>
  </si>
  <si>
    <t>B0CJ83KPRG</t>
  </si>
  <si>
    <t>B0CJ823GPR</t>
  </si>
  <si>
    <t>B0CJ824S4T</t>
  </si>
  <si>
    <t>B0CJ82ZY39</t>
  </si>
  <si>
    <t>B0CJ824Q1L</t>
  </si>
  <si>
    <t>B0CJ82NZBQ</t>
  </si>
  <si>
    <t>B0CKHLH2Z1</t>
  </si>
  <si>
    <t>B0CKHJQJTX</t>
  </si>
  <si>
    <t>B0CKHLX9FC</t>
  </si>
  <si>
    <t>B0CKHL2N72</t>
  </si>
  <si>
    <t>B0CKHGLG8L</t>
  </si>
  <si>
    <t>B0D464TNM1</t>
  </si>
  <si>
    <t>B0D4643G6G</t>
  </si>
  <si>
    <t>B0D4658Y1W</t>
  </si>
  <si>
    <t>B0D464KP7Z</t>
  </si>
  <si>
    <t>B0D46KVQVK</t>
  </si>
  <si>
    <t>B0D463TRFC</t>
  </si>
  <si>
    <t>B0D463WHVJ</t>
  </si>
  <si>
    <t>B0D464YWCH</t>
  </si>
  <si>
    <t>B0D464GD2B</t>
  </si>
  <si>
    <t>B0D463RR93</t>
  </si>
  <si>
    <t>B0D46683FR</t>
  </si>
  <si>
    <t>B0D464Y598</t>
  </si>
  <si>
    <t>B0D464TVHV</t>
  </si>
  <si>
    <t>B0D4651WL4</t>
  </si>
  <si>
    <t>B0D465CGBG</t>
  </si>
  <si>
    <t>B0D463X7H5</t>
  </si>
  <si>
    <t>B0D4648K93</t>
  </si>
  <si>
    <t>B0D464GD2C</t>
  </si>
  <si>
    <t>B0CV9VQ6WF</t>
  </si>
  <si>
    <t>B0D463TM36</t>
  </si>
  <si>
    <t>B0CV9H63J9</t>
  </si>
  <si>
    <t>B0CV9PXPS3</t>
  </si>
  <si>
    <t>B0CV9S4GJ8</t>
  </si>
  <si>
    <t>B0CV9JPJZ1</t>
  </si>
  <si>
    <t>B0D465J1DW</t>
  </si>
  <si>
    <t>B0D465MH51</t>
  </si>
  <si>
    <t>B0D463XSLQ</t>
  </si>
  <si>
    <t>B0D465TC33</t>
  </si>
  <si>
    <t>B0D463YHMC</t>
  </si>
  <si>
    <t>B0D464PKHS</t>
  </si>
  <si>
    <t>B0CHMQ58ZT</t>
  </si>
  <si>
    <t>B0CK7QP91L</t>
  </si>
  <si>
    <t>B0CHMMFXVJ</t>
  </si>
  <si>
    <t>B0CHMPHSBH</t>
  </si>
  <si>
    <t>B0CHMNC1HP</t>
  </si>
  <si>
    <t>B0CHMMWQLT</t>
  </si>
  <si>
    <t>B0CK7R1CJ2</t>
  </si>
  <si>
    <t>B0CK7RGLYR</t>
  </si>
  <si>
    <t>B0CHMNGFLS</t>
  </si>
  <si>
    <t>B0CHMPHH7W</t>
  </si>
  <si>
    <t>B0CK7QDGZJ</t>
  </si>
  <si>
    <t>B0CK7RG8VD</t>
  </si>
  <si>
    <t>B0CK7NVQ1V</t>
  </si>
  <si>
    <t>B0CHMMS3QL</t>
  </si>
  <si>
    <t>B0CHMNPBXL</t>
  </si>
  <si>
    <t>B0CK7N56L2</t>
  </si>
  <si>
    <t>B0CJPY6J8C</t>
  </si>
  <si>
    <t>B0CKHFXX2J</t>
  </si>
  <si>
    <t>B0CJPTXGV5</t>
  </si>
  <si>
    <t>B0CJPY24VY</t>
  </si>
  <si>
    <t>B0CJPY4Q82</t>
  </si>
  <si>
    <t>B0CJPWVMCJ</t>
  </si>
  <si>
    <t>B0CJ2ZHK8B</t>
  </si>
  <si>
    <t>B0CJ2Z3SJZ</t>
  </si>
  <si>
    <t>B0CG8WFL3D</t>
  </si>
  <si>
    <t>B0CG94BBG5</t>
  </si>
  <si>
    <t>B0CG8WXM4T</t>
  </si>
  <si>
    <t>B0CG94GJ2V</t>
  </si>
  <si>
    <t>B0CG8ZJCRV</t>
  </si>
  <si>
    <t>B0CJ4RJ4CK</t>
  </si>
  <si>
    <t>B0CJ4PTLKR</t>
  </si>
  <si>
    <t>B0CG8WQ8ZC</t>
  </si>
  <si>
    <t>B0CG91H5HF</t>
  </si>
  <si>
    <t>B0CG92V9T2</t>
  </si>
  <si>
    <t>B0CG8XJMQY</t>
  </si>
  <si>
    <t>B0CG8Y8RH6</t>
  </si>
  <si>
    <t>B0D4B187VJ</t>
  </si>
  <si>
    <t>B0D4B31KX3</t>
  </si>
  <si>
    <t>B0D4B384FY</t>
  </si>
  <si>
    <t>B0D4B2MVNS</t>
  </si>
  <si>
    <t>B0D4B2ZW3V</t>
  </si>
  <si>
    <t>B0D4B34GKZ</t>
  </si>
  <si>
    <t>B0D4B2MN63</t>
  </si>
  <si>
    <t>B0CZ49SNJB</t>
  </si>
  <si>
    <t>B0D4B3DW3Z</t>
  </si>
  <si>
    <t>B0D4B4X4SW</t>
  </si>
  <si>
    <t>B0CZ486GH7</t>
  </si>
  <si>
    <t>B0CZ4BNG8M</t>
  </si>
  <si>
    <t>B0CZ4B48LD</t>
  </si>
  <si>
    <t>B0CZ47W63F</t>
  </si>
  <si>
    <t>B0CV9S6WXV</t>
  </si>
  <si>
    <t>B0D4CCCYP5</t>
  </si>
  <si>
    <t>B0D4C9J64R</t>
  </si>
  <si>
    <t>B0CV9QG5PV</t>
  </si>
  <si>
    <t>B0CV9L6HHM</t>
  </si>
  <si>
    <t>B0CV9KNMFK</t>
  </si>
  <si>
    <t>B0CV9TG8LL</t>
  </si>
  <si>
    <t>B0CLM7DQMW</t>
  </si>
  <si>
    <t>B0CLM5VWXF</t>
  </si>
  <si>
    <t>B0CG8Z3G4M</t>
  </si>
  <si>
    <t>B0CG8WZXTQ</t>
  </si>
  <si>
    <t>B0CG9CX6VT</t>
  </si>
  <si>
    <t>B0CG8X5GL9</t>
  </si>
  <si>
    <t>B0CG8Y81SK</t>
  </si>
  <si>
    <t>B0CK7M16SS</t>
  </si>
  <si>
    <t>B0CK7RLNMK</t>
  </si>
  <si>
    <t>B0CG8Z2JY9</t>
  </si>
  <si>
    <t>B0CG8ZBFX6</t>
  </si>
  <si>
    <t>B0CG8XCHTS</t>
  </si>
  <si>
    <t>B0CG8X1C9L</t>
  </si>
  <si>
    <t>B0CYGPWH1F</t>
  </si>
  <si>
    <t>B0CYGK7HHW</t>
  </si>
  <si>
    <t>B0CYFF6CRH</t>
  </si>
  <si>
    <t>B0D4B4D1MP</t>
  </si>
  <si>
    <t>B0CYGLY6TJ</t>
  </si>
  <si>
    <t>B0D4B6MYXQ</t>
  </si>
  <si>
    <t>B0CYGHJ47H</t>
  </si>
  <si>
    <t>B0CV9GPC4Z</t>
  </si>
  <si>
    <t>B0CV8HS5T8</t>
  </si>
  <si>
    <t>B0CV9V9LWK</t>
  </si>
  <si>
    <t>B0CYGPNMVZ</t>
  </si>
  <si>
    <t>B0D2Y29R3X</t>
  </si>
  <si>
    <t>B0D2Y3L5FS</t>
  </si>
  <si>
    <t>B00F4PHMWA</t>
  </si>
  <si>
    <t>B00F4PHLOO</t>
  </si>
  <si>
    <t>B07M7MJK8W</t>
  </si>
  <si>
    <t>B07M7MJK7Q</t>
  </si>
  <si>
    <t>B07MCBGS3G</t>
  </si>
  <si>
    <t>B07MFXLCW1</t>
  </si>
  <si>
    <t>B07MQCYKTV</t>
  </si>
  <si>
    <t>B07M7MK3FL</t>
  </si>
  <si>
    <t>B00F0ZVBOY</t>
  </si>
  <si>
    <t>B00JDPW4A2</t>
  </si>
  <si>
    <t>B00EBHPEPY</t>
  </si>
  <si>
    <t>B0041OJGAQ</t>
  </si>
  <si>
    <t>B005KLPOKK</t>
  </si>
  <si>
    <t>B000WPTVJ4</t>
  </si>
  <si>
    <t>B004PYI8HY</t>
  </si>
  <si>
    <t>B004PYJF7Q</t>
  </si>
  <si>
    <t>B001BZYW4I</t>
  </si>
  <si>
    <t>B004GSYH8I</t>
  </si>
  <si>
    <t>B002OPG3MI</t>
  </si>
  <si>
    <t>B002OPE5ZK</t>
  </si>
  <si>
    <t>B005KIYSKK</t>
  </si>
  <si>
    <t>B000NQ0IL2</t>
  </si>
  <si>
    <t>TECH 3 BLUE WHITE RED 5</t>
  </si>
  <si>
    <t>TECH 3 BLUE WHITE RED 6</t>
  </si>
  <si>
    <t>TECH 3 BLUE WHITE RED 7</t>
  </si>
  <si>
    <t>TECH 3 BLUE WHITE RED 8</t>
  </si>
  <si>
    <t>TECH 3 BLUE WHITE RED 9</t>
  </si>
  <si>
    <t>TECH 3 BLUE WHITE RED 10</t>
  </si>
  <si>
    <t>TECH 3 BLUE WHITE RED 11</t>
  </si>
  <si>
    <t>TECH 3 BLUE WHITE RED 12</t>
  </si>
  <si>
    <t>TECH 3 BLUE WHITE RED 13</t>
  </si>
  <si>
    <t>TECH 3 BLUE WHITE RED 14</t>
  </si>
  <si>
    <t>TECH 3 BLUE WHITE RED 15</t>
  </si>
  <si>
    <t>TECH 3 BLUE WHITE RED 16</t>
  </si>
  <si>
    <t>6997023-03-OS</t>
  </si>
  <si>
    <t>TECH-AIR OFF ROAD STM INF KIT</t>
  </si>
  <si>
    <t>2442216-10-36</t>
  </si>
  <si>
    <t>2442216-10-37</t>
  </si>
  <si>
    <t>2442216-10-38</t>
  </si>
  <si>
    <t>2442216-10-39</t>
  </si>
  <si>
    <t>2442216-10-40</t>
  </si>
  <si>
    <t>2442216-10-41</t>
  </si>
  <si>
    <t>2442216-10-42</t>
  </si>
  <si>
    <t>2442216-10-43</t>
  </si>
  <si>
    <t>3330-6990</t>
  </si>
  <si>
    <t>3330-6991</t>
  </si>
  <si>
    <t>3330-6988</t>
  </si>
  <si>
    <t>3330-6984</t>
  </si>
  <si>
    <t>3330-6986</t>
  </si>
  <si>
    <t>3330-6987</t>
  </si>
  <si>
    <t>3332-1622</t>
  </si>
  <si>
    <t>3332-1623</t>
  </si>
  <si>
    <t>3332-1624</t>
  </si>
  <si>
    <t>3332-1625</t>
  </si>
  <si>
    <t>3332-1626</t>
  </si>
  <si>
    <t>3332-1637</t>
  </si>
  <si>
    <t>3332-1638</t>
  </si>
  <si>
    <t>3332-1639</t>
  </si>
  <si>
    <t>3332-1640</t>
  </si>
  <si>
    <t>3332-1641</t>
  </si>
  <si>
    <t>3332-1632</t>
  </si>
  <si>
    <t>3332-1633</t>
  </si>
  <si>
    <t>3332-1634</t>
  </si>
  <si>
    <t>3332-1635</t>
  </si>
  <si>
    <t>3332-1636</t>
  </si>
  <si>
    <t>3332-1627</t>
  </si>
  <si>
    <t>3332-1628</t>
  </si>
  <si>
    <t>3332-1629</t>
  </si>
  <si>
    <t>3332-1630</t>
  </si>
  <si>
    <t>3332-1631</t>
  </si>
  <si>
    <t>3410-3208</t>
  </si>
  <si>
    <t>3410-3209</t>
  </si>
  <si>
    <t>3410-2872</t>
  </si>
  <si>
    <t>3410-2873</t>
  </si>
  <si>
    <t>3410-2874</t>
  </si>
  <si>
    <t>3410-2875</t>
  </si>
  <si>
    <t>3410-2876</t>
  </si>
  <si>
    <t>3410-2877</t>
  </si>
  <si>
    <t>3410-3210</t>
  </si>
  <si>
    <t>0110-8577</t>
  </si>
  <si>
    <t>0110-8578</t>
  </si>
  <si>
    <t>0110-8579</t>
  </si>
  <si>
    <t>0110-8580</t>
  </si>
  <si>
    <t>0110-8581</t>
  </si>
  <si>
    <t>0110-8582</t>
  </si>
  <si>
    <t>B0D9R6MR3F</t>
  </si>
  <si>
    <t>3410-3211</t>
  </si>
  <si>
    <t>482-0003607</t>
  </si>
  <si>
    <t>TECH 10 DIVA PINK WHITE 7</t>
  </si>
  <si>
    <t>2010020-3812-7</t>
  </si>
  <si>
    <t>B0D9R5VRQF</t>
  </si>
  <si>
    <t>3410-3212</t>
  </si>
  <si>
    <t>482-0003608</t>
  </si>
  <si>
    <t>TECH 10 DIVA PINK WHITE 8</t>
  </si>
  <si>
    <t>2010020-3812-8</t>
  </si>
  <si>
    <t>B0D9R6XP3S</t>
  </si>
  <si>
    <t>3410-3213</t>
  </si>
  <si>
    <t>482-0003609</t>
  </si>
  <si>
    <t>TECH 10 DIVA PINK WHITE 9</t>
  </si>
  <si>
    <t>2010020-3812-9</t>
  </si>
  <si>
    <t>B0D9R5NFH1</t>
  </si>
  <si>
    <t>3410-3214</t>
  </si>
  <si>
    <t>482-0003610</t>
  </si>
  <si>
    <t>TECH 10 DIVA PINK WHITE 10</t>
  </si>
  <si>
    <t>2010020-3812-10</t>
  </si>
  <si>
    <t>B0D9R6DS8X</t>
  </si>
  <si>
    <t>3410-3215</t>
  </si>
  <si>
    <t>482-0003611</t>
  </si>
  <si>
    <t>TECH 10 DIVA PINK WHITE 11</t>
  </si>
  <si>
    <t>2010020-3812-11</t>
  </si>
  <si>
    <t>B0D9R79TCB</t>
  </si>
  <si>
    <t>3410-3216</t>
  </si>
  <si>
    <t>482-0003612</t>
  </si>
  <si>
    <t>TECH 10 DIVA PINK WHITE 12</t>
  </si>
  <si>
    <t>2010020-3812-12</t>
  </si>
  <si>
    <t>B0D9R5LPRK</t>
  </si>
  <si>
    <t>3410-3217</t>
  </si>
  <si>
    <t>482-0003613</t>
  </si>
  <si>
    <t>TECH 10 DIVA PINK WHITE 13</t>
  </si>
  <si>
    <t>2010020-3812-13</t>
  </si>
  <si>
    <t>B0D9R6JL77</t>
  </si>
  <si>
    <t>3410-3218</t>
  </si>
  <si>
    <t>482-0003614</t>
  </si>
  <si>
    <t>TECH 10 DIVA PINK WHITE 14</t>
  </si>
  <si>
    <t>2010020-3812-14</t>
  </si>
  <si>
    <t>B0D9R5MBX7</t>
  </si>
  <si>
    <t>3410-3246</t>
  </si>
  <si>
    <t>TECH 7 BLACK 5</t>
  </si>
  <si>
    <t>2012025-10-5</t>
  </si>
  <si>
    <t>B0D9R6BRKG</t>
  </si>
  <si>
    <t>3410-3247</t>
  </si>
  <si>
    <t>TECH 7 BLACK 6</t>
  </si>
  <si>
    <t>2012025-10-6</t>
  </si>
  <si>
    <t>B0D9R6LFDG</t>
  </si>
  <si>
    <t>3410-3248</t>
  </si>
  <si>
    <t>482-0004007</t>
  </si>
  <si>
    <t>TECH 7 BLACK 7</t>
  </si>
  <si>
    <t>2012025-10-7</t>
  </si>
  <si>
    <t>B0D9R6D9G6</t>
  </si>
  <si>
    <t>3410-3249</t>
  </si>
  <si>
    <t>482-0004008</t>
  </si>
  <si>
    <t>TECH 7 BLACK 8</t>
  </si>
  <si>
    <t>2012025-10-8</t>
  </si>
  <si>
    <t>B0D9R6YBQN</t>
  </si>
  <si>
    <t>3410-3250</t>
  </si>
  <si>
    <t>482-0004009</t>
  </si>
  <si>
    <t>TECH 7 BLACK 9</t>
  </si>
  <si>
    <t>2012025-10-9</t>
  </si>
  <si>
    <t>B0D9R63HGV</t>
  </si>
  <si>
    <t>3410-3251</t>
  </si>
  <si>
    <t>482-0004010</t>
  </si>
  <si>
    <t>TECH 7 BLACK 10</t>
  </si>
  <si>
    <t>2012025-10-10</t>
  </si>
  <si>
    <t>B0D9R6N97S</t>
  </si>
  <si>
    <t>3410-3252</t>
  </si>
  <si>
    <t>482-0004011</t>
  </si>
  <si>
    <t>TECH 7 BLACK 11</t>
  </si>
  <si>
    <t>2012025-10-11</t>
  </si>
  <si>
    <t>B0D9R6MMK6</t>
  </si>
  <si>
    <t>3410-3253</t>
  </si>
  <si>
    <t>482-0004012</t>
  </si>
  <si>
    <t>TECH 7 BLACK 12</t>
  </si>
  <si>
    <t>2012025-10-12</t>
  </si>
  <si>
    <t>B0D9R5MT16</t>
  </si>
  <si>
    <t>3410-3254</t>
  </si>
  <si>
    <t>482-0004013</t>
  </si>
  <si>
    <t>TECH 7 BLACK 13</t>
  </si>
  <si>
    <t>2012025-10-13</t>
  </si>
  <si>
    <t>B0D9R6NS95</t>
  </si>
  <si>
    <t>3410-3255</t>
  </si>
  <si>
    <t>482-0004014</t>
  </si>
  <si>
    <t>TECH 7 BLACK 14</t>
  </si>
  <si>
    <t>2012025-10-14</t>
  </si>
  <si>
    <t>B0D9R6PY6T</t>
  </si>
  <si>
    <t>3410-3256</t>
  </si>
  <si>
    <t>TECH 7 BLACK 15</t>
  </si>
  <si>
    <t>2012025-10-15</t>
  </si>
  <si>
    <t>B0D9R6CHRX</t>
  </si>
  <si>
    <t>3410-3257</t>
  </si>
  <si>
    <t>TECH 7 BLACK 16</t>
  </si>
  <si>
    <t>2012025-10-16</t>
  </si>
  <si>
    <t>B0D9R7QRXR</t>
  </si>
  <si>
    <t>3410-3258</t>
  </si>
  <si>
    <t>TECH 7 WHITE BLACK 5</t>
  </si>
  <si>
    <t>2012025-21-5</t>
  </si>
  <si>
    <t>B0D9R7G983</t>
  </si>
  <si>
    <t>3410-3259</t>
  </si>
  <si>
    <t>TECH 7 WHITE BLACK 6</t>
  </si>
  <si>
    <t>2012025-21-6</t>
  </si>
  <si>
    <t>B0D9R5874C</t>
  </si>
  <si>
    <t>3410-3260</t>
  </si>
  <si>
    <t>482-0004207</t>
  </si>
  <si>
    <t>TECH 7 WHITE BLACK 7</t>
  </si>
  <si>
    <t>2012025-21-7</t>
  </si>
  <si>
    <t>B0D9R64DVR</t>
  </si>
  <si>
    <t>3410-3261</t>
  </si>
  <si>
    <t>482-0004208</t>
  </si>
  <si>
    <t>TECH 7 WHITE BLACK 8</t>
  </si>
  <si>
    <t>2012025-21-8</t>
  </si>
  <si>
    <t>B0D9R4T5RD</t>
  </si>
  <si>
    <t>3410-3262</t>
  </si>
  <si>
    <t>482-0004209</t>
  </si>
  <si>
    <t>TECH 7 WHITE BLACK 9</t>
  </si>
  <si>
    <t>2012025-21-9</t>
  </si>
  <si>
    <t>B0D9R7199W</t>
  </si>
  <si>
    <t>3410-3263</t>
  </si>
  <si>
    <t>482-0004210</t>
  </si>
  <si>
    <t>TECH 7 WHITE BLACK 10</t>
  </si>
  <si>
    <t>2012025-21-10</t>
  </si>
  <si>
    <t>B0D9R5NHR1</t>
  </si>
  <si>
    <t>3410-3264</t>
  </si>
  <si>
    <t>482-0004211</t>
  </si>
  <si>
    <t>TECH 7 WHITE BLACK 11</t>
  </si>
  <si>
    <t>2012025-21-11</t>
  </si>
  <si>
    <t>B0D9R4475M</t>
  </si>
  <si>
    <t>3410-3265</t>
  </si>
  <si>
    <t>482-0004212</t>
  </si>
  <si>
    <t>TECH 7 WHITE BLACK 12</t>
  </si>
  <si>
    <t>2012025-21-12</t>
  </si>
  <si>
    <t>B0D9R7G6NR</t>
  </si>
  <si>
    <t>3410-3266</t>
  </si>
  <si>
    <t>482-0004213</t>
  </si>
  <si>
    <t>TECH 7 WHITE BLACK 13</t>
  </si>
  <si>
    <t>2012025-21-13</t>
  </si>
  <si>
    <t>B0D9R5QV7C</t>
  </si>
  <si>
    <t>3410-3267</t>
  </si>
  <si>
    <t>482-0004214</t>
  </si>
  <si>
    <t>TECH 7 WHITE BLACK 14</t>
  </si>
  <si>
    <t>2012025-21-14</t>
  </si>
  <si>
    <t>B0D9R5KNBL</t>
  </si>
  <si>
    <t>3410-3268</t>
  </si>
  <si>
    <t>TECH 7 WHITE BLACK 15</t>
  </si>
  <si>
    <t>2012025-21-15</t>
  </si>
  <si>
    <t>B0D9R6H5QS</t>
  </si>
  <si>
    <t>3410-3269</t>
  </si>
  <si>
    <t>TECH 7 WHITE BLACK 16</t>
  </si>
  <si>
    <t>2012025-21-16</t>
  </si>
  <si>
    <t>B0D9R5GTRY</t>
  </si>
  <si>
    <t>3410-3270</t>
  </si>
  <si>
    <t>482-0004307</t>
  </si>
  <si>
    <t>TECH 7 BRIGHT RED 7</t>
  </si>
  <si>
    <t>2012025-3010-7</t>
  </si>
  <si>
    <t>B0D9R51JY4</t>
  </si>
  <si>
    <t>3410-3271</t>
  </si>
  <si>
    <t>482-0004308</t>
  </si>
  <si>
    <t>TECH 7 BRIGHT RED 8</t>
  </si>
  <si>
    <t>2012025-3010-8</t>
  </si>
  <si>
    <t>B0D9R7ZY91</t>
  </si>
  <si>
    <t>3410-3272</t>
  </si>
  <si>
    <t>482-0004309</t>
  </si>
  <si>
    <t>TECH 7 BRIGHT RED 9</t>
  </si>
  <si>
    <t>2012025-3010-9</t>
  </si>
  <si>
    <t>B0D9R2J1GN</t>
  </si>
  <si>
    <t>3410-3273</t>
  </si>
  <si>
    <t>482-0004310</t>
  </si>
  <si>
    <t>TECH 7 BRIGHT RED 10</t>
  </si>
  <si>
    <t>2012025-3010-10</t>
  </si>
  <si>
    <t>B0D9R6SVRB</t>
  </si>
  <si>
    <t>3410-3274</t>
  </si>
  <si>
    <t>482-0004311</t>
  </si>
  <si>
    <t>TECH 7 BRIGHT RED 11</t>
  </si>
  <si>
    <t>2012025-3010-11</t>
  </si>
  <si>
    <t>B0D9R5LSWL</t>
  </si>
  <si>
    <t>3410-3275</t>
  </si>
  <si>
    <t>482-0004312</t>
  </si>
  <si>
    <t>TECH 7 BRIGHT RED 12</t>
  </si>
  <si>
    <t>2012025-3010-12</t>
  </si>
  <si>
    <t>B0D9R3FCXD</t>
  </si>
  <si>
    <t>3410-3276</t>
  </si>
  <si>
    <t>482-0004313</t>
  </si>
  <si>
    <t>TECH 7 BRIGHT RED 13</t>
  </si>
  <si>
    <t>2012025-3010-13</t>
  </si>
  <si>
    <t>B0D9R7MCYT</t>
  </si>
  <si>
    <t>3410-3277</t>
  </si>
  <si>
    <t>482-0004314</t>
  </si>
  <si>
    <t>TECH 7 BRIGHT RED 14</t>
  </si>
  <si>
    <t>2012025-3010-14</t>
  </si>
  <si>
    <t>B0D9R5ML2C</t>
  </si>
  <si>
    <t>3410-3278</t>
  </si>
  <si>
    <t>482-0004607</t>
  </si>
  <si>
    <t>TECH 7 YELLOW FLUO BLACK 7</t>
  </si>
  <si>
    <t>2012025-551-7</t>
  </si>
  <si>
    <t>B0D9R6841W</t>
  </si>
  <si>
    <t>3410-3279</t>
  </si>
  <si>
    <t>482-0004608</t>
  </si>
  <si>
    <t>TECH 7 YELLOW FLUO BLACK 8</t>
  </si>
  <si>
    <t>2012025-551-8</t>
  </si>
  <si>
    <t>B0D9R5V4RF</t>
  </si>
  <si>
    <t>3410-3280</t>
  </si>
  <si>
    <t>482-0004609</t>
  </si>
  <si>
    <t>TECH 7 YELLOW FLUO BLACK 9</t>
  </si>
  <si>
    <t>2012025-551-9</t>
  </si>
  <si>
    <t>B0D9R74J63</t>
  </si>
  <si>
    <t>3410-3281</t>
  </si>
  <si>
    <t>482-0004610</t>
  </si>
  <si>
    <t>TECH 7 YELLOW FLUO BLACK 10</t>
  </si>
  <si>
    <t>2012025-551-10</t>
  </si>
  <si>
    <t>B0D9R6C43Y</t>
  </si>
  <si>
    <t>3410-3282</t>
  </si>
  <si>
    <t>482-0004611</t>
  </si>
  <si>
    <t>TECH 7 YELLOW FLUO BLACK 11</t>
  </si>
  <si>
    <t>2012025-551-11</t>
  </si>
  <si>
    <t>B0D9R7TZ8B</t>
  </si>
  <si>
    <t>3410-3283</t>
  </si>
  <si>
    <t>482-0004612</t>
  </si>
  <si>
    <t>TECH 7 YELLOW FLUO BLACK 12</t>
  </si>
  <si>
    <t>2012025-551-12</t>
  </si>
  <si>
    <t>B0D9R5L42L</t>
  </si>
  <si>
    <t>3410-3284</t>
  </si>
  <si>
    <t>482-0004613</t>
  </si>
  <si>
    <t>TECH 7 YELLOW FLUO BLACK 13</t>
  </si>
  <si>
    <t>2012025-551-13</t>
  </si>
  <si>
    <t>B0D9R61C3Q</t>
  </si>
  <si>
    <t>3410-3285</t>
  </si>
  <si>
    <t>482-0004614</t>
  </si>
  <si>
    <t>TECH 7 YELLOW FLUO BLACK 14</t>
  </si>
  <si>
    <t>2012025-551-14</t>
  </si>
  <si>
    <t>B0D9R3W4NJ</t>
  </si>
  <si>
    <t>3411-0780</t>
  </si>
  <si>
    <t>482-0004802</t>
  </si>
  <si>
    <t>TECH 7 S BLUE BLACK WHITE 2</t>
  </si>
  <si>
    <t>2015017-712-2</t>
  </si>
  <si>
    <t>B0D9R6GQ45</t>
  </si>
  <si>
    <t>3411-0781</t>
  </si>
  <si>
    <t>482-0004803</t>
  </si>
  <si>
    <t>TECH 7 S BLUE BLACK WHITE 3</t>
  </si>
  <si>
    <t>2015017-712-3</t>
  </si>
  <si>
    <t>B0D9R6DFRL</t>
  </si>
  <si>
    <t>3411-0782</t>
  </si>
  <si>
    <t>482-0004804</t>
  </si>
  <si>
    <t>TECH 7 S BLUE BLACK WHITE 4</t>
  </si>
  <si>
    <t>2015017-712-4</t>
  </si>
  <si>
    <t>B0D9R82VHD</t>
  </si>
  <si>
    <t>3411-0783</t>
  </si>
  <si>
    <t>482-0004805</t>
  </si>
  <si>
    <t>TECH 7 S BLUE BLACK WHITE 5</t>
  </si>
  <si>
    <t>2015017-712-5</t>
  </si>
  <si>
    <t>B0D9R67XD5</t>
  </si>
  <si>
    <t>3411-0784</t>
  </si>
  <si>
    <t>482-0004806</t>
  </si>
  <si>
    <t>TECH 7 S BLUE BLACK WHITE 6</t>
  </si>
  <si>
    <t>2015017-712-6</t>
  </si>
  <si>
    <t>B0D9R63L8R</t>
  </si>
  <si>
    <t>3411-0785</t>
  </si>
  <si>
    <t>482-0004807</t>
  </si>
  <si>
    <t>TECH 7 S BLUE BLACK WHITE 7</t>
  </si>
  <si>
    <t>2015017-712-7</t>
  </si>
  <si>
    <t>B0D9R6ZYF6</t>
  </si>
  <si>
    <t>3411-0786</t>
  </si>
  <si>
    <t>482-0004808</t>
  </si>
  <si>
    <t>TECH 7 S BLUE BLACK WHITE 8</t>
  </si>
  <si>
    <t>2015017-712-8</t>
  </si>
  <si>
    <t>B0D9R6QVY2</t>
  </si>
  <si>
    <t>3332-1862</t>
  </si>
  <si>
    <t>YOUTH RADAR GLOVES NIGHT NAVY WHITE XXS</t>
  </si>
  <si>
    <t>3541824-7120-2XS</t>
  </si>
  <si>
    <t>B0D9R6NJH1</t>
  </si>
  <si>
    <t>3332-1863</t>
  </si>
  <si>
    <t>YOUTH RADAR GLOVES NIGHT NAVY WHITE XS</t>
  </si>
  <si>
    <t>3541824-7120-XS</t>
  </si>
  <si>
    <t>B0D9R66MCG</t>
  </si>
  <si>
    <t>3332-1864</t>
  </si>
  <si>
    <t>YOUTH RADAR GLOVES NIGHT NAVY WHITE S</t>
  </si>
  <si>
    <t>3541824-7120-S</t>
  </si>
  <si>
    <t>B0D9R67VT9</t>
  </si>
  <si>
    <t>3332-1865</t>
  </si>
  <si>
    <t>YOUTH RADAR GLOVES NIGHT NAVY WHITE M</t>
  </si>
  <si>
    <t>3541824-7120-M</t>
  </si>
  <si>
    <t>B0D9R5S9J5</t>
  </si>
  <si>
    <t>3332-1866</t>
  </si>
  <si>
    <t>YOUTH RADAR GLOVES NIGHT NAVY WHITE L</t>
  </si>
  <si>
    <t>3541824-7120-L</t>
  </si>
  <si>
    <t>B0D9R79RL9</t>
  </si>
  <si>
    <t>3332-1867</t>
  </si>
  <si>
    <t>482-000342XS</t>
  </si>
  <si>
    <t>YOUTH RADAR GLOVES BLUE BLACK XXS</t>
  </si>
  <si>
    <t>3541824-713-2XS</t>
  </si>
  <si>
    <t>B0D9R6BKTD</t>
  </si>
  <si>
    <t>3332-1868</t>
  </si>
  <si>
    <t>482-00034XS</t>
  </si>
  <si>
    <t>YOUTH RADAR GLOVES BLUE BLACK XS</t>
  </si>
  <si>
    <t>3541824-713-XS</t>
  </si>
  <si>
    <t>B0D9R5WDJS</t>
  </si>
  <si>
    <t>3332-1869</t>
  </si>
  <si>
    <t>482-00034S</t>
  </si>
  <si>
    <t>YOUTH RADAR GLOVES BLUE BLACK S</t>
  </si>
  <si>
    <t>3541824-713-S</t>
  </si>
  <si>
    <t>B0D9R5F52V</t>
  </si>
  <si>
    <t>3332-1870</t>
  </si>
  <si>
    <t>482-00034M</t>
  </si>
  <si>
    <t>YOUTH RADAR GLOVES BLUE BLACK M</t>
  </si>
  <si>
    <t>3541824-713-M</t>
  </si>
  <si>
    <t>B0D9R5QXC4</t>
  </si>
  <si>
    <t>3332-1871</t>
  </si>
  <si>
    <t>482-00034L</t>
  </si>
  <si>
    <t>YOUTH RADAR GLOVES BLUE BLACK L</t>
  </si>
  <si>
    <t>3541824-713-L</t>
  </si>
  <si>
    <t>B0D9R5MYHK</t>
  </si>
  <si>
    <t>3332-1872</t>
  </si>
  <si>
    <t>482-000352XS</t>
  </si>
  <si>
    <t>YOUTH RADAR GLOVES DARK CAMO XXS</t>
  </si>
  <si>
    <t>3541824-9148-2XS</t>
  </si>
  <si>
    <t>B0D4M5Y1VV</t>
  </si>
  <si>
    <t>3332-1873</t>
  </si>
  <si>
    <t>482-00035XS</t>
  </si>
  <si>
    <t>YOUTH RADAR GLOVES DARK CAMO XS</t>
  </si>
  <si>
    <t>3541824-9148-XS</t>
  </si>
  <si>
    <t>B0D4M5K9RY</t>
  </si>
  <si>
    <t>3332-1874</t>
  </si>
  <si>
    <t>482-00035S</t>
  </si>
  <si>
    <t>YOUTH RADAR GLOVES DARK CAMO S</t>
  </si>
  <si>
    <t>3541824-9148-S</t>
  </si>
  <si>
    <t>B0D4M856DS</t>
  </si>
  <si>
    <t>3332-1875</t>
  </si>
  <si>
    <t>482-00035M</t>
  </si>
  <si>
    <t>YOUTH RADAR GLOVES DARK CAMO M</t>
  </si>
  <si>
    <t>3541824-9148-M</t>
  </si>
  <si>
    <t>B0D4M5LJJH</t>
  </si>
  <si>
    <t>3332-1876</t>
  </si>
  <si>
    <t>482-00035L</t>
  </si>
  <si>
    <t>YOUTH RADAR GLOVES DARK CAMO L</t>
  </si>
  <si>
    <t>3541824-9148-L</t>
  </si>
  <si>
    <t>B0D9R4W3NJ</t>
  </si>
  <si>
    <t>3330-7891</t>
  </si>
  <si>
    <t>482-00030S</t>
  </si>
  <si>
    <t>3560125-10-S</t>
  </si>
  <si>
    <t>B0D9R5CNT5</t>
  </si>
  <si>
    <t>3330-7892</t>
  </si>
  <si>
    <t>482-00030M</t>
  </si>
  <si>
    <t>3560125-10-M</t>
  </si>
  <si>
    <t>B0D9R68SV4</t>
  </si>
  <si>
    <t>3330-7893</t>
  </si>
  <si>
    <t>482-00030L</t>
  </si>
  <si>
    <t>3560125-10-L</t>
  </si>
  <si>
    <t>B0D9R4Z3TV</t>
  </si>
  <si>
    <t>3330-7894</t>
  </si>
  <si>
    <t>482-00030X</t>
  </si>
  <si>
    <t>3560125-10-XL</t>
  </si>
  <si>
    <t>B0D9R5VKHJ</t>
  </si>
  <si>
    <t>3330-7895</t>
  </si>
  <si>
    <t>482-000302X</t>
  </si>
  <si>
    <t>3560125-10-2XL</t>
  </si>
  <si>
    <t>B0D9R6VJGD</t>
  </si>
  <si>
    <t>3330-7896</t>
  </si>
  <si>
    <t>TECHSTAR GLOVES BLACK HOT ORANGE S</t>
  </si>
  <si>
    <t>3560125-1041-S</t>
  </si>
  <si>
    <t>B0D9R51JY5</t>
  </si>
  <si>
    <t>3330-7897</t>
  </si>
  <si>
    <t>TECHSTAR GLOVES BLACK HOT ORANGE M</t>
  </si>
  <si>
    <t>3560125-1041-M</t>
  </si>
  <si>
    <t>B0D9R5WHQT</t>
  </si>
  <si>
    <t>3330-7898</t>
  </si>
  <si>
    <t>TECHSTAR GLOVES BLACK HOT ORANGE L</t>
  </si>
  <si>
    <t>3560125-1041-L</t>
  </si>
  <si>
    <t>B0D9R67Y5Y</t>
  </si>
  <si>
    <t>3330-7899</t>
  </si>
  <si>
    <t>TECHSTAR GLOVES BLACK HOT ORANGE XL</t>
  </si>
  <si>
    <t>3560125-1041-XL</t>
  </si>
  <si>
    <t>B0D9R6FYD9</t>
  </si>
  <si>
    <t>3330-7900</t>
  </si>
  <si>
    <t>TECHSTAR GLOVES BLACK HOT ORANGE XXL</t>
  </si>
  <si>
    <t>3560125-1041-2XL</t>
  </si>
  <si>
    <t>B0D9R72HG9</t>
  </si>
  <si>
    <t>3330-7901</t>
  </si>
  <si>
    <t>482-00031S</t>
  </si>
  <si>
    <t>TECHSTAR GLOVES BLACK BRIGHT RED S</t>
  </si>
  <si>
    <t>3560125-1303-S</t>
  </si>
  <si>
    <t>B0D9R6MDVM</t>
  </si>
  <si>
    <t>3330-7902</t>
  </si>
  <si>
    <t>482-00031M</t>
  </si>
  <si>
    <t>TECHSTAR GLOVES BLACK BRIGHT RED M</t>
  </si>
  <si>
    <t>3560125-1303-M</t>
  </si>
  <si>
    <t>B0D9R6FDT2</t>
  </si>
  <si>
    <t>3330-7903</t>
  </si>
  <si>
    <t>482-00031L</t>
  </si>
  <si>
    <t>TECHSTAR GLOVES BLACK BRIGHT RED L</t>
  </si>
  <si>
    <t>3560125-1303-L</t>
  </si>
  <si>
    <t>B0D9R6PMH6</t>
  </si>
  <si>
    <t>3330-7904</t>
  </si>
  <si>
    <t>482-00031X</t>
  </si>
  <si>
    <t>TECHSTAR GLOVES BLACK BRIGHT RED XL</t>
  </si>
  <si>
    <t>3560125-1303-XL</t>
  </si>
  <si>
    <t>B0D9R69J76</t>
  </si>
  <si>
    <t>3330-7905</t>
  </si>
  <si>
    <t>482-000312X</t>
  </si>
  <si>
    <t>TECHSTAR GLOVES BLACK BRIGHT RED XXL</t>
  </si>
  <si>
    <t>3560125-1303-2XL</t>
  </si>
  <si>
    <t>B0D9R73YN3</t>
  </si>
  <si>
    <t>3330-7906</t>
  </si>
  <si>
    <t>482-00032S</t>
  </si>
  <si>
    <t>TECHSTAR GLOVES BLACK PINK FLUO S</t>
  </si>
  <si>
    <t>3560125-1390-S</t>
  </si>
  <si>
    <t>B0D9R6P289</t>
  </si>
  <si>
    <t>3330-7907</t>
  </si>
  <si>
    <t>482-00032M</t>
  </si>
  <si>
    <t>TECHSTAR GLOVES BLACK PINK FLUO M</t>
  </si>
  <si>
    <t>3560125-1390-M</t>
  </si>
  <si>
    <t>B0D9R5LPRL</t>
  </si>
  <si>
    <t>3330-7908</t>
  </si>
  <si>
    <t>482-00032L</t>
  </si>
  <si>
    <t>TECHSTAR GLOVES BLACK PINK FLUO L</t>
  </si>
  <si>
    <t>3560125-1390-L</t>
  </si>
  <si>
    <t>B0D9R4HY4F</t>
  </si>
  <si>
    <t>3330-7909</t>
  </si>
  <si>
    <t>482-00032X</t>
  </si>
  <si>
    <t>TECHSTAR GLOVES BLACK PINK FLUO XL</t>
  </si>
  <si>
    <t>3560125-1390-XL</t>
  </si>
  <si>
    <t>B0D9R5D5SK</t>
  </si>
  <si>
    <t>3330-7910</t>
  </si>
  <si>
    <t>482-000322X</t>
  </si>
  <si>
    <t>TECHSTAR GLOVES BLACK PINK FLUO XXL</t>
  </si>
  <si>
    <t>3560125-1390-2XL</t>
  </si>
  <si>
    <t>B0D9R66MCF</t>
  </si>
  <si>
    <t>3330-7911</t>
  </si>
  <si>
    <t>482-00033S</t>
  </si>
  <si>
    <t>TECHSTAR GLOVES BLACK YELLOW FLUO S</t>
  </si>
  <si>
    <t>3560125-155-S</t>
  </si>
  <si>
    <t>B0D9R5Z4TW</t>
  </si>
  <si>
    <t>3330-7912</t>
  </si>
  <si>
    <t>482-00033M</t>
  </si>
  <si>
    <t>TECHSTAR GLOVES BLACK YELLOW FLUO M</t>
  </si>
  <si>
    <t>3560125-155-M</t>
  </si>
  <si>
    <t>B0D9R7VYJB</t>
  </si>
  <si>
    <t>3330-7913</t>
  </si>
  <si>
    <t>482-00033L</t>
  </si>
  <si>
    <t>TECHSTAR GLOVES BLACK YELLOW FLUO L</t>
  </si>
  <si>
    <t>3560125-155-L</t>
  </si>
  <si>
    <t>B0D9R6JLK7</t>
  </si>
  <si>
    <t>3330-7914</t>
  </si>
  <si>
    <t>482-00033X</t>
  </si>
  <si>
    <t>TECHSTAR GLOVES BLACK YELLOW FLUO XL</t>
  </si>
  <si>
    <t>3560125-155-XL</t>
  </si>
  <si>
    <t>B0D9R67YS5</t>
  </si>
  <si>
    <t>3330-7915</t>
  </si>
  <si>
    <t>482-000332X</t>
  </si>
  <si>
    <t>TECHSTAR GLOVES BLACK YELLOW FLUO XXL</t>
  </si>
  <si>
    <t>3560125-155-2XL</t>
  </si>
  <si>
    <t>B0D9R7F72J</t>
  </si>
  <si>
    <t>3330-7916</t>
  </si>
  <si>
    <t>TECHSTAR GLOVES BLACK BLUE S</t>
  </si>
  <si>
    <t>3560125-17-S</t>
  </si>
  <si>
    <t>B0D9R6FQZQ</t>
  </si>
  <si>
    <t>3330-7917</t>
  </si>
  <si>
    <t>TECHSTAR GLOVES BLACK BLUE M</t>
  </si>
  <si>
    <t>3560125-17-M</t>
  </si>
  <si>
    <t>B0D9R6FJTC</t>
  </si>
  <si>
    <t>3330-7918</t>
  </si>
  <si>
    <t>TECHSTAR GLOVES BLACK BLUE L</t>
  </si>
  <si>
    <t>3560125-17-L</t>
  </si>
  <si>
    <t>B0D9R7B4KY</t>
  </si>
  <si>
    <t>3330-7919</t>
  </si>
  <si>
    <t>TECHSTAR GLOVES BLACK BLUE XL</t>
  </si>
  <si>
    <t>3560125-17-XL</t>
  </si>
  <si>
    <t>B0D9R6YKJK</t>
  </si>
  <si>
    <t>3330-7920</t>
  </si>
  <si>
    <t>TECHSTAR GLOVES BLACK BLUE XXL</t>
  </si>
  <si>
    <t>3560125-17-2XL</t>
  </si>
  <si>
    <t>B0D9R5VMBQ</t>
  </si>
  <si>
    <t>3330-7851</t>
  </si>
  <si>
    <t>482-00025S</t>
  </si>
  <si>
    <t>RADAR PRO GLOVES BLACK S</t>
  </si>
  <si>
    <t>3560325-10-S</t>
  </si>
  <si>
    <t>B0D9R5G1K5</t>
  </si>
  <si>
    <t>3330-7852</t>
  </si>
  <si>
    <t>482-00025M</t>
  </si>
  <si>
    <t>RADAR PRO GLOVES BLACK M</t>
  </si>
  <si>
    <t>3560325-10-M</t>
  </si>
  <si>
    <t>B0D9R62WPN</t>
  </si>
  <si>
    <t>3330-7853</t>
  </si>
  <si>
    <t>482-00025L</t>
  </si>
  <si>
    <t>RADAR PRO GLOVES BLACK L</t>
  </si>
  <si>
    <t>3560325-10-L</t>
  </si>
  <si>
    <t>B0D9R59565</t>
  </si>
  <si>
    <t>3330-7854</t>
  </si>
  <si>
    <t>482-00025X</t>
  </si>
  <si>
    <t>RADAR PRO GLOVES BLACK XL</t>
  </si>
  <si>
    <t>3560325-10-XL</t>
  </si>
  <si>
    <t>B0D9R76KNZ</t>
  </si>
  <si>
    <t>3330-7855</t>
  </si>
  <si>
    <t>482-000252X</t>
  </si>
  <si>
    <t>RADAR PRO GLOVES BLACK XXL</t>
  </si>
  <si>
    <t>3560325-10-2XL</t>
  </si>
  <si>
    <t>B0D9R5WMNP</t>
  </si>
  <si>
    <t>3330-7856</t>
  </si>
  <si>
    <t>482-00028S</t>
  </si>
  <si>
    <t>RADAR PRO GLOVES WHITE S</t>
  </si>
  <si>
    <t>3560325-20-S</t>
  </si>
  <si>
    <t>B0D9R4W3NK</t>
  </si>
  <si>
    <t>3330-7857</t>
  </si>
  <si>
    <t>482-00028M</t>
  </si>
  <si>
    <t>RADAR PRO GLOVES WHITE M</t>
  </si>
  <si>
    <t>3560325-20-M</t>
  </si>
  <si>
    <t>B0D9R691CC</t>
  </si>
  <si>
    <t>3330-7858</t>
  </si>
  <si>
    <t>482-00028L</t>
  </si>
  <si>
    <t>RADAR PRO GLOVES WHITE L</t>
  </si>
  <si>
    <t>3560325-20-L</t>
  </si>
  <si>
    <t>B0D9R6JJN7</t>
  </si>
  <si>
    <t>3330-7859</t>
  </si>
  <si>
    <t>482-00028X</t>
  </si>
  <si>
    <t>RADAR PRO GLOVES WHITE XL</t>
  </si>
  <si>
    <t>3560325-20-XL</t>
  </si>
  <si>
    <t>B0D9R49GNF</t>
  </si>
  <si>
    <t>3330-7860</t>
  </si>
  <si>
    <t>482-000282X</t>
  </si>
  <si>
    <t>RADAR PRO GLOVES WHITE XXL</t>
  </si>
  <si>
    <t>3560325-20-2XL</t>
  </si>
  <si>
    <t>B0D9R6FJTB</t>
  </si>
  <si>
    <t>3330-7861</t>
  </si>
  <si>
    <t>482-00027S</t>
  </si>
  <si>
    <t>RADAR PRO GLOVES BRIGHT RED S</t>
  </si>
  <si>
    <t>3560325-3010-S</t>
  </si>
  <si>
    <t>B0D9R3RWF6</t>
  </si>
  <si>
    <t>3330-7862</t>
  </si>
  <si>
    <t>482-00027M</t>
  </si>
  <si>
    <t>RADAR PRO GLOVES BRIGHT RED M</t>
  </si>
  <si>
    <t>3560325-3010-M</t>
  </si>
  <si>
    <t>B0D9R6DS8W</t>
  </si>
  <si>
    <t>3330-7863</t>
  </si>
  <si>
    <t>482-00027L</t>
  </si>
  <si>
    <t>RADAR PRO GLOVES BRIGHT RED L</t>
  </si>
  <si>
    <t>3560325-3010-L</t>
  </si>
  <si>
    <t>B0D9R6KRMJ</t>
  </si>
  <si>
    <t>3330-7864</t>
  </si>
  <si>
    <t>482-00027X</t>
  </si>
  <si>
    <t>RADAR PRO GLOVES BRIGHT RED XL</t>
  </si>
  <si>
    <t>3560325-3010-XL</t>
  </si>
  <si>
    <t>B0D9R667BC</t>
  </si>
  <si>
    <t>3330-7865</t>
  </si>
  <si>
    <t>482-000272X</t>
  </si>
  <si>
    <t>RADAR PRO GLOVES BRIGHT RED XXL</t>
  </si>
  <si>
    <t>3560325-3010-2XL</t>
  </si>
  <si>
    <t>B0D9R6859G</t>
  </si>
  <si>
    <t>3330-7866</t>
  </si>
  <si>
    <t>RADAR PRO GLOVES HOT ORANGE S</t>
  </si>
  <si>
    <t>3560325-420-S</t>
  </si>
  <si>
    <t>B0D9R6HKPF</t>
  </si>
  <si>
    <t>3330-7867</t>
  </si>
  <si>
    <t>RADAR PRO GLOVES HOT ORANGE M</t>
  </si>
  <si>
    <t>3560325-420-M</t>
  </si>
  <si>
    <t>B0D9R5K2FC</t>
  </si>
  <si>
    <t>3330-7868</t>
  </si>
  <si>
    <t>RADAR PRO GLOVES HOT ORANGE L</t>
  </si>
  <si>
    <t>3560325-420-L</t>
  </si>
  <si>
    <t>B0D9R6KKZN</t>
  </si>
  <si>
    <t>3330-7869</t>
  </si>
  <si>
    <t>RADAR PRO GLOVES HOT ORANGE XL</t>
  </si>
  <si>
    <t>3560325-420-XL</t>
  </si>
  <si>
    <t>B0D9R4GWZ6</t>
  </si>
  <si>
    <t>3330-7870</t>
  </si>
  <si>
    <t>RADAR PRO GLOVES HOT ORANGE XXL</t>
  </si>
  <si>
    <t>3560325-420-2XL</t>
  </si>
  <si>
    <t>B0D9R5SH2N</t>
  </si>
  <si>
    <t>3330-7871</t>
  </si>
  <si>
    <t>482-00029S</t>
  </si>
  <si>
    <t>RADAR PRO GLOVES YELLOW FLUO S</t>
  </si>
  <si>
    <t>3560325-55-S</t>
  </si>
  <si>
    <t>B0D9R6FQZP</t>
  </si>
  <si>
    <t>3330-7872</t>
  </si>
  <si>
    <t>482-00029M</t>
  </si>
  <si>
    <t>RADAR PRO GLOVES YELLOW FLUO M</t>
  </si>
  <si>
    <t>3560325-55-M</t>
  </si>
  <si>
    <t>B0D9R6DG9M</t>
  </si>
  <si>
    <t>3330-7873</t>
  </si>
  <si>
    <t>482-00029L</t>
  </si>
  <si>
    <t>RADAR PRO GLOVES YELLOW FLUO L</t>
  </si>
  <si>
    <t>3560325-55-L</t>
  </si>
  <si>
    <t>B0D9R5WMVM</t>
  </si>
  <si>
    <t>3330-7874</t>
  </si>
  <si>
    <t>482-00029X</t>
  </si>
  <si>
    <t>RADAR PRO GLOVES YELLOW FLUO XL</t>
  </si>
  <si>
    <t>3560325-55-XL</t>
  </si>
  <si>
    <t>B0D9R6KRMH</t>
  </si>
  <si>
    <t>3330-7875</t>
  </si>
  <si>
    <t>482-000292X</t>
  </si>
  <si>
    <t>RADAR PRO GLOVES YELLOW FLUO XXL</t>
  </si>
  <si>
    <t>3560325-55-2XL</t>
  </si>
  <si>
    <t>B0D9R4YS8W</t>
  </si>
  <si>
    <t>3330-7876</t>
  </si>
  <si>
    <t>482-00026S</t>
  </si>
  <si>
    <t>RADAR PRO GLOVES BLUE S</t>
  </si>
  <si>
    <t>3560325-70-S</t>
  </si>
  <si>
    <t>B0D9R6F84C</t>
  </si>
  <si>
    <t>3330-7877</t>
  </si>
  <si>
    <t>482-00026M</t>
  </si>
  <si>
    <t>RADAR PRO GLOVES BLUE M</t>
  </si>
  <si>
    <t>3560325-70-M</t>
  </si>
  <si>
    <t>B0D9R5J4DN</t>
  </si>
  <si>
    <t>3330-7878</t>
  </si>
  <si>
    <t>482-00026L</t>
  </si>
  <si>
    <t>RADAR PRO GLOVES BLUE L</t>
  </si>
  <si>
    <t>3560325-70-L</t>
  </si>
  <si>
    <t>B0D9R65T91</t>
  </si>
  <si>
    <t>3330-7879</t>
  </si>
  <si>
    <t>482-00026X</t>
  </si>
  <si>
    <t>RADAR PRO GLOVES BLUE XL</t>
  </si>
  <si>
    <t>3560325-70-XL</t>
  </si>
  <si>
    <t>B0D9R6JJN8</t>
  </si>
  <si>
    <t>3330-7880</t>
  </si>
  <si>
    <t>482-000262X</t>
  </si>
  <si>
    <t>RADAR PRO GLOVES BLUE XXL</t>
  </si>
  <si>
    <t>3560325-70-2XL</t>
  </si>
  <si>
    <t>B0D9R5P1SZ</t>
  </si>
  <si>
    <t>3330-7881</t>
  </si>
  <si>
    <t>RADAR GLOVES BLUE BLACK S</t>
  </si>
  <si>
    <t>3561824-713-S</t>
  </si>
  <si>
    <t>B0D9R5YNXY</t>
  </si>
  <si>
    <t>3330-7882</t>
  </si>
  <si>
    <t>RADAR GLOVES BLUE BLACK M</t>
  </si>
  <si>
    <t>3561824-713-M</t>
  </si>
  <si>
    <t>B0D9R5LXNP</t>
  </si>
  <si>
    <t>3330-7883</t>
  </si>
  <si>
    <t>RADAR GLOVES BLUE BLACK L</t>
  </si>
  <si>
    <t>3561824-713-L</t>
  </si>
  <si>
    <t>B0D9R7KGLG</t>
  </si>
  <si>
    <t>3330-7884</t>
  </si>
  <si>
    <t>RADAR GLOVES BLUE BLACK XL</t>
  </si>
  <si>
    <t>3561824-713-XL</t>
  </si>
  <si>
    <t>B0D9R65VSB</t>
  </si>
  <si>
    <t>3330-7885</t>
  </si>
  <si>
    <t>RADAR GLOVES BLUE BLACK XXL</t>
  </si>
  <si>
    <t>3561824-713-2XL</t>
  </si>
  <si>
    <t>B0D4M73YKB</t>
  </si>
  <si>
    <t>3330-7886</t>
  </si>
  <si>
    <t>482-00024S</t>
  </si>
  <si>
    <t>RADAR GLOVES DARK CAMO S</t>
  </si>
  <si>
    <t>3561824-9148-S</t>
  </si>
  <si>
    <t>B0D4M522CM</t>
  </si>
  <si>
    <t>3330-7887</t>
  </si>
  <si>
    <t>482-00024M</t>
  </si>
  <si>
    <t>RADAR GLOVES DARK CAMO M</t>
  </si>
  <si>
    <t>3561824-9148-M</t>
  </si>
  <si>
    <t>B0D4M7T78F</t>
  </si>
  <si>
    <t>3330-7888</t>
  </si>
  <si>
    <t>482-00024L</t>
  </si>
  <si>
    <t>RADAR GLOVES DARK CAMO L</t>
  </si>
  <si>
    <t>3561824-9148-L</t>
  </si>
  <si>
    <t>B0D9R6GRGL</t>
  </si>
  <si>
    <t>3330-7889</t>
  </si>
  <si>
    <t>482-00024X</t>
  </si>
  <si>
    <t>RADAR GLOVES DARK CAMO XL</t>
  </si>
  <si>
    <t>3561824-9148-XL</t>
  </si>
  <si>
    <t>B0D4M42WXW</t>
  </si>
  <si>
    <t>3330-7890</t>
  </si>
  <si>
    <t>482-000242X</t>
  </si>
  <si>
    <t>RADAR GLOVES DARK CAMO XXL</t>
  </si>
  <si>
    <t>3561824-9148-2XL</t>
  </si>
  <si>
    <t>B0D9R43R71</t>
  </si>
  <si>
    <t>2930-0062</t>
  </si>
  <si>
    <t>482-00056S</t>
  </si>
  <si>
    <t>TECHSTAR SOFTSHELL VEST BRIGHT RED S</t>
  </si>
  <si>
    <t>3700325-3010-S</t>
  </si>
  <si>
    <t>B0D9R6L4K9</t>
  </si>
  <si>
    <t>2930-0063</t>
  </si>
  <si>
    <t>482-00056M</t>
  </si>
  <si>
    <t>TECHSTAR SOFTSHELL VEST BRIGHT RED M</t>
  </si>
  <si>
    <t>3700325-3010-M</t>
  </si>
  <si>
    <t>B0D9R3W84W</t>
  </si>
  <si>
    <t>2930-0064</t>
  </si>
  <si>
    <t>482-00056L</t>
  </si>
  <si>
    <t>TECHSTAR SOFTSHELL VEST BRIGHT RED L</t>
  </si>
  <si>
    <t>3700325-3010-L</t>
  </si>
  <si>
    <t>B0D9R77Z2V</t>
  </si>
  <si>
    <t>2930-0065</t>
  </si>
  <si>
    <t>482-00056X</t>
  </si>
  <si>
    <t>TECHSTAR SOFTSHELL VEST BRIGHT RED XL</t>
  </si>
  <si>
    <t>3700325-3010-XL</t>
  </si>
  <si>
    <t>B0D9R641TV</t>
  </si>
  <si>
    <t>2930-0066</t>
  </si>
  <si>
    <t>482-000562X</t>
  </si>
  <si>
    <t>TECHSTAR SOFTSHELL VEST BRIGHT RED XXL</t>
  </si>
  <si>
    <t>3700325-3010-2XL</t>
  </si>
  <si>
    <t>B0D9R5HT2B</t>
  </si>
  <si>
    <t>2930-0067</t>
  </si>
  <si>
    <t>482-000563X</t>
  </si>
  <si>
    <t>TECHSTAR SOFTSHELL VEST BRIGHT RED 3XL</t>
  </si>
  <si>
    <t>3700325-3010-3XL</t>
  </si>
  <si>
    <t>B0D9R7DYXG</t>
  </si>
  <si>
    <t>2930-0068</t>
  </si>
  <si>
    <t>482-00057S</t>
  </si>
  <si>
    <t>TECHSTAR SOFTSHELL VEST NAVY S</t>
  </si>
  <si>
    <t>3700325-7158-S</t>
  </si>
  <si>
    <t>B0D9R6JNP6</t>
  </si>
  <si>
    <t>2930-0069</t>
  </si>
  <si>
    <t>482-00057M</t>
  </si>
  <si>
    <t>TECHSTAR SOFTSHELL VEST NAVY M</t>
  </si>
  <si>
    <t>3700325-7158-M</t>
  </si>
  <si>
    <t>B0D9R83H2V</t>
  </si>
  <si>
    <t>2930-0070</t>
  </si>
  <si>
    <t>482-00057L</t>
  </si>
  <si>
    <t>TECHSTAR SOFTSHELL VEST NAVY L</t>
  </si>
  <si>
    <t>3700325-7158-L</t>
  </si>
  <si>
    <t>B0D9R5YNXZ</t>
  </si>
  <si>
    <t>2930-0071</t>
  </si>
  <si>
    <t>482-00057X</t>
  </si>
  <si>
    <t>TECHSTAR SOFTSHELL VEST NAVY XL</t>
  </si>
  <si>
    <t>3700325-7158-XL</t>
  </si>
  <si>
    <t>B0D9R5FJ8L</t>
  </si>
  <si>
    <t>2930-0072</t>
  </si>
  <si>
    <t>482-000572X</t>
  </si>
  <si>
    <t>TECHSTAR SOFTSHELL VEST NAVY XXL</t>
  </si>
  <si>
    <t>3700325-7158-2XL</t>
  </si>
  <si>
    <t>B0D9R5QV7B</t>
  </si>
  <si>
    <t>2930-0073</t>
  </si>
  <si>
    <t>482-000573X</t>
  </si>
  <si>
    <t>TECHSTAR SOFTSHELL VEST NAVY 3XL</t>
  </si>
  <si>
    <t>3700325-7158-3XL</t>
  </si>
  <si>
    <t>B0D9R7DYXF</t>
  </si>
  <si>
    <t>2930-0056</t>
  </si>
  <si>
    <t>482-00058S</t>
  </si>
  <si>
    <t>TECHSTAR SOFTSHELL VEST DARK GRAY S</t>
  </si>
  <si>
    <t>3700325-93-S</t>
  </si>
  <si>
    <t>B0D9R68WVX</t>
  </si>
  <si>
    <t>2930-0057</t>
  </si>
  <si>
    <t>482-00058M</t>
  </si>
  <si>
    <t>TECHSTAR SOFTSHELL VEST DARK GRAY M</t>
  </si>
  <si>
    <t>3700325-93-M</t>
  </si>
  <si>
    <t>B0D9R7KRKY</t>
  </si>
  <si>
    <t>2930-0058</t>
  </si>
  <si>
    <t>482-00058L</t>
  </si>
  <si>
    <t>TECHSTAR SOFTSHELL VEST DARK GRAY L</t>
  </si>
  <si>
    <t>3700325-93-L</t>
  </si>
  <si>
    <t>B0D9R4NS6Q</t>
  </si>
  <si>
    <t>2930-0059</t>
  </si>
  <si>
    <t>482-00058X</t>
  </si>
  <si>
    <t>TECHSTAR SOFTSHELL VEST DARK GRAY XL</t>
  </si>
  <si>
    <t>3700325-93-XL</t>
  </si>
  <si>
    <t>B0D9R6Z1HB</t>
  </si>
  <si>
    <t>2930-0060</t>
  </si>
  <si>
    <t>482-000582X</t>
  </si>
  <si>
    <t>TECHSTAR SOFTSHELL VEST DARK GRAY XXL</t>
  </si>
  <si>
    <t>3700325-93-2XL</t>
  </si>
  <si>
    <t>B0D9R5WMVN</t>
  </si>
  <si>
    <t>2930-0061</t>
  </si>
  <si>
    <t>482-000583X</t>
  </si>
  <si>
    <t>TECHSTAR SOFTSHELL VEST DARK GRAY 3XL</t>
  </si>
  <si>
    <t>3700325-93-3XL</t>
  </si>
  <si>
    <t>B0D9R5R1T2</t>
  </si>
  <si>
    <t>2920-0750</t>
  </si>
  <si>
    <t>482-00068S</t>
  </si>
  <si>
    <t>RACER MX FLEECE BLACK S</t>
  </si>
  <si>
    <t>3800125-10-S</t>
  </si>
  <si>
    <t>B0D9R62WPP</t>
  </si>
  <si>
    <t>2920-0751</t>
  </si>
  <si>
    <t>482-00068M</t>
  </si>
  <si>
    <t>RACER MX FLEECE BLACK M</t>
  </si>
  <si>
    <t>3800125-10-M</t>
  </si>
  <si>
    <t>B0D9R5Z7DS</t>
  </si>
  <si>
    <t>2920-0753</t>
  </si>
  <si>
    <t>482-00068L</t>
  </si>
  <si>
    <t>RACER MX FLEECE BLACK L</t>
  </si>
  <si>
    <t>3800125-10-L</t>
  </si>
  <si>
    <t>B0D9R4T62R</t>
  </si>
  <si>
    <t>2920-0754</t>
  </si>
  <si>
    <t>482-00068X</t>
  </si>
  <si>
    <t>RACER MX FLEECE BLACK XL</t>
  </si>
  <si>
    <t>3800125-10-XL</t>
  </si>
  <si>
    <t>B0D9R6VCW9</t>
  </si>
  <si>
    <t>2920-0755</t>
  </si>
  <si>
    <t>482-000682X</t>
  </si>
  <si>
    <t>RACER MX FLEECE BLACK XXL</t>
  </si>
  <si>
    <t>3800125-10-2XL</t>
  </si>
  <si>
    <t>B0D9R6F84B</t>
  </si>
  <si>
    <t>2920-0756</t>
  </si>
  <si>
    <t>482-000683X</t>
  </si>
  <si>
    <t>RACER MX FLEECE BLACK 3XL</t>
  </si>
  <si>
    <t>3800125-10-3XL</t>
  </si>
  <si>
    <t>B0D9R417Y6</t>
  </si>
  <si>
    <t>2920-0757</t>
  </si>
  <si>
    <t>482-00069S</t>
  </si>
  <si>
    <t>RACER MX FLEECE BRIGHT RED S</t>
  </si>
  <si>
    <t>3800125-3010-S</t>
  </si>
  <si>
    <t>B0D9R515YL</t>
  </si>
  <si>
    <t>2920-0760</t>
  </si>
  <si>
    <t>482-00069M</t>
  </si>
  <si>
    <t>RACER MX FLEECE BRIGHT RED M</t>
  </si>
  <si>
    <t>3800125-3010-M</t>
  </si>
  <si>
    <t>B0D9R6PY6S</t>
  </si>
  <si>
    <t>2920-0761</t>
  </si>
  <si>
    <t>482-00069L</t>
  </si>
  <si>
    <t>RACER MX FLEECE BRIGHT RED L</t>
  </si>
  <si>
    <t>3800125-3010-L</t>
  </si>
  <si>
    <t>B0D9R7FVX3</t>
  </si>
  <si>
    <t>2920-0762</t>
  </si>
  <si>
    <t>482-00069X</t>
  </si>
  <si>
    <t>RACER MX FLEECE BRIGHT RED XL</t>
  </si>
  <si>
    <t>3800125-3010-XL</t>
  </si>
  <si>
    <t>B0D9R7FJYV</t>
  </si>
  <si>
    <t>2920-0763</t>
  </si>
  <si>
    <t>482-000692X</t>
  </si>
  <si>
    <t>RACER MX FLEECE BRIGHT RED XXL</t>
  </si>
  <si>
    <t>3800125-3010-2XL</t>
  </si>
  <si>
    <t>B0D9R5BHBG</t>
  </si>
  <si>
    <t>2920-0764</t>
  </si>
  <si>
    <t>482-000693X</t>
  </si>
  <si>
    <t>RACER MX FLEECE BRIGHT RED 3XL</t>
  </si>
  <si>
    <t>3800125-3010-3XL</t>
  </si>
  <si>
    <t>B0D9R58MNC</t>
  </si>
  <si>
    <t>2701-1378</t>
  </si>
  <si>
    <t>482-00071S</t>
  </si>
  <si>
    <t>BIONIC PRO V3 PLASMA PROTECTION JACKET BLACK RED WHITE S</t>
  </si>
  <si>
    <t>6500125-132-S</t>
  </si>
  <si>
    <t>B0D9R6H72B</t>
  </si>
  <si>
    <t>2701-1379</t>
  </si>
  <si>
    <t>482-00071M</t>
  </si>
  <si>
    <t>BIONIC PRO V3 PLASMA PROTECTION JACKET BLACK RED WHITE M</t>
  </si>
  <si>
    <t>6500125-132-M</t>
  </si>
  <si>
    <t>B0D9R5JYPQ</t>
  </si>
  <si>
    <t>2701-1380</t>
  </si>
  <si>
    <t>482-00071L</t>
  </si>
  <si>
    <t>BIONIC PRO V3 PLASMA PROTECTION JACKET BLACK RED WHITE L</t>
  </si>
  <si>
    <t>6500125-132-L</t>
  </si>
  <si>
    <t>B0D9R68B8X</t>
  </si>
  <si>
    <t>2701-1381</t>
  </si>
  <si>
    <t>482-00071X</t>
  </si>
  <si>
    <t>BIONIC PRO V3 PLASMA PROTECTION JACKET BLACK RED WHITE XL</t>
  </si>
  <si>
    <t>6500125-132-XL</t>
  </si>
  <si>
    <t>B0D9R6HQPV</t>
  </si>
  <si>
    <t>2701-1382</t>
  </si>
  <si>
    <t>482-000712X</t>
  </si>
  <si>
    <t>BIONIC PRO V3 PLASMA PROTECTION JACKET BLACK RED WHITE XXL</t>
  </si>
  <si>
    <t>6500125-132-2XL</t>
  </si>
  <si>
    <t>B0D9WM972Z</t>
  </si>
  <si>
    <t>2704-0709</t>
  </si>
  <si>
    <t>482-00072S</t>
  </si>
  <si>
    <t>RK-7 PLASMA KNEE BRACE BLCK RED S</t>
  </si>
  <si>
    <t>6500825-13-S</t>
  </si>
  <si>
    <t>B0D9R526BG</t>
  </si>
  <si>
    <t>2704-0710</t>
  </si>
  <si>
    <t>482-00072M</t>
  </si>
  <si>
    <t>RK-7 PLASMA KNEE BRACE BLCK RED M</t>
  </si>
  <si>
    <t>6500825-13-M</t>
  </si>
  <si>
    <t>B0D9WNJ9P8</t>
  </si>
  <si>
    <t>2704-0711</t>
  </si>
  <si>
    <t>482-00072L</t>
  </si>
  <si>
    <t>RK-7 PLASMA KNEE BRACE BLCK RED L</t>
  </si>
  <si>
    <t>6500825-13-L</t>
  </si>
  <si>
    <t>B0D9WMY8WT</t>
  </si>
  <si>
    <t>2704-0712</t>
  </si>
  <si>
    <t>482-00072X</t>
  </si>
  <si>
    <t>RK-7 PLASMA KNEE BRACE BLCK RED XL</t>
  </si>
  <si>
    <t>6500825-13-XL</t>
  </si>
  <si>
    <t>B0D9WM9Y9C</t>
  </si>
  <si>
    <t>2704-0705</t>
  </si>
  <si>
    <t>482-00073S</t>
  </si>
  <si>
    <t>SUPERTECH RK-10 PLASMA KNEE BRACE BLACK RED S</t>
  </si>
  <si>
    <t>6501425-13-S</t>
  </si>
  <si>
    <t>B0D9WKZYWC</t>
  </si>
  <si>
    <t>2704-0706</t>
  </si>
  <si>
    <t>482-00073M</t>
  </si>
  <si>
    <t>SUPERTECH RK-10 PLASMA KNEE BRACE BLACK RED M</t>
  </si>
  <si>
    <t>6501425-13-M</t>
  </si>
  <si>
    <t>B0D9WLF2VP</t>
  </si>
  <si>
    <t>2704-0707</t>
  </si>
  <si>
    <t>482-00073L</t>
  </si>
  <si>
    <t>SUPERTECH RK-10 PLASMA KNEE BRACE BLACK RED L</t>
  </si>
  <si>
    <t>6501425-13-L</t>
  </si>
  <si>
    <t>B0D9WMFLDL</t>
  </si>
  <si>
    <t>2704-0708</t>
  </si>
  <si>
    <t>482-00073X</t>
  </si>
  <si>
    <t>SUPERTECH RK-10 PLASMA KNEE BRACE BLACK RED XL</t>
  </si>
  <si>
    <t>6501425-13-XL</t>
  </si>
  <si>
    <t>B0D9WNXPFY</t>
  </si>
  <si>
    <t>2704-0713</t>
  </si>
  <si>
    <t>482-00074S</t>
  </si>
  <si>
    <t>RK-1 PLASMA KNEE BRACE BLACK RED S/M</t>
  </si>
  <si>
    <t>6501725-13-SM</t>
  </si>
  <si>
    <t>B0D9WM5Y5K</t>
  </si>
  <si>
    <t>2704-0714</t>
  </si>
  <si>
    <t>482-00074L</t>
  </si>
  <si>
    <t>RK-1 PLASMA KNEE BRACE BLACK RED LXL</t>
  </si>
  <si>
    <t>6501725-13-LXL</t>
  </si>
  <si>
    <t>B0D9WLTGDY</t>
  </si>
  <si>
    <t>2704-0716</t>
  </si>
  <si>
    <t>482-00075S</t>
  </si>
  <si>
    <t>BIONIC PRO PLASMA KNEE PROTECTOR BLACK RED WHITE S/M</t>
  </si>
  <si>
    <t>6503125-132-SM</t>
  </si>
  <si>
    <t>B0D9WNNBKM</t>
  </si>
  <si>
    <t>2704-0717</t>
  </si>
  <si>
    <t>482-00075L</t>
  </si>
  <si>
    <t>BIONIC PRO PLASMA KNEE PROTECTOR BLACK RED WHITE LXL</t>
  </si>
  <si>
    <t>6503125-132-LXL</t>
  </si>
  <si>
    <t>B0D9R6Y9MW</t>
  </si>
  <si>
    <t>2706-0357</t>
  </si>
  <si>
    <t>482-00076S</t>
  </si>
  <si>
    <t>BIONIC PRO PLASMA ELBOW PROTECTOR BLACK RED WHITE S/M</t>
  </si>
  <si>
    <t>6503225-132-SM</t>
  </si>
  <si>
    <t>B0D9R5LXNN</t>
  </si>
  <si>
    <t>2706-0358</t>
  </si>
  <si>
    <t>482-00076L</t>
  </si>
  <si>
    <t>BIONIC PRO PLASMA ELBOW PROTECTOR BLACK RED WHITE LXL</t>
  </si>
  <si>
    <t>6503225-132-LXL</t>
  </si>
  <si>
    <t>B0D9R6LQF3</t>
  </si>
  <si>
    <t>2701-1373</t>
  </si>
  <si>
    <t>482-00077S</t>
  </si>
  <si>
    <t>BIONIC XTR PLASMA PROTECTION JACKET BLACK RED WHITE S</t>
  </si>
  <si>
    <t>6507625-132-S</t>
  </si>
  <si>
    <t>B0D9R6JC8S</t>
  </si>
  <si>
    <t>2701-1374</t>
  </si>
  <si>
    <t>482-00077M</t>
  </si>
  <si>
    <t>BIONIC XTR PLASMA PROTECTION JACKET BLACK RED WHITE M</t>
  </si>
  <si>
    <t>6507625-132-M</t>
  </si>
  <si>
    <t>B0D9R6WGPH</t>
  </si>
  <si>
    <t>2701-1375</t>
  </si>
  <si>
    <t>482-00077L</t>
  </si>
  <si>
    <t>BIONIC XTR PLASMA PROTECTION JACKET BLACK RED WHITE L</t>
  </si>
  <si>
    <t>6507625-132-L</t>
  </si>
  <si>
    <t>B0D9R7J844</t>
  </si>
  <si>
    <t>2701-1376</t>
  </si>
  <si>
    <t>482-00077X</t>
  </si>
  <si>
    <t>BIONIC XTR PLASMA PROTECTION JACKET BLACK RED WHITE XL</t>
  </si>
  <si>
    <t>6507625-132-XL</t>
  </si>
  <si>
    <t>B0D9R5FLS7</t>
  </si>
  <si>
    <t>2701-1377</t>
  </si>
  <si>
    <t>482-000772X</t>
  </si>
  <si>
    <t>BIONIC XTR PLASMA PROTECTION JACKET BLACK RED WHITE XXL</t>
  </si>
  <si>
    <t>6507625-132-XXL</t>
  </si>
  <si>
    <t>B0D9WN415T</t>
  </si>
  <si>
    <t>2704-0715</t>
  </si>
  <si>
    <t>482-00078</t>
  </si>
  <si>
    <t>RK-S KNEE BRACE SLEEVE BLACK RED WHITE TU</t>
  </si>
  <si>
    <t>6700225-132-TU</t>
  </si>
  <si>
    <t>B0D9R5HTD9</t>
  </si>
  <si>
    <t>2701-1383</t>
  </si>
  <si>
    <t>482-00079S</t>
  </si>
  <si>
    <t>A-5 PLASMA CHEST PROTECTOR BLACK RED WHITE XSS</t>
  </si>
  <si>
    <t>6700825-132-XSS</t>
  </si>
  <si>
    <t>B0D9R5S9J4</t>
  </si>
  <si>
    <t>2701-1384</t>
  </si>
  <si>
    <t>482-00079L</t>
  </si>
  <si>
    <t>A-5 PLASMA CHEST PROTECTOR BLACK RED WHITE ML</t>
  </si>
  <si>
    <t>6700825-132-ML</t>
  </si>
  <si>
    <t>B0D9R5WMNN</t>
  </si>
  <si>
    <t>2701-1385</t>
  </si>
  <si>
    <t>482-00079X</t>
  </si>
  <si>
    <t>A-5 PLASMA CHEST PROTECTOR BLACK RED WHITE XLX</t>
  </si>
  <si>
    <t>6700825-132-XLX</t>
  </si>
  <si>
    <t>B0D9R5Z35B</t>
  </si>
  <si>
    <t>0110-8655</t>
  </si>
  <si>
    <t>482-00080XS</t>
  </si>
  <si>
    <t>S-M10 TLD EDITION 25 ECE06/DOT DRK BLUE ORG YLW FLUO RED GLSY XS</t>
  </si>
  <si>
    <t>8300225-7156-XS</t>
  </si>
  <si>
    <t>B0D9R5J13G</t>
  </si>
  <si>
    <t>0110-8656</t>
  </si>
  <si>
    <t>482-00080S</t>
  </si>
  <si>
    <t>S-M10 TLD EDITION 25 ECE06/DOT DRK BLUE ORG YLW FLUO RED GLSY S</t>
  </si>
  <si>
    <t>8300225-7156-S</t>
  </si>
  <si>
    <t>B0D9R5KDDG</t>
  </si>
  <si>
    <t>0110-8658</t>
  </si>
  <si>
    <t>482-00080M</t>
  </si>
  <si>
    <t>S-M10 TLD EDITION 25 ECE06/DOT DRK BLUE ORG YLW FLUO RED GLSY M</t>
  </si>
  <si>
    <t>8300225-7156-M</t>
  </si>
  <si>
    <t>B0D9R7MRD8</t>
  </si>
  <si>
    <t>0110-8659</t>
  </si>
  <si>
    <t>482-00080L</t>
  </si>
  <si>
    <t>S-M10 TLD EDITION 25 ECE06/DOT DRK BLUE ORG YLW FLUO RED GLSY L</t>
  </si>
  <si>
    <t>8300225-7156-L</t>
  </si>
  <si>
    <t>B0D9R5Z358</t>
  </si>
  <si>
    <t>0110-8660</t>
  </si>
  <si>
    <t>482-00080X</t>
  </si>
  <si>
    <t>S-M10 TLD EDITION 25 ECE06/DOT DRK BLUE ORG YLW FLUO RED GLSY XL</t>
  </si>
  <si>
    <t>8300225-7156-XL</t>
  </si>
  <si>
    <t>B0D9R64LYG</t>
  </si>
  <si>
    <t>0110-8661</t>
  </si>
  <si>
    <t>482-000802X</t>
  </si>
  <si>
    <t>S-M10 TLD EDITION 25 ECE06/DOT DRK BLUE ORG YLW FLUO RED GLSY XXL</t>
  </si>
  <si>
    <t>8300225-7156-2XL</t>
  </si>
  <si>
    <t>B0D9R5ZJ2K</t>
  </si>
  <si>
    <t>0110-8649</t>
  </si>
  <si>
    <t>482-00081XS</t>
  </si>
  <si>
    <t>S-M10 DEEGAN MONSTER HELMET ECE06/DOT ORANGE FL PURPLE PINK FLUO GL XS</t>
  </si>
  <si>
    <t>8300425-433-XS</t>
  </si>
  <si>
    <t>B0D9R5VMBP</t>
  </si>
  <si>
    <t>0110-8650</t>
  </si>
  <si>
    <t>482-00081S</t>
  </si>
  <si>
    <t>S-M10 DEEGAN MONSTER HELMET ECE06/DOT ORANGE FL PURPLE PINK FLUO GL S</t>
  </si>
  <si>
    <t>8300425-433-S</t>
  </si>
  <si>
    <t>B0D9R5SH2Q</t>
  </si>
  <si>
    <t>0110-8651</t>
  </si>
  <si>
    <t>482-00081M</t>
  </si>
  <si>
    <t>S-M10 DEEGAN MONSTER HELMET ECE06/DOT ORANGE FL PURPLE PINK FLUO GL M</t>
  </si>
  <si>
    <t>8300425-433-M</t>
  </si>
  <si>
    <t>B0D9R7JRF5</t>
  </si>
  <si>
    <t>0110-8652</t>
  </si>
  <si>
    <t>482-00081L</t>
  </si>
  <si>
    <t>S-M10 DEEGAN MONSTER HELMET ECE06/DOT ORANGE FL PURPLE PINK FLUO GL L</t>
  </si>
  <si>
    <t>8300425-433-L</t>
  </si>
  <si>
    <t>B0D9R6LCV4</t>
  </si>
  <si>
    <t>0110-8653</t>
  </si>
  <si>
    <t>482-00081X</t>
  </si>
  <si>
    <t>S-M10 DEEGAN MONSTER HELMET ECE06/DOT ORANGE FL PURPLE PINK FLUO GL XL</t>
  </si>
  <si>
    <t>8300425-433-XL</t>
  </si>
  <si>
    <t>B0D9R5WTMB</t>
  </si>
  <si>
    <t>0110-8654</t>
  </si>
  <si>
    <t>482-000812X</t>
  </si>
  <si>
    <t>S-M10 DEEGAN MONSTER HELMET ECE06/DOT ORANGE FL PURPLE PINK FLUO GL XXL</t>
  </si>
  <si>
    <t>8300425-433-2XL</t>
  </si>
  <si>
    <t>B0D9WKMH79</t>
  </si>
  <si>
    <t>0111-1632</t>
  </si>
  <si>
    <t>482-00082YS</t>
  </si>
  <si>
    <t>SM3 YOUTH DEEGAN HELMET ECE06/DOT ORANGE FL PURPLE PINK FLUO GL YS</t>
  </si>
  <si>
    <t>8301425-433-YS</t>
  </si>
  <si>
    <t>B0D9WJRF6G</t>
  </si>
  <si>
    <t>0111-1633</t>
  </si>
  <si>
    <t>482-00082YM</t>
  </si>
  <si>
    <t>SM3 YOUTH DEEGAN HELMET ECE06/DOT ORANGE FL PURPLE PINK FLUO GL YM</t>
  </si>
  <si>
    <t>8301425-433-YM</t>
  </si>
  <si>
    <t>B0D9WLSK1Q</t>
  </si>
  <si>
    <t>0111-1634</t>
  </si>
  <si>
    <t>482-00082YL</t>
  </si>
  <si>
    <t>SM3 YOUTH DEEGAN HELMET ECE06/DOT ORANGE FL PURPLE PINK FLUO GL YL</t>
  </si>
  <si>
    <t>8301425-433-YL</t>
  </si>
  <si>
    <t>B0D9WK599J</t>
  </si>
  <si>
    <t>0111-1644</t>
  </si>
  <si>
    <t>482-00083YS</t>
  </si>
  <si>
    <t>SM3 YOUTH FRAY HELMET ECE06/DOT BLACK ORANGE YELLOW FL G YS</t>
  </si>
  <si>
    <t>8301625-1455-YS</t>
  </si>
  <si>
    <t>B0D9WJ5YV4</t>
  </si>
  <si>
    <t>0111-1645</t>
  </si>
  <si>
    <t>482-00083YM</t>
  </si>
  <si>
    <t>SM3 YOUTH FRAY HELMET ECE06/DOT BLACK ORANGE YELLOW FL G YM</t>
  </si>
  <si>
    <t>8301625-1455-YM</t>
  </si>
  <si>
    <t>B0D9WJXD2M</t>
  </si>
  <si>
    <t>0111-1646</t>
  </si>
  <si>
    <t>482-00083YL</t>
  </si>
  <si>
    <t>SM3 YOUTH FRAY HELMET ECE06/DOT BLACK ORANGE YELLOW FL G YL</t>
  </si>
  <si>
    <t>8301625-1455-YL</t>
  </si>
  <si>
    <t>B0D9WKZCCY</t>
  </si>
  <si>
    <t>0111-1647</t>
  </si>
  <si>
    <t>482-00084YS</t>
  </si>
  <si>
    <t>SM3 YOUTH FRAY HELMET ECE06/DOT RED YELLOW FLUO BLACK GLOSSY YS</t>
  </si>
  <si>
    <t>8301625-3051-YS</t>
  </si>
  <si>
    <t>B0D9WKX11P</t>
  </si>
  <si>
    <t>0111-1648</t>
  </si>
  <si>
    <t>482-00084YM</t>
  </si>
  <si>
    <t>SM3 YOUTH FRAY HELMET ECE06/DOT RED YELLOW FLUO BLACK GLOSSY YM</t>
  </si>
  <si>
    <t>8301625-3051-YM</t>
  </si>
  <si>
    <t>B0D9WGMG88</t>
  </si>
  <si>
    <t>0111-1649</t>
  </si>
  <si>
    <t>482-00084YL</t>
  </si>
  <si>
    <t>SM3 YOUTH FRAY HELMET ECE06/DOT RED YELLOW FLUO BLACK GLOSSY YL</t>
  </si>
  <si>
    <t>8301625-3051-YL</t>
  </si>
  <si>
    <t>B0D9WKKNXJ</t>
  </si>
  <si>
    <t>0111-1638</t>
  </si>
  <si>
    <t>482-00085YS</t>
  </si>
  <si>
    <t>SM3 YOUTH RADIUM HELMET ECE06/DOT YELLOW FLUO BLACK BLUE GL YS</t>
  </si>
  <si>
    <t>8301825-5017-YS</t>
  </si>
  <si>
    <t>B0D9WL3C28</t>
  </si>
  <si>
    <t>0111-1639</t>
  </si>
  <si>
    <t>482-00085YM</t>
  </si>
  <si>
    <t>SM3 YOUTH RADIUM HELMET ECE06/DOT YELLOW FLUO BLACK BLUE GL YM</t>
  </si>
  <si>
    <t>8301825-5017-YM</t>
  </si>
  <si>
    <t>B0D9WKDJ66</t>
  </si>
  <si>
    <t>0111-1640</t>
  </si>
  <si>
    <t>482-00085YL</t>
  </si>
  <si>
    <t>SM3 YOUTH RADIUM HELMET ECE06/DOT YELLOW FLUO BLACK BLUE GL YL</t>
  </si>
  <si>
    <t>8301825-5017-YL</t>
  </si>
  <si>
    <t>B0D9WLBH8K</t>
  </si>
  <si>
    <t>0111-1641</t>
  </si>
  <si>
    <t>482-00086YS</t>
  </si>
  <si>
    <t>SM3 YOUTH RADIUM HELMET ECE06/DOT GRAY BLACK YELLOW FL MATT YS</t>
  </si>
  <si>
    <t>8301825-9510-YS</t>
  </si>
  <si>
    <t>B0D9WLM52T</t>
  </si>
  <si>
    <t>0111-1642</t>
  </si>
  <si>
    <t>482-00086YM</t>
  </si>
  <si>
    <t>SM3 YOUTH RADIUM HELMET ECE06/DOT GRAY BLACK YELLOW FL MATT YM</t>
  </si>
  <si>
    <t>8301825-9510-YM</t>
  </si>
  <si>
    <t>B0D9WJVVV8</t>
  </si>
  <si>
    <t>0111-1643</t>
  </si>
  <si>
    <t>482-00086YL</t>
  </si>
  <si>
    <t>SM3 YOUTH RADIUM HELMET ECE06/DOT GRAY BLACK YELLOW FL MATT YL</t>
  </si>
  <si>
    <t>8301825-9510-YL</t>
  </si>
  <si>
    <t>B0D9WLGJ52</t>
  </si>
  <si>
    <t>0111-1635</t>
  </si>
  <si>
    <t>482-00087YS</t>
  </si>
  <si>
    <t>SM3 YOUTH WURX HELMET ECE06/DOT BLACK YELLOW FL BLUE RED GL YS</t>
  </si>
  <si>
    <t>8302025-1574-YS</t>
  </si>
  <si>
    <t>B0D9WJT9QF</t>
  </si>
  <si>
    <t>0111-1636</t>
  </si>
  <si>
    <t>482-00087YM</t>
  </si>
  <si>
    <t>SM3 YOUTH WURX HELMET ECE06/DOT BLACK YELLOW FL BLUE RED GL YM</t>
  </si>
  <si>
    <t>8302025-1574-YM</t>
  </si>
  <si>
    <t>B0D9WKT259</t>
  </si>
  <si>
    <t>0111-1637</t>
  </si>
  <si>
    <t>482-00087YL</t>
  </si>
  <si>
    <t>SM3 YOUTH WURX HELMET ECE06/DOT BLACK YELLOW FL BLUE RED GL YL</t>
  </si>
  <si>
    <t>8302025-1574-YL</t>
  </si>
  <si>
    <t>B0D9WJSLFB</t>
  </si>
  <si>
    <t>0111-1629</t>
  </si>
  <si>
    <t>482-00089YS</t>
  </si>
  <si>
    <t>SM3 YOUTH SOLID HELMET ECE06/DOT BLACK MATT YS</t>
  </si>
  <si>
    <t>8302225-110-YS</t>
  </si>
  <si>
    <t>B0D9WJ71LL</t>
  </si>
  <si>
    <t>0111-1630</t>
  </si>
  <si>
    <t>482-00089YM</t>
  </si>
  <si>
    <t>SM3 YOUTH SOLID HELMET ECE06/DOT BLACK MATT YM</t>
  </si>
  <si>
    <t>8302225-110-YM</t>
  </si>
  <si>
    <t>B0D9WJWWLP</t>
  </si>
  <si>
    <t>0111-1631</t>
  </si>
  <si>
    <t>482-00089YL</t>
  </si>
  <si>
    <t>SM3 YOUTH SOLID HELMET ECE06/DOT BLACK MATT YL</t>
  </si>
  <si>
    <t>8302225-110-YL</t>
  </si>
  <si>
    <t>B0D9WJHVMP</t>
  </si>
  <si>
    <t>SUPERTECH MAKER JERSEY - SILVER BLACK S</t>
  </si>
  <si>
    <t>3760225-191-S</t>
  </si>
  <si>
    <t>B0D9WJ5PRH</t>
  </si>
  <si>
    <t>SUPERTECH MAKER JERSEY - SILVER BLACK M</t>
  </si>
  <si>
    <t>3760225-191-M</t>
  </si>
  <si>
    <t>B0D9WHXS4Z</t>
  </si>
  <si>
    <t>SUPERTECH MAKER JERSEY - SILVER BLACK L</t>
  </si>
  <si>
    <t>3760225-191-L</t>
  </si>
  <si>
    <t>B0D9WHLK6F</t>
  </si>
  <si>
    <t>SUPERTECH MAKER JERSEY - SILVER BLACK XL</t>
  </si>
  <si>
    <t>3760225-191-XL</t>
  </si>
  <si>
    <t>B0D9WHCCYK</t>
  </si>
  <si>
    <t>SUPERTECH MAKER JERSEY - SILVER BLACK XXL</t>
  </si>
  <si>
    <t>3760225-191-2XL</t>
  </si>
  <si>
    <t>B0D9WKZFY2</t>
  </si>
  <si>
    <t>SUPERTECH MAKER PANTS - SILVER BLACK 28</t>
  </si>
  <si>
    <t>3720225-191-28</t>
  </si>
  <si>
    <t>B0D9WJ2MYS</t>
  </si>
  <si>
    <t>SUPERTECH MAKER PANTS - SILVER BLACK 30</t>
  </si>
  <si>
    <t>3720225-191-30</t>
  </si>
  <si>
    <t>B0D9WLXJJG</t>
  </si>
  <si>
    <t>SUPERTECH MAKER PANTS - SILVER BLACK 32</t>
  </si>
  <si>
    <t>3720225-191-32</t>
  </si>
  <si>
    <t>B0D9WHRSNK</t>
  </si>
  <si>
    <t>SUPERTECH MAKER PANTS - SILVER BLACK 34</t>
  </si>
  <si>
    <t>3720225-191-34</t>
  </si>
  <si>
    <t>B0D9WKG9X9</t>
  </si>
  <si>
    <t>SUPERTECH MAKER PANTS - SILVER BLACK 36</t>
  </si>
  <si>
    <t>3720225-191-36</t>
  </si>
  <si>
    <t>B0D9WKBKMG</t>
  </si>
  <si>
    <t>SUPERTECH MAKER PANTS - SILVER BLACK 38</t>
  </si>
  <si>
    <t>3720225-191-38</t>
  </si>
  <si>
    <t>B0D9WK8J3Z</t>
  </si>
  <si>
    <t>SUPERTECH MAKER PANTS - SILVER BLACK 40</t>
  </si>
  <si>
    <t>3720225-191-40</t>
  </si>
  <si>
    <t>B0D9WJKH7P</t>
  </si>
  <si>
    <t>SUPERTECH MAKER JERSEY - BRIGHT RED YELLOW FLUO S</t>
  </si>
  <si>
    <t>3760225-3058-S</t>
  </si>
  <si>
    <t>B0D9WJTCQZ</t>
  </si>
  <si>
    <t>SUPERTECH MAKER JERSEY - BRIGHT RED YELLOW FLUO M</t>
  </si>
  <si>
    <t>3760225-3058-M</t>
  </si>
  <si>
    <t>B0D9WJ71DT</t>
  </si>
  <si>
    <t>SUPERTECH MAKER JERSEY - BRIGHT RED YELLOW FLUO L</t>
  </si>
  <si>
    <t>3760225-3058-L</t>
  </si>
  <si>
    <t>B0D9WKL9T4</t>
  </si>
  <si>
    <t>SUPERTECH MAKER JERSEY - BRIGHT RED YELLOW FLUO XL</t>
  </si>
  <si>
    <t>3760225-3058-XL</t>
  </si>
  <si>
    <t>B0D9WKYJS6</t>
  </si>
  <si>
    <t>SUPERTECH MAKER JERSEY - BRIGHT RED YELLOW FLUO XXL</t>
  </si>
  <si>
    <t>3760225-3058-2XL</t>
  </si>
  <si>
    <t>B0D9WJ23DD</t>
  </si>
  <si>
    <t>SUPERTECH MAKER PANTS - BRIGHT RED YELLOW FLUO 28</t>
  </si>
  <si>
    <t>3720225-3058-28</t>
  </si>
  <si>
    <t>B0D9WKQ38P</t>
  </si>
  <si>
    <t>SUPERTECH MAKER PANTS - BRIGHT RED YELLOW FLUO 30</t>
  </si>
  <si>
    <t>3720225-3058-30</t>
  </si>
  <si>
    <t>B0D9WKGDDZ</t>
  </si>
  <si>
    <t>SUPERTECH MAKER PANTS - BRIGHT RED YELLOW FLUO 32</t>
  </si>
  <si>
    <t>3720225-3058-32</t>
  </si>
  <si>
    <t>B0D9WK2ZRX</t>
  </si>
  <si>
    <t>SUPERTECH MAKER PANTS - BRIGHT RED YELLOW FLUO 34</t>
  </si>
  <si>
    <t>3720225-3058-34</t>
  </si>
  <si>
    <t>B0D9WJR3ZQ</t>
  </si>
  <si>
    <t>SUPERTECH MAKER PANTS - BRIGHT RED YELLOW FLUO 36</t>
  </si>
  <si>
    <t>3720225-3058-36</t>
  </si>
  <si>
    <t>B0D9WJM454</t>
  </si>
  <si>
    <t>SUPERTECH MAKER PANTS - BRIGHT RED YELLOW FLUO 38</t>
  </si>
  <si>
    <t>3720225-3058-38</t>
  </si>
  <si>
    <t>B0D9WJKRJ9</t>
  </si>
  <si>
    <t>SUPERTECH MAKER PANTS - BRIGHT RED YELLOW FLUO 40</t>
  </si>
  <si>
    <t>3720225-3058-40</t>
  </si>
  <si>
    <t>B0D9WJYZ98</t>
  </si>
  <si>
    <t>SUPERTECH LIPAN JERSEY - YELLOW PINK S</t>
  </si>
  <si>
    <t>3760625-516-S</t>
  </si>
  <si>
    <t>B0D9WK2DDH</t>
  </si>
  <si>
    <t>SUPERTECH LIPAN JERSEY - YELLOW PINK M</t>
  </si>
  <si>
    <t>3760625-516-M</t>
  </si>
  <si>
    <t>B0D9WKDJJV</t>
  </si>
  <si>
    <t>SUPERTECH LIPAN JERSEY - YELLOW PINK L</t>
  </si>
  <si>
    <t>3760625-516-L</t>
  </si>
  <si>
    <t>B0D9WKHLNX</t>
  </si>
  <si>
    <t>SUPERTECH LIPAN JERSEY - YELLOW PINK XL</t>
  </si>
  <si>
    <t>3760625-516-XL</t>
  </si>
  <si>
    <t>B0D9WKRY3G</t>
  </si>
  <si>
    <t>SUPERTECH LIPAN JERSEY - YELLOW PINK XXL</t>
  </si>
  <si>
    <t>3760625-516-2XL</t>
  </si>
  <si>
    <t>B0D9WJK98Y</t>
  </si>
  <si>
    <t>SUPERTECH LIPAN PANTS - YELLOW PINK 28</t>
  </si>
  <si>
    <t>3720625-516-28</t>
  </si>
  <si>
    <t>B0D9WJ71DV</t>
  </si>
  <si>
    <t>SUPERTECH LIPAN PANTS - YELLOW PINK 30</t>
  </si>
  <si>
    <t>3720625-516-30</t>
  </si>
  <si>
    <t>B0D9WL12PQ</t>
  </si>
  <si>
    <t>SUPERTECH LIPAN PANTS - YELLOW PINK 32</t>
  </si>
  <si>
    <t>3720625-516-32</t>
  </si>
  <si>
    <t>B0D9WK5TZ3</t>
  </si>
  <si>
    <t>SUPERTECH LIPAN PANTS - YELLOW PINK 34</t>
  </si>
  <si>
    <t>3720625-516-34</t>
  </si>
  <si>
    <t>B0D9WJKWK9</t>
  </si>
  <si>
    <t>SUPERTECH LIPAN PANTS - YELLOW PINK 36</t>
  </si>
  <si>
    <t>3720625-516-36</t>
  </si>
  <si>
    <t>B0D9WK7GPG</t>
  </si>
  <si>
    <t>SUPERTECH LIPAN PANTS - YELLOW PINK 38</t>
  </si>
  <si>
    <t>3720625-516-38</t>
  </si>
  <si>
    <t>B0D9WHKFG9</t>
  </si>
  <si>
    <t>SUPERTECH LIPAN PANTS - YELLOW PINK 40</t>
  </si>
  <si>
    <t>3720625-516-40</t>
  </si>
  <si>
    <t>B0D9WJ9NF9</t>
  </si>
  <si>
    <t>SUPERTECH LIPAN JERSEY - SMOKE BRIGHT RED S</t>
  </si>
  <si>
    <t>3760625-1407-S</t>
  </si>
  <si>
    <t>B0D9WJX21Z</t>
  </si>
  <si>
    <t>SUPERTECH LIPAN JERSEY - SMOKE BRIGHT RED M</t>
  </si>
  <si>
    <t>3760625-1407-M</t>
  </si>
  <si>
    <t>B0D9WLY9SB</t>
  </si>
  <si>
    <t>SUPERTECH LIPAN JERSEY - SMOKE BRIGHT RED L</t>
  </si>
  <si>
    <t>3760625-1407-L</t>
  </si>
  <si>
    <t>B0D9WHQJP4</t>
  </si>
  <si>
    <t>SUPERTECH LIPAN JERSEY - SMOKE BRIGHT RED XL</t>
  </si>
  <si>
    <t>3760625-1407-XL</t>
  </si>
  <si>
    <t>B0D9WLBH24</t>
  </si>
  <si>
    <t>SUPERTECH LIPAN JERSEY - SMOKE BRIGHT RED XXL</t>
  </si>
  <si>
    <t>3760625-1407-2XL</t>
  </si>
  <si>
    <t>B0D9WK1L4Q</t>
  </si>
  <si>
    <t>SUPERTECH LIPAN PANTS - SMOKE BRIGHT RED 28</t>
  </si>
  <si>
    <t>3720625-1407-28</t>
  </si>
  <si>
    <t>B0D9WLCZSB</t>
  </si>
  <si>
    <t>SUPERTECH LIPAN PANTS - SMOKE BRIGHT RED 30</t>
  </si>
  <si>
    <t>3720625-1407-30</t>
  </si>
  <si>
    <t>B0D9WL88LZ</t>
  </si>
  <si>
    <t>SUPERTECH LIPAN PANTS - SMOKE BRIGHT RED 32</t>
  </si>
  <si>
    <t>3720625-1407-32</t>
  </si>
  <si>
    <t>B0D9WG4CL9</t>
  </si>
  <si>
    <t>SUPERTECH LIPAN PANTS - SMOKE BRIGHT RED 34</t>
  </si>
  <si>
    <t>3720625-1407-34</t>
  </si>
  <si>
    <t>B0D9WHR4YW</t>
  </si>
  <si>
    <t>SUPERTECH LIPAN PANTS - SMOKE BRIGHT RED 36</t>
  </si>
  <si>
    <t>3720625-1407-36</t>
  </si>
  <si>
    <t>B0D9WHWLVT</t>
  </si>
  <si>
    <t>SUPERTECH LIPAN PANTS - SMOKE BRIGHT RED 38</t>
  </si>
  <si>
    <t>3720625-1407-38</t>
  </si>
  <si>
    <t>B0D9WKFZ5W</t>
  </si>
  <si>
    <t>SUPERTECH LIPAN PANTS - SMOKE BRIGHT RED 40</t>
  </si>
  <si>
    <t>3720625-1407-40</t>
  </si>
  <si>
    <t>B0D9WKC1DN</t>
  </si>
  <si>
    <t>TECHSTAR MELT JERSEY - BRIGHT RED GRAY S</t>
  </si>
  <si>
    <t>3760325-3046-S</t>
  </si>
  <si>
    <t>B0D9WKY91V</t>
  </si>
  <si>
    <t>TECHSTAR MELT JERSEY - BRIGHT RED GRAY M</t>
  </si>
  <si>
    <t>3760325-3046-M</t>
  </si>
  <si>
    <t>B0D9WK47G3</t>
  </si>
  <si>
    <t>TECHSTAR MELT JERSEY - BRIGHT RED GRAY L</t>
  </si>
  <si>
    <t>3760325-3046-L</t>
  </si>
  <si>
    <t>B0D9WJZ3JD</t>
  </si>
  <si>
    <t>TECHSTAR MELT JERSEY - BRIGHT RED GRAY XL</t>
  </si>
  <si>
    <t>3760325-3046-XL</t>
  </si>
  <si>
    <t>B0D9WJZHY6</t>
  </si>
  <si>
    <t>TECHSTAR MELT JERSEY - BRIGHT RED GRAY XXL</t>
  </si>
  <si>
    <t>3760325-3046-2XL</t>
  </si>
  <si>
    <t>B0D9WKRGMS</t>
  </si>
  <si>
    <t>TECHSTAR MELT PANTS - BRIGHT RED GRAY 28</t>
  </si>
  <si>
    <t>3720325-3046-28</t>
  </si>
  <si>
    <t>B0D9WK1QBW</t>
  </si>
  <si>
    <t>TECHSTAR MELT PANTS - BRIGHT RED GRAY 30</t>
  </si>
  <si>
    <t>3720325-3046-30</t>
  </si>
  <si>
    <t>B0D9WKPH8W</t>
  </si>
  <si>
    <t>TECHSTAR MELT PANTS - BRIGHT RED GRAY 32</t>
  </si>
  <si>
    <t>3720325-3046-32</t>
  </si>
  <si>
    <t>B0D9WLJ1YP</t>
  </si>
  <si>
    <t>TECHSTAR MELT PANTS - BRIGHT RED GRAY 34</t>
  </si>
  <si>
    <t>3720325-3046-34</t>
  </si>
  <si>
    <t>B0D9WL4L9H</t>
  </si>
  <si>
    <t>TECHSTAR MELT PANTS - BRIGHT RED GRAY 36</t>
  </si>
  <si>
    <t>3720325-3046-36</t>
  </si>
  <si>
    <t>B0D9WL2RBD</t>
  </si>
  <si>
    <t>TECHSTAR MELT PANTS - BRIGHT RED GRAY 38</t>
  </si>
  <si>
    <t>3720325-3046-38</t>
  </si>
  <si>
    <t>B0D9WJSC6S</t>
  </si>
  <si>
    <t>TECHSTAR MELT PANTS - BRIGHT RED GRAY 40</t>
  </si>
  <si>
    <t>3720325-3046-40</t>
  </si>
  <si>
    <t>B0D9WHKTBQ</t>
  </si>
  <si>
    <t>TECHSTAR MELT JERSEY - YELLOW FLUO BLUE S</t>
  </si>
  <si>
    <t>3760325-557-S</t>
  </si>
  <si>
    <t>B0D9WHJBC6</t>
  </si>
  <si>
    <t>TECHSTAR MELT JERSEY - YELLOW FLUO BLUE M</t>
  </si>
  <si>
    <t>3760325-557-M</t>
  </si>
  <si>
    <t>B0D9WJWTLL</t>
  </si>
  <si>
    <t>TECHSTAR MELT JERSEY - YELLOW FLUO BLUE L</t>
  </si>
  <si>
    <t>3760325-557-L</t>
  </si>
  <si>
    <t>B0D9WJK7VZ</t>
  </si>
  <si>
    <t>TECHSTAR MELT JERSEY - YELLOW FLUO BLUE XL</t>
  </si>
  <si>
    <t>3760325-557-XL</t>
  </si>
  <si>
    <t>B0D9WJQPC5</t>
  </si>
  <si>
    <t>TECHSTAR MELT JERSEY - YELLOW FLUO BLUE XXL</t>
  </si>
  <si>
    <t>3760325-557-2XL</t>
  </si>
  <si>
    <t>B0D9WKL27F</t>
  </si>
  <si>
    <t>TECHSTAR MELT PANTS - YELLOW FLUO BLUE 28</t>
  </si>
  <si>
    <t>3720325-557-28</t>
  </si>
  <si>
    <t>B0D9WHLK6D</t>
  </si>
  <si>
    <t>TECHSTAR MELT PANTS - YELLOW FLUO BLUE 30</t>
  </si>
  <si>
    <t>3720325-557-30</t>
  </si>
  <si>
    <t>B0D9WKRHR6</t>
  </si>
  <si>
    <t>TECHSTAR MELT PANTS - YELLOW FLUO BLUE 32</t>
  </si>
  <si>
    <t>3720325-557-32</t>
  </si>
  <si>
    <t>B0D9WJR4VM</t>
  </si>
  <si>
    <t>TECHSTAR MELT PANTS - YELLOW FLUO BLUE 34</t>
  </si>
  <si>
    <t>3720325-557-34</t>
  </si>
  <si>
    <t>B0D9WL4MSK</t>
  </si>
  <si>
    <t>TECHSTAR MELT PANTS - YELLOW FLUO BLUE 36</t>
  </si>
  <si>
    <t>3720325-557-36</t>
  </si>
  <si>
    <t>B0D9WJTLRT</t>
  </si>
  <si>
    <t>TECHSTAR MELT PANTS - YELLOW FLUO BLUE 38</t>
  </si>
  <si>
    <t>3720325-557-38</t>
  </si>
  <si>
    <t>B0D9WK66HY</t>
  </si>
  <si>
    <t>TECHSTAR MELT PANTS - YELLOW FLUO BLUE 40</t>
  </si>
  <si>
    <t>3720325-557-40</t>
  </si>
  <si>
    <t>B0D9WL2WDB</t>
  </si>
  <si>
    <t>TECHSTAR DREEM JERSEY - GRAY DARK GRAY S</t>
  </si>
  <si>
    <t>3760725-919-S</t>
  </si>
  <si>
    <t>B0D9WLLRQ1</t>
  </si>
  <si>
    <t>TECHSTAR DREEM JERSEY - GRAY DARK GRAY M</t>
  </si>
  <si>
    <t>3760725-919-M</t>
  </si>
  <si>
    <t>B0D9WKFW79</t>
  </si>
  <si>
    <t>TECHSTAR DREEM JERSEY - GRAY DARK GRAY L</t>
  </si>
  <si>
    <t>3760725-919-L</t>
  </si>
  <si>
    <t>B0D9WK4P46</t>
  </si>
  <si>
    <t>TECHSTAR DREEM JERSEY - GRAY DARK GRAY XL</t>
  </si>
  <si>
    <t>3760725-919-XL</t>
  </si>
  <si>
    <t>B0D9WLBH26</t>
  </si>
  <si>
    <t>TECHSTAR DREEM JERSEY - GRAY DARK GRAY XXL</t>
  </si>
  <si>
    <t>3760725-919-2XL</t>
  </si>
  <si>
    <t>B0D9WKYF2N</t>
  </si>
  <si>
    <t>TECHSTAR DREEM PANTS - GRAY DARK GRAY 28</t>
  </si>
  <si>
    <t>3720725-919-28</t>
  </si>
  <si>
    <t>B0D9WJKH7R</t>
  </si>
  <si>
    <t>TECHSTAR DREEM PANTS - GRAY DARK GRAY 30</t>
  </si>
  <si>
    <t>3720725-919-30</t>
  </si>
  <si>
    <t>B0D9WGB4B5</t>
  </si>
  <si>
    <t>TECHSTAR DREEM PANTS - GRAY DARK GRAY 32</t>
  </si>
  <si>
    <t>3720725-919-32</t>
  </si>
  <si>
    <t>B0D9WKPYC7</t>
  </si>
  <si>
    <t>TECHSTAR DREEM PANTS - GRAY DARK GRAY 34</t>
  </si>
  <si>
    <t>3720725-919-34</t>
  </si>
  <si>
    <t>B0D9WKBV4S</t>
  </si>
  <si>
    <t>TECHSTAR DREEM PANTS - GRAY DARK GRAY 36</t>
  </si>
  <si>
    <t>3720725-919-36</t>
  </si>
  <si>
    <t>B0D9WKY91W</t>
  </si>
  <si>
    <t>TECHSTAR DREEM PANTS - GRAY DARK GRAY 38</t>
  </si>
  <si>
    <t>3720725-919-38</t>
  </si>
  <si>
    <t>B0D9WK9V1Q</t>
  </si>
  <si>
    <t>TECHSTAR DREEM PANTS - GRAY DARK GRAY 40</t>
  </si>
  <si>
    <t>3720725-919-40</t>
  </si>
  <si>
    <t>B0D9WJJ1FL</t>
  </si>
  <si>
    <t>TECHSTAR DREEM JERSEY - BRIGHT RED BLACK S</t>
  </si>
  <si>
    <t>3760725-3031-S</t>
  </si>
  <si>
    <t>B0D9WJXZLF</t>
  </si>
  <si>
    <t>TECHSTAR DREEM JERSEY - BRIGHT RED BLACK M</t>
  </si>
  <si>
    <t>3760725-3031-M</t>
  </si>
  <si>
    <t>B0D9WKC5JV</t>
  </si>
  <si>
    <t>TECHSTAR DREEM JERSEY - BRIGHT RED BLACK L</t>
  </si>
  <si>
    <t>3760725-3031-L</t>
  </si>
  <si>
    <t>B0D9WKT1Y9</t>
  </si>
  <si>
    <t>TECHSTAR DREEM JERSEY - BRIGHT RED BLACK XL</t>
  </si>
  <si>
    <t>3760725-3031-XL</t>
  </si>
  <si>
    <t>B0D9WKP444</t>
  </si>
  <si>
    <t>TECHSTAR DREEM JERSEY - BRIGHT RED BLACK XXL</t>
  </si>
  <si>
    <t>3760725-3031-2XL</t>
  </si>
  <si>
    <t>B0D9WKL27G</t>
  </si>
  <si>
    <t>TECHSTAR DREEM PANTS - BRIGHT RED BLACK 28</t>
  </si>
  <si>
    <t>3720725-3031-28</t>
  </si>
  <si>
    <t>B0D9WK6P2N</t>
  </si>
  <si>
    <t>TECHSTAR DREEM PANTS - BRIGHT RED BLACK 30</t>
  </si>
  <si>
    <t>3720725-3031-30</t>
  </si>
  <si>
    <t>B0D9WKMX7M</t>
  </si>
  <si>
    <t>TECHSTAR DREEM PANTS - BRIGHT RED BLACK 32</t>
  </si>
  <si>
    <t>3720725-3031-32</t>
  </si>
  <si>
    <t>B0D9WJYYQ5</t>
  </si>
  <si>
    <t>TECHSTAR DREEM PANTS - BRIGHT RED BLACK 34</t>
  </si>
  <si>
    <t>3720725-3031-34</t>
  </si>
  <si>
    <t>B0D9WKYF2R</t>
  </si>
  <si>
    <t>TECHSTAR DREEM PANTS - BRIGHT RED BLACK 36</t>
  </si>
  <si>
    <t>3720725-3031-36</t>
  </si>
  <si>
    <t>B0D9WHR4YX</t>
  </si>
  <si>
    <t>TECHSTAR DREEM PANTS - BRIGHT RED BLACK 38</t>
  </si>
  <si>
    <t>3720725-3031-38</t>
  </si>
  <si>
    <t>B0D9WKKB1G</t>
  </si>
  <si>
    <t>TECHSTAR DREEM PANTS - BRIGHT RED BLACK 40</t>
  </si>
  <si>
    <t>3720725-3031-40</t>
  </si>
  <si>
    <t>B0D9WHQ644</t>
  </si>
  <si>
    <t>RACER VEIL JERSEY - BLACK BRIGHT RED S</t>
  </si>
  <si>
    <t>3760425-1303-S</t>
  </si>
  <si>
    <t>B0D9WJJBM8</t>
  </si>
  <si>
    <t>RACER VEIL JERSEY - BLACK BRIGHT RED M</t>
  </si>
  <si>
    <t>3760425-1303-M</t>
  </si>
  <si>
    <t>B0D9WKHF5P</t>
  </si>
  <si>
    <t>RACER VEIL JERSEY - BLACK BRIGHT RED L</t>
  </si>
  <si>
    <t>3760425-1303-L</t>
  </si>
  <si>
    <t>B0D9WJRQQJ</t>
  </si>
  <si>
    <t>RACER VEIL JERSEY - BLACK BRIGHT RED XL</t>
  </si>
  <si>
    <t>3760425-1303-XL</t>
  </si>
  <si>
    <t>B0D9WK2K84</t>
  </si>
  <si>
    <t>RACER VEIL JERSEY - BLACK BRIGHT RED XXL</t>
  </si>
  <si>
    <t>3760425-1303-2XL</t>
  </si>
  <si>
    <t>B0D9WJQJ58</t>
  </si>
  <si>
    <t>RACER VEIL PANTS - BLACK BRIGHT RED 28</t>
  </si>
  <si>
    <t>3720425-1303-28</t>
  </si>
  <si>
    <t>B0D9WHXN39</t>
  </si>
  <si>
    <t>RACER VEIL PANTS - BLACK BRIGHT RED 30</t>
  </si>
  <si>
    <t>3720425-1303-30</t>
  </si>
  <si>
    <t>B0D9WJPVFS</t>
  </si>
  <si>
    <t>RACER VEIL PANTS - BLACK BRIGHT RED 32</t>
  </si>
  <si>
    <t>3720425-1303-32</t>
  </si>
  <si>
    <t>B0D9WHT2P1</t>
  </si>
  <si>
    <t>RACER VEIL PANTS - BLACK BRIGHT RED 34</t>
  </si>
  <si>
    <t>3720425-1303-34</t>
  </si>
  <si>
    <t>B0D9WKW23B</t>
  </si>
  <si>
    <t>RACER VEIL PANTS - BLACK BRIGHT RED 36</t>
  </si>
  <si>
    <t>3720425-1303-36</t>
  </si>
  <si>
    <t>B0D9WL9519</t>
  </si>
  <si>
    <t>RACER VEIL PANTS - BLACK BRIGHT RED 38</t>
  </si>
  <si>
    <t>3720425-1303-38</t>
  </si>
  <si>
    <t>B0D9WGMG2H</t>
  </si>
  <si>
    <t>RACER VEIL PANTS - BLACK BRIGHT RED 40</t>
  </si>
  <si>
    <t>3720425-1303-40</t>
  </si>
  <si>
    <t>B0D9WJX21Y</t>
  </si>
  <si>
    <t>RACER GRAPHITE JERSEY - BLACK GRAY S</t>
  </si>
  <si>
    <t>3760825-106-S</t>
  </si>
  <si>
    <t>B0D9WKKGD1</t>
  </si>
  <si>
    <t>RACER GRAPHITE JERSEY - BLACK GRAY M</t>
  </si>
  <si>
    <t>3760825-106-M</t>
  </si>
  <si>
    <t>B0D9WJRJ7R</t>
  </si>
  <si>
    <t>RACER GRAPHITE JERSEY - BLACK GRAY L</t>
  </si>
  <si>
    <t>3760825-106-L</t>
  </si>
  <si>
    <t>B0D9WFVSC9</t>
  </si>
  <si>
    <t>RACER GRAPHITE JERSEY - BLACK GRAY XL</t>
  </si>
  <si>
    <t>3760825-106-XL</t>
  </si>
  <si>
    <t>B0D9WJN98R</t>
  </si>
  <si>
    <t>RACER GRAPHITE JERSEY - BLACK GRAY XXL</t>
  </si>
  <si>
    <t>3760825-106-2XL</t>
  </si>
  <si>
    <t>B0D9WKNXW9</t>
  </si>
  <si>
    <t>RACER GRAPHITE PANTS - BLACK GRAY 28</t>
  </si>
  <si>
    <t>3720825-106-28</t>
  </si>
  <si>
    <t>B0D9WK6XKM</t>
  </si>
  <si>
    <t>RACER GRAPHITE PANTS - BLACK GRAY 30</t>
  </si>
  <si>
    <t>3720825-106-30</t>
  </si>
  <si>
    <t>B0D9WKYCMT</t>
  </si>
  <si>
    <t>RACER GRAPHITE PANTS - BLACK GRAY 32</t>
  </si>
  <si>
    <t>3720825-106-32</t>
  </si>
  <si>
    <t>B0D9WJLGF8</t>
  </si>
  <si>
    <t>RACER GRAPHITE PANTS - BLACK GRAY 34</t>
  </si>
  <si>
    <t>3720825-106-34</t>
  </si>
  <si>
    <t>B0D9WJQ4W7</t>
  </si>
  <si>
    <t>RACER GRAPHITE PANTS - BLACK GRAY 36</t>
  </si>
  <si>
    <t>3720825-106-36</t>
  </si>
  <si>
    <t>B0D9WLCNDH</t>
  </si>
  <si>
    <t>RACER GRAPHITE PANTS - BLACK GRAY 38</t>
  </si>
  <si>
    <t>3720825-106-38</t>
  </si>
  <si>
    <t>B0D9WJMWCM</t>
  </si>
  <si>
    <t>RACER GRAPHITE PANTS - BLACK GRAY 40</t>
  </si>
  <si>
    <t>3720825-106-40</t>
  </si>
  <si>
    <t>B0D9WKMYM4</t>
  </si>
  <si>
    <t>RACER HOLLOW JERSEY - DARK CAMO YELLOW FLUO S</t>
  </si>
  <si>
    <t>3760925-9178-S</t>
  </si>
  <si>
    <t>B0D9WJRMBP</t>
  </si>
  <si>
    <t>RACER HOLLOW JERSEY - DARK CAMO YELLOW FLUO M</t>
  </si>
  <si>
    <t>3760925-9178-M</t>
  </si>
  <si>
    <t>B0D9WKTB5J</t>
  </si>
  <si>
    <t>RACER HOLLOW JERSEY - DARK CAMO YELLOW FLUO L</t>
  </si>
  <si>
    <t>3760925-9178-L</t>
  </si>
  <si>
    <t>B0D9WJD6T7</t>
  </si>
  <si>
    <t>RACER HOLLOW JERSEY - DARK CAMO YELLOW FLUO XL</t>
  </si>
  <si>
    <t>3760925-9178-XL</t>
  </si>
  <si>
    <t>B0D9WH7DZ8</t>
  </si>
  <si>
    <t>RACER HOLLOW JERSEY - DARK CAMO YELLOW FLUO XXL</t>
  </si>
  <si>
    <t>3760925-9178-2XL</t>
  </si>
  <si>
    <t>B0D9WJYYQ4</t>
  </si>
  <si>
    <t>RACER HOLLOW PANTS - DARK CAMO YELLOW FLUO 28</t>
  </si>
  <si>
    <t>3720925-9178-28</t>
  </si>
  <si>
    <t>B0D9WLZ1S6</t>
  </si>
  <si>
    <t>RACER HOLLOW PANTS - DARK CAMO YELLOW FLUO 30</t>
  </si>
  <si>
    <t>3720925-9178-30</t>
  </si>
  <si>
    <t>B0D9WL6QZJ</t>
  </si>
  <si>
    <t>RACER HOLLOW PANTS - DARK CAMO YELLOW FLUO 32</t>
  </si>
  <si>
    <t>3720925-9178-32</t>
  </si>
  <si>
    <t>B0D9WK5JYG</t>
  </si>
  <si>
    <t>RACER HOLLOW PANTS - DARK CAMO YELLOW FLUO 34</t>
  </si>
  <si>
    <t>3720925-9178-34</t>
  </si>
  <si>
    <t>B0D9WHXKBQ</t>
  </si>
  <si>
    <t>RACER HOLLOW PANTS - DARK CAMO YELLOW FLUO 36</t>
  </si>
  <si>
    <t>3720925-9178-36</t>
  </si>
  <si>
    <t>B0D9WK2K86</t>
  </si>
  <si>
    <t>RACER HOLLOW PANTS - DARK CAMO YELLOW FLUO 38</t>
  </si>
  <si>
    <t>3720925-9178-38</t>
  </si>
  <si>
    <t>B0D9WJWWDJ</t>
  </si>
  <si>
    <t>RACER HOLLOW PANTS - DARK CAMO YELLOW FLUO 40</t>
  </si>
  <si>
    <t>3720925-9178-40</t>
  </si>
  <si>
    <t>B0D9WKGKMZ</t>
  </si>
  <si>
    <t>RACER HOLLOW JERSEY - LIGHT CAMO BROWN S</t>
  </si>
  <si>
    <t>3760925-9182-S</t>
  </si>
  <si>
    <t>B0D9WJZDPD</t>
  </si>
  <si>
    <t>RACER HOLLOW JERSEY - LIGHT CAMO BROWN M</t>
  </si>
  <si>
    <t>3760925-9182-M</t>
  </si>
  <si>
    <t>B0D9WKG8WM</t>
  </si>
  <si>
    <t>RACER HOLLOW JERSEY - LIGHT CAMO BROWN L</t>
  </si>
  <si>
    <t>3760925-9182-L</t>
  </si>
  <si>
    <t>B0D9WKL27H</t>
  </si>
  <si>
    <t>RACER HOLLOW JERSEY - LIGHT CAMO BROWN XL</t>
  </si>
  <si>
    <t>3760925-9182-XL</t>
  </si>
  <si>
    <t>B0D9WKRGMR</t>
  </si>
  <si>
    <t>RACER HOLLOW JERSEY - LIGHT CAMO BROWN XXL</t>
  </si>
  <si>
    <t>3760925-9182-2XL</t>
  </si>
  <si>
    <t>B0D9WJNWPP</t>
  </si>
  <si>
    <t>RACER HOLLOW PANTS - LIGHT CAMO BROWN 28</t>
  </si>
  <si>
    <t>3720925-9182-28</t>
  </si>
  <si>
    <t>B0D9WK5S84</t>
  </si>
  <si>
    <t>RACER HOLLOW PANTS - LIGHT CAMO BROWN 30</t>
  </si>
  <si>
    <t>3720925-9182-30</t>
  </si>
  <si>
    <t>B0D9WK2DDF</t>
  </si>
  <si>
    <t>RACER HOLLOW PANTS - LIGHT CAMO BROWN 32</t>
  </si>
  <si>
    <t>3720925-9182-32</t>
  </si>
  <si>
    <t>B0D9WKX77H</t>
  </si>
  <si>
    <t>RACER HOLLOW PANTS - LIGHT CAMO BROWN 34</t>
  </si>
  <si>
    <t>3720925-9182-34</t>
  </si>
  <si>
    <t>B0D9WJFVWL</t>
  </si>
  <si>
    <t>RACER HOLLOW PANTS - LIGHT CAMO BROWN 36</t>
  </si>
  <si>
    <t>3720925-9182-36</t>
  </si>
  <si>
    <t>B0D9WKBV4T</t>
  </si>
  <si>
    <t>RACER HOLLOW PANTS - LIGHT CAMO BROWN 38</t>
  </si>
  <si>
    <t>3720925-9182-38</t>
  </si>
  <si>
    <t>B0D9WK2Z2P</t>
  </si>
  <si>
    <t>RACER HOLLOW PANTS - LIGHT CAMO BROWN 40</t>
  </si>
  <si>
    <t>3720925-9182-40</t>
  </si>
  <si>
    <t>B0D9WHCG7C</t>
  </si>
  <si>
    <t>FLUID HAUL JERSEY - YELLOW FLUO BLUE S</t>
  </si>
  <si>
    <t>3760525-557-S</t>
  </si>
  <si>
    <t>B0D9WDFVJ7</t>
  </si>
  <si>
    <t>FLUID HAUL JERSEY - YELLOW FLUO BLUE M</t>
  </si>
  <si>
    <t>3760525-557-M</t>
  </si>
  <si>
    <t>B0D9WKW3Z9</t>
  </si>
  <si>
    <t>FLUID HAUL JERSEY - YELLOW FLUO BLUE L</t>
  </si>
  <si>
    <t>3760525-557-L</t>
  </si>
  <si>
    <t>B0D9WKX9WH</t>
  </si>
  <si>
    <t>FLUID HAUL JERSEY - YELLOW FLUO BLUE XL</t>
  </si>
  <si>
    <t>3760525-557-XL</t>
  </si>
  <si>
    <t>B0D9WKK1JY</t>
  </si>
  <si>
    <t>FLUID HAUL JERSEY - YELLOW FLUO BLUE XXL</t>
  </si>
  <si>
    <t>3760525-557-2XL</t>
  </si>
  <si>
    <t>B0D9WHNKD5</t>
  </si>
  <si>
    <t>FLUID HAUL PANTS - YELLOW FLUO BLUE 28</t>
  </si>
  <si>
    <t>3720525-557-28</t>
  </si>
  <si>
    <t>B0D9WJZY3D</t>
  </si>
  <si>
    <t>FLUID HAUL PANTS - YELLOW FLUO BLUE 30</t>
  </si>
  <si>
    <t>3720525-557-30</t>
  </si>
  <si>
    <t>B0D9WJNWPN</t>
  </si>
  <si>
    <t>FLUID HAUL PANTS - YELLOW FLUO BLUE 32</t>
  </si>
  <si>
    <t>3720525-557-32</t>
  </si>
  <si>
    <t>B0D9WK7PV3</t>
  </si>
  <si>
    <t>FLUID HAUL PANTS - YELLOW FLUO BLUE 34</t>
  </si>
  <si>
    <t>3720525-557-34</t>
  </si>
  <si>
    <t>B0D9WK9TKX</t>
  </si>
  <si>
    <t>FLUID HAUL PANTS - YELLOW FLUO BLUE 36</t>
  </si>
  <si>
    <t>3720525-557-36</t>
  </si>
  <si>
    <t>B0D9WKVNXB</t>
  </si>
  <si>
    <t>FLUID HAUL PANTS - YELLOW FLUO BLUE 38</t>
  </si>
  <si>
    <t>3720525-557-38</t>
  </si>
  <si>
    <t>B0D9WK1SDW</t>
  </si>
  <si>
    <t>FLUID HAUL PANTS - YELLOW FLUO BLUE 40</t>
  </si>
  <si>
    <t>3720525-557-40</t>
  </si>
  <si>
    <t>B0D9WK26L5</t>
  </si>
  <si>
    <t>FLUID HAUL JERSEY - BRIGHT RED BLACK S</t>
  </si>
  <si>
    <t>3760525-3031-S</t>
  </si>
  <si>
    <t>B0D9WJJWM4</t>
  </si>
  <si>
    <t>FLUID HAUL JERSEY - BRIGHT RED BLACK M</t>
  </si>
  <si>
    <t>3760525-3031-M</t>
  </si>
  <si>
    <t>B0D9WJZY3C</t>
  </si>
  <si>
    <t>FLUID HAUL JERSEY - BRIGHT RED BLACK L</t>
  </si>
  <si>
    <t>3760525-3031-L</t>
  </si>
  <si>
    <t>B0D9WK71HQ</t>
  </si>
  <si>
    <t>FLUID HAUL JERSEY - BRIGHT RED BLACK XL</t>
  </si>
  <si>
    <t>3760525-3031-XL</t>
  </si>
  <si>
    <t>B0D9WJMBLB</t>
  </si>
  <si>
    <t>FLUID HAUL JERSEY - BRIGHT RED BLACK XXL</t>
  </si>
  <si>
    <t>3760525-3031-2XL</t>
  </si>
  <si>
    <t>B0D9WKH84V</t>
  </si>
  <si>
    <t>FLUID HAUL PANTS - BRIGHT RED BLACK 28</t>
  </si>
  <si>
    <t>3720525-3031-28</t>
  </si>
  <si>
    <t>B0D9WK232N</t>
  </si>
  <si>
    <t>FLUID HAUL PANTS - BRIGHT RED BLACK 30</t>
  </si>
  <si>
    <t>3720525-3031-30</t>
  </si>
  <si>
    <t>B0D9WJF6Y6</t>
  </si>
  <si>
    <t>FLUID HAUL PANTS - BRIGHT RED BLACK 32</t>
  </si>
  <si>
    <t>3720525-3031-32</t>
  </si>
  <si>
    <t>B0D9WG5MMB</t>
  </si>
  <si>
    <t>FLUID HAUL PANTS - BRIGHT RED BLACK 34</t>
  </si>
  <si>
    <t>3720525-3031-34</t>
  </si>
  <si>
    <t>B0D9WK6NJX</t>
  </si>
  <si>
    <t>FLUID HAUL PANTS - BRIGHT RED BLACK 36</t>
  </si>
  <si>
    <t>3720525-3031-36</t>
  </si>
  <si>
    <t>B0D9WFVSCC</t>
  </si>
  <si>
    <t>FLUID HAUL PANTS - BRIGHT RED BLACK 38</t>
  </si>
  <si>
    <t>3720525-3031-38</t>
  </si>
  <si>
    <t>B0D9WJZSV4</t>
  </si>
  <si>
    <t>FLUID HAUL PANTS - BRIGHT RED BLACK 40</t>
  </si>
  <si>
    <t>3720525-3031-40</t>
  </si>
  <si>
    <t>B0D9WK9FWN</t>
  </si>
  <si>
    <t>FLUID WURX JERSEY - MULTICOLOR S</t>
  </si>
  <si>
    <t>3761025-9230-S</t>
  </si>
  <si>
    <t>B0D9WHQ3R3</t>
  </si>
  <si>
    <t>FLUID WURX JERSEY - MULTICOLOR M</t>
  </si>
  <si>
    <t>3761025-9230-M</t>
  </si>
  <si>
    <t>B0D9WJRQQH</t>
  </si>
  <si>
    <t>FLUID WURX JERSEY - MULTICOLOR L</t>
  </si>
  <si>
    <t>3761025-9230-L</t>
  </si>
  <si>
    <t>B0D9WKCBX3</t>
  </si>
  <si>
    <t>FLUID WURX JERSEY - MULTICOLOR XL</t>
  </si>
  <si>
    <t>3761025-9230-XL</t>
  </si>
  <si>
    <t>B0D9WK7LMY</t>
  </si>
  <si>
    <t>FLUID WURX JERSEY - MULTICOLOR XXL</t>
  </si>
  <si>
    <t>3761025-9230-2XL</t>
  </si>
  <si>
    <t>B0D9WK6V9Y</t>
  </si>
  <si>
    <t>FLUID WURX PANTS - MULTICOLOR 28</t>
  </si>
  <si>
    <t>3721025-9230-28</t>
  </si>
  <si>
    <t>B0D9WKHGS5</t>
  </si>
  <si>
    <t>FLUID WURX PANTS - MULTICOLOR 30</t>
  </si>
  <si>
    <t>3721025-9230-30</t>
  </si>
  <si>
    <t>B0D9WLJ516</t>
  </si>
  <si>
    <t>FLUID WURX PANTS - MULTICOLOR 32</t>
  </si>
  <si>
    <t>3721025-9230-32</t>
  </si>
  <si>
    <t>B0D9WLVPWN</t>
  </si>
  <si>
    <t>FLUID WURX PANTS - MULTICOLOR 34</t>
  </si>
  <si>
    <t>3721025-9230-34</t>
  </si>
  <si>
    <t>B0D9WJMNBK</t>
  </si>
  <si>
    <t>FLUID WURX PANTS - MULTICOLOR 36</t>
  </si>
  <si>
    <t>3721025-9230-36</t>
  </si>
  <si>
    <t>B0D9WKKVQ7</t>
  </si>
  <si>
    <t>FLUID WURX PANTS - MULTICOLOR 38</t>
  </si>
  <si>
    <t>3721025-9230-38</t>
  </si>
  <si>
    <t>B0D9WK84BC</t>
  </si>
  <si>
    <t>FLUID WURX PANTS - MULTICOLOR 40</t>
  </si>
  <si>
    <t>3721025-9230-40</t>
  </si>
  <si>
    <t>B0D9WKSJPD</t>
  </si>
  <si>
    <t>YOUTH RACER MELT JERSEY - ORANGE BLUE S</t>
  </si>
  <si>
    <t>3770125-469-S</t>
  </si>
  <si>
    <t>B0D9WHD125</t>
  </si>
  <si>
    <t>YOUTH RACER MELT JERSEY - ORANGE BLUE M</t>
  </si>
  <si>
    <t>3770125-469-M</t>
  </si>
  <si>
    <t>B0D9WKCD6P</t>
  </si>
  <si>
    <t>YOUTH RACER MELT JERSEY - ORANGE BLUE L</t>
  </si>
  <si>
    <t>3770125-469-L</t>
  </si>
  <si>
    <t>B0D9WL25YH</t>
  </si>
  <si>
    <t>YOUTH RACER MELT JERSEY - ORANGE BLUE XL</t>
  </si>
  <si>
    <t>3770125-469-XL</t>
  </si>
  <si>
    <t>B0D9WHM921</t>
  </si>
  <si>
    <t>YOUTH RACER MELT PANTS - ORANGE BLUE 22</t>
  </si>
  <si>
    <t>3740125-469-22</t>
  </si>
  <si>
    <t>B0D9WHC9MQ</t>
  </si>
  <si>
    <t>YOUTH RACER MELT PANTS - ORANGE BLUE 24</t>
  </si>
  <si>
    <t>3740125-469-24</t>
  </si>
  <si>
    <t>B0D9WH5GC7</t>
  </si>
  <si>
    <t>YOUTH RACER MELT PANTS - ORANGE BLUE 26</t>
  </si>
  <si>
    <t>3740125-469-26</t>
  </si>
  <si>
    <t>B0D9WL3HB9</t>
  </si>
  <si>
    <t>YOUTH RACER MELT PANTS - ORANGE BLUE 28</t>
  </si>
  <si>
    <t>3740125-469-28</t>
  </si>
  <si>
    <t>B0D9WKC2R1</t>
  </si>
  <si>
    <t>YOUTH RACER MELT JERSEY - BRIGHT RED GRAY S</t>
  </si>
  <si>
    <t>3770125-3046-S</t>
  </si>
  <si>
    <t>B0D9WK5R8F</t>
  </si>
  <si>
    <t>YOUTH RACER MELT JERSEY - BRIGHT RED GRAY M</t>
  </si>
  <si>
    <t>3770125-3046-M</t>
  </si>
  <si>
    <t>B0D9WJXJ8F</t>
  </si>
  <si>
    <t>YOUTH RACER MELT JERSEY - BRIGHT RED GRAY L</t>
  </si>
  <si>
    <t>3770125-3046-L</t>
  </si>
  <si>
    <t>B0D9WK3J7Q</t>
  </si>
  <si>
    <t>YOUTH RACER MELT JERSEY - BRIGHT RED GRAY XL</t>
  </si>
  <si>
    <t>3770125-3046-XL</t>
  </si>
  <si>
    <t>B0D9WJHY22</t>
  </si>
  <si>
    <t>YOUTH RACER MELT PANTS - BRIGHT RED GRAY 22</t>
  </si>
  <si>
    <t>3740125-3046-22</t>
  </si>
  <si>
    <t>B0D9WH3Z4Y</t>
  </si>
  <si>
    <t>YOUTH RACER MELT PANTS - BRIGHT RED GRAY 24</t>
  </si>
  <si>
    <t>3740125-3046-24</t>
  </si>
  <si>
    <t>B0D9WKF2C6</t>
  </si>
  <si>
    <t>YOUTH RACER MELT PANTS - BRIGHT RED GRAY 26</t>
  </si>
  <si>
    <t>3740125-3046-26</t>
  </si>
  <si>
    <t>B0D9WJFZY2</t>
  </si>
  <si>
    <t>YOUTH RACER MELT PANTS - BRIGHT RED GRAY 28</t>
  </si>
  <si>
    <t>3740125-3046-28</t>
  </si>
  <si>
    <t>B0D9WKZ4RN</t>
  </si>
  <si>
    <t>YOUTH RACER VEIL JERSEY - YELLOW FLUO BLUE S</t>
  </si>
  <si>
    <t>3770425-557-S</t>
  </si>
  <si>
    <t>B0D9WFVSCB</t>
  </si>
  <si>
    <t>YOUTH RACER VEIL JERSEY - YELLOW FLUO BLUE M</t>
  </si>
  <si>
    <t>3770425-557-M</t>
  </si>
  <si>
    <t>B0D9WJKH7T</t>
  </si>
  <si>
    <t>YOUTH RACER VEIL JERSEY - YELLOW FLUO BLUE L</t>
  </si>
  <si>
    <t>3770425-557-L</t>
  </si>
  <si>
    <t>B0D9WJLZPP</t>
  </si>
  <si>
    <t>YOUTH RACER VEIL JERSEY - YELLOW FLUO BLUE XL</t>
  </si>
  <si>
    <t>3770425-557-XL</t>
  </si>
  <si>
    <t>B0D9WKYHHH</t>
  </si>
  <si>
    <t>YOUTH RACER VEIL PANTS - YELLOW FLUO BLUE 22</t>
  </si>
  <si>
    <t>3740425-557-22</t>
  </si>
  <si>
    <t>B0D9WKWHWY</t>
  </si>
  <si>
    <t>YOUTH RACER VEIL PANTS - YELLOW FLUO BLUE 24</t>
  </si>
  <si>
    <t>3740425-557-24</t>
  </si>
  <si>
    <t>B0D9WKG8WL</t>
  </si>
  <si>
    <t>YOUTH RACER VEIL PANTS - YELLOW FLUO BLUE 26</t>
  </si>
  <si>
    <t>3740425-557-26</t>
  </si>
  <si>
    <t>B0D9WGKXQT</t>
  </si>
  <si>
    <t>YOUTH RACER VEIL PANTS - YELLOW FLUO BLUE 28</t>
  </si>
  <si>
    <t>3740425-557-28</t>
  </si>
  <si>
    <t>B0D9WJVXT7</t>
  </si>
  <si>
    <t>YOUTH RACER WURX JERSEY - MULTICOLOR WHITE S</t>
  </si>
  <si>
    <t>3770225-9229-S</t>
  </si>
  <si>
    <t>B0D9WKPH8V</t>
  </si>
  <si>
    <t>YOUTH RACER WURX JERSEY - MULTICOLOR WHITE M</t>
  </si>
  <si>
    <t>3770225-9229-M</t>
  </si>
  <si>
    <t>B0D9WLFHQR</t>
  </si>
  <si>
    <t>YOUTH RACER WURX JERSEY - MULTICOLOR WHITE L</t>
  </si>
  <si>
    <t>3770225-9229-L</t>
  </si>
  <si>
    <t>B0D9WHD124</t>
  </si>
  <si>
    <t>YOUTH RACER WURX JERSEY - MULTICOLOR WHITE XL</t>
  </si>
  <si>
    <t>3770225-9229-XL</t>
  </si>
  <si>
    <t>B0D9WKWMKH</t>
  </si>
  <si>
    <t>YOUTH RACER WURX PANTS - MULTICOLOR WHITE 22</t>
  </si>
  <si>
    <t>3740225-9229-22</t>
  </si>
  <si>
    <t>B0D9WJNVHC</t>
  </si>
  <si>
    <t>YOUTH RACER WURX PANTS - MULTICOLOR WHITE 24</t>
  </si>
  <si>
    <t>3740225-9229-24</t>
  </si>
  <si>
    <t>B0D9WKGXRF</t>
  </si>
  <si>
    <t>YOUTH RACER WURX PANTS - MULTICOLOR WHITE 26</t>
  </si>
  <si>
    <t>3740225-9229-26</t>
  </si>
  <si>
    <t>B0D9WLYZTC</t>
  </si>
  <si>
    <t>YOUTH RACER WURX PANTS - MULTICOLOR WHITE 28</t>
  </si>
  <si>
    <t>3740225-9229-28</t>
  </si>
  <si>
    <t>B0D9WJJBM7</t>
  </si>
  <si>
    <t>KIDS RACER VEIL JERSEY - GRAY YELLOW FLUO XXS</t>
  </si>
  <si>
    <t>3730125-9157-2XS</t>
  </si>
  <si>
    <t>B0D9WL2NMQ</t>
  </si>
  <si>
    <t>KIDS RACER VEIL JERSEY - GRAY YELLOW FLUO XS</t>
  </si>
  <si>
    <t>3730125-9157-XS</t>
  </si>
  <si>
    <t>B0D9WJW382</t>
  </si>
  <si>
    <t>KIDS RACER VEIL PANTS - GRAY YELLOW FLUO 18</t>
  </si>
  <si>
    <t>3710125-9157-18</t>
  </si>
  <si>
    <t>B0D9WKHGS6</t>
  </si>
  <si>
    <t>KIDS RACER VEIL PANTS - GRAY YELLOW FLUO 20</t>
  </si>
  <si>
    <t>3710125-9157-20</t>
  </si>
  <si>
    <t>B0D9WK5B3S</t>
  </si>
  <si>
    <t>KIDS RACER VEIL JERSEY - BLACK BRIGHT RED XXS</t>
  </si>
  <si>
    <t>3730125-1303-2XS</t>
  </si>
  <si>
    <t>B0D9WKGN1B</t>
  </si>
  <si>
    <t>KIDS RACER VEIL JERSEY - BLACK BRIGHT RED XS</t>
  </si>
  <si>
    <t>3730125-1303-XS</t>
  </si>
  <si>
    <t>B0D9WJKH7Q</t>
  </si>
  <si>
    <t>KIDS RACER VEIL PANTS - BLACK BRIGHT RED 18</t>
  </si>
  <si>
    <t>3710125-1303-18</t>
  </si>
  <si>
    <t>B0D9WH2GJV</t>
  </si>
  <si>
    <t>KIDS RACER VEIL PANTS - BLACK BRIGHT RED 20</t>
  </si>
  <si>
    <t>3710125-1303-20</t>
  </si>
  <si>
    <t>B0D9WHVG3Q</t>
  </si>
  <si>
    <t>STELLA TECHSTAR MELT JERSEY - BLUSH BLACK XS</t>
  </si>
  <si>
    <t>3780225-329-XS</t>
  </si>
  <si>
    <t>B0D9WKFQTJ</t>
  </si>
  <si>
    <t>STELLA TECHSTAR MELT JERSEY - BLUSH BLACK S</t>
  </si>
  <si>
    <t>3780225-329-S</t>
  </si>
  <si>
    <t>B0D9WJHVMQ</t>
  </si>
  <si>
    <t>STELLA TECHSTAR MELT JERSEY - BLUSH BLACK M</t>
  </si>
  <si>
    <t>3780225-329-M</t>
  </si>
  <si>
    <t>B0D9WG4CL8</t>
  </si>
  <si>
    <t>STELLA TECHSTAR MELT JERSEY - BLUSH BLACK L</t>
  </si>
  <si>
    <t>3780225-329-L</t>
  </si>
  <si>
    <t>B0D9WK7P8F</t>
  </si>
  <si>
    <t>STELLA TECHSTAR MELT JERSEY - BLUSH BLACK XL</t>
  </si>
  <si>
    <t>3780225-329-XL</t>
  </si>
  <si>
    <t>B0D9WLS2W1</t>
  </si>
  <si>
    <t>STELLA TECHSTAR MELT PANTS - BLUSH BLACK 26</t>
  </si>
  <si>
    <t>3750225-329-26</t>
  </si>
  <si>
    <t>B0D9WKPYC6</t>
  </si>
  <si>
    <t>STELLA TECHSTAR MELT PANTS - BLUSH BLACK 28</t>
  </si>
  <si>
    <t>3750225-329-28</t>
  </si>
  <si>
    <t>B0D9WHQ8XM</t>
  </si>
  <si>
    <t>STELLA TECHSTAR MELT PANTS - BLUSH BLACK 30</t>
  </si>
  <si>
    <t>3750225-329-30</t>
  </si>
  <si>
    <t>B0D9WKRHR9</t>
  </si>
  <si>
    <t>STELLA TECHSTAR MELT PANTS - BLUSH BLACK 32</t>
  </si>
  <si>
    <t>3750225-329-32</t>
  </si>
  <si>
    <t>B0D9WJ5PRJ</t>
  </si>
  <si>
    <t>STELLA TECHSTAR MELT PANTS - BLUSH BLACK 34</t>
  </si>
  <si>
    <t>3750225-329-34</t>
  </si>
  <si>
    <t>B0D9WJQJ57</t>
  </si>
  <si>
    <t>STELLA FLUID WURX JERSEY - MULTICOLOR WHITE XS</t>
  </si>
  <si>
    <t>3780125-9229-XS</t>
  </si>
  <si>
    <t>B0D9WLVPWP</t>
  </si>
  <si>
    <t>STELLA FLUID WURX JERSEY - MULTICOLOR WHITE S</t>
  </si>
  <si>
    <t>3780125-9229-S</t>
  </si>
  <si>
    <t>B0D9WHL1GZ</t>
  </si>
  <si>
    <t>STELLA FLUID WURX JERSEY - MULTICOLOR WHITE M</t>
  </si>
  <si>
    <t>3780125-9229-M</t>
  </si>
  <si>
    <t>B0D9WK3P14</t>
  </si>
  <si>
    <t>STELLA FLUID WURX JERSEY - MULTICOLOR WHITE L</t>
  </si>
  <si>
    <t>3780125-9229-L</t>
  </si>
  <si>
    <t>B0D9WKRKXC</t>
  </si>
  <si>
    <t>STELLA FLUID WURX JERSEY - MULTICOLOR WHITE XL</t>
  </si>
  <si>
    <t>3780125-9229-XL</t>
  </si>
  <si>
    <t>B0D9WKH84X</t>
  </si>
  <si>
    <t>STELLA FLUID WURX PANTS - MULTICOLOR WHITE 26</t>
  </si>
  <si>
    <t>3750125-9229-26</t>
  </si>
  <si>
    <t>B0D9WK2DSG</t>
  </si>
  <si>
    <t>STELLA FLUID WURX PANTS - MULTICOLOR WHITE 28</t>
  </si>
  <si>
    <t>3750125-9229-28</t>
  </si>
  <si>
    <t>B0D9WHXDXM</t>
  </si>
  <si>
    <t>STELLA FLUID WURX PANTS - MULTICOLOR WHITE 30</t>
  </si>
  <si>
    <t>3750125-9229-30</t>
  </si>
  <si>
    <t>B0D9WJKCQ4</t>
  </si>
  <si>
    <t>STELLA FLUID WURX PANTS - MULTICOLOR WHITE 32</t>
  </si>
  <si>
    <t>3750125-9229-32</t>
  </si>
  <si>
    <t>B0D9WHXPZF</t>
  </si>
  <si>
    <t>STELLA FLUID WURX PANTS - MULTICOLOR WHITE 34</t>
  </si>
  <si>
    <t>3750125-9229-34</t>
  </si>
  <si>
    <t>YOUTH RADAR GLOVES - BLUE BLACK 3XS</t>
  </si>
  <si>
    <t>3541824-713-3XS</t>
  </si>
  <si>
    <t>YOUTH RADAR GLOVES - DARK CAMO 3XS</t>
  </si>
  <si>
    <t>3541824-9148-3XS</t>
  </si>
  <si>
    <t>B0DD94S3M7</t>
  </si>
  <si>
    <t>2601-3767</t>
  </si>
  <si>
    <t>SPTCH CORP GGLS BLK GREY CLR</t>
  </si>
  <si>
    <t>5100125-1507-OS</t>
  </si>
  <si>
    <t>B0DDYZHJ8H</t>
  </si>
  <si>
    <t>2601-3761</t>
  </si>
  <si>
    <t>SPTCH CORP GGL BK GR MRRR SLVR</t>
  </si>
  <si>
    <t>5100325-1513-OS</t>
  </si>
  <si>
    <t>B0DDZ3HMRJ</t>
  </si>
  <si>
    <t>2601-3763</t>
  </si>
  <si>
    <t>SPTCH CORP GGL WH GLD MIR GLD</t>
  </si>
  <si>
    <t>5100325-2044-OS</t>
  </si>
  <si>
    <t>B0DDZ1WDRV</t>
  </si>
  <si>
    <t>2601-3764</t>
  </si>
  <si>
    <t>SPTCH CORP GGL RED BL MIR BLUE</t>
  </si>
  <si>
    <t>5100325-3055-OS</t>
  </si>
  <si>
    <t>B0DDZFW9L7</t>
  </si>
  <si>
    <t>2601-3765</t>
  </si>
  <si>
    <t>SPTCH CORP GGL YLW PNK MIR RED</t>
  </si>
  <si>
    <t>5100325-5023-OS</t>
  </si>
  <si>
    <t>B0DDZ2FL5R</t>
  </si>
  <si>
    <t>2601-3762</t>
  </si>
  <si>
    <t>SPTCH CORP GGLS BK GR CLR R-OFF</t>
  </si>
  <si>
    <t>5100425-1518-OS</t>
  </si>
  <si>
    <t>B0DDZB41RF</t>
  </si>
  <si>
    <t>2601-3766</t>
  </si>
  <si>
    <t>SPTCH STREAM GGLS BLUE MIR BLUE</t>
  </si>
  <si>
    <t>5100625-7271-OS</t>
  </si>
  <si>
    <t>B0DDZ1WWF7</t>
  </si>
  <si>
    <t>2601-3770</t>
  </si>
  <si>
    <t>VISION 8 CORP GGGL BLACK CLEAR</t>
  </si>
  <si>
    <t>5100825-1425-OS</t>
  </si>
  <si>
    <t>B0DDZFRKNV</t>
  </si>
  <si>
    <t>2601-3769</t>
  </si>
  <si>
    <t>VISION 8 CORP GGGL BLK CL R-OFF</t>
  </si>
  <si>
    <t>5101125-1529-OS</t>
  </si>
  <si>
    <t>B0DDZ8G5RP</t>
  </si>
  <si>
    <t>2601-3774</t>
  </si>
  <si>
    <t>VISION 8 WORDMK GGGL BL ORG MIR RED</t>
  </si>
  <si>
    <t>5101325-7303-OS</t>
  </si>
  <si>
    <t>B0DDYWW411</t>
  </si>
  <si>
    <t>2601-3768</t>
  </si>
  <si>
    <t>VISION 8 CORP GGGL BLK MIRROR RED</t>
  </si>
  <si>
    <t>5101625-1446-OS</t>
  </si>
  <si>
    <t>B0DDZ3S4PJ</t>
  </si>
  <si>
    <t>2601-3771</t>
  </si>
  <si>
    <t>VISION 8 CORP GGGL WHITE MIR SLVR</t>
  </si>
  <si>
    <t>5101625-2055-OS</t>
  </si>
  <si>
    <t>B0DDZ63BT3</t>
  </si>
  <si>
    <t>2601-3772</t>
  </si>
  <si>
    <t>VISION 8 CORP GGGL PINK MIR RED</t>
  </si>
  <si>
    <t>5101625-3083-OS</t>
  </si>
  <si>
    <t>B0DDYS2LMQ</t>
  </si>
  <si>
    <t>2601-3773</t>
  </si>
  <si>
    <t>VISION 8 CORP GGGL YLW PNK MIR RED</t>
  </si>
  <si>
    <t>5101625-5023-OS</t>
  </si>
  <si>
    <t>B0DDZCM46Q</t>
  </si>
  <si>
    <t>2601-3775</t>
  </si>
  <si>
    <t>VISION 5 CORP GGGL BLK MIRR SILVER</t>
  </si>
  <si>
    <t>5101825-1456-OS</t>
  </si>
  <si>
    <t>B0DDZ3T52H</t>
  </si>
  <si>
    <t>2601-3778</t>
  </si>
  <si>
    <t>VISION 5 BLAZE GGGL RED MIRROR GLD</t>
  </si>
  <si>
    <t>5102125-3115-OS</t>
  </si>
  <si>
    <t>B0DDZ2775K</t>
  </si>
  <si>
    <t>2601-3777</t>
  </si>
  <si>
    <t>VISION 5 BLAZE GGGL BLUE MIR BLUE</t>
  </si>
  <si>
    <t>5102125-7271-OS</t>
  </si>
  <si>
    <t>B0DDYVQV4M</t>
  </si>
  <si>
    <t>2601-3780</t>
  </si>
  <si>
    <t>VISION 5 HOLLW GGGL CHR F YW MR SLV</t>
  </si>
  <si>
    <t>5102225-1470-OS</t>
  </si>
  <si>
    <t>B0DDZ5H2LM</t>
  </si>
  <si>
    <t>2601-3779</t>
  </si>
  <si>
    <t>VISION 5 HOLLW GGGL WIND MIRR GLD</t>
  </si>
  <si>
    <t>5102225-7311-OS</t>
  </si>
  <si>
    <t>B0DDZFQCJF</t>
  </si>
  <si>
    <t>2601-3781</t>
  </si>
  <si>
    <t>VISION 5 WORDMK GGGL PNK FL YW MR RD</t>
  </si>
  <si>
    <t>5102425-3085-OS</t>
  </si>
  <si>
    <t>B0DDZ62JVX</t>
  </si>
  <si>
    <t>2601-3782</t>
  </si>
  <si>
    <t>VISION 5 WORDMK GGGL PURPLE MIR BLUE</t>
  </si>
  <si>
    <t>5102425-3116-OS</t>
  </si>
  <si>
    <t>B0DDZ24K79</t>
  </si>
  <si>
    <t>2601-3776</t>
  </si>
  <si>
    <t>VISION 5 CORP GGGL BLK CL R-OFF</t>
  </si>
  <si>
    <t>5102825-1529-OS</t>
  </si>
  <si>
    <t>B0DDYNXLP6</t>
  </si>
  <si>
    <t>2601-3783</t>
  </si>
  <si>
    <t>VISION 3 WRMK GLS BLK MIRR SILVER</t>
  </si>
  <si>
    <t>5103225-1456-OS</t>
  </si>
  <si>
    <t>B0DDYZP6R1</t>
  </si>
  <si>
    <t>2601-3785</t>
  </si>
  <si>
    <t>VISION 3 WRMK GLS RED MIRR SILVER</t>
  </si>
  <si>
    <t>5103225-3094-OS</t>
  </si>
  <si>
    <t>B0DDYWZC83</t>
  </si>
  <si>
    <t>2601-3786</t>
  </si>
  <si>
    <t>VISION 3 WRMK GLS YLW FL MIR SLVR</t>
  </si>
  <si>
    <t>5103225-5299-OS</t>
  </si>
  <si>
    <t>B0DDYWRVVY</t>
  </si>
  <si>
    <t>2601-3787</t>
  </si>
  <si>
    <t>VISION 3 WRMK GLS BL MIRROR SLVR</t>
  </si>
  <si>
    <t>5103225-7266-OS</t>
  </si>
  <si>
    <t>B0DDYYDKTN</t>
  </si>
  <si>
    <t>2601-3784</t>
  </si>
  <si>
    <t>VISION 3 WRMK GLS BLACK CLEAR</t>
  </si>
  <si>
    <t>5103325-1425-OS</t>
  </si>
  <si>
    <t>B0DDYQHJ2G</t>
  </si>
  <si>
    <t>2601-3789</t>
  </si>
  <si>
    <t>VISION YTH CORP GGGL BLACK CLEAR</t>
  </si>
  <si>
    <t>5140125-1425-OS</t>
  </si>
  <si>
    <t>B0DDZ12FG1</t>
  </si>
  <si>
    <t>2601-3788</t>
  </si>
  <si>
    <t>VISION YTH CORP GGGL BLK MIRR SILVER</t>
  </si>
  <si>
    <t>5140225-1456-OS</t>
  </si>
  <si>
    <t>B0DDYSCHYV</t>
  </si>
  <si>
    <t>2601-3790</t>
  </si>
  <si>
    <t>VISION YTH CORP GGGL ORANGE MIRR RED</t>
  </si>
  <si>
    <t>5140225-480-OS</t>
  </si>
  <si>
    <t>B0DDZ1ZWDX</t>
  </si>
  <si>
    <t>2601-3792</t>
  </si>
  <si>
    <t>VISION YTH BLAZE GGL RED MIRR SILVER</t>
  </si>
  <si>
    <t>5140425-3094-OS</t>
  </si>
  <si>
    <t>B0DDZ3NZWS</t>
  </si>
  <si>
    <t>2601-3791</t>
  </si>
  <si>
    <t>VISION YTH BLAZE GGL BLUE MIR BLUE</t>
  </si>
  <si>
    <t>5140425-7271-OS</t>
  </si>
  <si>
    <t>B0DDZFXKXB</t>
  </si>
  <si>
    <t>2602-1132</t>
  </si>
  <si>
    <t>SPTCH CLEAR LS CLEAR</t>
  </si>
  <si>
    <t>9100125-016-OS</t>
  </si>
  <si>
    <t>B0DDZ5KJ3F</t>
  </si>
  <si>
    <t>2602-1133</t>
  </si>
  <si>
    <t>SPTCH CLEAR LS CLEAR YELLOW</t>
  </si>
  <si>
    <t>9100125-5115-OS</t>
  </si>
  <si>
    <t>B0DDYKGW3G</t>
  </si>
  <si>
    <t>2602-1168</t>
  </si>
  <si>
    <t>SPTCH CLEAR LS CLEAR BLUE</t>
  </si>
  <si>
    <t>9100125-7272-OS</t>
  </si>
  <si>
    <t>B0DDZD16W7</t>
  </si>
  <si>
    <t>2602-1134</t>
  </si>
  <si>
    <t>SPTCH CLEAR LS AFTERBURN</t>
  </si>
  <si>
    <t>9100125-8030-OS</t>
  </si>
  <si>
    <t>B0DDZ6NHVL</t>
  </si>
  <si>
    <t>2602-1177</t>
  </si>
  <si>
    <t>SPTCH CLEAR LS LIGHT AFTRBRN</t>
  </si>
  <si>
    <t>9100125-8035-OS</t>
  </si>
  <si>
    <t>B0DDZ24DC8</t>
  </si>
  <si>
    <t>2602-1135</t>
  </si>
  <si>
    <t>SPTCH SMOKE LS DARK SMOKE</t>
  </si>
  <si>
    <t>9100225-006-OS</t>
  </si>
  <si>
    <t>B0DDZ4W39S</t>
  </si>
  <si>
    <t>2602-1130</t>
  </si>
  <si>
    <t>SPTCH MIRROR LS MIRROR RED</t>
  </si>
  <si>
    <t>9100325-3068-OS</t>
  </si>
  <si>
    <t>B0DDZD1617</t>
  </si>
  <si>
    <t>2602-1169</t>
  </si>
  <si>
    <t>SPTCH MIRROR LS MIRROR BLUE</t>
  </si>
  <si>
    <t>9100325-7273-OS</t>
  </si>
  <si>
    <t>B0DDZ6PLQT</t>
  </si>
  <si>
    <t>2602-1129</t>
  </si>
  <si>
    <t>SPTCH MIRROR LS MIRROR SILVER</t>
  </si>
  <si>
    <t>9100325-9240-OS</t>
  </si>
  <si>
    <t>B0DDZ2MWJC</t>
  </si>
  <si>
    <t>2602-1131</t>
  </si>
  <si>
    <t>SPTCH MIRROR LS MIRROR GOLD</t>
  </si>
  <si>
    <t>9100325-9250-OS</t>
  </si>
  <si>
    <t>B0DDYSNCY2</t>
  </si>
  <si>
    <t>2602-1157</t>
  </si>
  <si>
    <t>SPTCH DOUBLE PN LS CLEAR</t>
  </si>
  <si>
    <t>9100425-016-OS</t>
  </si>
  <si>
    <t>B0DDYVXZYQ</t>
  </si>
  <si>
    <t>2602-1172</t>
  </si>
  <si>
    <t>SPTCH DOUBLE PN LS BLUE</t>
  </si>
  <si>
    <t>9100425-70-OS</t>
  </si>
  <si>
    <t>B0DDYSRQQ1</t>
  </si>
  <si>
    <t>2602-1173</t>
  </si>
  <si>
    <t>SPTCH DBLE PANE RF CLEAR</t>
  </si>
  <si>
    <t>9100525-016-OS</t>
  </si>
  <si>
    <t>B0DDZ6SGYJ</t>
  </si>
  <si>
    <t>2602-1141</t>
  </si>
  <si>
    <t>SPTCH ROL OF FIL CLEAR</t>
  </si>
  <si>
    <t>9100625-016-OS</t>
  </si>
  <si>
    <t>B0DDZ29TPB</t>
  </si>
  <si>
    <t>2602-1174</t>
  </si>
  <si>
    <t>SPTCH ROL OF FIL SMOKE</t>
  </si>
  <si>
    <t>9100625-017-OS</t>
  </si>
  <si>
    <t>B0DDZFPJ3Z</t>
  </si>
  <si>
    <t>2602-1163</t>
  </si>
  <si>
    <t>SPTCH ROL OF FIL CLEAR YELLOW</t>
  </si>
  <si>
    <t>9100625-5115-OS</t>
  </si>
  <si>
    <t>B0DDZ831T3</t>
  </si>
  <si>
    <t>2602-1176</t>
  </si>
  <si>
    <t>SPTCH ROL OF FIL CLEAR BLUE</t>
  </si>
  <si>
    <t>9100625-7272-OS</t>
  </si>
  <si>
    <t>B0DDYWKB89</t>
  </si>
  <si>
    <t>2602-1175</t>
  </si>
  <si>
    <t>SPTCH ROL OF FIL AFTERBURN</t>
  </si>
  <si>
    <t>9100625-8030-OS</t>
  </si>
  <si>
    <t>B0DDYWLWTN</t>
  </si>
  <si>
    <t>2602-1136</t>
  </si>
  <si>
    <t>SPTCH LAM TOx28 TRANSP</t>
  </si>
  <si>
    <t>9100725-010-OS</t>
  </si>
  <si>
    <t>B0DDZFPK3G</t>
  </si>
  <si>
    <t>2602-1137</t>
  </si>
  <si>
    <t>SPTCH RAC PR S TOX14 TRANSP</t>
  </si>
  <si>
    <t>9100825-010-OS</t>
  </si>
  <si>
    <t>B0DDYHJVK6</t>
  </si>
  <si>
    <t>2602-1138</t>
  </si>
  <si>
    <t>SPTCH TE OF x20PK TRANSP</t>
  </si>
  <si>
    <t>9100925-010-OS</t>
  </si>
  <si>
    <t>B0DDZD16W4</t>
  </si>
  <si>
    <t>2602-1139</t>
  </si>
  <si>
    <t>SPTCH TE OF x50PK TRANSP</t>
  </si>
  <si>
    <t>9101025-010-OS</t>
  </si>
  <si>
    <t>B0DDZ27C4Q</t>
  </si>
  <si>
    <t>2602-1140</t>
  </si>
  <si>
    <t>SUPERTCH RO K WV TRANSP</t>
  </si>
  <si>
    <t>9101125-010-OS</t>
  </si>
  <si>
    <t>B0DDYXHYZT</t>
  </si>
  <si>
    <t>2602-1144</t>
  </si>
  <si>
    <t>SUPERTECH RO MS 3PK TRANSP</t>
  </si>
  <si>
    <t>9101225-010-OS</t>
  </si>
  <si>
    <t>B0DDZ9HPQC</t>
  </si>
  <si>
    <t>2602-1145</t>
  </si>
  <si>
    <t>WD-VISION RO CH 8PK TRANSP</t>
  </si>
  <si>
    <t>9101325-010-OS</t>
  </si>
  <si>
    <t>B0DDYXZBJP</t>
  </si>
  <si>
    <t>2602-1148</t>
  </si>
  <si>
    <t>VISION 8-5-3 CLR LS CLEAR</t>
  </si>
  <si>
    <t>9101425-016-OS</t>
  </si>
  <si>
    <t>B0DDZ1PW4K</t>
  </si>
  <si>
    <t>2602-1150</t>
  </si>
  <si>
    <t>VISION 8-5-3 SMK LNS MEDIUM SMOKE</t>
  </si>
  <si>
    <t>9101525-018-OS</t>
  </si>
  <si>
    <t>B0DDYSRQPY</t>
  </si>
  <si>
    <t>2602-1149</t>
  </si>
  <si>
    <t>VISION 8-5-3 SMK LNS AFTERBURN</t>
  </si>
  <si>
    <t>9101525-8030-OS</t>
  </si>
  <si>
    <t>B0DDZFFC9H</t>
  </si>
  <si>
    <t>2602-1170</t>
  </si>
  <si>
    <t>VIS 8-5-3 MROR LNS MIRROR RED</t>
  </si>
  <si>
    <t>9101625-3068-OS</t>
  </si>
  <si>
    <t>B0DDZ5K6NJ</t>
  </si>
  <si>
    <t>2602-1171</t>
  </si>
  <si>
    <t>VIS 8-5-3 MROR LNS MIRROR BLUE</t>
  </si>
  <si>
    <t>9101625-7273-OS</t>
  </si>
  <si>
    <t>B0DDZ68FSN</t>
  </si>
  <si>
    <t>2602-1146</t>
  </si>
  <si>
    <t>VIS 8-5-3 MROR LNS MIRROR SILVER</t>
  </si>
  <si>
    <t>9101625-9240-OS</t>
  </si>
  <si>
    <t>B0DDYWJYRX</t>
  </si>
  <si>
    <t>2602-1147</t>
  </si>
  <si>
    <t>VIS 8-5-3 MROR LNS MIRROR GOLD</t>
  </si>
  <si>
    <t>9101625-9250-OS</t>
  </si>
  <si>
    <t>B0DDZ7WMTY</t>
  </si>
  <si>
    <t>2602-1158</t>
  </si>
  <si>
    <t>VIS 8-5-3 DBLE P L CLEAR</t>
  </si>
  <si>
    <t>9101725-016-OS</t>
  </si>
  <si>
    <t>B0DDZFRHCJ</t>
  </si>
  <si>
    <t>2602-1166</t>
  </si>
  <si>
    <t>VIS 8-5-3 DBLE P L SMOKE</t>
  </si>
  <si>
    <t>9101725-017-OS</t>
  </si>
  <si>
    <t>B0DDYQBZVY</t>
  </si>
  <si>
    <t>2602-1164</t>
  </si>
  <si>
    <t>VIS 8-5-3 DBLE P L BLUE</t>
  </si>
  <si>
    <t>9101725-70-OS</t>
  </si>
  <si>
    <t>B0DDZ8DDH4</t>
  </si>
  <si>
    <t>2602-1165</t>
  </si>
  <si>
    <t>VIS 8-5-3 DBLE P L AFTERBURN</t>
  </si>
  <si>
    <t>9101725-8030-OS</t>
  </si>
  <si>
    <t>B0DDYZDKYP</t>
  </si>
  <si>
    <t>2602-1178</t>
  </si>
  <si>
    <t>VISION 8-5-3 R OFF F CLEAR</t>
  </si>
  <si>
    <t>9101825-016-OS</t>
  </si>
  <si>
    <t>B0DDYWMKYD</t>
  </si>
  <si>
    <t>2602-1167</t>
  </si>
  <si>
    <t>VISION 8-5-3 R OFF F SMOKE</t>
  </si>
  <si>
    <t>9101825-017-OS</t>
  </si>
  <si>
    <t>B0DDZ4JYFZ</t>
  </si>
  <si>
    <t>2602-1152</t>
  </si>
  <si>
    <t>VIS 8-5-3 TO x20P TRANSP</t>
  </si>
  <si>
    <t>9101925-010-OS</t>
  </si>
  <si>
    <t>B0DDZ1B3Q8</t>
  </si>
  <si>
    <t>2602-1179</t>
  </si>
  <si>
    <t>VIS 8-5-3 TO X50P TRANSP</t>
  </si>
  <si>
    <t>9102025-010-OS</t>
  </si>
  <si>
    <t>B0DDZ5Y4NS</t>
  </si>
  <si>
    <t>2602-1151</t>
  </si>
  <si>
    <t>VIS 8-5-3 LM TOX28 TRANSP</t>
  </si>
  <si>
    <t>9102225-010-OS</t>
  </si>
  <si>
    <t>B0DDZ5H2LQ</t>
  </si>
  <si>
    <t>2602-1153</t>
  </si>
  <si>
    <t>VISIN 8-5-3 RO MS3PK TRANSP</t>
  </si>
  <si>
    <t>9102825-010-OS</t>
  </si>
  <si>
    <t>B0DDZCMNGS</t>
  </si>
  <si>
    <t>2602-1156</t>
  </si>
  <si>
    <t>VISION YH TO x20P TRANSP</t>
  </si>
  <si>
    <t>9102925-010-OS</t>
  </si>
  <si>
    <t>B0DDYM6ZV1</t>
  </si>
  <si>
    <t>2602-1155</t>
  </si>
  <si>
    <t>VIS YHT CLEAR LS CLEAR</t>
  </si>
  <si>
    <t>9140125-016-OS</t>
  </si>
  <si>
    <t>B0DDYYT536</t>
  </si>
  <si>
    <t>2602-1161</t>
  </si>
  <si>
    <t>VIS YTH MIRROR LS MIRROR RED</t>
  </si>
  <si>
    <t>9140325-3068-OS</t>
  </si>
  <si>
    <t>B0DDZ1CQJR</t>
  </si>
  <si>
    <t>2602-1162</t>
  </si>
  <si>
    <t>VIS YTH MIRROR LS MIRROR BLUE</t>
  </si>
  <si>
    <t>9140325-7273-OS</t>
  </si>
  <si>
    <t>B0DDZ9S4K3</t>
  </si>
  <si>
    <t>2602-1154</t>
  </si>
  <si>
    <t>VIS YTH MIRROR LS MIRROR SILVER</t>
  </si>
  <si>
    <t>9140325-9240-OS</t>
  </si>
  <si>
    <t>B0DDZ25YZZ</t>
  </si>
  <si>
    <t>2602-1142</t>
  </si>
  <si>
    <t>SPTCH GOGGLES STRAP BLK WHITE</t>
  </si>
  <si>
    <t>9400125-12-OS</t>
  </si>
  <si>
    <t>B0DDYZM1WD</t>
  </si>
  <si>
    <t>2602-1143</t>
  </si>
  <si>
    <t>SPTCH GOGGLES STRAP RED WHITE</t>
  </si>
  <si>
    <t>9400125-32-OS</t>
  </si>
  <si>
    <t>B0DDZ6M75F</t>
  </si>
  <si>
    <t>3512-0324</t>
  </si>
  <si>
    <t>SPTH VIS GGL CASE BLACK</t>
  </si>
  <si>
    <t>9500125-10-OS</t>
  </si>
  <si>
    <t>6104524-12-O/S</t>
  </si>
  <si>
    <t>6405017-10</t>
  </si>
  <si>
    <t>25SUT74-10-6</t>
  </si>
  <si>
    <t>25SUT74-10-7</t>
  </si>
  <si>
    <t>25SUT74-10-8</t>
  </si>
  <si>
    <t>25SUT74-10-9</t>
  </si>
  <si>
    <t>25SUT74-10-10</t>
  </si>
  <si>
    <t>25SUT74-10-11</t>
  </si>
  <si>
    <t>25SUT74-10-12</t>
  </si>
  <si>
    <t>25SUT74-10-13</t>
  </si>
  <si>
    <t>25SUT74-10-14</t>
  </si>
  <si>
    <t>25SUT74-10-15</t>
  </si>
  <si>
    <t>25SUT74-10-16</t>
  </si>
  <si>
    <t>25SUT74-12-5</t>
  </si>
  <si>
    <t>25SUT74-12-6</t>
  </si>
  <si>
    <t>25SUT74-12-7</t>
  </si>
  <si>
    <t>25SUT74-12-8</t>
  </si>
  <si>
    <t>25SUT74-12-9</t>
  </si>
  <si>
    <t>25SUT74-12-10</t>
  </si>
  <si>
    <t>25SUT74-12-11</t>
  </si>
  <si>
    <t>25SUT74-12-12</t>
  </si>
  <si>
    <t>25SUT74-12-13</t>
  </si>
  <si>
    <t>25SUT74-12-14</t>
  </si>
  <si>
    <t>25SUT74-12-15</t>
  </si>
  <si>
    <t>25SUT74-12-16</t>
  </si>
  <si>
    <t>25SUT5-10-10</t>
  </si>
  <si>
    <t>25SUT5-10-11</t>
  </si>
  <si>
    <t>25SUT5-10-12</t>
  </si>
  <si>
    <t>25SUT5-10-14</t>
  </si>
  <si>
    <t>25SUT5-10-9</t>
  </si>
  <si>
    <t>25SUT5-10-13</t>
  </si>
  <si>
    <t>25SUT5-10-15</t>
  </si>
  <si>
    <t>25SUT5-10-16</t>
  </si>
  <si>
    <t>25SUT5-10-5</t>
  </si>
  <si>
    <t>25SUT5-10-6</t>
  </si>
  <si>
    <t>25SUT5-10-7</t>
  </si>
  <si>
    <t>25SUT5-10-8</t>
  </si>
  <si>
    <t>3404-1808</t>
  </si>
  <si>
    <t>SMX-6 V3 BOOTS BLACK 36</t>
  </si>
  <si>
    <t>2223025-10-36</t>
  </si>
  <si>
    <t>3404-1809</t>
  </si>
  <si>
    <t>SMX-6 V3 BOOTS BLACK 37</t>
  </si>
  <si>
    <t>2223025-10-37</t>
  </si>
  <si>
    <t>3404-1810</t>
  </si>
  <si>
    <t>SMX-6 V3 BOOTS BLACK 38</t>
  </si>
  <si>
    <t>2223025-10-38</t>
  </si>
  <si>
    <t>3404-1811</t>
  </si>
  <si>
    <t>4121005539</t>
  </si>
  <si>
    <t>SMX-6 V3 BOOTS BLACK 39</t>
  </si>
  <si>
    <t>2223025-10-39</t>
  </si>
  <si>
    <t>3404-1812</t>
  </si>
  <si>
    <t>4121005540</t>
  </si>
  <si>
    <t>SMX-6 V3 BOOTS BLACK 40</t>
  </si>
  <si>
    <t>2223025-10-40</t>
  </si>
  <si>
    <t>3404-1813</t>
  </si>
  <si>
    <t>4121005541</t>
  </si>
  <si>
    <t>SMX-6 V3 BOOTS BLACK 41</t>
  </si>
  <si>
    <t>2223025-10-41</t>
  </si>
  <si>
    <t>3404-1814</t>
  </si>
  <si>
    <t>4121005542</t>
  </si>
  <si>
    <t>SMX-6 V3 BOOTS BLACK 42</t>
  </si>
  <si>
    <t>2223025-10-42</t>
  </si>
  <si>
    <t>3404-1815</t>
  </si>
  <si>
    <t>4121005543</t>
  </si>
  <si>
    <t>SMX-6 V3 BOOTS BLACK 43</t>
  </si>
  <si>
    <t>2223025-10-43</t>
  </si>
  <si>
    <t>3404-1816</t>
  </si>
  <si>
    <t>4121005544</t>
  </si>
  <si>
    <t>SMX-6 V3 BOOTS BLACK 44</t>
  </si>
  <si>
    <t>2223025-10-44</t>
  </si>
  <si>
    <t>3404-1817</t>
  </si>
  <si>
    <t>4121005545</t>
  </si>
  <si>
    <t>SMX-6 V3 BOOTS BLACK 45</t>
  </si>
  <si>
    <t>2223025-10-45</t>
  </si>
  <si>
    <t>3404-1818</t>
  </si>
  <si>
    <t>4121005546</t>
  </si>
  <si>
    <t>SMX-6 V3 BOOTS BLACK 46</t>
  </si>
  <si>
    <t>2223025-10-46</t>
  </si>
  <si>
    <t>3404-1819</t>
  </si>
  <si>
    <t>4121005547</t>
  </si>
  <si>
    <t>SMX-6 V3 BOOTS BLACK 47</t>
  </si>
  <si>
    <t>2223025-10-47</t>
  </si>
  <si>
    <t>3404-1820</t>
  </si>
  <si>
    <t>4121005548</t>
  </si>
  <si>
    <t>SMX-6 V3 BOOTS BLACK 48</t>
  </si>
  <si>
    <t>2223025-10-48</t>
  </si>
  <si>
    <t>3404-1821</t>
  </si>
  <si>
    <t>4121005549</t>
  </si>
  <si>
    <t>SMX-6 V3 BOOTS BLACK 49</t>
  </si>
  <si>
    <t>2223025-10-49</t>
  </si>
  <si>
    <t>3404-1822</t>
  </si>
  <si>
    <t>4121005550</t>
  </si>
  <si>
    <t>SMX-6 V3 BOOTS BLACK 50</t>
  </si>
  <si>
    <t>2223025-10-50</t>
  </si>
  <si>
    <t>4121059137</t>
  </si>
  <si>
    <t>SMX-6 V3 BOOTS BLACK WHITE RED GRAPHIC 37</t>
  </si>
  <si>
    <t>2223025-1406-37</t>
  </si>
  <si>
    <t>4121059138</t>
  </si>
  <si>
    <t>SMX-6 V3 BOOTS BLACK WHITE RED GRAPHIC 38</t>
  </si>
  <si>
    <t>2223025-1406-38</t>
  </si>
  <si>
    <t>4121059139</t>
  </si>
  <si>
    <t>SMX-6 V3 BOOTS BLACK WHITE RED GRAPHIC 39</t>
  </si>
  <si>
    <t>2223025-1406-39</t>
  </si>
  <si>
    <t>3404-1832</t>
  </si>
  <si>
    <t>4121059140</t>
  </si>
  <si>
    <t>SMX-6 V3 BOOTS BLACK WHITE RED GRAPHIC 40</t>
  </si>
  <si>
    <t>2223025-1406-40</t>
  </si>
  <si>
    <t>3404-1833</t>
  </si>
  <si>
    <t>4121059141</t>
  </si>
  <si>
    <t>SMX-6 V3 BOOTS BLACK WHITE RED GRAPHIC 41</t>
  </si>
  <si>
    <t>2223025-1406-41</t>
  </si>
  <si>
    <t>3404-1834</t>
  </si>
  <si>
    <t>4121059142</t>
  </si>
  <si>
    <t>SMX-6 V3 BOOTS BLACK WHITE RED GRAPHIC 42</t>
  </si>
  <si>
    <t>2223025-1406-42</t>
  </si>
  <si>
    <t>3404-1835</t>
  </si>
  <si>
    <t>4121059143</t>
  </si>
  <si>
    <t>SMX-6 V3 BOOTS BLACK WHITE RED GRAPHIC 43</t>
  </si>
  <si>
    <t>2223025-1406-43</t>
  </si>
  <si>
    <t>3404-1836</t>
  </si>
  <si>
    <t>4121059144</t>
  </si>
  <si>
    <t>SMX-6 V3 BOOTS BLACK WHITE RED GRAPHIC 44</t>
  </si>
  <si>
    <t>2223025-1406-44</t>
  </si>
  <si>
    <t>3404-1837</t>
  </si>
  <si>
    <t>4121059145</t>
  </si>
  <si>
    <t>SMX-6 V3 BOOTS BLACK WHITE RED GRAPHIC 45</t>
  </si>
  <si>
    <t>2223025-1406-45</t>
  </si>
  <si>
    <t>3404-1838</t>
  </si>
  <si>
    <t>4121059146</t>
  </si>
  <si>
    <t>SMX-6 V3 BOOTS BLACK WHITE RED GRAPHIC 46</t>
  </si>
  <si>
    <t>2223025-1406-46</t>
  </si>
  <si>
    <t>3404-1839</t>
  </si>
  <si>
    <t>4121059147</t>
  </si>
  <si>
    <t>SMX-6 V3 BOOTS BLACK WHITE RED GRAPHIC 47</t>
  </si>
  <si>
    <t>2223025-1406-47</t>
  </si>
  <si>
    <t>3404-1840</t>
  </si>
  <si>
    <t>4121059148</t>
  </si>
  <si>
    <t>SMX-6 V3 BOOTS BLACK WHITE RED GRAPHIC 48</t>
  </si>
  <si>
    <t>2223025-1406-48</t>
  </si>
  <si>
    <t>4121059149</t>
  </si>
  <si>
    <t>SMX-6 V3 BOOTS BLACK WHITE RED GRAPHIC 49</t>
  </si>
  <si>
    <t>2223025-1406-49</t>
  </si>
  <si>
    <t>4121059150</t>
  </si>
  <si>
    <t>SMX-6 V3 BOOTS BLACK WHITE RED GRAPHIC 50</t>
  </si>
  <si>
    <t>2223025-1406-50</t>
  </si>
  <si>
    <t>4121005739</t>
  </si>
  <si>
    <t>SMX-6 V3 BOOTS BLACK SILVER RED 39</t>
  </si>
  <si>
    <t>2223025-199-39</t>
  </si>
  <si>
    <t>3404-1823</t>
  </si>
  <si>
    <t>4121005740</t>
  </si>
  <si>
    <t>SMX-6 V3 BOOTS BLACK SILVER RED 40</t>
  </si>
  <si>
    <t>2223025-199-40</t>
  </si>
  <si>
    <t>3404-1824</t>
  </si>
  <si>
    <t>4121005741</t>
  </si>
  <si>
    <t>SMX-6 V3 BOOTS BLACK SILVER RED 41</t>
  </si>
  <si>
    <t>2223025-199-41</t>
  </si>
  <si>
    <t>3404-1825</t>
  </si>
  <si>
    <t>4121005742</t>
  </si>
  <si>
    <t>SMX-6 V3 BOOTS BLACK SILVER RED 42</t>
  </si>
  <si>
    <t>2223025-199-42</t>
  </si>
  <si>
    <t>3404-1826</t>
  </si>
  <si>
    <t>4121005743</t>
  </si>
  <si>
    <t>SMX-6 V3 BOOTS BLACK SILVER RED 43</t>
  </si>
  <si>
    <t>2223025-199-43</t>
  </si>
  <si>
    <t>3404-1827</t>
  </si>
  <si>
    <t>4121005744</t>
  </si>
  <si>
    <t>SMX-6 V3 BOOTS BLACK SILVER RED 44</t>
  </si>
  <si>
    <t>2223025-199-44</t>
  </si>
  <si>
    <t>3404-1828</t>
  </si>
  <si>
    <t>4121005745</t>
  </si>
  <si>
    <t>SMX-6 V3 BOOTS BLACK SILVER RED 45</t>
  </si>
  <si>
    <t>2223025-199-45</t>
  </si>
  <si>
    <t>3404-1829</t>
  </si>
  <si>
    <t>4121005746</t>
  </si>
  <si>
    <t>SMX-6 V3 BOOTS BLACK SILVER RED 46</t>
  </si>
  <si>
    <t>2223025-199-46</t>
  </si>
  <si>
    <t>3404-1830</t>
  </si>
  <si>
    <t>4121005747</t>
  </si>
  <si>
    <t>SMX-6 V3 BOOTS BLACK SILVER RED 47</t>
  </si>
  <si>
    <t>2223025-199-47</t>
  </si>
  <si>
    <t>3404-1831</t>
  </si>
  <si>
    <t>4121005748</t>
  </si>
  <si>
    <t>SMX-6 V3 BOOTS BLACK SILVER RED 48</t>
  </si>
  <si>
    <t>2223025-199-48</t>
  </si>
  <si>
    <t>4121005749</t>
  </si>
  <si>
    <t>SMX-6 V3 BOOTS BLACK SILVER RED 49</t>
  </si>
  <si>
    <t>2223025-199-49</t>
  </si>
  <si>
    <t>4121005750</t>
  </si>
  <si>
    <t>SMX-6 V3 BOOTS BLACK SILVER RED 50</t>
  </si>
  <si>
    <t>2223025-199-50</t>
  </si>
  <si>
    <t>3404-1713</t>
  </si>
  <si>
    <t>4122005936</t>
  </si>
  <si>
    <t>STELLA SMX-6 V3 BLACK WHITE 36</t>
  </si>
  <si>
    <t>2223125-12-36</t>
  </si>
  <si>
    <t>3404-1714</t>
  </si>
  <si>
    <t>4122005937</t>
  </si>
  <si>
    <t>STELLA SMX-6 V3 BLACK WHITE 37</t>
  </si>
  <si>
    <t>2223125-12-37</t>
  </si>
  <si>
    <t>3404-1715</t>
  </si>
  <si>
    <t>4122005938</t>
  </si>
  <si>
    <t>STELLA SMX-6 V3 BLACK WHITE 38</t>
  </si>
  <si>
    <t>2223125-12-38</t>
  </si>
  <si>
    <t>3404-1716</t>
  </si>
  <si>
    <t>4122005939</t>
  </si>
  <si>
    <t>STELLA SMX-6 V3 BLACK WHITE 39</t>
  </si>
  <si>
    <t>2223125-12-39</t>
  </si>
  <si>
    <t>3404-1717</t>
  </si>
  <si>
    <t>4122005940</t>
  </si>
  <si>
    <t>STELLA SMX-6 V3 BLACK WHITE 40</t>
  </si>
  <si>
    <t>2223125-12-40</t>
  </si>
  <si>
    <t>3404-1718</t>
  </si>
  <si>
    <t>4122005941</t>
  </si>
  <si>
    <t>STELLA SMX-6 V3 BLACK WHITE 41</t>
  </si>
  <si>
    <t>2223125-12-41</t>
  </si>
  <si>
    <t>3404-1719</t>
  </si>
  <si>
    <t>4122005942</t>
  </si>
  <si>
    <t>STELLA SMX-6 V3 BLACK WHITE 42</t>
  </si>
  <si>
    <t>2223125-12-42</t>
  </si>
  <si>
    <t>3404-1720</t>
  </si>
  <si>
    <t>4122005943</t>
  </si>
  <si>
    <t>STELLA SMX-6 V3 BLACK WHITE 43</t>
  </si>
  <si>
    <t>2223125-12-43</t>
  </si>
  <si>
    <t>3404-1721</t>
  </si>
  <si>
    <t>4122059136</t>
  </si>
  <si>
    <t>STELLA SMX-6 V3 BLACK WHITE DIVA PINK 36</t>
  </si>
  <si>
    <t>2223125-1832-36</t>
  </si>
  <si>
    <t>3404-1722</t>
  </si>
  <si>
    <t>4122059137</t>
  </si>
  <si>
    <t>STELLA SMX-6 V3 BLACK WHITE DIVA PINK 37</t>
  </si>
  <si>
    <t>2223125-1832-37</t>
  </si>
  <si>
    <t>3404-1723</t>
  </si>
  <si>
    <t>4122059138</t>
  </si>
  <si>
    <t>STELLA SMX-6 V3 BLACK WHITE DIVA PINK 38</t>
  </si>
  <si>
    <t>2223125-1832-38</t>
  </si>
  <si>
    <t>3404-1724</t>
  </si>
  <si>
    <t>4122059139</t>
  </si>
  <si>
    <t>STELLA SMX-6 V3 BLACK WHITE DIVA PINK 39</t>
  </si>
  <si>
    <t>2223125-1832-39</t>
  </si>
  <si>
    <t>3404-1725</t>
  </si>
  <si>
    <t>4122059140</t>
  </si>
  <si>
    <t>STELLA SMX-6 V3 BLACK WHITE DIVA PINK 40</t>
  </si>
  <si>
    <t>2223125-1832-40</t>
  </si>
  <si>
    <t>3404-1726</t>
  </si>
  <si>
    <t>4122059141</t>
  </si>
  <si>
    <t>STELLA SMX-6 V3 BLACK WHITE DIVA PINK 41</t>
  </si>
  <si>
    <t>2223125-1832-41</t>
  </si>
  <si>
    <t>3404-1727</t>
  </si>
  <si>
    <t>4122059142</t>
  </si>
  <si>
    <t>STELLA SMX-6 V3 BLACK WHITE DIVA PINK 42</t>
  </si>
  <si>
    <t>2223125-1832-42</t>
  </si>
  <si>
    <t>3404-1728</t>
  </si>
  <si>
    <t>4122059143</t>
  </si>
  <si>
    <t>STELLA SMX-6 V3 BLACK WHITE DIVA PINK 43</t>
  </si>
  <si>
    <t>2223125-1832-43</t>
  </si>
  <si>
    <t>3404-1797</t>
  </si>
  <si>
    <t>4118005738</t>
  </si>
  <si>
    <t>SP-X BOA DRYSTAR BOOTS BLACK DARK GRAY 38</t>
  </si>
  <si>
    <t>2242025-111-38</t>
  </si>
  <si>
    <t>3404-1798</t>
  </si>
  <si>
    <t>4118005739</t>
  </si>
  <si>
    <t>SP-X BOA DRYSTAR BOOTS BLACK DARK GRAY 39</t>
  </si>
  <si>
    <t>2242025-111-39</t>
  </si>
  <si>
    <t>3404-1799</t>
  </si>
  <si>
    <t>4118005740</t>
  </si>
  <si>
    <t>SP-X BOA DRYSTAR BOOTS BLACK DARK GRAY 40</t>
  </si>
  <si>
    <t>2242025-111-40</t>
  </si>
  <si>
    <t>3404-1800</t>
  </si>
  <si>
    <t>4118005741</t>
  </si>
  <si>
    <t>SP-X BOA DRYSTAR BOOTS BLACK DARK GRAY 41</t>
  </si>
  <si>
    <t>2242025-111-41</t>
  </si>
  <si>
    <t>3404-1801</t>
  </si>
  <si>
    <t>4118005742</t>
  </si>
  <si>
    <t>SP-X BOA DRYSTAR BOOTS BLACK DARK GRAY 42</t>
  </si>
  <si>
    <t>2242025-111-42</t>
  </si>
  <si>
    <t>3404-1802</t>
  </si>
  <si>
    <t>4118005743</t>
  </si>
  <si>
    <t>SP-X BOA DRYSTAR BOOTS BLACK DARK GRAY 43</t>
  </si>
  <si>
    <t>2242025-111-43</t>
  </si>
  <si>
    <t>3404-1803</t>
  </si>
  <si>
    <t>4118005744</t>
  </si>
  <si>
    <t>SP-X BOA DRYSTAR BOOTS BLACK DARK GRAY 44</t>
  </si>
  <si>
    <t>2242025-111-44</t>
  </si>
  <si>
    <t>3404-1804</t>
  </si>
  <si>
    <t>4118005745</t>
  </si>
  <si>
    <t>SP-X BOA DRYSTAR BOOTS BLACK DARK GRAY 45</t>
  </si>
  <si>
    <t>2242025-111-45</t>
  </si>
  <si>
    <t>3404-1805</t>
  </si>
  <si>
    <t>4118005746</t>
  </si>
  <si>
    <t>SP-X BOA DRYSTAR BOOTS BLACK DARK GRAY 46</t>
  </si>
  <si>
    <t>2242025-111-46</t>
  </si>
  <si>
    <t>3404-1806</t>
  </si>
  <si>
    <t>4118005747</t>
  </si>
  <si>
    <t>SP-X BOA DRYSTAR BOOTS BLACK DARK GRAY 47</t>
  </si>
  <si>
    <t>2242025-111-47</t>
  </si>
  <si>
    <t>3404-1807</t>
  </si>
  <si>
    <t>4118005748</t>
  </si>
  <si>
    <t>SP-X BOA DRYSTAR BOOTS BLACK DARK GRAY 48</t>
  </si>
  <si>
    <t>2242025-111-48</t>
  </si>
  <si>
    <t>4121055536</t>
  </si>
  <si>
    <t>SMX-6 V3 DRYSTAR BLACK 36</t>
  </si>
  <si>
    <t>2243025-10-36</t>
  </si>
  <si>
    <t>4121055537</t>
  </si>
  <si>
    <t>SMX-6 V3 DRYSTAR BLACK 37</t>
  </si>
  <si>
    <t>2243025-10-37</t>
  </si>
  <si>
    <t>3404-1689</t>
  </si>
  <si>
    <t>4121055538</t>
  </si>
  <si>
    <t>SMX-6 V3 DRYSTAR BLACK 38</t>
  </si>
  <si>
    <t>2243025-10-38</t>
  </si>
  <si>
    <t>3404-1690</t>
  </si>
  <si>
    <t>4121055539</t>
  </si>
  <si>
    <t>SMX-6 V3 DRYSTAR BLACK 39</t>
  </si>
  <si>
    <t>2243025-10-39</t>
  </si>
  <si>
    <t>3404-1691</t>
  </si>
  <si>
    <t>4121055540</t>
  </si>
  <si>
    <t>SMX-6 V3 DRYSTAR BLACK 40</t>
  </si>
  <si>
    <t>2243025-10-40</t>
  </si>
  <si>
    <t>3404-1692</t>
  </si>
  <si>
    <t>4121055541</t>
  </si>
  <si>
    <t>SMX-6 V3 DRYSTAR BLACK 41</t>
  </si>
  <si>
    <t>2243025-10-41</t>
  </si>
  <si>
    <t>3404-1693</t>
  </si>
  <si>
    <t>4121055542</t>
  </si>
  <si>
    <t>SMX-6 V3 DRYSTAR BLACK 42</t>
  </si>
  <si>
    <t>2243025-10-42</t>
  </si>
  <si>
    <t>3404-1694</t>
  </si>
  <si>
    <t>4121055543</t>
  </si>
  <si>
    <t>SMX-6 V3 DRYSTAR BLACK 43</t>
  </si>
  <si>
    <t>2243025-10-43</t>
  </si>
  <si>
    <t>3404-1695</t>
  </si>
  <si>
    <t>4121055544</t>
  </si>
  <si>
    <t>SMX-6 V3 DRYSTAR BLACK 44</t>
  </si>
  <si>
    <t>2243025-10-44</t>
  </si>
  <si>
    <t>3404-1696</t>
  </si>
  <si>
    <t>4121055545</t>
  </si>
  <si>
    <t>SMX-6 V3 DRYSTAR BLACK 45</t>
  </si>
  <si>
    <t>2243025-10-45</t>
  </si>
  <si>
    <t>3404-1697</t>
  </si>
  <si>
    <t>4121055546</t>
  </si>
  <si>
    <t>SMX-6 V3 DRYSTAR BLACK 46</t>
  </si>
  <si>
    <t>2243025-10-46</t>
  </si>
  <si>
    <t>3404-1698</t>
  </si>
  <si>
    <t>4121055547</t>
  </si>
  <si>
    <t>SMX-6 V3 DRYSTAR BLACK 47</t>
  </si>
  <si>
    <t>2243025-10-47</t>
  </si>
  <si>
    <t>3404-1699</t>
  </si>
  <si>
    <t>SMX-6 V3 DRYSTAR BLACK 48</t>
  </si>
  <si>
    <t>2243025-10-48</t>
  </si>
  <si>
    <t>3404-1700</t>
  </si>
  <si>
    <t>SMX-6 V3 DRYSTAR BLACK 49</t>
  </si>
  <si>
    <t>2243025-10-49</t>
  </si>
  <si>
    <t>3404-1701</t>
  </si>
  <si>
    <t>SMX-6 V3 DRYSTAR BLACK 50</t>
  </si>
  <si>
    <t>2243025-10-50</t>
  </si>
  <si>
    <t>3404-1702</t>
  </si>
  <si>
    <t>SMX-6 V3 DRYSTAR BLACK RED 40</t>
  </si>
  <si>
    <t>2243025-13-40</t>
  </si>
  <si>
    <t>3404-1703</t>
  </si>
  <si>
    <t>SMX-6 V3 DRYSTAR BLACK RED 41</t>
  </si>
  <si>
    <t>2243025-13-41</t>
  </si>
  <si>
    <t>3404-1704</t>
  </si>
  <si>
    <t>SMX-6 V3 DRYSTAR BLACK RED 42</t>
  </si>
  <si>
    <t>2243025-13-42</t>
  </si>
  <si>
    <t>3404-1705</t>
  </si>
  <si>
    <t>SMX-6 V3 DRYSTAR BLACK RED 43</t>
  </si>
  <si>
    <t>2243025-13-43</t>
  </si>
  <si>
    <t>3404-1706</t>
  </si>
  <si>
    <t>SMX-6 V3 DRYSTAR BLACK RED 44</t>
  </si>
  <si>
    <t>2243025-13-44</t>
  </si>
  <si>
    <t>3404-1707</t>
  </si>
  <si>
    <t>SMX-6 V3 DRYSTAR BLACK RED 45</t>
  </si>
  <si>
    <t>2243025-13-45</t>
  </si>
  <si>
    <t>3404-1708</t>
  </si>
  <si>
    <t>SMX-6 V3 DRYSTAR BLACK RED 46</t>
  </si>
  <si>
    <t>2243025-13-46</t>
  </si>
  <si>
    <t>3404-1709</t>
  </si>
  <si>
    <t>SMX-6 V3 DRYSTAR BLACK RED 47</t>
  </si>
  <si>
    <t>2243025-13-47</t>
  </si>
  <si>
    <t>3404-1710</t>
  </si>
  <si>
    <t>SMX-6 V3 DRYSTAR BLACK RED 48</t>
  </si>
  <si>
    <t>2243025-13-48</t>
  </si>
  <si>
    <t>3404-1711</t>
  </si>
  <si>
    <t>SMX-6 V3 DRYSTAR BLACK RED 49</t>
  </si>
  <si>
    <t>2243025-13-49</t>
  </si>
  <si>
    <t>3404-1712</t>
  </si>
  <si>
    <t>SMX-6 V3 DRYSTAR BLACK RED 50</t>
  </si>
  <si>
    <t>2243025-13-50</t>
  </si>
  <si>
    <t>3404-1729</t>
  </si>
  <si>
    <t>4122005736</t>
  </si>
  <si>
    <t>STELLA SMX-6 V3 DRYSTAR BLACK SILVER 36</t>
  </si>
  <si>
    <t>2243125-119-36</t>
  </si>
  <si>
    <t>3404-1730</t>
  </si>
  <si>
    <t>4122005737</t>
  </si>
  <si>
    <t>STELLA SMX-6 V3 DRYSTAR BLACK SILVER 37</t>
  </si>
  <si>
    <t>2243125-119-37</t>
  </si>
  <si>
    <t>3404-1731</t>
  </si>
  <si>
    <t>4122005738</t>
  </si>
  <si>
    <t>STELLA SMX-6 V3 DRYSTAR BLACK SILVER 38</t>
  </si>
  <si>
    <t>2243125-119-38</t>
  </si>
  <si>
    <t>3404-1732</t>
  </si>
  <si>
    <t>4122005739</t>
  </si>
  <si>
    <t>STELLA SMX-6 V3 DRYSTAR BLACK SILVER 39</t>
  </si>
  <si>
    <t>2243125-119-39</t>
  </si>
  <si>
    <t>3404-1733</t>
  </si>
  <si>
    <t>4122005740</t>
  </si>
  <si>
    <t>STELLA SMX-6 V3 DRYSTAR BLACK SILVER 40</t>
  </si>
  <si>
    <t>2243125-119-40</t>
  </si>
  <si>
    <t>3404-1734</t>
  </si>
  <si>
    <t>4122005741</t>
  </si>
  <si>
    <t>STELLA SMX-6 V3 DRYSTAR BLACK SILVER 41</t>
  </si>
  <si>
    <t>2243125-119-41</t>
  </si>
  <si>
    <t>3404-1735</t>
  </si>
  <si>
    <t>4122005742</t>
  </si>
  <si>
    <t>STELLA SMX-6 V3 DRYSTAR BLACK SILVER 42</t>
  </si>
  <si>
    <t>2243125-119-42</t>
  </si>
  <si>
    <t>3404-1736</t>
  </si>
  <si>
    <t>4122005743</t>
  </si>
  <si>
    <t>STELLA SMX-6 V3 DRYSTAR BLACK SILVER 43</t>
  </si>
  <si>
    <t>2243125-119-43</t>
  </si>
  <si>
    <t>3404-1737</t>
  </si>
  <si>
    <t>4122099536</t>
  </si>
  <si>
    <t>STELLA SMX-6 V3 DRYSTAR WHITE BLACK 36</t>
  </si>
  <si>
    <t>2243125-21-36</t>
  </si>
  <si>
    <t>3404-1738</t>
  </si>
  <si>
    <t>4122099537</t>
  </si>
  <si>
    <t>STELLA SMX-6 V3 DRYSTAR WHITE BLACK 37</t>
  </si>
  <si>
    <t>2243125-21-37</t>
  </si>
  <si>
    <t>3404-1739</t>
  </si>
  <si>
    <t>4122099538</t>
  </si>
  <si>
    <t>STELLA SMX-6 V3 DRYSTAR WHITE BLACK 38</t>
  </si>
  <si>
    <t>2243125-21-38</t>
  </si>
  <si>
    <t>3404-1740</t>
  </si>
  <si>
    <t>4122099539</t>
  </si>
  <si>
    <t>STELLA SMX-6 V3 DRYSTAR WHITE BLACK 39</t>
  </si>
  <si>
    <t>2243125-21-39</t>
  </si>
  <si>
    <t>3404-1741</t>
  </si>
  <si>
    <t>4122099540</t>
  </si>
  <si>
    <t>STELLA SMX-6 V3 DRYSTAR WHITE BLACK 40</t>
  </si>
  <si>
    <t>2243125-21-40</t>
  </si>
  <si>
    <t>3404-1742</t>
  </si>
  <si>
    <t>4122099541</t>
  </si>
  <si>
    <t>STELLA SMX-6 V3 DRYSTAR WHITE BLACK 41</t>
  </si>
  <si>
    <t>2243125-21-41</t>
  </si>
  <si>
    <t>3404-1743</t>
  </si>
  <si>
    <t>4122099542</t>
  </si>
  <si>
    <t>STELLA SMX-6 V3 DRYSTAR WHITE BLACK 42</t>
  </si>
  <si>
    <t>2243125-21-42</t>
  </si>
  <si>
    <t>3404-1744</t>
  </si>
  <si>
    <t>4122099543</t>
  </si>
  <si>
    <t>STELLA SMX-6 V3 DRYSTAR WHITE BLACK 43</t>
  </si>
  <si>
    <t>2243125-21-43</t>
  </si>
  <si>
    <t>3401-1137</t>
  </si>
  <si>
    <t>AUSTRAL GORE-TEX SHOES BLACK DARK GRAY 8</t>
  </si>
  <si>
    <t>2337125-111-8</t>
  </si>
  <si>
    <t>3401-1138</t>
  </si>
  <si>
    <t>AUSTRAL GORE-TEX SHOES BLACK DARK GRAY 8.5</t>
  </si>
  <si>
    <t>2337125-111-8.5</t>
  </si>
  <si>
    <t>3401-1139</t>
  </si>
  <si>
    <t>AUSTRAL GORE-TEX SHOES BLACK DARK GRAY 9</t>
  </si>
  <si>
    <t>2337125-111-9</t>
  </si>
  <si>
    <t>3401-1140</t>
  </si>
  <si>
    <t>AUSTRAL GORE-TEX SHOES BLACK DARK GRAY 9.5</t>
  </si>
  <si>
    <t>2337125-111-9.5</t>
  </si>
  <si>
    <t>3401-1141</t>
  </si>
  <si>
    <t>AUSTRAL GORE-TEX SHOES BLACK DARK GRAY 10</t>
  </si>
  <si>
    <t>2337125-111-10</t>
  </si>
  <si>
    <t>3401-1146</t>
  </si>
  <si>
    <t>AUSTRAL GORE-TEX SHOES BLACK DARK GRAY 105</t>
  </si>
  <si>
    <t>2337125-111-105</t>
  </si>
  <si>
    <t>3401-1142</t>
  </si>
  <si>
    <t>AUSTRAL GORE-TEX SHOES BLACK DARK GRAY 11</t>
  </si>
  <si>
    <t>2337125-111-11</t>
  </si>
  <si>
    <t>3401-1147</t>
  </si>
  <si>
    <t>AUSTRAL GORE-TEX SHOES BLACK DARK GRAY 115</t>
  </si>
  <si>
    <t>2337125-111-115</t>
  </si>
  <si>
    <t>3401-1143</t>
  </si>
  <si>
    <t>AUSTRAL GORE-TEX SHOES BLACK DARK GRAY 12</t>
  </si>
  <si>
    <t>2337125-111-12</t>
  </si>
  <si>
    <t>3401-1148</t>
  </si>
  <si>
    <t>AUSTRAL GORE-TEX SHOES BLACK DARK GRAY 125</t>
  </si>
  <si>
    <t>2337125-111-125</t>
  </si>
  <si>
    <t>3401-1144</t>
  </si>
  <si>
    <t>AUSTRAL GORE-TEX SHOES BLACK DARK GRAY 13</t>
  </si>
  <si>
    <t>2337125-111-13</t>
  </si>
  <si>
    <t>3401-1149</t>
  </si>
  <si>
    <t>AUSTRAL GORE-TEX SHOES BLACK DARK GRAY 135</t>
  </si>
  <si>
    <t>2337125-111-135</t>
  </si>
  <si>
    <t>3401-1145</t>
  </si>
  <si>
    <t>AUSTRAL GORE-TEX SHOES BLACK DARK GRAY 14</t>
  </si>
  <si>
    <t>2337125-111-14</t>
  </si>
  <si>
    <t>3405-3579</t>
  </si>
  <si>
    <t>META XR V2 SHOES BLACK WHITE DARK GRAY 8.5</t>
  </si>
  <si>
    <t>2654825-1210-8.5</t>
  </si>
  <si>
    <t>3405-3580</t>
  </si>
  <si>
    <t>META XR V2 SHOES BLACK WHITE DARK GRAY 9</t>
  </si>
  <si>
    <t>2654825-1210-9</t>
  </si>
  <si>
    <t>3405-3581</t>
  </si>
  <si>
    <t>META XR V2 SHOES BLACK WHITE DARK GRAY 9.5</t>
  </si>
  <si>
    <t>2654825-1210-9.5</t>
  </si>
  <si>
    <t>3405-3582</t>
  </si>
  <si>
    <t>META XR V2 SHOES BLACK WHITE DARK GRAY 10</t>
  </si>
  <si>
    <t>2654825-1210-10</t>
  </si>
  <si>
    <t>3405-3583</t>
  </si>
  <si>
    <t>META XR V2 SHOES BLACK WHITE DARK GRAY 105</t>
  </si>
  <si>
    <t>2654825-1210-105</t>
  </si>
  <si>
    <t>3405-3584</t>
  </si>
  <si>
    <t>META XR V2 SHOES BLACK WHITE DARK GRAY 11</t>
  </si>
  <si>
    <t>2654825-1210-11</t>
  </si>
  <si>
    <t>3405-3585</t>
  </si>
  <si>
    <t>META XR V2 SHOES BLACK WHITE DARK GRAY 115</t>
  </si>
  <si>
    <t>2654825-1210-115</t>
  </si>
  <si>
    <t>3405-3586</t>
  </si>
  <si>
    <t>META XR V2 SHOES BLACK WHITE DARK GRAY 12</t>
  </si>
  <si>
    <t>2654825-1210-12</t>
  </si>
  <si>
    <t>3405-3587</t>
  </si>
  <si>
    <t>META XR V2 SHOES BLACK WHITE DARK GRAY 125</t>
  </si>
  <si>
    <t>2654825-1210-125</t>
  </si>
  <si>
    <t>3405-3588</t>
  </si>
  <si>
    <t>META XR V2 SHOES BLACK WHITE DARK GRAY 13</t>
  </si>
  <si>
    <t>2654825-1210-13</t>
  </si>
  <si>
    <t>3405-3589</t>
  </si>
  <si>
    <t>META XR V2 SHOES BLACK WHITE DARK GRAY 135</t>
  </si>
  <si>
    <t>2654825-1210-135</t>
  </si>
  <si>
    <t>3405-3590</t>
  </si>
  <si>
    <t>META XR V2 SHOES BLACK WHITE DARK GRAY 14</t>
  </si>
  <si>
    <t>2654825-1210-14</t>
  </si>
  <si>
    <t>3405-3576</t>
  </si>
  <si>
    <t>META XR V2 SHOES BLACK WHITE DARK GRAY 7</t>
  </si>
  <si>
    <t>2654825-1210-7</t>
  </si>
  <si>
    <t>3405-3577</t>
  </si>
  <si>
    <t>META XR V2 SHOES BLACK WHITE DARK GRAY 7.5</t>
  </si>
  <si>
    <t>2654825-1210-7.5</t>
  </si>
  <si>
    <t>3405-3578</t>
  </si>
  <si>
    <t>META XR V2 SHOES BLACK WHITE DARK GRAY 8</t>
  </si>
  <si>
    <t>2654825-1210-8</t>
  </si>
  <si>
    <t>3405-3594</t>
  </si>
  <si>
    <t>META XR V2 SHOES BLACK ORANGE WHITE 8.5</t>
  </si>
  <si>
    <t>2654825-134-8.5</t>
  </si>
  <si>
    <t>3405-3595</t>
  </si>
  <si>
    <t>META XR V2 SHOES BLACK ORANGE WHITE 9</t>
  </si>
  <si>
    <t>2654825-134-9</t>
  </si>
  <si>
    <t>3405-3596</t>
  </si>
  <si>
    <t>META XR V2 SHOES BLACK ORANGE WHITE 9.5</t>
  </si>
  <si>
    <t>2654825-134-9.5</t>
  </si>
  <si>
    <t>3405-3597</t>
  </si>
  <si>
    <t>META XR V2 SHOES BLACK ORANGE WHITE 10</t>
  </si>
  <si>
    <t>2654825-134-10</t>
  </si>
  <si>
    <t>3405-3598</t>
  </si>
  <si>
    <t>META XR V2 SHOES BLACK ORANGE WHITE 105</t>
  </si>
  <si>
    <t>2654825-134-105</t>
  </si>
  <si>
    <t>3405-3599</t>
  </si>
  <si>
    <t>META XR V2 SHOES BLACK ORANGE WHITE 11</t>
  </si>
  <si>
    <t>2654825-134-11</t>
  </si>
  <si>
    <t>3405-3600</t>
  </si>
  <si>
    <t>META XR V2 SHOES BLACK ORANGE WHITE 115</t>
  </si>
  <si>
    <t>2654825-134-115</t>
  </si>
  <si>
    <t>3405-3601</t>
  </si>
  <si>
    <t>META XR V2 SHOES BLACK ORANGE WHITE 12</t>
  </si>
  <si>
    <t>2654825-134-12</t>
  </si>
  <si>
    <t>3405-3602</t>
  </si>
  <si>
    <t>META XR V2 SHOES BLACK ORANGE WHITE 125</t>
  </si>
  <si>
    <t>2654825-134-125</t>
  </si>
  <si>
    <t>3405-3603</t>
  </si>
  <si>
    <t>META XR V2 SHOES BLACK ORANGE WHITE 13</t>
  </si>
  <si>
    <t>2654825-134-13</t>
  </si>
  <si>
    <t>3405-3604</t>
  </si>
  <si>
    <t>META XR V2 SHOES BLACK ORANGE WHITE 135</t>
  </si>
  <si>
    <t>2654825-134-135</t>
  </si>
  <si>
    <t>3405-3605</t>
  </si>
  <si>
    <t>META XR V2 SHOES BLACK ORANGE WHITE 14</t>
  </si>
  <si>
    <t>2654825-134-14</t>
  </si>
  <si>
    <t>3405-3591</t>
  </si>
  <si>
    <t>META XR V2 SHOES BLACK ORANGE WHITE 7</t>
  </si>
  <si>
    <t>2654825-134-7</t>
  </si>
  <si>
    <t>3405-3592</t>
  </si>
  <si>
    <t>META XR V2 SHOES BLACK ORANGE WHITE 7.5</t>
  </si>
  <si>
    <t>2654825-134-7.5</t>
  </si>
  <si>
    <t>3405-3593</t>
  </si>
  <si>
    <t>META XR V2 SHOES BLACK ORANGE WHITE 8</t>
  </si>
  <si>
    <t>2654825-134-8</t>
  </si>
  <si>
    <t>3405-3609</t>
  </si>
  <si>
    <t>META XR V2 SHOES BRIGHT RED DARK RED WHITE 8.5</t>
  </si>
  <si>
    <t>2654825-3045-8.5</t>
  </si>
  <si>
    <t>3405-3610</t>
  </si>
  <si>
    <t>META XR V2 SHOES BRIGHT RED DARK RED WHITE 9</t>
  </si>
  <si>
    <t>2654825-3045-9</t>
  </si>
  <si>
    <t>3405-3611</t>
  </si>
  <si>
    <t>META XR V2 SHOES BRIGHT RED DARK RED WHITE 9.5</t>
  </si>
  <si>
    <t>2654825-3045-9.5</t>
  </si>
  <si>
    <t>3405-3612</t>
  </si>
  <si>
    <t>META XR V2 SHOES BRIGHT RED DARK RED WHITE 10</t>
  </si>
  <si>
    <t>2654825-3045-10</t>
  </si>
  <si>
    <t>3405-3613</t>
  </si>
  <si>
    <t>META XR V2 SHOES BRIGHT RED DARK RED WHITE 105</t>
  </si>
  <si>
    <t>2654825-3045-105</t>
  </si>
  <si>
    <t>3405-3615</t>
  </si>
  <si>
    <t>META XR V2 SHOES BRIGHT RED DARK RED WHITE 11</t>
  </si>
  <si>
    <t>2654825-3045-11</t>
  </si>
  <si>
    <t>3405-3616</t>
  </si>
  <si>
    <t>META XR V2 SHOES BRIGHT RED DARK RED WHITE 115</t>
  </si>
  <si>
    <t>2654825-3045-115</t>
  </si>
  <si>
    <t>3405-3617</t>
  </si>
  <si>
    <t>META XR V2 SHOES BRIGHT RED DARK RED WHITE 12</t>
  </si>
  <si>
    <t>2654825-3045-12</t>
  </si>
  <si>
    <t>3405-3618</t>
  </si>
  <si>
    <t>META XR V2 SHOES BRIGHT RED DARK RED WHITE 125</t>
  </si>
  <si>
    <t>2654825-3045-125</t>
  </si>
  <si>
    <t>3405-3619</t>
  </si>
  <si>
    <t>META XR V2 SHOES BRIGHT RED DARK RED WHITE 13</t>
  </si>
  <si>
    <t>2654825-3045-13</t>
  </si>
  <si>
    <t>3405-3620</t>
  </si>
  <si>
    <t>META XR V2 SHOES BRIGHT RED DARK RED WHITE 135</t>
  </si>
  <si>
    <t>2654825-3045-135</t>
  </si>
  <si>
    <t>3405-3621</t>
  </si>
  <si>
    <t>META XR V2 SHOES BRIGHT RED DARK RED WHITE 14</t>
  </si>
  <si>
    <t>2654825-3045-14</t>
  </si>
  <si>
    <t>3405-3606</t>
  </si>
  <si>
    <t>META XR V2 SHOES BRIGHT RED DARK RED WHITE 7</t>
  </si>
  <si>
    <t>2654825-3045-7</t>
  </si>
  <si>
    <t>3405-3607</t>
  </si>
  <si>
    <t>META XR V2 SHOES BRIGHT RED DARK RED WHITE 7.5</t>
  </si>
  <si>
    <t>2654825-3045-7.5</t>
  </si>
  <si>
    <t>3405-3608</t>
  </si>
  <si>
    <t>META XR V2 SHOES BRIGHT RED DARK RED WHITE 8</t>
  </si>
  <si>
    <t>2654825-3045-8</t>
  </si>
  <si>
    <t>2810-4146</t>
  </si>
  <si>
    <t>MISSILE V3 LEATHER JACKET BLACK BLACK 48</t>
  </si>
  <si>
    <t>3100125-1100-48</t>
  </si>
  <si>
    <t>2810-4147</t>
  </si>
  <si>
    <t>MISSILE V3 LEATHER JACKET BLACK BLACK 50</t>
  </si>
  <si>
    <t>3100125-1100-50</t>
  </si>
  <si>
    <t>2810-4148</t>
  </si>
  <si>
    <t>MISSILE V3 LEATHER JACKET BLACK BLACK 52</t>
  </si>
  <si>
    <t>3100125-1100-52</t>
  </si>
  <si>
    <t>2810-4149</t>
  </si>
  <si>
    <t>MISSILE V3 LEATHER JACKET BLACK BLACK 54</t>
  </si>
  <si>
    <t>3100125-1100-54</t>
  </si>
  <si>
    <t>2810-4150</t>
  </si>
  <si>
    <t>MISSILE V3 LEATHER JACKET BLACK BLACK 56</t>
  </si>
  <si>
    <t>3100125-1100-56</t>
  </si>
  <si>
    <t>2810-4151</t>
  </si>
  <si>
    <t>MISSILE V3 LEATHER JACKET BLACK BLACK 58</t>
  </si>
  <si>
    <t>3100125-1100-58</t>
  </si>
  <si>
    <t>2810-4152</t>
  </si>
  <si>
    <t>MISSILE V3 LEATHER JACKET BLACK BLACK 60</t>
  </si>
  <si>
    <t>3100125-1100-60</t>
  </si>
  <si>
    <t>2810-4153</t>
  </si>
  <si>
    <t>MISSILE V3 LEATHER JACKET BLACK WHITE 48</t>
  </si>
  <si>
    <t>3100125-12-48</t>
  </si>
  <si>
    <t>2810-4154</t>
  </si>
  <si>
    <t>MISSILE V3 LEATHER JACKET BLACK WHITE 50</t>
  </si>
  <si>
    <t>3100125-12-50</t>
  </si>
  <si>
    <t>2810-4155</t>
  </si>
  <si>
    <t>MISSILE V3 LEATHER JACKET BLACK WHITE 52</t>
  </si>
  <si>
    <t>3100125-12-52</t>
  </si>
  <si>
    <t>2810-4156</t>
  </si>
  <si>
    <t>MISSILE V3 LEATHER JACKET BLACK WHITE 54</t>
  </si>
  <si>
    <t>3100125-12-54</t>
  </si>
  <si>
    <t>2810-4157</t>
  </si>
  <si>
    <t>MISSILE V3 LEATHER JACKET BLACK WHITE 56</t>
  </si>
  <si>
    <t>3100125-12-56</t>
  </si>
  <si>
    <t>2810-4158</t>
  </si>
  <si>
    <t>MISSILE V3 LEATHER JACKET BLACK WHITE 58</t>
  </si>
  <si>
    <t>3100125-12-58</t>
  </si>
  <si>
    <t>2810-4159</t>
  </si>
  <si>
    <t>MISSILE V3 LEATHER JACKET BLACK WHITE 60</t>
  </si>
  <si>
    <t>3100125-12-60</t>
  </si>
  <si>
    <t>2810-4160</t>
  </si>
  <si>
    <t>MISSILE V3 LEATHER JACKET BLACK WHITE RED FLUO 48</t>
  </si>
  <si>
    <t>3100125-1231-48</t>
  </si>
  <si>
    <t>2810-4161</t>
  </si>
  <si>
    <t>MISSILE V3 LEATHER JACKET BLACK WHITE RED FLUO 50</t>
  </si>
  <si>
    <t>3100125-1231-50</t>
  </si>
  <si>
    <t>2810-4162</t>
  </si>
  <si>
    <t>MISSILE V3 LEATHER JACKET BLACK WHITE RED FLUO 52</t>
  </si>
  <si>
    <t>3100125-1231-52</t>
  </si>
  <si>
    <t>2810-4163</t>
  </si>
  <si>
    <t>MISSILE V3 LEATHER JACKET BLACK WHITE RED FLUO 54</t>
  </si>
  <si>
    <t>3100125-1231-54</t>
  </si>
  <si>
    <t>2810-4164</t>
  </si>
  <si>
    <t>MISSILE V3 LEATHER JACKET BLACK WHITE RED FLUO 56</t>
  </si>
  <si>
    <t>3100125-1231-56</t>
  </si>
  <si>
    <t>2810-4165</t>
  </si>
  <si>
    <t>MISSILE V3 LEATHER JACKET BLACK WHITE RED FLUO 58</t>
  </si>
  <si>
    <t>3100125-1231-58</t>
  </si>
  <si>
    <t>2810-4166</t>
  </si>
  <si>
    <t>MISSILE V3 LEATHER JACKET BLACK WHITE RED FLUO 60</t>
  </si>
  <si>
    <t>3100125-1231-60</t>
  </si>
  <si>
    <t>2810-4132</t>
  </si>
  <si>
    <t>4019005948</t>
  </si>
  <si>
    <t>MISSILE V3 IGNITION LEATHER JACKET BLACK WHITE 48</t>
  </si>
  <si>
    <t>3100325-12-48</t>
  </si>
  <si>
    <t>2810-4133</t>
  </si>
  <si>
    <t>4019005950</t>
  </si>
  <si>
    <t>MISSILE V3 IGNITION LEATHER JACKET BLACK WHITE 50</t>
  </si>
  <si>
    <t>3100325-12-50</t>
  </si>
  <si>
    <t>2810-4134</t>
  </si>
  <si>
    <t>4019005952</t>
  </si>
  <si>
    <t>MISSILE V3 IGNITION LEATHER JACKET BLACK WHITE 52</t>
  </si>
  <si>
    <t>3100325-12-52</t>
  </si>
  <si>
    <t>2810-4135</t>
  </si>
  <si>
    <t>4019005954</t>
  </si>
  <si>
    <t>MISSILE V3 IGNITION LEATHER JACKET BLACK WHITE 54</t>
  </si>
  <si>
    <t>3100325-12-54</t>
  </si>
  <si>
    <t>2810-4136</t>
  </si>
  <si>
    <t>4019005956</t>
  </si>
  <si>
    <t>MISSILE V3 IGNITION LEATHER JACKET BLACK WHITE 56</t>
  </si>
  <si>
    <t>3100325-12-56</t>
  </si>
  <si>
    <t>2810-4137</t>
  </si>
  <si>
    <t>4019005958</t>
  </si>
  <si>
    <t>MISSILE V3 IGNITION LEATHER JACKET BLACK WHITE 58</t>
  </si>
  <si>
    <t>3100325-12-58</t>
  </si>
  <si>
    <t>2810-4138</t>
  </si>
  <si>
    <t>4019005960</t>
  </si>
  <si>
    <t>MISSILE V3 IGNITION LEATHER JACKET BLACK WHITE 60</t>
  </si>
  <si>
    <t>3100325-12-60</t>
  </si>
  <si>
    <t>2810-4139</t>
  </si>
  <si>
    <t>4019051148</t>
  </si>
  <si>
    <t>MISSILE V3 IGNITION LEATHER JACKET BLACK RED FLUO DARK RED 48</t>
  </si>
  <si>
    <t>3100325-1365-48</t>
  </si>
  <si>
    <t>2810-4140</t>
  </si>
  <si>
    <t>4019051150</t>
  </si>
  <si>
    <t>MISSILE V3 IGNITION LEATHER JACKET BLACK RED FLUO DARK RED 50</t>
  </si>
  <si>
    <t>3100325-1365-50</t>
  </si>
  <si>
    <t>2810-4141</t>
  </si>
  <si>
    <t>4019051152</t>
  </si>
  <si>
    <t>MISSILE V3 IGNITION LEATHER JACKET BLACK RED FLUO DARK RED 52</t>
  </si>
  <si>
    <t>3100325-1365-52</t>
  </si>
  <si>
    <t>2810-4142</t>
  </si>
  <si>
    <t>4019051154</t>
  </si>
  <si>
    <t>MISSILE V3 IGNITION LEATHER JACKET BLACK RED FLUO DARK RED 54</t>
  </si>
  <si>
    <t>3100325-1365-54</t>
  </si>
  <si>
    <t>2810-4143</t>
  </si>
  <si>
    <t>4019051156</t>
  </si>
  <si>
    <t>MISSILE V3 IGNITION LEATHER JACKET BLACK RED FLUO DARK RED 56</t>
  </si>
  <si>
    <t>3100325-1365-56</t>
  </si>
  <si>
    <t>2810-4144</t>
  </si>
  <si>
    <t>4019051158</t>
  </si>
  <si>
    <t>MISSILE V3 IGNITION LEATHER JACKET BLACK RED FLUO DARK RED 58</t>
  </si>
  <si>
    <t>3100325-1365-58</t>
  </si>
  <si>
    <t>2810-4145</t>
  </si>
  <si>
    <t>4019051160</t>
  </si>
  <si>
    <t>MISSILE V3 IGNITION LEATHER JACKET BLACK RED FLUO DARK RED 60</t>
  </si>
  <si>
    <t>3100325-1365-60</t>
  </si>
  <si>
    <t>2810-4268</t>
  </si>
  <si>
    <t>FASTER V3 LEATHER JACKET BLACK RED FLUO 48</t>
  </si>
  <si>
    <t>3103525-1030-48</t>
  </si>
  <si>
    <t>2810-4269</t>
  </si>
  <si>
    <t>FASTER V3 LEATHER JACKET BLACK RED FLUO 50</t>
  </si>
  <si>
    <t>3103525-1030-50</t>
  </si>
  <si>
    <t>2810-4270</t>
  </si>
  <si>
    <t>FASTER V3 LEATHER JACKET BLACK RED FLUO 52</t>
  </si>
  <si>
    <t>3103525-1030-52</t>
  </si>
  <si>
    <t>2810-4271</t>
  </si>
  <si>
    <t>FASTER V3 LEATHER JACKET BLACK RED FLUO 54</t>
  </si>
  <si>
    <t>3103525-1030-54</t>
  </si>
  <si>
    <t>2810-4272</t>
  </si>
  <si>
    <t>FASTER V3 LEATHER JACKET BLACK RED FLUO 56</t>
  </si>
  <si>
    <t>3103525-1030-56</t>
  </si>
  <si>
    <t>2810-4273</t>
  </si>
  <si>
    <t>FASTER V3 LEATHER JACKET BLACK RED FLUO 58</t>
  </si>
  <si>
    <t>3103525-1030-58</t>
  </si>
  <si>
    <t>2810-4274</t>
  </si>
  <si>
    <t>FASTER V3 LEATHER JACKET BLACK RED FLUO 60</t>
  </si>
  <si>
    <t>3103525-1030-60</t>
  </si>
  <si>
    <t>2810-4252</t>
  </si>
  <si>
    <t>FASTER V3 LEATHER JACKET BLACK BLACK 48</t>
  </si>
  <si>
    <t>3103525-1100-48</t>
  </si>
  <si>
    <t>2810-4253</t>
  </si>
  <si>
    <t>FASTER V3 LEATHER JACKET BLACK BLACK 50</t>
  </si>
  <si>
    <t>3103525-1100-50</t>
  </si>
  <si>
    <t>2810-4254</t>
  </si>
  <si>
    <t>FASTER V3 LEATHER JACKET BLACK BLACK 52</t>
  </si>
  <si>
    <t>3103525-1100-52</t>
  </si>
  <si>
    <t>2810-4255</t>
  </si>
  <si>
    <t>FASTER V3 LEATHER JACKET BLACK BLACK 54</t>
  </si>
  <si>
    <t>3103525-1100-54</t>
  </si>
  <si>
    <t>2810-4256</t>
  </si>
  <si>
    <t>FASTER V3 LEATHER JACKET BLACK BLACK 56</t>
  </si>
  <si>
    <t>3103525-1100-56</t>
  </si>
  <si>
    <t>2810-4257</t>
  </si>
  <si>
    <t>FASTER V3 LEATHER JACKET BLACK BLACK 58</t>
  </si>
  <si>
    <t>3103525-1100-58</t>
  </si>
  <si>
    <t>2810-4258</t>
  </si>
  <si>
    <t>FASTER V3 LEATHER JACKET BLACK BLACK 60</t>
  </si>
  <si>
    <t>3103525-1100-60</t>
  </si>
  <si>
    <t>2810-4259</t>
  </si>
  <si>
    <t>FASTER V3 LEATHER JACKET BLACK BLACK 62</t>
  </si>
  <si>
    <t>3103525-1100-62</t>
  </si>
  <si>
    <t>2810-4260</t>
  </si>
  <si>
    <t>FASTER V3 LEATHER JACKET BLACK BLACK 64</t>
  </si>
  <si>
    <t>3103525-1100-64</t>
  </si>
  <si>
    <t>2810-4261</t>
  </si>
  <si>
    <t>FASTER V3 LEATHER JACKET BLACK WHITE 48</t>
  </si>
  <si>
    <t>3103525-12-48</t>
  </si>
  <si>
    <t>2810-4262</t>
  </si>
  <si>
    <t>FASTER V3 LEATHER JACKET BLACK WHITE 50</t>
  </si>
  <si>
    <t>3103525-12-50</t>
  </si>
  <si>
    <t>2810-4263</t>
  </si>
  <si>
    <t>FASTER V3 LEATHER JACKET BLACK WHITE 52</t>
  </si>
  <si>
    <t>3103525-12-52</t>
  </si>
  <si>
    <t>2810-4264</t>
  </si>
  <si>
    <t>FASTER V3 LEATHER JACKET BLACK WHITE 54</t>
  </si>
  <si>
    <t>3103525-12-54</t>
  </si>
  <si>
    <t>2810-4265</t>
  </si>
  <si>
    <t>FASTER V3 LEATHER JACKET BLACK WHITE 56</t>
  </si>
  <si>
    <t>3103525-12-56</t>
  </si>
  <si>
    <t>2810-4266</t>
  </si>
  <si>
    <t>FASTER V3 LEATHER JACKET BLACK WHITE 58</t>
  </si>
  <si>
    <t>3103525-12-58</t>
  </si>
  <si>
    <t>2810-4267</t>
  </si>
  <si>
    <t>FASTER V3 LEATHER JACKET BLACK WHITE 60</t>
  </si>
  <si>
    <t>3103525-12-60</t>
  </si>
  <si>
    <t>2810-4176</t>
  </si>
  <si>
    <t>FASTER V3 AIRFLOW LEATHER JACKET BLACK RED FLUO 48</t>
  </si>
  <si>
    <t>3103625-1030-48</t>
  </si>
  <si>
    <t>2810-4177</t>
  </si>
  <si>
    <t>FASTER V3 AIRFLOW LEATHER JACKET BLACK RED FLUO 50</t>
  </si>
  <si>
    <t>3103625-1030-50</t>
  </si>
  <si>
    <t>2810-4179</t>
  </si>
  <si>
    <t>FASTER V3 AIRFLOW LEATHER JACKET BLACK RED FLUO 52</t>
  </si>
  <si>
    <t>3103625-1030-52</t>
  </si>
  <si>
    <t>2810-4180</t>
  </si>
  <si>
    <t>FASTER V3 AIRFLOW LEATHER JACKET BLACK RED FLUO 54</t>
  </si>
  <si>
    <t>3103625-1030-54</t>
  </si>
  <si>
    <t>2810-4181</t>
  </si>
  <si>
    <t>FASTER V3 AIRFLOW LEATHER JACKET BLACK RED FLUO 56</t>
  </si>
  <si>
    <t>3103625-1030-56</t>
  </si>
  <si>
    <t>2810-4182</t>
  </si>
  <si>
    <t>FASTER V3 AIRFLOW LEATHER JACKET BLACK RED FLUO 58</t>
  </si>
  <si>
    <t>3103625-1030-58</t>
  </si>
  <si>
    <t>2810-4183</t>
  </si>
  <si>
    <t>FASTER V3 AIRFLOW LEATHER JACKET BLACK RED FLUO 60</t>
  </si>
  <si>
    <t>3103625-1030-60</t>
  </si>
  <si>
    <t>2810-4167</t>
  </si>
  <si>
    <t>FASTER V3 AIRFLOW LEATHER JACKET BLACK BLACK 48</t>
  </si>
  <si>
    <t>3103625-1100-48</t>
  </si>
  <si>
    <t>2810-4168</t>
  </si>
  <si>
    <t>FASTER V3 AIRFLOW LEATHER JACKET BLACK BLACK 50</t>
  </si>
  <si>
    <t>3103625-1100-50</t>
  </si>
  <si>
    <t>2810-4169</t>
  </si>
  <si>
    <t>FASTER V3 AIRFLOW LEATHER JACKET BLACK BLACK 52</t>
  </si>
  <si>
    <t>3103625-1100-52</t>
  </si>
  <si>
    <t>2810-4170</t>
  </si>
  <si>
    <t>FASTER V3 AIRFLOW LEATHER JACKET BLACK BLACK 54</t>
  </si>
  <si>
    <t>3103625-1100-54</t>
  </si>
  <si>
    <t>2810-4171</t>
  </si>
  <si>
    <t>FASTER V3 AIRFLOW LEATHER JACKET BLACK BLACK 56</t>
  </si>
  <si>
    <t>3103625-1100-56</t>
  </si>
  <si>
    <t>2810-4172</t>
  </si>
  <si>
    <t>FASTER V3 AIRFLOW LEATHER JACKET BLACK BLACK 58</t>
  </si>
  <si>
    <t>3103625-1100-58</t>
  </si>
  <si>
    <t>2810-4173</t>
  </si>
  <si>
    <t>FASTER V3 AIRFLOW LEATHER JACKET BLACK BLACK 60</t>
  </si>
  <si>
    <t>3103625-1100-60</t>
  </si>
  <si>
    <t>2810-4174</t>
  </si>
  <si>
    <t>FASTER V3 AIRFLOW LEATHER JACKET BLACK BLACK 62</t>
  </si>
  <si>
    <t>3103625-1100-62</t>
  </si>
  <si>
    <t>2810-4175</t>
  </si>
  <si>
    <t>FASTER V3 AIRFLOW LEATHER JACKET BLACK BLACK 64</t>
  </si>
  <si>
    <t>3103625-1100-64</t>
  </si>
  <si>
    <t>2810-4275</t>
  </si>
  <si>
    <t>FASTER V3 AIRFLOW LEATHER JACKET BLACK WHITE 48</t>
  </si>
  <si>
    <t>3103625-12-48</t>
  </si>
  <si>
    <t>2810-4276</t>
  </si>
  <si>
    <t>FASTER V3 AIRFLOW LEATHER JACKET BLACK WHITE 50</t>
  </si>
  <si>
    <t>3103625-12-50</t>
  </si>
  <si>
    <t>2810-4277</t>
  </si>
  <si>
    <t>FASTER V3 AIRFLOW LEATHER JACKET BLACK WHITE 52</t>
  </si>
  <si>
    <t>3103625-12-52</t>
  </si>
  <si>
    <t>2810-4278</t>
  </si>
  <si>
    <t>FASTER V3 AIRFLOW LEATHER JACKET BLACK WHITE 54</t>
  </si>
  <si>
    <t>3103625-12-54</t>
  </si>
  <si>
    <t>2810-4279</t>
  </si>
  <si>
    <t>FASTER V3 AIRFLOW LEATHER JACKET BLACK WHITE 56</t>
  </si>
  <si>
    <t>3103625-12-56</t>
  </si>
  <si>
    <t>2810-4280</t>
  </si>
  <si>
    <t>FASTER V3 AIRFLOW LEATHER JACKET BLACK WHITE 58</t>
  </si>
  <si>
    <t>3103625-12-58</t>
  </si>
  <si>
    <t>2810-4281</t>
  </si>
  <si>
    <t>FASTER V3 AIRFLOW LEATHER JACKET BLACK WHITE 60</t>
  </si>
  <si>
    <t>3103625-12-60</t>
  </si>
  <si>
    <t>2810-4184</t>
  </si>
  <si>
    <t>FASTER V3 AIRFLOW LEATHER JACKET BLACK WHITE YELLOW FLUO 48</t>
  </si>
  <si>
    <t>3103625-125-48</t>
  </si>
  <si>
    <t>2810-4185</t>
  </si>
  <si>
    <t>FASTER V3 AIRFLOW LEATHER JACKET BLACK WHITE YELLOW FLUO 50</t>
  </si>
  <si>
    <t>3103625-125-50</t>
  </si>
  <si>
    <t>2810-4186</t>
  </si>
  <si>
    <t>FASTER V3 AIRFLOW LEATHER JACKET BLACK WHITE YELLOW FLUO 52</t>
  </si>
  <si>
    <t>3103625-125-52</t>
  </si>
  <si>
    <t>2810-4187</t>
  </si>
  <si>
    <t>FASTER V3 AIRFLOW LEATHER JACKET BLACK WHITE YELLOW FLUO 54</t>
  </si>
  <si>
    <t>3103625-125-54</t>
  </si>
  <si>
    <t>2810-4188</t>
  </si>
  <si>
    <t>FASTER V3 AIRFLOW LEATHER JACKET BLACK WHITE YELLOW FLUO 56</t>
  </si>
  <si>
    <t>3103625-125-56</t>
  </si>
  <si>
    <t>2810-4189</t>
  </si>
  <si>
    <t>FASTER V3 AIRFLOW LEATHER JACKET BLACK WHITE YELLOW FLUO 58</t>
  </si>
  <si>
    <t>3103625-125-58</t>
  </si>
  <si>
    <t>2810-4190</t>
  </si>
  <si>
    <t>FASTER V3 AIRFLOW LEATHER JACKET BLACK WHITE YELLOW FLUO 60</t>
  </si>
  <si>
    <t>3103625-125-60</t>
  </si>
  <si>
    <t>2813-1088</t>
  </si>
  <si>
    <t>STELLA FASTER V3 LEATHER JACKET BLACK BLACK 38</t>
  </si>
  <si>
    <t>3113625-1100-38</t>
  </si>
  <si>
    <t>2813-1089</t>
  </si>
  <si>
    <t>STELLA FASTER V3 LEATHER JACKET BLACK BLACK 40</t>
  </si>
  <si>
    <t>3113625-1100-40</t>
  </si>
  <si>
    <t>2813-1090</t>
  </si>
  <si>
    <t>STELLA FASTER V3 LEATHER JACKET BLACK BLACK 42</t>
  </si>
  <si>
    <t>3113625-1100-42</t>
  </si>
  <si>
    <t>2813-1091</t>
  </si>
  <si>
    <t>STELLA FASTER V3 LEATHER JACKET BLACK BLACK 44</t>
  </si>
  <si>
    <t>3113625-1100-44</t>
  </si>
  <si>
    <t>2813-1093</t>
  </si>
  <si>
    <t>STELLA FASTER V3 LEATHER JACKET BLACK BLACK 46</t>
  </si>
  <si>
    <t>3113625-1100-46</t>
  </si>
  <si>
    <t>2813-1095</t>
  </si>
  <si>
    <t>STELLA FASTER V3 LEATHER JACKET BLACK BLACK 48</t>
  </si>
  <si>
    <t>3113625-1100-48</t>
  </si>
  <si>
    <t>2813-1096</t>
  </si>
  <si>
    <t>STELLA FASTER V3 LEATHER JACKET BLACK BLACK 50</t>
  </si>
  <si>
    <t>3113625-1100-50</t>
  </si>
  <si>
    <t>2813-1097</t>
  </si>
  <si>
    <t>STELLA FASTER V3 LEATHER JACKET BLACK WHITE FLUO CORAL 38</t>
  </si>
  <si>
    <t>3113625-1781-38</t>
  </si>
  <si>
    <t>2813-1098</t>
  </si>
  <si>
    <t>STELLA FASTER V3 LEATHER JACKET BLACK WHITE FLUO CORAL 40</t>
  </si>
  <si>
    <t>3113625-1781-40</t>
  </si>
  <si>
    <t>2813-1099</t>
  </si>
  <si>
    <t>STELLA FASTER V3 LEATHER JACKET BLACK WHITE FLUO CORAL 42</t>
  </si>
  <si>
    <t>3113625-1781-42</t>
  </si>
  <si>
    <t>2813-1100</t>
  </si>
  <si>
    <t>STELLA FASTER V3 LEATHER JACKET BLACK WHITE FLUO CORAL 44</t>
  </si>
  <si>
    <t>3113625-1781-44</t>
  </si>
  <si>
    <t>2813-1101</t>
  </si>
  <si>
    <t>STELLA FASTER V3 LEATHER JACKET BLACK WHITE FLUO CORAL 46</t>
  </si>
  <si>
    <t>3113625-1781-46</t>
  </si>
  <si>
    <t>2813-1102</t>
  </si>
  <si>
    <t>STELLA FASTER V3 LEATHER JACKET BLACK WHITE FLUO CORAL 48</t>
  </si>
  <si>
    <t>3113625-1781-48</t>
  </si>
  <si>
    <t>2813-1103</t>
  </si>
  <si>
    <t>STELLA FASTER V3 LEATHER JACKET BLACK WHITE FLUO CORAL 50</t>
  </si>
  <si>
    <t>3113625-1781-50</t>
  </si>
  <si>
    <t>2801-1618</t>
  </si>
  <si>
    <t>GP-R7 1PC LEATHER SUIT BLACK WHITE RED FLUO 46</t>
  </si>
  <si>
    <t>3150125-1231-46</t>
  </si>
  <si>
    <t>2801-1593</t>
  </si>
  <si>
    <t>4016059148</t>
  </si>
  <si>
    <t>GP-R7 1PC LEATHER SUIT BLACK WHITE RED FLUO 48</t>
  </si>
  <si>
    <t>3150125-1231-48</t>
  </si>
  <si>
    <t>2801-1594</t>
  </si>
  <si>
    <t>4016059150</t>
  </si>
  <si>
    <t>GP-R7 1PC LEATHER SUIT BLACK WHITE RED FLUO 50</t>
  </si>
  <si>
    <t>3150125-1231-50</t>
  </si>
  <si>
    <t>2801-1595</t>
  </si>
  <si>
    <t>4016059152</t>
  </si>
  <si>
    <t>GP-R7 1PC LEATHER SUIT BLACK WHITE RED FLUO 52</t>
  </si>
  <si>
    <t>3150125-1231-52</t>
  </si>
  <si>
    <t>2801-1596</t>
  </si>
  <si>
    <t>4016059154</t>
  </si>
  <si>
    <t>GP-R7 1PC LEATHER SUIT BLACK WHITE RED FLUO 54</t>
  </si>
  <si>
    <t>3150125-1231-54</t>
  </si>
  <si>
    <t>2801-1597</t>
  </si>
  <si>
    <t>4016059156</t>
  </si>
  <si>
    <t>GP-R7 1PC LEATHER SUIT BLACK WHITE RED FLUO 56</t>
  </si>
  <si>
    <t>3150125-1231-56</t>
  </si>
  <si>
    <t>2801-1598</t>
  </si>
  <si>
    <t>4016059158</t>
  </si>
  <si>
    <t>GP-R7 1PC LEATHER SUIT BLACK WHITE RED FLUO 58</t>
  </si>
  <si>
    <t>3150125-1231-58</t>
  </si>
  <si>
    <t>2801-1599</t>
  </si>
  <si>
    <t>4016059160</t>
  </si>
  <si>
    <t>GP-R7 1PC LEATHER SUIT BLACK WHITE RED FLUO 60</t>
  </si>
  <si>
    <t>3150125-1231-60</t>
  </si>
  <si>
    <t>2801-1600</t>
  </si>
  <si>
    <t>GP-R7 1PC LEATHER SUIT BLACK WHITE RED FLUO 62</t>
  </si>
  <si>
    <t>3150125-1231-62</t>
  </si>
  <si>
    <t>2801-1617</t>
  </si>
  <si>
    <t>4016005148</t>
  </si>
  <si>
    <t>GP-R7 1PC LEATHER SUIT BLACK MID RED 48</t>
  </si>
  <si>
    <t>3150125-1405-48</t>
  </si>
  <si>
    <t>2801-1610</t>
  </si>
  <si>
    <t>4016005150</t>
  </si>
  <si>
    <t>GP-R7 1PC LEATHER SUIT BLACK MID RED 50</t>
  </si>
  <si>
    <t>3150125-1405-50</t>
  </si>
  <si>
    <t>2801-1611</t>
  </si>
  <si>
    <t>4016005152</t>
  </si>
  <si>
    <t>GP-R7 1PC LEATHER SUIT BLACK MID RED 52</t>
  </si>
  <si>
    <t>3150125-1405-52</t>
  </si>
  <si>
    <t>2801-1612</t>
  </si>
  <si>
    <t>4016005154</t>
  </si>
  <si>
    <t>GP-R7 1PC LEATHER SUIT BLACK MID RED 54</t>
  </si>
  <si>
    <t>3150125-1405-54</t>
  </si>
  <si>
    <t>2801-1613</t>
  </si>
  <si>
    <t>4016005156</t>
  </si>
  <si>
    <t>GP-R7 1PC LEATHER SUIT BLACK MID RED 56</t>
  </si>
  <si>
    <t>3150125-1405-56</t>
  </si>
  <si>
    <t>2801-1614</t>
  </si>
  <si>
    <t>4016005158</t>
  </si>
  <si>
    <t>GP-R7 1PC LEATHER SUIT BLACK MID RED 58</t>
  </si>
  <si>
    <t>3150125-1405-58</t>
  </si>
  <si>
    <t>2801-1615</t>
  </si>
  <si>
    <t>4016005160</t>
  </si>
  <si>
    <t>GP-R7 1PC LEATHER SUIT BLACK MID RED 60</t>
  </si>
  <si>
    <t>3150125-1405-60</t>
  </si>
  <si>
    <t>2801-1616</t>
  </si>
  <si>
    <t>GP-R7 1PC LEATHER SUIT BLACK MID RED 62</t>
  </si>
  <si>
    <t>3150125-1405-62</t>
  </si>
  <si>
    <t>2801-1601</t>
  </si>
  <si>
    <t>4016095148</t>
  </si>
  <si>
    <t>GP-R7 1PC LEATHER SUIT WHITE BLACK RED FLUO 48</t>
  </si>
  <si>
    <t>3150125-233-48</t>
  </si>
  <si>
    <t>2801-1602</t>
  </si>
  <si>
    <t>4016095150</t>
  </si>
  <si>
    <t>GP-R7 1PC LEATHER SUIT WHITE BLACK RED FLUO 50</t>
  </si>
  <si>
    <t>3150125-233-50</t>
  </si>
  <si>
    <t>2801-1603</t>
  </si>
  <si>
    <t>4016095152</t>
  </si>
  <si>
    <t>GP-R7 1PC LEATHER SUIT WHITE BLACK RED FLUO 52</t>
  </si>
  <si>
    <t>3150125-233-52</t>
  </si>
  <si>
    <t>2801-1604</t>
  </si>
  <si>
    <t>4016095154</t>
  </si>
  <si>
    <t>GP-R7 1PC LEATHER SUIT WHITE BLACK RED FLUO 54</t>
  </si>
  <si>
    <t>3150125-233-54</t>
  </si>
  <si>
    <t>2801-1605</t>
  </si>
  <si>
    <t>4016095156</t>
  </si>
  <si>
    <t>GP-R7 1PC LEATHER SUIT WHITE BLACK RED FLUO 56</t>
  </si>
  <si>
    <t>3150125-233-56</t>
  </si>
  <si>
    <t>2801-1606</t>
  </si>
  <si>
    <t>4016095158</t>
  </si>
  <si>
    <t>GP-R7 1PC LEATHER SUIT WHITE BLACK RED FLUO 58</t>
  </si>
  <si>
    <t>3150125-233-58</t>
  </si>
  <si>
    <t>2801-1607</t>
  </si>
  <si>
    <t>4016095160</t>
  </si>
  <si>
    <t>GP-R7 1PC LEATHER SUIT WHITE BLACK RED FLUO 60</t>
  </si>
  <si>
    <t>3150125-233-60</t>
  </si>
  <si>
    <t>2801-1608</t>
  </si>
  <si>
    <t>GP-R7 1PC LEATHER SUIT WHITE BLACK RED FLUO 62</t>
  </si>
  <si>
    <t>3150125-233-62</t>
  </si>
  <si>
    <t>2820-6932</t>
  </si>
  <si>
    <t>4087005504</t>
  </si>
  <si>
    <t>T-SPS V2 WP JACKET BLACK BLACK S</t>
  </si>
  <si>
    <t>3200225-1100-S</t>
  </si>
  <si>
    <t>2820-6933</t>
  </si>
  <si>
    <t>4087005505</t>
  </si>
  <si>
    <t>T-SPS V2 WP JACKET BLACK BLACK M</t>
  </si>
  <si>
    <t>3200225-1100-M</t>
  </si>
  <si>
    <t>2820-6934</t>
  </si>
  <si>
    <t>4087005506</t>
  </si>
  <si>
    <t>T-SPS V2 WP JACKET BLACK BLACK L</t>
  </si>
  <si>
    <t>3200225-1100-L</t>
  </si>
  <si>
    <t>7820-6935</t>
  </si>
  <si>
    <t>4087005507</t>
  </si>
  <si>
    <t>T-SPS V2 WP JACKET BLACK BLACK XL</t>
  </si>
  <si>
    <t>3200225-1100-XL</t>
  </si>
  <si>
    <t>2820-6936</t>
  </si>
  <si>
    <t>4087005508</t>
  </si>
  <si>
    <t>T-SPS V2 WP JACKET BLACK BLACK XXL</t>
  </si>
  <si>
    <t>3200225-1100-XXL</t>
  </si>
  <si>
    <t>2820-6937</t>
  </si>
  <si>
    <t>4087005509</t>
  </si>
  <si>
    <t>T-SPS V2 WP JACKET BLACK BLACK 3XL</t>
  </si>
  <si>
    <t>3200225-1100-3XL</t>
  </si>
  <si>
    <t>2820-6938</t>
  </si>
  <si>
    <t>4087005510</t>
  </si>
  <si>
    <t>T-SPS V2 WP JACKET BLACK BLACK 4XL</t>
  </si>
  <si>
    <t>3200225-1100-4XL</t>
  </si>
  <si>
    <t>2820-6939</t>
  </si>
  <si>
    <t>T-SPS V2 WP JACKET BLACK BLACK 5XL</t>
  </si>
  <si>
    <t>3200225-1100-5XL</t>
  </si>
  <si>
    <t>2820-6940</t>
  </si>
  <si>
    <t>4087005904</t>
  </si>
  <si>
    <t>T-SPS V2 WP JACKET BLACK WHITE S</t>
  </si>
  <si>
    <t>3200225-12-S</t>
  </si>
  <si>
    <t>2820-6941</t>
  </si>
  <si>
    <t>4087005905</t>
  </si>
  <si>
    <t>T-SPS V2 WP JACKET BLACK WHITE M</t>
  </si>
  <si>
    <t>3200225-12-M</t>
  </si>
  <si>
    <t>2820-6942</t>
  </si>
  <si>
    <t>4087005906</t>
  </si>
  <si>
    <t>T-SPS V2 WP JACKET BLACK WHITE L</t>
  </si>
  <si>
    <t>3200225-12-L</t>
  </si>
  <si>
    <t>2820-6943</t>
  </si>
  <si>
    <t>4087005907</t>
  </si>
  <si>
    <t>T-SPS V2 WP JACKET BLACK WHITE XL</t>
  </si>
  <si>
    <t>3200225-12-XL</t>
  </si>
  <si>
    <t>2820-6944</t>
  </si>
  <si>
    <t>4087005908</t>
  </si>
  <si>
    <t>T-SPS V2 WP JACKET BLACK WHITE XXL</t>
  </si>
  <si>
    <t>3200225-12-XXL</t>
  </si>
  <si>
    <t>2820-6945</t>
  </si>
  <si>
    <t>4087005909</t>
  </si>
  <si>
    <t>T-SPS V2 WP JACKET BLACK WHITE 3XL</t>
  </si>
  <si>
    <t>3200225-12-3XL</t>
  </si>
  <si>
    <t>2820-6946</t>
  </si>
  <si>
    <t>T-SPS V2 WP JACKET BLACK WHITE 4XL</t>
  </si>
  <si>
    <t>3200225-12-4XL</t>
  </si>
  <si>
    <t>2820-6947</t>
  </si>
  <si>
    <t>4087059104</t>
  </si>
  <si>
    <t>T-SPS V2 WP JACKET BLACK WHITE RED FLUO S</t>
  </si>
  <si>
    <t>3200225-1231-S</t>
  </si>
  <si>
    <t>2820-6948</t>
  </si>
  <si>
    <t>4087059105</t>
  </si>
  <si>
    <t>T-SPS V2 WP JACKET BLACK WHITE RED FLUO M</t>
  </si>
  <si>
    <t>3200225-1231-M</t>
  </si>
  <si>
    <t>2820-6949</t>
  </si>
  <si>
    <t>4087059106</t>
  </si>
  <si>
    <t>T-SPS V2 WP JACKET BLACK WHITE RED FLUO L</t>
  </si>
  <si>
    <t>3200225-1231-L</t>
  </si>
  <si>
    <t>2820-6950</t>
  </si>
  <si>
    <t>4087059107</t>
  </si>
  <si>
    <t>T-SPS V2 WP JACKET BLACK WHITE RED FLUO XL</t>
  </si>
  <si>
    <t>3200225-1231-XL</t>
  </si>
  <si>
    <t>2820-6951</t>
  </si>
  <si>
    <t>4087059108</t>
  </si>
  <si>
    <t>T-SPS V2 WP JACKET BLACK WHITE RED FLUO XXL</t>
  </si>
  <si>
    <t>3200225-1231-XXL</t>
  </si>
  <si>
    <t>2820-6952</t>
  </si>
  <si>
    <t>4087059109</t>
  </si>
  <si>
    <t>T-SPS V2 WP JACKET BLACK WHITE RED FLUO 3XL</t>
  </si>
  <si>
    <t>3200225-1231-3XL</t>
  </si>
  <si>
    <t>2820-6953</t>
  </si>
  <si>
    <t>T-SPS V2 WP JACKET BLACK WHITE RED FLUO 4XL</t>
  </si>
  <si>
    <t>3200225-1231-4XL</t>
  </si>
  <si>
    <t>4087051304</t>
  </si>
  <si>
    <t>T-SPS V2 WP JACKET BLACK WHITE YELLOW FLUO S</t>
  </si>
  <si>
    <t>3200225-125-S</t>
  </si>
  <si>
    <t>4087051305</t>
  </si>
  <si>
    <t>T-SPS V2 WP JACKET BLACK WHITE YELLOW FLUO M</t>
  </si>
  <si>
    <t>3200225-125-M</t>
  </si>
  <si>
    <t>4087051306</t>
  </si>
  <si>
    <t>T-SPS V2 WP JACKET BLACK WHITE YELLOW FLUO L</t>
  </si>
  <si>
    <t>3200225-125-L</t>
  </si>
  <si>
    <t>4087051307</t>
  </si>
  <si>
    <t>T-SPS V2 WP JACKET BLACK WHITE YELLOW FLUO XL</t>
  </si>
  <si>
    <t>3200225-125-XL</t>
  </si>
  <si>
    <t>4087051308</t>
  </si>
  <si>
    <t>T-SPS V2 WP JACKET BLACK WHITE YELLOW FLUO XXL</t>
  </si>
  <si>
    <t>3200225-125-XXL</t>
  </si>
  <si>
    <t>4087051309</t>
  </si>
  <si>
    <t>T-SPS V2 WP JACKET BLACK WHITE YELLOW FLUO 3XL</t>
  </si>
  <si>
    <t>3200225-125-3XL</t>
  </si>
  <si>
    <t>2820-6853</t>
  </si>
  <si>
    <t>4028000504</t>
  </si>
  <si>
    <t>AMT-8 STRETCH  DRYSTAR XF JKT BLACK S</t>
  </si>
  <si>
    <t>3200425-10-S</t>
  </si>
  <si>
    <t>2820-6854</t>
  </si>
  <si>
    <t>4028000505</t>
  </si>
  <si>
    <t>AMT-8 STRETCH  DRYSTAR XF JKT BLACK M</t>
  </si>
  <si>
    <t>3200425-10-M</t>
  </si>
  <si>
    <t>2820-6855</t>
  </si>
  <si>
    <t>4028000506</t>
  </si>
  <si>
    <t>AMT-8 STRETCH  DRYSTAR XF JKT BLACK L</t>
  </si>
  <si>
    <t>3200425-10-L</t>
  </si>
  <si>
    <t>2820-6856</t>
  </si>
  <si>
    <t>4028000507</t>
  </si>
  <si>
    <t>AMT-8 STRETCH  DRYSTAR XF JKT BLACK XL</t>
  </si>
  <si>
    <t>3200425-10-XL</t>
  </si>
  <si>
    <t>2820-6857</t>
  </si>
  <si>
    <t>4028000508</t>
  </si>
  <si>
    <t>AMT-8 STRETCH  DRYSTAR XF JKT BLACK XXL</t>
  </si>
  <si>
    <t>3200425-10-XXL</t>
  </si>
  <si>
    <t>2820-6858</t>
  </si>
  <si>
    <t>4028000509</t>
  </si>
  <si>
    <t>AMT-8 STRETCH  DRYSTAR XF JKT BLACK 3XL</t>
  </si>
  <si>
    <t>3200425-10-3XL</t>
  </si>
  <si>
    <t>2820-6859</t>
  </si>
  <si>
    <t>AMT-8 STRETCH  DRYSTAR XF JKT BLACK 4XL</t>
  </si>
  <si>
    <t>3200425-10-4XL</t>
  </si>
  <si>
    <t>2820-6860</t>
  </si>
  <si>
    <t>4028003304</t>
  </si>
  <si>
    <t>AMT-8 STRETCH  DRYSTAR XF JKT DARK BROWN DARK KHAKI S</t>
  </si>
  <si>
    <t>3200425-8018-S</t>
  </si>
  <si>
    <t>2820-6861</t>
  </si>
  <si>
    <t>4028003305</t>
  </si>
  <si>
    <t>AMT-8 STRETCH  DRYSTAR XF JKT DARK BROWN DARK KHAKI M</t>
  </si>
  <si>
    <t>3200425-8018-M</t>
  </si>
  <si>
    <t>2820-6862</t>
  </si>
  <si>
    <t>4028003306</t>
  </si>
  <si>
    <t>AMT-8 STRETCH  DRYSTAR XF JKT DARK BROWN DARK KHAKI L</t>
  </si>
  <si>
    <t>3200425-8018-L</t>
  </si>
  <si>
    <t>2820-6863</t>
  </si>
  <si>
    <t>4028003307</t>
  </si>
  <si>
    <t>AMT-8 STRETCH  DRYSTAR XF JKT DARK BROWN DARK KHAKI XL</t>
  </si>
  <si>
    <t>3200425-8018-XL</t>
  </si>
  <si>
    <t>2820-6864</t>
  </si>
  <si>
    <t>4028003308</t>
  </si>
  <si>
    <t>AMT-8 STRETCH  DRYSTAR XF JKT DARK BROWN DARK KHAKI XXL</t>
  </si>
  <si>
    <t>3200425-8018-XXL</t>
  </si>
  <si>
    <t>2820-6865</t>
  </si>
  <si>
    <t>4028003309</t>
  </si>
  <si>
    <t>AMT-8 STRETCH  DRYSTAR XF JKT DARK BROWN DARK KHAKI 3XL</t>
  </si>
  <si>
    <t>3200425-8018-3XL</t>
  </si>
  <si>
    <t>2820-6866</t>
  </si>
  <si>
    <t>AMT-8 STRETCH  DRYSTAR XF JKT DARK BROWN DARK KHAKI 4XL</t>
  </si>
  <si>
    <t>3200425-8018-4XL</t>
  </si>
  <si>
    <t>2854-0387</t>
  </si>
  <si>
    <t>HURRICANE RAIN V2 JACKET BLACK S</t>
  </si>
  <si>
    <t>3200525-10-S</t>
  </si>
  <si>
    <t>2854-0388</t>
  </si>
  <si>
    <t>HURRICANE RAIN V2 JACKET BLACK M</t>
  </si>
  <si>
    <t>3200525-10-M</t>
  </si>
  <si>
    <t>2854-0389</t>
  </si>
  <si>
    <t>HURRICANE RAIN V2 JACKET BLACK L</t>
  </si>
  <si>
    <t>3200525-10-L</t>
  </si>
  <si>
    <t>2854-0390</t>
  </si>
  <si>
    <t>HURRICANE RAIN V2 JACKET BLACK XL</t>
  </si>
  <si>
    <t>3200525-10-XL</t>
  </si>
  <si>
    <t>2854-0391</t>
  </si>
  <si>
    <t>HURRICANE RAIN V2 JACKET BLACK XXL</t>
  </si>
  <si>
    <t>3200525-10-XXL</t>
  </si>
  <si>
    <t>2854-0392</t>
  </si>
  <si>
    <t>HURRICANE RAIN V2 JACKET BLACK 3XL</t>
  </si>
  <si>
    <t>3200525-10-3XL</t>
  </si>
  <si>
    <t>2854-0393</t>
  </si>
  <si>
    <t>HURRICANE RAIN V2 JACKET BLACK 4XL</t>
  </si>
  <si>
    <t>3200525-10-4XL</t>
  </si>
  <si>
    <t>2854-0394</t>
  </si>
  <si>
    <t>HURRICANE RAIN V2 JACKET YELLOW FLUO S</t>
  </si>
  <si>
    <t>3200525-55-S</t>
  </si>
  <si>
    <t>2854-0395</t>
  </si>
  <si>
    <t>HURRICANE RAIN V2 JACKET YELLOW FLUO M</t>
  </si>
  <si>
    <t>3200525-55-M</t>
  </si>
  <si>
    <t>2854-0396</t>
  </si>
  <si>
    <t>HURRICANE RAIN V2 JACKET YELLOW FLUO L</t>
  </si>
  <si>
    <t>3200525-55-L</t>
  </si>
  <si>
    <t>2854-0397</t>
  </si>
  <si>
    <t>HURRICANE RAIN V2 JACKET YELLOW FLUO XL</t>
  </si>
  <si>
    <t>3200525-55-XL</t>
  </si>
  <si>
    <t>2854-0398</t>
  </si>
  <si>
    <t>HURRICANE RAIN V2 JACKET YELLOW FLUO XXL</t>
  </si>
  <si>
    <t>3200525-55-XXL</t>
  </si>
  <si>
    <t>2854-0399</t>
  </si>
  <si>
    <t>HURRICANE RAIN V2 JACKET YELLOW FLUO 3XL</t>
  </si>
  <si>
    <t>3200525-55-3XL</t>
  </si>
  <si>
    <t>2854-0400</t>
  </si>
  <si>
    <t>HURRICANE RAIN V2 JACKET YELLOW FLUO 4XL</t>
  </si>
  <si>
    <t>3200525-55-4XL</t>
  </si>
  <si>
    <t>2820-6788</t>
  </si>
  <si>
    <t>4086000504</t>
  </si>
  <si>
    <t>ST-1 WATERPROOF JACKET BLACK S</t>
  </si>
  <si>
    <t>3200625-10-S</t>
  </si>
  <si>
    <t>2820-6789</t>
  </si>
  <si>
    <t>4086000505</t>
  </si>
  <si>
    <t>ST-1 WATERPROOF JACKET BLACK M</t>
  </si>
  <si>
    <t>3200625-10-M</t>
  </si>
  <si>
    <t>2820-6790</t>
  </si>
  <si>
    <t>4086000506</t>
  </si>
  <si>
    <t>ST-1 WATERPROOF JACKET BLACK L</t>
  </si>
  <si>
    <t>3200625-10-L</t>
  </si>
  <si>
    <t>2820-6791</t>
  </si>
  <si>
    <t>4086000507</t>
  </si>
  <si>
    <t>ST-1 WATERPROOF JACKET BLACK XL</t>
  </si>
  <si>
    <t>3200625-10-XL</t>
  </si>
  <si>
    <t>2820-6792</t>
  </si>
  <si>
    <t>4086000508</t>
  </si>
  <si>
    <t>ST-1 WATERPROOF JACKET BLACK XXL</t>
  </si>
  <si>
    <t>3200625-10-XXL</t>
  </si>
  <si>
    <t>2820-6793</t>
  </si>
  <si>
    <t>4086000509</t>
  </si>
  <si>
    <t>ST-1 WATERPROOF JACKET BLACK 3XL</t>
  </si>
  <si>
    <t>3200625-10-3XL</t>
  </si>
  <si>
    <t>2820-6794</t>
  </si>
  <si>
    <t>4086000510</t>
  </si>
  <si>
    <t>ST-1 WATERPROOF JACKET BLACK 4XL</t>
  </si>
  <si>
    <t>3200625-10-4XL</t>
  </si>
  <si>
    <t>2820-6954</t>
  </si>
  <si>
    <t>ST-1 WATERPROOF JACKET BLACK 5XL</t>
  </si>
  <si>
    <t>3200625-10-5XL</t>
  </si>
  <si>
    <t>2820-6955</t>
  </si>
  <si>
    <t>ST-1 WATERPROOF JACKET BLACK 6XL</t>
  </si>
  <si>
    <t>3200625-10-6XL</t>
  </si>
  <si>
    <t>2820-6802</t>
  </si>
  <si>
    <t>ST-1 WATERPROOF JACKET DARK BLUE BLACK BRIGHT RED S</t>
  </si>
  <si>
    <t>3200625-7093-S</t>
  </si>
  <si>
    <t>2820-6803</t>
  </si>
  <si>
    <t>ST-1 WATERPROOF JACKET DARK BLUE BLACK BRIGHT RED M</t>
  </si>
  <si>
    <t>3200625-7093-M</t>
  </si>
  <si>
    <t>2820-6804</t>
  </si>
  <si>
    <t>ST-1 WATERPROOF JACKET DARK BLUE BLACK BRIGHT RED L</t>
  </si>
  <si>
    <t>3200625-7093-L</t>
  </si>
  <si>
    <t>2820-6805</t>
  </si>
  <si>
    <t>ST-1 WATERPROOF JACKET DARK BLUE BLACK BRIGHT RED XL</t>
  </si>
  <si>
    <t>3200625-7093-XL</t>
  </si>
  <si>
    <t>2820-6806</t>
  </si>
  <si>
    <t>ST-1 WATERPROOF JACKET DARK BLUE BLACK BRIGHT RED XXL</t>
  </si>
  <si>
    <t>3200625-7093-XXL</t>
  </si>
  <si>
    <t>2820-6807</t>
  </si>
  <si>
    <t>ST-1 WATERPROOF JACKET DARK BLUE BLACK BRIGHT RED 3XL</t>
  </si>
  <si>
    <t>3200625-7093-3XL</t>
  </si>
  <si>
    <t>2820-6808</t>
  </si>
  <si>
    <t>ST-1 WATERPROOF JACKET DARK BLUE BLACK BRIGHT RED 4XL</t>
  </si>
  <si>
    <t>3200625-7093-4XL</t>
  </si>
  <si>
    <t>2820-6809</t>
  </si>
  <si>
    <t>4086035104</t>
  </si>
  <si>
    <t>ST-1 WATERPROOF JACKET DARK KHAKI SAND BLACK RED FLUO S</t>
  </si>
  <si>
    <t>3200625-866-S</t>
  </si>
  <si>
    <t>2820-6810</t>
  </si>
  <si>
    <t>4086035105</t>
  </si>
  <si>
    <t>ST-1 WATERPROOF JACKET DARK KHAKI SAND BLACK RED FLUO M</t>
  </si>
  <si>
    <t>3200625-866-M</t>
  </si>
  <si>
    <t>2820-6811</t>
  </si>
  <si>
    <t>4086035106</t>
  </si>
  <si>
    <t>ST-1 WATERPROOF JACKET DARK KHAKI SAND BLACK RED FLUO L</t>
  </si>
  <si>
    <t>3200625-866-L</t>
  </si>
  <si>
    <t>2820-6812</t>
  </si>
  <si>
    <t>4086035107</t>
  </si>
  <si>
    <t>ST-1 WATERPROOF JACKET DARK KHAKI SAND BLACK RED FLUO XL</t>
  </si>
  <si>
    <t>3200625-866-XL</t>
  </si>
  <si>
    <t>2820-6813</t>
  </si>
  <si>
    <t>4086035108</t>
  </si>
  <si>
    <t>ST-1 WATERPROOF JACKET DARK KHAKI SAND BLACK RED FLUO XXL</t>
  </si>
  <si>
    <t>3200625-866-XXL</t>
  </si>
  <si>
    <t>2820-6814</t>
  </si>
  <si>
    <t>4086035109</t>
  </si>
  <si>
    <t>ST-1 WATERPROOF JACKET DARK KHAKI SAND BLACK RED FLUO 3XL</t>
  </si>
  <si>
    <t>3200625-866-3XL</t>
  </si>
  <si>
    <t>2820-6815</t>
  </si>
  <si>
    <t>ST-1 WATERPROOF JACKET DARK KHAKI SAND BLACK RED FLUO 4XL</t>
  </si>
  <si>
    <t>3200625-866-4XL</t>
  </si>
  <si>
    <t>2820-6795</t>
  </si>
  <si>
    <t>4086075304</t>
  </si>
  <si>
    <t>ST-1 WATERPROOF JACKET ICE GRAY BLACK YELLOW FLUO S</t>
  </si>
  <si>
    <t>3200625-9145-S</t>
  </si>
  <si>
    <t>2820-6796</t>
  </si>
  <si>
    <t>4086075305</t>
  </si>
  <si>
    <t>ST-1 WATERPROOF JACKET ICE GRAY BLACK YELLOW FLUO M</t>
  </si>
  <si>
    <t>3200625-9145-M</t>
  </si>
  <si>
    <t>2820-6797</t>
  </si>
  <si>
    <t>4086075306</t>
  </si>
  <si>
    <t>ST-1 WATERPROOF JACKET ICE GRAY BLACK YELLOW FLUO L</t>
  </si>
  <si>
    <t>3200625-9145-L</t>
  </si>
  <si>
    <t>2820-6798</t>
  </si>
  <si>
    <t>4086075307</t>
  </si>
  <si>
    <t>ST-1 WATERPROOF JACKET ICE GRAY BLACK YELLOW FLUO XL</t>
  </si>
  <si>
    <t>3200625-9145-XL</t>
  </si>
  <si>
    <t>2820-6799</t>
  </si>
  <si>
    <t>4086075308</t>
  </si>
  <si>
    <t>ST-1 WATERPROOF JACKET ICE GRAY BLACK YELLOW FLUO XXL</t>
  </si>
  <si>
    <t>3200625-9145-XXL</t>
  </si>
  <si>
    <t>2820-6800</t>
  </si>
  <si>
    <t>4086075309</t>
  </si>
  <si>
    <t>ST-1 WATERPROOF JACKET ICE GRAY BLACK YELLOW FLUO 3XL</t>
  </si>
  <si>
    <t>3200625-9145-3XL</t>
  </si>
  <si>
    <t>2820-6801</t>
  </si>
  <si>
    <t>ST-1 WATERPROOF JACKET ICE GRAY BLACK YELLOW FLUO 4XL</t>
  </si>
  <si>
    <t>3200625-9145-4XL</t>
  </si>
  <si>
    <t>2820-6774</t>
  </si>
  <si>
    <t>CLAYTON WR JACKET BLACK BLACK S</t>
  </si>
  <si>
    <t>3200825-1100-S</t>
  </si>
  <si>
    <t>2820-6775</t>
  </si>
  <si>
    <t>CLAYTON WR JACKET BLACK BLACK M</t>
  </si>
  <si>
    <t>3200825-1100-M</t>
  </si>
  <si>
    <t>2820-6776</t>
  </si>
  <si>
    <t>CLAYTON WR JACKET BLACK BLACK L</t>
  </si>
  <si>
    <t>3200825-1100-L</t>
  </si>
  <si>
    <t>2820-6777</t>
  </si>
  <si>
    <t>CLAYTON WR JACKET BLACK BLACK XL</t>
  </si>
  <si>
    <t>3200825-1100-XL</t>
  </si>
  <si>
    <t>2820-6778</t>
  </si>
  <si>
    <t>CLAYTON WR JACKET BLACK BLACK XXL</t>
  </si>
  <si>
    <t>3200825-1100-XXL</t>
  </si>
  <si>
    <t>2820-6779</t>
  </si>
  <si>
    <t>CLAYTON WR JACKET BLACK BLACK 3XL</t>
  </si>
  <si>
    <t>3200825-1100-3XL</t>
  </si>
  <si>
    <t>2820-6780</t>
  </si>
  <si>
    <t>CLAYTON WR JACKET BLACK BLACK 4XL</t>
  </si>
  <si>
    <t>3200825-1100-4XL</t>
  </si>
  <si>
    <t>2820-6781</t>
  </si>
  <si>
    <t>CLAYTON WR JACKET UTILITY BROWN LIGHT GOLD S</t>
  </si>
  <si>
    <t>3200825-8021-S</t>
  </si>
  <si>
    <t>2820-6782</t>
  </si>
  <si>
    <t>CLAYTON WR JACKET UTILITY BROWN LIGHT GOLD M</t>
  </si>
  <si>
    <t>3200825-8021-M</t>
  </si>
  <si>
    <t>2820-6783</t>
  </si>
  <si>
    <t>CLAYTON WR JACKET UTILITY BROWN LIGHT GOLD L</t>
  </si>
  <si>
    <t>3200825-8021-L</t>
  </si>
  <si>
    <t>2820-6784</t>
  </si>
  <si>
    <t>CLAYTON WR JACKET UTILITY BROWN LIGHT GOLD XL</t>
  </si>
  <si>
    <t>3200825-8021-XL</t>
  </si>
  <si>
    <t>2820-6785</t>
  </si>
  <si>
    <t>CLAYTON WR JACKET UTILITY BROWN LIGHT GOLD XXL</t>
  </si>
  <si>
    <t>3200825-8021-XXL</t>
  </si>
  <si>
    <t>2820-6786</t>
  </si>
  <si>
    <t>CLAYTON WR JACKET UTILITY BROWN LIGHT GOLD 3XL</t>
  </si>
  <si>
    <t>3200825-8021-3XL</t>
  </si>
  <si>
    <t>2820-6787</t>
  </si>
  <si>
    <t>CLAYTON WR JACKET UTILITY BROWN LIGHT GOLD 4XL</t>
  </si>
  <si>
    <t>3200825-8021-4XL</t>
  </si>
  <si>
    <t>2820-6832</t>
  </si>
  <si>
    <t>MOHOBBS WP JACKET BLACK ORANGE FLUO S</t>
  </si>
  <si>
    <t>3200925-156-S</t>
  </si>
  <si>
    <t>2820-6833</t>
  </si>
  <si>
    <t>MOHOBBS WP JACKET BLACK ORANGE FLUO M</t>
  </si>
  <si>
    <t>3200925-156-M</t>
  </si>
  <si>
    <t>2820-6834</t>
  </si>
  <si>
    <t>MOHOBBS WP JACKET BLACK ORANGE FLUO L</t>
  </si>
  <si>
    <t>3200925-156-L</t>
  </si>
  <si>
    <t>2820-6835</t>
  </si>
  <si>
    <t>MOHOBBS WP JACKET BLACK ORANGE FLUO XL</t>
  </si>
  <si>
    <t>3200925-156-XL</t>
  </si>
  <si>
    <t>2820-6836</t>
  </si>
  <si>
    <t>MOHOBBS WP JACKET BLACK ORANGE FLUO XXL</t>
  </si>
  <si>
    <t>3200925-156-XXL</t>
  </si>
  <si>
    <t>2820-6837</t>
  </si>
  <si>
    <t>MOHOBBS WP JACKET BLACK ORANGE FLUO 3XL</t>
  </si>
  <si>
    <t>3200925-156-3XL</t>
  </si>
  <si>
    <t>2820-6838</t>
  </si>
  <si>
    <t>MOHOBBS WP JACKET BLACK ORANGE FLUO 4XL</t>
  </si>
  <si>
    <t>3200925-156-4XL</t>
  </si>
  <si>
    <t>2820-6839</t>
  </si>
  <si>
    <t>MOHOBBS WP JACKET LUNAR GRAY LIME PUNCH S</t>
  </si>
  <si>
    <t>3200925-9143-S</t>
  </si>
  <si>
    <t>2820-6840</t>
  </si>
  <si>
    <t>MOHOBBS WP JACKET LUNAR GRAY LIME PUNCH M</t>
  </si>
  <si>
    <t>3200925-9143-M</t>
  </si>
  <si>
    <t>2820-6841</t>
  </si>
  <si>
    <t>MOHOBBS WP JACKET LUNAR GRAY LIME PUNCH L</t>
  </si>
  <si>
    <t>3200925-9143-L</t>
  </si>
  <si>
    <t>2820-6842</t>
  </si>
  <si>
    <t>MOHOBBS WP JACKET LUNAR GRAY LIME PUNCH XL</t>
  </si>
  <si>
    <t>3200925-9143-XL</t>
  </si>
  <si>
    <t>2820-6843</t>
  </si>
  <si>
    <t>MOHOBBS WP JACKET LUNAR GRAY LIME PUNCH XXL</t>
  </si>
  <si>
    <t>3200925-9143-XXL</t>
  </si>
  <si>
    <t>2820-6844</t>
  </si>
  <si>
    <t>MOHOBBS WP JACKET LUNAR GRAY LIME PUNCH 3XL</t>
  </si>
  <si>
    <t>3200925-9143-3XL</t>
  </si>
  <si>
    <t>2820-6845</t>
  </si>
  <si>
    <t>MOHOBBS WP JACKET LUNAR GRAY LIME PUNCH 4XL</t>
  </si>
  <si>
    <t>3200925-9143-4XL</t>
  </si>
  <si>
    <t>2820-6846</t>
  </si>
  <si>
    <t>4074057304</t>
  </si>
  <si>
    <t>BOGOTA' PRO DRYSTAR JACKET BLACK ICE GRAY YELLOW FLUO S</t>
  </si>
  <si>
    <t>3207023-1381-S</t>
  </si>
  <si>
    <t>2820-6847</t>
  </si>
  <si>
    <t>4074057305</t>
  </si>
  <si>
    <t>BOGOTA' PRO DRYSTAR JACKET BLACK ICE GRAY YELLOW FLUO M</t>
  </si>
  <si>
    <t>3207023-1381-M</t>
  </si>
  <si>
    <t>2820-6848</t>
  </si>
  <si>
    <t>4074057306</t>
  </si>
  <si>
    <t>BOGOTA' PRO DRYSTAR JACKET BLACK ICE GRAY YELLOW FLUO L</t>
  </si>
  <si>
    <t>3207023-1381-L</t>
  </si>
  <si>
    <t>2820-6849</t>
  </si>
  <si>
    <t>4074057307</t>
  </si>
  <si>
    <t>BOGOTA' PRO DRYSTAR JACKET BLACK ICE GRAY YELLOW FLUO XL</t>
  </si>
  <si>
    <t>3207023-1381-XL</t>
  </si>
  <si>
    <t>2820-6850</t>
  </si>
  <si>
    <t>4074057308</t>
  </si>
  <si>
    <t>BOGOTA' PRO DRYSTAR JACKET BLACK ICE GRAY YELLOW FLUO XXL</t>
  </si>
  <si>
    <t>3207023-1381-XXL</t>
  </si>
  <si>
    <t>2820-6851</t>
  </si>
  <si>
    <t>4074057309</t>
  </si>
  <si>
    <t>BOGOTA' PRO DRYSTAR JACKET BLACK ICE GRAY YELLOW FLUO 3XL</t>
  </si>
  <si>
    <t>3207023-1381-3XL</t>
  </si>
  <si>
    <t>2820-6852</t>
  </si>
  <si>
    <t>4074057310</t>
  </si>
  <si>
    <t>BOGOTA' PRO DRYSTAR JACKET BLACK ICE GRAY YELLOW FLUO 4XL</t>
  </si>
  <si>
    <t>3207023-1381-4XL</t>
  </si>
  <si>
    <t>2813-1104</t>
  </si>
  <si>
    <t>4088005573</t>
  </si>
  <si>
    <t>STELLA  T-SPS V2 WP JACKET BLACK BLACK XS</t>
  </si>
  <si>
    <t>3210225-1100-XS</t>
  </si>
  <si>
    <t>2813-1105</t>
  </si>
  <si>
    <t>4088005574</t>
  </si>
  <si>
    <t>STELLA  T-SPS V2 WP JACKET BLACK BLACK S</t>
  </si>
  <si>
    <t>3210225-1100-S</t>
  </si>
  <si>
    <t>2813-1106</t>
  </si>
  <si>
    <t>4088005575</t>
  </si>
  <si>
    <t>STELLA  T-SPS V2 WP JACKET BLACK BLACK M</t>
  </si>
  <si>
    <t>3210225-1100-M</t>
  </si>
  <si>
    <t>2813-1107</t>
  </si>
  <si>
    <t>4088005576</t>
  </si>
  <si>
    <t>STELLA  T-SPS V2 WP JACKET BLACK BLACK L</t>
  </si>
  <si>
    <t>3210225-1100-L</t>
  </si>
  <si>
    <t>2813-1108</t>
  </si>
  <si>
    <t>4088005577</t>
  </si>
  <si>
    <t>STELLA  T-SPS V2 WP JACKET BLACK BLACK XL</t>
  </si>
  <si>
    <t>3210225-1100-XL</t>
  </si>
  <si>
    <t>2813-1109</t>
  </si>
  <si>
    <t>4088005578</t>
  </si>
  <si>
    <t>STELLA  T-SPS V2 WP JACKET BLACK BLACK XXL</t>
  </si>
  <si>
    <t>3210225-1100-XXL</t>
  </si>
  <si>
    <t>2813-1116</t>
  </si>
  <si>
    <t>STELLA  T-SPS V2 WP JACKET BLACK WHITE XS</t>
  </si>
  <si>
    <t>3210225-12-XS</t>
  </si>
  <si>
    <t>2813-1117</t>
  </si>
  <si>
    <t>STELLA  T-SPS V2 WP JACKET BLACK WHITE S</t>
  </si>
  <si>
    <t>3210225-12-S</t>
  </si>
  <si>
    <t>2813-1118</t>
  </si>
  <si>
    <t>STELLA  T-SPS V2 WP JACKET BLACK WHITE M</t>
  </si>
  <si>
    <t>3210225-12-M</t>
  </si>
  <si>
    <t>2813-1119</t>
  </si>
  <si>
    <t>STELLA  T-SPS V2 WP JACKET BLACK WHITE L</t>
  </si>
  <si>
    <t>3210225-12-L</t>
  </si>
  <si>
    <t>2813-1120</t>
  </si>
  <si>
    <t>STELLA  T-SPS V2 WP JACKET BLACK WHITE XL</t>
  </si>
  <si>
    <t>3210225-12-XL</t>
  </si>
  <si>
    <t>2813-1121</t>
  </si>
  <si>
    <t>STELLA  T-SPS V2 WP JACKET BLACK WHITE XXL</t>
  </si>
  <si>
    <t>3210225-12-XXL</t>
  </si>
  <si>
    <t>2813-1110</t>
  </si>
  <si>
    <t>4088059173</t>
  </si>
  <si>
    <t>STELLA  T-SPS V2 WP JACKET BLACK WHITE RED FLUO XS</t>
  </si>
  <si>
    <t>3210225-1231-XS</t>
  </si>
  <si>
    <t>2813-1111</t>
  </si>
  <si>
    <t>4088059174</t>
  </si>
  <si>
    <t>STELLA  T-SPS V2 WP JACKET BLACK WHITE RED FLUO S</t>
  </si>
  <si>
    <t>3210225-1231-S</t>
  </si>
  <si>
    <t>2813-1112</t>
  </si>
  <si>
    <t>4088059175</t>
  </si>
  <si>
    <t>STELLA  T-SPS V2 WP JACKET BLACK WHITE RED FLUO M</t>
  </si>
  <si>
    <t>3210225-1231-M</t>
  </si>
  <si>
    <t>2813-1113</t>
  </si>
  <si>
    <t>4088059176</t>
  </si>
  <si>
    <t>STELLA  T-SPS V2 WP JACKET BLACK WHITE RED FLUO L</t>
  </si>
  <si>
    <t>3210225-1231-L</t>
  </si>
  <si>
    <t>2813-1114</t>
  </si>
  <si>
    <t>4088059177</t>
  </si>
  <si>
    <t>STELLA  T-SPS V2 WP JACKET BLACK WHITE RED FLUO XL</t>
  </si>
  <si>
    <t>3210225-1231-XL</t>
  </si>
  <si>
    <t>2813-1115</t>
  </si>
  <si>
    <t>4088059178</t>
  </si>
  <si>
    <t>STELLA  T-SPS V2 WP JACKET BLACK WHITE RED FLUO XXL</t>
  </si>
  <si>
    <t>3210225-1231-XXL</t>
  </si>
  <si>
    <t>2813-1122</t>
  </si>
  <si>
    <t>STELLA  T-SPS V2 WP JACKET BLACK WHITE DIVA PINK XS</t>
  </si>
  <si>
    <t>3210225-1832-XS</t>
  </si>
  <si>
    <t>2813-1123</t>
  </si>
  <si>
    <t>STELLA  T-SPS V2 WP JACKET BLACK WHITE DIVA PINK S</t>
  </si>
  <si>
    <t>3210225-1832-S</t>
  </si>
  <si>
    <t>2813-1124</t>
  </si>
  <si>
    <t>STELLA  T-SPS V2 WP JACKET BLACK WHITE DIVA PINK M</t>
  </si>
  <si>
    <t>3210225-1832-M</t>
  </si>
  <si>
    <t>2813-1125</t>
  </si>
  <si>
    <t>STELLA  T-SPS V2 WP JACKET BLACK WHITE DIVA PINK L</t>
  </si>
  <si>
    <t>3210225-1832-L</t>
  </si>
  <si>
    <t>2813-1126</t>
  </si>
  <si>
    <t>STELLA  T-SPS V2 WP JACKET BLACK WHITE DIVA PINK XL</t>
  </si>
  <si>
    <t>3210225-1832-XL</t>
  </si>
  <si>
    <t>2813-1127</t>
  </si>
  <si>
    <t>STELLA  T-SPS V2 WP JACKET BLACK WHITE DIVA PINK XXL</t>
  </si>
  <si>
    <t>3210225-1832-XXL</t>
  </si>
  <si>
    <t>2822-1621</t>
  </si>
  <si>
    <t>4086000573</t>
  </si>
  <si>
    <t>STELLA ST-1 WATERPROOF JACKET BLACK XS</t>
  </si>
  <si>
    <t>3210325-10-XS</t>
  </si>
  <si>
    <t>2822-1622</t>
  </si>
  <si>
    <t>4086000574</t>
  </si>
  <si>
    <t>STELLA ST-1 WATERPROOF JACKET BLACK S</t>
  </si>
  <si>
    <t>3210325-10-S</t>
  </si>
  <si>
    <t>2822-1623</t>
  </si>
  <si>
    <t>4086000575</t>
  </si>
  <si>
    <t>STELLA ST-1 WATERPROOF JACKET BLACK M</t>
  </si>
  <si>
    <t>3210325-10-M</t>
  </si>
  <si>
    <t>2822-1624</t>
  </si>
  <si>
    <t>4086000576</t>
  </si>
  <si>
    <t>STELLA ST-1 WATERPROOF JACKET BLACK L</t>
  </si>
  <si>
    <t>3210325-10-L</t>
  </si>
  <si>
    <t>2822-1625</t>
  </si>
  <si>
    <t>4086000577</t>
  </si>
  <si>
    <t>STELLA ST-1 WATERPROOF JACKET BLACK XL</t>
  </si>
  <si>
    <t>3210325-10-XL</t>
  </si>
  <si>
    <t>2822-1626</t>
  </si>
  <si>
    <t>4086000578</t>
  </si>
  <si>
    <t>STELLA ST-1 WATERPROOF JACKET BLACK XXL</t>
  </si>
  <si>
    <t>3210325-10-XXL</t>
  </si>
  <si>
    <t>2822-1633</t>
  </si>
  <si>
    <t>STELLA ST-1 WATERPROOF JACKET DARK BLUE BLACK BRIGHT RED XS</t>
  </si>
  <si>
    <t>3210325-7093-XS</t>
  </si>
  <si>
    <t>2822-1634</t>
  </si>
  <si>
    <t>STELLA ST-1 WATERPROOF JACKET DARK BLUE BLACK BRIGHT RED S</t>
  </si>
  <si>
    <t>3210325-7093-S</t>
  </si>
  <si>
    <t>2822-1635</t>
  </si>
  <si>
    <t>STELLA ST-1 WATERPROOF JACKET DARK BLUE BLACK BRIGHT RED M</t>
  </si>
  <si>
    <t>3210325-7093-M</t>
  </si>
  <si>
    <t>2822-1636</t>
  </si>
  <si>
    <t>STELLA ST-1 WATERPROOF JACKET DARK BLUE BLACK BRIGHT RED L</t>
  </si>
  <si>
    <t>3210325-7093-L</t>
  </si>
  <si>
    <t>2822-1637</t>
  </si>
  <si>
    <t>STELLA ST-1 WATERPROOF JACKET DARK BLUE BLACK BRIGHT RED XL</t>
  </si>
  <si>
    <t>3210325-7093-XL</t>
  </si>
  <si>
    <t>2822-1638</t>
  </si>
  <si>
    <t>STELLA ST-1 WATERPROOF JACKET DARK BLUE BLACK BRIGHT RED XXL</t>
  </si>
  <si>
    <t>3210325-7093-XXL</t>
  </si>
  <si>
    <t>2822-1627</t>
  </si>
  <si>
    <t>4086075373</t>
  </si>
  <si>
    <t>STELLA ST-1 WATERPROOF JACKET ICE GRAY BLACK YELLOW FLUO XS</t>
  </si>
  <si>
    <t>3210325-9145-XS</t>
  </si>
  <si>
    <t>2822-1628</t>
  </si>
  <si>
    <t>4086075374</t>
  </si>
  <si>
    <t>STELLA ST-1 WATERPROOF JACKET ICE GRAY BLACK YELLOW FLUO S</t>
  </si>
  <si>
    <t>3210325-9145-S</t>
  </si>
  <si>
    <t>2822-1629</t>
  </si>
  <si>
    <t>4086075375</t>
  </si>
  <si>
    <t>STELLA ST-1 WATERPROOF JACKET ICE GRAY BLACK YELLOW FLUO M</t>
  </si>
  <si>
    <t>3210325-9145-M</t>
  </si>
  <si>
    <t>2822-1630</t>
  </si>
  <si>
    <t>4086075376</t>
  </si>
  <si>
    <t>STELLA ST-1 WATERPROOF JACKET ICE GRAY BLACK YELLOW FLUO L</t>
  </si>
  <si>
    <t>3210325-9145-L</t>
  </si>
  <si>
    <t>2822-1631</t>
  </si>
  <si>
    <t>4086075377</t>
  </si>
  <si>
    <t>STELLA ST-1 WATERPROOF JACKET ICE GRAY BLACK YELLOW FLUO XL</t>
  </si>
  <si>
    <t>3210325-9145-XL</t>
  </si>
  <si>
    <t>2822-1632</t>
  </si>
  <si>
    <t>4086075378</t>
  </si>
  <si>
    <t>STELLA ST-1 WATERPROOF JACKET ICE GRAY BLACK YELLOW FLUO XXL</t>
  </si>
  <si>
    <t>3210325-9145-XXL</t>
  </si>
  <si>
    <t>2822-1609</t>
  </si>
  <si>
    <t>ISLA WR WOMEN JACKET BLACK BLACK XS</t>
  </si>
  <si>
    <t>3210425-1100-XS</t>
  </si>
  <si>
    <t>2822-1610</t>
  </si>
  <si>
    <t>ISLA WR WOMEN JACKET BLACK BLACK S</t>
  </si>
  <si>
    <t>3210425-1100-S</t>
  </si>
  <si>
    <t>2822-1611</t>
  </si>
  <si>
    <t>ISLA WR WOMEN JACKET BLACK BLACK M</t>
  </si>
  <si>
    <t>3210425-1100-M</t>
  </si>
  <si>
    <t>2822-1612</t>
  </si>
  <si>
    <t>ISLA WR WOMEN JACKET BLACK BLACK L</t>
  </si>
  <si>
    <t>3210425-1100-L</t>
  </si>
  <si>
    <t>2822-1613</t>
  </si>
  <si>
    <t>ISLA WR WOMEN JACKET BLACK BLACK XL</t>
  </si>
  <si>
    <t>3210425-1100-XL</t>
  </si>
  <si>
    <t>2822-1614</t>
  </si>
  <si>
    <t>ISLA WR WOMEN JACKET BLACK BLACK XXL</t>
  </si>
  <si>
    <t>3210425-1100-XXL</t>
  </si>
  <si>
    <t>2822-1615</t>
  </si>
  <si>
    <t>ISLA WR WOMEN JACKET UTILITY BROWN LIGHT GOLD XS</t>
  </si>
  <si>
    <t>3210425-8021-XS</t>
  </si>
  <si>
    <t>2822-1616</t>
  </si>
  <si>
    <t>ISLA WR WOMEN JACKET UTILITY BROWN LIGHT GOLD S</t>
  </si>
  <si>
    <t>3210425-8021-S</t>
  </si>
  <si>
    <t>2822-1617</t>
  </si>
  <si>
    <t>ISLA WR WOMEN JACKET UTILITY BROWN LIGHT GOLD M</t>
  </si>
  <si>
    <t>3210425-8021-M</t>
  </si>
  <si>
    <t>2822-1618</t>
  </si>
  <si>
    <t>ISLA WR WOMEN JACKET UTILITY BROWN LIGHT GOLD L</t>
  </si>
  <si>
    <t>3210425-8021-L</t>
  </si>
  <si>
    <t>2822-1619</t>
  </si>
  <si>
    <t>ISLA WR WOMEN JACKET UTILITY BROWN LIGHT GOLD XL</t>
  </si>
  <si>
    <t>3210425-8021-XL</t>
  </si>
  <si>
    <t>2822-1620</t>
  </si>
  <si>
    <t>ISLA WR WOMEN JACKET UTILITY BROWN LIGHT GOLD XXL</t>
  </si>
  <si>
    <t>3210425-8021-XXL</t>
  </si>
  <si>
    <t>2821-1556</t>
  </si>
  <si>
    <t>4098000504</t>
  </si>
  <si>
    <t>AMT-8 STRETCH DRYSTAR XF PANTS BLACK S</t>
  </si>
  <si>
    <t>3220125-10-S</t>
  </si>
  <si>
    <t>2821-1557</t>
  </si>
  <si>
    <t>4098000505</t>
  </si>
  <si>
    <t>AMT-8 STRETCH DRYSTAR XF PANTS BLACK M</t>
  </si>
  <si>
    <t>3220125-10-M</t>
  </si>
  <si>
    <t>2821-1558</t>
  </si>
  <si>
    <t>4098000506</t>
  </si>
  <si>
    <t>AMT-8 STRETCH DRYSTAR XF PANTS BLACK L</t>
  </si>
  <si>
    <t>3220125-10-L</t>
  </si>
  <si>
    <t>2821-1559</t>
  </si>
  <si>
    <t>4098000507</t>
  </si>
  <si>
    <t>AMT-8 STRETCH DRYSTAR XF PANTS BLACK XL</t>
  </si>
  <si>
    <t>3220125-10-XL</t>
  </si>
  <si>
    <t>2821-1560</t>
  </si>
  <si>
    <t>4098000508</t>
  </si>
  <si>
    <t>AMT-8 STRETCH DRYSTAR XF PANTS BLACK XXL</t>
  </si>
  <si>
    <t>3220125-10-XXL</t>
  </si>
  <si>
    <t>2821-1561</t>
  </si>
  <si>
    <t>4098000509</t>
  </si>
  <si>
    <t>AMT-8 STRETCH DRYSTAR XF PANTS BLACK 3XL</t>
  </si>
  <si>
    <t>3220125-10-3XL</t>
  </si>
  <si>
    <t>2821-1562</t>
  </si>
  <si>
    <t>AMT-8 STRETCH DRYSTAR XF PANTS BLACK 4XL</t>
  </si>
  <si>
    <t>3220125-10-4XL</t>
  </si>
  <si>
    <t>2855-0678</t>
  </si>
  <si>
    <t>HURRICANE RAIN V2 PANTS BLACK S</t>
  </si>
  <si>
    <t>3220225-10-S</t>
  </si>
  <si>
    <t>2855-0679</t>
  </si>
  <si>
    <t>HURRICANE RAIN V2 PANTS BLACK M</t>
  </si>
  <si>
    <t>3220225-10-M</t>
  </si>
  <si>
    <t>2855-0680</t>
  </si>
  <si>
    <t>HURRICANE RAIN V2 PANTS BLACK L</t>
  </si>
  <si>
    <t>3220225-10-L</t>
  </si>
  <si>
    <t>2855-0681</t>
  </si>
  <si>
    <t>HURRICANE RAIN V2 PANTS BLACK XL</t>
  </si>
  <si>
    <t>3220225-10-XL</t>
  </si>
  <si>
    <t>2855-0682</t>
  </si>
  <si>
    <t>HURRICANE RAIN V2 PANTS BLACK XXL</t>
  </si>
  <si>
    <t>3220225-10-XXL</t>
  </si>
  <si>
    <t>2855-0683</t>
  </si>
  <si>
    <t>HURRICANE RAIN V2 PANTS BLACK 3XL</t>
  </si>
  <si>
    <t>3220225-10-3XL</t>
  </si>
  <si>
    <t>2855-0684</t>
  </si>
  <si>
    <t>HURRICANE RAIN V2 PANTS BLACK 4XL</t>
  </si>
  <si>
    <t>3220225-10-4XL</t>
  </si>
  <si>
    <t>2855-0685</t>
  </si>
  <si>
    <t>4100000504</t>
  </si>
  <si>
    <t>ST-1 WATERPROOF PANTS BLACK S</t>
  </si>
  <si>
    <t>3220525-10-S</t>
  </si>
  <si>
    <t>2855-0686</t>
  </si>
  <si>
    <t>4100000505</t>
  </si>
  <si>
    <t>ST-1 WATERPROOF PANTS BLACK M</t>
  </si>
  <si>
    <t>3220525-10-M</t>
  </si>
  <si>
    <t>2855-0687</t>
  </si>
  <si>
    <t>4100000506</t>
  </si>
  <si>
    <t>ST-1 WATERPROOF PANTS BLACK L</t>
  </si>
  <si>
    <t>3220525-10-L</t>
  </si>
  <si>
    <t>2855-0688</t>
  </si>
  <si>
    <t>4100000507</t>
  </si>
  <si>
    <t>ST-1 WATERPROOF PANTS BLACK XL</t>
  </si>
  <si>
    <t>3220525-10-XL</t>
  </si>
  <si>
    <t>2855-0691</t>
  </si>
  <si>
    <t>4100000508</t>
  </si>
  <si>
    <t>ST-1 WATERPROOF PANTS BLACK XXL</t>
  </si>
  <si>
    <t>3220525-10-XXL</t>
  </si>
  <si>
    <t>2855-0692</t>
  </si>
  <si>
    <t>4100000509</t>
  </si>
  <si>
    <t>ST-1 WATERPROOF PANTS BLACK 3XL</t>
  </si>
  <si>
    <t>3220525-10-3XL</t>
  </si>
  <si>
    <t>2855-0693</t>
  </si>
  <si>
    <t>4100000510</t>
  </si>
  <si>
    <t>ST-1 WATERPROOF PANTS BLACK 4XL</t>
  </si>
  <si>
    <t>3220525-10-4XL</t>
  </si>
  <si>
    <t>2855-0694</t>
  </si>
  <si>
    <t>ST-1 WATERPROOF PANTS BLACK 5XL</t>
  </si>
  <si>
    <t>3220525-10-5XL</t>
  </si>
  <si>
    <t>2855-0695</t>
  </si>
  <si>
    <t>ST-1 WATERPROOF PANTS BLACK 6XL</t>
  </si>
  <si>
    <t>3220525-10-6XL</t>
  </si>
  <si>
    <t>4100035104</t>
  </si>
  <si>
    <t>ST-1 WATERPROOF PANTS DARK KHAKI SAND BLACK RED FLUO S</t>
  </si>
  <si>
    <t>3220525-866-S</t>
  </si>
  <si>
    <t>4100035105</t>
  </si>
  <si>
    <t>ST-1 WATERPROOF PANTS DARK KHAKI SAND BLACK RED FLUO M</t>
  </si>
  <si>
    <t>3220525-866-M</t>
  </si>
  <si>
    <t>4100035106</t>
  </si>
  <si>
    <t>ST-1 WATERPROOF PANTS DARK KHAKI SAND BLACK RED FLUO L</t>
  </si>
  <si>
    <t>3220525-866-L</t>
  </si>
  <si>
    <t>4100035107</t>
  </si>
  <si>
    <t>ST-1 WATERPROOF PANTS DARK KHAKI SAND BLACK RED FLUO XL</t>
  </si>
  <si>
    <t>3220525-866-XL</t>
  </si>
  <si>
    <t>4100035108</t>
  </si>
  <si>
    <t>ST-1 WATERPROOF PANTS DARK KHAKI SAND BLACK RED FLUO XXL</t>
  </si>
  <si>
    <t>3220525-866-XXL</t>
  </si>
  <si>
    <t>4100035109</t>
  </si>
  <si>
    <t>ST-1 WATERPROOF PANTS DARK KHAKI SAND BLACK RED FLUO 3XL</t>
  </si>
  <si>
    <t>3220525-866-3XL</t>
  </si>
  <si>
    <t>2823-0430</t>
  </si>
  <si>
    <t>4100000573</t>
  </si>
  <si>
    <t>STELLA ST-1 WATERPROOF PANTS BLACK XS</t>
  </si>
  <si>
    <t>3230125-10-XS</t>
  </si>
  <si>
    <t>2823-0431</t>
  </si>
  <si>
    <t>4100000574</t>
  </si>
  <si>
    <t>STELLA ST-1 WATERPROOF PANTS BLACK S</t>
  </si>
  <si>
    <t>3230125-10-S</t>
  </si>
  <si>
    <t>2823-0432</t>
  </si>
  <si>
    <t>4100000575</t>
  </si>
  <si>
    <t>STELLA ST-1 WATERPROOF PANTS BLACK M</t>
  </si>
  <si>
    <t>3230125-10-M</t>
  </si>
  <si>
    <t>2823-0433</t>
  </si>
  <si>
    <t>4100000576</t>
  </si>
  <si>
    <t>STELLA ST-1 WATERPROOF PANTS BLACK L</t>
  </si>
  <si>
    <t>3230125-10-L</t>
  </si>
  <si>
    <t>2823-0434</t>
  </si>
  <si>
    <t>4100000577</t>
  </si>
  <si>
    <t>STELLA ST-1 WATERPROOF PANTS BLACK XL</t>
  </si>
  <si>
    <t>3230125-10-XL</t>
  </si>
  <si>
    <t>2823-0436</t>
  </si>
  <si>
    <t>4100000578</t>
  </si>
  <si>
    <t>STELLA ST-1 WATERPROOF PANTS BLACK XXL</t>
  </si>
  <si>
    <t>3230125-10-XXL</t>
  </si>
  <si>
    <t>2820-6817</t>
  </si>
  <si>
    <t>MORUSH WP PARKA BLACK S</t>
  </si>
  <si>
    <t>3250225-10-S</t>
  </si>
  <si>
    <t>2820-6818</t>
  </si>
  <si>
    <t>MORUSH WP PARKA BLACK M</t>
  </si>
  <si>
    <t>3250225-10-M</t>
  </si>
  <si>
    <t>2820-6819</t>
  </si>
  <si>
    <t>MORUSH WP PARKA BLACK L</t>
  </si>
  <si>
    <t>3250225-10-L</t>
  </si>
  <si>
    <t>2820-6820</t>
  </si>
  <si>
    <t>MORUSH WP PARKA BLACK XL</t>
  </si>
  <si>
    <t>3250225-10-XL</t>
  </si>
  <si>
    <t>2820-6821</t>
  </si>
  <si>
    <t>MORUSH WP PARKA BLACK XXL</t>
  </si>
  <si>
    <t>3250225-10-XXL</t>
  </si>
  <si>
    <t>2820-6822</t>
  </si>
  <si>
    <t>MORUSH WP PARKA BLACK 3XL</t>
  </si>
  <si>
    <t>3250225-10-3XL</t>
  </si>
  <si>
    <t>2820-6823</t>
  </si>
  <si>
    <t>MORUSH WP PARKA BLACK 4XL</t>
  </si>
  <si>
    <t>3250225-10-4XL</t>
  </si>
  <si>
    <t>2820-6824</t>
  </si>
  <si>
    <t>MORUSH WP PARKA UTILITY BROWN S</t>
  </si>
  <si>
    <t>3250225-8019-S</t>
  </si>
  <si>
    <t>2820-6826</t>
  </si>
  <si>
    <t>MORUSH WP PARKA UTILITY BROWN M</t>
  </si>
  <si>
    <t>3250225-8019-M</t>
  </si>
  <si>
    <t>2820-6827</t>
  </si>
  <si>
    <t>MORUSH WP PARKA UTILITY BROWN L</t>
  </si>
  <si>
    <t>3250225-8019-L</t>
  </si>
  <si>
    <t>2820-6828</t>
  </si>
  <si>
    <t>MORUSH WP PARKA UTILITY BROWN XL</t>
  </si>
  <si>
    <t>3250225-8019-XL</t>
  </si>
  <si>
    <t>2820-6829</t>
  </si>
  <si>
    <t>MORUSH WP PARKA UTILITY BROWN XXL</t>
  </si>
  <si>
    <t>3250225-8019-XXL</t>
  </si>
  <si>
    <t>2820-6830</t>
  </si>
  <si>
    <t>MORUSH WP PARKA UTILITY BROWN 3XL</t>
  </si>
  <si>
    <t>3250225-8019-3XL</t>
  </si>
  <si>
    <t>2820-6831</t>
  </si>
  <si>
    <t>MORUSH WP PARKA UTILITY BROWN 4XL</t>
  </si>
  <si>
    <t>3250225-8019-4XL</t>
  </si>
  <si>
    <t>2850-0045</t>
  </si>
  <si>
    <t>HURRICANE RAIN V2 SUITS BLACK S</t>
  </si>
  <si>
    <t>3260125-10-S</t>
  </si>
  <si>
    <t>2850-0046</t>
  </si>
  <si>
    <t>HURRICANE RAIN V2 SUITS BLACK M</t>
  </si>
  <si>
    <t>3260125-10-M</t>
  </si>
  <si>
    <t>2850-0047</t>
  </si>
  <si>
    <t>HURRICANE RAIN V2 SUITS BLACK L</t>
  </si>
  <si>
    <t>3260125-10-L</t>
  </si>
  <si>
    <t>HURRICANE RAIN V2 SUITS BLACK XL</t>
  </si>
  <si>
    <t>3260125-10-XL</t>
  </si>
  <si>
    <t>2850-0049</t>
  </si>
  <si>
    <t>HURRICANE RAIN V2 SUITS BLACK XXL</t>
  </si>
  <si>
    <t>3260125-10-XXL</t>
  </si>
  <si>
    <t>2850-0050</t>
  </si>
  <si>
    <t>HURRICANE RAIN V2 SUITS BLACK 3XL</t>
  </si>
  <si>
    <t>3260125-10-3XL</t>
  </si>
  <si>
    <t>2850-0051</t>
  </si>
  <si>
    <t>HURRICANE RAIN V2 SUITS BLACK 4XL</t>
  </si>
  <si>
    <t>3260125-10-4XL</t>
  </si>
  <si>
    <t>2850-0052</t>
  </si>
  <si>
    <t>HURRICANE RAIN V2 SUITS YELLOW FLUO S</t>
  </si>
  <si>
    <t>3260125-55-S</t>
  </si>
  <si>
    <t>2850-0053</t>
  </si>
  <si>
    <t>HURRICANE RAIN V2 SUITS YELLOW FLUO M</t>
  </si>
  <si>
    <t>3260125-55-M</t>
  </si>
  <si>
    <t>2850-0054</t>
  </si>
  <si>
    <t>HURRICANE RAIN V2 SUITS YELLOW FLUO L</t>
  </si>
  <si>
    <t>3260125-55-L</t>
  </si>
  <si>
    <t>2850-0055</t>
  </si>
  <si>
    <t>HURRICANE RAIN V2 SUITS YELLOW FLUO XL</t>
  </si>
  <si>
    <t>3260125-55-XL</t>
  </si>
  <si>
    <t>2850-0056</t>
  </si>
  <si>
    <t>HURRICANE RAIN V2 SUITS YELLOW FLUO XXL</t>
  </si>
  <si>
    <t>3260125-55-XXL</t>
  </si>
  <si>
    <t>2850-0057</t>
  </si>
  <si>
    <t>HURRICANE RAIN V2 SUITS YELLOW FLUO 3XL</t>
  </si>
  <si>
    <t>3260125-55-3XL</t>
  </si>
  <si>
    <t>2850-0058</t>
  </si>
  <si>
    <t>HURRICANE RAIN V2 SUITS YELLOW FLUO 4XL</t>
  </si>
  <si>
    <t>3260125-55-4XL</t>
  </si>
  <si>
    <t>2821-1542</t>
  </si>
  <si>
    <t>ALDEN PANTS BLACK 28</t>
  </si>
  <si>
    <t>3320225-10-28</t>
  </si>
  <si>
    <t>2821-1543</t>
  </si>
  <si>
    <t>ALDEN PANTS BLACK 30</t>
  </si>
  <si>
    <t>3320225-10-30</t>
  </si>
  <si>
    <t>2821-1544</t>
  </si>
  <si>
    <t>ALDEN PANTS BLACK 32</t>
  </si>
  <si>
    <t>3320225-10-32</t>
  </si>
  <si>
    <t>2821-1545</t>
  </si>
  <si>
    <t>ALDEN PANTS BLACK 34</t>
  </si>
  <si>
    <t>3320225-10-34</t>
  </si>
  <si>
    <t>2821-1546</t>
  </si>
  <si>
    <t>ALDEN PANTS BLACK 36</t>
  </si>
  <si>
    <t>3320225-10-36</t>
  </si>
  <si>
    <t>2821-1547</t>
  </si>
  <si>
    <t>ALDEN PANTS BLACK 38</t>
  </si>
  <si>
    <t>3320225-10-38</t>
  </si>
  <si>
    <t>2821-1548</t>
  </si>
  <si>
    <t>ALDEN PANTS BLACK 40</t>
  </si>
  <si>
    <t>3320225-10-40</t>
  </si>
  <si>
    <t>2821-1549</t>
  </si>
  <si>
    <t>ALDEN PANTS URBAN GRAY 28</t>
  </si>
  <si>
    <t>3320225-9158-28</t>
  </si>
  <si>
    <t>2821-1550</t>
  </si>
  <si>
    <t>ALDEN PANTS URBAN GRAY 30</t>
  </si>
  <si>
    <t>3320225-9158-30</t>
  </si>
  <si>
    <t>2821-1551</t>
  </si>
  <si>
    <t>ALDEN PANTS URBAN GRAY 32</t>
  </si>
  <si>
    <t>3320225-9158-32</t>
  </si>
  <si>
    <t>2821-1552</t>
  </si>
  <si>
    <t>ALDEN PANTS URBAN GRAY 34</t>
  </si>
  <si>
    <t>3320225-9158-34</t>
  </si>
  <si>
    <t>2821-1553</t>
  </si>
  <si>
    <t>ALDEN PANTS URBAN GRAY 36</t>
  </si>
  <si>
    <t>3320225-9158-36</t>
  </si>
  <si>
    <t>2821-1554</t>
  </si>
  <si>
    <t>ALDEN PANTS URBAN GRAY 38</t>
  </si>
  <si>
    <t>3320225-9158-38</t>
  </si>
  <si>
    <t>2821-1555</t>
  </si>
  <si>
    <t>ALDEN PANTS URBAN GRAY 40</t>
  </si>
  <si>
    <t>3320225-9158-40</t>
  </si>
  <si>
    <t>2823-0421</t>
  </si>
  <si>
    <t>ALAMOSA WOMEN PANTS BLACK 24</t>
  </si>
  <si>
    <t>3330125-10-24</t>
  </si>
  <si>
    <t>2823-0422</t>
  </si>
  <si>
    <t>ALAMOSA WOMEN PANTS BLACK 26</t>
  </si>
  <si>
    <t>3330125-10-26</t>
  </si>
  <si>
    <t>2823-0423</t>
  </si>
  <si>
    <t>ALAMOSA WOMEN PANTS BLACK 27</t>
  </si>
  <si>
    <t>3330125-10-27</t>
  </si>
  <si>
    <t>2823-0424</t>
  </si>
  <si>
    <t>ALAMOSA WOMEN PANTS BLACK 28</t>
  </si>
  <si>
    <t>3330125-10-28</t>
  </si>
  <si>
    <t>2823-0425</t>
  </si>
  <si>
    <t>ALAMOSA WOMEN PANTS BLACK 29</t>
  </si>
  <si>
    <t>3330125-10-29</t>
  </si>
  <si>
    <t>2823-0426</t>
  </si>
  <si>
    <t>ALAMOSA WOMEN PANTS BLACK 30</t>
  </si>
  <si>
    <t>3330125-10-30</t>
  </si>
  <si>
    <t>2823-0427</t>
  </si>
  <si>
    <t>ALAMOSA WOMEN PANTS BLACK 31</t>
  </si>
  <si>
    <t>3330125-10-31</t>
  </si>
  <si>
    <t>2823-0428</t>
  </si>
  <si>
    <t>ALAMOSA WOMEN PANTS BLACK 32</t>
  </si>
  <si>
    <t>3330125-10-32</t>
  </si>
  <si>
    <t>2823-0429</t>
  </si>
  <si>
    <t>ALAMOSA WOMEN PANTS BLACK 34</t>
  </si>
  <si>
    <t>3330125-10-34</t>
  </si>
  <si>
    <t>3310-1027</t>
  </si>
  <si>
    <t>WT-4 GORE-TEX® INSULATED GLOVES BLACK S</t>
  </si>
  <si>
    <t>3520425-10-S</t>
  </si>
  <si>
    <t>3310-1028</t>
  </si>
  <si>
    <t>WT-4 GORE-TEX® INSULATED GLOVES BLACK M</t>
  </si>
  <si>
    <t>3520425-10-M</t>
  </si>
  <si>
    <t>3310-1029</t>
  </si>
  <si>
    <t>WT-4 GORE-TEX® INSULATED GLOVES BLACK L</t>
  </si>
  <si>
    <t>3520425-10-L</t>
  </si>
  <si>
    <t>3310-1030</t>
  </si>
  <si>
    <t>WT-4 GORE-TEX® INSULATED GLOVES BLACK XL</t>
  </si>
  <si>
    <t>3520425-10-XL</t>
  </si>
  <si>
    <t>3310-1031</t>
  </si>
  <si>
    <t>WT-4 GORE-TEX® INSULATED GLOVES BLACK XXL</t>
  </si>
  <si>
    <t>3520425-10-XXL</t>
  </si>
  <si>
    <t>3310-1032</t>
  </si>
  <si>
    <t>WT-4 GORE-TEX® INSULATED GLOVES BLACK 3XL</t>
  </si>
  <si>
    <t>3520425-10-3XL</t>
  </si>
  <si>
    <t>4149000504</t>
  </si>
  <si>
    <t>COROZAL V3 DRYSTAR GLOVES BLACK S</t>
  </si>
  <si>
    <t>3520525-10-S</t>
  </si>
  <si>
    <t>4149000505</t>
  </si>
  <si>
    <t>COROZAL V3 DRYSTAR GLOVES BLACK M</t>
  </si>
  <si>
    <t>3520525-10-M</t>
  </si>
  <si>
    <t>4149000506</t>
  </si>
  <si>
    <t>COROZAL V3 DRYSTAR GLOVES BLACK L</t>
  </si>
  <si>
    <t>3520525-10-L</t>
  </si>
  <si>
    <t>4149000507</t>
  </si>
  <si>
    <t>COROZAL V3 DRYSTAR GLOVES BLACK XL</t>
  </si>
  <si>
    <t>3520525-10-XL</t>
  </si>
  <si>
    <t>4149000508</t>
  </si>
  <si>
    <t>COROZAL V3 DRYSTAR GLOVES BLACK XXL</t>
  </si>
  <si>
    <t>3520525-10-XXL</t>
  </si>
  <si>
    <t>4149000509</t>
  </si>
  <si>
    <t>COROZAL V3 DRYSTAR GLOVES BLACK 3XL</t>
  </si>
  <si>
    <t>3520525-10-3XL</t>
  </si>
  <si>
    <t>4149057304</t>
  </si>
  <si>
    <t>COROZAL V3 DRYSTAR GLOVES BLACK DEEP GRAY YELLOW FLUO S</t>
  </si>
  <si>
    <t>3520525-1389-S</t>
  </si>
  <si>
    <t>4149057305</t>
  </si>
  <si>
    <t>COROZAL V3 DRYSTAR GLOVES BLACK DEEP GRAY YELLOW FLUO M</t>
  </si>
  <si>
    <t>3520525-1389-M</t>
  </si>
  <si>
    <t>4149057306</t>
  </si>
  <si>
    <t>COROZAL V3 DRYSTAR GLOVES BLACK DEEP GRAY YELLOW FLUO L</t>
  </si>
  <si>
    <t>3520525-1389-L</t>
  </si>
  <si>
    <t>4149057307</t>
  </si>
  <si>
    <t>COROZAL V3 DRYSTAR GLOVES BLACK DEEP GRAY YELLOW FLUO XL</t>
  </si>
  <si>
    <t>3520525-1389-XL</t>
  </si>
  <si>
    <t>4149057308</t>
  </si>
  <si>
    <t>COROZAL V3 DRYSTAR GLOVES BLACK DEEP GRAY YELLOW FLUO XXL</t>
  </si>
  <si>
    <t>3520525-1389-XXL</t>
  </si>
  <si>
    <t>4149057309</t>
  </si>
  <si>
    <t>COROZAL V3 DRYSTAR GLOVES BLACK DEEP GRAY YELLOW FLUO 3XL</t>
  </si>
  <si>
    <t>3520525-1389-3XL</t>
  </si>
  <si>
    <t>4149057104</t>
  </si>
  <si>
    <t>COROZAL V3 DRYSTAR GLOVES BLACK DEEP GRAY RED FLUO S</t>
  </si>
  <si>
    <t>3520525-1412-S</t>
  </si>
  <si>
    <t>4149057105</t>
  </si>
  <si>
    <t>COROZAL V3 DRYSTAR GLOVES BLACK DEEP GRAY RED FLUO M</t>
  </si>
  <si>
    <t>3520525-1412-M</t>
  </si>
  <si>
    <t>4149057106</t>
  </si>
  <si>
    <t>COROZAL V3 DRYSTAR GLOVES BLACK DEEP GRAY RED FLUO L</t>
  </si>
  <si>
    <t>3520525-1412-L</t>
  </si>
  <si>
    <t>4149057107</t>
  </si>
  <si>
    <t>COROZAL V3 DRYSTAR GLOVES BLACK DEEP GRAY RED FLUO XL</t>
  </si>
  <si>
    <t>3520525-1412-XL</t>
  </si>
  <si>
    <t>4149057108</t>
  </si>
  <si>
    <t>COROZAL V3 DRYSTAR GLOVES BLACK DEEP GRAY RED FLUO XXL</t>
  </si>
  <si>
    <t>3520525-1412-XXL</t>
  </si>
  <si>
    <t>4149057109</t>
  </si>
  <si>
    <t>COROZAL V3 DRYSTAR GLOVES BLACK DEEP GRAY RED FLUO 3XL</t>
  </si>
  <si>
    <t>3520525-1412-3XL</t>
  </si>
  <si>
    <t>4231000504</t>
  </si>
  <si>
    <t>GP PRO RS4 GLOVES BLACK S</t>
  </si>
  <si>
    <t>3550525-10-S</t>
  </si>
  <si>
    <t>4231000505</t>
  </si>
  <si>
    <t>GP PRO RS4 GLOVES BLACK M</t>
  </si>
  <si>
    <t>3550525-10-M</t>
  </si>
  <si>
    <t>4231000506</t>
  </si>
  <si>
    <t>GP PRO RS4 GLOVES BLACK L</t>
  </si>
  <si>
    <t>3550525-10-L</t>
  </si>
  <si>
    <t>4231000507</t>
  </si>
  <si>
    <t>GP PRO RS4 GLOVES BLACK XL</t>
  </si>
  <si>
    <t>3550525-10-XL</t>
  </si>
  <si>
    <t>4231000508</t>
  </si>
  <si>
    <t>GP PRO RS4 GLOVES BLACK XXL</t>
  </si>
  <si>
    <t>3550525-10-XXL</t>
  </si>
  <si>
    <t>4231000509</t>
  </si>
  <si>
    <t>GP PRO RS4 GLOVES BLACK 3XL</t>
  </si>
  <si>
    <t>3550525-10-3XL</t>
  </si>
  <si>
    <t>4231005904</t>
  </si>
  <si>
    <t>GP PRO RS4 GLOVES BLACK WHITE S</t>
  </si>
  <si>
    <t>3550525-12-S</t>
  </si>
  <si>
    <t>4231005905</t>
  </si>
  <si>
    <t>GP PRO RS4 GLOVES BLACK WHITE M</t>
  </si>
  <si>
    <t>3550525-12-M</t>
  </si>
  <si>
    <t>4231005906</t>
  </si>
  <si>
    <t>GP PRO RS4 GLOVES BLACK WHITE L</t>
  </si>
  <si>
    <t>3550525-12-L</t>
  </si>
  <si>
    <t>4231005907</t>
  </si>
  <si>
    <t>GP PRO RS4 GLOVES BLACK WHITE XL</t>
  </si>
  <si>
    <t>3550525-12-XL</t>
  </si>
  <si>
    <t>4231005908</t>
  </si>
  <si>
    <t>GP PRO RS4 GLOVES BLACK WHITE XXL</t>
  </si>
  <si>
    <t>3550525-12-XXL</t>
  </si>
  <si>
    <t>4231005909</t>
  </si>
  <si>
    <t>GP PRO RS4 GLOVES BLACK WHITE 3XL</t>
  </si>
  <si>
    <t>3550525-12-3XL</t>
  </si>
  <si>
    <t>4231051904</t>
  </si>
  <si>
    <t>GP PRO RS4 GLOVES BLACK RED FLUO WHITE S</t>
  </si>
  <si>
    <t>3550525-1321-S</t>
  </si>
  <si>
    <t>4231051905</t>
  </si>
  <si>
    <t>GP PRO RS4 GLOVES BLACK RED FLUO WHITE M</t>
  </si>
  <si>
    <t>3550525-1321-M</t>
  </si>
  <si>
    <t>4231051906</t>
  </si>
  <si>
    <t>GP PRO RS4 GLOVES BLACK RED FLUO WHITE L</t>
  </si>
  <si>
    <t>3550525-1321-L</t>
  </si>
  <si>
    <t>4231051907</t>
  </si>
  <si>
    <t>GP PRO RS4 GLOVES BLACK RED FLUO WHITE XL</t>
  </si>
  <si>
    <t>3550525-1321-XL</t>
  </si>
  <si>
    <t>4231051908</t>
  </si>
  <si>
    <t>GP PRO RS4 GLOVES BLACK RED FLUO WHITE XXL</t>
  </si>
  <si>
    <t>3550525-1321-XXL</t>
  </si>
  <si>
    <t>4231051909</t>
  </si>
  <si>
    <t>GP PRO RS4 GLOVES BLACK RED FLUO WHITE 3XL</t>
  </si>
  <si>
    <t>3550525-1321-3XL</t>
  </si>
  <si>
    <t>3320-0741</t>
  </si>
  <si>
    <t>SUPERTECH V2 GLOVES BLACK S</t>
  </si>
  <si>
    <t>3556025-10-S</t>
  </si>
  <si>
    <t>3320-0742</t>
  </si>
  <si>
    <t>SUPERTECH V2 GLOVES BLACK M</t>
  </si>
  <si>
    <t>3556025-10-M</t>
  </si>
  <si>
    <t>3320-0743</t>
  </si>
  <si>
    <t>SUPERTECH V2 GLOVES BLACK L</t>
  </si>
  <si>
    <t>3556025-10-L</t>
  </si>
  <si>
    <t>3320-0756</t>
  </si>
  <si>
    <t>SUPERTECH V2 GLOVES BLACK XL</t>
  </si>
  <si>
    <t>3556025-10-XL</t>
  </si>
  <si>
    <t>3320-0745</t>
  </si>
  <si>
    <t>SUPERTECH V2 GLOVES BLACK XXL</t>
  </si>
  <si>
    <t>3556025-10-XXL</t>
  </si>
  <si>
    <t>3320-0746</t>
  </si>
  <si>
    <t>SUPERTECH V2 GLOVES BLACK 3XL</t>
  </si>
  <si>
    <t>3556025-10-3XL</t>
  </si>
  <si>
    <t>3320-0753</t>
  </si>
  <si>
    <t>SUPERTECH V2 GLOVES BLACK WHITE S</t>
  </si>
  <si>
    <t>3556025-12-S</t>
  </si>
  <si>
    <t>3320-0754</t>
  </si>
  <si>
    <t>SUPERTECH V2 GLOVES BLACK WHITE M</t>
  </si>
  <si>
    <t>3556025-12-M</t>
  </si>
  <si>
    <t>3320-0755</t>
  </si>
  <si>
    <t>SUPERTECH V2 GLOVES BLACK WHITE L</t>
  </si>
  <si>
    <t>3556025-12-L</t>
  </si>
  <si>
    <t>SUPERTECH V2 GLOVES BLACK WHITE XL</t>
  </si>
  <si>
    <t>3556025-12-XL</t>
  </si>
  <si>
    <t>3320-0757</t>
  </si>
  <si>
    <t>SUPERTECH V2 GLOVES BLACK WHITE XXL</t>
  </si>
  <si>
    <t>3556025-12-XXL</t>
  </si>
  <si>
    <t>3320-0758</t>
  </si>
  <si>
    <t>SUPERTECH V2 GLOVES BLACK WHITE 3XL</t>
  </si>
  <si>
    <t>3556025-12-3XL</t>
  </si>
  <si>
    <t>3320-0747</t>
  </si>
  <si>
    <t>SUPERTECH V2 GLOVES BLACK RED FLUO WHITE S</t>
  </si>
  <si>
    <t>3556025-1321-S</t>
  </si>
  <si>
    <t>3320-0748</t>
  </si>
  <si>
    <t>SUPERTECH V2 GLOVES BLACK RED FLUO WHITE M</t>
  </si>
  <si>
    <t>3556025-1321-M</t>
  </si>
  <si>
    <t>3320-0749</t>
  </si>
  <si>
    <t>SUPERTECH V2 GLOVES BLACK RED FLUO WHITE L</t>
  </si>
  <si>
    <t>3556025-1321-L</t>
  </si>
  <si>
    <t>3320-0750</t>
  </si>
  <si>
    <t>SUPERTECH V2 GLOVES BLACK RED FLUO WHITE XL</t>
  </si>
  <si>
    <t>3556025-1321-XL</t>
  </si>
  <si>
    <t>3320-0751</t>
  </si>
  <si>
    <t>SUPERTECH V2 GLOVES BLACK RED FLUO WHITE XXL</t>
  </si>
  <si>
    <t>3556025-1321-XXL</t>
  </si>
  <si>
    <t>3320-0752</t>
  </si>
  <si>
    <t>SUPERTECH V2 GLOVES BLACK RED FLUO WHITE 3XL</t>
  </si>
  <si>
    <t>3556025-1321-3XL</t>
  </si>
  <si>
    <t>2702-0312</t>
  </si>
  <si>
    <t>NUCLEON PLASMA BACK PROTECTOR WITH STRAP BLACK WHITE RED XS</t>
  </si>
  <si>
    <t>6504325-123-XS</t>
  </si>
  <si>
    <t>2702-0313</t>
  </si>
  <si>
    <t>4291059104</t>
  </si>
  <si>
    <t>NUCLEON PLASMA BACK PROTECTOR WITH STRAP BLACK WHITE RED S</t>
  </si>
  <si>
    <t>6504325-123-S</t>
  </si>
  <si>
    <t>2702-0314</t>
  </si>
  <si>
    <t>4291059105</t>
  </si>
  <si>
    <t>NUCLEON PLASMA BACK PROTECTOR WITH STRAP BLACK WHITE RED M</t>
  </si>
  <si>
    <t>6504325-123-M</t>
  </si>
  <si>
    <t>2702-0315</t>
  </si>
  <si>
    <t>4291059106</t>
  </si>
  <si>
    <t>NUCLEON PLASMA BACK PROTECTOR WITH STRAP BLACK WHITE RED L</t>
  </si>
  <si>
    <t>6504325-123-L</t>
  </si>
  <si>
    <t>2702-0316</t>
  </si>
  <si>
    <t>4291059107</t>
  </si>
  <si>
    <t>NUCLEON PLASMA BACK PROTECTOR WITH STRAP BLACK WHITE RED XL</t>
  </si>
  <si>
    <t>6504325-123-XL</t>
  </si>
  <si>
    <t>2701-1389</t>
  </si>
  <si>
    <t>4290001504</t>
  </si>
  <si>
    <t>NUCLEON PLASMA DIVIDED CHEST PROTECTOR INSERT RED BLACK S</t>
  </si>
  <si>
    <t>6701225-31-S</t>
  </si>
  <si>
    <t>2701-1390</t>
  </si>
  <si>
    <t>4290001506</t>
  </si>
  <si>
    <t>NUCLEON PLASMA DIVIDED CHEST PROTECTOR INSERT RED BLACK L</t>
  </si>
  <si>
    <t>6701225-31-L</t>
  </si>
  <si>
    <t>2701-1386</t>
  </si>
  <si>
    <t>4289001504</t>
  </si>
  <si>
    <t>NUCLEON PLASMA RACING CHEST PROTECTOR INSERT RED BLACK S</t>
  </si>
  <si>
    <t>6701325-31-S</t>
  </si>
  <si>
    <t>2701-1387</t>
  </si>
  <si>
    <t>4289001505</t>
  </si>
  <si>
    <t>NUCLEON PLASMA RACING CHEST PROTECTOR INSERT RED BLACK M</t>
  </si>
  <si>
    <t>6701325-31-M</t>
  </si>
  <si>
    <t>2701-1388</t>
  </si>
  <si>
    <t>4289001506</t>
  </si>
  <si>
    <t>NUCLEON PLASMA RACING CHEST PROTECTOR INSERT RED BLACK L</t>
  </si>
  <si>
    <t>6701325-31-L</t>
  </si>
  <si>
    <t>4752217-106-XL/2X</t>
  </si>
  <si>
    <t>2810-4193</t>
  </si>
  <si>
    <t>2810-4194</t>
  </si>
  <si>
    <t>2810-4195</t>
  </si>
  <si>
    <t>2810-4196</t>
  </si>
  <si>
    <t>2810-4197</t>
  </si>
  <si>
    <t>2810-4198</t>
  </si>
  <si>
    <t>2810-4199</t>
  </si>
  <si>
    <t>2920-0765</t>
  </si>
  <si>
    <t>PRO-DURA JACKET BLACK S</t>
  </si>
  <si>
    <t>3700125-10-S</t>
  </si>
  <si>
    <t>2920-0766</t>
  </si>
  <si>
    <t>PRO-DURA JACKET BLACK M</t>
  </si>
  <si>
    <t>3700125-10-M</t>
  </si>
  <si>
    <t>2920-0767</t>
  </si>
  <si>
    <t>PRO-DURA JACKET BLACK L</t>
  </si>
  <si>
    <t>3700125-10-L</t>
  </si>
  <si>
    <t>2920-0768</t>
  </si>
  <si>
    <t>PRO-DURA JACKET BLACK XL</t>
  </si>
  <si>
    <t>3700125-10-XL</t>
  </si>
  <si>
    <t>2920-0769</t>
  </si>
  <si>
    <t>PRO-DURA JACKET BLACK XXL</t>
  </si>
  <si>
    <t>3700125-10-XXL</t>
  </si>
  <si>
    <t>2920-0770</t>
  </si>
  <si>
    <t>PRO-DURA JACKET BLACK 3XL</t>
  </si>
  <si>
    <t>3700125-10-3XL</t>
  </si>
  <si>
    <t>2920-0771</t>
  </si>
  <si>
    <t>PRO-DURA JACKET BLACK BRIGHT RED WHITE S</t>
  </si>
  <si>
    <t>3700125-1342-S</t>
  </si>
  <si>
    <t>2920-0772</t>
  </si>
  <si>
    <t>PRO-DURA JACKET BLACK BRIGHT RED WHITE M</t>
  </si>
  <si>
    <t>3700125-1342-M</t>
  </si>
  <si>
    <t>2920-0773</t>
  </si>
  <si>
    <t>PRO-DURA JACKET BLACK BRIGHT RED WHITE L</t>
  </si>
  <si>
    <t>3700125-1342-L</t>
  </si>
  <si>
    <t>2920-0774</t>
  </si>
  <si>
    <t>PRO-DURA JACKET BLACK BRIGHT RED WHITE XL</t>
  </si>
  <si>
    <t>3700125-1342-XL</t>
  </si>
  <si>
    <t>2920-0775</t>
  </si>
  <si>
    <t>PRO-DURA JACKET BLACK BRIGHT RED WHITE XXL</t>
  </si>
  <si>
    <t>3700125-1342-XXL</t>
  </si>
  <si>
    <t>2920-0776</t>
  </si>
  <si>
    <t>PRO-DURA JACKET BLACK BRIGHT RED WHITE 3XL</t>
  </si>
  <si>
    <t>3700125-1342-3XL</t>
  </si>
  <si>
    <t>2901-1497</t>
  </si>
  <si>
    <t>PRO-DURA PANTS BLACK MAGNET WHITE 28</t>
  </si>
  <si>
    <t>3720125-1417-28</t>
  </si>
  <si>
    <t>2901-1498</t>
  </si>
  <si>
    <t>PRO-DURA PANTS BLACK MAGNET WHITE 30</t>
  </si>
  <si>
    <t>3720125-1417-30</t>
  </si>
  <si>
    <t>2901-1499</t>
  </si>
  <si>
    <t>PRO-DURA PANTS BLACK MAGNET WHITE 32</t>
  </si>
  <si>
    <t>3720125-1417-32</t>
  </si>
  <si>
    <t>2901-1500</t>
  </si>
  <si>
    <t>PRO-DURA PANTS BLACK MAGNET WHITE 34</t>
  </si>
  <si>
    <t>3720125-1417-34</t>
  </si>
  <si>
    <t>2901-1501</t>
  </si>
  <si>
    <t>PRO-DURA PANTS BLACK MAGNET WHITE 36</t>
  </si>
  <si>
    <t>3720125-1417-36</t>
  </si>
  <si>
    <t>2901-1502</t>
  </si>
  <si>
    <t>PRO-DURA PANTS BLACK MAGNET WHITE 38</t>
  </si>
  <si>
    <t>3720125-1417-38</t>
  </si>
  <si>
    <t>2901-1503</t>
  </si>
  <si>
    <t>PRO-DURA PANTS BLACK MAGNET WHITE 40</t>
  </si>
  <si>
    <t>3720125-1417-40</t>
  </si>
  <si>
    <t>2901-1511</t>
  </si>
  <si>
    <t>PRO-DURA PANTS NAVY HOT ORANGE WHITE 28</t>
  </si>
  <si>
    <t>3720125-7162-28</t>
  </si>
  <si>
    <t>2901-1512</t>
  </si>
  <si>
    <t>PRO-DURA PANTS NAVY HOT ORANGE WHITE 30</t>
  </si>
  <si>
    <t>3720125-7162-30</t>
  </si>
  <si>
    <t>2901-1513</t>
  </si>
  <si>
    <t>PRO-DURA PANTS NAVY HOT ORANGE WHITE 32</t>
  </si>
  <si>
    <t>3720125-7162-32</t>
  </si>
  <si>
    <t>2901-1514</t>
  </si>
  <si>
    <t>PRO-DURA PANTS NAVY HOT ORANGE WHITE 34</t>
  </si>
  <si>
    <t>3720125-7162-34</t>
  </si>
  <si>
    <t>2901-1515</t>
  </si>
  <si>
    <t>PRO-DURA PANTS NAVY HOT ORANGE WHITE 36</t>
  </si>
  <si>
    <t>3720125-7162-36</t>
  </si>
  <si>
    <t>2901-1516</t>
  </si>
  <si>
    <t>PRO-DURA PANTS NAVY HOT ORANGE WHITE 38</t>
  </si>
  <si>
    <t>3720125-7162-38</t>
  </si>
  <si>
    <t>2901-1517</t>
  </si>
  <si>
    <t>PRO-DURA PANTS NAVY HOT ORANGE WHITE 40</t>
  </si>
  <si>
    <t>3720125-7162-40</t>
  </si>
  <si>
    <t>2901-1504</t>
  </si>
  <si>
    <t>PRO-DURA PANTS NAVY BRIGHT BLUE WHITE 28</t>
  </si>
  <si>
    <t>3720125-7174-28</t>
  </si>
  <si>
    <t>2901-1505</t>
  </si>
  <si>
    <t>PRO-DURA PANTS NAVY BRIGHT BLUE WHITE 30</t>
  </si>
  <si>
    <t>3720125-7174-30</t>
  </si>
  <si>
    <t>2901-1506</t>
  </si>
  <si>
    <t>PRO-DURA PANTS NAVY BRIGHT BLUE WHITE 32</t>
  </si>
  <si>
    <t>3720125-7174-32</t>
  </si>
  <si>
    <t>2901-1507</t>
  </si>
  <si>
    <t>PRO-DURA PANTS NAVY BRIGHT BLUE WHITE 34</t>
  </si>
  <si>
    <t>3720125-7174-34</t>
  </si>
  <si>
    <t>2901-1508</t>
  </si>
  <si>
    <t>PRO-DURA PANTS NAVY BRIGHT BLUE WHITE 36</t>
  </si>
  <si>
    <t>3720125-7174-36</t>
  </si>
  <si>
    <t>2901-1509</t>
  </si>
  <si>
    <t>PRO-DURA PANTS NAVY BRIGHT BLUE WHITE 38</t>
  </si>
  <si>
    <t>3720125-7174-38</t>
  </si>
  <si>
    <t>2901-1510</t>
  </si>
  <si>
    <t>PRO-DURA PANTS NAVY BRIGHT BLUE WHITE 40</t>
  </si>
  <si>
    <t>3720125-7174-40</t>
  </si>
  <si>
    <t>5020-0279</t>
  </si>
  <si>
    <t>PRO-DURA JERSEY BLACK BRIGHT RED WHITE S</t>
  </si>
  <si>
    <t>3760125-1342-S</t>
  </si>
  <si>
    <t>5020-0280</t>
  </si>
  <si>
    <t>PRO-DURA JERSEY BLACK BRIGHT RED WHITE M</t>
  </si>
  <si>
    <t>3760125-1342-M</t>
  </si>
  <si>
    <t>5020-0281</t>
  </si>
  <si>
    <t>PRO-DURA JERSEY BLACK BRIGHT RED WHITE L</t>
  </si>
  <si>
    <t>3760125-1342-L</t>
  </si>
  <si>
    <t>5020-0282</t>
  </si>
  <si>
    <t>PRO-DURA JERSEY BLACK BRIGHT RED WHITE XL</t>
  </si>
  <si>
    <t>3760125-1342-XL</t>
  </si>
  <si>
    <t>5020-0283</t>
  </si>
  <si>
    <t>PRO-DURA JERSEY BLACK BRIGHT RED WHITE XXL</t>
  </si>
  <si>
    <t>3760125-1342-XXL</t>
  </si>
  <si>
    <t>5020-0274</t>
  </si>
  <si>
    <t>PRO-DURA JERSEY BLACK MAGNET WHITE S</t>
  </si>
  <si>
    <t>3760125-1417-S</t>
  </si>
  <si>
    <t>5020-0275</t>
  </si>
  <si>
    <t>PRO-DURA JERSEY BLACK MAGNET WHITE M</t>
  </si>
  <si>
    <t>3760125-1417-M</t>
  </si>
  <si>
    <t>5020-0276</t>
  </si>
  <si>
    <t>PRO-DURA JERSEY BLACK MAGNET WHITE L</t>
  </si>
  <si>
    <t>3760125-1417-L</t>
  </si>
  <si>
    <t>5020-0277</t>
  </si>
  <si>
    <t>PRO-DURA JERSEY BLACK MAGNET WHITE XL</t>
  </si>
  <si>
    <t>3760125-1417-XL</t>
  </si>
  <si>
    <t>5020-0278</t>
  </si>
  <si>
    <t>PRO-DURA JERSEY BLACK MAGNET WHITE XXL</t>
  </si>
  <si>
    <t>3760125-1417-XXL</t>
  </si>
  <si>
    <t>5020-0289</t>
  </si>
  <si>
    <t>PRO-DURA JERSEY NAVY HOT ORANGE WHITE S</t>
  </si>
  <si>
    <t>3760125-7162-S</t>
  </si>
  <si>
    <t>5020-0290</t>
  </si>
  <si>
    <t>PRO-DURA JERSEY NAVY HOT ORANGE WHITE M</t>
  </si>
  <si>
    <t>3760125-7162-M</t>
  </si>
  <si>
    <t>5020-0291</t>
  </si>
  <si>
    <t>PRO-DURA JERSEY NAVY HOT ORANGE WHITE L</t>
  </si>
  <si>
    <t>3760125-7162-L</t>
  </si>
  <si>
    <t>5020-0292</t>
  </si>
  <si>
    <t>PRO-DURA JERSEY NAVY HOT ORANGE WHITE XL</t>
  </si>
  <si>
    <t>3760125-7162-XL</t>
  </si>
  <si>
    <t>5020-0293</t>
  </si>
  <si>
    <t>PRO-DURA JERSEY NAVY HOT ORANGE WHITE XXL</t>
  </si>
  <si>
    <t>3760125-7162-XXL</t>
  </si>
  <si>
    <t>5020-0284</t>
  </si>
  <si>
    <t>PRO-DURA JERSEY NAVY BRIGHT BLUE WHITE S</t>
  </si>
  <si>
    <t>3760125-7174-S</t>
  </si>
  <si>
    <t>5020-0285</t>
  </si>
  <si>
    <t>PRO-DURA JERSEY NAVY BRIGHT BLUE WHITE M</t>
  </si>
  <si>
    <t>3760125-7174-M</t>
  </si>
  <si>
    <t>5020-0286</t>
  </si>
  <si>
    <t>PRO-DURA JERSEY NAVY BRIGHT BLUE WHITE L</t>
  </si>
  <si>
    <t>3760125-7174-L</t>
  </si>
  <si>
    <t>5020-0287</t>
  </si>
  <si>
    <t>PRO-DURA JERSEY NAVY BRIGHT BLUE WHITE XL</t>
  </si>
  <si>
    <t>3760125-7174-XL</t>
  </si>
  <si>
    <t>5020-0288</t>
  </si>
  <si>
    <t>PRO-DURA JERSEY NAVY BRIGHT BLUE WHITE XXL</t>
  </si>
  <si>
    <t>3760125-7174-XXL</t>
  </si>
  <si>
    <t>3410-3222</t>
  </si>
  <si>
    <t>TECH 10 ENDURO BLACK 7</t>
  </si>
  <si>
    <t>2010025-10-7</t>
  </si>
  <si>
    <t>3410-3223</t>
  </si>
  <si>
    <t>TECH 10 ENDURO BLACK 8</t>
  </si>
  <si>
    <t>2010025-10-8</t>
  </si>
  <si>
    <t>3410-3224</t>
  </si>
  <si>
    <t>TECH 10 ENDURO BLACK 9</t>
  </si>
  <si>
    <t>2010025-10-9</t>
  </si>
  <si>
    <t>3410-3225</t>
  </si>
  <si>
    <t>TECH 10 ENDURO BLACK 10</t>
  </si>
  <si>
    <t>2010025-10-10</t>
  </si>
  <si>
    <t>3410-3226</t>
  </si>
  <si>
    <t>TECH 10 ENDURO BLACK 11</t>
  </si>
  <si>
    <t>2010025-10-11</t>
  </si>
  <si>
    <t>3410-3227</t>
  </si>
  <si>
    <t>TECH 10 ENDURO BLACK 12</t>
  </si>
  <si>
    <t>2010025-10-12</t>
  </si>
  <si>
    <t>3410-3228</t>
  </si>
  <si>
    <t>TECH 10 ENDURO BLACK 13</t>
  </si>
  <si>
    <t>2010025-10-13</t>
  </si>
  <si>
    <t>3410-3229</t>
  </si>
  <si>
    <t>TECH 10 ENDURO BLACK 14</t>
  </si>
  <si>
    <t>2010025-10-14</t>
  </si>
  <si>
    <t>3410-3230</t>
  </si>
  <si>
    <t>TECH 10 ENDURO BRIGHT RED BLACK WHITE 7</t>
  </si>
  <si>
    <t>2010025-3016-7</t>
  </si>
  <si>
    <t>3410-3231</t>
  </si>
  <si>
    <t>TECH 10 ENDURO BRIGHT RED BLACK WHITE 8</t>
  </si>
  <si>
    <t>2010025-3016-8</t>
  </si>
  <si>
    <t>3410-3232</t>
  </si>
  <si>
    <t>TECH 10 ENDURO BRIGHT RED BLACK WHITE 9</t>
  </si>
  <si>
    <t>2010025-3016-9</t>
  </si>
  <si>
    <t>3410-3233</t>
  </si>
  <si>
    <t>TECH 10 ENDURO BRIGHT RED BLACK WHITE 10</t>
  </si>
  <si>
    <t>2010025-3016-10</t>
  </si>
  <si>
    <t>3410-3234</t>
  </si>
  <si>
    <t>TECH 10 ENDURO BRIGHT RED BLACK WHITE 11</t>
  </si>
  <si>
    <t>2010025-3016-11</t>
  </si>
  <si>
    <t>3410-3235</t>
  </si>
  <si>
    <t>TECH 10 ENDURO BRIGHT RED BLACK WHITE 12</t>
  </si>
  <si>
    <t>2010025-3016-12</t>
  </si>
  <si>
    <t>3410-3236</t>
  </si>
  <si>
    <t>TECH 10 ENDURO BRIGHT RED BLACK WHITE 13</t>
  </si>
  <si>
    <t>2010025-3016-13</t>
  </si>
  <si>
    <t>3410-3237</t>
  </si>
  <si>
    <t>TECH 10 ENDURO BRIGHT RED BLACK WHITE 14</t>
  </si>
  <si>
    <t>2010025-3016-14</t>
  </si>
  <si>
    <t>3410-3238</t>
  </si>
  <si>
    <t>TECH 10 ENDURO ORANGE FLUO BLACK WHITE 7</t>
  </si>
  <si>
    <t>2010025-4512-7</t>
  </si>
  <si>
    <t>3410-3239</t>
  </si>
  <si>
    <t>TECH 10 ENDURO ORANGE FLUO BLACK WHITE 8</t>
  </si>
  <si>
    <t>2010025-4512-8</t>
  </si>
  <si>
    <t>3410-3240</t>
  </si>
  <si>
    <t>TECH 10 ENDURO ORANGE FLUO BLACK WHITE 9</t>
  </si>
  <si>
    <t>2010025-4512-9</t>
  </si>
  <si>
    <t>3410-3241</t>
  </si>
  <si>
    <t>TECH 10 ENDURO ORANGE FLUO BLACK WHITE 10</t>
  </si>
  <si>
    <t>2010025-4512-10</t>
  </si>
  <si>
    <t>3410-3242</t>
  </si>
  <si>
    <t>TECH 10 ENDURO ORANGE FLUO BLACK WHITE 11</t>
  </si>
  <si>
    <t>2010025-4512-11</t>
  </si>
  <si>
    <t>3410-3243</t>
  </si>
  <si>
    <t>TECH 10 ENDURO ORANGE FLUO BLACK WHITE 12</t>
  </si>
  <si>
    <t>2010025-4512-12</t>
  </si>
  <si>
    <t>3410-3244</t>
  </si>
  <si>
    <t>TECH 10 ENDURO ORANGE FLUO BLACK WHITE 13</t>
  </si>
  <si>
    <t>2010025-4512-13</t>
  </si>
  <si>
    <t>3410-3245</t>
  </si>
  <si>
    <t>TECH 10 ENDURO ORANGE FLUO BLACK WHITE 14</t>
  </si>
  <si>
    <t>2010025-4512-14</t>
  </si>
  <si>
    <t>2920-0777</t>
  </si>
  <si>
    <t>LITE-DURA SOFTSHELL JACKET BLACK S</t>
  </si>
  <si>
    <t>3700225-10-S</t>
  </si>
  <si>
    <t>2920-0778</t>
  </si>
  <si>
    <t>LITE-DURA SOFTSHELL JACKET BLACK M</t>
  </si>
  <si>
    <t>3700225-10-M</t>
  </si>
  <si>
    <t>2920-0779</t>
  </si>
  <si>
    <t>LITE-DURA SOFTSHELL JACKET BLACK L</t>
  </si>
  <si>
    <t>3700225-10-L</t>
  </si>
  <si>
    <t>2920-0780</t>
  </si>
  <si>
    <t>LITE-DURA SOFTSHELL JACKET BLACK XL</t>
  </si>
  <si>
    <t>3700225-10-XL</t>
  </si>
  <si>
    <t>2920-0781</t>
  </si>
  <si>
    <t>LITE-DURA SOFTSHELL JACKET BLACK XXL</t>
  </si>
  <si>
    <t>3700225-10-XXL</t>
  </si>
  <si>
    <t>2920-0782</t>
  </si>
  <si>
    <t>LITE-DURA SOFTSHELL JACKET BLACK 3XL</t>
  </si>
  <si>
    <t>3700225-10-3XL</t>
  </si>
  <si>
    <t>2920-0783</t>
  </si>
  <si>
    <t>LITE-DURA SOFTSHELL JACKET BLACK BRIGHT RED WHITE S</t>
  </si>
  <si>
    <t>3700225-1342-S</t>
  </si>
  <si>
    <t>2920-0784</t>
  </si>
  <si>
    <t>LITE-DURA SOFTSHELL JACKET BLACK BRIGHT RED WHITE M</t>
  </si>
  <si>
    <t>3700225-1342-M</t>
  </si>
  <si>
    <t>2920-0785</t>
  </si>
  <si>
    <t>LITE-DURA SOFTSHELL JACKET BLACK BRIGHT RED WHITE L</t>
  </si>
  <si>
    <t>3700225-1342-L</t>
  </si>
  <si>
    <t>2920-0786</t>
  </si>
  <si>
    <t>LITE-DURA SOFTSHELL JACKET BLACK BRIGHT RED WHITE XL</t>
  </si>
  <si>
    <t>3700225-1342-XL</t>
  </si>
  <si>
    <t>2920-0787</t>
  </si>
  <si>
    <t>LITE-DURA SOFTSHELL JACKET BLACK BRIGHT RED WHITE XXL</t>
  </si>
  <si>
    <t>3700225-1342-XXL</t>
  </si>
  <si>
    <t>2920-0788</t>
  </si>
  <si>
    <t>LITE-DURA SOFTSHELL JACKET BLACK BRIGHT RED WHITE 3XL</t>
  </si>
  <si>
    <t>3700225-1342-3XL</t>
  </si>
  <si>
    <t>2920-0795</t>
  </si>
  <si>
    <t>LITE-DURA SOFTSHELL JACKET NAVY HOT ORANGE WHITE S</t>
  </si>
  <si>
    <t>3700225-7162-S</t>
  </si>
  <si>
    <t>2920-0796</t>
  </si>
  <si>
    <t>LITE-DURA SOFTSHELL JACKET NAVY HOT ORANGE WHITE M</t>
  </si>
  <si>
    <t>3700225-7162-M</t>
  </si>
  <si>
    <t>2920-0797</t>
  </si>
  <si>
    <t>LITE-DURA SOFTSHELL JACKET NAVY HOT ORANGE WHITE L</t>
  </si>
  <si>
    <t>3700225-7162-L</t>
  </si>
  <si>
    <t>2920-0798</t>
  </si>
  <si>
    <t>LITE-DURA SOFTSHELL JACKET NAVY HOT ORANGE WHITE XL</t>
  </si>
  <si>
    <t>3700225-7162-XL</t>
  </si>
  <si>
    <t>2920-0799</t>
  </si>
  <si>
    <t>LITE-DURA SOFTSHELL JACKET NAVY HOT ORANGE WHITE XXL</t>
  </si>
  <si>
    <t>3700225-7162-XXL</t>
  </si>
  <si>
    <t>2920-0800</t>
  </si>
  <si>
    <t>LITE-DURA SOFTSHELL JACKET NAVY HOT ORANGE WHITE 3XL</t>
  </si>
  <si>
    <t>3700225-7162-3XL</t>
  </si>
  <si>
    <t>2920-0789</t>
  </si>
  <si>
    <t>LITE-DURA SOFTSHELL JACKET NAVY BRIGHT BLUE WHITE S</t>
  </si>
  <si>
    <t>3700225-7174-S</t>
  </si>
  <si>
    <t>2920-0790</t>
  </si>
  <si>
    <t>LITE-DURA SOFTSHELL JACKET NAVY BRIGHT BLUE WHITE M</t>
  </si>
  <si>
    <t>3700225-7174-M</t>
  </si>
  <si>
    <t>2920-0791</t>
  </si>
  <si>
    <t>LITE-DURA SOFTSHELL JACKET NAVY BRIGHT BLUE WHITE L</t>
  </si>
  <si>
    <t>3700225-7174-L</t>
  </si>
  <si>
    <t>2920-0792</t>
  </si>
  <si>
    <t>LITE-DURA SOFTSHELL JACKET NAVY BRIGHT BLUE WHITE XL</t>
  </si>
  <si>
    <t>3700225-7174-XL</t>
  </si>
  <si>
    <t>2920-0793</t>
  </si>
  <si>
    <t>LITE-DURA SOFTSHELL JACKET NAVY BRIGHT BLUE WHITE XXL</t>
  </si>
  <si>
    <t>3700225-7174-XXL</t>
  </si>
  <si>
    <t>2920-0794</t>
  </si>
  <si>
    <t>LITE-DURA SOFTSHELL JACKET NAVY BRIGHT BLUE WHITE 3XL</t>
  </si>
  <si>
    <t>3700225-7174-3XL</t>
  </si>
  <si>
    <t>Carry over</t>
  </si>
  <si>
    <t>2850-0059</t>
  </si>
  <si>
    <t xml:space="preserve">BIONIC PRO PROTECTION SHORTS BLACK RED 2XL </t>
  </si>
  <si>
    <t xml:space="preserve">BIONIC PRO PROTECTION SHORTS BLACK RED L </t>
  </si>
  <si>
    <t xml:space="preserve">BIONIC PRO PROTECTION SHORTS BLACK REDI M </t>
  </si>
  <si>
    <t xml:space="preserve">BIONIC PRO PROTECTION SHORTS BLACK REDI S </t>
  </si>
  <si>
    <t>BIONIC PRO PROTECTION SHORTS BLACK RED XL</t>
  </si>
  <si>
    <t xml:space="preserve">BIONIC 5S YOUTH KNEE BLACK RED O/S </t>
  </si>
  <si>
    <t>SMX-6 V3 VENTED BLACK 50</t>
  </si>
  <si>
    <t>SMX-6 V3 VENTED BLACK 49</t>
  </si>
  <si>
    <t>SMX-6 V3 VENTED BLACK 48</t>
  </si>
  <si>
    <t>SMX-6 V3 VENTED BLACK 47</t>
  </si>
  <si>
    <t>SMX-6 V3 VENTED BLACK 46</t>
  </si>
  <si>
    <t>SMX-6 V3 VENTED BLACK 45</t>
  </si>
  <si>
    <t>SMX-6 V3 VENTED BLACK 44</t>
  </si>
  <si>
    <t>SMX-6 V3 VENTED BLACK 43</t>
  </si>
  <si>
    <t>SMX-6 V3 VENTED BLACK 42</t>
  </si>
  <si>
    <t>SMX-6 V3 VENTED BLACK 41</t>
  </si>
  <si>
    <t>SMX-6 V3 VENTED BLACK 40</t>
  </si>
  <si>
    <t>SMX-6 V3 VENTED BLACK 39</t>
  </si>
  <si>
    <t>SMX-6 V3 VENTED BLACK 38</t>
  </si>
  <si>
    <t>SMX-6 V3 VENTED BLACK 37</t>
  </si>
  <si>
    <t>SMX-6 V3 VENTED BLACK 36</t>
  </si>
  <si>
    <t>2223225-10-50</t>
  </si>
  <si>
    <t>2223225-10-49</t>
  </si>
  <si>
    <t>2223225-10-48</t>
  </si>
  <si>
    <t>2223225-10-47</t>
  </si>
  <si>
    <t>2223225-10-46</t>
  </si>
  <si>
    <t>2223225-10-45</t>
  </si>
  <si>
    <t>2223225-10-44</t>
  </si>
  <si>
    <t>2223225-10-43</t>
  </si>
  <si>
    <t>2223225-10-42</t>
  </si>
  <si>
    <t>2223225-10-41</t>
  </si>
  <si>
    <t>2223225-10-40</t>
  </si>
  <si>
    <t>2223225-10-39</t>
  </si>
  <si>
    <t>2223225-10-38</t>
  </si>
  <si>
    <t>2223225-10-37</t>
  </si>
  <si>
    <t>2223225-10-36</t>
  </si>
  <si>
    <t>3404-1746</t>
  </si>
  <si>
    <t>3404-1747</t>
  </si>
  <si>
    <t>3404-1748</t>
  </si>
  <si>
    <t>3404-1749</t>
  </si>
  <si>
    <t>3404-1750</t>
  </si>
  <si>
    <t>3404-1751</t>
  </si>
  <si>
    <t>3404-1752</t>
  </si>
  <si>
    <t>3404-1753</t>
  </si>
  <si>
    <t>3404-1754</t>
  </si>
  <si>
    <t>3404-1755</t>
  </si>
  <si>
    <t>3404-1756</t>
  </si>
  <si>
    <t>3404-1757</t>
  </si>
  <si>
    <t>3404-1758</t>
  </si>
  <si>
    <t>3404-1759</t>
  </si>
  <si>
    <t>3404-1760</t>
  </si>
  <si>
    <t>SMX-6 V3 VENTED BLACK SILVER RED 48</t>
  </si>
  <si>
    <t>SMX-6 V3 VENTED BLACK SILVER RED 47</t>
  </si>
  <si>
    <t>SMX-6 V3 VENTED BLACK SILVER RED 46</t>
  </si>
  <si>
    <t>SMX-6 V3 VENTED BLACK SILVER RED 45</t>
  </si>
  <si>
    <t>SMX-6 V3 VENTED BLACK SILVER RED 44</t>
  </si>
  <si>
    <t>SMX-6 V3 VENTED BLACK SILVER RED 43</t>
  </si>
  <si>
    <t>SMX-6 V3 VENTED BLACK SILVER RED 42</t>
  </si>
  <si>
    <t>SMX-6 V3 VENTED BLACK SILVER RED 41</t>
  </si>
  <si>
    <t>SMX-6 V3 VENTED BLACK SILVER RED 40</t>
  </si>
  <si>
    <t>2223225-199-48</t>
  </si>
  <si>
    <t>2223225-199-47</t>
  </si>
  <si>
    <t>2223225-199-46</t>
  </si>
  <si>
    <t>2223225-199-45</t>
  </si>
  <si>
    <t>2223225-199-44</t>
  </si>
  <si>
    <t>2223225-199-43</t>
  </si>
  <si>
    <t>2223225-199-42</t>
  </si>
  <si>
    <t>2223225-199-41</t>
  </si>
  <si>
    <t>2223225-199-40</t>
  </si>
  <si>
    <t>3404-1761</t>
  </si>
  <si>
    <t>3404-1762</t>
  </si>
  <si>
    <t>3404-1763</t>
  </si>
  <si>
    <t>3404-1764</t>
  </si>
  <si>
    <t>3404-1765</t>
  </si>
  <si>
    <t>3404-1766</t>
  </si>
  <si>
    <t>3404-1767</t>
  </si>
  <si>
    <t>3404-1768</t>
  </si>
  <si>
    <t>3404-1769</t>
  </si>
  <si>
    <t>SMX-6 V3 VENTED WHITE/ BLACK 48</t>
  </si>
  <si>
    <t>SMX-6 V3 VENTED WHITE/ BLACK 47</t>
  </si>
  <si>
    <t>SMX-6 V3 VENTED WHITE/ BLACK 46</t>
  </si>
  <si>
    <t>SMX-6 V3 VENTED WHITE/ BLACK 45</t>
  </si>
  <si>
    <t>SMX-6 V3 VENTED WHITE/ BLACK 44</t>
  </si>
  <si>
    <t>SMX-6 V3 VENTED WHITE/ BLACK 43</t>
  </si>
  <si>
    <t>SMX-6 V3 VENTED WHITE/ BLACK 42</t>
  </si>
  <si>
    <t>SMX-6 V3 VENTED WHITE/ BLACK 41</t>
  </si>
  <si>
    <t>SMX-6 V3 VENTED WHITE/ BLACK 40</t>
  </si>
  <si>
    <t>2223225-21-48</t>
  </si>
  <si>
    <t>2223225-21-47</t>
  </si>
  <si>
    <t>2223225-21-46</t>
  </si>
  <si>
    <t>2223225-21-45</t>
  </si>
  <si>
    <t>2223225-21-44</t>
  </si>
  <si>
    <t>2223225-21-43</t>
  </si>
  <si>
    <t>2223225-21-42</t>
  </si>
  <si>
    <t>2223225-21-41</t>
  </si>
  <si>
    <t>2223225-21-40</t>
  </si>
  <si>
    <t>3404-1770</t>
  </si>
  <si>
    <t>3404-1771</t>
  </si>
  <si>
    <t>3404-1772</t>
  </si>
  <si>
    <t>3404-1773</t>
  </si>
  <si>
    <t>3404-1774</t>
  </si>
  <si>
    <t>3404-1775</t>
  </si>
  <si>
    <t>3404-1776</t>
  </si>
  <si>
    <t>3404-1777</t>
  </si>
  <si>
    <t>3404-1778</t>
  </si>
  <si>
    <t>8059175360244</t>
  </si>
  <si>
    <t>8059175360251</t>
  </si>
  <si>
    <t>8059175360220</t>
  </si>
  <si>
    <t>8059175360213</t>
  </si>
  <si>
    <t>8059175360206</t>
  </si>
  <si>
    <t>8059175360237</t>
  </si>
  <si>
    <t>8059175360305</t>
  </si>
  <si>
    <t>8059175360312</t>
  </si>
  <si>
    <t>8059175360282</t>
  </si>
  <si>
    <t>8059175360275</t>
  </si>
  <si>
    <t>8059175360268</t>
  </si>
  <si>
    <t>8059175360299</t>
  </si>
  <si>
    <t>8059347120614</t>
  </si>
  <si>
    <t>8059347120652</t>
  </si>
  <si>
    <t>8059347120669</t>
  </si>
  <si>
    <t>8059347120843</t>
  </si>
  <si>
    <t>8059347120836</t>
  </si>
  <si>
    <t>8059347120829</t>
  </si>
  <si>
    <t>8059347120850</t>
  </si>
  <si>
    <t>8059347120867</t>
  </si>
  <si>
    <t>482-43605</t>
  </si>
  <si>
    <t>BOOT TECH T W/R/Y/B 6</t>
  </si>
  <si>
    <t>BOOT TECH T W/R/Y/B 5</t>
  </si>
  <si>
    <t>B01KM7RAJO</t>
  </si>
  <si>
    <t>B01KM7R030</t>
  </si>
  <si>
    <t>2004017-2351-5</t>
  </si>
  <si>
    <t>2004017-2351-6</t>
  </si>
  <si>
    <t>482-43606</t>
  </si>
  <si>
    <t>2223017-1133-39</t>
  </si>
  <si>
    <t>SMX-6 V2 BOOTS B/G/R VNT 39</t>
  </si>
  <si>
    <t>MX PLUS-2 SOCKS BLUE/CYAN S</t>
  </si>
  <si>
    <t>MX PLUS-2 SOCKS RED/WHITE S</t>
  </si>
  <si>
    <t>MX PLUS-2 SOCKS BLACK/YELLOW FLUO S</t>
  </si>
  <si>
    <t>MX PLUS-2 SOCKS GY/OR S</t>
  </si>
  <si>
    <t>4701920-9040-S</t>
  </si>
  <si>
    <t>482-64320</t>
  </si>
  <si>
    <t>3840125-10-XL</t>
  </si>
  <si>
    <t>3840125-10-S</t>
  </si>
  <si>
    <t>3840125-10-M</t>
  </si>
  <si>
    <t>482-00070X</t>
  </si>
  <si>
    <t>482-00070S</t>
  </si>
  <si>
    <t>482-00070M</t>
  </si>
  <si>
    <t>YOUTH RACER MX FLEECE BLACK XL</t>
  </si>
  <si>
    <t>YOUTH RACER MX FLEECE BLACK SM</t>
  </si>
  <si>
    <t>YOUTH RACER MX FLEECE BLACK MD</t>
  </si>
  <si>
    <t>YOUTH TECHSTAR SOFTSHELL VEST BRIGHT RED XL</t>
  </si>
  <si>
    <t>YOUTH TECHSTAR SOFTSHELL VEST BRIGHT RED SM</t>
  </si>
  <si>
    <t>YOUTH TECHSTAR SOFTSHELL VEST BRIGHT RED MD</t>
  </si>
  <si>
    <t>YOUTH TECHSTAR SOFTSHELL VEST BRIGHT RED LG</t>
  </si>
  <si>
    <t>YOUTH TECHSTAR SOFTSHELL VEST BLACK XL</t>
  </si>
  <si>
    <t>YOUTH TECHSTAR SOFTSHELL VEST BLACK SM</t>
  </si>
  <si>
    <t>YOUTH TECHSTAR SOFTSHELL VEST BLACK MD</t>
  </si>
  <si>
    <t>TECHSTAR SOFTSHELL VEST BLACK 2X</t>
  </si>
  <si>
    <t>TECHSTAR SOFTSHELL VEST BLACK XL</t>
  </si>
  <si>
    <t>TECHSTAR SOFTSHELL VEST BLACK 3X</t>
  </si>
  <si>
    <t>TECHSTAR SOFTSHELL VEST BLACK SM</t>
  </si>
  <si>
    <t>TECHSTAR SOFTSHELL VEST BLACK MD</t>
  </si>
  <si>
    <t>TECHSTAR SOFTSHELL VEST BLACK LG</t>
  </si>
  <si>
    <t>482-00060X</t>
  </si>
  <si>
    <t>482-00060S</t>
  </si>
  <si>
    <t>482-00060M</t>
  </si>
  <si>
    <t>482-00060L</t>
  </si>
  <si>
    <t>482-00059X</t>
  </si>
  <si>
    <t>482-00059S</t>
  </si>
  <si>
    <t>482-00059M</t>
  </si>
  <si>
    <t>482-000552X</t>
  </si>
  <si>
    <t>482-00055X</t>
  </si>
  <si>
    <t>482-000553X</t>
  </si>
  <si>
    <t>482-00055S</t>
  </si>
  <si>
    <t>482-00055M</t>
  </si>
  <si>
    <t>482-00055L</t>
  </si>
  <si>
    <t>3700425-3010-XL</t>
  </si>
  <si>
    <t>3700425-3010-S</t>
  </si>
  <si>
    <t>3700425-3010-M</t>
  </si>
  <si>
    <t>3700425-3010-L</t>
  </si>
  <si>
    <t>3700425-10-XL</t>
  </si>
  <si>
    <t>3700425-10-S</t>
  </si>
  <si>
    <t>3700425-10-M</t>
  </si>
  <si>
    <t>3700325-10-2XL</t>
  </si>
  <si>
    <t>3700325-10-XL</t>
  </si>
  <si>
    <t>3700325-10-3XL</t>
  </si>
  <si>
    <t>3700325-10-S</t>
  </si>
  <si>
    <t>3700325-10-M</t>
  </si>
  <si>
    <t>3700325-10-L</t>
  </si>
  <si>
    <t>TECHSTAR SOFTSHELL VEST BRIGHT RED 2XL</t>
  </si>
  <si>
    <t>TECHSTAR SOFTSHELL VEST NAVY 2XL</t>
  </si>
  <si>
    <t>FASTER-3 SHOES RK B/W/R 6.5</t>
  </si>
  <si>
    <t>2510319-123-6.5</t>
  </si>
  <si>
    <t>3410-3286</t>
  </si>
  <si>
    <t>TECH 7 BLACK RED FLUO 7</t>
  </si>
  <si>
    <t>2012025-1030-7</t>
  </si>
  <si>
    <t>3410-3287</t>
  </si>
  <si>
    <t>TECH 7 BLACK RED FLUO 8</t>
  </si>
  <si>
    <t>2012025-1030-8</t>
  </si>
  <si>
    <t>3410-3290</t>
  </si>
  <si>
    <t>TECH 7 BLACK RED FLUO 9</t>
  </si>
  <si>
    <t>2012025-1030-9</t>
  </si>
  <si>
    <t>3410-3291</t>
  </si>
  <si>
    <t>TECH 7 BLACK RED FLUO 10</t>
  </si>
  <si>
    <t>2012025-1030-10</t>
  </si>
  <si>
    <t>3410-3292</t>
  </si>
  <si>
    <t>TECH 7 BLACK RED FLUO 11</t>
  </si>
  <si>
    <t>2012025-1030-11</t>
  </si>
  <si>
    <t>3410-3293</t>
  </si>
  <si>
    <t>TECH 7 BLACK RED FLUO 12</t>
  </si>
  <si>
    <t>2012025-1030-12</t>
  </si>
  <si>
    <t>3410-3294</t>
  </si>
  <si>
    <t>TECH 7 BLACK RED FLUO 13</t>
  </si>
  <si>
    <t>2012025-1030-13</t>
  </si>
  <si>
    <t>3410-3295</t>
  </si>
  <si>
    <t>TECH 7 BLACK RED FLUO 14</t>
  </si>
  <si>
    <t>2012025-1030-14</t>
  </si>
  <si>
    <t>3410-3296</t>
  </si>
  <si>
    <t>TECH 7 PURPLE 7</t>
  </si>
  <si>
    <t>2012025-38-7</t>
  </si>
  <si>
    <t>3410-3297</t>
  </si>
  <si>
    <t>TECH 7 PURPLE 8</t>
  </si>
  <si>
    <t>2012025-38-8</t>
  </si>
  <si>
    <t>3410-3298</t>
  </si>
  <si>
    <t>TECH 7 PURPLE 9</t>
  </si>
  <si>
    <t>2012025-38-9</t>
  </si>
  <si>
    <t>3410-3299</t>
  </si>
  <si>
    <t>TECH 7 PURPLE 10</t>
  </si>
  <si>
    <t>2012025-38-10</t>
  </si>
  <si>
    <t>3410-3300</t>
  </si>
  <si>
    <t>TECH 7 PURPLE 11</t>
  </si>
  <si>
    <t>2012025-38-11</t>
  </si>
  <si>
    <t>3410-3301</t>
  </si>
  <si>
    <t>TECH 7 PURPLE 12</t>
  </si>
  <si>
    <t>2012025-38-12</t>
  </si>
  <si>
    <t>3410-3302</t>
  </si>
  <si>
    <t>TECH 7 PURPLE 13</t>
  </si>
  <si>
    <t>2012025-38-13</t>
  </si>
  <si>
    <t>TECH 7 PURPLE 14</t>
  </si>
  <si>
    <t>2012025-38-14</t>
  </si>
  <si>
    <t>TECH 7 DIVA PINK BLACK 5</t>
  </si>
  <si>
    <t>2012025-3811-5</t>
  </si>
  <si>
    <t>TECH 7 DIVA PINK BLACK 6</t>
  </si>
  <si>
    <t>2012025-3811-6</t>
  </si>
  <si>
    <t>3410-3303</t>
  </si>
  <si>
    <t>TECH 7 DIVA PINK BLACK 7</t>
  </si>
  <si>
    <t>2012025-3811-7</t>
  </si>
  <si>
    <t>3410-3304</t>
  </si>
  <si>
    <t>TECH 7 DIVA PINK BLACK 8</t>
  </si>
  <si>
    <t>2012025-3811-8</t>
  </si>
  <si>
    <t>3410-3305</t>
  </si>
  <si>
    <t>TECH 7 DIVA PINK BLACK 9</t>
  </si>
  <si>
    <t>2012025-3811-9</t>
  </si>
  <si>
    <t>3410-3306</t>
  </si>
  <si>
    <t>TECH 7 DIVA PINK BLACK 10</t>
  </si>
  <si>
    <t>2012025-3811-10</t>
  </si>
  <si>
    <t>3410-3307</t>
  </si>
  <si>
    <t>TECH 7 DIVA PINK BLACK 11</t>
  </si>
  <si>
    <t>2012025-3811-11</t>
  </si>
  <si>
    <t>3410-3308</t>
  </si>
  <si>
    <t>TECH 7 DIVA PINK BLACK 12</t>
  </si>
  <si>
    <t>2012025-3811-12</t>
  </si>
  <si>
    <t>3410-3309</t>
  </si>
  <si>
    <t>TECH 7 DIVA PINK BLACK 13</t>
  </si>
  <si>
    <t>2012025-3811-13</t>
  </si>
  <si>
    <t>TECH 7 DIVA PINK BLACK 14</t>
  </si>
  <si>
    <t>2012025-3811-14</t>
  </si>
  <si>
    <t>3410-3310</t>
  </si>
  <si>
    <t>TECH 7 BLUE 7</t>
  </si>
  <si>
    <t>2012025-70-7</t>
  </si>
  <si>
    <t>3410-3311</t>
  </si>
  <si>
    <t>TECH 7 BLUE 8</t>
  </si>
  <si>
    <t>2012025-70-8</t>
  </si>
  <si>
    <t>3410-3312</t>
  </si>
  <si>
    <t>TECH 7 BLUE 9</t>
  </si>
  <si>
    <t>2012025-70-9</t>
  </si>
  <si>
    <t>3410-3313</t>
  </si>
  <si>
    <t>TECH 7 BLUE 10</t>
  </si>
  <si>
    <t>2012025-70-10</t>
  </si>
  <si>
    <t>3410-3314</t>
  </si>
  <si>
    <t>TECH 7 BLUE 11</t>
  </si>
  <si>
    <t>2012025-70-11</t>
  </si>
  <si>
    <t>3410-3315</t>
  </si>
  <si>
    <t>TECH 7 BLUE 12</t>
  </si>
  <si>
    <t>2012025-70-12</t>
  </si>
  <si>
    <t>3410-3316</t>
  </si>
  <si>
    <t>TECH 7 BLUE 13</t>
  </si>
  <si>
    <t>2012025-70-13</t>
  </si>
  <si>
    <t>3410-3317</t>
  </si>
  <si>
    <t>TECH 7 BLUE 14</t>
  </si>
  <si>
    <t>2012025-70-14</t>
  </si>
  <si>
    <t>4133220118</t>
  </si>
  <si>
    <t>25SL15</t>
  </si>
  <si>
    <t>TECH 10 YEL FL BLK RE F 7</t>
  </si>
  <si>
    <t>TECH 10 YEL FL BLK RE F 8</t>
  </si>
  <si>
    <t>TECH 10 YEL FL BLK RE F 9</t>
  </si>
  <si>
    <t>TECH 10 YEL FL BLK RE F 10</t>
  </si>
  <si>
    <t>TECH 10 YEL FL BLK RE F 11</t>
  </si>
  <si>
    <t>TECH 10 YEL FL BLK RE F 12</t>
  </si>
  <si>
    <t>TECH 10 YEL FL BLK RE F 13</t>
  </si>
  <si>
    <t>TECH 10 YEL FL BLK RE F 14</t>
  </si>
  <si>
    <t>2010020-533-7</t>
  </si>
  <si>
    <t>2010020-533-8</t>
  </si>
  <si>
    <t>2010020-533-9</t>
  </si>
  <si>
    <t>2010020-533-10</t>
  </si>
  <si>
    <t>2010020-533-11</t>
  </si>
  <si>
    <t>2010020-533-12</t>
  </si>
  <si>
    <t>2010020-533-13</t>
  </si>
  <si>
    <t>2010020-533-14</t>
  </si>
  <si>
    <t>482-13307</t>
  </si>
  <si>
    <t>482-13308</t>
  </si>
  <si>
    <t>482-13309</t>
  </si>
  <si>
    <t>482-13310</t>
  </si>
  <si>
    <t>482-13311</t>
  </si>
  <si>
    <t>482-13312</t>
  </si>
  <si>
    <t>482-13313</t>
  </si>
  <si>
    <t>482-13314</t>
  </si>
  <si>
    <t>ANDES V3 DRYSTAR GLOVE BLACK S</t>
  </si>
  <si>
    <t>3527521-10-S</t>
  </si>
  <si>
    <t>ANDES V3 DRYSTAR GLOVE BLACK M</t>
  </si>
  <si>
    <t>3527521-10-M</t>
  </si>
  <si>
    <t>ANDES V3 DRYSTAR GLOVE BLACK L</t>
  </si>
  <si>
    <t>3527521-10-L</t>
  </si>
  <si>
    <t>ANDES V3 DRYSTAR GLOVE BLACK XL</t>
  </si>
  <si>
    <t>3527521-10-XL</t>
  </si>
  <si>
    <t>ANDES V3 DRYSTAR GLOVE BLACK 2XL</t>
  </si>
  <si>
    <t>3527521-10-2XL</t>
  </si>
  <si>
    <t>RHOD WP HOODIE ASPHALT BLACK S</t>
  </si>
  <si>
    <t>RHOD WP HOODIE ASPHALT BLACK M</t>
  </si>
  <si>
    <t>RHOD WP HOODIE ASPHALT BLACK L</t>
  </si>
  <si>
    <t>RHOD WP HOODIE ASPHALT BLACK XL</t>
  </si>
  <si>
    <t>RHOD WP HOODIE ASPHALT BLACK 2XL</t>
  </si>
  <si>
    <t>4200420-9121-2XL</t>
  </si>
  <si>
    <t>RHOD WP HOODIE ASPHALT BLACK 3XL</t>
  </si>
  <si>
    <t>RHOD WP HOODIE ASPHALT BLACK 4XL</t>
  </si>
  <si>
    <t>CHROME SHOES BK ASPH GUM BL 8</t>
  </si>
  <si>
    <t>2512322-1172-8</t>
  </si>
  <si>
    <t>CHROME SHOES BK ASPH GUM BL 8.5</t>
  </si>
  <si>
    <t>2512322-1172-8.5</t>
  </si>
  <si>
    <t>CHROME SHOES BK ASPH GUM BL 9</t>
  </si>
  <si>
    <t>2512322-1172-9</t>
  </si>
  <si>
    <t>CHROME SHOES BK ASPH GUM BL 9.5</t>
  </si>
  <si>
    <t>2512322-1172-9.5</t>
  </si>
  <si>
    <t>CHROME SHOES BK ASPH GUM BL 10</t>
  </si>
  <si>
    <t>2512322-1172-10</t>
  </si>
  <si>
    <t>CHROME SHOES BK ASPH GUM BL 10.5</t>
  </si>
  <si>
    <t>2512322-1172-10.5</t>
  </si>
  <si>
    <t>CHROME SHOES BK ASPH GUM BL 11</t>
  </si>
  <si>
    <t>2512322-1172-11</t>
  </si>
  <si>
    <t>CHROME SHOES BK ASPH GUM BL 11.5</t>
  </si>
  <si>
    <t>2512322-1172-11.5</t>
  </si>
  <si>
    <t>CHROME SHOES BK ASPH GUM BL 12</t>
  </si>
  <si>
    <t>2512322-1172-12</t>
  </si>
  <si>
    <t>CHROME SHOES BK ASPH GUM BL 12.5</t>
  </si>
  <si>
    <t>2512322-1172-12.5</t>
  </si>
  <si>
    <t>CHROME SHOES BK ASPH GUM BL 13</t>
  </si>
  <si>
    <t>2512322-1172-13</t>
  </si>
  <si>
    <t>CHROME SHOES BK ASPH GUM BL 13.5</t>
  </si>
  <si>
    <t>2512322-1172-13.5</t>
  </si>
  <si>
    <t>CHROME SHOES BK ASPH GUM BL 14</t>
  </si>
  <si>
    <t>2512322-1172-14</t>
  </si>
  <si>
    <t>Tech 10 Boot Bright Red/Dark Blue/White 8</t>
  </si>
  <si>
    <t>Tech 10 Boot Bright Red/Dark Blue/White 9</t>
  </si>
  <si>
    <t>Tech 10 Boot Bright Red/Dark Blue/White 10</t>
  </si>
  <si>
    <t>Tech 10 Boot Bright Red/Dark Blue/White 11</t>
  </si>
  <si>
    <t>Tech 10 Boot Bright Red/Dark Blue/White 12</t>
  </si>
  <si>
    <t>2010020-3372-8</t>
  </si>
  <si>
    <t>2010020-3372-9</t>
  </si>
  <si>
    <t>2010020-3372-10</t>
  </si>
  <si>
    <t>2010020-3372-11</t>
  </si>
  <si>
    <t>2010020-3372-12</t>
  </si>
  <si>
    <t>3410-3202</t>
  </si>
  <si>
    <t>482-49308</t>
  </si>
  <si>
    <t>3410-3203</t>
  </si>
  <si>
    <t>482-49309</t>
  </si>
  <si>
    <t>3410-3204</t>
  </si>
  <si>
    <t>482-49310</t>
  </si>
  <si>
    <t>3410-3205</t>
  </si>
  <si>
    <t>482-49311</t>
  </si>
  <si>
    <t>3410-3207</t>
  </si>
  <si>
    <t>482-49312</t>
  </si>
  <si>
    <t>3310-0860</t>
  </si>
  <si>
    <t>3310-0865</t>
  </si>
  <si>
    <t>3310-0864</t>
  </si>
  <si>
    <t>3310-0863</t>
  </si>
  <si>
    <t>3310-0862</t>
  </si>
  <si>
    <t>3310-0861</t>
  </si>
  <si>
    <t>TECHSTAR UNION JERSEY BRT RD DK BL WH 2XL</t>
  </si>
  <si>
    <t>TECHSTAR UNION JERSEY BRT RD DK BL WH XL</t>
  </si>
  <si>
    <t>TECHSTAR UNION JERSEY BRT RD DK BL WH L</t>
  </si>
  <si>
    <t>TECHSTAR UNION JERSEY BRT RD DK BL WH M</t>
  </si>
  <si>
    <t>TECHSTAR UNION JERSEY BRT RD DK BL WH S</t>
  </si>
  <si>
    <t>3768124-3372-2XL</t>
  </si>
  <si>
    <t>3768124-3372-XL</t>
  </si>
  <si>
    <t>3768124-3372-L</t>
  </si>
  <si>
    <t>3768124-3372-M</t>
  </si>
  <si>
    <t>3768124-3372-S</t>
  </si>
  <si>
    <t>TECHSTAR UNION PANTS BRT RD DK BL WH 40</t>
  </si>
  <si>
    <t>TECHSTAR UNION PANTS BRT RD DK BL WH 38</t>
  </si>
  <si>
    <t>TECHSTAR UNION PANTS BRT RD DK BL WH 36</t>
  </si>
  <si>
    <t>TECHSTAR UNION PANTS BRT RD DK BL WH 34</t>
  </si>
  <si>
    <t>TECHSTAR UNION PANTS BRT RD DK BL WH 32</t>
  </si>
  <si>
    <t>TECHSTAR UNION PANTS BRT RD DK BL WH 30</t>
  </si>
  <si>
    <t>TECHSTAR UNION PANTS BRT RD DK BL WH 28</t>
  </si>
  <si>
    <t>3728124-3372-40</t>
  </si>
  <si>
    <t>3728124-3372-38</t>
  </si>
  <si>
    <t>3728124-3372-36</t>
  </si>
  <si>
    <t>3728124-3372-34</t>
  </si>
  <si>
    <t>3728124-3372-32</t>
  </si>
  <si>
    <t>3728124-3372-30</t>
  </si>
  <si>
    <t>3728124-3372-28</t>
  </si>
  <si>
    <t>2047516-10-13</t>
  </si>
  <si>
    <t>2047516-10-12</t>
  </si>
  <si>
    <t>2047516-10-11</t>
  </si>
  <si>
    <t>2047516-10-10</t>
  </si>
  <si>
    <t>2047516-10-9</t>
  </si>
  <si>
    <t>2047516-10-8</t>
  </si>
  <si>
    <t>2047516-10-7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</si>
</sst>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8" formatCode="&quot;$&quot;#,##0.00_);[Red]\(&quot;$&quot;#,##0.00\)"/>
    <numFmt numFmtId="44" formatCode="_(&quot;$&quot;* #,##0.00_);_(&quot;$&quot;* \(#,##0.00\);_(&quot;$&quot;* &quot;-&quot;??_);_(@_)"/>
    <numFmt numFmtId="164" formatCode="[$-409]m/d/yy\ h:mm\ AM/PM;@"/>
    <numFmt numFmtId="165" formatCode="&quot;$&quot;#,##0.00"/>
    <numFmt numFmtId="166" formatCode="0000\-000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343334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0" fontId="3" fillId="0" borderId="0"/>
  </cellStyleXfs>
  <cellXfs count="84">
    <xf numFmtId="0" fontId="0" fillId="0" borderId="0" xfId="0"/>
    <xf numFmtId="165" fontId="2" fillId="0" borderId="0" xfId="1" applyNumberFormat="1" applyFont="1" applyFill="1" applyAlignment="1">
      <alignment horizontal="right" vertical="center"/>
    </xf>
    <xf numFmtId="165" fontId="0" fillId="0" borderId="0" xfId="1" applyNumberFormat="1" applyFont="1" applyFill="1" applyAlignment="1">
      <alignment horizontal="right"/>
    </xf>
    <xf numFmtId="164" fontId="0" fillId="0" borderId="0" xfId="0" applyNumberFormat="1"/>
    <xf numFmtId="164" fontId="0" fillId="0" borderId="0" xfId="0" applyNumberFormat="1" applyAlignment="1">
      <alignment horizontal="right"/>
    </xf>
    <xf numFmtId="49" fontId="0" fillId="0" borderId="0" xfId="0" applyNumberFormat="1"/>
    <xf numFmtId="1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49" fontId="2" fillId="0" borderId="0" xfId="0" applyNumberFormat="1" applyFont="1" applyAlignment="1">
      <alignment vertical="center"/>
    </xf>
    <xf numFmtId="1" fontId="2" fillId="0" borderId="0" xfId="0" applyNumberFormat="1" applyFont="1" applyAlignment="1">
      <alignment horizontal="left" vertical="center"/>
    </xf>
    <xf numFmtId="49" fontId="2" fillId="0" borderId="0" xfId="0" applyNumberFormat="1" applyFont="1" applyAlignment="1">
      <alignment horizontal="left" vertical="center"/>
    </xf>
    <xf numFmtId="164" fontId="2" fillId="0" borderId="0" xfId="0" applyNumberFormat="1" applyFont="1" applyAlignment="1">
      <alignment horizontal="right" vertical="center"/>
    </xf>
    <xf numFmtId="14" fontId="2" fillId="0" borderId="0" xfId="0" applyNumberFormat="1" applyFont="1" applyAlignment="1">
      <alignment horizontal="right" vertical="center"/>
    </xf>
    <xf numFmtId="1" fontId="0" fillId="0" borderId="0" xfId="0" applyNumberFormat="1" applyAlignment="1">
      <alignment horizontal="center" vertical="center"/>
    </xf>
    <xf numFmtId="0" fontId="0" fillId="0" borderId="0" xfId="0" applyAlignment="1">
      <alignment vertical="center"/>
    </xf>
    <xf numFmtId="1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left" vertical="center"/>
    </xf>
    <xf numFmtId="0" fontId="0" fillId="0" borderId="0" xfId="0" applyAlignment="1">
      <alignment horizontal="center"/>
    </xf>
    <xf numFmtId="165" fontId="2" fillId="0" borderId="0" xfId="1" applyNumberFormat="1" applyFont="1" applyFill="1" applyAlignment="1">
      <alignment horizontal="center" vertical="center"/>
    </xf>
    <xf numFmtId="165" fontId="0" fillId="0" borderId="0" xfId="1" applyNumberFormat="1" applyFont="1" applyFill="1" applyAlignment="1">
      <alignment horizontal="center"/>
    </xf>
    <xf numFmtId="1" fontId="0" fillId="0" borderId="0" xfId="0" applyNumberForma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 vertical="top"/>
    </xf>
    <xf numFmtId="165" fontId="0" fillId="0" borderId="0" xfId="0" applyNumberFormat="1" applyAlignment="1">
      <alignment horizontal="center" vertical="top"/>
    </xf>
    <xf numFmtId="0" fontId="0" fillId="0" borderId="0" xfId="0" applyAlignment="1" applyProtection="1">
      <alignment horizontal="center"/>
      <protection locked="0"/>
    </xf>
    <xf numFmtId="0" fontId="4" fillId="0" borderId="0" xfId="0" applyFont="1" applyAlignment="1">
      <alignment horizontal="center"/>
    </xf>
    <xf numFmtId="166" fontId="0" fillId="0" borderId="0" xfId="0" applyNumberFormat="1" applyAlignment="1">
      <alignment horizontal="center" vertical="center"/>
    </xf>
    <xf numFmtId="166" fontId="0" fillId="0" borderId="0" xfId="0" applyNumberFormat="1" applyAlignment="1">
      <alignment horizontal="center"/>
    </xf>
    <xf numFmtId="8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1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49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165" fontId="2" fillId="0" borderId="0" xfId="1" applyNumberFormat="1" applyFont="1" applyFill="1" applyAlignment="1">
      <alignment horizontal="center"/>
    </xf>
    <xf numFmtId="1" fontId="4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49" fontId="4" fillId="0" borderId="0" xfId="0" applyNumberFormat="1" applyFont="1" applyAlignment="1">
      <alignment horizontal="center"/>
    </xf>
    <xf numFmtId="164" fontId="4" fillId="0" borderId="0" xfId="0" applyNumberFormat="1" applyFont="1" applyAlignment="1">
      <alignment horizontal="center"/>
    </xf>
    <xf numFmtId="165" fontId="4" fillId="0" borderId="0" xfId="1" applyNumberFormat="1" applyFont="1" applyFill="1" applyAlignment="1">
      <alignment horizontal="center"/>
    </xf>
    <xf numFmtId="165" fontId="4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center" vertical="center"/>
    </xf>
    <xf numFmtId="165" fontId="6" fillId="0" borderId="0" xfId="1" applyNumberFormat="1" applyFont="1" applyFill="1" applyAlignment="1">
      <alignment horizontal="center" vertical="center"/>
    </xf>
    <xf numFmtId="1" fontId="6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49" fontId="6" fillId="0" borderId="0" xfId="0" applyNumberFormat="1" applyFont="1" applyAlignment="1">
      <alignment horizontal="center" vertical="center"/>
    </xf>
    <xf numFmtId="164" fontId="6" fillId="0" borderId="0" xfId="0" applyNumberFormat="1" applyFont="1" applyAlignment="1">
      <alignment horizontal="center" vertical="center"/>
    </xf>
    <xf numFmtId="165" fontId="4" fillId="0" borderId="0" xfId="0" applyNumberFormat="1" applyFont="1" applyAlignment="1">
      <alignment horizontal="center" vertical="center"/>
    </xf>
    <xf numFmtId="1" fontId="4" fillId="0" borderId="0" xfId="0" applyNumberFormat="1" applyFont="1" applyAlignment="1">
      <alignment horizontal="center"/>
    </xf>
    <xf numFmtId="4" fontId="4" fillId="0" borderId="0" xfId="0" applyNumberFormat="1" applyFont="1" applyAlignment="1">
      <alignment horizontal="center" vertical="center"/>
    </xf>
    <xf numFmtId="0" fontId="4" fillId="0" borderId="0" xfId="0" applyFont="1" applyAlignment="1" applyProtection="1">
      <alignment horizontal="center"/>
      <protection locked="0"/>
    </xf>
    <xf numFmtId="0" fontId="4" fillId="0" borderId="0" xfId="0" applyFont="1" applyAlignment="1">
      <alignment horizontal="center" vertical="top"/>
    </xf>
    <xf numFmtId="1" fontId="4" fillId="0" borderId="0" xfId="0" applyNumberFormat="1" applyFont="1" applyAlignment="1">
      <alignment horizontal="center" vertical="top"/>
    </xf>
    <xf numFmtId="165" fontId="4" fillId="0" borderId="0" xfId="1" applyNumberFormat="1" applyFont="1" applyFill="1" applyBorder="1" applyAlignment="1">
      <alignment horizontal="center"/>
    </xf>
    <xf numFmtId="8" fontId="4" fillId="0" borderId="0" xfId="0" applyNumberFormat="1" applyFont="1" applyAlignment="1">
      <alignment horizontal="center" vertical="center"/>
    </xf>
    <xf numFmtId="2" fontId="4" fillId="0" borderId="0" xfId="0" applyNumberFormat="1" applyFont="1" applyAlignment="1">
      <alignment horizontal="center"/>
    </xf>
    <xf numFmtId="164" fontId="4" fillId="0" borderId="0" xfId="0" applyNumberFormat="1" applyFont="1" applyAlignment="1">
      <alignment horizontal="center" vertical="center"/>
    </xf>
    <xf numFmtId="165" fontId="4" fillId="0" borderId="0" xfId="1" applyNumberFormat="1" applyFont="1" applyFill="1" applyAlignment="1">
      <alignment horizontal="center" vertical="top"/>
    </xf>
    <xf numFmtId="1" fontId="4" fillId="0" borderId="0" xfId="0" applyNumberFormat="1" applyFont="1" applyAlignment="1" applyProtection="1">
      <alignment horizontal="center"/>
      <protection locked="0"/>
    </xf>
    <xf numFmtId="165" fontId="4" fillId="0" borderId="0" xfId="0" applyNumberFormat="1" applyFont="1" applyAlignment="1">
      <alignment horizontal="center" vertical="top"/>
    </xf>
    <xf numFmtId="0" fontId="4" fillId="0" borderId="0" xfId="0" applyFont="1" applyAlignment="1">
      <alignment horizontal="center" vertical="center" wrapText="1"/>
    </xf>
    <xf numFmtId="1" fontId="4" fillId="0" borderId="0" xfId="0" applyNumberFormat="1" applyFont="1" applyAlignment="1">
      <alignment horizontal="center" vertical="center" wrapText="1"/>
    </xf>
    <xf numFmtId="2" fontId="4" fillId="0" borderId="0" xfId="0" applyNumberFormat="1" applyFont="1" applyAlignment="1">
      <alignment horizontal="center" vertical="center" wrapText="1"/>
    </xf>
    <xf numFmtId="0" fontId="7" fillId="0" borderId="0" xfId="0" applyFont="1" applyAlignment="1">
      <alignment horizontal="center" vertical="top"/>
    </xf>
    <xf numFmtId="165" fontId="0" fillId="0" borderId="0" xfId="1" applyNumberFormat="1" applyFont="1" applyAlignment="1">
      <alignment horizontal="center"/>
    </xf>
    <xf numFmtId="14" fontId="4" fillId="0" borderId="0" xfId="0" applyNumberFormat="1" applyFont="1" applyAlignment="1">
      <alignment horizontal="center"/>
    </xf>
    <xf numFmtId="0" fontId="8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 vertical="center" wrapText="1"/>
    </xf>
    <xf numFmtId="49" fontId="0" fillId="0" borderId="0" xfId="0" applyNumberFormat="1" applyAlignment="1">
      <alignment horizontal="center" vertical="top"/>
    </xf>
    <xf numFmtId="0" fontId="9" fillId="0" borderId="0" xfId="0" applyFont="1" applyAlignment="1">
      <alignment horizontal="center" vertical="center"/>
    </xf>
    <xf numFmtId="1" fontId="9" fillId="0" borderId="0" xfId="0" applyNumberFormat="1" applyFont="1" applyAlignment="1">
      <alignment horizontal="center" vertical="center"/>
    </xf>
    <xf numFmtId="1" fontId="9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center" vertical="top"/>
    </xf>
    <xf numFmtId="49" fontId="4" fillId="0" borderId="0" xfId="0" applyNumberFormat="1" applyFont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4" fillId="0" borderId="1" xfId="0" applyNumberFormat="1" applyFont="1" applyBorder="1" applyAlignment="1">
      <alignment horizontal="center" vertical="center"/>
    </xf>
  </cellXfs>
  <cellStyles count="3">
    <cellStyle name="Currency" xfId="1" builtinId="4"/>
    <cellStyle name="Normal" xfId="0" builtinId="0"/>
    <cellStyle name="Normal 2" xfId="2" xr:uid="{00000000-0005-0000-0000-000002000000}"/>
  </cellStyles>
  <dxfs count="28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10124"/>
  <sheetViews>
    <sheetView tabSelected="1" zoomScale="85" zoomScaleNormal="85" workbookViewId="0">
      <pane ySplit="1" topLeftCell="A9438" activePane="bottomLeft" state="frozen"/>
      <selection pane="bottomLeft" activeCell="E9453" sqref="E9453"/>
    </sheetView>
  </sheetViews>
  <sheetFormatPr defaultColWidth="9.140625" defaultRowHeight="15" x14ac:dyDescent="0.25"/>
  <cols>
    <col min="1" max="1" width="17.28515625" style="32" bestFit="1" customWidth="1"/>
    <col min="2" max="2" width="13.42578125" style="55" customWidth="1"/>
    <col min="3" max="3" width="14" style="55" customWidth="1"/>
    <col min="4" max="4" width="13.85546875" style="32" bestFit="1" customWidth="1"/>
    <col min="5" max="5" width="80.140625" style="44" bestFit="1" customWidth="1"/>
    <col min="6" max="6" width="18.42578125" style="44" customWidth="1"/>
    <col min="7" max="7" width="12.7109375" style="44" bestFit="1" customWidth="1"/>
    <col min="8" max="8" width="20.5703125" style="44" customWidth="1"/>
    <col min="9" max="9" width="22.28515625" style="55" customWidth="1"/>
    <col min="10" max="10" width="20.5703125" style="55" customWidth="1"/>
    <col min="11" max="11" width="23" style="45" bestFit="1" customWidth="1"/>
    <col min="12" max="12" width="15" style="46" bestFit="1" customWidth="1"/>
    <col min="13" max="13" width="17.5703125" style="46" bestFit="1" customWidth="1"/>
    <col min="14" max="14" width="24.85546875" style="45" customWidth="1"/>
    <col min="15" max="16384" width="9.140625" style="32"/>
  </cols>
  <sheetData>
    <row r="1" spans="1:14" x14ac:dyDescent="0.25">
      <c r="A1" s="50" t="s">
        <v>36244</v>
      </c>
      <c r="B1" s="50" t="s">
        <v>58659</v>
      </c>
      <c r="C1" s="50" t="s">
        <v>19550</v>
      </c>
      <c r="D1" s="51" t="s">
        <v>0</v>
      </c>
      <c r="E1" s="52" t="s">
        <v>2</v>
      </c>
      <c r="F1" s="52" t="s">
        <v>3</v>
      </c>
      <c r="G1" s="52" t="s">
        <v>4</v>
      </c>
      <c r="H1" s="52" t="s">
        <v>5</v>
      </c>
      <c r="I1" s="50" t="s">
        <v>20871</v>
      </c>
      <c r="J1" s="50" t="s">
        <v>1</v>
      </c>
      <c r="K1" s="53" t="s">
        <v>6</v>
      </c>
      <c r="L1" s="49" t="s">
        <v>7</v>
      </c>
      <c r="M1" s="49" t="s">
        <v>8</v>
      </c>
      <c r="N1" s="53" t="s">
        <v>9</v>
      </c>
    </row>
    <row r="2" spans="1:14" s="45" customFormat="1" x14ac:dyDescent="0.25">
      <c r="A2" s="17" t="s">
        <v>73905</v>
      </c>
      <c r="B2" s="17" t="s">
        <v>73906</v>
      </c>
      <c r="C2" s="17"/>
      <c r="D2" s="17"/>
      <c r="E2" s="17" t="s">
        <v>73907</v>
      </c>
      <c r="F2" s="21" t="s">
        <v>4171</v>
      </c>
      <c r="G2" s="17" t="s">
        <v>11</v>
      </c>
      <c r="H2" s="17" t="s">
        <v>76360</v>
      </c>
      <c r="I2" s="17" t="s">
        <v>73908</v>
      </c>
      <c r="J2" s="20">
        <v>8059347498195</v>
      </c>
      <c r="K2" s="17"/>
      <c r="L2" s="47">
        <v>69.95</v>
      </c>
      <c r="M2" s="47">
        <v>69.95</v>
      </c>
      <c r="N2" s="24">
        <v>45527</v>
      </c>
    </row>
    <row r="3" spans="1:14" s="45" customFormat="1" x14ac:dyDescent="0.25">
      <c r="A3" s="17" t="s">
        <v>73901</v>
      </c>
      <c r="B3" s="17" t="s">
        <v>73902</v>
      </c>
      <c r="C3" s="17"/>
      <c r="D3" s="17"/>
      <c r="E3" s="17" t="s">
        <v>73903</v>
      </c>
      <c r="F3" s="21" t="s">
        <v>4171</v>
      </c>
      <c r="G3" s="17" t="s">
        <v>11</v>
      </c>
      <c r="H3" s="17" t="s">
        <v>76360</v>
      </c>
      <c r="I3" s="17" t="s">
        <v>73904</v>
      </c>
      <c r="J3" s="20">
        <v>8059347496986</v>
      </c>
      <c r="K3" s="17"/>
      <c r="L3" s="47">
        <v>29.95</v>
      </c>
      <c r="M3" s="47">
        <v>29.95</v>
      </c>
      <c r="N3" s="24">
        <v>45527</v>
      </c>
    </row>
    <row r="4" spans="1:14" s="45" customFormat="1" x14ac:dyDescent="0.25">
      <c r="A4" s="17" t="s">
        <v>73897</v>
      </c>
      <c r="B4" s="17" t="s">
        <v>73898</v>
      </c>
      <c r="C4" s="17"/>
      <c r="D4" s="17"/>
      <c r="E4" s="17" t="s">
        <v>73899</v>
      </c>
      <c r="F4" s="21" t="s">
        <v>4171</v>
      </c>
      <c r="G4" s="17" t="s">
        <v>11</v>
      </c>
      <c r="H4" s="17" t="s">
        <v>76360</v>
      </c>
      <c r="I4" s="17" t="s">
        <v>73900</v>
      </c>
      <c r="J4" s="20">
        <v>8059347496979</v>
      </c>
      <c r="K4" s="17"/>
      <c r="L4" s="47">
        <v>29.95</v>
      </c>
      <c r="M4" s="47">
        <v>29.95</v>
      </c>
      <c r="N4" s="24">
        <v>45527</v>
      </c>
    </row>
    <row r="5" spans="1:14" s="45" customFormat="1" x14ac:dyDescent="0.25">
      <c r="A5" s="17" t="s">
        <v>73893</v>
      </c>
      <c r="B5" s="17" t="s">
        <v>73894</v>
      </c>
      <c r="C5" s="17"/>
      <c r="D5" s="17"/>
      <c r="E5" s="17" t="s">
        <v>73895</v>
      </c>
      <c r="F5" s="21" t="s">
        <v>4171</v>
      </c>
      <c r="G5" s="17" t="s">
        <v>11</v>
      </c>
      <c r="H5" s="17" t="s">
        <v>76360</v>
      </c>
      <c r="I5" s="17" t="s">
        <v>73896</v>
      </c>
      <c r="J5" s="20">
        <v>8059347496948</v>
      </c>
      <c r="K5" s="17"/>
      <c r="L5" s="47">
        <v>19.95</v>
      </c>
      <c r="M5" s="47">
        <v>19.95</v>
      </c>
      <c r="N5" s="24">
        <v>45527</v>
      </c>
    </row>
    <row r="6" spans="1:14" s="45" customFormat="1" x14ac:dyDescent="0.25">
      <c r="A6" s="17" t="s">
        <v>73889</v>
      </c>
      <c r="B6" s="17" t="s">
        <v>73890</v>
      </c>
      <c r="C6" s="17"/>
      <c r="D6" s="17"/>
      <c r="E6" s="17" t="s">
        <v>73891</v>
      </c>
      <c r="F6" s="21" t="s">
        <v>4171</v>
      </c>
      <c r="G6" s="17" t="s">
        <v>11</v>
      </c>
      <c r="H6" s="17" t="s">
        <v>76360</v>
      </c>
      <c r="I6" s="17" t="s">
        <v>73892</v>
      </c>
      <c r="J6" s="20">
        <v>8059347496931</v>
      </c>
      <c r="K6" s="17"/>
      <c r="L6" s="47">
        <v>19.95</v>
      </c>
      <c r="M6" s="47">
        <v>19.95</v>
      </c>
      <c r="N6" s="24">
        <v>45527</v>
      </c>
    </row>
    <row r="7" spans="1:14" x14ac:dyDescent="0.25">
      <c r="A7" s="17" t="s">
        <v>73885</v>
      </c>
      <c r="B7" s="17" t="s">
        <v>73886</v>
      </c>
      <c r="C7" s="17"/>
      <c r="D7" s="17"/>
      <c r="E7" s="17" t="s">
        <v>73887</v>
      </c>
      <c r="F7" s="21" t="s">
        <v>4171</v>
      </c>
      <c r="G7" s="17" t="s">
        <v>11</v>
      </c>
      <c r="H7" s="17" t="s">
        <v>76360</v>
      </c>
      <c r="I7" s="17" t="s">
        <v>73888</v>
      </c>
      <c r="J7" s="20">
        <v>8059347496924</v>
      </c>
      <c r="K7" s="17"/>
      <c r="L7" s="47">
        <v>19.95</v>
      </c>
      <c r="M7" s="47">
        <v>19.95</v>
      </c>
      <c r="N7" s="24">
        <v>45527</v>
      </c>
    </row>
    <row r="8" spans="1:14" x14ac:dyDescent="0.25">
      <c r="A8" s="17" t="s">
        <v>73881</v>
      </c>
      <c r="B8" s="17" t="s">
        <v>73882</v>
      </c>
      <c r="C8" s="17"/>
      <c r="D8" s="17"/>
      <c r="E8" s="17" t="s">
        <v>73883</v>
      </c>
      <c r="F8" s="21" t="s">
        <v>4171</v>
      </c>
      <c r="G8" s="17" t="s">
        <v>11</v>
      </c>
      <c r="H8" s="17" t="s">
        <v>76360</v>
      </c>
      <c r="I8" s="17" t="s">
        <v>73884</v>
      </c>
      <c r="J8" s="20">
        <v>8059347496900</v>
      </c>
      <c r="K8" s="17"/>
      <c r="L8" s="47">
        <v>14.95</v>
      </c>
      <c r="M8" s="47">
        <v>14.95</v>
      </c>
      <c r="N8" s="24">
        <v>45527</v>
      </c>
    </row>
    <row r="9" spans="1:14" x14ac:dyDescent="0.25">
      <c r="A9" s="17" t="s">
        <v>73877</v>
      </c>
      <c r="B9" s="17" t="s">
        <v>73878</v>
      </c>
      <c r="C9" s="17"/>
      <c r="D9" s="17"/>
      <c r="E9" s="17" t="s">
        <v>73879</v>
      </c>
      <c r="F9" s="21" t="s">
        <v>4171</v>
      </c>
      <c r="G9" s="17" t="s">
        <v>11</v>
      </c>
      <c r="H9" s="17" t="s">
        <v>76360</v>
      </c>
      <c r="I9" s="17" t="s">
        <v>73880</v>
      </c>
      <c r="J9" s="20">
        <v>8059347498188</v>
      </c>
      <c r="K9" s="17"/>
      <c r="L9" s="47">
        <v>14.95</v>
      </c>
      <c r="M9" s="47">
        <v>14.95</v>
      </c>
      <c r="N9" s="24">
        <v>45527</v>
      </c>
    </row>
    <row r="10" spans="1:14" x14ac:dyDescent="0.25">
      <c r="A10" s="17" t="s">
        <v>73873</v>
      </c>
      <c r="B10" s="17" t="s">
        <v>73874</v>
      </c>
      <c r="C10" s="17"/>
      <c r="D10" s="17"/>
      <c r="E10" s="17" t="s">
        <v>73875</v>
      </c>
      <c r="F10" s="21" t="s">
        <v>4171</v>
      </c>
      <c r="G10" s="17" t="s">
        <v>11</v>
      </c>
      <c r="H10" s="17" t="s">
        <v>76360</v>
      </c>
      <c r="I10" s="17" t="s">
        <v>73876</v>
      </c>
      <c r="J10" s="20">
        <v>8059347498171</v>
      </c>
      <c r="K10" s="17"/>
      <c r="L10" s="47">
        <v>7.95</v>
      </c>
      <c r="M10" s="47">
        <v>7.95</v>
      </c>
      <c r="N10" s="24">
        <v>45527</v>
      </c>
    </row>
    <row r="11" spans="1:14" x14ac:dyDescent="0.25">
      <c r="A11" s="17" t="s">
        <v>73869</v>
      </c>
      <c r="B11" s="17" t="s">
        <v>73870</v>
      </c>
      <c r="C11" s="17"/>
      <c r="D11" s="17"/>
      <c r="E11" s="17" t="s">
        <v>73871</v>
      </c>
      <c r="F11" s="21" t="s">
        <v>4171</v>
      </c>
      <c r="G11" s="17" t="s">
        <v>11</v>
      </c>
      <c r="H11" s="17" t="s">
        <v>76360</v>
      </c>
      <c r="I11" s="17" t="s">
        <v>73872</v>
      </c>
      <c r="J11" s="20">
        <v>8059347496887</v>
      </c>
      <c r="K11" s="17"/>
      <c r="L11" s="47">
        <v>55.95</v>
      </c>
      <c r="M11" s="47">
        <v>55.95</v>
      </c>
      <c r="N11" s="24">
        <v>45527</v>
      </c>
    </row>
    <row r="12" spans="1:14" x14ac:dyDescent="0.25">
      <c r="A12" s="17" t="s">
        <v>73865</v>
      </c>
      <c r="B12" s="17" t="s">
        <v>73866</v>
      </c>
      <c r="C12" s="17"/>
      <c r="D12" s="17"/>
      <c r="E12" s="17" t="s">
        <v>73867</v>
      </c>
      <c r="F12" s="21" t="s">
        <v>4171</v>
      </c>
      <c r="G12" s="17" t="s">
        <v>11</v>
      </c>
      <c r="H12" s="17" t="s">
        <v>76360</v>
      </c>
      <c r="I12" s="17" t="s">
        <v>73868</v>
      </c>
      <c r="J12" s="20">
        <v>8059347496870</v>
      </c>
      <c r="K12" s="17"/>
      <c r="L12" s="47">
        <v>24.95</v>
      </c>
      <c r="M12" s="47">
        <v>24.95</v>
      </c>
      <c r="N12" s="24">
        <v>45527</v>
      </c>
    </row>
    <row r="13" spans="1:14" x14ac:dyDescent="0.25">
      <c r="A13" s="17" t="s">
        <v>73861</v>
      </c>
      <c r="B13" s="17" t="s">
        <v>73862</v>
      </c>
      <c r="C13" s="17"/>
      <c r="D13" s="17"/>
      <c r="E13" s="17" t="s">
        <v>73863</v>
      </c>
      <c r="F13" s="21" t="s">
        <v>4171</v>
      </c>
      <c r="G13" s="17" t="s">
        <v>11</v>
      </c>
      <c r="H13" s="17" t="s">
        <v>76360</v>
      </c>
      <c r="I13" s="17" t="s">
        <v>73864</v>
      </c>
      <c r="J13" s="20">
        <v>8059347496863</v>
      </c>
      <c r="K13" s="17"/>
      <c r="L13" s="47">
        <v>14.95</v>
      </c>
      <c r="M13" s="47">
        <v>14.95</v>
      </c>
      <c r="N13" s="24">
        <v>45527</v>
      </c>
    </row>
    <row r="14" spans="1:14" x14ac:dyDescent="0.25">
      <c r="A14" s="17" t="s">
        <v>73857</v>
      </c>
      <c r="B14" s="17" t="s">
        <v>73858</v>
      </c>
      <c r="C14" s="17"/>
      <c r="D14" s="17"/>
      <c r="E14" s="17" t="s">
        <v>73859</v>
      </c>
      <c r="F14" s="21" t="s">
        <v>4171</v>
      </c>
      <c r="G14" s="17" t="s">
        <v>11</v>
      </c>
      <c r="H14" s="17" t="s">
        <v>76360</v>
      </c>
      <c r="I14" s="17" t="s">
        <v>73860</v>
      </c>
      <c r="J14" s="20">
        <v>8059347496856</v>
      </c>
      <c r="K14" s="17"/>
      <c r="L14" s="47">
        <v>19.95</v>
      </c>
      <c r="M14" s="47">
        <v>19.95</v>
      </c>
      <c r="N14" s="24">
        <v>45527</v>
      </c>
    </row>
    <row r="15" spans="1:14" x14ac:dyDescent="0.25">
      <c r="A15" s="17" t="s">
        <v>73853</v>
      </c>
      <c r="B15" s="17" t="s">
        <v>73854</v>
      </c>
      <c r="C15" s="17"/>
      <c r="D15" s="17"/>
      <c r="E15" s="17" t="s">
        <v>73855</v>
      </c>
      <c r="F15" s="21" t="s">
        <v>4171</v>
      </c>
      <c r="G15" s="17" t="s">
        <v>11</v>
      </c>
      <c r="H15" s="17" t="s">
        <v>76360</v>
      </c>
      <c r="I15" s="17" t="s">
        <v>73856</v>
      </c>
      <c r="J15" s="20">
        <v>8059347496849</v>
      </c>
      <c r="K15" s="17"/>
      <c r="L15" s="47">
        <v>19.95</v>
      </c>
      <c r="M15" s="47">
        <v>19.95</v>
      </c>
      <c r="N15" s="24">
        <v>45527</v>
      </c>
    </row>
    <row r="16" spans="1:14" x14ac:dyDescent="0.25">
      <c r="A16" s="17" t="s">
        <v>73849</v>
      </c>
      <c r="B16" s="17" t="s">
        <v>73850</v>
      </c>
      <c r="C16" s="17"/>
      <c r="D16" s="17"/>
      <c r="E16" s="17" t="s">
        <v>73851</v>
      </c>
      <c r="F16" s="21" t="s">
        <v>4171</v>
      </c>
      <c r="G16" s="17" t="s">
        <v>11</v>
      </c>
      <c r="H16" s="17" t="s">
        <v>76360</v>
      </c>
      <c r="I16" s="17" t="s">
        <v>73852</v>
      </c>
      <c r="J16" s="20">
        <v>8059347496832</v>
      </c>
      <c r="K16" s="17"/>
      <c r="L16" s="47">
        <v>24.95</v>
      </c>
      <c r="M16" s="47">
        <v>24.95</v>
      </c>
      <c r="N16" s="24">
        <v>45527</v>
      </c>
    </row>
    <row r="17" spans="1:14" x14ac:dyDescent="0.25">
      <c r="A17" s="17" t="s">
        <v>73845</v>
      </c>
      <c r="B17" s="17" t="s">
        <v>73846</v>
      </c>
      <c r="C17" s="17"/>
      <c r="D17" s="17"/>
      <c r="E17" s="17" t="s">
        <v>73847</v>
      </c>
      <c r="F17" s="21" t="s">
        <v>4171</v>
      </c>
      <c r="G17" s="17" t="s">
        <v>11</v>
      </c>
      <c r="H17" s="17" t="s">
        <v>76360</v>
      </c>
      <c r="I17" s="17" t="s">
        <v>73848</v>
      </c>
      <c r="J17" s="20">
        <v>8059347496825</v>
      </c>
      <c r="K17" s="17"/>
      <c r="L17" s="47">
        <v>24.95</v>
      </c>
      <c r="M17" s="47">
        <v>24.95</v>
      </c>
      <c r="N17" s="24">
        <v>45527</v>
      </c>
    </row>
    <row r="18" spans="1:14" x14ac:dyDescent="0.25">
      <c r="A18" s="17" t="s">
        <v>73841</v>
      </c>
      <c r="B18" s="17" t="s">
        <v>73842</v>
      </c>
      <c r="C18" s="17"/>
      <c r="D18" s="17"/>
      <c r="E18" s="17" t="s">
        <v>73843</v>
      </c>
      <c r="F18" s="21" t="s">
        <v>4171</v>
      </c>
      <c r="G18" s="17" t="s">
        <v>11</v>
      </c>
      <c r="H18" s="17" t="s">
        <v>76360</v>
      </c>
      <c r="I18" s="17" t="s">
        <v>73844</v>
      </c>
      <c r="J18" s="20">
        <v>8059347496818</v>
      </c>
      <c r="K18" s="17"/>
      <c r="L18" s="47">
        <v>24.95</v>
      </c>
      <c r="M18" s="47">
        <v>24.95</v>
      </c>
      <c r="N18" s="24">
        <v>45527</v>
      </c>
    </row>
    <row r="19" spans="1:14" x14ac:dyDescent="0.25">
      <c r="A19" s="17" t="s">
        <v>73837</v>
      </c>
      <c r="B19" s="17" t="s">
        <v>73838</v>
      </c>
      <c r="C19" s="17"/>
      <c r="D19" s="17"/>
      <c r="E19" s="17" t="s">
        <v>73839</v>
      </c>
      <c r="F19" s="21" t="s">
        <v>4171</v>
      </c>
      <c r="G19" s="17" t="s">
        <v>11</v>
      </c>
      <c r="H19" s="17" t="s">
        <v>76360</v>
      </c>
      <c r="I19" s="17" t="s">
        <v>73840</v>
      </c>
      <c r="J19" s="20">
        <v>8059347496801</v>
      </c>
      <c r="K19" s="17"/>
      <c r="L19" s="47">
        <v>24.95</v>
      </c>
      <c r="M19" s="47">
        <v>24.95</v>
      </c>
      <c r="N19" s="24">
        <v>45527</v>
      </c>
    </row>
    <row r="20" spans="1:14" x14ac:dyDescent="0.25">
      <c r="A20" s="17" t="s">
        <v>73833</v>
      </c>
      <c r="B20" s="17" t="s">
        <v>73834</v>
      </c>
      <c r="C20" s="17"/>
      <c r="D20" s="17"/>
      <c r="E20" s="17" t="s">
        <v>73835</v>
      </c>
      <c r="F20" s="21" t="s">
        <v>4171</v>
      </c>
      <c r="G20" s="17" t="s">
        <v>11</v>
      </c>
      <c r="H20" s="17" t="s">
        <v>76360</v>
      </c>
      <c r="I20" s="17" t="s">
        <v>73836</v>
      </c>
      <c r="J20" s="20">
        <v>8059347496795</v>
      </c>
      <c r="K20" s="17"/>
      <c r="L20" s="47">
        <v>19.95</v>
      </c>
      <c r="M20" s="47">
        <v>19.95</v>
      </c>
      <c r="N20" s="24">
        <v>45527</v>
      </c>
    </row>
    <row r="21" spans="1:14" x14ac:dyDescent="0.25">
      <c r="A21" s="17" t="s">
        <v>73829</v>
      </c>
      <c r="B21" s="17" t="s">
        <v>73830</v>
      </c>
      <c r="C21" s="17"/>
      <c r="D21" s="17"/>
      <c r="E21" s="17" t="s">
        <v>73831</v>
      </c>
      <c r="F21" s="21" t="s">
        <v>4171</v>
      </c>
      <c r="G21" s="17" t="s">
        <v>11</v>
      </c>
      <c r="H21" s="17" t="s">
        <v>76360</v>
      </c>
      <c r="I21" s="17" t="s">
        <v>73832</v>
      </c>
      <c r="J21" s="20">
        <v>8059347496788</v>
      </c>
      <c r="K21" s="17"/>
      <c r="L21" s="47">
        <v>19.95</v>
      </c>
      <c r="M21" s="47">
        <v>19.95</v>
      </c>
      <c r="N21" s="24">
        <v>45527</v>
      </c>
    </row>
    <row r="22" spans="1:14" x14ac:dyDescent="0.25">
      <c r="A22" s="17" t="s">
        <v>73825</v>
      </c>
      <c r="B22" s="17" t="s">
        <v>73826</v>
      </c>
      <c r="C22" s="17"/>
      <c r="D22" s="17"/>
      <c r="E22" s="17" t="s">
        <v>73827</v>
      </c>
      <c r="F22" s="21" t="s">
        <v>4171</v>
      </c>
      <c r="G22" s="17" t="s">
        <v>11</v>
      </c>
      <c r="H22" s="17" t="s">
        <v>76360</v>
      </c>
      <c r="I22" s="17" t="s">
        <v>73828</v>
      </c>
      <c r="J22" s="20">
        <v>8059347496771</v>
      </c>
      <c r="K22" s="17"/>
      <c r="L22" s="47">
        <v>19.95</v>
      </c>
      <c r="M22" s="47">
        <v>19.95</v>
      </c>
      <c r="N22" s="24">
        <v>45527</v>
      </c>
    </row>
    <row r="23" spans="1:14" x14ac:dyDescent="0.25">
      <c r="A23" s="17" t="s">
        <v>73821</v>
      </c>
      <c r="B23" s="17" t="s">
        <v>73822</v>
      </c>
      <c r="C23" s="17"/>
      <c r="D23" s="17"/>
      <c r="E23" s="17" t="s">
        <v>73823</v>
      </c>
      <c r="F23" s="21" t="s">
        <v>4171</v>
      </c>
      <c r="G23" s="17" t="s">
        <v>11</v>
      </c>
      <c r="H23" s="17" t="s">
        <v>76360</v>
      </c>
      <c r="I23" s="17" t="s">
        <v>73824</v>
      </c>
      <c r="J23" s="20">
        <v>8059347496764</v>
      </c>
      <c r="K23" s="17"/>
      <c r="L23" s="47">
        <v>19.95</v>
      </c>
      <c r="M23" s="47">
        <v>19.95</v>
      </c>
      <c r="N23" s="24">
        <v>45527</v>
      </c>
    </row>
    <row r="24" spans="1:14" x14ac:dyDescent="0.25">
      <c r="A24" s="17" t="s">
        <v>73817</v>
      </c>
      <c r="B24" s="17" t="s">
        <v>73818</v>
      </c>
      <c r="C24" s="17"/>
      <c r="D24" s="17"/>
      <c r="E24" s="17" t="s">
        <v>73819</v>
      </c>
      <c r="F24" s="21" t="s">
        <v>4171</v>
      </c>
      <c r="G24" s="17" t="s">
        <v>11</v>
      </c>
      <c r="H24" s="17" t="s">
        <v>76360</v>
      </c>
      <c r="I24" s="17" t="s">
        <v>73820</v>
      </c>
      <c r="J24" s="20">
        <v>8059347496757</v>
      </c>
      <c r="K24" s="17"/>
      <c r="L24" s="47">
        <v>15.95</v>
      </c>
      <c r="M24" s="47">
        <v>15.95</v>
      </c>
      <c r="N24" s="24">
        <v>45527</v>
      </c>
    </row>
    <row r="25" spans="1:14" x14ac:dyDescent="0.25">
      <c r="A25" s="17" t="s">
        <v>73813</v>
      </c>
      <c r="B25" s="17" t="s">
        <v>73814</v>
      </c>
      <c r="C25" s="17"/>
      <c r="D25" s="17"/>
      <c r="E25" s="17" t="s">
        <v>73815</v>
      </c>
      <c r="F25" s="21" t="s">
        <v>4171</v>
      </c>
      <c r="G25" s="17" t="s">
        <v>11</v>
      </c>
      <c r="H25" s="17" t="s">
        <v>76360</v>
      </c>
      <c r="I25" s="17" t="s">
        <v>73816</v>
      </c>
      <c r="J25" s="20">
        <v>8059347496726</v>
      </c>
      <c r="K25" s="17"/>
      <c r="L25" s="47">
        <v>15.95</v>
      </c>
      <c r="M25" s="47">
        <v>15.95</v>
      </c>
      <c r="N25" s="24">
        <v>45527</v>
      </c>
    </row>
    <row r="26" spans="1:14" x14ac:dyDescent="0.25">
      <c r="A26" s="17" t="s">
        <v>73809</v>
      </c>
      <c r="B26" s="17" t="s">
        <v>73810</v>
      </c>
      <c r="C26" s="17"/>
      <c r="D26" s="17"/>
      <c r="E26" s="17" t="s">
        <v>73811</v>
      </c>
      <c r="F26" s="21" t="s">
        <v>4171</v>
      </c>
      <c r="G26" s="17" t="s">
        <v>11</v>
      </c>
      <c r="H26" s="17" t="s">
        <v>76360</v>
      </c>
      <c r="I26" s="17" t="s">
        <v>73812</v>
      </c>
      <c r="J26" s="20">
        <v>8059347496719</v>
      </c>
      <c r="K26" s="17"/>
      <c r="L26" s="47">
        <v>15.95</v>
      </c>
      <c r="M26" s="47">
        <v>15.95</v>
      </c>
      <c r="N26" s="24">
        <v>45527</v>
      </c>
    </row>
    <row r="27" spans="1:14" x14ac:dyDescent="0.25">
      <c r="A27" s="17" t="s">
        <v>73805</v>
      </c>
      <c r="B27" s="17" t="s">
        <v>73806</v>
      </c>
      <c r="C27" s="17"/>
      <c r="D27" s="17"/>
      <c r="E27" s="17" t="s">
        <v>73807</v>
      </c>
      <c r="F27" s="21" t="s">
        <v>4171</v>
      </c>
      <c r="G27" s="17" t="s">
        <v>11</v>
      </c>
      <c r="H27" s="17" t="s">
        <v>76360</v>
      </c>
      <c r="I27" s="17" t="s">
        <v>73808</v>
      </c>
      <c r="J27" s="20">
        <v>8059347498140</v>
      </c>
      <c r="K27" s="17"/>
      <c r="L27" s="47">
        <v>29.95</v>
      </c>
      <c r="M27" s="47">
        <v>29.95</v>
      </c>
      <c r="N27" s="24">
        <v>45527</v>
      </c>
    </row>
    <row r="28" spans="1:14" x14ac:dyDescent="0.25">
      <c r="A28" s="17" t="s">
        <v>73801</v>
      </c>
      <c r="B28" s="17" t="s">
        <v>73802</v>
      </c>
      <c r="C28" s="17"/>
      <c r="D28" s="17"/>
      <c r="E28" s="17" t="s">
        <v>73803</v>
      </c>
      <c r="F28" s="21" t="s">
        <v>4171</v>
      </c>
      <c r="G28" s="17" t="s">
        <v>11</v>
      </c>
      <c r="H28" s="17" t="s">
        <v>76360</v>
      </c>
      <c r="I28" s="17" t="s">
        <v>73804</v>
      </c>
      <c r="J28" s="20">
        <v>8059347498133</v>
      </c>
      <c r="K28" s="17"/>
      <c r="L28" s="47">
        <v>7.95</v>
      </c>
      <c r="M28" s="47">
        <v>7.95</v>
      </c>
      <c r="N28" s="24">
        <v>45527</v>
      </c>
    </row>
    <row r="29" spans="1:14" x14ac:dyDescent="0.25">
      <c r="A29" s="17" t="s">
        <v>73797</v>
      </c>
      <c r="B29" s="17" t="s">
        <v>73798</v>
      </c>
      <c r="C29" s="17"/>
      <c r="D29" s="17"/>
      <c r="E29" s="17" t="s">
        <v>73799</v>
      </c>
      <c r="F29" s="21" t="s">
        <v>4171</v>
      </c>
      <c r="G29" s="17" t="s">
        <v>11</v>
      </c>
      <c r="H29" s="17" t="s">
        <v>76360</v>
      </c>
      <c r="I29" s="17" t="s">
        <v>73800</v>
      </c>
      <c r="J29" s="20">
        <v>8059347496702</v>
      </c>
      <c r="K29" s="17"/>
      <c r="L29" s="47">
        <v>69.95</v>
      </c>
      <c r="M29" s="47">
        <v>69.95</v>
      </c>
      <c r="N29" s="24">
        <v>45527</v>
      </c>
    </row>
    <row r="30" spans="1:14" x14ac:dyDescent="0.25">
      <c r="A30" s="17" t="s">
        <v>73793</v>
      </c>
      <c r="B30" s="17" t="s">
        <v>73794</v>
      </c>
      <c r="C30" s="17"/>
      <c r="D30" s="17"/>
      <c r="E30" s="17" t="s">
        <v>73795</v>
      </c>
      <c r="F30" s="21" t="s">
        <v>4171</v>
      </c>
      <c r="G30" s="17" t="s">
        <v>11</v>
      </c>
      <c r="H30" s="17" t="s">
        <v>76360</v>
      </c>
      <c r="I30" s="17" t="s">
        <v>73796</v>
      </c>
      <c r="J30" s="20">
        <v>8059347496696</v>
      </c>
      <c r="K30" s="17"/>
      <c r="L30" s="47">
        <v>29.95</v>
      </c>
      <c r="M30" s="47">
        <v>29.95</v>
      </c>
      <c r="N30" s="24">
        <v>45527</v>
      </c>
    </row>
    <row r="31" spans="1:14" x14ac:dyDescent="0.25">
      <c r="A31" s="17" t="s">
        <v>73789</v>
      </c>
      <c r="B31" s="17" t="s">
        <v>73790</v>
      </c>
      <c r="C31" s="17"/>
      <c r="D31" s="17"/>
      <c r="E31" s="17" t="s">
        <v>73791</v>
      </c>
      <c r="F31" s="21" t="s">
        <v>4171</v>
      </c>
      <c r="G31" s="17" t="s">
        <v>11</v>
      </c>
      <c r="H31" s="17" t="s">
        <v>76360</v>
      </c>
      <c r="I31" s="17" t="s">
        <v>73792</v>
      </c>
      <c r="J31" s="20">
        <v>8059347496689</v>
      </c>
      <c r="K31" s="17"/>
      <c r="L31" s="47">
        <v>14.95</v>
      </c>
      <c r="M31" s="47">
        <v>14.95</v>
      </c>
      <c r="N31" s="24">
        <v>45527</v>
      </c>
    </row>
    <row r="32" spans="1:14" x14ac:dyDescent="0.25">
      <c r="A32" s="17" t="s">
        <v>73785</v>
      </c>
      <c r="B32" s="17" t="s">
        <v>73786</v>
      </c>
      <c r="C32" s="17"/>
      <c r="D32" s="17"/>
      <c r="E32" s="17" t="s">
        <v>73787</v>
      </c>
      <c r="F32" s="21" t="s">
        <v>4171</v>
      </c>
      <c r="G32" s="17" t="s">
        <v>11</v>
      </c>
      <c r="H32" s="17" t="s">
        <v>76360</v>
      </c>
      <c r="I32" s="17" t="s">
        <v>73788</v>
      </c>
      <c r="J32" s="20">
        <v>8059347496672</v>
      </c>
      <c r="K32" s="17"/>
      <c r="L32" s="47">
        <v>39.950000000000003</v>
      </c>
      <c r="M32" s="47">
        <v>39.950000000000003</v>
      </c>
      <c r="N32" s="24">
        <v>45527</v>
      </c>
    </row>
    <row r="33" spans="1:14" x14ac:dyDescent="0.25">
      <c r="A33" s="17" t="s">
        <v>73781</v>
      </c>
      <c r="B33" s="17" t="s">
        <v>73782</v>
      </c>
      <c r="C33" s="17"/>
      <c r="D33" s="17"/>
      <c r="E33" s="17" t="s">
        <v>73783</v>
      </c>
      <c r="F33" s="21" t="s">
        <v>4171</v>
      </c>
      <c r="G33" s="17" t="s">
        <v>11</v>
      </c>
      <c r="H33" s="17" t="s">
        <v>76360</v>
      </c>
      <c r="I33" s="17" t="s">
        <v>73784</v>
      </c>
      <c r="J33" s="20">
        <v>8059347496665</v>
      </c>
      <c r="K33" s="17"/>
      <c r="L33" s="47">
        <v>55.95</v>
      </c>
      <c r="M33" s="47">
        <v>55.95</v>
      </c>
      <c r="N33" s="24">
        <v>45527</v>
      </c>
    </row>
    <row r="34" spans="1:14" x14ac:dyDescent="0.25">
      <c r="A34" s="17" t="s">
        <v>73777</v>
      </c>
      <c r="B34" s="17" t="s">
        <v>73778</v>
      </c>
      <c r="C34" s="17"/>
      <c r="D34" s="17"/>
      <c r="E34" s="17" t="s">
        <v>73779</v>
      </c>
      <c r="F34" s="21" t="s">
        <v>4171</v>
      </c>
      <c r="G34" s="17" t="s">
        <v>11</v>
      </c>
      <c r="H34" s="17" t="s">
        <v>76360</v>
      </c>
      <c r="I34" s="17" t="s">
        <v>73780</v>
      </c>
      <c r="J34" s="20">
        <v>8059347496658</v>
      </c>
      <c r="K34" s="17"/>
      <c r="L34" s="47">
        <v>29.95</v>
      </c>
      <c r="M34" s="47">
        <v>29.95</v>
      </c>
      <c r="N34" s="24">
        <v>45527</v>
      </c>
    </row>
    <row r="35" spans="1:14" x14ac:dyDescent="0.25">
      <c r="A35" s="17" t="s">
        <v>73773</v>
      </c>
      <c r="B35" s="17" t="s">
        <v>73774</v>
      </c>
      <c r="C35" s="17"/>
      <c r="D35" s="17"/>
      <c r="E35" s="17" t="s">
        <v>73775</v>
      </c>
      <c r="F35" s="21" t="s">
        <v>4171</v>
      </c>
      <c r="G35" s="17" t="s">
        <v>11</v>
      </c>
      <c r="H35" s="17" t="s">
        <v>76360</v>
      </c>
      <c r="I35" s="17" t="s">
        <v>73776</v>
      </c>
      <c r="J35" s="20">
        <v>8059347496641</v>
      </c>
      <c r="K35" s="17"/>
      <c r="L35" s="47">
        <v>29.95</v>
      </c>
      <c r="M35" s="47">
        <v>29.95</v>
      </c>
      <c r="N35" s="24">
        <v>45527</v>
      </c>
    </row>
    <row r="36" spans="1:14" x14ac:dyDescent="0.25">
      <c r="A36" s="17" t="s">
        <v>73769</v>
      </c>
      <c r="B36" s="17" t="s">
        <v>73770</v>
      </c>
      <c r="C36" s="17"/>
      <c r="D36" s="17"/>
      <c r="E36" s="17" t="s">
        <v>73771</v>
      </c>
      <c r="F36" s="21" t="s">
        <v>4171</v>
      </c>
      <c r="G36" s="17" t="s">
        <v>11</v>
      </c>
      <c r="H36" s="17" t="s">
        <v>76360</v>
      </c>
      <c r="I36" s="17" t="s">
        <v>73772</v>
      </c>
      <c r="J36" s="20">
        <v>8059347496634</v>
      </c>
      <c r="K36" s="17"/>
      <c r="L36" s="47">
        <v>29.95</v>
      </c>
      <c r="M36" s="47">
        <v>29.95</v>
      </c>
      <c r="N36" s="24">
        <v>45527</v>
      </c>
    </row>
    <row r="37" spans="1:14" x14ac:dyDescent="0.25">
      <c r="A37" s="17" t="s">
        <v>73765</v>
      </c>
      <c r="B37" s="17" t="s">
        <v>73766</v>
      </c>
      <c r="C37" s="17"/>
      <c r="D37" s="17"/>
      <c r="E37" s="17" t="s">
        <v>73767</v>
      </c>
      <c r="F37" s="21" t="s">
        <v>4171</v>
      </c>
      <c r="G37" s="17" t="s">
        <v>11</v>
      </c>
      <c r="H37" s="17" t="s">
        <v>76360</v>
      </c>
      <c r="I37" s="17" t="s">
        <v>73768</v>
      </c>
      <c r="J37" s="20">
        <v>8059347496627</v>
      </c>
      <c r="K37" s="17"/>
      <c r="L37" s="47">
        <v>29.95</v>
      </c>
      <c r="M37" s="47">
        <v>29.95</v>
      </c>
      <c r="N37" s="24">
        <v>45527</v>
      </c>
    </row>
    <row r="38" spans="1:14" x14ac:dyDescent="0.25">
      <c r="A38" s="17" t="s">
        <v>73761</v>
      </c>
      <c r="B38" s="17" t="s">
        <v>73762</v>
      </c>
      <c r="C38" s="17"/>
      <c r="D38" s="17"/>
      <c r="E38" s="17" t="s">
        <v>73763</v>
      </c>
      <c r="F38" s="21" t="s">
        <v>4171</v>
      </c>
      <c r="G38" s="17" t="s">
        <v>11</v>
      </c>
      <c r="H38" s="17" t="s">
        <v>76360</v>
      </c>
      <c r="I38" s="17" t="s">
        <v>73764</v>
      </c>
      <c r="J38" s="20">
        <v>8059347496610</v>
      </c>
      <c r="K38" s="17"/>
      <c r="L38" s="47">
        <v>29.95</v>
      </c>
      <c r="M38" s="47">
        <v>29.95</v>
      </c>
      <c r="N38" s="24">
        <v>45527</v>
      </c>
    </row>
    <row r="39" spans="1:14" x14ac:dyDescent="0.25">
      <c r="A39" s="17" t="s">
        <v>73757</v>
      </c>
      <c r="B39" s="17" t="s">
        <v>73758</v>
      </c>
      <c r="C39" s="17"/>
      <c r="D39" s="17"/>
      <c r="E39" s="17" t="s">
        <v>73759</v>
      </c>
      <c r="F39" s="21" t="s">
        <v>4171</v>
      </c>
      <c r="G39" s="17" t="s">
        <v>11</v>
      </c>
      <c r="H39" s="17" t="s">
        <v>76360</v>
      </c>
      <c r="I39" s="17" t="s">
        <v>73760</v>
      </c>
      <c r="J39" s="20">
        <v>8059347496603</v>
      </c>
      <c r="K39" s="17"/>
      <c r="L39" s="47">
        <v>39.950000000000003</v>
      </c>
      <c r="M39" s="47">
        <v>39.950000000000003</v>
      </c>
      <c r="N39" s="24">
        <v>45527</v>
      </c>
    </row>
    <row r="40" spans="1:14" x14ac:dyDescent="0.25">
      <c r="A40" s="17" t="s">
        <v>73753</v>
      </c>
      <c r="B40" s="17" t="s">
        <v>73754</v>
      </c>
      <c r="C40" s="17"/>
      <c r="D40" s="17"/>
      <c r="E40" s="17" t="s">
        <v>73755</v>
      </c>
      <c r="F40" s="21" t="s">
        <v>4171</v>
      </c>
      <c r="G40" s="17" t="s">
        <v>11</v>
      </c>
      <c r="H40" s="17" t="s">
        <v>76360</v>
      </c>
      <c r="I40" s="17" t="s">
        <v>73756</v>
      </c>
      <c r="J40" s="20">
        <v>8059347496597</v>
      </c>
      <c r="K40" s="17"/>
      <c r="L40" s="47">
        <v>39.950000000000003</v>
      </c>
      <c r="M40" s="47">
        <v>39.950000000000003</v>
      </c>
      <c r="N40" s="24">
        <v>45527</v>
      </c>
    </row>
    <row r="41" spans="1:14" x14ac:dyDescent="0.25">
      <c r="A41" s="17" t="s">
        <v>73749</v>
      </c>
      <c r="B41" s="17" t="s">
        <v>73750</v>
      </c>
      <c r="C41" s="17"/>
      <c r="D41" s="17"/>
      <c r="E41" s="17" t="s">
        <v>73751</v>
      </c>
      <c r="F41" s="21" t="s">
        <v>4171</v>
      </c>
      <c r="G41" s="17" t="s">
        <v>11</v>
      </c>
      <c r="H41" s="17" t="s">
        <v>76360</v>
      </c>
      <c r="I41" s="17" t="s">
        <v>73752</v>
      </c>
      <c r="J41" s="20">
        <v>8059347496580</v>
      </c>
      <c r="K41" s="17"/>
      <c r="L41" s="47">
        <v>39.950000000000003</v>
      </c>
      <c r="M41" s="47">
        <v>39.950000000000003</v>
      </c>
      <c r="N41" s="24">
        <v>45527</v>
      </c>
    </row>
    <row r="42" spans="1:14" x14ac:dyDescent="0.25">
      <c r="A42" s="17" t="s">
        <v>73745</v>
      </c>
      <c r="B42" s="17" t="s">
        <v>73746</v>
      </c>
      <c r="C42" s="17"/>
      <c r="D42" s="17"/>
      <c r="E42" s="17" t="s">
        <v>73747</v>
      </c>
      <c r="F42" s="21" t="s">
        <v>4171</v>
      </c>
      <c r="G42" s="17" t="s">
        <v>11</v>
      </c>
      <c r="H42" s="17" t="s">
        <v>76360</v>
      </c>
      <c r="I42" s="17" t="s">
        <v>73748</v>
      </c>
      <c r="J42" s="20">
        <v>8059347496573</v>
      </c>
      <c r="K42" s="17"/>
      <c r="L42" s="47">
        <v>45.95</v>
      </c>
      <c r="M42" s="47">
        <v>45.95</v>
      </c>
      <c r="N42" s="24">
        <v>45527</v>
      </c>
    </row>
    <row r="43" spans="1:14" x14ac:dyDescent="0.25">
      <c r="A43" s="17" t="s">
        <v>73741</v>
      </c>
      <c r="B43" s="17" t="s">
        <v>73742</v>
      </c>
      <c r="C43" s="17"/>
      <c r="D43" s="17"/>
      <c r="E43" s="17" t="s">
        <v>73743</v>
      </c>
      <c r="F43" s="21" t="s">
        <v>4171</v>
      </c>
      <c r="G43" s="17" t="s">
        <v>11</v>
      </c>
      <c r="H43" s="17" t="s">
        <v>76360</v>
      </c>
      <c r="I43" s="17" t="s">
        <v>73744</v>
      </c>
      <c r="J43" s="20">
        <v>8059347496566</v>
      </c>
      <c r="K43" s="17"/>
      <c r="L43" s="47">
        <v>45.95</v>
      </c>
      <c r="M43" s="47">
        <v>45.95</v>
      </c>
      <c r="N43" s="24">
        <v>45527</v>
      </c>
    </row>
    <row r="44" spans="1:14" x14ac:dyDescent="0.25">
      <c r="A44" s="17" t="s">
        <v>73737</v>
      </c>
      <c r="B44" s="17" t="s">
        <v>73738</v>
      </c>
      <c r="C44" s="17"/>
      <c r="D44" s="17"/>
      <c r="E44" s="17" t="s">
        <v>73739</v>
      </c>
      <c r="F44" s="21" t="s">
        <v>4171</v>
      </c>
      <c r="G44" s="17" t="s">
        <v>11</v>
      </c>
      <c r="H44" s="17" t="s">
        <v>76360</v>
      </c>
      <c r="I44" s="17" t="s">
        <v>73740</v>
      </c>
      <c r="J44" s="20">
        <v>8059347496559</v>
      </c>
      <c r="K44" s="17"/>
      <c r="L44" s="47">
        <v>45.95</v>
      </c>
      <c r="M44" s="47">
        <v>45.95</v>
      </c>
      <c r="N44" s="24">
        <v>45527</v>
      </c>
    </row>
    <row r="45" spans="1:14" x14ac:dyDescent="0.25">
      <c r="A45" s="17" t="s">
        <v>73733</v>
      </c>
      <c r="B45" s="17" t="s">
        <v>73734</v>
      </c>
      <c r="C45" s="17"/>
      <c r="D45" s="17"/>
      <c r="E45" s="17" t="s">
        <v>73735</v>
      </c>
      <c r="F45" s="21" t="s">
        <v>4171</v>
      </c>
      <c r="G45" s="17" t="s">
        <v>11</v>
      </c>
      <c r="H45" s="17" t="s">
        <v>76360</v>
      </c>
      <c r="I45" s="17" t="s">
        <v>73736</v>
      </c>
      <c r="J45" s="20">
        <v>8059347496542</v>
      </c>
      <c r="K45" s="17"/>
      <c r="L45" s="47">
        <v>45.95</v>
      </c>
      <c r="M45" s="47">
        <v>45.95</v>
      </c>
      <c r="N45" s="24">
        <v>45527</v>
      </c>
    </row>
    <row r="46" spans="1:14" x14ac:dyDescent="0.25">
      <c r="A46" s="17" t="s">
        <v>73729</v>
      </c>
      <c r="B46" s="17" t="s">
        <v>73730</v>
      </c>
      <c r="C46" s="17"/>
      <c r="D46" s="17"/>
      <c r="E46" s="17" t="s">
        <v>73731</v>
      </c>
      <c r="F46" s="21" t="s">
        <v>4171</v>
      </c>
      <c r="G46" s="17" t="s">
        <v>11</v>
      </c>
      <c r="H46" s="17" t="s">
        <v>76360</v>
      </c>
      <c r="I46" s="17" t="s">
        <v>73732</v>
      </c>
      <c r="J46" s="20">
        <v>8059347496528</v>
      </c>
      <c r="K46" s="17"/>
      <c r="L46" s="47">
        <v>29.95</v>
      </c>
      <c r="M46" s="47">
        <v>29.95</v>
      </c>
      <c r="N46" s="24">
        <v>45527</v>
      </c>
    </row>
    <row r="47" spans="1:14" x14ac:dyDescent="0.25">
      <c r="A47" s="17" t="s">
        <v>73725</v>
      </c>
      <c r="B47" s="17" t="s">
        <v>73726</v>
      </c>
      <c r="C47" s="17"/>
      <c r="D47" s="17"/>
      <c r="E47" s="17" t="s">
        <v>73727</v>
      </c>
      <c r="F47" s="21" t="s">
        <v>4171</v>
      </c>
      <c r="G47" s="17" t="s">
        <v>11</v>
      </c>
      <c r="H47" s="17" t="s">
        <v>76360</v>
      </c>
      <c r="I47" s="17" t="s">
        <v>73728</v>
      </c>
      <c r="J47" s="20">
        <v>8059347496511</v>
      </c>
      <c r="K47" s="17"/>
      <c r="L47" s="47">
        <v>29.95</v>
      </c>
      <c r="M47" s="47">
        <v>29.95</v>
      </c>
      <c r="N47" s="24">
        <v>45527</v>
      </c>
    </row>
    <row r="48" spans="1:14" x14ac:dyDescent="0.25">
      <c r="A48" s="17" t="s">
        <v>73721</v>
      </c>
      <c r="B48" s="17" t="s">
        <v>73722</v>
      </c>
      <c r="C48" s="17"/>
      <c r="D48" s="17"/>
      <c r="E48" s="17" t="s">
        <v>73723</v>
      </c>
      <c r="F48" s="21" t="s">
        <v>4171</v>
      </c>
      <c r="G48" s="17" t="s">
        <v>11</v>
      </c>
      <c r="H48" s="17" t="s">
        <v>76360</v>
      </c>
      <c r="I48" s="17" t="s">
        <v>73724</v>
      </c>
      <c r="J48" s="20">
        <v>8059347496504</v>
      </c>
      <c r="K48" s="17"/>
      <c r="L48" s="47">
        <v>29.95</v>
      </c>
      <c r="M48" s="47">
        <v>29.95</v>
      </c>
      <c r="N48" s="24">
        <v>45527</v>
      </c>
    </row>
    <row r="49" spans="1:14" x14ac:dyDescent="0.25">
      <c r="A49" s="17" t="s">
        <v>73717</v>
      </c>
      <c r="B49" s="17" t="s">
        <v>73718</v>
      </c>
      <c r="C49" s="17"/>
      <c r="D49" s="17"/>
      <c r="E49" s="17" t="s">
        <v>73719</v>
      </c>
      <c r="F49" s="21" t="s">
        <v>4171</v>
      </c>
      <c r="G49" s="17" t="s">
        <v>11</v>
      </c>
      <c r="H49" s="17" t="s">
        <v>76360</v>
      </c>
      <c r="I49" s="17" t="s">
        <v>73720</v>
      </c>
      <c r="J49" s="20">
        <v>8059347496498</v>
      </c>
      <c r="K49" s="17"/>
      <c r="L49" s="47">
        <v>29.95</v>
      </c>
      <c r="M49" s="47">
        <v>29.95</v>
      </c>
      <c r="N49" s="24">
        <v>45527</v>
      </c>
    </row>
    <row r="50" spans="1:14" x14ac:dyDescent="0.25">
      <c r="A50" s="17" t="s">
        <v>73713</v>
      </c>
      <c r="B50" s="17" t="s">
        <v>73714</v>
      </c>
      <c r="C50" s="17"/>
      <c r="D50" s="17"/>
      <c r="E50" s="17" t="s">
        <v>73715</v>
      </c>
      <c r="F50" s="21" t="s">
        <v>4171</v>
      </c>
      <c r="G50" s="17" t="s">
        <v>11</v>
      </c>
      <c r="H50" s="17" t="s">
        <v>76360</v>
      </c>
      <c r="I50" s="17" t="s">
        <v>73716</v>
      </c>
      <c r="J50" s="20">
        <v>8059347496481</v>
      </c>
      <c r="K50" s="17"/>
      <c r="L50" s="47">
        <v>29.95</v>
      </c>
      <c r="M50" s="47">
        <v>29.95</v>
      </c>
      <c r="N50" s="24">
        <v>45527</v>
      </c>
    </row>
    <row r="51" spans="1:14" x14ac:dyDescent="0.25">
      <c r="A51" s="17" t="s">
        <v>73709</v>
      </c>
      <c r="B51" s="17" t="s">
        <v>73710</v>
      </c>
      <c r="C51" s="17"/>
      <c r="D51" s="17"/>
      <c r="E51" s="17" t="s">
        <v>73711</v>
      </c>
      <c r="F51" s="21" t="s">
        <v>4171</v>
      </c>
      <c r="G51" s="17" t="s">
        <v>11</v>
      </c>
      <c r="H51" s="17" t="s">
        <v>76360</v>
      </c>
      <c r="I51" s="17" t="s">
        <v>73712</v>
      </c>
      <c r="J51" s="20">
        <v>8059347496474</v>
      </c>
      <c r="K51" s="17"/>
      <c r="L51" s="28">
        <v>29.95</v>
      </c>
      <c r="M51" s="28">
        <v>29.95</v>
      </c>
      <c r="N51" s="24">
        <v>45527</v>
      </c>
    </row>
    <row r="52" spans="1:14" x14ac:dyDescent="0.25">
      <c r="B52" s="42" t="s">
        <v>68014</v>
      </c>
      <c r="C52" s="42"/>
      <c r="D52" s="42" t="s">
        <v>22476</v>
      </c>
      <c r="E52" s="43" t="s">
        <v>62941</v>
      </c>
      <c r="F52" s="44" t="s">
        <v>7196</v>
      </c>
      <c r="G52" s="44" t="s">
        <v>11</v>
      </c>
      <c r="H52" s="44" t="s">
        <v>12</v>
      </c>
      <c r="I52" s="42" t="s">
        <v>22477</v>
      </c>
      <c r="J52" s="42">
        <v>8059175213298</v>
      </c>
      <c r="L52" s="47">
        <v>14.95</v>
      </c>
      <c r="M52" s="47">
        <v>14.95</v>
      </c>
      <c r="N52" s="45">
        <v>44037</v>
      </c>
    </row>
    <row r="53" spans="1:14" x14ac:dyDescent="0.25">
      <c r="A53" s="32" t="s">
        <v>57151</v>
      </c>
      <c r="B53" s="42"/>
      <c r="C53" s="42"/>
      <c r="D53" s="32" t="s">
        <v>55050</v>
      </c>
      <c r="E53" s="32" t="s">
        <v>55901</v>
      </c>
      <c r="G53" s="44" t="s">
        <v>11</v>
      </c>
      <c r="H53" s="44" t="s">
        <v>12</v>
      </c>
      <c r="I53" s="32" t="s">
        <v>55473</v>
      </c>
      <c r="J53" s="55">
        <v>8059347175232</v>
      </c>
      <c r="L53" s="47">
        <v>69.95</v>
      </c>
      <c r="M53" s="47">
        <v>69.95</v>
      </c>
      <c r="N53" s="45">
        <v>45131</v>
      </c>
    </row>
    <row r="54" spans="1:14" x14ac:dyDescent="0.25">
      <c r="A54" s="32" t="s">
        <v>57150</v>
      </c>
      <c r="B54" s="42"/>
      <c r="C54" s="42"/>
      <c r="D54" s="32" t="s">
        <v>55051</v>
      </c>
      <c r="E54" s="32" t="s">
        <v>55902</v>
      </c>
      <c r="G54" s="44" t="s">
        <v>11</v>
      </c>
      <c r="H54" s="44" t="s">
        <v>12</v>
      </c>
      <c r="I54" s="32" t="s">
        <v>55474</v>
      </c>
      <c r="J54" s="55">
        <v>8059347175225</v>
      </c>
      <c r="L54" s="47">
        <v>69.95</v>
      </c>
      <c r="M54" s="47">
        <v>69.95</v>
      </c>
      <c r="N54" s="45">
        <v>45131</v>
      </c>
    </row>
    <row r="55" spans="1:14" x14ac:dyDescent="0.25">
      <c r="A55" s="32" t="s">
        <v>57149</v>
      </c>
      <c r="B55" s="42"/>
      <c r="C55" s="42"/>
      <c r="D55" s="32" t="s">
        <v>55052</v>
      </c>
      <c r="E55" s="32" t="s">
        <v>55903</v>
      </c>
      <c r="G55" s="44" t="s">
        <v>11</v>
      </c>
      <c r="H55" s="44" t="s">
        <v>12</v>
      </c>
      <c r="I55" s="32" t="s">
        <v>55475</v>
      </c>
      <c r="J55" s="55">
        <v>8059347175218</v>
      </c>
      <c r="L55" s="47">
        <v>69.95</v>
      </c>
      <c r="M55" s="47">
        <v>69.95</v>
      </c>
      <c r="N55" s="45">
        <v>45131</v>
      </c>
    </row>
    <row r="56" spans="1:14" x14ac:dyDescent="0.25">
      <c r="A56" s="32" t="s">
        <v>57147</v>
      </c>
      <c r="B56" s="42"/>
      <c r="C56" s="42"/>
      <c r="D56" s="32" t="s">
        <v>55054</v>
      </c>
      <c r="E56" s="32" t="s">
        <v>55905</v>
      </c>
      <c r="G56" s="44" t="s">
        <v>11</v>
      </c>
      <c r="H56" s="44" t="s">
        <v>12</v>
      </c>
      <c r="I56" s="32" t="s">
        <v>55477</v>
      </c>
      <c r="J56" s="55">
        <v>8059347175195</v>
      </c>
      <c r="L56" s="47">
        <v>69.95</v>
      </c>
      <c r="M56" s="47">
        <v>69.95</v>
      </c>
      <c r="N56" s="45">
        <v>45131</v>
      </c>
    </row>
    <row r="57" spans="1:14" x14ac:dyDescent="0.25">
      <c r="A57" s="32" t="s">
        <v>57148</v>
      </c>
      <c r="B57" s="42"/>
      <c r="C57" s="42"/>
      <c r="D57" s="32" t="s">
        <v>55053</v>
      </c>
      <c r="E57" s="32" t="s">
        <v>55904</v>
      </c>
      <c r="G57" s="44" t="s">
        <v>11</v>
      </c>
      <c r="H57" s="44" t="s">
        <v>12</v>
      </c>
      <c r="I57" s="32" t="s">
        <v>55476</v>
      </c>
      <c r="J57" s="55">
        <v>8059347175201</v>
      </c>
      <c r="L57" s="47">
        <v>69.95</v>
      </c>
      <c r="M57" s="47">
        <v>69.95</v>
      </c>
      <c r="N57" s="45">
        <v>45131</v>
      </c>
    </row>
    <row r="58" spans="1:14" x14ac:dyDescent="0.25">
      <c r="A58" s="32" t="s">
        <v>57146</v>
      </c>
      <c r="B58" s="42"/>
      <c r="C58" s="42"/>
      <c r="D58" s="32" t="s">
        <v>55055</v>
      </c>
      <c r="E58" s="32" t="s">
        <v>55906</v>
      </c>
      <c r="G58" s="44" t="s">
        <v>11</v>
      </c>
      <c r="H58" s="44" t="s">
        <v>12</v>
      </c>
      <c r="I58" s="32" t="s">
        <v>55478</v>
      </c>
      <c r="J58" s="55">
        <v>8059347175188</v>
      </c>
      <c r="L58" s="47">
        <v>69.95</v>
      </c>
      <c r="M58" s="47">
        <v>69.95</v>
      </c>
      <c r="N58" s="45">
        <v>45131</v>
      </c>
    </row>
    <row r="59" spans="1:14" x14ac:dyDescent="0.25">
      <c r="A59" s="32" t="s">
        <v>57145</v>
      </c>
      <c r="B59" s="42"/>
      <c r="C59" s="42"/>
      <c r="D59" s="32" t="s">
        <v>55056</v>
      </c>
      <c r="E59" s="32" t="s">
        <v>55907</v>
      </c>
      <c r="G59" s="44" t="s">
        <v>11</v>
      </c>
      <c r="H59" s="44" t="s">
        <v>12</v>
      </c>
      <c r="I59" s="32" t="s">
        <v>55479</v>
      </c>
      <c r="J59" s="55">
        <v>8059347175164</v>
      </c>
      <c r="L59" s="47">
        <v>69.95</v>
      </c>
      <c r="M59" s="47">
        <v>69.95</v>
      </c>
      <c r="N59" s="45">
        <v>45131</v>
      </c>
    </row>
    <row r="60" spans="1:14" x14ac:dyDescent="0.25">
      <c r="A60" s="32" t="s">
        <v>57144</v>
      </c>
      <c r="B60" s="42"/>
      <c r="C60" s="42"/>
      <c r="D60" s="32" t="s">
        <v>55057</v>
      </c>
      <c r="E60" s="32" t="s">
        <v>55908</v>
      </c>
      <c r="G60" s="44" t="s">
        <v>11</v>
      </c>
      <c r="H60" s="44" t="s">
        <v>12</v>
      </c>
      <c r="I60" s="32" t="s">
        <v>55480</v>
      </c>
      <c r="J60" s="55">
        <v>8059347175157</v>
      </c>
      <c r="L60" s="47">
        <v>69.95</v>
      </c>
      <c r="M60" s="47">
        <v>69.95</v>
      </c>
      <c r="N60" s="45">
        <v>45131</v>
      </c>
    </row>
    <row r="61" spans="1:14" x14ac:dyDescent="0.25">
      <c r="A61" s="32" t="s">
        <v>57143</v>
      </c>
      <c r="B61" s="42"/>
      <c r="C61" s="42"/>
      <c r="D61" s="32" t="s">
        <v>55058</v>
      </c>
      <c r="E61" s="32" t="s">
        <v>55909</v>
      </c>
      <c r="G61" s="44" t="s">
        <v>11</v>
      </c>
      <c r="H61" s="44" t="s">
        <v>12</v>
      </c>
      <c r="I61" s="32" t="s">
        <v>55481</v>
      </c>
      <c r="J61" s="55">
        <v>8059347175140</v>
      </c>
      <c r="L61" s="47">
        <v>69.95</v>
      </c>
      <c r="M61" s="47">
        <v>69.95</v>
      </c>
      <c r="N61" s="45">
        <v>45131</v>
      </c>
    </row>
    <row r="62" spans="1:14" x14ac:dyDescent="0.25">
      <c r="A62" s="32" t="s">
        <v>57142</v>
      </c>
      <c r="B62" s="42"/>
      <c r="C62" s="42"/>
      <c r="D62" s="32" t="s">
        <v>55059</v>
      </c>
      <c r="E62" s="32" t="s">
        <v>55910</v>
      </c>
      <c r="G62" s="44" t="s">
        <v>11</v>
      </c>
      <c r="H62" s="44" t="s">
        <v>12</v>
      </c>
      <c r="I62" s="32" t="s">
        <v>55482</v>
      </c>
      <c r="J62" s="55">
        <v>8059347175126</v>
      </c>
      <c r="L62" s="47">
        <v>69.95</v>
      </c>
      <c r="M62" s="47">
        <v>69.95</v>
      </c>
      <c r="N62" s="45">
        <v>45131</v>
      </c>
    </row>
    <row r="63" spans="1:14" x14ac:dyDescent="0.25">
      <c r="A63" s="32" t="s">
        <v>57141</v>
      </c>
      <c r="B63" s="42"/>
      <c r="C63" s="42"/>
      <c r="D63" s="32" t="s">
        <v>55060</v>
      </c>
      <c r="E63" s="32" t="s">
        <v>55911</v>
      </c>
      <c r="G63" s="44" t="s">
        <v>11</v>
      </c>
      <c r="H63" s="44" t="s">
        <v>12</v>
      </c>
      <c r="I63" s="32" t="s">
        <v>55483</v>
      </c>
      <c r="J63" s="55">
        <v>8059347175102</v>
      </c>
      <c r="L63" s="47">
        <v>69.95</v>
      </c>
      <c r="M63" s="47">
        <v>69.95</v>
      </c>
      <c r="N63" s="45">
        <v>45131</v>
      </c>
    </row>
    <row r="64" spans="1:14" x14ac:dyDescent="0.25">
      <c r="A64" s="32" t="s">
        <v>57140</v>
      </c>
      <c r="B64" s="42"/>
      <c r="C64" s="42"/>
      <c r="D64" s="32" t="s">
        <v>55061</v>
      </c>
      <c r="E64" s="32" t="s">
        <v>55912</v>
      </c>
      <c r="G64" s="44" t="s">
        <v>11</v>
      </c>
      <c r="H64" s="44" t="s">
        <v>12</v>
      </c>
      <c r="I64" s="32" t="s">
        <v>55484</v>
      </c>
      <c r="J64" s="55">
        <v>8059347175096</v>
      </c>
      <c r="L64" s="47">
        <v>69.95</v>
      </c>
      <c r="M64" s="47">
        <v>69.95</v>
      </c>
      <c r="N64" s="45">
        <v>45131</v>
      </c>
    </row>
    <row r="65" spans="1:14" x14ac:dyDescent="0.25">
      <c r="A65" s="32" t="s">
        <v>57139</v>
      </c>
      <c r="B65" s="42"/>
      <c r="C65" s="42"/>
      <c r="D65" s="32" t="s">
        <v>55062</v>
      </c>
      <c r="E65" s="32" t="s">
        <v>55913</v>
      </c>
      <c r="G65" s="44" t="s">
        <v>11</v>
      </c>
      <c r="H65" s="44" t="s">
        <v>12</v>
      </c>
      <c r="I65" s="32" t="s">
        <v>55485</v>
      </c>
      <c r="J65" s="55">
        <v>8059347175089</v>
      </c>
      <c r="L65" s="47">
        <v>69.95</v>
      </c>
      <c r="M65" s="47">
        <v>69.95</v>
      </c>
      <c r="N65" s="45">
        <v>45131</v>
      </c>
    </row>
    <row r="66" spans="1:14" x14ac:dyDescent="0.25">
      <c r="B66" s="42"/>
      <c r="C66" s="42"/>
      <c r="D66" s="42" t="s">
        <v>46641</v>
      </c>
      <c r="E66" s="43" t="s">
        <v>41062</v>
      </c>
      <c r="F66" s="44" t="s">
        <v>7196</v>
      </c>
      <c r="G66" s="32" t="s">
        <v>11</v>
      </c>
      <c r="H66" s="43" t="s">
        <v>12</v>
      </c>
      <c r="I66" s="42" t="s">
        <v>41063</v>
      </c>
      <c r="J66" s="42">
        <v>8059175890505</v>
      </c>
      <c r="L66" s="47">
        <v>59.95</v>
      </c>
      <c r="M66" s="47">
        <v>59.95</v>
      </c>
      <c r="N66" s="45">
        <v>44396</v>
      </c>
    </row>
    <row r="67" spans="1:14" x14ac:dyDescent="0.25">
      <c r="B67" s="42" t="s">
        <v>63192</v>
      </c>
      <c r="C67" s="42"/>
      <c r="D67" s="42" t="s">
        <v>22474</v>
      </c>
      <c r="E67" s="43" t="s">
        <v>62940</v>
      </c>
      <c r="F67" s="44" t="s">
        <v>7196</v>
      </c>
      <c r="G67" s="44" t="s">
        <v>11</v>
      </c>
      <c r="H67" s="44" t="s">
        <v>12</v>
      </c>
      <c r="I67" s="42" t="s">
        <v>22475</v>
      </c>
      <c r="J67" s="42">
        <v>8059175213007</v>
      </c>
      <c r="L67" s="47">
        <v>59.95</v>
      </c>
      <c r="M67" s="47">
        <v>59.95</v>
      </c>
      <c r="N67" s="45">
        <v>44037</v>
      </c>
    </row>
    <row r="68" spans="1:14" x14ac:dyDescent="0.25">
      <c r="B68" s="42" t="s">
        <v>63191</v>
      </c>
      <c r="C68" s="42"/>
      <c r="D68" s="42" t="s">
        <v>22472</v>
      </c>
      <c r="E68" s="43" t="s">
        <v>62939</v>
      </c>
      <c r="F68" s="44" t="s">
        <v>7196</v>
      </c>
      <c r="G68" s="44" t="s">
        <v>11</v>
      </c>
      <c r="H68" s="44" t="s">
        <v>12</v>
      </c>
      <c r="I68" s="42" t="s">
        <v>22473</v>
      </c>
      <c r="J68" s="42">
        <v>8059175212994</v>
      </c>
      <c r="L68" s="47">
        <v>59.95</v>
      </c>
      <c r="M68" s="47">
        <v>59.95</v>
      </c>
      <c r="N68" s="45">
        <v>44037</v>
      </c>
    </row>
    <row r="69" spans="1:14" x14ac:dyDescent="0.25">
      <c r="A69" s="32" t="s">
        <v>41937</v>
      </c>
      <c r="B69" s="42" t="s">
        <v>41938</v>
      </c>
      <c r="C69" s="42"/>
      <c r="D69" s="42" t="s">
        <v>41939</v>
      </c>
      <c r="E69" s="43" t="s">
        <v>41940</v>
      </c>
      <c r="F69" s="44" t="s">
        <v>7196</v>
      </c>
      <c r="G69" s="32" t="s">
        <v>11</v>
      </c>
      <c r="H69" s="43" t="s">
        <v>12</v>
      </c>
      <c r="I69" s="42" t="s">
        <v>41941</v>
      </c>
      <c r="J69" s="42">
        <v>8059175407451</v>
      </c>
      <c r="L69" s="47">
        <v>59.95</v>
      </c>
      <c r="M69" s="47">
        <v>59.95</v>
      </c>
      <c r="N69" s="45">
        <v>44396</v>
      </c>
    </row>
    <row r="70" spans="1:14" x14ac:dyDescent="0.25">
      <c r="B70" s="42" t="s">
        <v>63190</v>
      </c>
      <c r="C70" s="42"/>
      <c r="D70" s="42" t="s">
        <v>22469</v>
      </c>
      <c r="E70" s="43" t="s">
        <v>22470</v>
      </c>
      <c r="F70" s="44" t="s">
        <v>7196</v>
      </c>
      <c r="G70" s="44" t="s">
        <v>11</v>
      </c>
      <c r="H70" s="44" t="s">
        <v>12</v>
      </c>
      <c r="I70" s="42" t="s">
        <v>22471</v>
      </c>
      <c r="J70" s="42">
        <v>8059175212987</v>
      </c>
      <c r="L70" s="47">
        <v>59.95</v>
      </c>
      <c r="M70" s="47">
        <v>59.95</v>
      </c>
      <c r="N70" s="45">
        <v>44037</v>
      </c>
    </row>
    <row r="71" spans="1:14" x14ac:dyDescent="0.25">
      <c r="B71" s="42" t="s">
        <v>63189</v>
      </c>
      <c r="C71" s="42"/>
      <c r="D71" s="42" t="s">
        <v>22466</v>
      </c>
      <c r="E71" s="43" t="s">
        <v>22467</v>
      </c>
      <c r="F71" s="44" t="s">
        <v>7196</v>
      </c>
      <c r="G71" s="44" t="s">
        <v>11</v>
      </c>
      <c r="H71" s="44" t="s">
        <v>12</v>
      </c>
      <c r="I71" s="42" t="s">
        <v>22468</v>
      </c>
      <c r="J71" s="42">
        <v>8059175212970</v>
      </c>
      <c r="L71" s="47">
        <v>59.95</v>
      </c>
      <c r="M71" s="47">
        <v>59.95</v>
      </c>
      <c r="N71" s="45">
        <v>44037</v>
      </c>
    </row>
    <row r="72" spans="1:14" x14ac:dyDescent="0.25">
      <c r="A72" s="32" t="s">
        <v>41932</v>
      </c>
      <c r="B72" s="42" t="s">
        <v>41933</v>
      </c>
      <c r="C72" s="42"/>
      <c r="D72" s="42" t="s">
        <v>41934</v>
      </c>
      <c r="E72" s="43" t="s">
        <v>41935</v>
      </c>
      <c r="F72" s="44" t="s">
        <v>7196</v>
      </c>
      <c r="G72" s="32" t="s">
        <v>11</v>
      </c>
      <c r="H72" s="43" t="s">
        <v>12</v>
      </c>
      <c r="I72" s="42" t="s">
        <v>41936</v>
      </c>
      <c r="J72" s="42">
        <v>8059175407444</v>
      </c>
      <c r="L72" s="47">
        <v>59.95</v>
      </c>
      <c r="M72" s="47">
        <v>59.95</v>
      </c>
      <c r="N72" s="45">
        <v>44396</v>
      </c>
    </row>
    <row r="73" spans="1:14" x14ac:dyDescent="0.25">
      <c r="A73" s="32" t="s">
        <v>41056</v>
      </c>
      <c r="B73" s="42" t="s">
        <v>41057</v>
      </c>
      <c r="C73" s="42"/>
      <c r="D73" s="42" t="s">
        <v>41058</v>
      </c>
      <c r="E73" s="43" t="s">
        <v>41059</v>
      </c>
      <c r="F73" s="44" t="s">
        <v>7196</v>
      </c>
      <c r="G73" s="32" t="s">
        <v>11</v>
      </c>
      <c r="H73" s="43" t="s">
        <v>12</v>
      </c>
      <c r="I73" s="42" t="s">
        <v>41060</v>
      </c>
      <c r="J73" s="42">
        <v>8059175895005</v>
      </c>
      <c r="L73" s="47">
        <v>59.95</v>
      </c>
      <c r="M73" s="47">
        <v>59.95</v>
      </c>
      <c r="N73" s="45">
        <v>44396</v>
      </c>
    </row>
    <row r="74" spans="1:14" x14ac:dyDescent="0.25">
      <c r="A74" s="32" t="s">
        <v>41051</v>
      </c>
      <c r="B74" s="42" t="s">
        <v>41052</v>
      </c>
      <c r="C74" s="42"/>
      <c r="D74" s="42" t="s">
        <v>41053</v>
      </c>
      <c r="E74" s="43" t="s">
        <v>41054</v>
      </c>
      <c r="F74" s="44" t="s">
        <v>7196</v>
      </c>
      <c r="G74" s="32" t="s">
        <v>11</v>
      </c>
      <c r="H74" s="43" t="s">
        <v>12</v>
      </c>
      <c r="I74" s="42" t="s">
        <v>41055</v>
      </c>
      <c r="J74" s="42">
        <v>8059175894992</v>
      </c>
      <c r="L74" s="47">
        <v>59.95</v>
      </c>
      <c r="M74" s="47">
        <v>59.95</v>
      </c>
      <c r="N74" s="45">
        <v>44396</v>
      </c>
    </row>
    <row r="75" spans="1:14" x14ac:dyDescent="0.25">
      <c r="A75" s="32" t="s">
        <v>41046</v>
      </c>
      <c r="B75" s="42" t="s">
        <v>41047</v>
      </c>
      <c r="C75" s="42"/>
      <c r="D75" s="42" t="s">
        <v>41048</v>
      </c>
      <c r="E75" s="43" t="s">
        <v>41049</v>
      </c>
      <c r="F75" s="44" t="s">
        <v>7196</v>
      </c>
      <c r="G75" s="32" t="s">
        <v>11</v>
      </c>
      <c r="H75" s="43" t="s">
        <v>12</v>
      </c>
      <c r="I75" s="42" t="s">
        <v>41050</v>
      </c>
      <c r="J75" s="42">
        <v>8059175894985</v>
      </c>
      <c r="L75" s="47">
        <v>59.95</v>
      </c>
      <c r="M75" s="47">
        <v>59.95</v>
      </c>
      <c r="N75" s="45">
        <v>44396</v>
      </c>
    </row>
    <row r="76" spans="1:14" x14ac:dyDescent="0.25">
      <c r="A76" s="32" t="s">
        <v>41041</v>
      </c>
      <c r="B76" s="42" t="s">
        <v>41042</v>
      </c>
      <c r="C76" s="42"/>
      <c r="D76" s="42" t="s">
        <v>41043</v>
      </c>
      <c r="E76" s="43" t="s">
        <v>41044</v>
      </c>
      <c r="F76" s="44" t="s">
        <v>7196</v>
      </c>
      <c r="G76" s="32" t="s">
        <v>11</v>
      </c>
      <c r="H76" s="43" t="s">
        <v>12</v>
      </c>
      <c r="I76" s="42" t="s">
        <v>41045</v>
      </c>
      <c r="J76" s="42">
        <v>8059175894978</v>
      </c>
      <c r="L76" s="47">
        <v>59.95</v>
      </c>
      <c r="M76" s="47">
        <v>59.95</v>
      </c>
      <c r="N76" s="45">
        <v>44396</v>
      </c>
    </row>
    <row r="77" spans="1:14" x14ac:dyDescent="0.25">
      <c r="A77" s="32" t="s">
        <v>41036</v>
      </c>
      <c r="B77" s="42" t="s">
        <v>41037</v>
      </c>
      <c r="C77" s="42"/>
      <c r="D77" s="42" t="s">
        <v>41038</v>
      </c>
      <c r="E77" s="43" t="s">
        <v>41039</v>
      </c>
      <c r="F77" s="44" t="s">
        <v>7196</v>
      </c>
      <c r="G77" s="32" t="s">
        <v>11</v>
      </c>
      <c r="H77" s="43" t="s">
        <v>12</v>
      </c>
      <c r="I77" s="42" t="s">
        <v>41040</v>
      </c>
      <c r="J77" s="42">
        <v>8059175894961</v>
      </c>
      <c r="L77" s="47">
        <v>59.95</v>
      </c>
      <c r="M77" s="47">
        <v>59.95</v>
      </c>
      <c r="N77" s="45">
        <v>44396</v>
      </c>
    </row>
    <row r="78" spans="1:14" x14ac:dyDescent="0.25">
      <c r="B78" s="42" t="s">
        <v>63188</v>
      </c>
      <c r="C78" s="42"/>
      <c r="D78" s="42" t="s">
        <v>22463</v>
      </c>
      <c r="E78" s="43" t="s">
        <v>22464</v>
      </c>
      <c r="F78" s="44" t="s">
        <v>7196</v>
      </c>
      <c r="G78" s="44" t="s">
        <v>11</v>
      </c>
      <c r="H78" s="44" t="s">
        <v>12</v>
      </c>
      <c r="I78" s="42" t="s">
        <v>22465</v>
      </c>
      <c r="J78" s="42">
        <v>8059175212963</v>
      </c>
      <c r="L78" s="47">
        <v>59.95</v>
      </c>
      <c r="M78" s="47">
        <v>59.95</v>
      </c>
      <c r="N78" s="45">
        <v>44037</v>
      </c>
    </row>
    <row r="79" spans="1:14" x14ac:dyDescent="0.25">
      <c r="B79" s="42" t="s">
        <v>63187</v>
      </c>
      <c r="C79" s="42"/>
      <c r="D79" s="42" t="s">
        <v>22460</v>
      </c>
      <c r="E79" s="43" t="s">
        <v>22461</v>
      </c>
      <c r="F79" s="44" t="s">
        <v>7196</v>
      </c>
      <c r="G79" s="44" t="s">
        <v>11</v>
      </c>
      <c r="H79" s="44" t="s">
        <v>12</v>
      </c>
      <c r="I79" s="42" t="s">
        <v>22462</v>
      </c>
      <c r="J79" s="42">
        <v>8059175212956</v>
      </c>
      <c r="L79" s="47">
        <v>59.95</v>
      </c>
      <c r="M79" s="47">
        <v>59.95</v>
      </c>
      <c r="N79" s="45">
        <v>44037</v>
      </c>
    </row>
    <row r="80" spans="1:14" x14ac:dyDescent="0.25">
      <c r="B80" s="42" t="s">
        <v>63186</v>
      </c>
      <c r="C80" s="42"/>
      <c r="D80" s="42" t="s">
        <v>22457</v>
      </c>
      <c r="E80" s="43" t="s">
        <v>22458</v>
      </c>
      <c r="F80" s="44" t="s">
        <v>7196</v>
      </c>
      <c r="G80" s="44" t="s">
        <v>11</v>
      </c>
      <c r="H80" s="44" t="s">
        <v>12</v>
      </c>
      <c r="I80" s="42" t="s">
        <v>22459</v>
      </c>
      <c r="J80" s="42">
        <v>8059175212932</v>
      </c>
      <c r="L80" s="47">
        <v>54.95</v>
      </c>
      <c r="M80" s="47">
        <v>54.95</v>
      </c>
      <c r="N80" s="45">
        <v>44037</v>
      </c>
    </row>
    <row r="81" spans="1:14" x14ac:dyDescent="0.25">
      <c r="B81" s="42" t="s">
        <v>63185</v>
      </c>
      <c r="C81" s="42"/>
      <c r="D81" s="42" t="s">
        <v>22454</v>
      </c>
      <c r="E81" s="43" t="s">
        <v>22455</v>
      </c>
      <c r="F81" s="44" t="s">
        <v>7196</v>
      </c>
      <c r="G81" s="44" t="s">
        <v>11</v>
      </c>
      <c r="H81" s="44" t="s">
        <v>12</v>
      </c>
      <c r="I81" s="42" t="s">
        <v>22456</v>
      </c>
      <c r="J81" s="42">
        <v>8059175212949</v>
      </c>
      <c r="L81" s="47">
        <v>54.95</v>
      </c>
      <c r="M81" s="47">
        <v>54.95</v>
      </c>
      <c r="N81" s="45">
        <v>44037</v>
      </c>
    </row>
    <row r="82" spans="1:14" x14ac:dyDescent="0.25">
      <c r="A82" s="32" t="s">
        <v>41031</v>
      </c>
      <c r="B82" s="42" t="s">
        <v>41032</v>
      </c>
      <c r="C82" s="42"/>
      <c r="D82" s="42" t="s">
        <v>41033</v>
      </c>
      <c r="E82" s="43" t="s">
        <v>41034</v>
      </c>
      <c r="F82" s="44" t="s">
        <v>7196</v>
      </c>
      <c r="G82" s="44" t="s">
        <v>17</v>
      </c>
      <c r="H82" s="44" t="s">
        <v>18</v>
      </c>
      <c r="I82" s="42" t="s">
        <v>41035</v>
      </c>
      <c r="J82" s="42">
        <v>8059175894930</v>
      </c>
      <c r="K82" s="45">
        <v>45597</v>
      </c>
      <c r="L82" s="46">
        <v>0</v>
      </c>
      <c r="M82" s="47">
        <v>79.95</v>
      </c>
      <c r="N82" s="45">
        <v>44396</v>
      </c>
    </row>
    <row r="83" spans="1:14" x14ac:dyDescent="0.25">
      <c r="A83" s="32" t="s">
        <v>41026</v>
      </c>
      <c r="B83" s="42" t="s">
        <v>41027</v>
      </c>
      <c r="C83" s="42"/>
      <c r="D83" s="42" t="s">
        <v>41028</v>
      </c>
      <c r="E83" s="43" t="s">
        <v>41029</v>
      </c>
      <c r="F83" s="44" t="s">
        <v>7196</v>
      </c>
      <c r="G83" s="44" t="s">
        <v>17</v>
      </c>
      <c r="H83" s="44" t="s">
        <v>18</v>
      </c>
      <c r="I83" s="42" t="s">
        <v>41030</v>
      </c>
      <c r="J83" s="42">
        <v>8059175894923</v>
      </c>
      <c r="K83" s="45">
        <v>45597</v>
      </c>
      <c r="L83" s="46">
        <v>0</v>
      </c>
      <c r="M83" s="47">
        <v>79.95</v>
      </c>
      <c r="N83" s="45">
        <v>44396</v>
      </c>
    </row>
    <row r="84" spans="1:14" x14ac:dyDescent="0.25">
      <c r="A84" s="32" t="s">
        <v>41021</v>
      </c>
      <c r="B84" s="42" t="s">
        <v>41022</v>
      </c>
      <c r="C84" s="42"/>
      <c r="D84" s="42" t="s">
        <v>41023</v>
      </c>
      <c r="E84" s="43" t="s">
        <v>41024</v>
      </c>
      <c r="F84" s="44" t="s">
        <v>7196</v>
      </c>
      <c r="G84" s="44" t="s">
        <v>17</v>
      </c>
      <c r="H84" s="44" t="s">
        <v>18</v>
      </c>
      <c r="I84" s="42" t="s">
        <v>41025</v>
      </c>
      <c r="J84" s="42">
        <v>8059175894916</v>
      </c>
      <c r="K84" s="45">
        <v>45597</v>
      </c>
      <c r="L84" s="46">
        <v>0</v>
      </c>
      <c r="M84" s="47">
        <v>79.95</v>
      </c>
      <c r="N84" s="45">
        <v>44396</v>
      </c>
    </row>
    <row r="85" spans="1:14" x14ac:dyDescent="0.25">
      <c r="A85" s="32" t="s">
        <v>57138</v>
      </c>
      <c r="B85" s="42"/>
      <c r="C85" s="42"/>
      <c r="D85" s="32" t="s">
        <v>55063</v>
      </c>
      <c r="E85" s="32" t="s">
        <v>55914</v>
      </c>
      <c r="F85" s="44" t="s">
        <v>7196</v>
      </c>
      <c r="G85" s="44" t="s">
        <v>11</v>
      </c>
      <c r="H85" s="44" t="s">
        <v>12</v>
      </c>
      <c r="I85" s="32" t="s">
        <v>55486</v>
      </c>
      <c r="J85" s="55">
        <v>8059347175027</v>
      </c>
      <c r="L85" s="47">
        <v>89.95</v>
      </c>
      <c r="M85" s="47">
        <v>89.95</v>
      </c>
      <c r="N85" s="45">
        <v>45131</v>
      </c>
    </row>
    <row r="86" spans="1:14" x14ac:dyDescent="0.25">
      <c r="A86" s="32" t="s">
        <v>57137</v>
      </c>
      <c r="B86" s="42"/>
      <c r="C86" s="42"/>
      <c r="D86" s="32" t="s">
        <v>55064</v>
      </c>
      <c r="E86" s="32" t="s">
        <v>55915</v>
      </c>
      <c r="F86" s="44" t="s">
        <v>7196</v>
      </c>
      <c r="G86" s="44" t="s">
        <v>11</v>
      </c>
      <c r="H86" s="44" t="s">
        <v>12</v>
      </c>
      <c r="I86" s="32" t="s">
        <v>55487</v>
      </c>
      <c r="J86" s="55">
        <v>8059347174990</v>
      </c>
      <c r="L86" s="47">
        <v>89.95</v>
      </c>
      <c r="M86" s="47">
        <v>89.95</v>
      </c>
      <c r="N86" s="45">
        <v>45131</v>
      </c>
    </row>
    <row r="87" spans="1:14" x14ac:dyDescent="0.25">
      <c r="A87" s="32" t="s">
        <v>41016</v>
      </c>
      <c r="B87" s="42" t="s">
        <v>41017</v>
      </c>
      <c r="C87" s="42"/>
      <c r="D87" s="42" t="s">
        <v>41018</v>
      </c>
      <c r="E87" s="43" t="s">
        <v>41019</v>
      </c>
      <c r="F87" s="44" t="s">
        <v>7196</v>
      </c>
      <c r="G87" s="32" t="s">
        <v>11</v>
      </c>
      <c r="H87" s="43" t="s">
        <v>12</v>
      </c>
      <c r="I87" s="42" t="s">
        <v>41020</v>
      </c>
      <c r="J87" s="42">
        <v>8059175894909</v>
      </c>
      <c r="L87" s="47">
        <v>79.95</v>
      </c>
      <c r="M87" s="47">
        <v>79.95</v>
      </c>
      <c r="N87" s="45">
        <v>44396</v>
      </c>
    </row>
    <row r="88" spans="1:14" x14ac:dyDescent="0.25">
      <c r="A88" s="32" t="s">
        <v>41011</v>
      </c>
      <c r="B88" s="42" t="s">
        <v>41012</v>
      </c>
      <c r="C88" s="42"/>
      <c r="D88" s="42" t="s">
        <v>41013</v>
      </c>
      <c r="E88" s="43" t="s">
        <v>41014</v>
      </c>
      <c r="F88" s="44" t="s">
        <v>7196</v>
      </c>
      <c r="G88" s="32" t="s">
        <v>11</v>
      </c>
      <c r="H88" s="43" t="s">
        <v>12</v>
      </c>
      <c r="I88" s="42" t="s">
        <v>41015</v>
      </c>
      <c r="J88" s="42">
        <v>8059175894893</v>
      </c>
      <c r="L88" s="47">
        <v>79.95</v>
      </c>
      <c r="M88" s="47">
        <v>79.95</v>
      </c>
      <c r="N88" s="45">
        <v>44396</v>
      </c>
    </row>
    <row r="89" spans="1:14" x14ac:dyDescent="0.25">
      <c r="A89" s="32" t="s">
        <v>41006</v>
      </c>
      <c r="B89" s="42" t="s">
        <v>41007</v>
      </c>
      <c r="C89" s="42"/>
      <c r="D89" s="42" t="s">
        <v>41008</v>
      </c>
      <c r="E89" s="43" t="s">
        <v>41009</v>
      </c>
      <c r="F89" s="44" t="s">
        <v>7196</v>
      </c>
      <c r="G89" s="32" t="s">
        <v>11</v>
      </c>
      <c r="H89" s="43" t="s">
        <v>12</v>
      </c>
      <c r="I89" s="42" t="s">
        <v>41010</v>
      </c>
      <c r="J89" s="42">
        <v>8059175894886</v>
      </c>
      <c r="L89" s="47">
        <v>79.95</v>
      </c>
      <c r="M89" s="47">
        <v>79.95</v>
      </c>
      <c r="N89" s="45">
        <v>44396</v>
      </c>
    </row>
    <row r="90" spans="1:14" x14ac:dyDescent="0.25">
      <c r="A90" s="32" t="s">
        <v>57136</v>
      </c>
      <c r="B90" s="42"/>
      <c r="C90" s="42"/>
      <c r="D90" s="32" t="s">
        <v>55065</v>
      </c>
      <c r="E90" s="32" t="s">
        <v>55916</v>
      </c>
      <c r="F90" s="44" t="s">
        <v>7196</v>
      </c>
      <c r="G90" s="44" t="s">
        <v>11</v>
      </c>
      <c r="H90" s="44" t="s">
        <v>12</v>
      </c>
      <c r="I90" s="32" t="s">
        <v>55488</v>
      </c>
      <c r="J90" s="55">
        <v>8059347174976</v>
      </c>
      <c r="L90" s="47">
        <v>89.95</v>
      </c>
      <c r="M90" s="47">
        <v>89.95</v>
      </c>
      <c r="N90" s="45">
        <v>45131</v>
      </c>
    </row>
    <row r="91" spans="1:14" x14ac:dyDescent="0.25">
      <c r="A91" s="32" t="s">
        <v>57135</v>
      </c>
      <c r="B91" s="42"/>
      <c r="C91" s="42"/>
      <c r="D91" s="32" t="s">
        <v>55066</v>
      </c>
      <c r="E91" s="32" t="s">
        <v>55917</v>
      </c>
      <c r="F91" s="44" t="s">
        <v>7196</v>
      </c>
      <c r="G91" s="44" t="s">
        <v>11</v>
      </c>
      <c r="H91" s="44" t="s">
        <v>12</v>
      </c>
      <c r="I91" s="32" t="s">
        <v>55489</v>
      </c>
      <c r="J91" s="55">
        <v>8059347174952</v>
      </c>
      <c r="L91" s="47">
        <v>89.95</v>
      </c>
      <c r="M91" s="47">
        <v>89.95</v>
      </c>
      <c r="N91" s="45">
        <v>45131</v>
      </c>
    </row>
    <row r="92" spans="1:14" x14ac:dyDescent="0.25">
      <c r="A92" s="32" t="s">
        <v>57134</v>
      </c>
      <c r="B92" s="42"/>
      <c r="C92" s="42"/>
      <c r="D92" s="32" t="s">
        <v>55067</v>
      </c>
      <c r="E92" s="32" t="s">
        <v>55918</v>
      </c>
      <c r="F92" s="44" t="s">
        <v>7196</v>
      </c>
      <c r="G92" s="44" t="s">
        <v>11</v>
      </c>
      <c r="H92" s="44" t="s">
        <v>12</v>
      </c>
      <c r="I92" s="32" t="s">
        <v>55490</v>
      </c>
      <c r="J92" s="55">
        <v>8059347174938</v>
      </c>
      <c r="L92" s="47">
        <v>89.95</v>
      </c>
      <c r="M92" s="47">
        <v>89.95</v>
      </c>
      <c r="N92" s="45">
        <v>45131</v>
      </c>
    </row>
    <row r="93" spans="1:14" x14ac:dyDescent="0.25">
      <c r="A93" s="32" t="s">
        <v>57133</v>
      </c>
      <c r="B93" s="42"/>
      <c r="C93" s="42"/>
      <c r="D93" s="32" t="s">
        <v>55068</v>
      </c>
      <c r="E93" s="32" t="s">
        <v>55919</v>
      </c>
      <c r="F93" s="44" t="s">
        <v>7196</v>
      </c>
      <c r="G93" s="44" t="s">
        <v>11</v>
      </c>
      <c r="H93" s="44" t="s">
        <v>12</v>
      </c>
      <c r="I93" s="32" t="s">
        <v>55491</v>
      </c>
      <c r="J93" s="55">
        <v>8059347187150</v>
      </c>
      <c r="L93" s="47">
        <v>89.95</v>
      </c>
      <c r="M93" s="47">
        <v>89.95</v>
      </c>
      <c r="N93" s="45">
        <v>45131</v>
      </c>
    </row>
    <row r="94" spans="1:14" x14ac:dyDescent="0.25">
      <c r="A94" s="32" t="s">
        <v>57132</v>
      </c>
      <c r="B94" s="42"/>
      <c r="C94" s="42"/>
      <c r="D94" s="32" t="s">
        <v>55069</v>
      </c>
      <c r="E94" s="32" t="s">
        <v>55920</v>
      </c>
      <c r="F94" s="44" t="s">
        <v>7196</v>
      </c>
      <c r="G94" s="44" t="s">
        <v>11</v>
      </c>
      <c r="H94" s="44" t="s">
        <v>12</v>
      </c>
      <c r="I94" s="32" t="s">
        <v>55492</v>
      </c>
      <c r="J94" s="55">
        <v>8059347174907</v>
      </c>
      <c r="L94" s="47">
        <v>89.95</v>
      </c>
      <c r="M94" s="47">
        <v>89.95</v>
      </c>
      <c r="N94" s="45">
        <v>45131</v>
      </c>
    </row>
    <row r="95" spans="1:14" x14ac:dyDescent="0.25">
      <c r="A95" s="32" t="s">
        <v>57131</v>
      </c>
      <c r="B95" s="42"/>
      <c r="C95" s="42"/>
      <c r="D95" s="32" t="s">
        <v>55070</v>
      </c>
      <c r="E95" s="32" t="s">
        <v>55921</v>
      </c>
      <c r="F95" s="44" t="s">
        <v>7196</v>
      </c>
      <c r="G95" s="44" t="s">
        <v>11</v>
      </c>
      <c r="H95" s="44" t="s">
        <v>12</v>
      </c>
      <c r="I95" s="32" t="s">
        <v>55493</v>
      </c>
      <c r="J95" s="55">
        <v>8059347188829</v>
      </c>
      <c r="L95" s="47">
        <v>89.95</v>
      </c>
      <c r="M95" s="47">
        <v>89.95</v>
      </c>
      <c r="N95" s="45">
        <v>45131</v>
      </c>
    </row>
    <row r="96" spans="1:14" x14ac:dyDescent="0.25">
      <c r="A96" s="32" t="s">
        <v>57129</v>
      </c>
      <c r="B96" s="42"/>
      <c r="C96" s="42"/>
      <c r="D96" s="32" t="s">
        <v>55072</v>
      </c>
      <c r="E96" s="32" t="s">
        <v>55923</v>
      </c>
      <c r="F96" s="44" t="s">
        <v>7196</v>
      </c>
      <c r="G96" s="44" t="s">
        <v>11</v>
      </c>
      <c r="H96" s="44" t="s">
        <v>12</v>
      </c>
      <c r="I96" s="32" t="s">
        <v>55495</v>
      </c>
      <c r="J96" s="55">
        <v>8059347178707</v>
      </c>
      <c r="L96" s="47">
        <v>34.950000000000003</v>
      </c>
      <c r="M96" s="47">
        <v>34.950000000000003</v>
      </c>
      <c r="N96" s="45">
        <v>45131</v>
      </c>
    </row>
    <row r="97" spans="1:14" x14ac:dyDescent="0.25">
      <c r="A97" s="32" t="s">
        <v>57130</v>
      </c>
      <c r="B97" s="42"/>
      <c r="C97" s="42"/>
      <c r="D97" s="32" t="s">
        <v>55071</v>
      </c>
      <c r="E97" s="32" t="s">
        <v>55922</v>
      </c>
      <c r="F97" s="44" t="s">
        <v>7196</v>
      </c>
      <c r="G97" s="44" t="s">
        <v>11</v>
      </c>
      <c r="H97" s="44" t="s">
        <v>12</v>
      </c>
      <c r="I97" s="32" t="s">
        <v>55494</v>
      </c>
      <c r="J97" s="55">
        <v>8059347178714</v>
      </c>
      <c r="L97" s="47">
        <v>34.950000000000003</v>
      </c>
      <c r="M97" s="47">
        <v>34.950000000000003</v>
      </c>
      <c r="N97" s="45">
        <v>45131</v>
      </c>
    </row>
    <row r="98" spans="1:14" x14ac:dyDescent="0.25">
      <c r="A98" s="32" t="s">
        <v>57128</v>
      </c>
      <c r="B98" s="42"/>
      <c r="C98" s="42"/>
      <c r="D98" s="32" t="s">
        <v>55073</v>
      </c>
      <c r="E98" s="32" t="s">
        <v>55924</v>
      </c>
      <c r="F98" s="44" t="s">
        <v>7196</v>
      </c>
      <c r="G98" s="44" t="s">
        <v>11</v>
      </c>
      <c r="H98" s="44" t="s">
        <v>12</v>
      </c>
      <c r="I98" s="32" t="s">
        <v>55496</v>
      </c>
      <c r="J98" s="55">
        <v>8059347178691</v>
      </c>
      <c r="L98" s="47">
        <v>36.950000000000003</v>
      </c>
      <c r="M98" s="47">
        <v>36.950000000000003</v>
      </c>
      <c r="N98" s="45">
        <v>45131</v>
      </c>
    </row>
    <row r="99" spans="1:14" x14ac:dyDescent="0.25">
      <c r="B99" s="42" t="s">
        <v>63202</v>
      </c>
      <c r="C99" s="42"/>
      <c r="D99" s="42" t="s">
        <v>22451</v>
      </c>
      <c r="E99" s="43" t="s">
        <v>22452</v>
      </c>
      <c r="F99" s="44" t="s">
        <v>7196</v>
      </c>
      <c r="G99" s="44" t="s">
        <v>11</v>
      </c>
      <c r="H99" s="44" t="s">
        <v>12</v>
      </c>
      <c r="I99" s="42" t="s">
        <v>22453</v>
      </c>
      <c r="J99" s="42">
        <v>8059175213106</v>
      </c>
      <c r="L99" s="47">
        <v>9.9499999999999993</v>
      </c>
      <c r="M99" s="47">
        <v>9.9499999999999993</v>
      </c>
      <c r="N99" s="45">
        <v>44037</v>
      </c>
    </row>
    <row r="100" spans="1:14" x14ac:dyDescent="0.25">
      <c r="B100" s="42" t="s">
        <v>63201</v>
      </c>
      <c r="C100" s="42"/>
      <c r="D100" s="42" t="s">
        <v>22448</v>
      </c>
      <c r="E100" s="43" t="s">
        <v>22449</v>
      </c>
      <c r="F100" s="44" t="s">
        <v>7196</v>
      </c>
      <c r="G100" s="44" t="s">
        <v>11</v>
      </c>
      <c r="H100" s="44" t="s">
        <v>12</v>
      </c>
      <c r="I100" s="42" t="s">
        <v>22450</v>
      </c>
      <c r="J100" s="42">
        <v>8059175213090</v>
      </c>
      <c r="L100" s="47">
        <v>9.9499999999999993</v>
      </c>
      <c r="M100" s="47">
        <v>9.9499999999999993</v>
      </c>
      <c r="N100" s="45">
        <v>44037</v>
      </c>
    </row>
    <row r="101" spans="1:14" x14ac:dyDescent="0.25">
      <c r="B101" s="42" t="s">
        <v>63200</v>
      </c>
      <c r="C101" s="42"/>
      <c r="D101" s="42" t="s">
        <v>22446</v>
      </c>
      <c r="E101" s="43" t="s">
        <v>62938</v>
      </c>
      <c r="F101" s="44" t="s">
        <v>7196</v>
      </c>
      <c r="G101" s="44" t="s">
        <v>11</v>
      </c>
      <c r="H101" s="44" t="s">
        <v>12</v>
      </c>
      <c r="I101" s="42" t="s">
        <v>22447</v>
      </c>
      <c r="J101" s="42">
        <v>8059175213083</v>
      </c>
      <c r="L101" s="47">
        <v>9.9499999999999993</v>
      </c>
      <c r="M101" s="47">
        <v>9.9499999999999993</v>
      </c>
      <c r="N101" s="45">
        <v>44037</v>
      </c>
    </row>
    <row r="102" spans="1:14" x14ac:dyDescent="0.25">
      <c r="B102" s="42" t="s">
        <v>63199</v>
      </c>
      <c r="C102" s="42"/>
      <c r="D102" s="42" t="s">
        <v>22444</v>
      </c>
      <c r="E102" s="43" t="s">
        <v>62937</v>
      </c>
      <c r="F102" s="44" t="s">
        <v>7196</v>
      </c>
      <c r="G102" s="44" t="s">
        <v>11</v>
      </c>
      <c r="H102" s="44" t="s">
        <v>12</v>
      </c>
      <c r="I102" s="42" t="s">
        <v>22445</v>
      </c>
      <c r="J102" s="42">
        <v>8059175213076</v>
      </c>
      <c r="L102" s="47">
        <v>9.9499999999999993</v>
      </c>
      <c r="M102" s="47">
        <v>9.9499999999999993</v>
      </c>
      <c r="N102" s="45">
        <v>44037</v>
      </c>
    </row>
    <row r="103" spans="1:14" x14ac:dyDescent="0.25">
      <c r="B103" s="42" t="s">
        <v>63198</v>
      </c>
      <c r="C103" s="42"/>
      <c r="D103" s="42" t="s">
        <v>22442</v>
      </c>
      <c r="E103" s="43" t="s">
        <v>62936</v>
      </c>
      <c r="F103" s="44" t="s">
        <v>7196</v>
      </c>
      <c r="G103" s="44" t="s">
        <v>11</v>
      </c>
      <c r="H103" s="44" t="s">
        <v>12</v>
      </c>
      <c r="I103" s="42" t="s">
        <v>22443</v>
      </c>
      <c r="J103" s="42">
        <v>8059175213069</v>
      </c>
      <c r="L103" s="47">
        <v>9.9499999999999993</v>
      </c>
      <c r="M103" s="47">
        <v>9.9499999999999993</v>
      </c>
      <c r="N103" s="45">
        <v>44037</v>
      </c>
    </row>
    <row r="104" spans="1:14" x14ac:dyDescent="0.25">
      <c r="B104" s="42" t="s">
        <v>63197</v>
      </c>
      <c r="C104" s="42"/>
      <c r="D104" s="42" t="s">
        <v>22440</v>
      </c>
      <c r="E104" s="43" t="s">
        <v>62935</v>
      </c>
      <c r="F104" s="44" t="s">
        <v>7196</v>
      </c>
      <c r="G104" s="44" t="s">
        <v>11</v>
      </c>
      <c r="H104" s="44" t="s">
        <v>12</v>
      </c>
      <c r="I104" s="42" t="s">
        <v>22441</v>
      </c>
      <c r="J104" s="42">
        <v>8059175213052</v>
      </c>
      <c r="L104" s="47">
        <v>9.9499999999999993</v>
      </c>
      <c r="M104" s="47">
        <v>9.9499999999999993</v>
      </c>
      <c r="N104" s="45">
        <v>44037</v>
      </c>
    </row>
    <row r="105" spans="1:14" x14ac:dyDescent="0.25">
      <c r="B105" s="42" t="s">
        <v>63196</v>
      </c>
      <c r="C105" s="42"/>
      <c r="D105" s="42"/>
      <c r="E105" s="43" t="s">
        <v>62934</v>
      </c>
      <c r="F105" s="44" t="s">
        <v>7196</v>
      </c>
      <c r="G105" s="44" t="s">
        <v>11</v>
      </c>
      <c r="H105" s="44" t="s">
        <v>12</v>
      </c>
      <c r="I105" s="42" t="s">
        <v>22439</v>
      </c>
      <c r="J105" s="42">
        <v>8059175213045</v>
      </c>
      <c r="L105" s="47">
        <v>9.9499999999999993</v>
      </c>
      <c r="M105" s="47">
        <v>9.9499999999999993</v>
      </c>
      <c r="N105" s="45">
        <v>44037</v>
      </c>
    </row>
    <row r="106" spans="1:14" x14ac:dyDescent="0.25">
      <c r="B106" s="42" t="s">
        <v>63195</v>
      </c>
      <c r="C106" s="42"/>
      <c r="D106" s="42"/>
      <c r="E106" s="43" t="s">
        <v>62933</v>
      </c>
      <c r="F106" s="44" t="s">
        <v>7196</v>
      </c>
      <c r="G106" s="44" t="s">
        <v>11</v>
      </c>
      <c r="H106" s="44" t="s">
        <v>12</v>
      </c>
      <c r="I106" s="42" t="s">
        <v>22438</v>
      </c>
      <c r="J106" s="42">
        <v>8059175213038</v>
      </c>
      <c r="L106" s="47">
        <v>9.9499999999999993</v>
      </c>
      <c r="M106" s="47">
        <v>9.9499999999999993</v>
      </c>
      <c r="N106" s="45">
        <v>44037</v>
      </c>
    </row>
    <row r="107" spans="1:14" x14ac:dyDescent="0.25">
      <c r="B107" s="42" t="s">
        <v>63194</v>
      </c>
      <c r="C107" s="42"/>
      <c r="D107" s="42" t="s">
        <v>22436</v>
      </c>
      <c r="E107" s="43" t="s">
        <v>62932</v>
      </c>
      <c r="F107" s="44" t="s">
        <v>7196</v>
      </c>
      <c r="G107" s="44" t="s">
        <v>11</v>
      </c>
      <c r="H107" s="44" t="s">
        <v>12</v>
      </c>
      <c r="I107" s="42" t="s">
        <v>22437</v>
      </c>
      <c r="J107" s="42">
        <v>8059175213021</v>
      </c>
      <c r="L107" s="47">
        <v>9.9499999999999993</v>
      </c>
      <c r="M107" s="47">
        <v>9.9499999999999993</v>
      </c>
      <c r="N107" s="45">
        <v>44037</v>
      </c>
    </row>
    <row r="108" spans="1:14" x14ac:dyDescent="0.25">
      <c r="B108" s="42" t="s">
        <v>63193</v>
      </c>
      <c r="C108" s="42"/>
      <c r="D108" s="42" t="s">
        <v>22434</v>
      </c>
      <c r="E108" s="43" t="s">
        <v>62931</v>
      </c>
      <c r="F108" s="44" t="s">
        <v>7196</v>
      </c>
      <c r="G108" s="44" t="s">
        <v>11</v>
      </c>
      <c r="H108" s="44" t="s">
        <v>12</v>
      </c>
      <c r="I108" s="42" t="s">
        <v>22435</v>
      </c>
      <c r="J108" s="42">
        <v>8059175213014</v>
      </c>
      <c r="L108" s="47">
        <v>9.9499999999999993</v>
      </c>
      <c r="M108" s="47">
        <v>9.9499999999999993</v>
      </c>
      <c r="N108" s="45">
        <v>44037</v>
      </c>
    </row>
    <row r="109" spans="1:14" x14ac:dyDescent="0.25">
      <c r="A109" s="32" t="s">
        <v>57127</v>
      </c>
      <c r="B109" s="42"/>
      <c r="C109" s="42"/>
      <c r="D109" s="32" t="s">
        <v>55074</v>
      </c>
      <c r="E109" s="32" t="s">
        <v>55925</v>
      </c>
      <c r="F109" s="44" t="s">
        <v>7196</v>
      </c>
      <c r="G109" s="44" t="s">
        <v>11</v>
      </c>
      <c r="H109" s="44" t="s">
        <v>12</v>
      </c>
      <c r="I109" s="32" t="s">
        <v>55497</v>
      </c>
      <c r="J109" s="55">
        <v>8059347178684</v>
      </c>
      <c r="L109" s="47">
        <v>39.950000000000003</v>
      </c>
      <c r="M109" s="47">
        <v>39.950000000000003</v>
      </c>
      <c r="N109" s="45">
        <v>45131</v>
      </c>
    </row>
    <row r="110" spans="1:14" x14ac:dyDescent="0.25">
      <c r="A110" s="32" t="s">
        <v>57122</v>
      </c>
      <c r="B110" s="42"/>
      <c r="C110" s="42"/>
      <c r="D110" s="32" t="s">
        <v>55079</v>
      </c>
      <c r="E110" s="32" t="s">
        <v>55930</v>
      </c>
      <c r="F110" s="44" t="s">
        <v>7196</v>
      </c>
      <c r="G110" s="44" t="s">
        <v>11</v>
      </c>
      <c r="H110" s="44" t="s">
        <v>12</v>
      </c>
      <c r="I110" s="32" t="s">
        <v>55502</v>
      </c>
      <c r="J110" s="55">
        <v>8059347178639</v>
      </c>
      <c r="L110" s="47">
        <v>39.950000000000003</v>
      </c>
      <c r="M110" s="47">
        <v>39.950000000000003</v>
      </c>
      <c r="N110" s="45">
        <v>45131</v>
      </c>
    </row>
    <row r="111" spans="1:14" x14ac:dyDescent="0.25">
      <c r="A111" s="32" t="s">
        <v>57126</v>
      </c>
      <c r="B111" s="42"/>
      <c r="C111" s="42"/>
      <c r="D111" s="32" t="s">
        <v>55075</v>
      </c>
      <c r="E111" s="32" t="s">
        <v>55926</v>
      </c>
      <c r="F111" s="44" t="s">
        <v>7196</v>
      </c>
      <c r="G111" s="44" t="s">
        <v>11</v>
      </c>
      <c r="H111" s="44" t="s">
        <v>12</v>
      </c>
      <c r="I111" s="32" t="s">
        <v>55498</v>
      </c>
      <c r="J111" s="55">
        <v>8059347178677</v>
      </c>
      <c r="L111" s="47">
        <v>39.950000000000003</v>
      </c>
      <c r="M111" s="47">
        <v>39.950000000000003</v>
      </c>
      <c r="N111" s="45">
        <v>45131</v>
      </c>
    </row>
    <row r="112" spans="1:14" x14ac:dyDescent="0.25">
      <c r="A112" s="32" t="s">
        <v>57123</v>
      </c>
      <c r="B112" s="42"/>
      <c r="C112" s="42"/>
      <c r="D112" s="32" t="s">
        <v>55078</v>
      </c>
      <c r="E112" s="32" t="s">
        <v>55929</v>
      </c>
      <c r="F112" s="44" t="s">
        <v>7196</v>
      </c>
      <c r="G112" s="44" t="s">
        <v>11</v>
      </c>
      <c r="H112" s="44" t="s">
        <v>12</v>
      </c>
      <c r="I112" s="32" t="s">
        <v>55501</v>
      </c>
      <c r="J112" s="55">
        <v>8059347178646</v>
      </c>
      <c r="L112" s="47">
        <v>39.950000000000003</v>
      </c>
      <c r="M112" s="47">
        <v>39.950000000000003</v>
      </c>
      <c r="N112" s="45">
        <v>45131</v>
      </c>
    </row>
    <row r="113" spans="1:14" x14ac:dyDescent="0.25">
      <c r="A113" s="32" t="s">
        <v>57124</v>
      </c>
      <c r="B113" s="42"/>
      <c r="C113" s="42"/>
      <c r="D113" s="32" t="s">
        <v>55077</v>
      </c>
      <c r="E113" s="32" t="s">
        <v>55928</v>
      </c>
      <c r="F113" s="44" t="s">
        <v>7196</v>
      </c>
      <c r="G113" s="44" t="s">
        <v>11</v>
      </c>
      <c r="H113" s="44" t="s">
        <v>12</v>
      </c>
      <c r="I113" s="32" t="s">
        <v>55500</v>
      </c>
      <c r="J113" s="55">
        <v>8059347178653</v>
      </c>
      <c r="L113" s="47">
        <v>39.950000000000003</v>
      </c>
      <c r="M113" s="47">
        <v>39.950000000000003</v>
      </c>
      <c r="N113" s="45">
        <v>45131</v>
      </c>
    </row>
    <row r="114" spans="1:14" x14ac:dyDescent="0.25">
      <c r="A114" s="32" t="s">
        <v>57125</v>
      </c>
      <c r="B114" s="42"/>
      <c r="C114" s="42"/>
      <c r="D114" s="32" t="s">
        <v>55076</v>
      </c>
      <c r="E114" s="32" t="s">
        <v>55927</v>
      </c>
      <c r="F114" s="44" t="s">
        <v>7196</v>
      </c>
      <c r="G114" s="44" t="s">
        <v>11</v>
      </c>
      <c r="H114" s="44" t="s">
        <v>12</v>
      </c>
      <c r="I114" s="32" t="s">
        <v>55499</v>
      </c>
      <c r="J114" s="55">
        <v>8059347178660</v>
      </c>
      <c r="L114" s="47">
        <v>39.950000000000003</v>
      </c>
      <c r="M114" s="47">
        <v>39.950000000000003</v>
      </c>
      <c r="N114" s="45">
        <v>45131</v>
      </c>
    </row>
    <row r="115" spans="1:14" x14ac:dyDescent="0.25">
      <c r="A115" s="32" t="s">
        <v>57121</v>
      </c>
      <c r="B115" s="42"/>
      <c r="C115" s="42"/>
      <c r="D115" s="32" t="s">
        <v>55080</v>
      </c>
      <c r="E115" s="32" t="s">
        <v>62930</v>
      </c>
      <c r="F115" s="44" t="s">
        <v>7196</v>
      </c>
      <c r="G115" s="44" t="s">
        <v>11</v>
      </c>
      <c r="H115" s="44" t="s">
        <v>12</v>
      </c>
      <c r="I115" s="32" t="s">
        <v>55503</v>
      </c>
      <c r="J115" s="55">
        <v>8059347178622</v>
      </c>
      <c r="L115" s="47">
        <v>39.950000000000003</v>
      </c>
      <c r="M115" s="47">
        <v>39.950000000000003</v>
      </c>
      <c r="N115" s="45">
        <v>45131</v>
      </c>
    </row>
    <row r="116" spans="1:14" x14ac:dyDescent="0.25">
      <c r="A116" s="32" t="s">
        <v>57116</v>
      </c>
      <c r="B116" s="42"/>
      <c r="C116" s="42"/>
      <c r="D116" s="32" t="s">
        <v>55085</v>
      </c>
      <c r="E116" s="32" t="s">
        <v>62929</v>
      </c>
      <c r="F116" s="44" t="s">
        <v>7196</v>
      </c>
      <c r="G116" s="44" t="s">
        <v>11</v>
      </c>
      <c r="H116" s="44" t="s">
        <v>12</v>
      </c>
      <c r="I116" s="32" t="s">
        <v>55508</v>
      </c>
      <c r="J116" s="55">
        <v>8059347178578</v>
      </c>
      <c r="L116" s="47">
        <v>39.950000000000003</v>
      </c>
      <c r="M116" s="47">
        <v>39.950000000000003</v>
      </c>
      <c r="N116" s="45">
        <v>45131</v>
      </c>
    </row>
    <row r="117" spans="1:14" x14ac:dyDescent="0.25">
      <c r="A117" s="32" t="s">
        <v>57120</v>
      </c>
      <c r="B117" s="42"/>
      <c r="C117" s="42"/>
      <c r="D117" s="32" t="s">
        <v>55081</v>
      </c>
      <c r="E117" s="32" t="s">
        <v>62928</v>
      </c>
      <c r="F117" s="44" t="s">
        <v>7196</v>
      </c>
      <c r="G117" s="44" t="s">
        <v>11</v>
      </c>
      <c r="H117" s="44" t="s">
        <v>12</v>
      </c>
      <c r="I117" s="32" t="s">
        <v>55504</v>
      </c>
      <c r="J117" s="55">
        <v>8059347178615</v>
      </c>
      <c r="L117" s="47">
        <v>39.950000000000003</v>
      </c>
      <c r="M117" s="47">
        <v>39.950000000000003</v>
      </c>
      <c r="N117" s="45">
        <v>45131</v>
      </c>
    </row>
    <row r="118" spans="1:14" x14ac:dyDescent="0.25">
      <c r="A118" s="32" t="s">
        <v>57117</v>
      </c>
      <c r="B118" s="42"/>
      <c r="C118" s="42"/>
      <c r="D118" s="32" t="s">
        <v>55084</v>
      </c>
      <c r="E118" s="32" t="s">
        <v>62927</v>
      </c>
      <c r="F118" s="44" t="s">
        <v>7196</v>
      </c>
      <c r="G118" s="44" t="s">
        <v>11</v>
      </c>
      <c r="H118" s="44" t="s">
        <v>12</v>
      </c>
      <c r="I118" s="32" t="s">
        <v>55507</v>
      </c>
      <c r="J118" s="55">
        <v>8059347178585</v>
      </c>
      <c r="L118" s="47">
        <v>39.950000000000003</v>
      </c>
      <c r="M118" s="47">
        <v>39.950000000000003</v>
      </c>
      <c r="N118" s="45">
        <v>45131</v>
      </c>
    </row>
    <row r="119" spans="1:14" x14ac:dyDescent="0.25">
      <c r="A119" s="32" t="s">
        <v>57118</v>
      </c>
      <c r="B119" s="42"/>
      <c r="C119" s="42"/>
      <c r="D119" s="32" t="s">
        <v>55083</v>
      </c>
      <c r="E119" s="32" t="s">
        <v>62926</v>
      </c>
      <c r="F119" s="44" t="s">
        <v>7196</v>
      </c>
      <c r="G119" s="44" t="s">
        <v>11</v>
      </c>
      <c r="H119" s="44" t="s">
        <v>12</v>
      </c>
      <c r="I119" s="32" t="s">
        <v>55506</v>
      </c>
      <c r="J119" s="55">
        <v>8059347178592</v>
      </c>
      <c r="L119" s="47">
        <v>39.950000000000003</v>
      </c>
      <c r="M119" s="47">
        <v>39.950000000000003</v>
      </c>
      <c r="N119" s="45">
        <v>45131</v>
      </c>
    </row>
    <row r="120" spans="1:14" x14ac:dyDescent="0.25">
      <c r="A120" s="32" t="s">
        <v>57119</v>
      </c>
      <c r="B120" s="42"/>
      <c r="C120" s="42"/>
      <c r="D120" s="32" t="s">
        <v>55082</v>
      </c>
      <c r="E120" s="32" t="s">
        <v>62925</v>
      </c>
      <c r="F120" s="44" t="s">
        <v>7196</v>
      </c>
      <c r="G120" s="44" t="s">
        <v>11</v>
      </c>
      <c r="H120" s="44" t="s">
        <v>12</v>
      </c>
      <c r="I120" s="32" t="s">
        <v>55505</v>
      </c>
      <c r="J120" s="55">
        <v>8059347178608</v>
      </c>
      <c r="L120" s="47">
        <v>39.950000000000003</v>
      </c>
      <c r="M120" s="47">
        <v>39.950000000000003</v>
      </c>
      <c r="N120" s="45">
        <v>45131</v>
      </c>
    </row>
    <row r="121" spans="1:14" x14ac:dyDescent="0.25">
      <c r="A121" s="32" t="s">
        <v>57115</v>
      </c>
      <c r="B121" s="42"/>
      <c r="C121" s="42"/>
      <c r="D121" s="32" t="s">
        <v>55086</v>
      </c>
      <c r="E121" s="32" t="s">
        <v>55931</v>
      </c>
      <c r="F121" s="44" t="s">
        <v>7196</v>
      </c>
      <c r="G121" s="44" t="s">
        <v>11</v>
      </c>
      <c r="H121" s="44" t="s">
        <v>12</v>
      </c>
      <c r="I121" s="32" t="s">
        <v>55509</v>
      </c>
      <c r="J121" s="55">
        <v>8059347178561</v>
      </c>
      <c r="L121" s="47">
        <v>34.950000000000003</v>
      </c>
      <c r="M121" s="47">
        <v>34.950000000000003</v>
      </c>
      <c r="N121" s="45">
        <v>45131</v>
      </c>
    </row>
    <row r="122" spans="1:14" x14ac:dyDescent="0.25">
      <c r="A122" s="32" t="s">
        <v>57110</v>
      </c>
      <c r="B122" s="42"/>
      <c r="C122" s="42"/>
      <c r="D122" s="32" t="s">
        <v>55091</v>
      </c>
      <c r="E122" s="32" t="s">
        <v>55936</v>
      </c>
      <c r="F122" s="44" t="s">
        <v>7196</v>
      </c>
      <c r="G122" s="44" t="s">
        <v>11</v>
      </c>
      <c r="H122" s="44" t="s">
        <v>12</v>
      </c>
      <c r="I122" s="32" t="s">
        <v>55514</v>
      </c>
      <c r="J122" s="55">
        <v>8059347178516</v>
      </c>
      <c r="L122" s="47">
        <v>34.950000000000003</v>
      </c>
      <c r="M122" s="47">
        <v>34.950000000000003</v>
      </c>
      <c r="N122" s="45">
        <v>45131</v>
      </c>
    </row>
    <row r="123" spans="1:14" x14ac:dyDescent="0.25">
      <c r="A123" s="32" t="s">
        <v>57114</v>
      </c>
      <c r="B123" s="42"/>
      <c r="C123" s="42"/>
      <c r="D123" s="32" t="s">
        <v>55087</v>
      </c>
      <c r="E123" s="32" t="s">
        <v>55932</v>
      </c>
      <c r="F123" s="44" t="s">
        <v>7196</v>
      </c>
      <c r="G123" s="44" t="s">
        <v>11</v>
      </c>
      <c r="H123" s="44" t="s">
        <v>12</v>
      </c>
      <c r="I123" s="32" t="s">
        <v>55510</v>
      </c>
      <c r="J123" s="55">
        <v>8059347178554</v>
      </c>
      <c r="L123" s="47">
        <v>34.950000000000003</v>
      </c>
      <c r="M123" s="47">
        <v>34.950000000000003</v>
      </c>
      <c r="N123" s="45">
        <v>45131</v>
      </c>
    </row>
    <row r="124" spans="1:14" x14ac:dyDescent="0.25">
      <c r="A124" s="32" t="s">
        <v>57111</v>
      </c>
      <c r="B124" s="42"/>
      <c r="C124" s="42"/>
      <c r="D124" s="32" t="s">
        <v>55090</v>
      </c>
      <c r="E124" s="32" t="s">
        <v>55935</v>
      </c>
      <c r="F124" s="44" t="s">
        <v>7196</v>
      </c>
      <c r="G124" s="44" t="s">
        <v>11</v>
      </c>
      <c r="H124" s="44" t="s">
        <v>12</v>
      </c>
      <c r="I124" s="32" t="s">
        <v>55513</v>
      </c>
      <c r="J124" s="55">
        <v>8059347178523</v>
      </c>
      <c r="L124" s="47">
        <v>34.950000000000003</v>
      </c>
      <c r="M124" s="47">
        <v>34.950000000000003</v>
      </c>
      <c r="N124" s="45">
        <v>45131</v>
      </c>
    </row>
    <row r="125" spans="1:14" x14ac:dyDescent="0.25">
      <c r="A125" s="32" t="s">
        <v>57112</v>
      </c>
      <c r="B125" s="42"/>
      <c r="C125" s="42"/>
      <c r="D125" s="32" t="s">
        <v>55089</v>
      </c>
      <c r="E125" s="32" t="s">
        <v>55934</v>
      </c>
      <c r="F125" s="44" t="s">
        <v>7196</v>
      </c>
      <c r="G125" s="44" t="s">
        <v>11</v>
      </c>
      <c r="H125" s="44" t="s">
        <v>12</v>
      </c>
      <c r="I125" s="32" t="s">
        <v>55512</v>
      </c>
      <c r="J125" s="55">
        <v>8059347178530</v>
      </c>
      <c r="L125" s="47">
        <v>34.950000000000003</v>
      </c>
      <c r="M125" s="47">
        <v>34.950000000000003</v>
      </c>
      <c r="N125" s="45">
        <v>45131</v>
      </c>
    </row>
    <row r="126" spans="1:14" x14ac:dyDescent="0.25">
      <c r="A126" s="32" t="s">
        <v>57113</v>
      </c>
      <c r="B126" s="42"/>
      <c r="C126" s="42"/>
      <c r="D126" s="32" t="s">
        <v>55088</v>
      </c>
      <c r="E126" s="32" t="s">
        <v>55933</v>
      </c>
      <c r="F126" s="44" t="s">
        <v>7196</v>
      </c>
      <c r="G126" s="44" t="s">
        <v>11</v>
      </c>
      <c r="H126" s="44" t="s">
        <v>12</v>
      </c>
      <c r="I126" s="32" t="s">
        <v>55511</v>
      </c>
      <c r="J126" s="55">
        <v>8059347178547</v>
      </c>
      <c r="L126" s="47">
        <v>34.950000000000003</v>
      </c>
      <c r="M126" s="47">
        <v>34.950000000000003</v>
      </c>
      <c r="N126" s="45">
        <v>45131</v>
      </c>
    </row>
    <row r="127" spans="1:14" x14ac:dyDescent="0.25">
      <c r="B127" s="42" t="s">
        <v>63214</v>
      </c>
      <c r="C127" s="42"/>
      <c r="D127" s="42" t="s">
        <v>22431</v>
      </c>
      <c r="E127" s="43" t="s">
        <v>22432</v>
      </c>
      <c r="F127" s="44" t="s">
        <v>7196</v>
      </c>
      <c r="G127" s="44" t="s">
        <v>11</v>
      </c>
      <c r="H127" s="44" t="s">
        <v>12</v>
      </c>
      <c r="I127" s="42" t="s">
        <v>22433</v>
      </c>
      <c r="J127" s="42">
        <v>8059175213281</v>
      </c>
      <c r="L127" s="47">
        <v>29.95</v>
      </c>
      <c r="M127" s="47">
        <v>29.95</v>
      </c>
      <c r="N127" s="45">
        <v>44037</v>
      </c>
    </row>
    <row r="128" spans="1:14" x14ac:dyDescent="0.25">
      <c r="B128" s="42" t="s">
        <v>63209</v>
      </c>
      <c r="C128" s="42"/>
      <c r="D128" s="42" t="s">
        <v>22428</v>
      </c>
      <c r="E128" s="43" t="s">
        <v>22429</v>
      </c>
      <c r="F128" s="44" t="s">
        <v>7196</v>
      </c>
      <c r="G128" s="44" t="s">
        <v>11</v>
      </c>
      <c r="H128" s="44" t="s">
        <v>12</v>
      </c>
      <c r="I128" s="42" t="s">
        <v>22430</v>
      </c>
      <c r="J128" s="42">
        <v>8059175213236</v>
      </c>
      <c r="L128" s="47">
        <v>29.95</v>
      </c>
      <c r="M128" s="47">
        <v>29.95</v>
      </c>
      <c r="N128" s="45">
        <v>44037</v>
      </c>
    </row>
    <row r="129" spans="1:14" x14ac:dyDescent="0.25">
      <c r="B129" s="42" t="s">
        <v>63213</v>
      </c>
      <c r="C129" s="42"/>
      <c r="D129" s="42" t="s">
        <v>22425</v>
      </c>
      <c r="E129" s="43" t="s">
        <v>22426</v>
      </c>
      <c r="F129" s="44" t="s">
        <v>7196</v>
      </c>
      <c r="G129" s="44" t="s">
        <v>11</v>
      </c>
      <c r="H129" s="44" t="s">
        <v>12</v>
      </c>
      <c r="I129" s="42" t="s">
        <v>22427</v>
      </c>
      <c r="J129" s="42">
        <v>8059175213274</v>
      </c>
      <c r="L129" s="47">
        <v>29.95</v>
      </c>
      <c r="M129" s="47">
        <v>29.95</v>
      </c>
      <c r="N129" s="45">
        <v>44037</v>
      </c>
    </row>
    <row r="130" spans="1:14" x14ac:dyDescent="0.25">
      <c r="B130" s="42" t="s">
        <v>63210</v>
      </c>
      <c r="C130" s="42"/>
      <c r="D130" s="42" t="s">
        <v>22422</v>
      </c>
      <c r="E130" s="43" t="s">
        <v>22423</v>
      </c>
      <c r="F130" s="44" t="s">
        <v>7196</v>
      </c>
      <c r="G130" s="44" t="s">
        <v>11</v>
      </c>
      <c r="H130" s="44" t="s">
        <v>12</v>
      </c>
      <c r="I130" s="42" t="s">
        <v>22424</v>
      </c>
      <c r="J130" s="42">
        <v>8059175213243</v>
      </c>
      <c r="L130" s="47">
        <v>29.95</v>
      </c>
      <c r="M130" s="47">
        <v>29.95</v>
      </c>
      <c r="N130" s="45">
        <v>44037</v>
      </c>
    </row>
    <row r="131" spans="1:14" x14ac:dyDescent="0.25">
      <c r="B131" s="42" t="s">
        <v>63211</v>
      </c>
      <c r="C131" s="42"/>
      <c r="D131" s="42" t="s">
        <v>22419</v>
      </c>
      <c r="E131" s="43" t="s">
        <v>22420</v>
      </c>
      <c r="F131" s="44" t="s">
        <v>7196</v>
      </c>
      <c r="G131" s="44" t="s">
        <v>11</v>
      </c>
      <c r="H131" s="44" t="s">
        <v>12</v>
      </c>
      <c r="I131" s="42" t="s">
        <v>22421</v>
      </c>
      <c r="J131" s="42">
        <v>8059175213250</v>
      </c>
      <c r="L131" s="47">
        <v>29.95</v>
      </c>
      <c r="M131" s="47">
        <v>29.95</v>
      </c>
      <c r="N131" s="45">
        <v>44037</v>
      </c>
    </row>
    <row r="132" spans="1:14" x14ac:dyDescent="0.25">
      <c r="B132" s="42" t="s">
        <v>63212</v>
      </c>
      <c r="C132" s="42"/>
      <c r="D132" s="42" t="s">
        <v>22416</v>
      </c>
      <c r="E132" s="43" t="s">
        <v>22417</v>
      </c>
      <c r="F132" s="44" t="s">
        <v>7196</v>
      </c>
      <c r="G132" s="44" t="s">
        <v>11</v>
      </c>
      <c r="H132" s="44" t="s">
        <v>12</v>
      </c>
      <c r="I132" s="42" t="s">
        <v>22418</v>
      </c>
      <c r="J132" s="42">
        <v>8059175213267</v>
      </c>
      <c r="L132" s="47">
        <v>29.95</v>
      </c>
      <c r="M132" s="47">
        <v>29.95</v>
      </c>
      <c r="N132" s="45">
        <v>44037</v>
      </c>
    </row>
    <row r="133" spans="1:14" x14ac:dyDescent="0.25">
      <c r="A133" s="32" t="s">
        <v>57109</v>
      </c>
      <c r="B133" s="42"/>
      <c r="C133" s="42"/>
      <c r="D133" s="32" t="s">
        <v>55092</v>
      </c>
      <c r="E133" s="32" t="s">
        <v>55937</v>
      </c>
      <c r="F133" s="44" t="s">
        <v>7196</v>
      </c>
      <c r="G133" s="44" t="s">
        <v>11</v>
      </c>
      <c r="H133" s="44" t="s">
        <v>12</v>
      </c>
      <c r="I133" s="32" t="s">
        <v>55515</v>
      </c>
      <c r="J133" s="55">
        <v>8059347178509</v>
      </c>
      <c r="L133" s="47">
        <v>34.950000000000003</v>
      </c>
      <c r="M133" s="47">
        <v>34.950000000000003</v>
      </c>
      <c r="N133" s="45">
        <v>45131</v>
      </c>
    </row>
    <row r="134" spans="1:14" x14ac:dyDescent="0.25">
      <c r="A134" s="32" t="s">
        <v>57104</v>
      </c>
      <c r="B134" s="42"/>
      <c r="C134" s="42"/>
      <c r="D134" s="32" t="s">
        <v>55097</v>
      </c>
      <c r="E134" s="32" t="s">
        <v>55942</v>
      </c>
      <c r="F134" s="44" t="s">
        <v>7196</v>
      </c>
      <c r="G134" s="44" t="s">
        <v>11</v>
      </c>
      <c r="H134" s="44" t="s">
        <v>12</v>
      </c>
      <c r="I134" s="32" t="s">
        <v>55520</v>
      </c>
      <c r="J134" s="55">
        <v>8059347178455</v>
      </c>
      <c r="L134" s="47">
        <v>34.950000000000003</v>
      </c>
      <c r="M134" s="47">
        <v>34.950000000000003</v>
      </c>
      <c r="N134" s="45">
        <v>45131</v>
      </c>
    </row>
    <row r="135" spans="1:14" x14ac:dyDescent="0.25">
      <c r="A135" s="32" t="s">
        <v>57108</v>
      </c>
      <c r="B135" s="42"/>
      <c r="C135" s="42"/>
      <c r="D135" s="32" t="s">
        <v>55093</v>
      </c>
      <c r="E135" s="32" t="s">
        <v>55938</v>
      </c>
      <c r="F135" s="44" t="s">
        <v>7196</v>
      </c>
      <c r="G135" s="44" t="s">
        <v>11</v>
      </c>
      <c r="H135" s="44" t="s">
        <v>12</v>
      </c>
      <c r="I135" s="32" t="s">
        <v>55516</v>
      </c>
      <c r="J135" s="55">
        <v>8059347178493</v>
      </c>
      <c r="L135" s="47">
        <v>34.950000000000003</v>
      </c>
      <c r="M135" s="47">
        <v>34.950000000000003</v>
      </c>
      <c r="N135" s="45">
        <v>45131</v>
      </c>
    </row>
    <row r="136" spans="1:14" x14ac:dyDescent="0.25">
      <c r="A136" s="32" t="s">
        <v>57105</v>
      </c>
      <c r="B136" s="42"/>
      <c r="C136" s="42"/>
      <c r="D136" s="32" t="s">
        <v>55096</v>
      </c>
      <c r="E136" s="32" t="s">
        <v>55941</v>
      </c>
      <c r="F136" s="44" t="s">
        <v>7196</v>
      </c>
      <c r="G136" s="44" t="s">
        <v>11</v>
      </c>
      <c r="H136" s="44" t="s">
        <v>12</v>
      </c>
      <c r="I136" s="32" t="s">
        <v>55519</v>
      </c>
      <c r="J136" s="55">
        <v>8059347178462</v>
      </c>
      <c r="L136" s="47">
        <v>34.950000000000003</v>
      </c>
      <c r="M136" s="47">
        <v>34.950000000000003</v>
      </c>
      <c r="N136" s="45">
        <v>45131</v>
      </c>
    </row>
    <row r="137" spans="1:14" x14ac:dyDescent="0.25">
      <c r="A137" s="32" t="s">
        <v>57106</v>
      </c>
      <c r="B137" s="42"/>
      <c r="C137" s="42"/>
      <c r="D137" s="32" t="s">
        <v>55095</v>
      </c>
      <c r="E137" s="32" t="s">
        <v>55940</v>
      </c>
      <c r="F137" s="44" t="s">
        <v>7196</v>
      </c>
      <c r="G137" s="44" t="s">
        <v>11</v>
      </c>
      <c r="H137" s="44" t="s">
        <v>12</v>
      </c>
      <c r="I137" s="32" t="s">
        <v>55518</v>
      </c>
      <c r="J137" s="55">
        <v>8059347178479</v>
      </c>
      <c r="L137" s="47">
        <v>34.950000000000003</v>
      </c>
      <c r="M137" s="47">
        <v>34.950000000000003</v>
      </c>
      <c r="N137" s="45">
        <v>45131</v>
      </c>
    </row>
    <row r="138" spans="1:14" x14ac:dyDescent="0.25">
      <c r="A138" s="32" t="s">
        <v>57107</v>
      </c>
      <c r="B138" s="42"/>
      <c r="C138" s="42"/>
      <c r="D138" s="32" t="s">
        <v>55094</v>
      </c>
      <c r="E138" s="32" t="s">
        <v>55939</v>
      </c>
      <c r="F138" s="44" t="s">
        <v>7196</v>
      </c>
      <c r="G138" s="44" t="s">
        <v>11</v>
      </c>
      <c r="H138" s="44" t="s">
        <v>12</v>
      </c>
      <c r="I138" s="32" t="s">
        <v>55517</v>
      </c>
      <c r="J138" s="55">
        <v>8059347178486</v>
      </c>
      <c r="L138" s="47">
        <v>34.950000000000003</v>
      </c>
      <c r="M138" s="47">
        <v>34.950000000000003</v>
      </c>
      <c r="N138" s="45">
        <v>45131</v>
      </c>
    </row>
    <row r="139" spans="1:14" x14ac:dyDescent="0.25">
      <c r="B139" s="42" t="s">
        <v>63208</v>
      </c>
      <c r="C139" s="42"/>
      <c r="D139" s="42" t="s">
        <v>22414</v>
      </c>
      <c r="E139" s="43" t="s">
        <v>62924</v>
      </c>
      <c r="F139" s="44" t="s">
        <v>7196</v>
      </c>
      <c r="G139" s="44" t="s">
        <v>11</v>
      </c>
      <c r="H139" s="44" t="s">
        <v>12</v>
      </c>
      <c r="I139" s="42" t="s">
        <v>22415</v>
      </c>
      <c r="J139" s="42">
        <v>8059175213229</v>
      </c>
      <c r="L139" s="47">
        <v>29.95</v>
      </c>
      <c r="M139" s="47">
        <v>29.95</v>
      </c>
      <c r="N139" s="45">
        <v>44037</v>
      </c>
    </row>
    <row r="140" spans="1:14" x14ac:dyDescent="0.25">
      <c r="B140" s="42" t="s">
        <v>63203</v>
      </c>
      <c r="C140" s="42"/>
      <c r="D140" s="42" t="s">
        <v>22412</v>
      </c>
      <c r="E140" s="43" t="s">
        <v>62923</v>
      </c>
      <c r="F140" s="44" t="s">
        <v>7196</v>
      </c>
      <c r="G140" s="44" t="s">
        <v>11</v>
      </c>
      <c r="H140" s="44" t="s">
        <v>12</v>
      </c>
      <c r="I140" s="42" t="s">
        <v>22413</v>
      </c>
      <c r="J140" s="42">
        <v>8059175213175</v>
      </c>
      <c r="L140" s="47">
        <v>29.95</v>
      </c>
      <c r="M140" s="47">
        <v>29.95</v>
      </c>
      <c r="N140" s="45">
        <v>44037</v>
      </c>
    </row>
    <row r="141" spans="1:14" x14ac:dyDescent="0.25">
      <c r="B141" s="42" t="s">
        <v>63207</v>
      </c>
      <c r="C141" s="42"/>
      <c r="D141" s="42" t="s">
        <v>22410</v>
      </c>
      <c r="E141" s="43" t="s">
        <v>62922</v>
      </c>
      <c r="F141" s="44" t="s">
        <v>7196</v>
      </c>
      <c r="G141" s="44" t="s">
        <v>11</v>
      </c>
      <c r="H141" s="44" t="s">
        <v>12</v>
      </c>
      <c r="I141" s="42" t="s">
        <v>22411</v>
      </c>
      <c r="J141" s="42">
        <v>8059175213212</v>
      </c>
      <c r="L141" s="47">
        <v>29.95</v>
      </c>
      <c r="M141" s="47">
        <v>29.95</v>
      </c>
      <c r="N141" s="45">
        <v>44037</v>
      </c>
    </row>
    <row r="142" spans="1:14" x14ac:dyDescent="0.25">
      <c r="B142" s="42" t="s">
        <v>63204</v>
      </c>
      <c r="C142" s="42"/>
      <c r="D142" s="42" t="s">
        <v>22408</v>
      </c>
      <c r="E142" s="43" t="s">
        <v>62921</v>
      </c>
      <c r="F142" s="44" t="s">
        <v>7196</v>
      </c>
      <c r="G142" s="44" t="s">
        <v>11</v>
      </c>
      <c r="H142" s="44" t="s">
        <v>12</v>
      </c>
      <c r="I142" s="42" t="s">
        <v>22409</v>
      </c>
      <c r="J142" s="42">
        <v>8059175213182</v>
      </c>
      <c r="L142" s="47">
        <v>29.95</v>
      </c>
      <c r="M142" s="47">
        <v>29.95</v>
      </c>
      <c r="N142" s="45">
        <v>44037</v>
      </c>
    </row>
    <row r="143" spans="1:14" x14ac:dyDescent="0.25">
      <c r="B143" s="42" t="s">
        <v>63205</v>
      </c>
      <c r="C143" s="42"/>
      <c r="D143" s="42" t="s">
        <v>22406</v>
      </c>
      <c r="E143" s="43" t="s">
        <v>62920</v>
      </c>
      <c r="F143" s="44" t="s">
        <v>7196</v>
      </c>
      <c r="G143" s="44" t="s">
        <v>11</v>
      </c>
      <c r="H143" s="44" t="s">
        <v>12</v>
      </c>
      <c r="I143" s="42" t="s">
        <v>22407</v>
      </c>
      <c r="J143" s="42">
        <v>8059175213199</v>
      </c>
      <c r="L143" s="47">
        <v>29.95</v>
      </c>
      <c r="M143" s="47">
        <v>29.95</v>
      </c>
      <c r="N143" s="45">
        <v>44037</v>
      </c>
    </row>
    <row r="144" spans="1:14" x14ac:dyDescent="0.25">
      <c r="B144" s="42" t="s">
        <v>63206</v>
      </c>
      <c r="C144" s="42"/>
      <c r="D144" s="42" t="s">
        <v>22404</v>
      </c>
      <c r="E144" s="43" t="s">
        <v>62919</v>
      </c>
      <c r="F144" s="44" t="s">
        <v>7196</v>
      </c>
      <c r="G144" s="44" t="s">
        <v>11</v>
      </c>
      <c r="H144" s="44" t="s">
        <v>12</v>
      </c>
      <c r="I144" s="42" t="s">
        <v>22405</v>
      </c>
      <c r="J144" s="42">
        <v>8059175213205</v>
      </c>
      <c r="L144" s="47">
        <v>29.95</v>
      </c>
      <c r="M144" s="47">
        <v>29.95</v>
      </c>
      <c r="N144" s="45">
        <v>44037</v>
      </c>
    </row>
    <row r="145" spans="1:14" x14ac:dyDescent="0.25">
      <c r="A145" s="32" t="s">
        <v>57103</v>
      </c>
      <c r="B145" s="42"/>
      <c r="C145" s="42"/>
      <c r="D145" s="32" t="s">
        <v>55098</v>
      </c>
      <c r="E145" s="32" t="s">
        <v>55943</v>
      </c>
      <c r="F145" s="44" t="s">
        <v>7196</v>
      </c>
      <c r="G145" s="44" t="s">
        <v>11</v>
      </c>
      <c r="H145" s="44" t="s">
        <v>12</v>
      </c>
      <c r="I145" s="32" t="s">
        <v>55521</v>
      </c>
      <c r="J145" s="55">
        <v>8059347178448</v>
      </c>
      <c r="L145" s="47">
        <v>39.950000000000003</v>
      </c>
      <c r="M145" s="47">
        <v>39.950000000000003</v>
      </c>
      <c r="N145" s="45">
        <v>45131</v>
      </c>
    </row>
    <row r="146" spans="1:14" x14ac:dyDescent="0.25">
      <c r="A146" s="32" t="s">
        <v>57098</v>
      </c>
      <c r="B146" s="42"/>
      <c r="C146" s="42"/>
      <c r="D146" s="32" t="s">
        <v>55103</v>
      </c>
      <c r="E146" s="32" t="s">
        <v>55948</v>
      </c>
      <c r="F146" s="44" t="s">
        <v>7196</v>
      </c>
      <c r="G146" s="44" t="s">
        <v>11</v>
      </c>
      <c r="H146" s="44" t="s">
        <v>12</v>
      </c>
      <c r="I146" s="32" t="s">
        <v>55526</v>
      </c>
      <c r="J146" s="55">
        <v>8059347178394</v>
      </c>
      <c r="L146" s="47">
        <v>39.950000000000003</v>
      </c>
      <c r="M146" s="47">
        <v>39.950000000000003</v>
      </c>
      <c r="N146" s="45">
        <v>45131</v>
      </c>
    </row>
    <row r="147" spans="1:14" x14ac:dyDescent="0.25">
      <c r="A147" s="32" t="s">
        <v>57102</v>
      </c>
      <c r="B147" s="42"/>
      <c r="C147" s="42"/>
      <c r="D147" s="32" t="s">
        <v>55099</v>
      </c>
      <c r="E147" s="32" t="s">
        <v>55944</v>
      </c>
      <c r="F147" s="44" t="s">
        <v>7196</v>
      </c>
      <c r="G147" s="44" t="s">
        <v>11</v>
      </c>
      <c r="H147" s="44" t="s">
        <v>12</v>
      </c>
      <c r="I147" s="32" t="s">
        <v>55522</v>
      </c>
      <c r="J147" s="55">
        <v>8059347178431</v>
      </c>
      <c r="L147" s="47">
        <v>39.950000000000003</v>
      </c>
      <c r="M147" s="47">
        <v>39.950000000000003</v>
      </c>
      <c r="N147" s="45">
        <v>45131</v>
      </c>
    </row>
    <row r="148" spans="1:14" x14ac:dyDescent="0.25">
      <c r="A148" s="32" t="s">
        <v>57099</v>
      </c>
      <c r="B148" s="42"/>
      <c r="C148" s="42"/>
      <c r="D148" s="32" t="s">
        <v>55102</v>
      </c>
      <c r="E148" s="32" t="s">
        <v>55947</v>
      </c>
      <c r="F148" s="44" t="s">
        <v>7196</v>
      </c>
      <c r="G148" s="44" t="s">
        <v>11</v>
      </c>
      <c r="H148" s="44" t="s">
        <v>12</v>
      </c>
      <c r="I148" s="32" t="s">
        <v>55525</v>
      </c>
      <c r="J148" s="55">
        <v>8059347178400</v>
      </c>
      <c r="L148" s="47">
        <v>39.950000000000003</v>
      </c>
      <c r="M148" s="47">
        <v>39.950000000000003</v>
      </c>
      <c r="N148" s="45">
        <v>45131</v>
      </c>
    </row>
    <row r="149" spans="1:14" x14ac:dyDescent="0.25">
      <c r="A149" s="32" t="s">
        <v>57100</v>
      </c>
      <c r="B149" s="42"/>
      <c r="C149" s="42"/>
      <c r="D149" s="32" t="s">
        <v>55101</v>
      </c>
      <c r="E149" s="32" t="s">
        <v>55946</v>
      </c>
      <c r="F149" s="44" t="s">
        <v>7196</v>
      </c>
      <c r="G149" s="44" t="s">
        <v>11</v>
      </c>
      <c r="H149" s="44" t="s">
        <v>12</v>
      </c>
      <c r="I149" s="32" t="s">
        <v>55524</v>
      </c>
      <c r="J149" s="55">
        <v>8059347178417</v>
      </c>
      <c r="L149" s="47">
        <v>39.950000000000003</v>
      </c>
      <c r="M149" s="47">
        <v>39.950000000000003</v>
      </c>
      <c r="N149" s="45">
        <v>45131</v>
      </c>
    </row>
    <row r="150" spans="1:14" x14ac:dyDescent="0.25">
      <c r="A150" s="32" t="s">
        <v>57101</v>
      </c>
      <c r="B150" s="42"/>
      <c r="C150" s="42"/>
      <c r="D150" s="32" t="s">
        <v>55100</v>
      </c>
      <c r="E150" s="32" t="s">
        <v>55945</v>
      </c>
      <c r="F150" s="44" t="s">
        <v>7196</v>
      </c>
      <c r="G150" s="44" t="s">
        <v>11</v>
      </c>
      <c r="H150" s="44" t="s">
        <v>12</v>
      </c>
      <c r="I150" s="32" t="s">
        <v>55523</v>
      </c>
      <c r="J150" s="55">
        <v>8059347178424</v>
      </c>
      <c r="L150" s="47">
        <v>39.950000000000003</v>
      </c>
      <c r="M150" s="47">
        <v>39.950000000000003</v>
      </c>
      <c r="N150" s="45">
        <v>45131</v>
      </c>
    </row>
    <row r="151" spans="1:14" x14ac:dyDescent="0.25">
      <c r="B151" s="42" t="s">
        <v>63220</v>
      </c>
      <c r="C151" s="42"/>
      <c r="D151" s="42" t="s">
        <v>22402</v>
      </c>
      <c r="E151" s="43" t="s">
        <v>62918</v>
      </c>
      <c r="F151" s="44" t="s">
        <v>7196</v>
      </c>
      <c r="G151" s="44" t="s">
        <v>11</v>
      </c>
      <c r="H151" s="44" t="s">
        <v>12</v>
      </c>
      <c r="I151" s="42" t="s">
        <v>22403</v>
      </c>
      <c r="J151" s="42">
        <v>8059175213168</v>
      </c>
      <c r="L151" s="47">
        <v>29.95</v>
      </c>
      <c r="M151" s="47">
        <v>29.95</v>
      </c>
      <c r="N151" s="45">
        <v>44037</v>
      </c>
    </row>
    <row r="152" spans="1:14" x14ac:dyDescent="0.25">
      <c r="B152" s="42" t="s">
        <v>63215</v>
      </c>
      <c r="C152" s="42"/>
      <c r="D152" s="42" t="s">
        <v>22400</v>
      </c>
      <c r="E152" s="43" t="s">
        <v>62917</v>
      </c>
      <c r="F152" s="44" t="s">
        <v>7196</v>
      </c>
      <c r="G152" s="44" t="s">
        <v>11</v>
      </c>
      <c r="H152" s="44" t="s">
        <v>12</v>
      </c>
      <c r="I152" s="42" t="s">
        <v>22401</v>
      </c>
      <c r="J152" s="42">
        <v>8059175213113</v>
      </c>
      <c r="L152" s="47">
        <v>29.95</v>
      </c>
      <c r="M152" s="47">
        <v>29.95</v>
      </c>
      <c r="N152" s="45">
        <v>44037</v>
      </c>
    </row>
    <row r="153" spans="1:14" x14ac:dyDescent="0.25">
      <c r="B153" s="42" t="s">
        <v>63219</v>
      </c>
      <c r="C153" s="42"/>
      <c r="D153" s="42" t="s">
        <v>22398</v>
      </c>
      <c r="E153" s="43" t="s">
        <v>62916</v>
      </c>
      <c r="F153" s="44" t="s">
        <v>7196</v>
      </c>
      <c r="G153" s="44" t="s">
        <v>11</v>
      </c>
      <c r="H153" s="44" t="s">
        <v>12</v>
      </c>
      <c r="I153" s="42" t="s">
        <v>22399</v>
      </c>
      <c r="J153" s="42">
        <v>8059175213151</v>
      </c>
      <c r="L153" s="47">
        <v>29.95</v>
      </c>
      <c r="M153" s="47">
        <v>29.95</v>
      </c>
      <c r="N153" s="45">
        <v>44037</v>
      </c>
    </row>
    <row r="154" spans="1:14" x14ac:dyDescent="0.25">
      <c r="B154" s="42" t="s">
        <v>63216</v>
      </c>
      <c r="C154" s="42"/>
      <c r="D154" s="42" t="s">
        <v>22396</v>
      </c>
      <c r="E154" s="43" t="s">
        <v>62915</v>
      </c>
      <c r="F154" s="44" t="s">
        <v>7196</v>
      </c>
      <c r="G154" s="44" t="s">
        <v>11</v>
      </c>
      <c r="H154" s="44" t="s">
        <v>12</v>
      </c>
      <c r="I154" s="42" t="s">
        <v>22397</v>
      </c>
      <c r="J154" s="42">
        <v>8059175213120</v>
      </c>
      <c r="L154" s="47">
        <v>29.95</v>
      </c>
      <c r="M154" s="47">
        <v>29.95</v>
      </c>
      <c r="N154" s="45">
        <v>44037</v>
      </c>
    </row>
    <row r="155" spans="1:14" x14ac:dyDescent="0.25">
      <c r="B155" s="42" t="s">
        <v>63217</v>
      </c>
      <c r="C155" s="42"/>
      <c r="D155" s="42" t="s">
        <v>22394</v>
      </c>
      <c r="E155" s="43" t="s">
        <v>62914</v>
      </c>
      <c r="F155" s="44" t="s">
        <v>7196</v>
      </c>
      <c r="G155" s="44" t="s">
        <v>11</v>
      </c>
      <c r="H155" s="44" t="s">
        <v>12</v>
      </c>
      <c r="I155" s="42" t="s">
        <v>22395</v>
      </c>
      <c r="J155" s="42">
        <v>8059175213137</v>
      </c>
      <c r="L155" s="47">
        <v>29.95</v>
      </c>
      <c r="M155" s="47">
        <v>29.95</v>
      </c>
      <c r="N155" s="45">
        <v>44037</v>
      </c>
    </row>
    <row r="156" spans="1:14" x14ac:dyDescent="0.25">
      <c r="B156" s="42" t="s">
        <v>63218</v>
      </c>
      <c r="C156" s="42"/>
      <c r="D156" s="42" t="s">
        <v>22392</v>
      </c>
      <c r="E156" s="43" t="s">
        <v>62913</v>
      </c>
      <c r="F156" s="44" t="s">
        <v>7196</v>
      </c>
      <c r="G156" s="44" t="s">
        <v>11</v>
      </c>
      <c r="H156" s="44" t="s">
        <v>12</v>
      </c>
      <c r="I156" s="42" t="s">
        <v>22393</v>
      </c>
      <c r="J156" s="42">
        <v>8059175213144</v>
      </c>
      <c r="L156" s="47">
        <v>29.95</v>
      </c>
      <c r="M156" s="47">
        <v>29.95</v>
      </c>
      <c r="N156" s="45">
        <v>44037</v>
      </c>
    </row>
    <row r="157" spans="1:14" x14ac:dyDescent="0.25">
      <c r="B157" s="55" t="s">
        <v>70731</v>
      </c>
      <c r="E157" s="44" t="s">
        <v>70790</v>
      </c>
      <c r="F157" s="44" t="s">
        <v>7196</v>
      </c>
      <c r="G157" s="44" t="s">
        <v>11</v>
      </c>
      <c r="H157" s="44" t="s">
        <v>12</v>
      </c>
      <c r="I157" s="55" t="s">
        <v>70821</v>
      </c>
      <c r="J157" s="55">
        <v>8059347380759</v>
      </c>
      <c r="L157" s="46">
        <v>22.95</v>
      </c>
      <c r="M157" s="46">
        <v>22.95</v>
      </c>
      <c r="N157" s="45">
        <v>45321</v>
      </c>
    </row>
    <row r="158" spans="1:14" x14ac:dyDescent="0.25">
      <c r="B158" s="55" t="s">
        <v>70730</v>
      </c>
      <c r="E158" s="44" t="s">
        <v>70791</v>
      </c>
      <c r="F158" s="44" t="s">
        <v>7196</v>
      </c>
      <c r="G158" s="44" t="s">
        <v>11</v>
      </c>
      <c r="H158" s="44" t="s">
        <v>12</v>
      </c>
      <c r="I158" s="55" t="s">
        <v>70820</v>
      </c>
      <c r="J158" s="55">
        <v>8059347380735</v>
      </c>
      <c r="L158" s="46">
        <v>22.95</v>
      </c>
      <c r="M158" s="46">
        <v>22.95</v>
      </c>
      <c r="N158" s="45">
        <v>45321</v>
      </c>
    </row>
    <row r="159" spans="1:14" x14ac:dyDescent="0.25">
      <c r="B159" s="55" t="s">
        <v>70729</v>
      </c>
      <c r="E159" s="44" t="s">
        <v>70792</v>
      </c>
      <c r="F159" s="44" t="s">
        <v>7196</v>
      </c>
      <c r="G159" s="44" t="s">
        <v>11</v>
      </c>
      <c r="H159" s="44" t="s">
        <v>12</v>
      </c>
      <c r="I159" s="55" t="s">
        <v>70819</v>
      </c>
      <c r="J159" s="55">
        <v>8059347380728</v>
      </c>
      <c r="L159" s="46">
        <v>22.95</v>
      </c>
      <c r="M159" s="46">
        <v>22.95</v>
      </c>
      <c r="N159" s="45">
        <v>45321</v>
      </c>
    </row>
    <row r="160" spans="1:14" x14ac:dyDescent="0.25">
      <c r="B160" s="55" t="s">
        <v>70728</v>
      </c>
      <c r="E160" s="44" t="s">
        <v>70793</v>
      </c>
      <c r="F160" s="44" t="s">
        <v>7196</v>
      </c>
      <c r="G160" s="44" t="s">
        <v>11</v>
      </c>
      <c r="H160" s="44" t="s">
        <v>12</v>
      </c>
      <c r="I160" s="55" t="s">
        <v>70818</v>
      </c>
      <c r="J160" s="55">
        <v>8059347380704</v>
      </c>
      <c r="L160" s="46">
        <v>22.95</v>
      </c>
      <c r="M160" s="46">
        <v>22.95</v>
      </c>
      <c r="N160" s="45">
        <v>45321</v>
      </c>
    </row>
    <row r="161" spans="2:14" x14ac:dyDescent="0.25">
      <c r="B161" s="55" t="s">
        <v>70727</v>
      </c>
      <c r="E161" s="44" t="s">
        <v>70789</v>
      </c>
      <c r="F161" s="44" t="s">
        <v>7196</v>
      </c>
      <c r="G161" s="44" t="s">
        <v>11</v>
      </c>
      <c r="H161" s="44" t="s">
        <v>12</v>
      </c>
      <c r="I161" s="55" t="s">
        <v>70817</v>
      </c>
      <c r="J161" s="55">
        <v>8059347380698</v>
      </c>
      <c r="L161" s="46">
        <v>199.95</v>
      </c>
      <c r="M161" s="46">
        <v>199.95</v>
      </c>
      <c r="N161" s="45">
        <v>45321</v>
      </c>
    </row>
    <row r="162" spans="2:14" x14ac:dyDescent="0.25">
      <c r="B162" s="55" t="s">
        <v>70726</v>
      </c>
      <c r="E162" s="44" t="s">
        <v>70788</v>
      </c>
      <c r="F162" s="44" t="s">
        <v>7196</v>
      </c>
      <c r="G162" s="44" t="s">
        <v>11</v>
      </c>
      <c r="H162" s="44" t="s">
        <v>12</v>
      </c>
      <c r="I162" s="55" t="s">
        <v>70816</v>
      </c>
      <c r="J162" s="55">
        <v>8059347380681</v>
      </c>
      <c r="L162" s="46">
        <v>99.95</v>
      </c>
      <c r="M162" s="46">
        <v>99.95</v>
      </c>
      <c r="N162" s="45">
        <v>45321</v>
      </c>
    </row>
    <row r="163" spans="2:14" x14ac:dyDescent="0.25">
      <c r="B163" s="55" t="s">
        <v>70725</v>
      </c>
      <c r="E163" s="44" t="s">
        <v>70787</v>
      </c>
      <c r="F163" s="44" t="s">
        <v>7196</v>
      </c>
      <c r="G163" s="44" t="s">
        <v>11</v>
      </c>
      <c r="H163" s="44" t="s">
        <v>12</v>
      </c>
      <c r="I163" s="55" t="s">
        <v>70815</v>
      </c>
      <c r="J163" s="55">
        <v>8059347380674</v>
      </c>
      <c r="L163" s="46">
        <v>99.95</v>
      </c>
      <c r="M163" s="46">
        <v>99.95</v>
      </c>
      <c r="N163" s="45">
        <v>45321</v>
      </c>
    </row>
    <row r="164" spans="2:14" x14ac:dyDescent="0.25">
      <c r="B164" s="55" t="s">
        <v>70724</v>
      </c>
      <c r="E164" s="44" t="s">
        <v>70786</v>
      </c>
      <c r="F164" s="44" t="s">
        <v>7196</v>
      </c>
      <c r="G164" s="44" t="s">
        <v>11</v>
      </c>
      <c r="H164" s="44" t="s">
        <v>12</v>
      </c>
      <c r="I164" s="55" t="s">
        <v>70814</v>
      </c>
      <c r="J164" s="55">
        <v>8059347380667</v>
      </c>
      <c r="L164" s="46">
        <v>99.95</v>
      </c>
      <c r="M164" s="46">
        <v>99.95</v>
      </c>
      <c r="N164" s="45">
        <v>45321</v>
      </c>
    </row>
    <row r="165" spans="2:14" x14ac:dyDescent="0.25">
      <c r="B165" s="55" t="s">
        <v>70723</v>
      </c>
      <c r="E165" s="44" t="s">
        <v>70785</v>
      </c>
      <c r="F165" s="44" t="s">
        <v>7196</v>
      </c>
      <c r="G165" s="44" t="s">
        <v>11</v>
      </c>
      <c r="H165" s="44" t="s">
        <v>12</v>
      </c>
      <c r="I165" s="55" t="s">
        <v>70813</v>
      </c>
      <c r="J165" s="55">
        <v>8059347380650</v>
      </c>
      <c r="L165" s="46">
        <v>14.95</v>
      </c>
      <c r="M165" s="46">
        <v>14.95</v>
      </c>
      <c r="N165" s="45">
        <v>45321</v>
      </c>
    </row>
    <row r="166" spans="2:14" x14ac:dyDescent="0.25">
      <c r="B166" s="55" t="s">
        <v>70722</v>
      </c>
      <c r="E166" s="44" t="s">
        <v>70784</v>
      </c>
      <c r="F166" s="44" t="s">
        <v>7196</v>
      </c>
      <c r="G166" s="44" t="s">
        <v>11</v>
      </c>
      <c r="H166" s="44" t="s">
        <v>12</v>
      </c>
      <c r="I166" s="55" t="s">
        <v>70812</v>
      </c>
      <c r="J166" s="55">
        <v>8059347380643</v>
      </c>
      <c r="L166" s="46">
        <v>69.95</v>
      </c>
      <c r="M166" s="46">
        <v>69.95</v>
      </c>
      <c r="N166" s="45">
        <v>45321</v>
      </c>
    </row>
    <row r="167" spans="2:14" x14ac:dyDescent="0.25">
      <c r="B167" s="55" t="s">
        <v>70721</v>
      </c>
      <c r="E167" s="44" t="s">
        <v>70783</v>
      </c>
      <c r="F167" s="44" t="s">
        <v>7196</v>
      </c>
      <c r="G167" s="44" t="s">
        <v>11</v>
      </c>
      <c r="H167" s="44" t="s">
        <v>12</v>
      </c>
      <c r="I167" s="55" t="s">
        <v>70811</v>
      </c>
      <c r="J167" s="55">
        <v>8059347380636</v>
      </c>
      <c r="L167" s="46">
        <v>4.95</v>
      </c>
      <c r="M167" s="46">
        <v>4.95</v>
      </c>
      <c r="N167" s="45">
        <v>45321</v>
      </c>
    </row>
    <row r="168" spans="2:14" x14ac:dyDescent="0.25">
      <c r="B168" s="55" t="s">
        <v>70720</v>
      </c>
      <c r="E168" s="44" t="s">
        <v>70782</v>
      </c>
      <c r="F168" s="44" t="s">
        <v>7196</v>
      </c>
      <c r="G168" s="44" t="s">
        <v>11</v>
      </c>
      <c r="H168" s="44" t="s">
        <v>12</v>
      </c>
      <c r="I168" s="55" t="s">
        <v>70809</v>
      </c>
      <c r="J168" s="55">
        <v>8059347360836</v>
      </c>
      <c r="L168" s="46">
        <v>24.95</v>
      </c>
      <c r="M168" s="46">
        <v>24.95</v>
      </c>
      <c r="N168" s="45">
        <v>45321</v>
      </c>
    </row>
    <row r="169" spans="2:14" x14ac:dyDescent="0.25">
      <c r="B169" s="55" t="s">
        <v>70719</v>
      </c>
      <c r="E169" s="44" t="s">
        <v>70781</v>
      </c>
      <c r="F169" s="44" t="s">
        <v>7196</v>
      </c>
      <c r="G169" s="44" t="s">
        <v>11</v>
      </c>
      <c r="H169" s="44" t="s">
        <v>12</v>
      </c>
      <c r="I169" s="55" t="s">
        <v>70810</v>
      </c>
      <c r="J169" s="55">
        <v>8059347380629</v>
      </c>
      <c r="L169" s="46">
        <v>22.95</v>
      </c>
      <c r="M169" s="46">
        <v>22.95</v>
      </c>
      <c r="N169" s="45">
        <v>45321</v>
      </c>
    </row>
    <row r="170" spans="2:14" x14ac:dyDescent="0.25">
      <c r="B170" s="55" t="s">
        <v>70718</v>
      </c>
      <c r="E170" s="44" t="s">
        <v>70780</v>
      </c>
      <c r="F170" s="44" t="s">
        <v>7196</v>
      </c>
      <c r="G170" s="44" t="s">
        <v>11</v>
      </c>
      <c r="H170" s="44" t="s">
        <v>12</v>
      </c>
      <c r="I170" s="55" t="s">
        <v>70808</v>
      </c>
      <c r="J170" s="55">
        <v>8059347380612</v>
      </c>
      <c r="L170" s="46">
        <v>22.95</v>
      </c>
      <c r="M170" s="46">
        <v>22.95</v>
      </c>
      <c r="N170" s="45">
        <v>45321</v>
      </c>
    </row>
    <row r="171" spans="2:14" x14ac:dyDescent="0.25">
      <c r="B171" s="55" t="s">
        <v>70717</v>
      </c>
      <c r="E171" s="44" t="s">
        <v>70779</v>
      </c>
      <c r="F171" s="44" t="s">
        <v>7196</v>
      </c>
      <c r="G171" s="44" t="s">
        <v>11</v>
      </c>
      <c r="H171" s="44" t="s">
        <v>12</v>
      </c>
      <c r="I171" s="55" t="s">
        <v>70807</v>
      </c>
      <c r="J171" s="55">
        <v>8059347380605</v>
      </c>
      <c r="L171" s="46">
        <v>22.95</v>
      </c>
      <c r="M171" s="46">
        <v>22.95</v>
      </c>
      <c r="N171" s="45">
        <v>45321</v>
      </c>
    </row>
    <row r="172" spans="2:14" x14ac:dyDescent="0.25">
      <c r="B172" s="55" t="s">
        <v>70716</v>
      </c>
      <c r="E172" s="44" t="s">
        <v>70778</v>
      </c>
      <c r="F172" s="44" t="s">
        <v>7196</v>
      </c>
      <c r="G172" s="44" t="s">
        <v>11</v>
      </c>
      <c r="H172" s="44" t="s">
        <v>12</v>
      </c>
      <c r="I172" s="55" t="s">
        <v>70805</v>
      </c>
      <c r="J172" s="55">
        <v>8059347380599</v>
      </c>
      <c r="L172" s="46">
        <v>22.95</v>
      </c>
      <c r="M172" s="46">
        <v>22.95</v>
      </c>
      <c r="N172" s="45">
        <v>45321</v>
      </c>
    </row>
    <row r="173" spans="2:14" x14ac:dyDescent="0.25">
      <c r="B173" s="55" t="s">
        <v>70715</v>
      </c>
      <c r="E173" s="44" t="s">
        <v>70777</v>
      </c>
      <c r="F173" s="44" t="s">
        <v>7196</v>
      </c>
      <c r="G173" s="44" t="s">
        <v>11</v>
      </c>
      <c r="H173" s="44" t="s">
        <v>12</v>
      </c>
      <c r="I173" s="55" t="s">
        <v>70806</v>
      </c>
      <c r="J173" s="55">
        <v>8059347360805</v>
      </c>
      <c r="L173" s="46">
        <v>22.95</v>
      </c>
      <c r="M173" s="46">
        <v>22.95</v>
      </c>
      <c r="N173" s="45">
        <v>45321</v>
      </c>
    </row>
    <row r="174" spans="2:14" x14ac:dyDescent="0.25">
      <c r="B174" s="55" t="s">
        <v>70714</v>
      </c>
      <c r="E174" s="44" t="s">
        <v>70776</v>
      </c>
      <c r="F174" s="44" t="s">
        <v>7196</v>
      </c>
      <c r="G174" s="44" t="s">
        <v>11</v>
      </c>
      <c r="H174" s="44" t="s">
        <v>12</v>
      </c>
      <c r="I174" s="55" t="s">
        <v>70804</v>
      </c>
      <c r="J174" s="55">
        <v>8059347380575</v>
      </c>
      <c r="L174" s="46">
        <v>22.95</v>
      </c>
      <c r="M174" s="46">
        <v>22.95</v>
      </c>
      <c r="N174" s="45">
        <v>45321</v>
      </c>
    </row>
    <row r="175" spans="2:14" x14ac:dyDescent="0.25">
      <c r="B175" s="55" t="s">
        <v>70713</v>
      </c>
      <c r="E175" s="44" t="s">
        <v>70775</v>
      </c>
      <c r="F175" s="44" t="s">
        <v>7196</v>
      </c>
      <c r="G175" s="44" t="s">
        <v>11</v>
      </c>
      <c r="H175" s="44" t="s">
        <v>12</v>
      </c>
      <c r="I175" s="55" t="s">
        <v>70803</v>
      </c>
      <c r="J175" s="55">
        <v>8059347360799</v>
      </c>
      <c r="L175" s="46">
        <v>22.95</v>
      </c>
      <c r="M175" s="46">
        <v>22.95</v>
      </c>
      <c r="N175" s="45">
        <v>45321</v>
      </c>
    </row>
    <row r="176" spans="2:14" x14ac:dyDescent="0.25">
      <c r="B176" s="55" t="s">
        <v>70712</v>
      </c>
      <c r="E176" s="44" t="s">
        <v>70774</v>
      </c>
      <c r="F176" s="44" t="s">
        <v>7196</v>
      </c>
      <c r="G176" s="44" t="s">
        <v>11</v>
      </c>
      <c r="H176" s="44" t="s">
        <v>12</v>
      </c>
      <c r="I176" s="55" t="s">
        <v>70802</v>
      </c>
      <c r="J176" s="55">
        <v>8059347380551</v>
      </c>
      <c r="L176" s="46">
        <v>22.95</v>
      </c>
      <c r="M176" s="46">
        <v>22.95</v>
      </c>
      <c r="N176" s="45">
        <v>45321</v>
      </c>
    </row>
    <row r="177" spans="2:14" x14ac:dyDescent="0.25">
      <c r="B177" s="55" t="s">
        <v>70711</v>
      </c>
      <c r="E177" s="44" t="s">
        <v>70773</v>
      </c>
      <c r="F177" s="44" t="s">
        <v>7196</v>
      </c>
      <c r="G177" s="44" t="s">
        <v>11</v>
      </c>
      <c r="H177" s="44" t="s">
        <v>12</v>
      </c>
      <c r="I177" s="55" t="s">
        <v>70801</v>
      </c>
      <c r="J177" s="55">
        <v>8059347380544</v>
      </c>
      <c r="L177" s="46">
        <v>22.95</v>
      </c>
      <c r="M177" s="46">
        <v>22.95</v>
      </c>
      <c r="N177" s="45">
        <v>45321</v>
      </c>
    </row>
    <row r="178" spans="2:14" x14ac:dyDescent="0.25">
      <c r="B178" s="55" t="s">
        <v>70710</v>
      </c>
      <c r="E178" s="44" t="s">
        <v>70772</v>
      </c>
      <c r="F178" s="44" t="s">
        <v>7196</v>
      </c>
      <c r="G178" s="44" t="s">
        <v>11</v>
      </c>
      <c r="H178" s="44" t="s">
        <v>12</v>
      </c>
      <c r="I178" s="55" t="s">
        <v>70800</v>
      </c>
      <c r="J178" s="55">
        <v>8059347360775</v>
      </c>
      <c r="L178" s="46">
        <v>22.95</v>
      </c>
      <c r="M178" s="46">
        <v>22.95</v>
      </c>
      <c r="N178" s="45">
        <v>45321</v>
      </c>
    </row>
    <row r="179" spans="2:14" x14ac:dyDescent="0.25">
      <c r="B179" s="55" t="s">
        <v>70709</v>
      </c>
      <c r="E179" s="44" t="s">
        <v>70771</v>
      </c>
      <c r="F179" s="44" t="s">
        <v>7196</v>
      </c>
      <c r="G179" s="44" t="s">
        <v>11</v>
      </c>
      <c r="H179" s="44" t="s">
        <v>12</v>
      </c>
      <c r="I179" s="55" t="s">
        <v>70799</v>
      </c>
      <c r="J179" s="55">
        <v>8059347360782</v>
      </c>
      <c r="L179" s="46">
        <v>4.95</v>
      </c>
      <c r="M179" s="46">
        <v>4.95</v>
      </c>
      <c r="N179" s="45">
        <v>45321</v>
      </c>
    </row>
    <row r="180" spans="2:14" x14ac:dyDescent="0.25">
      <c r="B180" s="55" t="s">
        <v>70708</v>
      </c>
      <c r="E180" s="44" t="s">
        <v>70744</v>
      </c>
      <c r="F180" s="44" t="s">
        <v>7196</v>
      </c>
      <c r="G180" s="44" t="s">
        <v>11</v>
      </c>
      <c r="H180" s="44" t="s">
        <v>12</v>
      </c>
      <c r="I180" s="55" t="s">
        <v>70757</v>
      </c>
      <c r="J180" s="55">
        <v>8059347384085</v>
      </c>
      <c r="L180" s="46">
        <v>29.95</v>
      </c>
      <c r="M180" s="46">
        <v>29.95</v>
      </c>
      <c r="N180" s="45">
        <v>45321</v>
      </c>
    </row>
    <row r="181" spans="2:14" x14ac:dyDescent="0.25">
      <c r="B181" s="55" t="s">
        <v>70707</v>
      </c>
      <c r="E181" s="44" t="s">
        <v>70770</v>
      </c>
      <c r="F181" s="44" t="s">
        <v>7196</v>
      </c>
      <c r="G181" s="44" t="s">
        <v>11</v>
      </c>
      <c r="H181" s="44" t="s">
        <v>12</v>
      </c>
      <c r="I181" s="55" t="s">
        <v>70798</v>
      </c>
      <c r="J181" s="55">
        <v>8059347368702</v>
      </c>
      <c r="L181" s="46">
        <v>54.95</v>
      </c>
      <c r="M181" s="46">
        <v>54.95</v>
      </c>
      <c r="N181" s="45">
        <v>45321</v>
      </c>
    </row>
    <row r="182" spans="2:14" x14ac:dyDescent="0.25">
      <c r="B182" s="55" t="s">
        <v>70706</v>
      </c>
      <c r="E182" s="44" t="s">
        <v>70769</v>
      </c>
      <c r="F182" s="44" t="s">
        <v>7196</v>
      </c>
      <c r="G182" s="44" t="s">
        <v>11</v>
      </c>
      <c r="H182" s="44" t="s">
        <v>12</v>
      </c>
      <c r="I182" s="55" t="s">
        <v>70797</v>
      </c>
      <c r="J182" s="55">
        <v>8059347380469</v>
      </c>
      <c r="L182" s="46">
        <v>79.95</v>
      </c>
      <c r="M182" s="46">
        <v>79.95</v>
      </c>
      <c r="N182" s="45">
        <v>45321</v>
      </c>
    </row>
    <row r="183" spans="2:14" x14ac:dyDescent="0.25">
      <c r="B183" s="55" t="s">
        <v>70705</v>
      </c>
      <c r="E183" s="44" t="s">
        <v>70768</v>
      </c>
      <c r="F183" s="44" t="s">
        <v>7196</v>
      </c>
      <c r="G183" s="44" t="s">
        <v>11</v>
      </c>
      <c r="H183" s="44" t="s">
        <v>12</v>
      </c>
      <c r="I183" s="55" t="s">
        <v>70796</v>
      </c>
      <c r="J183" s="55">
        <v>8059347380414</v>
      </c>
      <c r="L183" s="46">
        <v>12.95</v>
      </c>
      <c r="M183" s="46">
        <v>12.95</v>
      </c>
      <c r="N183" s="45">
        <v>45321</v>
      </c>
    </row>
    <row r="184" spans="2:14" x14ac:dyDescent="0.25">
      <c r="B184" s="55" t="s">
        <v>70704</v>
      </c>
      <c r="E184" s="44" t="s">
        <v>70767</v>
      </c>
      <c r="F184" s="44" t="s">
        <v>7196</v>
      </c>
      <c r="G184" s="44" t="s">
        <v>11</v>
      </c>
      <c r="H184" s="44" t="s">
        <v>12</v>
      </c>
      <c r="I184" s="55" t="s">
        <v>70795</v>
      </c>
      <c r="J184" s="55">
        <v>8059347380407</v>
      </c>
      <c r="L184" s="46">
        <v>4.95</v>
      </c>
      <c r="M184" s="46">
        <v>4.95</v>
      </c>
      <c r="N184" s="45">
        <v>45321</v>
      </c>
    </row>
    <row r="185" spans="2:14" x14ac:dyDescent="0.25">
      <c r="B185" s="55" t="s">
        <v>70703</v>
      </c>
      <c r="E185" s="44" t="s">
        <v>70766</v>
      </c>
      <c r="F185" s="44" t="s">
        <v>7196</v>
      </c>
      <c r="G185" s="44" t="s">
        <v>11</v>
      </c>
      <c r="H185" s="44" t="s">
        <v>12</v>
      </c>
      <c r="I185" s="55" t="s">
        <v>70794</v>
      </c>
      <c r="J185" s="55">
        <v>8059347360829</v>
      </c>
      <c r="L185" s="46">
        <v>14.95</v>
      </c>
      <c r="M185" s="46">
        <v>14.95</v>
      </c>
      <c r="N185" s="45">
        <v>45321</v>
      </c>
    </row>
    <row r="186" spans="2:14" x14ac:dyDescent="0.25">
      <c r="B186" s="55" t="s">
        <v>70702</v>
      </c>
      <c r="E186" s="44" t="s">
        <v>70765</v>
      </c>
      <c r="F186" s="44" t="s">
        <v>7196</v>
      </c>
      <c r="G186" s="44" t="s">
        <v>11</v>
      </c>
      <c r="H186" s="44" t="s">
        <v>12</v>
      </c>
      <c r="I186" s="55" t="s">
        <v>70763</v>
      </c>
      <c r="J186" s="55">
        <v>8059347360812</v>
      </c>
      <c r="L186" s="46">
        <v>54.95</v>
      </c>
      <c r="M186" s="46">
        <v>54.95</v>
      </c>
      <c r="N186" s="45">
        <v>45321</v>
      </c>
    </row>
    <row r="187" spans="2:14" x14ac:dyDescent="0.25">
      <c r="B187" s="55" t="s">
        <v>70701</v>
      </c>
      <c r="E187" s="44" t="s">
        <v>70762</v>
      </c>
      <c r="F187" s="44" t="s">
        <v>7196</v>
      </c>
      <c r="G187" s="44" t="s">
        <v>11</v>
      </c>
      <c r="H187" s="44" t="s">
        <v>12</v>
      </c>
      <c r="I187" s="55" t="s">
        <v>70764</v>
      </c>
      <c r="J187" s="55">
        <v>8059347385860</v>
      </c>
      <c r="L187" s="46">
        <v>16.95</v>
      </c>
      <c r="M187" s="46">
        <v>16.95</v>
      </c>
      <c r="N187" s="45">
        <v>45321</v>
      </c>
    </row>
    <row r="188" spans="2:14" x14ac:dyDescent="0.25">
      <c r="B188" s="55" t="s">
        <v>70700</v>
      </c>
      <c r="E188" s="44" t="s">
        <v>70743</v>
      </c>
      <c r="F188" s="44" t="s">
        <v>7196</v>
      </c>
      <c r="G188" s="44" t="s">
        <v>11</v>
      </c>
      <c r="H188" s="44" t="s">
        <v>12</v>
      </c>
      <c r="I188" s="55" t="s">
        <v>70756</v>
      </c>
      <c r="J188" s="55">
        <v>8059347384153</v>
      </c>
      <c r="L188" s="46">
        <v>109.95</v>
      </c>
      <c r="M188" s="46">
        <v>109.95</v>
      </c>
      <c r="N188" s="45">
        <v>45321</v>
      </c>
    </row>
    <row r="189" spans="2:14" x14ac:dyDescent="0.25">
      <c r="B189" s="55" t="s">
        <v>70699</v>
      </c>
      <c r="E189" s="44" t="s">
        <v>70742</v>
      </c>
      <c r="F189" s="44" t="s">
        <v>7196</v>
      </c>
      <c r="G189" s="44" t="s">
        <v>11</v>
      </c>
      <c r="H189" s="44" t="s">
        <v>12</v>
      </c>
      <c r="I189" s="55" t="s">
        <v>70755</v>
      </c>
      <c r="J189" s="55">
        <v>8059347384146</v>
      </c>
      <c r="L189" s="46">
        <v>109.95</v>
      </c>
      <c r="M189" s="46">
        <v>109.95</v>
      </c>
      <c r="N189" s="45">
        <v>45321</v>
      </c>
    </row>
    <row r="190" spans="2:14" x14ac:dyDescent="0.25">
      <c r="B190" s="55" t="s">
        <v>70698</v>
      </c>
      <c r="E190" s="44" t="s">
        <v>70741</v>
      </c>
      <c r="F190" s="44" t="s">
        <v>7196</v>
      </c>
      <c r="G190" s="44" t="s">
        <v>11</v>
      </c>
      <c r="H190" s="44" t="s">
        <v>12</v>
      </c>
      <c r="I190" s="55" t="s">
        <v>70754</v>
      </c>
      <c r="J190" s="55">
        <v>8059347384139</v>
      </c>
      <c r="L190" s="46">
        <v>109.95</v>
      </c>
      <c r="M190" s="46">
        <v>109.95</v>
      </c>
      <c r="N190" s="45">
        <v>45321</v>
      </c>
    </row>
    <row r="191" spans="2:14" x14ac:dyDescent="0.25">
      <c r="B191" s="55" t="s">
        <v>70697</v>
      </c>
      <c r="E191" s="44" t="s">
        <v>70740</v>
      </c>
      <c r="F191" s="44" t="s">
        <v>7196</v>
      </c>
      <c r="G191" s="44" t="s">
        <v>11</v>
      </c>
      <c r="H191" s="44" t="s">
        <v>12</v>
      </c>
      <c r="I191" s="55" t="s">
        <v>70753</v>
      </c>
      <c r="J191" s="55">
        <v>8059347384122</v>
      </c>
      <c r="L191" s="46">
        <v>109.95</v>
      </c>
      <c r="M191" s="46">
        <v>109.95</v>
      </c>
      <c r="N191" s="45">
        <v>45321</v>
      </c>
    </row>
    <row r="192" spans="2:14" x14ac:dyDescent="0.25">
      <c r="B192" s="55" t="s">
        <v>70696</v>
      </c>
      <c r="E192" s="44" t="s">
        <v>70739</v>
      </c>
      <c r="F192" s="44" t="s">
        <v>7196</v>
      </c>
      <c r="G192" s="44" t="s">
        <v>11</v>
      </c>
      <c r="H192" s="44" t="s">
        <v>12</v>
      </c>
      <c r="I192" s="55" t="s">
        <v>70752</v>
      </c>
      <c r="J192" s="55">
        <v>8059347384115</v>
      </c>
      <c r="L192" s="46">
        <v>109.95</v>
      </c>
      <c r="M192" s="46">
        <v>109.95</v>
      </c>
      <c r="N192" s="45">
        <v>45321</v>
      </c>
    </row>
    <row r="193" spans="2:14" x14ac:dyDescent="0.25">
      <c r="B193" s="55" t="s">
        <v>70695</v>
      </c>
      <c r="E193" s="44" t="s">
        <v>70738</v>
      </c>
      <c r="F193" s="44" t="s">
        <v>7196</v>
      </c>
      <c r="G193" s="44" t="s">
        <v>11</v>
      </c>
      <c r="H193" s="44" t="s">
        <v>12</v>
      </c>
      <c r="I193" s="55" t="s">
        <v>70751</v>
      </c>
      <c r="J193" s="55">
        <v>8059347384108</v>
      </c>
      <c r="L193" s="46">
        <v>109.95</v>
      </c>
      <c r="M193" s="46">
        <v>109.95</v>
      </c>
      <c r="N193" s="45">
        <v>45321</v>
      </c>
    </row>
    <row r="194" spans="2:14" x14ac:dyDescent="0.25">
      <c r="B194" s="55" t="s">
        <v>70693</v>
      </c>
      <c r="E194" s="44" t="s">
        <v>70759</v>
      </c>
      <c r="F194" s="44" t="s">
        <v>7196</v>
      </c>
      <c r="G194" s="44" t="s">
        <v>11</v>
      </c>
      <c r="H194" s="44" t="s">
        <v>12</v>
      </c>
      <c r="I194" s="55" t="s">
        <v>70758</v>
      </c>
      <c r="J194" s="55">
        <v>8059347380322</v>
      </c>
      <c r="L194" s="46">
        <v>16.95</v>
      </c>
      <c r="M194" s="46">
        <v>16.95</v>
      </c>
      <c r="N194" s="45">
        <v>45321</v>
      </c>
    </row>
    <row r="195" spans="2:14" x14ac:dyDescent="0.25">
      <c r="B195" s="55" t="s">
        <v>70694</v>
      </c>
      <c r="E195" s="44" t="s">
        <v>70760</v>
      </c>
      <c r="F195" s="44" t="s">
        <v>7196</v>
      </c>
      <c r="G195" s="44" t="s">
        <v>11</v>
      </c>
      <c r="H195" s="44" t="s">
        <v>12</v>
      </c>
      <c r="I195" s="55" t="s">
        <v>70761</v>
      </c>
      <c r="J195" s="55">
        <v>8059347380339</v>
      </c>
      <c r="L195" s="46">
        <v>16.95</v>
      </c>
      <c r="M195" s="46">
        <v>16.95</v>
      </c>
      <c r="N195" s="45">
        <v>45321</v>
      </c>
    </row>
    <row r="196" spans="2:14" x14ac:dyDescent="0.25">
      <c r="B196" s="55" t="s">
        <v>70691</v>
      </c>
      <c r="E196" s="44" t="s">
        <v>70736</v>
      </c>
      <c r="F196" s="44" t="s">
        <v>7196</v>
      </c>
      <c r="G196" s="44" t="s">
        <v>11</v>
      </c>
      <c r="H196" s="44" t="s">
        <v>12</v>
      </c>
      <c r="I196" s="55" t="s">
        <v>70749</v>
      </c>
      <c r="J196" s="55">
        <v>8059347384054</v>
      </c>
      <c r="L196" s="46">
        <v>79.95</v>
      </c>
      <c r="M196" s="46">
        <v>79.95</v>
      </c>
      <c r="N196" s="45">
        <v>45321</v>
      </c>
    </row>
    <row r="197" spans="2:14" x14ac:dyDescent="0.25">
      <c r="B197" s="55" t="s">
        <v>70692</v>
      </c>
      <c r="E197" s="44" t="s">
        <v>70737</v>
      </c>
      <c r="F197" s="44" t="s">
        <v>7196</v>
      </c>
      <c r="G197" s="44" t="s">
        <v>11</v>
      </c>
      <c r="H197" s="44" t="s">
        <v>12</v>
      </c>
      <c r="I197" s="55" t="s">
        <v>70750</v>
      </c>
      <c r="J197" s="55">
        <v>8059347384078</v>
      </c>
      <c r="L197" s="46">
        <v>79.95</v>
      </c>
      <c r="M197" s="46">
        <v>79.95</v>
      </c>
      <c r="N197" s="45">
        <v>45321</v>
      </c>
    </row>
    <row r="198" spans="2:14" x14ac:dyDescent="0.25">
      <c r="B198" s="55" t="s">
        <v>70687</v>
      </c>
      <c r="E198" s="44" t="s">
        <v>70732</v>
      </c>
      <c r="F198" s="44" t="s">
        <v>7196</v>
      </c>
      <c r="G198" s="44" t="s">
        <v>11</v>
      </c>
      <c r="H198" s="44" t="s">
        <v>12</v>
      </c>
      <c r="I198" s="55" t="s">
        <v>70745</v>
      </c>
      <c r="J198" s="55">
        <v>8059347383989</v>
      </c>
      <c r="L198" s="46">
        <v>79.95</v>
      </c>
      <c r="M198" s="46">
        <v>79.95</v>
      </c>
      <c r="N198" s="45">
        <v>45321</v>
      </c>
    </row>
    <row r="199" spans="2:14" x14ac:dyDescent="0.25">
      <c r="B199" s="55" t="s">
        <v>70688</v>
      </c>
      <c r="E199" s="44" t="s">
        <v>70733</v>
      </c>
      <c r="F199" s="44" t="s">
        <v>7196</v>
      </c>
      <c r="G199" s="44" t="s">
        <v>11</v>
      </c>
      <c r="H199" s="44" t="s">
        <v>12</v>
      </c>
      <c r="I199" s="55" t="s">
        <v>70746</v>
      </c>
      <c r="J199" s="55">
        <v>8059347384009</v>
      </c>
      <c r="L199" s="46">
        <v>79.95</v>
      </c>
      <c r="M199" s="46">
        <v>79.95</v>
      </c>
      <c r="N199" s="45">
        <v>45321</v>
      </c>
    </row>
    <row r="200" spans="2:14" x14ac:dyDescent="0.25">
      <c r="B200" s="55" t="s">
        <v>70689</v>
      </c>
      <c r="E200" s="44" t="s">
        <v>70734</v>
      </c>
      <c r="F200" s="44" t="s">
        <v>7196</v>
      </c>
      <c r="G200" s="44" t="s">
        <v>11</v>
      </c>
      <c r="H200" s="44" t="s">
        <v>12</v>
      </c>
      <c r="I200" s="55" t="s">
        <v>70747</v>
      </c>
      <c r="J200" s="55">
        <v>8059347384023</v>
      </c>
      <c r="L200" s="46">
        <v>79.95</v>
      </c>
      <c r="M200" s="46">
        <v>79.95</v>
      </c>
      <c r="N200" s="45">
        <v>45321</v>
      </c>
    </row>
    <row r="201" spans="2:14" x14ac:dyDescent="0.25">
      <c r="B201" s="55" t="s">
        <v>70690</v>
      </c>
      <c r="E201" s="44" t="s">
        <v>70735</v>
      </c>
      <c r="F201" s="44" t="s">
        <v>7196</v>
      </c>
      <c r="G201" s="44" t="s">
        <v>11</v>
      </c>
      <c r="H201" s="44" t="s">
        <v>12</v>
      </c>
      <c r="I201" s="55" t="s">
        <v>70748</v>
      </c>
      <c r="J201" s="55">
        <v>8059347384047</v>
      </c>
      <c r="L201" s="46">
        <v>79.95</v>
      </c>
      <c r="M201" s="46">
        <v>79.95</v>
      </c>
      <c r="N201" s="45">
        <v>45321</v>
      </c>
    </row>
    <row r="202" spans="2:14" x14ac:dyDescent="0.25">
      <c r="B202" s="42"/>
      <c r="C202" s="42"/>
      <c r="D202" s="32" t="s">
        <v>58624</v>
      </c>
      <c r="E202" s="44" t="s">
        <v>58607</v>
      </c>
      <c r="F202" s="44" t="s">
        <v>7196</v>
      </c>
      <c r="G202" s="44" t="s">
        <v>11</v>
      </c>
      <c r="H202" s="44" t="s">
        <v>12</v>
      </c>
      <c r="I202" s="55" t="s">
        <v>58619</v>
      </c>
      <c r="J202" s="55">
        <v>8059347309972</v>
      </c>
      <c r="L202" s="46">
        <v>319.95</v>
      </c>
      <c r="M202" s="46">
        <v>319.95</v>
      </c>
      <c r="N202" s="45">
        <v>45187</v>
      </c>
    </row>
    <row r="203" spans="2:14" x14ac:dyDescent="0.25">
      <c r="B203" s="42"/>
      <c r="C203" s="42"/>
      <c r="D203" s="32" t="s">
        <v>58623</v>
      </c>
      <c r="E203" s="44" t="s">
        <v>62947</v>
      </c>
      <c r="F203" s="44" t="s">
        <v>7196</v>
      </c>
      <c r="G203" s="44" t="s">
        <v>11</v>
      </c>
      <c r="H203" s="44" t="s">
        <v>12</v>
      </c>
      <c r="I203" s="55" t="s">
        <v>58614</v>
      </c>
      <c r="J203" s="55">
        <v>8059347309927</v>
      </c>
      <c r="L203" s="46">
        <v>319.95</v>
      </c>
      <c r="M203" s="46">
        <v>319.95</v>
      </c>
      <c r="N203" s="45">
        <v>45187</v>
      </c>
    </row>
    <row r="204" spans="2:14" x14ac:dyDescent="0.25">
      <c r="B204" s="42"/>
      <c r="C204" s="42"/>
      <c r="D204" s="32" t="s">
        <v>58631</v>
      </c>
      <c r="E204" s="44" t="s">
        <v>62951</v>
      </c>
      <c r="F204" s="44" t="s">
        <v>7196</v>
      </c>
      <c r="G204" s="44" t="s">
        <v>11</v>
      </c>
      <c r="H204" s="44" t="s">
        <v>12</v>
      </c>
      <c r="I204" s="55" t="s">
        <v>58618</v>
      </c>
      <c r="J204" s="55">
        <v>8059347309965</v>
      </c>
      <c r="L204" s="46">
        <v>319.95</v>
      </c>
      <c r="M204" s="46">
        <v>319.95</v>
      </c>
      <c r="N204" s="45">
        <v>45187</v>
      </c>
    </row>
    <row r="205" spans="2:14" x14ac:dyDescent="0.25">
      <c r="B205" s="42"/>
      <c r="C205" s="42"/>
      <c r="D205" s="32" t="s">
        <v>58620</v>
      </c>
      <c r="E205" s="44" t="s">
        <v>62948</v>
      </c>
      <c r="F205" s="44" t="s">
        <v>7196</v>
      </c>
      <c r="G205" s="44" t="s">
        <v>11</v>
      </c>
      <c r="H205" s="44" t="s">
        <v>12</v>
      </c>
      <c r="I205" s="55" t="s">
        <v>58615</v>
      </c>
      <c r="J205" s="55">
        <v>8059347309934</v>
      </c>
      <c r="L205" s="46">
        <v>319.95</v>
      </c>
      <c r="M205" s="46">
        <v>319.95</v>
      </c>
      <c r="N205" s="45">
        <v>45187</v>
      </c>
    </row>
    <row r="206" spans="2:14" x14ac:dyDescent="0.25">
      <c r="B206" s="42"/>
      <c r="C206" s="42"/>
      <c r="D206" s="32" t="s">
        <v>58621</v>
      </c>
      <c r="E206" s="44" t="s">
        <v>62949</v>
      </c>
      <c r="F206" s="44" t="s">
        <v>7196</v>
      </c>
      <c r="G206" s="44" t="s">
        <v>11</v>
      </c>
      <c r="H206" s="44" t="s">
        <v>12</v>
      </c>
      <c r="I206" s="55" t="s">
        <v>58616</v>
      </c>
      <c r="J206" s="55">
        <v>8059347309941</v>
      </c>
      <c r="L206" s="46">
        <v>319.95</v>
      </c>
      <c r="M206" s="46">
        <v>319.95</v>
      </c>
      <c r="N206" s="45">
        <v>45187</v>
      </c>
    </row>
    <row r="207" spans="2:14" x14ac:dyDescent="0.25">
      <c r="B207" s="42"/>
      <c r="C207" s="42"/>
      <c r="D207" s="32" t="s">
        <v>58622</v>
      </c>
      <c r="E207" s="44" t="s">
        <v>62950</v>
      </c>
      <c r="F207" s="44" t="s">
        <v>7196</v>
      </c>
      <c r="G207" s="44" t="s">
        <v>11</v>
      </c>
      <c r="H207" s="44" t="s">
        <v>12</v>
      </c>
      <c r="I207" s="55" t="s">
        <v>58617</v>
      </c>
      <c r="J207" s="55">
        <v>8059347309958</v>
      </c>
      <c r="L207" s="46">
        <v>319.95</v>
      </c>
      <c r="M207" s="46">
        <v>319.95</v>
      </c>
      <c r="N207" s="45">
        <v>45187</v>
      </c>
    </row>
    <row r="208" spans="2:14" x14ac:dyDescent="0.25">
      <c r="B208" s="42"/>
      <c r="C208" s="42"/>
      <c r="D208" s="32" t="s">
        <v>58629</v>
      </c>
      <c r="E208" s="44" t="s">
        <v>58606</v>
      </c>
      <c r="F208" s="44" t="s">
        <v>7196</v>
      </c>
      <c r="G208" s="44" t="s">
        <v>11</v>
      </c>
      <c r="H208" s="44" t="s">
        <v>12</v>
      </c>
      <c r="I208" s="55" t="s">
        <v>58613</v>
      </c>
      <c r="J208" s="55">
        <v>8059347309910</v>
      </c>
      <c r="L208" s="46">
        <v>319.95</v>
      </c>
      <c r="M208" s="46">
        <v>319.95</v>
      </c>
      <c r="N208" s="45">
        <v>45187</v>
      </c>
    </row>
    <row r="209" spans="1:14" x14ac:dyDescent="0.25">
      <c r="B209" s="42"/>
      <c r="C209" s="42"/>
      <c r="D209" s="32" t="s">
        <v>58625</v>
      </c>
      <c r="E209" s="44" t="s">
        <v>62942</v>
      </c>
      <c r="F209" s="44" t="s">
        <v>7196</v>
      </c>
      <c r="G209" s="44" t="s">
        <v>11</v>
      </c>
      <c r="H209" s="44" t="s">
        <v>12</v>
      </c>
      <c r="I209" s="55" t="s">
        <v>58608</v>
      </c>
      <c r="J209" s="55">
        <v>8059347309866</v>
      </c>
      <c r="L209" s="46">
        <v>319.95</v>
      </c>
      <c r="M209" s="46">
        <v>319.95</v>
      </c>
      <c r="N209" s="45">
        <v>45187</v>
      </c>
    </row>
    <row r="210" spans="1:14" x14ac:dyDescent="0.25">
      <c r="B210" s="42"/>
      <c r="C210" s="42"/>
      <c r="D210" s="32" t="s">
        <v>58630</v>
      </c>
      <c r="E210" s="44" t="s">
        <v>62946</v>
      </c>
      <c r="F210" s="44" t="s">
        <v>7196</v>
      </c>
      <c r="G210" s="44" t="s">
        <v>11</v>
      </c>
      <c r="H210" s="44" t="s">
        <v>12</v>
      </c>
      <c r="I210" s="55" t="s">
        <v>58612</v>
      </c>
      <c r="J210" s="55">
        <v>8059347309903</v>
      </c>
      <c r="L210" s="46">
        <v>319.95</v>
      </c>
      <c r="M210" s="46">
        <v>319.95</v>
      </c>
      <c r="N210" s="45">
        <v>45187</v>
      </c>
    </row>
    <row r="211" spans="1:14" x14ac:dyDescent="0.25">
      <c r="B211" s="42"/>
      <c r="C211" s="42"/>
      <c r="D211" s="32" t="s">
        <v>58626</v>
      </c>
      <c r="E211" s="44" t="s">
        <v>62943</v>
      </c>
      <c r="F211" s="44" t="s">
        <v>7196</v>
      </c>
      <c r="G211" s="44" t="s">
        <v>11</v>
      </c>
      <c r="H211" s="44" t="s">
        <v>12</v>
      </c>
      <c r="I211" s="55" t="s">
        <v>58609</v>
      </c>
      <c r="J211" s="55">
        <v>8059347309873</v>
      </c>
      <c r="L211" s="46">
        <v>319.95</v>
      </c>
      <c r="M211" s="46">
        <v>319.95</v>
      </c>
      <c r="N211" s="45">
        <v>45187</v>
      </c>
    </row>
    <row r="212" spans="1:14" x14ac:dyDescent="0.25">
      <c r="B212" s="42"/>
      <c r="C212" s="42"/>
      <c r="D212" s="32" t="s">
        <v>58627</v>
      </c>
      <c r="E212" s="44" t="s">
        <v>62944</v>
      </c>
      <c r="F212" s="44" t="s">
        <v>7196</v>
      </c>
      <c r="G212" s="44" t="s">
        <v>11</v>
      </c>
      <c r="H212" s="44" t="s">
        <v>12</v>
      </c>
      <c r="I212" s="55" t="s">
        <v>58610</v>
      </c>
      <c r="J212" s="55">
        <v>8059347309880</v>
      </c>
      <c r="L212" s="46">
        <v>319.95</v>
      </c>
      <c r="M212" s="46">
        <v>319.95</v>
      </c>
      <c r="N212" s="45">
        <v>45187</v>
      </c>
    </row>
    <row r="213" spans="1:14" x14ac:dyDescent="0.25">
      <c r="B213" s="42"/>
      <c r="C213" s="42"/>
      <c r="D213" s="32" t="s">
        <v>58628</v>
      </c>
      <c r="E213" s="44" t="s">
        <v>62945</v>
      </c>
      <c r="F213" s="44" t="s">
        <v>7196</v>
      </c>
      <c r="G213" s="44" t="s">
        <v>11</v>
      </c>
      <c r="H213" s="44" t="s">
        <v>12</v>
      </c>
      <c r="I213" s="55" t="s">
        <v>58611</v>
      </c>
      <c r="J213" s="55">
        <v>8059347309897</v>
      </c>
      <c r="L213" s="46">
        <v>319.95</v>
      </c>
      <c r="M213" s="46">
        <v>319.95</v>
      </c>
      <c r="N213" s="45">
        <v>45187</v>
      </c>
    </row>
    <row r="214" spans="1:14" x14ac:dyDescent="0.25">
      <c r="A214" s="32" t="s">
        <v>57097</v>
      </c>
      <c r="B214" s="42"/>
      <c r="C214" s="42"/>
      <c r="D214" s="32" t="s">
        <v>55104</v>
      </c>
      <c r="E214" s="32" t="s">
        <v>55949</v>
      </c>
      <c r="F214" s="44" t="s">
        <v>7196</v>
      </c>
      <c r="G214" s="44" t="s">
        <v>11</v>
      </c>
      <c r="H214" s="44" t="s">
        <v>12</v>
      </c>
      <c r="I214" s="32" t="s">
        <v>55527</v>
      </c>
      <c r="J214" s="55">
        <v>8059347174525</v>
      </c>
      <c r="L214" s="47">
        <v>299.95</v>
      </c>
      <c r="M214" s="47">
        <v>299.95</v>
      </c>
      <c r="N214" s="45">
        <v>45131</v>
      </c>
    </row>
    <row r="215" spans="1:14" x14ac:dyDescent="0.25">
      <c r="A215" s="32" t="s">
        <v>57092</v>
      </c>
      <c r="B215" s="42"/>
      <c r="C215" s="42"/>
      <c r="D215" s="32" t="s">
        <v>55109</v>
      </c>
      <c r="E215" s="32" t="s">
        <v>55954</v>
      </c>
      <c r="F215" s="44" t="s">
        <v>7196</v>
      </c>
      <c r="G215" s="44" t="s">
        <v>11</v>
      </c>
      <c r="H215" s="44" t="s">
        <v>12</v>
      </c>
      <c r="I215" s="32" t="s">
        <v>55532</v>
      </c>
      <c r="J215" s="55">
        <v>8059347174488</v>
      </c>
      <c r="L215" s="47">
        <v>299.95</v>
      </c>
      <c r="M215" s="47">
        <v>299.95</v>
      </c>
      <c r="N215" s="45">
        <v>45131</v>
      </c>
    </row>
    <row r="216" spans="1:14" x14ac:dyDescent="0.25">
      <c r="A216" s="32" t="s">
        <v>57096</v>
      </c>
      <c r="B216" s="42"/>
      <c r="C216" s="42"/>
      <c r="D216" s="32" t="s">
        <v>55105</v>
      </c>
      <c r="E216" s="32" t="s">
        <v>55950</v>
      </c>
      <c r="F216" s="44" t="s">
        <v>7196</v>
      </c>
      <c r="G216" s="44" t="s">
        <v>11</v>
      </c>
      <c r="H216" s="44" t="s">
        <v>12</v>
      </c>
      <c r="I216" s="32" t="s">
        <v>55528</v>
      </c>
      <c r="J216" s="55">
        <v>8059347174518</v>
      </c>
      <c r="L216" s="47">
        <v>299.95</v>
      </c>
      <c r="M216" s="47">
        <v>299.95</v>
      </c>
      <c r="N216" s="45">
        <v>45131</v>
      </c>
    </row>
    <row r="217" spans="1:14" x14ac:dyDescent="0.25">
      <c r="A217" s="32" t="s">
        <v>57093</v>
      </c>
      <c r="B217" s="42"/>
      <c r="C217" s="42"/>
      <c r="D217" s="32" t="s">
        <v>55108</v>
      </c>
      <c r="E217" s="32" t="s">
        <v>55953</v>
      </c>
      <c r="F217" s="44" t="s">
        <v>7196</v>
      </c>
      <c r="G217" s="44" t="s">
        <v>11</v>
      </c>
      <c r="H217" s="44" t="s">
        <v>12</v>
      </c>
      <c r="I217" s="32" t="s">
        <v>55531</v>
      </c>
      <c r="J217" s="55">
        <v>8059347174495</v>
      </c>
      <c r="L217" s="47">
        <v>299.95</v>
      </c>
      <c r="M217" s="47">
        <v>299.95</v>
      </c>
      <c r="N217" s="45">
        <v>45131</v>
      </c>
    </row>
    <row r="218" spans="1:14" x14ac:dyDescent="0.25">
      <c r="A218" s="32" t="s">
        <v>57094</v>
      </c>
      <c r="B218" s="42"/>
      <c r="C218" s="42"/>
      <c r="D218" s="32" t="s">
        <v>55107</v>
      </c>
      <c r="E218" s="32" t="s">
        <v>55952</v>
      </c>
      <c r="F218" s="44" t="s">
        <v>7196</v>
      </c>
      <c r="G218" s="44" t="s">
        <v>11</v>
      </c>
      <c r="H218" s="44" t="s">
        <v>12</v>
      </c>
      <c r="I218" s="32" t="s">
        <v>55530</v>
      </c>
      <c r="J218" s="55">
        <v>8059347147697</v>
      </c>
      <c r="L218" s="47">
        <v>299.95</v>
      </c>
      <c r="M218" s="47">
        <v>299.95</v>
      </c>
      <c r="N218" s="45">
        <v>45131</v>
      </c>
    </row>
    <row r="219" spans="1:14" x14ac:dyDescent="0.25">
      <c r="A219" s="32" t="s">
        <v>57095</v>
      </c>
      <c r="B219" s="42"/>
      <c r="C219" s="42"/>
      <c r="D219" s="32" t="s">
        <v>55106</v>
      </c>
      <c r="E219" s="32" t="s">
        <v>55951</v>
      </c>
      <c r="F219" s="44" t="s">
        <v>7196</v>
      </c>
      <c r="G219" s="44" t="s">
        <v>11</v>
      </c>
      <c r="H219" s="44" t="s">
        <v>12</v>
      </c>
      <c r="I219" s="32" t="s">
        <v>55529</v>
      </c>
      <c r="J219" s="55">
        <v>8059347174501</v>
      </c>
      <c r="L219" s="47">
        <v>299.95</v>
      </c>
      <c r="M219" s="47">
        <v>299.95</v>
      </c>
      <c r="N219" s="45">
        <v>45131</v>
      </c>
    </row>
    <row r="220" spans="1:14" x14ac:dyDescent="0.25">
      <c r="A220" s="32" t="s">
        <v>57091</v>
      </c>
      <c r="B220" s="42"/>
      <c r="C220" s="42"/>
      <c r="D220" s="32" t="s">
        <v>55110</v>
      </c>
      <c r="E220" s="32" t="s">
        <v>55955</v>
      </c>
      <c r="F220" s="44" t="s">
        <v>7196</v>
      </c>
      <c r="G220" s="44" t="s">
        <v>11</v>
      </c>
      <c r="H220" s="44" t="s">
        <v>12</v>
      </c>
      <c r="I220" s="32" t="s">
        <v>55533</v>
      </c>
      <c r="J220" s="55">
        <v>8059347174471</v>
      </c>
      <c r="L220" s="47">
        <v>299.95</v>
      </c>
      <c r="M220" s="47">
        <v>299.95</v>
      </c>
      <c r="N220" s="45">
        <v>45131</v>
      </c>
    </row>
    <row r="221" spans="1:14" x14ac:dyDescent="0.25">
      <c r="A221" s="32" t="s">
        <v>57086</v>
      </c>
      <c r="B221" s="42"/>
      <c r="C221" s="42"/>
      <c r="D221" s="32" t="s">
        <v>55115</v>
      </c>
      <c r="E221" s="32" t="s">
        <v>55960</v>
      </c>
      <c r="F221" s="44" t="s">
        <v>7196</v>
      </c>
      <c r="G221" s="44" t="s">
        <v>11</v>
      </c>
      <c r="H221" s="44" t="s">
        <v>12</v>
      </c>
      <c r="I221" s="32" t="s">
        <v>55538</v>
      </c>
      <c r="J221" s="55">
        <v>8059347174433</v>
      </c>
      <c r="L221" s="47">
        <v>299.95</v>
      </c>
      <c r="M221" s="47">
        <v>299.95</v>
      </c>
      <c r="N221" s="45">
        <v>45131</v>
      </c>
    </row>
    <row r="222" spans="1:14" x14ac:dyDescent="0.25">
      <c r="A222" s="32" t="s">
        <v>57090</v>
      </c>
      <c r="B222" s="42"/>
      <c r="C222" s="42"/>
      <c r="D222" s="32" t="s">
        <v>55111</v>
      </c>
      <c r="E222" s="32" t="s">
        <v>55956</v>
      </c>
      <c r="F222" s="44" t="s">
        <v>7196</v>
      </c>
      <c r="G222" s="44" t="s">
        <v>11</v>
      </c>
      <c r="H222" s="44" t="s">
        <v>12</v>
      </c>
      <c r="I222" s="32" t="s">
        <v>55534</v>
      </c>
      <c r="J222" s="55">
        <v>8059347174464</v>
      </c>
      <c r="L222" s="47">
        <v>299.95</v>
      </c>
      <c r="M222" s="47">
        <v>299.95</v>
      </c>
      <c r="N222" s="45">
        <v>45131</v>
      </c>
    </row>
    <row r="223" spans="1:14" x14ac:dyDescent="0.25">
      <c r="A223" s="32" t="s">
        <v>57087</v>
      </c>
      <c r="B223" s="42"/>
      <c r="C223" s="42"/>
      <c r="D223" s="32" t="s">
        <v>55114</v>
      </c>
      <c r="E223" s="32" t="s">
        <v>55959</v>
      </c>
      <c r="F223" s="44" t="s">
        <v>7196</v>
      </c>
      <c r="G223" s="44" t="s">
        <v>11</v>
      </c>
      <c r="H223" s="44" t="s">
        <v>12</v>
      </c>
      <c r="I223" s="32" t="s">
        <v>55537</v>
      </c>
      <c r="J223" s="55">
        <v>8059347174440</v>
      </c>
      <c r="L223" s="47">
        <v>299.95</v>
      </c>
      <c r="M223" s="47">
        <v>299.95</v>
      </c>
      <c r="N223" s="45">
        <v>45131</v>
      </c>
    </row>
    <row r="224" spans="1:14" x14ac:dyDescent="0.25">
      <c r="A224" s="32" t="s">
        <v>57088</v>
      </c>
      <c r="B224" s="42"/>
      <c r="C224" s="42"/>
      <c r="D224" s="32" t="s">
        <v>55113</v>
      </c>
      <c r="E224" s="32" t="s">
        <v>55958</v>
      </c>
      <c r="F224" s="44" t="s">
        <v>7196</v>
      </c>
      <c r="G224" s="44" t="s">
        <v>11</v>
      </c>
      <c r="H224" s="44" t="s">
        <v>12</v>
      </c>
      <c r="I224" s="32" t="s">
        <v>55536</v>
      </c>
      <c r="J224" s="55">
        <v>8059347147680</v>
      </c>
      <c r="L224" s="47">
        <v>299.95</v>
      </c>
      <c r="M224" s="47">
        <v>299.95</v>
      </c>
      <c r="N224" s="45">
        <v>45131</v>
      </c>
    </row>
    <row r="225" spans="1:14" x14ac:dyDescent="0.25">
      <c r="A225" s="32" t="s">
        <v>57089</v>
      </c>
      <c r="B225" s="42"/>
      <c r="C225" s="42"/>
      <c r="D225" s="32" t="s">
        <v>55112</v>
      </c>
      <c r="E225" s="32" t="s">
        <v>55957</v>
      </c>
      <c r="F225" s="44" t="s">
        <v>7196</v>
      </c>
      <c r="G225" s="44" t="s">
        <v>11</v>
      </c>
      <c r="H225" s="44" t="s">
        <v>12</v>
      </c>
      <c r="I225" s="32" t="s">
        <v>55535</v>
      </c>
      <c r="J225" s="55">
        <v>8059347174457</v>
      </c>
      <c r="L225" s="47">
        <v>299.95</v>
      </c>
      <c r="M225" s="47">
        <v>299.95</v>
      </c>
      <c r="N225" s="45">
        <v>45131</v>
      </c>
    </row>
    <row r="226" spans="1:14" x14ac:dyDescent="0.25">
      <c r="A226" s="32" t="s">
        <v>57085</v>
      </c>
      <c r="B226" s="42"/>
      <c r="C226" s="42"/>
      <c r="D226" s="32" t="s">
        <v>55116</v>
      </c>
      <c r="E226" s="32" t="s">
        <v>55961</v>
      </c>
      <c r="F226" s="44" t="s">
        <v>7196</v>
      </c>
      <c r="G226" s="44" t="s">
        <v>11</v>
      </c>
      <c r="H226" s="44" t="s">
        <v>12</v>
      </c>
      <c r="I226" s="32" t="s">
        <v>55539</v>
      </c>
      <c r="J226" s="55">
        <v>8059347174426</v>
      </c>
      <c r="L226" s="47">
        <v>299.95</v>
      </c>
      <c r="M226" s="47">
        <v>299.95</v>
      </c>
      <c r="N226" s="45">
        <v>45131</v>
      </c>
    </row>
    <row r="227" spans="1:14" x14ac:dyDescent="0.25">
      <c r="A227" s="32" t="s">
        <v>57080</v>
      </c>
      <c r="B227" s="42"/>
      <c r="C227" s="42"/>
      <c r="D227" s="32" t="s">
        <v>55121</v>
      </c>
      <c r="E227" s="32" t="s">
        <v>55966</v>
      </c>
      <c r="F227" s="44" t="s">
        <v>7196</v>
      </c>
      <c r="G227" s="44" t="s">
        <v>11</v>
      </c>
      <c r="H227" s="44" t="s">
        <v>12</v>
      </c>
      <c r="I227" s="32" t="s">
        <v>55544</v>
      </c>
      <c r="J227" s="55">
        <v>8059347174389</v>
      </c>
      <c r="L227" s="47">
        <v>299.95</v>
      </c>
      <c r="M227" s="47">
        <v>299.95</v>
      </c>
      <c r="N227" s="45">
        <v>45131</v>
      </c>
    </row>
    <row r="228" spans="1:14" x14ac:dyDescent="0.25">
      <c r="A228" s="32" t="s">
        <v>57084</v>
      </c>
      <c r="B228" s="42"/>
      <c r="C228" s="42"/>
      <c r="D228" s="32" t="s">
        <v>55117</v>
      </c>
      <c r="E228" s="32" t="s">
        <v>55962</v>
      </c>
      <c r="F228" s="44" t="s">
        <v>7196</v>
      </c>
      <c r="G228" s="44" t="s">
        <v>11</v>
      </c>
      <c r="H228" s="44" t="s">
        <v>12</v>
      </c>
      <c r="I228" s="32" t="s">
        <v>55540</v>
      </c>
      <c r="J228" s="55">
        <v>8059347174419</v>
      </c>
      <c r="L228" s="47">
        <v>299.95</v>
      </c>
      <c r="M228" s="47">
        <v>299.95</v>
      </c>
      <c r="N228" s="45">
        <v>45131</v>
      </c>
    </row>
    <row r="229" spans="1:14" x14ac:dyDescent="0.25">
      <c r="A229" s="32" t="s">
        <v>57081</v>
      </c>
      <c r="B229" s="42"/>
      <c r="C229" s="42"/>
      <c r="D229" s="32" t="s">
        <v>55120</v>
      </c>
      <c r="E229" s="32" t="s">
        <v>55965</v>
      </c>
      <c r="F229" s="44" t="s">
        <v>7196</v>
      </c>
      <c r="G229" s="44" t="s">
        <v>11</v>
      </c>
      <c r="H229" s="44" t="s">
        <v>12</v>
      </c>
      <c r="I229" s="32" t="s">
        <v>55543</v>
      </c>
      <c r="J229" s="55">
        <v>8059347174396</v>
      </c>
      <c r="L229" s="47">
        <v>299.95</v>
      </c>
      <c r="M229" s="47">
        <v>299.95</v>
      </c>
      <c r="N229" s="45">
        <v>45131</v>
      </c>
    </row>
    <row r="230" spans="1:14" x14ac:dyDescent="0.25">
      <c r="A230" s="32" t="s">
        <v>57082</v>
      </c>
      <c r="B230" s="42"/>
      <c r="C230" s="42"/>
      <c r="D230" s="32" t="s">
        <v>55119</v>
      </c>
      <c r="E230" s="32" t="s">
        <v>55964</v>
      </c>
      <c r="F230" s="44" t="s">
        <v>7196</v>
      </c>
      <c r="G230" s="44" t="s">
        <v>11</v>
      </c>
      <c r="H230" s="44" t="s">
        <v>12</v>
      </c>
      <c r="I230" s="32" t="s">
        <v>55542</v>
      </c>
      <c r="J230" s="55">
        <v>8059347147673</v>
      </c>
      <c r="L230" s="47">
        <v>299.95</v>
      </c>
      <c r="M230" s="47">
        <v>299.95</v>
      </c>
      <c r="N230" s="45">
        <v>45131</v>
      </c>
    </row>
    <row r="231" spans="1:14" x14ac:dyDescent="0.25">
      <c r="A231" s="32" t="s">
        <v>57083</v>
      </c>
      <c r="B231" s="42"/>
      <c r="C231" s="42"/>
      <c r="D231" s="32" t="s">
        <v>55118</v>
      </c>
      <c r="E231" s="32" t="s">
        <v>55963</v>
      </c>
      <c r="F231" s="44" t="s">
        <v>7196</v>
      </c>
      <c r="G231" s="44" t="s">
        <v>11</v>
      </c>
      <c r="H231" s="44" t="s">
        <v>12</v>
      </c>
      <c r="I231" s="32" t="s">
        <v>55541</v>
      </c>
      <c r="J231" s="55">
        <v>8059347174402</v>
      </c>
      <c r="L231" s="47">
        <v>299.95</v>
      </c>
      <c r="M231" s="47">
        <v>299.95</v>
      </c>
      <c r="N231" s="45">
        <v>45131</v>
      </c>
    </row>
    <row r="232" spans="1:14" x14ac:dyDescent="0.25">
      <c r="A232" s="32" t="s">
        <v>57073</v>
      </c>
      <c r="B232" s="42"/>
      <c r="C232" s="42"/>
      <c r="D232" s="32" t="s">
        <v>55128</v>
      </c>
      <c r="E232" s="32" t="s">
        <v>55973</v>
      </c>
      <c r="F232" s="44" t="s">
        <v>7196</v>
      </c>
      <c r="G232" s="44" t="s">
        <v>11</v>
      </c>
      <c r="H232" s="44" t="s">
        <v>12</v>
      </c>
      <c r="I232" s="32" t="s">
        <v>55551</v>
      </c>
      <c r="J232" s="55">
        <v>8059347174129</v>
      </c>
      <c r="L232" s="47">
        <v>299.95</v>
      </c>
      <c r="M232" s="47">
        <v>299.95</v>
      </c>
      <c r="N232" s="45">
        <v>45131</v>
      </c>
    </row>
    <row r="233" spans="1:14" x14ac:dyDescent="0.25">
      <c r="A233" s="32" t="s">
        <v>57068</v>
      </c>
      <c r="B233" s="42"/>
      <c r="C233" s="42"/>
      <c r="D233" s="32" t="s">
        <v>55133</v>
      </c>
      <c r="E233" s="32" t="s">
        <v>55978</v>
      </c>
      <c r="F233" s="44" t="s">
        <v>7196</v>
      </c>
      <c r="G233" s="44" t="s">
        <v>11</v>
      </c>
      <c r="H233" s="44" t="s">
        <v>12</v>
      </c>
      <c r="I233" s="32" t="s">
        <v>55556</v>
      </c>
      <c r="J233" s="55">
        <v>8059347174082</v>
      </c>
      <c r="L233" s="47">
        <v>299.95</v>
      </c>
      <c r="M233" s="47">
        <v>299.95</v>
      </c>
      <c r="N233" s="45">
        <v>45131</v>
      </c>
    </row>
    <row r="234" spans="1:14" x14ac:dyDescent="0.25">
      <c r="A234" s="32" t="s">
        <v>57072</v>
      </c>
      <c r="B234" s="42"/>
      <c r="C234" s="42"/>
      <c r="D234" s="32" t="s">
        <v>55129</v>
      </c>
      <c r="E234" s="32" t="s">
        <v>55974</v>
      </c>
      <c r="F234" s="44" t="s">
        <v>7196</v>
      </c>
      <c r="G234" s="44" t="s">
        <v>11</v>
      </c>
      <c r="H234" s="44" t="s">
        <v>12</v>
      </c>
      <c r="I234" s="32" t="s">
        <v>55552</v>
      </c>
      <c r="J234" s="55">
        <v>8059347174112</v>
      </c>
      <c r="L234" s="47">
        <v>299.95</v>
      </c>
      <c r="M234" s="47">
        <v>299.95</v>
      </c>
      <c r="N234" s="45">
        <v>45131</v>
      </c>
    </row>
    <row r="235" spans="1:14" x14ac:dyDescent="0.25">
      <c r="A235" s="32" t="s">
        <v>57069</v>
      </c>
      <c r="B235" s="42"/>
      <c r="C235" s="42"/>
      <c r="D235" s="32" t="s">
        <v>55132</v>
      </c>
      <c r="E235" s="32" t="s">
        <v>55977</v>
      </c>
      <c r="F235" s="44" t="s">
        <v>7196</v>
      </c>
      <c r="G235" s="44" t="s">
        <v>11</v>
      </c>
      <c r="H235" s="44" t="s">
        <v>12</v>
      </c>
      <c r="I235" s="32" t="s">
        <v>55555</v>
      </c>
      <c r="J235" s="55">
        <v>8059347174099</v>
      </c>
      <c r="L235" s="47">
        <v>299.95</v>
      </c>
      <c r="M235" s="47">
        <v>299.95</v>
      </c>
      <c r="N235" s="45">
        <v>45131</v>
      </c>
    </row>
    <row r="236" spans="1:14" x14ac:dyDescent="0.25">
      <c r="A236" s="32" t="s">
        <v>57070</v>
      </c>
      <c r="B236" s="42"/>
      <c r="C236" s="42"/>
      <c r="D236" s="32" t="s">
        <v>55131</v>
      </c>
      <c r="E236" s="32" t="s">
        <v>55976</v>
      </c>
      <c r="F236" s="44" t="s">
        <v>7196</v>
      </c>
      <c r="G236" s="44" t="s">
        <v>11</v>
      </c>
      <c r="H236" s="44" t="s">
        <v>12</v>
      </c>
      <c r="I236" s="32" t="s">
        <v>55554</v>
      </c>
      <c r="J236" s="55">
        <v>8059347147659</v>
      </c>
      <c r="L236" s="47">
        <v>299.95</v>
      </c>
      <c r="M236" s="47">
        <v>299.95</v>
      </c>
      <c r="N236" s="45">
        <v>45131</v>
      </c>
    </row>
    <row r="237" spans="1:14" x14ac:dyDescent="0.25">
      <c r="A237" s="32" t="s">
        <v>57071</v>
      </c>
      <c r="B237" s="42"/>
      <c r="C237" s="42"/>
      <c r="D237" s="32" t="s">
        <v>55130</v>
      </c>
      <c r="E237" s="32" t="s">
        <v>55975</v>
      </c>
      <c r="F237" s="44" t="s">
        <v>7196</v>
      </c>
      <c r="G237" s="44" t="s">
        <v>11</v>
      </c>
      <c r="H237" s="44" t="s">
        <v>12</v>
      </c>
      <c r="I237" s="32" t="s">
        <v>55553</v>
      </c>
      <c r="J237" s="55">
        <v>8059347174105</v>
      </c>
      <c r="L237" s="47">
        <v>299.95</v>
      </c>
      <c r="M237" s="47">
        <v>299.95</v>
      </c>
      <c r="N237" s="45">
        <v>45131</v>
      </c>
    </row>
    <row r="238" spans="1:14" x14ac:dyDescent="0.25">
      <c r="A238" s="32" t="s">
        <v>57079</v>
      </c>
      <c r="B238" s="42"/>
      <c r="C238" s="42"/>
      <c r="D238" s="32" t="s">
        <v>55122</v>
      </c>
      <c r="E238" s="32" t="s">
        <v>55967</v>
      </c>
      <c r="F238" s="44" t="s">
        <v>7196</v>
      </c>
      <c r="G238" s="44" t="s">
        <v>11</v>
      </c>
      <c r="H238" s="44" t="s">
        <v>12</v>
      </c>
      <c r="I238" s="32" t="s">
        <v>55545</v>
      </c>
      <c r="J238" s="55">
        <v>8059347174174</v>
      </c>
      <c r="L238" s="47">
        <v>299.95</v>
      </c>
      <c r="M238" s="47">
        <v>299.95</v>
      </c>
      <c r="N238" s="45">
        <v>45131</v>
      </c>
    </row>
    <row r="239" spans="1:14" x14ac:dyDescent="0.25">
      <c r="A239" s="32" t="s">
        <v>57074</v>
      </c>
      <c r="B239" s="42"/>
      <c r="C239" s="42"/>
      <c r="D239" s="32" t="s">
        <v>55127</v>
      </c>
      <c r="E239" s="32" t="s">
        <v>55972</v>
      </c>
      <c r="F239" s="44" t="s">
        <v>7196</v>
      </c>
      <c r="G239" s="44" t="s">
        <v>11</v>
      </c>
      <c r="H239" s="44" t="s">
        <v>12</v>
      </c>
      <c r="I239" s="32" t="s">
        <v>55550</v>
      </c>
      <c r="J239" s="55">
        <v>8059347174136</v>
      </c>
      <c r="L239" s="47">
        <v>299.95</v>
      </c>
      <c r="M239" s="47">
        <v>299.95</v>
      </c>
      <c r="N239" s="45">
        <v>45131</v>
      </c>
    </row>
    <row r="240" spans="1:14" x14ac:dyDescent="0.25">
      <c r="A240" s="32" t="s">
        <v>57078</v>
      </c>
      <c r="B240" s="42"/>
      <c r="C240" s="42"/>
      <c r="D240" s="32" t="s">
        <v>55123</v>
      </c>
      <c r="E240" s="32" t="s">
        <v>55968</v>
      </c>
      <c r="F240" s="44" t="s">
        <v>7196</v>
      </c>
      <c r="G240" s="44" t="s">
        <v>11</v>
      </c>
      <c r="H240" s="44" t="s">
        <v>12</v>
      </c>
      <c r="I240" s="32" t="s">
        <v>55546</v>
      </c>
      <c r="J240" s="55">
        <v>8059347174167</v>
      </c>
      <c r="L240" s="47">
        <v>299.95</v>
      </c>
      <c r="M240" s="47">
        <v>299.95</v>
      </c>
      <c r="N240" s="45">
        <v>45131</v>
      </c>
    </row>
    <row r="241" spans="1:14" x14ac:dyDescent="0.25">
      <c r="A241" s="32" t="s">
        <v>57075</v>
      </c>
      <c r="B241" s="42"/>
      <c r="C241" s="42"/>
      <c r="D241" s="32" t="s">
        <v>55126</v>
      </c>
      <c r="E241" s="32" t="s">
        <v>55971</v>
      </c>
      <c r="F241" s="44" t="s">
        <v>7196</v>
      </c>
      <c r="G241" s="44" t="s">
        <v>11</v>
      </c>
      <c r="H241" s="44" t="s">
        <v>12</v>
      </c>
      <c r="I241" s="32" t="s">
        <v>55549</v>
      </c>
      <c r="J241" s="55">
        <v>8059347174143</v>
      </c>
      <c r="L241" s="47">
        <v>299.95</v>
      </c>
      <c r="M241" s="47">
        <v>299.95</v>
      </c>
      <c r="N241" s="45">
        <v>45131</v>
      </c>
    </row>
    <row r="242" spans="1:14" x14ac:dyDescent="0.25">
      <c r="A242" s="32" t="s">
        <v>57076</v>
      </c>
      <c r="B242" s="42"/>
      <c r="C242" s="42"/>
      <c r="D242" s="32" t="s">
        <v>55125</v>
      </c>
      <c r="E242" s="32" t="s">
        <v>55970</v>
      </c>
      <c r="F242" s="44" t="s">
        <v>7196</v>
      </c>
      <c r="G242" s="44" t="s">
        <v>11</v>
      </c>
      <c r="H242" s="44" t="s">
        <v>12</v>
      </c>
      <c r="I242" s="32" t="s">
        <v>55548</v>
      </c>
      <c r="J242" s="55">
        <v>8059347147666</v>
      </c>
      <c r="L242" s="47">
        <v>299.95</v>
      </c>
      <c r="M242" s="47">
        <v>299.95</v>
      </c>
      <c r="N242" s="45">
        <v>45131</v>
      </c>
    </row>
    <row r="243" spans="1:14" x14ac:dyDescent="0.25">
      <c r="A243" s="32" t="s">
        <v>57077</v>
      </c>
      <c r="B243" s="42"/>
      <c r="C243" s="42"/>
      <c r="D243" s="32" t="s">
        <v>55124</v>
      </c>
      <c r="E243" s="32" t="s">
        <v>55969</v>
      </c>
      <c r="F243" s="44" t="s">
        <v>7196</v>
      </c>
      <c r="G243" s="44" t="s">
        <v>11</v>
      </c>
      <c r="H243" s="44" t="s">
        <v>12</v>
      </c>
      <c r="I243" s="32" t="s">
        <v>55547</v>
      </c>
      <c r="J243" s="55">
        <v>8059347174150</v>
      </c>
      <c r="L243" s="47">
        <v>299.95</v>
      </c>
      <c r="M243" s="47">
        <v>299.95</v>
      </c>
      <c r="N243" s="45">
        <v>45131</v>
      </c>
    </row>
    <row r="244" spans="1:14" x14ac:dyDescent="0.25">
      <c r="A244" s="32" t="s">
        <v>57067</v>
      </c>
      <c r="B244" s="42"/>
      <c r="C244" s="42"/>
      <c r="D244" s="32" t="s">
        <v>55134</v>
      </c>
      <c r="E244" s="32" t="s">
        <v>55979</v>
      </c>
      <c r="F244" s="44" t="s">
        <v>7196</v>
      </c>
      <c r="G244" s="44" t="s">
        <v>11</v>
      </c>
      <c r="H244" s="44" t="s">
        <v>12</v>
      </c>
      <c r="I244" s="32" t="s">
        <v>55557</v>
      </c>
      <c r="J244" s="55">
        <v>8059347174075</v>
      </c>
      <c r="L244" s="47">
        <v>299.95</v>
      </c>
      <c r="M244" s="47">
        <v>299.95</v>
      </c>
      <c r="N244" s="45">
        <v>45131</v>
      </c>
    </row>
    <row r="245" spans="1:14" x14ac:dyDescent="0.25">
      <c r="A245" s="32" t="s">
        <v>57062</v>
      </c>
      <c r="B245" s="42"/>
      <c r="C245" s="42"/>
      <c r="D245" s="32" t="s">
        <v>55139</v>
      </c>
      <c r="E245" s="32" t="s">
        <v>55984</v>
      </c>
      <c r="F245" s="44" t="s">
        <v>7196</v>
      </c>
      <c r="G245" s="44" t="s">
        <v>11</v>
      </c>
      <c r="H245" s="44" t="s">
        <v>12</v>
      </c>
      <c r="I245" s="32" t="s">
        <v>55562</v>
      </c>
      <c r="J245" s="55">
        <v>8059347174037</v>
      </c>
      <c r="L245" s="47">
        <v>299.95</v>
      </c>
      <c r="M245" s="47">
        <v>299.95</v>
      </c>
      <c r="N245" s="45">
        <v>45131</v>
      </c>
    </row>
    <row r="246" spans="1:14" x14ac:dyDescent="0.25">
      <c r="A246" s="32" t="s">
        <v>57066</v>
      </c>
      <c r="B246" s="42"/>
      <c r="C246" s="42"/>
      <c r="D246" s="32" t="s">
        <v>55135</v>
      </c>
      <c r="E246" s="32" t="s">
        <v>55980</v>
      </c>
      <c r="F246" s="44" t="s">
        <v>7196</v>
      </c>
      <c r="G246" s="44" t="s">
        <v>11</v>
      </c>
      <c r="H246" s="44" t="s">
        <v>12</v>
      </c>
      <c r="I246" s="32" t="s">
        <v>55558</v>
      </c>
      <c r="J246" s="55">
        <v>8059347174068</v>
      </c>
      <c r="L246" s="47">
        <v>299.95</v>
      </c>
      <c r="M246" s="47">
        <v>299.95</v>
      </c>
      <c r="N246" s="45">
        <v>45131</v>
      </c>
    </row>
    <row r="247" spans="1:14" x14ac:dyDescent="0.25">
      <c r="A247" s="32" t="s">
        <v>57063</v>
      </c>
      <c r="B247" s="42"/>
      <c r="C247" s="42"/>
      <c r="D247" s="32" t="s">
        <v>55138</v>
      </c>
      <c r="E247" s="32" t="s">
        <v>55983</v>
      </c>
      <c r="F247" s="44" t="s">
        <v>7196</v>
      </c>
      <c r="G247" s="44" t="s">
        <v>11</v>
      </c>
      <c r="H247" s="44" t="s">
        <v>12</v>
      </c>
      <c r="I247" s="32" t="s">
        <v>55561</v>
      </c>
      <c r="J247" s="55">
        <v>8059347174044</v>
      </c>
      <c r="L247" s="47">
        <v>299.95</v>
      </c>
      <c r="M247" s="47">
        <v>299.95</v>
      </c>
      <c r="N247" s="45">
        <v>45131</v>
      </c>
    </row>
    <row r="248" spans="1:14" x14ac:dyDescent="0.25">
      <c r="A248" s="32" t="s">
        <v>57064</v>
      </c>
      <c r="B248" s="42"/>
      <c r="C248" s="42"/>
      <c r="D248" s="32" t="s">
        <v>55137</v>
      </c>
      <c r="E248" s="32" t="s">
        <v>55982</v>
      </c>
      <c r="F248" s="44" t="s">
        <v>7196</v>
      </c>
      <c r="G248" s="44" t="s">
        <v>11</v>
      </c>
      <c r="H248" s="44" t="s">
        <v>12</v>
      </c>
      <c r="I248" s="32" t="s">
        <v>55560</v>
      </c>
      <c r="J248" s="55">
        <v>8059347147642</v>
      </c>
      <c r="L248" s="47">
        <v>299.95</v>
      </c>
      <c r="M248" s="47">
        <v>299.95</v>
      </c>
      <c r="N248" s="45">
        <v>45131</v>
      </c>
    </row>
    <row r="249" spans="1:14" x14ac:dyDescent="0.25">
      <c r="A249" s="32" t="s">
        <v>57065</v>
      </c>
      <c r="B249" s="42"/>
      <c r="C249" s="42"/>
      <c r="D249" s="32" t="s">
        <v>55136</v>
      </c>
      <c r="E249" s="32" t="s">
        <v>55981</v>
      </c>
      <c r="F249" s="44" t="s">
        <v>7196</v>
      </c>
      <c r="G249" s="44" t="s">
        <v>11</v>
      </c>
      <c r="H249" s="44" t="s">
        <v>12</v>
      </c>
      <c r="I249" s="32" t="s">
        <v>55559</v>
      </c>
      <c r="J249" s="55">
        <v>8059347174051</v>
      </c>
      <c r="L249" s="47">
        <v>299.95</v>
      </c>
      <c r="M249" s="47">
        <v>299.95</v>
      </c>
      <c r="N249" s="45">
        <v>45131</v>
      </c>
    </row>
    <row r="250" spans="1:14" x14ac:dyDescent="0.25">
      <c r="A250" s="32" t="s">
        <v>57061</v>
      </c>
      <c r="B250" s="42"/>
      <c r="C250" s="42"/>
      <c r="D250" s="32" t="s">
        <v>55140</v>
      </c>
      <c r="E250" s="32" t="s">
        <v>55985</v>
      </c>
      <c r="F250" s="44" t="s">
        <v>7196</v>
      </c>
      <c r="G250" s="44" t="s">
        <v>11</v>
      </c>
      <c r="H250" s="44" t="s">
        <v>12</v>
      </c>
      <c r="I250" s="32" t="s">
        <v>55563</v>
      </c>
      <c r="J250" s="55">
        <v>8059347173771</v>
      </c>
      <c r="L250" s="47">
        <v>299.95</v>
      </c>
      <c r="M250" s="47">
        <v>299.95</v>
      </c>
      <c r="N250" s="45">
        <v>45131</v>
      </c>
    </row>
    <row r="251" spans="1:14" x14ac:dyDescent="0.25">
      <c r="A251" s="32" t="s">
        <v>57056</v>
      </c>
      <c r="B251" s="42"/>
      <c r="C251" s="42"/>
      <c r="D251" s="32" t="s">
        <v>55145</v>
      </c>
      <c r="E251" s="32" t="s">
        <v>55990</v>
      </c>
      <c r="F251" s="44" t="s">
        <v>7196</v>
      </c>
      <c r="G251" s="44" t="s">
        <v>11</v>
      </c>
      <c r="H251" s="44" t="s">
        <v>12</v>
      </c>
      <c r="I251" s="32" t="s">
        <v>55568</v>
      </c>
      <c r="J251" s="55">
        <v>8059347173733</v>
      </c>
      <c r="L251" s="47">
        <v>299.95</v>
      </c>
      <c r="M251" s="47">
        <v>299.95</v>
      </c>
      <c r="N251" s="45">
        <v>45131</v>
      </c>
    </row>
    <row r="252" spans="1:14" x14ac:dyDescent="0.25">
      <c r="A252" s="32" t="s">
        <v>57060</v>
      </c>
      <c r="B252" s="42"/>
      <c r="C252" s="42"/>
      <c r="D252" s="32" t="s">
        <v>55141</v>
      </c>
      <c r="E252" s="32" t="s">
        <v>55986</v>
      </c>
      <c r="F252" s="44" t="s">
        <v>7196</v>
      </c>
      <c r="G252" s="44" t="s">
        <v>11</v>
      </c>
      <c r="H252" s="44" t="s">
        <v>12</v>
      </c>
      <c r="I252" s="32" t="s">
        <v>55564</v>
      </c>
      <c r="J252" s="55">
        <v>8059347173764</v>
      </c>
      <c r="L252" s="47">
        <v>299.95</v>
      </c>
      <c r="M252" s="47">
        <v>299.95</v>
      </c>
      <c r="N252" s="45">
        <v>45131</v>
      </c>
    </row>
    <row r="253" spans="1:14" x14ac:dyDescent="0.25">
      <c r="A253" s="32" t="s">
        <v>57057</v>
      </c>
      <c r="B253" s="42"/>
      <c r="C253" s="42"/>
      <c r="D253" s="32" t="s">
        <v>55144</v>
      </c>
      <c r="E253" s="32" t="s">
        <v>55989</v>
      </c>
      <c r="F253" s="44" t="s">
        <v>7196</v>
      </c>
      <c r="G253" s="44" t="s">
        <v>11</v>
      </c>
      <c r="H253" s="44" t="s">
        <v>12</v>
      </c>
      <c r="I253" s="32" t="s">
        <v>55567</v>
      </c>
      <c r="J253" s="55">
        <v>8059347173740</v>
      </c>
      <c r="L253" s="47">
        <v>299.95</v>
      </c>
      <c r="M253" s="47">
        <v>299.95</v>
      </c>
      <c r="N253" s="45">
        <v>45131</v>
      </c>
    </row>
    <row r="254" spans="1:14" x14ac:dyDescent="0.25">
      <c r="A254" s="32" t="s">
        <v>57058</v>
      </c>
      <c r="B254" s="42"/>
      <c r="C254" s="42"/>
      <c r="D254" s="32" t="s">
        <v>55143</v>
      </c>
      <c r="E254" s="32" t="s">
        <v>55988</v>
      </c>
      <c r="F254" s="44" t="s">
        <v>7196</v>
      </c>
      <c r="G254" s="44" t="s">
        <v>11</v>
      </c>
      <c r="H254" s="44" t="s">
        <v>12</v>
      </c>
      <c r="I254" s="32" t="s">
        <v>55566</v>
      </c>
      <c r="J254" s="55">
        <v>8059347147635</v>
      </c>
      <c r="L254" s="47">
        <v>299.95</v>
      </c>
      <c r="M254" s="47">
        <v>299.95</v>
      </c>
      <c r="N254" s="45">
        <v>45131</v>
      </c>
    </row>
    <row r="255" spans="1:14" x14ac:dyDescent="0.25">
      <c r="A255" s="32" t="s">
        <v>57059</v>
      </c>
      <c r="B255" s="42"/>
      <c r="C255" s="42"/>
      <c r="D255" s="32" t="s">
        <v>55142</v>
      </c>
      <c r="E255" s="32" t="s">
        <v>55987</v>
      </c>
      <c r="F255" s="44" t="s">
        <v>7196</v>
      </c>
      <c r="G255" s="44" t="s">
        <v>11</v>
      </c>
      <c r="H255" s="44" t="s">
        <v>12</v>
      </c>
      <c r="I255" s="32" t="s">
        <v>55565</v>
      </c>
      <c r="J255" s="55">
        <v>8059347173757</v>
      </c>
      <c r="L255" s="47">
        <v>299.95</v>
      </c>
      <c r="M255" s="47">
        <v>299.95</v>
      </c>
      <c r="N255" s="45">
        <v>45131</v>
      </c>
    </row>
    <row r="256" spans="1:14" x14ac:dyDescent="0.25">
      <c r="A256" s="32" t="s">
        <v>57055</v>
      </c>
      <c r="B256" s="42"/>
      <c r="C256" s="42"/>
      <c r="D256" s="32" t="s">
        <v>55146</v>
      </c>
      <c r="E256" s="32" t="s">
        <v>55991</v>
      </c>
      <c r="F256" s="44" t="s">
        <v>7196</v>
      </c>
      <c r="G256" s="44" t="s">
        <v>11</v>
      </c>
      <c r="H256" s="44" t="s">
        <v>12</v>
      </c>
      <c r="I256" s="32" t="s">
        <v>55569</v>
      </c>
      <c r="J256" s="55">
        <v>8059347173726</v>
      </c>
      <c r="L256" s="47">
        <v>299.95</v>
      </c>
      <c r="M256" s="47">
        <v>299.95</v>
      </c>
      <c r="N256" s="45">
        <v>45131</v>
      </c>
    </row>
    <row r="257" spans="1:14" x14ac:dyDescent="0.25">
      <c r="A257" s="32" t="s">
        <v>57050</v>
      </c>
      <c r="B257" s="42"/>
      <c r="C257" s="42"/>
      <c r="D257" s="32" t="s">
        <v>55151</v>
      </c>
      <c r="E257" s="32" t="s">
        <v>55996</v>
      </c>
      <c r="F257" s="44" t="s">
        <v>7196</v>
      </c>
      <c r="G257" s="44" t="s">
        <v>11</v>
      </c>
      <c r="H257" s="44" t="s">
        <v>12</v>
      </c>
      <c r="I257" s="32" t="s">
        <v>55574</v>
      </c>
      <c r="J257" s="55">
        <v>8059347173689</v>
      </c>
      <c r="L257" s="47">
        <v>299.95</v>
      </c>
      <c r="M257" s="47">
        <v>299.95</v>
      </c>
      <c r="N257" s="45">
        <v>45131</v>
      </c>
    </row>
    <row r="258" spans="1:14" x14ac:dyDescent="0.25">
      <c r="A258" s="32" t="s">
        <v>57054</v>
      </c>
      <c r="B258" s="42"/>
      <c r="C258" s="42"/>
      <c r="D258" s="32" t="s">
        <v>55147</v>
      </c>
      <c r="E258" s="32" t="s">
        <v>55992</v>
      </c>
      <c r="F258" s="44" t="s">
        <v>7196</v>
      </c>
      <c r="G258" s="44" t="s">
        <v>11</v>
      </c>
      <c r="H258" s="44" t="s">
        <v>12</v>
      </c>
      <c r="I258" s="32" t="s">
        <v>55570</v>
      </c>
      <c r="J258" s="55">
        <v>8059347173719</v>
      </c>
      <c r="L258" s="47">
        <v>299.95</v>
      </c>
      <c r="M258" s="47">
        <v>299.95</v>
      </c>
      <c r="N258" s="45">
        <v>45131</v>
      </c>
    </row>
    <row r="259" spans="1:14" x14ac:dyDescent="0.25">
      <c r="A259" s="32" t="s">
        <v>57051</v>
      </c>
      <c r="B259" s="42"/>
      <c r="C259" s="42"/>
      <c r="D259" s="32" t="s">
        <v>55150</v>
      </c>
      <c r="E259" s="32" t="s">
        <v>55995</v>
      </c>
      <c r="F259" s="44" t="s">
        <v>7196</v>
      </c>
      <c r="G259" s="44" t="s">
        <v>11</v>
      </c>
      <c r="H259" s="44" t="s">
        <v>12</v>
      </c>
      <c r="I259" s="32" t="s">
        <v>55573</v>
      </c>
      <c r="J259" s="55">
        <v>8059347173696</v>
      </c>
      <c r="L259" s="47">
        <v>299.95</v>
      </c>
      <c r="M259" s="47">
        <v>299.95</v>
      </c>
      <c r="N259" s="45">
        <v>45131</v>
      </c>
    </row>
    <row r="260" spans="1:14" x14ac:dyDescent="0.25">
      <c r="A260" s="32" t="s">
        <v>57052</v>
      </c>
      <c r="B260" s="42"/>
      <c r="C260" s="42"/>
      <c r="D260" s="32" t="s">
        <v>55149</v>
      </c>
      <c r="E260" s="32" t="s">
        <v>55994</v>
      </c>
      <c r="F260" s="44" t="s">
        <v>7196</v>
      </c>
      <c r="G260" s="44" t="s">
        <v>11</v>
      </c>
      <c r="H260" s="44" t="s">
        <v>12</v>
      </c>
      <c r="I260" s="32" t="s">
        <v>55572</v>
      </c>
      <c r="J260" s="55">
        <v>8059347147628</v>
      </c>
      <c r="L260" s="47">
        <v>299.95</v>
      </c>
      <c r="M260" s="47">
        <v>299.95</v>
      </c>
      <c r="N260" s="45">
        <v>45131</v>
      </c>
    </row>
    <row r="261" spans="1:14" x14ac:dyDescent="0.25">
      <c r="A261" s="32" t="s">
        <v>57053</v>
      </c>
      <c r="B261" s="42"/>
      <c r="C261" s="42"/>
      <c r="D261" s="32" t="s">
        <v>55148</v>
      </c>
      <c r="E261" s="32" t="s">
        <v>55993</v>
      </c>
      <c r="F261" s="44" t="s">
        <v>7196</v>
      </c>
      <c r="G261" s="44" t="s">
        <v>11</v>
      </c>
      <c r="H261" s="44" t="s">
        <v>12</v>
      </c>
      <c r="I261" s="32" t="s">
        <v>55571</v>
      </c>
      <c r="J261" s="55">
        <v>8059347173702</v>
      </c>
      <c r="L261" s="47">
        <v>299.95</v>
      </c>
      <c r="M261" s="47">
        <v>299.95</v>
      </c>
      <c r="N261" s="45">
        <v>45131</v>
      </c>
    </row>
    <row r="262" spans="1:14" x14ac:dyDescent="0.25">
      <c r="A262" s="32" t="s">
        <v>57049</v>
      </c>
      <c r="B262" s="42"/>
      <c r="C262" s="42"/>
      <c r="D262" s="32" t="s">
        <v>55152</v>
      </c>
      <c r="E262" s="32" t="s">
        <v>55997</v>
      </c>
      <c r="F262" s="44" t="s">
        <v>7196</v>
      </c>
      <c r="G262" s="44" t="s">
        <v>11</v>
      </c>
      <c r="H262" s="44" t="s">
        <v>12</v>
      </c>
      <c r="I262" s="32" t="s">
        <v>55575</v>
      </c>
      <c r="J262" s="55">
        <v>8059347173672</v>
      </c>
      <c r="L262" s="47">
        <v>299.95</v>
      </c>
      <c r="M262" s="47">
        <v>299.95</v>
      </c>
      <c r="N262" s="45">
        <v>45131</v>
      </c>
    </row>
    <row r="263" spans="1:14" x14ac:dyDescent="0.25">
      <c r="A263" s="32" t="s">
        <v>57044</v>
      </c>
      <c r="B263" s="42"/>
      <c r="C263" s="42"/>
      <c r="D263" s="32" t="s">
        <v>55157</v>
      </c>
      <c r="E263" s="32" t="s">
        <v>56002</v>
      </c>
      <c r="F263" s="44" t="s">
        <v>7196</v>
      </c>
      <c r="G263" s="44" t="s">
        <v>11</v>
      </c>
      <c r="H263" s="44" t="s">
        <v>12</v>
      </c>
      <c r="I263" s="32" t="s">
        <v>55580</v>
      </c>
      <c r="J263" s="55">
        <v>8059347173634</v>
      </c>
      <c r="L263" s="47">
        <v>299.95</v>
      </c>
      <c r="M263" s="47">
        <v>299.95</v>
      </c>
      <c r="N263" s="45">
        <v>45131</v>
      </c>
    </row>
    <row r="264" spans="1:14" x14ac:dyDescent="0.25">
      <c r="A264" s="32" t="s">
        <v>57048</v>
      </c>
      <c r="B264" s="42"/>
      <c r="C264" s="42"/>
      <c r="D264" s="32" t="s">
        <v>55153</v>
      </c>
      <c r="E264" s="32" t="s">
        <v>55998</v>
      </c>
      <c r="F264" s="44" t="s">
        <v>7196</v>
      </c>
      <c r="G264" s="44" t="s">
        <v>11</v>
      </c>
      <c r="H264" s="44" t="s">
        <v>12</v>
      </c>
      <c r="I264" s="32" t="s">
        <v>55576</v>
      </c>
      <c r="J264" s="55">
        <v>8059347173665</v>
      </c>
      <c r="L264" s="47">
        <v>299.95</v>
      </c>
      <c r="M264" s="47">
        <v>299.95</v>
      </c>
      <c r="N264" s="45">
        <v>45131</v>
      </c>
    </row>
    <row r="265" spans="1:14" x14ac:dyDescent="0.25">
      <c r="A265" s="32" t="s">
        <v>57045</v>
      </c>
      <c r="B265" s="42"/>
      <c r="C265" s="42"/>
      <c r="D265" s="32" t="s">
        <v>55156</v>
      </c>
      <c r="E265" s="32" t="s">
        <v>56001</v>
      </c>
      <c r="F265" s="44" t="s">
        <v>7196</v>
      </c>
      <c r="G265" s="44" t="s">
        <v>11</v>
      </c>
      <c r="H265" s="44" t="s">
        <v>12</v>
      </c>
      <c r="I265" s="32" t="s">
        <v>55579</v>
      </c>
      <c r="J265" s="55">
        <v>8059347173641</v>
      </c>
      <c r="L265" s="47">
        <v>299.95</v>
      </c>
      <c r="M265" s="47">
        <v>299.95</v>
      </c>
      <c r="N265" s="45">
        <v>45131</v>
      </c>
    </row>
    <row r="266" spans="1:14" x14ac:dyDescent="0.25">
      <c r="A266" s="32" t="s">
        <v>57046</v>
      </c>
      <c r="B266" s="42"/>
      <c r="C266" s="42"/>
      <c r="D266" s="32" t="s">
        <v>55155</v>
      </c>
      <c r="E266" s="32" t="s">
        <v>56000</v>
      </c>
      <c r="F266" s="44" t="s">
        <v>7196</v>
      </c>
      <c r="G266" s="44" t="s">
        <v>11</v>
      </c>
      <c r="H266" s="44" t="s">
        <v>12</v>
      </c>
      <c r="I266" s="32" t="s">
        <v>55578</v>
      </c>
      <c r="J266" s="55">
        <v>8059347147611</v>
      </c>
      <c r="L266" s="47">
        <v>299.95</v>
      </c>
      <c r="M266" s="47">
        <v>299.95</v>
      </c>
      <c r="N266" s="45">
        <v>45131</v>
      </c>
    </row>
    <row r="267" spans="1:14" x14ac:dyDescent="0.25">
      <c r="A267" s="32" t="s">
        <v>57047</v>
      </c>
      <c r="B267" s="42"/>
      <c r="C267" s="42"/>
      <c r="D267" s="32" t="s">
        <v>55154</v>
      </c>
      <c r="E267" s="32" t="s">
        <v>55999</v>
      </c>
      <c r="F267" s="44" t="s">
        <v>7196</v>
      </c>
      <c r="G267" s="44" t="s">
        <v>11</v>
      </c>
      <c r="H267" s="44" t="s">
        <v>12</v>
      </c>
      <c r="I267" s="32" t="s">
        <v>55577</v>
      </c>
      <c r="J267" s="55">
        <v>8059347173658</v>
      </c>
      <c r="L267" s="47">
        <v>299.95</v>
      </c>
      <c r="M267" s="47">
        <v>299.95</v>
      </c>
      <c r="N267" s="45">
        <v>45131</v>
      </c>
    </row>
    <row r="268" spans="1:14" x14ac:dyDescent="0.25">
      <c r="A268" s="32" t="s">
        <v>57043</v>
      </c>
      <c r="B268" s="42"/>
      <c r="C268" s="42"/>
      <c r="D268" s="32" t="s">
        <v>55158</v>
      </c>
      <c r="E268" s="32" t="s">
        <v>56003</v>
      </c>
      <c r="F268" s="44" t="s">
        <v>7196</v>
      </c>
      <c r="G268" s="44" t="s">
        <v>11</v>
      </c>
      <c r="H268" s="44" t="s">
        <v>12</v>
      </c>
      <c r="I268" s="32" t="s">
        <v>55581</v>
      </c>
      <c r="J268" s="55">
        <v>8059347173573</v>
      </c>
      <c r="L268" s="47">
        <v>299.95</v>
      </c>
      <c r="M268" s="47">
        <v>299.95</v>
      </c>
      <c r="N268" s="45">
        <v>45131</v>
      </c>
    </row>
    <row r="269" spans="1:14" x14ac:dyDescent="0.25">
      <c r="A269" s="32" t="s">
        <v>57038</v>
      </c>
      <c r="B269" s="42"/>
      <c r="C269" s="42"/>
      <c r="D269" s="32" t="s">
        <v>55163</v>
      </c>
      <c r="E269" s="32" t="s">
        <v>56008</v>
      </c>
      <c r="F269" s="44" t="s">
        <v>7196</v>
      </c>
      <c r="G269" s="44" t="s">
        <v>11</v>
      </c>
      <c r="H269" s="44" t="s">
        <v>12</v>
      </c>
      <c r="I269" s="32" t="s">
        <v>55586</v>
      </c>
      <c r="J269" s="55">
        <v>8059347173535</v>
      </c>
      <c r="L269" s="47">
        <v>299.95</v>
      </c>
      <c r="M269" s="47">
        <v>299.95</v>
      </c>
      <c r="N269" s="45">
        <v>45131</v>
      </c>
    </row>
    <row r="270" spans="1:14" x14ac:dyDescent="0.25">
      <c r="A270" s="32" t="s">
        <v>57042</v>
      </c>
      <c r="B270" s="42"/>
      <c r="C270" s="42"/>
      <c r="D270" s="32" t="s">
        <v>55159</v>
      </c>
      <c r="E270" s="32" t="s">
        <v>56004</v>
      </c>
      <c r="F270" s="44" t="s">
        <v>7196</v>
      </c>
      <c r="G270" s="44" t="s">
        <v>11</v>
      </c>
      <c r="H270" s="44" t="s">
        <v>12</v>
      </c>
      <c r="I270" s="32" t="s">
        <v>55582</v>
      </c>
      <c r="J270" s="55">
        <v>8059347173566</v>
      </c>
      <c r="L270" s="47">
        <v>299.95</v>
      </c>
      <c r="M270" s="47">
        <v>299.95</v>
      </c>
      <c r="N270" s="45">
        <v>45131</v>
      </c>
    </row>
    <row r="271" spans="1:14" x14ac:dyDescent="0.25">
      <c r="A271" s="32" t="s">
        <v>57039</v>
      </c>
      <c r="B271" s="42"/>
      <c r="C271" s="42"/>
      <c r="D271" s="32" t="s">
        <v>55162</v>
      </c>
      <c r="E271" s="32" t="s">
        <v>56007</v>
      </c>
      <c r="F271" s="44" t="s">
        <v>7196</v>
      </c>
      <c r="G271" s="44" t="s">
        <v>11</v>
      </c>
      <c r="H271" s="44" t="s">
        <v>12</v>
      </c>
      <c r="I271" s="32" t="s">
        <v>55585</v>
      </c>
      <c r="J271" s="55">
        <v>8059347173542</v>
      </c>
      <c r="L271" s="47">
        <v>299.95</v>
      </c>
      <c r="M271" s="47">
        <v>299.95</v>
      </c>
      <c r="N271" s="45">
        <v>45131</v>
      </c>
    </row>
    <row r="272" spans="1:14" x14ac:dyDescent="0.25">
      <c r="A272" s="32" t="s">
        <v>57040</v>
      </c>
      <c r="B272" s="42"/>
      <c r="C272" s="42"/>
      <c r="D272" s="32" t="s">
        <v>55161</v>
      </c>
      <c r="E272" s="32" t="s">
        <v>56006</v>
      </c>
      <c r="F272" s="44" t="s">
        <v>7196</v>
      </c>
      <c r="G272" s="44" t="s">
        <v>11</v>
      </c>
      <c r="H272" s="44" t="s">
        <v>12</v>
      </c>
      <c r="I272" s="32" t="s">
        <v>55584</v>
      </c>
      <c r="J272" s="55">
        <v>8059347147598</v>
      </c>
      <c r="L272" s="47">
        <v>299.95</v>
      </c>
      <c r="M272" s="47">
        <v>299.95</v>
      </c>
      <c r="N272" s="45">
        <v>45131</v>
      </c>
    </row>
    <row r="273" spans="1:14" x14ac:dyDescent="0.25">
      <c r="A273" s="32" t="s">
        <v>57041</v>
      </c>
      <c r="B273" s="42"/>
      <c r="C273" s="42"/>
      <c r="D273" s="32" t="s">
        <v>55160</v>
      </c>
      <c r="E273" s="32" t="s">
        <v>56005</v>
      </c>
      <c r="F273" s="44" t="s">
        <v>7196</v>
      </c>
      <c r="G273" s="44" t="s">
        <v>11</v>
      </c>
      <c r="H273" s="44" t="s">
        <v>12</v>
      </c>
      <c r="I273" s="32" t="s">
        <v>55583</v>
      </c>
      <c r="J273" s="55">
        <v>8059347173559</v>
      </c>
      <c r="L273" s="47">
        <v>299.95</v>
      </c>
      <c r="M273" s="47">
        <v>299.95</v>
      </c>
      <c r="N273" s="45">
        <v>45131</v>
      </c>
    </row>
    <row r="274" spans="1:14" x14ac:dyDescent="0.25">
      <c r="A274" s="32" t="s">
        <v>57037</v>
      </c>
      <c r="B274" s="42"/>
      <c r="C274" s="42"/>
      <c r="D274" s="32" t="s">
        <v>55164</v>
      </c>
      <c r="E274" s="32" t="s">
        <v>56009</v>
      </c>
      <c r="F274" s="44" t="s">
        <v>7196</v>
      </c>
      <c r="G274" s="44" t="s">
        <v>11</v>
      </c>
      <c r="H274" s="44" t="s">
        <v>12</v>
      </c>
      <c r="I274" s="32" t="s">
        <v>55587</v>
      </c>
      <c r="J274" s="55">
        <v>8059347173221</v>
      </c>
      <c r="L274" s="47">
        <v>299.95</v>
      </c>
      <c r="M274" s="47">
        <v>299.95</v>
      </c>
      <c r="N274" s="45">
        <v>45131</v>
      </c>
    </row>
    <row r="275" spans="1:14" x14ac:dyDescent="0.25">
      <c r="A275" s="32" t="s">
        <v>57032</v>
      </c>
      <c r="B275" s="42"/>
      <c r="C275" s="42"/>
      <c r="D275" s="32" t="s">
        <v>55169</v>
      </c>
      <c r="E275" s="32" t="s">
        <v>56014</v>
      </c>
      <c r="F275" s="44" t="s">
        <v>7196</v>
      </c>
      <c r="G275" s="44" t="s">
        <v>11</v>
      </c>
      <c r="H275" s="44" t="s">
        <v>12</v>
      </c>
      <c r="I275" s="32" t="s">
        <v>55592</v>
      </c>
      <c r="J275" s="55">
        <v>8059347173184</v>
      </c>
      <c r="L275" s="47">
        <v>299.95</v>
      </c>
      <c r="M275" s="47">
        <v>299.95</v>
      </c>
      <c r="N275" s="45">
        <v>45131</v>
      </c>
    </row>
    <row r="276" spans="1:14" x14ac:dyDescent="0.25">
      <c r="A276" s="32" t="s">
        <v>57036</v>
      </c>
      <c r="B276" s="42"/>
      <c r="C276" s="42"/>
      <c r="D276" s="32" t="s">
        <v>55165</v>
      </c>
      <c r="E276" s="32" t="s">
        <v>56010</v>
      </c>
      <c r="F276" s="44" t="s">
        <v>7196</v>
      </c>
      <c r="G276" s="44" t="s">
        <v>11</v>
      </c>
      <c r="H276" s="44" t="s">
        <v>12</v>
      </c>
      <c r="I276" s="32" t="s">
        <v>55588</v>
      </c>
      <c r="J276" s="55">
        <v>8059347173214</v>
      </c>
      <c r="L276" s="47">
        <v>299.95</v>
      </c>
      <c r="M276" s="47">
        <v>299.95</v>
      </c>
      <c r="N276" s="45">
        <v>45131</v>
      </c>
    </row>
    <row r="277" spans="1:14" x14ac:dyDescent="0.25">
      <c r="A277" s="32" t="s">
        <v>57033</v>
      </c>
      <c r="B277" s="42"/>
      <c r="C277" s="42"/>
      <c r="D277" s="32" t="s">
        <v>55168</v>
      </c>
      <c r="E277" s="32" t="s">
        <v>56013</v>
      </c>
      <c r="F277" s="44" t="s">
        <v>7196</v>
      </c>
      <c r="G277" s="44" t="s">
        <v>11</v>
      </c>
      <c r="H277" s="44" t="s">
        <v>12</v>
      </c>
      <c r="I277" s="32" t="s">
        <v>55591</v>
      </c>
      <c r="J277" s="55">
        <v>8059347173191</v>
      </c>
      <c r="L277" s="47">
        <v>299.95</v>
      </c>
      <c r="M277" s="47">
        <v>299.95</v>
      </c>
      <c r="N277" s="45">
        <v>45131</v>
      </c>
    </row>
    <row r="278" spans="1:14" x14ac:dyDescent="0.25">
      <c r="A278" s="32" t="s">
        <v>57034</v>
      </c>
      <c r="B278" s="42"/>
      <c r="C278" s="42"/>
      <c r="D278" s="32" t="s">
        <v>55167</v>
      </c>
      <c r="E278" s="32" t="s">
        <v>56012</v>
      </c>
      <c r="F278" s="44" t="s">
        <v>7196</v>
      </c>
      <c r="G278" s="44" t="s">
        <v>11</v>
      </c>
      <c r="H278" s="44" t="s">
        <v>12</v>
      </c>
      <c r="I278" s="32" t="s">
        <v>55590</v>
      </c>
      <c r="J278" s="55">
        <v>8059347147574</v>
      </c>
      <c r="L278" s="47">
        <v>299.95</v>
      </c>
      <c r="M278" s="47">
        <v>299.95</v>
      </c>
      <c r="N278" s="45">
        <v>45131</v>
      </c>
    </row>
    <row r="279" spans="1:14" x14ac:dyDescent="0.25">
      <c r="A279" s="32" t="s">
        <v>57035</v>
      </c>
      <c r="B279" s="42"/>
      <c r="C279" s="42"/>
      <c r="D279" s="32" t="s">
        <v>55166</v>
      </c>
      <c r="E279" s="32" t="s">
        <v>56011</v>
      </c>
      <c r="F279" s="44" t="s">
        <v>7196</v>
      </c>
      <c r="G279" s="44" t="s">
        <v>11</v>
      </c>
      <c r="H279" s="44" t="s">
        <v>12</v>
      </c>
      <c r="I279" s="32" t="s">
        <v>55589</v>
      </c>
      <c r="J279" s="55">
        <v>8059347173207</v>
      </c>
      <c r="L279" s="47">
        <v>299.95</v>
      </c>
      <c r="M279" s="47">
        <v>299.95</v>
      </c>
      <c r="N279" s="45">
        <v>45131</v>
      </c>
    </row>
    <row r="280" spans="1:14" x14ac:dyDescent="0.25">
      <c r="A280" s="32" t="s">
        <v>57031</v>
      </c>
      <c r="B280" s="42"/>
      <c r="C280" s="42"/>
      <c r="D280" s="32" t="s">
        <v>55170</v>
      </c>
      <c r="E280" s="32" t="s">
        <v>56015</v>
      </c>
      <c r="F280" s="44" t="s">
        <v>7196</v>
      </c>
      <c r="G280" s="44" t="s">
        <v>11</v>
      </c>
      <c r="H280" s="44" t="s">
        <v>12</v>
      </c>
      <c r="I280" s="32" t="s">
        <v>55593</v>
      </c>
      <c r="J280" s="55">
        <v>8059347173177</v>
      </c>
      <c r="L280" s="47">
        <v>299.95</v>
      </c>
      <c r="M280" s="47">
        <v>299.95</v>
      </c>
      <c r="N280" s="45">
        <v>45131</v>
      </c>
    </row>
    <row r="281" spans="1:14" ht="15.75" customHeight="1" x14ac:dyDescent="0.25">
      <c r="A281" s="32" t="s">
        <v>57026</v>
      </c>
      <c r="B281" s="42"/>
      <c r="C281" s="42"/>
      <c r="D281" s="32" t="s">
        <v>55175</v>
      </c>
      <c r="E281" s="32" t="s">
        <v>56020</v>
      </c>
      <c r="F281" s="44" t="s">
        <v>7196</v>
      </c>
      <c r="G281" s="44" t="s">
        <v>11</v>
      </c>
      <c r="H281" s="44" t="s">
        <v>12</v>
      </c>
      <c r="I281" s="32" t="s">
        <v>55598</v>
      </c>
      <c r="J281" s="55">
        <v>8059347173139</v>
      </c>
      <c r="L281" s="47">
        <v>299.95</v>
      </c>
      <c r="M281" s="47">
        <v>299.95</v>
      </c>
      <c r="N281" s="45">
        <v>45131</v>
      </c>
    </row>
    <row r="282" spans="1:14" x14ac:dyDescent="0.25">
      <c r="A282" s="32" t="s">
        <v>57030</v>
      </c>
      <c r="B282" s="42"/>
      <c r="C282" s="42"/>
      <c r="D282" s="32" t="s">
        <v>55171</v>
      </c>
      <c r="E282" s="32" t="s">
        <v>56016</v>
      </c>
      <c r="F282" s="44" t="s">
        <v>7196</v>
      </c>
      <c r="G282" s="44" t="s">
        <v>11</v>
      </c>
      <c r="H282" s="44" t="s">
        <v>12</v>
      </c>
      <c r="I282" s="32" t="s">
        <v>55594</v>
      </c>
      <c r="J282" s="55">
        <v>8059347173160</v>
      </c>
      <c r="L282" s="47">
        <v>299.95</v>
      </c>
      <c r="M282" s="47">
        <v>299.95</v>
      </c>
      <c r="N282" s="45">
        <v>45131</v>
      </c>
    </row>
    <row r="283" spans="1:14" x14ac:dyDescent="0.25">
      <c r="A283" s="32" t="s">
        <v>57027</v>
      </c>
      <c r="B283" s="42"/>
      <c r="C283" s="42"/>
      <c r="D283" s="32" t="s">
        <v>55174</v>
      </c>
      <c r="E283" s="32" t="s">
        <v>56019</v>
      </c>
      <c r="F283" s="44" t="s">
        <v>7196</v>
      </c>
      <c r="G283" s="44" t="s">
        <v>11</v>
      </c>
      <c r="H283" s="44" t="s">
        <v>12</v>
      </c>
      <c r="I283" s="32" t="s">
        <v>55597</v>
      </c>
      <c r="J283" s="55">
        <v>8059347173146</v>
      </c>
      <c r="L283" s="47">
        <v>299.95</v>
      </c>
      <c r="M283" s="47">
        <v>299.95</v>
      </c>
      <c r="N283" s="45">
        <v>45131</v>
      </c>
    </row>
    <row r="284" spans="1:14" x14ac:dyDescent="0.25">
      <c r="A284" s="32" t="s">
        <v>57028</v>
      </c>
      <c r="B284" s="42"/>
      <c r="C284" s="42"/>
      <c r="D284" s="32" t="s">
        <v>55173</v>
      </c>
      <c r="E284" s="32" t="s">
        <v>56018</v>
      </c>
      <c r="F284" s="44" t="s">
        <v>7196</v>
      </c>
      <c r="G284" s="44" t="s">
        <v>11</v>
      </c>
      <c r="H284" s="44" t="s">
        <v>12</v>
      </c>
      <c r="I284" s="32" t="s">
        <v>55596</v>
      </c>
      <c r="J284" s="55">
        <v>8059347147567</v>
      </c>
      <c r="L284" s="47">
        <v>299.95</v>
      </c>
      <c r="M284" s="47">
        <v>299.95</v>
      </c>
      <c r="N284" s="45">
        <v>45131</v>
      </c>
    </row>
    <row r="285" spans="1:14" x14ac:dyDescent="0.25">
      <c r="A285" s="32" t="s">
        <v>57029</v>
      </c>
      <c r="B285" s="42"/>
      <c r="C285" s="42"/>
      <c r="D285" s="32" t="s">
        <v>55172</v>
      </c>
      <c r="E285" s="32" t="s">
        <v>56017</v>
      </c>
      <c r="F285" s="44" t="s">
        <v>7196</v>
      </c>
      <c r="G285" s="44" t="s">
        <v>11</v>
      </c>
      <c r="H285" s="44" t="s">
        <v>12</v>
      </c>
      <c r="I285" s="32" t="s">
        <v>55595</v>
      </c>
      <c r="J285" s="55">
        <v>8059347173153</v>
      </c>
      <c r="L285" s="47">
        <v>299.95</v>
      </c>
      <c r="M285" s="47">
        <v>299.95</v>
      </c>
      <c r="N285" s="45">
        <v>45131</v>
      </c>
    </row>
    <row r="286" spans="1:14" x14ac:dyDescent="0.25">
      <c r="A286" s="32" t="s">
        <v>57025</v>
      </c>
      <c r="B286" s="42"/>
      <c r="C286" s="42"/>
      <c r="D286" s="32" t="s">
        <v>55176</v>
      </c>
      <c r="E286" s="32" t="s">
        <v>56021</v>
      </c>
      <c r="F286" s="44" t="s">
        <v>7196</v>
      </c>
      <c r="G286" s="44" t="s">
        <v>11</v>
      </c>
      <c r="H286" s="44" t="s">
        <v>12</v>
      </c>
      <c r="I286" s="32" t="s">
        <v>55599</v>
      </c>
      <c r="J286" s="55">
        <v>8059347173122</v>
      </c>
      <c r="L286" s="47">
        <v>299.95</v>
      </c>
      <c r="M286" s="47">
        <v>299.95</v>
      </c>
      <c r="N286" s="45">
        <v>45131</v>
      </c>
    </row>
    <row r="287" spans="1:14" x14ac:dyDescent="0.25">
      <c r="A287" s="32" t="s">
        <v>57020</v>
      </c>
      <c r="B287" s="42"/>
      <c r="C287" s="42"/>
      <c r="D287" s="32" t="s">
        <v>55181</v>
      </c>
      <c r="E287" s="32" t="s">
        <v>56026</v>
      </c>
      <c r="F287" s="44" t="s">
        <v>7196</v>
      </c>
      <c r="G287" s="44" t="s">
        <v>11</v>
      </c>
      <c r="H287" s="44" t="s">
        <v>12</v>
      </c>
      <c r="I287" s="32" t="s">
        <v>55604</v>
      </c>
      <c r="J287" s="55">
        <v>8059347173085</v>
      </c>
      <c r="L287" s="47">
        <v>299.95</v>
      </c>
      <c r="M287" s="47">
        <v>299.95</v>
      </c>
      <c r="N287" s="45">
        <v>45131</v>
      </c>
    </row>
    <row r="288" spans="1:14" x14ac:dyDescent="0.25">
      <c r="A288" s="32" t="s">
        <v>57024</v>
      </c>
      <c r="B288" s="42"/>
      <c r="C288" s="42"/>
      <c r="D288" s="32" t="s">
        <v>55177</v>
      </c>
      <c r="E288" s="32" t="s">
        <v>56022</v>
      </c>
      <c r="F288" s="44" t="s">
        <v>7196</v>
      </c>
      <c r="G288" s="44" t="s">
        <v>11</v>
      </c>
      <c r="H288" s="44" t="s">
        <v>12</v>
      </c>
      <c r="I288" s="32" t="s">
        <v>55600</v>
      </c>
      <c r="J288" s="55">
        <v>8059347173115</v>
      </c>
      <c r="L288" s="47">
        <v>299.95</v>
      </c>
      <c r="M288" s="47">
        <v>299.95</v>
      </c>
      <c r="N288" s="45">
        <v>45131</v>
      </c>
    </row>
    <row r="289" spans="1:14" x14ac:dyDescent="0.25">
      <c r="A289" s="32" t="s">
        <v>57021</v>
      </c>
      <c r="B289" s="42"/>
      <c r="C289" s="42"/>
      <c r="D289" s="32" t="s">
        <v>55180</v>
      </c>
      <c r="E289" s="32" t="s">
        <v>56025</v>
      </c>
      <c r="F289" s="44" t="s">
        <v>7196</v>
      </c>
      <c r="G289" s="44" t="s">
        <v>11</v>
      </c>
      <c r="H289" s="44" t="s">
        <v>12</v>
      </c>
      <c r="I289" s="32" t="s">
        <v>55603</v>
      </c>
      <c r="J289" s="55">
        <v>8059347173092</v>
      </c>
      <c r="L289" s="47">
        <v>299.95</v>
      </c>
      <c r="M289" s="47">
        <v>299.95</v>
      </c>
      <c r="N289" s="45">
        <v>45131</v>
      </c>
    </row>
    <row r="290" spans="1:14" x14ac:dyDescent="0.25">
      <c r="A290" s="32" t="s">
        <v>57022</v>
      </c>
      <c r="B290" s="42"/>
      <c r="C290" s="42"/>
      <c r="D290" s="32" t="s">
        <v>55179</v>
      </c>
      <c r="E290" s="32" t="s">
        <v>56024</v>
      </c>
      <c r="F290" s="44" t="s">
        <v>7196</v>
      </c>
      <c r="G290" s="44" t="s">
        <v>11</v>
      </c>
      <c r="H290" s="44" t="s">
        <v>12</v>
      </c>
      <c r="I290" s="32" t="s">
        <v>55602</v>
      </c>
      <c r="J290" s="55">
        <v>8059347147550</v>
      </c>
      <c r="L290" s="47">
        <v>299.95</v>
      </c>
      <c r="M290" s="47">
        <v>299.95</v>
      </c>
      <c r="N290" s="45">
        <v>45131</v>
      </c>
    </row>
    <row r="291" spans="1:14" x14ac:dyDescent="0.25">
      <c r="A291" s="32" t="s">
        <v>57023</v>
      </c>
      <c r="B291" s="42"/>
      <c r="C291" s="42"/>
      <c r="D291" s="32" t="s">
        <v>55178</v>
      </c>
      <c r="E291" s="32" t="s">
        <v>56023</v>
      </c>
      <c r="F291" s="44" t="s">
        <v>7196</v>
      </c>
      <c r="G291" s="44" t="s">
        <v>11</v>
      </c>
      <c r="H291" s="44" t="s">
        <v>12</v>
      </c>
      <c r="I291" s="32" t="s">
        <v>55601</v>
      </c>
      <c r="J291" s="55">
        <v>8059347173108</v>
      </c>
      <c r="L291" s="47">
        <v>299.95</v>
      </c>
      <c r="M291" s="47">
        <v>299.95</v>
      </c>
      <c r="N291" s="45">
        <v>45131</v>
      </c>
    </row>
    <row r="292" spans="1:14" x14ac:dyDescent="0.25">
      <c r="B292" s="42" t="s">
        <v>52486</v>
      </c>
      <c r="C292" s="42"/>
      <c r="E292" s="44" t="s">
        <v>52481</v>
      </c>
      <c r="F292" s="44" t="s">
        <v>7196</v>
      </c>
      <c r="G292" s="32" t="s">
        <v>11</v>
      </c>
      <c r="H292" s="32" t="s">
        <v>12</v>
      </c>
      <c r="I292" s="55" t="s">
        <v>52488</v>
      </c>
      <c r="J292" s="55">
        <v>8059175893667</v>
      </c>
      <c r="L292" s="28">
        <v>269.95</v>
      </c>
      <c r="M292" s="46">
        <v>269.95</v>
      </c>
      <c r="N292" s="45">
        <v>44396</v>
      </c>
    </row>
    <row r="293" spans="1:14" x14ac:dyDescent="0.25">
      <c r="B293" s="42" t="s">
        <v>52483</v>
      </c>
      <c r="C293" s="42"/>
      <c r="E293" s="44" t="s">
        <v>52478</v>
      </c>
      <c r="F293" s="44" t="s">
        <v>7196</v>
      </c>
      <c r="G293" s="32" t="s">
        <v>11</v>
      </c>
      <c r="H293" s="32" t="s">
        <v>12</v>
      </c>
      <c r="I293" s="55" t="s">
        <v>52492</v>
      </c>
      <c r="J293" s="55">
        <v>8059175893636</v>
      </c>
      <c r="L293" s="28">
        <v>269.95</v>
      </c>
      <c r="M293" s="46">
        <v>269.95</v>
      </c>
      <c r="N293" s="45">
        <v>44396</v>
      </c>
    </row>
    <row r="294" spans="1:14" x14ac:dyDescent="0.25">
      <c r="B294" s="42" t="s">
        <v>52484</v>
      </c>
      <c r="C294" s="42"/>
      <c r="E294" s="44" t="s">
        <v>52479</v>
      </c>
      <c r="F294" s="44" t="s">
        <v>7196</v>
      </c>
      <c r="G294" s="32" t="s">
        <v>11</v>
      </c>
      <c r="H294" s="32" t="s">
        <v>12</v>
      </c>
      <c r="I294" s="55" t="s">
        <v>52490</v>
      </c>
      <c r="J294" s="55">
        <v>8059175893643</v>
      </c>
      <c r="L294" s="28">
        <v>269.95</v>
      </c>
      <c r="M294" s="46">
        <v>269.95</v>
      </c>
      <c r="N294" s="45">
        <v>44396</v>
      </c>
    </row>
    <row r="295" spans="1:14" x14ac:dyDescent="0.25">
      <c r="B295" s="42" t="s">
        <v>52485</v>
      </c>
      <c r="C295" s="42"/>
      <c r="E295" s="44" t="s">
        <v>52480</v>
      </c>
      <c r="F295" s="44" t="s">
        <v>7196</v>
      </c>
      <c r="G295" s="32" t="s">
        <v>11</v>
      </c>
      <c r="H295" s="32" t="s">
        <v>12</v>
      </c>
      <c r="I295" s="55" t="s">
        <v>52491</v>
      </c>
      <c r="J295" s="55">
        <v>8059175893650</v>
      </c>
      <c r="L295" s="28">
        <v>269.95</v>
      </c>
      <c r="M295" s="46">
        <v>269.95</v>
      </c>
      <c r="N295" s="45">
        <v>44396</v>
      </c>
    </row>
    <row r="296" spans="1:14" x14ac:dyDescent="0.25">
      <c r="B296" s="42" t="s">
        <v>52487</v>
      </c>
      <c r="C296" s="42"/>
      <c r="E296" s="44" t="s">
        <v>52482</v>
      </c>
      <c r="F296" s="44" t="s">
        <v>7196</v>
      </c>
      <c r="G296" s="32" t="s">
        <v>11</v>
      </c>
      <c r="H296" s="32" t="s">
        <v>12</v>
      </c>
      <c r="I296" s="55" t="s">
        <v>52489</v>
      </c>
      <c r="J296" s="55">
        <v>8059175893674</v>
      </c>
      <c r="L296" s="28">
        <v>269.95</v>
      </c>
      <c r="M296" s="46">
        <v>269.95</v>
      </c>
      <c r="N296" s="45">
        <v>44396</v>
      </c>
    </row>
    <row r="297" spans="1:14" x14ac:dyDescent="0.25">
      <c r="A297" s="32" t="s">
        <v>57019</v>
      </c>
      <c r="B297" s="42"/>
      <c r="C297" s="42"/>
      <c r="D297" s="32" t="s">
        <v>55182</v>
      </c>
      <c r="E297" s="32" t="s">
        <v>56027</v>
      </c>
      <c r="F297" s="44" t="s">
        <v>7196</v>
      </c>
      <c r="G297" s="44" t="s">
        <v>11</v>
      </c>
      <c r="H297" s="44" t="s">
        <v>12</v>
      </c>
      <c r="I297" s="32" t="s">
        <v>55605</v>
      </c>
      <c r="J297" s="55">
        <v>8059347172675</v>
      </c>
      <c r="L297" s="28">
        <v>264.95</v>
      </c>
      <c r="M297" s="47">
        <v>264.95</v>
      </c>
      <c r="N297" s="45">
        <v>45131</v>
      </c>
    </row>
    <row r="298" spans="1:14" x14ac:dyDescent="0.25">
      <c r="A298" s="32" t="s">
        <v>57014</v>
      </c>
      <c r="B298" s="42"/>
      <c r="C298" s="42"/>
      <c r="D298" s="32" t="s">
        <v>55187</v>
      </c>
      <c r="E298" s="32" t="s">
        <v>56032</v>
      </c>
      <c r="F298" s="44" t="s">
        <v>7196</v>
      </c>
      <c r="G298" s="44" t="s">
        <v>11</v>
      </c>
      <c r="H298" s="44" t="s">
        <v>12</v>
      </c>
      <c r="I298" s="32" t="s">
        <v>55610</v>
      </c>
      <c r="J298" s="55">
        <v>8059347172637</v>
      </c>
      <c r="L298" s="28">
        <v>264.95</v>
      </c>
      <c r="M298" s="47">
        <v>264.95</v>
      </c>
      <c r="N298" s="45">
        <v>45131</v>
      </c>
    </row>
    <row r="299" spans="1:14" x14ac:dyDescent="0.25">
      <c r="A299" s="32" t="s">
        <v>57018</v>
      </c>
      <c r="B299" s="42"/>
      <c r="C299" s="42"/>
      <c r="D299" s="32" t="s">
        <v>55183</v>
      </c>
      <c r="E299" s="32" t="s">
        <v>56028</v>
      </c>
      <c r="F299" s="44" t="s">
        <v>7196</v>
      </c>
      <c r="G299" s="44" t="s">
        <v>11</v>
      </c>
      <c r="H299" s="44" t="s">
        <v>12</v>
      </c>
      <c r="I299" s="32" t="s">
        <v>55606</v>
      </c>
      <c r="J299" s="55">
        <v>8059347172668</v>
      </c>
      <c r="L299" s="28">
        <v>264.95</v>
      </c>
      <c r="M299" s="47">
        <v>264.95</v>
      </c>
      <c r="N299" s="45">
        <v>45131</v>
      </c>
    </row>
    <row r="300" spans="1:14" x14ac:dyDescent="0.25">
      <c r="A300" s="32" t="s">
        <v>57015</v>
      </c>
      <c r="B300" s="42"/>
      <c r="C300" s="42"/>
      <c r="D300" s="32" t="s">
        <v>55186</v>
      </c>
      <c r="E300" s="32" t="s">
        <v>56031</v>
      </c>
      <c r="F300" s="44" t="s">
        <v>7196</v>
      </c>
      <c r="G300" s="44" t="s">
        <v>11</v>
      </c>
      <c r="H300" s="44" t="s">
        <v>12</v>
      </c>
      <c r="I300" s="32" t="s">
        <v>55609</v>
      </c>
      <c r="J300" s="55">
        <v>8059347172644</v>
      </c>
      <c r="L300" s="28">
        <v>264.95</v>
      </c>
      <c r="M300" s="47">
        <v>264.95</v>
      </c>
      <c r="N300" s="45">
        <v>45131</v>
      </c>
    </row>
    <row r="301" spans="1:14" x14ac:dyDescent="0.25">
      <c r="A301" s="32" t="s">
        <v>57016</v>
      </c>
      <c r="B301" s="42"/>
      <c r="C301" s="42"/>
      <c r="D301" s="32" t="s">
        <v>55185</v>
      </c>
      <c r="E301" s="32" t="s">
        <v>56030</v>
      </c>
      <c r="F301" s="44" t="s">
        <v>7196</v>
      </c>
      <c r="G301" s="44" t="s">
        <v>11</v>
      </c>
      <c r="H301" s="44" t="s">
        <v>12</v>
      </c>
      <c r="I301" s="32" t="s">
        <v>55608</v>
      </c>
      <c r="J301" s="55">
        <v>8059347147529</v>
      </c>
      <c r="L301" s="28">
        <v>264.95</v>
      </c>
      <c r="M301" s="47">
        <v>264.95</v>
      </c>
      <c r="N301" s="45">
        <v>45131</v>
      </c>
    </row>
    <row r="302" spans="1:14" x14ac:dyDescent="0.25">
      <c r="A302" s="32" t="s">
        <v>57017</v>
      </c>
      <c r="B302" s="42"/>
      <c r="C302" s="42"/>
      <c r="D302" s="32" t="s">
        <v>55184</v>
      </c>
      <c r="E302" s="32" t="s">
        <v>56029</v>
      </c>
      <c r="F302" s="44" t="s">
        <v>7196</v>
      </c>
      <c r="G302" s="44" t="s">
        <v>11</v>
      </c>
      <c r="H302" s="44" t="s">
        <v>12</v>
      </c>
      <c r="I302" s="32" t="s">
        <v>55607</v>
      </c>
      <c r="J302" s="55">
        <v>8059347172651</v>
      </c>
      <c r="L302" s="28">
        <v>264.95</v>
      </c>
      <c r="M302" s="47">
        <v>264.95</v>
      </c>
      <c r="N302" s="45">
        <v>45131</v>
      </c>
    </row>
    <row r="303" spans="1:14" x14ac:dyDescent="0.25">
      <c r="A303" s="32" t="s">
        <v>57013</v>
      </c>
      <c r="B303" s="42"/>
      <c r="C303" s="42"/>
      <c r="D303" s="32" t="s">
        <v>55188</v>
      </c>
      <c r="E303" s="32" t="s">
        <v>56033</v>
      </c>
      <c r="F303" s="44" t="s">
        <v>7196</v>
      </c>
      <c r="G303" s="44" t="s">
        <v>11</v>
      </c>
      <c r="H303" s="44" t="s">
        <v>12</v>
      </c>
      <c r="I303" s="32" t="s">
        <v>55611</v>
      </c>
      <c r="J303" s="55">
        <v>8059347172620</v>
      </c>
      <c r="L303" s="28">
        <v>264.95</v>
      </c>
      <c r="M303" s="47">
        <v>264.95</v>
      </c>
      <c r="N303" s="45">
        <v>45131</v>
      </c>
    </row>
    <row r="304" spans="1:14" x14ac:dyDescent="0.25">
      <c r="A304" s="32" t="s">
        <v>57008</v>
      </c>
      <c r="B304" s="42"/>
      <c r="C304" s="42"/>
      <c r="D304" s="32" t="s">
        <v>55193</v>
      </c>
      <c r="E304" s="32" t="s">
        <v>56038</v>
      </c>
      <c r="F304" s="44" t="s">
        <v>7196</v>
      </c>
      <c r="G304" s="44" t="s">
        <v>11</v>
      </c>
      <c r="H304" s="44" t="s">
        <v>12</v>
      </c>
      <c r="I304" s="32" t="s">
        <v>55616</v>
      </c>
      <c r="J304" s="55">
        <v>8059347172583</v>
      </c>
      <c r="L304" s="28">
        <v>264.95</v>
      </c>
      <c r="M304" s="47">
        <v>264.95</v>
      </c>
      <c r="N304" s="45">
        <v>45131</v>
      </c>
    </row>
    <row r="305" spans="1:14" x14ac:dyDescent="0.25">
      <c r="A305" s="32" t="s">
        <v>57012</v>
      </c>
      <c r="B305" s="42"/>
      <c r="C305" s="42"/>
      <c r="D305" s="32" t="s">
        <v>55189</v>
      </c>
      <c r="E305" s="32" t="s">
        <v>56034</v>
      </c>
      <c r="F305" s="44" t="s">
        <v>7196</v>
      </c>
      <c r="G305" s="44" t="s">
        <v>11</v>
      </c>
      <c r="H305" s="44" t="s">
        <v>12</v>
      </c>
      <c r="I305" s="32" t="s">
        <v>55612</v>
      </c>
      <c r="J305" s="55">
        <v>8059347172613</v>
      </c>
      <c r="L305" s="28">
        <v>264.95</v>
      </c>
      <c r="M305" s="47">
        <v>264.95</v>
      </c>
      <c r="N305" s="45">
        <v>45131</v>
      </c>
    </row>
    <row r="306" spans="1:14" x14ac:dyDescent="0.25">
      <c r="A306" s="32" t="s">
        <v>57009</v>
      </c>
      <c r="B306" s="42"/>
      <c r="C306" s="42"/>
      <c r="D306" s="32" t="s">
        <v>55192</v>
      </c>
      <c r="E306" s="32" t="s">
        <v>56037</v>
      </c>
      <c r="F306" s="44" t="s">
        <v>7196</v>
      </c>
      <c r="G306" s="44" t="s">
        <v>11</v>
      </c>
      <c r="H306" s="44" t="s">
        <v>12</v>
      </c>
      <c r="I306" s="32" t="s">
        <v>55615</v>
      </c>
      <c r="J306" s="55">
        <v>8059347172590</v>
      </c>
      <c r="L306" s="28">
        <v>264.95</v>
      </c>
      <c r="M306" s="47">
        <v>264.95</v>
      </c>
      <c r="N306" s="45">
        <v>45131</v>
      </c>
    </row>
    <row r="307" spans="1:14" x14ac:dyDescent="0.25">
      <c r="A307" s="32" t="s">
        <v>57010</v>
      </c>
      <c r="B307" s="42"/>
      <c r="C307" s="42"/>
      <c r="D307" s="32" t="s">
        <v>55191</v>
      </c>
      <c r="E307" s="32" t="s">
        <v>56036</v>
      </c>
      <c r="F307" s="44" t="s">
        <v>7196</v>
      </c>
      <c r="G307" s="44" t="s">
        <v>11</v>
      </c>
      <c r="H307" s="44" t="s">
        <v>12</v>
      </c>
      <c r="I307" s="32" t="s">
        <v>55614</v>
      </c>
      <c r="J307" s="55">
        <v>8059347147512</v>
      </c>
      <c r="L307" s="28">
        <v>264.95</v>
      </c>
      <c r="M307" s="47">
        <v>264.95</v>
      </c>
      <c r="N307" s="45">
        <v>45131</v>
      </c>
    </row>
    <row r="308" spans="1:14" x14ac:dyDescent="0.25">
      <c r="A308" s="32" t="s">
        <v>57011</v>
      </c>
      <c r="B308" s="42"/>
      <c r="C308" s="42"/>
      <c r="D308" s="32" t="s">
        <v>55190</v>
      </c>
      <c r="E308" s="32" t="s">
        <v>56035</v>
      </c>
      <c r="F308" s="44" t="s">
        <v>7196</v>
      </c>
      <c r="G308" s="44" t="s">
        <v>11</v>
      </c>
      <c r="H308" s="44" t="s">
        <v>12</v>
      </c>
      <c r="I308" s="32" t="s">
        <v>55613</v>
      </c>
      <c r="J308" s="55">
        <v>8059347172606</v>
      </c>
      <c r="L308" s="28">
        <v>264.95</v>
      </c>
      <c r="M308" s="47">
        <v>264.95</v>
      </c>
      <c r="N308" s="45">
        <v>45131</v>
      </c>
    </row>
    <row r="309" spans="1:14" x14ac:dyDescent="0.25">
      <c r="B309" s="42"/>
      <c r="C309" s="42"/>
      <c r="D309" s="42" t="s">
        <v>40999</v>
      </c>
      <c r="E309" s="43" t="s">
        <v>41000</v>
      </c>
      <c r="F309" s="44" t="s">
        <v>7196</v>
      </c>
      <c r="G309" s="44" t="s">
        <v>17</v>
      </c>
      <c r="H309" s="44" t="s">
        <v>18</v>
      </c>
      <c r="I309" s="42" t="s">
        <v>41001</v>
      </c>
      <c r="J309" s="42">
        <v>8059175891069</v>
      </c>
      <c r="K309" s="45">
        <v>45597</v>
      </c>
      <c r="L309" s="46">
        <v>0</v>
      </c>
      <c r="M309" s="17">
        <v>554.95000000000005</v>
      </c>
      <c r="N309" s="45">
        <v>44396</v>
      </c>
    </row>
    <row r="310" spans="1:14" x14ac:dyDescent="0.25">
      <c r="B310" s="42" t="s">
        <v>40995</v>
      </c>
      <c r="C310" s="42"/>
      <c r="D310" s="42" t="s">
        <v>40996</v>
      </c>
      <c r="E310" s="43" t="s">
        <v>40997</v>
      </c>
      <c r="F310" s="44" t="s">
        <v>7196</v>
      </c>
      <c r="G310" s="44" t="s">
        <v>17</v>
      </c>
      <c r="H310" s="44" t="s">
        <v>18</v>
      </c>
      <c r="I310" s="42" t="s">
        <v>40998</v>
      </c>
      <c r="J310" s="42">
        <v>8059175891106</v>
      </c>
      <c r="K310" s="45">
        <v>45597</v>
      </c>
      <c r="L310" s="46">
        <v>0</v>
      </c>
      <c r="M310" s="17">
        <v>554.95000000000005</v>
      </c>
      <c r="N310" s="45">
        <v>44396</v>
      </c>
    </row>
    <row r="311" spans="1:14" x14ac:dyDescent="0.25">
      <c r="B311" s="42" t="s">
        <v>40991</v>
      </c>
      <c r="C311" s="42"/>
      <c r="D311" s="42" t="s">
        <v>40992</v>
      </c>
      <c r="E311" s="43" t="s">
        <v>40993</v>
      </c>
      <c r="F311" s="44" t="s">
        <v>7196</v>
      </c>
      <c r="G311" s="44" t="s">
        <v>17</v>
      </c>
      <c r="H311" s="44" t="s">
        <v>18</v>
      </c>
      <c r="I311" s="42" t="s">
        <v>40994</v>
      </c>
      <c r="J311" s="42">
        <v>8059175891076</v>
      </c>
      <c r="K311" s="45">
        <v>45597</v>
      </c>
      <c r="L311" s="46">
        <v>0</v>
      </c>
      <c r="M311" s="17">
        <v>554.95000000000005</v>
      </c>
      <c r="N311" s="45">
        <v>44396</v>
      </c>
    </row>
    <row r="312" spans="1:14" x14ac:dyDescent="0.25">
      <c r="B312" s="42" t="s">
        <v>40987</v>
      </c>
      <c r="C312" s="42"/>
      <c r="D312" s="42" t="s">
        <v>40988</v>
      </c>
      <c r="E312" s="43" t="s">
        <v>40989</v>
      </c>
      <c r="F312" s="44" t="s">
        <v>7196</v>
      </c>
      <c r="G312" s="44" t="s">
        <v>17</v>
      </c>
      <c r="H312" s="44" t="s">
        <v>18</v>
      </c>
      <c r="I312" s="42" t="s">
        <v>40990</v>
      </c>
      <c r="J312" s="42">
        <v>8059175891083</v>
      </c>
      <c r="K312" s="45">
        <v>45597</v>
      </c>
      <c r="L312" s="46">
        <v>0</v>
      </c>
      <c r="M312" s="17">
        <v>554.95000000000005</v>
      </c>
      <c r="N312" s="45">
        <v>44396</v>
      </c>
    </row>
    <row r="313" spans="1:14" x14ac:dyDescent="0.25">
      <c r="B313" s="42" t="s">
        <v>40983</v>
      </c>
      <c r="C313" s="42"/>
      <c r="D313" s="42" t="s">
        <v>40984</v>
      </c>
      <c r="E313" s="43" t="s">
        <v>40985</v>
      </c>
      <c r="F313" s="44" t="s">
        <v>7196</v>
      </c>
      <c r="G313" s="44" t="s">
        <v>17</v>
      </c>
      <c r="H313" s="44" t="s">
        <v>18</v>
      </c>
      <c r="I313" s="42" t="s">
        <v>40986</v>
      </c>
      <c r="J313" s="42">
        <v>8059175891090</v>
      </c>
      <c r="K313" s="45">
        <v>45597</v>
      </c>
      <c r="L313" s="46">
        <v>0</v>
      </c>
      <c r="M313" s="17">
        <v>554.95000000000005</v>
      </c>
      <c r="N313" s="45">
        <v>44396</v>
      </c>
    </row>
    <row r="314" spans="1:14" x14ac:dyDescent="0.25">
      <c r="B314" s="42" t="s">
        <v>41002</v>
      </c>
      <c r="C314" s="42"/>
      <c r="D314" s="42" t="s">
        <v>41003</v>
      </c>
      <c r="E314" s="43" t="s">
        <v>41004</v>
      </c>
      <c r="F314" s="44" t="s">
        <v>7196</v>
      </c>
      <c r="G314" s="44" t="s">
        <v>17</v>
      </c>
      <c r="H314" s="44" t="s">
        <v>18</v>
      </c>
      <c r="I314" s="42" t="s">
        <v>41005</v>
      </c>
      <c r="J314" s="42">
        <v>8059175891113</v>
      </c>
      <c r="K314" s="45">
        <v>45597</v>
      </c>
      <c r="L314" s="46">
        <v>0</v>
      </c>
      <c r="M314" s="17">
        <v>554.95000000000005</v>
      </c>
      <c r="N314" s="45">
        <v>44396</v>
      </c>
    </row>
    <row r="315" spans="1:14" x14ac:dyDescent="0.25">
      <c r="B315" s="42"/>
      <c r="C315" s="42"/>
      <c r="D315" s="42" t="s">
        <v>40976</v>
      </c>
      <c r="E315" s="43" t="s">
        <v>40977</v>
      </c>
      <c r="F315" s="44" t="s">
        <v>7196</v>
      </c>
      <c r="G315" s="44" t="s">
        <v>17</v>
      </c>
      <c r="H315" s="44" t="s">
        <v>18</v>
      </c>
      <c r="I315" s="42" t="s">
        <v>40978</v>
      </c>
      <c r="J315" s="42">
        <v>8059175891007</v>
      </c>
      <c r="K315" s="45">
        <v>45597</v>
      </c>
      <c r="L315" s="46">
        <v>0</v>
      </c>
      <c r="M315" s="17">
        <v>554.95000000000005</v>
      </c>
      <c r="N315" s="45">
        <v>44396</v>
      </c>
    </row>
    <row r="316" spans="1:14" x14ac:dyDescent="0.25">
      <c r="B316" s="42" t="s">
        <v>40972</v>
      </c>
      <c r="C316" s="42"/>
      <c r="D316" s="42" t="s">
        <v>40973</v>
      </c>
      <c r="E316" s="43" t="s">
        <v>40974</v>
      </c>
      <c r="F316" s="44" t="s">
        <v>7196</v>
      </c>
      <c r="G316" s="44" t="s">
        <v>17</v>
      </c>
      <c r="H316" s="44" t="s">
        <v>18</v>
      </c>
      <c r="I316" s="42" t="s">
        <v>40975</v>
      </c>
      <c r="J316" s="42">
        <v>8059175891045</v>
      </c>
      <c r="K316" s="45">
        <v>45597</v>
      </c>
      <c r="L316" s="46">
        <v>0</v>
      </c>
      <c r="M316" s="17">
        <v>554.95000000000005</v>
      </c>
      <c r="N316" s="45">
        <v>44396</v>
      </c>
    </row>
    <row r="317" spans="1:14" x14ac:dyDescent="0.25">
      <c r="B317" s="42" t="s">
        <v>40968</v>
      </c>
      <c r="C317" s="42"/>
      <c r="D317" s="42" t="s">
        <v>40969</v>
      </c>
      <c r="E317" s="43" t="s">
        <v>40970</v>
      </c>
      <c r="F317" s="44" t="s">
        <v>7196</v>
      </c>
      <c r="G317" s="44" t="s">
        <v>17</v>
      </c>
      <c r="H317" s="44" t="s">
        <v>18</v>
      </c>
      <c r="I317" s="42" t="s">
        <v>40971</v>
      </c>
      <c r="J317" s="42">
        <v>8059175891014</v>
      </c>
      <c r="K317" s="45">
        <v>45597</v>
      </c>
      <c r="L317" s="46">
        <v>0</v>
      </c>
      <c r="M317" s="17">
        <v>554.95000000000005</v>
      </c>
      <c r="N317" s="45">
        <v>44396</v>
      </c>
    </row>
    <row r="318" spans="1:14" x14ac:dyDescent="0.25">
      <c r="B318" s="42" t="s">
        <v>40964</v>
      </c>
      <c r="C318" s="42"/>
      <c r="D318" s="42" t="s">
        <v>40965</v>
      </c>
      <c r="E318" s="43" t="s">
        <v>40966</v>
      </c>
      <c r="F318" s="44" t="s">
        <v>7196</v>
      </c>
      <c r="G318" s="44" t="s">
        <v>17</v>
      </c>
      <c r="H318" s="44" t="s">
        <v>18</v>
      </c>
      <c r="I318" s="42" t="s">
        <v>40967</v>
      </c>
      <c r="J318" s="42">
        <v>8059175891021</v>
      </c>
      <c r="K318" s="45">
        <v>45597</v>
      </c>
      <c r="L318" s="46">
        <v>0</v>
      </c>
      <c r="M318" s="17">
        <v>554.95000000000005</v>
      </c>
      <c r="N318" s="45">
        <v>44396</v>
      </c>
    </row>
    <row r="319" spans="1:14" x14ac:dyDescent="0.25">
      <c r="B319" s="42" t="s">
        <v>40960</v>
      </c>
      <c r="C319" s="42"/>
      <c r="D319" s="42" t="s">
        <v>40961</v>
      </c>
      <c r="E319" s="43" t="s">
        <v>40962</v>
      </c>
      <c r="F319" s="44" t="s">
        <v>7196</v>
      </c>
      <c r="G319" s="44" t="s">
        <v>17</v>
      </c>
      <c r="H319" s="44" t="s">
        <v>18</v>
      </c>
      <c r="I319" s="42" t="s">
        <v>40963</v>
      </c>
      <c r="J319" s="42">
        <v>8059175891038</v>
      </c>
      <c r="K319" s="45">
        <v>45597</v>
      </c>
      <c r="L319" s="46">
        <v>0</v>
      </c>
      <c r="M319" s="17">
        <v>554.95000000000005</v>
      </c>
      <c r="N319" s="45">
        <v>44396</v>
      </c>
    </row>
    <row r="320" spans="1:14" x14ac:dyDescent="0.25">
      <c r="B320" s="42" t="s">
        <v>40979</v>
      </c>
      <c r="C320" s="42"/>
      <c r="D320" s="42" t="s">
        <v>40980</v>
      </c>
      <c r="E320" s="43" t="s">
        <v>40981</v>
      </c>
      <c r="F320" s="44" t="s">
        <v>7196</v>
      </c>
      <c r="G320" s="44" t="s">
        <v>17</v>
      </c>
      <c r="H320" s="44" t="s">
        <v>18</v>
      </c>
      <c r="I320" s="42" t="s">
        <v>40982</v>
      </c>
      <c r="J320" s="42">
        <v>8059175891052</v>
      </c>
      <c r="K320" s="45">
        <v>45597</v>
      </c>
      <c r="L320" s="46">
        <v>0</v>
      </c>
      <c r="M320" s="17">
        <v>554.95000000000005</v>
      </c>
      <c r="N320" s="45">
        <v>44396</v>
      </c>
    </row>
    <row r="321" spans="1:14" x14ac:dyDescent="0.25">
      <c r="B321" s="42"/>
      <c r="C321" s="42"/>
      <c r="D321" s="42" t="s">
        <v>40953</v>
      </c>
      <c r="E321" s="43" t="s">
        <v>40954</v>
      </c>
      <c r="F321" s="44" t="s">
        <v>7196</v>
      </c>
      <c r="G321" s="44" t="s">
        <v>17</v>
      </c>
      <c r="H321" s="44" t="s">
        <v>18</v>
      </c>
      <c r="I321" s="42" t="s">
        <v>40955</v>
      </c>
      <c r="J321" s="42">
        <v>8059175890949</v>
      </c>
      <c r="K321" s="45">
        <v>45597</v>
      </c>
      <c r="L321" s="46">
        <v>0</v>
      </c>
      <c r="M321" s="17">
        <v>554.95000000000005</v>
      </c>
      <c r="N321" s="45">
        <v>44396</v>
      </c>
    </row>
    <row r="322" spans="1:14" x14ac:dyDescent="0.25">
      <c r="B322" s="42" t="s">
        <v>40949</v>
      </c>
      <c r="C322" s="42"/>
      <c r="D322" s="42" t="s">
        <v>40950</v>
      </c>
      <c r="E322" s="43" t="s">
        <v>40951</v>
      </c>
      <c r="F322" s="44" t="s">
        <v>7196</v>
      </c>
      <c r="G322" s="44" t="s">
        <v>17</v>
      </c>
      <c r="H322" s="44" t="s">
        <v>18</v>
      </c>
      <c r="I322" s="42" t="s">
        <v>40952</v>
      </c>
      <c r="J322" s="42">
        <v>8059175890987</v>
      </c>
      <c r="K322" s="45">
        <v>45597</v>
      </c>
      <c r="L322" s="46">
        <v>0</v>
      </c>
      <c r="M322" s="17">
        <v>554.95000000000005</v>
      </c>
      <c r="N322" s="45">
        <v>44396</v>
      </c>
    </row>
    <row r="323" spans="1:14" x14ac:dyDescent="0.25">
      <c r="B323" s="42" t="s">
        <v>40945</v>
      </c>
      <c r="C323" s="42"/>
      <c r="D323" s="42" t="s">
        <v>40946</v>
      </c>
      <c r="E323" s="43" t="s">
        <v>40947</v>
      </c>
      <c r="F323" s="44" t="s">
        <v>7196</v>
      </c>
      <c r="G323" s="44" t="s">
        <v>17</v>
      </c>
      <c r="H323" s="44" t="s">
        <v>18</v>
      </c>
      <c r="I323" s="42" t="s">
        <v>40948</v>
      </c>
      <c r="J323" s="42">
        <v>8059175890956</v>
      </c>
      <c r="K323" s="45">
        <v>45597</v>
      </c>
      <c r="L323" s="46">
        <v>0</v>
      </c>
      <c r="M323" s="17">
        <v>554.95000000000005</v>
      </c>
      <c r="N323" s="45">
        <v>44396</v>
      </c>
    </row>
    <row r="324" spans="1:14" x14ac:dyDescent="0.25">
      <c r="B324" s="42" t="s">
        <v>40941</v>
      </c>
      <c r="C324" s="42"/>
      <c r="D324" s="42" t="s">
        <v>40942</v>
      </c>
      <c r="E324" s="43" t="s">
        <v>40943</v>
      </c>
      <c r="F324" s="44" t="s">
        <v>7196</v>
      </c>
      <c r="G324" s="44" t="s">
        <v>17</v>
      </c>
      <c r="H324" s="44" t="s">
        <v>18</v>
      </c>
      <c r="I324" s="42" t="s">
        <v>40944</v>
      </c>
      <c r="J324" s="42">
        <v>8059175890963</v>
      </c>
      <c r="K324" s="45">
        <v>45597</v>
      </c>
      <c r="L324" s="46">
        <v>0</v>
      </c>
      <c r="M324" s="17">
        <v>554.95000000000005</v>
      </c>
      <c r="N324" s="45">
        <v>44396</v>
      </c>
    </row>
    <row r="325" spans="1:14" x14ac:dyDescent="0.25">
      <c r="B325" s="42" t="s">
        <v>40937</v>
      </c>
      <c r="C325" s="42"/>
      <c r="D325" s="42" t="s">
        <v>40938</v>
      </c>
      <c r="E325" s="43" t="s">
        <v>40939</v>
      </c>
      <c r="F325" s="44" t="s">
        <v>7196</v>
      </c>
      <c r="G325" s="44" t="s">
        <v>17</v>
      </c>
      <c r="H325" s="44" t="s">
        <v>18</v>
      </c>
      <c r="I325" s="42" t="s">
        <v>40940</v>
      </c>
      <c r="J325" s="42">
        <v>8059175890970</v>
      </c>
      <c r="K325" s="45">
        <v>45597</v>
      </c>
      <c r="L325" s="46">
        <v>0</v>
      </c>
      <c r="M325" s="17">
        <v>554.95000000000005</v>
      </c>
      <c r="N325" s="45">
        <v>44396</v>
      </c>
    </row>
    <row r="326" spans="1:14" x14ac:dyDescent="0.25">
      <c r="B326" s="42" t="s">
        <v>40956</v>
      </c>
      <c r="C326" s="42"/>
      <c r="D326" s="42" t="s">
        <v>40957</v>
      </c>
      <c r="E326" s="43" t="s">
        <v>40958</v>
      </c>
      <c r="F326" s="44" t="s">
        <v>7196</v>
      </c>
      <c r="G326" s="44" t="s">
        <v>17</v>
      </c>
      <c r="H326" s="44" t="s">
        <v>18</v>
      </c>
      <c r="I326" s="42" t="s">
        <v>40959</v>
      </c>
      <c r="J326" s="42">
        <v>8059175890994</v>
      </c>
      <c r="K326" s="45">
        <v>45597</v>
      </c>
      <c r="L326" s="46">
        <v>0</v>
      </c>
      <c r="M326" s="17">
        <v>554.95000000000005</v>
      </c>
      <c r="N326" s="45">
        <v>44396</v>
      </c>
    </row>
    <row r="327" spans="1:14" x14ac:dyDescent="0.25">
      <c r="A327" s="17" t="s">
        <v>72842</v>
      </c>
      <c r="B327" s="17" t="s">
        <v>72843</v>
      </c>
      <c r="C327" s="17"/>
      <c r="D327" s="17" t="s">
        <v>72844</v>
      </c>
      <c r="E327" s="17" t="s">
        <v>72845</v>
      </c>
      <c r="F327" s="44" t="s">
        <v>7196</v>
      </c>
      <c r="G327" s="17" t="s">
        <v>11</v>
      </c>
      <c r="H327" s="17" t="s">
        <v>12</v>
      </c>
      <c r="I327" s="17" t="s">
        <v>72846</v>
      </c>
      <c r="J327" s="20">
        <v>8059347446950</v>
      </c>
      <c r="K327" s="17"/>
      <c r="L327" s="28">
        <v>189.95</v>
      </c>
      <c r="M327" s="28">
        <v>189.95</v>
      </c>
      <c r="N327" s="45">
        <v>45495</v>
      </c>
    </row>
    <row r="328" spans="1:14" x14ac:dyDescent="0.25">
      <c r="A328" s="17" t="s">
        <v>72847</v>
      </c>
      <c r="B328" s="17" t="s">
        <v>72848</v>
      </c>
      <c r="C328" s="17"/>
      <c r="D328" s="17" t="s">
        <v>72849</v>
      </c>
      <c r="E328" s="17" t="s">
        <v>72850</v>
      </c>
      <c r="F328" s="44" t="s">
        <v>7196</v>
      </c>
      <c r="G328" s="17" t="s">
        <v>11</v>
      </c>
      <c r="H328" s="17" t="s">
        <v>12</v>
      </c>
      <c r="I328" s="17" t="s">
        <v>72851</v>
      </c>
      <c r="J328" s="20">
        <v>8059347423098</v>
      </c>
      <c r="K328" s="17"/>
      <c r="L328" s="28">
        <v>189.95</v>
      </c>
      <c r="M328" s="28">
        <v>189.95</v>
      </c>
      <c r="N328" s="45">
        <v>45495</v>
      </c>
    </row>
    <row r="329" spans="1:14" x14ac:dyDescent="0.25">
      <c r="A329" s="17" t="s">
        <v>72852</v>
      </c>
      <c r="B329" s="17" t="s">
        <v>72853</v>
      </c>
      <c r="C329" s="17"/>
      <c r="D329" s="17" t="s">
        <v>72854</v>
      </c>
      <c r="E329" s="17" t="s">
        <v>72855</v>
      </c>
      <c r="F329" s="44" t="s">
        <v>7196</v>
      </c>
      <c r="G329" s="17" t="s">
        <v>11</v>
      </c>
      <c r="H329" s="17" t="s">
        <v>12</v>
      </c>
      <c r="I329" s="17" t="s">
        <v>72856</v>
      </c>
      <c r="J329" s="20">
        <v>8059347446967</v>
      </c>
      <c r="K329" s="17"/>
      <c r="L329" s="28">
        <v>189.95</v>
      </c>
      <c r="M329" s="28">
        <v>189.95</v>
      </c>
      <c r="N329" s="45">
        <v>45495</v>
      </c>
    </row>
    <row r="330" spans="1:14" x14ac:dyDescent="0.25">
      <c r="A330" s="17" t="s">
        <v>72827</v>
      </c>
      <c r="B330" s="17" t="s">
        <v>72828</v>
      </c>
      <c r="C330" s="17"/>
      <c r="D330" s="17" t="s">
        <v>72829</v>
      </c>
      <c r="E330" s="17" t="s">
        <v>72830</v>
      </c>
      <c r="F330" s="44" t="s">
        <v>7196</v>
      </c>
      <c r="G330" s="17" t="s">
        <v>11</v>
      </c>
      <c r="H330" s="17" t="s">
        <v>12</v>
      </c>
      <c r="I330" s="17" t="s">
        <v>72831</v>
      </c>
      <c r="J330" s="20">
        <v>8059347446875</v>
      </c>
      <c r="K330" s="17"/>
      <c r="L330" s="28">
        <v>199.95</v>
      </c>
      <c r="M330" s="28">
        <v>199.95</v>
      </c>
      <c r="N330" s="45">
        <v>45495</v>
      </c>
    </row>
    <row r="331" spans="1:14" x14ac:dyDescent="0.25">
      <c r="A331" s="17" t="s">
        <v>72832</v>
      </c>
      <c r="B331" s="17" t="s">
        <v>72833</v>
      </c>
      <c r="C331" s="17"/>
      <c r="D331" s="17" t="s">
        <v>72834</v>
      </c>
      <c r="E331" s="17" t="s">
        <v>72835</v>
      </c>
      <c r="F331" s="44" t="s">
        <v>7196</v>
      </c>
      <c r="G331" s="17" t="s">
        <v>11</v>
      </c>
      <c r="H331" s="17" t="s">
        <v>12</v>
      </c>
      <c r="I331" s="17" t="s">
        <v>72836</v>
      </c>
      <c r="J331" s="20">
        <v>8059347423074</v>
      </c>
      <c r="K331" s="17"/>
      <c r="L331" s="28">
        <v>199.95</v>
      </c>
      <c r="M331" s="28">
        <v>199.95</v>
      </c>
      <c r="N331" s="45">
        <v>45495</v>
      </c>
    </row>
    <row r="332" spans="1:14" x14ac:dyDescent="0.25">
      <c r="A332" s="17" t="s">
        <v>72837</v>
      </c>
      <c r="B332" s="17" t="s">
        <v>72838</v>
      </c>
      <c r="C332" s="17"/>
      <c r="D332" s="17" t="s">
        <v>72839</v>
      </c>
      <c r="E332" s="17" t="s">
        <v>72840</v>
      </c>
      <c r="F332" s="44" t="s">
        <v>7196</v>
      </c>
      <c r="G332" s="17" t="s">
        <v>11</v>
      </c>
      <c r="H332" s="17" t="s">
        <v>12</v>
      </c>
      <c r="I332" s="17" t="s">
        <v>72841</v>
      </c>
      <c r="J332" s="20">
        <v>8059347446882</v>
      </c>
      <c r="K332" s="17"/>
      <c r="L332" s="28">
        <v>199.95</v>
      </c>
      <c r="M332" s="28">
        <v>199.95</v>
      </c>
      <c r="N332" s="45">
        <v>45495</v>
      </c>
    </row>
    <row r="333" spans="1:14" x14ac:dyDescent="0.25">
      <c r="A333" s="32" t="s">
        <v>57007</v>
      </c>
      <c r="B333" s="42" t="s">
        <v>63038</v>
      </c>
      <c r="C333" s="42"/>
      <c r="D333" s="32" t="s">
        <v>55194</v>
      </c>
      <c r="E333" s="32" t="s">
        <v>56039</v>
      </c>
      <c r="F333" s="44" t="s">
        <v>7196</v>
      </c>
      <c r="G333" s="44" t="s">
        <v>11</v>
      </c>
      <c r="H333" s="44" t="s">
        <v>12</v>
      </c>
      <c r="I333" s="32" t="s">
        <v>55617</v>
      </c>
      <c r="J333" s="55">
        <v>8059347172422</v>
      </c>
      <c r="L333" s="28">
        <v>729.95</v>
      </c>
      <c r="M333" s="47">
        <v>729.95</v>
      </c>
      <c r="N333" s="45">
        <v>45131</v>
      </c>
    </row>
    <row r="334" spans="1:14" x14ac:dyDescent="0.25">
      <c r="A334" s="32" t="s">
        <v>57002</v>
      </c>
      <c r="B334" s="42" t="s">
        <v>63033</v>
      </c>
      <c r="C334" s="42"/>
      <c r="D334" s="32" t="s">
        <v>55199</v>
      </c>
      <c r="E334" s="32" t="s">
        <v>56044</v>
      </c>
      <c r="F334" s="44" t="s">
        <v>7196</v>
      </c>
      <c r="G334" s="44" t="s">
        <v>11</v>
      </c>
      <c r="H334" s="44" t="s">
        <v>12</v>
      </c>
      <c r="I334" s="32" t="s">
        <v>55622</v>
      </c>
      <c r="J334" s="55">
        <v>8059347172385</v>
      </c>
      <c r="L334" s="28">
        <v>729.95</v>
      </c>
      <c r="M334" s="47">
        <v>729.95</v>
      </c>
      <c r="N334" s="45">
        <v>45131</v>
      </c>
    </row>
    <row r="335" spans="1:14" x14ac:dyDescent="0.25">
      <c r="A335" s="32" t="s">
        <v>57006</v>
      </c>
      <c r="B335" s="42" t="s">
        <v>63037</v>
      </c>
      <c r="C335" s="42"/>
      <c r="D335" s="32" t="s">
        <v>55195</v>
      </c>
      <c r="E335" s="32" t="s">
        <v>56040</v>
      </c>
      <c r="F335" s="44" t="s">
        <v>7196</v>
      </c>
      <c r="G335" s="44" t="s">
        <v>11</v>
      </c>
      <c r="H335" s="44" t="s">
        <v>12</v>
      </c>
      <c r="I335" s="32" t="s">
        <v>55618</v>
      </c>
      <c r="J335" s="55">
        <v>8059347172415</v>
      </c>
      <c r="L335" s="28">
        <v>729.95</v>
      </c>
      <c r="M335" s="47">
        <v>729.95</v>
      </c>
      <c r="N335" s="45">
        <v>45131</v>
      </c>
    </row>
    <row r="336" spans="1:14" x14ac:dyDescent="0.25">
      <c r="A336" s="32" t="s">
        <v>57003</v>
      </c>
      <c r="B336" s="42" t="s">
        <v>63036</v>
      </c>
      <c r="C336" s="42"/>
      <c r="D336" s="32" t="s">
        <v>55198</v>
      </c>
      <c r="E336" s="32" t="s">
        <v>56043</v>
      </c>
      <c r="F336" s="44" t="s">
        <v>7196</v>
      </c>
      <c r="G336" s="44" t="s">
        <v>11</v>
      </c>
      <c r="H336" s="44" t="s">
        <v>12</v>
      </c>
      <c r="I336" s="32" t="s">
        <v>55621</v>
      </c>
      <c r="J336" s="55">
        <v>8059347172392</v>
      </c>
      <c r="L336" s="28">
        <v>729.95</v>
      </c>
      <c r="M336" s="47">
        <v>729.95</v>
      </c>
      <c r="N336" s="45">
        <v>45131</v>
      </c>
    </row>
    <row r="337" spans="1:14" x14ac:dyDescent="0.25">
      <c r="A337" s="32" t="s">
        <v>57004</v>
      </c>
      <c r="B337" s="42" t="s">
        <v>63035</v>
      </c>
      <c r="C337" s="42"/>
      <c r="D337" s="32" t="s">
        <v>55197</v>
      </c>
      <c r="E337" s="32" t="s">
        <v>56042</v>
      </c>
      <c r="F337" s="44" t="s">
        <v>7196</v>
      </c>
      <c r="G337" s="44" t="s">
        <v>11</v>
      </c>
      <c r="H337" s="44" t="s">
        <v>12</v>
      </c>
      <c r="I337" s="32" t="s">
        <v>55620</v>
      </c>
      <c r="J337" s="55">
        <v>8059347147888</v>
      </c>
      <c r="L337" s="28">
        <v>729.95</v>
      </c>
      <c r="M337" s="47">
        <v>729.95</v>
      </c>
      <c r="N337" s="45">
        <v>45131</v>
      </c>
    </row>
    <row r="338" spans="1:14" x14ac:dyDescent="0.25">
      <c r="A338" s="32" t="s">
        <v>57005</v>
      </c>
      <c r="B338" s="42" t="s">
        <v>63034</v>
      </c>
      <c r="C338" s="42"/>
      <c r="D338" s="32" t="s">
        <v>55196</v>
      </c>
      <c r="E338" s="32" t="s">
        <v>56041</v>
      </c>
      <c r="F338" s="44" t="s">
        <v>7196</v>
      </c>
      <c r="G338" s="44" t="s">
        <v>11</v>
      </c>
      <c r="H338" s="44" t="s">
        <v>12</v>
      </c>
      <c r="I338" s="32" t="s">
        <v>55619</v>
      </c>
      <c r="J338" s="55">
        <v>8059347172408</v>
      </c>
      <c r="L338" s="28">
        <v>729.95</v>
      </c>
      <c r="M338" s="47">
        <v>729.95</v>
      </c>
      <c r="N338" s="45">
        <v>45131</v>
      </c>
    </row>
    <row r="339" spans="1:14" x14ac:dyDescent="0.25">
      <c r="A339" s="17" t="s">
        <v>72812</v>
      </c>
      <c r="B339" s="17" t="s">
        <v>72813</v>
      </c>
      <c r="C339" s="17"/>
      <c r="D339" s="17" t="s">
        <v>72814</v>
      </c>
      <c r="E339" s="17" t="s">
        <v>72815</v>
      </c>
      <c r="F339" s="44" t="s">
        <v>7196</v>
      </c>
      <c r="G339" s="17" t="s">
        <v>11</v>
      </c>
      <c r="H339" s="17" t="s">
        <v>12</v>
      </c>
      <c r="I339" s="17" t="s">
        <v>72816</v>
      </c>
      <c r="J339" s="20">
        <v>8059347446813</v>
      </c>
      <c r="K339" s="17"/>
      <c r="L339" s="28">
        <v>199.95</v>
      </c>
      <c r="M339" s="28">
        <v>199.95</v>
      </c>
      <c r="N339" s="45">
        <v>45495</v>
      </c>
    </row>
    <row r="340" spans="1:14" x14ac:dyDescent="0.25">
      <c r="A340" s="17" t="s">
        <v>72817</v>
      </c>
      <c r="B340" s="17" t="s">
        <v>72818</v>
      </c>
      <c r="C340" s="17"/>
      <c r="D340" s="17" t="s">
        <v>72819</v>
      </c>
      <c r="E340" s="17" t="s">
        <v>72820</v>
      </c>
      <c r="F340" s="44" t="s">
        <v>7196</v>
      </c>
      <c r="G340" s="17" t="s">
        <v>11</v>
      </c>
      <c r="H340" s="17" t="s">
        <v>12</v>
      </c>
      <c r="I340" s="17" t="s">
        <v>72821</v>
      </c>
      <c r="J340" s="20">
        <v>8059347423067</v>
      </c>
      <c r="K340" s="17"/>
      <c r="L340" s="28">
        <v>199.95</v>
      </c>
      <c r="M340" s="28">
        <v>199.95</v>
      </c>
      <c r="N340" s="45">
        <v>45495</v>
      </c>
    </row>
    <row r="341" spans="1:14" x14ac:dyDescent="0.25">
      <c r="A341" s="17" t="s">
        <v>72822</v>
      </c>
      <c r="B341" s="17" t="s">
        <v>72823</v>
      </c>
      <c r="C341" s="17"/>
      <c r="D341" s="17" t="s">
        <v>72824</v>
      </c>
      <c r="E341" s="17" t="s">
        <v>72825</v>
      </c>
      <c r="F341" s="44" t="s">
        <v>7196</v>
      </c>
      <c r="G341" s="17" t="s">
        <v>11</v>
      </c>
      <c r="H341" s="17" t="s">
        <v>12</v>
      </c>
      <c r="I341" s="17" t="s">
        <v>72826</v>
      </c>
      <c r="J341" s="20">
        <v>8059347446820</v>
      </c>
      <c r="K341" s="17"/>
      <c r="L341" s="28">
        <v>199.95</v>
      </c>
      <c r="M341" s="28">
        <v>199.95</v>
      </c>
      <c r="N341" s="45">
        <v>45495</v>
      </c>
    </row>
    <row r="342" spans="1:14" x14ac:dyDescent="0.25">
      <c r="A342" s="17" t="s">
        <v>72797</v>
      </c>
      <c r="B342" s="17" t="s">
        <v>72798</v>
      </c>
      <c r="C342" s="17"/>
      <c r="D342" s="17" t="s">
        <v>72799</v>
      </c>
      <c r="E342" s="17" t="s">
        <v>72800</v>
      </c>
      <c r="F342" s="44" t="s">
        <v>7196</v>
      </c>
      <c r="G342" s="17" t="s">
        <v>11</v>
      </c>
      <c r="H342" s="17" t="s">
        <v>12</v>
      </c>
      <c r="I342" s="17" t="s">
        <v>72801</v>
      </c>
      <c r="J342" s="20">
        <v>8059347446790</v>
      </c>
      <c r="K342" s="17"/>
      <c r="L342" s="28">
        <v>199.95</v>
      </c>
      <c r="M342" s="28">
        <v>199.95</v>
      </c>
      <c r="N342" s="45">
        <v>45495</v>
      </c>
    </row>
    <row r="343" spans="1:14" x14ac:dyDescent="0.25">
      <c r="A343" s="17" t="s">
        <v>72802</v>
      </c>
      <c r="B343" s="17" t="s">
        <v>72803</v>
      </c>
      <c r="C343" s="17"/>
      <c r="D343" s="17" t="s">
        <v>72804</v>
      </c>
      <c r="E343" s="17" t="s">
        <v>72805</v>
      </c>
      <c r="F343" s="44" t="s">
        <v>7196</v>
      </c>
      <c r="G343" s="17" t="s">
        <v>11</v>
      </c>
      <c r="H343" s="17" t="s">
        <v>12</v>
      </c>
      <c r="I343" s="17" t="s">
        <v>72806</v>
      </c>
      <c r="J343" s="20">
        <v>8059347423050</v>
      </c>
      <c r="K343" s="17"/>
      <c r="L343" s="28">
        <v>199.95</v>
      </c>
      <c r="M343" s="28">
        <v>199.95</v>
      </c>
      <c r="N343" s="45">
        <v>45495</v>
      </c>
    </row>
    <row r="344" spans="1:14" x14ac:dyDescent="0.25">
      <c r="A344" s="17" t="s">
        <v>72807</v>
      </c>
      <c r="B344" s="17" t="s">
        <v>72808</v>
      </c>
      <c r="C344" s="17"/>
      <c r="D344" s="17" t="s">
        <v>72809</v>
      </c>
      <c r="E344" s="17" t="s">
        <v>72810</v>
      </c>
      <c r="F344" s="44" t="s">
        <v>7196</v>
      </c>
      <c r="G344" s="17" t="s">
        <v>11</v>
      </c>
      <c r="H344" s="17" t="s">
        <v>12</v>
      </c>
      <c r="I344" s="17" t="s">
        <v>72811</v>
      </c>
      <c r="J344" s="20">
        <v>8059347446806</v>
      </c>
      <c r="K344" s="17"/>
      <c r="L344" s="28">
        <v>199.95</v>
      </c>
      <c r="M344" s="28">
        <v>199.95</v>
      </c>
      <c r="N344" s="45">
        <v>45495</v>
      </c>
    </row>
    <row r="345" spans="1:14" x14ac:dyDescent="0.25">
      <c r="A345" s="17" t="s">
        <v>72782</v>
      </c>
      <c r="B345" s="17" t="s">
        <v>72783</v>
      </c>
      <c r="C345" s="17"/>
      <c r="D345" s="17" t="s">
        <v>72784</v>
      </c>
      <c r="E345" s="17" t="s">
        <v>72785</v>
      </c>
      <c r="F345" s="44" t="s">
        <v>7196</v>
      </c>
      <c r="G345" s="17" t="s">
        <v>11</v>
      </c>
      <c r="H345" s="17" t="s">
        <v>12</v>
      </c>
      <c r="I345" s="17" t="s">
        <v>72786</v>
      </c>
      <c r="J345" s="20">
        <v>8059347446738</v>
      </c>
      <c r="K345" s="17"/>
      <c r="L345" s="28">
        <v>199.95</v>
      </c>
      <c r="M345" s="28">
        <v>199.95</v>
      </c>
      <c r="N345" s="45">
        <v>45495</v>
      </c>
    </row>
    <row r="346" spans="1:14" x14ac:dyDescent="0.25">
      <c r="A346" s="17" t="s">
        <v>72787</v>
      </c>
      <c r="B346" s="17" t="s">
        <v>72788</v>
      </c>
      <c r="C346" s="17"/>
      <c r="D346" s="17" t="s">
        <v>72789</v>
      </c>
      <c r="E346" s="17" t="s">
        <v>72790</v>
      </c>
      <c r="F346" s="44" t="s">
        <v>7196</v>
      </c>
      <c r="G346" s="17" t="s">
        <v>11</v>
      </c>
      <c r="H346" s="17" t="s">
        <v>12</v>
      </c>
      <c r="I346" s="17" t="s">
        <v>72791</v>
      </c>
      <c r="J346" s="20">
        <v>8059347423029</v>
      </c>
      <c r="K346" s="17"/>
      <c r="L346" s="28">
        <v>199.95</v>
      </c>
      <c r="M346" s="28">
        <v>199.95</v>
      </c>
      <c r="N346" s="45">
        <v>45495</v>
      </c>
    </row>
    <row r="347" spans="1:14" x14ac:dyDescent="0.25">
      <c r="A347" s="17" t="s">
        <v>72792</v>
      </c>
      <c r="B347" s="17" t="s">
        <v>72793</v>
      </c>
      <c r="C347" s="17"/>
      <c r="D347" s="17" t="s">
        <v>72794</v>
      </c>
      <c r="E347" s="17" t="s">
        <v>72795</v>
      </c>
      <c r="F347" s="44" t="s">
        <v>7196</v>
      </c>
      <c r="G347" s="17" t="s">
        <v>11</v>
      </c>
      <c r="H347" s="17" t="s">
        <v>12</v>
      </c>
      <c r="I347" s="17" t="s">
        <v>72796</v>
      </c>
      <c r="J347" s="20">
        <v>8059347446745</v>
      </c>
      <c r="K347" s="17"/>
      <c r="L347" s="28">
        <v>199.95</v>
      </c>
      <c r="M347" s="28">
        <v>199.95</v>
      </c>
      <c r="N347" s="45">
        <v>45495</v>
      </c>
    </row>
    <row r="348" spans="1:14" x14ac:dyDescent="0.25">
      <c r="A348" s="17" t="s">
        <v>72767</v>
      </c>
      <c r="B348" s="17" t="s">
        <v>72768</v>
      </c>
      <c r="C348" s="17"/>
      <c r="D348" s="17" t="s">
        <v>72769</v>
      </c>
      <c r="E348" s="17" t="s">
        <v>72770</v>
      </c>
      <c r="F348" s="44" t="s">
        <v>7196</v>
      </c>
      <c r="G348" s="17" t="s">
        <v>11</v>
      </c>
      <c r="H348" s="17" t="s">
        <v>12</v>
      </c>
      <c r="I348" s="17" t="s">
        <v>72771</v>
      </c>
      <c r="J348" s="20">
        <v>8059347446714</v>
      </c>
      <c r="K348" s="17"/>
      <c r="L348" s="28">
        <v>199.95</v>
      </c>
      <c r="M348" s="28">
        <v>199.95</v>
      </c>
      <c r="N348" s="45">
        <v>45495</v>
      </c>
    </row>
    <row r="349" spans="1:14" x14ac:dyDescent="0.25">
      <c r="A349" s="17" t="s">
        <v>72772</v>
      </c>
      <c r="B349" s="17" t="s">
        <v>72773</v>
      </c>
      <c r="C349" s="17"/>
      <c r="D349" s="17" t="s">
        <v>72774</v>
      </c>
      <c r="E349" s="17" t="s">
        <v>72775</v>
      </c>
      <c r="F349" s="44" t="s">
        <v>7196</v>
      </c>
      <c r="G349" s="17" t="s">
        <v>11</v>
      </c>
      <c r="H349" s="17" t="s">
        <v>12</v>
      </c>
      <c r="I349" s="17" t="s">
        <v>72776</v>
      </c>
      <c r="J349" s="20">
        <v>8059347423012</v>
      </c>
      <c r="K349" s="17"/>
      <c r="L349" s="28">
        <v>199.95</v>
      </c>
      <c r="M349" s="28">
        <v>199.95</v>
      </c>
      <c r="N349" s="45">
        <v>45495</v>
      </c>
    </row>
    <row r="350" spans="1:14" x14ac:dyDescent="0.25">
      <c r="A350" s="17" t="s">
        <v>72777</v>
      </c>
      <c r="B350" s="17" t="s">
        <v>72778</v>
      </c>
      <c r="C350" s="17"/>
      <c r="D350" s="17" t="s">
        <v>72779</v>
      </c>
      <c r="E350" s="17" t="s">
        <v>72780</v>
      </c>
      <c r="F350" s="44" t="s">
        <v>7196</v>
      </c>
      <c r="G350" s="17" t="s">
        <v>11</v>
      </c>
      <c r="H350" s="17" t="s">
        <v>12</v>
      </c>
      <c r="I350" s="17" t="s">
        <v>72781</v>
      </c>
      <c r="J350" s="20">
        <v>8059347446721</v>
      </c>
      <c r="K350" s="17"/>
      <c r="L350" s="28">
        <v>199.95</v>
      </c>
      <c r="M350" s="28">
        <v>199.95</v>
      </c>
      <c r="N350" s="45">
        <v>45495</v>
      </c>
    </row>
    <row r="351" spans="1:14" x14ac:dyDescent="0.25">
      <c r="B351" s="42" t="s">
        <v>48937</v>
      </c>
      <c r="C351" s="42"/>
      <c r="D351" s="32" t="s">
        <v>48913</v>
      </c>
      <c r="E351" s="44" t="s">
        <v>48960</v>
      </c>
      <c r="F351" s="44" t="s">
        <v>7196</v>
      </c>
      <c r="G351" s="44" t="s">
        <v>17</v>
      </c>
      <c r="H351" s="44" t="s">
        <v>18</v>
      </c>
      <c r="I351" s="55" t="s">
        <v>48889</v>
      </c>
      <c r="J351" s="55">
        <v>8059347046594</v>
      </c>
      <c r="K351" s="45">
        <v>45597</v>
      </c>
      <c r="L351" s="46">
        <v>0</v>
      </c>
      <c r="M351" s="46">
        <v>559.95000000000005</v>
      </c>
      <c r="N351" s="45">
        <v>44802</v>
      </c>
    </row>
    <row r="352" spans="1:14" x14ac:dyDescent="0.25">
      <c r="B352" s="42" t="s">
        <v>48932</v>
      </c>
      <c r="C352" s="42"/>
      <c r="D352" s="32" t="s">
        <v>48908</v>
      </c>
      <c r="E352" s="44" t="s">
        <v>48955</v>
      </c>
      <c r="F352" s="44" t="s">
        <v>7196</v>
      </c>
      <c r="G352" s="44" t="s">
        <v>17</v>
      </c>
      <c r="H352" s="44" t="s">
        <v>18</v>
      </c>
      <c r="I352" s="55" t="s">
        <v>48884</v>
      </c>
      <c r="J352" s="55">
        <v>8059347046549</v>
      </c>
      <c r="K352" s="45">
        <v>45597</v>
      </c>
      <c r="L352" s="46">
        <v>0</v>
      </c>
      <c r="M352" s="46">
        <v>559.95000000000005</v>
      </c>
      <c r="N352" s="45">
        <v>44802</v>
      </c>
    </row>
    <row r="353" spans="2:14" x14ac:dyDescent="0.25">
      <c r="B353" s="42" t="s">
        <v>48936</v>
      </c>
      <c r="C353" s="42"/>
      <c r="D353" s="32" t="s">
        <v>48912</v>
      </c>
      <c r="E353" s="44" t="s">
        <v>48959</v>
      </c>
      <c r="F353" s="44" t="s">
        <v>7196</v>
      </c>
      <c r="G353" s="44" t="s">
        <v>17</v>
      </c>
      <c r="H353" s="44" t="s">
        <v>18</v>
      </c>
      <c r="I353" s="55" t="s">
        <v>48888</v>
      </c>
      <c r="J353" s="55">
        <v>8059347046587</v>
      </c>
      <c r="K353" s="45">
        <v>45597</v>
      </c>
      <c r="L353" s="46">
        <v>0</v>
      </c>
      <c r="M353" s="46">
        <v>559.95000000000005</v>
      </c>
      <c r="N353" s="45">
        <v>44802</v>
      </c>
    </row>
    <row r="354" spans="2:14" x14ac:dyDescent="0.25">
      <c r="B354" s="42" t="s">
        <v>48933</v>
      </c>
      <c r="C354" s="42"/>
      <c r="D354" s="32" t="s">
        <v>48909</v>
      </c>
      <c r="E354" s="44" t="s">
        <v>48956</v>
      </c>
      <c r="F354" s="44" t="s">
        <v>7196</v>
      </c>
      <c r="G354" s="44" t="s">
        <v>17</v>
      </c>
      <c r="H354" s="44" t="s">
        <v>18</v>
      </c>
      <c r="I354" s="55" t="s">
        <v>48885</v>
      </c>
      <c r="J354" s="55">
        <v>8059347046556</v>
      </c>
      <c r="K354" s="45">
        <v>45597</v>
      </c>
      <c r="L354" s="46">
        <v>0</v>
      </c>
      <c r="M354" s="46">
        <v>559.95000000000005</v>
      </c>
      <c r="N354" s="45">
        <v>44802</v>
      </c>
    </row>
    <row r="355" spans="2:14" x14ac:dyDescent="0.25">
      <c r="B355" s="42" t="s">
        <v>48934</v>
      </c>
      <c r="C355" s="42"/>
      <c r="D355" s="32" t="s">
        <v>48910</v>
      </c>
      <c r="E355" s="44" t="s">
        <v>48957</v>
      </c>
      <c r="F355" s="44" t="s">
        <v>7196</v>
      </c>
      <c r="G355" s="44" t="s">
        <v>17</v>
      </c>
      <c r="H355" s="44" t="s">
        <v>18</v>
      </c>
      <c r="I355" s="55" t="s">
        <v>48886</v>
      </c>
      <c r="J355" s="55">
        <v>8059347046563</v>
      </c>
      <c r="K355" s="45">
        <v>45597</v>
      </c>
      <c r="L355" s="46">
        <v>0</v>
      </c>
      <c r="M355" s="46">
        <v>559.95000000000005</v>
      </c>
      <c r="N355" s="45">
        <v>44802</v>
      </c>
    </row>
    <row r="356" spans="2:14" x14ac:dyDescent="0.25">
      <c r="B356" s="42" t="s">
        <v>48935</v>
      </c>
      <c r="C356" s="42"/>
      <c r="D356" s="32" t="s">
        <v>48911</v>
      </c>
      <c r="E356" s="44" t="s">
        <v>48958</v>
      </c>
      <c r="F356" s="44" t="s">
        <v>7196</v>
      </c>
      <c r="G356" s="44" t="s">
        <v>17</v>
      </c>
      <c r="H356" s="44" t="s">
        <v>18</v>
      </c>
      <c r="I356" s="55" t="s">
        <v>48887</v>
      </c>
      <c r="J356" s="55">
        <v>8059347046570</v>
      </c>
      <c r="K356" s="45">
        <v>45597</v>
      </c>
      <c r="L356" s="46">
        <v>0</v>
      </c>
      <c r="M356" s="46">
        <v>559.95000000000005</v>
      </c>
      <c r="N356" s="45">
        <v>44802</v>
      </c>
    </row>
    <row r="357" spans="2:14" x14ac:dyDescent="0.25">
      <c r="B357" s="42" t="s">
        <v>48931</v>
      </c>
      <c r="C357" s="42"/>
      <c r="D357" s="32" t="s">
        <v>48907</v>
      </c>
      <c r="E357" s="44" t="s">
        <v>48954</v>
      </c>
      <c r="F357" s="44" t="s">
        <v>7196</v>
      </c>
      <c r="G357" s="44" t="s">
        <v>17</v>
      </c>
      <c r="H357" s="44" t="s">
        <v>18</v>
      </c>
      <c r="I357" s="55" t="s">
        <v>48883</v>
      </c>
      <c r="J357" s="55">
        <v>8059347046532</v>
      </c>
      <c r="K357" s="45">
        <v>45597</v>
      </c>
      <c r="L357" s="46">
        <v>0</v>
      </c>
      <c r="M357" s="46">
        <v>559.95000000000005</v>
      </c>
      <c r="N357" s="45">
        <v>44802</v>
      </c>
    </row>
    <row r="358" spans="2:14" x14ac:dyDescent="0.25">
      <c r="B358" s="42" t="s">
        <v>48926</v>
      </c>
      <c r="C358" s="42"/>
      <c r="D358" s="32" t="s">
        <v>48902</v>
      </c>
      <c r="E358" s="44" t="s">
        <v>48949</v>
      </c>
      <c r="F358" s="44" t="s">
        <v>7196</v>
      </c>
      <c r="G358" s="44" t="s">
        <v>17</v>
      </c>
      <c r="H358" s="44" t="s">
        <v>18</v>
      </c>
      <c r="I358" s="55" t="s">
        <v>48878</v>
      </c>
      <c r="J358" s="55">
        <v>8059347046488</v>
      </c>
      <c r="K358" s="45">
        <v>45597</v>
      </c>
      <c r="L358" s="46">
        <v>0</v>
      </c>
      <c r="M358" s="46">
        <v>559.95000000000005</v>
      </c>
      <c r="N358" s="45">
        <v>44802</v>
      </c>
    </row>
    <row r="359" spans="2:14" x14ac:dyDescent="0.25">
      <c r="B359" s="42" t="s">
        <v>48930</v>
      </c>
      <c r="C359" s="42"/>
      <c r="D359" s="32" t="s">
        <v>48906</v>
      </c>
      <c r="E359" s="44" t="s">
        <v>48953</v>
      </c>
      <c r="F359" s="44" t="s">
        <v>7196</v>
      </c>
      <c r="G359" s="44" t="s">
        <v>17</v>
      </c>
      <c r="H359" s="44" t="s">
        <v>18</v>
      </c>
      <c r="I359" s="55" t="s">
        <v>48882</v>
      </c>
      <c r="J359" s="55">
        <v>8059347046525</v>
      </c>
      <c r="K359" s="45">
        <v>45597</v>
      </c>
      <c r="L359" s="46">
        <v>0</v>
      </c>
      <c r="M359" s="46">
        <v>559.95000000000005</v>
      </c>
      <c r="N359" s="45">
        <v>44802</v>
      </c>
    </row>
    <row r="360" spans="2:14" x14ac:dyDescent="0.25">
      <c r="B360" s="42" t="s">
        <v>48927</v>
      </c>
      <c r="C360" s="42"/>
      <c r="D360" s="32" t="s">
        <v>48903</v>
      </c>
      <c r="E360" s="44" t="s">
        <v>48950</v>
      </c>
      <c r="F360" s="44" t="s">
        <v>7196</v>
      </c>
      <c r="G360" s="44" t="s">
        <v>17</v>
      </c>
      <c r="H360" s="44" t="s">
        <v>18</v>
      </c>
      <c r="I360" s="55" t="s">
        <v>48879</v>
      </c>
      <c r="J360" s="55">
        <v>8059347046495</v>
      </c>
      <c r="K360" s="45">
        <v>45597</v>
      </c>
      <c r="L360" s="46">
        <v>0</v>
      </c>
      <c r="M360" s="46">
        <v>559.95000000000005</v>
      </c>
      <c r="N360" s="45">
        <v>44802</v>
      </c>
    </row>
    <row r="361" spans="2:14" x14ac:dyDescent="0.25">
      <c r="B361" s="42" t="s">
        <v>48928</v>
      </c>
      <c r="C361" s="42"/>
      <c r="D361" s="32" t="s">
        <v>48904</v>
      </c>
      <c r="E361" s="44" t="s">
        <v>48951</v>
      </c>
      <c r="F361" s="44" t="s">
        <v>7196</v>
      </c>
      <c r="G361" s="44" t="s">
        <v>17</v>
      </c>
      <c r="H361" s="44" t="s">
        <v>18</v>
      </c>
      <c r="I361" s="55" t="s">
        <v>48880</v>
      </c>
      <c r="J361" s="55">
        <v>8059347046501</v>
      </c>
      <c r="K361" s="45">
        <v>45597</v>
      </c>
      <c r="L361" s="46">
        <v>0</v>
      </c>
      <c r="M361" s="46">
        <v>559.95000000000005</v>
      </c>
      <c r="N361" s="45">
        <v>44802</v>
      </c>
    </row>
    <row r="362" spans="2:14" x14ac:dyDescent="0.25">
      <c r="B362" s="42" t="s">
        <v>48929</v>
      </c>
      <c r="C362" s="42"/>
      <c r="D362" s="32" t="s">
        <v>48905</v>
      </c>
      <c r="E362" s="44" t="s">
        <v>48952</v>
      </c>
      <c r="F362" s="44" t="s">
        <v>7196</v>
      </c>
      <c r="G362" s="44" t="s">
        <v>17</v>
      </c>
      <c r="H362" s="44" t="s">
        <v>18</v>
      </c>
      <c r="I362" s="55" t="s">
        <v>48881</v>
      </c>
      <c r="J362" s="55">
        <v>8059347046518</v>
      </c>
      <c r="K362" s="45">
        <v>45597</v>
      </c>
      <c r="L362" s="46">
        <v>0</v>
      </c>
      <c r="M362" s="46">
        <v>559.95000000000005</v>
      </c>
      <c r="N362" s="45">
        <v>44802</v>
      </c>
    </row>
    <row r="363" spans="2:14" x14ac:dyDescent="0.25">
      <c r="B363" s="42" t="s">
        <v>48925</v>
      </c>
      <c r="C363" s="42"/>
      <c r="D363" s="32" t="s">
        <v>48901</v>
      </c>
      <c r="E363" s="44" t="s">
        <v>48948</v>
      </c>
      <c r="F363" s="44" t="s">
        <v>7196</v>
      </c>
      <c r="G363" s="44" t="s">
        <v>17</v>
      </c>
      <c r="H363" s="44" t="s">
        <v>18</v>
      </c>
      <c r="I363" s="55" t="s">
        <v>48877</v>
      </c>
      <c r="J363" s="55">
        <v>8059347046471</v>
      </c>
      <c r="K363" s="45">
        <v>45597</v>
      </c>
      <c r="L363" s="46">
        <v>0</v>
      </c>
      <c r="M363" s="46">
        <v>559.95000000000005</v>
      </c>
      <c r="N363" s="45">
        <v>44802</v>
      </c>
    </row>
    <row r="364" spans="2:14" x14ac:dyDescent="0.25">
      <c r="B364" s="42" t="s">
        <v>48920</v>
      </c>
      <c r="C364" s="42"/>
      <c r="D364" s="32" t="s">
        <v>48896</v>
      </c>
      <c r="E364" s="44" t="s">
        <v>48943</v>
      </c>
      <c r="F364" s="44" t="s">
        <v>7196</v>
      </c>
      <c r="G364" s="44" t="s">
        <v>17</v>
      </c>
      <c r="H364" s="44" t="s">
        <v>18</v>
      </c>
      <c r="I364" s="55" t="s">
        <v>48872</v>
      </c>
      <c r="J364" s="55">
        <v>8059347046426</v>
      </c>
      <c r="K364" s="45">
        <v>45597</v>
      </c>
      <c r="L364" s="46">
        <v>0</v>
      </c>
      <c r="M364" s="46">
        <v>559.95000000000005</v>
      </c>
      <c r="N364" s="45">
        <v>44802</v>
      </c>
    </row>
    <row r="365" spans="2:14" x14ac:dyDescent="0.25">
      <c r="B365" s="42" t="s">
        <v>48924</v>
      </c>
      <c r="C365" s="42"/>
      <c r="D365" s="32" t="s">
        <v>48900</v>
      </c>
      <c r="E365" s="44" t="s">
        <v>48947</v>
      </c>
      <c r="F365" s="44" t="s">
        <v>7196</v>
      </c>
      <c r="G365" s="44" t="s">
        <v>17</v>
      </c>
      <c r="H365" s="44" t="s">
        <v>18</v>
      </c>
      <c r="I365" s="55" t="s">
        <v>48876</v>
      </c>
      <c r="J365" s="55">
        <v>8059347046464</v>
      </c>
      <c r="K365" s="45">
        <v>45597</v>
      </c>
      <c r="L365" s="46">
        <v>0</v>
      </c>
      <c r="M365" s="46">
        <v>559.95000000000005</v>
      </c>
      <c r="N365" s="45">
        <v>44802</v>
      </c>
    </row>
    <row r="366" spans="2:14" x14ac:dyDescent="0.25">
      <c r="B366" s="42" t="s">
        <v>48921</v>
      </c>
      <c r="C366" s="42"/>
      <c r="D366" s="32" t="s">
        <v>48897</v>
      </c>
      <c r="E366" s="44" t="s">
        <v>48944</v>
      </c>
      <c r="F366" s="44" t="s">
        <v>7196</v>
      </c>
      <c r="G366" s="44" t="s">
        <v>17</v>
      </c>
      <c r="H366" s="44" t="s">
        <v>18</v>
      </c>
      <c r="I366" s="55" t="s">
        <v>48873</v>
      </c>
      <c r="J366" s="55">
        <v>8059347046433</v>
      </c>
      <c r="K366" s="45">
        <v>45597</v>
      </c>
      <c r="L366" s="46">
        <v>0</v>
      </c>
      <c r="M366" s="46">
        <v>559.95000000000005</v>
      </c>
      <c r="N366" s="45">
        <v>44802</v>
      </c>
    </row>
    <row r="367" spans="2:14" x14ac:dyDescent="0.25">
      <c r="B367" s="42" t="s">
        <v>48922</v>
      </c>
      <c r="C367" s="42"/>
      <c r="D367" s="32" t="s">
        <v>48898</v>
      </c>
      <c r="E367" s="44" t="s">
        <v>48945</v>
      </c>
      <c r="F367" s="44" t="s">
        <v>7196</v>
      </c>
      <c r="G367" s="44" t="s">
        <v>17</v>
      </c>
      <c r="H367" s="44" t="s">
        <v>18</v>
      </c>
      <c r="I367" s="55" t="s">
        <v>48874</v>
      </c>
      <c r="J367" s="55">
        <v>8059347046440</v>
      </c>
      <c r="K367" s="45">
        <v>45597</v>
      </c>
      <c r="L367" s="46">
        <v>0</v>
      </c>
      <c r="M367" s="46">
        <v>559.95000000000005</v>
      </c>
      <c r="N367" s="45">
        <v>44802</v>
      </c>
    </row>
    <row r="368" spans="2:14" x14ac:dyDescent="0.25">
      <c r="B368" s="42" t="s">
        <v>48923</v>
      </c>
      <c r="C368" s="42"/>
      <c r="D368" s="32" t="s">
        <v>48899</v>
      </c>
      <c r="E368" s="44" t="s">
        <v>48946</v>
      </c>
      <c r="F368" s="44" t="s">
        <v>7196</v>
      </c>
      <c r="G368" s="44" t="s">
        <v>17</v>
      </c>
      <c r="H368" s="44" t="s">
        <v>18</v>
      </c>
      <c r="I368" s="55" t="s">
        <v>48875</v>
      </c>
      <c r="J368" s="55">
        <v>8059347046457</v>
      </c>
      <c r="K368" s="45">
        <v>45597</v>
      </c>
      <c r="L368" s="46">
        <v>0</v>
      </c>
      <c r="M368" s="46">
        <v>559.95000000000005</v>
      </c>
      <c r="N368" s="45">
        <v>44802</v>
      </c>
    </row>
    <row r="369" spans="1:14" x14ac:dyDescent="0.25">
      <c r="B369" s="42" t="s">
        <v>48919</v>
      </c>
      <c r="C369" s="42"/>
      <c r="D369" s="32" t="s">
        <v>48895</v>
      </c>
      <c r="E369" s="44" t="s">
        <v>48942</v>
      </c>
      <c r="F369" s="44" t="s">
        <v>7196</v>
      </c>
      <c r="G369" s="44" t="s">
        <v>17</v>
      </c>
      <c r="H369" s="44" t="s">
        <v>18</v>
      </c>
      <c r="I369" s="55" t="s">
        <v>48871</v>
      </c>
      <c r="J369" s="55">
        <v>8059347046419</v>
      </c>
      <c r="K369" s="45">
        <v>45597</v>
      </c>
      <c r="L369" s="46">
        <v>0</v>
      </c>
      <c r="M369" s="46">
        <v>559.95000000000005</v>
      </c>
      <c r="N369" s="45">
        <v>44802</v>
      </c>
    </row>
    <row r="370" spans="1:14" x14ac:dyDescent="0.25">
      <c r="B370" s="42" t="s">
        <v>48914</v>
      </c>
      <c r="C370" s="42"/>
      <c r="D370" s="32" t="s">
        <v>48890</v>
      </c>
      <c r="E370" s="44" t="s">
        <v>48865</v>
      </c>
      <c r="F370" s="44" t="s">
        <v>7196</v>
      </c>
      <c r="G370" s="44" t="s">
        <v>17</v>
      </c>
      <c r="H370" s="44" t="s">
        <v>18</v>
      </c>
      <c r="I370" s="55" t="s">
        <v>48866</v>
      </c>
      <c r="J370" s="55">
        <v>8059347046365</v>
      </c>
      <c r="K370" s="45">
        <v>45597</v>
      </c>
      <c r="L370" s="46">
        <v>0</v>
      </c>
      <c r="M370" s="46">
        <v>559.95000000000005</v>
      </c>
      <c r="N370" s="45">
        <v>44802</v>
      </c>
    </row>
    <row r="371" spans="1:14" x14ac:dyDescent="0.25">
      <c r="B371" s="42" t="s">
        <v>48918</v>
      </c>
      <c r="C371" s="42"/>
      <c r="D371" s="32" t="s">
        <v>48894</v>
      </c>
      <c r="E371" s="44" t="s">
        <v>48941</v>
      </c>
      <c r="F371" s="44" t="s">
        <v>7196</v>
      </c>
      <c r="G371" s="44" t="s">
        <v>17</v>
      </c>
      <c r="H371" s="44" t="s">
        <v>18</v>
      </c>
      <c r="I371" s="55" t="s">
        <v>48870</v>
      </c>
      <c r="J371" s="55">
        <v>8059347046402</v>
      </c>
      <c r="K371" s="45">
        <v>45597</v>
      </c>
      <c r="L371" s="46">
        <v>0</v>
      </c>
      <c r="M371" s="46">
        <v>559.95000000000005</v>
      </c>
      <c r="N371" s="45">
        <v>44802</v>
      </c>
    </row>
    <row r="372" spans="1:14" x14ac:dyDescent="0.25">
      <c r="B372" s="42" t="s">
        <v>48915</v>
      </c>
      <c r="C372" s="42"/>
      <c r="D372" s="32" t="s">
        <v>48891</v>
      </c>
      <c r="E372" s="44" t="s">
        <v>48938</v>
      </c>
      <c r="F372" s="44" t="s">
        <v>7196</v>
      </c>
      <c r="G372" s="44" t="s">
        <v>17</v>
      </c>
      <c r="H372" s="44" t="s">
        <v>18</v>
      </c>
      <c r="I372" s="55" t="s">
        <v>48867</v>
      </c>
      <c r="J372" s="55">
        <v>8059347046372</v>
      </c>
      <c r="K372" s="45">
        <v>45597</v>
      </c>
      <c r="L372" s="46">
        <v>0</v>
      </c>
      <c r="M372" s="46">
        <v>559.95000000000005</v>
      </c>
      <c r="N372" s="45">
        <v>44802</v>
      </c>
    </row>
    <row r="373" spans="1:14" x14ac:dyDescent="0.25">
      <c r="B373" s="42" t="s">
        <v>48916</v>
      </c>
      <c r="C373" s="42"/>
      <c r="D373" s="32" t="s">
        <v>48892</v>
      </c>
      <c r="E373" s="44" t="s">
        <v>48939</v>
      </c>
      <c r="F373" s="44" t="s">
        <v>7196</v>
      </c>
      <c r="G373" s="44" t="s">
        <v>17</v>
      </c>
      <c r="H373" s="44" t="s">
        <v>18</v>
      </c>
      <c r="I373" s="55" t="s">
        <v>48868</v>
      </c>
      <c r="J373" s="55">
        <v>8059347046389</v>
      </c>
      <c r="K373" s="45">
        <v>45597</v>
      </c>
      <c r="L373" s="46">
        <v>0</v>
      </c>
      <c r="M373" s="46">
        <v>559.95000000000005</v>
      </c>
      <c r="N373" s="45">
        <v>44802</v>
      </c>
    </row>
    <row r="374" spans="1:14" ht="15" customHeight="1" x14ac:dyDescent="0.25">
      <c r="B374" s="42" t="s">
        <v>48917</v>
      </c>
      <c r="C374" s="42"/>
      <c r="D374" s="32" t="s">
        <v>48893</v>
      </c>
      <c r="E374" s="44" t="s">
        <v>48940</v>
      </c>
      <c r="F374" s="44" t="s">
        <v>7196</v>
      </c>
      <c r="G374" s="44" t="s">
        <v>17</v>
      </c>
      <c r="H374" s="44" t="s">
        <v>18</v>
      </c>
      <c r="I374" s="55" t="s">
        <v>48869</v>
      </c>
      <c r="J374" s="55">
        <v>8059347046396</v>
      </c>
      <c r="K374" s="45">
        <v>45597</v>
      </c>
      <c r="L374" s="46">
        <v>0</v>
      </c>
      <c r="M374" s="46">
        <v>559.95000000000005</v>
      </c>
      <c r="N374" s="45">
        <v>44802</v>
      </c>
    </row>
    <row r="375" spans="1:14" x14ac:dyDescent="0.25">
      <c r="A375" s="17" t="s">
        <v>72752</v>
      </c>
      <c r="B375" s="17" t="s">
        <v>72753</v>
      </c>
      <c r="C375" s="17"/>
      <c r="D375" s="17" t="s">
        <v>72754</v>
      </c>
      <c r="E375" s="17" t="s">
        <v>72755</v>
      </c>
      <c r="F375" s="44" t="s">
        <v>7196</v>
      </c>
      <c r="G375" s="17" t="s">
        <v>11</v>
      </c>
      <c r="H375" s="17" t="s">
        <v>12</v>
      </c>
      <c r="I375" s="17" t="s">
        <v>72756</v>
      </c>
      <c r="J375" s="20">
        <v>8059347446677</v>
      </c>
      <c r="K375" s="17"/>
      <c r="L375" s="28">
        <v>249.95</v>
      </c>
      <c r="M375" s="28">
        <v>249.95</v>
      </c>
      <c r="N375" s="45">
        <v>45495</v>
      </c>
    </row>
    <row r="376" spans="1:14" x14ac:dyDescent="0.25">
      <c r="A376" s="17" t="s">
        <v>72757</v>
      </c>
      <c r="B376" s="17" t="s">
        <v>72758</v>
      </c>
      <c r="C376" s="17"/>
      <c r="D376" s="17" t="s">
        <v>72759</v>
      </c>
      <c r="E376" s="17" t="s">
        <v>72760</v>
      </c>
      <c r="F376" s="44" t="s">
        <v>7196</v>
      </c>
      <c r="G376" s="17" t="s">
        <v>11</v>
      </c>
      <c r="H376" s="17" t="s">
        <v>12</v>
      </c>
      <c r="I376" s="17" t="s">
        <v>72761</v>
      </c>
      <c r="J376" s="20">
        <v>8059347423005</v>
      </c>
      <c r="K376" s="17"/>
      <c r="L376" s="28">
        <v>249.95</v>
      </c>
      <c r="M376" s="28">
        <v>249.95</v>
      </c>
      <c r="N376" s="45">
        <v>45495</v>
      </c>
    </row>
    <row r="377" spans="1:14" x14ac:dyDescent="0.25">
      <c r="A377" s="17" t="s">
        <v>72762</v>
      </c>
      <c r="B377" s="17" t="s">
        <v>72763</v>
      </c>
      <c r="C377" s="17"/>
      <c r="D377" s="17" t="s">
        <v>72764</v>
      </c>
      <c r="E377" s="17" t="s">
        <v>72765</v>
      </c>
      <c r="F377" s="44" t="s">
        <v>7196</v>
      </c>
      <c r="G377" s="17" t="s">
        <v>11</v>
      </c>
      <c r="H377" s="17" t="s">
        <v>12</v>
      </c>
      <c r="I377" s="17" t="s">
        <v>72766</v>
      </c>
      <c r="J377" s="20">
        <v>8059347446684</v>
      </c>
      <c r="K377" s="17"/>
      <c r="L377" s="28">
        <v>249.95</v>
      </c>
      <c r="M377" s="28">
        <v>249.95</v>
      </c>
      <c r="N377" s="45">
        <v>45495</v>
      </c>
    </row>
    <row r="378" spans="1:14" x14ac:dyDescent="0.25">
      <c r="A378" s="32" t="s">
        <v>57001</v>
      </c>
      <c r="B378" s="42" t="s">
        <v>63032</v>
      </c>
      <c r="C378" s="42"/>
      <c r="D378" s="32" t="s">
        <v>55200</v>
      </c>
      <c r="E378" s="32" t="s">
        <v>56045</v>
      </c>
      <c r="F378" s="44" t="s">
        <v>7196</v>
      </c>
      <c r="G378" s="44" t="s">
        <v>11</v>
      </c>
      <c r="H378" s="44" t="s">
        <v>12</v>
      </c>
      <c r="I378" s="32" t="s">
        <v>55623</v>
      </c>
      <c r="J378" s="55">
        <v>8059347172071</v>
      </c>
      <c r="L378" s="28">
        <v>729.95</v>
      </c>
      <c r="M378" s="47">
        <v>729.95</v>
      </c>
      <c r="N378" s="45">
        <v>45131</v>
      </c>
    </row>
    <row r="379" spans="1:14" x14ac:dyDescent="0.25">
      <c r="A379" s="32" t="s">
        <v>56996</v>
      </c>
      <c r="B379" s="42" t="s">
        <v>63030</v>
      </c>
      <c r="C379" s="42"/>
      <c r="D379" s="32" t="s">
        <v>55205</v>
      </c>
      <c r="E379" s="32" t="s">
        <v>56050</v>
      </c>
      <c r="F379" s="44" t="s">
        <v>7196</v>
      </c>
      <c r="G379" s="44" t="s">
        <v>11</v>
      </c>
      <c r="H379" s="44" t="s">
        <v>12</v>
      </c>
      <c r="I379" s="32" t="s">
        <v>55628</v>
      </c>
      <c r="J379" s="55">
        <v>8059347172033</v>
      </c>
      <c r="L379" s="28">
        <v>729.95</v>
      </c>
      <c r="M379" s="47">
        <v>729.95</v>
      </c>
      <c r="N379" s="45">
        <v>45131</v>
      </c>
    </row>
    <row r="380" spans="1:14" x14ac:dyDescent="0.25">
      <c r="A380" s="32" t="s">
        <v>57000</v>
      </c>
      <c r="B380" s="42" t="s">
        <v>63031</v>
      </c>
      <c r="C380" s="42"/>
      <c r="D380" s="32" t="s">
        <v>55201</v>
      </c>
      <c r="E380" s="32" t="s">
        <v>56046</v>
      </c>
      <c r="F380" s="44" t="s">
        <v>7196</v>
      </c>
      <c r="G380" s="44" t="s">
        <v>11</v>
      </c>
      <c r="H380" s="44" t="s">
        <v>12</v>
      </c>
      <c r="I380" s="32" t="s">
        <v>55624</v>
      </c>
      <c r="J380" s="55">
        <v>8059347172064</v>
      </c>
      <c r="L380" s="28">
        <v>729.95</v>
      </c>
      <c r="M380" s="47">
        <v>729.95</v>
      </c>
      <c r="N380" s="45">
        <v>45131</v>
      </c>
    </row>
    <row r="381" spans="1:14" x14ac:dyDescent="0.25">
      <c r="A381" s="32" t="s">
        <v>56997</v>
      </c>
      <c r="B381" s="42" t="s">
        <v>63029</v>
      </c>
      <c r="C381" s="42"/>
      <c r="D381" s="32" t="s">
        <v>55204</v>
      </c>
      <c r="E381" s="32" t="s">
        <v>56049</v>
      </c>
      <c r="F381" s="44" t="s">
        <v>7196</v>
      </c>
      <c r="G381" s="44" t="s">
        <v>11</v>
      </c>
      <c r="H381" s="44" t="s">
        <v>12</v>
      </c>
      <c r="I381" s="32" t="s">
        <v>55627</v>
      </c>
      <c r="J381" s="55">
        <v>8059347172040</v>
      </c>
      <c r="L381" s="28">
        <v>729.95</v>
      </c>
      <c r="M381" s="47">
        <v>729.95</v>
      </c>
      <c r="N381" s="45">
        <v>45131</v>
      </c>
    </row>
    <row r="382" spans="1:14" x14ac:dyDescent="0.25">
      <c r="A382" s="32" t="s">
        <v>56998</v>
      </c>
      <c r="B382" s="42" t="s">
        <v>63028</v>
      </c>
      <c r="C382" s="42"/>
      <c r="D382" s="32" t="s">
        <v>55203</v>
      </c>
      <c r="E382" s="32" t="s">
        <v>56048</v>
      </c>
      <c r="F382" s="44" t="s">
        <v>7196</v>
      </c>
      <c r="G382" s="44" t="s">
        <v>11</v>
      </c>
      <c r="H382" s="44" t="s">
        <v>12</v>
      </c>
      <c r="I382" s="32" t="s">
        <v>55626</v>
      </c>
      <c r="J382" s="55">
        <v>8059347147857</v>
      </c>
      <c r="L382" s="28">
        <v>729.95</v>
      </c>
      <c r="M382" s="47">
        <v>729.95</v>
      </c>
      <c r="N382" s="45">
        <v>45131</v>
      </c>
    </row>
    <row r="383" spans="1:14" x14ac:dyDescent="0.25">
      <c r="A383" s="32" t="s">
        <v>56999</v>
      </c>
      <c r="B383" s="42" t="s">
        <v>63027</v>
      </c>
      <c r="C383" s="42"/>
      <c r="D383" s="32" t="s">
        <v>55202</v>
      </c>
      <c r="E383" s="32" t="s">
        <v>56047</v>
      </c>
      <c r="F383" s="44" t="s">
        <v>7196</v>
      </c>
      <c r="G383" s="44" t="s">
        <v>11</v>
      </c>
      <c r="H383" s="44" t="s">
        <v>12</v>
      </c>
      <c r="I383" s="32" t="s">
        <v>55625</v>
      </c>
      <c r="J383" s="55">
        <v>8059347172057</v>
      </c>
      <c r="L383" s="28">
        <v>729.95</v>
      </c>
      <c r="M383" s="47">
        <v>729.95</v>
      </c>
      <c r="N383" s="45">
        <v>45131</v>
      </c>
    </row>
    <row r="384" spans="1:14" x14ac:dyDescent="0.25">
      <c r="A384" s="32" t="s">
        <v>56995</v>
      </c>
      <c r="B384" s="42" t="s">
        <v>63015</v>
      </c>
      <c r="C384" s="42"/>
      <c r="D384" s="32" t="s">
        <v>55206</v>
      </c>
      <c r="E384" s="32" t="s">
        <v>56051</v>
      </c>
      <c r="F384" s="44" t="s">
        <v>7196</v>
      </c>
      <c r="G384" s="44" t="s">
        <v>11</v>
      </c>
      <c r="H384" s="44" t="s">
        <v>12</v>
      </c>
      <c r="I384" s="32" t="s">
        <v>55629</v>
      </c>
      <c r="J384" s="55">
        <v>8059347171876</v>
      </c>
      <c r="L384" s="28">
        <v>729.95</v>
      </c>
      <c r="M384" s="47">
        <v>729.95</v>
      </c>
      <c r="N384" s="45">
        <v>45131</v>
      </c>
    </row>
    <row r="385" spans="1:14" x14ac:dyDescent="0.25">
      <c r="A385" s="32" t="s">
        <v>56990</v>
      </c>
      <c r="B385" s="42" t="s">
        <v>63020</v>
      </c>
      <c r="C385" s="42"/>
      <c r="D385" s="32" t="s">
        <v>55211</v>
      </c>
      <c r="E385" s="32" t="s">
        <v>56056</v>
      </c>
      <c r="F385" s="44" t="s">
        <v>7196</v>
      </c>
      <c r="G385" s="44" t="s">
        <v>11</v>
      </c>
      <c r="H385" s="44" t="s">
        <v>12</v>
      </c>
      <c r="I385" s="32" t="s">
        <v>55634</v>
      </c>
      <c r="J385" s="55">
        <v>8059347171838</v>
      </c>
      <c r="L385" s="28">
        <v>729.95</v>
      </c>
      <c r="M385" s="47">
        <v>729.95</v>
      </c>
      <c r="N385" s="45">
        <v>45131</v>
      </c>
    </row>
    <row r="386" spans="1:14" x14ac:dyDescent="0.25">
      <c r="A386" s="32" t="s">
        <v>56994</v>
      </c>
      <c r="B386" s="42" t="s">
        <v>63016</v>
      </c>
      <c r="C386" s="42"/>
      <c r="D386" s="32" t="s">
        <v>55207</v>
      </c>
      <c r="E386" s="32" t="s">
        <v>56052</v>
      </c>
      <c r="F386" s="44" t="s">
        <v>7196</v>
      </c>
      <c r="G386" s="44" t="s">
        <v>11</v>
      </c>
      <c r="H386" s="44" t="s">
        <v>12</v>
      </c>
      <c r="I386" s="32" t="s">
        <v>55630</v>
      </c>
      <c r="J386" s="55">
        <v>8059347171869</v>
      </c>
      <c r="L386" s="28">
        <v>729.95</v>
      </c>
      <c r="M386" s="47">
        <v>729.95</v>
      </c>
      <c r="N386" s="45">
        <v>45131</v>
      </c>
    </row>
    <row r="387" spans="1:14" x14ac:dyDescent="0.25">
      <c r="A387" s="32" t="s">
        <v>56991</v>
      </c>
      <c r="B387" s="42" t="s">
        <v>63019</v>
      </c>
      <c r="C387" s="42"/>
      <c r="D387" s="32" t="s">
        <v>55210</v>
      </c>
      <c r="E387" s="32" t="s">
        <v>56055</v>
      </c>
      <c r="F387" s="44" t="s">
        <v>7196</v>
      </c>
      <c r="G387" s="44" t="s">
        <v>11</v>
      </c>
      <c r="H387" s="44" t="s">
        <v>12</v>
      </c>
      <c r="I387" s="32" t="s">
        <v>55633</v>
      </c>
      <c r="J387" s="55">
        <v>8059347171845</v>
      </c>
      <c r="L387" s="28">
        <v>729.95</v>
      </c>
      <c r="M387" s="47">
        <v>729.95</v>
      </c>
      <c r="N387" s="45">
        <v>45131</v>
      </c>
    </row>
    <row r="388" spans="1:14" x14ac:dyDescent="0.25">
      <c r="A388" s="32" t="s">
        <v>56992</v>
      </c>
      <c r="B388" s="42" t="s">
        <v>63018</v>
      </c>
      <c r="C388" s="42"/>
      <c r="D388" s="32" t="s">
        <v>55209</v>
      </c>
      <c r="E388" s="32" t="s">
        <v>56054</v>
      </c>
      <c r="F388" s="44" t="s">
        <v>7196</v>
      </c>
      <c r="G388" s="44" t="s">
        <v>11</v>
      </c>
      <c r="H388" s="44" t="s">
        <v>12</v>
      </c>
      <c r="I388" s="32" t="s">
        <v>55632</v>
      </c>
      <c r="J388" s="55">
        <v>8059347147833</v>
      </c>
      <c r="L388" s="28">
        <v>729.95</v>
      </c>
      <c r="M388" s="47">
        <v>729.95</v>
      </c>
      <c r="N388" s="45">
        <v>45131</v>
      </c>
    </row>
    <row r="389" spans="1:14" x14ac:dyDescent="0.25">
      <c r="A389" s="32" t="s">
        <v>56993</v>
      </c>
      <c r="B389" s="42" t="s">
        <v>63017</v>
      </c>
      <c r="C389" s="42"/>
      <c r="D389" s="32" t="s">
        <v>55208</v>
      </c>
      <c r="E389" s="32" t="s">
        <v>56053</v>
      </c>
      <c r="F389" s="44" t="s">
        <v>7196</v>
      </c>
      <c r="G389" s="44" t="s">
        <v>11</v>
      </c>
      <c r="H389" s="44" t="s">
        <v>12</v>
      </c>
      <c r="I389" s="32" t="s">
        <v>55631</v>
      </c>
      <c r="J389" s="55">
        <v>8059347171852</v>
      </c>
      <c r="L389" s="28">
        <v>729.95</v>
      </c>
      <c r="M389" s="47">
        <v>729.95</v>
      </c>
      <c r="N389" s="45">
        <v>45131</v>
      </c>
    </row>
    <row r="390" spans="1:14" x14ac:dyDescent="0.25">
      <c r="A390" s="32" t="s">
        <v>56989</v>
      </c>
      <c r="B390" s="42" t="s">
        <v>63026</v>
      </c>
      <c r="C390" s="42"/>
      <c r="D390" s="32" t="s">
        <v>55212</v>
      </c>
      <c r="E390" s="32" t="s">
        <v>56057</v>
      </c>
      <c r="F390" s="44" t="s">
        <v>7196</v>
      </c>
      <c r="G390" s="44" t="s">
        <v>11</v>
      </c>
      <c r="H390" s="44" t="s">
        <v>12</v>
      </c>
      <c r="I390" s="32" t="s">
        <v>55635</v>
      </c>
      <c r="J390" s="55">
        <v>8059347171777</v>
      </c>
      <c r="L390" s="28">
        <v>729.95</v>
      </c>
      <c r="M390" s="47">
        <v>729.95</v>
      </c>
      <c r="N390" s="45">
        <v>45131</v>
      </c>
    </row>
    <row r="391" spans="1:14" x14ac:dyDescent="0.25">
      <c r="A391" s="32" t="s">
        <v>56984</v>
      </c>
      <c r="B391" s="42" t="s">
        <v>63021</v>
      </c>
      <c r="C391" s="42"/>
      <c r="D391" s="32" t="s">
        <v>55217</v>
      </c>
      <c r="E391" s="32" t="s">
        <v>56062</v>
      </c>
      <c r="F391" s="44" t="s">
        <v>7196</v>
      </c>
      <c r="G391" s="44" t="s">
        <v>11</v>
      </c>
      <c r="H391" s="44" t="s">
        <v>12</v>
      </c>
      <c r="I391" s="32" t="s">
        <v>55640</v>
      </c>
      <c r="J391" s="55">
        <v>8059347171739</v>
      </c>
      <c r="L391" s="28">
        <v>729.95</v>
      </c>
      <c r="M391" s="47">
        <v>729.95</v>
      </c>
      <c r="N391" s="45">
        <v>45131</v>
      </c>
    </row>
    <row r="392" spans="1:14" x14ac:dyDescent="0.25">
      <c r="A392" s="32" t="s">
        <v>56988</v>
      </c>
      <c r="B392" s="42" t="s">
        <v>63025</v>
      </c>
      <c r="C392" s="42"/>
      <c r="D392" s="32" t="s">
        <v>55213</v>
      </c>
      <c r="E392" s="32" t="s">
        <v>56058</v>
      </c>
      <c r="F392" s="44" t="s">
        <v>7196</v>
      </c>
      <c r="G392" s="44" t="s">
        <v>11</v>
      </c>
      <c r="H392" s="44" t="s">
        <v>12</v>
      </c>
      <c r="I392" s="32" t="s">
        <v>55636</v>
      </c>
      <c r="J392" s="55">
        <v>8059347171760</v>
      </c>
      <c r="L392" s="28">
        <v>729.95</v>
      </c>
      <c r="M392" s="47">
        <v>729.95</v>
      </c>
      <c r="N392" s="45">
        <v>45131</v>
      </c>
    </row>
    <row r="393" spans="1:14" x14ac:dyDescent="0.25">
      <c r="A393" s="32" t="s">
        <v>56985</v>
      </c>
      <c r="B393" s="42" t="s">
        <v>63024</v>
      </c>
      <c r="C393" s="42"/>
      <c r="D393" s="32" t="s">
        <v>55216</v>
      </c>
      <c r="E393" s="32" t="s">
        <v>56061</v>
      </c>
      <c r="F393" s="44" t="s">
        <v>7196</v>
      </c>
      <c r="G393" s="44" t="s">
        <v>11</v>
      </c>
      <c r="H393" s="44" t="s">
        <v>12</v>
      </c>
      <c r="I393" s="32" t="s">
        <v>55639</v>
      </c>
      <c r="J393" s="55">
        <v>8059347171746</v>
      </c>
      <c r="L393" s="28">
        <v>729.95</v>
      </c>
      <c r="M393" s="47">
        <v>729.95</v>
      </c>
      <c r="N393" s="45">
        <v>45131</v>
      </c>
    </row>
    <row r="394" spans="1:14" x14ac:dyDescent="0.25">
      <c r="A394" s="32" t="s">
        <v>56986</v>
      </c>
      <c r="B394" s="42" t="s">
        <v>63023</v>
      </c>
      <c r="C394" s="42"/>
      <c r="D394" s="32" t="s">
        <v>55215</v>
      </c>
      <c r="E394" s="32" t="s">
        <v>56060</v>
      </c>
      <c r="F394" s="44" t="s">
        <v>7196</v>
      </c>
      <c r="G394" s="44" t="s">
        <v>11</v>
      </c>
      <c r="H394" s="44" t="s">
        <v>12</v>
      </c>
      <c r="I394" s="32" t="s">
        <v>55638</v>
      </c>
      <c r="J394" s="55">
        <v>8059347147819</v>
      </c>
      <c r="L394" s="28">
        <v>729.95</v>
      </c>
      <c r="M394" s="47">
        <v>729.95</v>
      </c>
      <c r="N394" s="45">
        <v>45131</v>
      </c>
    </row>
    <row r="395" spans="1:14" x14ac:dyDescent="0.25">
      <c r="A395" s="32" t="s">
        <v>56987</v>
      </c>
      <c r="B395" s="42" t="s">
        <v>63022</v>
      </c>
      <c r="C395" s="42"/>
      <c r="D395" s="32" t="s">
        <v>55214</v>
      </c>
      <c r="E395" s="32" t="s">
        <v>56059</v>
      </c>
      <c r="F395" s="44" t="s">
        <v>7196</v>
      </c>
      <c r="G395" s="44" t="s">
        <v>11</v>
      </c>
      <c r="H395" s="44" t="s">
        <v>12</v>
      </c>
      <c r="I395" s="32" t="s">
        <v>55637</v>
      </c>
      <c r="J395" s="55">
        <v>8059347171753</v>
      </c>
      <c r="L395" s="28">
        <v>729.95</v>
      </c>
      <c r="M395" s="47">
        <v>729.95</v>
      </c>
      <c r="N395" s="45">
        <v>45131</v>
      </c>
    </row>
    <row r="396" spans="1:14" x14ac:dyDescent="0.25">
      <c r="A396" s="32" t="s">
        <v>56983</v>
      </c>
      <c r="B396" s="42" t="s">
        <v>62990</v>
      </c>
      <c r="C396" s="42"/>
      <c r="D396" s="32" t="s">
        <v>55218</v>
      </c>
      <c r="E396" s="32" t="s">
        <v>56063</v>
      </c>
      <c r="F396" s="44" t="s">
        <v>7196</v>
      </c>
      <c r="G396" s="44" t="s">
        <v>11</v>
      </c>
      <c r="H396" s="44" t="s">
        <v>12</v>
      </c>
      <c r="I396" s="32" t="s">
        <v>55641</v>
      </c>
      <c r="J396" s="55">
        <v>8059347171524</v>
      </c>
      <c r="L396" s="47">
        <v>729.95</v>
      </c>
      <c r="M396" s="47">
        <v>729.95</v>
      </c>
      <c r="N396" s="45">
        <v>45131</v>
      </c>
    </row>
    <row r="397" spans="1:14" x14ac:dyDescent="0.25">
      <c r="A397" s="32" t="s">
        <v>56978</v>
      </c>
      <c r="B397" s="42" t="s">
        <v>62985</v>
      </c>
      <c r="C397" s="42"/>
      <c r="D397" s="32" t="s">
        <v>55223</v>
      </c>
      <c r="E397" s="32" t="s">
        <v>56068</v>
      </c>
      <c r="F397" s="44" t="s">
        <v>7196</v>
      </c>
      <c r="G397" s="44" t="s">
        <v>11</v>
      </c>
      <c r="H397" s="44" t="s">
        <v>12</v>
      </c>
      <c r="I397" s="32" t="s">
        <v>55646</v>
      </c>
      <c r="J397" s="55">
        <v>8059347171487</v>
      </c>
      <c r="L397" s="47">
        <v>729.95</v>
      </c>
      <c r="M397" s="47">
        <v>729.95</v>
      </c>
      <c r="N397" s="45">
        <v>45131</v>
      </c>
    </row>
    <row r="398" spans="1:14" x14ac:dyDescent="0.25">
      <c r="A398" s="32" t="s">
        <v>56982</v>
      </c>
      <c r="B398" s="42" t="s">
        <v>62989</v>
      </c>
      <c r="C398" s="42"/>
      <c r="D398" s="32" t="s">
        <v>55219</v>
      </c>
      <c r="E398" s="32" t="s">
        <v>56064</v>
      </c>
      <c r="F398" s="44" t="s">
        <v>7196</v>
      </c>
      <c r="G398" s="44" t="s">
        <v>11</v>
      </c>
      <c r="H398" s="44" t="s">
        <v>12</v>
      </c>
      <c r="I398" s="32" t="s">
        <v>55642</v>
      </c>
      <c r="J398" s="55">
        <v>8059347171517</v>
      </c>
      <c r="L398" s="47">
        <v>729.95</v>
      </c>
      <c r="M398" s="47">
        <v>729.95</v>
      </c>
      <c r="N398" s="45">
        <v>45131</v>
      </c>
    </row>
    <row r="399" spans="1:14" x14ac:dyDescent="0.25">
      <c r="A399" s="32" t="s">
        <v>56979</v>
      </c>
      <c r="B399" s="42" t="s">
        <v>62988</v>
      </c>
      <c r="C399" s="42"/>
      <c r="D399" s="32" t="s">
        <v>55222</v>
      </c>
      <c r="E399" s="32" t="s">
        <v>56067</v>
      </c>
      <c r="F399" s="44" t="s">
        <v>7196</v>
      </c>
      <c r="G399" s="44" t="s">
        <v>11</v>
      </c>
      <c r="H399" s="44" t="s">
        <v>12</v>
      </c>
      <c r="I399" s="32" t="s">
        <v>55645</v>
      </c>
      <c r="J399" s="55">
        <v>8059347171494</v>
      </c>
      <c r="L399" s="47">
        <v>729.95</v>
      </c>
      <c r="M399" s="47">
        <v>729.95</v>
      </c>
      <c r="N399" s="45">
        <v>45131</v>
      </c>
    </row>
    <row r="400" spans="1:14" x14ac:dyDescent="0.25">
      <c r="A400" s="32" t="s">
        <v>56980</v>
      </c>
      <c r="B400" s="42" t="s">
        <v>62987</v>
      </c>
      <c r="C400" s="42"/>
      <c r="D400" s="32" t="s">
        <v>55221</v>
      </c>
      <c r="E400" s="32" t="s">
        <v>56066</v>
      </c>
      <c r="F400" s="44" t="s">
        <v>7196</v>
      </c>
      <c r="G400" s="44" t="s">
        <v>11</v>
      </c>
      <c r="H400" s="44" t="s">
        <v>12</v>
      </c>
      <c r="I400" s="32" t="s">
        <v>55644</v>
      </c>
      <c r="J400" s="55">
        <v>8059347147796</v>
      </c>
      <c r="L400" s="47">
        <v>729.95</v>
      </c>
      <c r="M400" s="47">
        <v>729.95</v>
      </c>
      <c r="N400" s="45">
        <v>45131</v>
      </c>
    </row>
    <row r="401" spans="1:14" x14ac:dyDescent="0.25">
      <c r="A401" s="32" t="s">
        <v>56981</v>
      </c>
      <c r="B401" s="42" t="s">
        <v>62986</v>
      </c>
      <c r="C401" s="42"/>
      <c r="D401" s="32" t="s">
        <v>55220</v>
      </c>
      <c r="E401" s="32" t="s">
        <v>56065</v>
      </c>
      <c r="F401" s="44" t="s">
        <v>7196</v>
      </c>
      <c r="G401" s="44" t="s">
        <v>11</v>
      </c>
      <c r="H401" s="44" t="s">
        <v>12</v>
      </c>
      <c r="I401" s="32" t="s">
        <v>55643</v>
      </c>
      <c r="J401" s="55">
        <v>8059347171500</v>
      </c>
      <c r="L401" s="47">
        <v>729.95</v>
      </c>
      <c r="M401" s="47">
        <v>729.95</v>
      </c>
      <c r="N401" s="45">
        <v>45131</v>
      </c>
    </row>
    <row r="402" spans="1:14" x14ac:dyDescent="0.25">
      <c r="B402" s="42" t="s">
        <v>63008</v>
      </c>
      <c r="C402" s="42"/>
      <c r="D402" s="42" t="s">
        <v>63014</v>
      </c>
      <c r="E402" s="32" t="s">
        <v>62996</v>
      </c>
      <c r="F402" s="44" t="s">
        <v>7196</v>
      </c>
      <c r="G402" s="44" t="s">
        <v>11</v>
      </c>
      <c r="H402" s="44" t="s">
        <v>12</v>
      </c>
      <c r="I402" s="32" t="s">
        <v>63002</v>
      </c>
      <c r="J402" s="42">
        <v>8059347187365</v>
      </c>
      <c r="L402" s="47">
        <v>729.95</v>
      </c>
      <c r="M402" s="47">
        <v>729.95</v>
      </c>
      <c r="N402" s="45">
        <v>45131</v>
      </c>
    </row>
    <row r="403" spans="1:14" x14ac:dyDescent="0.25">
      <c r="B403" s="42" t="s">
        <v>63003</v>
      </c>
      <c r="C403" s="42"/>
      <c r="D403" s="42" t="s">
        <v>63009</v>
      </c>
      <c r="E403" s="32" t="s">
        <v>62991</v>
      </c>
      <c r="F403" s="44" t="s">
        <v>7196</v>
      </c>
      <c r="G403" s="44" t="s">
        <v>11</v>
      </c>
      <c r="H403" s="44" t="s">
        <v>12</v>
      </c>
      <c r="I403" s="32" t="s">
        <v>62997</v>
      </c>
      <c r="J403" s="42">
        <v>8059347187310</v>
      </c>
      <c r="L403" s="47">
        <v>729.95</v>
      </c>
      <c r="M403" s="47">
        <v>729.95</v>
      </c>
      <c r="N403" s="45">
        <v>45131</v>
      </c>
    </row>
    <row r="404" spans="1:14" x14ac:dyDescent="0.25">
      <c r="B404" s="42" t="s">
        <v>63007</v>
      </c>
      <c r="C404" s="42"/>
      <c r="D404" s="42" t="s">
        <v>63010</v>
      </c>
      <c r="E404" s="32" t="s">
        <v>62992</v>
      </c>
      <c r="F404" s="44" t="s">
        <v>7196</v>
      </c>
      <c r="G404" s="44" t="s">
        <v>11</v>
      </c>
      <c r="H404" s="44" t="s">
        <v>12</v>
      </c>
      <c r="I404" s="32" t="s">
        <v>62998</v>
      </c>
      <c r="J404" s="42">
        <v>8059347187358</v>
      </c>
      <c r="L404" s="47">
        <v>729.95</v>
      </c>
      <c r="M404" s="47">
        <v>729.95</v>
      </c>
      <c r="N404" s="45">
        <v>45131</v>
      </c>
    </row>
    <row r="405" spans="1:14" x14ac:dyDescent="0.25">
      <c r="B405" s="42" t="s">
        <v>63006</v>
      </c>
      <c r="C405" s="42"/>
      <c r="D405" s="42" t="s">
        <v>63011</v>
      </c>
      <c r="E405" s="32" t="s">
        <v>62993</v>
      </c>
      <c r="F405" s="44" t="s">
        <v>7196</v>
      </c>
      <c r="G405" s="44" t="s">
        <v>11</v>
      </c>
      <c r="H405" s="44" t="s">
        <v>12</v>
      </c>
      <c r="I405" s="32" t="s">
        <v>62999</v>
      </c>
      <c r="J405" s="42">
        <v>8059347187327</v>
      </c>
      <c r="L405" s="47">
        <v>729.95</v>
      </c>
      <c r="M405" s="47">
        <v>729.95</v>
      </c>
      <c r="N405" s="45">
        <v>45131</v>
      </c>
    </row>
    <row r="406" spans="1:14" x14ac:dyDescent="0.25">
      <c r="B406" s="42" t="s">
        <v>63005</v>
      </c>
      <c r="C406" s="42"/>
      <c r="D406" s="42" t="s">
        <v>63012</v>
      </c>
      <c r="E406" s="32" t="s">
        <v>62994</v>
      </c>
      <c r="F406" s="44" t="s">
        <v>7196</v>
      </c>
      <c r="G406" s="44" t="s">
        <v>11</v>
      </c>
      <c r="H406" s="44" t="s">
        <v>12</v>
      </c>
      <c r="I406" s="32" t="s">
        <v>63000</v>
      </c>
      <c r="J406" s="42">
        <v>8059347187334</v>
      </c>
      <c r="L406" s="47">
        <v>729.95</v>
      </c>
      <c r="M406" s="47">
        <v>729.95</v>
      </c>
      <c r="N406" s="45">
        <v>45131</v>
      </c>
    </row>
    <row r="407" spans="1:14" x14ac:dyDescent="0.25">
      <c r="B407" s="42" t="s">
        <v>63004</v>
      </c>
      <c r="C407" s="42"/>
      <c r="D407" s="42" t="s">
        <v>63013</v>
      </c>
      <c r="E407" s="32" t="s">
        <v>62995</v>
      </c>
      <c r="F407" s="44" t="s">
        <v>7196</v>
      </c>
      <c r="G407" s="44" t="s">
        <v>11</v>
      </c>
      <c r="H407" s="44" t="s">
        <v>12</v>
      </c>
      <c r="I407" s="32" t="s">
        <v>63001</v>
      </c>
      <c r="J407" s="42">
        <v>8059347187341</v>
      </c>
      <c r="L407" s="47">
        <v>729.95</v>
      </c>
      <c r="M407" s="47">
        <v>729.95</v>
      </c>
      <c r="N407" s="45">
        <v>45131</v>
      </c>
    </row>
    <row r="408" spans="1:14" x14ac:dyDescent="0.25">
      <c r="A408" s="32" t="s">
        <v>35974</v>
      </c>
      <c r="B408" s="42" t="s">
        <v>45823</v>
      </c>
      <c r="C408" s="42"/>
      <c r="D408" s="42" t="s">
        <v>7278</v>
      </c>
      <c r="E408" s="43" t="s">
        <v>62895</v>
      </c>
      <c r="F408" s="44" t="s">
        <v>7196</v>
      </c>
      <c r="G408" s="44" t="s">
        <v>17</v>
      </c>
      <c r="H408" s="44" t="s">
        <v>18</v>
      </c>
      <c r="I408" s="42" t="s">
        <v>7279</v>
      </c>
      <c r="J408" s="42">
        <v>8033637211763</v>
      </c>
      <c r="K408" s="45">
        <v>45597</v>
      </c>
      <c r="L408" s="46">
        <v>0</v>
      </c>
      <c r="M408" s="46">
        <v>519.95000000000005</v>
      </c>
      <c r="N408" s="45">
        <v>43434</v>
      </c>
    </row>
    <row r="409" spans="1:14" x14ac:dyDescent="0.25">
      <c r="A409" s="32" t="s">
        <v>35973</v>
      </c>
      <c r="B409" s="42" t="s">
        <v>45822</v>
      </c>
      <c r="C409" s="42"/>
      <c r="D409" s="42" t="s">
        <v>7276</v>
      </c>
      <c r="E409" s="43" t="s">
        <v>62894</v>
      </c>
      <c r="F409" s="44" t="s">
        <v>7196</v>
      </c>
      <c r="G409" s="44" t="s">
        <v>17</v>
      </c>
      <c r="H409" s="44" t="s">
        <v>18</v>
      </c>
      <c r="I409" s="42" t="s">
        <v>7277</v>
      </c>
      <c r="J409" s="42">
        <v>8033637211800</v>
      </c>
      <c r="K409" s="45">
        <v>45597</v>
      </c>
      <c r="L409" s="46">
        <v>0</v>
      </c>
      <c r="M409" s="46">
        <v>519.95000000000005</v>
      </c>
      <c r="N409" s="45">
        <v>43434</v>
      </c>
    </row>
    <row r="410" spans="1:14" x14ac:dyDescent="0.25">
      <c r="A410" s="32" t="s">
        <v>35972</v>
      </c>
      <c r="B410" s="42" t="s">
        <v>45821</v>
      </c>
      <c r="C410" s="42"/>
      <c r="D410" s="42" t="s">
        <v>7274</v>
      </c>
      <c r="E410" s="43" t="s">
        <v>62893</v>
      </c>
      <c r="F410" s="44" t="s">
        <v>7196</v>
      </c>
      <c r="G410" s="44" t="s">
        <v>17</v>
      </c>
      <c r="H410" s="44" t="s">
        <v>18</v>
      </c>
      <c r="I410" s="42" t="s">
        <v>7275</v>
      </c>
      <c r="J410" s="42">
        <v>8033637211770</v>
      </c>
      <c r="K410" s="45">
        <v>45597</v>
      </c>
      <c r="L410" s="46">
        <v>0</v>
      </c>
      <c r="M410" s="46">
        <v>519.95000000000005</v>
      </c>
      <c r="N410" s="45">
        <v>43434</v>
      </c>
    </row>
    <row r="411" spans="1:14" x14ac:dyDescent="0.25">
      <c r="A411" s="32" t="s">
        <v>35971</v>
      </c>
      <c r="B411" s="42" t="s">
        <v>45820</v>
      </c>
      <c r="C411" s="42"/>
      <c r="D411" s="42" t="s">
        <v>7272</v>
      </c>
      <c r="E411" s="43" t="s">
        <v>62892</v>
      </c>
      <c r="F411" s="44" t="s">
        <v>7196</v>
      </c>
      <c r="G411" s="44" t="s">
        <v>17</v>
      </c>
      <c r="H411" s="44" t="s">
        <v>18</v>
      </c>
      <c r="I411" s="42" t="s">
        <v>7273</v>
      </c>
      <c r="J411" s="42">
        <v>8033637211787</v>
      </c>
      <c r="K411" s="45">
        <v>45597</v>
      </c>
      <c r="L411" s="46">
        <v>0</v>
      </c>
      <c r="M411" s="46">
        <v>519.95000000000005</v>
      </c>
      <c r="N411" s="45">
        <v>43434</v>
      </c>
    </row>
    <row r="412" spans="1:14" x14ac:dyDescent="0.25">
      <c r="A412" s="32" t="s">
        <v>35970</v>
      </c>
      <c r="B412" s="42" t="s">
        <v>45819</v>
      </c>
      <c r="C412" s="42"/>
      <c r="D412" s="42" t="s">
        <v>7270</v>
      </c>
      <c r="E412" s="43" t="s">
        <v>62891</v>
      </c>
      <c r="F412" s="44" t="s">
        <v>7196</v>
      </c>
      <c r="G412" s="44" t="s">
        <v>17</v>
      </c>
      <c r="H412" s="44" t="s">
        <v>18</v>
      </c>
      <c r="I412" s="42" t="s">
        <v>7271</v>
      </c>
      <c r="J412" s="42">
        <v>8033637211794</v>
      </c>
      <c r="K412" s="45">
        <v>45597</v>
      </c>
      <c r="L412" s="46">
        <v>0</v>
      </c>
      <c r="M412" s="46">
        <v>519.95000000000005</v>
      </c>
      <c r="N412" s="45">
        <v>43434</v>
      </c>
    </row>
    <row r="413" spans="1:14" x14ac:dyDescent="0.25">
      <c r="A413" s="32" t="s">
        <v>35969</v>
      </c>
      <c r="B413" s="42" t="s">
        <v>45818</v>
      </c>
      <c r="C413" s="42"/>
      <c r="D413" s="42" t="s">
        <v>7268</v>
      </c>
      <c r="E413" s="43" t="s">
        <v>62890</v>
      </c>
      <c r="F413" s="44" t="s">
        <v>7196</v>
      </c>
      <c r="G413" s="44" t="s">
        <v>17</v>
      </c>
      <c r="H413" s="44" t="s">
        <v>18</v>
      </c>
      <c r="I413" s="42" t="s">
        <v>7269</v>
      </c>
      <c r="J413" s="42">
        <v>8033637211817</v>
      </c>
      <c r="K413" s="45">
        <v>45597</v>
      </c>
      <c r="L413" s="46">
        <v>0</v>
      </c>
      <c r="M413" s="46">
        <v>519.95000000000005</v>
      </c>
      <c r="N413" s="45">
        <v>43434</v>
      </c>
    </row>
    <row r="414" spans="1:14" x14ac:dyDescent="0.25">
      <c r="A414" s="32" t="s">
        <v>35956</v>
      </c>
      <c r="B414" s="42" t="s">
        <v>45811</v>
      </c>
      <c r="C414" s="42"/>
      <c r="D414" s="42" t="s">
        <v>7300</v>
      </c>
      <c r="E414" s="43" t="s">
        <v>62889</v>
      </c>
      <c r="F414" s="44" t="s">
        <v>7196</v>
      </c>
      <c r="G414" s="44" t="s">
        <v>17</v>
      </c>
      <c r="H414" s="44" t="s">
        <v>18</v>
      </c>
      <c r="I414" s="42" t="s">
        <v>21270</v>
      </c>
      <c r="J414" s="42">
        <v>8033637211640</v>
      </c>
      <c r="K414" s="45">
        <v>45597</v>
      </c>
      <c r="L414" s="46">
        <v>0</v>
      </c>
      <c r="M414" s="46">
        <v>519.95000000000005</v>
      </c>
      <c r="N414" s="45">
        <v>43434</v>
      </c>
    </row>
    <row r="415" spans="1:14" x14ac:dyDescent="0.25">
      <c r="A415" s="32" t="s">
        <v>35955</v>
      </c>
      <c r="B415" s="42" t="s">
        <v>45810</v>
      </c>
      <c r="C415" s="42"/>
      <c r="D415" s="42" t="s">
        <v>7299</v>
      </c>
      <c r="E415" s="43" t="s">
        <v>62888</v>
      </c>
      <c r="F415" s="44" t="s">
        <v>7196</v>
      </c>
      <c r="G415" s="44" t="s">
        <v>17</v>
      </c>
      <c r="H415" s="44" t="s">
        <v>18</v>
      </c>
      <c r="I415" s="42" t="s">
        <v>21269</v>
      </c>
      <c r="J415" s="42">
        <v>8033637211688</v>
      </c>
      <c r="K415" s="45">
        <v>45597</v>
      </c>
      <c r="L415" s="46">
        <v>0</v>
      </c>
      <c r="M415" s="46">
        <v>519.95000000000005</v>
      </c>
      <c r="N415" s="45">
        <v>43434</v>
      </c>
    </row>
    <row r="416" spans="1:14" x14ac:dyDescent="0.25">
      <c r="B416" s="42" t="s">
        <v>45750</v>
      </c>
      <c r="C416" s="42"/>
      <c r="D416" s="42" t="s">
        <v>7297</v>
      </c>
      <c r="E416" s="43" t="s">
        <v>62887</v>
      </c>
      <c r="F416" s="44" t="s">
        <v>7196</v>
      </c>
      <c r="G416" s="44" t="s">
        <v>17</v>
      </c>
      <c r="H416" s="44" t="s">
        <v>18</v>
      </c>
      <c r="I416" s="42" t="s">
        <v>21268</v>
      </c>
      <c r="J416" s="42">
        <v>8033637211657</v>
      </c>
      <c r="K416" s="45">
        <v>45597</v>
      </c>
      <c r="L416" s="46">
        <v>0</v>
      </c>
      <c r="M416" s="46">
        <v>519.95000000000005</v>
      </c>
      <c r="N416" s="45">
        <v>43434</v>
      </c>
    </row>
    <row r="417" spans="1:14" x14ac:dyDescent="0.25">
      <c r="B417" s="42" t="s">
        <v>45749</v>
      </c>
      <c r="C417" s="42"/>
      <c r="D417" s="42" t="s">
        <v>7295</v>
      </c>
      <c r="E417" s="43" t="s">
        <v>62886</v>
      </c>
      <c r="F417" s="44" t="s">
        <v>7196</v>
      </c>
      <c r="G417" s="44" t="s">
        <v>17</v>
      </c>
      <c r="H417" s="44" t="s">
        <v>18</v>
      </c>
      <c r="I417" s="42" t="s">
        <v>21267</v>
      </c>
      <c r="J417" s="42">
        <v>8033637211664</v>
      </c>
      <c r="K417" s="45">
        <v>45597</v>
      </c>
      <c r="L417" s="46">
        <v>0</v>
      </c>
      <c r="M417" s="46">
        <v>519.95000000000005</v>
      </c>
      <c r="N417" s="45">
        <v>43434</v>
      </c>
    </row>
    <row r="418" spans="1:14" x14ac:dyDescent="0.25">
      <c r="B418" s="42" t="s">
        <v>63183</v>
      </c>
      <c r="C418" s="42"/>
      <c r="D418" s="42" t="s">
        <v>7293</v>
      </c>
      <c r="E418" s="43" t="s">
        <v>62885</v>
      </c>
      <c r="F418" s="44" t="s">
        <v>7196</v>
      </c>
      <c r="G418" s="44" t="s">
        <v>17</v>
      </c>
      <c r="H418" s="44" t="s">
        <v>18</v>
      </c>
      <c r="I418" s="42" t="s">
        <v>21266</v>
      </c>
      <c r="J418" s="42">
        <v>8033637211671</v>
      </c>
      <c r="K418" s="45">
        <v>45597</v>
      </c>
      <c r="L418" s="46">
        <v>0</v>
      </c>
      <c r="M418" s="46">
        <v>519.95000000000005</v>
      </c>
      <c r="N418" s="45">
        <v>43434</v>
      </c>
    </row>
    <row r="419" spans="1:14" x14ac:dyDescent="0.25">
      <c r="B419" s="42" t="s">
        <v>45748</v>
      </c>
      <c r="C419" s="42"/>
      <c r="D419" s="42" t="s">
        <v>7292</v>
      </c>
      <c r="E419" s="43" t="s">
        <v>62883</v>
      </c>
      <c r="F419" s="44" t="s">
        <v>7196</v>
      </c>
      <c r="G419" s="44" t="s">
        <v>17</v>
      </c>
      <c r="H419" s="44" t="s">
        <v>18</v>
      </c>
      <c r="I419" s="42" t="s">
        <v>21265</v>
      </c>
      <c r="J419" s="42">
        <v>8033637211695</v>
      </c>
      <c r="K419" s="45">
        <v>45597</v>
      </c>
      <c r="L419" s="46">
        <v>0</v>
      </c>
      <c r="M419" s="46">
        <v>519.95000000000005</v>
      </c>
      <c r="N419" s="45">
        <v>43434</v>
      </c>
    </row>
    <row r="420" spans="1:14" x14ac:dyDescent="0.25">
      <c r="A420" s="17" t="s">
        <v>72722</v>
      </c>
      <c r="B420" s="17" t="s">
        <v>72723</v>
      </c>
      <c r="C420" s="17"/>
      <c r="D420" s="17" t="s">
        <v>72724</v>
      </c>
      <c r="E420" s="17" t="s">
        <v>72725</v>
      </c>
      <c r="F420" s="44" t="s">
        <v>7196</v>
      </c>
      <c r="G420" s="17" t="s">
        <v>11</v>
      </c>
      <c r="H420" s="17" t="s">
        <v>12</v>
      </c>
      <c r="I420" s="17" t="s">
        <v>72726</v>
      </c>
      <c r="J420" s="20">
        <v>8059347446578</v>
      </c>
      <c r="K420" s="17"/>
      <c r="L420" s="28">
        <v>799.95</v>
      </c>
      <c r="M420" s="28">
        <v>799.95</v>
      </c>
      <c r="N420" s="45">
        <v>45495</v>
      </c>
    </row>
    <row r="421" spans="1:14" x14ac:dyDescent="0.25">
      <c r="A421" s="17" t="s">
        <v>72742</v>
      </c>
      <c r="B421" s="17" t="s">
        <v>72743</v>
      </c>
      <c r="C421" s="17"/>
      <c r="D421" s="17" t="s">
        <v>72744</v>
      </c>
      <c r="E421" s="17" t="s">
        <v>72745</v>
      </c>
      <c r="F421" s="44" t="s">
        <v>7196</v>
      </c>
      <c r="G421" s="17" t="s">
        <v>11</v>
      </c>
      <c r="H421" s="17" t="s">
        <v>12</v>
      </c>
      <c r="I421" s="17" t="s">
        <v>72746</v>
      </c>
      <c r="J421" s="20">
        <v>8059347446608</v>
      </c>
      <c r="K421" s="17"/>
      <c r="L421" s="28">
        <v>799.95</v>
      </c>
      <c r="M421" s="28">
        <v>799.95</v>
      </c>
      <c r="N421" s="45">
        <v>45495</v>
      </c>
    </row>
    <row r="422" spans="1:14" x14ac:dyDescent="0.25">
      <c r="A422" s="17" t="s">
        <v>72727</v>
      </c>
      <c r="B422" s="17" t="s">
        <v>72728</v>
      </c>
      <c r="C422" s="17"/>
      <c r="D422" s="17" t="s">
        <v>72729</v>
      </c>
      <c r="E422" s="17" t="s">
        <v>72730</v>
      </c>
      <c r="F422" s="44" t="s">
        <v>7196</v>
      </c>
      <c r="G422" s="17" t="s">
        <v>11</v>
      </c>
      <c r="H422" s="17" t="s">
        <v>12</v>
      </c>
      <c r="I422" s="17" t="s">
        <v>72731</v>
      </c>
      <c r="J422" s="20">
        <v>8059347446585</v>
      </c>
      <c r="K422" s="17"/>
      <c r="L422" s="28">
        <v>799.95</v>
      </c>
      <c r="M422" s="28">
        <v>799.95</v>
      </c>
      <c r="N422" s="45">
        <v>45495</v>
      </c>
    </row>
    <row r="423" spans="1:14" x14ac:dyDescent="0.25">
      <c r="A423" s="17" t="s">
        <v>72732</v>
      </c>
      <c r="B423" s="17" t="s">
        <v>72733</v>
      </c>
      <c r="C423" s="17"/>
      <c r="D423" s="17" t="s">
        <v>72734</v>
      </c>
      <c r="E423" s="17" t="s">
        <v>72735</v>
      </c>
      <c r="F423" s="44" t="s">
        <v>7196</v>
      </c>
      <c r="G423" s="17" t="s">
        <v>11</v>
      </c>
      <c r="H423" s="17" t="s">
        <v>12</v>
      </c>
      <c r="I423" s="17" t="s">
        <v>72736</v>
      </c>
      <c r="J423" s="20">
        <v>8059347417868</v>
      </c>
      <c r="K423" s="17"/>
      <c r="L423" s="28">
        <v>799.95</v>
      </c>
      <c r="M423" s="28">
        <v>799.95</v>
      </c>
      <c r="N423" s="45">
        <v>45495</v>
      </c>
    </row>
    <row r="424" spans="1:14" x14ac:dyDescent="0.25">
      <c r="A424" s="17" t="s">
        <v>72737</v>
      </c>
      <c r="B424" s="17" t="s">
        <v>72738</v>
      </c>
      <c r="C424" s="17"/>
      <c r="D424" s="17" t="s">
        <v>72739</v>
      </c>
      <c r="E424" s="17" t="s">
        <v>72740</v>
      </c>
      <c r="F424" s="44" t="s">
        <v>7196</v>
      </c>
      <c r="G424" s="17" t="s">
        <v>11</v>
      </c>
      <c r="H424" s="17" t="s">
        <v>12</v>
      </c>
      <c r="I424" s="17" t="s">
        <v>72741</v>
      </c>
      <c r="J424" s="20">
        <v>8059347446592</v>
      </c>
      <c r="K424" s="17"/>
      <c r="L424" s="28">
        <v>799.95</v>
      </c>
      <c r="M424" s="28">
        <v>799.95</v>
      </c>
      <c r="N424" s="45">
        <v>45495</v>
      </c>
    </row>
    <row r="425" spans="1:14" x14ac:dyDescent="0.25">
      <c r="A425" s="17" t="s">
        <v>72747</v>
      </c>
      <c r="B425" s="17" t="s">
        <v>72748</v>
      </c>
      <c r="C425" s="17"/>
      <c r="D425" s="17" t="s">
        <v>72749</v>
      </c>
      <c r="E425" s="17" t="s">
        <v>72750</v>
      </c>
      <c r="F425" s="44" t="s">
        <v>7196</v>
      </c>
      <c r="G425" s="17" t="s">
        <v>11</v>
      </c>
      <c r="H425" s="17" t="s">
        <v>12</v>
      </c>
      <c r="I425" s="17" t="s">
        <v>72751</v>
      </c>
      <c r="J425" s="20">
        <v>8059347446615</v>
      </c>
      <c r="K425" s="17"/>
      <c r="L425" s="28">
        <v>799.95</v>
      </c>
      <c r="M425" s="28">
        <v>799.95</v>
      </c>
      <c r="N425" s="45">
        <v>45495</v>
      </c>
    </row>
    <row r="426" spans="1:14" x14ac:dyDescent="0.25">
      <c r="C426" s="42"/>
      <c r="D426" s="43" t="s">
        <v>68162</v>
      </c>
      <c r="E426" s="17" t="s">
        <v>68137</v>
      </c>
      <c r="F426" s="44" t="s">
        <v>7196</v>
      </c>
      <c r="G426" s="44" t="s">
        <v>11</v>
      </c>
      <c r="H426" s="44" t="s">
        <v>12</v>
      </c>
      <c r="I426" s="17" t="s">
        <v>68149</v>
      </c>
      <c r="J426" s="20" t="str">
        <f>"8059347171234"</f>
        <v>8059347171234</v>
      </c>
      <c r="L426" s="46">
        <v>719.95</v>
      </c>
      <c r="M426" s="46">
        <v>719.95</v>
      </c>
      <c r="N426" s="45">
        <v>45131</v>
      </c>
    </row>
    <row r="427" spans="1:14" x14ac:dyDescent="0.25">
      <c r="C427" s="42"/>
      <c r="D427" s="43" t="s">
        <v>68163</v>
      </c>
      <c r="E427" s="17" t="s">
        <v>68136</v>
      </c>
      <c r="F427" s="44" t="s">
        <v>7196</v>
      </c>
      <c r="G427" s="44" t="s">
        <v>11</v>
      </c>
      <c r="H427" s="44" t="s">
        <v>12</v>
      </c>
      <c r="I427" s="17" t="s">
        <v>68148</v>
      </c>
      <c r="J427" s="20" t="str">
        <f>"8059347171265"</f>
        <v>8059347171265</v>
      </c>
      <c r="L427" s="46">
        <v>719.95</v>
      </c>
      <c r="M427" s="46">
        <v>719.95</v>
      </c>
      <c r="N427" s="45">
        <v>45131</v>
      </c>
    </row>
    <row r="428" spans="1:14" x14ac:dyDescent="0.25">
      <c r="C428" s="42"/>
      <c r="D428" s="43" t="s">
        <v>68164</v>
      </c>
      <c r="E428" s="17" t="s">
        <v>68135</v>
      </c>
      <c r="F428" s="44" t="s">
        <v>7196</v>
      </c>
      <c r="G428" s="44" t="s">
        <v>11</v>
      </c>
      <c r="H428" s="44" t="s">
        <v>12</v>
      </c>
      <c r="I428" s="17" t="s">
        <v>68147</v>
      </c>
      <c r="J428" s="20" t="str">
        <f>"8059347171241"</f>
        <v>8059347171241</v>
      </c>
      <c r="L428" s="46">
        <v>719.95</v>
      </c>
      <c r="M428" s="46">
        <v>719.95</v>
      </c>
      <c r="N428" s="45">
        <v>45131</v>
      </c>
    </row>
    <row r="429" spans="1:14" x14ac:dyDescent="0.25">
      <c r="C429" s="42"/>
      <c r="D429" s="43" t="s">
        <v>68165</v>
      </c>
      <c r="E429" s="17" t="s">
        <v>68134</v>
      </c>
      <c r="F429" s="44" t="s">
        <v>7196</v>
      </c>
      <c r="G429" s="44" t="s">
        <v>11</v>
      </c>
      <c r="H429" s="44" t="s">
        <v>12</v>
      </c>
      <c r="I429" s="17" t="s">
        <v>68146</v>
      </c>
      <c r="J429" s="20" t="str">
        <f>"8059347147772"</f>
        <v>8059347147772</v>
      </c>
      <c r="L429" s="46">
        <v>719.95</v>
      </c>
      <c r="M429" s="46">
        <v>719.95</v>
      </c>
      <c r="N429" s="45">
        <v>45131</v>
      </c>
    </row>
    <row r="430" spans="1:14" x14ac:dyDescent="0.25">
      <c r="C430" s="42"/>
      <c r="D430" s="43" t="s">
        <v>68166</v>
      </c>
      <c r="E430" s="17" t="s">
        <v>68133</v>
      </c>
      <c r="F430" s="44" t="s">
        <v>7196</v>
      </c>
      <c r="G430" s="44" t="s">
        <v>11</v>
      </c>
      <c r="H430" s="44" t="s">
        <v>12</v>
      </c>
      <c r="I430" s="17" t="s">
        <v>68145</v>
      </c>
      <c r="J430" s="20" t="str">
        <f>"8059347171258"</f>
        <v>8059347171258</v>
      </c>
      <c r="L430" s="46">
        <v>719.95</v>
      </c>
      <c r="M430" s="46">
        <v>719.95</v>
      </c>
      <c r="N430" s="45">
        <v>45131</v>
      </c>
    </row>
    <row r="431" spans="1:14" x14ac:dyDescent="0.25">
      <c r="C431" s="42"/>
      <c r="D431" s="43" t="s">
        <v>68167</v>
      </c>
      <c r="E431" s="17" t="s">
        <v>68132</v>
      </c>
      <c r="F431" s="44" t="s">
        <v>7196</v>
      </c>
      <c r="G431" s="44" t="s">
        <v>11</v>
      </c>
      <c r="H431" s="44" t="s">
        <v>12</v>
      </c>
      <c r="I431" s="17" t="s">
        <v>68144</v>
      </c>
      <c r="J431" s="20" t="str">
        <f>"8059347171272"</f>
        <v>8059347171272</v>
      </c>
      <c r="L431" s="46">
        <v>719.95</v>
      </c>
      <c r="M431" s="46">
        <v>719.95</v>
      </c>
      <c r="N431" s="45">
        <v>45131</v>
      </c>
    </row>
    <row r="432" spans="1:14" x14ac:dyDescent="0.25">
      <c r="B432" s="55" t="s">
        <v>68168</v>
      </c>
      <c r="C432" s="42"/>
      <c r="D432" s="43" t="s">
        <v>68156</v>
      </c>
      <c r="E432" s="17" t="s">
        <v>68143</v>
      </c>
      <c r="F432" s="44" t="s">
        <v>7196</v>
      </c>
      <c r="G432" s="44" t="s">
        <v>11</v>
      </c>
      <c r="H432" s="44" t="s">
        <v>12</v>
      </c>
      <c r="I432" s="17" t="s">
        <v>68155</v>
      </c>
      <c r="J432" s="20" t="str">
        <f>"8059347188607"</f>
        <v>8059347188607</v>
      </c>
      <c r="L432" s="46">
        <v>719.95</v>
      </c>
      <c r="M432" s="46">
        <v>719.95</v>
      </c>
      <c r="N432" s="45">
        <v>45131</v>
      </c>
    </row>
    <row r="433" spans="1:14" x14ac:dyDescent="0.25">
      <c r="B433" s="55" t="s">
        <v>68173</v>
      </c>
      <c r="C433" s="42"/>
      <c r="D433" s="43" t="s">
        <v>68161</v>
      </c>
      <c r="E433" s="17" t="s">
        <v>68142</v>
      </c>
      <c r="F433" s="44" t="s">
        <v>7196</v>
      </c>
      <c r="G433" s="44" t="s">
        <v>11</v>
      </c>
      <c r="H433" s="44" t="s">
        <v>12</v>
      </c>
      <c r="I433" s="17" t="s">
        <v>68154</v>
      </c>
      <c r="J433" s="20" t="str">
        <f>"8059347188645"</f>
        <v>8059347188645</v>
      </c>
      <c r="L433" s="46">
        <v>719.95</v>
      </c>
      <c r="M433" s="46">
        <v>719.95</v>
      </c>
      <c r="N433" s="45">
        <v>45131</v>
      </c>
    </row>
    <row r="434" spans="1:14" x14ac:dyDescent="0.25">
      <c r="B434" s="55" t="s">
        <v>68172</v>
      </c>
      <c r="C434" s="42"/>
      <c r="D434" s="43" t="s">
        <v>68157</v>
      </c>
      <c r="E434" s="17" t="s">
        <v>68141</v>
      </c>
      <c r="F434" s="44" t="s">
        <v>7196</v>
      </c>
      <c r="G434" s="44" t="s">
        <v>11</v>
      </c>
      <c r="H434" s="44" t="s">
        <v>12</v>
      </c>
      <c r="I434" s="17" t="s">
        <v>68153</v>
      </c>
      <c r="J434" s="20" t="str">
        <f>"8059347188614"</f>
        <v>8059347188614</v>
      </c>
      <c r="L434" s="46">
        <v>719.95</v>
      </c>
      <c r="M434" s="46">
        <v>719.95</v>
      </c>
      <c r="N434" s="45">
        <v>45131</v>
      </c>
    </row>
    <row r="435" spans="1:14" x14ac:dyDescent="0.25">
      <c r="B435" s="55" t="s">
        <v>68171</v>
      </c>
      <c r="C435" s="42"/>
      <c r="D435" s="43" t="s">
        <v>68158</v>
      </c>
      <c r="E435" s="17" t="s">
        <v>68140</v>
      </c>
      <c r="F435" s="44" t="s">
        <v>7196</v>
      </c>
      <c r="G435" s="44" t="s">
        <v>11</v>
      </c>
      <c r="H435" s="44" t="s">
        <v>12</v>
      </c>
      <c r="I435" s="17" t="s">
        <v>68152</v>
      </c>
      <c r="J435" s="20" t="str">
        <f>"8059347188621"</f>
        <v>8059347188621</v>
      </c>
      <c r="L435" s="46">
        <v>719.95</v>
      </c>
      <c r="M435" s="46">
        <v>719.95</v>
      </c>
      <c r="N435" s="45">
        <v>45131</v>
      </c>
    </row>
    <row r="436" spans="1:14" x14ac:dyDescent="0.25">
      <c r="B436" s="55" t="s">
        <v>68170</v>
      </c>
      <c r="C436" s="42"/>
      <c r="D436" s="43" t="s">
        <v>68159</v>
      </c>
      <c r="E436" s="17" t="s">
        <v>68139</v>
      </c>
      <c r="F436" s="44" t="s">
        <v>7196</v>
      </c>
      <c r="G436" s="44" t="s">
        <v>11</v>
      </c>
      <c r="H436" s="44" t="s">
        <v>12</v>
      </c>
      <c r="I436" s="17" t="s">
        <v>68151</v>
      </c>
      <c r="J436" s="20" t="str">
        <f>"8059347188638"</f>
        <v>8059347188638</v>
      </c>
      <c r="L436" s="46">
        <v>719.95</v>
      </c>
      <c r="M436" s="46">
        <v>719.95</v>
      </c>
      <c r="N436" s="45">
        <v>45131</v>
      </c>
    </row>
    <row r="437" spans="1:14" x14ac:dyDescent="0.25">
      <c r="B437" s="55" t="s">
        <v>68169</v>
      </c>
      <c r="C437" s="42"/>
      <c r="D437" s="43" t="s">
        <v>68160</v>
      </c>
      <c r="E437" s="17" t="s">
        <v>68138</v>
      </c>
      <c r="F437" s="44" t="s">
        <v>7196</v>
      </c>
      <c r="G437" s="44" t="s">
        <v>11</v>
      </c>
      <c r="H437" s="44" t="s">
        <v>12</v>
      </c>
      <c r="I437" s="17" t="s">
        <v>68150</v>
      </c>
      <c r="J437" s="20" t="str">
        <f>"8059347188652"</f>
        <v>8059347188652</v>
      </c>
      <c r="L437" s="46">
        <v>719.95</v>
      </c>
      <c r="M437" s="46">
        <v>719.95</v>
      </c>
      <c r="N437" s="45">
        <v>45131</v>
      </c>
    </row>
    <row r="438" spans="1:14" x14ac:dyDescent="0.25">
      <c r="A438" s="32" t="s">
        <v>56977</v>
      </c>
      <c r="B438" s="43" t="s">
        <v>71739</v>
      </c>
      <c r="C438" s="17"/>
      <c r="D438" s="32" t="s">
        <v>55224</v>
      </c>
      <c r="E438" s="32" t="s">
        <v>56069</v>
      </c>
      <c r="F438" s="44" t="s">
        <v>7196</v>
      </c>
      <c r="G438" s="44" t="s">
        <v>11</v>
      </c>
      <c r="H438" s="44" t="s">
        <v>12</v>
      </c>
      <c r="I438" s="32" t="s">
        <v>55647</v>
      </c>
      <c r="J438" s="55">
        <v>8059347171227</v>
      </c>
      <c r="L438" s="47">
        <v>649.95000000000005</v>
      </c>
      <c r="M438" s="47">
        <v>649.95000000000005</v>
      </c>
      <c r="N438" s="45">
        <v>45131</v>
      </c>
    </row>
    <row r="439" spans="1:14" x14ac:dyDescent="0.25">
      <c r="A439" s="32" t="s">
        <v>56972</v>
      </c>
      <c r="B439" s="43" t="s">
        <v>71734</v>
      </c>
      <c r="C439" s="17"/>
      <c r="D439" s="32" t="s">
        <v>55229</v>
      </c>
      <c r="E439" s="32" t="s">
        <v>56074</v>
      </c>
      <c r="F439" s="44" t="s">
        <v>7196</v>
      </c>
      <c r="G439" s="44" t="s">
        <v>11</v>
      </c>
      <c r="H439" s="44" t="s">
        <v>12</v>
      </c>
      <c r="I439" s="32" t="s">
        <v>55652</v>
      </c>
      <c r="J439" s="55">
        <v>8059347171180</v>
      </c>
      <c r="L439" s="47">
        <v>649.95000000000005</v>
      </c>
      <c r="M439" s="47">
        <v>649.95000000000005</v>
      </c>
      <c r="N439" s="45">
        <v>45131</v>
      </c>
    </row>
    <row r="440" spans="1:14" x14ac:dyDescent="0.25">
      <c r="A440" s="32" t="s">
        <v>56976</v>
      </c>
      <c r="B440" s="43" t="s">
        <v>71738</v>
      </c>
      <c r="C440" s="17"/>
      <c r="D440" s="32" t="s">
        <v>55225</v>
      </c>
      <c r="E440" s="32" t="s">
        <v>56070</v>
      </c>
      <c r="F440" s="44" t="s">
        <v>7196</v>
      </c>
      <c r="G440" s="44" t="s">
        <v>11</v>
      </c>
      <c r="H440" s="44" t="s">
        <v>12</v>
      </c>
      <c r="I440" s="32" t="s">
        <v>55648</v>
      </c>
      <c r="J440" s="55">
        <v>8059347171210</v>
      </c>
      <c r="L440" s="47">
        <v>649.95000000000005</v>
      </c>
      <c r="M440" s="47">
        <v>649.95000000000005</v>
      </c>
      <c r="N440" s="45">
        <v>45131</v>
      </c>
    </row>
    <row r="441" spans="1:14" x14ac:dyDescent="0.25">
      <c r="A441" s="32" t="s">
        <v>56973</v>
      </c>
      <c r="B441" s="43" t="s">
        <v>71735</v>
      </c>
      <c r="C441" s="17"/>
      <c r="D441" s="32" t="s">
        <v>55228</v>
      </c>
      <c r="E441" s="32" t="s">
        <v>56073</v>
      </c>
      <c r="F441" s="44" t="s">
        <v>7196</v>
      </c>
      <c r="G441" s="44" t="s">
        <v>11</v>
      </c>
      <c r="H441" s="44" t="s">
        <v>12</v>
      </c>
      <c r="I441" s="32" t="s">
        <v>55651</v>
      </c>
      <c r="J441" s="55">
        <v>8059347171197</v>
      </c>
      <c r="L441" s="47">
        <v>649.95000000000005</v>
      </c>
      <c r="M441" s="47">
        <v>649.95000000000005</v>
      </c>
      <c r="N441" s="45">
        <v>45131</v>
      </c>
    </row>
    <row r="442" spans="1:14" x14ac:dyDescent="0.25">
      <c r="A442" s="32" t="s">
        <v>56974</v>
      </c>
      <c r="B442" s="43" t="s">
        <v>71736</v>
      </c>
      <c r="C442" s="17"/>
      <c r="D442" s="32" t="s">
        <v>55227</v>
      </c>
      <c r="E442" s="32" t="s">
        <v>56072</v>
      </c>
      <c r="F442" s="44" t="s">
        <v>7196</v>
      </c>
      <c r="G442" s="44" t="s">
        <v>11</v>
      </c>
      <c r="H442" s="44" t="s">
        <v>12</v>
      </c>
      <c r="I442" s="32" t="s">
        <v>55650</v>
      </c>
      <c r="J442" s="55">
        <v>8059347147765</v>
      </c>
      <c r="L442" s="47">
        <v>649.95000000000005</v>
      </c>
      <c r="M442" s="47">
        <v>649.95000000000005</v>
      </c>
      <c r="N442" s="45">
        <v>45131</v>
      </c>
    </row>
    <row r="443" spans="1:14" x14ac:dyDescent="0.25">
      <c r="A443" s="32" t="s">
        <v>56975</v>
      </c>
      <c r="B443" s="43" t="s">
        <v>71737</v>
      </c>
      <c r="C443" s="17"/>
      <c r="D443" s="32" t="s">
        <v>55226</v>
      </c>
      <c r="E443" s="32" t="s">
        <v>56071</v>
      </c>
      <c r="F443" s="44" t="s">
        <v>7196</v>
      </c>
      <c r="G443" s="44" t="s">
        <v>11</v>
      </c>
      <c r="H443" s="44" t="s">
        <v>12</v>
      </c>
      <c r="I443" s="32" t="s">
        <v>55649</v>
      </c>
      <c r="J443" s="55">
        <v>8059347171203</v>
      </c>
      <c r="L443" s="47">
        <v>649.95000000000005</v>
      </c>
      <c r="M443" s="47">
        <v>649.95000000000005</v>
      </c>
      <c r="N443" s="45">
        <v>45131</v>
      </c>
    </row>
    <row r="444" spans="1:14" x14ac:dyDescent="0.25">
      <c r="A444" s="32" t="s">
        <v>56971</v>
      </c>
      <c r="B444" s="42" t="s">
        <v>62984</v>
      </c>
      <c r="C444" s="42"/>
      <c r="D444" s="32" t="s">
        <v>55230</v>
      </c>
      <c r="E444" s="32" t="s">
        <v>56075</v>
      </c>
      <c r="F444" s="44" t="s">
        <v>7196</v>
      </c>
      <c r="G444" s="44" t="s">
        <v>11</v>
      </c>
      <c r="H444" s="44" t="s">
        <v>12</v>
      </c>
      <c r="I444" s="32" t="s">
        <v>55653</v>
      </c>
      <c r="J444" s="55">
        <v>8059347171128</v>
      </c>
      <c r="L444" s="47">
        <v>649.95000000000005</v>
      </c>
      <c r="M444" s="47">
        <v>649.95000000000005</v>
      </c>
      <c r="N444" s="45">
        <v>45131</v>
      </c>
    </row>
    <row r="445" spans="1:14" x14ac:dyDescent="0.25">
      <c r="A445" s="32" t="s">
        <v>56966</v>
      </c>
      <c r="B445" s="42" t="s">
        <v>62979</v>
      </c>
      <c r="C445" s="42"/>
      <c r="D445" s="32" t="s">
        <v>55235</v>
      </c>
      <c r="E445" s="32" t="s">
        <v>56080</v>
      </c>
      <c r="F445" s="44" t="s">
        <v>7196</v>
      </c>
      <c r="G445" s="44" t="s">
        <v>11</v>
      </c>
      <c r="H445" s="44" t="s">
        <v>12</v>
      </c>
      <c r="I445" s="32" t="s">
        <v>55658</v>
      </c>
      <c r="J445" s="55">
        <v>8059347171081</v>
      </c>
      <c r="L445" s="47">
        <v>649.95000000000005</v>
      </c>
      <c r="M445" s="47">
        <v>649.95000000000005</v>
      </c>
      <c r="N445" s="45">
        <v>45131</v>
      </c>
    </row>
    <row r="446" spans="1:14" x14ac:dyDescent="0.25">
      <c r="A446" s="32" t="s">
        <v>56970</v>
      </c>
      <c r="B446" s="42" t="s">
        <v>62983</v>
      </c>
      <c r="C446" s="42"/>
      <c r="D446" s="32" t="s">
        <v>55231</v>
      </c>
      <c r="E446" s="32" t="s">
        <v>56076</v>
      </c>
      <c r="F446" s="44" t="s">
        <v>7196</v>
      </c>
      <c r="G446" s="44" t="s">
        <v>11</v>
      </c>
      <c r="H446" s="44" t="s">
        <v>12</v>
      </c>
      <c r="I446" s="32" t="s">
        <v>55654</v>
      </c>
      <c r="J446" s="55">
        <v>8059347171111</v>
      </c>
      <c r="L446" s="47">
        <v>649.95000000000005</v>
      </c>
      <c r="M446" s="47">
        <v>649.95000000000005</v>
      </c>
      <c r="N446" s="45">
        <v>45131</v>
      </c>
    </row>
    <row r="447" spans="1:14" x14ac:dyDescent="0.25">
      <c r="A447" s="32" t="s">
        <v>56967</v>
      </c>
      <c r="B447" s="42" t="s">
        <v>62982</v>
      </c>
      <c r="C447" s="42"/>
      <c r="D447" s="32" t="s">
        <v>55234</v>
      </c>
      <c r="E447" s="32" t="s">
        <v>56079</v>
      </c>
      <c r="F447" s="44" t="s">
        <v>7196</v>
      </c>
      <c r="G447" s="44" t="s">
        <v>11</v>
      </c>
      <c r="H447" s="44" t="s">
        <v>12</v>
      </c>
      <c r="I447" s="32" t="s">
        <v>55657</v>
      </c>
      <c r="J447" s="55">
        <v>8059347171098</v>
      </c>
      <c r="L447" s="47">
        <v>649.95000000000005</v>
      </c>
      <c r="M447" s="47">
        <v>649.95000000000005</v>
      </c>
      <c r="N447" s="45">
        <v>45131</v>
      </c>
    </row>
    <row r="448" spans="1:14" x14ac:dyDescent="0.25">
      <c r="A448" s="32" t="s">
        <v>56968</v>
      </c>
      <c r="B448" s="42" t="s">
        <v>62981</v>
      </c>
      <c r="C448" s="42"/>
      <c r="D448" s="32" t="s">
        <v>55233</v>
      </c>
      <c r="E448" s="32" t="s">
        <v>56078</v>
      </c>
      <c r="F448" s="44" t="s">
        <v>7196</v>
      </c>
      <c r="G448" s="44" t="s">
        <v>11</v>
      </c>
      <c r="H448" s="44" t="s">
        <v>12</v>
      </c>
      <c r="I448" s="32" t="s">
        <v>55656</v>
      </c>
      <c r="J448" s="55">
        <v>8059347147741</v>
      </c>
      <c r="L448" s="47">
        <v>649.95000000000005</v>
      </c>
      <c r="M448" s="47">
        <v>649.95000000000005</v>
      </c>
      <c r="N448" s="45">
        <v>45131</v>
      </c>
    </row>
    <row r="449" spans="1:14" x14ac:dyDescent="0.25">
      <c r="A449" s="32" t="s">
        <v>56969</v>
      </c>
      <c r="B449" s="42" t="s">
        <v>62980</v>
      </c>
      <c r="C449" s="42"/>
      <c r="D449" s="32" t="s">
        <v>55232</v>
      </c>
      <c r="E449" s="32" t="s">
        <v>56077</v>
      </c>
      <c r="F449" s="44" t="s">
        <v>7196</v>
      </c>
      <c r="G449" s="44" t="s">
        <v>11</v>
      </c>
      <c r="H449" s="44" t="s">
        <v>12</v>
      </c>
      <c r="I449" s="32" t="s">
        <v>55655</v>
      </c>
      <c r="J449" s="55">
        <v>8059347171104</v>
      </c>
      <c r="L449" s="47">
        <v>649.95000000000005</v>
      </c>
      <c r="M449" s="47">
        <v>649.95000000000005</v>
      </c>
      <c r="N449" s="45">
        <v>45131</v>
      </c>
    </row>
    <row r="450" spans="1:14" x14ac:dyDescent="0.25">
      <c r="A450" s="17" t="s">
        <v>72692</v>
      </c>
      <c r="B450" s="17" t="s">
        <v>72693</v>
      </c>
      <c r="C450" s="17"/>
      <c r="D450" s="17" t="s">
        <v>72694</v>
      </c>
      <c r="E450" s="17" t="s">
        <v>72695</v>
      </c>
      <c r="F450" s="44" t="s">
        <v>7196</v>
      </c>
      <c r="G450" s="17" t="s">
        <v>11</v>
      </c>
      <c r="H450" s="17" t="s">
        <v>12</v>
      </c>
      <c r="I450" s="17" t="s">
        <v>72696</v>
      </c>
      <c r="J450" s="20">
        <v>8059347446479</v>
      </c>
      <c r="K450" s="17"/>
      <c r="L450" s="28">
        <v>799.95</v>
      </c>
      <c r="M450" s="28">
        <v>799.95</v>
      </c>
      <c r="N450" s="45">
        <v>45495</v>
      </c>
    </row>
    <row r="451" spans="1:14" x14ac:dyDescent="0.25">
      <c r="A451" s="17" t="s">
        <v>72712</v>
      </c>
      <c r="B451" s="17" t="s">
        <v>72713</v>
      </c>
      <c r="C451" s="17"/>
      <c r="D451" s="17" t="s">
        <v>72714</v>
      </c>
      <c r="E451" s="17" t="s">
        <v>72715</v>
      </c>
      <c r="F451" s="44" t="s">
        <v>7196</v>
      </c>
      <c r="G451" s="17" t="s">
        <v>11</v>
      </c>
      <c r="H451" s="17" t="s">
        <v>12</v>
      </c>
      <c r="I451" s="17" t="s">
        <v>72716</v>
      </c>
      <c r="J451" s="20">
        <v>8059347446509</v>
      </c>
      <c r="K451" s="17"/>
      <c r="L451" s="28">
        <v>799.95</v>
      </c>
      <c r="M451" s="28">
        <v>799.95</v>
      </c>
      <c r="N451" s="45">
        <v>45495</v>
      </c>
    </row>
    <row r="452" spans="1:14" x14ac:dyDescent="0.25">
      <c r="A452" s="17" t="s">
        <v>72697</v>
      </c>
      <c r="B452" s="17" t="s">
        <v>72698</v>
      </c>
      <c r="C452" s="17"/>
      <c r="D452" s="17" t="s">
        <v>72699</v>
      </c>
      <c r="E452" s="17" t="s">
        <v>72700</v>
      </c>
      <c r="F452" s="44" t="s">
        <v>7196</v>
      </c>
      <c r="G452" s="17" t="s">
        <v>11</v>
      </c>
      <c r="H452" s="17" t="s">
        <v>12</v>
      </c>
      <c r="I452" s="17" t="s">
        <v>72701</v>
      </c>
      <c r="J452" s="20">
        <v>8059347446486</v>
      </c>
      <c r="K452" s="17"/>
      <c r="L452" s="28">
        <v>799.95</v>
      </c>
      <c r="M452" s="28">
        <v>799.95</v>
      </c>
      <c r="N452" s="45">
        <v>45495</v>
      </c>
    </row>
    <row r="453" spans="1:14" x14ac:dyDescent="0.25">
      <c r="A453" s="17" t="s">
        <v>72702</v>
      </c>
      <c r="B453" s="17" t="s">
        <v>72703</v>
      </c>
      <c r="C453" s="17"/>
      <c r="D453" s="17" t="s">
        <v>72704</v>
      </c>
      <c r="E453" s="17" t="s">
        <v>72705</v>
      </c>
      <c r="F453" s="44" t="s">
        <v>7196</v>
      </c>
      <c r="G453" s="17" t="s">
        <v>11</v>
      </c>
      <c r="H453" s="17" t="s">
        <v>12</v>
      </c>
      <c r="I453" s="17" t="s">
        <v>72706</v>
      </c>
      <c r="J453" s="20">
        <v>8059347417851</v>
      </c>
      <c r="K453" s="17"/>
      <c r="L453" s="28">
        <v>799.95</v>
      </c>
      <c r="M453" s="28">
        <v>799.95</v>
      </c>
      <c r="N453" s="45">
        <v>45495</v>
      </c>
    </row>
    <row r="454" spans="1:14" x14ac:dyDescent="0.25">
      <c r="A454" s="17" t="s">
        <v>72707</v>
      </c>
      <c r="B454" s="17" t="s">
        <v>72708</v>
      </c>
      <c r="C454" s="17"/>
      <c r="D454" s="17" t="s">
        <v>72709</v>
      </c>
      <c r="E454" s="17" t="s">
        <v>72710</v>
      </c>
      <c r="F454" s="44" t="s">
        <v>7196</v>
      </c>
      <c r="G454" s="17" t="s">
        <v>11</v>
      </c>
      <c r="H454" s="17" t="s">
        <v>12</v>
      </c>
      <c r="I454" s="17" t="s">
        <v>72711</v>
      </c>
      <c r="J454" s="20">
        <v>8059347446493</v>
      </c>
      <c r="K454" s="17"/>
      <c r="L454" s="28">
        <v>799.95</v>
      </c>
      <c r="M454" s="28">
        <v>799.95</v>
      </c>
      <c r="N454" s="45">
        <v>45495</v>
      </c>
    </row>
    <row r="455" spans="1:14" x14ac:dyDescent="0.25">
      <c r="A455" s="17" t="s">
        <v>72717</v>
      </c>
      <c r="B455" s="17" t="s">
        <v>72718</v>
      </c>
      <c r="C455" s="17"/>
      <c r="D455" s="17" t="s">
        <v>72719</v>
      </c>
      <c r="E455" s="17" t="s">
        <v>72720</v>
      </c>
      <c r="F455" s="44" t="s">
        <v>7196</v>
      </c>
      <c r="G455" s="17" t="s">
        <v>11</v>
      </c>
      <c r="H455" s="17" t="s">
        <v>12</v>
      </c>
      <c r="I455" s="17" t="s">
        <v>72721</v>
      </c>
      <c r="J455" s="20">
        <v>8059347446516</v>
      </c>
      <c r="K455" s="17"/>
      <c r="L455" s="28">
        <v>799.95</v>
      </c>
      <c r="M455" s="28">
        <v>799.95</v>
      </c>
      <c r="N455" s="45">
        <v>45495</v>
      </c>
    </row>
    <row r="456" spans="1:14" x14ac:dyDescent="0.25">
      <c r="B456" s="17" t="s">
        <v>68362</v>
      </c>
      <c r="C456" s="42"/>
      <c r="D456" s="17"/>
      <c r="E456" s="17" t="s">
        <v>68361</v>
      </c>
      <c r="F456" s="44" t="s">
        <v>7196</v>
      </c>
      <c r="G456" s="44" t="s">
        <v>11</v>
      </c>
      <c r="H456" s="44" t="s">
        <v>12</v>
      </c>
      <c r="I456" s="17" t="s">
        <v>68360</v>
      </c>
      <c r="J456" s="20">
        <v>8059347376288</v>
      </c>
      <c r="K456" s="17"/>
      <c r="L456" s="28">
        <v>1199.95</v>
      </c>
      <c r="M456" s="28">
        <v>1199.95</v>
      </c>
      <c r="N456" s="24">
        <v>45321</v>
      </c>
    </row>
    <row r="457" spans="1:14" x14ac:dyDescent="0.25">
      <c r="B457" s="17" t="s">
        <v>68350</v>
      </c>
      <c r="C457" s="42"/>
      <c r="D457" s="17"/>
      <c r="E457" s="17" t="s">
        <v>68349</v>
      </c>
      <c r="F457" s="44" t="s">
        <v>7196</v>
      </c>
      <c r="G457" s="44" t="s">
        <v>11</v>
      </c>
      <c r="H457" s="44" t="s">
        <v>12</v>
      </c>
      <c r="I457" s="17" t="s">
        <v>68348</v>
      </c>
      <c r="J457" s="20">
        <v>8059347376325</v>
      </c>
      <c r="K457" s="17"/>
      <c r="L457" s="28">
        <v>1199.95</v>
      </c>
      <c r="M457" s="28">
        <v>1199.95</v>
      </c>
      <c r="N457" s="24">
        <v>45321</v>
      </c>
    </row>
    <row r="458" spans="1:14" x14ac:dyDescent="0.25">
      <c r="B458" s="17" t="s">
        <v>68359</v>
      </c>
      <c r="C458" s="42"/>
      <c r="D458" s="17"/>
      <c r="E458" s="17" t="s">
        <v>68358</v>
      </c>
      <c r="F458" s="44" t="s">
        <v>7196</v>
      </c>
      <c r="G458" s="44" t="s">
        <v>11</v>
      </c>
      <c r="H458" s="44" t="s">
        <v>12</v>
      </c>
      <c r="I458" s="17" t="s">
        <v>68357</v>
      </c>
      <c r="J458" s="20">
        <v>8059347376295</v>
      </c>
      <c r="K458" s="17"/>
      <c r="L458" s="28">
        <v>1199.95</v>
      </c>
      <c r="M458" s="28">
        <v>1199.95</v>
      </c>
      <c r="N458" s="24">
        <v>45321</v>
      </c>
    </row>
    <row r="459" spans="1:14" x14ac:dyDescent="0.25">
      <c r="B459" s="17" t="s">
        <v>68356</v>
      </c>
      <c r="C459" s="42"/>
      <c r="D459" s="17"/>
      <c r="E459" s="17" t="s">
        <v>68355</v>
      </c>
      <c r="F459" s="44" t="s">
        <v>7196</v>
      </c>
      <c r="G459" s="44" t="s">
        <v>11</v>
      </c>
      <c r="H459" s="44" t="s">
        <v>12</v>
      </c>
      <c r="I459" s="17" t="s">
        <v>68354</v>
      </c>
      <c r="J459" s="20">
        <v>8059347376301</v>
      </c>
      <c r="K459" s="17"/>
      <c r="L459" s="28">
        <v>1199.95</v>
      </c>
      <c r="M459" s="28">
        <v>1199.95</v>
      </c>
      <c r="N459" s="24">
        <v>45321</v>
      </c>
    </row>
    <row r="460" spans="1:14" x14ac:dyDescent="0.25">
      <c r="B460" s="17" t="s">
        <v>68353</v>
      </c>
      <c r="C460" s="42"/>
      <c r="D460" s="17"/>
      <c r="E460" s="17" t="s">
        <v>68352</v>
      </c>
      <c r="F460" s="44" t="s">
        <v>7196</v>
      </c>
      <c r="G460" s="44" t="s">
        <v>11</v>
      </c>
      <c r="H460" s="44" t="s">
        <v>12</v>
      </c>
      <c r="I460" s="17" t="s">
        <v>68351</v>
      </c>
      <c r="J460" s="20">
        <v>8059347376318</v>
      </c>
      <c r="K460" s="17"/>
      <c r="L460" s="28">
        <v>1199.95</v>
      </c>
      <c r="M460" s="28">
        <v>1199.95</v>
      </c>
      <c r="N460" s="24">
        <v>45321</v>
      </c>
    </row>
    <row r="461" spans="1:14" x14ac:dyDescent="0.25">
      <c r="B461" s="17" t="s">
        <v>68347</v>
      </c>
      <c r="C461" s="42"/>
      <c r="D461" s="17"/>
      <c r="E461" s="17" t="s">
        <v>68346</v>
      </c>
      <c r="F461" s="44" t="s">
        <v>7196</v>
      </c>
      <c r="G461" s="44" t="s">
        <v>11</v>
      </c>
      <c r="H461" s="44" t="s">
        <v>12</v>
      </c>
      <c r="I461" s="17" t="s">
        <v>68345</v>
      </c>
      <c r="J461" s="20">
        <v>8059347376332</v>
      </c>
      <c r="K461" s="17"/>
      <c r="L461" s="28">
        <v>1199.95</v>
      </c>
      <c r="M461" s="28">
        <v>1199.95</v>
      </c>
      <c r="N461" s="24">
        <v>45321</v>
      </c>
    </row>
    <row r="462" spans="1:14" x14ac:dyDescent="0.25">
      <c r="B462" s="17" t="s">
        <v>68374</v>
      </c>
      <c r="C462" s="42"/>
      <c r="D462" s="17"/>
      <c r="E462" s="17" t="s">
        <v>68361</v>
      </c>
      <c r="F462" s="44" t="s">
        <v>7196</v>
      </c>
      <c r="G462" s="44" t="s">
        <v>11</v>
      </c>
      <c r="H462" s="44" t="s">
        <v>12</v>
      </c>
      <c r="I462" s="17" t="s">
        <v>68373</v>
      </c>
      <c r="J462" s="20">
        <v>8059347376226</v>
      </c>
      <c r="K462" s="17"/>
      <c r="L462" s="28">
        <v>1199.95</v>
      </c>
      <c r="M462" s="28">
        <v>1199.95</v>
      </c>
      <c r="N462" s="24">
        <v>45321</v>
      </c>
    </row>
    <row r="463" spans="1:14" x14ac:dyDescent="0.25">
      <c r="B463" s="17" t="s">
        <v>68366</v>
      </c>
      <c r="C463" s="42"/>
      <c r="D463" s="17"/>
      <c r="E463" s="17" t="s">
        <v>68349</v>
      </c>
      <c r="F463" s="44" t="s">
        <v>7196</v>
      </c>
      <c r="G463" s="44" t="s">
        <v>11</v>
      </c>
      <c r="H463" s="44" t="s">
        <v>12</v>
      </c>
      <c r="I463" s="17" t="s">
        <v>68365</v>
      </c>
      <c r="J463" s="20">
        <v>8059347376264</v>
      </c>
      <c r="K463" s="17"/>
      <c r="L463" s="28">
        <v>1199.95</v>
      </c>
      <c r="M463" s="28">
        <v>1199.95</v>
      </c>
      <c r="N463" s="24">
        <v>45321</v>
      </c>
    </row>
    <row r="464" spans="1:14" x14ac:dyDescent="0.25">
      <c r="B464" s="17" t="s">
        <v>68372</v>
      </c>
      <c r="C464" s="42"/>
      <c r="D464" s="17"/>
      <c r="E464" s="17" t="s">
        <v>68358</v>
      </c>
      <c r="F464" s="44" t="s">
        <v>7196</v>
      </c>
      <c r="G464" s="44" t="s">
        <v>11</v>
      </c>
      <c r="H464" s="44" t="s">
        <v>12</v>
      </c>
      <c r="I464" s="17" t="s">
        <v>68371</v>
      </c>
      <c r="J464" s="20">
        <v>8059347376233</v>
      </c>
      <c r="K464" s="17"/>
      <c r="L464" s="28">
        <v>1199.95</v>
      </c>
      <c r="M464" s="28">
        <v>1199.95</v>
      </c>
      <c r="N464" s="24">
        <v>45321</v>
      </c>
    </row>
    <row r="465" spans="2:14" x14ac:dyDescent="0.25">
      <c r="B465" s="17" t="s">
        <v>68370</v>
      </c>
      <c r="C465" s="42"/>
      <c r="D465" s="17"/>
      <c r="E465" s="17" t="s">
        <v>68355</v>
      </c>
      <c r="F465" s="44" t="s">
        <v>7196</v>
      </c>
      <c r="G465" s="44" t="s">
        <v>11</v>
      </c>
      <c r="H465" s="44" t="s">
        <v>12</v>
      </c>
      <c r="I465" s="17" t="s">
        <v>68369</v>
      </c>
      <c r="J465" s="20">
        <v>8059347376240</v>
      </c>
      <c r="K465" s="17"/>
      <c r="L465" s="28">
        <v>1199.95</v>
      </c>
      <c r="M465" s="28">
        <v>1199.95</v>
      </c>
      <c r="N465" s="24">
        <v>45321</v>
      </c>
    </row>
    <row r="466" spans="2:14" x14ac:dyDescent="0.25">
      <c r="B466" s="17" t="s">
        <v>68368</v>
      </c>
      <c r="C466" s="42"/>
      <c r="D466" s="17"/>
      <c r="E466" s="17" t="s">
        <v>68352</v>
      </c>
      <c r="F466" s="44" t="s">
        <v>7196</v>
      </c>
      <c r="G466" s="44" t="s">
        <v>11</v>
      </c>
      <c r="H466" s="44" t="s">
        <v>12</v>
      </c>
      <c r="I466" s="17" t="s">
        <v>68367</v>
      </c>
      <c r="J466" s="20">
        <v>8059347376257</v>
      </c>
      <c r="K466" s="17"/>
      <c r="L466" s="28">
        <v>1199.95</v>
      </c>
      <c r="M466" s="28">
        <v>1199.95</v>
      </c>
      <c r="N466" s="24">
        <v>45321</v>
      </c>
    </row>
    <row r="467" spans="2:14" x14ac:dyDescent="0.25">
      <c r="B467" s="17" t="s">
        <v>68364</v>
      </c>
      <c r="C467" s="42"/>
      <c r="D467" s="17"/>
      <c r="E467" s="17" t="s">
        <v>68346</v>
      </c>
      <c r="F467" s="44" t="s">
        <v>7196</v>
      </c>
      <c r="G467" s="44" t="s">
        <v>11</v>
      </c>
      <c r="H467" s="44" t="s">
        <v>12</v>
      </c>
      <c r="I467" s="17" t="s">
        <v>68363</v>
      </c>
      <c r="J467" s="20">
        <v>8059347376271</v>
      </c>
      <c r="K467" s="17"/>
      <c r="L467" s="28">
        <v>1199.95</v>
      </c>
      <c r="M467" s="28">
        <v>1199.95</v>
      </c>
      <c r="N467" s="24">
        <v>45321</v>
      </c>
    </row>
    <row r="468" spans="2:14" x14ac:dyDescent="0.25">
      <c r="B468" s="17" t="s">
        <v>68392</v>
      </c>
      <c r="C468" s="42"/>
      <c r="D468" s="17"/>
      <c r="E468" s="17" t="s">
        <v>68391</v>
      </c>
      <c r="F468" s="44" t="s">
        <v>7196</v>
      </c>
      <c r="G468" s="44" t="s">
        <v>11</v>
      </c>
      <c r="H468" s="44" t="s">
        <v>12</v>
      </c>
      <c r="I468" s="17" t="s">
        <v>68390</v>
      </c>
      <c r="J468" s="20">
        <v>8059347376165</v>
      </c>
      <c r="K468" s="17"/>
      <c r="L468" s="28">
        <v>1199.95</v>
      </c>
      <c r="M468" s="28">
        <v>1199.95</v>
      </c>
      <c r="N468" s="24">
        <v>45321</v>
      </c>
    </row>
    <row r="469" spans="2:14" x14ac:dyDescent="0.25">
      <c r="B469" s="17" t="s">
        <v>68380</v>
      </c>
      <c r="C469" s="42"/>
      <c r="D469" s="17"/>
      <c r="E469" s="17" t="s">
        <v>68379</v>
      </c>
      <c r="F469" s="44" t="s">
        <v>7196</v>
      </c>
      <c r="G469" s="44" t="s">
        <v>11</v>
      </c>
      <c r="H469" s="44" t="s">
        <v>12</v>
      </c>
      <c r="I469" s="17" t="s">
        <v>68378</v>
      </c>
      <c r="J469" s="20">
        <v>8059347376202</v>
      </c>
      <c r="K469" s="17"/>
      <c r="L469" s="28">
        <v>1199.95</v>
      </c>
      <c r="M469" s="28">
        <v>1199.95</v>
      </c>
      <c r="N469" s="24">
        <v>45321</v>
      </c>
    </row>
    <row r="470" spans="2:14" x14ac:dyDescent="0.25">
      <c r="B470" s="17" t="s">
        <v>68389</v>
      </c>
      <c r="C470" s="42"/>
      <c r="D470" s="17"/>
      <c r="E470" s="17" t="s">
        <v>68388</v>
      </c>
      <c r="F470" s="44" t="s">
        <v>7196</v>
      </c>
      <c r="G470" s="44" t="s">
        <v>11</v>
      </c>
      <c r="H470" s="44" t="s">
        <v>12</v>
      </c>
      <c r="I470" s="17" t="s">
        <v>68387</v>
      </c>
      <c r="J470" s="20">
        <v>8059347376172</v>
      </c>
      <c r="K470" s="17"/>
      <c r="L470" s="28">
        <v>1199.95</v>
      </c>
      <c r="M470" s="28">
        <v>1199.95</v>
      </c>
      <c r="N470" s="24">
        <v>45321</v>
      </c>
    </row>
    <row r="471" spans="2:14" x14ac:dyDescent="0.25">
      <c r="B471" s="17" t="s">
        <v>68386</v>
      </c>
      <c r="C471" s="42"/>
      <c r="D471" s="17"/>
      <c r="E471" s="17" t="s">
        <v>68385</v>
      </c>
      <c r="F471" s="44" t="s">
        <v>7196</v>
      </c>
      <c r="G471" s="44" t="s">
        <v>11</v>
      </c>
      <c r="H471" s="44" t="s">
        <v>12</v>
      </c>
      <c r="I471" s="17" t="s">
        <v>68384</v>
      </c>
      <c r="J471" s="20">
        <v>8059347376189</v>
      </c>
      <c r="K471" s="17"/>
      <c r="L471" s="28">
        <v>1199.95</v>
      </c>
      <c r="M471" s="28">
        <v>1199.95</v>
      </c>
      <c r="N471" s="24">
        <v>45321</v>
      </c>
    </row>
    <row r="472" spans="2:14" x14ac:dyDescent="0.25">
      <c r="B472" s="17" t="s">
        <v>68383</v>
      </c>
      <c r="C472" s="42"/>
      <c r="D472" s="17"/>
      <c r="E472" s="17" t="s">
        <v>68382</v>
      </c>
      <c r="F472" s="44" t="s">
        <v>7196</v>
      </c>
      <c r="G472" s="44" t="s">
        <v>11</v>
      </c>
      <c r="H472" s="44" t="s">
        <v>12</v>
      </c>
      <c r="I472" s="17" t="s">
        <v>68381</v>
      </c>
      <c r="J472" s="20">
        <v>8059347376196</v>
      </c>
      <c r="K472" s="17"/>
      <c r="L472" s="28">
        <v>1199.95</v>
      </c>
      <c r="M472" s="28">
        <v>1199.95</v>
      </c>
      <c r="N472" s="24">
        <v>45321</v>
      </c>
    </row>
    <row r="473" spans="2:14" x14ac:dyDescent="0.25">
      <c r="B473" s="17" t="s">
        <v>68377</v>
      </c>
      <c r="C473" s="42"/>
      <c r="D473" s="17"/>
      <c r="E473" s="17" t="s">
        <v>68376</v>
      </c>
      <c r="F473" s="44" t="s">
        <v>7196</v>
      </c>
      <c r="G473" s="44" t="s">
        <v>11</v>
      </c>
      <c r="H473" s="44" t="s">
        <v>12</v>
      </c>
      <c r="I473" s="17" t="s">
        <v>68375</v>
      </c>
      <c r="J473" s="20">
        <v>8059347376219</v>
      </c>
      <c r="K473" s="17"/>
      <c r="L473" s="28">
        <v>1199.95</v>
      </c>
      <c r="M473" s="28">
        <v>1199.95</v>
      </c>
      <c r="N473" s="24">
        <v>45321</v>
      </c>
    </row>
    <row r="474" spans="2:14" x14ac:dyDescent="0.25">
      <c r="B474" s="17" t="s">
        <v>68404</v>
      </c>
      <c r="C474" s="42"/>
      <c r="D474" s="17"/>
      <c r="E474" s="17" t="s">
        <v>68391</v>
      </c>
      <c r="F474" s="44" t="s">
        <v>7196</v>
      </c>
      <c r="G474" s="44" t="s">
        <v>11</v>
      </c>
      <c r="H474" s="44" t="s">
        <v>12</v>
      </c>
      <c r="I474" s="17" t="s">
        <v>68403</v>
      </c>
      <c r="J474" s="20">
        <v>8059347376103</v>
      </c>
      <c r="K474" s="17"/>
      <c r="L474" s="28">
        <v>1199.95</v>
      </c>
      <c r="M474" s="28">
        <v>1199.95</v>
      </c>
      <c r="N474" s="24">
        <v>45321</v>
      </c>
    </row>
    <row r="475" spans="2:14" x14ac:dyDescent="0.25">
      <c r="B475" s="17" t="s">
        <v>68396</v>
      </c>
      <c r="C475" s="42"/>
      <c r="D475" s="17"/>
      <c r="E475" s="17" t="s">
        <v>68379</v>
      </c>
      <c r="F475" s="44" t="s">
        <v>7196</v>
      </c>
      <c r="G475" s="44" t="s">
        <v>11</v>
      </c>
      <c r="H475" s="44" t="s">
        <v>12</v>
      </c>
      <c r="I475" s="17" t="s">
        <v>68395</v>
      </c>
      <c r="J475" s="20">
        <v>8059347376141</v>
      </c>
      <c r="K475" s="17"/>
      <c r="L475" s="28">
        <v>1199.95</v>
      </c>
      <c r="M475" s="28">
        <v>1199.95</v>
      </c>
      <c r="N475" s="24">
        <v>45321</v>
      </c>
    </row>
    <row r="476" spans="2:14" x14ac:dyDescent="0.25">
      <c r="B476" s="17" t="s">
        <v>68402</v>
      </c>
      <c r="C476" s="42"/>
      <c r="D476" s="17"/>
      <c r="E476" s="17" t="s">
        <v>68388</v>
      </c>
      <c r="F476" s="44" t="s">
        <v>7196</v>
      </c>
      <c r="G476" s="44" t="s">
        <v>11</v>
      </c>
      <c r="H476" s="44" t="s">
        <v>12</v>
      </c>
      <c r="I476" s="17" t="s">
        <v>68401</v>
      </c>
      <c r="J476" s="20">
        <v>8059347376110</v>
      </c>
      <c r="K476" s="17"/>
      <c r="L476" s="28">
        <v>1199.95</v>
      </c>
      <c r="M476" s="28">
        <v>1199.95</v>
      </c>
      <c r="N476" s="24">
        <v>45321</v>
      </c>
    </row>
    <row r="477" spans="2:14" x14ac:dyDescent="0.25">
      <c r="B477" s="17" t="s">
        <v>68400</v>
      </c>
      <c r="C477" s="42"/>
      <c r="D477" s="17"/>
      <c r="E477" s="17" t="s">
        <v>68385</v>
      </c>
      <c r="F477" s="44" t="s">
        <v>7196</v>
      </c>
      <c r="G477" s="44" t="s">
        <v>11</v>
      </c>
      <c r="H477" s="44" t="s">
        <v>12</v>
      </c>
      <c r="I477" s="17" t="s">
        <v>68399</v>
      </c>
      <c r="J477" s="20">
        <v>8059347376127</v>
      </c>
      <c r="K477" s="17"/>
      <c r="L477" s="28">
        <v>1199.95</v>
      </c>
      <c r="M477" s="28">
        <v>1199.95</v>
      </c>
      <c r="N477" s="24">
        <v>45321</v>
      </c>
    </row>
    <row r="478" spans="2:14" x14ac:dyDescent="0.25">
      <c r="B478" s="17" t="s">
        <v>68398</v>
      </c>
      <c r="C478" s="42"/>
      <c r="D478" s="17"/>
      <c r="E478" s="17" t="s">
        <v>68382</v>
      </c>
      <c r="F478" s="44" t="s">
        <v>7196</v>
      </c>
      <c r="G478" s="44" t="s">
        <v>11</v>
      </c>
      <c r="H478" s="44" t="s">
        <v>12</v>
      </c>
      <c r="I478" s="17" t="s">
        <v>68397</v>
      </c>
      <c r="J478" s="20">
        <v>8059347376134</v>
      </c>
      <c r="K478" s="17"/>
      <c r="L478" s="28">
        <v>1199.95</v>
      </c>
      <c r="M478" s="28">
        <v>1199.95</v>
      </c>
      <c r="N478" s="24">
        <v>45321</v>
      </c>
    </row>
    <row r="479" spans="2:14" x14ac:dyDescent="0.25">
      <c r="B479" s="17" t="s">
        <v>68394</v>
      </c>
      <c r="C479" s="42"/>
      <c r="D479" s="17"/>
      <c r="E479" s="17" t="s">
        <v>68376</v>
      </c>
      <c r="F479" s="44" t="s">
        <v>7196</v>
      </c>
      <c r="G479" s="44" t="s">
        <v>11</v>
      </c>
      <c r="H479" s="44" t="s">
        <v>12</v>
      </c>
      <c r="I479" s="17" t="s">
        <v>68393</v>
      </c>
      <c r="J479" s="20">
        <v>8059347376158</v>
      </c>
      <c r="K479" s="17"/>
      <c r="L479" s="28">
        <v>1199.95</v>
      </c>
      <c r="M479" s="28">
        <v>1199.95</v>
      </c>
      <c r="N479" s="24">
        <v>45321</v>
      </c>
    </row>
    <row r="480" spans="2:14" x14ac:dyDescent="0.25">
      <c r="B480" s="17" t="s">
        <v>68422</v>
      </c>
      <c r="C480" s="42"/>
      <c r="D480" s="17"/>
      <c r="E480" s="17" t="s">
        <v>68421</v>
      </c>
      <c r="F480" s="44" t="s">
        <v>7196</v>
      </c>
      <c r="G480" s="44" t="s">
        <v>11</v>
      </c>
      <c r="H480" s="44" t="s">
        <v>12</v>
      </c>
      <c r="I480" s="17" t="s">
        <v>68420</v>
      </c>
      <c r="J480" s="20">
        <v>8059347341057</v>
      </c>
      <c r="K480" s="17"/>
      <c r="L480" s="28">
        <v>999.95</v>
      </c>
      <c r="M480" s="28">
        <v>999.95</v>
      </c>
      <c r="N480" s="24">
        <v>45321</v>
      </c>
    </row>
    <row r="481" spans="1:14" x14ac:dyDescent="0.25">
      <c r="B481" s="17" t="s">
        <v>68410</v>
      </c>
      <c r="C481" s="42"/>
      <c r="D481" s="17"/>
      <c r="E481" s="17" t="s">
        <v>68409</v>
      </c>
      <c r="F481" s="44" t="s">
        <v>7196</v>
      </c>
      <c r="G481" s="44" t="s">
        <v>11</v>
      </c>
      <c r="H481" s="44" t="s">
        <v>12</v>
      </c>
      <c r="I481" s="17" t="s">
        <v>68408</v>
      </c>
      <c r="J481" s="20">
        <v>8059347341095</v>
      </c>
      <c r="K481" s="17"/>
      <c r="L481" s="28">
        <v>999.95</v>
      </c>
      <c r="M481" s="28">
        <v>999.95</v>
      </c>
      <c r="N481" s="24">
        <v>45321</v>
      </c>
    </row>
    <row r="482" spans="1:14" x14ac:dyDescent="0.25">
      <c r="B482" s="17" t="s">
        <v>68419</v>
      </c>
      <c r="C482" s="42"/>
      <c r="D482" s="17"/>
      <c r="E482" s="17" t="s">
        <v>68418</v>
      </c>
      <c r="F482" s="44" t="s">
        <v>7196</v>
      </c>
      <c r="G482" s="44" t="s">
        <v>11</v>
      </c>
      <c r="H482" s="44" t="s">
        <v>12</v>
      </c>
      <c r="I482" s="17" t="s">
        <v>68417</v>
      </c>
      <c r="J482" s="20">
        <v>8059347341064</v>
      </c>
      <c r="K482" s="17"/>
      <c r="L482" s="28">
        <v>999.95</v>
      </c>
      <c r="M482" s="28">
        <v>999.95</v>
      </c>
      <c r="N482" s="24">
        <v>45321</v>
      </c>
    </row>
    <row r="483" spans="1:14" x14ac:dyDescent="0.25">
      <c r="B483" s="17" t="s">
        <v>68416</v>
      </c>
      <c r="C483" s="42"/>
      <c r="D483" s="17"/>
      <c r="E483" s="17" t="s">
        <v>68415</v>
      </c>
      <c r="F483" s="44" t="s">
        <v>7196</v>
      </c>
      <c r="G483" s="44" t="s">
        <v>11</v>
      </c>
      <c r="H483" s="44" t="s">
        <v>12</v>
      </c>
      <c r="I483" s="17" t="s">
        <v>68414</v>
      </c>
      <c r="J483" s="20">
        <v>8059347341071</v>
      </c>
      <c r="K483" s="17"/>
      <c r="L483" s="28">
        <v>999.95</v>
      </c>
      <c r="M483" s="28">
        <v>999.95</v>
      </c>
      <c r="N483" s="24">
        <v>45321</v>
      </c>
    </row>
    <row r="484" spans="1:14" x14ac:dyDescent="0.25">
      <c r="B484" s="17" t="s">
        <v>68413</v>
      </c>
      <c r="C484" s="42"/>
      <c r="D484" s="17"/>
      <c r="E484" s="17" t="s">
        <v>68412</v>
      </c>
      <c r="F484" s="44" t="s">
        <v>7196</v>
      </c>
      <c r="G484" s="44" t="s">
        <v>11</v>
      </c>
      <c r="H484" s="44" t="s">
        <v>12</v>
      </c>
      <c r="I484" s="17" t="s">
        <v>68411</v>
      </c>
      <c r="J484" s="20">
        <v>8059347341088</v>
      </c>
      <c r="K484" s="17"/>
      <c r="L484" s="28">
        <v>999.95</v>
      </c>
      <c r="M484" s="28">
        <v>999.95</v>
      </c>
      <c r="N484" s="24">
        <v>45321</v>
      </c>
    </row>
    <row r="485" spans="1:14" x14ac:dyDescent="0.25">
      <c r="B485" s="17" t="s">
        <v>68407</v>
      </c>
      <c r="C485" s="42"/>
      <c r="D485" s="17"/>
      <c r="E485" s="17" t="s">
        <v>68406</v>
      </c>
      <c r="F485" s="44" t="s">
        <v>7196</v>
      </c>
      <c r="G485" s="44" t="s">
        <v>11</v>
      </c>
      <c r="H485" s="44" t="s">
        <v>12</v>
      </c>
      <c r="I485" s="17" t="s">
        <v>68405</v>
      </c>
      <c r="J485" s="20">
        <v>8059347341101</v>
      </c>
      <c r="K485" s="17"/>
      <c r="L485" s="28">
        <v>999.95</v>
      </c>
      <c r="M485" s="28">
        <v>999.95</v>
      </c>
      <c r="N485" s="24">
        <v>45321</v>
      </c>
    </row>
    <row r="486" spans="1:14" x14ac:dyDescent="0.25">
      <c r="B486" s="17" t="s">
        <v>68440</v>
      </c>
      <c r="C486" s="42"/>
      <c r="D486" s="17"/>
      <c r="E486" s="17" t="s">
        <v>68439</v>
      </c>
      <c r="F486" s="44" t="s">
        <v>7196</v>
      </c>
      <c r="G486" s="44" t="s">
        <v>11</v>
      </c>
      <c r="H486" s="44" t="s">
        <v>12</v>
      </c>
      <c r="I486" s="17" t="s">
        <v>68438</v>
      </c>
      <c r="J486" s="20">
        <v>8059347340999</v>
      </c>
      <c r="K486" s="17"/>
      <c r="L486" s="28">
        <v>999.95</v>
      </c>
      <c r="M486" s="28">
        <v>999.95</v>
      </c>
      <c r="N486" s="24">
        <v>45321</v>
      </c>
    </row>
    <row r="487" spans="1:14" x14ac:dyDescent="0.25">
      <c r="B487" s="17" t="s">
        <v>68428</v>
      </c>
      <c r="C487" s="42"/>
      <c r="D487" s="17"/>
      <c r="E487" s="17" t="s">
        <v>68427</v>
      </c>
      <c r="F487" s="44" t="s">
        <v>7196</v>
      </c>
      <c r="G487" s="44" t="s">
        <v>11</v>
      </c>
      <c r="H487" s="44" t="s">
        <v>12</v>
      </c>
      <c r="I487" s="17" t="s">
        <v>68426</v>
      </c>
      <c r="J487" s="20">
        <v>8059347341033</v>
      </c>
      <c r="K487" s="17"/>
      <c r="L487" s="28">
        <v>999.95</v>
      </c>
      <c r="M487" s="28">
        <v>999.95</v>
      </c>
      <c r="N487" s="24">
        <v>45321</v>
      </c>
    </row>
    <row r="488" spans="1:14" x14ac:dyDescent="0.25">
      <c r="B488" s="17" t="s">
        <v>68437</v>
      </c>
      <c r="C488" s="42"/>
      <c r="D488" s="17"/>
      <c r="E488" s="17" t="s">
        <v>68436</v>
      </c>
      <c r="F488" s="44" t="s">
        <v>7196</v>
      </c>
      <c r="G488" s="44" t="s">
        <v>11</v>
      </c>
      <c r="H488" s="44" t="s">
        <v>12</v>
      </c>
      <c r="I488" s="17" t="s">
        <v>68435</v>
      </c>
      <c r="J488" s="20">
        <v>8059347341002</v>
      </c>
      <c r="K488" s="17"/>
      <c r="L488" s="28">
        <v>999.95</v>
      </c>
      <c r="M488" s="28">
        <v>999.95</v>
      </c>
      <c r="N488" s="24">
        <v>45321</v>
      </c>
    </row>
    <row r="489" spans="1:14" x14ac:dyDescent="0.25">
      <c r="B489" s="17" t="s">
        <v>68434</v>
      </c>
      <c r="C489" s="42"/>
      <c r="D489" s="17"/>
      <c r="E489" s="17" t="s">
        <v>68433</v>
      </c>
      <c r="F489" s="44" t="s">
        <v>7196</v>
      </c>
      <c r="G489" s="44" t="s">
        <v>11</v>
      </c>
      <c r="H489" s="44" t="s">
        <v>12</v>
      </c>
      <c r="I489" s="17" t="s">
        <v>68432</v>
      </c>
      <c r="J489" s="20">
        <v>8059347341019</v>
      </c>
      <c r="K489" s="17"/>
      <c r="L489" s="28">
        <v>999.95</v>
      </c>
      <c r="M489" s="28">
        <v>999.95</v>
      </c>
      <c r="N489" s="24">
        <v>45321</v>
      </c>
    </row>
    <row r="490" spans="1:14" x14ac:dyDescent="0.25">
      <c r="B490" s="17" t="s">
        <v>68431</v>
      </c>
      <c r="C490" s="42"/>
      <c r="D490" s="17"/>
      <c r="E490" s="17" t="s">
        <v>68430</v>
      </c>
      <c r="F490" s="44" t="s">
        <v>7196</v>
      </c>
      <c r="G490" s="44" t="s">
        <v>11</v>
      </c>
      <c r="H490" s="44" t="s">
        <v>12</v>
      </c>
      <c r="I490" s="17" t="s">
        <v>68429</v>
      </c>
      <c r="J490" s="20">
        <v>8059347341026</v>
      </c>
      <c r="K490" s="17"/>
      <c r="L490" s="28">
        <v>999.95</v>
      </c>
      <c r="M490" s="28">
        <v>999.95</v>
      </c>
      <c r="N490" s="24">
        <v>45321</v>
      </c>
    </row>
    <row r="491" spans="1:14" x14ac:dyDescent="0.25">
      <c r="B491" s="17" t="s">
        <v>68425</v>
      </c>
      <c r="C491" s="42"/>
      <c r="D491" s="17"/>
      <c r="E491" s="17" t="s">
        <v>68424</v>
      </c>
      <c r="F491" s="44" t="s">
        <v>7196</v>
      </c>
      <c r="G491" s="44" t="s">
        <v>11</v>
      </c>
      <c r="H491" s="44" t="s">
        <v>12</v>
      </c>
      <c r="I491" s="17" t="s">
        <v>68423</v>
      </c>
      <c r="J491" s="20">
        <v>8059347341040</v>
      </c>
      <c r="K491" s="17"/>
      <c r="L491" s="28">
        <v>999.95</v>
      </c>
      <c r="M491" s="28">
        <v>999.95</v>
      </c>
      <c r="N491" s="24">
        <v>45321</v>
      </c>
    </row>
    <row r="492" spans="1:14" x14ac:dyDescent="0.25">
      <c r="E492" s="17" t="s">
        <v>71690</v>
      </c>
      <c r="G492" s="44" t="s">
        <v>11</v>
      </c>
      <c r="H492" s="44" t="s">
        <v>12</v>
      </c>
      <c r="I492" s="17" t="s">
        <v>71689</v>
      </c>
      <c r="J492" s="20" t="str">
        <f>"8059347090306"</f>
        <v>8059347090306</v>
      </c>
      <c r="L492" s="46">
        <v>169.95</v>
      </c>
      <c r="M492" s="46">
        <v>169.95</v>
      </c>
    </row>
    <row r="493" spans="1:14" x14ac:dyDescent="0.25">
      <c r="A493" s="32" t="s">
        <v>34505</v>
      </c>
      <c r="B493" s="42" t="s">
        <v>63342</v>
      </c>
      <c r="C493" s="42"/>
      <c r="D493" s="42" t="s">
        <v>16732</v>
      </c>
      <c r="E493" s="43" t="s">
        <v>14645</v>
      </c>
      <c r="F493" s="44" t="s">
        <v>16</v>
      </c>
      <c r="G493" s="44" t="s">
        <v>11</v>
      </c>
      <c r="H493" s="44" t="s">
        <v>12</v>
      </c>
      <c r="I493" s="42" t="s">
        <v>14646</v>
      </c>
      <c r="J493" s="42">
        <v>8051194587756</v>
      </c>
      <c r="L493" s="46">
        <v>49.95</v>
      </c>
      <c r="M493" s="54">
        <v>49.95</v>
      </c>
    </row>
    <row r="494" spans="1:14" x14ac:dyDescent="0.25">
      <c r="A494" s="32" t="s">
        <v>34504</v>
      </c>
      <c r="B494" s="42" t="s">
        <v>63337</v>
      </c>
      <c r="C494" s="42"/>
      <c r="D494" s="42" t="s">
        <v>16733</v>
      </c>
      <c r="E494" s="43" t="s">
        <v>14647</v>
      </c>
      <c r="F494" s="44" t="s">
        <v>16</v>
      </c>
      <c r="G494" s="44" t="s">
        <v>11</v>
      </c>
      <c r="H494" s="44" t="s">
        <v>12</v>
      </c>
      <c r="I494" s="42" t="s">
        <v>14648</v>
      </c>
      <c r="J494" s="42">
        <v>8051194587749</v>
      </c>
      <c r="L494" s="46">
        <v>49.95</v>
      </c>
      <c r="M494" s="54">
        <v>49.95</v>
      </c>
    </row>
    <row r="495" spans="1:14" x14ac:dyDescent="0.25">
      <c r="A495" s="32" t="s">
        <v>34503</v>
      </c>
      <c r="B495" s="42" t="s">
        <v>63408</v>
      </c>
      <c r="C495" s="42"/>
      <c r="D495" s="42"/>
      <c r="E495" s="43" t="s">
        <v>13674</v>
      </c>
      <c r="F495" s="44" t="s">
        <v>16</v>
      </c>
      <c r="G495" s="44" t="s">
        <v>17</v>
      </c>
      <c r="H495" s="44" t="s">
        <v>18</v>
      </c>
      <c r="I495" s="42" t="s">
        <v>13675</v>
      </c>
      <c r="J495" s="42">
        <v>8051194528278</v>
      </c>
      <c r="K495" s="45">
        <v>45597</v>
      </c>
      <c r="L495" s="46">
        <v>0</v>
      </c>
      <c r="M495" s="54">
        <v>44.95</v>
      </c>
    </row>
    <row r="496" spans="1:14" x14ac:dyDescent="0.25">
      <c r="A496" s="32" t="s">
        <v>34502</v>
      </c>
      <c r="B496" s="42" t="s">
        <v>63409</v>
      </c>
      <c r="C496" s="42"/>
      <c r="D496" s="42"/>
      <c r="E496" s="43" t="s">
        <v>13672</v>
      </c>
      <c r="F496" s="44" t="s">
        <v>16</v>
      </c>
      <c r="G496" s="44" t="s">
        <v>17</v>
      </c>
      <c r="H496" s="44" t="s">
        <v>18</v>
      </c>
      <c r="I496" s="42" t="s">
        <v>13673</v>
      </c>
      <c r="J496" s="42">
        <v>8051194528285</v>
      </c>
      <c r="K496" s="45">
        <v>45597</v>
      </c>
      <c r="L496" s="46">
        <v>0</v>
      </c>
      <c r="M496" s="54">
        <v>44.95</v>
      </c>
    </row>
    <row r="497" spans="1:14" x14ac:dyDescent="0.25">
      <c r="A497" s="32" t="s">
        <v>34501</v>
      </c>
      <c r="B497" s="42" t="s">
        <v>63410</v>
      </c>
      <c r="C497" s="42"/>
      <c r="D497" s="42"/>
      <c r="E497" s="43" t="s">
        <v>16572</v>
      </c>
      <c r="F497" s="44" t="s">
        <v>16</v>
      </c>
      <c r="G497" s="44" t="s">
        <v>11</v>
      </c>
      <c r="H497" s="44" t="s">
        <v>12</v>
      </c>
      <c r="I497" s="42" t="s">
        <v>16573</v>
      </c>
      <c r="J497" s="42">
        <v>8051194528230</v>
      </c>
      <c r="L497" s="46">
        <v>9.9499999999999993</v>
      </c>
      <c r="M497" s="54">
        <v>9.9499999999999993</v>
      </c>
    </row>
    <row r="498" spans="1:14" x14ac:dyDescent="0.25">
      <c r="A498" s="32" t="s">
        <v>34500</v>
      </c>
      <c r="B498" s="42" t="s">
        <v>64871</v>
      </c>
      <c r="C498" s="42"/>
      <c r="D498" s="42"/>
      <c r="E498" s="43" t="s">
        <v>14291</v>
      </c>
      <c r="F498" s="44" t="s">
        <v>16</v>
      </c>
      <c r="G498" s="44" t="s">
        <v>17</v>
      </c>
      <c r="H498" s="44" t="s">
        <v>18</v>
      </c>
      <c r="I498" s="42" t="s">
        <v>14292</v>
      </c>
      <c r="J498" s="42">
        <v>8021506808060</v>
      </c>
      <c r="K498" s="45">
        <v>45597</v>
      </c>
      <c r="L498" s="46">
        <v>0</v>
      </c>
      <c r="M498" s="54">
        <v>29.95</v>
      </c>
    </row>
    <row r="499" spans="1:14" x14ac:dyDescent="0.25">
      <c r="A499" s="32" t="s">
        <v>34499</v>
      </c>
      <c r="B499" s="42" t="s">
        <v>64872</v>
      </c>
      <c r="C499" s="42"/>
      <c r="D499" s="42"/>
      <c r="E499" s="43" t="s">
        <v>14289</v>
      </c>
      <c r="F499" s="44" t="s">
        <v>16</v>
      </c>
      <c r="G499" s="44" t="s">
        <v>17</v>
      </c>
      <c r="H499" s="44" t="s">
        <v>18</v>
      </c>
      <c r="I499" s="42" t="s">
        <v>14290</v>
      </c>
      <c r="J499" s="42">
        <v>8021506808077</v>
      </c>
      <c r="K499" s="45">
        <v>45597</v>
      </c>
      <c r="L499" s="46">
        <v>0</v>
      </c>
      <c r="M499" s="54">
        <v>29.95</v>
      </c>
    </row>
    <row r="500" spans="1:14" x14ac:dyDescent="0.25">
      <c r="A500" s="32" t="s">
        <v>34498</v>
      </c>
      <c r="B500" s="42" t="s">
        <v>64873</v>
      </c>
      <c r="C500" s="42"/>
      <c r="D500" s="42"/>
      <c r="E500" s="43" t="s">
        <v>14287</v>
      </c>
      <c r="F500" s="44" t="s">
        <v>16</v>
      </c>
      <c r="G500" s="44" t="s">
        <v>17</v>
      </c>
      <c r="H500" s="44" t="s">
        <v>18</v>
      </c>
      <c r="I500" s="42" t="s">
        <v>14288</v>
      </c>
      <c r="J500" s="42">
        <v>8021506808084</v>
      </c>
      <c r="K500" s="45">
        <v>45597</v>
      </c>
      <c r="L500" s="46">
        <v>0</v>
      </c>
      <c r="M500" s="54">
        <v>29.95</v>
      </c>
    </row>
    <row r="501" spans="1:14" x14ac:dyDescent="0.25">
      <c r="A501" s="32" t="s">
        <v>34669</v>
      </c>
      <c r="B501" s="42" t="s">
        <v>51347</v>
      </c>
      <c r="C501" s="42"/>
      <c r="D501" s="42"/>
      <c r="E501" s="43" t="s">
        <v>62881</v>
      </c>
      <c r="F501" s="44" t="s">
        <v>56</v>
      </c>
      <c r="G501" s="44" t="s">
        <v>17</v>
      </c>
      <c r="H501" s="44" t="s">
        <v>18</v>
      </c>
      <c r="I501" s="42" t="s">
        <v>18564</v>
      </c>
      <c r="J501" s="42">
        <v>8059175101236</v>
      </c>
      <c r="K501" s="45">
        <v>45597</v>
      </c>
      <c r="L501" s="47">
        <v>0</v>
      </c>
      <c r="M501" s="47">
        <v>59.95</v>
      </c>
      <c r="N501" s="45">
        <v>43706</v>
      </c>
    </row>
    <row r="502" spans="1:14" x14ac:dyDescent="0.25">
      <c r="B502" s="42" t="s">
        <v>48710</v>
      </c>
      <c r="C502" s="42"/>
      <c r="D502" s="32" t="s">
        <v>48708</v>
      </c>
      <c r="E502" s="44" t="s">
        <v>48547</v>
      </c>
      <c r="F502" s="44" t="s">
        <v>22179</v>
      </c>
      <c r="G502" s="32" t="s">
        <v>11</v>
      </c>
      <c r="H502" s="32" t="s">
        <v>12</v>
      </c>
      <c r="I502" s="55" t="s">
        <v>48548</v>
      </c>
      <c r="J502" s="55">
        <v>8059347040318</v>
      </c>
      <c r="L502" s="47">
        <v>51.95</v>
      </c>
      <c r="M502" s="47">
        <v>51.95</v>
      </c>
      <c r="N502" s="45">
        <v>44802</v>
      </c>
    </row>
    <row r="503" spans="1:14" x14ac:dyDescent="0.25">
      <c r="B503" s="42" t="s">
        <v>48711</v>
      </c>
      <c r="C503" s="42"/>
      <c r="D503" s="32" t="s">
        <v>48709</v>
      </c>
      <c r="E503" s="44" t="s">
        <v>48545</v>
      </c>
      <c r="F503" s="44" t="s">
        <v>22179</v>
      </c>
      <c r="G503" s="32" t="s">
        <v>11</v>
      </c>
      <c r="H503" s="32" t="s">
        <v>12</v>
      </c>
      <c r="I503" s="55" t="s">
        <v>48546</v>
      </c>
      <c r="J503" s="55">
        <v>8059347043951</v>
      </c>
      <c r="L503" s="47">
        <v>51.95</v>
      </c>
      <c r="M503" s="47">
        <v>51.95</v>
      </c>
      <c r="N503" s="45">
        <v>44802</v>
      </c>
    </row>
    <row r="504" spans="1:14" x14ac:dyDescent="0.25">
      <c r="B504" s="42" t="s">
        <v>48706</v>
      </c>
      <c r="C504" s="42"/>
      <c r="D504" s="32" t="s">
        <v>48704</v>
      </c>
      <c r="E504" s="44" t="s">
        <v>48543</v>
      </c>
      <c r="F504" s="44" t="s">
        <v>22179</v>
      </c>
      <c r="G504" s="32" t="s">
        <v>11</v>
      </c>
      <c r="H504" s="32" t="s">
        <v>12</v>
      </c>
      <c r="I504" s="55" t="s">
        <v>48544</v>
      </c>
      <c r="J504" s="55">
        <v>8059347040301</v>
      </c>
      <c r="L504" s="47">
        <v>51.95</v>
      </c>
      <c r="M504" s="47">
        <v>51.95</v>
      </c>
      <c r="N504" s="45">
        <v>44802</v>
      </c>
    </row>
    <row r="505" spans="1:14" x14ac:dyDescent="0.25">
      <c r="B505" s="42" t="s">
        <v>48707</v>
      </c>
      <c r="C505" s="42"/>
      <c r="D505" s="32" t="s">
        <v>48705</v>
      </c>
      <c r="E505" s="44" t="s">
        <v>48541</v>
      </c>
      <c r="F505" s="44" t="s">
        <v>22179</v>
      </c>
      <c r="G505" s="32" t="s">
        <v>11</v>
      </c>
      <c r="H505" s="32" t="s">
        <v>12</v>
      </c>
      <c r="I505" s="55" t="s">
        <v>48542</v>
      </c>
      <c r="J505" s="55">
        <v>8059347043944</v>
      </c>
      <c r="L505" s="47">
        <v>51.95</v>
      </c>
      <c r="M505" s="47">
        <v>51.95</v>
      </c>
      <c r="N505" s="45">
        <v>44802</v>
      </c>
    </row>
    <row r="506" spans="1:14" x14ac:dyDescent="0.25">
      <c r="A506" s="32" t="s">
        <v>34497</v>
      </c>
      <c r="B506" s="42" t="s">
        <v>63412</v>
      </c>
      <c r="C506" s="42"/>
      <c r="D506" s="42" t="s">
        <v>11134</v>
      </c>
      <c r="E506" s="43" t="s">
        <v>11135</v>
      </c>
      <c r="F506" s="44" t="s">
        <v>16</v>
      </c>
      <c r="G506" s="44" t="s">
        <v>11</v>
      </c>
      <c r="H506" s="44" t="s">
        <v>12</v>
      </c>
      <c r="I506" s="42" t="s">
        <v>11136</v>
      </c>
      <c r="J506" s="42">
        <v>8021506925965</v>
      </c>
      <c r="L506" s="47">
        <v>51.95</v>
      </c>
      <c r="M506" s="47">
        <v>51.95</v>
      </c>
      <c r="N506" s="45">
        <v>42947</v>
      </c>
    </row>
    <row r="507" spans="1:14" x14ac:dyDescent="0.25">
      <c r="A507" s="32" t="s">
        <v>34496</v>
      </c>
      <c r="B507" s="42" t="s">
        <v>63413</v>
      </c>
      <c r="C507" s="42"/>
      <c r="D507" s="42" t="s">
        <v>11132</v>
      </c>
      <c r="E507" s="43" t="s">
        <v>11133</v>
      </c>
      <c r="F507" s="44" t="s">
        <v>16</v>
      </c>
      <c r="G507" s="44" t="s">
        <v>11</v>
      </c>
      <c r="H507" s="44" t="s">
        <v>12</v>
      </c>
      <c r="I507" s="42" t="s">
        <v>21400</v>
      </c>
      <c r="J507" s="42">
        <v>8021506925972</v>
      </c>
      <c r="L507" s="47">
        <v>51.95</v>
      </c>
      <c r="M507" s="47">
        <v>51.95</v>
      </c>
      <c r="N507" s="45">
        <v>42947</v>
      </c>
    </row>
    <row r="508" spans="1:14" x14ac:dyDescent="0.25">
      <c r="A508" s="32" t="s">
        <v>56965</v>
      </c>
      <c r="B508" s="42" t="s">
        <v>54857</v>
      </c>
      <c r="C508" s="42"/>
      <c r="E508" s="32" t="s">
        <v>56081</v>
      </c>
      <c r="F508" s="32"/>
      <c r="G508" s="44" t="s">
        <v>11</v>
      </c>
      <c r="H508" s="44" t="s">
        <v>12</v>
      </c>
      <c r="I508" s="32" t="s">
        <v>55659</v>
      </c>
      <c r="J508" s="55">
        <v>8059347255439</v>
      </c>
      <c r="L508" s="47">
        <v>51.95</v>
      </c>
      <c r="M508" s="47">
        <v>51.95</v>
      </c>
      <c r="N508" s="45">
        <v>45131</v>
      </c>
    </row>
    <row r="509" spans="1:14" x14ac:dyDescent="0.25">
      <c r="A509" s="32" t="s">
        <v>56964</v>
      </c>
      <c r="B509" s="42" t="s">
        <v>54858</v>
      </c>
      <c r="C509" s="42"/>
      <c r="E509" s="32" t="s">
        <v>56082</v>
      </c>
      <c r="G509" s="44" t="s">
        <v>11</v>
      </c>
      <c r="H509" s="44" t="s">
        <v>12</v>
      </c>
      <c r="I509" s="32" t="s">
        <v>55660</v>
      </c>
      <c r="J509" s="55">
        <v>8059347255422</v>
      </c>
      <c r="L509" s="47">
        <v>51.95</v>
      </c>
      <c r="M509" s="47">
        <v>51.95</v>
      </c>
      <c r="N509" s="45">
        <v>45131</v>
      </c>
    </row>
    <row r="510" spans="1:14" x14ac:dyDescent="0.25">
      <c r="B510" s="42"/>
      <c r="C510" s="42"/>
      <c r="E510" s="32" t="s">
        <v>45353</v>
      </c>
      <c r="F510" s="44" t="s">
        <v>16</v>
      </c>
      <c r="G510" s="32" t="s">
        <v>11</v>
      </c>
      <c r="H510" s="43" t="s">
        <v>12</v>
      </c>
      <c r="I510" s="55" t="s">
        <v>45145</v>
      </c>
      <c r="L510" s="46">
        <v>139.99</v>
      </c>
      <c r="M510" s="46">
        <v>139.99</v>
      </c>
    </row>
    <row r="511" spans="1:14" x14ac:dyDescent="0.25">
      <c r="B511" s="42"/>
      <c r="C511" s="42"/>
      <c r="E511" s="32" t="s">
        <v>45354</v>
      </c>
      <c r="F511" s="44" t="s">
        <v>16</v>
      </c>
      <c r="G511" s="32" t="s">
        <v>11</v>
      </c>
      <c r="H511" s="43" t="s">
        <v>12</v>
      </c>
      <c r="I511" s="55" t="s">
        <v>45146</v>
      </c>
      <c r="L511" s="46">
        <v>139.99</v>
      </c>
      <c r="M511" s="46">
        <v>139.99</v>
      </c>
    </row>
    <row r="512" spans="1:14" x14ac:dyDescent="0.25">
      <c r="A512" s="32" t="s">
        <v>34495</v>
      </c>
      <c r="B512" s="42" t="s">
        <v>63252</v>
      </c>
      <c r="C512" s="42"/>
      <c r="D512" s="42" t="s">
        <v>12488</v>
      </c>
      <c r="E512" s="43" t="s">
        <v>12489</v>
      </c>
      <c r="F512" s="44" t="s">
        <v>16</v>
      </c>
      <c r="G512" s="44" t="s">
        <v>17</v>
      </c>
      <c r="H512" s="44" t="s">
        <v>18</v>
      </c>
      <c r="I512" s="42" t="s">
        <v>21915</v>
      </c>
      <c r="J512" s="42">
        <v>8021506964025</v>
      </c>
      <c r="K512" s="45">
        <v>45231</v>
      </c>
      <c r="L512" s="47">
        <v>0</v>
      </c>
      <c r="M512" s="47">
        <v>164.95</v>
      </c>
      <c r="N512" s="45">
        <v>42947</v>
      </c>
    </row>
    <row r="513" spans="1:14" x14ac:dyDescent="0.25">
      <c r="A513" s="32" t="s">
        <v>56962</v>
      </c>
      <c r="B513" s="42" t="s">
        <v>54859</v>
      </c>
      <c r="C513" s="42"/>
      <c r="D513" s="32" t="s">
        <v>55237</v>
      </c>
      <c r="E513" s="32" t="s">
        <v>56084</v>
      </c>
      <c r="G513" s="44" t="s">
        <v>11</v>
      </c>
      <c r="H513" s="44" t="s">
        <v>12</v>
      </c>
      <c r="I513" s="32" t="s">
        <v>55662</v>
      </c>
      <c r="J513" s="55">
        <v>8059347201658</v>
      </c>
      <c r="L513" s="47">
        <v>99.95</v>
      </c>
      <c r="M513" s="47">
        <v>99.95</v>
      </c>
      <c r="N513" s="45">
        <v>45131</v>
      </c>
    </row>
    <row r="514" spans="1:14" x14ac:dyDescent="0.25">
      <c r="A514" s="32" t="s">
        <v>56963</v>
      </c>
      <c r="B514" s="42"/>
      <c r="C514" s="42"/>
      <c r="D514" s="32" t="s">
        <v>55236</v>
      </c>
      <c r="E514" s="32" t="s">
        <v>56083</v>
      </c>
      <c r="G514" s="44" t="s">
        <v>11</v>
      </c>
      <c r="H514" s="44" t="s">
        <v>12</v>
      </c>
      <c r="I514" s="32" t="s">
        <v>55661</v>
      </c>
      <c r="J514" s="55">
        <v>8059347200767</v>
      </c>
      <c r="L514" s="47">
        <v>99.95</v>
      </c>
      <c r="M514" s="47">
        <v>99.95</v>
      </c>
      <c r="N514" s="45">
        <v>45131</v>
      </c>
    </row>
    <row r="515" spans="1:14" x14ac:dyDescent="0.25">
      <c r="A515" s="32" t="s">
        <v>56960</v>
      </c>
      <c r="B515" s="42" t="s">
        <v>54861</v>
      </c>
      <c r="C515" s="42"/>
      <c r="D515" s="32" t="s">
        <v>55239</v>
      </c>
      <c r="E515" s="32" t="s">
        <v>56086</v>
      </c>
      <c r="G515" s="44" t="s">
        <v>11</v>
      </c>
      <c r="H515" s="44" t="s">
        <v>12</v>
      </c>
      <c r="I515" s="32" t="s">
        <v>55664</v>
      </c>
      <c r="J515" s="55">
        <v>8059347201665</v>
      </c>
      <c r="L515" s="47">
        <v>159.94999999999999</v>
      </c>
      <c r="M515" s="47">
        <v>159.94999999999999</v>
      </c>
      <c r="N515" s="45">
        <v>45131</v>
      </c>
    </row>
    <row r="516" spans="1:14" x14ac:dyDescent="0.25">
      <c r="A516" s="32" t="s">
        <v>56961</v>
      </c>
      <c r="B516" s="42" t="s">
        <v>54860</v>
      </c>
      <c r="C516" s="42"/>
      <c r="D516" s="32" t="s">
        <v>55238</v>
      </c>
      <c r="E516" s="32" t="s">
        <v>56085</v>
      </c>
      <c r="G516" s="44" t="s">
        <v>11</v>
      </c>
      <c r="H516" s="44" t="s">
        <v>12</v>
      </c>
      <c r="I516" s="32" t="s">
        <v>55663</v>
      </c>
      <c r="J516" s="55">
        <v>8059347200750</v>
      </c>
      <c r="L516" s="47">
        <v>159.94999999999999</v>
      </c>
      <c r="M516" s="47">
        <v>159.94999999999999</v>
      </c>
      <c r="N516" s="45">
        <v>45131</v>
      </c>
    </row>
    <row r="517" spans="1:14" x14ac:dyDescent="0.25">
      <c r="A517" s="32" t="s">
        <v>34491</v>
      </c>
      <c r="B517" s="42" t="s">
        <v>64877</v>
      </c>
      <c r="C517" s="42"/>
      <c r="D517" s="42"/>
      <c r="E517" s="43" t="s">
        <v>14301</v>
      </c>
      <c r="F517" s="44" t="s">
        <v>16</v>
      </c>
      <c r="G517" s="44" t="s">
        <v>17</v>
      </c>
      <c r="H517" s="44" t="s">
        <v>18</v>
      </c>
      <c r="I517" s="42" t="s">
        <v>14302</v>
      </c>
      <c r="J517" s="42">
        <v>8021506807995</v>
      </c>
      <c r="K517" s="45">
        <v>45597</v>
      </c>
      <c r="L517" s="46">
        <v>0</v>
      </c>
      <c r="M517" s="54">
        <v>29.95</v>
      </c>
    </row>
    <row r="518" spans="1:14" x14ac:dyDescent="0.25">
      <c r="A518" s="32" t="s">
        <v>71676</v>
      </c>
      <c r="B518" s="42" t="s">
        <v>64874</v>
      </c>
      <c r="C518" s="42"/>
      <c r="D518" s="42"/>
      <c r="E518" s="43" t="s">
        <v>14299</v>
      </c>
      <c r="F518" s="44" t="s">
        <v>16</v>
      </c>
      <c r="G518" s="44" t="s">
        <v>17</v>
      </c>
      <c r="H518" s="44" t="s">
        <v>18</v>
      </c>
      <c r="I518" s="42" t="s">
        <v>14300</v>
      </c>
      <c r="J518" s="42">
        <v>8021506807964</v>
      </c>
      <c r="K518" s="45">
        <v>45597</v>
      </c>
      <c r="L518" s="46">
        <v>0</v>
      </c>
      <c r="M518" s="54">
        <v>29.95</v>
      </c>
    </row>
    <row r="519" spans="1:14" x14ac:dyDescent="0.25">
      <c r="A519" s="32" t="s">
        <v>34490</v>
      </c>
      <c r="B519" s="42" t="s">
        <v>64875</v>
      </c>
      <c r="C519" s="42"/>
      <c r="D519" s="42"/>
      <c r="E519" s="43" t="s">
        <v>14297</v>
      </c>
      <c r="F519" s="44" t="s">
        <v>16</v>
      </c>
      <c r="G519" s="44" t="s">
        <v>17</v>
      </c>
      <c r="H519" s="44" t="s">
        <v>18</v>
      </c>
      <c r="I519" s="42" t="s">
        <v>14298</v>
      </c>
      <c r="J519" s="42">
        <v>8021506807971</v>
      </c>
      <c r="K519" s="45">
        <v>45597</v>
      </c>
      <c r="L519" s="46">
        <v>0</v>
      </c>
      <c r="M519" s="54">
        <v>29.95</v>
      </c>
    </row>
    <row r="520" spans="1:14" x14ac:dyDescent="0.25">
      <c r="B520" s="42" t="s">
        <v>64876</v>
      </c>
      <c r="C520" s="42"/>
      <c r="D520" s="42"/>
      <c r="E520" s="43" t="s">
        <v>14295</v>
      </c>
      <c r="F520" s="44" t="s">
        <v>16</v>
      </c>
      <c r="G520" s="44" t="s">
        <v>17</v>
      </c>
      <c r="H520" s="44" t="s">
        <v>18</v>
      </c>
      <c r="I520" s="42" t="s">
        <v>14296</v>
      </c>
      <c r="J520" s="42">
        <v>8021506807988</v>
      </c>
      <c r="K520" s="45">
        <v>45597</v>
      </c>
      <c r="L520" s="46">
        <v>0</v>
      </c>
      <c r="M520" s="54">
        <v>29.95</v>
      </c>
    </row>
    <row r="521" spans="1:14" x14ac:dyDescent="0.25">
      <c r="A521" s="32" t="s">
        <v>34489</v>
      </c>
      <c r="B521" s="42" t="s">
        <v>64878</v>
      </c>
      <c r="C521" s="42"/>
      <c r="D521" s="42"/>
      <c r="E521" s="43" t="s">
        <v>14293</v>
      </c>
      <c r="F521" s="44" t="s">
        <v>16</v>
      </c>
      <c r="G521" s="44" t="s">
        <v>17</v>
      </c>
      <c r="H521" s="44" t="s">
        <v>18</v>
      </c>
      <c r="I521" s="42" t="s">
        <v>14294</v>
      </c>
      <c r="J521" s="42">
        <v>8021506808008</v>
      </c>
      <c r="K521" s="45">
        <v>45597</v>
      </c>
      <c r="L521" s="46">
        <v>0</v>
      </c>
      <c r="M521" s="54">
        <v>29.95</v>
      </c>
    </row>
    <row r="522" spans="1:14" x14ac:dyDescent="0.25">
      <c r="A522" s="43" t="s">
        <v>40070</v>
      </c>
      <c r="B522" s="42" t="s">
        <v>51443</v>
      </c>
      <c r="C522" s="42" t="s">
        <v>40071</v>
      </c>
      <c r="D522" s="43"/>
      <c r="E522" s="43" t="s">
        <v>62880</v>
      </c>
      <c r="F522" s="81" t="s">
        <v>16</v>
      </c>
      <c r="G522" s="32" t="s">
        <v>11</v>
      </c>
      <c r="H522" s="43" t="s">
        <v>12</v>
      </c>
      <c r="I522" s="48" t="s">
        <v>40072</v>
      </c>
      <c r="J522" s="42">
        <v>8059175286810</v>
      </c>
      <c r="K522" s="63"/>
      <c r="L522" s="47">
        <v>36.950000000000003</v>
      </c>
      <c r="M522" s="47">
        <v>36.950000000000003</v>
      </c>
      <c r="N522" s="63">
        <v>44249</v>
      </c>
    </row>
    <row r="523" spans="1:14" x14ac:dyDescent="0.25">
      <c r="A523" s="43" t="s">
        <v>40067</v>
      </c>
      <c r="B523" s="42" t="s">
        <v>51444</v>
      </c>
      <c r="C523" s="42" t="s">
        <v>40068</v>
      </c>
      <c r="D523" s="43"/>
      <c r="E523" s="43" t="s">
        <v>62879</v>
      </c>
      <c r="F523" s="81" t="s">
        <v>16</v>
      </c>
      <c r="G523" s="32" t="s">
        <v>11</v>
      </c>
      <c r="H523" s="43" t="s">
        <v>12</v>
      </c>
      <c r="I523" s="48" t="s">
        <v>40069</v>
      </c>
      <c r="J523" s="42">
        <v>8059175286827</v>
      </c>
      <c r="K523" s="63"/>
      <c r="L523" s="47">
        <v>36.950000000000003</v>
      </c>
      <c r="M523" s="47">
        <v>36.950000000000003</v>
      </c>
      <c r="N523" s="63">
        <v>44249</v>
      </c>
    </row>
    <row r="524" spans="1:14" x14ac:dyDescent="0.25">
      <c r="A524" s="32" t="s">
        <v>34488</v>
      </c>
      <c r="B524" s="42" t="s">
        <v>63230</v>
      </c>
      <c r="C524" s="42"/>
      <c r="D524" s="42"/>
      <c r="E524" s="43" t="s">
        <v>12062</v>
      </c>
      <c r="F524" s="44" t="s">
        <v>16</v>
      </c>
      <c r="G524" s="44" t="s">
        <v>11</v>
      </c>
      <c r="H524" s="44" t="s">
        <v>12</v>
      </c>
      <c r="I524" s="42" t="s">
        <v>12063</v>
      </c>
      <c r="J524" s="42">
        <v>8051194718525</v>
      </c>
      <c r="L524" s="46">
        <v>39.950000000000003</v>
      </c>
      <c r="M524" s="54">
        <v>39.950000000000003</v>
      </c>
    </row>
    <row r="525" spans="1:14" x14ac:dyDescent="0.25">
      <c r="A525" s="32" t="s">
        <v>34487</v>
      </c>
      <c r="B525" s="42" t="s">
        <v>63231</v>
      </c>
      <c r="C525" s="42"/>
      <c r="D525" s="42"/>
      <c r="E525" s="43" t="s">
        <v>12060</v>
      </c>
      <c r="F525" s="44" t="s">
        <v>16</v>
      </c>
      <c r="G525" s="44" t="s">
        <v>11</v>
      </c>
      <c r="H525" s="44" t="s">
        <v>12</v>
      </c>
      <c r="I525" s="42" t="s">
        <v>12061</v>
      </c>
      <c r="J525" s="42">
        <v>8051194718532</v>
      </c>
      <c r="L525" s="46">
        <v>39.950000000000003</v>
      </c>
      <c r="M525" s="54">
        <v>39.950000000000003</v>
      </c>
    </row>
    <row r="526" spans="1:14" x14ac:dyDescent="0.25">
      <c r="A526" s="32" t="s">
        <v>34486</v>
      </c>
      <c r="B526" s="42" t="s">
        <v>63283</v>
      </c>
      <c r="C526" s="42"/>
      <c r="D526" s="42"/>
      <c r="E526" s="43" t="s">
        <v>62878</v>
      </c>
      <c r="F526" s="44" t="s">
        <v>16</v>
      </c>
      <c r="G526" s="44" t="s">
        <v>11</v>
      </c>
      <c r="H526" s="44" t="s">
        <v>12</v>
      </c>
      <c r="I526" s="42" t="s">
        <v>19416</v>
      </c>
      <c r="J526" s="42">
        <v>8059175176739</v>
      </c>
      <c r="L526" s="46">
        <v>56.95</v>
      </c>
      <c r="M526" s="46">
        <v>56.95</v>
      </c>
      <c r="N526" s="45">
        <v>43878</v>
      </c>
    </row>
    <row r="527" spans="1:14" x14ac:dyDescent="0.25">
      <c r="A527" s="32" t="s">
        <v>34485</v>
      </c>
      <c r="B527" s="42" t="s">
        <v>63284</v>
      </c>
      <c r="C527" s="42"/>
      <c r="D527" s="42"/>
      <c r="E527" s="43" t="s">
        <v>62877</v>
      </c>
      <c r="F527" s="44" t="s">
        <v>16</v>
      </c>
      <c r="G527" s="44" t="s">
        <v>11</v>
      </c>
      <c r="H527" s="44" t="s">
        <v>12</v>
      </c>
      <c r="I527" s="42" t="s">
        <v>19415</v>
      </c>
      <c r="J527" s="42">
        <v>8059175176746</v>
      </c>
      <c r="L527" s="46">
        <v>56.95</v>
      </c>
      <c r="M527" s="46">
        <v>56.95</v>
      </c>
      <c r="N527" s="45">
        <v>43878</v>
      </c>
    </row>
    <row r="528" spans="1:14" x14ac:dyDescent="0.25">
      <c r="A528" s="32" t="s">
        <v>34484</v>
      </c>
      <c r="B528" s="42" t="s">
        <v>63233</v>
      </c>
      <c r="C528" s="42"/>
      <c r="D528" s="42"/>
      <c r="E528" s="43" t="s">
        <v>12066</v>
      </c>
      <c r="F528" s="44" t="s">
        <v>16</v>
      </c>
      <c r="G528" s="44" t="s">
        <v>11</v>
      </c>
      <c r="H528" s="44" t="s">
        <v>12</v>
      </c>
      <c r="I528" s="42" t="s">
        <v>12067</v>
      </c>
      <c r="J528" s="42">
        <v>8051194718501</v>
      </c>
      <c r="L528" s="46">
        <v>49.95</v>
      </c>
      <c r="M528" s="46">
        <v>149.94999999999999</v>
      </c>
    </row>
    <row r="529" spans="1:14" x14ac:dyDescent="0.25">
      <c r="A529" s="32" t="s">
        <v>34483</v>
      </c>
      <c r="B529" s="42" t="s">
        <v>63234</v>
      </c>
      <c r="C529" s="42"/>
      <c r="D529" s="42"/>
      <c r="E529" s="43" t="s">
        <v>12064</v>
      </c>
      <c r="F529" s="44" t="s">
        <v>16</v>
      </c>
      <c r="G529" s="44" t="s">
        <v>11</v>
      </c>
      <c r="H529" s="44" t="s">
        <v>12</v>
      </c>
      <c r="I529" s="42" t="s">
        <v>12065</v>
      </c>
      <c r="J529" s="42">
        <v>8051194718518</v>
      </c>
      <c r="L529" s="46">
        <v>49.95</v>
      </c>
      <c r="M529" s="46">
        <v>149.94999999999999</v>
      </c>
    </row>
    <row r="530" spans="1:14" x14ac:dyDescent="0.25">
      <c r="A530" s="32" t="s">
        <v>34668</v>
      </c>
      <c r="B530" s="42" t="s">
        <v>63254</v>
      </c>
      <c r="C530" s="42"/>
      <c r="D530" s="42" t="s">
        <v>12567</v>
      </c>
      <c r="E530" s="43" t="s">
        <v>12568</v>
      </c>
      <c r="F530" s="44" t="s">
        <v>56</v>
      </c>
      <c r="G530" s="44" t="s">
        <v>11</v>
      </c>
      <c r="H530" s="44" t="s">
        <v>12</v>
      </c>
      <c r="I530" s="42" t="s">
        <v>12569</v>
      </c>
      <c r="J530" s="42">
        <v>8033637211350</v>
      </c>
      <c r="L530" s="47">
        <v>179.95</v>
      </c>
      <c r="M530" s="47">
        <v>179.95</v>
      </c>
      <c r="N530" s="45">
        <v>43339</v>
      </c>
    </row>
    <row r="531" spans="1:14" x14ac:dyDescent="0.25">
      <c r="A531" s="32" t="s">
        <v>34667</v>
      </c>
      <c r="B531" s="42" t="s">
        <v>63256</v>
      </c>
      <c r="C531" s="42"/>
      <c r="D531" s="42" t="s">
        <v>12564</v>
      </c>
      <c r="E531" s="43" t="s">
        <v>12565</v>
      </c>
      <c r="F531" s="44" t="s">
        <v>56</v>
      </c>
      <c r="G531" s="44" t="s">
        <v>11</v>
      </c>
      <c r="H531" s="44" t="s">
        <v>12</v>
      </c>
      <c r="I531" s="42" t="s">
        <v>12566</v>
      </c>
      <c r="J531" s="42">
        <v>8033637211374</v>
      </c>
      <c r="L531" s="47">
        <v>179.95</v>
      </c>
      <c r="M531" s="47">
        <v>179.95</v>
      </c>
      <c r="N531" s="45">
        <v>43339</v>
      </c>
    </row>
    <row r="532" spans="1:14" x14ac:dyDescent="0.25">
      <c r="A532" s="32" t="s">
        <v>34666</v>
      </c>
      <c r="B532" s="42" t="s">
        <v>63255</v>
      </c>
      <c r="C532" s="42"/>
      <c r="D532" s="42" t="s">
        <v>12561</v>
      </c>
      <c r="E532" s="43" t="s">
        <v>12562</v>
      </c>
      <c r="F532" s="44" t="s">
        <v>56</v>
      </c>
      <c r="G532" s="44" t="s">
        <v>11</v>
      </c>
      <c r="H532" s="44" t="s">
        <v>12</v>
      </c>
      <c r="I532" s="42" t="s">
        <v>12563</v>
      </c>
      <c r="J532" s="42">
        <v>8033637211367</v>
      </c>
      <c r="L532" s="47">
        <v>179.95</v>
      </c>
      <c r="M532" s="47">
        <v>179.95</v>
      </c>
      <c r="N532" s="45">
        <v>43339</v>
      </c>
    </row>
    <row r="533" spans="1:14" x14ac:dyDescent="0.25">
      <c r="A533" s="32" t="s">
        <v>34482</v>
      </c>
      <c r="B533" s="42" t="s">
        <v>63278</v>
      </c>
      <c r="C533" s="42"/>
      <c r="D533" s="42"/>
      <c r="E533" s="43" t="s">
        <v>12559</v>
      </c>
      <c r="F533" s="44" t="s">
        <v>16</v>
      </c>
      <c r="G533" s="44" t="s">
        <v>11</v>
      </c>
      <c r="H533" s="44" t="s">
        <v>12</v>
      </c>
      <c r="I533" s="42" t="s">
        <v>12560</v>
      </c>
      <c r="J533" s="42">
        <v>8033637936192</v>
      </c>
      <c r="L533" s="47">
        <v>179.95</v>
      </c>
      <c r="M533" s="47">
        <v>179.95</v>
      </c>
      <c r="N533" s="45">
        <v>43507</v>
      </c>
    </row>
    <row r="534" spans="1:14" x14ac:dyDescent="0.25">
      <c r="A534" s="32" t="s">
        <v>34481</v>
      </c>
      <c r="B534" s="42" t="s">
        <v>63280</v>
      </c>
      <c r="C534" s="42"/>
      <c r="D534" s="42"/>
      <c r="E534" s="43" t="s">
        <v>12557</v>
      </c>
      <c r="F534" s="44" t="s">
        <v>16</v>
      </c>
      <c r="G534" s="44" t="s">
        <v>11</v>
      </c>
      <c r="H534" s="44" t="s">
        <v>12</v>
      </c>
      <c r="I534" s="42" t="s">
        <v>12558</v>
      </c>
      <c r="J534" s="42">
        <v>8033637936239</v>
      </c>
      <c r="L534" s="47">
        <v>179.95</v>
      </c>
      <c r="M534" s="47">
        <v>179.95</v>
      </c>
      <c r="N534" s="45">
        <v>43507</v>
      </c>
    </row>
    <row r="535" spans="1:14" x14ac:dyDescent="0.25">
      <c r="A535" s="32" t="s">
        <v>34480</v>
      </c>
      <c r="B535" s="42" t="s">
        <v>63279</v>
      </c>
      <c r="C535" s="42"/>
      <c r="D535" s="42"/>
      <c r="E535" s="43" t="s">
        <v>62876</v>
      </c>
      <c r="F535" s="44" t="s">
        <v>16</v>
      </c>
      <c r="G535" s="44" t="s">
        <v>11</v>
      </c>
      <c r="H535" s="44" t="s">
        <v>12</v>
      </c>
      <c r="I535" s="42" t="s">
        <v>21452</v>
      </c>
      <c r="J535" s="42">
        <v>8033637936215</v>
      </c>
      <c r="L535" s="47">
        <v>179.95</v>
      </c>
      <c r="M535" s="47">
        <v>179.95</v>
      </c>
      <c r="N535" s="45">
        <v>43507</v>
      </c>
    </row>
    <row r="536" spans="1:14" x14ac:dyDescent="0.25">
      <c r="A536" s="32" t="s">
        <v>34665</v>
      </c>
      <c r="B536" s="42" t="s">
        <v>51346</v>
      </c>
      <c r="C536" s="42"/>
      <c r="D536" s="42" t="s">
        <v>17163</v>
      </c>
      <c r="E536" s="43" t="s">
        <v>17164</v>
      </c>
      <c r="F536" s="44" t="s">
        <v>56</v>
      </c>
      <c r="G536" s="44" t="s">
        <v>11</v>
      </c>
      <c r="H536" s="44" t="s">
        <v>12</v>
      </c>
      <c r="I536" s="42" t="s">
        <v>17165</v>
      </c>
      <c r="J536" s="42">
        <v>8059175100611</v>
      </c>
      <c r="L536" s="47">
        <v>189.95</v>
      </c>
      <c r="M536" s="47">
        <v>189.95</v>
      </c>
      <c r="N536" s="45">
        <v>43654</v>
      </c>
    </row>
    <row r="537" spans="1:14" x14ac:dyDescent="0.25">
      <c r="A537" s="32" t="s">
        <v>34664</v>
      </c>
      <c r="B537" s="42" t="s">
        <v>51344</v>
      </c>
      <c r="C537" s="42"/>
      <c r="D537" s="42" t="s">
        <v>17158</v>
      </c>
      <c r="E537" s="43" t="s">
        <v>17159</v>
      </c>
      <c r="F537" s="44" t="s">
        <v>56</v>
      </c>
      <c r="G537" s="44" t="s">
        <v>11</v>
      </c>
      <c r="H537" s="44" t="s">
        <v>12</v>
      </c>
      <c r="I537" s="42" t="s">
        <v>40322</v>
      </c>
      <c r="J537" s="42">
        <v>8059175100598</v>
      </c>
      <c r="L537" s="47">
        <v>189.95</v>
      </c>
      <c r="M537" s="47">
        <v>189.95</v>
      </c>
      <c r="N537" s="45">
        <v>43654</v>
      </c>
    </row>
    <row r="538" spans="1:14" x14ac:dyDescent="0.25">
      <c r="A538" s="32" t="s">
        <v>34663</v>
      </c>
      <c r="B538" s="42" t="s">
        <v>51345</v>
      </c>
      <c r="C538" s="42"/>
      <c r="D538" s="42" t="s">
        <v>17160</v>
      </c>
      <c r="E538" s="43" t="s">
        <v>17161</v>
      </c>
      <c r="F538" s="44" t="s">
        <v>56</v>
      </c>
      <c r="G538" s="44" t="s">
        <v>11</v>
      </c>
      <c r="H538" s="44" t="s">
        <v>12</v>
      </c>
      <c r="I538" s="42" t="s">
        <v>17162</v>
      </c>
      <c r="J538" s="42">
        <v>8059175100604</v>
      </c>
      <c r="L538" s="47">
        <v>189.95</v>
      </c>
      <c r="M538" s="47">
        <v>189.95</v>
      </c>
      <c r="N538" s="45">
        <v>43654</v>
      </c>
    </row>
    <row r="539" spans="1:14" x14ac:dyDescent="0.25">
      <c r="A539" s="17"/>
      <c r="B539" s="17" t="s">
        <v>76037</v>
      </c>
      <c r="C539" s="17" t="s">
        <v>76038</v>
      </c>
      <c r="D539" s="17"/>
      <c r="E539" s="17" t="s">
        <v>76039</v>
      </c>
      <c r="F539" s="21"/>
      <c r="G539" s="17" t="s">
        <v>34</v>
      </c>
      <c r="H539" s="17" t="s">
        <v>35</v>
      </c>
      <c r="I539" s="17" t="s">
        <v>76040</v>
      </c>
      <c r="J539" s="20">
        <v>8059347394701</v>
      </c>
      <c r="K539" s="17"/>
      <c r="L539" s="28">
        <v>59.95</v>
      </c>
      <c r="M539" s="17">
        <v>59.95</v>
      </c>
      <c r="N539" s="24">
        <v>45544</v>
      </c>
    </row>
    <row r="540" spans="1:14" x14ac:dyDescent="0.25">
      <c r="A540" s="17"/>
      <c r="B540" s="17" t="s">
        <v>76041</v>
      </c>
      <c r="C540" s="17" t="s">
        <v>76042</v>
      </c>
      <c r="D540" s="17"/>
      <c r="E540" s="17" t="s">
        <v>76043</v>
      </c>
      <c r="F540" s="21"/>
      <c r="G540" s="17" t="s">
        <v>34</v>
      </c>
      <c r="H540" s="17" t="s">
        <v>35</v>
      </c>
      <c r="I540" s="17" t="s">
        <v>76044</v>
      </c>
      <c r="J540" s="20">
        <v>8059347394718</v>
      </c>
      <c r="K540" s="17"/>
      <c r="L540" s="28">
        <v>59.95</v>
      </c>
      <c r="M540" s="17">
        <v>59.95</v>
      </c>
      <c r="N540" s="24">
        <v>45544</v>
      </c>
    </row>
    <row r="541" spans="1:14" x14ac:dyDescent="0.25">
      <c r="A541" s="17"/>
      <c r="B541" s="17" t="s">
        <v>76045</v>
      </c>
      <c r="C541" s="17" t="s">
        <v>76046</v>
      </c>
      <c r="D541" s="17"/>
      <c r="E541" s="17" t="s">
        <v>76047</v>
      </c>
      <c r="F541" s="21"/>
      <c r="G541" s="17" t="s">
        <v>34</v>
      </c>
      <c r="H541" s="17" t="s">
        <v>35</v>
      </c>
      <c r="I541" s="17" t="s">
        <v>76048</v>
      </c>
      <c r="J541" s="20">
        <v>8059347394725</v>
      </c>
      <c r="K541" s="17"/>
      <c r="L541" s="28">
        <v>59.95</v>
      </c>
      <c r="M541" s="17">
        <v>59.95</v>
      </c>
      <c r="N541" s="24">
        <v>45544</v>
      </c>
    </row>
    <row r="542" spans="1:14" x14ac:dyDescent="0.25">
      <c r="A542" s="17"/>
      <c r="B542" s="17" t="s">
        <v>76029</v>
      </c>
      <c r="C542" s="17" t="s">
        <v>76030</v>
      </c>
      <c r="D542" s="17"/>
      <c r="E542" s="17" t="s">
        <v>76031</v>
      </c>
      <c r="F542" s="21"/>
      <c r="G542" s="17" t="s">
        <v>34</v>
      </c>
      <c r="H542" s="17" t="s">
        <v>35</v>
      </c>
      <c r="I542" s="17" t="s">
        <v>76032</v>
      </c>
      <c r="J542" s="20">
        <v>8059347398396</v>
      </c>
      <c r="K542" s="17"/>
      <c r="L542" s="28">
        <v>39.950000000000003</v>
      </c>
      <c r="M542" s="17">
        <v>39.950000000000003</v>
      </c>
      <c r="N542" s="24">
        <v>45544</v>
      </c>
    </row>
    <row r="543" spans="1:14" x14ac:dyDescent="0.25">
      <c r="A543" s="17"/>
      <c r="B543" s="17" t="s">
        <v>76033</v>
      </c>
      <c r="C543" s="17" t="s">
        <v>76034</v>
      </c>
      <c r="D543" s="17"/>
      <c r="E543" s="17" t="s">
        <v>76035</v>
      </c>
      <c r="F543" s="21"/>
      <c r="G543" s="17" t="s">
        <v>34</v>
      </c>
      <c r="H543" s="17" t="s">
        <v>35</v>
      </c>
      <c r="I543" s="17" t="s">
        <v>76036</v>
      </c>
      <c r="J543" s="20">
        <v>8059347398402</v>
      </c>
      <c r="K543" s="17"/>
      <c r="L543" s="28">
        <v>39.950000000000003</v>
      </c>
      <c r="M543" s="17">
        <v>39.950000000000003</v>
      </c>
      <c r="N543" s="24">
        <v>45544</v>
      </c>
    </row>
    <row r="544" spans="1:14" x14ac:dyDescent="0.25">
      <c r="A544" s="17" t="s">
        <v>72677</v>
      </c>
      <c r="B544" s="17" t="s">
        <v>72678</v>
      </c>
      <c r="C544" s="17"/>
      <c r="D544" s="17" t="s">
        <v>72679</v>
      </c>
      <c r="E544" s="17" t="s">
        <v>72680</v>
      </c>
      <c r="F544" s="21"/>
      <c r="G544" s="17" t="s">
        <v>11</v>
      </c>
      <c r="H544" s="17" t="s">
        <v>12</v>
      </c>
      <c r="I544" s="17" t="s">
        <v>72681</v>
      </c>
      <c r="J544" s="20">
        <v>8059347445588</v>
      </c>
      <c r="K544" s="17"/>
      <c r="L544" s="28">
        <v>209.95</v>
      </c>
      <c r="M544" s="28">
        <v>209.95</v>
      </c>
      <c r="N544" s="45">
        <v>45495</v>
      </c>
    </row>
    <row r="545" spans="1:14" x14ac:dyDescent="0.25">
      <c r="A545" s="17" t="s">
        <v>72687</v>
      </c>
      <c r="B545" s="17" t="s">
        <v>72688</v>
      </c>
      <c r="C545" s="17"/>
      <c r="D545" s="17" t="s">
        <v>72689</v>
      </c>
      <c r="E545" s="17" t="s">
        <v>72690</v>
      </c>
      <c r="F545" s="21"/>
      <c r="G545" s="17" t="s">
        <v>11</v>
      </c>
      <c r="H545" s="17" t="s">
        <v>12</v>
      </c>
      <c r="I545" s="17" t="s">
        <v>72691</v>
      </c>
      <c r="J545" s="20">
        <v>8059347408170</v>
      </c>
      <c r="K545" s="17"/>
      <c r="L545" s="28">
        <v>209.95</v>
      </c>
      <c r="M545" s="28">
        <v>209.95</v>
      </c>
      <c r="N545" s="45">
        <v>45495</v>
      </c>
    </row>
    <row r="546" spans="1:14" x14ac:dyDescent="0.25">
      <c r="A546" s="17" t="s">
        <v>72682</v>
      </c>
      <c r="B546" s="17" t="s">
        <v>72683</v>
      </c>
      <c r="C546" s="17"/>
      <c r="D546" s="17" t="s">
        <v>72684</v>
      </c>
      <c r="E546" s="17" t="s">
        <v>72685</v>
      </c>
      <c r="F546" s="21"/>
      <c r="G546" s="17" t="s">
        <v>11</v>
      </c>
      <c r="H546" s="17" t="s">
        <v>12</v>
      </c>
      <c r="I546" s="17" t="s">
        <v>72686</v>
      </c>
      <c r="J546" s="20">
        <v>8059347408163</v>
      </c>
      <c r="K546" s="17"/>
      <c r="L546" s="28">
        <v>209.95</v>
      </c>
      <c r="M546" s="28">
        <v>209.95</v>
      </c>
      <c r="N546" s="45">
        <v>45495</v>
      </c>
    </row>
    <row r="547" spans="1:14" x14ac:dyDescent="0.25">
      <c r="A547" s="32" t="s">
        <v>34470</v>
      </c>
      <c r="B547" s="42" t="s">
        <v>63334</v>
      </c>
      <c r="C547" s="42"/>
      <c r="D547" s="42"/>
      <c r="E547" s="43" t="s">
        <v>16224</v>
      </c>
      <c r="F547" s="44" t="s">
        <v>16</v>
      </c>
      <c r="G547" s="44" t="s">
        <v>11</v>
      </c>
      <c r="H547" s="44" t="s">
        <v>12</v>
      </c>
      <c r="I547" s="42" t="s">
        <v>16225</v>
      </c>
      <c r="J547" s="42">
        <v>8033637757452</v>
      </c>
      <c r="L547" s="46">
        <v>19.95</v>
      </c>
      <c r="M547" s="54">
        <v>29.95</v>
      </c>
    </row>
    <row r="548" spans="1:14" x14ac:dyDescent="0.25">
      <c r="A548" s="32" t="s">
        <v>34469</v>
      </c>
      <c r="B548" s="42" t="s">
        <v>63335</v>
      </c>
      <c r="C548" s="42"/>
      <c r="D548" s="42"/>
      <c r="E548" s="43" t="s">
        <v>16222</v>
      </c>
      <c r="F548" s="44" t="s">
        <v>16</v>
      </c>
      <c r="G548" s="44" t="s">
        <v>11</v>
      </c>
      <c r="H548" s="44" t="s">
        <v>12</v>
      </c>
      <c r="I548" s="42" t="s">
        <v>16223</v>
      </c>
      <c r="J548" s="42">
        <v>8033637757469</v>
      </c>
      <c r="L548" s="46">
        <v>19.95</v>
      </c>
      <c r="M548" s="54">
        <v>29.95</v>
      </c>
    </row>
    <row r="549" spans="1:14" x14ac:dyDescent="0.25">
      <c r="B549" s="42" t="s">
        <v>48606</v>
      </c>
      <c r="C549" s="42"/>
      <c r="D549" s="32" t="s">
        <v>48607</v>
      </c>
      <c r="E549" s="44" t="s">
        <v>48539</v>
      </c>
      <c r="F549" s="44" t="s">
        <v>22179</v>
      </c>
      <c r="G549" s="32" t="s">
        <v>11</v>
      </c>
      <c r="H549" s="32" t="s">
        <v>12</v>
      </c>
      <c r="I549" s="55" t="s">
        <v>48540</v>
      </c>
      <c r="J549" s="55">
        <v>8059347043432</v>
      </c>
      <c r="L549" s="47">
        <v>269.95</v>
      </c>
      <c r="M549" s="47">
        <v>269.95</v>
      </c>
      <c r="N549" s="45">
        <v>44802</v>
      </c>
    </row>
    <row r="550" spans="1:14" x14ac:dyDescent="0.25">
      <c r="B550" s="42" t="s">
        <v>48604</v>
      </c>
      <c r="C550" s="42"/>
      <c r="D550" s="32" t="s">
        <v>48605</v>
      </c>
      <c r="E550" s="44" t="s">
        <v>48537</v>
      </c>
      <c r="F550" s="44" t="s">
        <v>22179</v>
      </c>
      <c r="G550" s="32" t="s">
        <v>11</v>
      </c>
      <c r="H550" s="32" t="s">
        <v>12</v>
      </c>
      <c r="I550" s="55" t="s">
        <v>48538</v>
      </c>
      <c r="J550" s="55">
        <v>8059347043418</v>
      </c>
      <c r="L550" s="47">
        <v>269.95</v>
      </c>
      <c r="M550" s="47">
        <v>269.95</v>
      </c>
      <c r="N550" s="45">
        <v>44802</v>
      </c>
    </row>
    <row r="551" spans="1:14" x14ac:dyDescent="0.25">
      <c r="B551" s="42" t="s">
        <v>48602</v>
      </c>
      <c r="C551" s="42"/>
      <c r="D551" s="32" t="s">
        <v>48603</v>
      </c>
      <c r="E551" s="44" t="s">
        <v>48535</v>
      </c>
      <c r="F551" s="44" t="s">
        <v>22179</v>
      </c>
      <c r="G551" s="32" t="s">
        <v>11</v>
      </c>
      <c r="H551" s="32" t="s">
        <v>12</v>
      </c>
      <c r="I551" s="55" t="s">
        <v>48536</v>
      </c>
      <c r="J551" s="55">
        <v>8059347043425</v>
      </c>
      <c r="L551" s="47">
        <v>269.95</v>
      </c>
      <c r="M551" s="47">
        <v>269.95</v>
      </c>
      <c r="N551" s="45">
        <v>44802</v>
      </c>
    </row>
    <row r="552" spans="1:14" x14ac:dyDescent="0.25">
      <c r="B552" s="42" t="s">
        <v>63286</v>
      </c>
      <c r="C552" s="42"/>
      <c r="D552" s="42" t="s">
        <v>22196</v>
      </c>
      <c r="E552" s="43" t="s">
        <v>22197</v>
      </c>
      <c r="F552" s="44" t="s">
        <v>22179</v>
      </c>
      <c r="G552" s="44" t="s">
        <v>11</v>
      </c>
      <c r="H552" s="44" t="s">
        <v>12</v>
      </c>
      <c r="I552" s="42" t="s">
        <v>22198</v>
      </c>
      <c r="J552" s="42">
        <v>8059175288180</v>
      </c>
      <c r="L552" s="47">
        <v>109.95</v>
      </c>
      <c r="M552" s="47">
        <v>109.95</v>
      </c>
      <c r="N552" s="45">
        <v>44037</v>
      </c>
    </row>
    <row r="553" spans="1:14" x14ac:dyDescent="0.25">
      <c r="B553" s="42" t="s">
        <v>63285</v>
      </c>
      <c r="C553" s="42"/>
      <c r="D553" s="42" t="s">
        <v>22193</v>
      </c>
      <c r="E553" s="43" t="s">
        <v>22194</v>
      </c>
      <c r="F553" s="44" t="s">
        <v>22179</v>
      </c>
      <c r="G553" s="44" t="s">
        <v>11</v>
      </c>
      <c r="H553" s="44" t="s">
        <v>12</v>
      </c>
      <c r="I553" s="42" t="s">
        <v>22195</v>
      </c>
      <c r="J553" s="42">
        <v>8059175288173</v>
      </c>
      <c r="L553" s="47">
        <v>109.95</v>
      </c>
      <c r="M553" s="47">
        <v>109.95</v>
      </c>
      <c r="N553" s="45">
        <v>44037</v>
      </c>
    </row>
    <row r="554" spans="1:14" x14ac:dyDescent="0.25">
      <c r="A554" s="17" t="s">
        <v>72672</v>
      </c>
      <c r="B554" s="17" t="s">
        <v>72673</v>
      </c>
      <c r="C554" s="17"/>
      <c r="D554" s="17" t="s">
        <v>72674</v>
      </c>
      <c r="E554" s="17" t="s">
        <v>72675</v>
      </c>
      <c r="F554" s="21"/>
      <c r="G554" s="17" t="s">
        <v>11</v>
      </c>
      <c r="H554" s="17" t="s">
        <v>12</v>
      </c>
      <c r="I554" s="17" t="s">
        <v>72676</v>
      </c>
      <c r="J554" s="20">
        <v>8059347428222</v>
      </c>
      <c r="K554" s="17"/>
      <c r="L554" s="28">
        <v>29.95</v>
      </c>
      <c r="M554" s="28">
        <v>29.95</v>
      </c>
      <c r="N554" s="45">
        <v>45495</v>
      </c>
    </row>
    <row r="555" spans="1:14" x14ac:dyDescent="0.25">
      <c r="B555" s="42" t="s">
        <v>48600</v>
      </c>
      <c r="C555" s="42"/>
      <c r="D555" s="32" t="s">
        <v>48601</v>
      </c>
      <c r="E555" s="44" t="s">
        <v>48533</v>
      </c>
      <c r="F555" s="44" t="s">
        <v>22179</v>
      </c>
      <c r="G555" s="32" t="s">
        <v>11</v>
      </c>
      <c r="H555" s="32" t="s">
        <v>12</v>
      </c>
      <c r="I555" s="55" t="s">
        <v>48534</v>
      </c>
      <c r="J555" s="55">
        <v>8059347090290</v>
      </c>
      <c r="L555" s="47">
        <v>164.95</v>
      </c>
      <c r="M555" s="47">
        <v>164.95</v>
      </c>
      <c r="N555" s="45">
        <v>44802</v>
      </c>
    </row>
    <row r="556" spans="1:14" x14ac:dyDescent="0.25">
      <c r="B556" s="42" t="s">
        <v>48598</v>
      </c>
      <c r="C556" s="42"/>
      <c r="D556" s="32" t="s">
        <v>48599</v>
      </c>
      <c r="E556" s="44" t="s">
        <v>48531</v>
      </c>
      <c r="F556" s="44" t="s">
        <v>22179</v>
      </c>
      <c r="G556" s="32" t="s">
        <v>11</v>
      </c>
      <c r="H556" s="32" t="s">
        <v>12</v>
      </c>
      <c r="I556" s="55" t="s">
        <v>48532</v>
      </c>
      <c r="J556" s="55">
        <v>8059347061993</v>
      </c>
      <c r="L556" s="47">
        <v>164.95</v>
      </c>
      <c r="M556" s="47">
        <v>164.95</v>
      </c>
      <c r="N556" s="45">
        <v>44802</v>
      </c>
    </row>
    <row r="557" spans="1:14" x14ac:dyDescent="0.25">
      <c r="B557" s="42" t="s">
        <v>48596</v>
      </c>
      <c r="C557" s="42"/>
      <c r="D557" s="32" t="s">
        <v>48597</v>
      </c>
      <c r="E557" s="44" t="s">
        <v>48529</v>
      </c>
      <c r="F557" s="44" t="s">
        <v>22179</v>
      </c>
      <c r="G557" s="32" t="s">
        <v>11</v>
      </c>
      <c r="H557" s="32" t="s">
        <v>12</v>
      </c>
      <c r="I557" s="55" t="s">
        <v>48530</v>
      </c>
      <c r="J557" s="55">
        <v>8059347040547</v>
      </c>
      <c r="L557" s="47">
        <v>164.95</v>
      </c>
      <c r="M557" s="47">
        <v>164.95</v>
      </c>
      <c r="N557" s="45">
        <v>44802</v>
      </c>
    </row>
    <row r="558" spans="1:14" x14ac:dyDescent="0.25">
      <c r="B558" s="42" t="s">
        <v>48594</v>
      </c>
      <c r="C558" s="42"/>
      <c r="D558" s="32" t="s">
        <v>48595</v>
      </c>
      <c r="E558" s="44" t="s">
        <v>48527</v>
      </c>
      <c r="F558" s="44" t="s">
        <v>22179</v>
      </c>
      <c r="G558" s="32" t="s">
        <v>11</v>
      </c>
      <c r="H558" s="32" t="s">
        <v>12</v>
      </c>
      <c r="I558" s="55" t="s">
        <v>48528</v>
      </c>
      <c r="J558" s="55">
        <v>8059347040530</v>
      </c>
      <c r="L558" s="47">
        <v>164.95</v>
      </c>
      <c r="M558" s="47">
        <v>164.95</v>
      </c>
      <c r="N558" s="45">
        <v>44802</v>
      </c>
    </row>
    <row r="559" spans="1:14" x14ac:dyDescent="0.25">
      <c r="A559" s="32" t="s">
        <v>34462</v>
      </c>
      <c r="B559" s="42" t="s">
        <v>63241</v>
      </c>
      <c r="C559" s="42"/>
      <c r="D559" s="42"/>
      <c r="E559" s="43" t="s">
        <v>12440</v>
      </c>
      <c r="F559" s="44" t="s">
        <v>16</v>
      </c>
      <c r="G559" s="44" t="s">
        <v>11</v>
      </c>
      <c r="H559" s="44" t="s">
        <v>12</v>
      </c>
      <c r="I559" s="42" t="s">
        <v>12441</v>
      </c>
      <c r="J559" s="42">
        <v>8021506574675</v>
      </c>
      <c r="L559" s="46">
        <v>134.94999999999999</v>
      </c>
      <c r="M559" s="54">
        <v>134.94999999999999</v>
      </c>
    </row>
    <row r="560" spans="1:14" x14ac:dyDescent="0.25">
      <c r="A560" s="32" t="s">
        <v>34461</v>
      </c>
      <c r="B560" s="42" t="s">
        <v>63240</v>
      </c>
      <c r="C560" s="42"/>
      <c r="D560" s="42"/>
      <c r="E560" s="43" t="s">
        <v>12438</v>
      </c>
      <c r="F560" s="44" t="s">
        <v>16</v>
      </c>
      <c r="G560" s="44" t="s">
        <v>11</v>
      </c>
      <c r="H560" s="44" t="s">
        <v>12</v>
      </c>
      <c r="I560" s="42" t="s">
        <v>12439</v>
      </c>
      <c r="J560" s="42">
        <v>8021506574668</v>
      </c>
      <c r="L560" s="46">
        <v>134.94999999999999</v>
      </c>
      <c r="M560" s="54">
        <v>134.94999999999999</v>
      </c>
    </row>
    <row r="561" spans="1:14" x14ac:dyDescent="0.25">
      <c r="A561" s="32" t="s">
        <v>40449</v>
      </c>
      <c r="B561" s="42" t="s">
        <v>40450</v>
      </c>
      <c r="C561" s="42"/>
      <c r="D561" s="42" t="s">
        <v>40451</v>
      </c>
      <c r="E561" s="43" t="s">
        <v>40452</v>
      </c>
      <c r="F561" s="44" t="s">
        <v>22179</v>
      </c>
      <c r="G561" s="32" t="s">
        <v>11</v>
      </c>
      <c r="H561" s="43" t="s">
        <v>12</v>
      </c>
      <c r="I561" s="42" t="s">
        <v>40453</v>
      </c>
      <c r="J561" s="42">
        <v>8059175405600</v>
      </c>
      <c r="L561" s="47">
        <v>199.95</v>
      </c>
      <c r="M561" s="47">
        <v>199.95</v>
      </c>
      <c r="N561" s="45">
        <v>44396</v>
      </c>
    </row>
    <row r="562" spans="1:14" x14ac:dyDescent="0.25">
      <c r="A562" s="32" t="s">
        <v>40444</v>
      </c>
      <c r="B562" s="42" t="s">
        <v>40445</v>
      </c>
      <c r="C562" s="42"/>
      <c r="D562" s="42" t="s">
        <v>40446</v>
      </c>
      <c r="E562" s="43" t="s">
        <v>40447</v>
      </c>
      <c r="F562" s="44" t="s">
        <v>22179</v>
      </c>
      <c r="G562" s="32" t="s">
        <v>11</v>
      </c>
      <c r="H562" s="43" t="s">
        <v>12</v>
      </c>
      <c r="I562" s="42" t="s">
        <v>40448</v>
      </c>
      <c r="J562" s="42">
        <v>8059175404665</v>
      </c>
      <c r="L562" s="47">
        <v>199.95</v>
      </c>
      <c r="M562" s="47">
        <v>199.95</v>
      </c>
      <c r="N562" s="45">
        <v>44396</v>
      </c>
    </row>
    <row r="563" spans="1:14" x14ac:dyDescent="0.25">
      <c r="A563" s="32" t="s">
        <v>40439</v>
      </c>
      <c r="B563" s="42" t="s">
        <v>40440</v>
      </c>
      <c r="C563" s="42"/>
      <c r="D563" s="42" t="s">
        <v>40441</v>
      </c>
      <c r="E563" s="43" t="s">
        <v>40442</v>
      </c>
      <c r="F563" s="44" t="s">
        <v>22179</v>
      </c>
      <c r="G563" s="32" t="s">
        <v>11</v>
      </c>
      <c r="H563" s="43" t="s">
        <v>12</v>
      </c>
      <c r="I563" s="42" t="s">
        <v>40443</v>
      </c>
      <c r="J563" s="42">
        <v>8059175405617</v>
      </c>
      <c r="L563" s="47">
        <v>199.95</v>
      </c>
      <c r="M563" s="47">
        <v>199.95</v>
      </c>
      <c r="N563" s="45">
        <v>44396</v>
      </c>
    </row>
    <row r="564" spans="1:14" x14ac:dyDescent="0.25">
      <c r="B564" s="42" t="s">
        <v>48592</v>
      </c>
      <c r="C564" s="42"/>
      <c r="D564" s="32" t="s">
        <v>48593</v>
      </c>
      <c r="E564" s="44" t="s">
        <v>48525</v>
      </c>
      <c r="F564" s="44" t="s">
        <v>22179</v>
      </c>
      <c r="G564" s="32" t="s">
        <v>11</v>
      </c>
      <c r="H564" s="32" t="s">
        <v>12</v>
      </c>
      <c r="I564" s="55" t="s">
        <v>48526</v>
      </c>
      <c r="J564" s="55">
        <v>8059347043593</v>
      </c>
      <c r="L564" s="47">
        <v>154.94999999999999</v>
      </c>
      <c r="M564" s="47">
        <v>154.94999999999999</v>
      </c>
      <c r="N564" s="45">
        <v>44802</v>
      </c>
    </row>
    <row r="565" spans="1:14" x14ac:dyDescent="0.25">
      <c r="B565" s="42" t="s">
        <v>48590</v>
      </c>
      <c r="C565" s="42"/>
      <c r="D565" s="32" t="s">
        <v>48591</v>
      </c>
      <c r="E565" s="44" t="s">
        <v>48523</v>
      </c>
      <c r="F565" s="44" t="s">
        <v>22179</v>
      </c>
      <c r="G565" s="32" t="s">
        <v>11</v>
      </c>
      <c r="H565" s="32" t="s">
        <v>12</v>
      </c>
      <c r="I565" s="55" t="s">
        <v>48524</v>
      </c>
      <c r="J565" s="55">
        <v>8059347043609</v>
      </c>
      <c r="L565" s="47">
        <v>154.94999999999999</v>
      </c>
      <c r="M565" s="47">
        <v>154.94999999999999</v>
      </c>
      <c r="N565" s="45">
        <v>44802</v>
      </c>
    </row>
    <row r="566" spans="1:14" x14ac:dyDescent="0.25">
      <c r="A566" s="32" t="s">
        <v>56958</v>
      </c>
      <c r="B566" s="42" t="s">
        <v>54863</v>
      </c>
      <c r="C566" s="42"/>
      <c r="D566" s="32" t="s">
        <v>55241</v>
      </c>
      <c r="E566" s="32" t="s">
        <v>62872</v>
      </c>
      <c r="G566" s="44" t="s">
        <v>11</v>
      </c>
      <c r="H566" s="44" t="s">
        <v>12</v>
      </c>
      <c r="I566" s="32" t="s">
        <v>55666</v>
      </c>
      <c r="J566" s="55">
        <v>8059347201641</v>
      </c>
      <c r="L566" s="47">
        <v>239.95</v>
      </c>
      <c r="M566" s="47">
        <v>239.95</v>
      </c>
      <c r="N566" s="45">
        <v>45131</v>
      </c>
    </row>
    <row r="567" spans="1:14" x14ac:dyDescent="0.25">
      <c r="A567" s="32" t="s">
        <v>56959</v>
      </c>
      <c r="B567" s="42" t="s">
        <v>54862</v>
      </c>
      <c r="C567" s="42"/>
      <c r="D567" s="32" t="s">
        <v>55240</v>
      </c>
      <c r="E567" s="32" t="s">
        <v>62871</v>
      </c>
      <c r="G567" s="44" t="s">
        <v>11</v>
      </c>
      <c r="H567" s="44" t="s">
        <v>12</v>
      </c>
      <c r="I567" s="32" t="s">
        <v>55665</v>
      </c>
      <c r="J567" s="55">
        <v>8059347200743</v>
      </c>
      <c r="L567" s="47">
        <v>239.95</v>
      </c>
      <c r="M567" s="47">
        <v>239.95</v>
      </c>
      <c r="N567" s="45">
        <v>45131</v>
      </c>
    </row>
    <row r="568" spans="1:14" x14ac:dyDescent="0.25">
      <c r="A568" s="32" t="s">
        <v>34657</v>
      </c>
      <c r="B568" s="42" t="s">
        <v>63350</v>
      </c>
      <c r="C568" s="42"/>
      <c r="D568" s="42" t="s">
        <v>15306</v>
      </c>
      <c r="E568" s="43" t="s">
        <v>62870</v>
      </c>
      <c r="F568" s="44" t="s">
        <v>56</v>
      </c>
      <c r="G568" s="32" t="s">
        <v>17</v>
      </c>
      <c r="H568" s="32" t="s">
        <v>18</v>
      </c>
      <c r="I568" s="42" t="s">
        <v>40318</v>
      </c>
      <c r="J568" s="42">
        <v>8033637211299</v>
      </c>
      <c r="K568" s="45">
        <v>45527</v>
      </c>
      <c r="L568" s="46">
        <v>0</v>
      </c>
      <c r="M568" s="46">
        <v>109.95</v>
      </c>
      <c r="N568" s="45">
        <v>43339</v>
      </c>
    </row>
    <row r="569" spans="1:14" x14ac:dyDescent="0.25">
      <c r="A569" s="32" t="s">
        <v>34656</v>
      </c>
      <c r="B569" s="42" t="s">
        <v>63351</v>
      </c>
      <c r="C569" s="42"/>
      <c r="D569" s="42" t="s">
        <v>15304</v>
      </c>
      <c r="E569" s="43" t="s">
        <v>15305</v>
      </c>
      <c r="F569" s="44" t="s">
        <v>56</v>
      </c>
      <c r="G569" s="32" t="s">
        <v>17</v>
      </c>
      <c r="H569" s="32" t="s">
        <v>18</v>
      </c>
      <c r="I569" s="42" t="s">
        <v>40317</v>
      </c>
      <c r="J569" s="42">
        <v>8033637211312</v>
      </c>
      <c r="K569" s="45">
        <v>45527</v>
      </c>
      <c r="L569" s="46">
        <v>0</v>
      </c>
      <c r="M569" s="46">
        <v>109.95</v>
      </c>
      <c r="N569" s="45">
        <v>43339</v>
      </c>
    </row>
    <row r="570" spans="1:14" x14ac:dyDescent="0.25">
      <c r="B570" s="42" t="s">
        <v>48588</v>
      </c>
      <c r="C570" s="42"/>
      <c r="D570" s="32" t="s">
        <v>48589</v>
      </c>
      <c r="E570" s="43" t="s">
        <v>62869</v>
      </c>
      <c r="F570" s="44" t="s">
        <v>56</v>
      </c>
      <c r="G570" s="32" t="s">
        <v>17</v>
      </c>
      <c r="H570" s="32" t="s">
        <v>18</v>
      </c>
      <c r="I570" s="55" t="s">
        <v>48522</v>
      </c>
      <c r="J570" s="55">
        <v>8059347040325</v>
      </c>
      <c r="K570" s="45">
        <v>45527</v>
      </c>
      <c r="L570" s="46">
        <v>0</v>
      </c>
      <c r="M570" s="46">
        <v>109.95</v>
      </c>
      <c r="N570" s="45">
        <v>44802</v>
      </c>
    </row>
    <row r="571" spans="1:14" x14ac:dyDescent="0.25">
      <c r="B571" s="42" t="s">
        <v>48586</v>
      </c>
      <c r="C571" s="42"/>
      <c r="D571" s="32" t="s">
        <v>48587</v>
      </c>
      <c r="E571" s="43" t="s">
        <v>50420</v>
      </c>
      <c r="F571" s="44" t="s">
        <v>56</v>
      </c>
      <c r="G571" s="32" t="s">
        <v>17</v>
      </c>
      <c r="H571" s="32" t="s">
        <v>18</v>
      </c>
      <c r="I571" s="55" t="s">
        <v>48521</v>
      </c>
      <c r="J571" s="55">
        <v>8059347043968</v>
      </c>
      <c r="K571" s="45">
        <v>45527</v>
      </c>
      <c r="L571" s="46">
        <v>0</v>
      </c>
      <c r="M571" s="46">
        <v>109.95</v>
      </c>
      <c r="N571" s="45">
        <v>44802</v>
      </c>
    </row>
    <row r="572" spans="1:14" x14ac:dyDescent="0.25">
      <c r="A572" s="32" t="s">
        <v>34655</v>
      </c>
      <c r="B572" s="42" t="s">
        <v>63348</v>
      </c>
      <c r="C572" s="42"/>
      <c r="D572" s="42" t="s">
        <v>243</v>
      </c>
      <c r="E572" s="43" t="s">
        <v>62868</v>
      </c>
      <c r="F572" s="44" t="s">
        <v>56</v>
      </c>
      <c r="G572" s="44" t="s">
        <v>11</v>
      </c>
      <c r="H572" s="44" t="s">
        <v>12</v>
      </c>
      <c r="I572" s="42" t="s">
        <v>52518</v>
      </c>
      <c r="J572" s="42">
        <v>8033637211275</v>
      </c>
      <c r="L572" s="46">
        <v>36.950000000000003</v>
      </c>
      <c r="M572" s="46">
        <v>36.950000000000003</v>
      </c>
      <c r="N572" s="45">
        <v>43339</v>
      </c>
    </row>
    <row r="573" spans="1:14" x14ac:dyDescent="0.25">
      <c r="A573" s="32" t="s">
        <v>34654</v>
      </c>
      <c r="B573" s="42" t="s">
        <v>63349</v>
      </c>
      <c r="C573" s="42"/>
      <c r="D573" s="42" t="s">
        <v>241</v>
      </c>
      <c r="E573" s="43" t="s">
        <v>242</v>
      </c>
      <c r="F573" s="44" t="s">
        <v>56</v>
      </c>
      <c r="G573" s="44" t="s">
        <v>11</v>
      </c>
      <c r="H573" s="44" t="s">
        <v>12</v>
      </c>
      <c r="I573" s="42" t="s">
        <v>52517</v>
      </c>
      <c r="J573" s="42">
        <v>8033637211282</v>
      </c>
      <c r="L573" s="46">
        <v>36.950000000000003</v>
      </c>
      <c r="M573" s="46">
        <v>36.950000000000003</v>
      </c>
      <c r="N573" s="45">
        <v>43339</v>
      </c>
    </row>
    <row r="574" spans="1:14" x14ac:dyDescent="0.25">
      <c r="A574" s="32" t="s">
        <v>34653</v>
      </c>
      <c r="B574" s="42" t="s">
        <v>63383</v>
      </c>
      <c r="C574" s="42"/>
      <c r="D574" s="42" t="s">
        <v>238</v>
      </c>
      <c r="E574" s="43" t="s">
        <v>239</v>
      </c>
      <c r="F574" s="44" t="s">
        <v>56</v>
      </c>
      <c r="G574" s="44" t="s">
        <v>11</v>
      </c>
      <c r="H574" s="44" t="s">
        <v>12</v>
      </c>
      <c r="I574" s="42" t="s">
        <v>240</v>
      </c>
      <c r="J574" s="42">
        <v>8033637211251</v>
      </c>
      <c r="L574" s="47">
        <v>36.950000000000003</v>
      </c>
      <c r="M574" s="47">
        <v>36.950000000000003</v>
      </c>
      <c r="N574" s="45">
        <v>43339</v>
      </c>
    </row>
    <row r="575" spans="1:14" x14ac:dyDescent="0.25">
      <c r="A575" s="32" t="s">
        <v>34652</v>
      </c>
      <c r="B575" s="42" t="s">
        <v>63384</v>
      </c>
      <c r="C575" s="42"/>
      <c r="D575" s="42" t="s">
        <v>235</v>
      </c>
      <c r="E575" s="43" t="s">
        <v>236</v>
      </c>
      <c r="F575" s="44" t="s">
        <v>56</v>
      </c>
      <c r="G575" s="44" t="s">
        <v>11</v>
      </c>
      <c r="H575" s="44" t="s">
        <v>12</v>
      </c>
      <c r="I575" s="42" t="s">
        <v>237</v>
      </c>
      <c r="J575" s="42">
        <v>8033637211268</v>
      </c>
      <c r="L575" s="47">
        <v>36.950000000000003</v>
      </c>
      <c r="M575" s="47">
        <v>36.950000000000003</v>
      </c>
      <c r="N575" s="45">
        <v>43339</v>
      </c>
    </row>
    <row r="576" spans="1:14" x14ac:dyDescent="0.25">
      <c r="A576" s="32" t="s">
        <v>34651</v>
      </c>
      <c r="B576" s="42" t="s">
        <v>51340</v>
      </c>
      <c r="C576" s="42"/>
      <c r="D576" s="42" t="s">
        <v>17188</v>
      </c>
      <c r="E576" s="43" t="s">
        <v>62867</v>
      </c>
      <c r="F576" s="44" t="s">
        <v>56</v>
      </c>
      <c r="G576" s="44" t="s">
        <v>17</v>
      </c>
      <c r="H576" s="44" t="s">
        <v>18</v>
      </c>
      <c r="I576" s="42" t="s">
        <v>17189</v>
      </c>
      <c r="J576" s="42">
        <v>8059175100536</v>
      </c>
      <c r="K576" s="45">
        <v>45536</v>
      </c>
      <c r="L576" s="47">
        <v>0</v>
      </c>
      <c r="M576" s="47">
        <v>174.95</v>
      </c>
      <c r="N576" s="45">
        <v>43654</v>
      </c>
    </row>
    <row r="577" spans="1:14" x14ac:dyDescent="0.25">
      <c r="A577" s="32" t="s">
        <v>34650</v>
      </c>
      <c r="B577" s="42" t="s">
        <v>51341</v>
      </c>
      <c r="C577" s="42"/>
      <c r="D577" s="42" t="s">
        <v>17190</v>
      </c>
      <c r="E577" s="43" t="s">
        <v>17191</v>
      </c>
      <c r="F577" s="44" t="s">
        <v>56</v>
      </c>
      <c r="G577" s="44" t="s">
        <v>17</v>
      </c>
      <c r="H577" s="44" t="s">
        <v>18</v>
      </c>
      <c r="I577" s="42" t="s">
        <v>17192</v>
      </c>
      <c r="J577" s="42">
        <v>8059175100543</v>
      </c>
      <c r="K577" s="45">
        <v>45536</v>
      </c>
      <c r="L577" s="47">
        <v>0</v>
      </c>
      <c r="M577" s="47">
        <v>174.95</v>
      </c>
      <c r="N577" s="45">
        <v>43654</v>
      </c>
    </row>
    <row r="578" spans="1:14" x14ac:dyDescent="0.25">
      <c r="A578" s="32" t="s">
        <v>34649</v>
      </c>
      <c r="B578" s="42" t="s">
        <v>63328</v>
      </c>
      <c r="C578" s="42"/>
      <c r="D578" s="42" t="s">
        <v>16659</v>
      </c>
      <c r="E578" s="43" t="s">
        <v>16660</v>
      </c>
      <c r="F578" s="44" t="s">
        <v>56</v>
      </c>
      <c r="G578" s="44" t="s">
        <v>11</v>
      </c>
      <c r="H578" s="44" t="s">
        <v>12</v>
      </c>
      <c r="I578" s="42" t="s">
        <v>16661</v>
      </c>
      <c r="J578" s="42">
        <v>8033637211237</v>
      </c>
      <c r="L578" s="47">
        <v>41.95</v>
      </c>
      <c r="M578" s="47">
        <v>41.95</v>
      </c>
      <c r="N578" s="45">
        <v>43339</v>
      </c>
    </row>
    <row r="579" spans="1:14" x14ac:dyDescent="0.25">
      <c r="A579" s="32" t="s">
        <v>34648</v>
      </c>
      <c r="B579" s="42" t="s">
        <v>63330</v>
      </c>
      <c r="C579" s="42"/>
      <c r="D579" s="42" t="s">
        <v>16656</v>
      </c>
      <c r="E579" s="43" t="s">
        <v>16657</v>
      </c>
      <c r="F579" s="44" t="s">
        <v>56</v>
      </c>
      <c r="G579" s="44" t="s">
        <v>11</v>
      </c>
      <c r="H579" s="44" t="s">
        <v>12</v>
      </c>
      <c r="I579" s="42" t="s">
        <v>16658</v>
      </c>
      <c r="J579" s="42">
        <v>8033637700991</v>
      </c>
      <c r="L579" s="47">
        <v>41.95</v>
      </c>
      <c r="M579" s="47">
        <v>41.95</v>
      </c>
      <c r="N579" s="45">
        <v>43339</v>
      </c>
    </row>
    <row r="580" spans="1:14" x14ac:dyDescent="0.25">
      <c r="A580" s="32" t="s">
        <v>34647</v>
      </c>
      <c r="B580" s="42" t="s">
        <v>63308</v>
      </c>
      <c r="C580" s="42"/>
      <c r="D580" s="42"/>
      <c r="E580" s="43" t="s">
        <v>62866</v>
      </c>
      <c r="F580" s="44" t="s">
        <v>56</v>
      </c>
      <c r="G580" s="44" t="s">
        <v>11</v>
      </c>
      <c r="H580" s="44" t="s">
        <v>12</v>
      </c>
      <c r="I580" s="42" t="s">
        <v>12012</v>
      </c>
      <c r="J580" s="42">
        <v>8021506942054</v>
      </c>
      <c r="L580" s="47">
        <v>124.95</v>
      </c>
      <c r="M580" s="47">
        <v>124.95</v>
      </c>
      <c r="N580" s="45">
        <v>42975</v>
      </c>
    </row>
    <row r="581" spans="1:14" x14ac:dyDescent="0.25">
      <c r="A581" s="32" t="s">
        <v>56957</v>
      </c>
      <c r="B581" s="42" t="s">
        <v>54864</v>
      </c>
      <c r="C581" s="42"/>
      <c r="E581" s="32" t="s">
        <v>56087</v>
      </c>
      <c r="G581" s="44" t="s">
        <v>11</v>
      </c>
      <c r="H581" s="44" t="s">
        <v>12</v>
      </c>
      <c r="I581" s="32" t="s">
        <v>55667</v>
      </c>
      <c r="J581" s="55">
        <v>8059347255415</v>
      </c>
      <c r="L581" s="47">
        <v>14.95</v>
      </c>
      <c r="M581" s="47">
        <v>14.95</v>
      </c>
      <c r="N581" s="45">
        <v>45131</v>
      </c>
    </row>
    <row r="582" spans="1:14" x14ac:dyDescent="0.25">
      <c r="A582" s="32" t="s">
        <v>56956</v>
      </c>
      <c r="B582" s="42" t="s">
        <v>54865</v>
      </c>
      <c r="C582" s="42"/>
      <c r="E582" s="32" t="s">
        <v>56088</v>
      </c>
      <c r="G582" s="44" t="s">
        <v>11</v>
      </c>
      <c r="H582" s="44" t="s">
        <v>12</v>
      </c>
      <c r="I582" s="32" t="s">
        <v>55668</v>
      </c>
      <c r="J582" s="55">
        <v>8059347255408</v>
      </c>
      <c r="L582" s="47">
        <v>14.95</v>
      </c>
      <c r="M582" s="47">
        <v>14.95</v>
      </c>
      <c r="N582" s="45">
        <v>45131</v>
      </c>
    </row>
    <row r="583" spans="1:14" x14ac:dyDescent="0.25">
      <c r="A583" s="32" t="s">
        <v>56955</v>
      </c>
      <c r="B583" s="42" t="s">
        <v>54866</v>
      </c>
      <c r="C583" s="42"/>
      <c r="E583" s="32" t="s">
        <v>56089</v>
      </c>
      <c r="G583" s="44" t="s">
        <v>11</v>
      </c>
      <c r="H583" s="44" t="s">
        <v>12</v>
      </c>
      <c r="I583" s="32" t="s">
        <v>55669</v>
      </c>
      <c r="J583" s="55">
        <v>8059347255392</v>
      </c>
      <c r="L583" s="47">
        <v>19.95</v>
      </c>
      <c r="M583" s="47">
        <v>19.95</v>
      </c>
      <c r="N583" s="45">
        <v>45131</v>
      </c>
    </row>
    <row r="584" spans="1:14" x14ac:dyDescent="0.25">
      <c r="B584" s="42" t="s">
        <v>48584</v>
      </c>
      <c r="C584" s="42"/>
      <c r="D584" s="32" t="s">
        <v>48585</v>
      </c>
      <c r="E584" s="44" t="s">
        <v>76367</v>
      </c>
      <c r="F584" s="44" t="s">
        <v>22179</v>
      </c>
      <c r="G584" s="32" t="s">
        <v>11</v>
      </c>
      <c r="H584" s="32" t="s">
        <v>12</v>
      </c>
      <c r="I584" s="55" t="s">
        <v>48520</v>
      </c>
      <c r="J584" s="55">
        <v>8059347021386</v>
      </c>
      <c r="L584" s="47">
        <v>344.95</v>
      </c>
      <c r="M584" s="47">
        <v>344.95</v>
      </c>
      <c r="N584" s="45">
        <v>44802</v>
      </c>
    </row>
    <row r="585" spans="1:14" x14ac:dyDescent="0.25">
      <c r="A585" s="32" t="s">
        <v>34646</v>
      </c>
      <c r="B585" s="42" t="s">
        <v>51339</v>
      </c>
      <c r="C585" s="42"/>
      <c r="D585" s="42" t="s">
        <v>17193</v>
      </c>
      <c r="E585" s="43" t="s">
        <v>62865</v>
      </c>
      <c r="F585" s="44" t="s">
        <v>56</v>
      </c>
      <c r="G585" s="44" t="s">
        <v>11</v>
      </c>
      <c r="H585" s="44" t="s">
        <v>12</v>
      </c>
      <c r="I585" s="42" t="s">
        <v>17194</v>
      </c>
      <c r="J585" s="42">
        <v>8059175100529</v>
      </c>
      <c r="L585" s="46">
        <v>344.95</v>
      </c>
      <c r="M585" s="54">
        <v>344.95</v>
      </c>
      <c r="N585" s="45">
        <v>43654</v>
      </c>
    </row>
    <row r="586" spans="1:14" x14ac:dyDescent="0.25">
      <c r="A586" s="32" t="s">
        <v>34438</v>
      </c>
      <c r="B586" s="42" t="s">
        <v>63411</v>
      </c>
      <c r="C586" s="42"/>
      <c r="D586" s="42" t="s">
        <v>11145</v>
      </c>
      <c r="E586" s="43" t="s">
        <v>62864</v>
      </c>
      <c r="F586" s="44" t="s">
        <v>16</v>
      </c>
      <c r="G586" s="44" t="s">
        <v>11</v>
      </c>
      <c r="H586" s="44" t="s">
        <v>12</v>
      </c>
      <c r="I586" s="42" t="s">
        <v>45564</v>
      </c>
      <c r="J586" s="42">
        <v>8021506925934</v>
      </c>
      <c r="L586" s="47">
        <v>149.94999999999999</v>
      </c>
      <c r="M586" s="47">
        <v>149.94999999999999</v>
      </c>
      <c r="N586" s="45">
        <v>42947</v>
      </c>
    </row>
    <row r="587" spans="1:14" x14ac:dyDescent="0.25">
      <c r="B587" s="42" t="s">
        <v>48582</v>
      </c>
      <c r="C587" s="42"/>
      <c r="D587" s="32" t="s">
        <v>48583</v>
      </c>
      <c r="E587" s="44" t="s">
        <v>48518</v>
      </c>
      <c r="F587" s="44" t="s">
        <v>22179</v>
      </c>
      <c r="G587" s="32" t="s">
        <v>11</v>
      </c>
      <c r="H587" s="32" t="s">
        <v>12</v>
      </c>
      <c r="I587" s="55" t="s">
        <v>48519</v>
      </c>
      <c r="J587" s="55">
        <v>8059347040295</v>
      </c>
      <c r="L587" s="46">
        <v>149.94999999999999</v>
      </c>
      <c r="M587" s="46">
        <v>149.94999999999999</v>
      </c>
      <c r="N587" s="45">
        <v>44802</v>
      </c>
    </row>
    <row r="588" spans="1:14" x14ac:dyDescent="0.25">
      <c r="A588" s="32" t="s">
        <v>34437</v>
      </c>
      <c r="B588" s="42" t="s">
        <v>63418</v>
      </c>
      <c r="C588" s="42"/>
      <c r="D588" s="42" t="s">
        <v>16577</v>
      </c>
      <c r="E588" s="43" t="s">
        <v>16578</v>
      </c>
      <c r="F588" s="44" t="s">
        <v>16</v>
      </c>
      <c r="G588" s="44" t="s">
        <v>11</v>
      </c>
      <c r="H588" s="44" t="s">
        <v>12</v>
      </c>
      <c r="I588" s="42" t="s">
        <v>16579</v>
      </c>
      <c r="J588" s="42">
        <v>8033637936147</v>
      </c>
      <c r="L588" s="46">
        <v>149.94999999999999</v>
      </c>
      <c r="M588" s="46">
        <v>149.94999999999999</v>
      </c>
      <c r="N588" s="45">
        <v>43507</v>
      </c>
    </row>
    <row r="589" spans="1:14" x14ac:dyDescent="0.25">
      <c r="A589" s="32" t="s">
        <v>71654</v>
      </c>
      <c r="B589" s="17" t="s">
        <v>69270</v>
      </c>
      <c r="C589" s="42" t="s">
        <v>70497</v>
      </c>
      <c r="D589" s="17"/>
      <c r="E589" s="70" t="s">
        <v>69271</v>
      </c>
      <c r="F589" s="80" t="s">
        <v>16</v>
      </c>
      <c r="G589" s="44" t="s">
        <v>11</v>
      </c>
      <c r="H589" s="44" t="s">
        <v>12</v>
      </c>
      <c r="I589" s="70" t="s">
        <v>69272</v>
      </c>
      <c r="J589" s="20">
        <v>8059347339696</v>
      </c>
      <c r="K589" s="17"/>
      <c r="L589" s="28">
        <v>79.95</v>
      </c>
      <c r="M589" s="28">
        <v>79.95</v>
      </c>
      <c r="N589" s="24">
        <v>45335</v>
      </c>
    </row>
    <row r="590" spans="1:14" x14ac:dyDescent="0.25">
      <c r="A590" s="32" t="s">
        <v>71653</v>
      </c>
      <c r="B590" s="17" t="s">
        <v>69267</v>
      </c>
      <c r="C590" s="42" t="s">
        <v>70496</v>
      </c>
      <c r="D590" s="17"/>
      <c r="E590" s="70" t="s">
        <v>69268</v>
      </c>
      <c r="F590" s="80" t="s">
        <v>16</v>
      </c>
      <c r="G590" s="44" t="s">
        <v>11</v>
      </c>
      <c r="H590" s="44" t="s">
        <v>12</v>
      </c>
      <c r="I590" s="70" t="s">
        <v>69269</v>
      </c>
      <c r="J590" s="20">
        <v>8059347330617</v>
      </c>
      <c r="K590" s="17"/>
      <c r="L590" s="28">
        <v>79.95</v>
      </c>
      <c r="M590" s="28">
        <v>79.95</v>
      </c>
      <c r="N590" s="24">
        <v>45335</v>
      </c>
    </row>
    <row r="591" spans="1:14" x14ac:dyDescent="0.25">
      <c r="A591" s="32" t="s">
        <v>71652</v>
      </c>
      <c r="B591" s="17" t="s">
        <v>69264</v>
      </c>
      <c r="C591" s="42" t="s">
        <v>70495</v>
      </c>
      <c r="D591" s="17"/>
      <c r="E591" s="70" t="s">
        <v>69265</v>
      </c>
      <c r="F591" s="80" t="s">
        <v>16</v>
      </c>
      <c r="G591" s="44" t="s">
        <v>11</v>
      </c>
      <c r="H591" s="44" t="s">
        <v>12</v>
      </c>
      <c r="I591" s="70" t="s">
        <v>69266</v>
      </c>
      <c r="J591" s="20">
        <v>8059347339702</v>
      </c>
      <c r="K591" s="17"/>
      <c r="L591" s="28">
        <v>79.95</v>
      </c>
      <c r="M591" s="28">
        <v>79.95</v>
      </c>
      <c r="N591" s="24">
        <v>45335</v>
      </c>
    </row>
    <row r="592" spans="1:14" x14ac:dyDescent="0.25">
      <c r="A592" s="32" t="s">
        <v>71651</v>
      </c>
      <c r="B592" s="17" t="s">
        <v>69261</v>
      </c>
      <c r="C592" s="42" t="s">
        <v>70494</v>
      </c>
      <c r="D592" s="17"/>
      <c r="E592" s="70" t="s">
        <v>69262</v>
      </c>
      <c r="F592" s="80" t="s">
        <v>16</v>
      </c>
      <c r="G592" s="44" t="s">
        <v>11</v>
      </c>
      <c r="H592" s="44" t="s">
        <v>12</v>
      </c>
      <c r="I592" s="70" t="s">
        <v>69263</v>
      </c>
      <c r="J592" s="20">
        <v>8059347257754</v>
      </c>
      <c r="K592" s="17"/>
      <c r="L592" s="28">
        <v>64.95</v>
      </c>
      <c r="M592" s="28">
        <v>64.95</v>
      </c>
      <c r="N592" s="24">
        <v>45335</v>
      </c>
    </row>
    <row r="593" spans="1:14" x14ac:dyDescent="0.25">
      <c r="A593" s="32" t="s">
        <v>71650</v>
      </c>
      <c r="B593" s="17" t="s">
        <v>69258</v>
      </c>
      <c r="C593" s="42" t="s">
        <v>70493</v>
      </c>
      <c r="D593" s="17"/>
      <c r="E593" s="70" t="s">
        <v>69259</v>
      </c>
      <c r="F593" s="80" t="s">
        <v>16</v>
      </c>
      <c r="G593" s="44" t="s">
        <v>11</v>
      </c>
      <c r="H593" s="44" t="s">
        <v>12</v>
      </c>
      <c r="I593" s="70" t="s">
        <v>69260</v>
      </c>
      <c r="J593" s="20">
        <v>8059347257761</v>
      </c>
      <c r="K593" s="17"/>
      <c r="L593" s="28">
        <v>64.95</v>
      </c>
      <c r="M593" s="28">
        <v>64.95</v>
      </c>
      <c r="N593" s="24">
        <v>45335</v>
      </c>
    </row>
    <row r="594" spans="1:14" x14ac:dyDescent="0.25">
      <c r="A594" s="32" t="s">
        <v>71649</v>
      </c>
      <c r="B594" s="17" t="s">
        <v>69255</v>
      </c>
      <c r="C594" s="42" t="s">
        <v>70492</v>
      </c>
      <c r="D594" s="17"/>
      <c r="E594" s="70" t="s">
        <v>69256</v>
      </c>
      <c r="F594" s="80" t="s">
        <v>16</v>
      </c>
      <c r="G594" s="44" t="s">
        <v>11</v>
      </c>
      <c r="H594" s="44" t="s">
        <v>12</v>
      </c>
      <c r="I594" s="70" t="s">
        <v>69257</v>
      </c>
      <c r="J594" s="20">
        <v>8059347257778</v>
      </c>
      <c r="K594" s="17"/>
      <c r="L594" s="28">
        <v>64.95</v>
      </c>
      <c r="M594" s="28">
        <v>64.95</v>
      </c>
      <c r="N594" s="24">
        <v>45335</v>
      </c>
    </row>
    <row r="595" spans="1:14" x14ac:dyDescent="0.25">
      <c r="B595" s="42" t="s">
        <v>52297</v>
      </c>
      <c r="C595" s="42" t="s">
        <v>49959</v>
      </c>
      <c r="E595" s="32" t="s">
        <v>62863</v>
      </c>
      <c r="F595" s="44" t="s">
        <v>16</v>
      </c>
      <c r="G595" s="32" t="s">
        <v>11</v>
      </c>
      <c r="H595" s="32" t="s">
        <v>12</v>
      </c>
      <c r="I595" s="32" t="s">
        <v>50413</v>
      </c>
      <c r="J595" s="55">
        <v>8059347090276</v>
      </c>
      <c r="K595" s="32"/>
      <c r="L595" s="64">
        <v>89.95</v>
      </c>
      <c r="M595" s="64">
        <v>89.95</v>
      </c>
      <c r="N595" s="45">
        <v>44835</v>
      </c>
    </row>
    <row r="596" spans="1:14" x14ac:dyDescent="0.25">
      <c r="B596" s="42" t="s">
        <v>52296</v>
      </c>
      <c r="C596" s="42" t="s">
        <v>49958</v>
      </c>
      <c r="E596" s="32" t="s">
        <v>62862</v>
      </c>
      <c r="F596" s="44" t="s">
        <v>16</v>
      </c>
      <c r="G596" s="32" t="s">
        <v>11</v>
      </c>
      <c r="H596" s="32" t="s">
        <v>12</v>
      </c>
      <c r="I596" s="32" t="s">
        <v>50412</v>
      </c>
      <c r="J596" s="55">
        <v>8059347061986</v>
      </c>
      <c r="K596" s="32"/>
      <c r="L596" s="64">
        <v>89.95</v>
      </c>
      <c r="M596" s="64">
        <v>89.95</v>
      </c>
      <c r="N596" s="45">
        <v>44835</v>
      </c>
    </row>
    <row r="597" spans="1:14" x14ac:dyDescent="0.25">
      <c r="B597" s="42" t="s">
        <v>52295</v>
      </c>
      <c r="C597" s="42" t="s">
        <v>49957</v>
      </c>
      <c r="E597" s="32" t="s">
        <v>62861</v>
      </c>
      <c r="F597" s="44" t="s">
        <v>16</v>
      </c>
      <c r="G597" s="32" t="s">
        <v>11</v>
      </c>
      <c r="H597" s="32" t="s">
        <v>12</v>
      </c>
      <c r="I597" s="32" t="s">
        <v>50411</v>
      </c>
      <c r="J597" s="55">
        <v>8059347090283</v>
      </c>
      <c r="K597" s="32"/>
      <c r="L597" s="64">
        <v>89.95</v>
      </c>
      <c r="M597" s="64">
        <v>89.95</v>
      </c>
      <c r="N597" s="45">
        <v>44835</v>
      </c>
    </row>
    <row r="598" spans="1:14" x14ac:dyDescent="0.25">
      <c r="B598" s="42" t="s">
        <v>63393</v>
      </c>
      <c r="C598" s="42" t="s">
        <v>70378</v>
      </c>
      <c r="E598" s="58" t="s">
        <v>36625</v>
      </c>
      <c r="F598" s="44" t="s">
        <v>16</v>
      </c>
      <c r="G598" s="44" t="s">
        <v>11</v>
      </c>
      <c r="H598" s="44" t="s">
        <v>12</v>
      </c>
      <c r="I598" s="32" t="s">
        <v>36626</v>
      </c>
      <c r="J598" s="55">
        <v>8059175286797</v>
      </c>
      <c r="L598" s="47">
        <v>36.950000000000003</v>
      </c>
      <c r="M598" s="47">
        <v>36.950000000000003</v>
      </c>
      <c r="N598" s="45">
        <v>44074</v>
      </c>
    </row>
    <row r="599" spans="1:14" x14ac:dyDescent="0.25">
      <c r="B599" s="42" t="s">
        <v>63394</v>
      </c>
      <c r="C599" s="42" t="s">
        <v>70377</v>
      </c>
      <c r="E599" s="58" t="s">
        <v>36623</v>
      </c>
      <c r="F599" s="44" t="s">
        <v>16</v>
      </c>
      <c r="G599" s="44" t="s">
        <v>11</v>
      </c>
      <c r="H599" s="44" t="s">
        <v>12</v>
      </c>
      <c r="I599" s="32" t="s">
        <v>36624</v>
      </c>
      <c r="J599" s="55">
        <v>8059175286803</v>
      </c>
      <c r="L599" s="47">
        <v>36.950000000000003</v>
      </c>
      <c r="M599" s="47">
        <v>36.950000000000003</v>
      </c>
      <c r="N599" s="45">
        <v>44074</v>
      </c>
    </row>
    <row r="600" spans="1:14" x14ac:dyDescent="0.25">
      <c r="B600" s="42" t="s">
        <v>63391</v>
      </c>
      <c r="C600" s="42" t="s">
        <v>70376</v>
      </c>
      <c r="E600" s="58" t="s">
        <v>62860</v>
      </c>
      <c r="F600" s="44" t="s">
        <v>16</v>
      </c>
      <c r="G600" s="44" t="s">
        <v>11</v>
      </c>
      <c r="H600" s="44" t="s">
        <v>12</v>
      </c>
      <c r="I600" s="32" t="s">
        <v>36622</v>
      </c>
      <c r="J600" s="55">
        <v>8059175286773</v>
      </c>
      <c r="L600" s="47">
        <v>36.950000000000003</v>
      </c>
      <c r="M600" s="47">
        <v>36.950000000000003</v>
      </c>
      <c r="N600" s="45">
        <v>44074</v>
      </c>
    </row>
    <row r="601" spans="1:14" x14ac:dyDescent="0.25">
      <c r="B601" s="42" t="s">
        <v>63392</v>
      </c>
      <c r="C601" s="42" t="s">
        <v>70375</v>
      </c>
      <c r="E601" s="58" t="s">
        <v>62859</v>
      </c>
      <c r="F601" s="44" t="s">
        <v>16</v>
      </c>
      <c r="G601" s="44" t="s">
        <v>11</v>
      </c>
      <c r="H601" s="44" t="s">
        <v>12</v>
      </c>
      <c r="I601" s="32" t="s">
        <v>36621</v>
      </c>
      <c r="J601" s="55">
        <v>8059175286780</v>
      </c>
      <c r="L601" s="47">
        <v>36.950000000000003</v>
      </c>
      <c r="M601" s="47">
        <v>36.950000000000003</v>
      </c>
      <c r="N601" s="45">
        <v>44074</v>
      </c>
    </row>
    <row r="602" spans="1:14" x14ac:dyDescent="0.25">
      <c r="B602" s="42" t="s">
        <v>63373</v>
      </c>
      <c r="C602" s="42" t="s">
        <v>70374</v>
      </c>
      <c r="E602" s="58" t="s">
        <v>62858</v>
      </c>
      <c r="F602" s="44" t="s">
        <v>16</v>
      </c>
      <c r="G602" s="44" t="s">
        <v>11</v>
      </c>
      <c r="H602" s="44" t="s">
        <v>12</v>
      </c>
      <c r="I602" s="32" t="s">
        <v>36620</v>
      </c>
      <c r="J602" s="55">
        <v>8059175286759</v>
      </c>
      <c r="L602" s="47">
        <v>36.950000000000003</v>
      </c>
      <c r="M602" s="47">
        <v>36.950000000000003</v>
      </c>
      <c r="N602" s="45">
        <v>44074</v>
      </c>
    </row>
    <row r="603" spans="1:14" x14ac:dyDescent="0.25">
      <c r="B603" s="42" t="s">
        <v>63374</v>
      </c>
      <c r="C603" s="42" t="s">
        <v>70373</v>
      </c>
      <c r="E603" s="58" t="s">
        <v>62857</v>
      </c>
      <c r="F603" s="44" t="s">
        <v>16</v>
      </c>
      <c r="G603" s="44" t="s">
        <v>11</v>
      </c>
      <c r="H603" s="44" t="s">
        <v>12</v>
      </c>
      <c r="I603" s="32" t="s">
        <v>36619</v>
      </c>
      <c r="J603" s="55">
        <v>8059175286766</v>
      </c>
      <c r="L603" s="47">
        <v>36.950000000000003</v>
      </c>
      <c r="M603" s="47">
        <v>36.950000000000003</v>
      </c>
      <c r="N603" s="45">
        <v>44074</v>
      </c>
    </row>
    <row r="604" spans="1:14" x14ac:dyDescent="0.25">
      <c r="A604" s="32" t="s">
        <v>34436</v>
      </c>
      <c r="B604" s="42" t="s">
        <v>63322</v>
      </c>
      <c r="C604" s="42"/>
      <c r="D604" s="42"/>
      <c r="E604" s="43" t="s">
        <v>19419</v>
      </c>
      <c r="F604" s="44" t="s">
        <v>16</v>
      </c>
      <c r="G604" s="44" t="s">
        <v>11</v>
      </c>
      <c r="H604" s="44" t="s">
        <v>12</v>
      </c>
      <c r="I604" s="42" t="s">
        <v>19420</v>
      </c>
      <c r="J604" s="42">
        <v>8059175101878</v>
      </c>
      <c r="L604" s="46">
        <v>25.95</v>
      </c>
      <c r="M604" s="46">
        <v>25.95</v>
      </c>
      <c r="N604" s="45">
        <v>43878</v>
      </c>
    </row>
    <row r="605" spans="1:14" x14ac:dyDescent="0.25">
      <c r="A605" s="32" t="s">
        <v>34435</v>
      </c>
      <c r="B605" s="42" t="s">
        <v>63323</v>
      </c>
      <c r="C605" s="42"/>
      <c r="D605" s="42"/>
      <c r="E605" s="43" t="s">
        <v>19417</v>
      </c>
      <c r="F605" s="44" t="s">
        <v>16</v>
      </c>
      <c r="G605" s="44" t="s">
        <v>11</v>
      </c>
      <c r="H605" s="44" t="s">
        <v>12</v>
      </c>
      <c r="I605" s="42" t="s">
        <v>19418</v>
      </c>
      <c r="J605" s="42">
        <v>8059175101885</v>
      </c>
      <c r="L605" s="46">
        <v>25.95</v>
      </c>
      <c r="M605" s="46">
        <v>25.95</v>
      </c>
      <c r="N605" s="45">
        <v>43878</v>
      </c>
    </row>
    <row r="606" spans="1:14" x14ac:dyDescent="0.25">
      <c r="A606" s="32" t="s">
        <v>34434</v>
      </c>
      <c r="B606" s="42" t="s">
        <v>63304</v>
      </c>
      <c r="C606" s="42"/>
      <c r="D606" s="42"/>
      <c r="E606" s="43" t="s">
        <v>62856</v>
      </c>
      <c r="F606" s="44" t="s">
        <v>16</v>
      </c>
      <c r="G606" s="44" t="s">
        <v>11</v>
      </c>
      <c r="H606" s="44" t="s">
        <v>12</v>
      </c>
      <c r="I606" s="42" t="s">
        <v>12070</v>
      </c>
      <c r="J606" s="42">
        <v>8051194990310</v>
      </c>
      <c r="L606" s="46">
        <v>36.950000000000003</v>
      </c>
      <c r="M606" s="46">
        <v>36.950000000000003</v>
      </c>
      <c r="N606" s="45">
        <v>42786</v>
      </c>
    </row>
    <row r="607" spans="1:14" x14ac:dyDescent="0.25">
      <c r="A607" s="32" t="s">
        <v>34433</v>
      </c>
      <c r="B607" s="42" t="s">
        <v>63305</v>
      </c>
      <c r="C607" s="42"/>
      <c r="D607" s="42"/>
      <c r="E607" s="43" t="s">
        <v>62855</v>
      </c>
      <c r="F607" s="44" t="s">
        <v>16</v>
      </c>
      <c r="G607" s="44" t="s">
        <v>11</v>
      </c>
      <c r="H607" s="44" t="s">
        <v>12</v>
      </c>
      <c r="I607" s="42" t="s">
        <v>12069</v>
      </c>
      <c r="J607" s="42">
        <v>8051194990327</v>
      </c>
      <c r="L607" s="46">
        <v>36.950000000000003</v>
      </c>
      <c r="M607" s="46">
        <v>36.950000000000003</v>
      </c>
      <c r="N607" s="45">
        <v>42786</v>
      </c>
    </row>
    <row r="608" spans="1:14" x14ac:dyDescent="0.25">
      <c r="A608" s="32" t="s">
        <v>34432</v>
      </c>
      <c r="B608" s="42" t="s">
        <v>63306</v>
      </c>
      <c r="C608" s="42"/>
      <c r="D608" s="42"/>
      <c r="E608" s="43" t="s">
        <v>62854</v>
      </c>
      <c r="F608" s="44" t="s">
        <v>16</v>
      </c>
      <c r="G608" s="44" t="s">
        <v>11</v>
      </c>
      <c r="H608" s="44" t="s">
        <v>12</v>
      </c>
      <c r="I608" s="42" t="s">
        <v>12072</v>
      </c>
      <c r="J608" s="42">
        <v>8051194990297</v>
      </c>
      <c r="L608" s="46">
        <v>46.95</v>
      </c>
      <c r="M608" s="46">
        <v>46.95</v>
      </c>
      <c r="N608" s="45">
        <v>42786</v>
      </c>
    </row>
    <row r="609" spans="1:14" x14ac:dyDescent="0.25">
      <c r="A609" s="32" t="s">
        <v>34431</v>
      </c>
      <c r="B609" s="42" t="s">
        <v>63307</v>
      </c>
      <c r="C609" s="42"/>
      <c r="D609" s="42"/>
      <c r="E609" s="43" t="s">
        <v>62853</v>
      </c>
      <c r="F609" s="44" t="s">
        <v>16</v>
      </c>
      <c r="G609" s="44" t="s">
        <v>11</v>
      </c>
      <c r="H609" s="44" t="s">
        <v>12</v>
      </c>
      <c r="I609" s="42" t="s">
        <v>12071</v>
      </c>
      <c r="J609" s="42">
        <v>8051194990303</v>
      </c>
      <c r="L609" s="46">
        <v>46.95</v>
      </c>
      <c r="M609" s="46">
        <v>46.95</v>
      </c>
      <c r="N609" s="45">
        <v>42786</v>
      </c>
    </row>
    <row r="610" spans="1:14" x14ac:dyDescent="0.25">
      <c r="A610" s="32" t="s">
        <v>34430</v>
      </c>
      <c r="B610" s="42" t="s">
        <v>63387</v>
      </c>
      <c r="C610" s="42"/>
      <c r="D610" s="42"/>
      <c r="E610" s="43" t="s">
        <v>62852</v>
      </c>
      <c r="F610" s="44" t="s">
        <v>16</v>
      </c>
      <c r="G610" s="44" t="s">
        <v>11</v>
      </c>
      <c r="H610" s="44" t="s">
        <v>12</v>
      </c>
      <c r="I610" s="42" t="s">
        <v>19414</v>
      </c>
      <c r="J610" s="42">
        <v>8059175199912</v>
      </c>
      <c r="L610" s="47">
        <v>25.95</v>
      </c>
      <c r="M610" s="47">
        <v>25.95</v>
      </c>
      <c r="N610" s="45">
        <v>43878</v>
      </c>
    </row>
    <row r="611" spans="1:14" x14ac:dyDescent="0.25">
      <c r="A611" s="32" t="s">
        <v>34429</v>
      </c>
      <c r="B611" s="42" t="s">
        <v>63388</v>
      </c>
      <c r="C611" s="42"/>
      <c r="D611" s="42"/>
      <c r="E611" s="43" t="s">
        <v>62851</v>
      </c>
      <c r="F611" s="44" t="s">
        <v>16</v>
      </c>
      <c r="G611" s="44" t="s">
        <v>11</v>
      </c>
      <c r="H611" s="44" t="s">
        <v>12</v>
      </c>
      <c r="I611" s="42" t="s">
        <v>19413</v>
      </c>
      <c r="J611" s="42">
        <v>8059175199929</v>
      </c>
      <c r="L611" s="47">
        <v>25.95</v>
      </c>
      <c r="M611" s="47">
        <v>25.95</v>
      </c>
      <c r="N611" s="45">
        <v>43878</v>
      </c>
    </row>
    <row r="612" spans="1:14" x14ac:dyDescent="0.25">
      <c r="A612" s="32" t="s">
        <v>34428</v>
      </c>
      <c r="B612" s="42" t="s">
        <v>63389</v>
      </c>
      <c r="C612" s="42"/>
      <c r="D612" s="42"/>
      <c r="E612" s="43" t="s">
        <v>62850</v>
      </c>
      <c r="F612" s="44" t="s">
        <v>16</v>
      </c>
      <c r="G612" s="44" t="s">
        <v>11</v>
      </c>
      <c r="H612" s="44" t="s">
        <v>12</v>
      </c>
      <c r="I612" s="42" t="s">
        <v>19412</v>
      </c>
      <c r="J612" s="42">
        <v>8059175199899</v>
      </c>
      <c r="L612" s="47">
        <v>25.95</v>
      </c>
      <c r="M612" s="47">
        <v>25.95</v>
      </c>
      <c r="N612" s="45">
        <v>43878</v>
      </c>
    </row>
    <row r="613" spans="1:14" x14ac:dyDescent="0.25">
      <c r="A613" s="32" t="s">
        <v>34427</v>
      </c>
      <c r="B613" s="42" t="s">
        <v>63390</v>
      </c>
      <c r="C613" s="42"/>
      <c r="D613" s="42"/>
      <c r="E613" s="43" t="s">
        <v>62849</v>
      </c>
      <c r="F613" s="44" t="s">
        <v>16</v>
      </c>
      <c r="G613" s="44" t="s">
        <v>11</v>
      </c>
      <c r="H613" s="44" t="s">
        <v>12</v>
      </c>
      <c r="I613" s="42" t="s">
        <v>19411</v>
      </c>
      <c r="J613" s="42">
        <v>8059175199905</v>
      </c>
      <c r="L613" s="47">
        <v>25.95</v>
      </c>
      <c r="M613" s="47">
        <v>25.95</v>
      </c>
      <c r="N613" s="45">
        <v>43878</v>
      </c>
    </row>
    <row r="614" spans="1:14" x14ac:dyDescent="0.25">
      <c r="A614" s="32" t="s">
        <v>34426</v>
      </c>
      <c r="B614" s="42" t="s">
        <v>63371</v>
      </c>
      <c r="C614" s="42"/>
      <c r="D614" s="42"/>
      <c r="E614" s="43" t="s">
        <v>62848</v>
      </c>
      <c r="F614" s="44" t="s">
        <v>16</v>
      </c>
      <c r="G614" s="44" t="s">
        <v>11</v>
      </c>
      <c r="H614" s="44" t="s">
        <v>12</v>
      </c>
      <c r="I614" s="42" t="s">
        <v>19410</v>
      </c>
      <c r="J614" s="42">
        <v>8059175199875</v>
      </c>
      <c r="L614" s="47">
        <v>25.95</v>
      </c>
      <c r="M614" s="47">
        <v>25.95</v>
      </c>
      <c r="N614" s="45">
        <v>43878</v>
      </c>
    </row>
    <row r="615" spans="1:14" x14ac:dyDescent="0.25">
      <c r="A615" s="32" t="s">
        <v>34425</v>
      </c>
      <c r="B615" s="42" t="s">
        <v>63372</v>
      </c>
      <c r="C615" s="42"/>
      <c r="D615" s="42"/>
      <c r="E615" s="43" t="s">
        <v>62847</v>
      </c>
      <c r="F615" s="44" t="s">
        <v>16</v>
      </c>
      <c r="G615" s="44" t="s">
        <v>11</v>
      </c>
      <c r="H615" s="44" t="s">
        <v>12</v>
      </c>
      <c r="I615" s="42" t="s">
        <v>19409</v>
      </c>
      <c r="J615" s="42">
        <v>8059175199882</v>
      </c>
      <c r="L615" s="47">
        <v>25.95</v>
      </c>
      <c r="M615" s="47">
        <v>25.95</v>
      </c>
      <c r="N615" s="45">
        <v>43878</v>
      </c>
    </row>
    <row r="616" spans="1:14" x14ac:dyDescent="0.25">
      <c r="B616" s="42" t="s">
        <v>53657</v>
      </c>
      <c r="C616" s="42" t="s">
        <v>70372</v>
      </c>
      <c r="E616" s="67" t="s">
        <v>49074</v>
      </c>
      <c r="G616" s="32" t="s">
        <v>11</v>
      </c>
      <c r="H616" s="32" t="s">
        <v>12</v>
      </c>
      <c r="I616" s="67" t="s">
        <v>53160</v>
      </c>
      <c r="J616" s="68">
        <v>8059347327204</v>
      </c>
      <c r="L616" s="46">
        <v>599.95000000000005</v>
      </c>
      <c r="M616" s="46">
        <v>599.95000000000005</v>
      </c>
      <c r="N616" s="45">
        <v>44816</v>
      </c>
    </row>
    <row r="617" spans="1:14" x14ac:dyDescent="0.25">
      <c r="B617" s="42" t="s">
        <v>53661</v>
      </c>
      <c r="C617" s="42" t="s">
        <v>70371</v>
      </c>
      <c r="E617" s="67" t="s">
        <v>49070</v>
      </c>
      <c r="G617" s="32" t="s">
        <v>11</v>
      </c>
      <c r="H617" s="32" t="s">
        <v>12</v>
      </c>
      <c r="I617" s="67" t="s">
        <v>53159</v>
      </c>
      <c r="J617" s="68">
        <v>8059347327242</v>
      </c>
      <c r="L617" s="46">
        <v>599.95000000000005</v>
      </c>
      <c r="M617" s="46">
        <v>599.95000000000005</v>
      </c>
      <c r="N617" s="45">
        <v>44816</v>
      </c>
    </row>
    <row r="618" spans="1:14" x14ac:dyDescent="0.25">
      <c r="B618" s="42" t="s">
        <v>53658</v>
      </c>
      <c r="C618" s="42" t="s">
        <v>70370</v>
      </c>
      <c r="E618" s="67" t="s">
        <v>49073</v>
      </c>
      <c r="G618" s="32" t="s">
        <v>11</v>
      </c>
      <c r="H618" s="32" t="s">
        <v>12</v>
      </c>
      <c r="I618" s="67" t="s">
        <v>53158</v>
      </c>
      <c r="J618" s="68">
        <v>8059347327211</v>
      </c>
      <c r="L618" s="46">
        <v>599.95000000000005</v>
      </c>
      <c r="M618" s="46">
        <v>599.95000000000005</v>
      </c>
      <c r="N618" s="45">
        <v>44816</v>
      </c>
    </row>
    <row r="619" spans="1:14" x14ac:dyDescent="0.25">
      <c r="B619" s="42" t="s">
        <v>53659</v>
      </c>
      <c r="C619" s="42" t="s">
        <v>70369</v>
      </c>
      <c r="E619" s="67" t="s">
        <v>49072</v>
      </c>
      <c r="G619" s="32" t="s">
        <v>11</v>
      </c>
      <c r="H619" s="32" t="s">
        <v>12</v>
      </c>
      <c r="I619" s="67" t="s">
        <v>53157</v>
      </c>
      <c r="J619" s="68">
        <v>8059347327228</v>
      </c>
      <c r="L619" s="46">
        <v>599.95000000000005</v>
      </c>
      <c r="M619" s="46">
        <v>599.95000000000005</v>
      </c>
      <c r="N619" s="45">
        <v>44816</v>
      </c>
    </row>
    <row r="620" spans="1:14" x14ac:dyDescent="0.25">
      <c r="B620" s="42" t="s">
        <v>53660</v>
      </c>
      <c r="C620" s="42" t="s">
        <v>70368</v>
      </c>
      <c r="E620" s="67" t="s">
        <v>49071</v>
      </c>
      <c r="G620" s="32" t="s">
        <v>11</v>
      </c>
      <c r="H620" s="32" t="s">
        <v>12</v>
      </c>
      <c r="I620" s="67" t="s">
        <v>53155</v>
      </c>
      <c r="J620" s="68">
        <v>8059347327235</v>
      </c>
      <c r="L620" s="46">
        <v>599.95000000000005</v>
      </c>
      <c r="M620" s="46">
        <v>599.95000000000005</v>
      </c>
      <c r="N620" s="45">
        <v>44816</v>
      </c>
    </row>
    <row r="621" spans="1:14" x14ac:dyDescent="0.25">
      <c r="B621" s="42" t="s">
        <v>53662</v>
      </c>
      <c r="C621" s="42" t="s">
        <v>70367</v>
      </c>
      <c r="E621" s="67" t="s">
        <v>49069</v>
      </c>
      <c r="G621" s="32" t="s">
        <v>11</v>
      </c>
      <c r="H621" s="32" t="s">
        <v>12</v>
      </c>
      <c r="I621" s="67" t="s">
        <v>53156</v>
      </c>
      <c r="J621" s="68">
        <v>8059347327259</v>
      </c>
      <c r="L621" s="46">
        <v>599.95000000000005</v>
      </c>
      <c r="M621" s="46">
        <v>599.95000000000005</v>
      </c>
      <c r="N621" s="45">
        <v>44816</v>
      </c>
    </row>
    <row r="622" spans="1:14" x14ac:dyDescent="0.25">
      <c r="B622" s="42" t="s">
        <v>48581</v>
      </c>
      <c r="C622" s="42"/>
      <c r="D622" s="32" t="s">
        <v>48516</v>
      </c>
      <c r="E622" s="44" t="s">
        <v>62846</v>
      </c>
      <c r="F622" s="44" t="s">
        <v>22179</v>
      </c>
      <c r="G622" s="32" t="s">
        <v>11</v>
      </c>
      <c r="H622" s="32" t="s">
        <v>12</v>
      </c>
      <c r="I622" s="55" t="s">
        <v>48517</v>
      </c>
      <c r="J622" s="55">
        <v>8059347043616</v>
      </c>
      <c r="L622" s="47">
        <v>179.95</v>
      </c>
      <c r="M622" s="47">
        <v>179.95</v>
      </c>
      <c r="N622" s="45">
        <v>44802</v>
      </c>
    </row>
    <row r="623" spans="1:14" x14ac:dyDescent="0.25">
      <c r="B623" s="42" t="s">
        <v>48580</v>
      </c>
      <c r="C623" s="42"/>
      <c r="D623" s="32" t="s">
        <v>48514</v>
      </c>
      <c r="E623" s="44" t="s">
        <v>62845</v>
      </c>
      <c r="F623" s="44" t="s">
        <v>22179</v>
      </c>
      <c r="G623" s="32" t="s">
        <v>11</v>
      </c>
      <c r="H623" s="32" t="s">
        <v>12</v>
      </c>
      <c r="I623" s="55" t="s">
        <v>48515</v>
      </c>
      <c r="J623" s="55">
        <v>8059347043623</v>
      </c>
      <c r="L623" s="47">
        <v>179.95</v>
      </c>
      <c r="M623" s="47">
        <v>179.95</v>
      </c>
      <c r="N623" s="45">
        <v>44802</v>
      </c>
    </row>
    <row r="624" spans="1:14" x14ac:dyDescent="0.25">
      <c r="B624" s="42" t="s">
        <v>48579</v>
      </c>
      <c r="C624" s="42"/>
      <c r="D624" s="32" t="s">
        <v>48512</v>
      </c>
      <c r="E624" s="44" t="s">
        <v>62844</v>
      </c>
      <c r="F624" s="44" t="s">
        <v>22179</v>
      </c>
      <c r="G624" s="32" t="s">
        <v>11</v>
      </c>
      <c r="H624" s="32" t="s">
        <v>12</v>
      </c>
      <c r="I624" s="55" t="s">
        <v>48513</v>
      </c>
      <c r="J624" s="55">
        <v>8059347043630</v>
      </c>
      <c r="L624" s="47">
        <v>179.95</v>
      </c>
      <c r="M624" s="47">
        <v>179.95</v>
      </c>
      <c r="N624" s="45">
        <v>44802</v>
      </c>
    </row>
    <row r="625" spans="1:14" x14ac:dyDescent="0.25">
      <c r="A625" s="32" t="s">
        <v>34420</v>
      </c>
      <c r="B625" s="42" t="s">
        <v>63228</v>
      </c>
      <c r="C625" s="42"/>
      <c r="D625" s="42"/>
      <c r="E625" s="43" t="s">
        <v>12051</v>
      </c>
      <c r="F625" s="44" t="s">
        <v>16</v>
      </c>
      <c r="G625" s="44" t="s">
        <v>11</v>
      </c>
      <c r="H625" s="44" t="s">
        <v>12</v>
      </c>
      <c r="I625" s="42" t="s">
        <v>12052</v>
      </c>
      <c r="J625" s="42">
        <v>8051194721419</v>
      </c>
      <c r="L625" s="46">
        <v>77.95</v>
      </c>
      <c r="M625" s="46">
        <v>77.95</v>
      </c>
    </row>
    <row r="626" spans="1:14" x14ac:dyDescent="0.25">
      <c r="A626" s="32" t="s">
        <v>34419</v>
      </c>
      <c r="B626" s="42" t="s">
        <v>63229</v>
      </c>
      <c r="C626" s="42"/>
      <c r="D626" s="42"/>
      <c r="E626" s="43" t="s">
        <v>12049</v>
      </c>
      <c r="F626" s="44" t="s">
        <v>16</v>
      </c>
      <c r="G626" s="44" t="s">
        <v>11</v>
      </c>
      <c r="H626" s="44" t="s">
        <v>12</v>
      </c>
      <c r="I626" s="42" t="s">
        <v>12050</v>
      </c>
      <c r="J626" s="42">
        <v>8051194721426</v>
      </c>
      <c r="L626" s="46">
        <v>77.95</v>
      </c>
      <c r="M626" s="46">
        <v>77.95</v>
      </c>
    </row>
    <row r="627" spans="1:14" x14ac:dyDescent="0.25">
      <c r="A627" s="32" t="s">
        <v>34413</v>
      </c>
      <c r="B627" s="42" t="s">
        <v>63235</v>
      </c>
      <c r="C627" s="42"/>
      <c r="D627" s="42"/>
      <c r="E627" s="43" t="s">
        <v>16471</v>
      </c>
      <c r="F627" s="44" t="s">
        <v>16</v>
      </c>
      <c r="G627" s="44" t="s">
        <v>11</v>
      </c>
      <c r="H627" s="44" t="s">
        <v>12</v>
      </c>
      <c r="I627" s="42" t="s">
        <v>16472</v>
      </c>
      <c r="J627" s="42">
        <v>8051194990242</v>
      </c>
      <c r="L627" s="46">
        <v>199.95</v>
      </c>
      <c r="M627" s="54">
        <v>199.95</v>
      </c>
    </row>
    <row r="628" spans="1:14" x14ac:dyDescent="0.25">
      <c r="A628" s="32" t="s">
        <v>34412</v>
      </c>
      <c r="B628" s="42" t="s">
        <v>63239</v>
      </c>
      <c r="C628" s="42"/>
      <c r="D628" s="42"/>
      <c r="E628" s="43" t="s">
        <v>16469</v>
      </c>
      <c r="F628" s="44" t="s">
        <v>16</v>
      </c>
      <c r="G628" s="44" t="s">
        <v>11</v>
      </c>
      <c r="H628" s="44" t="s">
        <v>12</v>
      </c>
      <c r="I628" s="42" t="s">
        <v>16470</v>
      </c>
      <c r="J628" s="42">
        <v>8051194990280</v>
      </c>
      <c r="L628" s="46">
        <v>199.95</v>
      </c>
      <c r="M628" s="54">
        <v>199.95</v>
      </c>
    </row>
    <row r="629" spans="1:14" x14ac:dyDescent="0.25">
      <c r="A629" s="32" t="s">
        <v>34411</v>
      </c>
      <c r="B629" s="42" t="s">
        <v>63236</v>
      </c>
      <c r="C629" s="42"/>
      <c r="D629" s="42"/>
      <c r="E629" s="43" t="s">
        <v>16467</v>
      </c>
      <c r="F629" s="44" t="s">
        <v>16</v>
      </c>
      <c r="G629" s="44" t="s">
        <v>11</v>
      </c>
      <c r="H629" s="44" t="s">
        <v>12</v>
      </c>
      <c r="I629" s="42" t="s">
        <v>16468</v>
      </c>
      <c r="J629" s="42">
        <v>8051194990259</v>
      </c>
      <c r="L629" s="46">
        <v>199.95</v>
      </c>
      <c r="M629" s="54">
        <v>199.95</v>
      </c>
    </row>
    <row r="630" spans="1:14" x14ac:dyDescent="0.25">
      <c r="A630" s="32" t="s">
        <v>34410</v>
      </c>
      <c r="B630" s="42" t="s">
        <v>63237</v>
      </c>
      <c r="C630" s="42"/>
      <c r="D630" s="42"/>
      <c r="E630" s="43" t="s">
        <v>16465</v>
      </c>
      <c r="F630" s="44" t="s">
        <v>16</v>
      </c>
      <c r="G630" s="44" t="s">
        <v>11</v>
      </c>
      <c r="H630" s="44" t="s">
        <v>12</v>
      </c>
      <c r="I630" s="42" t="s">
        <v>16466</v>
      </c>
      <c r="J630" s="42">
        <v>8051194990266</v>
      </c>
      <c r="L630" s="46">
        <v>199.95</v>
      </c>
      <c r="M630" s="54">
        <v>199.95</v>
      </c>
    </row>
    <row r="631" spans="1:14" x14ac:dyDescent="0.25">
      <c r="A631" s="32" t="s">
        <v>34409</v>
      </c>
      <c r="B631" s="42" t="s">
        <v>63238</v>
      </c>
      <c r="C631" s="42"/>
      <c r="D631" s="42"/>
      <c r="E631" s="43" t="s">
        <v>16463</v>
      </c>
      <c r="F631" s="44" t="s">
        <v>16</v>
      </c>
      <c r="G631" s="44" t="s">
        <v>11</v>
      </c>
      <c r="H631" s="44" t="s">
        <v>12</v>
      </c>
      <c r="I631" s="42" t="s">
        <v>16464</v>
      </c>
      <c r="J631" s="42">
        <v>8051194990273</v>
      </c>
      <c r="L631" s="46">
        <v>199.95</v>
      </c>
      <c r="M631" s="54">
        <v>199.95</v>
      </c>
    </row>
    <row r="632" spans="1:14" x14ac:dyDescent="0.25">
      <c r="B632" s="42"/>
      <c r="C632" s="42"/>
      <c r="E632" s="17" t="s">
        <v>70867</v>
      </c>
      <c r="G632" s="32" t="s">
        <v>17</v>
      </c>
      <c r="H632" s="32" t="s">
        <v>18</v>
      </c>
      <c r="I632" s="17" t="s">
        <v>70882</v>
      </c>
      <c r="J632" s="20" t="str">
        <f>"8059347327426"</f>
        <v>8059347327426</v>
      </c>
      <c r="K632" s="45">
        <v>45444</v>
      </c>
      <c r="L632" s="46">
        <v>0</v>
      </c>
      <c r="M632" s="46">
        <v>599.95000000000005</v>
      </c>
      <c r="N632" s="45">
        <v>44816</v>
      </c>
    </row>
    <row r="633" spans="1:14" x14ac:dyDescent="0.25">
      <c r="B633" s="42"/>
      <c r="C633" s="42"/>
      <c r="E633" s="17" t="s">
        <v>70871</v>
      </c>
      <c r="G633" s="32" t="s">
        <v>17</v>
      </c>
      <c r="H633" s="32" t="s">
        <v>18</v>
      </c>
      <c r="I633" s="17" t="s">
        <v>70881</v>
      </c>
      <c r="J633" s="20" t="str">
        <f>"8059347327464"</f>
        <v>8059347327464</v>
      </c>
      <c r="K633" s="45">
        <v>45444</v>
      </c>
      <c r="L633" s="46">
        <v>0</v>
      </c>
      <c r="M633" s="46">
        <v>599.95000000000005</v>
      </c>
      <c r="N633" s="45">
        <v>44816</v>
      </c>
    </row>
    <row r="634" spans="1:14" x14ac:dyDescent="0.25">
      <c r="B634" s="42"/>
      <c r="C634" s="42"/>
      <c r="E634" s="17" t="s">
        <v>70868</v>
      </c>
      <c r="G634" s="32" t="s">
        <v>17</v>
      </c>
      <c r="H634" s="32" t="s">
        <v>18</v>
      </c>
      <c r="I634" s="17" t="s">
        <v>70880</v>
      </c>
      <c r="J634" s="20" t="str">
        <f>"8059347327433"</f>
        <v>8059347327433</v>
      </c>
      <c r="K634" s="45">
        <v>45444</v>
      </c>
      <c r="L634" s="46">
        <v>0</v>
      </c>
      <c r="M634" s="46">
        <v>599.95000000000005</v>
      </c>
      <c r="N634" s="45">
        <v>44816</v>
      </c>
    </row>
    <row r="635" spans="1:14" x14ac:dyDescent="0.25">
      <c r="B635" s="42"/>
      <c r="C635" s="42"/>
      <c r="E635" s="17" t="s">
        <v>70869</v>
      </c>
      <c r="G635" s="32" t="s">
        <v>17</v>
      </c>
      <c r="H635" s="32" t="s">
        <v>18</v>
      </c>
      <c r="I635" s="17" t="s">
        <v>70879</v>
      </c>
      <c r="J635" s="20" t="str">
        <f>"8059347327440"</f>
        <v>8059347327440</v>
      </c>
      <c r="K635" s="45">
        <v>45444</v>
      </c>
      <c r="L635" s="46">
        <v>0</v>
      </c>
      <c r="M635" s="46">
        <v>599.95000000000005</v>
      </c>
      <c r="N635" s="45">
        <v>44816</v>
      </c>
    </row>
    <row r="636" spans="1:14" x14ac:dyDescent="0.25">
      <c r="B636" s="42"/>
      <c r="C636" s="42"/>
      <c r="E636" s="17" t="s">
        <v>70870</v>
      </c>
      <c r="G636" s="32" t="s">
        <v>17</v>
      </c>
      <c r="H636" s="32" t="s">
        <v>18</v>
      </c>
      <c r="I636" s="17" t="s">
        <v>70878</v>
      </c>
      <c r="J636" s="20" t="str">
        <f>"8059347327457"</f>
        <v>8059347327457</v>
      </c>
      <c r="K636" s="45">
        <v>45444</v>
      </c>
      <c r="L636" s="46">
        <v>0</v>
      </c>
      <c r="M636" s="46">
        <v>599.95000000000005</v>
      </c>
      <c r="N636" s="45">
        <v>44816</v>
      </c>
    </row>
    <row r="637" spans="1:14" x14ac:dyDescent="0.25">
      <c r="B637" s="42"/>
      <c r="C637" s="42"/>
      <c r="E637" s="17" t="s">
        <v>70874</v>
      </c>
      <c r="G637" s="32" t="s">
        <v>17</v>
      </c>
      <c r="H637" s="32" t="s">
        <v>18</v>
      </c>
      <c r="I637" s="17" t="s">
        <v>70875</v>
      </c>
      <c r="J637" s="20" t="str">
        <f>"8059347327495"</f>
        <v>8059347327495</v>
      </c>
      <c r="K637" s="45">
        <v>45444</v>
      </c>
      <c r="L637" s="46">
        <v>0</v>
      </c>
      <c r="M637" s="46">
        <v>599.95000000000005</v>
      </c>
      <c r="N637" s="45">
        <v>44816</v>
      </c>
    </row>
    <row r="638" spans="1:14" x14ac:dyDescent="0.25">
      <c r="B638" s="42"/>
      <c r="C638" s="42"/>
      <c r="E638" s="17" t="s">
        <v>70873</v>
      </c>
      <c r="G638" s="32" t="s">
        <v>17</v>
      </c>
      <c r="H638" s="32" t="s">
        <v>18</v>
      </c>
      <c r="I638" s="17" t="s">
        <v>70876</v>
      </c>
      <c r="J638" s="20" t="str">
        <f>"8059347327488"</f>
        <v>8059347327488</v>
      </c>
      <c r="K638" s="45">
        <v>45444</v>
      </c>
      <c r="L638" s="46">
        <v>0</v>
      </c>
      <c r="M638" s="46">
        <v>599.95000000000005</v>
      </c>
      <c r="N638" s="45">
        <v>44816</v>
      </c>
    </row>
    <row r="639" spans="1:14" x14ac:dyDescent="0.25">
      <c r="B639" s="42"/>
      <c r="C639" s="42"/>
      <c r="E639" s="17" t="s">
        <v>70872</v>
      </c>
      <c r="G639" s="32" t="s">
        <v>17</v>
      </c>
      <c r="H639" s="32" t="s">
        <v>18</v>
      </c>
      <c r="I639" s="17" t="s">
        <v>70877</v>
      </c>
      <c r="J639" s="20" t="str">
        <f>"8059347327471"</f>
        <v>8059347327471</v>
      </c>
      <c r="K639" s="45">
        <v>45444</v>
      </c>
      <c r="L639" s="46">
        <v>0</v>
      </c>
      <c r="M639" s="46">
        <v>599.95000000000005</v>
      </c>
      <c r="N639" s="45">
        <v>44816</v>
      </c>
    </row>
    <row r="640" spans="1:14" x14ac:dyDescent="0.25">
      <c r="B640" s="42" t="s">
        <v>53642</v>
      </c>
      <c r="C640" s="42" t="s">
        <v>70366</v>
      </c>
      <c r="E640" s="67" t="s">
        <v>49082</v>
      </c>
      <c r="G640" s="32" t="s">
        <v>11</v>
      </c>
      <c r="H640" s="32" t="s">
        <v>12</v>
      </c>
      <c r="I640" s="67" t="s">
        <v>53656</v>
      </c>
      <c r="J640" s="68">
        <v>8059347327341</v>
      </c>
      <c r="L640" s="46">
        <v>599.95000000000005</v>
      </c>
      <c r="M640" s="46">
        <v>599.95000000000005</v>
      </c>
      <c r="N640" s="45">
        <v>44816</v>
      </c>
    </row>
    <row r="641" spans="1:14" x14ac:dyDescent="0.25">
      <c r="B641" s="42" t="s">
        <v>53645</v>
      </c>
      <c r="C641" s="42" t="s">
        <v>70365</v>
      </c>
      <c r="E641" s="67" t="s">
        <v>49078</v>
      </c>
      <c r="G641" s="32" t="s">
        <v>11</v>
      </c>
      <c r="H641" s="32" t="s">
        <v>12</v>
      </c>
      <c r="I641" s="67" t="s">
        <v>53655</v>
      </c>
      <c r="J641" s="68">
        <v>8059347327389</v>
      </c>
      <c r="L641" s="46">
        <v>599.95000000000005</v>
      </c>
      <c r="M641" s="46">
        <v>599.95000000000005</v>
      </c>
      <c r="N641" s="45">
        <v>44816</v>
      </c>
    </row>
    <row r="642" spans="1:14" x14ac:dyDescent="0.25">
      <c r="B642" s="42" t="s">
        <v>53641</v>
      </c>
      <c r="C642" s="42" t="s">
        <v>70364</v>
      </c>
      <c r="E642" s="67" t="s">
        <v>49081</v>
      </c>
      <c r="G642" s="32" t="s">
        <v>11</v>
      </c>
      <c r="H642" s="32" t="s">
        <v>12</v>
      </c>
      <c r="I642" s="67" t="s">
        <v>53654</v>
      </c>
      <c r="J642" s="68">
        <v>8059347327358</v>
      </c>
      <c r="L642" s="46">
        <v>599.95000000000005</v>
      </c>
      <c r="M642" s="46">
        <v>599.95000000000005</v>
      </c>
      <c r="N642" s="45">
        <v>44816</v>
      </c>
    </row>
    <row r="643" spans="1:14" x14ac:dyDescent="0.25">
      <c r="B643" s="42" t="s">
        <v>53643</v>
      </c>
      <c r="C643" s="42" t="s">
        <v>70363</v>
      </c>
      <c r="E643" s="67" t="s">
        <v>49080</v>
      </c>
      <c r="G643" s="32" t="s">
        <v>11</v>
      </c>
      <c r="H643" s="32" t="s">
        <v>12</v>
      </c>
      <c r="I643" s="67" t="s">
        <v>53653</v>
      </c>
      <c r="J643" s="68">
        <v>8059347327365</v>
      </c>
      <c r="L643" s="46">
        <v>599.95000000000005</v>
      </c>
      <c r="M643" s="46">
        <v>599.95000000000005</v>
      </c>
      <c r="N643" s="45">
        <v>44816</v>
      </c>
    </row>
    <row r="644" spans="1:14" x14ac:dyDescent="0.25">
      <c r="B644" s="42" t="s">
        <v>53644</v>
      </c>
      <c r="C644" s="42" t="s">
        <v>70362</v>
      </c>
      <c r="E644" s="67" t="s">
        <v>49079</v>
      </c>
      <c r="G644" s="32" t="s">
        <v>11</v>
      </c>
      <c r="H644" s="32" t="s">
        <v>12</v>
      </c>
      <c r="I644" s="67" t="s">
        <v>53652</v>
      </c>
      <c r="J644" s="68">
        <v>8059347327372</v>
      </c>
      <c r="L644" s="46">
        <v>599.95000000000005</v>
      </c>
      <c r="M644" s="46">
        <v>599.95000000000005</v>
      </c>
      <c r="N644" s="45">
        <v>44816</v>
      </c>
    </row>
    <row r="645" spans="1:14" x14ac:dyDescent="0.25">
      <c r="B645" s="42" t="s">
        <v>53648</v>
      </c>
      <c r="C645" s="42" t="s">
        <v>70361</v>
      </c>
      <c r="E645" s="67" t="s">
        <v>49075</v>
      </c>
      <c r="G645" s="32" t="s">
        <v>11</v>
      </c>
      <c r="H645" s="32" t="s">
        <v>12</v>
      </c>
      <c r="I645" s="67" t="s">
        <v>53651</v>
      </c>
      <c r="J645" s="68">
        <v>8059347327419</v>
      </c>
      <c r="L645" s="46">
        <v>599.95000000000005</v>
      </c>
      <c r="M645" s="46">
        <v>599.95000000000005</v>
      </c>
      <c r="N645" s="45">
        <v>44816</v>
      </c>
    </row>
    <row r="646" spans="1:14" x14ac:dyDescent="0.25">
      <c r="B646" s="42" t="s">
        <v>53647</v>
      </c>
      <c r="C646" s="42" t="s">
        <v>70360</v>
      </c>
      <c r="E646" s="67" t="s">
        <v>49076</v>
      </c>
      <c r="G646" s="32" t="s">
        <v>11</v>
      </c>
      <c r="H646" s="32" t="s">
        <v>12</v>
      </c>
      <c r="I646" s="67" t="s">
        <v>53650</v>
      </c>
      <c r="J646" s="68">
        <v>8059347327402</v>
      </c>
      <c r="L646" s="46">
        <v>599.95000000000005</v>
      </c>
      <c r="M646" s="46">
        <v>599.95000000000005</v>
      </c>
      <c r="N646" s="45">
        <v>44816</v>
      </c>
    </row>
    <row r="647" spans="1:14" x14ac:dyDescent="0.25">
      <c r="B647" s="42" t="s">
        <v>53646</v>
      </c>
      <c r="C647" s="42" t="s">
        <v>70359</v>
      </c>
      <c r="E647" s="67" t="s">
        <v>49077</v>
      </c>
      <c r="G647" s="32" t="s">
        <v>11</v>
      </c>
      <c r="H647" s="32" t="s">
        <v>12</v>
      </c>
      <c r="I647" s="67" t="s">
        <v>53649</v>
      </c>
      <c r="J647" s="68">
        <v>8059347327396</v>
      </c>
      <c r="L647" s="46">
        <v>599.95000000000005</v>
      </c>
      <c r="M647" s="46">
        <v>599.95000000000005</v>
      </c>
      <c r="N647" s="45">
        <v>44816</v>
      </c>
    </row>
    <row r="648" spans="1:14" x14ac:dyDescent="0.25">
      <c r="A648" s="32" t="s">
        <v>71113</v>
      </c>
      <c r="B648" s="42" t="s">
        <v>52294</v>
      </c>
      <c r="C648" s="42"/>
      <c r="E648" s="32" t="s">
        <v>62843</v>
      </c>
      <c r="F648" s="44" t="s">
        <v>16</v>
      </c>
      <c r="G648" s="32" t="s">
        <v>11</v>
      </c>
      <c r="H648" s="32" t="s">
        <v>12</v>
      </c>
      <c r="I648" s="32" t="s">
        <v>50410</v>
      </c>
      <c r="J648" s="55">
        <v>8059347090238</v>
      </c>
      <c r="K648" s="32"/>
      <c r="L648" s="64">
        <v>209.95</v>
      </c>
      <c r="M648" s="64">
        <v>209.95</v>
      </c>
      <c r="N648" s="45">
        <v>44835</v>
      </c>
    </row>
    <row r="649" spans="1:14" x14ac:dyDescent="0.25">
      <c r="B649" s="42" t="s">
        <v>52293</v>
      </c>
      <c r="C649" s="42"/>
      <c r="E649" s="32" t="s">
        <v>62842</v>
      </c>
      <c r="F649" s="44" t="s">
        <v>16</v>
      </c>
      <c r="G649" s="32" t="s">
        <v>11</v>
      </c>
      <c r="H649" s="32" t="s">
        <v>12</v>
      </c>
      <c r="I649" s="32" t="s">
        <v>50409</v>
      </c>
      <c r="J649" s="55">
        <v>8059347090269</v>
      </c>
      <c r="K649" s="32"/>
      <c r="L649" s="64">
        <v>209.95</v>
      </c>
      <c r="M649" s="64">
        <v>209.95</v>
      </c>
      <c r="N649" s="45">
        <v>44835</v>
      </c>
    </row>
    <row r="650" spans="1:14" x14ac:dyDescent="0.25">
      <c r="B650" s="42" t="s">
        <v>52292</v>
      </c>
      <c r="C650" s="42"/>
      <c r="E650" s="32" t="s">
        <v>62841</v>
      </c>
      <c r="F650" s="44" t="s">
        <v>16</v>
      </c>
      <c r="G650" s="32" t="s">
        <v>11</v>
      </c>
      <c r="H650" s="32" t="s">
        <v>12</v>
      </c>
      <c r="I650" s="32" t="s">
        <v>50408</v>
      </c>
      <c r="J650" s="55">
        <v>8059347090245</v>
      </c>
      <c r="L650" s="64">
        <v>209.95</v>
      </c>
      <c r="M650" s="64">
        <v>209.95</v>
      </c>
      <c r="N650" s="45">
        <v>44835</v>
      </c>
    </row>
    <row r="651" spans="1:14" x14ac:dyDescent="0.25">
      <c r="B651" s="42" t="s">
        <v>52291</v>
      </c>
      <c r="C651" s="42"/>
      <c r="E651" s="32" t="s">
        <v>62840</v>
      </c>
      <c r="F651" s="44" t="s">
        <v>16</v>
      </c>
      <c r="G651" s="32" t="s">
        <v>11</v>
      </c>
      <c r="H651" s="32" t="s">
        <v>12</v>
      </c>
      <c r="I651" s="32" t="s">
        <v>50407</v>
      </c>
      <c r="J651" s="55">
        <v>8059347061979</v>
      </c>
      <c r="K651" s="32"/>
      <c r="L651" s="64">
        <v>209.95</v>
      </c>
      <c r="M651" s="64">
        <v>209.95</v>
      </c>
      <c r="N651" s="45">
        <v>44835</v>
      </c>
    </row>
    <row r="652" spans="1:14" x14ac:dyDescent="0.25">
      <c r="B652" s="42" t="s">
        <v>52290</v>
      </c>
      <c r="C652" s="42"/>
      <c r="E652" s="32" t="s">
        <v>62839</v>
      </c>
      <c r="F652" s="44" t="s">
        <v>16</v>
      </c>
      <c r="G652" s="32" t="s">
        <v>11</v>
      </c>
      <c r="H652" s="32" t="s">
        <v>12</v>
      </c>
      <c r="I652" s="32" t="s">
        <v>50406</v>
      </c>
      <c r="J652" s="55">
        <v>8059347090252</v>
      </c>
      <c r="K652" s="32"/>
      <c r="L652" s="64">
        <v>209.95</v>
      </c>
      <c r="M652" s="64">
        <v>209.95</v>
      </c>
      <c r="N652" s="45">
        <v>44835</v>
      </c>
    </row>
    <row r="653" spans="1:14" x14ac:dyDescent="0.25">
      <c r="B653" s="75" t="s">
        <v>68131</v>
      </c>
      <c r="C653" s="42" t="s">
        <v>38053</v>
      </c>
      <c r="D653" s="17"/>
      <c r="E653" s="17" t="s">
        <v>38045</v>
      </c>
      <c r="F653" s="21"/>
      <c r="G653" s="21" t="s">
        <v>11</v>
      </c>
      <c r="H653" s="21" t="s">
        <v>12</v>
      </c>
      <c r="I653" s="20" t="s">
        <v>38061</v>
      </c>
      <c r="J653" s="20">
        <v>8059175257476</v>
      </c>
      <c r="K653" s="24"/>
      <c r="L653" s="28">
        <v>789.95</v>
      </c>
      <c r="M653" s="28">
        <v>789.95</v>
      </c>
      <c r="N653" s="24">
        <v>43952</v>
      </c>
    </row>
    <row r="654" spans="1:14" x14ac:dyDescent="0.25">
      <c r="B654" s="75" t="s">
        <v>68130</v>
      </c>
      <c r="C654" s="42" t="s">
        <v>38057</v>
      </c>
      <c r="D654" s="17"/>
      <c r="E654" s="17" t="s">
        <v>38049</v>
      </c>
      <c r="F654" s="21"/>
      <c r="G654" s="21" t="s">
        <v>11</v>
      </c>
      <c r="H654" s="21" t="s">
        <v>12</v>
      </c>
      <c r="I654" s="20" t="s">
        <v>38065</v>
      </c>
      <c r="J654" s="20">
        <v>8059175257513</v>
      </c>
      <c r="K654" s="24"/>
      <c r="L654" s="28">
        <v>789.95</v>
      </c>
      <c r="M654" s="28">
        <v>789.95</v>
      </c>
      <c r="N654" s="24">
        <v>43952</v>
      </c>
    </row>
    <row r="655" spans="1:14" x14ac:dyDescent="0.25">
      <c r="B655" s="75" t="s">
        <v>68129</v>
      </c>
      <c r="C655" s="42" t="s">
        <v>38054</v>
      </c>
      <c r="D655" s="17"/>
      <c r="E655" s="17" t="s">
        <v>38046</v>
      </c>
      <c r="F655" s="21"/>
      <c r="G655" s="21" t="s">
        <v>11</v>
      </c>
      <c r="H655" s="21" t="s">
        <v>12</v>
      </c>
      <c r="I655" s="20" t="s">
        <v>38062</v>
      </c>
      <c r="J655" s="20">
        <v>8059175257483</v>
      </c>
      <c r="K655" s="24"/>
      <c r="L655" s="28">
        <v>789.95</v>
      </c>
      <c r="M655" s="28">
        <v>789.95</v>
      </c>
      <c r="N655" s="24">
        <v>43952</v>
      </c>
    </row>
    <row r="656" spans="1:14" x14ac:dyDescent="0.25">
      <c r="B656" s="75" t="s">
        <v>68128</v>
      </c>
      <c r="C656" s="42" t="s">
        <v>38055</v>
      </c>
      <c r="D656" s="17"/>
      <c r="E656" s="17" t="s">
        <v>38047</v>
      </c>
      <c r="F656" s="21"/>
      <c r="G656" s="21" t="s">
        <v>11</v>
      </c>
      <c r="H656" s="21" t="s">
        <v>12</v>
      </c>
      <c r="I656" s="20" t="s">
        <v>38063</v>
      </c>
      <c r="J656" s="20">
        <v>8059175257490</v>
      </c>
      <c r="K656" s="24"/>
      <c r="L656" s="28">
        <v>789.95</v>
      </c>
      <c r="M656" s="28">
        <v>789.95</v>
      </c>
      <c r="N656" s="24">
        <v>43952</v>
      </c>
    </row>
    <row r="657" spans="2:14" x14ac:dyDescent="0.25">
      <c r="B657" s="75" t="s">
        <v>68127</v>
      </c>
      <c r="C657" s="42" t="s">
        <v>38056</v>
      </c>
      <c r="D657" s="17"/>
      <c r="E657" s="17" t="s">
        <v>38048</v>
      </c>
      <c r="F657" s="21"/>
      <c r="G657" s="21" t="s">
        <v>11</v>
      </c>
      <c r="H657" s="21" t="s">
        <v>12</v>
      </c>
      <c r="I657" s="20" t="s">
        <v>38064</v>
      </c>
      <c r="J657" s="20">
        <v>8059175257506</v>
      </c>
      <c r="K657" s="24"/>
      <c r="L657" s="28">
        <v>789.95</v>
      </c>
      <c r="M657" s="28">
        <v>789.95</v>
      </c>
      <c r="N657" s="24">
        <v>43952</v>
      </c>
    </row>
    <row r="658" spans="2:14" x14ac:dyDescent="0.25">
      <c r="B658" s="75" t="s">
        <v>68126</v>
      </c>
      <c r="C658" s="42" t="s">
        <v>38060</v>
      </c>
      <c r="D658" s="17"/>
      <c r="E658" s="17" t="s">
        <v>38052</v>
      </c>
      <c r="F658" s="21"/>
      <c r="G658" s="21" t="s">
        <v>11</v>
      </c>
      <c r="H658" s="21" t="s">
        <v>12</v>
      </c>
      <c r="I658" s="20" t="s">
        <v>38068</v>
      </c>
      <c r="J658" s="20">
        <v>8059175257544</v>
      </c>
      <c r="K658" s="24"/>
      <c r="L658" s="28">
        <v>789.95</v>
      </c>
      <c r="M658" s="28">
        <v>789.95</v>
      </c>
      <c r="N658" s="24">
        <v>43952</v>
      </c>
    </row>
    <row r="659" spans="2:14" x14ac:dyDescent="0.25">
      <c r="B659" s="75" t="s">
        <v>68125</v>
      </c>
      <c r="C659" s="42" t="s">
        <v>38059</v>
      </c>
      <c r="D659" s="17"/>
      <c r="E659" s="17" t="s">
        <v>38051</v>
      </c>
      <c r="F659" s="21"/>
      <c r="G659" s="21" t="s">
        <v>11</v>
      </c>
      <c r="H659" s="21" t="s">
        <v>12</v>
      </c>
      <c r="I659" s="20" t="s">
        <v>38067</v>
      </c>
      <c r="J659" s="20">
        <v>8059175257537</v>
      </c>
      <c r="K659" s="24"/>
      <c r="L659" s="28">
        <v>789.95</v>
      </c>
      <c r="M659" s="28">
        <v>789.95</v>
      </c>
      <c r="N659" s="24">
        <v>43952</v>
      </c>
    </row>
    <row r="660" spans="2:14" x14ac:dyDescent="0.25">
      <c r="B660" s="75" t="s">
        <v>68124</v>
      </c>
      <c r="C660" s="42" t="s">
        <v>38058</v>
      </c>
      <c r="D660" s="17"/>
      <c r="E660" s="17" t="s">
        <v>38050</v>
      </c>
      <c r="F660" s="21"/>
      <c r="G660" s="21" t="s">
        <v>11</v>
      </c>
      <c r="H660" s="21" t="s">
        <v>12</v>
      </c>
      <c r="I660" s="20" t="s">
        <v>38066</v>
      </c>
      <c r="J660" s="20">
        <v>8059175257520</v>
      </c>
      <c r="K660" s="24"/>
      <c r="L660" s="28">
        <v>789.95</v>
      </c>
      <c r="M660" s="28">
        <v>789.95</v>
      </c>
      <c r="N660" s="24">
        <v>43952</v>
      </c>
    </row>
    <row r="661" spans="2:14" x14ac:dyDescent="0.25">
      <c r="B661" s="42"/>
      <c r="C661" s="42"/>
      <c r="E661" s="32" t="s">
        <v>45551</v>
      </c>
      <c r="G661" s="44" t="s">
        <v>17</v>
      </c>
      <c r="H661" s="44" t="s">
        <v>18</v>
      </c>
      <c r="I661" s="32" t="s">
        <v>45512</v>
      </c>
      <c r="J661" s="55" t="str">
        <f>"8059175034336"</f>
        <v>8059175034336</v>
      </c>
      <c r="K661" s="45">
        <v>45413</v>
      </c>
      <c r="L661" s="46">
        <v>0</v>
      </c>
      <c r="M661" s="46">
        <v>1149.95</v>
      </c>
    </row>
    <row r="662" spans="2:14" x14ac:dyDescent="0.25">
      <c r="B662" s="42"/>
      <c r="C662" s="42"/>
      <c r="E662" s="32" t="s">
        <v>45555</v>
      </c>
      <c r="G662" s="44" t="s">
        <v>17</v>
      </c>
      <c r="H662" s="44" t="s">
        <v>18</v>
      </c>
      <c r="I662" s="32" t="s">
        <v>45508</v>
      </c>
      <c r="J662" s="55" t="str">
        <f>"8051194978165"</f>
        <v>8051194978165</v>
      </c>
      <c r="K662" s="45">
        <v>45413</v>
      </c>
      <c r="L662" s="46">
        <v>0</v>
      </c>
      <c r="M662" s="46">
        <v>1149.95</v>
      </c>
    </row>
    <row r="663" spans="2:14" x14ac:dyDescent="0.25">
      <c r="B663" s="42"/>
      <c r="C663" s="42"/>
      <c r="E663" s="32" t="s">
        <v>45552</v>
      </c>
      <c r="G663" s="44" t="s">
        <v>17</v>
      </c>
      <c r="H663" s="44" t="s">
        <v>18</v>
      </c>
      <c r="I663" s="32" t="s">
        <v>45511</v>
      </c>
      <c r="J663" s="55" t="str">
        <f>"8051194978127"</f>
        <v>8051194978127</v>
      </c>
      <c r="K663" s="45">
        <v>45413</v>
      </c>
      <c r="L663" s="46">
        <v>0</v>
      </c>
      <c r="M663" s="46">
        <v>1149.95</v>
      </c>
    </row>
    <row r="664" spans="2:14" x14ac:dyDescent="0.25">
      <c r="B664" s="42"/>
      <c r="C664" s="42"/>
      <c r="E664" s="32" t="s">
        <v>45553</v>
      </c>
      <c r="G664" s="44" t="s">
        <v>17</v>
      </c>
      <c r="H664" s="44" t="s">
        <v>18</v>
      </c>
      <c r="I664" s="32" t="s">
        <v>45510</v>
      </c>
      <c r="J664" s="55" t="str">
        <f>"8051194978158"</f>
        <v>8051194978158</v>
      </c>
      <c r="K664" s="45">
        <v>45413</v>
      </c>
      <c r="L664" s="46">
        <v>0</v>
      </c>
      <c r="M664" s="46">
        <v>1149.95</v>
      </c>
    </row>
    <row r="665" spans="2:14" x14ac:dyDescent="0.25">
      <c r="B665" s="42"/>
      <c r="C665" s="42"/>
      <c r="E665" s="32" t="s">
        <v>45554</v>
      </c>
      <c r="G665" s="44" t="s">
        <v>17</v>
      </c>
      <c r="H665" s="44" t="s">
        <v>18</v>
      </c>
      <c r="I665" s="32" t="s">
        <v>45509</v>
      </c>
      <c r="J665" s="55" t="str">
        <f>"8051194978134"</f>
        <v>8051194978134</v>
      </c>
      <c r="K665" s="45">
        <v>45413</v>
      </c>
      <c r="L665" s="46">
        <v>0</v>
      </c>
      <c r="M665" s="46">
        <v>1149.95</v>
      </c>
    </row>
    <row r="666" spans="2:14" x14ac:dyDescent="0.25">
      <c r="B666" s="42"/>
      <c r="C666" s="42"/>
      <c r="E666" s="32" t="s">
        <v>45556</v>
      </c>
      <c r="G666" s="44" t="s">
        <v>17</v>
      </c>
      <c r="H666" s="44" t="s">
        <v>18</v>
      </c>
      <c r="I666" s="32" t="s">
        <v>45507</v>
      </c>
      <c r="J666" s="55" t="str">
        <f>"8051194978141"</f>
        <v>8051194978141</v>
      </c>
      <c r="K666" s="45">
        <v>45413</v>
      </c>
      <c r="L666" s="46">
        <v>0</v>
      </c>
      <c r="M666" s="46">
        <v>1149.95</v>
      </c>
    </row>
    <row r="667" spans="2:14" x14ac:dyDescent="0.25">
      <c r="B667" s="42"/>
      <c r="C667" s="42"/>
      <c r="E667" s="32" t="s">
        <v>45547</v>
      </c>
      <c r="G667" s="44" t="s">
        <v>17</v>
      </c>
      <c r="H667" s="44" t="s">
        <v>18</v>
      </c>
      <c r="I667" s="32" t="s">
        <v>45515</v>
      </c>
      <c r="J667" s="55" t="str">
        <f>"8051194758330"</f>
        <v>8051194758330</v>
      </c>
      <c r="K667" s="45">
        <v>45413</v>
      </c>
      <c r="L667" s="46">
        <v>0</v>
      </c>
      <c r="M667" s="46">
        <v>799.95</v>
      </c>
    </row>
    <row r="668" spans="2:14" x14ac:dyDescent="0.25">
      <c r="B668" s="42"/>
      <c r="C668" s="42"/>
      <c r="E668" s="32" t="s">
        <v>45545</v>
      </c>
      <c r="G668" s="44" t="s">
        <v>17</v>
      </c>
      <c r="H668" s="44" t="s">
        <v>18</v>
      </c>
      <c r="I668" s="32" t="s">
        <v>45518</v>
      </c>
      <c r="J668" s="55" t="str">
        <f>"8051194758309"</f>
        <v>8051194758309</v>
      </c>
      <c r="K668" s="45">
        <v>45413</v>
      </c>
      <c r="L668" s="46">
        <v>0</v>
      </c>
      <c r="M668" s="46">
        <v>799.95</v>
      </c>
    </row>
    <row r="669" spans="2:14" x14ac:dyDescent="0.25">
      <c r="B669" s="42"/>
      <c r="C669" s="42"/>
      <c r="E669" s="32" t="s">
        <v>45550</v>
      </c>
      <c r="G669" s="44" t="s">
        <v>17</v>
      </c>
      <c r="H669" s="44" t="s">
        <v>18</v>
      </c>
      <c r="I669" s="32" t="s">
        <v>45517</v>
      </c>
      <c r="J669" s="55" t="str">
        <f>"8051194758316"</f>
        <v>8051194758316</v>
      </c>
      <c r="K669" s="45">
        <v>45413</v>
      </c>
      <c r="L669" s="46">
        <v>0</v>
      </c>
      <c r="M669" s="46">
        <v>799.95</v>
      </c>
    </row>
    <row r="670" spans="2:14" x14ac:dyDescent="0.25">
      <c r="B670" s="42"/>
      <c r="C670" s="42"/>
      <c r="E670" s="32" t="s">
        <v>45546</v>
      </c>
      <c r="G670" s="44" t="s">
        <v>17</v>
      </c>
      <c r="H670" s="44" t="s">
        <v>18</v>
      </c>
      <c r="I670" s="32" t="s">
        <v>45516</v>
      </c>
      <c r="J670" s="55" t="str">
        <f>"8051194758323"</f>
        <v>8051194758323</v>
      </c>
      <c r="K670" s="45">
        <v>45413</v>
      </c>
      <c r="L670" s="46">
        <v>0</v>
      </c>
      <c r="M670" s="46">
        <v>799.95</v>
      </c>
    </row>
    <row r="671" spans="2:14" x14ac:dyDescent="0.25">
      <c r="B671" s="42"/>
      <c r="C671" s="42"/>
      <c r="E671" s="32" t="s">
        <v>45549</v>
      </c>
      <c r="G671" s="44" t="s">
        <v>17</v>
      </c>
      <c r="H671" s="44" t="s">
        <v>18</v>
      </c>
      <c r="I671" s="32" t="s">
        <v>45513</v>
      </c>
      <c r="J671" s="55" t="str">
        <f>"8021506981626"</f>
        <v>8021506981626</v>
      </c>
      <c r="K671" s="45">
        <v>45413</v>
      </c>
      <c r="L671" s="46">
        <v>0</v>
      </c>
      <c r="M671" s="46">
        <v>799.95</v>
      </c>
    </row>
    <row r="672" spans="2:14" x14ac:dyDescent="0.25">
      <c r="B672" s="42"/>
      <c r="C672" s="42"/>
      <c r="E672" s="32" t="s">
        <v>45548</v>
      </c>
      <c r="G672" s="44" t="s">
        <v>17</v>
      </c>
      <c r="H672" s="44" t="s">
        <v>18</v>
      </c>
      <c r="I672" s="32" t="s">
        <v>45514</v>
      </c>
      <c r="J672" s="55" t="str">
        <f>"8051194758347"</f>
        <v>8051194758347</v>
      </c>
      <c r="K672" s="45">
        <v>45413</v>
      </c>
      <c r="L672" s="46">
        <v>0</v>
      </c>
      <c r="M672" s="46">
        <v>799.95</v>
      </c>
    </row>
    <row r="673" spans="1:14" x14ac:dyDescent="0.25">
      <c r="B673" s="42" t="s">
        <v>48578</v>
      </c>
      <c r="C673" s="42"/>
      <c r="D673" s="32" t="s">
        <v>48510</v>
      </c>
      <c r="E673" s="44" t="s">
        <v>62838</v>
      </c>
      <c r="F673" s="44" t="s">
        <v>22179</v>
      </c>
      <c r="G673" s="32" t="s">
        <v>11</v>
      </c>
      <c r="H673" s="32" t="s">
        <v>12</v>
      </c>
      <c r="I673" s="55" t="s">
        <v>48511</v>
      </c>
      <c r="J673" s="55">
        <v>8059347043722</v>
      </c>
      <c r="L673" s="47">
        <v>104.95</v>
      </c>
      <c r="M673" s="47">
        <v>104.95</v>
      </c>
      <c r="N673" s="45">
        <v>44802</v>
      </c>
    </row>
    <row r="674" spans="1:14" x14ac:dyDescent="0.25">
      <c r="B674" s="42" t="s">
        <v>48577</v>
      </c>
      <c r="C674" s="42"/>
      <c r="D674" s="32" t="s">
        <v>48508</v>
      </c>
      <c r="E674" s="44" t="s">
        <v>62837</v>
      </c>
      <c r="F674" s="44" t="s">
        <v>22179</v>
      </c>
      <c r="G674" s="32" t="s">
        <v>11</v>
      </c>
      <c r="H674" s="32" t="s">
        <v>12</v>
      </c>
      <c r="I674" s="55" t="s">
        <v>48509</v>
      </c>
      <c r="J674" s="55">
        <v>8059347043692</v>
      </c>
      <c r="L674" s="47">
        <v>104.95</v>
      </c>
      <c r="M674" s="47">
        <v>104.95</v>
      </c>
      <c r="N674" s="45">
        <v>44802</v>
      </c>
    </row>
    <row r="675" spans="1:14" x14ac:dyDescent="0.25">
      <c r="B675" s="42" t="s">
        <v>48576</v>
      </c>
      <c r="C675" s="42"/>
      <c r="D675" s="32" t="s">
        <v>48506</v>
      </c>
      <c r="E675" s="44" t="s">
        <v>62836</v>
      </c>
      <c r="F675" s="44" t="s">
        <v>22179</v>
      </c>
      <c r="G675" s="32" t="s">
        <v>11</v>
      </c>
      <c r="H675" s="32" t="s">
        <v>12</v>
      </c>
      <c r="I675" s="55" t="s">
        <v>48507</v>
      </c>
      <c r="J675" s="55">
        <v>8059347043708</v>
      </c>
      <c r="L675" s="47">
        <v>104.95</v>
      </c>
      <c r="M675" s="47">
        <v>104.95</v>
      </c>
      <c r="N675" s="45">
        <v>44802</v>
      </c>
    </row>
    <row r="676" spans="1:14" x14ac:dyDescent="0.25">
      <c r="B676" s="42" t="s">
        <v>48575</v>
      </c>
      <c r="C676" s="42"/>
      <c r="D676" s="32" t="s">
        <v>48504</v>
      </c>
      <c r="E676" s="44" t="s">
        <v>62835</v>
      </c>
      <c r="F676" s="44" t="s">
        <v>22179</v>
      </c>
      <c r="G676" s="32" t="s">
        <v>11</v>
      </c>
      <c r="H676" s="32" t="s">
        <v>12</v>
      </c>
      <c r="I676" s="55" t="s">
        <v>48505</v>
      </c>
      <c r="J676" s="55">
        <v>8059347043715</v>
      </c>
      <c r="L676" s="47">
        <v>104.95</v>
      </c>
      <c r="M676" s="47">
        <v>104.95</v>
      </c>
      <c r="N676" s="45">
        <v>44802</v>
      </c>
    </row>
    <row r="677" spans="1:14" x14ac:dyDescent="0.25">
      <c r="B677" s="42" t="s">
        <v>48574</v>
      </c>
      <c r="C677" s="42"/>
      <c r="D677" s="32" t="s">
        <v>48501</v>
      </c>
      <c r="E677" s="44" t="s">
        <v>48502</v>
      </c>
      <c r="F677" s="44" t="s">
        <v>22179</v>
      </c>
      <c r="G677" s="32" t="s">
        <v>11</v>
      </c>
      <c r="H677" s="32" t="s">
        <v>12</v>
      </c>
      <c r="I677" s="55" t="s">
        <v>48503</v>
      </c>
      <c r="J677" s="55">
        <v>8059347043739</v>
      </c>
      <c r="L677" s="47">
        <v>104.95</v>
      </c>
      <c r="M677" s="47">
        <v>104.95</v>
      </c>
      <c r="N677" s="45">
        <v>44802</v>
      </c>
    </row>
    <row r="678" spans="1:14" x14ac:dyDescent="0.25">
      <c r="A678" s="32" t="s">
        <v>34404</v>
      </c>
      <c r="B678" s="42" t="s">
        <v>65188</v>
      </c>
      <c r="C678" s="42"/>
      <c r="D678" s="42" t="s">
        <v>13662</v>
      </c>
      <c r="E678" s="43" t="s">
        <v>62834</v>
      </c>
      <c r="F678" s="44" t="s">
        <v>16</v>
      </c>
      <c r="G678" s="44" t="s">
        <v>17</v>
      </c>
      <c r="H678" s="44" t="s">
        <v>18</v>
      </c>
      <c r="I678" s="42" t="s">
        <v>13663</v>
      </c>
      <c r="J678" s="42">
        <v>8021506925903</v>
      </c>
      <c r="K678" s="45">
        <v>45352</v>
      </c>
      <c r="L678" s="46">
        <v>0</v>
      </c>
      <c r="M678" s="46">
        <v>99.95</v>
      </c>
      <c r="N678" s="45">
        <v>42947</v>
      </c>
    </row>
    <row r="679" spans="1:14" x14ac:dyDescent="0.25">
      <c r="A679" s="32" t="s">
        <v>34403</v>
      </c>
      <c r="B679" s="42" t="s">
        <v>65185</v>
      </c>
      <c r="C679" s="42"/>
      <c r="D679" s="42" t="s">
        <v>13660</v>
      </c>
      <c r="E679" s="43" t="s">
        <v>62833</v>
      </c>
      <c r="F679" s="44" t="s">
        <v>16</v>
      </c>
      <c r="G679" s="44" t="s">
        <v>17</v>
      </c>
      <c r="H679" s="44" t="s">
        <v>18</v>
      </c>
      <c r="I679" s="42" t="s">
        <v>13661</v>
      </c>
      <c r="J679" s="42">
        <v>8021506925873</v>
      </c>
      <c r="K679" s="45">
        <v>45352</v>
      </c>
      <c r="L679" s="46">
        <v>0</v>
      </c>
      <c r="M679" s="46">
        <v>99.95</v>
      </c>
      <c r="N679" s="45">
        <v>42947</v>
      </c>
    </row>
    <row r="680" spans="1:14" x14ac:dyDescent="0.25">
      <c r="A680" s="32" t="s">
        <v>34402</v>
      </c>
      <c r="B680" s="42" t="s">
        <v>65186</v>
      </c>
      <c r="C680" s="42"/>
      <c r="D680" s="42" t="s">
        <v>13658</v>
      </c>
      <c r="E680" s="43" t="s">
        <v>62832</v>
      </c>
      <c r="F680" s="44" t="s">
        <v>16</v>
      </c>
      <c r="G680" s="44" t="s">
        <v>17</v>
      </c>
      <c r="H680" s="44" t="s">
        <v>18</v>
      </c>
      <c r="I680" s="42" t="s">
        <v>13659</v>
      </c>
      <c r="J680" s="42">
        <v>8021506925880</v>
      </c>
      <c r="K680" s="45">
        <v>45352</v>
      </c>
      <c r="L680" s="46">
        <v>0</v>
      </c>
      <c r="M680" s="46">
        <v>99.95</v>
      </c>
      <c r="N680" s="45">
        <v>42947</v>
      </c>
    </row>
    <row r="681" spans="1:14" x14ac:dyDescent="0.25">
      <c r="A681" s="32" t="s">
        <v>34401</v>
      </c>
      <c r="B681" s="42" t="s">
        <v>65187</v>
      </c>
      <c r="C681" s="42"/>
      <c r="D681" s="42" t="s">
        <v>13656</v>
      </c>
      <c r="E681" s="43" t="s">
        <v>62831</v>
      </c>
      <c r="F681" s="44" t="s">
        <v>16</v>
      </c>
      <c r="G681" s="44" t="s">
        <v>17</v>
      </c>
      <c r="H681" s="44" t="s">
        <v>18</v>
      </c>
      <c r="I681" s="42" t="s">
        <v>13657</v>
      </c>
      <c r="J681" s="42">
        <v>8021506925897</v>
      </c>
      <c r="K681" s="45">
        <v>45352</v>
      </c>
      <c r="L681" s="46">
        <v>0</v>
      </c>
      <c r="M681" s="46">
        <v>99.95</v>
      </c>
      <c r="N681" s="45">
        <v>42947</v>
      </c>
    </row>
    <row r="682" spans="1:14" x14ac:dyDescent="0.25">
      <c r="A682" s="32" t="s">
        <v>34400</v>
      </c>
      <c r="B682" s="42" t="s">
        <v>65189</v>
      </c>
      <c r="C682" s="42"/>
      <c r="D682" s="42" t="s">
        <v>13654</v>
      </c>
      <c r="E682" s="43" t="s">
        <v>62830</v>
      </c>
      <c r="F682" s="44" t="s">
        <v>16</v>
      </c>
      <c r="G682" s="44" t="s">
        <v>17</v>
      </c>
      <c r="H682" s="44" t="s">
        <v>18</v>
      </c>
      <c r="I682" s="42" t="s">
        <v>13655</v>
      </c>
      <c r="J682" s="42">
        <v>8021506925910</v>
      </c>
      <c r="K682" s="45">
        <v>45352</v>
      </c>
      <c r="L682" s="46">
        <v>0</v>
      </c>
      <c r="M682" s="46">
        <v>99.95</v>
      </c>
      <c r="N682" s="45">
        <v>42947</v>
      </c>
    </row>
    <row r="683" spans="1:14" x14ac:dyDescent="0.25">
      <c r="A683" s="17" t="s">
        <v>72667</v>
      </c>
      <c r="B683" s="17" t="s">
        <v>72668</v>
      </c>
      <c r="C683" s="17"/>
      <c r="D683" s="17" t="s">
        <v>72669</v>
      </c>
      <c r="E683" s="17" t="s">
        <v>72670</v>
      </c>
      <c r="F683" s="21"/>
      <c r="G683" s="17" t="s">
        <v>11</v>
      </c>
      <c r="H683" s="17" t="s">
        <v>12</v>
      </c>
      <c r="I683" s="17" t="s">
        <v>72671</v>
      </c>
      <c r="J683" s="20">
        <v>8059347408224</v>
      </c>
      <c r="K683" s="17"/>
      <c r="L683" s="28">
        <v>319.95</v>
      </c>
      <c r="M683" s="28">
        <v>319.95</v>
      </c>
      <c r="N683" s="45">
        <v>45495</v>
      </c>
    </row>
    <row r="684" spans="1:14" x14ac:dyDescent="0.25">
      <c r="A684" s="17" t="s">
        <v>72662</v>
      </c>
      <c r="B684" s="17" t="s">
        <v>72663</v>
      </c>
      <c r="C684" s="17"/>
      <c r="D684" s="17" t="s">
        <v>72664</v>
      </c>
      <c r="E684" s="17" t="s">
        <v>72665</v>
      </c>
      <c r="F684" s="21"/>
      <c r="G684" s="17" t="s">
        <v>11</v>
      </c>
      <c r="H684" s="17" t="s">
        <v>12</v>
      </c>
      <c r="I684" s="17" t="s">
        <v>72666</v>
      </c>
      <c r="J684" s="20">
        <v>8059347408217</v>
      </c>
      <c r="K684" s="17"/>
      <c r="L684" s="28">
        <v>319.95</v>
      </c>
      <c r="M684" s="28">
        <v>319.95</v>
      </c>
      <c r="N684" s="45">
        <v>45495</v>
      </c>
    </row>
    <row r="685" spans="1:14" x14ac:dyDescent="0.25">
      <c r="A685" s="17" t="s">
        <v>72647</v>
      </c>
      <c r="B685" s="17" t="s">
        <v>72648</v>
      </c>
      <c r="C685" s="17"/>
      <c r="D685" s="17" t="s">
        <v>72649</v>
      </c>
      <c r="E685" s="17" t="s">
        <v>72650</v>
      </c>
      <c r="F685" s="21"/>
      <c r="G685" s="17" t="s">
        <v>11</v>
      </c>
      <c r="H685" s="17" t="s">
        <v>12</v>
      </c>
      <c r="I685" s="17" t="s">
        <v>72651</v>
      </c>
      <c r="J685" s="20">
        <v>8059347408187</v>
      </c>
      <c r="K685" s="17"/>
      <c r="L685" s="28">
        <v>319.95</v>
      </c>
      <c r="M685" s="28">
        <v>319.95</v>
      </c>
      <c r="N685" s="45">
        <v>45495</v>
      </c>
    </row>
    <row r="686" spans="1:14" x14ac:dyDescent="0.25">
      <c r="A686" s="17" t="s">
        <v>72652</v>
      </c>
      <c r="B686" s="17" t="s">
        <v>72653</v>
      </c>
      <c r="C686" s="17"/>
      <c r="D686" s="17" t="s">
        <v>72654</v>
      </c>
      <c r="E686" s="17" t="s">
        <v>72655</v>
      </c>
      <c r="F686" s="21"/>
      <c r="G686" s="17" t="s">
        <v>11</v>
      </c>
      <c r="H686" s="17" t="s">
        <v>12</v>
      </c>
      <c r="I686" s="17" t="s">
        <v>72656</v>
      </c>
      <c r="J686" s="20">
        <v>8059347408194</v>
      </c>
      <c r="K686" s="17"/>
      <c r="L686" s="28">
        <v>319.95</v>
      </c>
      <c r="M686" s="28">
        <v>319.95</v>
      </c>
      <c r="N686" s="45">
        <v>45495</v>
      </c>
    </row>
    <row r="687" spans="1:14" x14ac:dyDescent="0.25">
      <c r="A687" s="17" t="s">
        <v>72657</v>
      </c>
      <c r="B687" s="17" t="s">
        <v>72658</v>
      </c>
      <c r="C687" s="17"/>
      <c r="D687" s="17" t="s">
        <v>72659</v>
      </c>
      <c r="E687" s="17" t="s">
        <v>72660</v>
      </c>
      <c r="F687" s="21"/>
      <c r="G687" s="17" t="s">
        <v>11</v>
      </c>
      <c r="H687" s="17" t="s">
        <v>12</v>
      </c>
      <c r="I687" s="17" t="s">
        <v>72661</v>
      </c>
      <c r="J687" s="20">
        <v>8059347408200</v>
      </c>
      <c r="K687" s="17"/>
      <c r="L687" s="28">
        <v>319.95</v>
      </c>
      <c r="M687" s="28">
        <v>319.95</v>
      </c>
      <c r="N687" s="45">
        <v>45495</v>
      </c>
    </row>
    <row r="688" spans="1:14" x14ac:dyDescent="0.25">
      <c r="B688" s="42" t="s">
        <v>48573</v>
      </c>
      <c r="C688" s="42"/>
      <c r="D688" s="32" t="s">
        <v>48499</v>
      </c>
      <c r="E688" s="44" t="s">
        <v>76366</v>
      </c>
      <c r="F688" s="44" t="s">
        <v>22179</v>
      </c>
      <c r="G688" s="32" t="s">
        <v>11</v>
      </c>
      <c r="H688" s="32" t="s">
        <v>12</v>
      </c>
      <c r="I688" s="55" t="s">
        <v>48500</v>
      </c>
      <c r="J688" s="55">
        <v>8059347043920</v>
      </c>
      <c r="L688" s="47">
        <v>129.94999999999999</v>
      </c>
      <c r="M688" s="47">
        <v>129.94999999999999</v>
      </c>
      <c r="N688" s="45">
        <v>44802</v>
      </c>
    </row>
    <row r="689" spans="1:14" x14ac:dyDescent="0.25">
      <c r="B689" s="42" t="s">
        <v>48572</v>
      </c>
      <c r="C689" s="42"/>
      <c r="D689" s="32" t="s">
        <v>48497</v>
      </c>
      <c r="E689" s="44" t="s">
        <v>76365</v>
      </c>
      <c r="F689" s="44" t="s">
        <v>22179</v>
      </c>
      <c r="G689" s="32" t="s">
        <v>11</v>
      </c>
      <c r="H689" s="32" t="s">
        <v>12</v>
      </c>
      <c r="I689" s="55" t="s">
        <v>48498</v>
      </c>
      <c r="J689" s="55">
        <v>8059347043890</v>
      </c>
      <c r="L689" s="47">
        <v>129.94999999999999</v>
      </c>
      <c r="M689" s="47">
        <v>129.94999999999999</v>
      </c>
      <c r="N689" s="45">
        <v>44802</v>
      </c>
    </row>
    <row r="690" spans="1:14" x14ac:dyDescent="0.25">
      <c r="B690" s="42" t="s">
        <v>48571</v>
      </c>
      <c r="C690" s="42"/>
      <c r="D690" s="32" t="s">
        <v>48495</v>
      </c>
      <c r="E690" s="44" t="s">
        <v>76364</v>
      </c>
      <c r="F690" s="44" t="s">
        <v>22179</v>
      </c>
      <c r="G690" s="32" t="s">
        <v>11</v>
      </c>
      <c r="H690" s="32" t="s">
        <v>12</v>
      </c>
      <c r="I690" s="55" t="s">
        <v>48496</v>
      </c>
      <c r="J690" s="55">
        <v>8059347043906</v>
      </c>
      <c r="L690" s="47">
        <v>129.94999999999999</v>
      </c>
      <c r="M690" s="47">
        <v>129.94999999999999</v>
      </c>
      <c r="N690" s="45">
        <v>44802</v>
      </c>
    </row>
    <row r="691" spans="1:14" x14ac:dyDescent="0.25">
      <c r="B691" s="42" t="s">
        <v>48570</v>
      </c>
      <c r="C691" s="42"/>
      <c r="D691" s="32" t="s">
        <v>48493</v>
      </c>
      <c r="E691" s="44" t="s">
        <v>76363</v>
      </c>
      <c r="F691" s="44" t="s">
        <v>22179</v>
      </c>
      <c r="G691" s="32" t="s">
        <v>11</v>
      </c>
      <c r="H691" s="32" t="s">
        <v>12</v>
      </c>
      <c r="I691" s="55" t="s">
        <v>48494</v>
      </c>
      <c r="J691" s="55">
        <v>8059347043913</v>
      </c>
      <c r="L691" s="47">
        <v>129.94999999999999</v>
      </c>
      <c r="M691" s="47">
        <v>129.94999999999999</v>
      </c>
      <c r="N691" s="45">
        <v>44802</v>
      </c>
    </row>
    <row r="692" spans="1:14" x14ac:dyDescent="0.25">
      <c r="B692" s="42" t="s">
        <v>48569</v>
      </c>
      <c r="C692" s="42"/>
      <c r="D692" s="32" t="s">
        <v>48491</v>
      </c>
      <c r="E692" s="44" t="s">
        <v>76362</v>
      </c>
      <c r="F692" s="44" t="s">
        <v>22179</v>
      </c>
      <c r="G692" s="32" t="s">
        <v>11</v>
      </c>
      <c r="H692" s="32" t="s">
        <v>12</v>
      </c>
      <c r="I692" s="55" t="s">
        <v>48492</v>
      </c>
      <c r="J692" s="55">
        <v>8059347043937</v>
      </c>
      <c r="L692" s="47">
        <v>129.94999999999999</v>
      </c>
      <c r="M692" s="47">
        <v>129.94999999999999</v>
      </c>
      <c r="N692" s="45">
        <v>44802</v>
      </c>
    </row>
    <row r="693" spans="1:14" x14ac:dyDescent="0.25">
      <c r="B693" s="44" t="s">
        <v>69998</v>
      </c>
      <c r="C693" s="42"/>
      <c r="E693" s="44" t="s">
        <v>69993</v>
      </c>
      <c r="G693" s="44" t="s">
        <v>11</v>
      </c>
      <c r="H693" s="44" t="s">
        <v>12</v>
      </c>
      <c r="I693" s="55" t="s">
        <v>69988</v>
      </c>
      <c r="J693" s="55">
        <v>8059347090214</v>
      </c>
      <c r="L693" s="46">
        <v>999.95</v>
      </c>
      <c r="M693" s="46">
        <v>999.95</v>
      </c>
      <c r="N693" s="45">
        <v>45352</v>
      </c>
    </row>
    <row r="694" spans="1:14" x14ac:dyDescent="0.25">
      <c r="B694" s="44" t="s">
        <v>69995</v>
      </c>
      <c r="C694" s="42"/>
      <c r="E694" s="44" t="s">
        <v>69990</v>
      </c>
      <c r="G694" s="44" t="s">
        <v>11</v>
      </c>
      <c r="H694" s="44" t="s">
        <v>12</v>
      </c>
      <c r="I694" s="55" t="s">
        <v>69985</v>
      </c>
      <c r="J694" s="55">
        <v>8059347090184</v>
      </c>
      <c r="L694" s="46">
        <v>999.95</v>
      </c>
      <c r="M694" s="46">
        <v>999.95</v>
      </c>
      <c r="N694" s="45">
        <v>45352</v>
      </c>
    </row>
    <row r="695" spans="1:14" x14ac:dyDescent="0.25">
      <c r="B695" s="44" t="s">
        <v>69996</v>
      </c>
      <c r="C695" s="42"/>
      <c r="E695" s="44" t="s">
        <v>69991</v>
      </c>
      <c r="G695" s="44" t="s">
        <v>11</v>
      </c>
      <c r="H695" s="44" t="s">
        <v>12</v>
      </c>
      <c r="I695" s="55" t="s">
        <v>69986</v>
      </c>
      <c r="J695" s="55">
        <v>8059347090191</v>
      </c>
      <c r="L695" s="46">
        <v>999.95</v>
      </c>
      <c r="M695" s="46">
        <v>999.95</v>
      </c>
      <c r="N695" s="45">
        <v>45352</v>
      </c>
    </row>
    <row r="696" spans="1:14" x14ac:dyDescent="0.25">
      <c r="B696" s="44" t="s">
        <v>69997</v>
      </c>
      <c r="C696" s="42"/>
      <c r="E696" s="44" t="s">
        <v>69992</v>
      </c>
      <c r="G696" s="44" t="s">
        <v>11</v>
      </c>
      <c r="H696" s="44" t="s">
        <v>12</v>
      </c>
      <c r="I696" s="55" t="s">
        <v>69987</v>
      </c>
      <c r="J696" s="55">
        <v>8059347090207</v>
      </c>
      <c r="L696" s="46">
        <v>999.95</v>
      </c>
      <c r="M696" s="46">
        <v>999.95</v>
      </c>
      <c r="N696" s="45">
        <v>45352</v>
      </c>
    </row>
    <row r="697" spans="1:14" x14ac:dyDescent="0.25">
      <c r="B697" s="44" t="s">
        <v>69999</v>
      </c>
      <c r="C697" s="42"/>
      <c r="E697" s="44" t="s">
        <v>69994</v>
      </c>
      <c r="G697" s="44" t="s">
        <v>11</v>
      </c>
      <c r="H697" s="44" t="s">
        <v>12</v>
      </c>
      <c r="I697" s="55" t="s">
        <v>69989</v>
      </c>
      <c r="J697" s="55">
        <v>8059347090221</v>
      </c>
      <c r="L697" s="46">
        <v>999.95</v>
      </c>
      <c r="M697" s="46">
        <v>999.95</v>
      </c>
      <c r="N697" s="45">
        <v>45352</v>
      </c>
    </row>
    <row r="698" spans="1:14" x14ac:dyDescent="0.25">
      <c r="A698" s="32" t="s">
        <v>34399</v>
      </c>
      <c r="B698" s="42" t="s">
        <v>65159</v>
      </c>
      <c r="C698" s="42"/>
      <c r="D698" s="42" t="s">
        <v>16759</v>
      </c>
      <c r="E698" s="43" t="s">
        <v>13652</v>
      </c>
      <c r="F698" s="44" t="s">
        <v>16</v>
      </c>
      <c r="G698" s="44" t="s">
        <v>11</v>
      </c>
      <c r="H698" s="44" t="s">
        <v>12</v>
      </c>
      <c r="I698" s="42" t="s">
        <v>13653</v>
      </c>
      <c r="J698" s="42">
        <v>8021506644583</v>
      </c>
      <c r="L698" s="46">
        <v>119.95</v>
      </c>
      <c r="M698" s="46">
        <v>119.95</v>
      </c>
    </row>
    <row r="699" spans="1:14" x14ac:dyDescent="0.25">
      <c r="A699" s="32" t="s">
        <v>34398</v>
      </c>
      <c r="B699" s="42" t="s">
        <v>65156</v>
      </c>
      <c r="C699" s="42"/>
      <c r="D699" s="42" t="s">
        <v>16714</v>
      </c>
      <c r="E699" s="43" t="s">
        <v>13650</v>
      </c>
      <c r="F699" s="44" t="s">
        <v>16</v>
      </c>
      <c r="G699" s="44" t="s">
        <v>11</v>
      </c>
      <c r="H699" s="44" t="s">
        <v>12</v>
      </c>
      <c r="I699" s="42" t="s">
        <v>13651</v>
      </c>
      <c r="J699" s="42">
        <v>8021506644569</v>
      </c>
      <c r="L699" s="46">
        <v>119.95</v>
      </c>
      <c r="M699" s="46">
        <v>119.95</v>
      </c>
    </row>
    <row r="700" spans="1:14" x14ac:dyDescent="0.25">
      <c r="A700" s="32" t="s">
        <v>34397</v>
      </c>
      <c r="B700" s="42" t="s">
        <v>65157</v>
      </c>
      <c r="C700" s="42"/>
      <c r="D700" s="42" t="s">
        <v>16758</v>
      </c>
      <c r="E700" s="43" t="s">
        <v>13648</v>
      </c>
      <c r="F700" s="44" t="s">
        <v>16</v>
      </c>
      <c r="G700" s="44" t="s">
        <v>11</v>
      </c>
      <c r="H700" s="44" t="s">
        <v>12</v>
      </c>
      <c r="I700" s="42" t="s">
        <v>13649</v>
      </c>
      <c r="J700" s="42">
        <v>8021506643883</v>
      </c>
      <c r="L700" s="46">
        <v>119.95</v>
      </c>
      <c r="M700" s="46">
        <v>119.95</v>
      </c>
    </row>
    <row r="701" spans="1:14" x14ac:dyDescent="0.25">
      <c r="A701" s="32" t="s">
        <v>34396</v>
      </c>
      <c r="B701" s="42" t="s">
        <v>65158</v>
      </c>
      <c r="C701" s="42"/>
      <c r="D701" s="42" t="s">
        <v>16757</v>
      </c>
      <c r="E701" s="43" t="s">
        <v>13646</v>
      </c>
      <c r="F701" s="44" t="s">
        <v>16</v>
      </c>
      <c r="G701" s="44" t="s">
        <v>11</v>
      </c>
      <c r="H701" s="44" t="s">
        <v>12</v>
      </c>
      <c r="I701" s="42" t="s">
        <v>13647</v>
      </c>
      <c r="J701" s="42">
        <v>8021506644576</v>
      </c>
      <c r="L701" s="46">
        <v>119.95</v>
      </c>
      <c r="M701" s="46">
        <v>119.95</v>
      </c>
    </row>
    <row r="702" spans="1:14" x14ac:dyDescent="0.25">
      <c r="A702" s="32" t="s">
        <v>34395</v>
      </c>
      <c r="B702" s="42" t="s">
        <v>65160</v>
      </c>
      <c r="C702" s="42"/>
      <c r="D702" s="42" t="s">
        <v>16713</v>
      </c>
      <c r="E702" s="43" t="s">
        <v>13644</v>
      </c>
      <c r="F702" s="44" t="s">
        <v>16</v>
      </c>
      <c r="G702" s="44" t="s">
        <v>11</v>
      </c>
      <c r="H702" s="44" t="s">
        <v>12</v>
      </c>
      <c r="I702" s="42" t="s">
        <v>13645</v>
      </c>
      <c r="J702" s="42">
        <v>8021506644590</v>
      </c>
      <c r="L702" s="46">
        <v>119.95</v>
      </c>
      <c r="M702" s="46">
        <v>119.95</v>
      </c>
    </row>
    <row r="703" spans="1:14" x14ac:dyDescent="0.25">
      <c r="B703" s="42" t="s">
        <v>48564</v>
      </c>
      <c r="C703" s="42"/>
      <c r="D703" s="32" t="s">
        <v>48482</v>
      </c>
      <c r="E703" s="32" t="s">
        <v>49955</v>
      </c>
      <c r="F703" s="44" t="s">
        <v>16</v>
      </c>
      <c r="G703" s="32" t="s">
        <v>11</v>
      </c>
      <c r="H703" s="32" t="s">
        <v>12</v>
      </c>
      <c r="I703" s="32" t="s">
        <v>49956</v>
      </c>
      <c r="J703" s="55">
        <v>8059347043531</v>
      </c>
      <c r="K703" s="32"/>
      <c r="L703" s="47">
        <v>179.95</v>
      </c>
      <c r="M703" s="47">
        <v>179.95</v>
      </c>
      <c r="N703" s="45">
        <v>44835</v>
      </c>
    </row>
    <row r="704" spans="1:14" x14ac:dyDescent="0.25">
      <c r="B704" s="42" t="s">
        <v>48568</v>
      </c>
      <c r="C704" s="42"/>
      <c r="D704" s="32" t="s">
        <v>48489</v>
      </c>
      <c r="E704" s="32" t="s">
        <v>62829</v>
      </c>
      <c r="F704" s="44" t="s">
        <v>16</v>
      </c>
      <c r="G704" s="32" t="s">
        <v>11</v>
      </c>
      <c r="H704" s="32" t="s">
        <v>12</v>
      </c>
      <c r="I704" s="32" t="s">
        <v>48490</v>
      </c>
      <c r="J704" s="55">
        <v>8059347043524</v>
      </c>
      <c r="K704" s="32"/>
      <c r="L704" s="47">
        <v>179.95</v>
      </c>
      <c r="M704" s="47">
        <v>179.95</v>
      </c>
      <c r="N704" s="45">
        <v>44835</v>
      </c>
    </row>
    <row r="705" spans="2:14" x14ac:dyDescent="0.25">
      <c r="B705" s="42" t="s">
        <v>48567</v>
      </c>
      <c r="C705" s="42"/>
      <c r="D705" s="32" t="s">
        <v>48487</v>
      </c>
      <c r="E705" s="32" t="s">
        <v>62828</v>
      </c>
      <c r="F705" s="44" t="s">
        <v>16</v>
      </c>
      <c r="G705" s="32" t="s">
        <v>11</v>
      </c>
      <c r="H705" s="32" t="s">
        <v>12</v>
      </c>
      <c r="I705" s="32" t="s">
        <v>48488</v>
      </c>
      <c r="J705" s="55">
        <v>8059347043494</v>
      </c>
      <c r="K705" s="32"/>
      <c r="L705" s="47">
        <v>179.95</v>
      </c>
      <c r="M705" s="47">
        <v>179.95</v>
      </c>
      <c r="N705" s="45">
        <v>44835</v>
      </c>
    </row>
    <row r="706" spans="2:14" x14ac:dyDescent="0.25">
      <c r="B706" s="42" t="s">
        <v>48566</v>
      </c>
      <c r="C706" s="42"/>
      <c r="D706" s="32" t="s">
        <v>48485</v>
      </c>
      <c r="E706" s="32" t="s">
        <v>62827</v>
      </c>
      <c r="F706" s="44" t="s">
        <v>16</v>
      </c>
      <c r="G706" s="32" t="s">
        <v>11</v>
      </c>
      <c r="H706" s="32" t="s">
        <v>12</v>
      </c>
      <c r="I706" s="32" t="s">
        <v>48486</v>
      </c>
      <c r="J706" s="55">
        <v>8059347043500</v>
      </c>
      <c r="K706" s="32"/>
      <c r="L706" s="47">
        <v>179.95</v>
      </c>
      <c r="M706" s="47">
        <v>179.95</v>
      </c>
      <c r="N706" s="45">
        <v>44835</v>
      </c>
    </row>
    <row r="707" spans="2:14" x14ac:dyDescent="0.25">
      <c r="B707" s="42" t="s">
        <v>48565</v>
      </c>
      <c r="C707" s="42"/>
      <c r="D707" s="32" t="s">
        <v>48483</v>
      </c>
      <c r="E707" s="32" t="s">
        <v>62826</v>
      </c>
      <c r="F707" s="44" t="s">
        <v>16</v>
      </c>
      <c r="G707" s="32" t="s">
        <v>11</v>
      </c>
      <c r="H707" s="32" t="s">
        <v>12</v>
      </c>
      <c r="I707" s="32" t="s">
        <v>48484</v>
      </c>
      <c r="J707" s="55">
        <v>8059347043517</v>
      </c>
      <c r="K707" s="32"/>
      <c r="L707" s="47">
        <v>179.95</v>
      </c>
      <c r="M707" s="47">
        <v>179.95</v>
      </c>
      <c r="N707" s="45">
        <v>44835</v>
      </c>
    </row>
    <row r="708" spans="2:14" x14ac:dyDescent="0.25">
      <c r="B708" s="42" t="s">
        <v>48559</v>
      </c>
      <c r="C708" s="42"/>
      <c r="D708" s="32" t="s">
        <v>48473</v>
      </c>
      <c r="E708" s="32" t="s">
        <v>49953</v>
      </c>
      <c r="F708" s="44" t="s">
        <v>16</v>
      </c>
      <c r="G708" s="32" t="s">
        <v>11</v>
      </c>
      <c r="H708" s="32" t="s">
        <v>12</v>
      </c>
      <c r="I708" s="32" t="s">
        <v>49954</v>
      </c>
      <c r="J708" s="55">
        <v>8059347043586</v>
      </c>
      <c r="K708" s="32"/>
      <c r="L708" s="47">
        <v>179.95</v>
      </c>
      <c r="M708" s="47">
        <v>179.95</v>
      </c>
      <c r="N708" s="45">
        <v>44835</v>
      </c>
    </row>
    <row r="709" spans="2:14" x14ac:dyDescent="0.25">
      <c r="B709" s="42" t="s">
        <v>48563</v>
      </c>
      <c r="C709" s="42"/>
      <c r="D709" s="32" t="s">
        <v>48480</v>
      </c>
      <c r="E709" s="32" t="s">
        <v>62825</v>
      </c>
      <c r="F709" s="44" t="s">
        <v>16</v>
      </c>
      <c r="G709" s="32" t="s">
        <v>11</v>
      </c>
      <c r="H709" s="32" t="s">
        <v>12</v>
      </c>
      <c r="I709" s="32" t="s">
        <v>48481</v>
      </c>
      <c r="J709" s="55">
        <v>8059347043579</v>
      </c>
      <c r="K709" s="32"/>
      <c r="L709" s="47">
        <v>179.95</v>
      </c>
      <c r="M709" s="47">
        <v>179.95</v>
      </c>
      <c r="N709" s="45">
        <v>44835</v>
      </c>
    </row>
    <row r="710" spans="2:14" x14ac:dyDescent="0.25">
      <c r="B710" s="42" t="s">
        <v>48562</v>
      </c>
      <c r="C710" s="42"/>
      <c r="D710" s="32" t="s">
        <v>48478</v>
      </c>
      <c r="E710" s="32" t="s">
        <v>62824</v>
      </c>
      <c r="F710" s="44" t="s">
        <v>16</v>
      </c>
      <c r="G710" s="32" t="s">
        <v>11</v>
      </c>
      <c r="H710" s="32" t="s">
        <v>12</v>
      </c>
      <c r="I710" s="32" t="s">
        <v>48479</v>
      </c>
      <c r="J710" s="55">
        <v>8059347043548</v>
      </c>
      <c r="K710" s="32"/>
      <c r="L710" s="47">
        <v>179.95</v>
      </c>
      <c r="M710" s="47">
        <v>179.95</v>
      </c>
      <c r="N710" s="45">
        <v>44835</v>
      </c>
    </row>
    <row r="711" spans="2:14" x14ac:dyDescent="0.25">
      <c r="B711" s="42" t="s">
        <v>48561</v>
      </c>
      <c r="C711" s="42"/>
      <c r="D711" s="32" t="s">
        <v>48476</v>
      </c>
      <c r="E711" s="32" t="s">
        <v>62823</v>
      </c>
      <c r="F711" s="44" t="s">
        <v>16</v>
      </c>
      <c r="G711" s="32" t="s">
        <v>11</v>
      </c>
      <c r="H711" s="32" t="s">
        <v>12</v>
      </c>
      <c r="I711" s="32" t="s">
        <v>48477</v>
      </c>
      <c r="J711" s="55">
        <v>8059347043555</v>
      </c>
      <c r="K711" s="32"/>
      <c r="L711" s="47">
        <v>179.95</v>
      </c>
      <c r="M711" s="47">
        <v>179.95</v>
      </c>
      <c r="N711" s="45">
        <v>44835</v>
      </c>
    </row>
    <row r="712" spans="2:14" x14ac:dyDescent="0.25">
      <c r="B712" s="42" t="s">
        <v>48560</v>
      </c>
      <c r="C712" s="42"/>
      <c r="D712" s="32" t="s">
        <v>48474</v>
      </c>
      <c r="E712" s="32" t="s">
        <v>62822</v>
      </c>
      <c r="F712" s="44" t="s">
        <v>16</v>
      </c>
      <c r="G712" s="32" t="s">
        <v>11</v>
      </c>
      <c r="H712" s="32" t="s">
        <v>12</v>
      </c>
      <c r="I712" s="32" t="s">
        <v>48475</v>
      </c>
      <c r="J712" s="55">
        <v>8059347043562</v>
      </c>
      <c r="K712" s="32"/>
      <c r="L712" s="47">
        <v>179.95</v>
      </c>
      <c r="M712" s="47">
        <v>179.95</v>
      </c>
      <c r="N712" s="45">
        <v>44835</v>
      </c>
    </row>
    <row r="713" spans="2:14" x14ac:dyDescent="0.25">
      <c r="B713" s="42" t="s">
        <v>48554</v>
      </c>
      <c r="C713" s="42"/>
      <c r="D713" s="32" t="s">
        <v>48464</v>
      </c>
      <c r="E713" s="32" t="s">
        <v>49951</v>
      </c>
      <c r="F713" s="44" t="s">
        <v>16</v>
      </c>
      <c r="G713" s="32" t="s">
        <v>11</v>
      </c>
      <c r="H713" s="32" t="s">
        <v>12</v>
      </c>
      <c r="I713" s="32" t="s">
        <v>49952</v>
      </c>
      <c r="J713" s="55">
        <v>8059347043487</v>
      </c>
      <c r="K713" s="32"/>
      <c r="L713" s="47">
        <v>179.95</v>
      </c>
      <c r="M713" s="47">
        <v>179.95</v>
      </c>
      <c r="N713" s="45">
        <v>44835</v>
      </c>
    </row>
    <row r="714" spans="2:14" x14ac:dyDescent="0.25">
      <c r="B714" s="42" t="s">
        <v>48558</v>
      </c>
      <c r="C714" s="42"/>
      <c r="D714" s="32" t="s">
        <v>48471</v>
      </c>
      <c r="E714" s="32" t="s">
        <v>62821</v>
      </c>
      <c r="F714" s="44" t="s">
        <v>16</v>
      </c>
      <c r="G714" s="32" t="s">
        <v>11</v>
      </c>
      <c r="H714" s="32" t="s">
        <v>12</v>
      </c>
      <c r="I714" s="32" t="s">
        <v>48472</v>
      </c>
      <c r="J714" s="55">
        <v>8059347043470</v>
      </c>
      <c r="K714" s="32"/>
      <c r="L714" s="47">
        <v>179.95</v>
      </c>
      <c r="M714" s="47">
        <v>179.95</v>
      </c>
      <c r="N714" s="45">
        <v>44835</v>
      </c>
    </row>
    <row r="715" spans="2:14" x14ac:dyDescent="0.25">
      <c r="B715" s="42" t="s">
        <v>48557</v>
      </c>
      <c r="C715" s="42"/>
      <c r="D715" s="32" t="s">
        <v>48469</v>
      </c>
      <c r="E715" s="32" t="s">
        <v>62820</v>
      </c>
      <c r="F715" s="44" t="s">
        <v>16</v>
      </c>
      <c r="G715" s="32" t="s">
        <v>11</v>
      </c>
      <c r="H715" s="32" t="s">
        <v>12</v>
      </c>
      <c r="I715" s="32" t="s">
        <v>48470</v>
      </c>
      <c r="J715" s="55">
        <v>8059347043449</v>
      </c>
      <c r="K715" s="32"/>
      <c r="L715" s="47">
        <v>179.95</v>
      </c>
      <c r="M715" s="47">
        <v>179.95</v>
      </c>
      <c r="N715" s="45">
        <v>44835</v>
      </c>
    </row>
    <row r="716" spans="2:14" x14ac:dyDescent="0.25">
      <c r="B716" s="42" t="s">
        <v>48556</v>
      </c>
      <c r="C716" s="42"/>
      <c r="D716" s="32" t="s">
        <v>48467</v>
      </c>
      <c r="E716" s="32" t="s">
        <v>62819</v>
      </c>
      <c r="F716" s="44" t="s">
        <v>16</v>
      </c>
      <c r="G716" s="32" t="s">
        <v>11</v>
      </c>
      <c r="H716" s="32" t="s">
        <v>12</v>
      </c>
      <c r="I716" s="32" t="s">
        <v>48468</v>
      </c>
      <c r="J716" s="55">
        <v>8059347043456</v>
      </c>
      <c r="K716" s="32"/>
      <c r="L716" s="47">
        <v>179.95</v>
      </c>
      <c r="M716" s="47">
        <v>179.95</v>
      </c>
      <c r="N716" s="45">
        <v>44835</v>
      </c>
    </row>
    <row r="717" spans="2:14" x14ac:dyDescent="0.25">
      <c r="B717" s="42" t="s">
        <v>48555</v>
      </c>
      <c r="C717" s="42"/>
      <c r="D717" s="32" t="s">
        <v>48465</v>
      </c>
      <c r="E717" s="32" t="s">
        <v>62818</v>
      </c>
      <c r="F717" s="44" t="s">
        <v>16</v>
      </c>
      <c r="G717" s="32" t="s">
        <v>11</v>
      </c>
      <c r="H717" s="32" t="s">
        <v>12</v>
      </c>
      <c r="I717" s="32" t="s">
        <v>48466</v>
      </c>
      <c r="J717" s="55">
        <v>8059347043463</v>
      </c>
      <c r="K717" s="32"/>
      <c r="L717" s="47">
        <v>179.95</v>
      </c>
      <c r="M717" s="47">
        <v>179.95</v>
      </c>
      <c r="N717" s="45">
        <v>44835</v>
      </c>
    </row>
    <row r="718" spans="2:14" x14ac:dyDescent="0.25">
      <c r="B718" s="42" t="s">
        <v>48553</v>
      </c>
      <c r="C718" s="42"/>
      <c r="D718" s="32" t="s">
        <v>48462</v>
      </c>
      <c r="E718" s="44" t="s">
        <v>62813</v>
      </c>
      <c r="F718" s="44" t="s">
        <v>22179</v>
      </c>
      <c r="G718" s="32" t="s">
        <v>11</v>
      </c>
      <c r="H718" s="32" t="s">
        <v>12</v>
      </c>
      <c r="I718" s="55" t="s">
        <v>48463</v>
      </c>
      <c r="J718" s="55">
        <v>8059347043678</v>
      </c>
      <c r="L718" s="47">
        <v>219.95</v>
      </c>
      <c r="M718" s="47">
        <v>219.95</v>
      </c>
      <c r="N718" s="45">
        <v>44802</v>
      </c>
    </row>
    <row r="719" spans="2:14" x14ac:dyDescent="0.25">
      <c r="B719" s="42" t="s">
        <v>48552</v>
      </c>
      <c r="C719" s="42"/>
      <c r="D719" s="32" t="s">
        <v>48460</v>
      </c>
      <c r="E719" s="44" t="s">
        <v>62812</v>
      </c>
      <c r="F719" s="44" t="s">
        <v>22179</v>
      </c>
      <c r="G719" s="32" t="s">
        <v>11</v>
      </c>
      <c r="H719" s="32" t="s">
        <v>12</v>
      </c>
      <c r="I719" s="55" t="s">
        <v>48461</v>
      </c>
      <c r="J719" s="55">
        <v>8059347043647</v>
      </c>
      <c r="L719" s="47">
        <v>219.95</v>
      </c>
      <c r="M719" s="47">
        <v>219.95</v>
      </c>
      <c r="N719" s="45">
        <v>44802</v>
      </c>
    </row>
    <row r="720" spans="2:14" x14ac:dyDescent="0.25">
      <c r="B720" s="42" t="s">
        <v>48551</v>
      </c>
      <c r="C720" s="42"/>
      <c r="D720" s="32" t="s">
        <v>48458</v>
      </c>
      <c r="E720" s="44" t="s">
        <v>62811</v>
      </c>
      <c r="F720" s="44" t="s">
        <v>22179</v>
      </c>
      <c r="G720" s="32" t="s">
        <v>11</v>
      </c>
      <c r="H720" s="32" t="s">
        <v>12</v>
      </c>
      <c r="I720" s="55" t="s">
        <v>48459</v>
      </c>
      <c r="J720" s="55">
        <v>8059347043654</v>
      </c>
      <c r="L720" s="47">
        <v>219.95</v>
      </c>
      <c r="M720" s="47">
        <v>219.95</v>
      </c>
      <c r="N720" s="45">
        <v>44802</v>
      </c>
    </row>
    <row r="721" spans="1:14" x14ac:dyDescent="0.25">
      <c r="B721" s="42" t="s">
        <v>48550</v>
      </c>
      <c r="C721" s="42"/>
      <c r="D721" s="32" t="s">
        <v>48456</v>
      </c>
      <c r="E721" s="44" t="s">
        <v>62810</v>
      </c>
      <c r="F721" s="44" t="s">
        <v>22179</v>
      </c>
      <c r="G721" s="32" t="s">
        <v>11</v>
      </c>
      <c r="H721" s="32" t="s">
        <v>12</v>
      </c>
      <c r="I721" s="55" t="s">
        <v>48457</v>
      </c>
      <c r="J721" s="55">
        <v>8059347043661</v>
      </c>
      <c r="L721" s="47">
        <v>219.95</v>
      </c>
      <c r="M721" s="47">
        <v>219.95</v>
      </c>
      <c r="N721" s="45">
        <v>44802</v>
      </c>
    </row>
    <row r="722" spans="1:14" x14ac:dyDescent="0.25">
      <c r="B722" s="42" t="s">
        <v>48549</v>
      </c>
      <c r="C722" s="42"/>
      <c r="D722" s="32" t="s">
        <v>48453</v>
      </c>
      <c r="E722" s="44" t="s">
        <v>48454</v>
      </c>
      <c r="F722" s="44" t="s">
        <v>22179</v>
      </c>
      <c r="G722" s="32" t="s">
        <v>11</v>
      </c>
      <c r="H722" s="32" t="s">
        <v>12</v>
      </c>
      <c r="I722" s="55" t="s">
        <v>48455</v>
      </c>
      <c r="J722" s="55">
        <v>8059347043685</v>
      </c>
      <c r="L722" s="47">
        <v>219.95</v>
      </c>
      <c r="M722" s="47">
        <v>219.95</v>
      </c>
      <c r="N722" s="45">
        <v>44802</v>
      </c>
    </row>
    <row r="723" spans="1:14" x14ac:dyDescent="0.25">
      <c r="A723" s="32" t="s">
        <v>34645</v>
      </c>
      <c r="B723" s="42" t="s">
        <v>51337</v>
      </c>
      <c r="C723" s="42"/>
      <c r="D723" s="42"/>
      <c r="E723" s="43" t="s">
        <v>17184</v>
      </c>
      <c r="F723" s="44" t="s">
        <v>56</v>
      </c>
      <c r="G723" s="44" t="s">
        <v>11</v>
      </c>
      <c r="H723" s="44" t="s">
        <v>12</v>
      </c>
      <c r="I723" s="42" t="s">
        <v>17185</v>
      </c>
      <c r="J723" s="42">
        <v>8059175100505</v>
      </c>
      <c r="L723" s="47">
        <v>294.95</v>
      </c>
      <c r="M723" s="47">
        <v>294.95</v>
      </c>
      <c r="N723" s="45">
        <v>43654</v>
      </c>
    </row>
    <row r="724" spans="1:14" x14ac:dyDescent="0.25">
      <c r="A724" s="32" t="s">
        <v>34644</v>
      </c>
      <c r="B724" s="42" t="s">
        <v>51334</v>
      </c>
      <c r="C724" s="42"/>
      <c r="D724" s="42"/>
      <c r="E724" s="43" t="s">
        <v>62809</v>
      </c>
      <c r="F724" s="44" t="s">
        <v>56</v>
      </c>
      <c r="G724" s="44" t="s">
        <v>11</v>
      </c>
      <c r="H724" s="44" t="s">
        <v>12</v>
      </c>
      <c r="I724" s="42" t="s">
        <v>17181</v>
      </c>
      <c r="J724" s="42">
        <v>8059175100475</v>
      </c>
      <c r="L724" s="47">
        <v>294.95</v>
      </c>
      <c r="M724" s="47">
        <v>294.95</v>
      </c>
      <c r="N724" s="45">
        <v>43654</v>
      </c>
    </row>
    <row r="725" spans="1:14" x14ac:dyDescent="0.25">
      <c r="A725" s="32" t="s">
        <v>34643</v>
      </c>
      <c r="B725" s="42" t="s">
        <v>51335</v>
      </c>
      <c r="C725" s="42"/>
      <c r="D725" s="42"/>
      <c r="E725" s="43" t="s">
        <v>62808</v>
      </c>
      <c r="F725" s="44" t="s">
        <v>56</v>
      </c>
      <c r="G725" s="44" t="s">
        <v>11</v>
      </c>
      <c r="H725" s="44" t="s">
        <v>12</v>
      </c>
      <c r="I725" s="42" t="s">
        <v>17182</v>
      </c>
      <c r="J725" s="42">
        <v>8059175100482</v>
      </c>
      <c r="L725" s="47">
        <v>294.95</v>
      </c>
      <c r="M725" s="47">
        <v>294.95</v>
      </c>
      <c r="N725" s="45">
        <v>43654</v>
      </c>
    </row>
    <row r="726" spans="1:14" x14ac:dyDescent="0.25">
      <c r="A726" s="32" t="s">
        <v>34642</v>
      </c>
      <c r="B726" s="42" t="s">
        <v>51336</v>
      </c>
      <c r="C726" s="42"/>
      <c r="D726" s="42"/>
      <c r="E726" s="43" t="s">
        <v>62807</v>
      </c>
      <c r="F726" s="44" t="s">
        <v>56</v>
      </c>
      <c r="G726" s="44" t="s">
        <v>11</v>
      </c>
      <c r="H726" s="44" t="s">
        <v>12</v>
      </c>
      <c r="I726" s="42" t="s">
        <v>17183</v>
      </c>
      <c r="J726" s="42">
        <v>8059175100499</v>
      </c>
      <c r="L726" s="47">
        <v>294.95</v>
      </c>
      <c r="M726" s="47">
        <v>294.95</v>
      </c>
      <c r="N726" s="45">
        <v>43654</v>
      </c>
    </row>
    <row r="727" spans="1:14" x14ac:dyDescent="0.25">
      <c r="A727" s="32" t="s">
        <v>34641</v>
      </c>
      <c r="B727" s="42" t="s">
        <v>51338</v>
      </c>
      <c r="C727" s="42"/>
      <c r="D727" s="42"/>
      <c r="E727" s="43" t="s">
        <v>17186</v>
      </c>
      <c r="F727" s="44" t="s">
        <v>56</v>
      </c>
      <c r="G727" s="44" t="s">
        <v>11</v>
      </c>
      <c r="H727" s="44" t="s">
        <v>12</v>
      </c>
      <c r="I727" s="42" t="s">
        <v>17187</v>
      </c>
      <c r="J727" s="42">
        <v>8059175100512</v>
      </c>
      <c r="L727" s="47">
        <v>294.95</v>
      </c>
      <c r="M727" s="47">
        <v>294.95</v>
      </c>
      <c r="N727" s="45">
        <v>43654</v>
      </c>
    </row>
    <row r="728" spans="1:14" x14ac:dyDescent="0.25">
      <c r="A728" s="32" t="s">
        <v>56954</v>
      </c>
      <c r="B728" s="42"/>
      <c r="C728" s="42"/>
      <c r="D728" s="32" t="s">
        <v>55242</v>
      </c>
      <c r="E728" s="32" t="s">
        <v>56090</v>
      </c>
      <c r="G728" s="44" t="s">
        <v>11</v>
      </c>
      <c r="H728" s="44" t="s">
        <v>12</v>
      </c>
      <c r="I728" s="32" t="s">
        <v>55670</v>
      </c>
      <c r="J728" s="55">
        <v>8059347201634</v>
      </c>
      <c r="L728" s="47">
        <v>299.95</v>
      </c>
      <c r="M728" s="47">
        <v>299.95</v>
      </c>
      <c r="N728" s="45">
        <v>45131</v>
      </c>
    </row>
    <row r="729" spans="1:14" x14ac:dyDescent="0.25">
      <c r="A729" s="32" t="s">
        <v>56953</v>
      </c>
      <c r="B729" s="42" t="s">
        <v>54867</v>
      </c>
      <c r="C729" s="42"/>
      <c r="D729" s="32" t="s">
        <v>55243</v>
      </c>
      <c r="E729" s="32" t="s">
        <v>56091</v>
      </c>
      <c r="G729" s="44" t="s">
        <v>11</v>
      </c>
      <c r="H729" s="44" t="s">
        <v>12</v>
      </c>
      <c r="I729" s="32" t="s">
        <v>55671</v>
      </c>
      <c r="J729" s="55">
        <v>8059347201627</v>
      </c>
      <c r="L729" s="47">
        <v>299.95</v>
      </c>
      <c r="M729" s="47">
        <v>299.95</v>
      </c>
      <c r="N729" s="45">
        <v>45131</v>
      </c>
    </row>
    <row r="730" spans="1:14" x14ac:dyDescent="0.25">
      <c r="A730" s="32" t="s">
        <v>56950</v>
      </c>
      <c r="B730" s="42" t="s">
        <v>54870</v>
      </c>
      <c r="C730" s="42"/>
      <c r="D730" s="32" t="s">
        <v>55246</v>
      </c>
      <c r="E730" s="32" t="s">
        <v>56094</v>
      </c>
      <c r="G730" s="44" t="s">
        <v>11</v>
      </c>
      <c r="H730" s="44" t="s">
        <v>12</v>
      </c>
      <c r="I730" s="32" t="s">
        <v>55674</v>
      </c>
      <c r="J730" s="55">
        <v>8059347201603</v>
      </c>
      <c r="L730" s="47">
        <v>299.95</v>
      </c>
      <c r="M730" s="47">
        <v>299.95</v>
      </c>
      <c r="N730" s="45">
        <v>45131</v>
      </c>
    </row>
    <row r="731" spans="1:14" x14ac:dyDescent="0.25">
      <c r="A731" s="32" t="s">
        <v>56951</v>
      </c>
      <c r="B731" s="42" t="s">
        <v>54869</v>
      </c>
      <c r="C731" s="42"/>
      <c r="D731" s="32" t="s">
        <v>55245</v>
      </c>
      <c r="E731" s="32" t="s">
        <v>56093</v>
      </c>
      <c r="G731" s="44" t="s">
        <v>11</v>
      </c>
      <c r="H731" s="44" t="s">
        <v>12</v>
      </c>
      <c r="I731" s="32" t="s">
        <v>55673</v>
      </c>
      <c r="J731" s="55">
        <v>8059347201610</v>
      </c>
      <c r="L731" s="47">
        <v>299.95</v>
      </c>
      <c r="M731" s="47">
        <v>299.95</v>
      </c>
      <c r="N731" s="45">
        <v>45131</v>
      </c>
    </row>
    <row r="732" spans="1:14" x14ac:dyDescent="0.25">
      <c r="A732" s="32" t="s">
        <v>56952</v>
      </c>
      <c r="B732" s="42" t="s">
        <v>54868</v>
      </c>
      <c r="C732" s="42"/>
      <c r="D732" s="32" t="s">
        <v>55244</v>
      </c>
      <c r="E732" s="32" t="s">
        <v>56092</v>
      </c>
      <c r="G732" s="44" t="s">
        <v>11</v>
      </c>
      <c r="H732" s="44" t="s">
        <v>12</v>
      </c>
      <c r="I732" s="32" t="s">
        <v>55672</v>
      </c>
      <c r="J732" s="55">
        <v>8059347200736</v>
      </c>
      <c r="L732" s="47">
        <v>299.95</v>
      </c>
      <c r="M732" s="47">
        <v>299.95</v>
      </c>
      <c r="N732" s="45">
        <v>45131</v>
      </c>
    </row>
    <row r="733" spans="1:14" x14ac:dyDescent="0.25">
      <c r="A733" s="32" t="s">
        <v>34361</v>
      </c>
      <c r="B733" s="42" t="s">
        <v>63331</v>
      </c>
      <c r="C733" s="42"/>
      <c r="D733" s="42"/>
      <c r="E733" s="43" t="s">
        <v>10805</v>
      </c>
      <c r="F733" s="44" t="s">
        <v>16</v>
      </c>
      <c r="G733" s="44" t="s">
        <v>11</v>
      </c>
      <c r="H733" s="44" t="s">
        <v>12</v>
      </c>
      <c r="I733" s="42" t="s">
        <v>10806</v>
      </c>
      <c r="J733" s="42">
        <v>8021506212003</v>
      </c>
      <c r="L733" s="46">
        <v>99.95</v>
      </c>
      <c r="M733" s="54">
        <v>99.95</v>
      </c>
    </row>
    <row r="734" spans="1:14" x14ac:dyDescent="0.25">
      <c r="B734" s="42" t="s">
        <v>63378</v>
      </c>
      <c r="C734" s="42"/>
      <c r="D734" s="42" t="s">
        <v>22191</v>
      </c>
      <c r="E734" s="43" t="s">
        <v>62806</v>
      </c>
      <c r="F734" s="44" t="s">
        <v>22179</v>
      </c>
      <c r="G734" s="44" t="s">
        <v>11</v>
      </c>
      <c r="H734" s="44" t="s">
        <v>12</v>
      </c>
      <c r="I734" s="42" t="s">
        <v>22192</v>
      </c>
      <c r="J734" s="42">
        <v>8059175288128</v>
      </c>
      <c r="L734" s="47">
        <v>119.95</v>
      </c>
      <c r="M734" s="47">
        <v>119.95</v>
      </c>
      <c r="N734" s="45">
        <v>44037</v>
      </c>
    </row>
    <row r="735" spans="1:14" x14ac:dyDescent="0.25">
      <c r="B735" s="42" t="s">
        <v>63376</v>
      </c>
      <c r="C735" s="42"/>
      <c r="D735" s="42" t="s">
        <v>22186</v>
      </c>
      <c r="E735" s="43" t="s">
        <v>22189</v>
      </c>
      <c r="F735" s="44" t="s">
        <v>22179</v>
      </c>
      <c r="G735" s="44" t="s">
        <v>11</v>
      </c>
      <c r="H735" s="44" t="s">
        <v>12</v>
      </c>
      <c r="I735" s="42" t="s">
        <v>22190</v>
      </c>
      <c r="J735" s="42">
        <v>8059175286988</v>
      </c>
      <c r="L735" s="47">
        <v>119.95</v>
      </c>
      <c r="M735" s="47">
        <v>119.95</v>
      </c>
      <c r="N735" s="45">
        <v>44037</v>
      </c>
    </row>
    <row r="736" spans="1:14" x14ac:dyDescent="0.25">
      <c r="B736" s="42" t="s">
        <v>63377</v>
      </c>
      <c r="C736" s="42"/>
      <c r="D736" s="42" t="s">
        <v>22188</v>
      </c>
      <c r="E736" s="43" t="s">
        <v>36245</v>
      </c>
      <c r="F736" s="44" t="s">
        <v>22179</v>
      </c>
      <c r="G736" s="44" t="s">
        <v>11</v>
      </c>
      <c r="H736" s="44" t="s">
        <v>12</v>
      </c>
      <c r="I736" s="42" t="s">
        <v>22187</v>
      </c>
      <c r="J736" s="42">
        <v>8059175288111</v>
      </c>
      <c r="L736" s="47">
        <v>119.95</v>
      </c>
      <c r="M736" s="47">
        <v>119.95</v>
      </c>
      <c r="N736" s="45">
        <v>44037</v>
      </c>
    </row>
    <row r="737" spans="1:14" x14ac:dyDescent="0.25">
      <c r="A737" s="32" t="s">
        <v>34635</v>
      </c>
      <c r="B737" s="42" t="s">
        <v>63346</v>
      </c>
      <c r="C737" s="42"/>
      <c r="D737" s="42" t="s">
        <v>233</v>
      </c>
      <c r="E737" s="43" t="s">
        <v>62803</v>
      </c>
      <c r="F737" s="44" t="s">
        <v>56</v>
      </c>
      <c r="G737" s="44" t="s">
        <v>11</v>
      </c>
      <c r="H737" s="44" t="s">
        <v>12</v>
      </c>
      <c r="I737" s="42" t="s">
        <v>234</v>
      </c>
      <c r="J737" s="42">
        <v>8033637211213</v>
      </c>
      <c r="L737" s="47">
        <v>39.950000000000003</v>
      </c>
      <c r="M737" s="47">
        <v>39.950000000000003</v>
      </c>
      <c r="N737" s="45">
        <v>43290</v>
      </c>
    </row>
    <row r="738" spans="1:14" x14ac:dyDescent="0.25">
      <c r="A738" s="32" t="s">
        <v>34634</v>
      </c>
      <c r="B738" s="42" t="s">
        <v>63347</v>
      </c>
      <c r="C738" s="42"/>
      <c r="D738" s="42" t="s">
        <v>230</v>
      </c>
      <c r="E738" s="43" t="s">
        <v>231</v>
      </c>
      <c r="F738" s="44" t="s">
        <v>56</v>
      </c>
      <c r="G738" s="44" t="s">
        <v>11</v>
      </c>
      <c r="H738" s="44" t="s">
        <v>12</v>
      </c>
      <c r="I738" s="42" t="s">
        <v>232</v>
      </c>
      <c r="J738" s="42">
        <v>8033637211220</v>
      </c>
      <c r="L738" s="47">
        <v>39.950000000000003</v>
      </c>
      <c r="M738" s="47">
        <v>39.950000000000003</v>
      </c>
      <c r="N738" s="45">
        <v>43290</v>
      </c>
    </row>
    <row r="739" spans="1:14" x14ac:dyDescent="0.25">
      <c r="A739" s="32" t="s">
        <v>34633</v>
      </c>
      <c r="B739" s="42" t="s">
        <v>63385</v>
      </c>
      <c r="C739" s="42"/>
      <c r="D739" s="42" t="s">
        <v>227</v>
      </c>
      <c r="E739" s="43" t="s">
        <v>228</v>
      </c>
      <c r="F739" s="44" t="s">
        <v>56</v>
      </c>
      <c r="G739" s="44" t="s">
        <v>11</v>
      </c>
      <c r="H739" s="44" t="s">
        <v>12</v>
      </c>
      <c r="I739" s="42" t="s">
        <v>229</v>
      </c>
      <c r="J739" s="42">
        <v>8033637211190</v>
      </c>
      <c r="L739" s="47">
        <v>39.950000000000003</v>
      </c>
      <c r="M739" s="47">
        <v>39.950000000000003</v>
      </c>
      <c r="N739" s="45">
        <v>43290</v>
      </c>
    </row>
    <row r="740" spans="1:14" x14ac:dyDescent="0.25">
      <c r="A740" s="32" t="s">
        <v>34632</v>
      </c>
      <c r="B740" s="42" t="s">
        <v>63386</v>
      </c>
      <c r="C740" s="42"/>
      <c r="D740" s="42" t="s">
        <v>224</v>
      </c>
      <c r="E740" s="43" t="s">
        <v>225</v>
      </c>
      <c r="F740" s="44" t="s">
        <v>56</v>
      </c>
      <c r="G740" s="44" t="s">
        <v>11</v>
      </c>
      <c r="H740" s="44" t="s">
        <v>12</v>
      </c>
      <c r="I740" s="42" t="s">
        <v>226</v>
      </c>
      <c r="J740" s="42">
        <v>8033637211206</v>
      </c>
      <c r="L740" s="47">
        <v>39.950000000000003</v>
      </c>
      <c r="M740" s="47">
        <v>39.950000000000003</v>
      </c>
      <c r="N740" s="45">
        <v>43290</v>
      </c>
    </row>
    <row r="741" spans="1:14" x14ac:dyDescent="0.25">
      <c r="B741" s="42" t="s">
        <v>58317</v>
      </c>
      <c r="C741" s="42"/>
      <c r="D741" s="32" t="s">
        <v>57989</v>
      </c>
      <c r="E741" s="32" t="s">
        <v>57988</v>
      </c>
      <c r="G741" s="44" t="s">
        <v>11</v>
      </c>
      <c r="H741" s="44" t="s">
        <v>12</v>
      </c>
      <c r="I741" s="32" t="s">
        <v>58419</v>
      </c>
      <c r="J741" s="55">
        <v>8059347170862</v>
      </c>
      <c r="L741" s="46">
        <v>229.95</v>
      </c>
      <c r="M741" s="46">
        <v>229.95</v>
      </c>
      <c r="N741" s="45">
        <v>45187</v>
      </c>
    </row>
    <row r="742" spans="1:14" x14ac:dyDescent="0.25">
      <c r="B742" s="42" t="s">
        <v>58318</v>
      </c>
      <c r="C742" s="42"/>
      <c r="D742" s="32" t="s">
        <v>57991</v>
      </c>
      <c r="E742" s="32" t="s">
        <v>57990</v>
      </c>
      <c r="G742" s="44" t="s">
        <v>11</v>
      </c>
      <c r="H742" s="44" t="s">
        <v>12</v>
      </c>
      <c r="I742" s="32" t="s">
        <v>58420</v>
      </c>
      <c r="J742" s="55">
        <v>8059347170855</v>
      </c>
      <c r="L742" s="46">
        <v>229.95</v>
      </c>
      <c r="M742" s="46">
        <v>229.95</v>
      </c>
      <c r="N742" s="45">
        <v>45187</v>
      </c>
    </row>
    <row r="743" spans="1:14" ht="16.5" customHeight="1" x14ac:dyDescent="0.25">
      <c r="B743" s="42" t="s">
        <v>58321</v>
      </c>
      <c r="C743" s="42"/>
      <c r="D743" s="32" t="s">
        <v>57997</v>
      </c>
      <c r="E743" s="32" t="s">
        <v>57996</v>
      </c>
      <c r="G743" s="44" t="s">
        <v>11</v>
      </c>
      <c r="H743" s="44" t="s">
        <v>12</v>
      </c>
      <c r="I743" s="32" t="s">
        <v>58423</v>
      </c>
      <c r="J743" s="55">
        <v>8059347170824</v>
      </c>
      <c r="L743" s="46">
        <v>229.95</v>
      </c>
      <c r="M743" s="46">
        <v>229.95</v>
      </c>
      <c r="N743" s="45">
        <v>45187</v>
      </c>
    </row>
    <row r="744" spans="1:14" x14ac:dyDescent="0.25">
      <c r="B744" s="42" t="s">
        <v>58320</v>
      </c>
      <c r="C744" s="42"/>
      <c r="D744" s="32" t="s">
        <v>57995</v>
      </c>
      <c r="E744" s="32" t="s">
        <v>57994</v>
      </c>
      <c r="G744" s="44" t="s">
        <v>11</v>
      </c>
      <c r="H744" s="44" t="s">
        <v>12</v>
      </c>
      <c r="I744" s="32" t="s">
        <v>58422</v>
      </c>
      <c r="J744" s="55">
        <v>8059347170831</v>
      </c>
      <c r="L744" s="46">
        <v>229.95</v>
      </c>
      <c r="M744" s="46">
        <v>229.95</v>
      </c>
      <c r="N744" s="45">
        <v>45187</v>
      </c>
    </row>
    <row r="745" spans="1:14" x14ac:dyDescent="0.25">
      <c r="B745" s="42" t="s">
        <v>58319</v>
      </c>
      <c r="C745" s="42"/>
      <c r="D745" s="32" t="s">
        <v>57993</v>
      </c>
      <c r="E745" s="32" t="s">
        <v>57992</v>
      </c>
      <c r="G745" s="44" t="s">
        <v>11</v>
      </c>
      <c r="H745" s="44" t="s">
        <v>12</v>
      </c>
      <c r="I745" s="32" t="s">
        <v>58421</v>
      </c>
      <c r="J745" s="55">
        <v>8059347170848</v>
      </c>
      <c r="L745" s="46">
        <v>229.95</v>
      </c>
      <c r="M745" s="46">
        <v>229.95</v>
      </c>
      <c r="N745" s="45">
        <v>45187</v>
      </c>
    </row>
    <row r="746" spans="1:14" x14ac:dyDescent="0.25">
      <c r="A746" s="32" t="s">
        <v>34631</v>
      </c>
      <c r="B746" s="42" t="s">
        <v>63268</v>
      </c>
      <c r="C746" s="42"/>
      <c r="D746" s="42"/>
      <c r="E746" s="43" t="s">
        <v>12613</v>
      </c>
      <c r="F746" s="44" t="s">
        <v>56</v>
      </c>
      <c r="G746" s="44" t="s">
        <v>17</v>
      </c>
      <c r="H746" s="44" t="s">
        <v>18</v>
      </c>
      <c r="I746" s="42" t="s">
        <v>12615</v>
      </c>
      <c r="J746" s="42">
        <v>8033637211176</v>
      </c>
      <c r="K746" s="45">
        <v>45597</v>
      </c>
      <c r="L746" s="46">
        <v>0</v>
      </c>
      <c r="M746" s="54">
        <v>159.94999999999999</v>
      </c>
      <c r="N746" s="45">
        <v>43339</v>
      </c>
    </row>
    <row r="747" spans="1:14" x14ac:dyDescent="0.25">
      <c r="A747" s="32" t="s">
        <v>34630</v>
      </c>
      <c r="B747" s="42" t="s">
        <v>63265</v>
      </c>
      <c r="C747" s="42"/>
      <c r="D747" s="42"/>
      <c r="E747" s="43" t="s">
        <v>12610</v>
      </c>
      <c r="F747" s="44" t="s">
        <v>56</v>
      </c>
      <c r="G747" s="44" t="s">
        <v>17</v>
      </c>
      <c r="H747" s="44" t="s">
        <v>18</v>
      </c>
      <c r="I747" s="42" t="s">
        <v>12612</v>
      </c>
      <c r="J747" s="42">
        <v>8033637211145</v>
      </c>
      <c r="K747" s="45">
        <v>45597</v>
      </c>
      <c r="L747" s="46">
        <v>0</v>
      </c>
      <c r="M747" s="54">
        <v>159.94999999999999</v>
      </c>
      <c r="N747" s="45">
        <v>43339</v>
      </c>
    </row>
    <row r="748" spans="1:14" x14ac:dyDescent="0.25">
      <c r="A748" s="32" t="s">
        <v>34629</v>
      </c>
      <c r="B748" s="42" t="s">
        <v>63266</v>
      </c>
      <c r="C748" s="42"/>
      <c r="D748" s="42"/>
      <c r="E748" s="43" t="s">
        <v>12607</v>
      </c>
      <c r="F748" s="44" t="s">
        <v>56</v>
      </c>
      <c r="G748" s="44" t="s">
        <v>17</v>
      </c>
      <c r="H748" s="44" t="s">
        <v>18</v>
      </c>
      <c r="I748" s="42" t="s">
        <v>12609</v>
      </c>
      <c r="J748" s="42">
        <v>8033637211152</v>
      </c>
      <c r="K748" s="45">
        <v>45597</v>
      </c>
      <c r="L748" s="46">
        <v>0</v>
      </c>
      <c r="M748" s="54">
        <v>159.94999999999999</v>
      </c>
      <c r="N748" s="45">
        <v>43339</v>
      </c>
    </row>
    <row r="749" spans="1:14" x14ac:dyDescent="0.25">
      <c r="A749" s="32" t="s">
        <v>34628</v>
      </c>
      <c r="B749" s="42" t="s">
        <v>63267</v>
      </c>
      <c r="C749" s="42"/>
      <c r="D749" s="42"/>
      <c r="E749" s="43" t="s">
        <v>12604</v>
      </c>
      <c r="F749" s="44" t="s">
        <v>56</v>
      </c>
      <c r="G749" s="44" t="s">
        <v>17</v>
      </c>
      <c r="H749" s="44" t="s">
        <v>18</v>
      </c>
      <c r="I749" s="42" t="s">
        <v>12606</v>
      </c>
      <c r="J749" s="42">
        <v>8033637211169</v>
      </c>
      <c r="K749" s="45">
        <v>45597</v>
      </c>
      <c r="L749" s="46">
        <v>0</v>
      </c>
      <c r="M749" s="54">
        <v>159.94999999999999</v>
      </c>
      <c r="N749" s="45">
        <v>43339</v>
      </c>
    </row>
    <row r="750" spans="1:14" x14ac:dyDescent="0.25">
      <c r="A750" s="32" t="s">
        <v>34627</v>
      </c>
      <c r="B750" s="42" t="s">
        <v>63269</v>
      </c>
      <c r="C750" s="42"/>
      <c r="D750" s="42"/>
      <c r="E750" s="43" t="s">
        <v>12601</v>
      </c>
      <c r="F750" s="44" t="s">
        <v>56</v>
      </c>
      <c r="G750" s="44" t="s">
        <v>17</v>
      </c>
      <c r="H750" s="44" t="s">
        <v>18</v>
      </c>
      <c r="I750" s="42" t="s">
        <v>12603</v>
      </c>
      <c r="J750" s="42">
        <v>8033637211183</v>
      </c>
      <c r="K750" s="45">
        <v>45597</v>
      </c>
      <c r="L750" s="46">
        <v>0</v>
      </c>
      <c r="M750" s="54">
        <v>159.94999999999999</v>
      </c>
      <c r="N750" s="45">
        <v>43339</v>
      </c>
    </row>
    <row r="751" spans="1:14" x14ac:dyDescent="0.25">
      <c r="B751" s="42" t="s">
        <v>63375</v>
      </c>
      <c r="C751" s="42"/>
      <c r="D751" s="42"/>
      <c r="E751" s="43" t="s">
        <v>62801</v>
      </c>
      <c r="F751" s="44" t="s">
        <v>22179</v>
      </c>
      <c r="G751" s="44" t="s">
        <v>11</v>
      </c>
      <c r="H751" s="44" t="s">
        <v>12</v>
      </c>
      <c r="I751" s="42" t="s">
        <v>22185</v>
      </c>
      <c r="J751" s="42">
        <v>8059175288166</v>
      </c>
      <c r="L751" s="47">
        <v>36.950000000000003</v>
      </c>
      <c r="M751" s="47">
        <v>36.950000000000003</v>
      </c>
      <c r="N751" s="45">
        <v>44037</v>
      </c>
    </row>
    <row r="752" spans="1:14" x14ac:dyDescent="0.25">
      <c r="B752" s="42" t="s">
        <v>63395</v>
      </c>
      <c r="C752" s="42"/>
      <c r="D752" s="42" t="s">
        <v>22182</v>
      </c>
      <c r="E752" s="43" t="s">
        <v>62800</v>
      </c>
      <c r="F752" s="44" t="s">
        <v>22179</v>
      </c>
      <c r="G752" s="44" t="s">
        <v>11</v>
      </c>
      <c r="H752" s="44" t="s">
        <v>12</v>
      </c>
      <c r="I752" s="42" t="s">
        <v>22184</v>
      </c>
      <c r="J752" s="42">
        <v>8059175286971</v>
      </c>
      <c r="L752" s="47">
        <v>74.95</v>
      </c>
      <c r="M752" s="47">
        <v>74.95</v>
      </c>
      <c r="N752" s="45">
        <v>44037</v>
      </c>
    </row>
    <row r="753" spans="1:14" x14ac:dyDescent="0.25">
      <c r="B753" s="42" t="s">
        <v>63396</v>
      </c>
      <c r="C753" s="42"/>
      <c r="D753" s="42" t="s">
        <v>22183</v>
      </c>
      <c r="E753" s="43" t="s">
        <v>62799</v>
      </c>
      <c r="F753" s="44" t="s">
        <v>22179</v>
      </c>
      <c r="G753" s="44" t="s">
        <v>11</v>
      </c>
      <c r="H753" s="44" t="s">
        <v>12</v>
      </c>
      <c r="I753" s="42" t="s">
        <v>40321</v>
      </c>
      <c r="J753" s="42">
        <v>8059175288142</v>
      </c>
      <c r="L753" s="47">
        <v>74.95</v>
      </c>
      <c r="M753" s="47">
        <v>74.95</v>
      </c>
      <c r="N753" s="45">
        <v>44037</v>
      </c>
    </row>
    <row r="754" spans="1:14" x14ac:dyDescent="0.25">
      <c r="B754" s="42" t="s">
        <v>63379</v>
      </c>
      <c r="C754" s="42"/>
      <c r="D754" s="42" t="s">
        <v>22180</v>
      </c>
      <c r="E754" s="43" t="s">
        <v>62798</v>
      </c>
      <c r="F754" s="44" t="s">
        <v>22179</v>
      </c>
      <c r="G754" s="44" t="s">
        <v>11</v>
      </c>
      <c r="H754" s="44" t="s">
        <v>12</v>
      </c>
      <c r="I754" s="42" t="s">
        <v>22181</v>
      </c>
      <c r="J754" s="42">
        <v>8059175286964</v>
      </c>
      <c r="L754" s="47">
        <v>94.95</v>
      </c>
      <c r="M754" s="47">
        <v>94.95</v>
      </c>
      <c r="N754" s="45">
        <v>44037</v>
      </c>
    </row>
    <row r="755" spans="1:14" x14ac:dyDescent="0.25">
      <c r="B755" s="42" t="s">
        <v>63380</v>
      </c>
      <c r="C755" s="42"/>
      <c r="D755" s="42" t="s">
        <v>22178</v>
      </c>
      <c r="E755" s="43" t="s">
        <v>62797</v>
      </c>
      <c r="F755" s="44" t="s">
        <v>22179</v>
      </c>
      <c r="G755" s="44" t="s">
        <v>11</v>
      </c>
      <c r="H755" s="44" t="s">
        <v>12</v>
      </c>
      <c r="I755" s="42" t="s">
        <v>40320</v>
      </c>
      <c r="J755" s="42">
        <v>8059175288135</v>
      </c>
      <c r="L755" s="47">
        <v>94.95</v>
      </c>
      <c r="M755" s="47">
        <v>94.95</v>
      </c>
      <c r="N755" s="45">
        <v>44037</v>
      </c>
    </row>
    <row r="756" spans="1:14" x14ac:dyDescent="0.25">
      <c r="A756" s="32" t="s">
        <v>34621</v>
      </c>
      <c r="B756" s="42" t="s">
        <v>51324</v>
      </c>
      <c r="C756" s="42"/>
      <c r="D756" s="42"/>
      <c r="E756" s="43" t="s">
        <v>18550</v>
      </c>
      <c r="F756" s="44" t="s">
        <v>56</v>
      </c>
      <c r="G756" s="44" t="s">
        <v>11</v>
      </c>
      <c r="H756" s="44" t="s">
        <v>12</v>
      </c>
      <c r="I756" s="42" t="s">
        <v>18551</v>
      </c>
      <c r="J756" s="42">
        <v>8059175100376</v>
      </c>
      <c r="L756" s="46">
        <v>189.95</v>
      </c>
      <c r="M756" s="46">
        <v>189.95</v>
      </c>
      <c r="N756" s="45">
        <v>43706</v>
      </c>
    </row>
    <row r="757" spans="1:14" x14ac:dyDescent="0.25">
      <c r="A757" s="32" t="s">
        <v>34620</v>
      </c>
      <c r="B757" s="42" t="s">
        <v>51328</v>
      </c>
      <c r="C757" s="42"/>
      <c r="D757" s="42"/>
      <c r="E757" s="43" t="s">
        <v>18558</v>
      </c>
      <c r="F757" s="44" t="s">
        <v>56</v>
      </c>
      <c r="G757" s="44" t="s">
        <v>11</v>
      </c>
      <c r="H757" s="44" t="s">
        <v>12</v>
      </c>
      <c r="I757" s="42" t="s">
        <v>18559</v>
      </c>
      <c r="J757" s="42">
        <v>8059175100413</v>
      </c>
      <c r="L757" s="46">
        <v>189.95</v>
      </c>
      <c r="M757" s="46">
        <v>189.95</v>
      </c>
      <c r="N757" s="45">
        <v>43706</v>
      </c>
    </row>
    <row r="758" spans="1:14" x14ac:dyDescent="0.25">
      <c r="A758" s="32" t="s">
        <v>34619</v>
      </c>
      <c r="B758" s="42" t="s">
        <v>51325</v>
      </c>
      <c r="C758" s="42"/>
      <c r="D758" s="42"/>
      <c r="E758" s="43" t="s">
        <v>18552</v>
      </c>
      <c r="F758" s="44" t="s">
        <v>56</v>
      </c>
      <c r="G758" s="44" t="s">
        <v>11</v>
      </c>
      <c r="H758" s="44" t="s">
        <v>12</v>
      </c>
      <c r="I758" s="42" t="s">
        <v>18553</v>
      </c>
      <c r="J758" s="42">
        <v>8059175100383</v>
      </c>
      <c r="L758" s="46">
        <v>189.95</v>
      </c>
      <c r="M758" s="46">
        <v>189.95</v>
      </c>
      <c r="N758" s="45">
        <v>43706</v>
      </c>
    </row>
    <row r="759" spans="1:14" x14ac:dyDescent="0.25">
      <c r="A759" s="32" t="s">
        <v>34618</v>
      </c>
      <c r="B759" s="42" t="s">
        <v>51326</v>
      </c>
      <c r="C759" s="42"/>
      <c r="D759" s="42"/>
      <c r="E759" s="43" t="s">
        <v>18554</v>
      </c>
      <c r="F759" s="44" t="s">
        <v>56</v>
      </c>
      <c r="G759" s="44" t="s">
        <v>11</v>
      </c>
      <c r="H759" s="44" t="s">
        <v>12</v>
      </c>
      <c r="I759" s="42" t="s">
        <v>18555</v>
      </c>
      <c r="J759" s="42">
        <v>8059175100390</v>
      </c>
      <c r="L759" s="46">
        <v>189.95</v>
      </c>
      <c r="M759" s="46">
        <v>189.95</v>
      </c>
      <c r="N759" s="45">
        <v>43706</v>
      </c>
    </row>
    <row r="760" spans="1:14" x14ac:dyDescent="0.25">
      <c r="A760" s="32" t="s">
        <v>34617</v>
      </c>
      <c r="B760" s="42" t="s">
        <v>51327</v>
      </c>
      <c r="C760" s="42"/>
      <c r="D760" s="42"/>
      <c r="E760" s="43" t="s">
        <v>18556</v>
      </c>
      <c r="F760" s="44" t="s">
        <v>56</v>
      </c>
      <c r="G760" s="44" t="s">
        <v>11</v>
      </c>
      <c r="H760" s="44" t="s">
        <v>12</v>
      </c>
      <c r="I760" s="42" t="s">
        <v>18557</v>
      </c>
      <c r="J760" s="42">
        <v>8059175100406</v>
      </c>
      <c r="L760" s="46">
        <v>189.95</v>
      </c>
      <c r="M760" s="46">
        <v>189.95</v>
      </c>
      <c r="N760" s="45">
        <v>43706</v>
      </c>
    </row>
    <row r="761" spans="1:14" x14ac:dyDescent="0.25">
      <c r="A761" s="32" t="s">
        <v>34336</v>
      </c>
      <c r="B761" s="42" t="s">
        <v>63324</v>
      </c>
      <c r="C761" s="42"/>
      <c r="D761" s="42"/>
      <c r="E761" s="43" t="s">
        <v>209</v>
      </c>
      <c r="F761" s="44" t="s">
        <v>16</v>
      </c>
      <c r="G761" s="44" t="s">
        <v>11</v>
      </c>
      <c r="H761" s="44" t="s">
        <v>12</v>
      </c>
      <c r="I761" s="42" t="s">
        <v>210</v>
      </c>
      <c r="J761" s="42">
        <v>8033637545820</v>
      </c>
      <c r="L761" s="46">
        <v>99.95</v>
      </c>
      <c r="M761" s="46">
        <v>99.95</v>
      </c>
    </row>
    <row r="762" spans="1:14" x14ac:dyDescent="0.25">
      <c r="A762" s="32" t="s">
        <v>34335</v>
      </c>
      <c r="B762" s="42" t="s">
        <v>63325</v>
      </c>
      <c r="C762" s="42"/>
      <c r="D762" s="42"/>
      <c r="E762" s="43" t="s">
        <v>207</v>
      </c>
      <c r="F762" s="44" t="s">
        <v>16</v>
      </c>
      <c r="G762" s="44" t="s">
        <v>11</v>
      </c>
      <c r="H762" s="44" t="s">
        <v>12</v>
      </c>
      <c r="I762" s="42" t="s">
        <v>208</v>
      </c>
      <c r="J762" s="42">
        <v>8033637545837</v>
      </c>
      <c r="L762" s="46">
        <v>99.95</v>
      </c>
      <c r="M762" s="46">
        <v>99.95</v>
      </c>
    </row>
    <row r="763" spans="1:14" x14ac:dyDescent="0.25">
      <c r="A763" s="32" t="s">
        <v>34616</v>
      </c>
      <c r="B763" s="42" t="s">
        <v>63314</v>
      </c>
      <c r="C763" s="42"/>
      <c r="D763" s="42"/>
      <c r="E763" s="43" t="s">
        <v>12047</v>
      </c>
      <c r="F763" s="44" t="s">
        <v>56</v>
      </c>
      <c r="G763" s="44" t="s">
        <v>11</v>
      </c>
      <c r="H763" s="44" t="s">
        <v>12</v>
      </c>
      <c r="I763" s="42" t="s">
        <v>12048</v>
      </c>
      <c r="J763" s="42">
        <v>8021506941941</v>
      </c>
      <c r="L763" s="46">
        <v>229.95</v>
      </c>
      <c r="M763" s="46">
        <v>229.95</v>
      </c>
      <c r="N763" s="45">
        <v>42975</v>
      </c>
    </row>
    <row r="764" spans="1:14" x14ac:dyDescent="0.25">
      <c r="A764" s="32" t="s">
        <v>34615</v>
      </c>
      <c r="B764" s="42" t="s">
        <v>63318</v>
      </c>
      <c r="C764" s="42"/>
      <c r="D764" s="42"/>
      <c r="E764" s="43" t="s">
        <v>12045</v>
      </c>
      <c r="F764" s="44" t="s">
        <v>56</v>
      </c>
      <c r="G764" s="44" t="s">
        <v>11</v>
      </c>
      <c r="H764" s="44" t="s">
        <v>12</v>
      </c>
      <c r="I764" s="42" t="s">
        <v>12046</v>
      </c>
      <c r="J764" s="42">
        <v>8021506941989</v>
      </c>
      <c r="L764" s="46">
        <v>229.95</v>
      </c>
      <c r="M764" s="46">
        <v>229.95</v>
      </c>
      <c r="N764" s="45">
        <v>42975</v>
      </c>
    </row>
    <row r="765" spans="1:14" x14ac:dyDescent="0.25">
      <c r="A765" s="32" t="s">
        <v>34614</v>
      </c>
      <c r="B765" s="42" t="s">
        <v>63315</v>
      </c>
      <c r="C765" s="42"/>
      <c r="D765" s="42"/>
      <c r="E765" s="43" t="s">
        <v>12043</v>
      </c>
      <c r="F765" s="44" t="s">
        <v>56</v>
      </c>
      <c r="G765" s="44" t="s">
        <v>11</v>
      </c>
      <c r="H765" s="44" t="s">
        <v>12</v>
      </c>
      <c r="I765" s="42" t="s">
        <v>12044</v>
      </c>
      <c r="J765" s="42">
        <v>8021506941958</v>
      </c>
      <c r="L765" s="46">
        <v>229.95</v>
      </c>
      <c r="M765" s="46">
        <v>229.95</v>
      </c>
      <c r="N765" s="45">
        <v>42975</v>
      </c>
    </row>
    <row r="766" spans="1:14" x14ac:dyDescent="0.25">
      <c r="A766" s="32" t="s">
        <v>34613</v>
      </c>
      <c r="B766" s="42" t="s">
        <v>63316</v>
      </c>
      <c r="C766" s="42"/>
      <c r="D766" s="42"/>
      <c r="E766" s="43" t="s">
        <v>12041</v>
      </c>
      <c r="F766" s="44" t="s">
        <v>56</v>
      </c>
      <c r="G766" s="44" t="s">
        <v>11</v>
      </c>
      <c r="H766" s="44" t="s">
        <v>12</v>
      </c>
      <c r="I766" s="42" t="s">
        <v>12042</v>
      </c>
      <c r="J766" s="42">
        <v>8021506941965</v>
      </c>
      <c r="L766" s="46">
        <v>229.95</v>
      </c>
      <c r="M766" s="46">
        <v>229.95</v>
      </c>
      <c r="N766" s="45">
        <v>42975</v>
      </c>
    </row>
    <row r="767" spans="1:14" x14ac:dyDescent="0.25">
      <c r="A767" s="32" t="s">
        <v>34612</v>
      </c>
      <c r="B767" s="42" t="s">
        <v>63317</v>
      </c>
      <c r="C767" s="42"/>
      <c r="D767" s="42"/>
      <c r="E767" s="43" t="s">
        <v>12039</v>
      </c>
      <c r="F767" s="44" t="s">
        <v>56</v>
      </c>
      <c r="G767" s="44" t="s">
        <v>11</v>
      </c>
      <c r="H767" s="44" t="s">
        <v>12</v>
      </c>
      <c r="I767" s="42" t="s">
        <v>12040</v>
      </c>
      <c r="J767" s="42">
        <v>8021506941972</v>
      </c>
      <c r="L767" s="46">
        <v>229.95</v>
      </c>
      <c r="M767" s="46">
        <v>229.95</v>
      </c>
      <c r="N767" s="45">
        <v>42975</v>
      </c>
    </row>
    <row r="768" spans="1:14" x14ac:dyDescent="0.25">
      <c r="A768" s="32" t="s">
        <v>34611</v>
      </c>
      <c r="B768" s="42" t="s">
        <v>63327</v>
      </c>
      <c r="C768" s="42"/>
      <c r="D768" s="42" t="s">
        <v>12581</v>
      </c>
      <c r="E768" s="43" t="s">
        <v>62795</v>
      </c>
      <c r="F768" s="44" t="s">
        <v>56</v>
      </c>
      <c r="G768" s="44" t="s">
        <v>11</v>
      </c>
      <c r="H768" s="44" t="s">
        <v>12</v>
      </c>
      <c r="I768" s="42" t="s">
        <v>12582</v>
      </c>
      <c r="J768" s="42">
        <v>8033637447469</v>
      </c>
      <c r="L768" s="46">
        <v>43.95</v>
      </c>
      <c r="M768" s="54">
        <v>43.95</v>
      </c>
      <c r="N768" s="45">
        <v>43339</v>
      </c>
    </row>
    <row r="769" spans="1:14" x14ac:dyDescent="0.25">
      <c r="A769" s="32" t="s">
        <v>34610</v>
      </c>
      <c r="B769" s="42" t="s">
        <v>63329</v>
      </c>
      <c r="C769" s="42"/>
      <c r="D769" s="42" t="s">
        <v>12578</v>
      </c>
      <c r="E769" s="43" t="s">
        <v>12579</v>
      </c>
      <c r="F769" s="44" t="s">
        <v>56</v>
      </c>
      <c r="G769" s="44" t="s">
        <v>11</v>
      </c>
      <c r="H769" s="44" t="s">
        <v>12</v>
      </c>
      <c r="I769" s="42" t="s">
        <v>12580</v>
      </c>
      <c r="J769" s="42">
        <v>8033637447476</v>
      </c>
      <c r="L769" s="46">
        <v>43.95</v>
      </c>
      <c r="M769" s="54">
        <v>43.95</v>
      </c>
      <c r="N769" s="45">
        <v>43339</v>
      </c>
    </row>
    <row r="770" spans="1:14" x14ac:dyDescent="0.25">
      <c r="A770" s="32" t="s">
        <v>34334</v>
      </c>
      <c r="B770" s="42" t="s">
        <v>63292</v>
      </c>
      <c r="C770" s="42"/>
      <c r="D770" s="42"/>
      <c r="E770" s="43" t="s">
        <v>12037</v>
      </c>
      <c r="F770" s="44" t="s">
        <v>16</v>
      </c>
      <c r="G770" s="44" t="s">
        <v>17</v>
      </c>
      <c r="H770" s="44" t="s">
        <v>18</v>
      </c>
      <c r="I770" s="42" t="s">
        <v>12038</v>
      </c>
      <c r="J770" s="42">
        <v>8051194721358</v>
      </c>
      <c r="K770" s="45">
        <v>45597</v>
      </c>
      <c r="L770" s="46">
        <v>0</v>
      </c>
      <c r="M770" s="46">
        <v>159.94999999999999</v>
      </c>
    </row>
    <row r="771" spans="1:14" x14ac:dyDescent="0.25">
      <c r="A771" s="32" t="s">
        <v>34333</v>
      </c>
      <c r="B771" s="42" t="s">
        <v>63296</v>
      </c>
      <c r="C771" s="42"/>
      <c r="D771" s="42"/>
      <c r="E771" s="43" t="s">
        <v>12035</v>
      </c>
      <c r="F771" s="44" t="s">
        <v>16</v>
      </c>
      <c r="G771" s="44" t="s">
        <v>17</v>
      </c>
      <c r="H771" s="44" t="s">
        <v>18</v>
      </c>
      <c r="I771" s="42" t="s">
        <v>12036</v>
      </c>
      <c r="J771" s="42">
        <v>8051194721488</v>
      </c>
      <c r="K771" s="45">
        <v>45597</v>
      </c>
      <c r="L771" s="46">
        <v>0</v>
      </c>
      <c r="M771" s="46">
        <v>159.94999999999999</v>
      </c>
    </row>
    <row r="772" spans="1:14" x14ac:dyDescent="0.25">
      <c r="A772" s="32" t="s">
        <v>34332</v>
      </c>
      <c r="B772" s="42" t="s">
        <v>63293</v>
      </c>
      <c r="C772" s="42"/>
      <c r="D772" s="42"/>
      <c r="E772" s="43" t="s">
        <v>12033</v>
      </c>
      <c r="F772" s="44" t="s">
        <v>16</v>
      </c>
      <c r="G772" s="44" t="s">
        <v>17</v>
      </c>
      <c r="H772" s="44" t="s">
        <v>18</v>
      </c>
      <c r="I772" s="42" t="s">
        <v>12034</v>
      </c>
      <c r="J772" s="42">
        <v>8051194721457</v>
      </c>
      <c r="K772" s="45">
        <v>45597</v>
      </c>
      <c r="L772" s="46">
        <v>0</v>
      </c>
      <c r="M772" s="46">
        <v>159.94999999999999</v>
      </c>
    </row>
    <row r="773" spans="1:14" x14ac:dyDescent="0.25">
      <c r="A773" s="32" t="s">
        <v>34331</v>
      </c>
      <c r="B773" s="42" t="s">
        <v>63294</v>
      </c>
      <c r="C773" s="42"/>
      <c r="D773" s="42"/>
      <c r="E773" s="43" t="s">
        <v>12031</v>
      </c>
      <c r="F773" s="44" t="s">
        <v>16</v>
      </c>
      <c r="G773" s="44" t="s">
        <v>17</v>
      </c>
      <c r="H773" s="44" t="s">
        <v>18</v>
      </c>
      <c r="I773" s="42" t="s">
        <v>12032</v>
      </c>
      <c r="J773" s="42">
        <v>8051194721365</v>
      </c>
      <c r="K773" s="45">
        <v>45597</v>
      </c>
      <c r="L773" s="46">
        <v>0</v>
      </c>
      <c r="M773" s="46">
        <v>159.94999999999999</v>
      </c>
    </row>
    <row r="774" spans="1:14" x14ac:dyDescent="0.25">
      <c r="A774" s="32" t="s">
        <v>34330</v>
      </c>
      <c r="B774" s="42" t="s">
        <v>63295</v>
      </c>
      <c r="C774" s="42"/>
      <c r="D774" s="42"/>
      <c r="E774" s="43" t="s">
        <v>12029</v>
      </c>
      <c r="F774" s="44" t="s">
        <v>16</v>
      </c>
      <c r="G774" s="44" t="s">
        <v>17</v>
      </c>
      <c r="H774" s="44" t="s">
        <v>18</v>
      </c>
      <c r="I774" s="42" t="s">
        <v>12030</v>
      </c>
      <c r="J774" s="42">
        <v>8051194721372</v>
      </c>
      <c r="K774" s="45">
        <v>45597</v>
      </c>
      <c r="L774" s="46">
        <v>0</v>
      </c>
      <c r="M774" s="46">
        <v>159.94999999999999</v>
      </c>
    </row>
    <row r="775" spans="1:14" x14ac:dyDescent="0.25">
      <c r="A775" s="32" t="s">
        <v>71675</v>
      </c>
      <c r="B775" s="42" t="s">
        <v>63326</v>
      </c>
      <c r="C775" s="42"/>
      <c r="D775" s="42" t="s">
        <v>16670</v>
      </c>
      <c r="E775" s="43" t="s">
        <v>203</v>
      </c>
      <c r="F775" s="44" t="s">
        <v>16</v>
      </c>
      <c r="G775" s="44" t="s">
        <v>11</v>
      </c>
      <c r="H775" s="44" t="s">
        <v>12</v>
      </c>
      <c r="I775" s="42" t="s">
        <v>53890</v>
      </c>
      <c r="J775" s="42">
        <v>8033637921358</v>
      </c>
      <c r="L775" s="46">
        <v>53.95</v>
      </c>
      <c r="M775" s="54">
        <v>53.95</v>
      </c>
    </row>
    <row r="776" spans="1:14" x14ac:dyDescent="0.25">
      <c r="A776" s="32" t="s">
        <v>34609</v>
      </c>
      <c r="B776" s="42" t="s">
        <v>51319</v>
      </c>
      <c r="C776" s="42" t="s">
        <v>46502</v>
      </c>
      <c r="D776" s="42"/>
      <c r="E776" s="43" t="s">
        <v>18540</v>
      </c>
      <c r="F776" s="44" t="s">
        <v>56</v>
      </c>
      <c r="G776" s="44" t="s">
        <v>11</v>
      </c>
      <c r="H776" s="44" t="s">
        <v>12</v>
      </c>
      <c r="I776" s="42" t="s">
        <v>18541</v>
      </c>
      <c r="J776" s="42">
        <v>8059175100321</v>
      </c>
      <c r="L776" s="46">
        <v>199.95</v>
      </c>
      <c r="M776" s="46">
        <v>199.95</v>
      </c>
      <c r="N776" s="45">
        <v>43706</v>
      </c>
    </row>
    <row r="777" spans="1:14" ht="14.25" customHeight="1" x14ac:dyDescent="0.25">
      <c r="A777" s="32" t="s">
        <v>34608</v>
      </c>
      <c r="B777" s="42" t="s">
        <v>51323</v>
      </c>
      <c r="C777" s="42" t="s">
        <v>46501</v>
      </c>
      <c r="D777" s="42"/>
      <c r="E777" s="43" t="s">
        <v>18548</v>
      </c>
      <c r="F777" s="44" t="s">
        <v>56</v>
      </c>
      <c r="G777" s="44" t="s">
        <v>11</v>
      </c>
      <c r="H777" s="44" t="s">
        <v>12</v>
      </c>
      <c r="I777" s="42" t="s">
        <v>18549</v>
      </c>
      <c r="J777" s="42">
        <v>8059175100369</v>
      </c>
      <c r="L777" s="46">
        <v>199.95</v>
      </c>
      <c r="M777" s="46">
        <v>199.95</v>
      </c>
      <c r="N777" s="45">
        <v>43706</v>
      </c>
    </row>
    <row r="778" spans="1:14" x14ac:dyDescent="0.25">
      <c r="A778" s="32" t="s">
        <v>34607</v>
      </c>
      <c r="B778" s="42" t="s">
        <v>51320</v>
      </c>
      <c r="C778" s="42" t="s">
        <v>46500</v>
      </c>
      <c r="D778" s="42"/>
      <c r="E778" s="43" t="s">
        <v>18542</v>
      </c>
      <c r="F778" s="44" t="s">
        <v>56</v>
      </c>
      <c r="G778" s="44" t="s">
        <v>11</v>
      </c>
      <c r="H778" s="44" t="s">
        <v>12</v>
      </c>
      <c r="I778" s="42" t="s">
        <v>18543</v>
      </c>
      <c r="J778" s="42">
        <v>8059175100338</v>
      </c>
      <c r="L778" s="46">
        <v>199.95</v>
      </c>
      <c r="M778" s="46">
        <v>199.95</v>
      </c>
      <c r="N778" s="45">
        <v>43706</v>
      </c>
    </row>
    <row r="779" spans="1:14" x14ac:dyDescent="0.25">
      <c r="A779" s="32" t="s">
        <v>34606</v>
      </c>
      <c r="B779" s="42" t="s">
        <v>51321</v>
      </c>
      <c r="C779" s="42" t="s">
        <v>46499</v>
      </c>
      <c r="D779" s="42"/>
      <c r="E779" s="43" t="s">
        <v>18544</v>
      </c>
      <c r="F779" s="44" t="s">
        <v>56</v>
      </c>
      <c r="G779" s="44" t="s">
        <v>11</v>
      </c>
      <c r="H779" s="44" t="s">
        <v>12</v>
      </c>
      <c r="I779" s="42" t="s">
        <v>18545</v>
      </c>
      <c r="J779" s="42">
        <v>8059175100345</v>
      </c>
      <c r="L779" s="46">
        <v>199.95</v>
      </c>
      <c r="M779" s="46">
        <v>199.95</v>
      </c>
      <c r="N779" s="45">
        <v>43706</v>
      </c>
    </row>
    <row r="780" spans="1:14" x14ac:dyDescent="0.25">
      <c r="A780" s="32" t="s">
        <v>34605</v>
      </c>
      <c r="B780" s="42" t="s">
        <v>51322</v>
      </c>
      <c r="C780" s="42" t="s">
        <v>46498</v>
      </c>
      <c r="D780" s="42"/>
      <c r="E780" s="43" t="s">
        <v>18546</v>
      </c>
      <c r="F780" s="44" t="s">
        <v>56</v>
      </c>
      <c r="G780" s="44" t="s">
        <v>11</v>
      </c>
      <c r="H780" s="44" t="s">
        <v>12</v>
      </c>
      <c r="I780" s="42" t="s">
        <v>18547</v>
      </c>
      <c r="J780" s="42">
        <v>8059175100352</v>
      </c>
      <c r="L780" s="46">
        <v>199.95</v>
      </c>
      <c r="M780" s="46">
        <v>199.95</v>
      </c>
      <c r="N780" s="45">
        <v>43706</v>
      </c>
    </row>
    <row r="781" spans="1:14" x14ac:dyDescent="0.25">
      <c r="A781" s="17"/>
      <c r="B781" s="17" t="s">
        <v>76010</v>
      </c>
      <c r="C781" s="17"/>
      <c r="D781" s="17"/>
      <c r="E781" s="17" t="s">
        <v>76011</v>
      </c>
      <c r="F781" s="21"/>
      <c r="G781" s="17" t="s">
        <v>34</v>
      </c>
      <c r="H781" s="17" t="s">
        <v>35</v>
      </c>
      <c r="I781" s="17" t="s">
        <v>76012</v>
      </c>
      <c r="J781" s="20">
        <v>8059347398334</v>
      </c>
      <c r="K781" s="17"/>
      <c r="L781" s="28">
        <v>159.94999999999999</v>
      </c>
      <c r="M781" s="17">
        <v>159.94999999999999</v>
      </c>
      <c r="N781" s="24">
        <v>45544</v>
      </c>
    </row>
    <row r="782" spans="1:14" x14ac:dyDescent="0.25">
      <c r="A782" s="17"/>
      <c r="B782" s="17" t="s">
        <v>76025</v>
      </c>
      <c r="C782" s="17" t="s">
        <v>76026</v>
      </c>
      <c r="D782" s="17"/>
      <c r="E782" s="17" t="s">
        <v>76027</v>
      </c>
      <c r="F782" s="21"/>
      <c r="G782" s="17" t="s">
        <v>34</v>
      </c>
      <c r="H782" s="17" t="s">
        <v>35</v>
      </c>
      <c r="I782" s="17" t="s">
        <v>76028</v>
      </c>
      <c r="J782" s="20">
        <v>8059347398372</v>
      </c>
      <c r="K782" s="17"/>
      <c r="L782" s="28">
        <v>159.94999999999999</v>
      </c>
      <c r="M782" s="17">
        <v>159.94999999999999</v>
      </c>
      <c r="N782" s="24">
        <v>45544</v>
      </c>
    </row>
    <row r="783" spans="1:14" x14ac:dyDescent="0.25">
      <c r="A783" s="17"/>
      <c r="B783" s="17" t="s">
        <v>76013</v>
      </c>
      <c r="C783" s="17" t="s">
        <v>76014</v>
      </c>
      <c r="D783" s="17"/>
      <c r="E783" s="17" t="s">
        <v>76015</v>
      </c>
      <c r="F783" s="21"/>
      <c r="G783" s="17" t="s">
        <v>34</v>
      </c>
      <c r="H783" s="17" t="s">
        <v>35</v>
      </c>
      <c r="I783" s="17" t="s">
        <v>76016</v>
      </c>
      <c r="J783" s="20">
        <v>8059347398341</v>
      </c>
      <c r="K783" s="17"/>
      <c r="L783" s="28">
        <v>159.94999999999999</v>
      </c>
      <c r="M783" s="17">
        <v>159.94999999999999</v>
      </c>
      <c r="N783" s="24">
        <v>45544</v>
      </c>
    </row>
    <row r="784" spans="1:14" x14ac:dyDescent="0.25">
      <c r="A784" s="17"/>
      <c r="B784" s="17" t="s">
        <v>76017</v>
      </c>
      <c r="C784" s="17" t="s">
        <v>76018</v>
      </c>
      <c r="D784" s="17"/>
      <c r="E784" s="17" t="s">
        <v>76019</v>
      </c>
      <c r="F784" s="21"/>
      <c r="G784" s="17" t="s">
        <v>34</v>
      </c>
      <c r="H784" s="17" t="s">
        <v>35</v>
      </c>
      <c r="I784" s="17" t="s">
        <v>76020</v>
      </c>
      <c r="J784" s="20">
        <v>8059347398358</v>
      </c>
      <c r="K784" s="17"/>
      <c r="L784" s="28">
        <v>159.94999999999999</v>
      </c>
      <c r="M784" s="17">
        <v>159.94999999999999</v>
      </c>
      <c r="N784" s="24">
        <v>45544</v>
      </c>
    </row>
    <row r="785" spans="1:14" x14ac:dyDescent="0.25">
      <c r="A785" s="17"/>
      <c r="B785" s="17" t="s">
        <v>76021</v>
      </c>
      <c r="C785" s="17" t="s">
        <v>76022</v>
      </c>
      <c r="D785" s="17"/>
      <c r="E785" s="17" t="s">
        <v>76023</v>
      </c>
      <c r="F785" s="21"/>
      <c r="G785" s="17" t="s">
        <v>34</v>
      </c>
      <c r="H785" s="17" t="s">
        <v>35</v>
      </c>
      <c r="I785" s="17" t="s">
        <v>76024</v>
      </c>
      <c r="J785" s="20">
        <v>8059347398365</v>
      </c>
      <c r="K785" s="17"/>
      <c r="L785" s="28">
        <v>159.94999999999999</v>
      </c>
      <c r="M785" s="17">
        <v>159.94999999999999</v>
      </c>
      <c r="N785" s="24">
        <v>45544</v>
      </c>
    </row>
    <row r="786" spans="1:14" x14ac:dyDescent="0.25">
      <c r="A786" s="32" t="s">
        <v>34323</v>
      </c>
      <c r="B786" s="42" t="s">
        <v>63297</v>
      </c>
      <c r="C786" s="42"/>
      <c r="D786" s="42"/>
      <c r="E786" s="43" t="s">
        <v>12027</v>
      </c>
      <c r="F786" s="44" t="s">
        <v>16</v>
      </c>
      <c r="G786" s="44" t="s">
        <v>17</v>
      </c>
      <c r="H786" s="44" t="s">
        <v>18</v>
      </c>
      <c r="I786" s="42" t="s">
        <v>12028</v>
      </c>
      <c r="J786" s="42">
        <v>8051194718471</v>
      </c>
      <c r="K786" s="45">
        <v>45323</v>
      </c>
      <c r="L786" s="46">
        <v>0</v>
      </c>
      <c r="M786" s="54">
        <v>79.95</v>
      </c>
    </row>
    <row r="787" spans="1:14" x14ac:dyDescent="0.25">
      <c r="A787" s="32" t="s">
        <v>34322</v>
      </c>
      <c r="B787" s="42" t="s">
        <v>63298</v>
      </c>
      <c r="C787" s="42"/>
      <c r="D787" s="42"/>
      <c r="E787" s="43" t="s">
        <v>12025</v>
      </c>
      <c r="F787" s="44" t="s">
        <v>16</v>
      </c>
      <c r="G787" s="44" t="s">
        <v>17</v>
      </c>
      <c r="H787" s="44" t="s">
        <v>18</v>
      </c>
      <c r="I787" s="42" t="s">
        <v>12026</v>
      </c>
      <c r="J787" s="42">
        <v>8051194718488</v>
      </c>
      <c r="K787" s="45">
        <v>45323</v>
      </c>
      <c r="L787" s="46">
        <v>0</v>
      </c>
      <c r="M787" s="54">
        <v>79.95</v>
      </c>
    </row>
    <row r="788" spans="1:14" x14ac:dyDescent="0.25">
      <c r="A788" s="32" t="s">
        <v>34321</v>
      </c>
      <c r="B788" s="42" t="s">
        <v>63299</v>
      </c>
      <c r="C788" s="42"/>
      <c r="D788" s="42"/>
      <c r="E788" s="43" t="s">
        <v>12023</v>
      </c>
      <c r="F788" s="44" t="s">
        <v>16</v>
      </c>
      <c r="G788" s="44" t="s">
        <v>17</v>
      </c>
      <c r="H788" s="44" t="s">
        <v>18</v>
      </c>
      <c r="I788" s="42" t="s">
        <v>12024</v>
      </c>
      <c r="J788" s="42">
        <v>8051194718495</v>
      </c>
      <c r="K788" s="45">
        <v>45323</v>
      </c>
      <c r="L788" s="46">
        <v>0</v>
      </c>
      <c r="M788" s="54">
        <v>79.95</v>
      </c>
    </row>
    <row r="789" spans="1:14" x14ac:dyDescent="0.25">
      <c r="A789" s="32" t="s">
        <v>34604</v>
      </c>
      <c r="B789" s="42" t="s">
        <v>63309</v>
      </c>
      <c r="C789" s="42"/>
      <c r="D789" s="42"/>
      <c r="E789" s="43" t="s">
        <v>12058</v>
      </c>
      <c r="F789" s="44" t="s">
        <v>56</v>
      </c>
      <c r="G789" s="44" t="s">
        <v>11</v>
      </c>
      <c r="H789" s="44" t="s">
        <v>12</v>
      </c>
      <c r="I789" s="42" t="s">
        <v>12059</v>
      </c>
      <c r="J789" s="42">
        <v>8021506941903</v>
      </c>
      <c r="L789" s="46">
        <v>129.94999999999999</v>
      </c>
      <c r="M789" s="46">
        <v>129.94999999999999</v>
      </c>
      <c r="N789" s="45">
        <v>42975</v>
      </c>
    </row>
    <row r="790" spans="1:14" x14ac:dyDescent="0.25">
      <c r="A790" s="32" t="s">
        <v>34603</v>
      </c>
      <c r="B790" s="42" t="s">
        <v>63313</v>
      </c>
      <c r="C790" s="42"/>
      <c r="D790" s="42"/>
      <c r="E790" s="43" t="s">
        <v>12056</v>
      </c>
      <c r="F790" s="44" t="s">
        <v>56</v>
      </c>
      <c r="G790" s="44" t="s">
        <v>11</v>
      </c>
      <c r="H790" s="44" t="s">
        <v>12</v>
      </c>
      <c r="I790" s="42" t="s">
        <v>12057</v>
      </c>
      <c r="J790" s="42">
        <v>8021506941934</v>
      </c>
      <c r="L790" s="46">
        <v>129.94999999999999</v>
      </c>
      <c r="M790" s="46">
        <v>129.94999999999999</v>
      </c>
      <c r="N790" s="45">
        <v>42975</v>
      </c>
    </row>
    <row r="791" spans="1:14" x14ac:dyDescent="0.25">
      <c r="A791" s="32" t="s">
        <v>34602</v>
      </c>
      <c r="B791" s="42" t="s">
        <v>63310</v>
      </c>
      <c r="C791" s="42"/>
      <c r="D791" s="42"/>
      <c r="E791" s="43" t="s">
        <v>62794</v>
      </c>
      <c r="F791" s="44" t="s">
        <v>56</v>
      </c>
      <c r="G791" s="44" t="s">
        <v>11</v>
      </c>
      <c r="H791" s="44" t="s">
        <v>12</v>
      </c>
      <c r="I791" s="42" t="s">
        <v>12055</v>
      </c>
      <c r="J791" s="42">
        <v>8021506941910</v>
      </c>
      <c r="L791" s="46">
        <v>129.94999999999999</v>
      </c>
      <c r="M791" s="46">
        <v>129.94999999999999</v>
      </c>
      <c r="N791" s="45">
        <v>42975</v>
      </c>
    </row>
    <row r="792" spans="1:14" x14ac:dyDescent="0.25">
      <c r="A792" s="32" t="s">
        <v>34601</v>
      </c>
      <c r="B792" s="42" t="s">
        <v>63311</v>
      </c>
      <c r="C792" s="42"/>
      <c r="D792" s="42"/>
      <c r="E792" s="43" t="s">
        <v>62793</v>
      </c>
      <c r="F792" s="44" t="s">
        <v>56</v>
      </c>
      <c r="G792" s="44" t="s">
        <v>11</v>
      </c>
      <c r="H792" s="44" t="s">
        <v>12</v>
      </c>
      <c r="I792" s="42" t="s">
        <v>12054</v>
      </c>
      <c r="J792" s="42">
        <v>8021506941927</v>
      </c>
      <c r="L792" s="46">
        <v>129.94999999999999</v>
      </c>
      <c r="M792" s="46">
        <v>129.94999999999999</v>
      </c>
      <c r="N792" s="45">
        <v>42975</v>
      </c>
    </row>
    <row r="793" spans="1:14" x14ac:dyDescent="0.25">
      <c r="A793" s="32" t="s">
        <v>34600</v>
      </c>
      <c r="B793" s="42" t="s">
        <v>63312</v>
      </c>
      <c r="C793" s="42"/>
      <c r="D793" s="42"/>
      <c r="E793" s="43" t="s">
        <v>62792</v>
      </c>
      <c r="F793" s="44" t="s">
        <v>56</v>
      </c>
      <c r="G793" s="44" t="s">
        <v>11</v>
      </c>
      <c r="H793" s="44" t="s">
        <v>12</v>
      </c>
      <c r="I793" s="42" t="s">
        <v>12053</v>
      </c>
      <c r="J793" s="42">
        <v>8021506930716</v>
      </c>
      <c r="L793" s="46">
        <v>129.94999999999999</v>
      </c>
      <c r="M793" s="46">
        <v>129.94999999999999</v>
      </c>
      <c r="N793" s="45">
        <v>42975</v>
      </c>
    </row>
    <row r="794" spans="1:14" x14ac:dyDescent="0.25">
      <c r="A794" s="32" t="s">
        <v>34599</v>
      </c>
      <c r="B794" s="42" t="s">
        <v>63319</v>
      </c>
      <c r="C794" s="42" t="s">
        <v>20066</v>
      </c>
      <c r="D794" s="42"/>
      <c r="E794" s="43" t="s">
        <v>62791</v>
      </c>
      <c r="F794" s="44" t="s">
        <v>56</v>
      </c>
      <c r="G794" s="44" t="s">
        <v>11</v>
      </c>
      <c r="H794" s="44" t="s">
        <v>12</v>
      </c>
      <c r="I794" s="42" t="s">
        <v>11179</v>
      </c>
      <c r="J794" s="42">
        <v>8033637179216</v>
      </c>
      <c r="L794" s="46">
        <v>59.95</v>
      </c>
      <c r="M794" s="46">
        <v>59.95</v>
      </c>
      <c r="N794" s="45">
        <v>43339</v>
      </c>
    </row>
    <row r="795" spans="1:14" s="45" customFormat="1" x14ac:dyDescent="0.25">
      <c r="A795" s="32" t="s">
        <v>34598</v>
      </c>
      <c r="B795" s="42" t="s">
        <v>63320</v>
      </c>
      <c r="C795" s="42" t="s">
        <v>20065</v>
      </c>
      <c r="D795" s="42"/>
      <c r="E795" s="43" t="s">
        <v>11177</v>
      </c>
      <c r="F795" s="44" t="s">
        <v>56</v>
      </c>
      <c r="G795" s="44" t="s">
        <v>11</v>
      </c>
      <c r="H795" s="44" t="s">
        <v>12</v>
      </c>
      <c r="I795" s="42" t="s">
        <v>11178</v>
      </c>
      <c r="J795" s="42">
        <v>8033637179223</v>
      </c>
      <c r="L795" s="46">
        <v>59.95</v>
      </c>
      <c r="M795" s="46">
        <v>59.95</v>
      </c>
      <c r="N795" s="45">
        <v>43339</v>
      </c>
    </row>
    <row r="796" spans="1:14" s="45" customFormat="1" x14ac:dyDescent="0.25">
      <c r="A796" s="32" t="s">
        <v>34597</v>
      </c>
      <c r="B796" s="42" t="s">
        <v>63321</v>
      </c>
      <c r="C796" s="42" t="s">
        <v>20064</v>
      </c>
      <c r="D796" s="42"/>
      <c r="E796" s="43" t="s">
        <v>11175</v>
      </c>
      <c r="F796" s="44" t="s">
        <v>56</v>
      </c>
      <c r="G796" s="44" t="s">
        <v>11</v>
      </c>
      <c r="H796" s="44" t="s">
        <v>12</v>
      </c>
      <c r="I796" s="42" t="s">
        <v>11176</v>
      </c>
      <c r="J796" s="42">
        <v>8033637179230</v>
      </c>
      <c r="L796" s="46">
        <v>59.95</v>
      </c>
      <c r="M796" s="46">
        <v>59.95</v>
      </c>
      <c r="N796" s="45">
        <v>43339</v>
      </c>
    </row>
    <row r="797" spans="1:14" s="45" customFormat="1" x14ac:dyDescent="0.25">
      <c r="A797" s="32"/>
      <c r="B797" s="42"/>
      <c r="C797" s="42"/>
      <c r="D797" s="32"/>
      <c r="E797" s="32" t="s">
        <v>45539</v>
      </c>
      <c r="F797" s="44"/>
      <c r="G797" s="44" t="s">
        <v>11</v>
      </c>
      <c r="H797" s="44" t="s">
        <v>12</v>
      </c>
      <c r="I797" s="32" t="s">
        <v>45524</v>
      </c>
      <c r="J797" s="55"/>
      <c r="L797" s="46">
        <v>1149.95</v>
      </c>
      <c r="M797" s="46">
        <v>1149.95</v>
      </c>
    </row>
    <row r="798" spans="1:14" s="45" customFormat="1" x14ac:dyDescent="0.25">
      <c r="A798" s="32"/>
      <c r="B798" s="42"/>
      <c r="C798" s="42"/>
      <c r="D798" s="32"/>
      <c r="E798" s="32" t="s">
        <v>45543</v>
      </c>
      <c r="F798" s="44"/>
      <c r="G798" s="44" t="s">
        <v>11</v>
      </c>
      <c r="H798" s="44" t="s">
        <v>12</v>
      </c>
      <c r="I798" s="32" t="s">
        <v>45520</v>
      </c>
      <c r="J798" s="55"/>
      <c r="L798" s="46">
        <v>1149.95</v>
      </c>
      <c r="M798" s="46">
        <v>1149.95</v>
      </c>
    </row>
    <row r="799" spans="1:14" s="45" customFormat="1" x14ac:dyDescent="0.25">
      <c r="A799" s="32"/>
      <c r="B799" s="42"/>
      <c r="C799" s="42"/>
      <c r="D799" s="32"/>
      <c r="E799" s="32" t="s">
        <v>45540</v>
      </c>
      <c r="F799" s="44"/>
      <c r="G799" s="44" t="s">
        <v>11</v>
      </c>
      <c r="H799" s="44" t="s">
        <v>12</v>
      </c>
      <c r="I799" s="32" t="s">
        <v>45523</v>
      </c>
      <c r="J799" s="55" t="str">
        <f>"8059175121333"</f>
        <v>8059175121333</v>
      </c>
      <c r="L799" s="46">
        <v>1149.95</v>
      </c>
      <c r="M799" s="46">
        <v>1149.95</v>
      </c>
    </row>
    <row r="800" spans="1:14" s="45" customFormat="1" x14ac:dyDescent="0.25">
      <c r="A800" s="32"/>
      <c r="B800" s="42"/>
      <c r="C800" s="42"/>
      <c r="D800" s="32"/>
      <c r="E800" s="32" t="s">
        <v>45541</v>
      </c>
      <c r="F800" s="44"/>
      <c r="G800" s="44" t="s">
        <v>11</v>
      </c>
      <c r="H800" s="44" t="s">
        <v>12</v>
      </c>
      <c r="I800" s="32" t="s">
        <v>45522</v>
      </c>
      <c r="J800" s="55" t="str">
        <f>"8059175121265"</f>
        <v>8059175121265</v>
      </c>
      <c r="L800" s="46">
        <v>1149.95</v>
      </c>
      <c r="M800" s="46">
        <v>1149.95</v>
      </c>
    </row>
    <row r="801" spans="1:14" s="45" customFormat="1" x14ac:dyDescent="0.25">
      <c r="A801" s="32"/>
      <c r="B801" s="42"/>
      <c r="C801" s="42"/>
      <c r="D801" s="32"/>
      <c r="E801" s="32" t="s">
        <v>45542</v>
      </c>
      <c r="F801" s="44"/>
      <c r="G801" s="44" t="s">
        <v>11</v>
      </c>
      <c r="H801" s="44" t="s">
        <v>12</v>
      </c>
      <c r="I801" s="32" t="s">
        <v>45521</v>
      </c>
      <c r="J801" s="55" t="str">
        <f>"8059175121272"</f>
        <v>8059175121272</v>
      </c>
      <c r="L801" s="46">
        <v>1149.95</v>
      </c>
      <c r="M801" s="46">
        <v>1149.95</v>
      </c>
    </row>
    <row r="802" spans="1:14" s="45" customFormat="1" x14ac:dyDescent="0.25">
      <c r="A802" s="32"/>
      <c r="B802" s="42"/>
      <c r="C802" s="42"/>
      <c r="D802" s="32"/>
      <c r="E802" s="32" t="s">
        <v>45544</v>
      </c>
      <c r="F802" s="44"/>
      <c r="G802" s="44" t="s">
        <v>11</v>
      </c>
      <c r="H802" s="44" t="s">
        <v>12</v>
      </c>
      <c r="I802" s="32" t="s">
        <v>45519</v>
      </c>
      <c r="J802" s="55"/>
      <c r="L802" s="46">
        <v>1149.95</v>
      </c>
      <c r="M802" s="46">
        <v>1149.95</v>
      </c>
    </row>
    <row r="803" spans="1:14" s="45" customFormat="1" x14ac:dyDescent="0.25">
      <c r="A803" s="17" t="s">
        <v>72637</v>
      </c>
      <c r="B803" s="17" t="s">
        <v>72638</v>
      </c>
      <c r="C803" s="17"/>
      <c r="D803" s="17" t="s">
        <v>72639</v>
      </c>
      <c r="E803" s="17" t="s">
        <v>72640</v>
      </c>
      <c r="F803" s="21"/>
      <c r="G803" s="17" t="s">
        <v>11</v>
      </c>
      <c r="H803" s="17" t="s">
        <v>12</v>
      </c>
      <c r="I803" s="17" t="s">
        <v>72641</v>
      </c>
      <c r="J803" s="20">
        <v>8059347407449</v>
      </c>
      <c r="K803" s="17"/>
      <c r="L803" s="28">
        <v>94.95</v>
      </c>
      <c r="M803" s="28">
        <v>94.95</v>
      </c>
      <c r="N803" s="45">
        <v>45495</v>
      </c>
    </row>
    <row r="804" spans="1:14" s="45" customFormat="1" x14ac:dyDescent="0.25">
      <c r="A804" s="17" t="s">
        <v>72642</v>
      </c>
      <c r="B804" s="17" t="s">
        <v>72643</v>
      </c>
      <c r="C804" s="17"/>
      <c r="D804" s="17" t="s">
        <v>72644</v>
      </c>
      <c r="E804" s="17" t="s">
        <v>72645</v>
      </c>
      <c r="F804" s="21"/>
      <c r="G804" s="17" t="s">
        <v>11</v>
      </c>
      <c r="H804" s="17" t="s">
        <v>12</v>
      </c>
      <c r="I804" s="17" t="s">
        <v>72646</v>
      </c>
      <c r="J804" s="20">
        <v>8059347407456</v>
      </c>
      <c r="K804" s="17"/>
      <c r="L804" s="28">
        <v>94.95</v>
      </c>
      <c r="M804" s="28">
        <v>94.95</v>
      </c>
      <c r="N804" s="45">
        <v>45495</v>
      </c>
    </row>
    <row r="805" spans="1:14" s="45" customFormat="1" x14ac:dyDescent="0.25">
      <c r="A805" s="17" t="s">
        <v>72627</v>
      </c>
      <c r="B805" s="17" t="s">
        <v>72628</v>
      </c>
      <c r="C805" s="17"/>
      <c r="D805" s="17" t="s">
        <v>72629</v>
      </c>
      <c r="E805" s="17" t="s">
        <v>72630</v>
      </c>
      <c r="F805" s="21"/>
      <c r="G805" s="17" t="s">
        <v>11</v>
      </c>
      <c r="H805" s="17" t="s">
        <v>12</v>
      </c>
      <c r="I805" s="17" t="s">
        <v>72631</v>
      </c>
      <c r="J805" s="20">
        <v>8059347407425</v>
      </c>
      <c r="K805" s="17"/>
      <c r="L805" s="28">
        <v>129.94999999999999</v>
      </c>
      <c r="M805" s="28">
        <v>129.94999999999999</v>
      </c>
      <c r="N805" s="45">
        <v>45495</v>
      </c>
    </row>
    <row r="806" spans="1:14" s="45" customFormat="1" x14ac:dyDescent="0.25">
      <c r="A806" s="17" t="s">
        <v>72632</v>
      </c>
      <c r="B806" s="17" t="s">
        <v>72633</v>
      </c>
      <c r="C806" s="17"/>
      <c r="D806" s="17" t="s">
        <v>72634</v>
      </c>
      <c r="E806" s="17" t="s">
        <v>72635</v>
      </c>
      <c r="F806" s="21"/>
      <c r="G806" s="17" t="s">
        <v>11</v>
      </c>
      <c r="H806" s="17" t="s">
        <v>12</v>
      </c>
      <c r="I806" s="17" t="s">
        <v>72636</v>
      </c>
      <c r="J806" s="20">
        <v>8059347407432</v>
      </c>
      <c r="K806" s="17"/>
      <c r="L806" s="28">
        <v>129.94999999999999</v>
      </c>
      <c r="M806" s="28">
        <v>129.94999999999999</v>
      </c>
      <c r="N806" s="45">
        <v>45495</v>
      </c>
    </row>
    <row r="807" spans="1:14" s="45" customFormat="1" x14ac:dyDescent="0.25">
      <c r="A807" s="17" t="s">
        <v>72617</v>
      </c>
      <c r="B807" s="17" t="s">
        <v>72618</v>
      </c>
      <c r="C807" s="17"/>
      <c r="D807" s="17" t="s">
        <v>72619</v>
      </c>
      <c r="E807" s="17" t="s">
        <v>72620</v>
      </c>
      <c r="F807" s="21"/>
      <c r="G807" s="17" t="s">
        <v>11</v>
      </c>
      <c r="H807" s="17" t="s">
        <v>12</v>
      </c>
      <c r="I807" s="17" t="s">
        <v>72621</v>
      </c>
      <c r="J807" s="20">
        <v>8059347428239</v>
      </c>
      <c r="K807" s="17"/>
      <c r="L807" s="28">
        <v>259.95</v>
      </c>
      <c r="M807" s="28">
        <v>259.95</v>
      </c>
      <c r="N807" s="45">
        <v>45495</v>
      </c>
    </row>
    <row r="808" spans="1:14" s="45" customFormat="1" x14ac:dyDescent="0.25">
      <c r="A808" s="17" t="s">
        <v>72622</v>
      </c>
      <c r="B808" s="17" t="s">
        <v>72623</v>
      </c>
      <c r="C808" s="17"/>
      <c r="D808" s="17" t="s">
        <v>72624</v>
      </c>
      <c r="E808" s="17" t="s">
        <v>72625</v>
      </c>
      <c r="F808" s="21"/>
      <c r="G808" s="17" t="s">
        <v>11</v>
      </c>
      <c r="H808" s="17" t="s">
        <v>12</v>
      </c>
      <c r="I808" s="17" t="s">
        <v>72626</v>
      </c>
      <c r="J808" s="20">
        <v>8059347428246</v>
      </c>
      <c r="K808" s="17"/>
      <c r="L808" s="28">
        <v>259.95</v>
      </c>
      <c r="M808" s="28">
        <v>259.95</v>
      </c>
      <c r="N808" s="45">
        <v>45495</v>
      </c>
    </row>
    <row r="809" spans="1:14" s="45" customFormat="1" x14ac:dyDescent="0.25">
      <c r="A809" s="32" t="s">
        <v>34297</v>
      </c>
      <c r="B809" s="42" t="s">
        <v>63288</v>
      </c>
      <c r="C809" s="42" t="s">
        <v>19555</v>
      </c>
      <c r="D809" s="42"/>
      <c r="E809" s="43" t="s">
        <v>172</v>
      </c>
      <c r="F809" s="44" t="s">
        <v>16</v>
      </c>
      <c r="G809" s="44" t="s">
        <v>17</v>
      </c>
      <c r="H809" s="44" t="s">
        <v>18</v>
      </c>
      <c r="I809" s="42" t="s">
        <v>173</v>
      </c>
      <c r="J809" s="42">
        <v>8051194701978</v>
      </c>
      <c r="K809" s="45">
        <v>45323</v>
      </c>
      <c r="L809" s="46">
        <v>0</v>
      </c>
      <c r="M809" s="46">
        <v>69.95</v>
      </c>
    </row>
    <row r="810" spans="1:14" s="45" customFormat="1" x14ac:dyDescent="0.25">
      <c r="A810" s="32" t="s">
        <v>34296</v>
      </c>
      <c r="B810" s="42" t="s">
        <v>63289</v>
      </c>
      <c r="C810" s="42" t="s">
        <v>19554</v>
      </c>
      <c r="D810" s="42"/>
      <c r="E810" s="43" t="s">
        <v>170</v>
      </c>
      <c r="F810" s="44" t="s">
        <v>16</v>
      </c>
      <c r="G810" s="44" t="s">
        <v>17</v>
      </c>
      <c r="H810" s="44" t="s">
        <v>18</v>
      </c>
      <c r="I810" s="42" t="s">
        <v>171</v>
      </c>
      <c r="J810" s="42">
        <v>8051194701985</v>
      </c>
      <c r="K810" s="45">
        <v>45323</v>
      </c>
      <c r="L810" s="46">
        <v>0</v>
      </c>
      <c r="M810" s="46">
        <v>69.95</v>
      </c>
    </row>
    <row r="811" spans="1:14" s="45" customFormat="1" x14ac:dyDescent="0.25">
      <c r="A811" s="32" t="s">
        <v>34295</v>
      </c>
      <c r="B811" s="42" t="s">
        <v>63290</v>
      </c>
      <c r="C811" s="42" t="s">
        <v>19553</v>
      </c>
      <c r="D811" s="42"/>
      <c r="E811" s="43" t="s">
        <v>168</v>
      </c>
      <c r="F811" s="44" t="s">
        <v>16</v>
      </c>
      <c r="G811" s="44" t="s">
        <v>17</v>
      </c>
      <c r="H811" s="44" t="s">
        <v>18</v>
      </c>
      <c r="I811" s="42" t="s">
        <v>169</v>
      </c>
      <c r="J811" s="42">
        <v>8051194701992</v>
      </c>
      <c r="K811" s="45">
        <v>45323</v>
      </c>
      <c r="L811" s="46">
        <v>0</v>
      </c>
      <c r="M811" s="46">
        <v>69.95</v>
      </c>
    </row>
    <row r="812" spans="1:14" s="45" customFormat="1" x14ac:dyDescent="0.25">
      <c r="A812" s="17" t="s">
        <v>72612</v>
      </c>
      <c r="B812" s="17" t="s">
        <v>72613</v>
      </c>
      <c r="C812" s="17"/>
      <c r="D812" s="17" t="s">
        <v>72614</v>
      </c>
      <c r="E812" s="17" t="s">
        <v>72615</v>
      </c>
      <c r="F812" s="21"/>
      <c r="G812" s="17" t="s">
        <v>11</v>
      </c>
      <c r="H812" s="17" t="s">
        <v>12</v>
      </c>
      <c r="I812" s="17" t="s">
        <v>72616</v>
      </c>
      <c r="J812" s="20">
        <v>8059347391038</v>
      </c>
      <c r="K812" s="17"/>
      <c r="L812" s="28">
        <v>899.95</v>
      </c>
      <c r="M812" s="28">
        <v>899.95</v>
      </c>
      <c r="N812" s="45">
        <v>45495</v>
      </c>
    </row>
    <row r="813" spans="1:14" s="45" customFormat="1" x14ac:dyDescent="0.25">
      <c r="A813" s="17" t="s">
        <v>72597</v>
      </c>
      <c r="B813" s="17" t="s">
        <v>72598</v>
      </c>
      <c r="C813" s="17"/>
      <c r="D813" s="17" t="s">
        <v>72599</v>
      </c>
      <c r="E813" s="17" t="s">
        <v>72600</v>
      </c>
      <c r="F813" s="21"/>
      <c r="G813" s="17" t="s">
        <v>11</v>
      </c>
      <c r="H813" s="17" t="s">
        <v>12</v>
      </c>
      <c r="I813" s="17" t="s">
        <v>72601</v>
      </c>
      <c r="J813" s="20">
        <v>8059347391007</v>
      </c>
      <c r="K813" s="17"/>
      <c r="L813" s="28">
        <v>899.95</v>
      </c>
      <c r="M813" s="28">
        <v>899.95</v>
      </c>
      <c r="N813" s="45">
        <v>45495</v>
      </c>
    </row>
    <row r="814" spans="1:14" s="45" customFormat="1" x14ac:dyDescent="0.25">
      <c r="A814" s="17" t="s">
        <v>72602</v>
      </c>
      <c r="B814" s="17" t="s">
        <v>72603</v>
      </c>
      <c r="C814" s="17"/>
      <c r="D814" s="17" t="s">
        <v>72604</v>
      </c>
      <c r="E814" s="17" t="s">
        <v>72605</v>
      </c>
      <c r="F814" s="21"/>
      <c r="G814" s="17" t="s">
        <v>11</v>
      </c>
      <c r="H814" s="17" t="s">
        <v>12</v>
      </c>
      <c r="I814" s="17" t="s">
        <v>72606</v>
      </c>
      <c r="J814" s="20">
        <v>8059347391014</v>
      </c>
      <c r="K814" s="17"/>
      <c r="L814" s="28">
        <v>899.95</v>
      </c>
      <c r="M814" s="28">
        <v>899.95</v>
      </c>
      <c r="N814" s="45">
        <v>45495</v>
      </c>
    </row>
    <row r="815" spans="1:14" s="45" customFormat="1" x14ac:dyDescent="0.25">
      <c r="A815" s="17" t="s">
        <v>72607</v>
      </c>
      <c r="B815" s="17" t="s">
        <v>72608</v>
      </c>
      <c r="C815" s="17"/>
      <c r="D815" s="17" t="s">
        <v>72609</v>
      </c>
      <c r="E815" s="17" t="s">
        <v>72610</v>
      </c>
      <c r="F815" s="21"/>
      <c r="G815" s="17" t="s">
        <v>11</v>
      </c>
      <c r="H815" s="17" t="s">
        <v>12</v>
      </c>
      <c r="I815" s="17" t="s">
        <v>72611</v>
      </c>
      <c r="J815" s="20">
        <v>8059347391021</v>
      </c>
      <c r="K815" s="17"/>
      <c r="L815" s="28">
        <v>899.95</v>
      </c>
      <c r="M815" s="28">
        <v>899.95</v>
      </c>
      <c r="N815" s="45">
        <v>45495</v>
      </c>
    </row>
    <row r="816" spans="1:14" s="45" customFormat="1" x14ac:dyDescent="0.25">
      <c r="A816" s="32" t="s">
        <v>34584</v>
      </c>
      <c r="B816" s="42" t="s">
        <v>63355</v>
      </c>
      <c r="C816" s="42"/>
      <c r="D816" s="42" t="s">
        <v>281</v>
      </c>
      <c r="E816" s="43" t="s">
        <v>62790</v>
      </c>
      <c r="F816" s="44" t="s">
        <v>56</v>
      </c>
      <c r="G816" s="44" t="s">
        <v>11</v>
      </c>
      <c r="H816" s="44" t="s">
        <v>12</v>
      </c>
      <c r="I816" s="42" t="s">
        <v>282</v>
      </c>
      <c r="J816" s="42">
        <v>8033637210988</v>
      </c>
      <c r="L816" s="47">
        <v>564.95000000000005</v>
      </c>
      <c r="M816" s="47">
        <v>564.95000000000005</v>
      </c>
      <c r="N816" s="45">
        <v>43339</v>
      </c>
    </row>
    <row r="817" spans="1:14" s="45" customFormat="1" x14ac:dyDescent="0.25">
      <c r="A817" s="32" t="s">
        <v>34583</v>
      </c>
      <c r="B817" s="42" t="s">
        <v>63352</v>
      </c>
      <c r="C817" s="42"/>
      <c r="D817" s="42" t="s">
        <v>279</v>
      </c>
      <c r="E817" s="43" t="s">
        <v>62789</v>
      </c>
      <c r="F817" s="44" t="s">
        <v>56</v>
      </c>
      <c r="G817" s="44" t="s">
        <v>11</v>
      </c>
      <c r="H817" s="44" t="s">
        <v>12</v>
      </c>
      <c r="I817" s="42" t="s">
        <v>280</v>
      </c>
      <c r="J817" s="42">
        <v>8033637210940</v>
      </c>
      <c r="L817" s="47">
        <v>564.95000000000005</v>
      </c>
      <c r="M817" s="47">
        <v>564.95000000000005</v>
      </c>
      <c r="N817" s="45">
        <v>43339</v>
      </c>
    </row>
    <row r="818" spans="1:14" s="45" customFormat="1" x14ac:dyDescent="0.25">
      <c r="A818" s="32" t="s">
        <v>34582</v>
      </c>
      <c r="B818" s="42" t="s">
        <v>63353</v>
      </c>
      <c r="C818" s="42"/>
      <c r="D818" s="42" t="s">
        <v>277</v>
      </c>
      <c r="E818" s="43" t="s">
        <v>62788</v>
      </c>
      <c r="F818" s="44" t="s">
        <v>56</v>
      </c>
      <c r="G818" s="44" t="s">
        <v>11</v>
      </c>
      <c r="H818" s="44" t="s">
        <v>12</v>
      </c>
      <c r="I818" s="42" t="s">
        <v>278</v>
      </c>
      <c r="J818" s="42">
        <v>8033637210957</v>
      </c>
      <c r="L818" s="47">
        <v>564.95000000000005</v>
      </c>
      <c r="M818" s="47">
        <v>564.95000000000005</v>
      </c>
      <c r="N818" s="45">
        <v>43339</v>
      </c>
    </row>
    <row r="819" spans="1:14" s="45" customFormat="1" x14ac:dyDescent="0.25">
      <c r="A819" s="32" t="s">
        <v>34581</v>
      </c>
      <c r="B819" s="42" t="s">
        <v>63354</v>
      </c>
      <c r="C819" s="42"/>
      <c r="D819" s="42" t="s">
        <v>275</v>
      </c>
      <c r="E819" s="43" t="s">
        <v>62787</v>
      </c>
      <c r="F819" s="44" t="s">
        <v>56</v>
      </c>
      <c r="G819" s="44" t="s">
        <v>11</v>
      </c>
      <c r="H819" s="44" t="s">
        <v>12</v>
      </c>
      <c r="I819" s="42" t="s">
        <v>276</v>
      </c>
      <c r="J819" s="42">
        <v>8033637210971</v>
      </c>
      <c r="L819" s="47">
        <v>564.95000000000005</v>
      </c>
      <c r="M819" s="47">
        <v>564.95000000000005</v>
      </c>
      <c r="N819" s="45">
        <v>43339</v>
      </c>
    </row>
    <row r="820" spans="1:14" s="45" customFormat="1" x14ac:dyDescent="0.25">
      <c r="A820" s="17" t="s">
        <v>72592</v>
      </c>
      <c r="B820" s="17" t="s">
        <v>72593</v>
      </c>
      <c r="C820" s="17"/>
      <c r="D820" s="17" t="s">
        <v>72594</v>
      </c>
      <c r="E820" s="17" t="s">
        <v>72595</v>
      </c>
      <c r="F820" s="21"/>
      <c r="G820" s="17" t="s">
        <v>11</v>
      </c>
      <c r="H820" s="17" t="s">
        <v>12</v>
      </c>
      <c r="I820" s="17" t="s">
        <v>72596</v>
      </c>
      <c r="J820" s="20">
        <v>8059347445571</v>
      </c>
      <c r="K820" s="17"/>
      <c r="L820" s="28">
        <v>449.95</v>
      </c>
      <c r="M820" s="28">
        <v>449.95</v>
      </c>
      <c r="N820" s="45">
        <v>45495</v>
      </c>
    </row>
    <row r="821" spans="1:14" s="45" customFormat="1" x14ac:dyDescent="0.25">
      <c r="A821" s="17" t="s">
        <v>72577</v>
      </c>
      <c r="B821" s="17" t="s">
        <v>72578</v>
      </c>
      <c r="C821" s="17"/>
      <c r="D821" s="17" t="s">
        <v>72579</v>
      </c>
      <c r="E821" s="17" t="s">
        <v>72580</v>
      </c>
      <c r="F821" s="21"/>
      <c r="G821" s="17" t="s">
        <v>11</v>
      </c>
      <c r="H821" s="17" t="s">
        <v>12</v>
      </c>
      <c r="I821" s="17" t="s">
        <v>72581</v>
      </c>
      <c r="J821" s="20">
        <v>8059347445557</v>
      </c>
      <c r="K821" s="17"/>
      <c r="L821" s="28">
        <v>449.95</v>
      </c>
      <c r="M821" s="28">
        <v>449.95</v>
      </c>
      <c r="N821" s="45">
        <v>45495</v>
      </c>
    </row>
    <row r="822" spans="1:14" s="45" customFormat="1" x14ac:dyDescent="0.25">
      <c r="A822" s="17" t="s">
        <v>72582</v>
      </c>
      <c r="B822" s="17" t="s">
        <v>72583</v>
      </c>
      <c r="C822" s="17"/>
      <c r="D822" s="17" t="s">
        <v>72584</v>
      </c>
      <c r="E822" s="17" t="s">
        <v>72585</v>
      </c>
      <c r="F822" s="21"/>
      <c r="G822" s="17" t="s">
        <v>11</v>
      </c>
      <c r="H822" s="17" t="s">
        <v>12</v>
      </c>
      <c r="I822" s="17" t="s">
        <v>72586</v>
      </c>
      <c r="J822" s="20">
        <v>8059347438979</v>
      </c>
      <c r="K822" s="17"/>
      <c r="L822" s="28">
        <v>449.95</v>
      </c>
      <c r="M822" s="28">
        <v>449.95</v>
      </c>
      <c r="N822" s="45">
        <v>45495</v>
      </c>
    </row>
    <row r="823" spans="1:14" s="45" customFormat="1" x14ac:dyDescent="0.25">
      <c r="A823" s="17" t="s">
        <v>72587</v>
      </c>
      <c r="B823" s="17" t="s">
        <v>72588</v>
      </c>
      <c r="C823" s="17"/>
      <c r="D823" s="17" t="s">
        <v>72589</v>
      </c>
      <c r="E823" s="17" t="s">
        <v>72590</v>
      </c>
      <c r="F823" s="21"/>
      <c r="G823" s="17" t="s">
        <v>11</v>
      </c>
      <c r="H823" s="17" t="s">
        <v>12</v>
      </c>
      <c r="I823" s="17" t="s">
        <v>72591</v>
      </c>
      <c r="J823" s="20">
        <v>8059347445564</v>
      </c>
      <c r="K823" s="17"/>
      <c r="L823" s="28">
        <v>449.95</v>
      </c>
      <c r="M823" s="28">
        <v>449.95</v>
      </c>
      <c r="N823" s="45">
        <v>45495</v>
      </c>
    </row>
    <row r="824" spans="1:14" s="45" customFormat="1" x14ac:dyDescent="0.25">
      <c r="A824" s="32" t="s">
        <v>34580</v>
      </c>
      <c r="B824" s="42" t="s">
        <v>63359</v>
      </c>
      <c r="C824" s="42"/>
      <c r="D824" s="42" t="s">
        <v>262</v>
      </c>
      <c r="E824" s="43" t="s">
        <v>263</v>
      </c>
      <c r="F824" s="44" t="s">
        <v>56</v>
      </c>
      <c r="G824" s="44" t="s">
        <v>17</v>
      </c>
      <c r="H824" s="44" t="s">
        <v>18</v>
      </c>
      <c r="I824" s="42" t="s">
        <v>264</v>
      </c>
      <c r="J824" s="42">
        <v>8033637210933</v>
      </c>
      <c r="K824" s="45">
        <v>45527</v>
      </c>
      <c r="L824" s="47">
        <v>0</v>
      </c>
      <c r="M824" s="47">
        <v>869.95</v>
      </c>
      <c r="N824" s="45">
        <v>43339</v>
      </c>
    </row>
    <row r="825" spans="1:14" s="45" customFormat="1" x14ac:dyDescent="0.25">
      <c r="A825" s="32" t="s">
        <v>34579</v>
      </c>
      <c r="B825" s="42" t="s">
        <v>63356</v>
      </c>
      <c r="C825" s="42"/>
      <c r="D825" s="42" t="s">
        <v>259</v>
      </c>
      <c r="E825" s="43" t="s">
        <v>260</v>
      </c>
      <c r="F825" s="44" t="s">
        <v>56</v>
      </c>
      <c r="G825" s="44" t="s">
        <v>17</v>
      </c>
      <c r="H825" s="44" t="s">
        <v>18</v>
      </c>
      <c r="I825" s="42" t="s">
        <v>261</v>
      </c>
      <c r="J825" s="42">
        <v>8033637210902</v>
      </c>
      <c r="K825" s="45">
        <v>45527</v>
      </c>
      <c r="L825" s="47">
        <v>0</v>
      </c>
      <c r="M825" s="47">
        <v>869.95</v>
      </c>
      <c r="N825" s="45">
        <v>43339</v>
      </c>
    </row>
    <row r="826" spans="1:14" s="45" customFormat="1" x14ac:dyDescent="0.25">
      <c r="A826" s="32" t="s">
        <v>34578</v>
      </c>
      <c r="B826" s="42" t="s">
        <v>63357</v>
      </c>
      <c r="C826" s="42"/>
      <c r="D826" s="42" t="s">
        <v>256</v>
      </c>
      <c r="E826" s="43" t="s">
        <v>257</v>
      </c>
      <c r="F826" s="44" t="s">
        <v>56</v>
      </c>
      <c r="G826" s="44" t="s">
        <v>17</v>
      </c>
      <c r="H826" s="44" t="s">
        <v>18</v>
      </c>
      <c r="I826" s="42" t="s">
        <v>258</v>
      </c>
      <c r="J826" s="42">
        <v>8033637210919</v>
      </c>
      <c r="K826" s="45">
        <v>45527</v>
      </c>
      <c r="L826" s="47">
        <v>0</v>
      </c>
      <c r="M826" s="47">
        <v>869.95</v>
      </c>
      <c r="N826" s="45">
        <v>43339</v>
      </c>
    </row>
    <row r="827" spans="1:14" s="45" customFormat="1" x14ac:dyDescent="0.25">
      <c r="A827" s="32" t="s">
        <v>34577</v>
      </c>
      <c r="B827" s="42" t="s">
        <v>63358</v>
      </c>
      <c r="C827" s="42"/>
      <c r="D827" s="42" t="s">
        <v>253</v>
      </c>
      <c r="E827" s="43" t="s">
        <v>254</v>
      </c>
      <c r="F827" s="44" t="s">
        <v>56</v>
      </c>
      <c r="G827" s="44" t="s">
        <v>17</v>
      </c>
      <c r="H827" s="44" t="s">
        <v>18</v>
      </c>
      <c r="I827" s="42" t="s">
        <v>255</v>
      </c>
      <c r="J827" s="42">
        <v>8033637210926</v>
      </c>
      <c r="K827" s="45">
        <v>45527</v>
      </c>
      <c r="L827" s="47">
        <v>0</v>
      </c>
      <c r="M827" s="47">
        <v>869.95</v>
      </c>
      <c r="N827" s="45">
        <v>43339</v>
      </c>
    </row>
    <row r="828" spans="1:14" s="45" customFormat="1" x14ac:dyDescent="0.25">
      <c r="A828" s="32" t="s">
        <v>34576</v>
      </c>
      <c r="B828" s="42" t="s">
        <v>63363</v>
      </c>
      <c r="C828" s="42"/>
      <c r="D828" s="42" t="s">
        <v>251</v>
      </c>
      <c r="E828" s="43" t="s">
        <v>62786</v>
      </c>
      <c r="F828" s="44" t="s">
        <v>56</v>
      </c>
      <c r="G828" s="44" t="s">
        <v>11</v>
      </c>
      <c r="H828" s="44" t="s">
        <v>12</v>
      </c>
      <c r="I828" s="42" t="s">
        <v>252</v>
      </c>
      <c r="J828" s="42">
        <v>8033637210896</v>
      </c>
      <c r="L828" s="47">
        <v>449.95</v>
      </c>
      <c r="M828" s="47">
        <v>449.95</v>
      </c>
      <c r="N828" s="45">
        <v>43339</v>
      </c>
    </row>
    <row r="829" spans="1:14" s="45" customFormat="1" x14ac:dyDescent="0.25">
      <c r="A829" s="32" t="s">
        <v>34575</v>
      </c>
      <c r="B829" s="42" t="s">
        <v>63360</v>
      </c>
      <c r="C829" s="42"/>
      <c r="D829" s="42" t="s">
        <v>249</v>
      </c>
      <c r="E829" s="43" t="s">
        <v>62786</v>
      </c>
      <c r="F829" s="44" t="s">
        <v>56</v>
      </c>
      <c r="G829" s="44" t="s">
        <v>11</v>
      </c>
      <c r="H829" s="44" t="s">
        <v>12</v>
      </c>
      <c r="I829" s="42" t="s">
        <v>250</v>
      </c>
      <c r="J829" s="42">
        <v>8033637210865</v>
      </c>
      <c r="L829" s="47">
        <v>449.95</v>
      </c>
      <c r="M829" s="47">
        <v>449.95</v>
      </c>
      <c r="N829" s="45">
        <v>43339</v>
      </c>
    </row>
    <row r="830" spans="1:14" s="45" customFormat="1" ht="18.600000000000001" customHeight="1" x14ac:dyDescent="0.25">
      <c r="A830" s="32" t="s">
        <v>34574</v>
      </c>
      <c r="B830" s="42" t="s">
        <v>63361</v>
      </c>
      <c r="C830" s="42"/>
      <c r="D830" s="42" t="s">
        <v>246</v>
      </c>
      <c r="E830" s="43" t="s">
        <v>247</v>
      </c>
      <c r="F830" s="44" t="s">
        <v>56</v>
      </c>
      <c r="G830" s="44" t="s">
        <v>11</v>
      </c>
      <c r="H830" s="44" t="s">
        <v>12</v>
      </c>
      <c r="I830" s="42" t="s">
        <v>248</v>
      </c>
      <c r="J830" s="42">
        <v>8033637210872</v>
      </c>
      <c r="L830" s="47">
        <v>449.95</v>
      </c>
      <c r="M830" s="47">
        <v>449.95</v>
      </c>
      <c r="N830" s="45">
        <v>43339</v>
      </c>
    </row>
    <row r="831" spans="1:14" s="45" customFormat="1" x14ac:dyDescent="0.25">
      <c r="A831" s="32" t="s">
        <v>34573</v>
      </c>
      <c r="B831" s="42" t="s">
        <v>63362</v>
      </c>
      <c r="C831" s="42"/>
      <c r="D831" s="42" t="s">
        <v>244</v>
      </c>
      <c r="E831" s="43" t="s">
        <v>62785</v>
      </c>
      <c r="F831" s="44" t="s">
        <v>56</v>
      </c>
      <c r="G831" s="44" t="s">
        <v>11</v>
      </c>
      <c r="H831" s="44" t="s">
        <v>12</v>
      </c>
      <c r="I831" s="42" t="s">
        <v>245</v>
      </c>
      <c r="J831" s="42">
        <v>8033637210889</v>
      </c>
      <c r="L831" s="47">
        <v>449.95</v>
      </c>
      <c r="M831" s="47">
        <v>449.95</v>
      </c>
      <c r="N831" s="45">
        <v>43339</v>
      </c>
    </row>
    <row r="832" spans="1:14" s="45" customFormat="1" x14ac:dyDescent="0.25">
      <c r="A832" s="32" t="s">
        <v>34572</v>
      </c>
      <c r="B832" s="42" t="s">
        <v>63367</v>
      </c>
      <c r="C832" s="42"/>
      <c r="D832" s="42" t="s">
        <v>272</v>
      </c>
      <c r="E832" s="43" t="s">
        <v>273</v>
      </c>
      <c r="F832" s="44" t="s">
        <v>56</v>
      </c>
      <c r="G832" s="44" t="s">
        <v>11</v>
      </c>
      <c r="H832" s="44" t="s">
        <v>12</v>
      </c>
      <c r="I832" s="42" t="s">
        <v>274</v>
      </c>
      <c r="J832" s="42">
        <v>8033637210858</v>
      </c>
      <c r="L832" s="47">
        <v>449.95</v>
      </c>
      <c r="M832" s="47">
        <v>449.95</v>
      </c>
      <c r="N832" s="45">
        <v>43339</v>
      </c>
    </row>
    <row r="833" spans="1:14" s="45" customFormat="1" x14ac:dyDescent="0.25">
      <c r="A833" s="32" t="s">
        <v>34571</v>
      </c>
      <c r="B833" s="42" t="s">
        <v>63364</v>
      </c>
      <c r="C833" s="42"/>
      <c r="D833" s="42" t="s">
        <v>269</v>
      </c>
      <c r="E833" s="43" t="s">
        <v>270</v>
      </c>
      <c r="F833" s="44" t="s">
        <v>56</v>
      </c>
      <c r="G833" s="44" t="s">
        <v>11</v>
      </c>
      <c r="H833" s="44" t="s">
        <v>12</v>
      </c>
      <c r="I833" s="42" t="s">
        <v>271</v>
      </c>
      <c r="J833" s="42">
        <v>8033637210827</v>
      </c>
      <c r="L833" s="47">
        <v>449.95</v>
      </c>
      <c r="M833" s="47">
        <v>449.95</v>
      </c>
      <c r="N833" s="45">
        <v>43339</v>
      </c>
    </row>
    <row r="834" spans="1:14" s="45" customFormat="1" x14ac:dyDescent="0.25">
      <c r="A834" s="32" t="s">
        <v>34570</v>
      </c>
      <c r="B834" s="42" t="s">
        <v>63365</v>
      </c>
      <c r="C834" s="42"/>
      <c r="D834" s="42" t="s">
        <v>267</v>
      </c>
      <c r="E834" s="43" t="s">
        <v>62784</v>
      </c>
      <c r="F834" s="44" t="s">
        <v>56</v>
      </c>
      <c r="G834" s="44" t="s">
        <v>11</v>
      </c>
      <c r="H834" s="44" t="s">
        <v>12</v>
      </c>
      <c r="I834" s="42" t="s">
        <v>268</v>
      </c>
      <c r="J834" s="42">
        <v>8033637210834</v>
      </c>
      <c r="L834" s="47">
        <v>449.95</v>
      </c>
      <c r="M834" s="47">
        <v>449.95</v>
      </c>
      <c r="N834" s="45">
        <v>43339</v>
      </c>
    </row>
    <row r="835" spans="1:14" s="45" customFormat="1" x14ac:dyDescent="0.25">
      <c r="A835" s="32" t="s">
        <v>34569</v>
      </c>
      <c r="B835" s="42" t="s">
        <v>63366</v>
      </c>
      <c r="C835" s="42"/>
      <c r="D835" s="42" t="s">
        <v>265</v>
      </c>
      <c r="E835" s="43" t="s">
        <v>62783</v>
      </c>
      <c r="F835" s="44" t="s">
        <v>56</v>
      </c>
      <c r="G835" s="44" t="s">
        <v>11</v>
      </c>
      <c r="H835" s="44" t="s">
        <v>12</v>
      </c>
      <c r="I835" s="42" t="s">
        <v>266</v>
      </c>
      <c r="J835" s="42">
        <v>8033637210841</v>
      </c>
      <c r="L835" s="47">
        <v>449.95</v>
      </c>
      <c r="M835" s="47">
        <v>449.95</v>
      </c>
      <c r="N835" s="45">
        <v>43339</v>
      </c>
    </row>
    <row r="836" spans="1:14" s="45" customFormat="1" x14ac:dyDescent="0.25">
      <c r="A836" s="32"/>
      <c r="B836" s="17" t="s">
        <v>70653</v>
      </c>
      <c r="C836" s="17"/>
      <c r="D836" s="17"/>
      <c r="E836" s="17" t="s">
        <v>70654</v>
      </c>
      <c r="F836" s="21"/>
      <c r="G836" s="44" t="s">
        <v>11</v>
      </c>
      <c r="H836" s="44" t="s">
        <v>12</v>
      </c>
      <c r="I836" s="17" t="s">
        <v>70655</v>
      </c>
      <c r="J836" s="13">
        <v>8059347421643</v>
      </c>
      <c r="K836" s="17"/>
      <c r="L836" s="28">
        <v>649.95000000000005</v>
      </c>
      <c r="M836" s="28">
        <v>649.95000000000005</v>
      </c>
      <c r="N836" s="45">
        <v>45373</v>
      </c>
    </row>
    <row r="837" spans="1:14" s="45" customFormat="1" x14ac:dyDescent="0.25">
      <c r="A837" s="32"/>
      <c r="B837" s="17" t="s">
        <v>70665</v>
      </c>
      <c r="C837" s="17"/>
      <c r="D837" s="17"/>
      <c r="E837" s="17" t="s">
        <v>70666</v>
      </c>
      <c r="F837" s="21"/>
      <c r="G837" s="44" t="s">
        <v>11</v>
      </c>
      <c r="H837" s="44" t="s">
        <v>12</v>
      </c>
      <c r="I837" s="17" t="s">
        <v>70667</v>
      </c>
      <c r="J837" s="13">
        <v>8059347421681</v>
      </c>
      <c r="K837" s="17"/>
      <c r="L837" s="28">
        <v>649.95000000000005</v>
      </c>
      <c r="M837" s="28">
        <v>649.95000000000005</v>
      </c>
      <c r="N837" s="45">
        <v>45377</v>
      </c>
    </row>
    <row r="838" spans="1:14" s="45" customFormat="1" x14ac:dyDescent="0.25">
      <c r="A838" s="32"/>
      <c r="B838" s="17" t="s">
        <v>70656</v>
      </c>
      <c r="C838" s="17"/>
      <c r="D838" s="17"/>
      <c r="E838" s="17" t="s">
        <v>70657</v>
      </c>
      <c r="F838" s="21"/>
      <c r="G838" s="44" t="s">
        <v>11</v>
      </c>
      <c r="H838" s="44" t="s">
        <v>12</v>
      </c>
      <c r="I838" s="17" t="s">
        <v>70658</v>
      </c>
      <c r="J838" s="13">
        <v>8059347421650</v>
      </c>
      <c r="K838" s="17"/>
      <c r="L838" s="28">
        <v>649.95000000000005</v>
      </c>
      <c r="M838" s="28">
        <v>649.95000000000005</v>
      </c>
      <c r="N838" s="45">
        <v>45374</v>
      </c>
    </row>
    <row r="839" spans="1:14" s="45" customFormat="1" x14ac:dyDescent="0.25">
      <c r="A839" s="32"/>
      <c r="B839" s="17" t="s">
        <v>70659</v>
      </c>
      <c r="C839" s="17"/>
      <c r="D839" s="17"/>
      <c r="E839" s="17" t="s">
        <v>70660</v>
      </c>
      <c r="F839" s="21"/>
      <c r="G839" s="44" t="s">
        <v>11</v>
      </c>
      <c r="H839" s="44" t="s">
        <v>12</v>
      </c>
      <c r="I839" s="17" t="s">
        <v>70661</v>
      </c>
      <c r="J839" s="13">
        <v>8059347421667</v>
      </c>
      <c r="K839" s="17"/>
      <c r="L839" s="28">
        <v>649.95000000000005</v>
      </c>
      <c r="M839" s="28">
        <v>649.95000000000005</v>
      </c>
      <c r="N839" s="45">
        <v>45375</v>
      </c>
    </row>
    <row r="840" spans="1:14" s="45" customFormat="1" x14ac:dyDescent="0.25">
      <c r="A840" s="32"/>
      <c r="B840" s="17" t="s">
        <v>70662</v>
      </c>
      <c r="C840" s="17"/>
      <c r="D840" s="17"/>
      <c r="E840" s="17" t="s">
        <v>70663</v>
      </c>
      <c r="F840" s="21"/>
      <c r="G840" s="44" t="s">
        <v>11</v>
      </c>
      <c r="H840" s="44" t="s">
        <v>12</v>
      </c>
      <c r="I840" s="17" t="s">
        <v>70664</v>
      </c>
      <c r="J840" s="13">
        <v>8059347421674</v>
      </c>
      <c r="K840" s="17"/>
      <c r="L840" s="28">
        <v>649.95000000000005</v>
      </c>
      <c r="M840" s="28">
        <v>649.95000000000005</v>
      </c>
      <c r="N840" s="45">
        <v>45376</v>
      </c>
    </row>
    <row r="841" spans="1:14" s="45" customFormat="1" x14ac:dyDescent="0.25">
      <c r="A841" s="32"/>
      <c r="B841" s="17" t="s">
        <v>70674</v>
      </c>
      <c r="C841" s="17"/>
      <c r="D841" s="17"/>
      <c r="E841" s="17" t="s">
        <v>70675</v>
      </c>
      <c r="F841" s="21"/>
      <c r="G841" s="44" t="s">
        <v>11</v>
      </c>
      <c r="H841" s="44" t="s">
        <v>12</v>
      </c>
      <c r="I841" s="17" t="s">
        <v>70676</v>
      </c>
      <c r="J841" s="13">
        <v>8059347421711</v>
      </c>
      <c r="K841" s="17"/>
      <c r="L841" s="28">
        <v>649.95000000000005</v>
      </c>
      <c r="M841" s="28">
        <v>649.95000000000005</v>
      </c>
      <c r="N841" s="45">
        <v>45380</v>
      </c>
    </row>
    <row r="842" spans="1:14" s="45" customFormat="1" x14ac:dyDescent="0.25">
      <c r="A842" s="32"/>
      <c r="B842" s="17" t="s">
        <v>70671</v>
      </c>
      <c r="C842" s="17"/>
      <c r="D842" s="17"/>
      <c r="E842" s="17" t="s">
        <v>70672</v>
      </c>
      <c r="F842" s="21"/>
      <c r="G842" s="44" t="s">
        <v>11</v>
      </c>
      <c r="H842" s="44" t="s">
        <v>12</v>
      </c>
      <c r="I842" s="17" t="s">
        <v>70673</v>
      </c>
      <c r="J842" s="13">
        <v>8059347421704</v>
      </c>
      <c r="K842" s="17"/>
      <c r="L842" s="28">
        <v>649.95000000000005</v>
      </c>
      <c r="M842" s="28">
        <v>649.95000000000005</v>
      </c>
      <c r="N842" s="45">
        <v>45379</v>
      </c>
    </row>
    <row r="843" spans="1:14" x14ac:dyDescent="0.25">
      <c r="B843" s="17" t="s">
        <v>70668</v>
      </c>
      <c r="C843" s="17"/>
      <c r="D843" s="17"/>
      <c r="E843" s="17" t="s">
        <v>70669</v>
      </c>
      <c r="F843" s="21"/>
      <c r="G843" s="44" t="s">
        <v>11</v>
      </c>
      <c r="H843" s="44" t="s">
        <v>12</v>
      </c>
      <c r="I843" s="17" t="s">
        <v>70670</v>
      </c>
      <c r="J843" s="13">
        <v>8059347421698</v>
      </c>
      <c r="K843" s="17"/>
      <c r="L843" s="28">
        <v>649.95000000000005</v>
      </c>
      <c r="M843" s="28">
        <v>649.95000000000005</v>
      </c>
      <c r="N843" s="45">
        <v>45378</v>
      </c>
    </row>
    <row r="844" spans="1:14" x14ac:dyDescent="0.25">
      <c r="B844" s="17" t="s">
        <v>70629</v>
      </c>
      <c r="C844" s="17"/>
      <c r="D844" s="17"/>
      <c r="E844" s="17" t="s">
        <v>70630</v>
      </c>
      <c r="F844" s="21"/>
      <c r="G844" s="44" t="s">
        <v>11</v>
      </c>
      <c r="H844" s="44" t="s">
        <v>12</v>
      </c>
      <c r="I844" s="17" t="s">
        <v>70631</v>
      </c>
      <c r="J844" s="13">
        <v>8059347421568</v>
      </c>
      <c r="K844" s="17"/>
      <c r="L844" s="28">
        <v>649.95000000000005</v>
      </c>
      <c r="M844" s="28">
        <v>649.95000000000005</v>
      </c>
      <c r="N844" s="45">
        <v>45365</v>
      </c>
    </row>
    <row r="845" spans="1:14" x14ac:dyDescent="0.25">
      <c r="B845" s="17" t="s">
        <v>70641</v>
      </c>
      <c r="C845" s="17"/>
      <c r="D845" s="17"/>
      <c r="E845" s="17" t="s">
        <v>70642</v>
      </c>
      <c r="F845" s="21"/>
      <c r="G845" s="44" t="s">
        <v>11</v>
      </c>
      <c r="H845" s="44" t="s">
        <v>12</v>
      </c>
      <c r="I845" s="17" t="s">
        <v>70643</v>
      </c>
      <c r="J845" s="13">
        <v>8059347421605</v>
      </c>
      <c r="K845" s="17"/>
      <c r="L845" s="28">
        <v>649.95000000000005</v>
      </c>
      <c r="M845" s="28">
        <v>649.95000000000005</v>
      </c>
      <c r="N845" s="45">
        <v>45369</v>
      </c>
    </row>
    <row r="846" spans="1:14" x14ac:dyDescent="0.25">
      <c r="B846" s="17" t="s">
        <v>70632</v>
      </c>
      <c r="C846" s="17"/>
      <c r="D846" s="17"/>
      <c r="E846" s="17" t="s">
        <v>70633</v>
      </c>
      <c r="F846" s="21"/>
      <c r="G846" s="44" t="s">
        <v>11</v>
      </c>
      <c r="H846" s="44" t="s">
        <v>12</v>
      </c>
      <c r="I846" s="17" t="s">
        <v>70634</v>
      </c>
      <c r="J846" s="13">
        <v>8059347421575</v>
      </c>
      <c r="K846" s="17"/>
      <c r="L846" s="28">
        <v>649.95000000000005</v>
      </c>
      <c r="M846" s="28">
        <v>649.95000000000005</v>
      </c>
      <c r="N846" s="45">
        <v>45366</v>
      </c>
    </row>
    <row r="847" spans="1:14" x14ac:dyDescent="0.25">
      <c r="B847" s="17" t="s">
        <v>70635</v>
      </c>
      <c r="C847" s="17"/>
      <c r="D847" s="17"/>
      <c r="E847" s="17" t="s">
        <v>70636</v>
      </c>
      <c r="F847" s="21"/>
      <c r="G847" s="44" t="s">
        <v>11</v>
      </c>
      <c r="H847" s="44" t="s">
        <v>12</v>
      </c>
      <c r="I847" s="17" t="s">
        <v>70637</v>
      </c>
      <c r="J847" s="13">
        <v>8059347421582</v>
      </c>
      <c r="K847" s="17"/>
      <c r="L847" s="28">
        <v>649.95000000000005</v>
      </c>
      <c r="M847" s="28">
        <v>649.95000000000005</v>
      </c>
      <c r="N847" s="45">
        <v>45367</v>
      </c>
    </row>
    <row r="848" spans="1:14" x14ac:dyDescent="0.25">
      <c r="B848" s="17" t="s">
        <v>70638</v>
      </c>
      <c r="C848" s="17"/>
      <c r="D848" s="17"/>
      <c r="E848" s="17" t="s">
        <v>70639</v>
      </c>
      <c r="F848" s="21"/>
      <c r="G848" s="44" t="s">
        <v>11</v>
      </c>
      <c r="H848" s="44" t="s">
        <v>12</v>
      </c>
      <c r="I848" s="17" t="s">
        <v>70640</v>
      </c>
      <c r="J848" s="13">
        <v>8059347421599</v>
      </c>
      <c r="K848" s="17"/>
      <c r="L848" s="28">
        <v>649.95000000000005</v>
      </c>
      <c r="M848" s="28">
        <v>649.95000000000005</v>
      </c>
      <c r="N848" s="45">
        <v>45368</v>
      </c>
    </row>
    <row r="849" spans="1:14" ht="18" customHeight="1" x14ac:dyDescent="0.25">
      <c r="B849" s="17" t="s">
        <v>70650</v>
      </c>
      <c r="C849" s="17"/>
      <c r="D849" s="17"/>
      <c r="E849" s="17" t="s">
        <v>70651</v>
      </c>
      <c r="F849" s="21"/>
      <c r="G849" s="44" t="s">
        <v>11</v>
      </c>
      <c r="H849" s="44" t="s">
        <v>12</v>
      </c>
      <c r="I849" s="17" t="s">
        <v>70652</v>
      </c>
      <c r="J849" s="13">
        <v>8059347421636</v>
      </c>
      <c r="K849" s="17"/>
      <c r="L849" s="28">
        <v>649.95000000000005</v>
      </c>
      <c r="M849" s="28">
        <v>649.95000000000005</v>
      </c>
      <c r="N849" s="45">
        <v>45372</v>
      </c>
    </row>
    <row r="850" spans="1:14" x14ac:dyDescent="0.25">
      <c r="B850" s="17" t="s">
        <v>70647</v>
      </c>
      <c r="C850" s="17"/>
      <c r="D850" s="17"/>
      <c r="E850" s="17" t="s">
        <v>70648</v>
      </c>
      <c r="F850" s="21"/>
      <c r="G850" s="44" t="s">
        <v>11</v>
      </c>
      <c r="H850" s="44" t="s">
        <v>12</v>
      </c>
      <c r="I850" s="17" t="s">
        <v>70649</v>
      </c>
      <c r="J850" s="13">
        <v>8059347421629</v>
      </c>
      <c r="K850" s="17"/>
      <c r="L850" s="28">
        <v>649.95000000000005</v>
      </c>
      <c r="M850" s="28">
        <v>649.95000000000005</v>
      </c>
      <c r="N850" s="45">
        <v>45371</v>
      </c>
    </row>
    <row r="851" spans="1:14" x14ac:dyDescent="0.25">
      <c r="B851" s="17" t="s">
        <v>70644</v>
      </c>
      <c r="C851" s="17"/>
      <c r="D851" s="17"/>
      <c r="E851" s="17" t="s">
        <v>70645</v>
      </c>
      <c r="F851" s="21"/>
      <c r="G851" s="44" t="s">
        <v>11</v>
      </c>
      <c r="H851" s="44" t="s">
        <v>12</v>
      </c>
      <c r="I851" s="17" t="s">
        <v>70646</v>
      </c>
      <c r="J851" s="13">
        <v>8059347421612</v>
      </c>
      <c r="K851" s="17"/>
      <c r="L851" s="28">
        <v>649.95000000000005</v>
      </c>
      <c r="M851" s="28">
        <v>649.95000000000005</v>
      </c>
      <c r="N851" s="45">
        <v>45370</v>
      </c>
    </row>
    <row r="852" spans="1:14" x14ac:dyDescent="0.25">
      <c r="A852" s="17" t="s">
        <v>72567</v>
      </c>
      <c r="B852" s="17" t="s">
        <v>72568</v>
      </c>
      <c r="C852" s="17"/>
      <c r="D852" s="17" t="s">
        <v>72569</v>
      </c>
      <c r="E852" s="17" t="s">
        <v>72570</v>
      </c>
      <c r="F852" s="21"/>
      <c r="G852" s="17" t="s">
        <v>11</v>
      </c>
      <c r="H852" s="17" t="s">
        <v>12</v>
      </c>
      <c r="I852" s="17" t="s">
        <v>72571</v>
      </c>
      <c r="J852" s="20">
        <v>8059347408262</v>
      </c>
      <c r="K852" s="17"/>
      <c r="L852" s="28">
        <v>259.95</v>
      </c>
      <c r="M852" s="28">
        <v>259.95</v>
      </c>
      <c r="N852" s="45">
        <v>45495</v>
      </c>
    </row>
    <row r="853" spans="1:14" x14ac:dyDescent="0.25">
      <c r="A853" s="17" t="s">
        <v>72552</v>
      </c>
      <c r="B853" s="17" t="s">
        <v>72553</v>
      </c>
      <c r="C853" s="17"/>
      <c r="D853" s="17" t="s">
        <v>72554</v>
      </c>
      <c r="E853" s="17" t="s">
        <v>72555</v>
      </c>
      <c r="F853" s="21"/>
      <c r="G853" s="17" t="s">
        <v>11</v>
      </c>
      <c r="H853" s="17" t="s">
        <v>12</v>
      </c>
      <c r="I853" s="17" t="s">
        <v>72556</v>
      </c>
      <c r="J853" s="20">
        <v>8059347408231</v>
      </c>
      <c r="K853" s="17"/>
      <c r="L853" s="28">
        <v>259.95</v>
      </c>
      <c r="M853" s="28">
        <v>259.95</v>
      </c>
      <c r="N853" s="45">
        <v>45495</v>
      </c>
    </row>
    <row r="854" spans="1:14" x14ac:dyDescent="0.25">
      <c r="A854" s="17" t="s">
        <v>72557</v>
      </c>
      <c r="B854" s="17" t="s">
        <v>72558</v>
      </c>
      <c r="C854" s="17"/>
      <c r="D854" s="17" t="s">
        <v>72559</v>
      </c>
      <c r="E854" s="17" t="s">
        <v>72560</v>
      </c>
      <c r="F854" s="21"/>
      <c r="G854" s="17" t="s">
        <v>11</v>
      </c>
      <c r="H854" s="17" t="s">
        <v>12</v>
      </c>
      <c r="I854" s="17" t="s">
        <v>72561</v>
      </c>
      <c r="J854" s="20">
        <v>8059347408248</v>
      </c>
      <c r="K854" s="17"/>
      <c r="L854" s="28">
        <v>259.95</v>
      </c>
      <c r="M854" s="28">
        <v>259.95</v>
      </c>
      <c r="N854" s="45">
        <v>45495</v>
      </c>
    </row>
    <row r="855" spans="1:14" x14ac:dyDescent="0.25">
      <c r="A855" s="17" t="s">
        <v>72562</v>
      </c>
      <c r="B855" s="17" t="s">
        <v>72563</v>
      </c>
      <c r="C855" s="17"/>
      <c r="D855" s="17" t="s">
        <v>72564</v>
      </c>
      <c r="E855" s="17" t="s">
        <v>72565</v>
      </c>
      <c r="F855" s="21"/>
      <c r="G855" s="17" t="s">
        <v>11</v>
      </c>
      <c r="H855" s="17" t="s">
        <v>12</v>
      </c>
      <c r="I855" s="17" t="s">
        <v>72566</v>
      </c>
      <c r="J855" s="20">
        <v>8059347408255</v>
      </c>
      <c r="K855" s="17"/>
      <c r="L855" s="28">
        <v>259.95</v>
      </c>
      <c r="M855" s="28">
        <v>259.95</v>
      </c>
      <c r="N855" s="45">
        <v>45495</v>
      </c>
    </row>
    <row r="856" spans="1:14" x14ac:dyDescent="0.25">
      <c r="A856" s="17" t="s">
        <v>72572</v>
      </c>
      <c r="B856" s="17" t="s">
        <v>72573</v>
      </c>
      <c r="C856" s="17"/>
      <c r="D856" s="17" t="s">
        <v>72574</v>
      </c>
      <c r="E856" s="17" t="s">
        <v>72575</v>
      </c>
      <c r="F856" s="21"/>
      <c r="G856" s="17" t="s">
        <v>11</v>
      </c>
      <c r="H856" s="17" t="s">
        <v>12</v>
      </c>
      <c r="I856" s="17" t="s">
        <v>72576</v>
      </c>
      <c r="J856" s="20">
        <v>8059347408279</v>
      </c>
      <c r="K856" s="17"/>
      <c r="L856" s="28">
        <v>259.95</v>
      </c>
      <c r="M856" s="28">
        <v>259.95</v>
      </c>
      <c r="N856" s="45">
        <v>45495</v>
      </c>
    </row>
    <row r="857" spans="1:14" x14ac:dyDescent="0.25">
      <c r="B857" s="17" t="s">
        <v>70605</v>
      </c>
      <c r="C857" s="17"/>
      <c r="D857" s="17"/>
      <c r="E857" s="17" t="s">
        <v>70606</v>
      </c>
      <c r="F857" s="21"/>
      <c r="G857" s="44" t="s">
        <v>11</v>
      </c>
      <c r="H857" s="44" t="s">
        <v>12</v>
      </c>
      <c r="I857" s="17" t="s">
        <v>70607</v>
      </c>
      <c r="J857" s="13">
        <v>8059347421483</v>
      </c>
      <c r="K857" s="17"/>
      <c r="L857" s="28">
        <v>749.95</v>
      </c>
      <c r="M857" s="28">
        <v>749.95</v>
      </c>
      <c r="N857" s="45">
        <v>45357</v>
      </c>
    </row>
    <row r="858" spans="1:14" x14ac:dyDescent="0.25">
      <c r="B858" s="17" t="s">
        <v>70617</v>
      </c>
      <c r="C858" s="17"/>
      <c r="D858" s="17"/>
      <c r="E858" s="17" t="s">
        <v>70618</v>
      </c>
      <c r="F858" s="21"/>
      <c r="G858" s="44" t="s">
        <v>11</v>
      </c>
      <c r="H858" s="44" t="s">
        <v>12</v>
      </c>
      <c r="I858" s="17" t="s">
        <v>70619</v>
      </c>
      <c r="J858" s="13">
        <v>8059347421520</v>
      </c>
      <c r="K858" s="17"/>
      <c r="L858" s="28">
        <v>749.95</v>
      </c>
      <c r="M858" s="28">
        <v>749.95</v>
      </c>
      <c r="N858" s="45">
        <v>45361</v>
      </c>
    </row>
    <row r="859" spans="1:14" x14ac:dyDescent="0.25">
      <c r="B859" s="17" t="s">
        <v>70608</v>
      </c>
      <c r="C859" s="17"/>
      <c r="D859" s="17"/>
      <c r="E859" s="17" t="s">
        <v>70609</v>
      </c>
      <c r="F859" s="21"/>
      <c r="G859" s="44" t="s">
        <v>11</v>
      </c>
      <c r="H859" s="44" t="s">
        <v>12</v>
      </c>
      <c r="I859" s="17" t="s">
        <v>70610</v>
      </c>
      <c r="J859" s="13">
        <v>8059347421490</v>
      </c>
      <c r="K859" s="17"/>
      <c r="L859" s="28">
        <v>749.95</v>
      </c>
      <c r="M859" s="28">
        <v>749.95</v>
      </c>
      <c r="N859" s="45">
        <v>45358</v>
      </c>
    </row>
    <row r="860" spans="1:14" x14ac:dyDescent="0.25">
      <c r="B860" s="17" t="s">
        <v>70611</v>
      </c>
      <c r="C860" s="17"/>
      <c r="D860" s="17"/>
      <c r="E860" s="17" t="s">
        <v>70612</v>
      </c>
      <c r="F860" s="21"/>
      <c r="G860" s="44" t="s">
        <v>11</v>
      </c>
      <c r="H860" s="44" t="s">
        <v>12</v>
      </c>
      <c r="I860" s="17" t="s">
        <v>70613</v>
      </c>
      <c r="J860" s="13">
        <v>8059347421506</v>
      </c>
      <c r="K860" s="17"/>
      <c r="L860" s="28">
        <v>749.95</v>
      </c>
      <c r="M860" s="28">
        <v>749.95</v>
      </c>
      <c r="N860" s="45">
        <v>45359</v>
      </c>
    </row>
    <row r="861" spans="1:14" x14ac:dyDescent="0.25">
      <c r="B861" s="17" t="s">
        <v>70614</v>
      </c>
      <c r="C861" s="17"/>
      <c r="D861" s="17"/>
      <c r="E861" s="17" t="s">
        <v>70615</v>
      </c>
      <c r="F861" s="21"/>
      <c r="G861" s="44" t="s">
        <v>11</v>
      </c>
      <c r="H861" s="44" t="s">
        <v>12</v>
      </c>
      <c r="I861" s="17" t="s">
        <v>70616</v>
      </c>
      <c r="J861" s="13">
        <v>8059347421513</v>
      </c>
      <c r="K861" s="17"/>
      <c r="L861" s="28">
        <v>749.95</v>
      </c>
      <c r="M861" s="28">
        <v>749.95</v>
      </c>
      <c r="N861" s="45">
        <v>45360</v>
      </c>
    </row>
    <row r="862" spans="1:14" x14ac:dyDescent="0.25">
      <c r="B862" s="17" t="s">
        <v>70626</v>
      </c>
      <c r="C862" s="17"/>
      <c r="D862" s="17"/>
      <c r="E862" s="17" t="s">
        <v>70627</v>
      </c>
      <c r="F862" s="21"/>
      <c r="G862" s="44" t="s">
        <v>11</v>
      </c>
      <c r="H862" s="44" t="s">
        <v>12</v>
      </c>
      <c r="I862" s="17" t="s">
        <v>70628</v>
      </c>
      <c r="J862" s="13">
        <v>8059347421551</v>
      </c>
      <c r="K862" s="17"/>
      <c r="L862" s="28">
        <v>749.95</v>
      </c>
      <c r="M862" s="28">
        <v>749.95</v>
      </c>
      <c r="N862" s="45">
        <v>45364</v>
      </c>
    </row>
    <row r="863" spans="1:14" x14ac:dyDescent="0.25">
      <c r="B863" s="17" t="s">
        <v>70623</v>
      </c>
      <c r="C863" s="17"/>
      <c r="D863" s="17"/>
      <c r="E863" s="17" t="s">
        <v>70624</v>
      </c>
      <c r="F863" s="21"/>
      <c r="G863" s="44" t="s">
        <v>11</v>
      </c>
      <c r="H863" s="44" t="s">
        <v>12</v>
      </c>
      <c r="I863" s="17" t="s">
        <v>70625</v>
      </c>
      <c r="J863" s="13">
        <v>8059347421544</v>
      </c>
      <c r="K863" s="17"/>
      <c r="L863" s="28">
        <v>749.95</v>
      </c>
      <c r="M863" s="28">
        <v>749.95</v>
      </c>
      <c r="N863" s="45">
        <v>45363</v>
      </c>
    </row>
    <row r="864" spans="1:14" x14ac:dyDescent="0.25">
      <c r="B864" s="17" t="s">
        <v>70620</v>
      </c>
      <c r="C864" s="17"/>
      <c r="D864" s="17"/>
      <c r="E864" s="17" t="s">
        <v>70621</v>
      </c>
      <c r="F864" s="21"/>
      <c r="G864" s="44" t="s">
        <v>11</v>
      </c>
      <c r="H864" s="44" t="s">
        <v>12</v>
      </c>
      <c r="I864" s="17" t="s">
        <v>70622</v>
      </c>
      <c r="J864" s="13">
        <v>8059347421537</v>
      </c>
      <c r="K864" s="17"/>
      <c r="L864" s="28">
        <v>749.95</v>
      </c>
      <c r="M864" s="28">
        <v>749.95</v>
      </c>
      <c r="N864" s="45">
        <v>45362</v>
      </c>
    </row>
    <row r="865" spans="1:14" x14ac:dyDescent="0.25">
      <c r="A865" s="32" t="s">
        <v>34568</v>
      </c>
      <c r="B865" s="42" t="s">
        <v>63414</v>
      </c>
      <c r="C865" s="42"/>
      <c r="D865" s="42" t="s">
        <v>294</v>
      </c>
      <c r="E865" s="43" t="s">
        <v>295</v>
      </c>
      <c r="F865" s="44" t="s">
        <v>56</v>
      </c>
      <c r="G865" s="44" t="s">
        <v>11</v>
      </c>
      <c r="H865" s="44" t="s">
        <v>12</v>
      </c>
      <c r="I865" s="42" t="s">
        <v>296</v>
      </c>
      <c r="J865" s="42">
        <v>8033637210797</v>
      </c>
      <c r="L865" s="47">
        <v>344.95</v>
      </c>
      <c r="M865" s="47">
        <v>344.95</v>
      </c>
      <c r="N865" s="45">
        <v>43339</v>
      </c>
    </row>
    <row r="866" spans="1:14" x14ac:dyDescent="0.25">
      <c r="A866" s="32" t="s">
        <v>34567</v>
      </c>
      <c r="B866" s="42" t="s">
        <v>63415</v>
      </c>
      <c r="C866" s="42"/>
      <c r="D866" s="42" t="s">
        <v>291</v>
      </c>
      <c r="E866" s="43" t="s">
        <v>292</v>
      </c>
      <c r="F866" s="44" t="s">
        <v>56</v>
      </c>
      <c r="G866" s="44" t="s">
        <v>11</v>
      </c>
      <c r="H866" s="44" t="s">
        <v>12</v>
      </c>
      <c r="I866" s="42" t="s">
        <v>293</v>
      </c>
      <c r="J866" s="42">
        <v>8033637210803</v>
      </c>
      <c r="L866" s="47">
        <v>344.95</v>
      </c>
      <c r="M866" s="47">
        <v>344.95</v>
      </c>
      <c r="N866" s="45">
        <v>43339</v>
      </c>
    </row>
    <row r="867" spans="1:14" x14ac:dyDescent="0.25">
      <c r="A867" s="32" t="s">
        <v>34285</v>
      </c>
      <c r="B867" s="42" t="s">
        <v>63416</v>
      </c>
      <c r="C867" s="42"/>
      <c r="D867" s="42" t="s">
        <v>288</v>
      </c>
      <c r="E867" s="43" t="s">
        <v>289</v>
      </c>
      <c r="F867" s="44" t="s">
        <v>16</v>
      </c>
      <c r="G867" s="44" t="s">
        <v>11</v>
      </c>
      <c r="H867" s="44" t="s">
        <v>12</v>
      </c>
      <c r="I867" s="42" t="s">
        <v>290</v>
      </c>
      <c r="J867" s="42">
        <v>8033637936000</v>
      </c>
      <c r="L867" s="47">
        <v>344.95</v>
      </c>
      <c r="M867" s="47">
        <v>344.95</v>
      </c>
      <c r="N867" s="45">
        <v>43507</v>
      </c>
    </row>
    <row r="868" spans="1:14" x14ac:dyDescent="0.25">
      <c r="A868" s="32" t="s">
        <v>34284</v>
      </c>
      <c r="B868" s="42" t="s">
        <v>63417</v>
      </c>
      <c r="C868" s="42"/>
      <c r="D868" s="42" t="s">
        <v>285</v>
      </c>
      <c r="E868" s="43" t="s">
        <v>286</v>
      </c>
      <c r="F868" s="44" t="s">
        <v>16</v>
      </c>
      <c r="G868" s="44" t="s">
        <v>11</v>
      </c>
      <c r="H868" s="44" t="s">
        <v>12</v>
      </c>
      <c r="I868" s="42" t="s">
        <v>287</v>
      </c>
      <c r="J868" s="42">
        <v>8033637936017</v>
      </c>
      <c r="L868" s="47">
        <v>344.95</v>
      </c>
      <c r="M868" s="47">
        <v>344.95</v>
      </c>
      <c r="N868" s="45">
        <v>43507</v>
      </c>
    </row>
    <row r="869" spans="1:14" x14ac:dyDescent="0.25">
      <c r="A869" s="32" t="s">
        <v>34566</v>
      </c>
      <c r="B869" s="42" t="s">
        <v>64884</v>
      </c>
      <c r="C869" s="42"/>
      <c r="D869" s="42"/>
      <c r="E869" s="43" t="s">
        <v>62782</v>
      </c>
      <c r="F869" s="44" t="s">
        <v>56</v>
      </c>
      <c r="G869" s="44" t="s">
        <v>11</v>
      </c>
      <c r="H869" s="44" t="s">
        <v>12</v>
      </c>
      <c r="I869" s="42" t="s">
        <v>3299</v>
      </c>
      <c r="J869" s="42">
        <v>8033637112008</v>
      </c>
      <c r="L869" s="47">
        <v>36.950000000000003</v>
      </c>
      <c r="M869" s="47">
        <v>36.950000000000003</v>
      </c>
      <c r="N869" s="45">
        <v>43339</v>
      </c>
    </row>
    <row r="870" spans="1:14" x14ac:dyDescent="0.25">
      <c r="A870" s="32" t="s">
        <v>34565</v>
      </c>
      <c r="B870" s="42" t="s">
        <v>64883</v>
      </c>
      <c r="C870" s="42" t="s">
        <v>46497</v>
      </c>
      <c r="D870" s="42"/>
      <c r="E870" s="43" t="s">
        <v>62781</v>
      </c>
      <c r="F870" s="44" t="s">
        <v>56</v>
      </c>
      <c r="G870" s="44" t="s">
        <v>11</v>
      </c>
      <c r="H870" s="44" t="s">
        <v>12</v>
      </c>
      <c r="I870" s="42" t="s">
        <v>3298</v>
      </c>
      <c r="J870" s="42">
        <v>8033637111995</v>
      </c>
      <c r="L870" s="47">
        <v>36.950000000000003</v>
      </c>
      <c r="M870" s="47">
        <v>36.950000000000003</v>
      </c>
      <c r="N870" s="45">
        <v>43339</v>
      </c>
    </row>
    <row r="871" spans="1:14" x14ac:dyDescent="0.25">
      <c r="A871" s="32" t="s">
        <v>34342</v>
      </c>
      <c r="B871" s="42" t="s">
        <v>64882</v>
      </c>
      <c r="C871" s="42"/>
      <c r="D871" s="42"/>
      <c r="E871" s="43" t="s">
        <v>62796</v>
      </c>
      <c r="F871" s="44" t="s">
        <v>16</v>
      </c>
      <c r="G871" s="44" t="s">
        <v>11</v>
      </c>
      <c r="H871" s="44" t="s">
        <v>12</v>
      </c>
      <c r="I871" s="42" t="s">
        <v>73910</v>
      </c>
      <c r="J871" s="42">
        <v>8021506616160</v>
      </c>
      <c r="L871" s="46">
        <v>67.95</v>
      </c>
      <c r="M871" s="46">
        <v>67.95</v>
      </c>
      <c r="N871" s="45">
        <v>42786</v>
      </c>
    </row>
    <row r="872" spans="1:14" x14ac:dyDescent="0.25">
      <c r="A872" s="32" t="s">
        <v>34281</v>
      </c>
      <c r="B872" s="42" t="s">
        <v>64885</v>
      </c>
      <c r="C872" s="42"/>
      <c r="D872" s="42"/>
      <c r="E872" s="43" t="s">
        <v>62780</v>
      </c>
      <c r="F872" s="44" t="s">
        <v>16</v>
      </c>
      <c r="G872" s="44" t="s">
        <v>11</v>
      </c>
      <c r="H872" s="44" t="s">
        <v>12</v>
      </c>
      <c r="I872" s="42" t="s">
        <v>19408</v>
      </c>
      <c r="J872" s="42">
        <v>8059175199868</v>
      </c>
      <c r="L872" s="47">
        <v>46.95</v>
      </c>
      <c r="M872" s="47">
        <v>46.95</v>
      </c>
      <c r="N872" s="45">
        <v>43878</v>
      </c>
    </row>
    <row r="873" spans="1:14" x14ac:dyDescent="0.25">
      <c r="A873" s="43" t="s">
        <v>40065</v>
      </c>
      <c r="B873" s="42"/>
      <c r="C873" s="42"/>
      <c r="D873" s="43"/>
      <c r="E873" s="43" t="s">
        <v>62779</v>
      </c>
      <c r="F873" s="81" t="s">
        <v>16</v>
      </c>
      <c r="G873" s="32" t="s">
        <v>11</v>
      </c>
      <c r="H873" s="43" t="s">
        <v>12</v>
      </c>
      <c r="I873" s="48" t="s">
        <v>40066</v>
      </c>
      <c r="J873" s="42">
        <v>8059175362361</v>
      </c>
      <c r="K873" s="63"/>
      <c r="L873" s="47">
        <v>56.95</v>
      </c>
      <c r="M873" s="47">
        <v>56.95</v>
      </c>
      <c r="N873" s="63">
        <v>44249</v>
      </c>
    </row>
    <row r="874" spans="1:14" s="45" customFormat="1" x14ac:dyDescent="0.25">
      <c r="A874" s="43" t="s">
        <v>40063</v>
      </c>
      <c r="B874" s="42"/>
      <c r="C874" s="42"/>
      <c r="D874" s="43"/>
      <c r="E874" s="43" t="s">
        <v>62778</v>
      </c>
      <c r="F874" s="81" t="s">
        <v>16</v>
      </c>
      <c r="G874" s="32" t="s">
        <v>11</v>
      </c>
      <c r="H874" s="43" t="s">
        <v>12</v>
      </c>
      <c r="I874" s="48" t="s">
        <v>40064</v>
      </c>
      <c r="J874" s="42">
        <v>8059175362354</v>
      </c>
      <c r="K874" s="63"/>
      <c r="L874" s="47">
        <v>56.95</v>
      </c>
      <c r="M874" s="47">
        <v>56.95</v>
      </c>
      <c r="N874" s="63">
        <v>44249</v>
      </c>
    </row>
    <row r="875" spans="1:14" s="45" customFormat="1" x14ac:dyDescent="0.25">
      <c r="A875" s="32"/>
      <c r="B875" s="42" t="s">
        <v>52871</v>
      </c>
      <c r="C875" s="42"/>
      <c r="D875" s="32"/>
      <c r="E875" s="32" t="s">
        <v>52872</v>
      </c>
      <c r="F875" s="44"/>
      <c r="G875" s="32" t="s">
        <v>11</v>
      </c>
      <c r="H875" s="32" t="s">
        <v>12</v>
      </c>
      <c r="I875" s="32" t="s">
        <v>52873</v>
      </c>
      <c r="J875" s="55">
        <v>8059347170800</v>
      </c>
      <c r="L875" s="47">
        <v>189.95</v>
      </c>
      <c r="M875" s="47">
        <v>189.95</v>
      </c>
      <c r="N875" s="45">
        <v>44984</v>
      </c>
    </row>
    <row r="876" spans="1:14" s="45" customFormat="1" x14ac:dyDescent="0.25">
      <c r="A876" s="32" t="s">
        <v>34564</v>
      </c>
      <c r="B876" s="42" t="s">
        <v>50754</v>
      </c>
      <c r="C876" s="42"/>
      <c r="D876" s="42"/>
      <c r="E876" s="43" t="s">
        <v>18562</v>
      </c>
      <c r="F876" s="44" t="s">
        <v>56</v>
      </c>
      <c r="G876" s="44" t="s">
        <v>17</v>
      </c>
      <c r="H876" s="44" t="s">
        <v>18</v>
      </c>
      <c r="I876" s="42" t="s">
        <v>18563</v>
      </c>
      <c r="J876" s="42">
        <v>8033637179971</v>
      </c>
      <c r="K876" s="45">
        <v>45597</v>
      </c>
      <c r="L876" s="46">
        <v>0</v>
      </c>
      <c r="M876" s="54">
        <v>149.94999999999999</v>
      </c>
      <c r="N876" s="45">
        <v>43706</v>
      </c>
    </row>
    <row r="877" spans="1:14" s="45" customFormat="1" x14ac:dyDescent="0.25">
      <c r="A877" s="32" t="s">
        <v>71112</v>
      </c>
      <c r="B877" s="42" t="s">
        <v>68031</v>
      </c>
      <c r="C877" s="42" t="s">
        <v>46407</v>
      </c>
      <c r="D877" s="32"/>
      <c r="E877" s="44" t="s">
        <v>62777</v>
      </c>
      <c r="F877" s="44" t="s">
        <v>16</v>
      </c>
      <c r="G877" s="44" t="s">
        <v>11</v>
      </c>
      <c r="H877" s="44" t="s">
        <v>12</v>
      </c>
      <c r="I877" s="55" t="s">
        <v>46408</v>
      </c>
      <c r="J877" s="55">
        <v>8059347000060</v>
      </c>
      <c r="L877" s="47">
        <v>154.94999999999999</v>
      </c>
      <c r="M877" s="47">
        <v>154.94999999999999</v>
      </c>
      <c r="N877" s="45">
        <v>44641</v>
      </c>
    </row>
    <row r="878" spans="1:14" s="45" customFormat="1" x14ac:dyDescent="0.25">
      <c r="A878" s="32" t="s">
        <v>34563</v>
      </c>
      <c r="B878" s="42" t="s">
        <v>68027</v>
      </c>
      <c r="C878" s="42"/>
      <c r="D878" s="42"/>
      <c r="E878" s="43" t="s">
        <v>7424</v>
      </c>
      <c r="F878" s="44" t="s">
        <v>56</v>
      </c>
      <c r="G878" s="44" t="s">
        <v>11</v>
      </c>
      <c r="H878" s="44" t="s">
        <v>12</v>
      </c>
      <c r="I878" s="42" t="s">
        <v>7425</v>
      </c>
      <c r="J878" s="42">
        <v>8033637020037</v>
      </c>
      <c r="L878" s="47">
        <v>109.95</v>
      </c>
      <c r="M878" s="47">
        <v>109.95</v>
      </c>
      <c r="N878" s="45">
        <v>43339</v>
      </c>
    </row>
    <row r="879" spans="1:14" s="45" customFormat="1" x14ac:dyDescent="0.25">
      <c r="A879" s="32" t="s">
        <v>34562</v>
      </c>
      <c r="B879" s="42" t="s">
        <v>68026</v>
      </c>
      <c r="C879" s="42"/>
      <c r="D879" s="42"/>
      <c r="E879" s="43" t="s">
        <v>7422</v>
      </c>
      <c r="F879" s="44" t="s">
        <v>56</v>
      </c>
      <c r="G879" s="44" t="s">
        <v>11</v>
      </c>
      <c r="H879" s="44" t="s">
        <v>12</v>
      </c>
      <c r="I879" s="42" t="s">
        <v>7423</v>
      </c>
      <c r="J879" s="42">
        <v>8033637020020</v>
      </c>
      <c r="L879" s="47">
        <v>109.95</v>
      </c>
      <c r="M879" s="47">
        <v>109.95</v>
      </c>
      <c r="N879" s="45">
        <v>43339</v>
      </c>
    </row>
    <row r="880" spans="1:14" s="45" customFormat="1" x14ac:dyDescent="0.25">
      <c r="A880" s="32" t="s">
        <v>34561</v>
      </c>
      <c r="B880" s="42" t="s">
        <v>68028</v>
      </c>
      <c r="C880" s="42"/>
      <c r="D880" s="42"/>
      <c r="E880" s="43" t="s">
        <v>62776</v>
      </c>
      <c r="F880" s="44" t="s">
        <v>56</v>
      </c>
      <c r="G880" s="44" t="s">
        <v>11</v>
      </c>
      <c r="H880" s="44" t="s">
        <v>12</v>
      </c>
      <c r="I880" s="42" t="s">
        <v>3167</v>
      </c>
      <c r="J880" s="42">
        <v>8033637081830</v>
      </c>
      <c r="L880" s="46">
        <v>119.95</v>
      </c>
      <c r="M880" s="54">
        <v>119.95</v>
      </c>
      <c r="N880" s="45">
        <v>43339</v>
      </c>
    </row>
    <row r="881" spans="1:14" s="45" customFormat="1" x14ac:dyDescent="0.25">
      <c r="A881" s="43" t="s">
        <v>40060</v>
      </c>
      <c r="B881" s="42" t="s">
        <v>51798</v>
      </c>
      <c r="C881" s="42" t="s">
        <v>40061</v>
      </c>
      <c r="D881" s="43"/>
      <c r="E881" s="43" t="s">
        <v>62775</v>
      </c>
      <c r="F881" s="81" t="s">
        <v>16</v>
      </c>
      <c r="G881" s="32" t="s">
        <v>11</v>
      </c>
      <c r="H881" s="43" t="s">
        <v>12</v>
      </c>
      <c r="I881" s="48" t="s">
        <v>40062</v>
      </c>
      <c r="J881" s="42">
        <v>8059175362347</v>
      </c>
      <c r="K881" s="63"/>
      <c r="L881" s="47">
        <v>179.95</v>
      </c>
      <c r="M881" s="47">
        <v>179.95</v>
      </c>
      <c r="N881" s="63">
        <v>44249</v>
      </c>
    </row>
    <row r="882" spans="1:14" s="45" customFormat="1" x14ac:dyDescent="0.25">
      <c r="A882" s="32" t="s">
        <v>34560</v>
      </c>
      <c r="B882" s="42" t="s">
        <v>50967</v>
      </c>
      <c r="C882" s="42"/>
      <c r="D882" s="42" t="s">
        <v>18560</v>
      </c>
      <c r="E882" s="43" t="s">
        <v>62774</v>
      </c>
      <c r="F882" s="44" t="s">
        <v>56</v>
      </c>
      <c r="G882" s="44" t="s">
        <v>11</v>
      </c>
      <c r="H882" s="44" t="s">
        <v>12</v>
      </c>
      <c r="I882" s="42" t="s">
        <v>18561</v>
      </c>
      <c r="J882" s="42">
        <v>8059175084669</v>
      </c>
      <c r="L882" s="47">
        <v>69.95</v>
      </c>
      <c r="M882" s="47">
        <v>69.95</v>
      </c>
      <c r="N882" s="45">
        <v>43706</v>
      </c>
    </row>
    <row r="883" spans="1:14" s="45" customFormat="1" x14ac:dyDescent="0.25">
      <c r="A883" s="32" t="s">
        <v>34280</v>
      </c>
      <c r="B883" s="42" t="s">
        <v>68029</v>
      </c>
      <c r="C883" s="42"/>
      <c r="D883" s="42"/>
      <c r="E883" s="43" t="s">
        <v>62773</v>
      </c>
      <c r="F883" s="44" t="s">
        <v>16</v>
      </c>
      <c r="G883" s="44" t="s">
        <v>11</v>
      </c>
      <c r="H883" s="44" t="s">
        <v>12</v>
      </c>
      <c r="I883" s="42" t="s">
        <v>19407</v>
      </c>
      <c r="J883" s="42">
        <v>8059175199844</v>
      </c>
      <c r="L883" s="47">
        <v>229.95</v>
      </c>
      <c r="M883" s="47">
        <v>229.95</v>
      </c>
      <c r="N883" s="45">
        <v>43878</v>
      </c>
    </row>
    <row r="884" spans="1:14" s="45" customFormat="1" x14ac:dyDescent="0.25">
      <c r="A884" s="32" t="s">
        <v>34279</v>
      </c>
      <c r="B884" s="42" t="s">
        <v>68030</v>
      </c>
      <c r="C884" s="42"/>
      <c r="D884" s="42"/>
      <c r="E884" s="43" t="s">
        <v>62772</v>
      </c>
      <c r="F884" s="44" t="s">
        <v>16</v>
      </c>
      <c r="G884" s="44" t="s">
        <v>11</v>
      </c>
      <c r="H884" s="44" t="s">
        <v>12</v>
      </c>
      <c r="I884" s="42" t="s">
        <v>19406</v>
      </c>
      <c r="J884" s="42">
        <v>8059175199820</v>
      </c>
      <c r="L884" s="47">
        <v>249.95</v>
      </c>
      <c r="M884" s="47">
        <v>249.95</v>
      </c>
      <c r="N884" s="45">
        <v>43878</v>
      </c>
    </row>
    <row r="885" spans="1:14" s="45" customFormat="1" x14ac:dyDescent="0.25">
      <c r="A885" s="32" t="s">
        <v>34559</v>
      </c>
      <c r="B885" s="42" t="s">
        <v>68013</v>
      </c>
      <c r="C885" s="42"/>
      <c r="D885" s="42" t="s">
        <v>54</v>
      </c>
      <c r="E885" s="43" t="s">
        <v>55</v>
      </c>
      <c r="F885" s="44" t="s">
        <v>56</v>
      </c>
      <c r="G885" s="44" t="s">
        <v>11</v>
      </c>
      <c r="H885" s="44" t="s">
        <v>12</v>
      </c>
      <c r="I885" s="42" t="s">
        <v>57</v>
      </c>
      <c r="J885" s="42">
        <v>8033637210780</v>
      </c>
      <c r="L885" s="47">
        <v>69.95</v>
      </c>
      <c r="M885" s="47">
        <v>69.95</v>
      </c>
      <c r="N885" s="45">
        <v>43339</v>
      </c>
    </row>
    <row r="886" spans="1:14" s="45" customFormat="1" x14ac:dyDescent="0.25">
      <c r="A886" s="32" t="s">
        <v>34558</v>
      </c>
      <c r="B886" s="42" t="s">
        <v>68012</v>
      </c>
      <c r="C886" s="42"/>
      <c r="D886" s="42" t="s">
        <v>58</v>
      </c>
      <c r="E886" s="43" t="s">
        <v>62771</v>
      </c>
      <c r="F886" s="44" t="s">
        <v>56</v>
      </c>
      <c r="G886" s="44" t="s">
        <v>11</v>
      </c>
      <c r="H886" s="44" t="s">
        <v>12</v>
      </c>
      <c r="I886" s="42" t="s">
        <v>59</v>
      </c>
      <c r="J886" s="42">
        <v>8033637210766</v>
      </c>
      <c r="L886" s="47">
        <v>69.95</v>
      </c>
      <c r="M886" s="47">
        <v>69.95</v>
      </c>
      <c r="N886" s="45">
        <v>43339</v>
      </c>
    </row>
    <row r="887" spans="1:14" s="45" customFormat="1" x14ac:dyDescent="0.25">
      <c r="A887" s="32" t="s">
        <v>34557</v>
      </c>
      <c r="B887" s="42" t="s">
        <v>68009</v>
      </c>
      <c r="C887" s="42"/>
      <c r="D887" s="42" t="s">
        <v>10826</v>
      </c>
      <c r="E887" s="43" t="s">
        <v>62770</v>
      </c>
      <c r="F887" s="44" t="s">
        <v>56</v>
      </c>
      <c r="G887" s="44" t="s">
        <v>11</v>
      </c>
      <c r="H887" s="44" t="s">
        <v>12</v>
      </c>
      <c r="I887" s="42" t="s">
        <v>10827</v>
      </c>
      <c r="J887" s="42">
        <v>8033637020006</v>
      </c>
      <c r="L887" s="47">
        <v>279.95</v>
      </c>
      <c r="M887" s="47">
        <v>279.95</v>
      </c>
    </row>
    <row r="888" spans="1:14" s="45" customFormat="1" x14ac:dyDescent="0.25">
      <c r="A888" s="32" t="s">
        <v>34278</v>
      </c>
      <c r="B888" s="42" t="s">
        <v>68006</v>
      </c>
      <c r="C888" s="42" t="s">
        <v>46496</v>
      </c>
      <c r="D888" s="42" t="s">
        <v>16669</v>
      </c>
      <c r="E888" s="43" t="s">
        <v>62769</v>
      </c>
      <c r="F888" s="44" t="s">
        <v>16</v>
      </c>
      <c r="G888" s="44" t="s">
        <v>11</v>
      </c>
      <c r="H888" s="44" t="s">
        <v>12</v>
      </c>
      <c r="I888" s="42" t="s">
        <v>193</v>
      </c>
      <c r="J888" s="42">
        <v>8033637019994</v>
      </c>
      <c r="L888" s="47">
        <v>279.95</v>
      </c>
      <c r="M888" s="47">
        <v>279.95</v>
      </c>
      <c r="N888" s="45">
        <v>43143</v>
      </c>
    </row>
    <row r="889" spans="1:14" s="45" customFormat="1" x14ac:dyDescent="0.25">
      <c r="A889" s="32" t="s">
        <v>34556</v>
      </c>
      <c r="B889" s="42" t="s">
        <v>68008</v>
      </c>
      <c r="C889" s="42"/>
      <c r="D889" s="42" t="s">
        <v>10824</v>
      </c>
      <c r="E889" s="43" t="s">
        <v>62768</v>
      </c>
      <c r="F889" s="44" t="s">
        <v>56</v>
      </c>
      <c r="G889" s="44" t="s">
        <v>11</v>
      </c>
      <c r="H889" s="44" t="s">
        <v>12</v>
      </c>
      <c r="I889" s="42" t="s">
        <v>10825</v>
      </c>
      <c r="J889" s="42">
        <v>8033637019987</v>
      </c>
      <c r="L889" s="46">
        <v>279.95</v>
      </c>
      <c r="M889" s="46">
        <v>279.95</v>
      </c>
      <c r="N889" s="45">
        <v>43339</v>
      </c>
    </row>
    <row r="890" spans="1:14" s="45" customFormat="1" x14ac:dyDescent="0.25">
      <c r="A890" s="32" t="s">
        <v>34555</v>
      </c>
      <c r="B890" s="42" t="s">
        <v>68011</v>
      </c>
      <c r="C890" s="42"/>
      <c r="D890" s="42"/>
      <c r="E890" s="43" t="s">
        <v>62767</v>
      </c>
      <c r="F890" s="44" t="s">
        <v>56</v>
      </c>
      <c r="G890" s="44" t="s">
        <v>11</v>
      </c>
      <c r="H890" s="44" t="s">
        <v>12</v>
      </c>
      <c r="I890" s="42" t="s">
        <v>7046</v>
      </c>
      <c r="J890" s="42">
        <v>8033637019970</v>
      </c>
      <c r="L890" s="47">
        <v>119.95</v>
      </c>
      <c r="M890" s="47">
        <v>119.95</v>
      </c>
      <c r="N890" s="45">
        <v>43339</v>
      </c>
    </row>
    <row r="891" spans="1:14" s="45" customFormat="1" x14ac:dyDescent="0.25">
      <c r="A891" s="32" t="s">
        <v>34277</v>
      </c>
      <c r="B891" s="42" t="s">
        <v>68007</v>
      </c>
      <c r="C891" s="42"/>
      <c r="D891" s="42" t="s">
        <v>16668</v>
      </c>
      <c r="E891" s="43" t="s">
        <v>62766</v>
      </c>
      <c r="F891" s="44" t="s">
        <v>16</v>
      </c>
      <c r="G891" s="44" t="s">
        <v>11</v>
      </c>
      <c r="H891" s="44" t="s">
        <v>12</v>
      </c>
      <c r="I891" s="42" t="s">
        <v>192</v>
      </c>
      <c r="J891" s="42">
        <v>8033637019963</v>
      </c>
      <c r="L891" s="47">
        <v>119.95</v>
      </c>
      <c r="M891" s="47">
        <v>119.95</v>
      </c>
      <c r="N891" s="45">
        <v>43143</v>
      </c>
    </row>
    <row r="892" spans="1:14" s="45" customFormat="1" x14ac:dyDescent="0.25">
      <c r="A892" s="32" t="s">
        <v>34554</v>
      </c>
      <c r="B892" s="42" t="s">
        <v>68010</v>
      </c>
      <c r="C892" s="42"/>
      <c r="D892" s="42"/>
      <c r="E892" s="43" t="s">
        <v>62765</v>
      </c>
      <c r="F892" s="44" t="s">
        <v>56</v>
      </c>
      <c r="G892" s="44" t="s">
        <v>11</v>
      </c>
      <c r="H892" s="44" t="s">
        <v>12</v>
      </c>
      <c r="I892" s="42" t="s">
        <v>7045</v>
      </c>
      <c r="J892" s="42">
        <v>8033637019956</v>
      </c>
      <c r="L892" s="47">
        <v>119.95</v>
      </c>
      <c r="M892" s="47">
        <v>119.95</v>
      </c>
      <c r="N892" s="45">
        <v>43339</v>
      </c>
    </row>
    <row r="893" spans="1:14" s="45" customFormat="1" x14ac:dyDescent="0.25">
      <c r="A893" s="32"/>
      <c r="B893" s="42" t="s">
        <v>46934</v>
      </c>
      <c r="C893" s="42"/>
      <c r="D893" s="32"/>
      <c r="E893" s="44" t="s">
        <v>46935</v>
      </c>
      <c r="F893" s="44"/>
      <c r="G893" s="44" t="s">
        <v>11</v>
      </c>
      <c r="H893" s="43" t="s">
        <v>12</v>
      </c>
      <c r="I893" s="55" t="s">
        <v>46933</v>
      </c>
      <c r="J893" s="55">
        <v>8059175362330</v>
      </c>
      <c r="L893" s="47">
        <v>164.95</v>
      </c>
      <c r="M893" s="47">
        <v>164.95</v>
      </c>
    </row>
    <row r="894" spans="1:14" s="45" customFormat="1" x14ac:dyDescent="0.25">
      <c r="A894" s="32"/>
      <c r="B894" s="42" t="s">
        <v>57214</v>
      </c>
      <c r="C894" s="42"/>
      <c r="D894" s="32"/>
      <c r="E894" s="32" t="s">
        <v>62764</v>
      </c>
      <c r="F894" s="44"/>
      <c r="G894" s="32" t="s">
        <v>11</v>
      </c>
      <c r="H894" s="21" t="s">
        <v>12</v>
      </c>
      <c r="I894" s="32" t="s">
        <v>68196</v>
      </c>
      <c r="J894" s="55">
        <v>8059347272023</v>
      </c>
      <c r="K894" s="32"/>
      <c r="L894" s="47">
        <v>229.95</v>
      </c>
      <c r="M894" s="47">
        <v>229.95</v>
      </c>
      <c r="N894" s="45">
        <v>45181</v>
      </c>
    </row>
    <row r="895" spans="1:14" s="45" customFormat="1" ht="16.5" customHeight="1" x14ac:dyDescent="0.25">
      <c r="A895" s="32"/>
      <c r="B895" s="42" t="s">
        <v>57215</v>
      </c>
      <c r="C895" s="42"/>
      <c r="D895" s="32"/>
      <c r="E895" s="32" t="s">
        <v>62763</v>
      </c>
      <c r="F895" s="44"/>
      <c r="G895" s="32" t="s">
        <v>11</v>
      </c>
      <c r="H895" s="21" t="s">
        <v>12</v>
      </c>
      <c r="I895" s="32" t="s">
        <v>73909</v>
      </c>
      <c r="J895" s="55">
        <v>8059347272016</v>
      </c>
      <c r="K895" s="32"/>
      <c r="L895" s="47">
        <v>229.95</v>
      </c>
      <c r="M895" s="47">
        <v>229.95</v>
      </c>
      <c r="N895" s="45">
        <v>45181</v>
      </c>
    </row>
    <row r="896" spans="1:14" s="45" customFormat="1" x14ac:dyDescent="0.25">
      <c r="A896" s="45" t="s">
        <v>45098</v>
      </c>
      <c r="B896" s="42" t="s">
        <v>45099</v>
      </c>
      <c r="C896" s="42"/>
      <c r="D896" s="42"/>
      <c r="E896" s="43" t="s">
        <v>45100</v>
      </c>
      <c r="F896" s="44" t="s">
        <v>16</v>
      </c>
      <c r="G896" s="32" t="s">
        <v>11</v>
      </c>
      <c r="H896" s="43" t="s">
        <v>12</v>
      </c>
      <c r="I896" s="42" t="s">
        <v>45101</v>
      </c>
      <c r="J896" s="65">
        <v>8059175959578</v>
      </c>
      <c r="L896" s="47">
        <v>199.95</v>
      </c>
      <c r="M896" s="47">
        <v>199.95</v>
      </c>
      <c r="N896" s="45">
        <v>44438</v>
      </c>
    </row>
    <row r="897" spans="1:14" s="45" customFormat="1" x14ac:dyDescent="0.25">
      <c r="A897" s="32"/>
      <c r="B897" s="17" t="s">
        <v>69252</v>
      </c>
      <c r="C897" s="42" t="s">
        <v>70491</v>
      </c>
      <c r="D897" s="17"/>
      <c r="E897" s="70" t="s">
        <v>69253</v>
      </c>
      <c r="F897" s="80" t="s">
        <v>16</v>
      </c>
      <c r="G897" s="44" t="s">
        <v>11</v>
      </c>
      <c r="H897" s="44" t="s">
        <v>12</v>
      </c>
      <c r="I897" s="70" t="s">
        <v>69254</v>
      </c>
      <c r="J897" s="20">
        <v>8059347321875</v>
      </c>
      <c r="K897" s="17"/>
      <c r="L897" s="28">
        <v>139.94999999999999</v>
      </c>
      <c r="M897" s="28">
        <v>139.94999999999999</v>
      </c>
      <c r="N897" s="24">
        <v>45335</v>
      </c>
    </row>
    <row r="898" spans="1:14" s="45" customFormat="1" x14ac:dyDescent="0.25">
      <c r="A898" s="17" t="s">
        <v>73705</v>
      </c>
      <c r="B898" s="17" t="s">
        <v>73706</v>
      </c>
      <c r="C898" s="17"/>
      <c r="D898" s="17"/>
      <c r="E898" s="17" t="s">
        <v>73707</v>
      </c>
      <c r="F898" s="21" t="s">
        <v>4171</v>
      </c>
      <c r="G898" s="17" t="s">
        <v>11</v>
      </c>
      <c r="H898" s="17" t="s">
        <v>76360</v>
      </c>
      <c r="I898" s="17" t="s">
        <v>73708</v>
      </c>
      <c r="J898" s="20">
        <v>8059347496436</v>
      </c>
      <c r="K898" s="17"/>
      <c r="L898" s="28">
        <v>34.950000000000003</v>
      </c>
      <c r="M898" s="28">
        <v>34.950000000000003</v>
      </c>
      <c r="N898" s="24">
        <v>45527</v>
      </c>
    </row>
    <row r="899" spans="1:14" s="45" customFormat="1" x14ac:dyDescent="0.25">
      <c r="A899" s="17" t="s">
        <v>73701</v>
      </c>
      <c r="B899" s="17" t="s">
        <v>73702</v>
      </c>
      <c r="C899" s="17"/>
      <c r="D899" s="17"/>
      <c r="E899" s="17" t="s">
        <v>73703</v>
      </c>
      <c r="F899" s="21" t="s">
        <v>4171</v>
      </c>
      <c r="G899" s="17" t="s">
        <v>11</v>
      </c>
      <c r="H899" s="17" t="s">
        <v>76360</v>
      </c>
      <c r="I899" s="17" t="s">
        <v>73704</v>
      </c>
      <c r="J899" s="20">
        <v>8059347496429</v>
      </c>
      <c r="K899" s="17"/>
      <c r="L899" s="28">
        <v>34.950000000000003</v>
      </c>
      <c r="M899" s="28">
        <v>34.950000000000003</v>
      </c>
      <c r="N899" s="24">
        <v>45527</v>
      </c>
    </row>
    <row r="900" spans="1:14" s="45" customFormat="1" x14ac:dyDescent="0.25">
      <c r="A900" s="17" t="s">
        <v>73697</v>
      </c>
      <c r="B900" s="17" t="s">
        <v>73698</v>
      </c>
      <c r="C900" s="17"/>
      <c r="D900" s="17"/>
      <c r="E900" s="17" t="s">
        <v>73699</v>
      </c>
      <c r="F900" s="21" t="s">
        <v>4171</v>
      </c>
      <c r="G900" s="17" t="s">
        <v>11</v>
      </c>
      <c r="H900" s="17" t="s">
        <v>76360</v>
      </c>
      <c r="I900" s="17" t="s">
        <v>73700</v>
      </c>
      <c r="J900" s="20">
        <v>8059347496399</v>
      </c>
      <c r="K900" s="17"/>
      <c r="L900" s="28">
        <v>34.950000000000003</v>
      </c>
      <c r="M900" s="28">
        <v>34.950000000000003</v>
      </c>
      <c r="N900" s="24">
        <v>45527</v>
      </c>
    </row>
    <row r="901" spans="1:14" s="45" customFormat="1" x14ac:dyDescent="0.25">
      <c r="A901" s="17" t="s">
        <v>73693</v>
      </c>
      <c r="B901" s="17" t="s">
        <v>73694</v>
      </c>
      <c r="C901" s="17"/>
      <c r="D901" s="17"/>
      <c r="E901" s="17" t="s">
        <v>73695</v>
      </c>
      <c r="F901" s="21" t="s">
        <v>4171</v>
      </c>
      <c r="G901" s="17" t="s">
        <v>11</v>
      </c>
      <c r="H901" s="17" t="s">
        <v>76360</v>
      </c>
      <c r="I901" s="17" t="s">
        <v>73696</v>
      </c>
      <c r="J901" s="20">
        <v>8059347496382</v>
      </c>
      <c r="K901" s="17"/>
      <c r="L901" s="28">
        <v>34.950000000000003</v>
      </c>
      <c r="M901" s="28">
        <v>34.950000000000003</v>
      </c>
      <c r="N901" s="24">
        <v>45527</v>
      </c>
    </row>
    <row r="902" spans="1:14" s="45" customFormat="1" x14ac:dyDescent="0.25">
      <c r="A902" s="17" t="s">
        <v>73689</v>
      </c>
      <c r="B902" s="17" t="s">
        <v>73690</v>
      </c>
      <c r="C902" s="17"/>
      <c r="D902" s="17"/>
      <c r="E902" s="17" t="s">
        <v>73691</v>
      </c>
      <c r="F902" s="21" t="s">
        <v>4171</v>
      </c>
      <c r="G902" s="17" t="s">
        <v>11</v>
      </c>
      <c r="H902" s="17" t="s">
        <v>76360</v>
      </c>
      <c r="I902" s="17" t="s">
        <v>73692</v>
      </c>
      <c r="J902" s="20">
        <v>8059347496368</v>
      </c>
      <c r="K902" s="17"/>
      <c r="L902" s="28">
        <v>24.95</v>
      </c>
      <c r="M902" s="28">
        <v>24.95</v>
      </c>
      <c r="N902" s="24">
        <v>45527</v>
      </c>
    </row>
    <row r="903" spans="1:14" s="45" customFormat="1" x14ac:dyDescent="0.25">
      <c r="A903" s="17" t="s">
        <v>73685</v>
      </c>
      <c r="B903" s="17" t="s">
        <v>73686</v>
      </c>
      <c r="C903" s="17"/>
      <c r="D903" s="17"/>
      <c r="E903" s="17" t="s">
        <v>73687</v>
      </c>
      <c r="F903" s="21" t="s">
        <v>4171</v>
      </c>
      <c r="G903" s="17" t="s">
        <v>11</v>
      </c>
      <c r="H903" s="17" t="s">
        <v>76360</v>
      </c>
      <c r="I903" s="17" t="s">
        <v>73688</v>
      </c>
      <c r="J903" s="20">
        <v>8059347498096</v>
      </c>
      <c r="K903" s="17"/>
      <c r="L903" s="28">
        <v>34.950000000000003</v>
      </c>
      <c r="M903" s="28">
        <v>34.950000000000003</v>
      </c>
      <c r="N903" s="24">
        <v>45527</v>
      </c>
    </row>
    <row r="904" spans="1:14" s="45" customFormat="1" x14ac:dyDescent="0.25">
      <c r="A904" s="17" t="s">
        <v>73681</v>
      </c>
      <c r="B904" s="17" t="s">
        <v>73682</v>
      </c>
      <c r="C904" s="17"/>
      <c r="D904" s="17"/>
      <c r="E904" s="17" t="s">
        <v>73683</v>
      </c>
      <c r="F904" s="21" t="s">
        <v>4171</v>
      </c>
      <c r="G904" s="17" t="s">
        <v>11</v>
      </c>
      <c r="H904" s="17" t="s">
        <v>76360</v>
      </c>
      <c r="I904" s="17" t="s">
        <v>73684</v>
      </c>
      <c r="J904" s="20">
        <v>8059347498089</v>
      </c>
      <c r="K904" s="17"/>
      <c r="L904" s="28">
        <v>39.950000000000003</v>
      </c>
      <c r="M904" s="28">
        <v>39.950000000000003</v>
      </c>
      <c r="N904" s="24">
        <v>45527</v>
      </c>
    </row>
    <row r="905" spans="1:14" s="45" customFormat="1" x14ac:dyDescent="0.25">
      <c r="A905" s="17" t="s">
        <v>73677</v>
      </c>
      <c r="B905" s="17" t="s">
        <v>73678</v>
      </c>
      <c r="C905" s="17"/>
      <c r="D905" s="17"/>
      <c r="E905" s="17" t="s">
        <v>73679</v>
      </c>
      <c r="F905" s="21" t="s">
        <v>4171</v>
      </c>
      <c r="G905" s="17" t="s">
        <v>11</v>
      </c>
      <c r="H905" s="17" t="s">
        <v>76360</v>
      </c>
      <c r="I905" s="17" t="s">
        <v>73680</v>
      </c>
      <c r="J905" s="20">
        <v>8059347498072</v>
      </c>
      <c r="K905" s="17"/>
      <c r="L905" s="28">
        <v>39.950000000000003</v>
      </c>
      <c r="M905" s="28">
        <v>39.950000000000003</v>
      </c>
      <c r="N905" s="24">
        <v>45527</v>
      </c>
    </row>
    <row r="906" spans="1:14" s="45" customFormat="1" x14ac:dyDescent="0.25">
      <c r="A906" s="17" t="s">
        <v>73673</v>
      </c>
      <c r="B906" s="17" t="s">
        <v>73674</v>
      </c>
      <c r="C906" s="17"/>
      <c r="D906" s="17"/>
      <c r="E906" s="17" t="s">
        <v>73675</v>
      </c>
      <c r="F906" s="21" t="s">
        <v>4171</v>
      </c>
      <c r="G906" s="17" t="s">
        <v>11</v>
      </c>
      <c r="H906" s="17" t="s">
        <v>76360</v>
      </c>
      <c r="I906" s="17" t="s">
        <v>73676</v>
      </c>
      <c r="J906" s="20">
        <v>8059347498065</v>
      </c>
      <c r="K906" s="17"/>
      <c r="L906" s="28">
        <v>39.950000000000003</v>
      </c>
      <c r="M906" s="28">
        <v>39.950000000000003</v>
      </c>
      <c r="N906" s="24">
        <v>45527</v>
      </c>
    </row>
    <row r="907" spans="1:14" s="45" customFormat="1" x14ac:dyDescent="0.25">
      <c r="A907" s="17" t="s">
        <v>73669</v>
      </c>
      <c r="B907" s="17" t="s">
        <v>73670</v>
      </c>
      <c r="C907" s="17"/>
      <c r="D907" s="17"/>
      <c r="E907" s="17" t="s">
        <v>73671</v>
      </c>
      <c r="F907" s="21" t="s">
        <v>4171</v>
      </c>
      <c r="G907" s="17" t="s">
        <v>11</v>
      </c>
      <c r="H907" s="17" t="s">
        <v>76360</v>
      </c>
      <c r="I907" s="17" t="s">
        <v>73672</v>
      </c>
      <c r="J907" s="20">
        <v>8059347498058</v>
      </c>
      <c r="K907" s="17"/>
      <c r="L907" s="28">
        <v>39.950000000000003</v>
      </c>
      <c r="M907" s="28">
        <v>39.950000000000003</v>
      </c>
      <c r="N907" s="24">
        <v>45527</v>
      </c>
    </row>
    <row r="908" spans="1:14" s="45" customFormat="1" x14ac:dyDescent="0.25">
      <c r="A908" s="17" t="s">
        <v>73665</v>
      </c>
      <c r="B908" s="17" t="s">
        <v>73666</v>
      </c>
      <c r="C908" s="17"/>
      <c r="D908" s="17"/>
      <c r="E908" s="17" t="s">
        <v>73667</v>
      </c>
      <c r="F908" s="21" t="s">
        <v>4171</v>
      </c>
      <c r="G908" s="17" t="s">
        <v>11</v>
      </c>
      <c r="H908" s="17" t="s">
        <v>76360</v>
      </c>
      <c r="I908" s="17" t="s">
        <v>73668</v>
      </c>
      <c r="J908" s="20">
        <v>8059347496276</v>
      </c>
      <c r="K908" s="17"/>
      <c r="L908" s="28">
        <v>69.95</v>
      </c>
      <c r="M908" s="28">
        <v>69.95</v>
      </c>
      <c r="N908" s="24">
        <v>45527</v>
      </c>
    </row>
    <row r="909" spans="1:14" s="45" customFormat="1" x14ac:dyDescent="0.25">
      <c r="A909" s="17" t="s">
        <v>73661</v>
      </c>
      <c r="B909" s="17" t="s">
        <v>73662</v>
      </c>
      <c r="C909" s="17"/>
      <c r="D909" s="17"/>
      <c r="E909" s="17" t="s">
        <v>73663</v>
      </c>
      <c r="F909" s="21" t="s">
        <v>4171</v>
      </c>
      <c r="G909" s="17" t="s">
        <v>11</v>
      </c>
      <c r="H909" s="17" t="s">
        <v>76360</v>
      </c>
      <c r="I909" s="17" t="s">
        <v>73664</v>
      </c>
      <c r="J909" s="20">
        <v>8059347496221</v>
      </c>
      <c r="K909" s="17"/>
      <c r="L909" s="28">
        <v>54.95</v>
      </c>
      <c r="M909" s="28">
        <v>54.95</v>
      </c>
      <c r="N909" s="24">
        <v>45527</v>
      </c>
    </row>
    <row r="910" spans="1:14" s="45" customFormat="1" x14ac:dyDescent="0.25">
      <c r="A910" s="17" t="s">
        <v>73657</v>
      </c>
      <c r="B910" s="17" t="s">
        <v>73658</v>
      </c>
      <c r="C910" s="17"/>
      <c r="D910" s="17"/>
      <c r="E910" s="17" t="s">
        <v>73659</v>
      </c>
      <c r="F910" s="21" t="s">
        <v>4171</v>
      </c>
      <c r="G910" s="17" t="s">
        <v>11</v>
      </c>
      <c r="H910" s="17" t="s">
        <v>76360</v>
      </c>
      <c r="I910" s="17" t="s">
        <v>73660</v>
      </c>
      <c r="J910" s="20">
        <v>8059347496214</v>
      </c>
      <c r="K910" s="17"/>
      <c r="L910" s="28">
        <v>54.95</v>
      </c>
      <c r="M910" s="28">
        <v>54.95</v>
      </c>
      <c r="N910" s="24">
        <v>45527</v>
      </c>
    </row>
    <row r="911" spans="1:14" s="45" customFormat="1" x14ac:dyDescent="0.25">
      <c r="A911" s="17" t="s">
        <v>73653</v>
      </c>
      <c r="B911" s="17" t="s">
        <v>73654</v>
      </c>
      <c r="C911" s="17"/>
      <c r="D911" s="17"/>
      <c r="E911" s="17" t="s">
        <v>73655</v>
      </c>
      <c r="F911" s="21" t="s">
        <v>4171</v>
      </c>
      <c r="G911" s="17" t="s">
        <v>11</v>
      </c>
      <c r="H911" s="17" t="s">
        <v>76360</v>
      </c>
      <c r="I911" s="17" t="s">
        <v>73656</v>
      </c>
      <c r="J911" s="20">
        <v>8059347496184</v>
      </c>
      <c r="K911" s="17"/>
      <c r="L911" s="28">
        <v>54.95</v>
      </c>
      <c r="M911" s="28">
        <v>54.95</v>
      </c>
      <c r="N911" s="24">
        <v>45527</v>
      </c>
    </row>
    <row r="912" spans="1:14" s="45" customFormat="1" x14ac:dyDescent="0.25">
      <c r="A912" s="17" t="s">
        <v>73649</v>
      </c>
      <c r="B912" s="17" t="s">
        <v>73650</v>
      </c>
      <c r="C912" s="17"/>
      <c r="D912" s="17"/>
      <c r="E912" s="17" t="s">
        <v>73651</v>
      </c>
      <c r="F912" s="21" t="s">
        <v>4171</v>
      </c>
      <c r="G912" s="17" t="s">
        <v>11</v>
      </c>
      <c r="H912" s="17" t="s">
        <v>76360</v>
      </c>
      <c r="I912" s="17" t="s">
        <v>73652</v>
      </c>
      <c r="J912" s="20">
        <v>8059347496177</v>
      </c>
      <c r="K912" s="17"/>
      <c r="L912" s="28">
        <v>54.95</v>
      </c>
      <c r="M912" s="28">
        <v>54.95</v>
      </c>
      <c r="N912" s="24">
        <v>45527</v>
      </c>
    </row>
    <row r="913" spans="1:14" s="45" customFormat="1" x14ac:dyDescent="0.25">
      <c r="A913" s="17" t="s">
        <v>73645</v>
      </c>
      <c r="B913" s="17" t="s">
        <v>73646</v>
      </c>
      <c r="C913" s="17"/>
      <c r="D913" s="17"/>
      <c r="E913" s="17" t="s">
        <v>73647</v>
      </c>
      <c r="F913" s="21" t="s">
        <v>4171</v>
      </c>
      <c r="G913" s="17" t="s">
        <v>11</v>
      </c>
      <c r="H913" s="17" t="s">
        <v>76360</v>
      </c>
      <c r="I913" s="17" t="s">
        <v>73648</v>
      </c>
      <c r="J913" s="20">
        <v>8059347496160</v>
      </c>
      <c r="K913" s="17"/>
      <c r="L913" s="28">
        <v>54.95</v>
      </c>
      <c r="M913" s="28">
        <v>54.95</v>
      </c>
      <c r="N913" s="24">
        <v>45527</v>
      </c>
    </row>
    <row r="914" spans="1:14" s="45" customFormat="1" x14ac:dyDescent="0.25">
      <c r="A914" s="17" t="s">
        <v>73641</v>
      </c>
      <c r="B914" s="17" t="s">
        <v>73642</v>
      </c>
      <c r="C914" s="17"/>
      <c r="D914" s="17"/>
      <c r="E914" s="17" t="s">
        <v>73643</v>
      </c>
      <c r="F914" s="21" t="s">
        <v>4171</v>
      </c>
      <c r="G914" s="17" t="s">
        <v>11</v>
      </c>
      <c r="H914" s="17" t="s">
        <v>76360</v>
      </c>
      <c r="I914" s="17" t="s">
        <v>73644</v>
      </c>
      <c r="J914" s="20">
        <v>8059347496146</v>
      </c>
      <c r="K914" s="17"/>
      <c r="L914" s="28">
        <v>54.95</v>
      </c>
      <c r="M914" s="28">
        <v>54.95</v>
      </c>
      <c r="N914" s="24">
        <v>45527</v>
      </c>
    </row>
    <row r="915" spans="1:14" s="45" customFormat="1" x14ac:dyDescent="0.25">
      <c r="A915" s="17" t="s">
        <v>73637</v>
      </c>
      <c r="B915" s="17" t="s">
        <v>73638</v>
      </c>
      <c r="C915" s="17"/>
      <c r="D915" s="17"/>
      <c r="E915" s="17" t="s">
        <v>73639</v>
      </c>
      <c r="F915" s="21" t="s">
        <v>4171</v>
      </c>
      <c r="G915" s="17" t="s">
        <v>11</v>
      </c>
      <c r="H915" s="17" t="s">
        <v>76360</v>
      </c>
      <c r="I915" s="17" t="s">
        <v>73640</v>
      </c>
      <c r="J915" s="20">
        <v>8059347496108</v>
      </c>
      <c r="K915" s="17"/>
      <c r="L915" s="28">
        <v>54.95</v>
      </c>
      <c r="M915" s="28">
        <v>54.95</v>
      </c>
      <c r="N915" s="24">
        <v>45527</v>
      </c>
    </row>
    <row r="916" spans="1:14" s="45" customFormat="1" x14ac:dyDescent="0.25">
      <c r="A916" s="17" t="s">
        <v>73633</v>
      </c>
      <c r="B916" s="17" t="s">
        <v>73634</v>
      </c>
      <c r="C916" s="17"/>
      <c r="D916" s="17"/>
      <c r="E916" s="17" t="s">
        <v>73635</v>
      </c>
      <c r="F916" s="21" t="s">
        <v>4171</v>
      </c>
      <c r="G916" s="17" t="s">
        <v>11</v>
      </c>
      <c r="H916" s="17" t="s">
        <v>76360</v>
      </c>
      <c r="I916" s="17" t="s">
        <v>73636</v>
      </c>
      <c r="J916" s="20">
        <v>8059347496054</v>
      </c>
      <c r="K916" s="17"/>
      <c r="L916" s="28">
        <v>69.95</v>
      </c>
      <c r="M916" s="28">
        <v>69.95</v>
      </c>
      <c r="N916" s="24">
        <v>45527</v>
      </c>
    </row>
    <row r="917" spans="1:14" s="45" customFormat="1" x14ac:dyDescent="0.25">
      <c r="A917" s="17" t="s">
        <v>73629</v>
      </c>
      <c r="B917" s="17" t="s">
        <v>73630</v>
      </c>
      <c r="C917" s="17"/>
      <c r="D917" s="17"/>
      <c r="E917" s="17" t="s">
        <v>73631</v>
      </c>
      <c r="F917" s="21" t="s">
        <v>4171</v>
      </c>
      <c r="G917" s="17" t="s">
        <v>11</v>
      </c>
      <c r="H917" s="17" t="s">
        <v>76360</v>
      </c>
      <c r="I917" s="17" t="s">
        <v>73632</v>
      </c>
      <c r="J917" s="20">
        <v>8059347496030</v>
      </c>
      <c r="K917" s="17"/>
      <c r="L917" s="28">
        <v>69.95</v>
      </c>
      <c r="M917" s="28">
        <v>69.95</v>
      </c>
      <c r="N917" s="24">
        <v>45527</v>
      </c>
    </row>
    <row r="918" spans="1:14" s="45" customFormat="1" x14ac:dyDescent="0.25">
      <c r="A918" s="17" t="s">
        <v>73625</v>
      </c>
      <c r="B918" s="17" t="s">
        <v>73626</v>
      </c>
      <c r="C918" s="17"/>
      <c r="D918" s="17"/>
      <c r="E918" s="17" t="s">
        <v>73627</v>
      </c>
      <c r="F918" s="21" t="s">
        <v>4171</v>
      </c>
      <c r="G918" s="17" t="s">
        <v>11</v>
      </c>
      <c r="H918" s="17" t="s">
        <v>76360</v>
      </c>
      <c r="I918" s="17" t="s">
        <v>73628</v>
      </c>
      <c r="J918" s="20">
        <v>8059347496023</v>
      </c>
      <c r="K918" s="17"/>
      <c r="L918" s="28">
        <v>69.95</v>
      </c>
      <c r="M918" s="28">
        <v>69.95</v>
      </c>
      <c r="N918" s="24">
        <v>45527</v>
      </c>
    </row>
    <row r="919" spans="1:14" s="45" customFormat="1" x14ac:dyDescent="0.25">
      <c r="A919" s="17" t="s">
        <v>73621</v>
      </c>
      <c r="B919" s="17" t="s">
        <v>73622</v>
      </c>
      <c r="C919" s="17"/>
      <c r="D919" s="17"/>
      <c r="E919" s="17" t="s">
        <v>73623</v>
      </c>
      <c r="F919" s="21" t="s">
        <v>4171</v>
      </c>
      <c r="G919" s="17" t="s">
        <v>11</v>
      </c>
      <c r="H919" s="17" t="s">
        <v>76360</v>
      </c>
      <c r="I919" s="17" t="s">
        <v>73624</v>
      </c>
      <c r="J919" s="20">
        <v>8059347497983</v>
      </c>
      <c r="K919" s="17"/>
      <c r="L919" s="28">
        <v>69.95</v>
      </c>
      <c r="M919" s="28">
        <v>69.95</v>
      </c>
      <c r="N919" s="24">
        <v>45527</v>
      </c>
    </row>
    <row r="920" spans="1:14" s="45" customFormat="1" x14ac:dyDescent="0.25">
      <c r="A920" s="17" t="s">
        <v>73617</v>
      </c>
      <c r="B920" s="17" t="s">
        <v>73618</v>
      </c>
      <c r="C920" s="17"/>
      <c r="D920" s="17"/>
      <c r="E920" s="17" t="s">
        <v>73619</v>
      </c>
      <c r="F920" s="21" t="s">
        <v>4171</v>
      </c>
      <c r="G920" s="17" t="s">
        <v>11</v>
      </c>
      <c r="H920" s="17" t="s">
        <v>76360</v>
      </c>
      <c r="I920" s="17" t="s">
        <v>73620</v>
      </c>
      <c r="J920" s="20">
        <v>8059347495972</v>
      </c>
      <c r="K920" s="17"/>
      <c r="L920" s="28">
        <v>69.95</v>
      </c>
      <c r="M920" s="28">
        <v>69.95</v>
      </c>
      <c r="N920" s="24">
        <v>45527</v>
      </c>
    </row>
    <row r="921" spans="1:14" s="45" customFormat="1" x14ac:dyDescent="0.25">
      <c r="A921" s="17" t="s">
        <v>73613</v>
      </c>
      <c r="B921" s="17" t="s">
        <v>73614</v>
      </c>
      <c r="C921" s="17"/>
      <c r="D921" s="17"/>
      <c r="E921" s="17" t="s">
        <v>73615</v>
      </c>
      <c r="F921" s="21" t="s">
        <v>4171</v>
      </c>
      <c r="G921" s="17" t="s">
        <v>11</v>
      </c>
      <c r="H921" s="17" t="s">
        <v>76360</v>
      </c>
      <c r="I921" s="17" t="s">
        <v>73616</v>
      </c>
      <c r="J921" s="20">
        <v>8059347495941</v>
      </c>
      <c r="K921" s="17"/>
      <c r="L921" s="28">
        <v>89.95</v>
      </c>
      <c r="M921" s="28">
        <v>89.95</v>
      </c>
      <c r="N921" s="24">
        <v>45527</v>
      </c>
    </row>
    <row r="922" spans="1:14" x14ac:dyDescent="0.25">
      <c r="A922" s="17" t="s">
        <v>73609</v>
      </c>
      <c r="B922" s="17" t="s">
        <v>73610</v>
      </c>
      <c r="C922" s="17"/>
      <c r="D922" s="17"/>
      <c r="E922" s="17" t="s">
        <v>73611</v>
      </c>
      <c r="F922" s="21" t="s">
        <v>4171</v>
      </c>
      <c r="G922" s="17" t="s">
        <v>11</v>
      </c>
      <c r="H922" s="17" t="s">
        <v>76360</v>
      </c>
      <c r="I922" s="17" t="s">
        <v>73612</v>
      </c>
      <c r="J922" s="20">
        <v>8059347495903</v>
      </c>
      <c r="K922" s="17"/>
      <c r="L922" s="28">
        <v>64.95</v>
      </c>
      <c r="M922" s="28">
        <v>64.95</v>
      </c>
      <c r="N922" s="24">
        <v>45527</v>
      </c>
    </row>
    <row r="923" spans="1:14" x14ac:dyDescent="0.25">
      <c r="A923" s="17" t="s">
        <v>73605</v>
      </c>
      <c r="B923" s="17" t="s">
        <v>73606</v>
      </c>
      <c r="C923" s="17"/>
      <c r="D923" s="17"/>
      <c r="E923" s="17" t="s">
        <v>73607</v>
      </c>
      <c r="F923" s="21" t="s">
        <v>4171</v>
      </c>
      <c r="G923" s="17" t="s">
        <v>11</v>
      </c>
      <c r="H923" s="17" t="s">
        <v>76360</v>
      </c>
      <c r="I923" s="17" t="s">
        <v>73608</v>
      </c>
      <c r="J923" s="20">
        <v>8059347495835</v>
      </c>
      <c r="K923" s="17"/>
      <c r="L923" s="28">
        <v>129.94999999999999</v>
      </c>
      <c r="M923" s="28">
        <v>129.94999999999999</v>
      </c>
      <c r="N923" s="24">
        <v>45527</v>
      </c>
    </row>
    <row r="924" spans="1:14" x14ac:dyDescent="0.25">
      <c r="A924" s="17" t="s">
        <v>73601</v>
      </c>
      <c r="B924" s="17" t="s">
        <v>73602</v>
      </c>
      <c r="C924" s="17"/>
      <c r="D924" s="17"/>
      <c r="E924" s="17" t="s">
        <v>73603</v>
      </c>
      <c r="F924" s="21" t="s">
        <v>4171</v>
      </c>
      <c r="G924" s="17" t="s">
        <v>11</v>
      </c>
      <c r="H924" s="17" t="s">
        <v>76360</v>
      </c>
      <c r="I924" s="17" t="s">
        <v>73604</v>
      </c>
      <c r="J924" s="20">
        <v>8059347495767</v>
      </c>
      <c r="K924" s="17"/>
      <c r="L924" s="28">
        <v>149.94999999999999</v>
      </c>
      <c r="M924" s="28">
        <v>149.94999999999999</v>
      </c>
      <c r="N924" s="24">
        <v>45527</v>
      </c>
    </row>
    <row r="925" spans="1:14" x14ac:dyDescent="0.25">
      <c r="A925" s="17" t="s">
        <v>73597</v>
      </c>
      <c r="B925" s="17" t="s">
        <v>73598</v>
      </c>
      <c r="C925" s="17"/>
      <c r="D925" s="17"/>
      <c r="E925" s="17" t="s">
        <v>73599</v>
      </c>
      <c r="F925" s="21" t="s">
        <v>4171</v>
      </c>
      <c r="G925" s="17" t="s">
        <v>11</v>
      </c>
      <c r="H925" s="17" t="s">
        <v>76360</v>
      </c>
      <c r="I925" s="17" t="s">
        <v>73600</v>
      </c>
      <c r="J925" s="20">
        <v>8059347495712</v>
      </c>
      <c r="K925" s="17"/>
      <c r="L925" s="28">
        <v>129.94999999999999</v>
      </c>
      <c r="M925" s="28">
        <v>129.94999999999999</v>
      </c>
      <c r="N925" s="24">
        <v>45527</v>
      </c>
    </row>
    <row r="926" spans="1:14" x14ac:dyDescent="0.25">
      <c r="A926" s="17" t="s">
        <v>73593</v>
      </c>
      <c r="B926" s="17" t="s">
        <v>73594</v>
      </c>
      <c r="C926" s="17"/>
      <c r="D926" s="17"/>
      <c r="E926" s="17" t="s">
        <v>73595</v>
      </c>
      <c r="F926" s="21" t="s">
        <v>4171</v>
      </c>
      <c r="G926" s="17" t="s">
        <v>11</v>
      </c>
      <c r="H926" s="17" t="s">
        <v>76360</v>
      </c>
      <c r="I926" s="17" t="s">
        <v>73596</v>
      </c>
      <c r="J926" s="20">
        <v>8059347495699</v>
      </c>
      <c r="K926" s="17"/>
      <c r="L926" s="28">
        <v>129.94999999999999</v>
      </c>
      <c r="M926" s="28">
        <v>129.94999999999999</v>
      </c>
      <c r="N926" s="24">
        <v>45527</v>
      </c>
    </row>
    <row r="927" spans="1:14" x14ac:dyDescent="0.25">
      <c r="A927" s="17" t="s">
        <v>73589</v>
      </c>
      <c r="B927" s="17" t="s">
        <v>73590</v>
      </c>
      <c r="C927" s="17"/>
      <c r="D927" s="17"/>
      <c r="E927" s="17" t="s">
        <v>73591</v>
      </c>
      <c r="F927" s="21" t="s">
        <v>4171</v>
      </c>
      <c r="G927" s="17" t="s">
        <v>11</v>
      </c>
      <c r="H927" s="17" t="s">
        <v>76360</v>
      </c>
      <c r="I927" s="17" t="s">
        <v>73592</v>
      </c>
      <c r="J927" s="20">
        <v>8059347495675</v>
      </c>
      <c r="K927" s="17"/>
      <c r="L927" s="28">
        <v>129.94999999999999</v>
      </c>
      <c r="M927" s="28">
        <v>129.94999999999999</v>
      </c>
      <c r="N927" s="24">
        <v>45527</v>
      </c>
    </row>
    <row r="928" spans="1:14" x14ac:dyDescent="0.25">
      <c r="A928" s="17" t="s">
        <v>73585</v>
      </c>
      <c r="B928" s="17" t="s">
        <v>73586</v>
      </c>
      <c r="C928" s="17"/>
      <c r="D928" s="17"/>
      <c r="E928" s="17" t="s">
        <v>73587</v>
      </c>
      <c r="F928" s="21" t="s">
        <v>4171</v>
      </c>
      <c r="G928" s="17" t="s">
        <v>11</v>
      </c>
      <c r="H928" s="17" t="s">
        <v>76360</v>
      </c>
      <c r="I928" s="17" t="s">
        <v>73588</v>
      </c>
      <c r="J928" s="20">
        <v>8059347495668</v>
      </c>
      <c r="K928" s="17"/>
      <c r="L928" s="28">
        <v>129.94999999999999</v>
      </c>
      <c r="M928" s="28">
        <v>129.94999999999999</v>
      </c>
      <c r="N928" s="24">
        <v>45527</v>
      </c>
    </row>
    <row r="929" spans="1:14" x14ac:dyDescent="0.25">
      <c r="A929" s="17" t="s">
        <v>73581</v>
      </c>
      <c r="B929" s="17" t="s">
        <v>73582</v>
      </c>
      <c r="C929" s="17"/>
      <c r="D929" s="17"/>
      <c r="E929" s="17" t="s">
        <v>73583</v>
      </c>
      <c r="F929" s="21" t="s">
        <v>4171</v>
      </c>
      <c r="G929" s="17" t="s">
        <v>11</v>
      </c>
      <c r="H929" s="17" t="s">
        <v>76360</v>
      </c>
      <c r="I929" s="17" t="s">
        <v>73584</v>
      </c>
      <c r="J929" s="20">
        <v>8059347495606</v>
      </c>
      <c r="K929" s="17"/>
      <c r="L929" s="28">
        <v>109.95</v>
      </c>
      <c r="M929" s="28">
        <v>109.95</v>
      </c>
      <c r="N929" s="24">
        <v>45527</v>
      </c>
    </row>
    <row r="930" spans="1:14" x14ac:dyDescent="0.25">
      <c r="A930" s="43" t="s">
        <v>40057</v>
      </c>
      <c r="B930" s="42" t="s">
        <v>51943</v>
      </c>
      <c r="C930" s="42" t="s">
        <v>40058</v>
      </c>
      <c r="D930" s="43"/>
      <c r="E930" s="43" t="s">
        <v>62762</v>
      </c>
      <c r="F930" s="81" t="s">
        <v>16</v>
      </c>
      <c r="G930" s="32" t="s">
        <v>11</v>
      </c>
      <c r="H930" s="43" t="s">
        <v>12</v>
      </c>
      <c r="I930" s="48" t="s">
        <v>40059</v>
      </c>
      <c r="J930" s="42">
        <v>8059175382277</v>
      </c>
      <c r="K930" s="63"/>
      <c r="L930" s="47">
        <v>20.95</v>
      </c>
      <c r="M930" s="47">
        <v>20.95</v>
      </c>
      <c r="N930" s="63">
        <v>44249</v>
      </c>
    </row>
    <row r="931" spans="1:14" x14ac:dyDescent="0.25">
      <c r="A931" s="43" t="s">
        <v>40054</v>
      </c>
      <c r="B931" s="42" t="s">
        <v>51797</v>
      </c>
      <c r="C931" s="42" t="s">
        <v>40055</v>
      </c>
      <c r="D931" s="43"/>
      <c r="E931" s="43" t="s">
        <v>62761</v>
      </c>
      <c r="F931" s="81" t="s">
        <v>16</v>
      </c>
      <c r="G931" s="32" t="s">
        <v>11</v>
      </c>
      <c r="H931" s="43" t="s">
        <v>12</v>
      </c>
      <c r="I931" s="48" t="s">
        <v>40056</v>
      </c>
      <c r="J931" s="42">
        <v>8059175362293</v>
      </c>
      <c r="K931" s="63"/>
      <c r="L931" s="54">
        <v>20.95</v>
      </c>
      <c r="M931" s="54">
        <v>20.95</v>
      </c>
      <c r="N931" s="63">
        <v>44249</v>
      </c>
    </row>
    <row r="932" spans="1:14" x14ac:dyDescent="0.25">
      <c r="A932" s="43" t="s">
        <v>40051</v>
      </c>
      <c r="B932" s="42" t="s">
        <v>51796</v>
      </c>
      <c r="C932" s="42" t="s">
        <v>40052</v>
      </c>
      <c r="D932" s="43"/>
      <c r="E932" s="43" t="s">
        <v>62760</v>
      </c>
      <c r="F932" s="81" t="s">
        <v>16</v>
      </c>
      <c r="G932" s="32" t="s">
        <v>11</v>
      </c>
      <c r="H932" s="43" t="s">
        <v>12</v>
      </c>
      <c r="I932" s="48" t="s">
        <v>40053</v>
      </c>
      <c r="J932" s="42">
        <v>8059175362255</v>
      </c>
      <c r="K932" s="63"/>
      <c r="L932" s="47">
        <v>20.95</v>
      </c>
      <c r="M932" s="47">
        <v>20.95</v>
      </c>
      <c r="N932" s="63">
        <v>44249</v>
      </c>
    </row>
    <row r="933" spans="1:14" x14ac:dyDescent="0.25">
      <c r="A933" s="32" t="s">
        <v>34553</v>
      </c>
      <c r="B933" s="42" t="s">
        <v>50938</v>
      </c>
      <c r="C933" s="42"/>
      <c r="D933" s="42"/>
      <c r="E933" s="43" t="s">
        <v>62759</v>
      </c>
      <c r="F933" s="44" t="s">
        <v>56</v>
      </c>
      <c r="G933" s="44" t="s">
        <v>11</v>
      </c>
      <c r="H933" s="44" t="s">
        <v>12</v>
      </c>
      <c r="I933" s="42" t="s">
        <v>18537</v>
      </c>
      <c r="J933" s="42">
        <v>8059175074059</v>
      </c>
      <c r="L933" s="47">
        <v>20.95</v>
      </c>
      <c r="M933" s="47">
        <v>20.95</v>
      </c>
      <c r="N933" s="45">
        <v>43706</v>
      </c>
    </row>
    <row r="934" spans="1:14" x14ac:dyDescent="0.25">
      <c r="A934" s="32" t="s">
        <v>34552</v>
      </c>
      <c r="B934" s="42" t="s">
        <v>63225</v>
      </c>
      <c r="C934" s="42"/>
      <c r="D934" s="42"/>
      <c r="E934" s="43" t="s">
        <v>107</v>
      </c>
      <c r="F934" s="44" t="s">
        <v>56</v>
      </c>
      <c r="G934" s="44" t="s">
        <v>11</v>
      </c>
      <c r="H934" s="44" t="s">
        <v>12</v>
      </c>
      <c r="I934" s="42" t="s">
        <v>108</v>
      </c>
      <c r="J934" s="42">
        <v>8033637210759</v>
      </c>
      <c r="L934" s="47">
        <v>20.95</v>
      </c>
      <c r="M934" s="47">
        <v>20.95</v>
      </c>
      <c r="N934" s="45">
        <v>43339</v>
      </c>
    </row>
    <row r="935" spans="1:14" x14ac:dyDescent="0.25">
      <c r="A935" s="32" t="s">
        <v>34551</v>
      </c>
      <c r="B935" s="42" t="s">
        <v>50937</v>
      </c>
      <c r="C935" s="42"/>
      <c r="D935" s="42"/>
      <c r="E935" s="43" t="s">
        <v>62758</v>
      </c>
      <c r="F935" s="44" t="s">
        <v>56</v>
      </c>
      <c r="G935" s="44" t="s">
        <v>11</v>
      </c>
      <c r="H935" s="44" t="s">
        <v>12</v>
      </c>
      <c r="I935" s="42" t="s">
        <v>18536</v>
      </c>
      <c r="J935" s="42">
        <v>8059175074035</v>
      </c>
      <c r="L935" s="47">
        <v>20.95</v>
      </c>
      <c r="M935" s="47">
        <v>20.95</v>
      </c>
      <c r="N935" s="45">
        <v>43706</v>
      </c>
    </row>
    <row r="936" spans="1:14" x14ac:dyDescent="0.25">
      <c r="A936" s="32" t="s">
        <v>34550</v>
      </c>
      <c r="B936" s="42" t="s">
        <v>63224</v>
      </c>
      <c r="C936" s="42"/>
      <c r="D936" s="42"/>
      <c r="E936" s="43" t="s">
        <v>3170</v>
      </c>
      <c r="F936" s="44" t="s">
        <v>56</v>
      </c>
      <c r="G936" s="44" t="s">
        <v>11</v>
      </c>
      <c r="H936" s="44" t="s">
        <v>12</v>
      </c>
      <c r="I936" s="42" t="s">
        <v>3171</v>
      </c>
      <c r="J936" s="42">
        <v>8033637210742</v>
      </c>
      <c r="L936" s="46">
        <v>24.95</v>
      </c>
      <c r="M936" s="54">
        <v>24.95</v>
      </c>
      <c r="N936" s="45">
        <v>43339</v>
      </c>
    </row>
    <row r="937" spans="1:14" x14ac:dyDescent="0.25">
      <c r="A937" s="32" t="s">
        <v>34549</v>
      </c>
      <c r="B937" s="42" t="s">
        <v>63223</v>
      </c>
      <c r="C937" s="42"/>
      <c r="D937" s="42"/>
      <c r="E937" s="43" t="s">
        <v>283</v>
      </c>
      <c r="F937" s="44" t="s">
        <v>56</v>
      </c>
      <c r="G937" s="44" t="s">
        <v>11</v>
      </c>
      <c r="H937" s="44" t="s">
        <v>12</v>
      </c>
      <c r="I937" s="42" t="s">
        <v>284</v>
      </c>
      <c r="J937" s="42">
        <v>8033637210704</v>
      </c>
      <c r="L937" s="47">
        <v>20.95</v>
      </c>
      <c r="M937" s="47">
        <v>20.95</v>
      </c>
      <c r="N937" s="45">
        <v>43339</v>
      </c>
    </row>
    <row r="938" spans="1:14" x14ac:dyDescent="0.25">
      <c r="A938" s="32" t="s">
        <v>34547</v>
      </c>
      <c r="B938" s="42" t="s">
        <v>50936</v>
      </c>
      <c r="C938" s="42"/>
      <c r="D938" s="42"/>
      <c r="E938" s="43" t="s">
        <v>62756</v>
      </c>
      <c r="F938" s="44" t="s">
        <v>56</v>
      </c>
      <c r="G938" s="44" t="s">
        <v>11</v>
      </c>
      <c r="H938" s="44" t="s">
        <v>12</v>
      </c>
      <c r="I938" s="42" t="s">
        <v>18538</v>
      </c>
      <c r="J938" s="42">
        <v>8059175074028</v>
      </c>
      <c r="L938" s="47">
        <v>20.95</v>
      </c>
      <c r="M938" s="47">
        <v>20.95</v>
      </c>
      <c r="N938" s="45">
        <v>43706</v>
      </c>
    </row>
    <row r="939" spans="1:14" x14ac:dyDescent="0.25">
      <c r="B939" s="76" t="s">
        <v>69972</v>
      </c>
      <c r="C939" s="42"/>
      <c r="D939" s="17"/>
      <c r="E939" s="17" t="s">
        <v>69973</v>
      </c>
      <c r="F939" s="21"/>
      <c r="G939" s="32" t="s">
        <v>11</v>
      </c>
      <c r="H939" s="43" t="s">
        <v>12</v>
      </c>
      <c r="I939" s="76" t="s">
        <v>69974</v>
      </c>
      <c r="J939" s="20" t="str">
        <f>"8033637080680"</f>
        <v>8033637080680</v>
      </c>
      <c r="K939" s="17"/>
      <c r="L939" s="28">
        <v>46.95</v>
      </c>
      <c r="M939" s="28">
        <v>46.95</v>
      </c>
      <c r="N939" s="17"/>
    </row>
    <row r="940" spans="1:14" x14ac:dyDescent="0.25">
      <c r="B940" s="42" t="s">
        <v>46648</v>
      </c>
      <c r="C940" s="42"/>
      <c r="D940" s="42"/>
      <c r="E940" s="43" t="s">
        <v>46656</v>
      </c>
      <c r="F940" s="44" t="s">
        <v>41</v>
      </c>
      <c r="G940" s="32" t="s">
        <v>11</v>
      </c>
      <c r="H940" s="43" t="s">
        <v>12</v>
      </c>
      <c r="I940" s="42" t="s">
        <v>46655</v>
      </c>
      <c r="J940" s="59">
        <v>8059175924958</v>
      </c>
      <c r="L940" s="47">
        <v>429.95</v>
      </c>
      <c r="M940" s="47">
        <v>429.95</v>
      </c>
      <c r="N940" s="45">
        <v>44438</v>
      </c>
    </row>
    <row r="941" spans="1:14" x14ac:dyDescent="0.25">
      <c r="B941" s="42" t="s">
        <v>46643</v>
      </c>
      <c r="C941" s="42"/>
      <c r="D941" s="42"/>
      <c r="E941" s="43" t="s">
        <v>46646</v>
      </c>
      <c r="F941" s="44" t="s">
        <v>41</v>
      </c>
      <c r="G941" s="32" t="s">
        <v>11</v>
      </c>
      <c r="H941" s="43" t="s">
        <v>12</v>
      </c>
      <c r="I941" s="42" t="s">
        <v>46647</v>
      </c>
      <c r="J941" s="59">
        <v>8059175924941</v>
      </c>
      <c r="L941" s="47">
        <v>429.95</v>
      </c>
      <c r="M941" s="47">
        <v>429.95</v>
      </c>
      <c r="N941" s="45">
        <v>44438</v>
      </c>
    </row>
    <row r="942" spans="1:14" x14ac:dyDescent="0.25">
      <c r="B942" s="42" t="s">
        <v>46657</v>
      </c>
      <c r="C942" s="42"/>
      <c r="E942" s="43" t="s">
        <v>46658</v>
      </c>
      <c r="F942" s="44" t="s">
        <v>41</v>
      </c>
      <c r="G942" s="32" t="s">
        <v>11</v>
      </c>
      <c r="H942" s="43" t="s">
        <v>12</v>
      </c>
      <c r="I942" s="42" t="s">
        <v>46659</v>
      </c>
      <c r="J942" s="59">
        <v>8059175924934</v>
      </c>
      <c r="L942" s="47">
        <v>429.95</v>
      </c>
      <c r="M942" s="47">
        <v>429.95</v>
      </c>
      <c r="N942" s="45">
        <v>44438</v>
      </c>
    </row>
    <row r="943" spans="1:14" x14ac:dyDescent="0.25">
      <c r="A943" s="45" t="s">
        <v>45095</v>
      </c>
      <c r="B943" s="42" t="s">
        <v>45096</v>
      </c>
      <c r="C943" s="42"/>
      <c r="D943" s="42"/>
      <c r="E943" s="43" t="s">
        <v>46645</v>
      </c>
      <c r="F943" s="44" t="s">
        <v>41</v>
      </c>
      <c r="G943" s="32" t="s">
        <v>11</v>
      </c>
      <c r="H943" s="43" t="s">
        <v>12</v>
      </c>
      <c r="I943" s="42" t="s">
        <v>45097</v>
      </c>
      <c r="J943" s="65">
        <v>8059175955266</v>
      </c>
      <c r="L943" s="47">
        <v>429.95</v>
      </c>
      <c r="M943" s="47">
        <v>429.95</v>
      </c>
      <c r="N943" s="45">
        <v>44438</v>
      </c>
    </row>
    <row r="944" spans="1:14" x14ac:dyDescent="0.25">
      <c r="A944" s="45" t="s">
        <v>45092</v>
      </c>
      <c r="B944" s="42" t="s">
        <v>45093</v>
      </c>
      <c r="C944" s="42"/>
      <c r="D944" s="42"/>
      <c r="E944" s="43" t="s">
        <v>46644</v>
      </c>
      <c r="F944" s="44" t="s">
        <v>41</v>
      </c>
      <c r="G944" s="32" t="s">
        <v>11</v>
      </c>
      <c r="H944" s="43" t="s">
        <v>12</v>
      </c>
      <c r="I944" s="42" t="s">
        <v>45094</v>
      </c>
      <c r="J944" s="65">
        <v>8059175955273</v>
      </c>
      <c r="L944" s="47">
        <v>429.95</v>
      </c>
      <c r="M944" s="47">
        <v>429.95</v>
      </c>
      <c r="N944" s="45">
        <v>44438</v>
      </c>
    </row>
    <row r="945" spans="1:14" x14ac:dyDescent="0.25">
      <c r="B945" s="42" t="s">
        <v>46650</v>
      </c>
      <c r="C945" s="42"/>
      <c r="D945" s="42"/>
      <c r="E945" s="43" t="s">
        <v>46654</v>
      </c>
      <c r="F945" s="44" t="s">
        <v>41</v>
      </c>
      <c r="G945" s="32" t="s">
        <v>11</v>
      </c>
      <c r="H945" s="43" t="s">
        <v>12</v>
      </c>
      <c r="I945" s="42" t="s">
        <v>46653</v>
      </c>
      <c r="J945" s="59">
        <v>8059175924972</v>
      </c>
      <c r="L945" s="47">
        <v>429.95</v>
      </c>
      <c r="M945" s="47">
        <v>429.95</v>
      </c>
      <c r="N945" s="45">
        <v>44438</v>
      </c>
    </row>
    <row r="946" spans="1:14" x14ac:dyDescent="0.25">
      <c r="B946" s="42" t="s">
        <v>46649</v>
      </c>
      <c r="C946" s="42"/>
      <c r="D946" s="42"/>
      <c r="E946" s="43" t="s">
        <v>46651</v>
      </c>
      <c r="F946" s="44" t="s">
        <v>41</v>
      </c>
      <c r="G946" s="32" t="s">
        <v>11</v>
      </c>
      <c r="H946" s="43" t="s">
        <v>12</v>
      </c>
      <c r="I946" s="42" t="s">
        <v>46652</v>
      </c>
      <c r="J946" s="59">
        <v>8059175924965</v>
      </c>
      <c r="L946" s="47">
        <v>429.95</v>
      </c>
      <c r="M946" s="47">
        <v>429.95</v>
      </c>
      <c r="N946" s="45">
        <v>44438</v>
      </c>
    </row>
    <row r="947" spans="1:14" x14ac:dyDescent="0.25">
      <c r="A947" s="32" t="s">
        <v>34271</v>
      </c>
      <c r="B947" s="42" t="s">
        <v>65164</v>
      </c>
      <c r="C947" s="42"/>
      <c r="D947" s="42"/>
      <c r="E947" s="43" t="s">
        <v>16307</v>
      </c>
      <c r="F947" s="44" t="s">
        <v>16</v>
      </c>
      <c r="G947" s="44" t="s">
        <v>11</v>
      </c>
      <c r="H947" s="44" t="s">
        <v>12</v>
      </c>
      <c r="I947" s="42" t="s">
        <v>52524</v>
      </c>
      <c r="J947" s="42">
        <v>8051194808882</v>
      </c>
      <c r="L947" s="46">
        <v>179.95</v>
      </c>
      <c r="M947" s="46">
        <v>179.95</v>
      </c>
    </row>
    <row r="948" spans="1:14" x14ac:dyDescent="0.25">
      <c r="A948" s="32" t="s">
        <v>34270</v>
      </c>
      <c r="B948" s="42" t="s">
        <v>65161</v>
      </c>
      <c r="C948" s="42"/>
      <c r="D948" s="42"/>
      <c r="E948" s="43" t="s">
        <v>16305</v>
      </c>
      <c r="F948" s="44" t="s">
        <v>16</v>
      </c>
      <c r="G948" s="44" t="s">
        <v>11</v>
      </c>
      <c r="H948" s="44" t="s">
        <v>12</v>
      </c>
      <c r="I948" s="42" t="s">
        <v>16306</v>
      </c>
      <c r="J948" s="42">
        <v>8051194808851</v>
      </c>
      <c r="L948" s="46">
        <v>179.95</v>
      </c>
      <c r="M948" s="46">
        <v>179.95</v>
      </c>
    </row>
    <row r="949" spans="1:14" x14ac:dyDescent="0.25">
      <c r="A949" s="32" t="s">
        <v>34269</v>
      </c>
      <c r="B949" s="42" t="s">
        <v>65162</v>
      </c>
      <c r="C949" s="42"/>
      <c r="D949" s="42"/>
      <c r="E949" s="43" t="s">
        <v>16303</v>
      </c>
      <c r="F949" s="44" t="s">
        <v>16</v>
      </c>
      <c r="G949" s="44" t="s">
        <v>11</v>
      </c>
      <c r="H949" s="44" t="s">
        <v>12</v>
      </c>
      <c r="I949" s="42" t="s">
        <v>16304</v>
      </c>
      <c r="J949" s="42">
        <v>8051194808868</v>
      </c>
      <c r="L949" s="46">
        <v>179.95</v>
      </c>
      <c r="M949" s="46">
        <v>179.95</v>
      </c>
    </row>
    <row r="950" spans="1:14" x14ac:dyDescent="0.25">
      <c r="A950" s="32" t="s">
        <v>34268</v>
      </c>
      <c r="B950" s="42" t="s">
        <v>65163</v>
      </c>
      <c r="C950" s="42"/>
      <c r="D950" s="42"/>
      <c r="E950" s="43" t="s">
        <v>16301</v>
      </c>
      <c r="F950" s="44" t="s">
        <v>16</v>
      </c>
      <c r="G950" s="44" t="s">
        <v>11</v>
      </c>
      <c r="H950" s="44" t="s">
        <v>12</v>
      </c>
      <c r="I950" s="42" t="s">
        <v>16302</v>
      </c>
      <c r="J950" s="42">
        <v>8051194808875</v>
      </c>
      <c r="L950" s="46">
        <v>179.95</v>
      </c>
      <c r="M950" s="46">
        <v>179.95</v>
      </c>
    </row>
    <row r="951" spans="1:14" x14ac:dyDescent="0.25">
      <c r="A951" s="32" t="s">
        <v>34267</v>
      </c>
      <c r="B951" s="42" t="s">
        <v>65166</v>
      </c>
      <c r="C951" s="42"/>
      <c r="D951" s="42"/>
      <c r="E951" s="43" t="s">
        <v>16299</v>
      </c>
      <c r="F951" s="44" t="s">
        <v>16</v>
      </c>
      <c r="G951" s="44" t="s">
        <v>11</v>
      </c>
      <c r="H951" s="44" t="s">
        <v>12</v>
      </c>
      <c r="I951" s="42" t="s">
        <v>16300</v>
      </c>
      <c r="J951" s="42">
        <v>8051194808905</v>
      </c>
      <c r="L951" s="46">
        <v>179.95</v>
      </c>
      <c r="M951" s="46">
        <v>179.95</v>
      </c>
    </row>
    <row r="952" spans="1:14" x14ac:dyDescent="0.25">
      <c r="A952" s="32" t="s">
        <v>34266</v>
      </c>
      <c r="B952" s="42" t="s">
        <v>65165</v>
      </c>
      <c r="C952" s="42"/>
      <c r="D952" s="42"/>
      <c r="E952" s="43" t="s">
        <v>16297</v>
      </c>
      <c r="F952" s="44" t="s">
        <v>16</v>
      </c>
      <c r="G952" s="44" t="s">
        <v>11</v>
      </c>
      <c r="H952" s="44" t="s">
        <v>12</v>
      </c>
      <c r="I952" s="42" t="s">
        <v>16298</v>
      </c>
      <c r="J952" s="42">
        <v>8051194808899</v>
      </c>
      <c r="L952" s="46">
        <v>179.95</v>
      </c>
      <c r="M952" s="46">
        <v>179.95</v>
      </c>
    </row>
    <row r="953" spans="1:14" x14ac:dyDescent="0.25">
      <c r="A953" s="32" t="s">
        <v>31910</v>
      </c>
      <c r="B953" s="42" t="s">
        <v>65129</v>
      </c>
      <c r="C953" s="42"/>
      <c r="D953" s="42"/>
      <c r="E953" s="43" t="s">
        <v>12651</v>
      </c>
      <c r="F953" s="44" t="s">
        <v>82</v>
      </c>
      <c r="G953" s="44" t="s">
        <v>17</v>
      </c>
      <c r="H953" s="44" t="s">
        <v>18</v>
      </c>
      <c r="I953" s="42" t="s">
        <v>21459</v>
      </c>
      <c r="J953" s="42">
        <v>8033637210674</v>
      </c>
      <c r="K953" s="45">
        <v>45527</v>
      </c>
      <c r="L953" s="47">
        <v>0</v>
      </c>
      <c r="M953" s="47">
        <v>109.95</v>
      </c>
      <c r="N953" s="45">
        <v>43339</v>
      </c>
    </row>
    <row r="954" spans="1:14" x14ac:dyDescent="0.25">
      <c r="A954" s="32" t="s">
        <v>31909</v>
      </c>
      <c r="B954" s="42" t="s">
        <v>65126</v>
      </c>
      <c r="C954" s="42"/>
      <c r="D954" s="42"/>
      <c r="E954" s="43" t="s">
        <v>62755</v>
      </c>
      <c r="F954" s="44" t="s">
        <v>82</v>
      </c>
      <c r="G954" s="44" t="s">
        <v>17</v>
      </c>
      <c r="H954" s="44" t="s">
        <v>18</v>
      </c>
      <c r="I954" s="42" t="s">
        <v>12650</v>
      </c>
      <c r="J954" s="42">
        <v>8033637210643</v>
      </c>
      <c r="K954" s="45">
        <v>45527</v>
      </c>
      <c r="L954" s="47">
        <v>0</v>
      </c>
      <c r="M954" s="47">
        <v>109.95</v>
      </c>
      <c r="N954" s="45">
        <v>43339</v>
      </c>
    </row>
    <row r="955" spans="1:14" x14ac:dyDescent="0.25">
      <c r="A955" s="32" t="s">
        <v>31908</v>
      </c>
      <c r="B955" s="42" t="s">
        <v>65127</v>
      </c>
      <c r="C955" s="42"/>
      <c r="D955" s="42"/>
      <c r="E955" s="43" t="s">
        <v>12648</v>
      </c>
      <c r="F955" s="44" t="s">
        <v>82</v>
      </c>
      <c r="G955" s="44" t="s">
        <v>17</v>
      </c>
      <c r="H955" s="44" t="s">
        <v>18</v>
      </c>
      <c r="I955" s="42" t="s">
        <v>12649</v>
      </c>
      <c r="J955" s="42">
        <v>8033637210650</v>
      </c>
      <c r="K955" s="45">
        <v>45527</v>
      </c>
      <c r="L955" s="47">
        <v>0</v>
      </c>
      <c r="M955" s="47">
        <v>109.95</v>
      </c>
      <c r="N955" s="45">
        <v>43339</v>
      </c>
    </row>
    <row r="956" spans="1:14" x14ac:dyDescent="0.25">
      <c r="A956" s="32" t="s">
        <v>31907</v>
      </c>
      <c r="B956" s="42" t="s">
        <v>65128</v>
      </c>
      <c r="C956" s="42"/>
      <c r="D956" s="42"/>
      <c r="E956" s="43" t="s">
        <v>12646</v>
      </c>
      <c r="F956" s="44" t="s">
        <v>82</v>
      </c>
      <c r="G956" s="44" t="s">
        <v>17</v>
      </c>
      <c r="H956" s="44" t="s">
        <v>18</v>
      </c>
      <c r="I956" s="42" t="s">
        <v>12647</v>
      </c>
      <c r="J956" s="42">
        <v>8033637210667</v>
      </c>
      <c r="K956" s="45">
        <v>45527</v>
      </c>
      <c r="L956" s="47">
        <v>0</v>
      </c>
      <c r="M956" s="47">
        <v>109.95</v>
      </c>
      <c r="N956" s="45">
        <v>43339</v>
      </c>
    </row>
    <row r="957" spans="1:14" x14ac:dyDescent="0.25">
      <c r="A957" s="32" t="s">
        <v>31906</v>
      </c>
      <c r="B957" s="42" t="s">
        <v>65131</v>
      </c>
      <c r="C957" s="42"/>
      <c r="D957" s="42"/>
      <c r="E957" s="43" t="s">
        <v>62754</v>
      </c>
      <c r="F957" s="44" t="s">
        <v>82</v>
      </c>
      <c r="G957" s="44" t="s">
        <v>17</v>
      </c>
      <c r="H957" s="44" t="s">
        <v>18</v>
      </c>
      <c r="I957" s="42" t="s">
        <v>21458</v>
      </c>
      <c r="J957" s="42">
        <v>8033637210698</v>
      </c>
      <c r="K957" s="45">
        <v>45527</v>
      </c>
      <c r="L957" s="47">
        <v>0</v>
      </c>
      <c r="M957" s="47">
        <v>109.95</v>
      </c>
      <c r="N957" s="45">
        <v>43339</v>
      </c>
    </row>
    <row r="958" spans="1:14" x14ac:dyDescent="0.25">
      <c r="A958" s="32" t="s">
        <v>31905</v>
      </c>
      <c r="B958" s="42" t="s">
        <v>65130</v>
      </c>
      <c r="C958" s="42"/>
      <c r="D958" s="42"/>
      <c r="E958" s="43" t="s">
        <v>12645</v>
      </c>
      <c r="F958" s="44" t="s">
        <v>82</v>
      </c>
      <c r="G958" s="44" t="s">
        <v>17</v>
      </c>
      <c r="H958" s="44" t="s">
        <v>18</v>
      </c>
      <c r="I958" s="42" t="s">
        <v>21457</v>
      </c>
      <c r="J958" s="42">
        <v>8033637210681</v>
      </c>
      <c r="K958" s="45">
        <v>45527</v>
      </c>
      <c r="L958" s="47">
        <v>0</v>
      </c>
      <c r="M958" s="47">
        <v>109.95</v>
      </c>
      <c r="N958" s="45">
        <v>43339</v>
      </c>
    </row>
    <row r="959" spans="1:14" x14ac:dyDescent="0.25">
      <c r="A959" s="32" t="s">
        <v>34237</v>
      </c>
      <c r="B959" s="42" t="s">
        <v>65184</v>
      </c>
      <c r="C959" s="42"/>
      <c r="D959" s="42"/>
      <c r="E959" s="43" t="s">
        <v>16247</v>
      </c>
      <c r="F959" s="44" t="s">
        <v>16</v>
      </c>
      <c r="G959" s="44" t="s">
        <v>11</v>
      </c>
      <c r="H959" s="44" t="s">
        <v>12</v>
      </c>
      <c r="I959" s="42" t="s">
        <v>16248</v>
      </c>
      <c r="J959" s="42">
        <v>8051194990198</v>
      </c>
      <c r="L959" s="46">
        <v>169.95</v>
      </c>
      <c r="M959" s="54">
        <v>169.95</v>
      </c>
      <c r="N959" s="45">
        <v>42786</v>
      </c>
    </row>
    <row r="960" spans="1:14" x14ac:dyDescent="0.25">
      <c r="A960" s="32" t="s">
        <v>34236</v>
      </c>
      <c r="B960" s="42" t="s">
        <v>65182</v>
      </c>
      <c r="C960" s="42"/>
      <c r="D960" s="42"/>
      <c r="E960" s="43" t="s">
        <v>62750</v>
      </c>
      <c r="F960" s="44" t="s">
        <v>16</v>
      </c>
      <c r="G960" s="44" t="s">
        <v>11</v>
      </c>
      <c r="H960" s="44" t="s">
        <v>12</v>
      </c>
      <c r="I960" s="42" t="s">
        <v>16249</v>
      </c>
      <c r="J960" s="42">
        <v>8051194990174</v>
      </c>
      <c r="L960" s="46">
        <v>169.95</v>
      </c>
      <c r="M960" s="54">
        <v>169.95</v>
      </c>
      <c r="N960" s="45">
        <v>42786</v>
      </c>
    </row>
    <row r="961" spans="1:14" x14ac:dyDescent="0.25">
      <c r="A961" s="32" t="s">
        <v>34235</v>
      </c>
      <c r="B961" s="42" t="s">
        <v>65183</v>
      </c>
      <c r="C961" s="42"/>
      <c r="D961" s="42"/>
      <c r="E961" s="43" t="s">
        <v>62749</v>
      </c>
      <c r="F961" s="44" t="s">
        <v>16</v>
      </c>
      <c r="G961" s="44" t="s">
        <v>11</v>
      </c>
      <c r="H961" s="44" t="s">
        <v>12</v>
      </c>
      <c r="I961" s="42" t="s">
        <v>16246</v>
      </c>
      <c r="J961" s="42">
        <v>8051194990181</v>
      </c>
      <c r="L961" s="46">
        <v>169.95</v>
      </c>
      <c r="M961" s="54">
        <v>169.95</v>
      </c>
      <c r="N961" s="45">
        <v>42786</v>
      </c>
    </row>
    <row r="962" spans="1:14" x14ac:dyDescent="0.25">
      <c r="A962" s="43" t="s">
        <v>40048</v>
      </c>
      <c r="B962" s="42" t="s">
        <v>51442</v>
      </c>
      <c r="C962" s="42" t="s">
        <v>46564</v>
      </c>
      <c r="D962" s="43"/>
      <c r="E962" s="43" t="s">
        <v>40049</v>
      </c>
      <c r="F962" s="81" t="s">
        <v>16</v>
      </c>
      <c r="G962" s="32" t="s">
        <v>11</v>
      </c>
      <c r="H962" s="43" t="s">
        <v>12</v>
      </c>
      <c r="I962" s="48" t="s">
        <v>40050</v>
      </c>
      <c r="J962" s="42">
        <v>8059175286742</v>
      </c>
      <c r="K962" s="63"/>
      <c r="L962" s="47">
        <v>77.95</v>
      </c>
      <c r="M962" s="47">
        <v>77.95</v>
      </c>
      <c r="N962" s="63">
        <v>44249</v>
      </c>
    </row>
    <row r="963" spans="1:14" x14ac:dyDescent="0.25">
      <c r="A963" s="43" t="s">
        <v>40045</v>
      </c>
      <c r="B963" s="42" t="s">
        <v>51440</v>
      </c>
      <c r="C963" s="42" t="s">
        <v>46563</v>
      </c>
      <c r="D963" s="43"/>
      <c r="E963" s="43" t="s">
        <v>40046</v>
      </c>
      <c r="F963" s="81" t="s">
        <v>16</v>
      </c>
      <c r="G963" s="32" t="s">
        <v>11</v>
      </c>
      <c r="H963" s="43" t="s">
        <v>12</v>
      </c>
      <c r="I963" s="48" t="s">
        <v>40047</v>
      </c>
      <c r="J963" s="42">
        <v>8059175286728</v>
      </c>
      <c r="K963" s="63"/>
      <c r="L963" s="47">
        <v>77.95</v>
      </c>
      <c r="M963" s="47">
        <v>77.95</v>
      </c>
      <c r="N963" s="63">
        <v>44249</v>
      </c>
    </row>
    <row r="964" spans="1:14" x14ac:dyDescent="0.25">
      <c r="A964" s="43" t="s">
        <v>40042</v>
      </c>
      <c r="B964" s="42" t="s">
        <v>51441</v>
      </c>
      <c r="C964" s="42" t="s">
        <v>46562</v>
      </c>
      <c r="D964" s="43"/>
      <c r="E964" s="43" t="s">
        <v>40043</v>
      </c>
      <c r="F964" s="81" t="s">
        <v>16</v>
      </c>
      <c r="G964" s="32" t="s">
        <v>11</v>
      </c>
      <c r="H964" s="43" t="s">
        <v>12</v>
      </c>
      <c r="I964" s="48" t="s">
        <v>40044</v>
      </c>
      <c r="J964" s="42">
        <v>8059175286735</v>
      </c>
      <c r="K964" s="63"/>
      <c r="L964" s="47">
        <v>77.95</v>
      </c>
      <c r="M964" s="47">
        <v>77.95</v>
      </c>
      <c r="N964" s="63">
        <v>44249</v>
      </c>
    </row>
    <row r="965" spans="1:14" x14ac:dyDescent="0.25">
      <c r="A965" s="43" t="s">
        <v>40039</v>
      </c>
      <c r="B965" s="42" t="s">
        <v>51439</v>
      </c>
      <c r="C965" s="42" t="s">
        <v>46561</v>
      </c>
      <c r="D965" s="43"/>
      <c r="E965" s="43" t="s">
        <v>40040</v>
      </c>
      <c r="F965" s="81" t="s">
        <v>16</v>
      </c>
      <c r="G965" s="32" t="s">
        <v>11</v>
      </c>
      <c r="H965" s="43" t="s">
        <v>12</v>
      </c>
      <c r="I965" s="48" t="s">
        <v>40041</v>
      </c>
      <c r="J965" s="42">
        <v>8059175286711</v>
      </c>
      <c r="K965" s="63"/>
      <c r="L965" s="47">
        <v>77.95</v>
      </c>
      <c r="M965" s="47">
        <v>77.95</v>
      </c>
      <c r="N965" s="63">
        <v>44249</v>
      </c>
    </row>
    <row r="966" spans="1:14" x14ac:dyDescent="0.25">
      <c r="A966" s="43" t="s">
        <v>40036</v>
      </c>
      <c r="B966" s="42" t="s">
        <v>51437</v>
      </c>
      <c r="C966" s="42" t="s">
        <v>46560</v>
      </c>
      <c r="D966" s="43"/>
      <c r="E966" s="43" t="s">
        <v>40037</v>
      </c>
      <c r="F966" s="81" t="s">
        <v>16</v>
      </c>
      <c r="G966" s="32" t="s">
        <v>11</v>
      </c>
      <c r="H966" s="43" t="s">
        <v>12</v>
      </c>
      <c r="I966" s="48" t="s">
        <v>40038</v>
      </c>
      <c r="J966" s="42">
        <v>8059175286698</v>
      </c>
      <c r="K966" s="63"/>
      <c r="L966" s="47">
        <v>77.95</v>
      </c>
      <c r="M966" s="47">
        <v>77.95</v>
      </c>
      <c r="N966" s="63">
        <v>44249</v>
      </c>
    </row>
    <row r="967" spans="1:14" x14ac:dyDescent="0.25">
      <c r="A967" s="43" t="s">
        <v>40033</v>
      </c>
      <c r="B967" s="42" t="s">
        <v>51438</v>
      </c>
      <c r="C967" s="42" t="s">
        <v>46559</v>
      </c>
      <c r="D967" s="43"/>
      <c r="E967" s="43" t="s">
        <v>40034</v>
      </c>
      <c r="F967" s="81" t="s">
        <v>16</v>
      </c>
      <c r="G967" s="32" t="s">
        <v>11</v>
      </c>
      <c r="H967" s="43" t="s">
        <v>12</v>
      </c>
      <c r="I967" s="48" t="s">
        <v>40035</v>
      </c>
      <c r="J967" s="42">
        <v>8059175286704</v>
      </c>
      <c r="K967" s="63"/>
      <c r="L967" s="47">
        <v>77.95</v>
      </c>
      <c r="M967" s="47">
        <v>77.95</v>
      </c>
      <c r="N967" s="63">
        <v>44249</v>
      </c>
    </row>
    <row r="968" spans="1:14" x14ac:dyDescent="0.25">
      <c r="A968" s="32" t="s">
        <v>34225</v>
      </c>
      <c r="B968" s="42" t="s">
        <v>65150</v>
      </c>
      <c r="C968" s="42"/>
      <c r="D968" s="42"/>
      <c r="E968" s="43" t="s">
        <v>16232</v>
      </c>
      <c r="F968" s="44" t="s">
        <v>16</v>
      </c>
      <c r="G968" s="44" t="s">
        <v>11</v>
      </c>
      <c r="H968" s="44" t="s">
        <v>12</v>
      </c>
      <c r="I968" s="42" t="s">
        <v>16233</v>
      </c>
      <c r="J968" s="42">
        <v>8033637318677</v>
      </c>
      <c r="L968" s="46">
        <v>99.95</v>
      </c>
      <c r="M968" s="54">
        <v>99.95</v>
      </c>
    </row>
    <row r="969" spans="1:14" x14ac:dyDescent="0.25">
      <c r="A969" s="32" t="s">
        <v>34224</v>
      </c>
      <c r="B969" s="42" t="s">
        <v>65152</v>
      </c>
      <c r="C969" s="42"/>
      <c r="D969" s="42"/>
      <c r="E969" s="43" t="s">
        <v>16230</v>
      </c>
      <c r="F969" s="44" t="s">
        <v>16</v>
      </c>
      <c r="G969" s="44" t="s">
        <v>11</v>
      </c>
      <c r="H969" s="44" t="s">
        <v>12</v>
      </c>
      <c r="I969" s="42" t="s">
        <v>16231</v>
      </c>
      <c r="J969" s="42">
        <v>8033637318691</v>
      </c>
      <c r="L969" s="46">
        <v>99.95</v>
      </c>
      <c r="M969" s="54">
        <v>99.95</v>
      </c>
    </row>
    <row r="970" spans="1:14" x14ac:dyDescent="0.25">
      <c r="A970" s="32" t="s">
        <v>34223</v>
      </c>
      <c r="B970" s="42" t="s">
        <v>65151</v>
      </c>
      <c r="C970" s="42"/>
      <c r="D970" s="42"/>
      <c r="E970" s="43" t="s">
        <v>16228</v>
      </c>
      <c r="F970" s="44" t="s">
        <v>16</v>
      </c>
      <c r="G970" s="44" t="s">
        <v>11</v>
      </c>
      <c r="H970" s="44" t="s">
        <v>12</v>
      </c>
      <c r="I970" s="42" t="s">
        <v>16229</v>
      </c>
      <c r="J970" s="42">
        <v>8033637318684</v>
      </c>
      <c r="L970" s="46">
        <v>99.95</v>
      </c>
      <c r="M970" s="54">
        <v>99.95</v>
      </c>
    </row>
    <row r="971" spans="1:14" x14ac:dyDescent="0.25">
      <c r="A971" s="43" t="s">
        <v>40030</v>
      </c>
      <c r="B971" s="42" t="s">
        <v>51436</v>
      </c>
      <c r="C971" s="42" t="s">
        <v>46558</v>
      </c>
      <c r="D971" s="43"/>
      <c r="E971" s="43" t="s">
        <v>40031</v>
      </c>
      <c r="F971" s="81" t="s">
        <v>16</v>
      </c>
      <c r="G971" s="32" t="s">
        <v>11</v>
      </c>
      <c r="H971" s="43" t="s">
        <v>12</v>
      </c>
      <c r="I971" s="48" t="s">
        <v>40032</v>
      </c>
      <c r="J971" s="42">
        <v>8059175286681</v>
      </c>
      <c r="K971" s="63"/>
      <c r="L971" s="47">
        <v>89.95</v>
      </c>
      <c r="M971" s="47">
        <v>89.95</v>
      </c>
      <c r="N971" s="63">
        <v>44249</v>
      </c>
    </row>
    <row r="972" spans="1:14" x14ac:dyDescent="0.25">
      <c r="A972" s="43" t="s">
        <v>40027</v>
      </c>
      <c r="B972" s="42" t="s">
        <v>51434</v>
      </c>
      <c r="C972" s="42" t="s">
        <v>46557</v>
      </c>
      <c r="D972" s="43"/>
      <c r="E972" s="43" t="s">
        <v>40028</v>
      </c>
      <c r="F972" s="81" t="s">
        <v>16</v>
      </c>
      <c r="G972" s="32" t="s">
        <v>11</v>
      </c>
      <c r="H972" s="43" t="s">
        <v>12</v>
      </c>
      <c r="I972" s="48" t="s">
        <v>40029</v>
      </c>
      <c r="J972" s="42">
        <v>8059175286667</v>
      </c>
      <c r="K972" s="63"/>
      <c r="L972" s="47">
        <v>89.95</v>
      </c>
      <c r="M972" s="47">
        <v>89.95</v>
      </c>
      <c r="N972" s="63">
        <v>44249</v>
      </c>
    </row>
    <row r="973" spans="1:14" x14ac:dyDescent="0.25">
      <c r="A973" s="43" t="s">
        <v>40024</v>
      </c>
      <c r="B973" s="42" t="s">
        <v>51435</v>
      </c>
      <c r="C973" s="42" t="s">
        <v>46556</v>
      </c>
      <c r="D973" s="43"/>
      <c r="E973" s="43" t="s">
        <v>40025</v>
      </c>
      <c r="F973" s="81" t="s">
        <v>16</v>
      </c>
      <c r="G973" s="32" t="s">
        <v>11</v>
      </c>
      <c r="H973" s="43" t="s">
        <v>12</v>
      </c>
      <c r="I973" s="48" t="s">
        <v>40026</v>
      </c>
      <c r="J973" s="42">
        <v>8059175286674</v>
      </c>
      <c r="K973" s="63"/>
      <c r="L973" s="47">
        <v>89.95</v>
      </c>
      <c r="M973" s="47">
        <v>89.95</v>
      </c>
      <c r="N973" s="63">
        <v>44249</v>
      </c>
    </row>
    <row r="974" spans="1:14" x14ac:dyDescent="0.25">
      <c r="A974" s="32" t="s">
        <v>34219</v>
      </c>
      <c r="B974" s="42" t="s">
        <v>65204</v>
      </c>
      <c r="C974" s="42"/>
      <c r="D974" s="42"/>
      <c r="E974" s="43" t="s">
        <v>19404</v>
      </c>
      <c r="F974" s="44" t="s">
        <v>16</v>
      </c>
      <c r="G974" s="44" t="s">
        <v>11</v>
      </c>
      <c r="H974" s="44" t="s">
        <v>12</v>
      </c>
      <c r="I974" s="42" t="s">
        <v>19405</v>
      </c>
      <c r="J974" s="42">
        <v>8059175199813</v>
      </c>
      <c r="L974" s="47">
        <v>129.94999999999999</v>
      </c>
      <c r="M974" s="47">
        <v>129.94999999999999</v>
      </c>
      <c r="N974" s="45">
        <v>43878</v>
      </c>
    </row>
    <row r="975" spans="1:14" x14ac:dyDescent="0.25">
      <c r="A975" s="32" t="s">
        <v>34218</v>
      </c>
      <c r="B975" s="42" t="s">
        <v>65202</v>
      </c>
      <c r="C975" s="42"/>
      <c r="D975" s="42"/>
      <c r="E975" s="43" t="s">
        <v>19402</v>
      </c>
      <c r="F975" s="44" t="s">
        <v>16</v>
      </c>
      <c r="G975" s="44" t="s">
        <v>11</v>
      </c>
      <c r="H975" s="44" t="s">
        <v>12</v>
      </c>
      <c r="I975" s="42" t="s">
        <v>19403</v>
      </c>
      <c r="J975" s="42">
        <v>8059175199790</v>
      </c>
      <c r="L975" s="47">
        <v>129.94999999999999</v>
      </c>
      <c r="M975" s="47">
        <v>129.94999999999999</v>
      </c>
      <c r="N975" s="45">
        <v>43878</v>
      </c>
    </row>
    <row r="976" spans="1:14" x14ac:dyDescent="0.25">
      <c r="A976" s="32" t="s">
        <v>34217</v>
      </c>
      <c r="B976" s="42" t="s">
        <v>65203</v>
      </c>
      <c r="C976" s="42"/>
      <c r="D976" s="42"/>
      <c r="E976" s="43" t="s">
        <v>19400</v>
      </c>
      <c r="F976" s="44" t="s">
        <v>16</v>
      </c>
      <c r="G976" s="44" t="s">
        <v>11</v>
      </c>
      <c r="H976" s="44" t="s">
        <v>12</v>
      </c>
      <c r="I976" s="42" t="s">
        <v>19401</v>
      </c>
      <c r="J976" s="42">
        <v>8059175199806</v>
      </c>
      <c r="L976" s="47">
        <v>129.94999999999999</v>
      </c>
      <c r="M976" s="47">
        <v>129.94999999999999</v>
      </c>
      <c r="N976" s="45">
        <v>43878</v>
      </c>
    </row>
    <row r="977" spans="1:14" x14ac:dyDescent="0.25">
      <c r="A977" s="32" t="s">
        <v>34215</v>
      </c>
      <c r="B977" s="42" t="s">
        <v>65176</v>
      </c>
      <c r="C977" s="42"/>
      <c r="D977" s="42"/>
      <c r="E977" s="43" t="s">
        <v>16342</v>
      </c>
      <c r="F977" s="44" t="s">
        <v>16</v>
      </c>
      <c r="G977" s="44" t="s">
        <v>11</v>
      </c>
      <c r="H977" s="44" t="s">
        <v>12</v>
      </c>
      <c r="I977" s="42" t="s">
        <v>16343</v>
      </c>
      <c r="J977" s="42">
        <v>8051194990051</v>
      </c>
      <c r="L977" s="47">
        <v>99.95</v>
      </c>
      <c r="M977" s="47">
        <v>99.95</v>
      </c>
      <c r="N977" s="45">
        <v>42786</v>
      </c>
    </row>
    <row r="978" spans="1:14" x14ac:dyDescent="0.25">
      <c r="A978" s="32" t="s">
        <v>34216</v>
      </c>
      <c r="B978" s="42" t="s">
        <v>65178</v>
      </c>
      <c r="C978" s="42"/>
      <c r="D978" s="42"/>
      <c r="E978" s="43" t="s">
        <v>16341</v>
      </c>
      <c r="F978" s="44" t="s">
        <v>16</v>
      </c>
      <c r="G978" s="44" t="s">
        <v>11</v>
      </c>
      <c r="H978" s="44" t="s">
        <v>12</v>
      </c>
      <c r="I978" s="42" t="s">
        <v>76049</v>
      </c>
      <c r="J978" s="42">
        <v>8051194990075</v>
      </c>
      <c r="L978" s="47">
        <v>99.95</v>
      </c>
      <c r="M978" s="47">
        <v>99.95</v>
      </c>
      <c r="N978" s="45">
        <v>42786</v>
      </c>
    </row>
    <row r="979" spans="1:14" x14ac:dyDescent="0.25">
      <c r="A979" s="32" t="s">
        <v>34214</v>
      </c>
      <c r="B979" s="42" t="s">
        <v>65177</v>
      </c>
      <c r="C979" s="42"/>
      <c r="D979" s="42"/>
      <c r="E979" s="43" t="s">
        <v>62741</v>
      </c>
      <c r="F979" s="44" t="s">
        <v>16</v>
      </c>
      <c r="G979" s="44" t="s">
        <v>11</v>
      </c>
      <c r="H979" s="44" t="s">
        <v>12</v>
      </c>
      <c r="I979" s="42" t="s">
        <v>16340</v>
      </c>
      <c r="J979" s="42">
        <v>8051194990068</v>
      </c>
      <c r="L979" s="47">
        <v>99.95</v>
      </c>
      <c r="M979" s="47">
        <v>99.95</v>
      </c>
      <c r="N979" s="45">
        <v>42786</v>
      </c>
    </row>
    <row r="980" spans="1:14" x14ac:dyDescent="0.25">
      <c r="A980" s="32" t="s">
        <v>34210</v>
      </c>
      <c r="B980" s="42" t="s">
        <v>65181</v>
      </c>
      <c r="C980" s="42"/>
      <c r="D980" s="42"/>
      <c r="E980" s="43" t="s">
        <v>16337</v>
      </c>
      <c r="F980" s="44" t="s">
        <v>16</v>
      </c>
      <c r="G980" s="44" t="s">
        <v>11</v>
      </c>
      <c r="H980" s="44" t="s">
        <v>12</v>
      </c>
      <c r="I980" s="42" t="s">
        <v>16338</v>
      </c>
      <c r="J980" s="42">
        <v>8051194990044</v>
      </c>
      <c r="L980" s="47">
        <v>119.95</v>
      </c>
      <c r="M980" s="47">
        <v>119.95</v>
      </c>
      <c r="N980" s="45">
        <v>42786</v>
      </c>
    </row>
    <row r="981" spans="1:14" x14ac:dyDescent="0.25">
      <c r="A981" s="32" t="s">
        <v>34209</v>
      </c>
      <c r="B981" s="42" t="s">
        <v>65179</v>
      </c>
      <c r="C981" s="42"/>
      <c r="D981" s="42"/>
      <c r="E981" s="43" t="s">
        <v>62740</v>
      </c>
      <c r="F981" s="44" t="s">
        <v>16</v>
      </c>
      <c r="G981" s="44" t="s">
        <v>11</v>
      </c>
      <c r="H981" s="44" t="s">
        <v>12</v>
      </c>
      <c r="I981" s="42" t="s">
        <v>16339</v>
      </c>
      <c r="J981" s="42">
        <v>8051194990020</v>
      </c>
      <c r="L981" s="47">
        <v>119.95</v>
      </c>
      <c r="M981" s="47">
        <v>119.95</v>
      </c>
      <c r="N981" s="45">
        <v>42786</v>
      </c>
    </row>
    <row r="982" spans="1:14" x14ac:dyDescent="0.25">
      <c r="A982" s="32" t="s">
        <v>34208</v>
      </c>
      <c r="B982" s="42" t="s">
        <v>65180</v>
      </c>
      <c r="C982" s="42"/>
      <c r="D982" s="42"/>
      <c r="E982" s="43" t="s">
        <v>62739</v>
      </c>
      <c r="F982" s="44" t="s">
        <v>16</v>
      </c>
      <c r="G982" s="44" t="s">
        <v>11</v>
      </c>
      <c r="H982" s="44" t="s">
        <v>12</v>
      </c>
      <c r="I982" s="42" t="s">
        <v>16336</v>
      </c>
      <c r="J982" s="42">
        <v>8051194990037</v>
      </c>
      <c r="L982" s="47">
        <v>119.95</v>
      </c>
      <c r="M982" s="47">
        <v>119.95</v>
      </c>
      <c r="N982" s="45">
        <v>42786</v>
      </c>
    </row>
    <row r="983" spans="1:14" x14ac:dyDescent="0.25">
      <c r="B983" s="42" t="s">
        <v>64869</v>
      </c>
      <c r="C983" s="42"/>
      <c r="E983" s="32" t="s">
        <v>36629</v>
      </c>
      <c r="F983" s="44" t="s">
        <v>16</v>
      </c>
      <c r="G983" s="44" t="s">
        <v>11</v>
      </c>
      <c r="H983" s="44" t="s">
        <v>12</v>
      </c>
      <c r="I983" s="32" t="s">
        <v>49963</v>
      </c>
      <c r="J983" s="55">
        <v>8021506960744</v>
      </c>
      <c r="L983" s="47">
        <v>189.95</v>
      </c>
      <c r="M983" s="47">
        <v>189.95</v>
      </c>
      <c r="N983" s="45">
        <v>44074</v>
      </c>
    </row>
    <row r="984" spans="1:14" x14ac:dyDescent="0.25">
      <c r="B984" s="42" t="s">
        <v>64867</v>
      </c>
      <c r="C984" s="42"/>
      <c r="E984" s="32" t="s">
        <v>36627</v>
      </c>
      <c r="F984" s="44" t="s">
        <v>16</v>
      </c>
      <c r="G984" s="44" t="s">
        <v>11</v>
      </c>
      <c r="H984" s="44" t="s">
        <v>12</v>
      </c>
      <c r="I984" s="32" t="s">
        <v>49961</v>
      </c>
      <c r="J984" s="55">
        <v>8021506960720</v>
      </c>
      <c r="L984" s="47">
        <v>189.95</v>
      </c>
      <c r="M984" s="47">
        <v>189.95</v>
      </c>
      <c r="N984" s="45">
        <v>44074</v>
      </c>
    </row>
    <row r="985" spans="1:14" x14ac:dyDescent="0.25">
      <c r="B985" s="42" t="s">
        <v>64868</v>
      </c>
      <c r="C985" s="42"/>
      <c r="E985" s="32" t="s">
        <v>36628</v>
      </c>
      <c r="F985" s="44" t="s">
        <v>16</v>
      </c>
      <c r="G985" s="44" t="s">
        <v>11</v>
      </c>
      <c r="H985" s="44" t="s">
        <v>12</v>
      </c>
      <c r="I985" s="32" t="s">
        <v>49962</v>
      </c>
      <c r="J985" s="55">
        <v>8021506960737</v>
      </c>
      <c r="L985" s="47">
        <v>189.95</v>
      </c>
      <c r="M985" s="47">
        <v>189.95</v>
      </c>
      <c r="N985" s="45">
        <v>44074</v>
      </c>
    </row>
    <row r="986" spans="1:14" x14ac:dyDescent="0.25">
      <c r="A986" s="32" t="s">
        <v>56949</v>
      </c>
      <c r="B986" s="42"/>
      <c r="C986" s="42"/>
      <c r="D986" s="32" t="s">
        <v>55247</v>
      </c>
      <c r="E986" s="32" t="s">
        <v>56095</v>
      </c>
      <c r="G986" s="44" t="s">
        <v>11</v>
      </c>
      <c r="H986" s="44" t="s">
        <v>12</v>
      </c>
      <c r="I986" s="32" t="s">
        <v>55675</v>
      </c>
      <c r="J986" s="55">
        <v>8059347272009</v>
      </c>
      <c r="L986" s="47">
        <v>19.95</v>
      </c>
      <c r="M986" s="47">
        <v>19.95</v>
      </c>
      <c r="N986" s="45">
        <v>45131</v>
      </c>
    </row>
    <row r="987" spans="1:14" x14ac:dyDescent="0.25">
      <c r="A987" s="32" t="s">
        <v>56944</v>
      </c>
      <c r="B987" s="42"/>
      <c r="C987" s="42"/>
      <c r="D987" s="32" t="s">
        <v>55252</v>
      </c>
      <c r="E987" s="32" t="s">
        <v>56100</v>
      </c>
      <c r="G987" s="44" t="s">
        <v>11</v>
      </c>
      <c r="H987" s="44" t="s">
        <v>12</v>
      </c>
      <c r="I987" s="32" t="s">
        <v>55680</v>
      </c>
      <c r="J987" s="55">
        <v>8059347271958</v>
      </c>
      <c r="L987" s="47">
        <v>19.95</v>
      </c>
      <c r="M987" s="47">
        <v>19.95</v>
      </c>
      <c r="N987" s="45">
        <v>45131</v>
      </c>
    </row>
    <row r="988" spans="1:14" x14ac:dyDescent="0.25">
      <c r="A988" s="32" t="s">
        <v>56948</v>
      </c>
      <c r="B988" s="42"/>
      <c r="C988" s="42"/>
      <c r="D988" s="32" t="s">
        <v>55248</v>
      </c>
      <c r="E988" s="32" t="s">
        <v>56096</v>
      </c>
      <c r="G988" s="44" t="s">
        <v>11</v>
      </c>
      <c r="H988" s="44" t="s">
        <v>12</v>
      </c>
      <c r="I988" s="32" t="s">
        <v>55676</v>
      </c>
      <c r="J988" s="55">
        <v>8059347271996</v>
      </c>
      <c r="L988" s="47">
        <v>19.95</v>
      </c>
      <c r="M988" s="47">
        <v>19.95</v>
      </c>
      <c r="N988" s="45">
        <v>45131</v>
      </c>
    </row>
    <row r="989" spans="1:14" x14ac:dyDescent="0.25">
      <c r="A989" s="32" t="s">
        <v>56947</v>
      </c>
      <c r="B989" s="42"/>
      <c r="C989" s="42"/>
      <c r="D989" s="32" t="s">
        <v>55249</v>
      </c>
      <c r="E989" s="32" t="s">
        <v>56097</v>
      </c>
      <c r="G989" s="44" t="s">
        <v>11</v>
      </c>
      <c r="H989" s="44" t="s">
        <v>12</v>
      </c>
      <c r="I989" s="32" t="s">
        <v>55677</v>
      </c>
      <c r="J989" s="55">
        <v>8059347271989</v>
      </c>
      <c r="L989" s="47">
        <v>19.95</v>
      </c>
      <c r="M989" s="47">
        <v>19.95</v>
      </c>
      <c r="N989" s="45">
        <v>45131</v>
      </c>
    </row>
    <row r="990" spans="1:14" x14ac:dyDescent="0.25">
      <c r="A990" s="32" t="s">
        <v>56946</v>
      </c>
      <c r="B990" s="42"/>
      <c r="C990" s="42"/>
      <c r="D990" s="32" t="s">
        <v>55250</v>
      </c>
      <c r="E990" s="32" t="s">
        <v>56098</v>
      </c>
      <c r="G990" s="44" t="s">
        <v>11</v>
      </c>
      <c r="H990" s="44" t="s">
        <v>12</v>
      </c>
      <c r="I990" s="32" t="s">
        <v>55678</v>
      </c>
      <c r="J990" s="55">
        <v>8059347271972</v>
      </c>
      <c r="L990" s="47">
        <v>19.95</v>
      </c>
      <c r="M990" s="47">
        <v>19.95</v>
      </c>
      <c r="N990" s="45">
        <v>45131</v>
      </c>
    </row>
    <row r="991" spans="1:14" x14ac:dyDescent="0.25">
      <c r="A991" s="32" t="s">
        <v>56945</v>
      </c>
      <c r="B991" s="42"/>
      <c r="C991" s="42"/>
      <c r="D991" s="32" t="s">
        <v>55251</v>
      </c>
      <c r="E991" s="32" t="s">
        <v>56099</v>
      </c>
      <c r="G991" s="44" t="s">
        <v>11</v>
      </c>
      <c r="H991" s="44" t="s">
        <v>12</v>
      </c>
      <c r="I991" s="32" t="s">
        <v>55679</v>
      </c>
      <c r="J991" s="55">
        <v>8059347271965</v>
      </c>
      <c r="L991" s="47">
        <v>19.95</v>
      </c>
      <c r="M991" s="47">
        <v>19.95</v>
      </c>
      <c r="N991" s="45">
        <v>45131</v>
      </c>
    </row>
    <row r="992" spans="1:14" x14ac:dyDescent="0.25">
      <c r="A992" s="32" t="s">
        <v>34543</v>
      </c>
      <c r="B992" s="42" t="s">
        <v>51315</v>
      </c>
      <c r="C992" s="42"/>
      <c r="D992" s="42" t="s">
        <v>17232</v>
      </c>
      <c r="E992" s="43" t="s">
        <v>62738</v>
      </c>
      <c r="F992" s="44" t="s">
        <v>56</v>
      </c>
      <c r="G992" s="44" t="s">
        <v>11</v>
      </c>
      <c r="H992" s="44" t="s">
        <v>12</v>
      </c>
      <c r="I992" s="42" t="s">
        <v>17233</v>
      </c>
      <c r="J992" s="42">
        <v>8059175100253</v>
      </c>
      <c r="L992" s="47">
        <v>19.95</v>
      </c>
      <c r="M992" s="47">
        <v>19.95</v>
      </c>
      <c r="N992" s="45">
        <v>43654</v>
      </c>
    </row>
    <row r="993" spans="1:14" x14ac:dyDescent="0.25">
      <c r="A993" s="32" t="s">
        <v>34542</v>
      </c>
      <c r="B993" s="42" t="s">
        <v>51314</v>
      </c>
      <c r="C993" s="42"/>
      <c r="D993" s="42" t="s">
        <v>17230</v>
      </c>
      <c r="E993" s="43" t="s">
        <v>62737</v>
      </c>
      <c r="F993" s="44" t="s">
        <v>56</v>
      </c>
      <c r="G993" s="44" t="s">
        <v>11</v>
      </c>
      <c r="H993" s="44" t="s">
        <v>12</v>
      </c>
      <c r="I993" s="42" t="s">
        <v>17231</v>
      </c>
      <c r="J993" s="42">
        <v>8059175100246</v>
      </c>
      <c r="L993" s="46">
        <v>19.95</v>
      </c>
      <c r="M993" s="46">
        <v>19.95</v>
      </c>
      <c r="N993" s="45">
        <v>43654</v>
      </c>
    </row>
    <row r="994" spans="1:14" x14ac:dyDescent="0.25">
      <c r="A994" s="32" t="s">
        <v>34541</v>
      </c>
      <c r="B994" s="42" t="s">
        <v>51313</v>
      </c>
      <c r="C994" s="42"/>
      <c r="D994" s="42" t="s">
        <v>17228</v>
      </c>
      <c r="E994" s="43" t="s">
        <v>62736</v>
      </c>
      <c r="F994" s="44" t="s">
        <v>56</v>
      </c>
      <c r="G994" s="44" t="s">
        <v>11</v>
      </c>
      <c r="H994" s="44" t="s">
        <v>12</v>
      </c>
      <c r="I994" s="42" t="s">
        <v>17229</v>
      </c>
      <c r="J994" s="42">
        <v>8059175100239</v>
      </c>
      <c r="L994" s="47">
        <v>19.95</v>
      </c>
      <c r="M994" s="47">
        <v>19.95</v>
      </c>
      <c r="N994" s="45">
        <v>43654</v>
      </c>
    </row>
    <row r="995" spans="1:14" x14ac:dyDescent="0.25">
      <c r="A995" s="32" t="s">
        <v>40384</v>
      </c>
      <c r="B995" s="42" t="s">
        <v>40385</v>
      </c>
      <c r="C995" s="42"/>
      <c r="D995" s="42" t="s">
        <v>40386</v>
      </c>
      <c r="E995" s="43" t="s">
        <v>40387</v>
      </c>
      <c r="F995" s="44" t="s">
        <v>22179</v>
      </c>
      <c r="G995" s="32" t="s">
        <v>11</v>
      </c>
      <c r="H995" s="43" t="s">
        <v>12</v>
      </c>
      <c r="I995" s="42" t="s">
        <v>40388</v>
      </c>
      <c r="J995" s="42">
        <v>8059175882753</v>
      </c>
      <c r="L995" s="47">
        <v>19.95</v>
      </c>
      <c r="M995" s="47">
        <v>19.95</v>
      </c>
      <c r="N995" s="45">
        <v>44396</v>
      </c>
    </row>
    <row r="996" spans="1:14" x14ac:dyDescent="0.25">
      <c r="A996" s="32" t="s">
        <v>34540</v>
      </c>
      <c r="B996" s="42" t="s">
        <v>51312</v>
      </c>
      <c r="C996" s="42"/>
      <c r="D996" s="42" t="s">
        <v>17234</v>
      </c>
      <c r="E996" s="43" t="s">
        <v>62735</v>
      </c>
      <c r="F996" s="44" t="s">
        <v>56</v>
      </c>
      <c r="G996" s="44" t="s">
        <v>11</v>
      </c>
      <c r="H996" s="44" t="s">
        <v>12</v>
      </c>
      <c r="I996" s="42" t="s">
        <v>17235</v>
      </c>
      <c r="J996" s="42">
        <v>8059175100222</v>
      </c>
      <c r="L996" s="47">
        <v>19.95</v>
      </c>
      <c r="M996" s="47">
        <v>19.95</v>
      </c>
      <c r="N996" s="45">
        <v>43654</v>
      </c>
    </row>
    <row r="997" spans="1:14" x14ac:dyDescent="0.25">
      <c r="A997" s="32" t="s">
        <v>40379</v>
      </c>
      <c r="B997" s="42" t="s">
        <v>40380</v>
      </c>
      <c r="C997" s="42"/>
      <c r="D997" s="42" t="s">
        <v>40381</v>
      </c>
      <c r="E997" s="43" t="s">
        <v>40382</v>
      </c>
      <c r="F997" s="44" t="s">
        <v>22179</v>
      </c>
      <c r="G997" s="32" t="s">
        <v>11</v>
      </c>
      <c r="H997" s="43" t="s">
        <v>12</v>
      </c>
      <c r="I997" s="42" t="s">
        <v>40383</v>
      </c>
      <c r="J997" s="42">
        <v>8059175882746</v>
      </c>
      <c r="L997" s="47">
        <v>19.95</v>
      </c>
      <c r="M997" s="47">
        <v>19.95</v>
      </c>
      <c r="N997" s="45">
        <v>44396</v>
      </c>
    </row>
    <row r="998" spans="1:14" x14ac:dyDescent="0.25">
      <c r="A998" s="32" t="s">
        <v>71674</v>
      </c>
      <c r="B998" s="42" t="s">
        <v>67988</v>
      </c>
      <c r="C998" s="42"/>
      <c r="D998" s="42"/>
      <c r="E998" s="43" t="s">
        <v>13939</v>
      </c>
      <c r="F998" s="44" t="s">
        <v>16</v>
      </c>
      <c r="G998" s="44" t="s">
        <v>11</v>
      </c>
      <c r="H998" s="44" t="s">
        <v>12</v>
      </c>
      <c r="I998" s="42" t="s">
        <v>13940</v>
      </c>
      <c r="J998" s="42">
        <v>8021506878452</v>
      </c>
      <c r="L998" s="46">
        <v>39.950000000000003</v>
      </c>
      <c r="M998" s="46">
        <v>39.950000000000003</v>
      </c>
    </row>
    <row r="999" spans="1:14" x14ac:dyDescent="0.25">
      <c r="A999" s="32" t="s">
        <v>71673</v>
      </c>
      <c r="B999" s="42" t="s">
        <v>67989</v>
      </c>
      <c r="C999" s="42"/>
      <c r="D999" s="42"/>
      <c r="E999" s="43" t="s">
        <v>13937</v>
      </c>
      <c r="F999" s="44" t="s">
        <v>16</v>
      </c>
      <c r="G999" s="44" t="s">
        <v>11</v>
      </c>
      <c r="H999" s="44" t="s">
        <v>12</v>
      </c>
      <c r="I999" s="42" t="s">
        <v>13938</v>
      </c>
      <c r="J999" s="42">
        <v>8021506878469</v>
      </c>
      <c r="L999" s="46">
        <v>39.950000000000003</v>
      </c>
      <c r="M999" s="46">
        <v>39.950000000000003</v>
      </c>
    </row>
    <row r="1000" spans="1:14" x14ac:dyDescent="0.25">
      <c r="A1000" s="32" t="s">
        <v>71672</v>
      </c>
      <c r="B1000" s="42" t="s">
        <v>67990</v>
      </c>
      <c r="C1000" s="42"/>
      <c r="D1000" s="42"/>
      <c r="E1000" s="43" t="s">
        <v>13959</v>
      </c>
      <c r="F1000" s="44" t="s">
        <v>16</v>
      </c>
      <c r="G1000" s="44" t="s">
        <v>11</v>
      </c>
      <c r="H1000" s="44" t="s">
        <v>12</v>
      </c>
      <c r="I1000" s="42" t="s">
        <v>13960</v>
      </c>
      <c r="J1000" s="42">
        <v>8021506878438</v>
      </c>
      <c r="L1000" s="46">
        <v>30.95</v>
      </c>
      <c r="M1000" s="46">
        <v>30.95</v>
      </c>
    </row>
    <row r="1001" spans="1:14" x14ac:dyDescent="0.25">
      <c r="A1001" s="32" t="s">
        <v>71671</v>
      </c>
      <c r="B1001" s="42" t="s">
        <v>67991</v>
      </c>
      <c r="C1001" s="42"/>
      <c r="D1001" s="42"/>
      <c r="E1001" s="43" t="s">
        <v>13957</v>
      </c>
      <c r="F1001" s="44" t="s">
        <v>16</v>
      </c>
      <c r="G1001" s="44" t="s">
        <v>11</v>
      </c>
      <c r="H1001" s="44" t="s">
        <v>12</v>
      </c>
      <c r="I1001" s="42" t="s">
        <v>13958</v>
      </c>
      <c r="J1001" s="42">
        <v>8021506878445</v>
      </c>
      <c r="L1001" s="46">
        <v>30.95</v>
      </c>
      <c r="M1001" s="46">
        <v>30.95</v>
      </c>
    </row>
    <row r="1002" spans="1:14" x14ac:dyDescent="0.25">
      <c r="B1002" s="42" t="s">
        <v>67992</v>
      </c>
      <c r="C1002" s="42"/>
      <c r="D1002" s="42"/>
      <c r="E1002" s="43" t="s">
        <v>13955</v>
      </c>
      <c r="F1002" s="44" t="s">
        <v>16</v>
      </c>
      <c r="G1002" s="44" t="s">
        <v>11</v>
      </c>
      <c r="H1002" s="44" t="s">
        <v>12</v>
      </c>
      <c r="I1002" s="42" t="s">
        <v>13956</v>
      </c>
      <c r="J1002" s="42">
        <v>8033637088051</v>
      </c>
      <c r="L1002" s="46">
        <v>30.95</v>
      </c>
      <c r="M1002" s="46">
        <v>30.95</v>
      </c>
    </row>
    <row r="1003" spans="1:14" x14ac:dyDescent="0.25">
      <c r="B1003" s="42" t="s">
        <v>67993</v>
      </c>
      <c r="C1003" s="42"/>
      <c r="D1003" s="42"/>
      <c r="E1003" s="43" t="s">
        <v>13953</v>
      </c>
      <c r="F1003" s="44" t="s">
        <v>16</v>
      </c>
      <c r="G1003" s="44" t="s">
        <v>11</v>
      </c>
      <c r="H1003" s="44" t="s">
        <v>12</v>
      </c>
      <c r="I1003" s="42" t="s">
        <v>13954</v>
      </c>
      <c r="J1003" s="42">
        <v>8033637081663</v>
      </c>
      <c r="L1003" s="46">
        <v>30.95</v>
      </c>
      <c r="M1003" s="46">
        <v>30.95</v>
      </c>
    </row>
    <row r="1004" spans="1:14" x14ac:dyDescent="0.25">
      <c r="A1004" s="32" t="s">
        <v>71670</v>
      </c>
      <c r="B1004" s="42" t="s">
        <v>67996</v>
      </c>
      <c r="C1004" s="42"/>
      <c r="D1004" s="42"/>
      <c r="E1004" s="43" t="s">
        <v>13951</v>
      </c>
      <c r="F1004" s="44" t="s">
        <v>16</v>
      </c>
      <c r="G1004" s="44" t="s">
        <v>11</v>
      </c>
      <c r="H1004" s="44" t="s">
        <v>12</v>
      </c>
      <c r="I1004" s="42" t="s">
        <v>13952</v>
      </c>
      <c r="J1004" s="42">
        <v>8033637778457</v>
      </c>
      <c r="L1004" s="47">
        <v>25.95</v>
      </c>
      <c r="M1004" s="47">
        <v>25.95</v>
      </c>
    </row>
    <row r="1005" spans="1:14" x14ac:dyDescent="0.25">
      <c r="A1005" s="32" t="s">
        <v>71669</v>
      </c>
      <c r="B1005" s="42" t="s">
        <v>67997</v>
      </c>
      <c r="C1005" s="42"/>
      <c r="D1005" s="42"/>
      <c r="E1005" s="43" t="s">
        <v>13949</v>
      </c>
      <c r="F1005" s="44" t="s">
        <v>16</v>
      </c>
      <c r="G1005" s="44" t="s">
        <v>11</v>
      </c>
      <c r="H1005" s="44" t="s">
        <v>12</v>
      </c>
      <c r="I1005" s="42" t="s">
        <v>13950</v>
      </c>
      <c r="J1005" s="42">
        <v>8033637778464</v>
      </c>
      <c r="L1005" s="47">
        <v>25.95</v>
      </c>
      <c r="M1005" s="47">
        <v>25.95</v>
      </c>
    </row>
    <row r="1006" spans="1:14" x14ac:dyDescent="0.25">
      <c r="A1006" s="32" t="s">
        <v>71667</v>
      </c>
      <c r="B1006" s="42" t="s">
        <v>67994</v>
      </c>
      <c r="C1006" s="42"/>
      <c r="D1006" s="42"/>
      <c r="E1006" s="43" t="s">
        <v>13947</v>
      </c>
      <c r="F1006" s="44" t="s">
        <v>16</v>
      </c>
      <c r="G1006" s="44" t="s">
        <v>11</v>
      </c>
      <c r="H1006" s="44" t="s">
        <v>12</v>
      </c>
      <c r="I1006" s="42" t="s">
        <v>13948</v>
      </c>
      <c r="J1006" s="42">
        <v>8033637678788</v>
      </c>
      <c r="L1006" s="47">
        <v>25.95</v>
      </c>
      <c r="M1006" s="47">
        <v>25.95</v>
      </c>
    </row>
    <row r="1007" spans="1:14" x14ac:dyDescent="0.25">
      <c r="A1007" s="32" t="s">
        <v>71666</v>
      </c>
      <c r="B1007" s="42" t="s">
        <v>67995</v>
      </c>
      <c r="C1007" s="42"/>
      <c r="D1007" s="42"/>
      <c r="E1007" s="43" t="s">
        <v>13945</v>
      </c>
      <c r="F1007" s="44" t="s">
        <v>16</v>
      </c>
      <c r="G1007" s="44" t="s">
        <v>11</v>
      </c>
      <c r="H1007" s="44" t="s">
        <v>12</v>
      </c>
      <c r="I1007" s="42" t="s">
        <v>13946</v>
      </c>
      <c r="J1007" s="42">
        <v>8033637711324</v>
      </c>
      <c r="L1007" s="47">
        <v>25.95</v>
      </c>
      <c r="M1007" s="47">
        <v>25.95</v>
      </c>
    </row>
    <row r="1008" spans="1:14" x14ac:dyDescent="0.25">
      <c r="A1008" s="32" t="s">
        <v>56941</v>
      </c>
      <c r="B1008" s="42"/>
      <c r="C1008" s="42"/>
      <c r="D1008" s="32" t="s">
        <v>55255</v>
      </c>
      <c r="E1008" s="32" t="s">
        <v>56103</v>
      </c>
      <c r="G1008" s="44" t="s">
        <v>11</v>
      </c>
      <c r="H1008" s="44" t="s">
        <v>12</v>
      </c>
      <c r="I1008" s="32" t="s">
        <v>55683</v>
      </c>
      <c r="J1008" s="55">
        <v>8059347271927</v>
      </c>
      <c r="L1008" s="47">
        <v>24.95</v>
      </c>
      <c r="M1008" s="47">
        <v>24.95</v>
      </c>
      <c r="N1008" s="45">
        <v>45131</v>
      </c>
    </row>
    <row r="1009" spans="1:14" x14ac:dyDescent="0.25">
      <c r="A1009" s="32" t="s">
        <v>56942</v>
      </c>
      <c r="B1009" s="42" t="s">
        <v>54872</v>
      </c>
      <c r="C1009" s="42"/>
      <c r="D1009" s="32" t="s">
        <v>55254</v>
      </c>
      <c r="E1009" s="32" t="s">
        <v>56102</v>
      </c>
      <c r="G1009" s="44" t="s">
        <v>11</v>
      </c>
      <c r="H1009" s="44" t="s">
        <v>12</v>
      </c>
      <c r="I1009" s="32" t="s">
        <v>55682</v>
      </c>
      <c r="J1009" s="55">
        <v>8059347271934</v>
      </c>
      <c r="L1009" s="47">
        <v>24.95</v>
      </c>
      <c r="M1009" s="47">
        <v>24.95</v>
      </c>
      <c r="N1009" s="45">
        <v>45131</v>
      </c>
    </row>
    <row r="1010" spans="1:14" x14ac:dyDescent="0.25">
      <c r="A1010" s="32" t="s">
        <v>56943</v>
      </c>
      <c r="B1010" s="42" t="s">
        <v>54871</v>
      </c>
      <c r="C1010" s="42"/>
      <c r="D1010" s="32" t="s">
        <v>55253</v>
      </c>
      <c r="E1010" s="32" t="s">
        <v>56101</v>
      </c>
      <c r="G1010" s="44" t="s">
        <v>11</v>
      </c>
      <c r="H1010" s="44" t="s">
        <v>12</v>
      </c>
      <c r="I1010" s="32" t="s">
        <v>55681</v>
      </c>
      <c r="J1010" s="55">
        <v>8059347271941</v>
      </c>
      <c r="L1010" s="47">
        <v>24.95</v>
      </c>
      <c r="M1010" s="47">
        <v>24.95</v>
      </c>
      <c r="N1010" s="45">
        <v>45131</v>
      </c>
    </row>
    <row r="1011" spans="1:14" x14ac:dyDescent="0.25">
      <c r="A1011" s="32" t="s">
        <v>56926</v>
      </c>
      <c r="B1011" s="42"/>
      <c r="C1011" s="42"/>
      <c r="D1011" s="32" t="s">
        <v>55270</v>
      </c>
      <c r="E1011" s="32" t="s">
        <v>56118</v>
      </c>
      <c r="G1011" s="44" t="s">
        <v>11</v>
      </c>
      <c r="H1011" s="44" t="s">
        <v>12</v>
      </c>
      <c r="I1011" s="32" t="s">
        <v>55698</v>
      </c>
      <c r="J1011" s="55">
        <v>8059347271774</v>
      </c>
      <c r="L1011" s="47">
        <v>24.95</v>
      </c>
      <c r="M1011" s="47">
        <v>24.95</v>
      </c>
      <c r="N1011" s="45">
        <v>45131</v>
      </c>
    </row>
    <row r="1012" spans="1:14" x14ac:dyDescent="0.25">
      <c r="A1012" s="32" t="s">
        <v>56927</v>
      </c>
      <c r="B1012" s="42" t="s">
        <v>54882</v>
      </c>
      <c r="C1012" s="42"/>
      <c r="D1012" s="32" t="s">
        <v>55269</v>
      </c>
      <c r="E1012" s="32" t="s">
        <v>56117</v>
      </c>
      <c r="G1012" s="44" t="s">
        <v>11</v>
      </c>
      <c r="H1012" s="44" t="s">
        <v>12</v>
      </c>
      <c r="I1012" s="32" t="s">
        <v>55697</v>
      </c>
      <c r="J1012" s="55">
        <v>8059347271781</v>
      </c>
      <c r="L1012" s="47">
        <v>24.95</v>
      </c>
      <c r="M1012" s="47">
        <v>24.95</v>
      </c>
      <c r="N1012" s="45">
        <v>45131</v>
      </c>
    </row>
    <row r="1013" spans="1:14" x14ac:dyDescent="0.25">
      <c r="A1013" s="32" t="s">
        <v>56928</v>
      </c>
      <c r="B1013" s="42" t="s">
        <v>54881</v>
      </c>
      <c r="C1013" s="42"/>
      <c r="D1013" s="32" t="s">
        <v>55268</v>
      </c>
      <c r="E1013" s="32" t="s">
        <v>56116</v>
      </c>
      <c r="G1013" s="44" t="s">
        <v>11</v>
      </c>
      <c r="H1013" s="44" t="s">
        <v>12</v>
      </c>
      <c r="I1013" s="32" t="s">
        <v>55696</v>
      </c>
      <c r="J1013" s="55">
        <v>8059347271798</v>
      </c>
      <c r="L1013" s="47">
        <v>24.95</v>
      </c>
      <c r="M1013" s="47">
        <v>24.95</v>
      </c>
      <c r="N1013" s="45">
        <v>45131</v>
      </c>
    </row>
    <row r="1014" spans="1:14" x14ac:dyDescent="0.25">
      <c r="A1014" s="32" t="s">
        <v>56938</v>
      </c>
      <c r="B1014" s="42"/>
      <c r="C1014" s="42"/>
      <c r="D1014" s="32" t="s">
        <v>55258</v>
      </c>
      <c r="E1014" s="32" t="s">
        <v>56106</v>
      </c>
      <c r="G1014" s="44" t="s">
        <v>11</v>
      </c>
      <c r="H1014" s="44" t="s">
        <v>12</v>
      </c>
      <c r="I1014" s="32" t="s">
        <v>55686</v>
      </c>
      <c r="J1014" s="55">
        <v>8059347271897</v>
      </c>
      <c r="L1014" s="47">
        <v>24.95</v>
      </c>
      <c r="M1014" s="47">
        <v>24.95</v>
      </c>
      <c r="N1014" s="45">
        <v>45131</v>
      </c>
    </row>
    <row r="1015" spans="1:14" x14ac:dyDescent="0.25">
      <c r="A1015" s="32" t="s">
        <v>56939</v>
      </c>
      <c r="B1015" s="42" t="s">
        <v>54874</v>
      </c>
      <c r="C1015" s="42"/>
      <c r="D1015" s="32" t="s">
        <v>55257</v>
      </c>
      <c r="E1015" s="32" t="s">
        <v>56105</v>
      </c>
      <c r="G1015" s="44" t="s">
        <v>11</v>
      </c>
      <c r="H1015" s="44" t="s">
        <v>12</v>
      </c>
      <c r="I1015" s="32" t="s">
        <v>55685</v>
      </c>
      <c r="J1015" s="55">
        <v>8059347271903</v>
      </c>
      <c r="L1015" s="47">
        <v>24.95</v>
      </c>
      <c r="M1015" s="47">
        <v>24.95</v>
      </c>
      <c r="N1015" s="45">
        <v>45131</v>
      </c>
    </row>
    <row r="1016" spans="1:14" x14ac:dyDescent="0.25">
      <c r="A1016" s="32" t="s">
        <v>56940</v>
      </c>
      <c r="B1016" s="42" t="s">
        <v>54873</v>
      </c>
      <c r="C1016" s="42"/>
      <c r="D1016" s="32" t="s">
        <v>55256</v>
      </c>
      <c r="E1016" s="32" t="s">
        <v>56104</v>
      </c>
      <c r="G1016" s="44" t="s">
        <v>11</v>
      </c>
      <c r="H1016" s="44" t="s">
        <v>12</v>
      </c>
      <c r="I1016" s="32" t="s">
        <v>55684</v>
      </c>
      <c r="J1016" s="55">
        <v>8059347271910</v>
      </c>
      <c r="L1016" s="47">
        <v>24.95</v>
      </c>
      <c r="M1016" s="47">
        <v>24.95</v>
      </c>
      <c r="N1016" s="45">
        <v>45131</v>
      </c>
    </row>
    <row r="1017" spans="1:14" x14ac:dyDescent="0.25">
      <c r="A1017" s="32" t="s">
        <v>56935</v>
      </c>
      <c r="B1017" s="42"/>
      <c r="C1017" s="42"/>
      <c r="D1017" s="32" t="s">
        <v>55261</v>
      </c>
      <c r="E1017" s="32" t="s">
        <v>56109</v>
      </c>
      <c r="G1017" s="44" t="s">
        <v>11</v>
      </c>
      <c r="H1017" s="44" t="s">
        <v>12</v>
      </c>
      <c r="I1017" s="32" t="s">
        <v>55689</v>
      </c>
      <c r="J1017" s="55">
        <v>8059347271866</v>
      </c>
      <c r="L1017" s="47">
        <v>24.95</v>
      </c>
      <c r="M1017" s="47">
        <v>24.95</v>
      </c>
      <c r="N1017" s="45">
        <v>45131</v>
      </c>
    </row>
    <row r="1018" spans="1:14" x14ac:dyDescent="0.25">
      <c r="A1018" s="32" t="s">
        <v>56936</v>
      </c>
      <c r="B1018" s="42" t="s">
        <v>54876</v>
      </c>
      <c r="C1018" s="42"/>
      <c r="D1018" s="32" t="s">
        <v>55260</v>
      </c>
      <c r="E1018" s="32" t="s">
        <v>56108</v>
      </c>
      <c r="G1018" s="44" t="s">
        <v>11</v>
      </c>
      <c r="H1018" s="44" t="s">
        <v>12</v>
      </c>
      <c r="I1018" s="32" t="s">
        <v>55688</v>
      </c>
      <c r="J1018" s="55">
        <v>8059347271873</v>
      </c>
      <c r="L1018" s="47">
        <v>24.95</v>
      </c>
      <c r="M1018" s="47">
        <v>24.95</v>
      </c>
      <c r="N1018" s="45">
        <v>45131</v>
      </c>
    </row>
    <row r="1019" spans="1:14" x14ac:dyDescent="0.25">
      <c r="A1019" s="32" t="s">
        <v>56937</v>
      </c>
      <c r="B1019" s="42" t="s">
        <v>54875</v>
      </c>
      <c r="C1019" s="42"/>
      <c r="D1019" s="32" t="s">
        <v>55259</v>
      </c>
      <c r="E1019" s="32" t="s">
        <v>56107</v>
      </c>
      <c r="G1019" s="44" t="s">
        <v>11</v>
      </c>
      <c r="H1019" s="44" t="s">
        <v>12</v>
      </c>
      <c r="I1019" s="32" t="s">
        <v>55687</v>
      </c>
      <c r="J1019" s="55">
        <v>8059347271880</v>
      </c>
      <c r="L1019" s="47">
        <v>24.95</v>
      </c>
      <c r="M1019" s="47">
        <v>24.95</v>
      </c>
      <c r="N1019" s="45">
        <v>45131</v>
      </c>
    </row>
    <row r="1020" spans="1:14" x14ac:dyDescent="0.25">
      <c r="A1020" s="32" t="s">
        <v>56932</v>
      </c>
      <c r="B1020" s="42"/>
      <c r="C1020" s="42"/>
      <c r="D1020" s="32" t="s">
        <v>55264</v>
      </c>
      <c r="E1020" s="32" t="s">
        <v>56112</v>
      </c>
      <c r="G1020" s="44" t="s">
        <v>11</v>
      </c>
      <c r="H1020" s="44" t="s">
        <v>12</v>
      </c>
      <c r="I1020" s="32" t="s">
        <v>55692</v>
      </c>
      <c r="J1020" s="55">
        <v>8059347271835</v>
      </c>
      <c r="L1020" s="47">
        <v>24.95</v>
      </c>
      <c r="M1020" s="47">
        <v>24.95</v>
      </c>
      <c r="N1020" s="45">
        <v>45131</v>
      </c>
    </row>
    <row r="1021" spans="1:14" x14ac:dyDescent="0.25">
      <c r="A1021" s="32" t="s">
        <v>56933</v>
      </c>
      <c r="B1021" s="42" t="s">
        <v>54878</v>
      </c>
      <c r="C1021" s="42"/>
      <c r="D1021" s="32" t="s">
        <v>55263</v>
      </c>
      <c r="E1021" s="32" t="s">
        <v>56111</v>
      </c>
      <c r="G1021" s="44" t="s">
        <v>11</v>
      </c>
      <c r="H1021" s="44" t="s">
        <v>12</v>
      </c>
      <c r="I1021" s="32" t="s">
        <v>55691</v>
      </c>
      <c r="J1021" s="55">
        <v>8059347271842</v>
      </c>
      <c r="L1021" s="47">
        <v>24.95</v>
      </c>
      <c r="M1021" s="47">
        <v>24.95</v>
      </c>
      <c r="N1021" s="45">
        <v>45131</v>
      </c>
    </row>
    <row r="1022" spans="1:14" x14ac:dyDescent="0.25">
      <c r="A1022" s="32" t="s">
        <v>56934</v>
      </c>
      <c r="B1022" s="42" t="s">
        <v>54877</v>
      </c>
      <c r="C1022" s="42"/>
      <c r="D1022" s="32" t="s">
        <v>55262</v>
      </c>
      <c r="E1022" s="32" t="s">
        <v>56110</v>
      </c>
      <c r="G1022" s="44" t="s">
        <v>11</v>
      </c>
      <c r="H1022" s="44" t="s">
        <v>12</v>
      </c>
      <c r="I1022" s="32" t="s">
        <v>55690</v>
      </c>
      <c r="J1022" s="55">
        <v>8059347271859</v>
      </c>
      <c r="L1022" s="47">
        <v>24.95</v>
      </c>
      <c r="M1022" s="47">
        <v>24.95</v>
      </c>
      <c r="N1022" s="45">
        <v>45131</v>
      </c>
    </row>
    <row r="1023" spans="1:14" x14ac:dyDescent="0.25">
      <c r="A1023" s="32" t="s">
        <v>56929</v>
      </c>
      <c r="B1023" s="42"/>
      <c r="C1023" s="42"/>
      <c r="D1023" s="32" t="s">
        <v>55267</v>
      </c>
      <c r="E1023" s="32" t="s">
        <v>56115</v>
      </c>
      <c r="G1023" s="44" t="s">
        <v>11</v>
      </c>
      <c r="H1023" s="44" t="s">
        <v>12</v>
      </c>
      <c r="I1023" s="32" t="s">
        <v>55695</v>
      </c>
      <c r="J1023" s="55">
        <v>8059347271804</v>
      </c>
      <c r="L1023" s="47">
        <v>24.95</v>
      </c>
      <c r="M1023" s="47">
        <v>24.95</v>
      </c>
      <c r="N1023" s="45">
        <v>45131</v>
      </c>
    </row>
    <row r="1024" spans="1:14" x14ac:dyDescent="0.25">
      <c r="A1024" s="32" t="s">
        <v>56930</v>
      </c>
      <c r="B1024" s="42" t="s">
        <v>54880</v>
      </c>
      <c r="C1024" s="42"/>
      <c r="D1024" s="32" t="s">
        <v>55266</v>
      </c>
      <c r="E1024" s="32" t="s">
        <v>56114</v>
      </c>
      <c r="G1024" s="44" t="s">
        <v>11</v>
      </c>
      <c r="H1024" s="44" t="s">
        <v>12</v>
      </c>
      <c r="I1024" s="32" t="s">
        <v>55694</v>
      </c>
      <c r="J1024" s="55">
        <v>8059347271811</v>
      </c>
      <c r="L1024" s="47">
        <v>24.95</v>
      </c>
      <c r="M1024" s="47">
        <v>24.95</v>
      </c>
      <c r="N1024" s="45">
        <v>45131</v>
      </c>
    </row>
    <row r="1025" spans="1:14" x14ac:dyDescent="0.25">
      <c r="A1025" s="32" t="s">
        <v>56931</v>
      </c>
      <c r="B1025" s="42" t="s">
        <v>54879</v>
      </c>
      <c r="C1025" s="42"/>
      <c r="D1025" s="32" t="s">
        <v>55265</v>
      </c>
      <c r="E1025" s="32" t="s">
        <v>56113</v>
      </c>
      <c r="G1025" s="44" t="s">
        <v>11</v>
      </c>
      <c r="H1025" s="44" t="s">
        <v>12</v>
      </c>
      <c r="I1025" s="32" t="s">
        <v>55693</v>
      </c>
      <c r="J1025" s="55">
        <v>8059347271828</v>
      </c>
      <c r="L1025" s="47">
        <v>24.95</v>
      </c>
      <c r="M1025" s="47">
        <v>24.95</v>
      </c>
      <c r="N1025" s="45">
        <v>45131</v>
      </c>
    </row>
    <row r="1026" spans="1:14" x14ac:dyDescent="0.25">
      <c r="B1026" s="42"/>
      <c r="C1026" s="42"/>
      <c r="D1026" s="32" t="s">
        <v>76502</v>
      </c>
      <c r="E1026" s="43" t="s">
        <v>76500</v>
      </c>
      <c r="F1026" s="44" t="s">
        <v>56</v>
      </c>
      <c r="G1026" s="44" t="s">
        <v>11</v>
      </c>
      <c r="H1026" s="44" t="s">
        <v>12</v>
      </c>
      <c r="I1026" s="42" t="s">
        <v>76501</v>
      </c>
      <c r="J1026" s="55">
        <v>8059175130052</v>
      </c>
      <c r="L1026" s="47">
        <v>19.95</v>
      </c>
      <c r="M1026" s="47">
        <v>19.95</v>
      </c>
      <c r="N1026" s="45">
        <v>43654</v>
      </c>
    </row>
    <row r="1027" spans="1:14" x14ac:dyDescent="0.25">
      <c r="A1027" s="32" t="s">
        <v>34539</v>
      </c>
      <c r="B1027" s="42" t="s">
        <v>51409</v>
      </c>
      <c r="C1027" s="42"/>
      <c r="D1027" s="42" t="s">
        <v>17967</v>
      </c>
      <c r="E1027" s="43" t="s">
        <v>62734</v>
      </c>
      <c r="F1027" s="44" t="s">
        <v>56</v>
      </c>
      <c r="G1027" s="44" t="s">
        <v>11</v>
      </c>
      <c r="H1027" s="44" t="s">
        <v>12</v>
      </c>
      <c r="I1027" s="42" t="s">
        <v>17222</v>
      </c>
      <c r="J1027" s="42">
        <v>8059175130069</v>
      </c>
      <c r="L1027" s="47">
        <v>19.95</v>
      </c>
      <c r="M1027" s="47">
        <v>19.95</v>
      </c>
      <c r="N1027" s="45">
        <v>43654</v>
      </c>
    </row>
    <row r="1028" spans="1:14" x14ac:dyDescent="0.25">
      <c r="A1028" s="32" t="s">
        <v>34538</v>
      </c>
      <c r="B1028" s="42" t="s">
        <v>51410</v>
      </c>
      <c r="C1028" s="42"/>
      <c r="D1028" s="42" t="s">
        <v>17223</v>
      </c>
      <c r="E1028" s="43" t="s">
        <v>62733</v>
      </c>
      <c r="F1028" s="44" t="s">
        <v>56</v>
      </c>
      <c r="G1028" s="44" t="s">
        <v>11</v>
      </c>
      <c r="H1028" s="44" t="s">
        <v>12</v>
      </c>
      <c r="I1028" s="42" t="s">
        <v>17224</v>
      </c>
      <c r="J1028" s="42">
        <v>8059175130076</v>
      </c>
      <c r="L1028" s="47">
        <v>19.95</v>
      </c>
      <c r="M1028" s="47">
        <v>19.95</v>
      </c>
      <c r="N1028" s="45">
        <v>43654</v>
      </c>
    </row>
    <row r="1029" spans="1:14" x14ac:dyDescent="0.25">
      <c r="D1029" s="32" t="s">
        <v>70990</v>
      </c>
      <c r="E1029" s="44" t="s">
        <v>76497</v>
      </c>
      <c r="F1029" s="44" t="s">
        <v>56</v>
      </c>
      <c r="G1029" s="44" t="s">
        <v>11</v>
      </c>
      <c r="H1029" s="44" t="s">
        <v>12</v>
      </c>
      <c r="I1029" s="42" t="s">
        <v>70991</v>
      </c>
      <c r="J1029" s="55">
        <v>8059175130021</v>
      </c>
      <c r="L1029" s="46">
        <v>19.95</v>
      </c>
      <c r="M1029" s="46">
        <v>19.95</v>
      </c>
      <c r="N1029" s="45">
        <v>43654</v>
      </c>
    </row>
    <row r="1030" spans="1:14" x14ac:dyDescent="0.25">
      <c r="A1030" s="32" t="s">
        <v>34537</v>
      </c>
      <c r="B1030" s="42" t="s">
        <v>51407</v>
      </c>
      <c r="C1030" s="42"/>
      <c r="D1030" s="42" t="s">
        <v>17966</v>
      </c>
      <c r="E1030" s="43" t="s">
        <v>62732</v>
      </c>
      <c r="F1030" s="44" t="s">
        <v>56</v>
      </c>
      <c r="G1030" s="44" t="s">
        <v>11</v>
      </c>
      <c r="H1030" s="44" t="s">
        <v>12</v>
      </c>
      <c r="I1030" s="42" t="s">
        <v>17219</v>
      </c>
      <c r="J1030" s="42">
        <v>8059175130038</v>
      </c>
      <c r="L1030" s="46">
        <v>19.95</v>
      </c>
      <c r="M1030" s="46">
        <v>19.95</v>
      </c>
      <c r="N1030" s="45">
        <v>43654</v>
      </c>
    </row>
    <row r="1031" spans="1:14" x14ac:dyDescent="0.25">
      <c r="A1031" s="32" t="s">
        <v>34536</v>
      </c>
      <c r="B1031" s="42" t="s">
        <v>51408</v>
      </c>
      <c r="C1031" s="42"/>
      <c r="D1031" s="42" t="s">
        <v>17220</v>
      </c>
      <c r="E1031" s="43" t="s">
        <v>62731</v>
      </c>
      <c r="F1031" s="44" t="s">
        <v>56</v>
      </c>
      <c r="G1031" s="44" t="s">
        <v>11</v>
      </c>
      <c r="H1031" s="44" t="s">
        <v>12</v>
      </c>
      <c r="I1031" s="42" t="s">
        <v>17221</v>
      </c>
      <c r="J1031" s="42">
        <v>8059175130045</v>
      </c>
      <c r="L1031" s="46">
        <v>19.95</v>
      </c>
      <c r="M1031" s="46">
        <v>19.95</v>
      </c>
      <c r="N1031" s="45">
        <v>43654</v>
      </c>
    </row>
    <row r="1032" spans="1:14" x14ac:dyDescent="0.25">
      <c r="B1032" s="42"/>
      <c r="C1032" s="42"/>
      <c r="D1032" s="42" t="s">
        <v>70992</v>
      </c>
      <c r="E1032" s="43" t="s">
        <v>76498</v>
      </c>
      <c r="F1032" s="44" t="s">
        <v>56</v>
      </c>
      <c r="G1032" s="44" t="s">
        <v>11</v>
      </c>
      <c r="H1032" s="44" t="s">
        <v>12</v>
      </c>
      <c r="I1032" s="42" t="s">
        <v>70993</v>
      </c>
      <c r="J1032" s="42">
        <v>8059175129995</v>
      </c>
      <c r="L1032" s="47">
        <v>19.95</v>
      </c>
      <c r="M1032" s="47">
        <v>19.95</v>
      </c>
      <c r="N1032" s="45">
        <v>43654</v>
      </c>
    </row>
    <row r="1033" spans="1:14" x14ac:dyDescent="0.25">
      <c r="A1033" s="32" t="s">
        <v>34535</v>
      </c>
      <c r="B1033" s="42" t="s">
        <v>51405</v>
      </c>
      <c r="C1033" s="42"/>
      <c r="D1033" s="42" t="s">
        <v>17965</v>
      </c>
      <c r="E1033" s="43" t="s">
        <v>62730</v>
      </c>
      <c r="F1033" s="44" t="s">
        <v>56</v>
      </c>
      <c r="G1033" s="44" t="s">
        <v>11</v>
      </c>
      <c r="H1033" s="44" t="s">
        <v>12</v>
      </c>
      <c r="I1033" s="42" t="s">
        <v>17216</v>
      </c>
      <c r="J1033" s="42">
        <v>8059175130007</v>
      </c>
      <c r="L1033" s="47">
        <v>19.95</v>
      </c>
      <c r="M1033" s="47">
        <v>19.95</v>
      </c>
      <c r="N1033" s="45">
        <v>43654</v>
      </c>
    </row>
    <row r="1034" spans="1:14" x14ac:dyDescent="0.25">
      <c r="A1034" s="32" t="s">
        <v>34534</v>
      </c>
      <c r="B1034" s="42" t="s">
        <v>51406</v>
      </c>
      <c r="C1034" s="42"/>
      <c r="D1034" s="42" t="s">
        <v>17217</v>
      </c>
      <c r="E1034" s="43" t="s">
        <v>62729</v>
      </c>
      <c r="F1034" s="44" t="s">
        <v>56</v>
      </c>
      <c r="G1034" s="44" t="s">
        <v>11</v>
      </c>
      <c r="H1034" s="44" t="s">
        <v>12</v>
      </c>
      <c r="I1034" s="42" t="s">
        <v>17218</v>
      </c>
      <c r="J1034" s="42">
        <v>8059175130014</v>
      </c>
      <c r="L1034" s="47">
        <v>19.95</v>
      </c>
      <c r="M1034" s="47">
        <v>19.95</v>
      </c>
      <c r="N1034" s="45">
        <v>43654</v>
      </c>
    </row>
    <row r="1035" spans="1:14" x14ac:dyDescent="0.25">
      <c r="A1035" s="32" t="s">
        <v>40375</v>
      </c>
      <c r="B1035" s="42"/>
      <c r="C1035" s="42"/>
      <c r="D1035" s="42" t="s">
        <v>40376</v>
      </c>
      <c r="E1035" s="43" t="s">
        <v>40377</v>
      </c>
      <c r="F1035" s="44" t="s">
        <v>22179</v>
      </c>
      <c r="G1035" s="32" t="s">
        <v>11</v>
      </c>
      <c r="H1035" s="43" t="s">
        <v>12</v>
      </c>
      <c r="I1035" s="42" t="s">
        <v>40378</v>
      </c>
      <c r="J1035" s="42">
        <v>8059175882715</v>
      </c>
      <c r="L1035" s="47">
        <v>19.95</v>
      </c>
      <c r="M1035" s="47">
        <v>19.95</v>
      </c>
      <c r="N1035" s="45">
        <v>44396</v>
      </c>
    </row>
    <row r="1036" spans="1:14" x14ac:dyDescent="0.25">
      <c r="A1036" s="32" t="s">
        <v>40370</v>
      </c>
      <c r="B1036" s="42" t="s">
        <v>40371</v>
      </c>
      <c r="C1036" s="42"/>
      <c r="D1036" s="42" t="s">
        <v>40372</v>
      </c>
      <c r="E1036" s="43" t="s">
        <v>40373</v>
      </c>
      <c r="F1036" s="44" t="s">
        <v>22179</v>
      </c>
      <c r="G1036" s="32" t="s">
        <v>11</v>
      </c>
      <c r="H1036" s="43" t="s">
        <v>12</v>
      </c>
      <c r="I1036" s="42" t="s">
        <v>40374</v>
      </c>
      <c r="J1036" s="42">
        <v>8059175882722</v>
      </c>
      <c r="L1036" s="47">
        <v>19.95</v>
      </c>
      <c r="M1036" s="47">
        <v>19.95</v>
      </c>
      <c r="N1036" s="45">
        <v>44396</v>
      </c>
    </row>
    <row r="1037" spans="1:14" x14ac:dyDescent="0.25">
      <c r="A1037" s="32" t="s">
        <v>40365</v>
      </c>
      <c r="B1037" s="42" t="s">
        <v>40366</v>
      </c>
      <c r="C1037" s="42"/>
      <c r="D1037" s="42" t="s">
        <v>40367</v>
      </c>
      <c r="E1037" s="43" t="s">
        <v>40368</v>
      </c>
      <c r="F1037" s="44" t="s">
        <v>22179</v>
      </c>
      <c r="G1037" s="32" t="s">
        <v>11</v>
      </c>
      <c r="H1037" s="43" t="s">
        <v>12</v>
      </c>
      <c r="I1037" s="42" t="s">
        <v>40369</v>
      </c>
      <c r="J1037" s="42">
        <v>8059175882739</v>
      </c>
      <c r="L1037" s="47">
        <v>19.95</v>
      </c>
      <c r="M1037" s="47">
        <v>19.95</v>
      </c>
      <c r="N1037" s="45">
        <v>44396</v>
      </c>
    </row>
    <row r="1038" spans="1:14" x14ac:dyDescent="0.25">
      <c r="D1038" s="32" t="s">
        <v>70988</v>
      </c>
      <c r="E1038" s="44" t="s">
        <v>76499</v>
      </c>
      <c r="F1038" s="44" t="s">
        <v>56</v>
      </c>
      <c r="G1038" s="44" t="s">
        <v>11</v>
      </c>
      <c r="H1038" s="44" t="s">
        <v>12</v>
      </c>
      <c r="I1038" s="42" t="s">
        <v>70989</v>
      </c>
      <c r="J1038" s="55">
        <v>8059175129964</v>
      </c>
      <c r="L1038" s="46">
        <v>19.95</v>
      </c>
      <c r="M1038" s="46">
        <v>19.95</v>
      </c>
      <c r="N1038" s="45">
        <v>43654</v>
      </c>
    </row>
    <row r="1039" spans="1:14" x14ac:dyDescent="0.25">
      <c r="A1039" s="32" t="s">
        <v>34533</v>
      </c>
      <c r="B1039" s="42" t="s">
        <v>51403</v>
      </c>
      <c r="C1039" s="42"/>
      <c r="D1039" s="42" t="s">
        <v>17968</v>
      </c>
      <c r="E1039" s="43" t="s">
        <v>62728</v>
      </c>
      <c r="F1039" s="44" t="s">
        <v>56</v>
      </c>
      <c r="G1039" s="44" t="s">
        <v>11</v>
      </c>
      <c r="H1039" s="44" t="s">
        <v>12</v>
      </c>
      <c r="I1039" s="42" t="s">
        <v>17225</v>
      </c>
      <c r="J1039" s="42">
        <v>8059175129971</v>
      </c>
      <c r="L1039" s="46">
        <v>19.95</v>
      </c>
      <c r="M1039" s="46">
        <v>19.95</v>
      </c>
      <c r="N1039" s="45">
        <v>43654</v>
      </c>
    </row>
    <row r="1040" spans="1:14" x14ac:dyDescent="0.25">
      <c r="A1040" s="32" t="s">
        <v>34532</v>
      </c>
      <c r="B1040" s="42" t="s">
        <v>51404</v>
      </c>
      <c r="C1040" s="42"/>
      <c r="D1040" s="42" t="s">
        <v>17226</v>
      </c>
      <c r="E1040" s="43" t="s">
        <v>62727</v>
      </c>
      <c r="F1040" s="44" t="s">
        <v>56</v>
      </c>
      <c r="G1040" s="44" t="s">
        <v>11</v>
      </c>
      <c r="H1040" s="44" t="s">
        <v>12</v>
      </c>
      <c r="I1040" s="42" t="s">
        <v>17227</v>
      </c>
      <c r="J1040" s="42">
        <v>8059175129988</v>
      </c>
      <c r="L1040" s="46">
        <v>19.95</v>
      </c>
      <c r="M1040" s="46">
        <v>19.95</v>
      </c>
      <c r="N1040" s="45">
        <v>43654</v>
      </c>
    </row>
    <row r="1041" spans="1:14" x14ac:dyDescent="0.25">
      <c r="A1041" s="32" t="s">
        <v>40361</v>
      </c>
      <c r="B1041" s="42"/>
      <c r="C1041" s="42"/>
      <c r="D1041" s="42" t="s">
        <v>40362</v>
      </c>
      <c r="E1041" s="43" t="s">
        <v>40363</v>
      </c>
      <c r="F1041" s="44" t="s">
        <v>22179</v>
      </c>
      <c r="G1041" s="32" t="s">
        <v>11</v>
      </c>
      <c r="H1041" s="43" t="s">
        <v>12</v>
      </c>
      <c r="I1041" s="42" t="s">
        <v>40364</v>
      </c>
      <c r="J1041" s="42">
        <v>8059175882685</v>
      </c>
      <c r="L1041" s="47">
        <v>19.95</v>
      </c>
      <c r="M1041" s="47">
        <v>19.95</v>
      </c>
      <c r="N1041" s="45">
        <v>44396</v>
      </c>
    </row>
    <row r="1042" spans="1:14" x14ac:dyDescent="0.25">
      <c r="A1042" s="32" t="s">
        <v>40356</v>
      </c>
      <c r="B1042" s="42" t="s">
        <v>40357</v>
      </c>
      <c r="C1042" s="42"/>
      <c r="D1042" s="42" t="s">
        <v>40358</v>
      </c>
      <c r="E1042" s="43" t="s">
        <v>40359</v>
      </c>
      <c r="F1042" s="44" t="s">
        <v>22179</v>
      </c>
      <c r="G1042" s="32" t="s">
        <v>11</v>
      </c>
      <c r="H1042" s="43" t="s">
        <v>12</v>
      </c>
      <c r="I1042" s="42" t="s">
        <v>40360</v>
      </c>
      <c r="J1042" s="42">
        <v>8059175882692</v>
      </c>
      <c r="L1042" s="47">
        <v>19.95</v>
      </c>
      <c r="M1042" s="47">
        <v>19.95</v>
      </c>
      <c r="N1042" s="45">
        <v>44396</v>
      </c>
    </row>
    <row r="1043" spans="1:14" x14ac:dyDescent="0.25">
      <c r="A1043" s="32" t="s">
        <v>40351</v>
      </c>
      <c r="B1043" s="42" t="s">
        <v>40352</v>
      </c>
      <c r="C1043" s="42"/>
      <c r="D1043" s="42" t="s">
        <v>40353</v>
      </c>
      <c r="E1043" s="43" t="s">
        <v>40354</v>
      </c>
      <c r="F1043" s="44" t="s">
        <v>22179</v>
      </c>
      <c r="G1043" s="32" t="s">
        <v>11</v>
      </c>
      <c r="H1043" s="43" t="s">
        <v>12</v>
      </c>
      <c r="I1043" s="42" t="s">
        <v>40355</v>
      </c>
      <c r="J1043" s="42">
        <v>8059175882708</v>
      </c>
      <c r="L1043" s="47">
        <v>19.95</v>
      </c>
      <c r="M1043" s="47">
        <v>19.95</v>
      </c>
      <c r="N1043" s="45">
        <v>44396</v>
      </c>
    </row>
    <row r="1044" spans="1:14" x14ac:dyDescent="0.25">
      <c r="D1044" s="32" t="s">
        <v>70985</v>
      </c>
      <c r="E1044" s="44" t="s">
        <v>70986</v>
      </c>
      <c r="F1044" s="44" t="s">
        <v>56</v>
      </c>
      <c r="G1044" s="44" t="s">
        <v>11</v>
      </c>
      <c r="H1044" s="44" t="s">
        <v>12</v>
      </c>
      <c r="I1044" s="42" t="s">
        <v>70987</v>
      </c>
      <c r="J1044" s="55">
        <v>8059175129933</v>
      </c>
      <c r="L1044" s="46">
        <v>19.95</v>
      </c>
      <c r="M1044" s="46">
        <v>19.95</v>
      </c>
      <c r="N1044" s="45">
        <v>43654</v>
      </c>
    </row>
    <row r="1045" spans="1:14" x14ac:dyDescent="0.25">
      <c r="A1045" s="32" t="s">
        <v>34531</v>
      </c>
      <c r="B1045" s="42" t="s">
        <v>51401</v>
      </c>
      <c r="C1045" s="42"/>
      <c r="D1045" s="42" t="s">
        <v>17964</v>
      </c>
      <c r="E1045" s="43" t="s">
        <v>62726</v>
      </c>
      <c r="F1045" s="44" t="s">
        <v>56</v>
      </c>
      <c r="G1045" s="44" t="s">
        <v>11</v>
      </c>
      <c r="H1045" s="44" t="s">
        <v>12</v>
      </c>
      <c r="I1045" s="42" t="s">
        <v>17213</v>
      </c>
      <c r="J1045" s="42">
        <v>8059175129940</v>
      </c>
      <c r="L1045" s="46">
        <v>19.95</v>
      </c>
      <c r="M1045" s="46">
        <v>19.95</v>
      </c>
      <c r="N1045" s="45">
        <v>43654</v>
      </c>
    </row>
    <row r="1046" spans="1:14" x14ac:dyDescent="0.25">
      <c r="A1046" s="32" t="s">
        <v>34530</v>
      </c>
      <c r="B1046" s="42" t="s">
        <v>51402</v>
      </c>
      <c r="C1046" s="42"/>
      <c r="D1046" s="42" t="s">
        <v>17214</v>
      </c>
      <c r="E1046" s="43" t="s">
        <v>62725</v>
      </c>
      <c r="F1046" s="44" t="s">
        <v>56</v>
      </c>
      <c r="G1046" s="44" t="s">
        <v>11</v>
      </c>
      <c r="H1046" s="44" t="s">
        <v>12</v>
      </c>
      <c r="I1046" s="42" t="s">
        <v>17215</v>
      </c>
      <c r="J1046" s="42">
        <v>8059175129957</v>
      </c>
      <c r="L1046" s="46">
        <v>19.95</v>
      </c>
      <c r="M1046" s="46">
        <v>19.95</v>
      </c>
      <c r="N1046" s="45">
        <v>43654</v>
      </c>
    </row>
    <row r="1047" spans="1:14" x14ac:dyDescent="0.25">
      <c r="D1047" s="32" t="s">
        <v>70982</v>
      </c>
      <c r="E1047" s="44" t="s">
        <v>70983</v>
      </c>
      <c r="F1047" s="44" t="s">
        <v>56</v>
      </c>
      <c r="G1047" s="44" t="s">
        <v>11</v>
      </c>
      <c r="H1047" s="44" t="s">
        <v>12</v>
      </c>
      <c r="I1047" s="55" t="s">
        <v>70984</v>
      </c>
      <c r="J1047" s="55">
        <v>8059175129902</v>
      </c>
      <c r="L1047" s="46">
        <v>19.95</v>
      </c>
      <c r="M1047" s="54">
        <v>19.95</v>
      </c>
      <c r="N1047" s="45">
        <v>43654</v>
      </c>
    </row>
    <row r="1048" spans="1:14" x14ac:dyDescent="0.25">
      <c r="A1048" s="32" t="s">
        <v>34529</v>
      </c>
      <c r="B1048" s="42" t="s">
        <v>51399</v>
      </c>
      <c r="C1048" s="42"/>
      <c r="D1048" s="42" t="s">
        <v>17962</v>
      </c>
      <c r="E1048" s="43" t="s">
        <v>62724</v>
      </c>
      <c r="F1048" s="44" t="s">
        <v>56</v>
      </c>
      <c r="G1048" s="44" t="s">
        <v>11</v>
      </c>
      <c r="H1048" s="44" t="s">
        <v>12</v>
      </c>
      <c r="I1048" s="42" t="s">
        <v>17207</v>
      </c>
      <c r="J1048" s="42">
        <v>8059175129919</v>
      </c>
      <c r="L1048" s="46">
        <v>19.95</v>
      </c>
      <c r="M1048" s="54">
        <v>19.95</v>
      </c>
      <c r="N1048" s="45">
        <v>43654</v>
      </c>
    </row>
    <row r="1049" spans="1:14" x14ac:dyDescent="0.25">
      <c r="A1049" s="32" t="s">
        <v>34528</v>
      </c>
      <c r="B1049" s="42" t="s">
        <v>51400</v>
      </c>
      <c r="C1049" s="42"/>
      <c r="D1049" s="42" t="s">
        <v>17208</v>
      </c>
      <c r="E1049" s="43" t="s">
        <v>62723</v>
      </c>
      <c r="F1049" s="44" t="s">
        <v>56</v>
      </c>
      <c r="G1049" s="44" t="s">
        <v>11</v>
      </c>
      <c r="H1049" s="44" t="s">
        <v>12</v>
      </c>
      <c r="I1049" s="42" t="s">
        <v>17209</v>
      </c>
      <c r="J1049" s="42">
        <v>8059175129926</v>
      </c>
      <c r="L1049" s="46">
        <v>19.95</v>
      </c>
      <c r="M1049" s="54">
        <v>19.95</v>
      </c>
      <c r="N1049" s="45">
        <v>43654</v>
      </c>
    </row>
    <row r="1050" spans="1:14" x14ac:dyDescent="0.25">
      <c r="B1050" s="32"/>
      <c r="C1050" s="32"/>
      <c r="D1050" s="32" t="s">
        <v>70979</v>
      </c>
      <c r="E1050" s="32" t="s">
        <v>70980</v>
      </c>
      <c r="F1050" s="44" t="s">
        <v>56</v>
      </c>
      <c r="G1050" s="44" t="s">
        <v>11</v>
      </c>
      <c r="H1050" s="44" t="s">
        <v>12</v>
      </c>
      <c r="I1050" s="42" t="s">
        <v>70981</v>
      </c>
      <c r="J1050" s="55">
        <v>8059175129872</v>
      </c>
      <c r="K1050" s="32"/>
      <c r="L1050" s="46">
        <v>19.95</v>
      </c>
      <c r="M1050" s="54">
        <v>19.95</v>
      </c>
      <c r="N1050" s="45">
        <v>43654</v>
      </c>
    </row>
    <row r="1051" spans="1:14" x14ac:dyDescent="0.25">
      <c r="A1051" s="32" t="s">
        <v>34527</v>
      </c>
      <c r="B1051" s="42" t="s">
        <v>51397</v>
      </c>
      <c r="C1051" s="42"/>
      <c r="D1051" s="42" t="s">
        <v>17961</v>
      </c>
      <c r="E1051" s="43" t="s">
        <v>62722</v>
      </c>
      <c r="F1051" s="44" t="s">
        <v>56</v>
      </c>
      <c r="G1051" s="44" t="s">
        <v>11</v>
      </c>
      <c r="H1051" s="44" t="s">
        <v>12</v>
      </c>
      <c r="I1051" s="42" t="s">
        <v>17204</v>
      </c>
      <c r="J1051" s="42">
        <v>8059175129889</v>
      </c>
      <c r="L1051" s="46">
        <v>19.95</v>
      </c>
      <c r="M1051" s="54">
        <v>19.95</v>
      </c>
      <c r="N1051" s="45">
        <v>43654</v>
      </c>
    </row>
    <row r="1052" spans="1:14" x14ac:dyDescent="0.25">
      <c r="A1052" s="32" t="s">
        <v>34526</v>
      </c>
      <c r="B1052" s="42" t="s">
        <v>51398</v>
      </c>
      <c r="C1052" s="42"/>
      <c r="D1052" s="42" t="s">
        <v>17205</v>
      </c>
      <c r="E1052" s="43" t="s">
        <v>62721</v>
      </c>
      <c r="F1052" s="44" t="s">
        <v>56</v>
      </c>
      <c r="G1052" s="44" t="s">
        <v>11</v>
      </c>
      <c r="H1052" s="44" t="s">
        <v>12</v>
      </c>
      <c r="I1052" s="42" t="s">
        <v>17206</v>
      </c>
      <c r="J1052" s="42">
        <v>8059175129896</v>
      </c>
      <c r="L1052" s="46">
        <v>19.95</v>
      </c>
      <c r="M1052" s="54">
        <v>19.95</v>
      </c>
      <c r="N1052" s="45">
        <v>43654</v>
      </c>
    </row>
    <row r="1053" spans="1:14" x14ac:dyDescent="0.25">
      <c r="A1053" s="32" t="s">
        <v>34525</v>
      </c>
      <c r="B1053" s="42" t="s">
        <v>51395</v>
      </c>
      <c r="C1053" s="42"/>
      <c r="D1053" s="42" t="s">
        <v>17963</v>
      </c>
      <c r="E1053" s="43" t="s">
        <v>62720</v>
      </c>
      <c r="F1053" s="44" t="s">
        <v>56</v>
      </c>
      <c r="G1053" s="44" t="s">
        <v>11</v>
      </c>
      <c r="H1053" s="44" t="s">
        <v>12</v>
      </c>
      <c r="I1053" s="42" t="s">
        <v>17210</v>
      </c>
      <c r="J1053" s="42">
        <v>8059175129858</v>
      </c>
      <c r="L1053" s="46">
        <v>19.95</v>
      </c>
      <c r="M1053" s="54">
        <v>19.95</v>
      </c>
      <c r="N1053" s="45">
        <v>43654</v>
      </c>
    </row>
    <row r="1054" spans="1:14" x14ac:dyDescent="0.25">
      <c r="A1054" s="32" t="s">
        <v>34524</v>
      </c>
      <c r="B1054" s="42" t="s">
        <v>51396</v>
      </c>
      <c r="C1054" s="42"/>
      <c r="D1054" s="42" t="s">
        <v>17211</v>
      </c>
      <c r="E1054" s="43" t="s">
        <v>62719</v>
      </c>
      <c r="F1054" s="44" t="s">
        <v>56</v>
      </c>
      <c r="G1054" s="44" t="s">
        <v>11</v>
      </c>
      <c r="H1054" s="44" t="s">
        <v>12</v>
      </c>
      <c r="I1054" s="42" t="s">
        <v>17212</v>
      </c>
      <c r="J1054" s="42">
        <v>8059175129865</v>
      </c>
      <c r="L1054" s="46">
        <v>19.95</v>
      </c>
      <c r="M1054" s="54">
        <v>19.95</v>
      </c>
      <c r="N1054" s="45">
        <v>43654</v>
      </c>
    </row>
    <row r="1055" spans="1:14" x14ac:dyDescent="0.25">
      <c r="A1055" s="32" t="s">
        <v>56923</v>
      </c>
      <c r="B1055" s="42"/>
      <c r="C1055" s="42"/>
      <c r="D1055" s="32" t="s">
        <v>55273</v>
      </c>
      <c r="E1055" s="32" t="s">
        <v>56121</v>
      </c>
      <c r="G1055" s="44" t="s">
        <v>11</v>
      </c>
      <c r="H1055" s="44" t="s">
        <v>12</v>
      </c>
      <c r="I1055" s="32" t="s">
        <v>55701</v>
      </c>
      <c r="J1055" s="55">
        <v>8059347271743</v>
      </c>
      <c r="L1055" s="47">
        <v>29.95</v>
      </c>
      <c r="M1055" s="47">
        <v>29.95</v>
      </c>
      <c r="N1055" s="45">
        <v>45131</v>
      </c>
    </row>
    <row r="1056" spans="1:14" x14ac:dyDescent="0.25">
      <c r="A1056" s="32" t="s">
        <v>56924</v>
      </c>
      <c r="B1056" s="42" t="s">
        <v>54884</v>
      </c>
      <c r="C1056" s="42"/>
      <c r="D1056" s="32" t="s">
        <v>55272</v>
      </c>
      <c r="E1056" s="32" t="s">
        <v>56120</v>
      </c>
      <c r="G1056" s="44" t="s">
        <v>11</v>
      </c>
      <c r="H1056" s="44" t="s">
        <v>12</v>
      </c>
      <c r="I1056" s="32" t="s">
        <v>55700</v>
      </c>
      <c r="J1056" s="55">
        <v>8059347271750</v>
      </c>
      <c r="L1056" s="47">
        <v>29.95</v>
      </c>
      <c r="M1056" s="47">
        <v>29.95</v>
      </c>
      <c r="N1056" s="45">
        <v>45131</v>
      </c>
    </row>
    <row r="1057" spans="1:14" x14ac:dyDescent="0.25">
      <c r="A1057" s="32" t="s">
        <v>56925</v>
      </c>
      <c r="B1057" s="42" t="s">
        <v>54883</v>
      </c>
      <c r="C1057" s="42"/>
      <c r="D1057" s="32" t="s">
        <v>55271</v>
      </c>
      <c r="E1057" s="32" t="s">
        <v>56119</v>
      </c>
      <c r="G1057" s="44" t="s">
        <v>11</v>
      </c>
      <c r="H1057" s="44" t="s">
        <v>12</v>
      </c>
      <c r="I1057" s="32" t="s">
        <v>55699</v>
      </c>
      <c r="J1057" s="55">
        <v>8059347271767</v>
      </c>
      <c r="L1057" s="47">
        <v>29.95</v>
      </c>
      <c r="M1057" s="47">
        <v>29.95</v>
      </c>
      <c r="N1057" s="45">
        <v>45131</v>
      </c>
    </row>
    <row r="1058" spans="1:14" x14ac:dyDescent="0.25">
      <c r="A1058" s="32" t="s">
        <v>56920</v>
      </c>
      <c r="B1058" s="42"/>
      <c r="C1058" s="42"/>
      <c r="D1058" s="32" t="s">
        <v>55276</v>
      </c>
      <c r="E1058" s="32" t="s">
        <v>56124</v>
      </c>
      <c r="G1058" s="44" t="s">
        <v>11</v>
      </c>
      <c r="H1058" s="44" t="s">
        <v>12</v>
      </c>
      <c r="I1058" s="32" t="s">
        <v>55704</v>
      </c>
      <c r="J1058" s="55">
        <v>8059347271712</v>
      </c>
      <c r="L1058" s="47">
        <v>29.95</v>
      </c>
      <c r="M1058" s="47">
        <v>29.95</v>
      </c>
      <c r="N1058" s="45">
        <v>45131</v>
      </c>
    </row>
    <row r="1059" spans="1:14" x14ac:dyDescent="0.25">
      <c r="A1059" s="32" t="s">
        <v>56921</v>
      </c>
      <c r="B1059" s="42" t="s">
        <v>54886</v>
      </c>
      <c r="C1059" s="42"/>
      <c r="D1059" s="32" t="s">
        <v>55275</v>
      </c>
      <c r="E1059" s="32" t="s">
        <v>56123</v>
      </c>
      <c r="G1059" s="44" t="s">
        <v>11</v>
      </c>
      <c r="H1059" s="44" t="s">
        <v>12</v>
      </c>
      <c r="I1059" s="32" t="s">
        <v>55703</v>
      </c>
      <c r="J1059" s="55">
        <v>8059347271729</v>
      </c>
      <c r="L1059" s="47">
        <v>29.95</v>
      </c>
      <c r="M1059" s="47">
        <v>29.95</v>
      </c>
      <c r="N1059" s="45">
        <v>45131</v>
      </c>
    </row>
    <row r="1060" spans="1:14" x14ac:dyDescent="0.25">
      <c r="A1060" s="32" t="s">
        <v>56922</v>
      </c>
      <c r="B1060" s="42" t="s">
        <v>54885</v>
      </c>
      <c r="C1060" s="42"/>
      <c r="D1060" s="32" t="s">
        <v>55274</v>
      </c>
      <c r="E1060" s="32" t="s">
        <v>56122</v>
      </c>
      <c r="G1060" s="44" t="s">
        <v>11</v>
      </c>
      <c r="H1060" s="44" t="s">
        <v>12</v>
      </c>
      <c r="I1060" s="32" t="s">
        <v>55702</v>
      </c>
      <c r="J1060" s="55">
        <v>8059347271736</v>
      </c>
      <c r="L1060" s="47">
        <v>29.95</v>
      </c>
      <c r="M1060" s="47">
        <v>29.95</v>
      </c>
      <c r="N1060" s="45">
        <v>45131</v>
      </c>
    </row>
    <row r="1061" spans="1:14" x14ac:dyDescent="0.25">
      <c r="A1061" s="32" t="s">
        <v>56917</v>
      </c>
      <c r="B1061" s="42"/>
      <c r="C1061" s="42"/>
      <c r="D1061" s="32" t="s">
        <v>55279</v>
      </c>
      <c r="E1061" s="32" t="s">
        <v>56127</v>
      </c>
      <c r="G1061" s="44" t="s">
        <v>11</v>
      </c>
      <c r="H1061" s="44" t="s">
        <v>12</v>
      </c>
      <c r="I1061" s="32" t="s">
        <v>55707</v>
      </c>
      <c r="J1061" s="55">
        <v>8059347271682</v>
      </c>
      <c r="L1061" s="47">
        <v>29.95</v>
      </c>
      <c r="M1061" s="47">
        <v>29.95</v>
      </c>
      <c r="N1061" s="45">
        <v>45131</v>
      </c>
    </row>
    <row r="1062" spans="1:14" x14ac:dyDescent="0.25">
      <c r="A1062" s="32" t="s">
        <v>56918</v>
      </c>
      <c r="B1062" s="42" t="s">
        <v>54888</v>
      </c>
      <c r="C1062" s="42"/>
      <c r="D1062" s="32" t="s">
        <v>55278</v>
      </c>
      <c r="E1062" s="32" t="s">
        <v>56126</v>
      </c>
      <c r="G1062" s="44" t="s">
        <v>11</v>
      </c>
      <c r="H1062" s="44" t="s">
        <v>12</v>
      </c>
      <c r="I1062" s="32" t="s">
        <v>55706</v>
      </c>
      <c r="J1062" s="55">
        <v>8059347271699</v>
      </c>
      <c r="L1062" s="47">
        <v>29.95</v>
      </c>
      <c r="M1062" s="47">
        <v>29.95</v>
      </c>
      <c r="N1062" s="45">
        <v>45131</v>
      </c>
    </row>
    <row r="1063" spans="1:14" x14ac:dyDescent="0.25">
      <c r="A1063" s="32" t="s">
        <v>56919</v>
      </c>
      <c r="B1063" s="42" t="s">
        <v>54887</v>
      </c>
      <c r="C1063" s="42"/>
      <c r="D1063" s="32" t="s">
        <v>55277</v>
      </c>
      <c r="E1063" s="32" t="s">
        <v>56125</v>
      </c>
      <c r="G1063" s="44" t="s">
        <v>11</v>
      </c>
      <c r="H1063" s="44" t="s">
        <v>12</v>
      </c>
      <c r="I1063" s="32" t="s">
        <v>55705</v>
      </c>
      <c r="J1063" s="55">
        <v>8059347271705</v>
      </c>
      <c r="L1063" s="47">
        <v>29.95</v>
      </c>
      <c r="M1063" s="47">
        <v>29.95</v>
      </c>
      <c r="N1063" s="45">
        <v>45131</v>
      </c>
    </row>
    <row r="1064" spans="1:14" x14ac:dyDescent="0.25">
      <c r="A1064" s="32" t="s">
        <v>56914</v>
      </c>
      <c r="B1064" s="42"/>
      <c r="C1064" s="42"/>
      <c r="D1064" s="32" t="s">
        <v>55282</v>
      </c>
      <c r="E1064" s="32" t="s">
        <v>56130</v>
      </c>
      <c r="G1064" s="44" t="s">
        <v>11</v>
      </c>
      <c r="H1064" s="44" t="s">
        <v>12</v>
      </c>
      <c r="I1064" s="32" t="s">
        <v>55710</v>
      </c>
      <c r="J1064" s="55">
        <v>8059347271651</v>
      </c>
      <c r="L1064" s="47">
        <v>29.95</v>
      </c>
      <c r="M1064" s="47">
        <v>29.95</v>
      </c>
      <c r="N1064" s="45">
        <v>45131</v>
      </c>
    </row>
    <row r="1065" spans="1:14" x14ac:dyDescent="0.25">
      <c r="A1065" s="32" t="s">
        <v>56915</v>
      </c>
      <c r="B1065" s="42" t="s">
        <v>54890</v>
      </c>
      <c r="C1065" s="42"/>
      <c r="D1065" s="32" t="s">
        <v>55281</v>
      </c>
      <c r="E1065" s="32" t="s">
        <v>56129</v>
      </c>
      <c r="G1065" s="44" t="s">
        <v>11</v>
      </c>
      <c r="H1065" s="44" t="s">
        <v>12</v>
      </c>
      <c r="I1065" s="32" t="s">
        <v>55709</v>
      </c>
      <c r="J1065" s="55">
        <v>8059347271668</v>
      </c>
      <c r="L1065" s="47">
        <v>29.95</v>
      </c>
      <c r="M1065" s="47">
        <v>29.95</v>
      </c>
      <c r="N1065" s="45">
        <v>45131</v>
      </c>
    </row>
    <row r="1066" spans="1:14" x14ac:dyDescent="0.25">
      <c r="A1066" s="32" t="s">
        <v>56916</v>
      </c>
      <c r="B1066" s="42" t="s">
        <v>54889</v>
      </c>
      <c r="C1066" s="42"/>
      <c r="D1066" s="32" t="s">
        <v>55280</v>
      </c>
      <c r="E1066" s="32" t="s">
        <v>56128</v>
      </c>
      <c r="G1066" s="44" t="s">
        <v>11</v>
      </c>
      <c r="H1066" s="44" t="s">
        <v>12</v>
      </c>
      <c r="I1066" s="32" t="s">
        <v>55708</v>
      </c>
      <c r="J1066" s="55">
        <v>8059347271675</v>
      </c>
      <c r="L1066" s="47">
        <v>29.95</v>
      </c>
      <c r="M1066" s="47">
        <v>29.95</v>
      </c>
      <c r="N1066" s="45">
        <v>45131</v>
      </c>
    </row>
    <row r="1067" spans="1:14" x14ac:dyDescent="0.25">
      <c r="D1067" s="32" t="s">
        <v>70976</v>
      </c>
      <c r="E1067" s="44" t="s">
        <v>70977</v>
      </c>
      <c r="F1067" s="44" t="s">
        <v>56</v>
      </c>
      <c r="G1067" s="44" t="s">
        <v>11</v>
      </c>
      <c r="H1067" s="44" t="s">
        <v>12</v>
      </c>
      <c r="I1067" s="42" t="s">
        <v>70978</v>
      </c>
      <c r="J1067" s="55">
        <v>8059175129810</v>
      </c>
      <c r="L1067" s="47">
        <v>29.95</v>
      </c>
      <c r="M1067" s="47">
        <v>29.95</v>
      </c>
      <c r="N1067" s="45">
        <v>43654</v>
      </c>
    </row>
    <row r="1068" spans="1:14" x14ac:dyDescent="0.25">
      <c r="A1068" s="32" t="s">
        <v>34523</v>
      </c>
      <c r="B1068" s="42" t="s">
        <v>51393</v>
      </c>
      <c r="C1068" s="42"/>
      <c r="D1068" s="42" t="s">
        <v>17960</v>
      </c>
      <c r="E1068" s="43" t="s">
        <v>62718</v>
      </c>
      <c r="F1068" s="44" t="s">
        <v>56</v>
      </c>
      <c r="G1068" s="44" t="s">
        <v>11</v>
      </c>
      <c r="H1068" s="44" t="s">
        <v>12</v>
      </c>
      <c r="I1068" s="42" t="s">
        <v>17201</v>
      </c>
      <c r="J1068" s="42">
        <v>8059175129827</v>
      </c>
      <c r="L1068" s="47">
        <v>29.95</v>
      </c>
      <c r="M1068" s="47">
        <v>29.95</v>
      </c>
      <c r="N1068" s="45">
        <v>43654</v>
      </c>
    </row>
    <row r="1069" spans="1:14" x14ac:dyDescent="0.25">
      <c r="A1069" s="32" t="s">
        <v>34522</v>
      </c>
      <c r="B1069" s="42" t="s">
        <v>51394</v>
      </c>
      <c r="C1069" s="42"/>
      <c r="D1069" s="42" t="s">
        <v>17202</v>
      </c>
      <c r="E1069" s="43" t="s">
        <v>62717</v>
      </c>
      <c r="F1069" s="44" t="s">
        <v>56</v>
      </c>
      <c r="G1069" s="44" t="s">
        <v>11</v>
      </c>
      <c r="H1069" s="44" t="s">
        <v>12</v>
      </c>
      <c r="I1069" s="42" t="s">
        <v>17203</v>
      </c>
      <c r="J1069" s="42">
        <v>8059175129834</v>
      </c>
      <c r="L1069" s="47">
        <v>29.95</v>
      </c>
      <c r="M1069" s="47">
        <v>29.95</v>
      </c>
      <c r="N1069" s="45">
        <v>43654</v>
      </c>
    </row>
    <row r="1070" spans="1:14" x14ac:dyDescent="0.25">
      <c r="D1070" s="32" t="s">
        <v>70973</v>
      </c>
      <c r="E1070" s="44" t="s">
        <v>70974</v>
      </c>
      <c r="F1070" s="44" t="s">
        <v>56</v>
      </c>
      <c r="G1070" s="44" t="s">
        <v>11</v>
      </c>
      <c r="H1070" s="44" t="s">
        <v>12</v>
      </c>
      <c r="I1070" s="42" t="s">
        <v>70975</v>
      </c>
      <c r="J1070" s="55">
        <v>8059175129780</v>
      </c>
      <c r="L1070" s="47">
        <v>29.95</v>
      </c>
      <c r="M1070" s="47">
        <v>29.95</v>
      </c>
      <c r="N1070" s="45">
        <v>43654</v>
      </c>
    </row>
    <row r="1071" spans="1:14" x14ac:dyDescent="0.25">
      <c r="A1071" s="32" t="s">
        <v>34521</v>
      </c>
      <c r="B1071" s="42" t="s">
        <v>51391</v>
      </c>
      <c r="C1071" s="42"/>
      <c r="D1071" s="42" t="s">
        <v>17959</v>
      </c>
      <c r="E1071" s="43" t="s">
        <v>62716</v>
      </c>
      <c r="F1071" s="44" t="s">
        <v>56</v>
      </c>
      <c r="G1071" s="44" t="s">
        <v>11</v>
      </c>
      <c r="H1071" s="44" t="s">
        <v>12</v>
      </c>
      <c r="I1071" s="42" t="s">
        <v>17198</v>
      </c>
      <c r="J1071" s="42">
        <v>8059175129797</v>
      </c>
      <c r="L1071" s="47">
        <v>29.95</v>
      </c>
      <c r="M1071" s="47">
        <v>29.95</v>
      </c>
      <c r="N1071" s="45">
        <v>43654</v>
      </c>
    </row>
    <row r="1072" spans="1:14" x14ac:dyDescent="0.25">
      <c r="A1072" s="32" t="s">
        <v>34520</v>
      </c>
      <c r="B1072" s="42" t="s">
        <v>51392</v>
      </c>
      <c r="C1072" s="42"/>
      <c r="D1072" s="42" t="s">
        <v>17199</v>
      </c>
      <c r="E1072" s="43" t="s">
        <v>62715</v>
      </c>
      <c r="F1072" s="44" t="s">
        <v>56</v>
      </c>
      <c r="G1072" s="44" t="s">
        <v>11</v>
      </c>
      <c r="H1072" s="44" t="s">
        <v>12</v>
      </c>
      <c r="I1072" s="42" t="s">
        <v>17200</v>
      </c>
      <c r="J1072" s="42">
        <v>8059175129803</v>
      </c>
      <c r="L1072" s="47">
        <v>29.95</v>
      </c>
      <c r="M1072" s="47">
        <v>29.95</v>
      </c>
      <c r="N1072" s="45">
        <v>43654</v>
      </c>
    </row>
    <row r="1073" spans="1:14" x14ac:dyDescent="0.25">
      <c r="A1073" s="32" t="s">
        <v>40347</v>
      </c>
      <c r="B1073" s="42"/>
      <c r="C1073" s="42"/>
      <c r="D1073" s="42" t="s">
        <v>40348</v>
      </c>
      <c r="E1073" s="43" t="s">
        <v>40349</v>
      </c>
      <c r="F1073" s="44" t="s">
        <v>22179</v>
      </c>
      <c r="G1073" s="32" t="s">
        <v>11</v>
      </c>
      <c r="H1073" s="43" t="s">
        <v>12</v>
      </c>
      <c r="I1073" s="42" t="s">
        <v>40350</v>
      </c>
      <c r="J1073" s="42">
        <v>8059175882654</v>
      </c>
      <c r="L1073" s="47">
        <v>29.95</v>
      </c>
      <c r="M1073" s="47">
        <v>29.95</v>
      </c>
      <c r="N1073" s="45">
        <v>44396</v>
      </c>
    </row>
    <row r="1074" spans="1:14" x14ac:dyDescent="0.25">
      <c r="A1074" s="32" t="s">
        <v>40342</v>
      </c>
      <c r="B1074" s="42" t="s">
        <v>40343</v>
      </c>
      <c r="C1074" s="42"/>
      <c r="D1074" s="42" t="s">
        <v>40344</v>
      </c>
      <c r="E1074" s="43" t="s">
        <v>40345</v>
      </c>
      <c r="F1074" s="44" t="s">
        <v>22179</v>
      </c>
      <c r="G1074" s="32" t="s">
        <v>11</v>
      </c>
      <c r="H1074" s="43" t="s">
        <v>12</v>
      </c>
      <c r="I1074" s="42" t="s">
        <v>40346</v>
      </c>
      <c r="J1074" s="42">
        <v>8059175882661</v>
      </c>
      <c r="L1074" s="47">
        <v>29.95</v>
      </c>
      <c r="M1074" s="47">
        <v>29.95</v>
      </c>
      <c r="N1074" s="45">
        <v>44396</v>
      </c>
    </row>
    <row r="1075" spans="1:14" x14ac:dyDescent="0.25">
      <c r="A1075" s="32" t="s">
        <v>40337</v>
      </c>
      <c r="B1075" s="42" t="s">
        <v>40338</v>
      </c>
      <c r="C1075" s="42"/>
      <c r="D1075" s="42" t="s">
        <v>40339</v>
      </c>
      <c r="E1075" s="43" t="s">
        <v>40340</v>
      </c>
      <c r="F1075" s="44" t="s">
        <v>22179</v>
      </c>
      <c r="G1075" s="32" t="s">
        <v>11</v>
      </c>
      <c r="H1075" s="43" t="s">
        <v>12</v>
      </c>
      <c r="I1075" s="42" t="s">
        <v>40341</v>
      </c>
      <c r="J1075" s="42">
        <v>8059175882678</v>
      </c>
      <c r="L1075" s="47">
        <v>29.95</v>
      </c>
      <c r="M1075" s="47">
        <v>29.95</v>
      </c>
      <c r="N1075" s="45">
        <v>44396</v>
      </c>
    </row>
    <row r="1076" spans="1:14" x14ac:dyDescent="0.25">
      <c r="D1076" s="32" t="s">
        <v>70970</v>
      </c>
      <c r="E1076" s="44" t="s">
        <v>70971</v>
      </c>
      <c r="F1076" s="44" t="s">
        <v>56</v>
      </c>
      <c r="G1076" s="44" t="s">
        <v>11</v>
      </c>
      <c r="H1076" s="44" t="s">
        <v>12</v>
      </c>
      <c r="I1076" s="42" t="s">
        <v>70972</v>
      </c>
      <c r="J1076" s="55">
        <v>8059175129759</v>
      </c>
      <c r="L1076" s="47">
        <v>29.95</v>
      </c>
      <c r="M1076" s="47">
        <v>29.95</v>
      </c>
      <c r="N1076" s="45">
        <v>43654</v>
      </c>
    </row>
    <row r="1077" spans="1:14" x14ac:dyDescent="0.25">
      <c r="A1077" s="32" t="s">
        <v>34519</v>
      </c>
      <c r="B1077" s="42" t="s">
        <v>51389</v>
      </c>
      <c r="C1077" s="42"/>
      <c r="D1077" s="42" t="s">
        <v>17958</v>
      </c>
      <c r="E1077" s="43" t="s">
        <v>62714</v>
      </c>
      <c r="F1077" s="44" t="s">
        <v>56</v>
      </c>
      <c r="G1077" s="44" t="s">
        <v>11</v>
      </c>
      <c r="H1077" s="44" t="s">
        <v>12</v>
      </c>
      <c r="I1077" s="42" t="s">
        <v>17195</v>
      </c>
      <c r="J1077" s="42">
        <v>8059175129766</v>
      </c>
      <c r="L1077" s="47">
        <v>29.95</v>
      </c>
      <c r="M1077" s="47">
        <v>29.95</v>
      </c>
      <c r="N1077" s="45">
        <v>43654</v>
      </c>
    </row>
    <row r="1078" spans="1:14" x14ac:dyDescent="0.25">
      <c r="A1078" s="32" t="s">
        <v>34518</v>
      </c>
      <c r="B1078" s="42" t="s">
        <v>51390</v>
      </c>
      <c r="C1078" s="42"/>
      <c r="D1078" s="42" t="s">
        <v>17196</v>
      </c>
      <c r="E1078" s="43" t="s">
        <v>62713</v>
      </c>
      <c r="F1078" s="44" t="s">
        <v>56</v>
      </c>
      <c r="G1078" s="44" t="s">
        <v>11</v>
      </c>
      <c r="H1078" s="44" t="s">
        <v>12</v>
      </c>
      <c r="I1078" s="42" t="s">
        <v>17197</v>
      </c>
      <c r="J1078" s="42">
        <v>8059175129773</v>
      </c>
      <c r="L1078" s="47">
        <v>29.95</v>
      </c>
      <c r="M1078" s="47">
        <v>29.95</v>
      </c>
      <c r="N1078" s="45">
        <v>43654</v>
      </c>
    </row>
    <row r="1079" spans="1:14" x14ac:dyDescent="0.25">
      <c r="A1079" s="32" t="s">
        <v>40333</v>
      </c>
      <c r="B1079" s="42"/>
      <c r="C1079" s="42"/>
      <c r="D1079" s="42" t="s">
        <v>40334</v>
      </c>
      <c r="E1079" s="43" t="s">
        <v>40335</v>
      </c>
      <c r="F1079" s="44" t="s">
        <v>22179</v>
      </c>
      <c r="G1079" s="32" t="s">
        <v>11</v>
      </c>
      <c r="H1079" s="43" t="s">
        <v>12</v>
      </c>
      <c r="I1079" s="42" t="s">
        <v>40336</v>
      </c>
      <c r="J1079" s="42">
        <v>8059175882623</v>
      </c>
      <c r="L1079" s="47">
        <v>29.95</v>
      </c>
      <c r="M1079" s="47">
        <v>29.95</v>
      </c>
      <c r="N1079" s="45">
        <v>44396</v>
      </c>
    </row>
    <row r="1080" spans="1:14" x14ac:dyDescent="0.25">
      <c r="A1080" s="32" t="s">
        <v>40328</v>
      </c>
      <c r="B1080" s="42" t="s">
        <v>40329</v>
      </c>
      <c r="C1080" s="42"/>
      <c r="D1080" s="42" t="s">
        <v>40330</v>
      </c>
      <c r="E1080" s="43" t="s">
        <v>40331</v>
      </c>
      <c r="F1080" s="44" t="s">
        <v>22179</v>
      </c>
      <c r="G1080" s="32" t="s">
        <v>11</v>
      </c>
      <c r="H1080" s="43" t="s">
        <v>12</v>
      </c>
      <c r="I1080" s="42" t="s">
        <v>40332</v>
      </c>
      <c r="J1080" s="42">
        <v>8059175882630</v>
      </c>
      <c r="L1080" s="47">
        <v>29.95</v>
      </c>
      <c r="M1080" s="47">
        <v>29.95</v>
      </c>
      <c r="N1080" s="45">
        <v>44396</v>
      </c>
    </row>
    <row r="1081" spans="1:14" x14ac:dyDescent="0.25">
      <c r="A1081" s="32" t="s">
        <v>40323</v>
      </c>
      <c r="B1081" s="42" t="s">
        <v>40324</v>
      </c>
      <c r="C1081" s="42"/>
      <c r="D1081" s="42" t="s">
        <v>40325</v>
      </c>
      <c r="E1081" s="43" t="s">
        <v>40326</v>
      </c>
      <c r="F1081" s="44" t="s">
        <v>22179</v>
      </c>
      <c r="G1081" s="32" t="s">
        <v>11</v>
      </c>
      <c r="H1081" s="43" t="s">
        <v>12</v>
      </c>
      <c r="I1081" s="42" t="s">
        <v>40327</v>
      </c>
      <c r="J1081" s="42">
        <v>8059175882647</v>
      </c>
      <c r="L1081" s="47">
        <v>29.95</v>
      </c>
      <c r="M1081" s="47">
        <v>29.95</v>
      </c>
      <c r="N1081" s="45">
        <v>44396</v>
      </c>
    </row>
    <row r="1082" spans="1:14" x14ac:dyDescent="0.25">
      <c r="A1082" s="32" t="s">
        <v>56912</v>
      </c>
      <c r="B1082" s="42"/>
      <c r="C1082" s="42"/>
      <c r="D1082" s="32" t="s">
        <v>55284</v>
      </c>
      <c r="E1082" s="32" t="s">
        <v>56132</v>
      </c>
      <c r="G1082" s="44" t="s">
        <v>11</v>
      </c>
      <c r="H1082" s="44" t="s">
        <v>12</v>
      </c>
      <c r="I1082" s="32" t="s">
        <v>55712</v>
      </c>
      <c r="J1082" s="55">
        <v>8059347271637</v>
      </c>
      <c r="L1082" s="47">
        <v>49.95</v>
      </c>
      <c r="M1082" s="47">
        <v>49.95</v>
      </c>
      <c r="N1082" s="45">
        <v>45131</v>
      </c>
    </row>
    <row r="1083" spans="1:14" x14ac:dyDescent="0.25">
      <c r="A1083" s="32" t="s">
        <v>56913</v>
      </c>
      <c r="B1083" s="42"/>
      <c r="C1083" s="42"/>
      <c r="D1083" s="32" t="s">
        <v>55283</v>
      </c>
      <c r="E1083" s="32" t="s">
        <v>56131</v>
      </c>
      <c r="G1083" s="44" t="s">
        <v>11</v>
      </c>
      <c r="H1083" s="44" t="s">
        <v>12</v>
      </c>
      <c r="I1083" s="32" t="s">
        <v>55711</v>
      </c>
      <c r="J1083" s="55">
        <v>8059347271644</v>
      </c>
      <c r="L1083" s="47">
        <v>49.95</v>
      </c>
      <c r="M1083" s="47">
        <v>49.95</v>
      </c>
      <c r="N1083" s="45">
        <v>45131</v>
      </c>
    </row>
    <row r="1084" spans="1:14" x14ac:dyDescent="0.25">
      <c r="A1084" s="32" t="s">
        <v>56910</v>
      </c>
      <c r="B1084" s="42"/>
      <c r="C1084" s="42"/>
      <c r="D1084" s="32" t="s">
        <v>55286</v>
      </c>
      <c r="E1084" s="32" t="s">
        <v>56134</v>
      </c>
      <c r="G1084" s="44" t="s">
        <v>11</v>
      </c>
      <c r="H1084" s="44" t="s">
        <v>12</v>
      </c>
      <c r="I1084" s="32" t="s">
        <v>55714</v>
      </c>
      <c r="J1084" s="55">
        <v>8059347271613</v>
      </c>
      <c r="L1084" s="47">
        <v>49.95</v>
      </c>
      <c r="M1084" s="47">
        <v>49.95</v>
      </c>
      <c r="N1084" s="45">
        <v>45131</v>
      </c>
    </row>
    <row r="1085" spans="1:14" x14ac:dyDescent="0.25">
      <c r="A1085" s="32" t="s">
        <v>56911</v>
      </c>
      <c r="B1085" s="42"/>
      <c r="C1085" s="42"/>
      <c r="D1085" s="32" t="s">
        <v>55285</v>
      </c>
      <c r="E1085" s="32" t="s">
        <v>56133</v>
      </c>
      <c r="G1085" s="44" t="s">
        <v>11</v>
      </c>
      <c r="H1085" s="44" t="s">
        <v>12</v>
      </c>
      <c r="I1085" s="32" t="s">
        <v>55713</v>
      </c>
      <c r="J1085" s="55">
        <v>8059347271620</v>
      </c>
      <c r="L1085" s="47">
        <v>49.95</v>
      </c>
      <c r="M1085" s="47">
        <v>49.95</v>
      </c>
      <c r="N1085" s="45">
        <v>45131</v>
      </c>
    </row>
    <row r="1086" spans="1:14" x14ac:dyDescent="0.25">
      <c r="A1086" s="32" t="s">
        <v>56908</v>
      </c>
      <c r="B1086" s="42" t="s">
        <v>54891</v>
      </c>
      <c r="C1086" s="42"/>
      <c r="D1086" s="32" t="s">
        <v>55288</v>
      </c>
      <c r="E1086" s="32" t="s">
        <v>56136</v>
      </c>
      <c r="G1086" s="44" t="s">
        <v>11</v>
      </c>
      <c r="H1086" s="44" t="s">
        <v>12</v>
      </c>
      <c r="I1086" s="32" t="s">
        <v>55716</v>
      </c>
      <c r="J1086" s="55">
        <v>8059347254401</v>
      </c>
      <c r="L1086" s="47">
        <v>49.95</v>
      </c>
      <c r="M1086" s="47">
        <v>49.95</v>
      </c>
      <c r="N1086" s="45">
        <v>45131</v>
      </c>
    </row>
    <row r="1087" spans="1:14" x14ac:dyDescent="0.25">
      <c r="A1087" s="32" t="s">
        <v>56909</v>
      </c>
      <c r="B1087" s="42"/>
      <c r="C1087" s="42"/>
      <c r="D1087" s="32" t="s">
        <v>55287</v>
      </c>
      <c r="E1087" s="32" t="s">
        <v>56135</v>
      </c>
      <c r="G1087" s="44" t="s">
        <v>11</v>
      </c>
      <c r="H1087" s="44" t="s">
        <v>12</v>
      </c>
      <c r="I1087" s="32" t="s">
        <v>55715</v>
      </c>
      <c r="J1087" s="55">
        <v>8059347254418</v>
      </c>
      <c r="L1087" s="47">
        <v>49.95</v>
      </c>
      <c r="M1087" s="47">
        <v>49.95</v>
      </c>
      <c r="N1087" s="45">
        <v>45131</v>
      </c>
    </row>
    <row r="1088" spans="1:14" x14ac:dyDescent="0.25">
      <c r="A1088" s="32" t="s">
        <v>71648</v>
      </c>
      <c r="B1088" s="17" t="s">
        <v>69249</v>
      </c>
      <c r="C1088" s="42"/>
      <c r="D1088" s="17"/>
      <c r="E1088" s="70" t="s">
        <v>69250</v>
      </c>
      <c r="F1088" s="80" t="s">
        <v>41</v>
      </c>
      <c r="G1088" s="44" t="s">
        <v>11</v>
      </c>
      <c r="H1088" s="44" t="s">
        <v>12</v>
      </c>
      <c r="I1088" s="70" t="s">
        <v>69251</v>
      </c>
      <c r="J1088" s="20">
        <v>8059347357454</v>
      </c>
      <c r="K1088" s="17"/>
      <c r="L1088" s="28">
        <v>299.95</v>
      </c>
      <c r="M1088" s="28">
        <v>299.95</v>
      </c>
      <c r="N1088" s="24">
        <v>45335</v>
      </c>
    </row>
    <row r="1089" spans="1:14" x14ac:dyDescent="0.25">
      <c r="A1089" s="32" t="s">
        <v>71647</v>
      </c>
      <c r="B1089" s="17" t="s">
        <v>69246</v>
      </c>
      <c r="C1089" s="42"/>
      <c r="D1089" s="17"/>
      <c r="E1089" s="70" t="s">
        <v>69247</v>
      </c>
      <c r="F1089" s="80" t="s">
        <v>41</v>
      </c>
      <c r="G1089" s="44" t="s">
        <v>11</v>
      </c>
      <c r="H1089" s="44" t="s">
        <v>12</v>
      </c>
      <c r="I1089" s="70" t="s">
        <v>69248</v>
      </c>
      <c r="J1089" s="20">
        <v>8059347357423</v>
      </c>
      <c r="K1089" s="17"/>
      <c r="L1089" s="28">
        <v>299.95</v>
      </c>
      <c r="M1089" s="28">
        <v>299.95</v>
      </c>
      <c r="N1089" s="24">
        <v>45335</v>
      </c>
    </row>
    <row r="1090" spans="1:14" x14ac:dyDescent="0.25">
      <c r="A1090" s="32" t="s">
        <v>71646</v>
      </c>
      <c r="B1090" s="17" t="s">
        <v>69243</v>
      </c>
      <c r="C1090" s="42"/>
      <c r="D1090" s="17"/>
      <c r="E1090" s="70" t="s">
        <v>69244</v>
      </c>
      <c r="F1090" s="80" t="s">
        <v>41</v>
      </c>
      <c r="G1090" s="44" t="s">
        <v>11</v>
      </c>
      <c r="H1090" s="44" t="s">
        <v>12</v>
      </c>
      <c r="I1090" s="70" t="s">
        <v>69245</v>
      </c>
      <c r="J1090" s="20">
        <v>8059347357430</v>
      </c>
      <c r="K1090" s="17"/>
      <c r="L1090" s="28">
        <v>299.95</v>
      </c>
      <c r="M1090" s="28">
        <v>299.95</v>
      </c>
      <c r="N1090" s="24">
        <v>45335</v>
      </c>
    </row>
    <row r="1091" spans="1:14" x14ac:dyDescent="0.25">
      <c r="A1091" s="32" t="s">
        <v>71645</v>
      </c>
      <c r="B1091" s="17" t="s">
        <v>69240</v>
      </c>
      <c r="C1091" s="42"/>
      <c r="D1091" s="17"/>
      <c r="E1091" s="70" t="s">
        <v>69241</v>
      </c>
      <c r="F1091" s="80" t="s">
        <v>41</v>
      </c>
      <c r="G1091" s="44" t="s">
        <v>11</v>
      </c>
      <c r="H1091" s="44" t="s">
        <v>12</v>
      </c>
      <c r="I1091" s="70" t="s">
        <v>69242</v>
      </c>
      <c r="J1091" s="20">
        <v>8059347357447</v>
      </c>
      <c r="K1091" s="17"/>
      <c r="L1091" s="28">
        <v>299.95</v>
      </c>
      <c r="M1091" s="28">
        <v>299.95</v>
      </c>
      <c r="N1091" s="24">
        <v>45335</v>
      </c>
    </row>
    <row r="1092" spans="1:14" x14ac:dyDescent="0.25">
      <c r="A1092" s="32" t="s">
        <v>71644</v>
      </c>
      <c r="B1092" s="17" t="s">
        <v>69237</v>
      </c>
      <c r="C1092" s="42"/>
      <c r="D1092" s="17"/>
      <c r="E1092" s="70" t="s">
        <v>69238</v>
      </c>
      <c r="F1092" s="80" t="s">
        <v>41</v>
      </c>
      <c r="G1092" s="44" t="s">
        <v>11</v>
      </c>
      <c r="H1092" s="44" t="s">
        <v>12</v>
      </c>
      <c r="I1092" s="70" t="s">
        <v>69239</v>
      </c>
      <c r="J1092" s="20">
        <v>8059347357485</v>
      </c>
      <c r="K1092" s="17"/>
      <c r="L1092" s="28">
        <v>299.95</v>
      </c>
      <c r="M1092" s="28">
        <v>299.95</v>
      </c>
      <c r="N1092" s="24">
        <v>45335</v>
      </c>
    </row>
    <row r="1093" spans="1:14" x14ac:dyDescent="0.25">
      <c r="A1093" s="32" t="s">
        <v>71643</v>
      </c>
      <c r="B1093" s="17" t="s">
        <v>69234</v>
      </c>
      <c r="C1093" s="42"/>
      <c r="D1093" s="17"/>
      <c r="E1093" s="70" t="s">
        <v>69235</v>
      </c>
      <c r="F1093" s="80" t="s">
        <v>41</v>
      </c>
      <c r="G1093" s="44" t="s">
        <v>11</v>
      </c>
      <c r="H1093" s="44" t="s">
        <v>12</v>
      </c>
      <c r="I1093" s="70" t="s">
        <v>69236</v>
      </c>
      <c r="J1093" s="20">
        <v>8059347357478</v>
      </c>
      <c r="K1093" s="17"/>
      <c r="L1093" s="28">
        <v>299.95</v>
      </c>
      <c r="M1093" s="28">
        <v>299.95</v>
      </c>
      <c r="N1093" s="24">
        <v>45335</v>
      </c>
    </row>
    <row r="1094" spans="1:14" x14ac:dyDescent="0.25">
      <c r="A1094" s="32" t="s">
        <v>71642</v>
      </c>
      <c r="B1094" s="17" t="s">
        <v>69231</v>
      </c>
      <c r="C1094" s="42"/>
      <c r="D1094" s="17"/>
      <c r="E1094" s="70" t="s">
        <v>69232</v>
      </c>
      <c r="F1094" s="80" t="s">
        <v>41</v>
      </c>
      <c r="G1094" s="44" t="s">
        <v>11</v>
      </c>
      <c r="H1094" s="44" t="s">
        <v>12</v>
      </c>
      <c r="I1094" s="70" t="s">
        <v>69233</v>
      </c>
      <c r="J1094" s="20">
        <v>8059347357461</v>
      </c>
      <c r="K1094" s="17"/>
      <c r="L1094" s="28">
        <v>299.95</v>
      </c>
      <c r="M1094" s="28">
        <v>299.95</v>
      </c>
      <c r="N1094" s="24">
        <v>45335</v>
      </c>
    </row>
    <row r="1095" spans="1:14" x14ac:dyDescent="0.25">
      <c r="A1095" s="32" t="s">
        <v>71641</v>
      </c>
      <c r="B1095" s="42" t="s">
        <v>57224</v>
      </c>
      <c r="C1095" s="42"/>
      <c r="E1095" s="32" t="s">
        <v>57223</v>
      </c>
      <c r="F1095" s="80" t="s">
        <v>41</v>
      </c>
      <c r="G1095" s="44" t="s">
        <v>11</v>
      </c>
      <c r="H1095" s="44" t="s">
        <v>12</v>
      </c>
      <c r="I1095" s="32" t="s">
        <v>57222</v>
      </c>
      <c r="J1095" s="55">
        <v>8059347271583</v>
      </c>
      <c r="K1095" s="32"/>
      <c r="L1095" s="28">
        <v>329.95</v>
      </c>
      <c r="M1095" s="28">
        <v>329.95</v>
      </c>
      <c r="N1095" s="24">
        <v>45335</v>
      </c>
    </row>
    <row r="1096" spans="1:14" x14ac:dyDescent="0.25">
      <c r="A1096" s="32" t="s">
        <v>71640</v>
      </c>
      <c r="B1096" s="42" t="s">
        <v>57229</v>
      </c>
      <c r="C1096" s="42"/>
      <c r="E1096" s="32" t="s">
        <v>62710</v>
      </c>
      <c r="F1096" s="80" t="s">
        <v>41</v>
      </c>
      <c r="G1096" s="44" t="s">
        <v>11</v>
      </c>
      <c r="H1096" s="44" t="s">
        <v>12</v>
      </c>
      <c r="I1096" s="32" t="s">
        <v>62711</v>
      </c>
      <c r="J1096" s="55">
        <v>8059347271545</v>
      </c>
      <c r="K1096" s="32"/>
      <c r="L1096" s="28">
        <v>329.95</v>
      </c>
      <c r="M1096" s="28">
        <v>329.95</v>
      </c>
      <c r="N1096" s="24">
        <v>45335</v>
      </c>
    </row>
    <row r="1097" spans="1:14" x14ac:dyDescent="0.25">
      <c r="A1097" s="32" t="s">
        <v>71639</v>
      </c>
      <c r="B1097" s="42" t="s">
        <v>57228</v>
      </c>
      <c r="C1097" s="42"/>
      <c r="E1097" s="32" t="s">
        <v>62708</v>
      </c>
      <c r="F1097" s="80" t="s">
        <v>41</v>
      </c>
      <c r="G1097" s="44" t="s">
        <v>11</v>
      </c>
      <c r="H1097" s="44" t="s">
        <v>12</v>
      </c>
      <c r="I1097" s="32" t="s">
        <v>62709</v>
      </c>
      <c r="J1097" s="55">
        <v>8059347271552</v>
      </c>
      <c r="K1097" s="32"/>
      <c r="L1097" s="28">
        <v>329.95</v>
      </c>
      <c r="M1097" s="28">
        <v>329.95</v>
      </c>
      <c r="N1097" s="24">
        <v>45335</v>
      </c>
    </row>
    <row r="1098" spans="1:14" x14ac:dyDescent="0.25">
      <c r="A1098" s="32" t="s">
        <v>71638</v>
      </c>
      <c r="B1098" s="42" t="s">
        <v>57227</v>
      </c>
      <c r="C1098" s="42"/>
      <c r="E1098" s="32" t="s">
        <v>62706</v>
      </c>
      <c r="F1098" s="80" t="s">
        <v>41</v>
      </c>
      <c r="G1098" s="44" t="s">
        <v>11</v>
      </c>
      <c r="H1098" s="44" t="s">
        <v>12</v>
      </c>
      <c r="I1098" s="32" t="s">
        <v>62707</v>
      </c>
      <c r="J1098" s="55">
        <v>8059347271569</v>
      </c>
      <c r="K1098" s="32"/>
      <c r="L1098" s="28">
        <v>329.95</v>
      </c>
      <c r="M1098" s="28">
        <v>329.95</v>
      </c>
      <c r="N1098" s="24">
        <v>45335</v>
      </c>
    </row>
    <row r="1099" spans="1:14" x14ac:dyDescent="0.25">
      <c r="A1099" s="32" t="s">
        <v>71637</v>
      </c>
      <c r="B1099" s="42" t="s">
        <v>57218</v>
      </c>
      <c r="C1099" s="42"/>
      <c r="E1099" s="32" t="s">
        <v>57217</v>
      </c>
      <c r="F1099" s="80" t="s">
        <v>41</v>
      </c>
      <c r="G1099" s="44" t="s">
        <v>11</v>
      </c>
      <c r="H1099" s="44" t="s">
        <v>12</v>
      </c>
      <c r="I1099" s="32" t="s">
        <v>57216</v>
      </c>
      <c r="J1099" s="55">
        <v>8059347271606</v>
      </c>
      <c r="K1099" s="32"/>
      <c r="L1099" s="28">
        <v>329.95</v>
      </c>
      <c r="M1099" s="28">
        <v>329.95</v>
      </c>
      <c r="N1099" s="24">
        <v>45335</v>
      </c>
    </row>
    <row r="1100" spans="1:14" x14ac:dyDescent="0.25">
      <c r="A1100" s="32" t="s">
        <v>71636</v>
      </c>
      <c r="B1100" s="42" t="s">
        <v>57221</v>
      </c>
      <c r="C1100" s="42"/>
      <c r="E1100" s="32" t="s">
        <v>57220</v>
      </c>
      <c r="F1100" s="80" t="s">
        <v>41</v>
      </c>
      <c r="G1100" s="44" t="s">
        <v>11</v>
      </c>
      <c r="H1100" s="44" t="s">
        <v>12</v>
      </c>
      <c r="I1100" s="32" t="s">
        <v>57219</v>
      </c>
      <c r="J1100" s="55">
        <v>8059347271590</v>
      </c>
      <c r="K1100" s="32"/>
      <c r="L1100" s="28">
        <v>329.95</v>
      </c>
      <c r="M1100" s="28">
        <v>329.95</v>
      </c>
      <c r="N1100" s="24">
        <v>45335</v>
      </c>
    </row>
    <row r="1101" spans="1:14" x14ac:dyDescent="0.25">
      <c r="A1101" s="32" t="s">
        <v>71635</v>
      </c>
      <c r="B1101" s="42" t="s">
        <v>57226</v>
      </c>
      <c r="C1101" s="42"/>
      <c r="E1101" s="32" t="s">
        <v>62712</v>
      </c>
      <c r="F1101" s="80" t="s">
        <v>41</v>
      </c>
      <c r="G1101" s="44" t="s">
        <v>11</v>
      </c>
      <c r="H1101" s="44" t="s">
        <v>12</v>
      </c>
      <c r="I1101" s="32" t="s">
        <v>57225</v>
      </c>
      <c r="J1101" s="55">
        <v>8059347271576</v>
      </c>
      <c r="K1101" s="32"/>
      <c r="L1101" s="28">
        <v>329.95</v>
      </c>
      <c r="M1101" s="28">
        <v>329.95</v>
      </c>
      <c r="N1101" s="24">
        <v>45335</v>
      </c>
    </row>
    <row r="1102" spans="1:14" x14ac:dyDescent="0.25">
      <c r="B1102" s="42" t="s">
        <v>57238</v>
      </c>
      <c r="C1102" s="42"/>
      <c r="E1102" s="32" t="s">
        <v>57237</v>
      </c>
      <c r="F1102" s="80" t="s">
        <v>41</v>
      </c>
      <c r="G1102" s="44" t="s">
        <v>11</v>
      </c>
      <c r="H1102" s="44" t="s">
        <v>12</v>
      </c>
      <c r="I1102" s="32" t="s">
        <v>57236</v>
      </c>
      <c r="J1102" s="55">
        <v>8059347271514</v>
      </c>
      <c r="K1102" s="32"/>
      <c r="L1102" s="28">
        <v>329.95</v>
      </c>
      <c r="M1102" s="28">
        <v>329.95</v>
      </c>
      <c r="N1102" s="24">
        <v>45335</v>
      </c>
    </row>
    <row r="1103" spans="1:14" x14ac:dyDescent="0.25">
      <c r="A1103" s="32" t="s">
        <v>71634</v>
      </c>
      <c r="B1103" s="42" t="s">
        <v>57239</v>
      </c>
      <c r="C1103" s="42"/>
      <c r="E1103" s="32" t="s">
        <v>62705</v>
      </c>
      <c r="F1103" s="80" t="s">
        <v>41</v>
      </c>
      <c r="G1103" s="44" t="s">
        <v>11</v>
      </c>
      <c r="H1103" s="44" t="s">
        <v>12</v>
      </c>
      <c r="I1103" s="32" t="s">
        <v>68203</v>
      </c>
      <c r="J1103" s="55">
        <v>8059347271507</v>
      </c>
      <c r="K1103" s="32"/>
      <c r="L1103" s="28">
        <v>329.95</v>
      </c>
      <c r="M1103" s="28">
        <v>329.95</v>
      </c>
      <c r="N1103" s="24">
        <v>45335</v>
      </c>
    </row>
    <row r="1104" spans="1:14" x14ac:dyDescent="0.25">
      <c r="A1104" s="32" t="s">
        <v>71633</v>
      </c>
      <c r="B1104" s="42" t="s">
        <v>57242</v>
      </c>
      <c r="C1104" s="42"/>
      <c r="E1104" s="32" t="s">
        <v>62703</v>
      </c>
      <c r="F1104" s="80" t="s">
        <v>41</v>
      </c>
      <c r="G1104" s="44" t="s">
        <v>11</v>
      </c>
      <c r="H1104" s="44" t="s">
        <v>12</v>
      </c>
      <c r="I1104" s="32" t="s">
        <v>62704</v>
      </c>
      <c r="J1104" s="55">
        <v>8059347271477</v>
      </c>
      <c r="K1104" s="32"/>
      <c r="L1104" s="28">
        <v>329.95</v>
      </c>
      <c r="M1104" s="28">
        <v>329.95</v>
      </c>
      <c r="N1104" s="24">
        <v>45335</v>
      </c>
    </row>
    <row r="1105" spans="1:14" x14ac:dyDescent="0.25">
      <c r="A1105" s="32" t="s">
        <v>71632</v>
      </c>
      <c r="B1105" s="42" t="s">
        <v>57241</v>
      </c>
      <c r="C1105" s="42"/>
      <c r="E1105" s="32" t="s">
        <v>62701</v>
      </c>
      <c r="F1105" s="80" t="s">
        <v>41</v>
      </c>
      <c r="G1105" s="44" t="s">
        <v>11</v>
      </c>
      <c r="H1105" s="44" t="s">
        <v>12</v>
      </c>
      <c r="I1105" s="32" t="s">
        <v>62702</v>
      </c>
      <c r="J1105" s="55">
        <v>8059347271484</v>
      </c>
      <c r="K1105" s="32"/>
      <c r="L1105" s="28">
        <v>329.95</v>
      </c>
      <c r="M1105" s="28">
        <v>329.95</v>
      </c>
      <c r="N1105" s="24">
        <v>45335</v>
      </c>
    </row>
    <row r="1106" spans="1:14" x14ac:dyDescent="0.25">
      <c r="A1106" s="32" t="s">
        <v>71631</v>
      </c>
      <c r="B1106" s="42" t="s">
        <v>57240</v>
      </c>
      <c r="C1106" s="42"/>
      <c r="E1106" s="32" t="s">
        <v>62699</v>
      </c>
      <c r="F1106" s="80" t="s">
        <v>41</v>
      </c>
      <c r="G1106" s="44" t="s">
        <v>11</v>
      </c>
      <c r="H1106" s="44" t="s">
        <v>12</v>
      </c>
      <c r="I1106" s="32" t="s">
        <v>62700</v>
      </c>
      <c r="J1106" s="55">
        <v>8059347271491</v>
      </c>
      <c r="K1106" s="32"/>
      <c r="L1106" s="28">
        <v>329.95</v>
      </c>
      <c r="M1106" s="28">
        <v>329.95</v>
      </c>
      <c r="N1106" s="24">
        <v>45335</v>
      </c>
    </row>
    <row r="1107" spans="1:14" x14ac:dyDescent="0.25">
      <c r="A1107" s="32" t="s">
        <v>71630</v>
      </c>
      <c r="B1107" s="42" t="s">
        <v>57232</v>
      </c>
      <c r="C1107" s="42"/>
      <c r="E1107" s="32" t="s">
        <v>57231</v>
      </c>
      <c r="F1107" s="80" t="s">
        <v>41</v>
      </c>
      <c r="G1107" s="44" t="s">
        <v>11</v>
      </c>
      <c r="H1107" s="44" t="s">
        <v>12</v>
      </c>
      <c r="I1107" s="32" t="s">
        <v>57230</v>
      </c>
      <c r="J1107" s="55">
        <v>8059347271538</v>
      </c>
      <c r="K1107" s="32"/>
      <c r="L1107" s="28">
        <v>329.95</v>
      </c>
      <c r="M1107" s="28">
        <v>329.95</v>
      </c>
      <c r="N1107" s="24">
        <v>45335</v>
      </c>
    </row>
    <row r="1108" spans="1:14" x14ac:dyDescent="0.25">
      <c r="A1108" s="32" t="s">
        <v>71629</v>
      </c>
      <c r="B1108" s="42" t="s">
        <v>57235</v>
      </c>
      <c r="C1108" s="42"/>
      <c r="E1108" s="32" t="s">
        <v>57234</v>
      </c>
      <c r="F1108" s="80" t="s">
        <v>41</v>
      </c>
      <c r="G1108" s="44" t="s">
        <v>11</v>
      </c>
      <c r="H1108" s="44" t="s">
        <v>12</v>
      </c>
      <c r="I1108" s="32" t="s">
        <v>57233</v>
      </c>
      <c r="J1108" s="55">
        <v>8059347271521</v>
      </c>
      <c r="K1108" s="32"/>
      <c r="L1108" s="28">
        <v>329.95</v>
      </c>
      <c r="M1108" s="28">
        <v>329.95</v>
      </c>
      <c r="N1108" s="24">
        <v>45335</v>
      </c>
    </row>
    <row r="1109" spans="1:14" x14ac:dyDescent="0.25">
      <c r="A1109" s="32" t="s">
        <v>31134</v>
      </c>
      <c r="B1109" s="42" t="s">
        <v>64700</v>
      </c>
      <c r="C1109" s="42"/>
      <c r="D1109" s="42"/>
      <c r="E1109" s="43" t="s">
        <v>19378</v>
      </c>
      <c r="F1109" s="44" t="s">
        <v>41</v>
      </c>
      <c r="G1109" s="44" t="s">
        <v>17</v>
      </c>
      <c r="H1109" s="44" t="s">
        <v>18</v>
      </c>
      <c r="I1109" s="42" t="s">
        <v>19379</v>
      </c>
      <c r="J1109" s="42">
        <v>8059175199646</v>
      </c>
      <c r="K1109" s="45">
        <v>45413</v>
      </c>
      <c r="L1109" s="47">
        <v>0</v>
      </c>
      <c r="M1109" s="47">
        <v>229.95</v>
      </c>
      <c r="N1109" s="45">
        <v>43878</v>
      </c>
    </row>
    <row r="1110" spans="1:14" x14ac:dyDescent="0.25">
      <c r="A1110" s="32" t="s">
        <v>31133</v>
      </c>
      <c r="B1110" s="42" t="s">
        <v>64695</v>
      </c>
      <c r="C1110" s="42"/>
      <c r="D1110" s="42"/>
      <c r="E1110" s="43" t="s">
        <v>62690</v>
      </c>
      <c r="F1110" s="44" t="s">
        <v>41</v>
      </c>
      <c r="G1110" s="44" t="s">
        <v>17</v>
      </c>
      <c r="H1110" s="44" t="s">
        <v>18</v>
      </c>
      <c r="I1110" s="42" t="s">
        <v>19377</v>
      </c>
      <c r="J1110" s="42">
        <v>8059175199592</v>
      </c>
      <c r="K1110" s="45">
        <v>45413</v>
      </c>
      <c r="L1110" s="47">
        <v>0</v>
      </c>
      <c r="M1110" s="47">
        <v>229.95</v>
      </c>
      <c r="N1110" s="45">
        <v>43878</v>
      </c>
    </row>
    <row r="1111" spans="1:14" x14ac:dyDescent="0.25">
      <c r="A1111" s="32" t="s">
        <v>31132</v>
      </c>
      <c r="B1111" s="42" t="s">
        <v>64699</v>
      </c>
      <c r="C1111" s="42"/>
      <c r="D1111" s="42"/>
      <c r="E1111" s="43" t="s">
        <v>62689</v>
      </c>
      <c r="F1111" s="44" t="s">
        <v>41</v>
      </c>
      <c r="G1111" s="44" t="s">
        <v>17</v>
      </c>
      <c r="H1111" s="44" t="s">
        <v>18</v>
      </c>
      <c r="I1111" s="42" t="s">
        <v>19376</v>
      </c>
      <c r="J1111" s="42">
        <v>8059175199639</v>
      </c>
      <c r="K1111" s="45">
        <v>45413</v>
      </c>
      <c r="L1111" s="47">
        <v>0</v>
      </c>
      <c r="M1111" s="47">
        <v>229.95</v>
      </c>
      <c r="N1111" s="45">
        <v>43878</v>
      </c>
    </row>
    <row r="1112" spans="1:14" x14ac:dyDescent="0.25">
      <c r="A1112" s="32" t="s">
        <v>31131</v>
      </c>
      <c r="B1112" s="42" t="s">
        <v>64696</v>
      </c>
      <c r="C1112" s="42"/>
      <c r="D1112" s="42"/>
      <c r="E1112" s="43" t="s">
        <v>62688</v>
      </c>
      <c r="F1112" s="44" t="s">
        <v>41</v>
      </c>
      <c r="G1112" s="44" t="s">
        <v>17</v>
      </c>
      <c r="H1112" s="44" t="s">
        <v>18</v>
      </c>
      <c r="I1112" s="42" t="s">
        <v>19375</v>
      </c>
      <c r="J1112" s="42">
        <v>8059175199608</v>
      </c>
      <c r="K1112" s="45">
        <v>45413</v>
      </c>
      <c r="L1112" s="47">
        <v>0</v>
      </c>
      <c r="M1112" s="47">
        <v>229.95</v>
      </c>
      <c r="N1112" s="45">
        <v>43878</v>
      </c>
    </row>
    <row r="1113" spans="1:14" x14ac:dyDescent="0.25">
      <c r="A1113" s="32" t="s">
        <v>31130</v>
      </c>
      <c r="B1113" s="42" t="s">
        <v>64697</v>
      </c>
      <c r="C1113" s="42"/>
      <c r="D1113" s="42"/>
      <c r="E1113" s="43" t="s">
        <v>62687</v>
      </c>
      <c r="F1113" s="44" t="s">
        <v>41</v>
      </c>
      <c r="G1113" s="44" t="s">
        <v>17</v>
      </c>
      <c r="H1113" s="44" t="s">
        <v>18</v>
      </c>
      <c r="I1113" s="42" t="s">
        <v>19374</v>
      </c>
      <c r="J1113" s="42">
        <v>8059175199615</v>
      </c>
      <c r="K1113" s="45">
        <v>45413</v>
      </c>
      <c r="L1113" s="47">
        <v>0</v>
      </c>
      <c r="M1113" s="47">
        <v>229.95</v>
      </c>
      <c r="N1113" s="45">
        <v>43878</v>
      </c>
    </row>
    <row r="1114" spans="1:14" x14ac:dyDescent="0.25">
      <c r="A1114" s="32" t="s">
        <v>31129</v>
      </c>
      <c r="B1114" s="42" t="s">
        <v>64698</v>
      </c>
      <c r="C1114" s="42"/>
      <c r="D1114" s="42"/>
      <c r="E1114" s="43" t="s">
        <v>62686</v>
      </c>
      <c r="F1114" s="44" t="s">
        <v>41</v>
      </c>
      <c r="G1114" s="44" t="s">
        <v>17</v>
      </c>
      <c r="H1114" s="44" t="s">
        <v>18</v>
      </c>
      <c r="I1114" s="42" t="s">
        <v>19373</v>
      </c>
      <c r="J1114" s="42">
        <v>8059175199622</v>
      </c>
      <c r="K1114" s="45">
        <v>45413</v>
      </c>
      <c r="L1114" s="47">
        <v>0</v>
      </c>
      <c r="M1114" s="47">
        <v>229.95</v>
      </c>
      <c r="N1114" s="45">
        <v>43878</v>
      </c>
    </row>
    <row r="1115" spans="1:14" x14ac:dyDescent="0.25">
      <c r="A1115" s="32" t="s">
        <v>31128</v>
      </c>
      <c r="B1115" s="42" t="s">
        <v>64694</v>
      </c>
      <c r="C1115" s="42"/>
      <c r="D1115" s="42"/>
      <c r="E1115" s="43" t="s">
        <v>19371</v>
      </c>
      <c r="F1115" s="44" t="s">
        <v>41</v>
      </c>
      <c r="G1115" s="44" t="s">
        <v>17</v>
      </c>
      <c r="H1115" s="44" t="s">
        <v>18</v>
      </c>
      <c r="I1115" s="42" t="s">
        <v>19372</v>
      </c>
      <c r="J1115" s="42">
        <v>8059175199585</v>
      </c>
      <c r="K1115" s="45">
        <v>45413</v>
      </c>
      <c r="L1115" s="47">
        <v>0</v>
      </c>
      <c r="M1115" s="47">
        <v>229.95</v>
      </c>
      <c r="N1115" s="45">
        <v>43878</v>
      </c>
    </row>
    <row r="1116" spans="1:14" x14ac:dyDescent="0.25">
      <c r="A1116" s="32" t="s">
        <v>31127</v>
      </c>
      <c r="B1116" s="42" t="s">
        <v>64689</v>
      </c>
      <c r="C1116" s="42"/>
      <c r="D1116" s="42"/>
      <c r="E1116" s="43" t="s">
        <v>62685</v>
      </c>
      <c r="F1116" s="44" t="s">
        <v>41</v>
      </c>
      <c r="G1116" s="44" t="s">
        <v>17</v>
      </c>
      <c r="H1116" s="44" t="s">
        <v>18</v>
      </c>
      <c r="I1116" s="42" t="s">
        <v>19370</v>
      </c>
      <c r="J1116" s="42">
        <v>8059175199530</v>
      </c>
      <c r="K1116" s="45">
        <v>45413</v>
      </c>
      <c r="L1116" s="47">
        <v>0</v>
      </c>
      <c r="M1116" s="47">
        <v>229.95</v>
      </c>
      <c r="N1116" s="45">
        <v>43878</v>
      </c>
    </row>
    <row r="1117" spans="1:14" x14ac:dyDescent="0.25">
      <c r="A1117" s="32" t="s">
        <v>31126</v>
      </c>
      <c r="B1117" s="42" t="s">
        <v>64693</v>
      </c>
      <c r="C1117" s="42"/>
      <c r="D1117" s="42"/>
      <c r="E1117" s="43" t="s">
        <v>62684</v>
      </c>
      <c r="F1117" s="44" t="s">
        <v>41</v>
      </c>
      <c r="G1117" s="44" t="s">
        <v>17</v>
      </c>
      <c r="H1117" s="44" t="s">
        <v>18</v>
      </c>
      <c r="I1117" s="42" t="s">
        <v>19369</v>
      </c>
      <c r="J1117" s="42">
        <v>8059175199578</v>
      </c>
      <c r="K1117" s="45">
        <v>45413</v>
      </c>
      <c r="L1117" s="47">
        <v>0</v>
      </c>
      <c r="M1117" s="47">
        <v>229.95</v>
      </c>
      <c r="N1117" s="45">
        <v>43878</v>
      </c>
    </row>
    <row r="1118" spans="1:14" x14ac:dyDescent="0.25">
      <c r="A1118" s="32" t="s">
        <v>31125</v>
      </c>
      <c r="B1118" s="42" t="s">
        <v>64690</v>
      </c>
      <c r="C1118" s="42"/>
      <c r="D1118" s="42"/>
      <c r="E1118" s="43" t="s">
        <v>62683</v>
      </c>
      <c r="F1118" s="44" t="s">
        <v>41</v>
      </c>
      <c r="G1118" s="44" t="s">
        <v>17</v>
      </c>
      <c r="H1118" s="44" t="s">
        <v>18</v>
      </c>
      <c r="I1118" s="42" t="s">
        <v>19368</v>
      </c>
      <c r="J1118" s="42">
        <v>8059175199547</v>
      </c>
      <c r="K1118" s="45">
        <v>45413</v>
      </c>
      <c r="L1118" s="47">
        <v>0</v>
      </c>
      <c r="M1118" s="47">
        <v>229.95</v>
      </c>
      <c r="N1118" s="45">
        <v>43878</v>
      </c>
    </row>
    <row r="1119" spans="1:14" x14ac:dyDescent="0.25">
      <c r="A1119" s="32" t="s">
        <v>31124</v>
      </c>
      <c r="B1119" s="42" t="s">
        <v>64691</v>
      </c>
      <c r="C1119" s="42"/>
      <c r="D1119" s="42"/>
      <c r="E1119" s="43" t="s">
        <v>62682</v>
      </c>
      <c r="F1119" s="44" t="s">
        <v>41</v>
      </c>
      <c r="G1119" s="44" t="s">
        <v>17</v>
      </c>
      <c r="H1119" s="44" t="s">
        <v>18</v>
      </c>
      <c r="I1119" s="42" t="s">
        <v>19367</v>
      </c>
      <c r="J1119" s="42">
        <v>8059175199554</v>
      </c>
      <c r="K1119" s="45">
        <v>45413</v>
      </c>
      <c r="L1119" s="47">
        <v>0</v>
      </c>
      <c r="M1119" s="47">
        <v>229.95</v>
      </c>
      <c r="N1119" s="45">
        <v>43878</v>
      </c>
    </row>
    <row r="1120" spans="1:14" x14ac:dyDescent="0.25">
      <c r="A1120" s="32" t="s">
        <v>31123</v>
      </c>
      <c r="B1120" s="42" t="s">
        <v>64692</v>
      </c>
      <c r="C1120" s="42"/>
      <c r="D1120" s="42"/>
      <c r="E1120" s="43" t="s">
        <v>62681</v>
      </c>
      <c r="F1120" s="44" t="s">
        <v>41</v>
      </c>
      <c r="G1120" s="44" t="s">
        <v>17</v>
      </c>
      <c r="H1120" s="44" t="s">
        <v>18</v>
      </c>
      <c r="I1120" s="42" t="s">
        <v>19366</v>
      </c>
      <c r="J1120" s="42">
        <v>8059175199561</v>
      </c>
      <c r="K1120" s="45">
        <v>45413</v>
      </c>
      <c r="L1120" s="47">
        <v>0</v>
      </c>
      <c r="M1120" s="47">
        <v>229.95</v>
      </c>
      <c r="N1120" s="45">
        <v>43878</v>
      </c>
    </row>
    <row r="1121" spans="1:14" x14ac:dyDescent="0.25">
      <c r="A1121" s="32" t="s">
        <v>31892</v>
      </c>
      <c r="B1121" s="42" t="s">
        <v>51310</v>
      </c>
      <c r="C1121" s="42"/>
      <c r="D1121" s="42"/>
      <c r="E1121" s="43" t="s">
        <v>18331</v>
      </c>
      <c r="F1121" s="44" t="s">
        <v>82</v>
      </c>
      <c r="G1121" s="44" t="s">
        <v>11</v>
      </c>
      <c r="H1121" s="44" t="s">
        <v>12</v>
      </c>
      <c r="I1121" s="42" t="s">
        <v>18332</v>
      </c>
      <c r="J1121" s="42">
        <v>8059175099922</v>
      </c>
      <c r="L1121" s="47">
        <v>229.95</v>
      </c>
      <c r="M1121" s="47">
        <v>229.95</v>
      </c>
      <c r="N1121" s="45">
        <v>43706</v>
      </c>
    </row>
    <row r="1122" spans="1:14" x14ac:dyDescent="0.25">
      <c r="A1122" s="32" t="s">
        <v>31891</v>
      </c>
      <c r="B1122" s="42" t="s">
        <v>51307</v>
      </c>
      <c r="C1122" s="42"/>
      <c r="D1122" s="42"/>
      <c r="E1122" s="43" t="s">
        <v>18325</v>
      </c>
      <c r="F1122" s="44" t="s">
        <v>82</v>
      </c>
      <c r="G1122" s="44" t="s">
        <v>11</v>
      </c>
      <c r="H1122" s="44" t="s">
        <v>12</v>
      </c>
      <c r="I1122" s="42" t="s">
        <v>18326</v>
      </c>
      <c r="J1122" s="42">
        <v>8059175099892</v>
      </c>
      <c r="L1122" s="47">
        <v>229.95</v>
      </c>
      <c r="M1122" s="47">
        <v>229.95</v>
      </c>
      <c r="N1122" s="45">
        <v>43706</v>
      </c>
    </row>
    <row r="1123" spans="1:14" x14ac:dyDescent="0.25">
      <c r="A1123" s="32" t="s">
        <v>31890</v>
      </c>
      <c r="B1123" s="42" t="s">
        <v>51308</v>
      </c>
      <c r="C1123" s="42"/>
      <c r="D1123" s="42"/>
      <c r="E1123" s="43" t="s">
        <v>18327</v>
      </c>
      <c r="F1123" s="44" t="s">
        <v>82</v>
      </c>
      <c r="G1123" s="44" t="s">
        <v>11</v>
      </c>
      <c r="H1123" s="44" t="s">
        <v>12</v>
      </c>
      <c r="I1123" s="42" t="s">
        <v>18328</v>
      </c>
      <c r="J1123" s="42">
        <v>8059175099908</v>
      </c>
      <c r="L1123" s="47">
        <v>229.95</v>
      </c>
      <c r="M1123" s="47">
        <v>229.95</v>
      </c>
      <c r="N1123" s="45">
        <v>43706</v>
      </c>
    </row>
    <row r="1124" spans="1:14" x14ac:dyDescent="0.25">
      <c r="A1124" s="32" t="s">
        <v>31889</v>
      </c>
      <c r="B1124" s="42" t="s">
        <v>51309</v>
      </c>
      <c r="C1124" s="42"/>
      <c r="D1124" s="42"/>
      <c r="E1124" s="43" t="s">
        <v>18329</v>
      </c>
      <c r="F1124" s="44" t="s">
        <v>82</v>
      </c>
      <c r="G1124" s="44" t="s">
        <v>11</v>
      </c>
      <c r="H1124" s="44" t="s">
        <v>12</v>
      </c>
      <c r="I1124" s="42" t="s">
        <v>18330</v>
      </c>
      <c r="J1124" s="42">
        <v>8059175099915</v>
      </c>
      <c r="L1124" s="47">
        <v>229.95</v>
      </c>
      <c r="M1124" s="47">
        <v>229.95</v>
      </c>
      <c r="N1124" s="45">
        <v>43706</v>
      </c>
    </row>
    <row r="1125" spans="1:14" x14ac:dyDescent="0.25">
      <c r="B1125" s="42" t="s">
        <v>64683</v>
      </c>
      <c r="C1125" s="42"/>
      <c r="E1125" s="58" t="s">
        <v>36617</v>
      </c>
      <c r="F1125" s="44" t="s">
        <v>41</v>
      </c>
      <c r="G1125" s="44" t="s">
        <v>11</v>
      </c>
      <c r="H1125" s="44" t="s">
        <v>12</v>
      </c>
      <c r="I1125" s="32" t="s">
        <v>36618</v>
      </c>
      <c r="J1125" s="55">
        <v>8059175099991</v>
      </c>
      <c r="L1125" s="47">
        <v>229.95</v>
      </c>
      <c r="M1125" s="47">
        <v>229.95</v>
      </c>
      <c r="N1125" s="45">
        <v>44074</v>
      </c>
    </row>
    <row r="1126" spans="1:14" x14ac:dyDescent="0.25">
      <c r="B1126" s="42" t="s">
        <v>64682</v>
      </c>
      <c r="C1126" s="42"/>
      <c r="E1126" s="58" t="s">
        <v>36615</v>
      </c>
      <c r="F1126" s="44" t="s">
        <v>41</v>
      </c>
      <c r="G1126" s="44" t="s">
        <v>11</v>
      </c>
      <c r="H1126" s="44" t="s">
        <v>12</v>
      </c>
      <c r="I1126" s="32" t="s">
        <v>36616</v>
      </c>
      <c r="J1126" s="55">
        <v>8059175099984</v>
      </c>
      <c r="L1126" s="47">
        <v>229.95</v>
      </c>
      <c r="M1126" s="47">
        <v>229.95</v>
      </c>
      <c r="N1126" s="45">
        <v>44074</v>
      </c>
    </row>
    <row r="1127" spans="1:14" x14ac:dyDescent="0.25">
      <c r="B1127" s="42" t="s">
        <v>64679</v>
      </c>
      <c r="C1127" s="42"/>
      <c r="E1127" s="58" t="s">
        <v>36613</v>
      </c>
      <c r="F1127" s="44" t="s">
        <v>41</v>
      </c>
      <c r="G1127" s="44" t="s">
        <v>11</v>
      </c>
      <c r="H1127" s="44" t="s">
        <v>12</v>
      </c>
      <c r="I1127" s="32" t="s">
        <v>36614</v>
      </c>
      <c r="J1127" s="55">
        <v>8059175099946</v>
      </c>
      <c r="L1127" s="47">
        <v>229.95</v>
      </c>
      <c r="M1127" s="47">
        <v>229.95</v>
      </c>
      <c r="N1127" s="45">
        <v>44074</v>
      </c>
    </row>
    <row r="1128" spans="1:14" x14ac:dyDescent="0.25">
      <c r="B1128" s="42" t="s">
        <v>64680</v>
      </c>
      <c r="C1128" s="42"/>
      <c r="E1128" s="58" t="s">
        <v>36611</v>
      </c>
      <c r="F1128" s="44" t="s">
        <v>41</v>
      </c>
      <c r="G1128" s="44" t="s">
        <v>11</v>
      </c>
      <c r="H1128" s="44" t="s">
        <v>12</v>
      </c>
      <c r="I1128" s="32" t="s">
        <v>36612</v>
      </c>
      <c r="J1128" s="55">
        <v>8059175099953</v>
      </c>
      <c r="L1128" s="47">
        <v>229.95</v>
      </c>
      <c r="M1128" s="47">
        <v>229.95</v>
      </c>
      <c r="N1128" s="45">
        <v>44074</v>
      </c>
    </row>
    <row r="1129" spans="1:14" x14ac:dyDescent="0.25">
      <c r="B1129" s="42" t="s">
        <v>64681</v>
      </c>
      <c r="C1129" s="42"/>
      <c r="E1129" s="58" t="s">
        <v>36609</v>
      </c>
      <c r="F1129" s="44" t="s">
        <v>41</v>
      </c>
      <c r="G1129" s="44" t="s">
        <v>11</v>
      </c>
      <c r="H1129" s="44" t="s">
        <v>12</v>
      </c>
      <c r="I1129" s="32" t="s">
        <v>36610</v>
      </c>
      <c r="J1129" s="55">
        <v>8059175099960</v>
      </c>
      <c r="L1129" s="47">
        <v>229.95</v>
      </c>
      <c r="M1129" s="47">
        <v>229.95</v>
      </c>
      <c r="N1129" s="45">
        <v>44074</v>
      </c>
    </row>
    <row r="1130" spans="1:14" x14ac:dyDescent="0.25">
      <c r="A1130" s="32" t="s">
        <v>31888</v>
      </c>
      <c r="B1130" s="42" t="s">
        <v>51311</v>
      </c>
      <c r="C1130" s="42"/>
      <c r="D1130" s="42"/>
      <c r="E1130" s="43" t="s">
        <v>18333</v>
      </c>
      <c r="F1130" s="44" t="s">
        <v>82</v>
      </c>
      <c r="G1130" s="44" t="s">
        <v>11</v>
      </c>
      <c r="H1130" s="44" t="s">
        <v>12</v>
      </c>
      <c r="I1130" s="42" t="s">
        <v>18334</v>
      </c>
      <c r="J1130" s="42">
        <v>8059175099939</v>
      </c>
      <c r="L1130" s="47">
        <v>229.95</v>
      </c>
      <c r="M1130" s="47">
        <v>229.95</v>
      </c>
      <c r="N1130" s="45">
        <v>43706</v>
      </c>
    </row>
    <row r="1131" spans="1:14" x14ac:dyDescent="0.25">
      <c r="A1131" s="43" t="s">
        <v>40012</v>
      </c>
      <c r="B1131" s="42" t="s">
        <v>51839</v>
      </c>
      <c r="C1131" s="42" t="s">
        <v>40013</v>
      </c>
      <c r="D1131" s="43"/>
      <c r="E1131" s="43" t="s">
        <v>40014</v>
      </c>
      <c r="F1131" s="81" t="s">
        <v>41</v>
      </c>
      <c r="G1131" s="32" t="s">
        <v>11</v>
      </c>
      <c r="H1131" s="43" t="s">
        <v>12</v>
      </c>
      <c r="I1131" s="48" t="s">
        <v>40015</v>
      </c>
      <c r="J1131" s="42">
        <v>8059175367625</v>
      </c>
      <c r="K1131" s="63"/>
      <c r="L1131" s="47">
        <v>219.95</v>
      </c>
      <c r="M1131" s="47">
        <v>219.95</v>
      </c>
      <c r="N1131" s="63">
        <v>44249</v>
      </c>
    </row>
    <row r="1132" spans="1:14" x14ac:dyDescent="0.25">
      <c r="A1132" s="43" t="s">
        <v>40009</v>
      </c>
      <c r="B1132" s="42" t="s">
        <v>51838</v>
      </c>
      <c r="C1132" s="42" t="s">
        <v>40010</v>
      </c>
      <c r="D1132" s="43"/>
      <c r="E1132" s="43" t="s">
        <v>62666</v>
      </c>
      <c r="F1132" s="81" t="s">
        <v>41</v>
      </c>
      <c r="G1132" s="32" t="s">
        <v>11</v>
      </c>
      <c r="H1132" s="43" t="s">
        <v>12</v>
      </c>
      <c r="I1132" s="48" t="s">
        <v>40011</v>
      </c>
      <c r="J1132" s="42">
        <v>8059175367618</v>
      </c>
      <c r="K1132" s="63"/>
      <c r="L1132" s="47">
        <v>219.95</v>
      </c>
      <c r="M1132" s="47">
        <v>219.95</v>
      </c>
      <c r="N1132" s="63">
        <v>44249</v>
      </c>
    </row>
    <row r="1133" spans="1:14" x14ac:dyDescent="0.25">
      <c r="A1133" s="43" t="s">
        <v>40006</v>
      </c>
      <c r="B1133" s="42" t="s">
        <v>51835</v>
      </c>
      <c r="C1133" s="42" t="s">
        <v>40007</v>
      </c>
      <c r="D1133" s="43"/>
      <c r="E1133" s="43" t="s">
        <v>62665</v>
      </c>
      <c r="F1133" s="81" t="s">
        <v>41</v>
      </c>
      <c r="G1133" s="32" t="s">
        <v>11</v>
      </c>
      <c r="H1133" s="43" t="s">
        <v>12</v>
      </c>
      <c r="I1133" s="48" t="s">
        <v>40008</v>
      </c>
      <c r="J1133" s="42">
        <v>8059175367588</v>
      </c>
      <c r="K1133" s="63"/>
      <c r="L1133" s="47">
        <v>219.95</v>
      </c>
      <c r="M1133" s="47">
        <v>219.95</v>
      </c>
      <c r="N1133" s="63">
        <v>44249</v>
      </c>
    </row>
    <row r="1134" spans="1:14" x14ac:dyDescent="0.25">
      <c r="A1134" s="43" t="s">
        <v>40003</v>
      </c>
      <c r="B1134" s="42" t="s">
        <v>51836</v>
      </c>
      <c r="C1134" s="42" t="s">
        <v>40004</v>
      </c>
      <c r="D1134" s="43"/>
      <c r="E1134" s="43" t="s">
        <v>62664</v>
      </c>
      <c r="F1134" s="81" t="s">
        <v>41</v>
      </c>
      <c r="G1134" s="32" t="s">
        <v>11</v>
      </c>
      <c r="H1134" s="43" t="s">
        <v>12</v>
      </c>
      <c r="I1134" s="48" t="s">
        <v>40005</v>
      </c>
      <c r="J1134" s="42">
        <v>8059175367595</v>
      </c>
      <c r="K1134" s="63"/>
      <c r="L1134" s="47">
        <v>219.95</v>
      </c>
      <c r="M1134" s="47">
        <v>219.95</v>
      </c>
      <c r="N1134" s="63">
        <v>44249</v>
      </c>
    </row>
    <row r="1135" spans="1:14" x14ac:dyDescent="0.25">
      <c r="A1135" s="43" t="s">
        <v>40000</v>
      </c>
      <c r="B1135" s="42" t="s">
        <v>51837</v>
      </c>
      <c r="C1135" s="42" t="s">
        <v>40001</v>
      </c>
      <c r="D1135" s="43"/>
      <c r="E1135" s="43" t="s">
        <v>62663</v>
      </c>
      <c r="F1135" s="81" t="s">
        <v>41</v>
      </c>
      <c r="G1135" s="32" t="s">
        <v>11</v>
      </c>
      <c r="H1135" s="43" t="s">
        <v>12</v>
      </c>
      <c r="I1135" s="48" t="s">
        <v>40002</v>
      </c>
      <c r="J1135" s="42">
        <v>8059175367601</v>
      </c>
      <c r="K1135" s="63"/>
      <c r="L1135" s="47">
        <v>219.95</v>
      </c>
      <c r="M1135" s="47">
        <v>219.95</v>
      </c>
      <c r="N1135" s="63">
        <v>44249</v>
      </c>
    </row>
    <row r="1136" spans="1:14" x14ac:dyDescent="0.25">
      <c r="A1136" s="43" t="s">
        <v>40020</v>
      </c>
      <c r="B1136" s="42" t="s">
        <v>51841</v>
      </c>
      <c r="C1136" s="42" t="s">
        <v>40021</v>
      </c>
      <c r="D1136" s="43"/>
      <c r="E1136" s="43" t="s">
        <v>40022</v>
      </c>
      <c r="F1136" s="81" t="s">
        <v>41</v>
      </c>
      <c r="G1136" s="32" t="s">
        <v>11</v>
      </c>
      <c r="H1136" s="43" t="s">
        <v>12</v>
      </c>
      <c r="I1136" s="48" t="s">
        <v>40023</v>
      </c>
      <c r="J1136" s="42">
        <v>8059175367649</v>
      </c>
      <c r="K1136" s="63"/>
      <c r="L1136" s="47">
        <v>219.95</v>
      </c>
      <c r="M1136" s="47">
        <v>219.95</v>
      </c>
      <c r="N1136" s="63">
        <v>44249</v>
      </c>
    </row>
    <row r="1137" spans="1:14" x14ac:dyDescent="0.25">
      <c r="A1137" s="43" t="s">
        <v>40016</v>
      </c>
      <c r="B1137" s="42" t="s">
        <v>51840</v>
      </c>
      <c r="C1137" s="42" t="s">
        <v>40017</v>
      </c>
      <c r="D1137" s="43"/>
      <c r="E1137" s="43" t="s">
        <v>40018</v>
      </c>
      <c r="F1137" s="81" t="s">
        <v>41</v>
      </c>
      <c r="G1137" s="32" t="s">
        <v>11</v>
      </c>
      <c r="H1137" s="43" t="s">
        <v>12</v>
      </c>
      <c r="I1137" s="48" t="s">
        <v>40019</v>
      </c>
      <c r="J1137" s="42">
        <v>8059175367632</v>
      </c>
      <c r="K1137" s="63"/>
      <c r="L1137" s="47">
        <v>219.95</v>
      </c>
      <c r="M1137" s="47">
        <v>219.95</v>
      </c>
      <c r="N1137" s="63">
        <v>44249</v>
      </c>
    </row>
    <row r="1138" spans="1:14" x14ac:dyDescent="0.25">
      <c r="A1138" s="43" t="s">
        <v>39988</v>
      </c>
      <c r="B1138" s="42" t="s">
        <v>51832</v>
      </c>
      <c r="C1138" s="42" t="s">
        <v>39989</v>
      </c>
      <c r="D1138" s="43"/>
      <c r="E1138" s="43" t="s">
        <v>39990</v>
      </c>
      <c r="F1138" s="81" t="s">
        <v>41</v>
      </c>
      <c r="G1138" s="32" t="s">
        <v>11</v>
      </c>
      <c r="H1138" s="43" t="s">
        <v>12</v>
      </c>
      <c r="I1138" s="48" t="s">
        <v>39991</v>
      </c>
      <c r="J1138" s="42">
        <v>8059175367557</v>
      </c>
      <c r="K1138" s="63"/>
      <c r="L1138" s="47">
        <v>219.95</v>
      </c>
      <c r="M1138" s="47">
        <v>219.95</v>
      </c>
      <c r="N1138" s="63">
        <v>44249</v>
      </c>
    </row>
    <row r="1139" spans="1:14" x14ac:dyDescent="0.25">
      <c r="A1139" s="43" t="s">
        <v>39985</v>
      </c>
      <c r="B1139" s="42" t="s">
        <v>51831</v>
      </c>
      <c r="C1139" s="42" t="s">
        <v>39986</v>
      </c>
      <c r="D1139" s="43"/>
      <c r="E1139" s="43" t="s">
        <v>62662</v>
      </c>
      <c r="F1139" s="81" t="s">
        <v>41</v>
      </c>
      <c r="G1139" s="32" t="s">
        <v>11</v>
      </c>
      <c r="H1139" s="43" t="s">
        <v>12</v>
      </c>
      <c r="I1139" s="48" t="s">
        <v>39987</v>
      </c>
      <c r="J1139" s="42">
        <v>8059175367540</v>
      </c>
      <c r="K1139" s="63"/>
      <c r="L1139" s="47">
        <v>219.95</v>
      </c>
      <c r="M1139" s="47">
        <v>219.95</v>
      </c>
      <c r="N1139" s="63">
        <v>44249</v>
      </c>
    </row>
    <row r="1140" spans="1:14" x14ac:dyDescent="0.25">
      <c r="A1140" s="43" t="s">
        <v>39982</v>
      </c>
      <c r="B1140" s="42" t="s">
        <v>51828</v>
      </c>
      <c r="C1140" s="42" t="s">
        <v>39983</v>
      </c>
      <c r="D1140" s="43"/>
      <c r="E1140" s="43" t="s">
        <v>62661</v>
      </c>
      <c r="F1140" s="81" t="s">
        <v>41</v>
      </c>
      <c r="G1140" s="32" t="s">
        <v>11</v>
      </c>
      <c r="H1140" s="43" t="s">
        <v>12</v>
      </c>
      <c r="I1140" s="48" t="s">
        <v>39984</v>
      </c>
      <c r="J1140" s="42">
        <v>8059175367519</v>
      </c>
      <c r="K1140" s="63"/>
      <c r="L1140" s="47">
        <v>219.95</v>
      </c>
      <c r="M1140" s="47">
        <v>219.95</v>
      </c>
      <c r="N1140" s="63">
        <v>44249</v>
      </c>
    </row>
    <row r="1141" spans="1:14" x14ac:dyDescent="0.25">
      <c r="A1141" s="43" t="s">
        <v>39979</v>
      </c>
      <c r="B1141" s="42" t="s">
        <v>51829</v>
      </c>
      <c r="C1141" s="42" t="s">
        <v>39980</v>
      </c>
      <c r="D1141" s="43"/>
      <c r="E1141" s="43" t="s">
        <v>62660</v>
      </c>
      <c r="F1141" s="81" t="s">
        <v>41</v>
      </c>
      <c r="G1141" s="32" t="s">
        <v>11</v>
      </c>
      <c r="H1141" s="43" t="s">
        <v>12</v>
      </c>
      <c r="I1141" s="48" t="s">
        <v>39981</v>
      </c>
      <c r="J1141" s="42">
        <v>8059175367526</v>
      </c>
      <c r="K1141" s="63"/>
      <c r="L1141" s="47">
        <v>219.95</v>
      </c>
      <c r="M1141" s="47">
        <v>219.95</v>
      </c>
      <c r="N1141" s="63">
        <v>44249</v>
      </c>
    </row>
    <row r="1142" spans="1:14" x14ac:dyDescent="0.25">
      <c r="A1142" s="43" t="s">
        <v>39976</v>
      </c>
      <c r="B1142" s="42" t="s">
        <v>51830</v>
      </c>
      <c r="C1142" s="42" t="s">
        <v>39977</v>
      </c>
      <c r="D1142" s="43"/>
      <c r="E1142" s="43" t="s">
        <v>62659</v>
      </c>
      <c r="F1142" s="81" t="s">
        <v>41</v>
      </c>
      <c r="G1142" s="32" t="s">
        <v>11</v>
      </c>
      <c r="H1142" s="43" t="s">
        <v>12</v>
      </c>
      <c r="I1142" s="48" t="s">
        <v>39978</v>
      </c>
      <c r="J1142" s="42">
        <v>8059175367533</v>
      </c>
      <c r="K1142" s="63"/>
      <c r="L1142" s="47">
        <v>219.95</v>
      </c>
      <c r="M1142" s="47">
        <v>219.95</v>
      </c>
      <c r="N1142" s="63">
        <v>44249</v>
      </c>
    </row>
    <row r="1143" spans="1:14" x14ac:dyDescent="0.25">
      <c r="A1143" s="43" t="s">
        <v>39996</v>
      </c>
      <c r="B1143" s="42" t="s">
        <v>51834</v>
      </c>
      <c r="C1143" s="42" t="s">
        <v>39997</v>
      </c>
      <c r="D1143" s="43"/>
      <c r="E1143" s="43" t="s">
        <v>39998</v>
      </c>
      <c r="F1143" s="81" t="s">
        <v>41</v>
      </c>
      <c r="G1143" s="32" t="s">
        <v>11</v>
      </c>
      <c r="H1143" s="43" t="s">
        <v>12</v>
      </c>
      <c r="I1143" s="48" t="s">
        <v>39999</v>
      </c>
      <c r="J1143" s="42">
        <v>8059175367571</v>
      </c>
      <c r="K1143" s="63"/>
      <c r="L1143" s="47">
        <v>219.95</v>
      </c>
      <c r="M1143" s="47">
        <v>219.95</v>
      </c>
      <c r="N1143" s="63">
        <v>44249</v>
      </c>
    </row>
    <row r="1144" spans="1:14" x14ac:dyDescent="0.25">
      <c r="A1144" s="43" t="s">
        <v>39992</v>
      </c>
      <c r="B1144" s="42" t="s">
        <v>51833</v>
      </c>
      <c r="C1144" s="42" t="s">
        <v>39993</v>
      </c>
      <c r="D1144" s="43"/>
      <c r="E1144" s="43" t="s">
        <v>39994</v>
      </c>
      <c r="F1144" s="81" t="s">
        <v>41</v>
      </c>
      <c r="G1144" s="32" t="s">
        <v>11</v>
      </c>
      <c r="H1144" s="43" t="s">
        <v>12</v>
      </c>
      <c r="I1144" s="48" t="s">
        <v>39995</v>
      </c>
      <c r="J1144" s="42">
        <v>8059175367564</v>
      </c>
      <c r="K1144" s="63"/>
      <c r="L1144" s="47">
        <v>219.95</v>
      </c>
      <c r="M1144" s="47">
        <v>219.95</v>
      </c>
      <c r="N1144" s="63">
        <v>44249</v>
      </c>
    </row>
    <row r="1145" spans="1:14" x14ac:dyDescent="0.25">
      <c r="B1145" s="42"/>
      <c r="C1145" s="42" t="s">
        <v>49940</v>
      </c>
      <c r="E1145" s="32" t="s">
        <v>49941</v>
      </c>
      <c r="F1145" s="44" t="s">
        <v>41</v>
      </c>
      <c r="G1145" s="32" t="s">
        <v>11</v>
      </c>
      <c r="H1145" s="32" t="s">
        <v>12</v>
      </c>
      <c r="I1145" s="32" t="s">
        <v>49942</v>
      </c>
      <c r="J1145" s="55">
        <v>8059347053776</v>
      </c>
      <c r="K1145" s="32"/>
      <c r="L1145" s="47">
        <v>219.95</v>
      </c>
      <c r="M1145" s="47">
        <v>219.95</v>
      </c>
      <c r="N1145" s="45">
        <v>44835</v>
      </c>
    </row>
    <row r="1146" spans="1:14" x14ac:dyDescent="0.25">
      <c r="B1146" s="42"/>
      <c r="C1146" s="42" t="s">
        <v>49939</v>
      </c>
      <c r="E1146" s="32" t="s">
        <v>62658</v>
      </c>
      <c r="F1146" s="44" t="s">
        <v>41</v>
      </c>
      <c r="G1146" s="32" t="s">
        <v>11</v>
      </c>
      <c r="H1146" s="32" t="s">
        <v>12</v>
      </c>
      <c r="I1146" s="32" t="s">
        <v>50400</v>
      </c>
      <c r="J1146" s="55">
        <v>8059347053769</v>
      </c>
      <c r="K1146" s="32"/>
      <c r="L1146" s="47">
        <v>219.95</v>
      </c>
      <c r="M1146" s="47">
        <v>219.95</v>
      </c>
      <c r="N1146" s="45">
        <v>44835</v>
      </c>
    </row>
    <row r="1147" spans="1:14" x14ac:dyDescent="0.25">
      <c r="B1147" s="42"/>
      <c r="C1147" s="42" t="s">
        <v>49938</v>
      </c>
      <c r="E1147" s="32" t="s">
        <v>62657</v>
      </c>
      <c r="F1147" s="44" t="s">
        <v>41</v>
      </c>
      <c r="G1147" s="32" t="s">
        <v>11</v>
      </c>
      <c r="H1147" s="32" t="s">
        <v>12</v>
      </c>
      <c r="I1147" s="32" t="s">
        <v>50399</v>
      </c>
      <c r="J1147" s="55">
        <v>8059347053738</v>
      </c>
      <c r="K1147" s="32"/>
      <c r="L1147" s="47">
        <v>219.95</v>
      </c>
      <c r="M1147" s="47">
        <v>219.95</v>
      </c>
      <c r="N1147" s="45">
        <v>44835</v>
      </c>
    </row>
    <row r="1148" spans="1:14" x14ac:dyDescent="0.25">
      <c r="B1148" s="42"/>
      <c r="C1148" s="42" t="s">
        <v>49937</v>
      </c>
      <c r="E1148" s="32" t="s">
        <v>62656</v>
      </c>
      <c r="F1148" s="44" t="s">
        <v>41</v>
      </c>
      <c r="G1148" s="32" t="s">
        <v>11</v>
      </c>
      <c r="H1148" s="32" t="s">
        <v>12</v>
      </c>
      <c r="I1148" s="32" t="s">
        <v>50398</v>
      </c>
      <c r="J1148" s="55">
        <v>8059347053745</v>
      </c>
      <c r="K1148" s="32"/>
      <c r="L1148" s="47">
        <v>219.95</v>
      </c>
      <c r="M1148" s="47">
        <v>219.95</v>
      </c>
      <c r="N1148" s="45">
        <v>44835</v>
      </c>
    </row>
    <row r="1149" spans="1:14" x14ac:dyDescent="0.25">
      <c r="B1149" s="42"/>
      <c r="C1149" s="42" t="s">
        <v>49936</v>
      </c>
      <c r="E1149" s="32" t="s">
        <v>62655</v>
      </c>
      <c r="F1149" s="44" t="s">
        <v>41</v>
      </c>
      <c r="G1149" s="32" t="s">
        <v>11</v>
      </c>
      <c r="H1149" s="32" t="s">
        <v>12</v>
      </c>
      <c r="I1149" s="32" t="s">
        <v>50397</v>
      </c>
      <c r="J1149" s="55">
        <v>8059347053752</v>
      </c>
      <c r="K1149" s="32"/>
      <c r="L1149" s="47">
        <v>219.95</v>
      </c>
      <c r="M1149" s="47">
        <v>219.95</v>
      </c>
      <c r="N1149" s="45">
        <v>44835</v>
      </c>
    </row>
    <row r="1150" spans="1:14" x14ac:dyDescent="0.25">
      <c r="B1150" s="42"/>
      <c r="C1150" s="42" t="s">
        <v>49946</v>
      </c>
      <c r="E1150" s="32" t="s">
        <v>49947</v>
      </c>
      <c r="F1150" s="44" t="s">
        <v>41</v>
      </c>
      <c r="G1150" s="32" t="s">
        <v>11</v>
      </c>
      <c r="H1150" s="32" t="s">
        <v>12</v>
      </c>
      <c r="I1150" s="32" t="s">
        <v>49948</v>
      </c>
      <c r="J1150" s="55">
        <v>8059347053790</v>
      </c>
      <c r="K1150" s="32"/>
      <c r="L1150" s="47">
        <v>219.95</v>
      </c>
      <c r="M1150" s="47">
        <v>219.95</v>
      </c>
      <c r="N1150" s="45">
        <v>44835</v>
      </c>
    </row>
    <row r="1151" spans="1:14" x14ac:dyDescent="0.25">
      <c r="B1151" s="42"/>
      <c r="C1151" s="42" t="s">
        <v>49943</v>
      </c>
      <c r="E1151" s="32" t="s">
        <v>49944</v>
      </c>
      <c r="F1151" s="44" t="s">
        <v>41</v>
      </c>
      <c r="G1151" s="32" t="s">
        <v>11</v>
      </c>
      <c r="H1151" s="32" t="s">
        <v>12</v>
      </c>
      <c r="I1151" s="32" t="s">
        <v>49945</v>
      </c>
      <c r="J1151" s="55">
        <v>8059347053783</v>
      </c>
      <c r="K1151" s="32"/>
      <c r="L1151" s="47">
        <v>219.95</v>
      </c>
      <c r="M1151" s="47">
        <v>219.95</v>
      </c>
      <c r="N1151" s="45">
        <v>44835</v>
      </c>
    </row>
    <row r="1152" spans="1:14" x14ac:dyDescent="0.25">
      <c r="B1152" s="42" t="s">
        <v>52287</v>
      </c>
      <c r="C1152" s="42"/>
      <c r="E1152" s="32" t="s">
        <v>49930</v>
      </c>
      <c r="F1152" s="44" t="s">
        <v>41</v>
      </c>
      <c r="G1152" s="32" t="s">
        <v>11</v>
      </c>
      <c r="H1152" s="32" t="s">
        <v>12</v>
      </c>
      <c r="I1152" s="32" t="s">
        <v>49931</v>
      </c>
      <c r="J1152" s="55">
        <v>8059347090061</v>
      </c>
      <c r="K1152" s="32"/>
      <c r="L1152" s="64">
        <v>229.95</v>
      </c>
      <c r="M1152" s="64">
        <v>229.95</v>
      </c>
      <c r="N1152" s="45">
        <v>44835</v>
      </c>
    </row>
    <row r="1153" spans="2:14" x14ac:dyDescent="0.25">
      <c r="B1153" s="42" t="s">
        <v>52286</v>
      </c>
      <c r="C1153" s="42"/>
      <c r="E1153" s="32" t="s">
        <v>62654</v>
      </c>
      <c r="F1153" s="44" t="s">
        <v>41</v>
      </c>
      <c r="G1153" s="32" t="s">
        <v>11</v>
      </c>
      <c r="H1153" s="32" t="s">
        <v>12</v>
      </c>
      <c r="I1153" s="32" t="s">
        <v>50396</v>
      </c>
      <c r="J1153" s="55">
        <v>8059347090054</v>
      </c>
      <c r="K1153" s="32"/>
      <c r="L1153" s="64">
        <v>229.95</v>
      </c>
      <c r="M1153" s="64">
        <v>229.95</v>
      </c>
      <c r="N1153" s="45">
        <v>44835</v>
      </c>
    </row>
    <row r="1154" spans="2:14" x14ac:dyDescent="0.25">
      <c r="B1154" s="42" t="s">
        <v>52285</v>
      </c>
      <c r="C1154" s="42"/>
      <c r="E1154" s="32" t="s">
        <v>62653</v>
      </c>
      <c r="F1154" s="44" t="s">
        <v>41</v>
      </c>
      <c r="G1154" s="32" t="s">
        <v>11</v>
      </c>
      <c r="H1154" s="32" t="s">
        <v>12</v>
      </c>
      <c r="I1154" s="32" t="s">
        <v>50395</v>
      </c>
      <c r="J1154" s="55">
        <v>8059347090023</v>
      </c>
      <c r="K1154" s="32"/>
      <c r="L1154" s="64">
        <v>229.95</v>
      </c>
      <c r="M1154" s="64">
        <v>229.95</v>
      </c>
      <c r="N1154" s="45">
        <v>44835</v>
      </c>
    </row>
    <row r="1155" spans="2:14" x14ac:dyDescent="0.25">
      <c r="B1155" s="42" t="s">
        <v>52284</v>
      </c>
      <c r="C1155" s="42"/>
      <c r="E1155" s="32" t="s">
        <v>62652</v>
      </c>
      <c r="F1155" s="44" t="s">
        <v>41</v>
      </c>
      <c r="G1155" s="32" t="s">
        <v>11</v>
      </c>
      <c r="H1155" s="32" t="s">
        <v>12</v>
      </c>
      <c r="I1155" s="32" t="s">
        <v>50394</v>
      </c>
      <c r="J1155" s="55">
        <v>8059347090030</v>
      </c>
      <c r="K1155" s="32"/>
      <c r="L1155" s="64">
        <v>229.95</v>
      </c>
      <c r="M1155" s="64">
        <v>229.95</v>
      </c>
      <c r="N1155" s="45">
        <v>44835</v>
      </c>
    </row>
    <row r="1156" spans="2:14" x14ac:dyDescent="0.25">
      <c r="B1156" s="42" t="s">
        <v>52283</v>
      </c>
      <c r="C1156" s="42"/>
      <c r="E1156" s="32" t="s">
        <v>62651</v>
      </c>
      <c r="F1156" s="44" t="s">
        <v>41</v>
      </c>
      <c r="G1156" s="32" t="s">
        <v>11</v>
      </c>
      <c r="H1156" s="32" t="s">
        <v>12</v>
      </c>
      <c r="I1156" s="32" t="s">
        <v>50393</v>
      </c>
      <c r="J1156" s="55">
        <v>8059347090047</v>
      </c>
      <c r="K1156" s="32"/>
      <c r="L1156" s="64">
        <v>229.95</v>
      </c>
      <c r="M1156" s="64">
        <v>229.95</v>
      </c>
      <c r="N1156" s="45">
        <v>44835</v>
      </c>
    </row>
    <row r="1157" spans="2:14" x14ac:dyDescent="0.25">
      <c r="B1157" s="42" t="s">
        <v>52289</v>
      </c>
      <c r="C1157" s="42"/>
      <c r="E1157" s="32" t="s">
        <v>49934</v>
      </c>
      <c r="F1157" s="44" t="s">
        <v>41</v>
      </c>
      <c r="G1157" s="32" t="s">
        <v>11</v>
      </c>
      <c r="H1157" s="32" t="s">
        <v>12</v>
      </c>
      <c r="I1157" s="32" t="s">
        <v>49935</v>
      </c>
      <c r="J1157" s="55">
        <v>8059347090085</v>
      </c>
      <c r="K1157" s="32"/>
      <c r="L1157" s="64">
        <v>229.95</v>
      </c>
      <c r="M1157" s="64">
        <v>229.95</v>
      </c>
      <c r="N1157" s="45">
        <v>44835</v>
      </c>
    </row>
    <row r="1158" spans="2:14" x14ac:dyDescent="0.25">
      <c r="B1158" s="42" t="s">
        <v>52288</v>
      </c>
      <c r="C1158" s="42"/>
      <c r="E1158" s="32" t="s">
        <v>49932</v>
      </c>
      <c r="F1158" s="44" t="s">
        <v>41</v>
      </c>
      <c r="G1158" s="32" t="s">
        <v>11</v>
      </c>
      <c r="H1158" s="32" t="s">
        <v>12</v>
      </c>
      <c r="I1158" s="32" t="s">
        <v>49933</v>
      </c>
      <c r="J1158" s="55">
        <v>8059347090078</v>
      </c>
      <c r="K1158" s="32"/>
      <c r="L1158" s="64">
        <v>229.95</v>
      </c>
      <c r="M1158" s="64">
        <v>229.95</v>
      </c>
      <c r="N1158" s="45">
        <v>44835</v>
      </c>
    </row>
    <row r="1159" spans="2:14" x14ac:dyDescent="0.25">
      <c r="B1159" s="42" t="s">
        <v>52280</v>
      </c>
      <c r="C1159" s="42"/>
      <c r="E1159" s="32" t="s">
        <v>49924</v>
      </c>
      <c r="F1159" s="44" t="s">
        <v>41</v>
      </c>
      <c r="G1159" s="32" t="s">
        <v>11</v>
      </c>
      <c r="H1159" s="32" t="s">
        <v>12</v>
      </c>
      <c r="I1159" s="32" t="s">
        <v>49925</v>
      </c>
      <c r="J1159" s="55">
        <v>8059347089997</v>
      </c>
      <c r="K1159" s="32"/>
      <c r="L1159" s="64">
        <v>229.95</v>
      </c>
      <c r="M1159" s="64">
        <v>229.95</v>
      </c>
      <c r="N1159" s="45">
        <v>44835</v>
      </c>
    </row>
    <row r="1160" spans="2:14" x14ac:dyDescent="0.25">
      <c r="B1160" s="42" t="s">
        <v>52279</v>
      </c>
      <c r="C1160" s="42"/>
      <c r="E1160" s="32" t="s">
        <v>62650</v>
      </c>
      <c r="F1160" s="44" t="s">
        <v>41</v>
      </c>
      <c r="G1160" s="32" t="s">
        <v>11</v>
      </c>
      <c r="H1160" s="32" t="s">
        <v>12</v>
      </c>
      <c r="I1160" s="32" t="s">
        <v>50392</v>
      </c>
      <c r="J1160" s="55">
        <v>8059347089980</v>
      </c>
      <c r="K1160" s="32"/>
      <c r="L1160" s="64">
        <v>229.95</v>
      </c>
      <c r="M1160" s="64">
        <v>229.95</v>
      </c>
      <c r="N1160" s="45">
        <v>44835</v>
      </c>
    </row>
    <row r="1161" spans="2:14" x14ac:dyDescent="0.25">
      <c r="B1161" s="42" t="s">
        <v>52278</v>
      </c>
      <c r="C1161" s="42"/>
      <c r="E1161" s="32" t="s">
        <v>62649</v>
      </c>
      <c r="F1161" s="44" t="s">
        <v>41</v>
      </c>
      <c r="G1161" s="32" t="s">
        <v>11</v>
      </c>
      <c r="H1161" s="32" t="s">
        <v>12</v>
      </c>
      <c r="I1161" s="32" t="s">
        <v>50391</v>
      </c>
      <c r="J1161" s="55">
        <v>8059347089959</v>
      </c>
      <c r="K1161" s="32"/>
      <c r="L1161" s="64">
        <v>229.95</v>
      </c>
      <c r="M1161" s="64">
        <v>229.95</v>
      </c>
      <c r="N1161" s="45">
        <v>44835</v>
      </c>
    </row>
    <row r="1162" spans="2:14" x14ac:dyDescent="0.25">
      <c r="B1162" s="42" t="s">
        <v>52277</v>
      </c>
      <c r="C1162" s="42"/>
      <c r="E1162" s="32" t="s">
        <v>62648</v>
      </c>
      <c r="F1162" s="44" t="s">
        <v>41</v>
      </c>
      <c r="G1162" s="32" t="s">
        <v>11</v>
      </c>
      <c r="H1162" s="32" t="s">
        <v>12</v>
      </c>
      <c r="I1162" s="32" t="s">
        <v>50390</v>
      </c>
      <c r="J1162" s="55">
        <v>8059347089966</v>
      </c>
      <c r="K1162" s="32"/>
      <c r="L1162" s="64">
        <v>229.95</v>
      </c>
      <c r="M1162" s="64">
        <v>229.95</v>
      </c>
      <c r="N1162" s="45">
        <v>44835</v>
      </c>
    </row>
    <row r="1163" spans="2:14" x14ac:dyDescent="0.25">
      <c r="B1163" s="42" t="s">
        <v>52276</v>
      </c>
      <c r="C1163" s="42"/>
      <c r="E1163" s="32" t="s">
        <v>62647</v>
      </c>
      <c r="F1163" s="44" t="s">
        <v>41</v>
      </c>
      <c r="G1163" s="32" t="s">
        <v>11</v>
      </c>
      <c r="H1163" s="32" t="s">
        <v>12</v>
      </c>
      <c r="I1163" s="32" t="s">
        <v>50389</v>
      </c>
      <c r="J1163" s="55">
        <v>8059347089973</v>
      </c>
      <c r="K1163" s="32"/>
      <c r="L1163" s="64">
        <v>229.95</v>
      </c>
      <c r="M1163" s="64">
        <v>229.95</v>
      </c>
      <c r="N1163" s="45">
        <v>44835</v>
      </c>
    </row>
    <row r="1164" spans="2:14" x14ac:dyDescent="0.25">
      <c r="B1164" s="42" t="s">
        <v>52282</v>
      </c>
      <c r="C1164" s="42"/>
      <c r="E1164" s="32" t="s">
        <v>49928</v>
      </c>
      <c r="F1164" s="44" t="s">
        <v>41</v>
      </c>
      <c r="G1164" s="32" t="s">
        <v>11</v>
      </c>
      <c r="H1164" s="32" t="s">
        <v>12</v>
      </c>
      <c r="I1164" s="32" t="s">
        <v>49929</v>
      </c>
      <c r="J1164" s="55">
        <v>8059347090016</v>
      </c>
      <c r="K1164" s="32"/>
      <c r="L1164" s="64">
        <v>229.95</v>
      </c>
      <c r="M1164" s="64">
        <v>229.95</v>
      </c>
      <c r="N1164" s="45">
        <v>44835</v>
      </c>
    </row>
    <row r="1165" spans="2:14" x14ac:dyDescent="0.25">
      <c r="B1165" s="42" t="s">
        <v>52281</v>
      </c>
      <c r="C1165" s="42"/>
      <c r="E1165" s="32" t="s">
        <v>49926</v>
      </c>
      <c r="F1165" s="44" t="s">
        <v>41</v>
      </c>
      <c r="G1165" s="32" t="s">
        <v>11</v>
      </c>
      <c r="H1165" s="32" t="s">
        <v>12</v>
      </c>
      <c r="I1165" s="32" t="s">
        <v>49927</v>
      </c>
      <c r="J1165" s="55">
        <v>8059347090009</v>
      </c>
      <c r="K1165" s="32"/>
      <c r="L1165" s="64">
        <v>229.95</v>
      </c>
      <c r="M1165" s="64">
        <v>229.95</v>
      </c>
      <c r="N1165" s="45">
        <v>44835</v>
      </c>
    </row>
    <row r="1166" spans="2:14" x14ac:dyDescent="0.25">
      <c r="B1166" s="42" t="s">
        <v>52273</v>
      </c>
      <c r="C1166" s="42"/>
      <c r="E1166" s="32" t="s">
        <v>49918</v>
      </c>
      <c r="F1166" s="44" t="s">
        <v>41</v>
      </c>
      <c r="G1166" s="32" t="s">
        <v>11</v>
      </c>
      <c r="H1166" s="32" t="s">
        <v>12</v>
      </c>
      <c r="I1166" s="32" t="s">
        <v>49919</v>
      </c>
      <c r="J1166" s="55">
        <v>8059347089928</v>
      </c>
      <c r="K1166" s="32"/>
      <c r="L1166" s="64">
        <v>229.95</v>
      </c>
      <c r="M1166" s="64">
        <v>229.95</v>
      </c>
      <c r="N1166" s="45">
        <v>44835</v>
      </c>
    </row>
    <row r="1167" spans="2:14" x14ac:dyDescent="0.25">
      <c r="B1167" s="42" t="s">
        <v>52272</v>
      </c>
      <c r="C1167" s="42"/>
      <c r="E1167" s="32" t="s">
        <v>62646</v>
      </c>
      <c r="F1167" s="44" t="s">
        <v>41</v>
      </c>
      <c r="G1167" s="32" t="s">
        <v>11</v>
      </c>
      <c r="H1167" s="32" t="s">
        <v>12</v>
      </c>
      <c r="I1167" s="32" t="s">
        <v>50388</v>
      </c>
      <c r="J1167" s="55">
        <v>8059347089911</v>
      </c>
      <c r="K1167" s="32"/>
      <c r="L1167" s="64">
        <v>229.95</v>
      </c>
      <c r="M1167" s="64">
        <v>229.95</v>
      </c>
      <c r="N1167" s="45">
        <v>44835</v>
      </c>
    </row>
    <row r="1168" spans="2:14" x14ac:dyDescent="0.25">
      <c r="B1168" s="42" t="s">
        <v>52271</v>
      </c>
      <c r="C1168" s="42"/>
      <c r="E1168" s="32" t="s">
        <v>62645</v>
      </c>
      <c r="F1168" s="44" t="s">
        <v>41</v>
      </c>
      <c r="G1168" s="32" t="s">
        <v>11</v>
      </c>
      <c r="H1168" s="32" t="s">
        <v>12</v>
      </c>
      <c r="I1168" s="32" t="s">
        <v>50387</v>
      </c>
      <c r="J1168" s="55">
        <v>8059347089881</v>
      </c>
      <c r="K1168" s="32"/>
      <c r="L1168" s="64">
        <v>229.95</v>
      </c>
      <c r="M1168" s="64">
        <v>229.95</v>
      </c>
      <c r="N1168" s="45">
        <v>44835</v>
      </c>
    </row>
    <row r="1169" spans="2:14" x14ac:dyDescent="0.25">
      <c r="B1169" s="42" t="s">
        <v>52270</v>
      </c>
      <c r="C1169" s="42"/>
      <c r="E1169" s="32" t="s">
        <v>62644</v>
      </c>
      <c r="F1169" s="44" t="s">
        <v>41</v>
      </c>
      <c r="G1169" s="32" t="s">
        <v>11</v>
      </c>
      <c r="H1169" s="32" t="s">
        <v>12</v>
      </c>
      <c r="I1169" s="32" t="s">
        <v>50386</v>
      </c>
      <c r="J1169" s="55">
        <v>8059347089898</v>
      </c>
      <c r="K1169" s="32"/>
      <c r="L1169" s="64">
        <v>229.95</v>
      </c>
      <c r="M1169" s="64">
        <v>229.95</v>
      </c>
      <c r="N1169" s="45">
        <v>44835</v>
      </c>
    </row>
    <row r="1170" spans="2:14" x14ac:dyDescent="0.25">
      <c r="B1170" s="42" t="s">
        <v>52269</v>
      </c>
      <c r="C1170" s="42"/>
      <c r="E1170" s="32" t="s">
        <v>62643</v>
      </c>
      <c r="F1170" s="44" t="s">
        <v>41</v>
      </c>
      <c r="G1170" s="32" t="s">
        <v>11</v>
      </c>
      <c r="H1170" s="32" t="s">
        <v>12</v>
      </c>
      <c r="I1170" s="32" t="s">
        <v>50385</v>
      </c>
      <c r="J1170" s="55">
        <v>8059347089904</v>
      </c>
      <c r="K1170" s="32"/>
      <c r="L1170" s="64">
        <v>229.95</v>
      </c>
      <c r="M1170" s="64">
        <v>229.95</v>
      </c>
      <c r="N1170" s="45">
        <v>44835</v>
      </c>
    </row>
    <row r="1171" spans="2:14" x14ac:dyDescent="0.25">
      <c r="B1171" s="42" t="s">
        <v>52275</v>
      </c>
      <c r="C1171" s="42"/>
      <c r="E1171" s="32" t="s">
        <v>49922</v>
      </c>
      <c r="F1171" s="44" t="s">
        <v>41</v>
      </c>
      <c r="G1171" s="32" t="s">
        <v>11</v>
      </c>
      <c r="H1171" s="32" t="s">
        <v>12</v>
      </c>
      <c r="I1171" s="32" t="s">
        <v>49923</v>
      </c>
      <c r="J1171" s="55">
        <v>8059347089942</v>
      </c>
      <c r="K1171" s="32"/>
      <c r="L1171" s="64">
        <v>229.95</v>
      </c>
      <c r="M1171" s="64">
        <v>229.95</v>
      </c>
      <c r="N1171" s="45">
        <v>44835</v>
      </c>
    </row>
    <row r="1172" spans="2:14" x14ac:dyDescent="0.25">
      <c r="B1172" s="42" t="s">
        <v>52274</v>
      </c>
      <c r="C1172" s="42"/>
      <c r="E1172" s="32" t="s">
        <v>49920</v>
      </c>
      <c r="F1172" s="44" t="s">
        <v>41</v>
      </c>
      <c r="G1172" s="32" t="s">
        <v>11</v>
      </c>
      <c r="H1172" s="32" t="s">
        <v>12</v>
      </c>
      <c r="I1172" s="32" t="s">
        <v>49921</v>
      </c>
      <c r="J1172" s="55">
        <v>8059347089935</v>
      </c>
      <c r="K1172" s="32"/>
      <c r="L1172" s="64">
        <v>229.95</v>
      </c>
      <c r="M1172" s="64">
        <v>229.95</v>
      </c>
      <c r="N1172" s="45">
        <v>44835</v>
      </c>
    </row>
    <row r="1173" spans="2:14" x14ac:dyDescent="0.25">
      <c r="B1173" s="42" t="s">
        <v>52266</v>
      </c>
      <c r="C1173" s="42"/>
      <c r="E1173" s="32" t="s">
        <v>49912</v>
      </c>
      <c r="F1173" s="44" t="s">
        <v>41</v>
      </c>
      <c r="G1173" s="32" t="s">
        <v>11</v>
      </c>
      <c r="H1173" s="32" t="s">
        <v>12</v>
      </c>
      <c r="I1173" s="32" t="s">
        <v>49913</v>
      </c>
      <c r="J1173" s="55">
        <v>8059347089850</v>
      </c>
      <c r="K1173" s="32"/>
      <c r="L1173" s="47">
        <v>324.95</v>
      </c>
      <c r="M1173" s="47">
        <v>324.95</v>
      </c>
      <c r="N1173" s="45">
        <v>44835</v>
      </c>
    </row>
    <row r="1174" spans="2:14" x14ac:dyDescent="0.25">
      <c r="B1174" s="42" t="s">
        <v>52265</v>
      </c>
      <c r="C1174" s="42"/>
      <c r="E1174" s="32" t="s">
        <v>62642</v>
      </c>
      <c r="F1174" s="44" t="s">
        <v>41</v>
      </c>
      <c r="G1174" s="32" t="s">
        <v>11</v>
      </c>
      <c r="H1174" s="32" t="s">
        <v>12</v>
      </c>
      <c r="I1174" s="32" t="s">
        <v>50384</v>
      </c>
      <c r="J1174" s="55">
        <v>8059347089843</v>
      </c>
      <c r="K1174" s="32"/>
      <c r="L1174" s="47">
        <v>324.95</v>
      </c>
      <c r="M1174" s="47">
        <v>324.95</v>
      </c>
      <c r="N1174" s="45">
        <v>44835</v>
      </c>
    </row>
    <row r="1175" spans="2:14" x14ac:dyDescent="0.25">
      <c r="B1175" s="42" t="s">
        <v>52264</v>
      </c>
      <c r="C1175" s="42"/>
      <c r="E1175" s="32" t="s">
        <v>62641</v>
      </c>
      <c r="F1175" s="44" t="s">
        <v>41</v>
      </c>
      <c r="G1175" s="32" t="s">
        <v>11</v>
      </c>
      <c r="H1175" s="32" t="s">
        <v>12</v>
      </c>
      <c r="I1175" s="32" t="s">
        <v>50383</v>
      </c>
      <c r="J1175" s="55">
        <v>8059347089812</v>
      </c>
      <c r="K1175" s="32"/>
      <c r="L1175" s="47">
        <v>324.95</v>
      </c>
      <c r="M1175" s="47">
        <v>324.95</v>
      </c>
      <c r="N1175" s="45">
        <v>44835</v>
      </c>
    </row>
    <row r="1176" spans="2:14" x14ac:dyDescent="0.25">
      <c r="B1176" s="42" t="s">
        <v>52263</v>
      </c>
      <c r="C1176" s="42"/>
      <c r="E1176" s="32" t="s">
        <v>62640</v>
      </c>
      <c r="F1176" s="44" t="s">
        <v>41</v>
      </c>
      <c r="G1176" s="32" t="s">
        <v>11</v>
      </c>
      <c r="H1176" s="32" t="s">
        <v>12</v>
      </c>
      <c r="I1176" s="32" t="s">
        <v>50382</v>
      </c>
      <c r="J1176" s="55">
        <v>8059347089829</v>
      </c>
      <c r="K1176" s="32"/>
      <c r="L1176" s="47">
        <v>324.95</v>
      </c>
      <c r="M1176" s="47">
        <v>324.95</v>
      </c>
      <c r="N1176" s="45">
        <v>44835</v>
      </c>
    </row>
    <row r="1177" spans="2:14" x14ac:dyDescent="0.25">
      <c r="B1177" s="42" t="s">
        <v>52262</v>
      </c>
      <c r="C1177" s="42"/>
      <c r="E1177" s="32" t="s">
        <v>62639</v>
      </c>
      <c r="F1177" s="44" t="s">
        <v>41</v>
      </c>
      <c r="G1177" s="32" t="s">
        <v>11</v>
      </c>
      <c r="H1177" s="32" t="s">
        <v>12</v>
      </c>
      <c r="I1177" s="32" t="s">
        <v>50381</v>
      </c>
      <c r="J1177" s="55">
        <v>8059347089836</v>
      </c>
      <c r="K1177" s="32"/>
      <c r="L1177" s="47">
        <v>324.95</v>
      </c>
      <c r="M1177" s="47">
        <v>324.95</v>
      </c>
      <c r="N1177" s="45">
        <v>44835</v>
      </c>
    </row>
    <row r="1178" spans="2:14" x14ac:dyDescent="0.25">
      <c r="B1178" s="42" t="s">
        <v>52268</v>
      </c>
      <c r="C1178" s="42"/>
      <c r="E1178" s="32" t="s">
        <v>49916</v>
      </c>
      <c r="F1178" s="44" t="s">
        <v>41</v>
      </c>
      <c r="G1178" s="32" t="s">
        <v>11</v>
      </c>
      <c r="H1178" s="32" t="s">
        <v>12</v>
      </c>
      <c r="I1178" s="32" t="s">
        <v>49917</v>
      </c>
      <c r="J1178" s="55">
        <v>8059347089874</v>
      </c>
      <c r="K1178" s="32"/>
      <c r="L1178" s="47">
        <v>324.95</v>
      </c>
      <c r="M1178" s="47">
        <v>324.95</v>
      </c>
      <c r="N1178" s="45">
        <v>44835</v>
      </c>
    </row>
    <row r="1179" spans="2:14" x14ac:dyDescent="0.25">
      <c r="B1179" s="42" t="s">
        <v>52267</v>
      </c>
      <c r="C1179" s="42"/>
      <c r="E1179" s="32" t="s">
        <v>49914</v>
      </c>
      <c r="F1179" s="44" t="s">
        <v>41</v>
      </c>
      <c r="G1179" s="32" t="s">
        <v>11</v>
      </c>
      <c r="H1179" s="32" t="s">
        <v>12</v>
      </c>
      <c r="I1179" s="32" t="s">
        <v>49915</v>
      </c>
      <c r="J1179" s="55">
        <v>8059347089867</v>
      </c>
      <c r="K1179" s="32"/>
      <c r="L1179" s="47">
        <v>324.95</v>
      </c>
      <c r="M1179" s="47">
        <v>324.95</v>
      </c>
      <c r="N1179" s="45">
        <v>44835</v>
      </c>
    </row>
    <row r="1180" spans="2:14" x14ac:dyDescent="0.25">
      <c r="B1180" s="42" t="s">
        <v>52259</v>
      </c>
      <c r="C1180" s="42"/>
      <c r="E1180" s="32" t="s">
        <v>49906</v>
      </c>
      <c r="F1180" s="44" t="s">
        <v>41</v>
      </c>
      <c r="G1180" s="32" t="s">
        <v>11</v>
      </c>
      <c r="H1180" s="32" t="s">
        <v>12</v>
      </c>
      <c r="I1180" s="32" t="s">
        <v>49907</v>
      </c>
      <c r="J1180" s="55">
        <v>8059347089782</v>
      </c>
      <c r="K1180" s="32"/>
      <c r="L1180" s="47">
        <v>324.95</v>
      </c>
      <c r="M1180" s="47">
        <v>324.95</v>
      </c>
      <c r="N1180" s="45">
        <v>44835</v>
      </c>
    </row>
    <row r="1181" spans="2:14" x14ac:dyDescent="0.25">
      <c r="B1181" s="42" t="s">
        <v>52258</v>
      </c>
      <c r="C1181" s="42"/>
      <c r="E1181" s="32" t="s">
        <v>62638</v>
      </c>
      <c r="F1181" s="44" t="s">
        <v>41</v>
      </c>
      <c r="G1181" s="32" t="s">
        <v>11</v>
      </c>
      <c r="H1181" s="32" t="s">
        <v>12</v>
      </c>
      <c r="I1181" s="32" t="s">
        <v>50380</v>
      </c>
      <c r="J1181" s="55">
        <v>8059347089775</v>
      </c>
      <c r="K1181" s="32"/>
      <c r="L1181" s="47">
        <v>324.95</v>
      </c>
      <c r="M1181" s="47">
        <v>324.95</v>
      </c>
      <c r="N1181" s="45">
        <v>44835</v>
      </c>
    </row>
    <row r="1182" spans="2:14" x14ac:dyDescent="0.25">
      <c r="B1182" s="42" t="s">
        <v>52257</v>
      </c>
      <c r="C1182" s="42"/>
      <c r="E1182" s="32" t="s">
        <v>62637</v>
      </c>
      <c r="F1182" s="44" t="s">
        <v>41</v>
      </c>
      <c r="G1182" s="32" t="s">
        <v>11</v>
      </c>
      <c r="H1182" s="32" t="s">
        <v>12</v>
      </c>
      <c r="I1182" s="32" t="s">
        <v>50379</v>
      </c>
      <c r="J1182" s="55">
        <v>8059347089744</v>
      </c>
      <c r="K1182" s="32"/>
      <c r="L1182" s="47">
        <v>324.95</v>
      </c>
      <c r="M1182" s="47">
        <v>324.95</v>
      </c>
      <c r="N1182" s="45">
        <v>44835</v>
      </c>
    </row>
    <row r="1183" spans="2:14" x14ac:dyDescent="0.25">
      <c r="B1183" s="42" t="s">
        <v>52256</v>
      </c>
      <c r="C1183" s="42"/>
      <c r="E1183" s="32" t="s">
        <v>62636</v>
      </c>
      <c r="F1183" s="44" t="s">
        <v>41</v>
      </c>
      <c r="G1183" s="32" t="s">
        <v>11</v>
      </c>
      <c r="H1183" s="32" t="s">
        <v>12</v>
      </c>
      <c r="I1183" s="32" t="s">
        <v>50378</v>
      </c>
      <c r="J1183" s="55">
        <v>8059347089751</v>
      </c>
      <c r="K1183" s="32"/>
      <c r="L1183" s="47">
        <v>324.95</v>
      </c>
      <c r="M1183" s="47">
        <v>324.95</v>
      </c>
      <c r="N1183" s="45">
        <v>44835</v>
      </c>
    </row>
    <row r="1184" spans="2:14" x14ac:dyDescent="0.25">
      <c r="B1184" s="42" t="s">
        <v>52255</v>
      </c>
      <c r="C1184" s="42"/>
      <c r="E1184" s="32" t="s">
        <v>62635</v>
      </c>
      <c r="F1184" s="44" t="s">
        <v>41</v>
      </c>
      <c r="G1184" s="32" t="s">
        <v>11</v>
      </c>
      <c r="H1184" s="32" t="s">
        <v>12</v>
      </c>
      <c r="I1184" s="32" t="s">
        <v>50377</v>
      </c>
      <c r="J1184" s="55">
        <v>8059347089768</v>
      </c>
      <c r="K1184" s="32"/>
      <c r="L1184" s="47">
        <v>324.95</v>
      </c>
      <c r="M1184" s="47">
        <v>324.95</v>
      </c>
      <c r="N1184" s="45">
        <v>44835</v>
      </c>
    </row>
    <row r="1185" spans="1:14" x14ac:dyDescent="0.25">
      <c r="B1185" s="42" t="s">
        <v>52261</v>
      </c>
      <c r="C1185" s="42"/>
      <c r="E1185" s="32" t="s">
        <v>49910</v>
      </c>
      <c r="F1185" s="44" t="s">
        <v>41</v>
      </c>
      <c r="G1185" s="32" t="s">
        <v>11</v>
      </c>
      <c r="H1185" s="32" t="s">
        <v>12</v>
      </c>
      <c r="I1185" s="32" t="s">
        <v>49911</v>
      </c>
      <c r="J1185" s="55">
        <v>8059347089805</v>
      </c>
      <c r="K1185" s="32"/>
      <c r="L1185" s="47">
        <v>324.95</v>
      </c>
      <c r="M1185" s="47">
        <v>324.95</v>
      </c>
      <c r="N1185" s="45">
        <v>44835</v>
      </c>
    </row>
    <row r="1186" spans="1:14" x14ac:dyDescent="0.25">
      <c r="B1186" s="42" t="s">
        <v>52260</v>
      </c>
      <c r="C1186" s="42"/>
      <c r="E1186" s="32" t="s">
        <v>49908</v>
      </c>
      <c r="F1186" s="44" t="s">
        <v>41</v>
      </c>
      <c r="G1186" s="32" t="s">
        <v>11</v>
      </c>
      <c r="H1186" s="32" t="s">
        <v>12</v>
      </c>
      <c r="I1186" s="32" t="s">
        <v>49909</v>
      </c>
      <c r="J1186" s="55">
        <v>8059347089799</v>
      </c>
      <c r="K1186" s="32"/>
      <c r="L1186" s="47">
        <v>324.95</v>
      </c>
      <c r="M1186" s="47">
        <v>324.95</v>
      </c>
      <c r="N1186" s="45">
        <v>44835</v>
      </c>
    </row>
    <row r="1187" spans="1:14" x14ac:dyDescent="0.25">
      <c r="A1187" s="32" t="s">
        <v>71628</v>
      </c>
      <c r="B1187" s="17" t="s">
        <v>69495</v>
      </c>
      <c r="C1187" s="42" t="s">
        <v>70581</v>
      </c>
      <c r="D1187" s="17"/>
      <c r="E1187" s="17" t="s">
        <v>69496</v>
      </c>
      <c r="F1187" s="80" t="s">
        <v>41</v>
      </c>
      <c r="G1187" s="44" t="s">
        <v>11</v>
      </c>
      <c r="H1187" s="44" t="s">
        <v>12</v>
      </c>
      <c r="I1187" s="17" t="s">
        <v>69497</v>
      </c>
      <c r="J1187" s="20">
        <v>8059347357256</v>
      </c>
      <c r="K1187" s="17"/>
      <c r="L1187" s="28">
        <v>219.95</v>
      </c>
      <c r="M1187" s="28">
        <v>219.95</v>
      </c>
      <c r="N1187" s="24">
        <v>45335</v>
      </c>
    </row>
    <row r="1188" spans="1:14" x14ac:dyDescent="0.25">
      <c r="A1188" s="32" t="s">
        <v>71627</v>
      </c>
      <c r="B1188" s="17" t="s">
        <v>69486</v>
      </c>
      <c r="C1188" s="42" t="s">
        <v>70578</v>
      </c>
      <c r="D1188" s="17"/>
      <c r="E1188" s="17" t="s">
        <v>69487</v>
      </c>
      <c r="F1188" s="80" t="s">
        <v>41</v>
      </c>
      <c r="G1188" s="44" t="s">
        <v>11</v>
      </c>
      <c r="H1188" s="44" t="s">
        <v>12</v>
      </c>
      <c r="I1188" s="17" t="s">
        <v>69488</v>
      </c>
      <c r="J1188" s="20">
        <v>8059347357232</v>
      </c>
      <c r="K1188" s="17"/>
      <c r="L1188" s="28">
        <v>219.95</v>
      </c>
      <c r="M1188" s="28">
        <v>219.95</v>
      </c>
      <c r="N1188" s="24">
        <v>45335</v>
      </c>
    </row>
    <row r="1189" spans="1:14" x14ac:dyDescent="0.25">
      <c r="A1189" s="32" t="s">
        <v>71626</v>
      </c>
      <c r="B1189" s="17" t="s">
        <v>69489</v>
      </c>
      <c r="C1189" s="42" t="s">
        <v>70579</v>
      </c>
      <c r="D1189" s="17"/>
      <c r="E1189" s="17" t="s">
        <v>69490</v>
      </c>
      <c r="F1189" s="80" t="s">
        <v>41</v>
      </c>
      <c r="G1189" s="44" t="s">
        <v>11</v>
      </c>
      <c r="H1189" s="44" t="s">
        <v>12</v>
      </c>
      <c r="I1189" s="17" t="s">
        <v>69491</v>
      </c>
      <c r="J1189" s="20">
        <v>8059347357249</v>
      </c>
      <c r="K1189" s="17"/>
      <c r="L1189" s="28">
        <v>219.95</v>
      </c>
      <c r="M1189" s="28">
        <v>219.95</v>
      </c>
      <c r="N1189" s="24">
        <v>45335</v>
      </c>
    </row>
    <row r="1190" spans="1:14" x14ac:dyDescent="0.25">
      <c r="A1190" s="32" t="s">
        <v>71625</v>
      </c>
      <c r="B1190" s="17" t="s">
        <v>69492</v>
      </c>
      <c r="C1190" s="42" t="s">
        <v>70580</v>
      </c>
      <c r="D1190" s="17"/>
      <c r="E1190" s="17" t="s">
        <v>69493</v>
      </c>
      <c r="F1190" s="80" t="s">
        <v>41</v>
      </c>
      <c r="G1190" s="44" t="s">
        <v>11</v>
      </c>
      <c r="H1190" s="44" t="s">
        <v>12</v>
      </c>
      <c r="I1190" s="17" t="s">
        <v>69494</v>
      </c>
      <c r="J1190" s="20">
        <v>8059347326375</v>
      </c>
      <c r="K1190" s="17"/>
      <c r="L1190" s="28">
        <v>219.95</v>
      </c>
      <c r="M1190" s="28">
        <v>219.95</v>
      </c>
      <c r="N1190" s="24">
        <v>45335</v>
      </c>
    </row>
    <row r="1191" spans="1:14" x14ac:dyDescent="0.25">
      <c r="A1191" s="32" t="s">
        <v>71624</v>
      </c>
      <c r="B1191" s="17" t="s">
        <v>69504</v>
      </c>
      <c r="C1191" s="42" t="s">
        <v>70584</v>
      </c>
      <c r="D1191" s="17"/>
      <c r="E1191" s="17" t="s">
        <v>69505</v>
      </c>
      <c r="F1191" s="80" t="s">
        <v>41</v>
      </c>
      <c r="G1191" s="44" t="s">
        <v>11</v>
      </c>
      <c r="H1191" s="44" t="s">
        <v>12</v>
      </c>
      <c r="I1191" s="17" t="s">
        <v>69506</v>
      </c>
      <c r="J1191" s="20">
        <v>8059347357287</v>
      </c>
      <c r="K1191" s="17"/>
      <c r="L1191" s="28">
        <v>219.95</v>
      </c>
      <c r="M1191" s="28">
        <v>219.95</v>
      </c>
      <c r="N1191" s="24">
        <v>45335</v>
      </c>
    </row>
    <row r="1192" spans="1:14" x14ac:dyDescent="0.25">
      <c r="A1192" s="32" t="s">
        <v>71623</v>
      </c>
      <c r="B1192" s="17" t="s">
        <v>69501</v>
      </c>
      <c r="C1192" s="42" t="s">
        <v>70583</v>
      </c>
      <c r="D1192" s="17"/>
      <c r="E1192" s="17" t="s">
        <v>69502</v>
      </c>
      <c r="F1192" s="80" t="s">
        <v>41</v>
      </c>
      <c r="G1192" s="44" t="s">
        <v>11</v>
      </c>
      <c r="H1192" s="44" t="s">
        <v>12</v>
      </c>
      <c r="I1192" s="17" t="s">
        <v>69503</v>
      </c>
      <c r="J1192" s="20">
        <v>8059347357270</v>
      </c>
      <c r="K1192" s="17"/>
      <c r="L1192" s="28">
        <v>219.95</v>
      </c>
      <c r="M1192" s="28">
        <v>219.95</v>
      </c>
      <c r="N1192" s="24">
        <v>45335</v>
      </c>
    </row>
    <row r="1193" spans="1:14" x14ac:dyDescent="0.25">
      <c r="A1193" s="32" t="s">
        <v>71622</v>
      </c>
      <c r="B1193" s="17" t="s">
        <v>69498</v>
      </c>
      <c r="C1193" s="42" t="s">
        <v>70582</v>
      </c>
      <c r="D1193" s="17"/>
      <c r="E1193" s="17" t="s">
        <v>69499</v>
      </c>
      <c r="F1193" s="80" t="s">
        <v>41</v>
      </c>
      <c r="G1193" s="44" t="s">
        <v>11</v>
      </c>
      <c r="H1193" s="44" t="s">
        <v>12</v>
      </c>
      <c r="I1193" s="17" t="s">
        <v>69500</v>
      </c>
      <c r="J1193" s="20">
        <v>8059347357263</v>
      </c>
      <c r="K1193" s="17"/>
      <c r="L1193" s="28">
        <v>219.95</v>
      </c>
      <c r="M1193" s="28">
        <v>219.95</v>
      </c>
      <c r="N1193" s="24">
        <v>45335</v>
      </c>
    </row>
    <row r="1194" spans="1:14" x14ac:dyDescent="0.25">
      <c r="A1194" s="32" t="s">
        <v>71621</v>
      </c>
      <c r="B1194" s="17" t="s">
        <v>69228</v>
      </c>
      <c r="C1194" s="42" t="s">
        <v>70490</v>
      </c>
      <c r="D1194" s="17"/>
      <c r="E1194" s="70" t="s">
        <v>69229</v>
      </c>
      <c r="F1194" s="80" t="s">
        <v>41</v>
      </c>
      <c r="G1194" s="44" t="s">
        <v>11</v>
      </c>
      <c r="H1194" s="44" t="s">
        <v>12</v>
      </c>
      <c r="I1194" s="70" t="s">
        <v>69230</v>
      </c>
      <c r="J1194" s="20">
        <v>8059347357126</v>
      </c>
      <c r="K1194" s="17"/>
      <c r="L1194" s="28">
        <v>249.95</v>
      </c>
      <c r="M1194" s="28">
        <v>249.95</v>
      </c>
      <c r="N1194" s="24">
        <v>45335</v>
      </c>
    </row>
    <row r="1195" spans="1:14" x14ac:dyDescent="0.25">
      <c r="A1195" s="32" t="s">
        <v>71620</v>
      </c>
      <c r="B1195" s="17" t="s">
        <v>69225</v>
      </c>
      <c r="C1195" s="42" t="s">
        <v>70489</v>
      </c>
      <c r="D1195" s="17"/>
      <c r="E1195" s="70" t="s">
        <v>69226</v>
      </c>
      <c r="F1195" s="80" t="s">
        <v>41</v>
      </c>
      <c r="G1195" s="44" t="s">
        <v>11</v>
      </c>
      <c r="H1195" s="44" t="s">
        <v>12</v>
      </c>
      <c r="I1195" s="70" t="s">
        <v>69227</v>
      </c>
      <c r="J1195" s="20">
        <v>8059347357096</v>
      </c>
      <c r="K1195" s="17"/>
      <c r="L1195" s="28">
        <v>249.95</v>
      </c>
      <c r="M1195" s="28">
        <v>249.95</v>
      </c>
      <c r="N1195" s="24">
        <v>45335</v>
      </c>
    </row>
    <row r="1196" spans="1:14" x14ac:dyDescent="0.25">
      <c r="A1196" s="32" t="s">
        <v>71619</v>
      </c>
      <c r="B1196" s="17" t="s">
        <v>69222</v>
      </c>
      <c r="C1196" s="42" t="s">
        <v>70488</v>
      </c>
      <c r="D1196" s="17"/>
      <c r="E1196" s="70" t="s">
        <v>69223</v>
      </c>
      <c r="F1196" s="80" t="s">
        <v>41</v>
      </c>
      <c r="G1196" s="44" t="s">
        <v>11</v>
      </c>
      <c r="H1196" s="44" t="s">
        <v>12</v>
      </c>
      <c r="I1196" s="70" t="s">
        <v>69224</v>
      </c>
      <c r="J1196" s="20">
        <v>8059347357102</v>
      </c>
      <c r="K1196" s="17"/>
      <c r="L1196" s="28">
        <v>249.95</v>
      </c>
      <c r="M1196" s="28">
        <v>249.95</v>
      </c>
      <c r="N1196" s="24">
        <v>45335</v>
      </c>
    </row>
    <row r="1197" spans="1:14" x14ac:dyDescent="0.25">
      <c r="A1197" s="32" t="s">
        <v>71618</v>
      </c>
      <c r="B1197" s="17" t="s">
        <v>69219</v>
      </c>
      <c r="C1197" s="42" t="s">
        <v>70487</v>
      </c>
      <c r="D1197" s="17"/>
      <c r="E1197" s="70" t="s">
        <v>69220</v>
      </c>
      <c r="F1197" s="80" t="s">
        <v>41</v>
      </c>
      <c r="G1197" s="44" t="s">
        <v>11</v>
      </c>
      <c r="H1197" s="44" t="s">
        <v>12</v>
      </c>
      <c r="I1197" s="70" t="s">
        <v>69221</v>
      </c>
      <c r="J1197" s="20">
        <v>8059347357119</v>
      </c>
      <c r="K1197" s="17"/>
      <c r="L1197" s="28">
        <v>249.95</v>
      </c>
      <c r="M1197" s="28">
        <v>249.95</v>
      </c>
      <c r="N1197" s="24">
        <v>45335</v>
      </c>
    </row>
    <row r="1198" spans="1:14" x14ac:dyDescent="0.25">
      <c r="A1198" s="32" t="s">
        <v>71617</v>
      </c>
      <c r="B1198" s="17" t="s">
        <v>69216</v>
      </c>
      <c r="C1198" s="42"/>
      <c r="D1198" s="17"/>
      <c r="E1198" s="70" t="s">
        <v>69217</v>
      </c>
      <c r="F1198" s="80" t="s">
        <v>41</v>
      </c>
      <c r="G1198" s="44" t="s">
        <v>11</v>
      </c>
      <c r="H1198" s="44" t="s">
        <v>12</v>
      </c>
      <c r="I1198" s="70" t="s">
        <v>69218</v>
      </c>
      <c r="J1198" s="20">
        <v>8059347357157</v>
      </c>
      <c r="K1198" s="17"/>
      <c r="L1198" s="28">
        <v>249.95</v>
      </c>
      <c r="M1198" s="28">
        <v>249.95</v>
      </c>
      <c r="N1198" s="24">
        <v>45335</v>
      </c>
    </row>
    <row r="1199" spans="1:14" x14ac:dyDescent="0.25">
      <c r="A1199" s="32" t="s">
        <v>71616</v>
      </c>
      <c r="B1199" s="17" t="s">
        <v>69213</v>
      </c>
      <c r="C1199" s="42" t="s">
        <v>70486</v>
      </c>
      <c r="D1199" s="17"/>
      <c r="E1199" s="70" t="s">
        <v>69214</v>
      </c>
      <c r="F1199" s="80" t="s">
        <v>41</v>
      </c>
      <c r="G1199" s="44" t="s">
        <v>11</v>
      </c>
      <c r="H1199" s="44" t="s">
        <v>12</v>
      </c>
      <c r="I1199" s="70" t="s">
        <v>69215</v>
      </c>
      <c r="J1199" s="20">
        <v>8059347357140</v>
      </c>
      <c r="K1199" s="17"/>
      <c r="L1199" s="28">
        <v>249.95</v>
      </c>
      <c r="M1199" s="28">
        <v>249.95</v>
      </c>
      <c r="N1199" s="24">
        <v>45335</v>
      </c>
    </row>
    <row r="1200" spans="1:14" x14ac:dyDescent="0.25">
      <c r="A1200" s="32" t="s">
        <v>71615</v>
      </c>
      <c r="B1200" s="17" t="s">
        <v>69210</v>
      </c>
      <c r="C1200" s="42" t="s">
        <v>70485</v>
      </c>
      <c r="D1200" s="17"/>
      <c r="E1200" s="70" t="s">
        <v>69211</v>
      </c>
      <c r="F1200" s="80" t="s">
        <v>41</v>
      </c>
      <c r="G1200" s="44" t="s">
        <v>11</v>
      </c>
      <c r="H1200" s="44" t="s">
        <v>12</v>
      </c>
      <c r="I1200" s="70" t="s">
        <v>69212</v>
      </c>
      <c r="J1200" s="20">
        <v>8059347357133</v>
      </c>
      <c r="K1200" s="17"/>
      <c r="L1200" s="28">
        <v>249.95</v>
      </c>
      <c r="M1200" s="28">
        <v>249.95</v>
      </c>
      <c r="N1200" s="24">
        <v>45335</v>
      </c>
    </row>
    <row r="1201" spans="1:14" x14ac:dyDescent="0.25">
      <c r="A1201" s="32" t="s">
        <v>71614</v>
      </c>
      <c r="B1201" s="17" t="s">
        <v>69207</v>
      </c>
      <c r="C1201" s="42" t="s">
        <v>70484</v>
      </c>
      <c r="D1201" s="17"/>
      <c r="E1201" s="70" t="s">
        <v>69208</v>
      </c>
      <c r="F1201" s="80" t="s">
        <v>41</v>
      </c>
      <c r="G1201" s="44" t="s">
        <v>11</v>
      </c>
      <c r="H1201" s="44" t="s">
        <v>12</v>
      </c>
      <c r="I1201" s="70" t="s">
        <v>69209</v>
      </c>
      <c r="J1201" s="20">
        <v>8059347357195</v>
      </c>
      <c r="K1201" s="17"/>
      <c r="L1201" s="28">
        <v>249.95</v>
      </c>
      <c r="M1201" s="28">
        <v>249.95</v>
      </c>
      <c r="N1201" s="24">
        <v>45335</v>
      </c>
    </row>
    <row r="1202" spans="1:14" x14ac:dyDescent="0.25">
      <c r="A1202" s="32" t="s">
        <v>71613</v>
      </c>
      <c r="B1202" s="17" t="s">
        <v>69204</v>
      </c>
      <c r="C1202" s="42" t="s">
        <v>70483</v>
      </c>
      <c r="D1202" s="17"/>
      <c r="E1202" s="70" t="s">
        <v>69205</v>
      </c>
      <c r="F1202" s="80" t="s">
        <v>41</v>
      </c>
      <c r="G1202" s="44" t="s">
        <v>11</v>
      </c>
      <c r="H1202" s="44" t="s">
        <v>12</v>
      </c>
      <c r="I1202" s="70" t="s">
        <v>69206</v>
      </c>
      <c r="J1202" s="20">
        <v>8059347357164</v>
      </c>
      <c r="K1202" s="17"/>
      <c r="L1202" s="28">
        <v>249.95</v>
      </c>
      <c r="M1202" s="28">
        <v>249.95</v>
      </c>
      <c r="N1202" s="24">
        <v>45335</v>
      </c>
    </row>
    <row r="1203" spans="1:14" x14ac:dyDescent="0.25">
      <c r="A1203" s="32" t="s">
        <v>71612</v>
      </c>
      <c r="B1203" s="17" t="s">
        <v>69201</v>
      </c>
      <c r="C1203" s="42" t="s">
        <v>70482</v>
      </c>
      <c r="D1203" s="17"/>
      <c r="E1203" s="70" t="s">
        <v>69202</v>
      </c>
      <c r="F1203" s="80" t="s">
        <v>41</v>
      </c>
      <c r="G1203" s="44" t="s">
        <v>11</v>
      </c>
      <c r="H1203" s="44" t="s">
        <v>12</v>
      </c>
      <c r="I1203" s="70" t="s">
        <v>69203</v>
      </c>
      <c r="J1203" s="20">
        <v>8059347357171</v>
      </c>
      <c r="K1203" s="17"/>
      <c r="L1203" s="28">
        <v>249.95</v>
      </c>
      <c r="M1203" s="28">
        <v>249.95</v>
      </c>
      <c r="N1203" s="24">
        <v>45335</v>
      </c>
    </row>
    <row r="1204" spans="1:14" x14ac:dyDescent="0.25">
      <c r="A1204" s="32" t="s">
        <v>71611</v>
      </c>
      <c r="B1204" s="17" t="s">
        <v>69198</v>
      </c>
      <c r="C1204" s="42" t="s">
        <v>70481</v>
      </c>
      <c r="D1204" s="17"/>
      <c r="E1204" s="70" t="s">
        <v>69199</v>
      </c>
      <c r="F1204" s="80" t="s">
        <v>41</v>
      </c>
      <c r="G1204" s="44" t="s">
        <v>11</v>
      </c>
      <c r="H1204" s="44" t="s">
        <v>12</v>
      </c>
      <c r="I1204" s="70" t="s">
        <v>69200</v>
      </c>
      <c r="J1204" s="20">
        <v>8059347357188</v>
      </c>
      <c r="K1204" s="17"/>
      <c r="L1204" s="28">
        <v>249.95</v>
      </c>
      <c r="M1204" s="28">
        <v>249.95</v>
      </c>
      <c r="N1204" s="24">
        <v>45335</v>
      </c>
    </row>
    <row r="1205" spans="1:14" x14ac:dyDescent="0.25">
      <c r="A1205" s="32" t="s">
        <v>71610</v>
      </c>
      <c r="B1205" s="17" t="s">
        <v>69195</v>
      </c>
      <c r="C1205" s="42" t="s">
        <v>70480</v>
      </c>
      <c r="D1205" s="17"/>
      <c r="E1205" s="70" t="s">
        <v>69196</v>
      </c>
      <c r="F1205" s="80" t="s">
        <v>41</v>
      </c>
      <c r="G1205" s="44" t="s">
        <v>11</v>
      </c>
      <c r="H1205" s="44" t="s">
        <v>12</v>
      </c>
      <c r="I1205" s="70" t="s">
        <v>69197</v>
      </c>
      <c r="J1205" s="20">
        <v>8059347357225</v>
      </c>
      <c r="K1205" s="17"/>
      <c r="L1205" s="28">
        <v>249.95</v>
      </c>
      <c r="M1205" s="28">
        <v>249.95</v>
      </c>
      <c r="N1205" s="24">
        <v>45335</v>
      </c>
    </row>
    <row r="1206" spans="1:14" x14ac:dyDescent="0.25">
      <c r="A1206" s="32" t="s">
        <v>71609</v>
      </c>
      <c r="B1206" s="17" t="s">
        <v>69192</v>
      </c>
      <c r="C1206" s="42" t="s">
        <v>70479</v>
      </c>
      <c r="D1206" s="17"/>
      <c r="E1206" s="70" t="s">
        <v>69193</v>
      </c>
      <c r="F1206" s="80" t="s">
        <v>41</v>
      </c>
      <c r="G1206" s="44" t="s">
        <v>11</v>
      </c>
      <c r="H1206" s="44" t="s">
        <v>12</v>
      </c>
      <c r="I1206" s="70" t="s">
        <v>69194</v>
      </c>
      <c r="J1206" s="20">
        <v>8059347357218</v>
      </c>
      <c r="K1206" s="17"/>
      <c r="L1206" s="28">
        <v>249.95</v>
      </c>
      <c r="M1206" s="28">
        <v>249.95</v>
      </c>
      <c r="N1206" s="24">
        <v>45335</v>
      </c>
    </row>
    <row r="1207" spans="1:14" x14ac:dyDescent="0.25">
      <c r="A1207" s="32" t="s">
        <v>71608</v>
      </c>
      <c r="B1207" s="17" t="s">
        <v>69189</v>
      </c>
      <c r="C1207" s="42" t="s">
        <v>70478</v>
      </c>
      <c r="D1207" s="17"/>
      <c r="E1207" s="70" t="s">
        <v>69190</v>
      </c>
      <c r="F1207" s="80" t="s">
        <v>41</v>
      </c>
      <c r="G1207" s="44" t="s">
        <v>11</v>
      </c>
      <c r="H1207" s="44" t="s">
        <v>12</v>
      </c>
      <c r="I1207" s="70" t="s">
        <v>69191</v>
      </c>
      <c r="J1207" s="20">
        <v>8059347357201</v>
      </c>
      <c r="K1207" s="17"/>
      <c r="L1207" s="28">
        <v>249.95</v>
      </c>
      <c r="M1207" s="28">
        <v>249.95</v>
      </c>
      <c r="N1207" s="24">
        <v>45335</v>
      </c>
    </row>
    <row r="1208" spans="1:14" x14ac:dyDescent="0.25">
      <c r="A1208" s="32" t="s">
        <v>71607</v>
      </c>
      <c r="B1208" s="42" t="s">
        <v>57251</v>
      </c>
      <c r="C1208" s="42"/>
      <c r="E1208" s="32" t="s">
        <v>57250</v>
      </c>
      <c r="G1208" s="44" t="s">
        <v>11</v>
      </c>
      <c r="H1208" s="44" t="s">
        <v>12</v>
      </c>
      <c r="I1208" s="32" t="s">
        <v>57249</v>
      </c>
      <c r="J1208" s="55">
        <v>8059347271255</v>
      </c>
      <c r="K1208" s="32"/>
      <c r="L1208" s="46">
        <v>349.95</v>
      </c>
      <c r="M1208" s="46">
        <v>349.95</v>
      </c>
      <c r="N1208" s="24">
        <v>45335</v>
      </c>
    </row>
    <row r="1209" spans="1:14" x14ac:dyDescent="0.25">
      <c r="A1209" s="32" t="s">
        <v>71606</v>
      </c>
      <c r="B1209" s="42" t="s">
        <v>57252</v>
      </c>
      <c r="C1209" s="42"/>
      <c r="E1209" s="32" t="s">
        <v>62630</v>
      </c>
      <c r="G1209" s="44" t="s">
        <v>11</v>
      </c>
      <c r="H1209" s="44" t="s">
        <v>12</v>
      </c>
      <c r="I1209" s="32" t="s">
        <v>70678</v>
      </c>
      <c r="J1209" s="55">
        <v>8059347271248</v>
      </c>
      <c r="K1209" s="32"/>
      <c r="L1209" s="46">
        <v>349.95</v>
      </c>
      <c r="M1209" s="46">
        <v>349.95</v>
      </c>
      <c r="N1209" s="24">
        <v>45335</v>
      </c>
    </row>
    <row r="1210" spans="1:14" x14ac:dyDescent="0.25">
      <c r="A1210" s="32" t="s">
        <v>71605</v>
      </c>
      <c r="B1210" s="42" t="s">
        <v>57255</v>
      </c>
      <c r="C1210" s="42"/>
      <c r="E1210" s="32" t="s">
        <v>62628</v>
      </c>
      <c r="F1210" s="80" t="s">
        <v>41</v>
      </c>
      <c r="G1210" s="44" t="s">
        <v>11</v>
      </c>
      <c r="H1210" s="44" t="s">
        <v>12</v>
      </c>
      <c r="I1210" s="32" t="s">
        <v>62629</v>
      </c>
      <c r="J1210" s="55">
        <v>8059347271217</v>
      </c>
      <c r="K1210" s="32"/>
      <c r="L1210" s="46">
        <v>349.95</v>
      </c>
      <c r="M1210" s="46">
        <v>349.95</v>
      </c>
      <c r="N1210" s="24">
        <v>45335</v>
      </c>
    </row>
    <row r="1211" spans="1:14" x14ac:dyDescent="0.25">
      <c r="A1211" s="32" t="s">
        <v>71604</v>
      </c>
      <c r="B1211" s="42" t="s">
        <v>57254</v>
      </c>
      <c r="C1211" s="42"/>
      <c r="E1211" s="32" t="s">
        <v>62626</v>
      </c>
      <c r="F1211" s="80" t="s">
        <v>41</v>
      </c>
      <c r="G1211" s="44" t="s">
        <v>11</v>
      </c>
      <c r="H1211" s="44" t="s">
        <v>12</v>
      </c>
      <c r="I1211" s="32" t="s">
        <v>62627</v>
      </c>
      <c r="J1211" s="55">
        <v>8059347271224</v>
      </c>
      <c r="K1211" s="32"/>
      <c r="L1211" s="46">
        <v>349.95</v>
      </c>
      <c r="M1211" s="46">
        <v>349.95</v>
      </c>
      <c r="N1211" s="24">
        <v>45335</v>
      </c>
    </row>
    <row r="1212" spans="1:14" x14ac:dyDescent="0.25">
      <c r="A1212" s="32" t="s">
        <v>71603</v>
      </c>
      <c r="B1212" s="42" t="s">
        <v>57253</v>
      </c>
      <c r="C1212" s="42"/>
      <c r="E1212" s="32" t="s">
        <v>62624</v>
      </c>
      <c r="F1212" s="80" t="s">
        <v>41</v>
      </c>
      <c r="G1212" s="44" t="s">
        <v>11</v>
      </c>
      <c r="H1212" s="44" t="s">
        <v>12</v>
      </c>
      <c r="I1212" s="32" t="s">
        <v>62625</v>
      </c>
      <c r="J1212" s="55">
        <v>8059347271231</v>
      </c>
      <c r="K1212" s="32"/>
      <c r="L1212" s="46">
        <v>349.95</v>
      </c>
      <c r="M1212" s="46">
        <v>349.95</v>
      </c>
      <c r="N1212" s="24">
        <v>45335</v>
      </c>
    </row>
    <row r="1213" spans="1:14" x14ac:dyDescent="0.25">
      <c r="A1213" s="32" t="s">
        <v>71602</v>
      </c>
      <c r="B1213" s="42" t="s">
        <v>57245</v>
      </c>
      <c r="C1213" s="42"/>
      <c r="E1213" s="32" t="s">
        <v>57244</v>
      </c>
      <c r="F1213" s="80" t="s">
        <v>41</v>
      </c>
      <c r="G1213" s="44" t="s">
        <v>11</v>
      </c>
      <c r="H1213" s="44" t="s">
        <v>12</v>
      </c>
      <c r="I1213" s="32" t="s">
        <v>57243</v>
      </c>
      <c r="J1213" s="55">
        <v>8059347271279</v>
      </c>
      <c r="K1213" s="32"/>
      <c r="L1213" s="46">
        <v>349.95</v>
      </c>
      <c r="M1213" s="46">
        <v>349.95</v>
      </c>
      <c r="N1213" s="24">
        <v>45335</v>
      </c>
    </row>
    <row r="1214" spans="1:14" x14ac:dyDescent="0.25">
      <c r="A1214" s="32" t="s">
        <v>71601</v>
      </c>
      <c r="B1214" s="42" t="s">
        <v>57248</v>
      </c>
      <c r="C1214" s="42"/>
      <c r="E1214" s="32" t="s">
        <v>57247</v>
      </c>
      <c r="F1214" s="80" t="s">
        <v>41</v>
      </c>
      <c r="G1214" s="44" t="s">
        <v>11</v>
      </c>
      <c r="H1214" s="44" t="s">
        <v>12</v>
      </c>
      <c r="I1214" s="32" t="s">
        <v>57246</v>
      </c>
      <c r="J1214" s="55">
        <v>8059347271262</v>
      </c>
      <c r="K1214" s="32"/>
      <c r="L1214" s="46">
        <v>349.95</v>
      </c>
      <c r="M1214" s="46">
        <v>349.95</v>
      </c>
      <c r="N1214" s="24">
        <v>45335</v>
      </c>
    </row>
    <row r="1215" spans="1:14" x14ac:dyDescent="0.25">
      <c r="A1215" s="32" t="s">
        <v>71600</v>
      </c>
      <c r="B1215" s="42" t="s">
        <v>57264</v>
      </c>
      <c r="C1215" s="42"/>
      <c r="E1215" s="32" t="s">
        <v>57263</v>
      </c>
      <c r="G1215" s="44" t="s">
        <v>11</v>
      </c>
      <c r="H1215" s="44" t="s">
        <v>12</v>
      </c>
      <c r="I1215" s="32" t="s">
        <v>57262</v>
      </c>
      <c r="J1215" s="55">
        <v>8059347271187</v>
      </c>
      <c r="K1215" s="32"/>
      <c r="L1215" s="46">
        <v>349.95</v>
      </c>
      <c r="M1215" s="46">
        <v>349.95</v>
      </c>
      <c r="N1215" s="24">
        <v>45335</v>
      </c>
    </row>
    <row r="1216" spans="1:14" x14ac:dyDescent="0.25">
      <c r="A1216" s="32" t="s">
        <v>71599</v>
      </c>
      <c r="B1216" s="42" t="s">
        <v>57265</v>
      </c>
      <c r="C1216" s="42"/>
      <c r="E1216" s="32" t="s">
        <v>62623</v>
      </c>
      <c r="G1216" s="44" t="s">
        <v>11</v>
      </c>
      <c r="H1216" s="44" t="s">
        <v>12</v>
      </c>
      <c r="I1216" s="32" t="s">
        <v>70677</v>
      </c>
      <c r="J1216" s="55">
        <v>8059347271170</v>
      </c>
      <c r="K1216" s="32"/>
      <c r="L1216" s="46">
        <v>349.95</v>
      </c>
      <c r="M1216" s="46">
        <v>349.95</v>
      </c>
      <c r="N1216" s="24">
        <v>45335</v>
      </c>
    </row>
    <row r="1217" spans="1:14" x14ac:dyDescent="0.25">
      <c r="A1217" s="32" t="s">
        <v>71598</v>
      </c>
      <c r="B1217" s="42" t="s">
        <v>57268</v>
      </c>
      <c r="C1217" s="42"/>
      <c r="E1217" s="32" t="s">
        <v>62621</v>
      </c>
      <c r="F1217" s="80" t="s">
        <v>41</v>
      </c>
      <c r="G1217" s="44" t="s">
        <v>11</v>
      </c>
      <c r="H1217" s="44" t="s">
        <v>12</v>
      </c>
      <c r="I1217" s="32" t="s">
        <v>62622</v>
      </c>
      <c r="J1217" s="55">
        <v>8059347271149</v>
      </c>
      <c r="K1217" s="32"/>
      <c r="L1217" s="46">
        <v>349.95</v>
      </c>
      <c r="M1217" s="46">
        <v>349.95</v>
      </c>
      <c r="N1217" s="24">
        <v>45335</v>
      </c>
    </row>
    <row r="1218" spans="1:14" x14ac:dyDescent="0.25">
      <c r="A1218" s="32" t="s">
        <v>71597</v>
      </c>
      <c r="B1218" s="42" t="s">
        <v>57267</v>
      </c>
      <c r="C1218" s="42"/>
      <c r="E1218" s="32" t="s">
        <v>62619</v>
      </c>
      <c r="F1218" s="80" t="s">
        <v>41</v>
      </c>
      <c r="G1218" s="44" t="s">
        <v>11</v>
      </c>
      <c r="H1218" s="44" t="s">
        <v>12</v>
      </c>
      <c r="I1218" s="32" t="s">
        <v>62620</v>
      </c>
      <c r="J1218" s="55">
        <v>8059347271156</v>
      </c>
      <c r="K1218" s="32"/>
      <c r="L1218" s="46">
        <v>349.95</v>
      </c>
      <c r="M1218" s="46">
        <v>349.95</v>
      </c>
      <c r="N1218" s="24">
        <v>45335</v>
      </c>
    </row>
    <row r="1219" spans="1:14" x14ac:dyDescent="0.25">
      <c r="A1219" s="32" t="s">
        <v>71596</v>
      </c>
      <c r="B1219" s="42" t="s">
        <v>57266</v>
      </c>
      <c r="C1219" s="42"/>
      <c r="E1219" s="32" t="s">
        <v>62617</v>
      </c>
      <c r="F1219" s="80" t="s">
        <v>41</v>
      </c>
      <c r="G1219" s="44" t="s">
        <v>11</v>
      </c>
      <c r="H1219" s="44" t="s">
        <v>12</v>
      </c>
      <c r="I1219" s="32" t="s">
        <v>62618</v>
      </c>
      <c r="J1219" s="55">
        <v>8059347271163</v>
      </c>
      <c r="K1219" s="32"/>
      <c r="L1219" s="46">
        <v>349.95</v>
      </c>
      <c r="M1219" s="46">
        <v>349.95</v>
      </c>
      <c r="N1219" s="24">
        <v>45335</v>
      </c>
    </row>
    <row r="1220" spans="1:14" x14ac:dyDescent="0.25">
      <c r="A1220" s="32" t="s">
        <v>71595</v>
      </c>
      <c r="B1220" s="42" t="s">
        <v>57258</v>
      </c>
      <c r="C1220" s="42"/>
      <c r="E1220" s="32" t="s">
        <v>57257</v>
      </c>
      <c r="F1220" s="80" t="s">
        <v>41</v>
      </c>
      <c r="G1220" s="44" t="s">
        <v>11</v>
      </c>
      <c r="H1220" s="44" t="s">
        <v>12</v>
      </c>
      <c r="I1220" s="32" t="s">
        <v>57256</v>
      </c>
      <c r="J1220" s="55">
        <v>8059347271200</v>
      </c>
      <c r="K1220" s="32"/>
      <c r="L1220" s="46">
        <v>349.95</v>
      </c>
      <c r="M1220" s="46">
        <v>349.95</v>
      </c>
      <c r="N1220" s="24">
        <v>45335</v>
      </c>
    </row>
    <row r="1221" spans="1:14" x14ac:dyDescent="0.25">
      <c r="A1221" s="32" t="s">
        <v>71594</v>
      </c>
      <c r="B1221" s="42" t="s">
        <v>57261</v>
      </c>
      <c r="C1221" s="42"/>
      <c r="E1221" s="32" t="s">
        <v>57260</v>
      </c>
      <c r="F1221" s="80" t="s">
        <v>41</v>
      </c>
      <c r="G1221" s="44" t="s">
        <v>11</v>
      </c>
      <c r="H1221" s="44" t="s">
        <v>12</v>
      </c>
      <c r="I1221" s="32" t="s">
        <v>57259</v>
      </c>
      <c r="J1221" s="55">
        <v>8059347271194</v>
      </c>
      <c r="K1221" s="32"/>
      <c r="L1221" s="46">
        <v>349.95</v>
      </c>
      <c r="M1221" s="46">
        <v>349.95</v>
      </c>
      <c r="N1221" s="24">
        <v>45335</v>
      </c>
    </row>
    <row r="1222" spans="1:14" x14ac:dyDescent="0.25">
      <c r="B1222" s="42" t="s">
        <v>58324</v>
      </c>
      <c r="C1222" s="42"/>
      <c r="E1222" s="32" t="s">
        <v>58000</v>
      </c>
      <c r="G1222" s="44" t="s">
        <v>11</v>
      </c>
      <c r="H1222" s="44" t="s">
        <v>12</v>
      </c>
      <c r="I1222" s="32" t="s">
        <v>58426</v>
      </c>
      <c r="J1222" s="55">
        <v>8059347170572</v>
      </c>
      <c r="L1222" s="46">
        <v>284.95</v>
      </c>
      <c r="M1222" s="46">
        <v>284.95</v>
      </c>
      <c r="N1222" s="45">
        <v>45187</v>
      </c>
    </row>
    <row r="1223" spans="1:14" x14ac:dyDescent="0.25">
      <c r="B1223" s="42" t="s">
        <v>58325</v>
      </c>
      <c r="C1223" s="42"/>
      <c r="E1223" s="32" t="s">
        <v>58001</v>
      </c>
      <c r="G1223" s="44" t="s">
        <v>11</v>
      </c>
      <c r="H1223" s="44" t="s">
        <v>12</v>
      </c>
      <c r="I1223" s="32" t="s">
        <v>58427</v>
      </c>
      <c r="J1223" s="55">
        <v>8059347170565</v>
      </c>
      <c r="L1223" s="46">
        <v>284.95</v>
      </c>
      <c r="M1223" s="46">
        <v>284.95</v>
      </c>
      <c r="N1223" s="45">
        <v>45187</v>
      </c>
    </row>
    <row r="1224" spans="1:14" x14ac:dyDescent="0.25">
      <c r="B1224" s="42" t="s">
        <v>58328</v>
      </c>
      <c r="C1224" s="42"/>
      <c r="E1224" s="32" t="s">
        <v>58004</v>
      </c>
      <c r="G1224" s="44" t="s">
        <v>11</v>
      </c>
      <c r="H1224" s="44" t="s">
        <v>12</v>
      </c>
      <c r="I1224" s="32" t="s">
        <v>58430</v>
      </c>
      <c r="J1224" s="55">
        <v>8059347170534</v>
      </c>
      <c r="L1224" s="46">
        <v>284.95</v>
      </c>
      <c r="M1224" s="46">
        <v>284.95</v>
      </c>
      <c r="N1224" s="45">
        <v>45187</v>
      </c>
    </row>
    <row r="1225" spans="1:14" x14ac:dyDescent="0.25">
      <c r="B1225" s="42" t="s">
        <v>58327</v>
      </c>
      <c r="C1225" s="42"/>
      <c r="E1225" s="32" t="s">
        <v>58003</v>
      </c>
      <c r="G1225" s="44" t="s">
        <v>11</v>
      </c>
      <c r="H1225" s="44" t="s">
        <v>12</v>
      </c>
      <c r="I1225" s="32" t="s">
        <v>58429</v>
      </c>
      <c r="J1225" s="55">
        <v>8059347170541</v>
      </c>
      <c r="L1225" s="46">
        <v>284.95</v>
      </c>
      <c r="M1225" s="46">
        <v>284.95</v>
      </c>
      <c r="N1225" s="45">
        <v>45187</v>
      </c>
    </row>
    <row r="1226" spans="1:14" x14ac:dyDescent="0.25">
      <c r="B1226" s="42" t="s">
        <v>58326</v>
      </c>
      <c r="C1226" s="42"/>
      <c r="E1226" s="32" t="s">
        <v>58002</v>
      </c>
      <c r="G1226" s="44" t="s">
        <v>11</v>
      </c>
      <c r="H1226" s="44" t="s">
        <v>12</v>
      </c>
      <c r="I1226" s="32" t="s">
        <v>58428</v>
      </c>
      <c r="J1226" s="55">
        <v>8059347170558</v>
      </c>
      <c r="L1226" s="46">
        <v>284.95</v>
      </c>
      <c r="M1226" s="46">
        <v>284.95</v>
      </c>
      <c r="N1226" s="45">
        <v>45187</v>
      </c>
    </row>
    <row r="1227" spans="1:14" x14ac:dyDescent="0.25">
      <c r="B1227" s="42" t="s">
        <v>58322</v>
      </c>
      <c r="C1227" s="42"/>
      <c r="E1227" s="32" t="s">
        <v>57998</v>
      </c>
      <c r="G1227" s="44" t="s">
        <v>11</v>
      </c>
      <c r="H1227" s="44" t="s">
        <v>12</v>
      </c>
      <c r="I1227" s="32" t="s">
        <v>58424</v>
      </c>
      <c r="J1227" s="55">
        <v>8059347170596</v>
      </c>
      <c r="L1227" s="46">
        <v>284.95</v>
      </c>
      <c r="M1227" s="46">
        <v>284.95</v>
      </c>
      <c r="N1227" s="45">
        <v>45187</v>
      </c>
    </row>
    <row r="1228" spans="1:14" x14ac:dyDescent="0.25">
      <c r="B1228" s="42" t="s">
        <v>58323</v>
      </c>
      <c r="C1228" s="42"/>
      <c r="E1228" s="32" t="s">
        <v>57999</v>
      </c>
      <c r="G1228" s="44" t="s">
        <v>11</v>
      </c>
      <c r="H1228" s="44" t="s">
        <v>12</v>
      </c>
      <c r="I1228" s="32" t="s">
        <v>58425</v>
      </c>
      <c r="J1228" s="55">
        <v>8059347170589</v>
      </c>
      <c r="L1228" s="46">
        <v>284.95</v>
      </c>
      <c r="M1228" s="46">
        <v>284.95</v>
      </c>
      <c r="N1228" s="45">
        <v>45187</v>
      </c>
    </row>
    <row r="1229" spans="1:14" x14ac:dyDescent="0.25">
      <c r="A1229" s="32" t="s">
        <v>31122</v>
      </c>
      <c r="B1229" s="42" t="s">
        <v>50718</v>
      </c>
      <c r="C1229" s="42" t="s">
        <v>20870</v>
      </c>
      <c r="D1229" s="42"/>
      <c r="E1229" s="43" t="s">
        <v>62616</v>
      </c>
      <c r="F1229" s="44" t="s">
        <v>82</v>
      </c>
      <c r="G1229" s="44" t="s">
        <v>11</v>
      </c>
      <c r="H1229" s="44" t="s">
        <v>12</v>
      </c>
      <c r="I1229" s="42" t="s">
        <v>18232</v>
      </c>
      <c r="J1229" s="42">
        <v>8033637075303</v>
      </c>
      <c r="L1229" s="47">
        <v>229.95</v>
      </c>
      <c r="M1229" s="47">
        <v>229.95</v>
      </c>
      <c r="N1229" s="45">
        <v>43706</v>
      </c>
    </row>
    <row r="1230" spans="1:14" x14ac:dyDescent="0.25">
      <c r="A1230" s="32" t="s">
        <v>31121</v>
      </c>
      <c r="B1230" s="42" t="s">
        <v>50715</v>
      </c>
      <c r="C1230" s="42" t="s">
        <v>20869</v>
      </c>
      <c r="D1230" s="42"/>
      <c r="E1230" s="43" t="s">
        <v>62615</v>
      </c>
      <c r="F1230" s="44" t="s">
        <v>82</v>
      </c>
      <c r="G1230" s="44" t="s">
        <v>11</v>
      </c>
      <c r="H1230" s="44" t="s">
        <v>12</v>
      </c>
      <c r="I1230" s="42" t="s">
        <v>18229</v>
      </c>
      <c r="J1230" s="42">
        <v>8033637073828</v>
      </c>
      <c r="L1230" s="47">
        <v>229.95</v>
      </c>
      <c r="M1230" s="47">
        <v>229.95</v>
      </c>
      <c r="N1230" s="45">
        <v>43706</v>
      </c>
    </row>
    <row r="1231" spans="1:14" x14ac:dyDescent="0.25">
      <c r="A1231" s="32" t="s">
        <v>31120</v>
      </c>
      <c r="B1231" s="42" t="s">
        <v>50716</v>
      </c>
      <c r="C1231" s="42" t="s">
        <v>20868</v>
      </c>
      <c r="D1231" s="42"/>
      <c r="E1231" s="43" t="s">
        <v>62614</v>
      </c>
      <c r="F1231" s="44" t="s">
        <v>82</v>
      </c>
      <c r="G1231" s="44" t="s">
        <v>11</v>
      </c>
      <c r="H1231" s="44" t="s">
        <v>12</v>
      </c>
      <c r="I1231" s="42" t="s">
        <v>18230</v>
      </c>
      <c r="J1231" s="42">
        <v>8033637075280</v>
      </c>
      <c r="L1231" s="47">
        <v>229.95</v>
      </c>
      <c r="M1231" s="47">
        <v>229.95</v>
      </c>
      <c r="N1231" s="45">
        <v>43706</v>
      </c>
    </row>
    <row r="1232" spans="1:14" x14ac:dyDescent="0.25">
      <c r="A1232" s="32" t="s">
        <v>31119</v>
      </c>
      <c r="B1232" s="42" t="s">
        <v>50717</v>
      </c>
      <c r="C1232" s="42" t="s">
        <v>20867</v>
      </c>
      <c r="D1232" s="42"/>
      <c r="E1232" s="43" t="s">
        <v>62613</v>
      </c>
      <c r="F1232" s="44" t="s">
        <v>82</v>
      </c>
      <c r="G1232" s="44" t="s">
        <v>11</v>
      </c>
      <c r="H1232" s="44" t="s">
        <v>12</v>
      </c>
      <c r="I1232" s="42" t="s">
        <v>18231</v>
      </c>
      <c r="J1232" s="42">
        <v>8033637075297</v>
      </c>
      <c r="L1232" s="47">
        <v>229.95</v>
      </c>
      <c r="M1232" s="47">
        <v>229.95</v>
      </c>
      <c r="N1232" s="45">
        <v>43706</v>
      </c>
    </row>
    <row r="1233" spans="1:14" x14ac:dyDescent="0.25">
      <c r="A1233" s="32" t="s">
        <v>31887</v>
      </c>
      <c r="B1233" s="42" t="s">
        <v>50721</v>
      </c>
      <c r="C1233" s="42"/>
      <c r="D1233" s="42"/>
      <c r="E1233" s="43" t="s">
        <v>62612</v>
      </c>
      <c r="F1233" s="44" t="s">
        <v>82</v>
      </c>
      <c r="G1233" s="44" t="s">
        <v>11</v>
      </c>
      <c r="H1233" s="44" t="s">
        <v>12</v>
      </c>
      <c r="I1233" s="42" t="s">
        <v>18235</v>
      </c>
      <c r="J1233" s="42">
        <v>8033637075488</v>
      </c>
      <c r="L1233" s="47">
        <v>229.95</v>
      </c>
      <c r="M1233" s="47">
        <v>229.95</v>
      </c>
      <c r="N1233" s="45">
        <v>43706</v>
      </c>
    </row>
    <row r="1234" spans="1:14" x14ac:dyDescent="0.25">
      <c r="A1234" s="32" t="s">
        <v>31118</v>
      </c>
      <c r="B1234" s="42" t="s">
        <v>50720</v>
      </c>
      <c r="C1234" s="42" t="s">
        <v>20866</v>
      </c>
      <c r="D1234" s="42"/>
      <c r="E1234" s="43" t="s">
        <v>62611</v>
      </c>
      <c r="F1234" s="44" t="s">
        <v>82</v>
      </c>
      <c r="G1234" s="44" t="s">
        <v>11</v>
      </c>
      <c r="H1234" s="44" t="s">
        <v>12</v>
      </c>
      <c r="I1234" s="42" t="s">
        <v>18234</v>
      </c>
      <c r="J1234" s="42">
        <v>8033637075327</v>
      </c>
      <c r="L1234" s="47">
        <v>229.95</v>
      </c>
      <c r="M1234" s="47">
        <v>229.95</v>
      </c>
      <c r="N1234" s="45">
        <v>43706</v>
      </c>
    </row>
    <row r="1235" spans="1:14" x14ac:dyDescent="0.25">
      <c r="A1235" s="32" t="s">
        <v>31117</v>
      </c>
      <c r="B1235" s="42" t="s">
        <v>50719</v>
      </c>
      <c r="C1235" s="42" t="s">
        <v>20865</v>
      </c>
      <c r="D1235" s="42"/>
      <c r="E1235" s="43" t="s">
        <v>62610</v>
      </c>
      <c r="F1235" s="44" t="s">
        <v>82</v>
      </c>
      <c r="G1235" s="44" t="s">
        <v>11</v>
      </c>
      <c r="H1235" s="44" t="s">
        <v>12</v>
      </c>
      <c r="I1235" s="42" t="s">
        <v>18233</v>
      </c>
      <c r="J1235" s="42">
        <v>8033637075310</v>
      </c>
      <c r="L1235" s="47">
        <v>229.95</v>
      </c>
      <c r="M1235" s="47">
        <v>229.95</v>
      </c>
      <c r="N1235" s="45">
        <v>43706</v>
      </c>
    </row>
    <row r="1236" spans="1:14" x14ac:dyDescent="0.25">
      <c r="A1236" s="43" t="s">
        <v>39964</v>
      </c>
      <c r="B1236" s="42"/>
      <c r="C1236" s="42" t="s">
        <v>39965</v>
      </c>
      <c r="D1236" s="43"/>
      <c r="E1236" s="43" t="s">
        <v>39966</v>
      </c>
      <c r="F1236" s="81" t="s">
        <v>41</v>
      </c>
      <c r="G1236" s="32" t="s">
        <v>11</v>
      </c>
      <c r="H1236" s="43" t="s">
        <v>12</v>
      </c>
      <c r="I1236" s="48" t="s">
        <v>39967</v>
      </c>
      <c r="J1236" s="42">
        <v>8059175338403</v>
      </c>
      <c r="K1236" s="63"/>
      <c r="L1236" s="47">
        <v>229.95</v>
      </c>
      <c r="M1236" s="47">
        <v>229.95</v>
      </c>
      <c r="N1236" s="63">
        <v>44249</v>
      </c>
    </row>
    <row r="1237" spans="1:14" x14ac:dyDescent="0.25">
      <c r="A1237" s="43" t="s">
        <v>39961</v>
      </c>
      <c r="B1237" s="42"/>
      <c r="C1237" s="42" t="s">
        <v>39962</v>
      </c>
      <c r="D1237" s="43"/>
      <c r="E1237" s="43" t="s">
        <v>62609</v>
      </c>
      <c r="F1237" s="81" t="s">
        <v>41</v>
      </c>
      <c r="G1237" s="32" t="s">
        <v>11</v>
      </c>
      <c r="H1237" s="43" t="s">
        <v>12</v>
      </c>
      <c r="I1237" s="48" t="s">
        <v>39963</v>
      </c>
      <c r="J1237" s="42">
        <v>8059175338397</v>
      </c>
      <c r="K1237" s="63"/>
      <c r="L1237" s="47">
        <v>229.95</v>
      </c>
      <c r="M1237" s="47">
        <v>229.95</v>
      </c>
      <c r="N1237" s="63">
        <v>44249</v>
      </c>
    </row>
    <row r="1238" spans="1:14" x14ac:dyDescent="0.25">
      <c r="A1238" s="43" t="s">
        <v>39958</v>
      </c>
      <c r="B1238" s="42"/>
      <c r="C1238" s="42" t="s">
        <v>39959</v>
      </c>
      <c r="D1238" s="43"/>
      <c r="E1238" s="43" t="s">
        <v>62608</v>
      </c>
      <c r="F1238" s="81" t="s">
        <v>41</v>
      </c>
      <c r="G1238" s="32" t="s">
        <v>11</v>
      </c>
      <c r="H1238" s="43" t="s">
        <v>12</v>
      </c>
      <c r="I1238" s="48" t="s">
        <v>39960</v>
      </c>
      <c r="J1238" s="42">
        <v>8059175338366</v>
      </c>
      <c r="K1238" s="63"/>
      <c r="L1238" s="47">
        <v>229.95</v>
      </c>
      <c r="M1238" s="47">
        <v>229.95</v>
      </c>
      <c r="N1238" s="63">
        <v>44249</v>
      </c>
    </row>
    <row r="1239" spans="1:14" x14ac:dyDescent="0.25">
      <c r="A1239" s="43" t="s">
        <v>39955</v>
      </c>
      <c r="B1239" s="42"/>
      <c r="C1239" s="42" t="s">
        <v>39956</v>
      </c>
      <c r="D1239" s="43"/>
      <c r="E1239" s="43" t="s">
        <v>62607</v>
      </c>
      <c r="F1239" s="81" t="s">
        <v>41</v>
      </c>
      <c r="G1239" s="32" t="s">
        <v>11</v>
      </c>
      <c r="H1239" s="43" t="s">
        <v>12</v>
      </c>
      <c r="I1239" s="48" t="s">
        <v>39957</v>
      </c>
      <c r="J1239" s="42">
        <v>8059175338373</v>
      </c>
      <c r="K1239" s="63"/>
      <c r="L1239" s="47">
        <v>229.95</v>
      </c>
      <c r="M1239" s="47">
        <v>229.95</v>
      </c>
      <c r="N1239" s="63">
        <v>44249</v>
      </c>
    </row>
    <row r="1240" spans="1:14" x14ac:dyDescent="0.25">
      <c r="A1240" s="43" t="s">
        <v>39952</v>
      </c>
      <c r="B1240" s="42"/>
      <c r="C1240" s="42" t="s">
        <v>39953</v>
      </c>
      <c r="D1240" s="43"/>
      <c r="E1240" s="43" t="s">
        <v>62606</v>
      </c>
      <c r="F1240" s="81" t="s">
        <v>41</v>
      </c>
      <c r="G1240" s="32" t="s">
        <v>11</v>
      </c>
      <c r="H1240" s="43" t="s">
        <v>12</v>
      </c>
      <c r="I1240" s="48" t="s">
        <v>39954</v>
      </c>
      <c r="J1240" s="42">
        <v>8059175338380</v>
      </c>
      <c r="K1240" s="63"/>
      <c r="L1240" s="47">
        <v>229.95</v>
      </c>
      <c r="M1240" s="47">
        <v>229.95</v>
      </c>
      <c r="N1240" s="63">
        <v>44249</v>
      </c>
    </row>
    <row r="1241" spans="1:14" x14ac:dyDescent="0.25">
      <c r="A1241" s="43" t="s">
        <v>39972</v>
      </c>
      <c r="B1241" s="42"/>
      <c r="C1241" s="42" t="s">
        <v>39973</v>
      </c>
      <c r="D1241" s="43"/>
      <c r="E1241" s="43" t="s">
        <v>39974</v>
      </c>
      <c r="F1241" s="81" t="s">
        <v>41</v>
      </c>
      <c r="G1241" s="32" t="s">
        <v>11</v>
      </c>
      <c r="H1241" s="43" t="s">
        <v>12</v>
      </c>
      <c r="I1241" s="48" t="s">
        <v>39975</v>
      </c>
      <c r="J1241" s="42">
        <v>8059175338427</v>
      </c>
      <c r="K1241" s="63"/>
      <c r="L1241" s="47">
        <v>229.95</v>
      </c>
      <c r="M1241" s="47">
        <v>229.95</v>
      </c>
      <c r="N1241" s="63">
        <v>44249</v>
      </c>
    </row>
    <row r="1242" spans="1:14" x14ac:dyDescent="0.25">
      <c r="A1242" s="43" t="s">
        <v>39968</v>
      </c>
      <c r="B1242" s="42"/>
      <c r="C1242" s="42" t="s">
        <v>39969</v>
      </c>
      <c r="D1242" s="43"/>
      <c r="E1242" s="43" t="s">
        <v>39970</v>
      </c>
      <c r="F1242" s="81" t="s">
        <v>41</v>
      </c>
      <c r="G1242" s="32" t="s">
        <v>11</v>
      </c>
      <c r="H1242" s="43" t="s">
        <v>12</v>
      </c>
      <c r="I1242" s="48" t="s">
        <v>39971</v>
      </c>
      <c r="J1242" s="42">
        <v>8059175338410</v>
      </c>
      <c r="K1242" s="63"/>
      <c r="L1242" s="47">
        <v>229.95</v>
      </c>
      <c r="M1242" s="47">
        <v>229.95</v>
      </c>
      <c r="N1242" s="63">
        <v>44249</v>
      </c>
    </row>
    <row r="1243" spans="1:14" x14ac:dyDescent="0.25">
      <c r="A1243" s="43" t="s">
        <v>39940</v>
      </c>
      <c r="B1243" s="42" t="s">
        <v>51543</v>
      </c>
      <c r="C1243" s="42" t="s">
        <v>39941</v>
      </c>
      <c r="D1243" s="43"/>
      <c r="E1243" s="43" t="s">
        <v>39942</v>
      </c>
      <c r="F1243" s="81" t="s">
        <v>41</v>
      </c>
      <c r="G1243" s="32" t="s">
        <v>11</v>
      </c>
      <c r="H1243" s="43" t="s">
        <v>12</v>
      </c>
      <c r="I1243" s="48" t="s">
        <v>39943</v>
      </c>
      <c r="J1243" s="42">
        <v>8059175338335</v>
      </c>
      <c r="K1243" s="63"/>
      <c r="L1243" s="47">
        <v>229.95</v>
      </c>
      <c r="M1243" s="47">
        <v>229.95</v>
      </c>
      <c r="N1243" s="63">
        <v>44249</v>
      </c>
    </row>
    <row r="1244" spans="1:14" x14ac:dyDescent="0.25">
      <c r="A1244" s="43" t="s">
        <v>39937</v>
      </c>
      <c r="B1244" s="42" t="s">
        <v>51542</v>
      </c>
      <c r="C1244" s="42" t="s">
        <v>39938</v>
      </c>
      <c r="D1244" s="43"/>
      <c r="E1244" s="43" t="s">
        <v>62605</v>
      </c>
      <c r="F1244" s="81" t="s">
        <v>41</v>
      </c>
      <c r="G1244" s="32" t="s">
        <v>11</v>
      </c>
      <c r="H1244" s="43" t="s">
        <v>12</v>
      </c>
      <c r="I1244" s="48" t="s">
        <v>39939</v>
      </c>
      <c r="J1244" s="42">
        <v>8059175338328</v>
      </c>
      <c r="K1244" s="63"/>
      <c r="L1244" s="47">
        <v>229.95</v>
      </c>
      <c r="M1244" s="47">
        <v>229.95</v>
      </c>
      <c r="N1244" s="63">
        <v>44249</v>
      </c>
    </row>
    <row r="1245" spans="1:14" x14ac:dyDescent="0.25">
      <c r="A1245" s="43" t="s">
        <v>39934</v>
      </c>
      <c r="B1245" s="42" t="s">
        <v>51539</v>
      </c>
      <c r="C1245" s="42" t="s">
        <v>39935</v>
      </c>
      <c r="D1245" s="43"/>
      <c r="E1245" s="43" t="s">
        <v>62604</v>
      </c>
      <c r="F1245" s="81" t="s">
        <v>41</v>
      </c>
      <c r="G1245" s="32" t="s">
        <v>11</v>
      </c>
      <c r="H1245" s="43" t="s">
        <v>12</v>
      </c>
      <c r="I1245" s="48" t="s">
        <v>39936</v>
      </c>
      <c r="J1245" s="42">
        <v>8059175338298</v>
      </c>
      <c r="K1245" s="63"/>
      <c r="L1245" s="47">
        <v>229.95</v>
      </c>
      <c r="M1245" s="47">
        <v>229.95</v>
      </c>
      <c r="N1245" s="63">
        <v>44249</v>
      </c>
    </row>
    <row r="1246" spans="1:14" x14ac:dyDescent="0.25">
      <c r="A1246" s="43" t="s">
        <v>39931</v>
      </c>
      <c r="B1246" s="42" t="s">
        <v>51540</v>
      </c>
      <c r="C1246" s="42" t="s">
        <v>39932</v>
      </c>
      <c r="D1246" s="43"/>
      <c r="E1246" s="43" t="s">
        <v>62603</v>
      </c>
      <c r="F1246" s="81" t="s">
        <v>41</v>
      </c>
      <c r="G1246" s="32" t="s">
        <v>11</v>
      </c>
      <c r="H1246" s="43" t="s">
        <v>12</v>
      </c>
      <c r="I1246" s="48" t="s">
        <v>39933</v>
      </c>
      <c r="J1246" s="42">
        <v>8059175338304</v>
      </c>
      <c r="K1246" s="63"/>
      <c r="L1246" s="47">
        <v>229.95</v>
      </c>
      <c r="M1246" s="47">
        <v>229.95</v>
      </c>
      <c r="N1246" s="63">
        <v>44249</v>
      </c>
    </row>
    <row r="1247" spans="1:14" x14ac:dyDescent="0.25">
      <c r="A1247" s="43" t="s">
        <v>39928</v>
      </c>
      <c r="B1247" s="42" t="s">
        <v>51541</v>
      </c>
      <c r="C1247" s="42" t="s">
        <v>39929</v>
      </c>
      <c r="D1247" s="43"/>
      <c r="E1247" s="43" t="s">
        <v>62602</v>
      </c>
      <c r="F1247" s="81" t="s">
        <v>41</v>
      </c>
      <c r="G1247" s="32" t="s">
        <v>11</v>
      </c>
      <c r="H1247" s="43" t="s">
        <v>12</v>
      </c>
      <c r="I1247" s="48" t="s">
        <v>39930</v>
      </c>
      <c r="J1247" s="42">
        <v>8059175338311</v>
      </c>
      <c r="K1247" s="63"/>
      <c r="L1247" s="47">
        <v>229.95</v>
      </c>
      <c r="M1247" s="47">
        <v>229.95</v>
      </c>
      <c r="N1247" s="63">
        <v>44249</v>
      </c>
    </row>
    <row r="1248" spans="1:14" x14ac:dyDescent="0.25">
      <c r="A1248" s="43" t="s">
        <v>39948</v>
      </c>
      <c r="B1248" s="42" t="s">
        <v>51545</v>
      </c>
      <c r="C1248" s="42" t="s">
        <v>39949</v>
      </c>
      <c r="D1248" s="43"/>
      <c r="E1248" s="43" t="s">
        <v>39950</v>
      </c>
      <c r="F1248" s="81" t="s">
        <v>41</v>
      </c>
      <c r="G1248" s="32" t="s">
        <v>11</v>
      </c>
      <c r="H1248" s="43" t="s">
        <v>12</v>
      </c>
      <c r="I1248" s="48" t="s">
        <v>39951</v>
      </c>
      <c r="J1248" s="42">
        <v>8059175338359</v>
      </c>
      <c r="K1248" s="63"/>
      <c r="L1248" s="47">
        <v>229.95</v>
      </c>
      <c r="M1248" s="47">
        <v>229.95</v>
      </c>
      <c r="N1248" s="63">
        <v>44249</v>
      </c>
    </row>
    <row r="1249" spans="1:14" x14ac:dyDescent="0.25">
      <c r="A1249" s="43" t="s">
        <v>39944</v>
      </c>
      <c r="B1249" s="42" t="s">
        <v>51544</v>
      </c>
      <c r="C1249" s="42" t="s">
        <v>39945</v>
      </c>
      <c r="D1249" s="43"/>
      <c r="E1249" s="43" t="s">
        <v>39946</v>
      </c>
      <c r="F1249" s="81" t="s">
        <v>41</v>
      </c>
      <c r="G1249" s="32" t="s">
        <v>11</v>
      </c>
      <c r="H1249" s="43" t="s">
        <v>12</v>
      </c>
      <c r="I1249" s="48" t="s">
        <v>39947</v>
      </c>
      <c r="J1249" s="42">
        <v>8059175338342</v>
      </c>
      <c r="K1249" s="63"/>
      <c r="L1249" s="47">
        <v>229.95</v>
      </c>
      <c r="M1249" s="47">
        <v>229.95</v>
      </c>
      <c r="N1249" s="63">
        <v>44249</v>
      </c>
    </row>
    <row r="1250" spans="1:14" x14ac:dyDescent="0.25">
      <c r="A1250" s="43" t="s">
        <v>39916</v>
      </c>
      <c r="B1250" s="42" t="s">
        <v>51536</v>
      </c>
      <c r="C1250" s="42" t="s">
        <v>39917</v>
      </c>
      <c r="D1250" s="43"/>
      <c r="E1250" s="43" t="s">
        <v>39918</v>
      </c>
      <c r="F1250" s="81" t="s">
        <v>41</v>
      </c>
      <c r="G1250" s="32" t="s">
        <v>11</v>
      </c>
      <c r="H1250" s="43" t="s">
        <v>12</v>
      </c>
      <c r="I1250" s="48" t="s">
        <v>39919</v>
      </c>
      <c r="J1250" s="42">
        <v>8059175338267</v>
      </c>
      <c r="K1250" s="63"/>
      <c r="L1250" s="47">
        <v>229.95</v>
      </c>
      <c r="M1250" s="47">
        <v>229.95</v>
      </c>
      <c r="N1250" s="63">
        <v>44249</v>
      </c>
    </row>
    <row r="1251" spans="1:14" x14ac:dyDescent="0.25">
      <c r="A1251" s="43" t="s">
        <v>39913</v>
      </c>
      <c r="B1251" s="42" t="s">
        <v>51535</v>
      </c>
      <c r="C1251" s="42" t="s">
        <v>39914</v>
      </c>
      <c r="D1251" s="43"/>
      <c r="E1251" s="43" t="s">
        <v>62601</v>
      </c>
      <c r="F1251" s="81" t="s">
        <v>41</v>
      </c>
      <c r="G1251" s="32" t="s">
        <v>11</v>
      </c>
      <c r="H1251" s="43" t="s">
        <v>12</v>
      </c>
      <c r="I1251" s="48" t="s">
        <v>39915</v>
      </c>
      <c r="J1251" s="42">
        <v>8059175338250</v>
      </c>
      <c r="K1251" s="63"/>
      <c r="L1251" s="47">
        <v>229.95</v>
      </c>
      <c r="M1251" s="47">
        <v>229.95</v>
      </c>
      <c r="N1251" s="63">
        <v>44249</v>
      </c>
    </row>
    <row r="1252" spans="1:14" x14ac:dyDescent="0.25">
      <c r="A1252" s="43" t="s">
        <v>39910</v>
      </c>
      <c r="B1252" s="42" t="s">
        <v>51532</v>
      </c>
      <c r="C1252" s="42" t="s">
        <v>39911</v>
      </c>
      <c r="D1252" s="43"/>
      <c r="E1252" s="43" t="s">
        <v>62600</v>
      </c>
      <c r="F1252" s="81" t="s">
        <v>41</v>
      </c>
      <c r="G1252" s="32" t="s">
        <v>11</v>
      </c>
      <c r="H1252" s="43" t="s">
        <v>12</v>
      </c>
      <c r="I1252" s="48" t="s">
        <v>39912</v>
      </c>
      <c r="J1252" s="42">
        <v>8059175338229</v>
      </c>
      <c r="K1252" s="63"/>
      <c r="L1252" s="47">
        <v>229.95</v>
      </c>
      <c r="M1252" s="47">
        <v>229.95</v>
      </c>
      <c r="N1252" s="63">
        <v>44249</v>
      </c>
    </row>
    <row r="1253" spans="1:14" x14ac:dyDescent="0.25">
      <c r="A1253" s="43" t="s">
        <v>39907</v>
      </c>
      <c r="B1253" s="42" t="s">
        <v>51533</v>
      </c>
      <c r="C1253" s="42" t="s">
        <v>39908</v>
      </c>
      <c r="D1253" s="43"/>
      <c r="E1253" s="43" t="s">
        <v>62599</v>
      </c>
      <c r="F1253" s="81" t="s">
        <v>41</v>
      </c>
      <c r="G1253" s="32" t="s">
        <v>11</v>
      </c>
      <c r="H1253" s="43" t="s">
        <v>12</v>
      </c>
      <c r="I1253" s="48" t="s">
        <v>39909</v>
      </c>
      <c r="J1253" s="42">
        <v>8059175338236</v>
      </c>
      <c r="K1253" s="63"/>
      <c r="L1253" s="47">
        <v>229.95</v>
      </c>
      <c r="M1253" s="47">
        <v>229.95</v>
      </c>
      <c r="N1253" s="63">
        <v>44249</v>
      </c>
    </row>
    <row r="1254" spans="1:14" x14ac:dyDescent="0.25">
      <c r="A1254" s="43" t="s">
        <v>39904</v>
      </c>
      <c r="B1254" s="42" t="s">
        <v>51534</v>
      </c>
      <c r="C1254" s="42" t="s">
        <v>39905</v>
      </c>
      <c r="D1254" s="43"/>
      <c r="E1254" s="43" t="s">
        <v>62598</v>
      </c>
      <c r="F1254" s="81" t="s">
        <v>41</v>
      </c>
      <c r="G1254" s="32" t="s">
        <v>11</v>
      </c>
      <c r="H1254" s="43" t="s">
        <v>12</v>
      </c>
      <c r="I1254" s="48" t="s">
        <v>39906</v>
      </c>
      <c r="J1254" s="42">
        <v>8059175338243</v>
      </c>
      <c r="K1254" s="63"/>
      <c r="L1254" s="47">
        <v>229.95</v>
      </c>
      <c r="M1254" s="47">
        <v>229.95</v>
      </c>
      <c r="N1254" s="63">
        <v>44249</v>
      </c>
    </row>
    <row r="1255" spans="1:14" x14ac:dyDescent="0.25">
      <c r="A1255" s="43" t="s">
        <v>39924</v>
      </c>
      <c r="B1255" s="42" t="s">
        <v>51538</v>
      </c>
      <c r="C1255" s="42" t="s">
        <v>39925</v>
      </c>
      <c r="D1255" s="43"/>
      <c r="E1255" s="43" t="s">
        <v>39926</v>
      </c>
      <c r="F1255" s="81" t="s">
        <v>41</v>
      </c>
      <c r="G1255" s="32" t="s">
        <v>11</v>
      </c>
      <c r="H1255" s="43" t="s">
        <v>12</v>
      </c>
      <c r="I1255" s="48" t="s">
        <v>39927</v>
      </c>
      <c r="J1255" s="42">
        <v>8059175338281</v>
      </c>
      <c r="K1255" s="63"/>
      <c r="L1255" s="47">
        <v>229.95</v>
      </c>
      <c r="M1255" s="47">
        <v>229.95</v>
      </c>
      <c r="N1255" s="63">
        <v>44249</v>
      </c>
    </row>
    <row r="1256" spans="1:14" x14ac:dyDescent="0.25">
      <c r="A1256" s="43" t="s">
        <v>39920</v>
      </c>
      <c r="B1256" s="42" t="s">
        <v>51537</v>
      </c>
      <c r="C1256" s="42" t="s">
        <v>39921</v>
      </c>
      <c r="D1256" s="43"/>
      <c r="E1256" s="43" t="s">
        <v>39922</v>
      </c>
      <c r="F1256" s="81" t="s">
        <v>41</v>
      </c>
      <c r="G1256" s="32" t="s">
        <v>11</v>
      </c>
      <c r="H1256" s="43" t="s">
        <v>12</v>
      </c>
      <c r="I1256" s="48" t="s">
        <v>39923</v>
      </c>
      <c r="J1256" s="42">
        <v>8059175338274</v>
      </c>
      <c r="K1256" s="63"/>
      <c r="L1256" s="47">
        <v>229.95</v>
      </c>
      <c r="M1256" s="47">
        <v>229.95</v>
      </c>
      <c r="N1256" s="63">
        <v>44249</v>
      </c>
    </row>
    <row r="1257" spans="1:14" x14ac:dyDescent="0.25">
      <c r="B1257" s="42" t="s">
        <v>46953</v>
      </c>
      <c r="C1257" s="42" t="s">
        <v>70349</v>
      </c>
      <c r="E1257" s="32" t="s">
        <v>46939</v>
      </c>
      <c r="G1257" s="44" t="s">
        <v>11</v>
      </c>
      <c r="H1257" s="43" t="s">
        <v>12</v>
      </c>
      <c r="I1257" s="32" t="s">
        <v>46946</v>
      </c>
      <c r="J1257" s="42">
        <v>8033637062778</v>
      </c>
      <c r="K1257" s="32"/>
      <c r="L1257" s="47">
        <v>229.95</v>
      </c>
      <c r="M1257" s="47">
        <v>229.95</v>
      </c>
    </row>
    <row r="1258" spans="1:14" x14ac:dyDescent="0.25">
      <c r="B1258" s="42" t="s">
        <v>46950</v>
      </c>
      <c r="C1258" s="42" t="s">
        <v>70348</v>
      </c>
      <c r="E1258" s="32" t="s">
        <v>46936</v>
      </c>
      <c r="G1258" s="44" t="s">
        <v>11</v>
      </c>
      <c r="H1258" s="43" t="s">
        <v>12</v>
      </c>
      <c r="I1258" s="32" t="s">
        <v>46943</v>
      </c>
      <c r="J1258" s="42">
        <v>8033637062761</v>
      </c>
      <c r="K1258" s="32"/>
      <c r="L1258" s="47">
        <v>229.95</v>
      </c>
      <c r="M1258" s="47">
        <v>229.95</v>
      </c>
    </row>
    <row r="1259" spans="1:14" x14ac:dyDescent="0.25">
      <c r="B1259" s="42" t="s">
        <v>46951</v>
      </c>
      <c r="C1259" s="42" t="s">
        <v>70347</v>
      </c>
      <c r="E1259" s="32" t="s">
        <v>46937</v>
      </c>
      <c r="G1259" s="44" t="s">
        <v>11</v>
      </c>
      <c r="H1259" s="43" t="s">
        <v>12</v>
      </c>
      <c r="I1259" s="32" t="s">
        <v>46944</v>
      </c>
      <c r="J1259" s="42">
        <v>8033637005485</v>
      </c>
      <c r="K1259" s="32"/>
      <c r="L1259" s="47">
        <v>229.95</v>
      </c>
      <c r="M1259" s="47">
        <v>229.95</v>
      </c>
    </row>
    <row r="1260" spans="1:14" x14ac:dyDescent="0.25">
      <c r="B1260" s="42" t="s">
        <v>46952</v>
      </c>
      <c r="C1260" s="42" t="s">
        <v>70346</v>
      </c>
      <c r="E1260" s="32" t="s">
        <v>46938</v>
      </c>
      <c r="G1260" s="44" t="s">
        <v>11</v>
      </c>
      <c r="H1260" s="43" t="s">
        <v>12</v>
      </c>
      <c r="I1260" s="32" t="s">
        <v>46945</v>
      </c>
      <c r="J1260" s="42">
        <v>8033637005492</v>
      </c>
      <c r="K1260" s="32"/>
      <c r="L1260" s="47">
        <v>229.95</v>
      </c>
      <c r="M1260" s="47">
        <v>229.95</v>
      </c>
    </row>
    <row r="1261" spans="1:14" x14ac:dyDescent="0.25">
      <c r="B1261" s="42" t="s">
        <v>46956</v>
      </c>
      <c r="C1261" s="42"/>
      <c r="E1261" s="32" t="s">
        <v>46942</v>
      </c>
      <c r="G1261" s="44" t="s">
        <v>11</v>
      </c>
      <c r="H1261" s="43" t="s">
        <v>12</v>
      </c>
      <c r="I1261" s="32" t="s">
        <v>46949</v>
      </c>
      <c r="J1261" s="42">
        <v>8033637073781</v>
      </c>
      <c r="K1261" s="32"/>
      <c r="L1261" s="47">
        <v>229.95</v>
      </c>
      <c r="M1261" s="47">
        <v>229.95</v>
      </c>
    </row>
    <row r="1262" spans="1:14" x14ac:dyDescent="0.25">
      <c r="B1262" s="42" t="s">
        <v>46955</v>
      </c>
      <c r="C1262" s="42" t="s">
        <v>70345</v>
      </c>
      <c r="E1262" s="32" t="s">
        <v>46941</v>
      </c>
      <c r="G1262" s="44" t="s">
        <v>11</v>
      </c>
      <c r="H1262" s="43" t="s">
        <v>12</v>
      </c>
      <c r="I1262" s="32" t="s">
        <v>46948</v>
      </c>
      <c r="J1262" s="42">
        <v>8033637062808</v>
      </c>
      <c r="K1262" s="32"/>
      <c r="L1262" s="47">
        <v>229.95</v>
      </c>
      <c r="M1262" s="47">
        <v>229.95</v>
      </c>
    </row>
    <row r="1263" spans="1:14" x14ac:dyDescent="0.25">
      <c r="B1263" s="42" t="s">
        <v>46954</v>
      </c>
      <c r="C1263" s="42" t="s">
        <v>70344</v>
      </c>
      <c r="E1263" s="32" t="s">
        <v>46940</v>
      </c>
      <c r="G1263" s="44" t="s">
        <v>11</v>
      </c>
      <c r="H1263" s="43" t="s">
        <v>12</v>
      </c>
      <c r="I1263" s="32" t="s">
        <v>46947</v>
      </c>
      <c r="J1263" s="42">
        <v>8033637062792</v>
      </c>
      <c r="K1263" s="32"/>
      <c r="L1263" s="47">
        <v>229.95</v>
      </c>
      <c r="M1263" s="47">
        <v>229.95</v>
      </c>
    </row>
    <row r="1264" spans="1:14" x14ac:dyDescent="0.25">
      <c r="A1264" s="32" t="s">
        <v>31116</v>
      </c>
      <c r="B1264" s="42" t="s">
        <v>50903</v>
      </c>
      <c r="C1264" s="42" t="s">
        <v>20864</v>
      </c>
      <c r="D1264" s="42"/>
      <c r="E1264" s="43" t="s">
        <v>62597</v>
      </c>
      <c r="F1264" s="44" t="s">
        <v>82</v>
      </c>
      <c r="G1264" s="44" t="s">
        <v>11</v>
      </c>
      <c r="H1264" s="44" t="s">
        <v>12</v>
      </c>
      <c r="I1264" s="42" t="s">
        <v>18225</v>
      </c>
      <c r="J1264" s="42">
        <v>8059175025389</v>
      </c>
      <c r="L1264" s="47">
        <v>229.95</v>
      </c>
      <c r="M1264" s="47">
        <v>229.95</v>
      </c>
      <c r="N1264" s="45">
        <v>43706</v>
      </c>
    </row>
    <row r="1265" spans="1:14" x14ac:dyDescent="0.25">
      <c r="A1265" s="32" t="s">
        <v>31115</v>
      </c>
      <c r="B1265" s="42" t="s">
        <v>50900</v>
      </c>
      <c r="C1265" s="42" t="s">
        <v>20863</v>
      </c>
      <c r="D1265" s="42"/>
      <c r="E1265" s="43" t="s">
        <v>62596</v>
      </c>
      <c r="F1265" s="44" t="s">
        <v>82</v>
      </c>
      <c r="G1265" s="44" t="s">
        <v>11</v>
      </c>
      <c r="H1265" s="44" t="s">
        <v>12</v>
      </c>
      <c r="I1265" s="42" t="s">
        <v>18222</v>
      </c>
      <c r="J1265" s="42">
        <v>8059175025358</v>
      </c>
      <c r="L1265" s="47">
        <v>229.95</v>
      </c>
      <c r="M1265" s="47">
        <v>229.95</v>
      </c>
      <c r="N1265" s="45">
        <v>43706</v>
      </c>
    </row>
    <row r="1266" spans="1:14" x14ac:dyDescent="0.25">
      <c r="A1266" s="32" t="s">
        <v>31114</v>
      </c>
      <c r="B1266" s="42" t="s">
        <v>50901</v>
      </c>
      <c r="C1266" s="42" t="s">
        <v>20862</v>
      </c>
      <c r="D1266" s="42"/>
      <c r="E1266" s="43" t="s">
        <v>62595</v>
      </c>
      <c r="F1266" s="44" t="s">
        <v>82</v>
      </c>
      <c r="G1266" s="44" t="s">
        <v>11</v>
      </c>
      <c r="H1266" s="44" t="s">
        <v>12</v>
      </c>
      <c r="I1266" s="42" t="s">
        <v>18223</v>
      </c>
      <c r="J1266" s="42">
        <v>8059175025365</v>
      </c>
      <c r="L1266" s="47">
        <v>229.95</v>
      </c>
      <c r="M1266" s="47">
        <v>229.95</v>
      </c>
      <c r="N1266" s="45">
        <v>43706</v>
      </c>
    </row>
    <row r="1267" spans="1:14" x14ac:dyDescent="0.25">
      <c r="A1267" s="32" t="s">
        <v>31113</v>
      </c>
      <c r="B1267" s="42" t="s">
        <v>50902</v>
      </c>
      <c r="C1267" s="42" t="s">
        <v>20861</v>
      </c>
      <c r="D1267" s="42"/>
      <c r="E1267" s="43" t="s">
        <v>62594</v>
      </c>
      <c r="F1267" s="44" t="s">
        <v>82</v>
      </c>
      <c r="G1267" s="44" t="s">
        <v>11</v>
      </c>
      <c r="H1267" s="44" t="s">
        <v>12</v>
      </c>
      <c r="I1267" s="42" t="s">
        <v>18224</v>
      </c>
      <c r="J1267" s="42">
        <v>8059175025372</v>
      </c>
      <c r="L1267" s="47">
        <v>229.95</v>
      </c>
      <c r="M1267" s="47">
        <v>229.95</v>
      </c>
      <c r="N1267" s="45">
        <v>43706</v>
      </c>
    </row>
    <row r="1268" spans="1:14" x14ac:dyDescent="0.25">
      <c r="A1268" s="32" t="s">
        <v>31886</v>
      </c>
      <c r="B1268" s="42" t="s">
        <v>50906</v>
      </c>
      <c r="C1268" s="42"/>
      <c r="D1268" s="42"/>
      <c r="E1268" s="43" t="s">
        <v>62593</v>
      </c>
      <c r="F1268" s="44" t="s">
        <v>82</v>
      </c>
      <c r="G1268" s="44" t="s">
        <v>11</v>
      </c>
      <c r="H1268" s="44" t="s">
        <v>12</v>
      </c>
      <c r="I1268" s="42" t="s">
        <v>18228</v>
      </c>
      <c r="J1268" s="42">
        <v>8059175025419</v>
      </c>
      <c r="L1268" s="47">
        <v>229.95</v>
      </c>
      <c r="M1268" s="47">
        <v>229.95</v>
      </c>
      <c r="N1268" s="45">
        <v>43706</v>
      </c>
    </row>
    <row r="1269" spans="1:14" x14ac:dyDescent="0.25">
      <c r="A1269" s="32" t="s">
        <v>31112</v>
      </c>
      <c r="B1269" s="42" t="s">
        <v>50905</v>
      </c>
      <c r="C1269" s="42" t="s">
        <v>20860</v>
      </c>
      <c r="D1269" s="42"/>
      <c r="E1269" s="43" t="s">
        <v>62592</v>
      </c>
      <c r="F1269" s="44" t="s">
        <v>82</v>
      </c>
      <c r="G1269" s="44" t="s">
        <v>11</v>
      </c>
      <c r="H1269" s="44" t="s">
        <v>12</v>
      </c>
      <c r="I1269" s="42" t="s">
        <v>18227</v>
      </c>
      <c r="J1269" s="42">
        <v>8059175025402</v>
      </c>
      <c r="L1269" s="47">
        <v>229.95</v>
      </c>
      <c r="M1269" s="47">
        <v>229.95</v>
      </c>
      <c r="N1269" s="45">
        <v>43706</v>
      </c>
    </row>
    <row r="1270" spans="1:14" x14ac:dyDescent="0.25">
      <c r="A1270" s="32" t="s">
        <v>31111</v>
      </c>
      <c r="B1270" s="42" t="s">
        <v>50904</v>
      </c>
      <c r="C1270" s="42" t="s">
        <v>20859</v>
      </c>
      <c r="D1270" s="42"/>
      <c r="E1270" s="43" t="s">
        <v>62591</v>
      </c>
      <c r="F1270" s="44" t="s">
        <v>82</v>
      </c>
      <c r="G1270" s="44" t="s">
        <v>11</v>
      </c>
      <c r="H1270" s="44" t="s">
        <v>12</v>
      </c>
      <c r="I1270" s="42" t="s">
        <v>18226</v>
      </c>
      <c r="J1270" s="42">
        <v>8059175025396</v>
      </c>
      <c r="L1270" s="47">
        <v>229.95</v>
      </c>
      <c r="M1270" s="47">
        <v>229.95</v>
      </c>
      <c r="N1270" s="45">
        <v>43706</v>
      </c>
    </row>
    <row r="1271" spans="1:14" x14ac:dyDescent="0.25">
      <c r="A1271" s="32" t="s">
        <v>31110</v>
      </c>
      <c r="B1271" s="42" t="s">
        <v>64303</v>
      </c>
      <c r="C1271" s="42"/>
      <c r="D1271" s="42"/>
      <c r="E1271" s="43" t="s">
        <v>62590</v>
      </c>
      <c r="F1271" s="44" t="s">
        <v>41</v>
      </c>
      <c r="G1271" s="44" t="s">
        <v>11</v>
      </c>
      <c r="H1271" s="44" t="s">
        <v>12</v>
      </c>
      <c r="I1271" s="42" t="s">
        <v>3189</v>
      </c>
      <c r="J1271" s="42">
        <v>8033637973104</v>
      </c>
      <c r="L1271" s="47">
        <v>239.95</v>
      </c>
      <c r="M1271" s="47">
        <v>239.95</v>
      </c>
      <c r="N1271" s="45">
        <v>43507</v>
      </c>
    </row>
    <row r="1272" spans="1:14" x14ac:dyDescent="0.25">
      <c r="A1272" s="32" t="s">
        <v>31109</v>
      </c>
      <c r="B1272" s="42" t="s">
        <v>64300</v>
      </c>
      <c r="C1272" s="42"/>
      <c r="D1272" s="42"/>
      <c r="E1272" s="43" t="s">
        <v>62589</v>
      </c>
      <c r="F1272" s="44" t="s">
        <v>41</v>
      </c>
      <c r="G1272" s="44" t="s">
        <v>11</v>
      </c>
      <c r="H1272" s="44" t="s">
        <v>12</v>
      </c>
      <c r="I1272" s="42" t="s">
        <v>3188</v>
      </c>
      <c r="J1272" s="42">
        <v>8033637973074</v>
      </c>
      <c r="L1272" s="47">
        <v>239.95</v>
      </c>
      <c r="M1272" s="47">
        <v>239.95</v>
      </c>
      <c r="N1272" s="45">
        <v>43507</v>
      </c>
    </row>
    <row r="1273" spans="1:14" x14ac:dyDescent="0.25">
      <c r="A1273" s="32" t="s">
        <v>31108</v>
      </c>
      <c r="B1273" s="42" t="s">
        <v>64301</v>
      </c>
      <c r="C1273" s="42"/>
      <c r="D1273" s="42"/>
      <c r="E1273" s="43" t="s">
        <v>62588</v>
      </c>
      <c r="F1273" s="44" t="s">
        <v>41</v>
      </c>
      <c r="G1273" s="44" t="s">
        <v>11</v>
      </c>
      <c r="H1273" s="44" t="s">
        <v>12</v>
      </c>
      <c r="I1273" s="42" t="s">
        <v>3187</v>
      </c>
      <c r="J1273" s="42">
        <v>8033637973081</v>
      </c>
      <c r="L1273" s="47">
        <v>239.95</v>
      </c>
      <c r="M1273" s="47">
        <v>239.95</v>
      </c>
      <c r="N1273" s="45">
        <v>43507</v>
      </c>
    </row>
    <row r="1274" spans="1:14" x14ac:dyDescent="0.25">
      <c r="A1274" s="32" t="s">
        <v>31107</v>
      </c>
      <c r="B1274" s="42" t="s">
        <v>64302</v>
      </c>
      <c r="C1274" s="42"/>
      <c r="D1274" s="42"/>
      <c r="E1274" s="43" t="s">
        <v>62587</v>
      </c>
      <c r="F1274" s="44" t="s">
        <v>41</v>
      </c>
      <c r="G1274" s="44" t="s">
        <v>11</v>
      </c>
      <c r="H1274" s="44" t="s">
        <v>12</v>
      </c>
      <c r="I1274" s="42" t="s">
        <v>3186</v>
      </c>
      <c r="J1274" s="42">
        <v>8033637973098</v>
      </c>
      <c r="L1274" s="47">
        <v>239.95</v>
      </c>
      <c r="M1274" s="47">
        <v>239.95</v>
      </c>
      <c r="N1274" s="45">
        <v>43507</v>
      </c>
    </row>
    <row r="1275" spans="1:14" x14ac:dyDescent="0.25">
      <c r="A1275" s="32" t="s">
        <v>31106</v>
      </c>
      <c r="B1275" s="42" t="s">
        <v>64306</v>
      </c>
      <c r="C1275" s="42"/>
      <c r="D1275" s="42"/>
      <c r="E1275" s="43" t="s">
        <v>62586</v>
      </c>
      <c r="F1275" s="44" t="s">
        <v>41</v>
      </c>
      <c r="G1275" s="44" t="s">
        <v>11</v>
      </c>
      <c r="H1275" s="44" t="s">
        <v>12</v>
      </c>
      <c r="I1275" s="42" t="s">
        <v>21014</v>
      </c>
      <c r="J1275" s="42">
        <v>8033637973135</v>
      </c>
      <c r="L1275" s="47">
        <v>239.95</v>
      </c>
      <c r="M1275" s="47">
        <v>239.95</v>
      </c>
      <c r="N1275" s="45">
        <v>43507</v>
      </c>
    </row>
    <row r="1276" spans="1:14" x14ac:dyDescent="0.25">
      <c r="A1276" s="32" t="s">
        <v>31105</v>
      </c>
      <c r="B1276" s="42" t="s">
        <v>64305</v>
      </c>
      <c r="C1276" s="42"/>
      <c r="D1276" s="42"/>
      <c r="E1276" s="43" t="s">
        <v>62585</v>
      </c>
      <c r="F1276" s="44" t="s">
        <v>41</v>
      </c>
      <c r="G1276" s="44" t="s">
        <v>11</v>
      </c>
      <c r="H1276" s="44" t="s">
        <v>12</v>
      </c>
      <c r="I1276" s="42" t="s">
        <v>21013</v>
      </c>
      <c r="J1276" s="42">
        <v>8033637973128</v>
      </c>
      <c r="L1276" s="47">
        <v>239.95</v>
      </c>
      <c r="M1276" s="47">
        <v>239.95</v>
      </c>
      <c r="N1276" s="45">
        <v>43507</v>
      </c>
    </row>
    <row r="1277" spans="1:14" x14ac:dyDescent="0.25">
      <c r="A1277" s="32" t="s">
        <v>31104</v>
      </c>
      <c r="B1277" s="42" t="s">
        <v>64304</v>
      </c>
      <c r="C1277" s="42"/>
      <c r="D1277" s="42"/>
      <c r="E1277" s="43" t="s">
        <v>62584</v>
      </c>
      <c r="F1277" s="44" t="s">
        <v>41</v>
      </c>
      <c r="G1277" s="44" t="s">
        <v>11</v>
      </c>
      <c r="H1277" s="44" t="s">
        <v>12</v>
      </c>
      <c r="I1277" s="42" t="s">
        <v>21012</v>
      </c>
      <c r="J1277" s="42">
        <v>8033637973111</v>
      </c>
      <c r="L1277" s="47">
        <v>239.95</v>
      </c>
      <c r="M1277" s="47">
        <v>239.95</v>
      </c>
      <c r="N1277" s="45">
        <v>43507</v>
      </c>
    </row>
    <row r="1278" spans="1:14" x14ac:dyDescent="0.25">
      <c r="A1278" s="32" t="s">
        <v>31103</v>
      </c>
      <c r="B1278" s="42" t="s">
        <v>64296</v>
      </c>
      <c r="C1278" s="42"/>
      <c r="D1278" s="42"/>
      <c r="E1278" s="43" t="s">
        <v>62583</v>
      </c>
      <c r="F1278" s="44" t="s">
        <v>41</v>
      </c>
      <c r="G1278" s="44" t="s">
        <v>11</v>
      </c>
      <c r="H1278" s="44" t="s">
        <v>12</v>
      </c>
      <c r="I1278" s="42" t="s">
        <v>3185</v>
      </c>
      <c r="J1278" s="42">
        <v>8033637973036</v>
      </c>
      <c r="L1278" s="47">
        <v>239.95</v>
      </c>
      <c r="M1278" s="47">
        <v>239.95</v>
      </c>
      <c r="N1278" s="45">
        <v>43507</v>
      </c>
    </row>
    <row r="1279" spans="1:14" x14ac:dyDescent="0.25">
      <c r="A1279" s="32" t="s">
        <v>31102</v>
      </c>
      <c r="B1279" s="42" t="s">
        <v>64293</v>
      </c>
      <c r="C1279" s="42"/>
      <c r="D1279" s="42"/>
      <c r="E1279" s="43" t="s">
        <v>62582</v>
      </c>
      <c r="F1279" s="44" t="s">
        <v>41</v>
      </c>
      <c r="G1279" s="44" t="s">
        <v>11</v>
      </c>
      <c r="H1279" s="44" t="s">
        <v>12</v>
      </c>
      <c r="I1279" s="42" t="s">
        <v>3184</v>
      </c>
      <c r="J1279" s="42">
        <v>8033637973005</v>
      </c>
      <c r="L1279" s="47">
        <v>239.95</v>
      </c>
      <c r="M1279" s="47">
        <v>239.95</v>
      </c>
      <c r="N1279" s="45">
        <v>43507</v>
      </c>
    </row>
    <row r="1280" spans="1:14" x14ac:dyDescent="0.25">
      <c r="A1280" s="32" t="s">
        <v>31101</v>
      </c>
      <c r="B1280" s="42" t="s">
        <v>64294</v>
      </c>
      <c r="C1280" s="42"/>
      <c r="D1280" s="42"/>
      <c r="E1280" s="43" t="s">
        <v>62581</v>
      </c>
      <c r="F1280" s="44" t="s">
        <v>41</v>
      </c>
      <c r="G1280" s="44" t="s">
        <v>11</v>
      </c>
      <c r="H1280" s="44" t="s">
        <v>12</v>
      </c>
      <c r="I1280" s="42" t="s">
        <v>3183</v>
      </c>
      <c r="J1280" s="42">
        <v>8033637973012</v>
      </c>
      <c r="L1280" s="47">
        <v>239.95</v>
      </c>
      <c r="M1280" s="47">
        <v>239.95</v>
      </c>
      <c r="N1280" s="45">
        <v>43507</v>
      </c>
    </row>
    <row r="1281" spans="1:14" x14ac:dyDescent="0.25">
      <c r="A1281" s="32" t="s">
        <v>31100</v>
      </c>
      <c r="B1281" s="42" t="s">
        <v>64295</v>
      </c>
      <c r="C1281" s="42"/>
      <c r="D1281" s="42"/>
      <c r="E1281" s="43" t="s">
        <v>62580</v>
      </c>
      <c r="F1281" s="44" t="s">
        <v>41</v>
      </c>
      <c r="G1281" s="44" t="s">
        <v>11</v>
      </c>
      <c r="H1281" s="44" t="s">
        <v>12</v>
      </c>
      <c r="I1281" s="42" t="s">
        <v>3182</v>
      </c>
      <c r="J1281" s="42">
        <v>8033637973029</v>
      </c>
      <c r="L1281" s="47">
        <v>239.95</v>
      </c>
      <c r="M1281" s="47">
        <v>239.95</v>
      </c>
      <c r="N1281" s="45">
        <v>43507</v>
      </c>
    </row>
    <row r="1282" spans="1:14" x14ac:dyDescent="0.25">
      <c r="A1282" s="32" t="s">
        <v>31099</v>
      </c>
      <c r="B1282" s="42" t="s">
        <v>64299</v>
      </c>
      <c r="C1282" s="42"/>
      <c r="D1282" s="42"/>
      <c r="E1282" s="43" t="s">
        <v>62579</v>
      </c>
      <c r="F1282" s="44" t="s">
        <v>41</v>
      </c>
      <c r="G1282" s="44" t="s">
        <v>11</v>
      </c>
      <c r="H1282" s="44" t="s">
        <v>12</v>
      </c>
      <c r="I1282" s="42" t="s">
        <v>21011</v>
      </c>
      <c r="J1282" s="42">
        <v>8033637973067</v>
      </c>
      <c r="L1282" s="47">
        <v>239.95</v>
      </c>
      <c r="M1282" s="47">
        <v>239.95</v>
      </c>
      <c r="N1282" s="45">
        <v>43507</v>
      </c>
    </row>
    <row r="1283" spans="1:14" x14ac:dyDescent="0.25">
      <c r="A1283" s="32" t="s">
        <v>31098</v>
      </c>
      <c r="B1283" s="42" t="s">
        <v>64298</v>
      </c>
      <c r="C1283" s="42"/>
      <c r="D1283" s="42"/>
      <c r="E1283" s="43" t="s">
        <v>62578</v>
      </c>
      <c r="F1283" s="44" t="s">
        <v>41</v>
      </c>
      <c r="G1283" s="44" t="s">
        <v>11</v>
      </c>
      <c r="H1283" s="44" t="s">
        <v>12</v>
      </c>
      <c r="I1283" s="42" t="s">
        <v>21010</v>
      </c>
      <c r="J1283" s="42">
        <v>8033637973050</v>
      </c>
      <c r="L1283" s="47">
        <v>239.95</v>
      </c>
      <c r="M1283" s="47">
        <v>239.95</v>
      </c>
      <c r="N1283" s="45">
        <v>43507</v>
      </c>
    </row>
    <row r="1284" spans="1:14" x14ac:dyDescent="0.25">
      <c r="A1284" s="32" t="s">
        <v>31097</v>
      </c>
      <c r="B1284" s="42" t="s">
        <v>64297</v>
      </c>
      <c r="C1284" s="42"/>
      <c r="D1284" s="42"/>
      <c r="E1284" s="43" t="s">
        <v>62577</v>
      </c>
      <c r="F1284" s="44" t="s">
        <v>41</v>
      </c>
      <c r="G1284" s="44" t="s">
        <v>11</v>
      </c>
      <c r="H1284" s="44" t="s">
        <v>12</v>
      </c>
      <c r="I1284" s="42" t="s">
        <v>21009</v>
      </c>
      <c r="J1284" s="42">
        <v>8033637973043</v>
      </c>
      <c r="L1284" s="47">
        <v>239.95</v>
      </c>
      <c r="M1284" s="47">
        <v>239.95</v>
      </c>
      <c r="N1284" s="45">
        <v>43507</v>
      </c>
    </row>
    <row r="1285" spans="1:14" x14ac:dyDescent="0.25">
      <c r="A1285" s="43" t="s">
        <v>40079</v>
      </c>
      <c r="B1285" s="42"/>
      <c r="C1285" s="42"/>
      <c r="D1285" s="43"/>
      <c r="E1285" s="43" t="s">
        <v>62576</v>
      </c>
      <c r="F1285" s="81" t="s">
        <v>41</v>
      </c>
      <c r="G1285" s="32" t="s">
        <v>17</v>
      </c>
      <c r="H1285" s="43" t="s">
        <v>18</v>
      </c>
      <c r="I1285" s="48" t="s">
        <v>40080</v>
      </c>
      <c r="J1285" s="42">
        <v>8059175199080</v>
      </c>
      <c r="K1285" s="63">
        <v>45658</v>
      </c>
      <c r="L1285" s="47">
        <v>0</v>
      </c>
      <c r="M1285" s="47">
        <v>279.95</v>
      </c>
      <c r="N1285" s="63">
        <v>44249</v>
      </c>
    </row>
    <row r="1286" spans="1:14" x14ac:dyDescent="0.25">
      <c r="A1286" s="43" t="s">
        <v>40073</v>
      </c>
      <c r="B1286" s="42"/>
      <c r="C1286" s="42"/>
      <c r="D1286" s="43"/>
      <c r="E1286" s="43" t="s">
        <v>62575</v>
      </c>
      <c r="F1286" s="81" t="s">
        <v>41</v>
      </c>
      <c r="G1286" s="32" t="s">
        <v>17</v>
      </c>
      <c r="H1286" s="43" t="s">
        <v>18</v>
      </c>
      <c r="I1286" s="48" t="s">
        <v>40074</v>
      </c>
      <c r="J1286" s="42">
        <v>8059175199059</v>
      </c>
      <c r="K1286" s="63">
        <v>45658</v>
      </c>
      <c r="L1286" s="47">
        <v>0</v>
      </c>
      <c r="M1286" s="47">
        <v>279.95</v>
      </c>
      <c r="N1286" s="63">
        <v>44249</v>
      </c>
    </row>
    <row r="1287" spans="1:14" x14ac:dyDescent="0.25">
      <c r="A1287" s="43" t="s">
        <v>40075</v>
      </c>
      <c r="B1287" s="42"/>
      <c r="C1287" s="42"/>
      <c r="D1287" s="43"/>
      <c r="E1287" s="43" t="s">
        <v>62574</v>
      </c>
      <c r="F1287" s="81" t="s">
        <v>41</v>
      </c>
      <c r="G1287" s="32" t="s">
        <v>17</v>
      </c>
      <c r="H1287" s="43" t="s">
        <v>18</v>
      </c>
      <c r="I1287" s="48" t="s">
        <v>40076</v>
      </c>
      <c r="J1287" s="42">
        <v>8059175199066</v>
      </c>
      <c r="K1287" s="63">
        <v>45658</v>
      </c>
      <c r="L1287" s="47">
        <v>0</v>
      </c>
      <c r="M1287" s="47">
        <v>279.95</v>
      </c>
      <c r="N1287" s="63">
        <v>44249</v>
      </c>
    </row>
    <row r="1288" spans="1:14" x14ac:dyDescent="0.25">
      <c r="A1288" s="43" t="s">
        <v>40077</v>
      </c>
      <c r="B1288" s="42"/>
      <c r="C1288" s="42"/>
      <c r="D1288" s="43"/>
      <c r="E1288" s="43" t="s">
        <v>62573</v>
      </c>
      <c r="F1288" s="81" t="s">
        <v>41</v>
      </c>
      <c r="G1288" s="32" t="s">
        <v>17</v>
      </c>
      <c r="H1288" s="43" t="s">
        <v>18</v>
      </c>
      <c r="I1288" s="48" t="s">
        <v>40078</v>
      </c>
      <c r="J1288" s="42">
        <v>8059175199073</v>
      </c>
      <c r="K1288" s="63">
        <v>45658</v>
      </c>
      <c r="L1288" s="47">
        <v>0</v>
      </c>
      <c r="M1288" s="47">
        <v>279.95</v>
      </c>
      <c r="N1288" s="63">
        <v>44249</v>
      </c>
    </row>
    <row r="1289" spans="1:14" x14ac:dyDescent="0.25">
      <c r="A1289" s="43" t="s">
        <v>40087</v>
      </c>
      <c r="B1289" s="42"/>
      <c r="C1289" s="42"/>
      <c r="D1289" s="43"/>
      <c r="E1289" s="43" t="s">
        <v>40088</v>
      </c>
      <c r="F1289" s="81" t="s">
        <v>41</v>
      </c>
      <c r="G1289" s="32" t="s">
        <v>17</v>
      </c>
      <c r="H1289" s="43" t="s">
        <v>18</v>
      </c>
      <c r="I1289" s="48" t="s">
        <v>40089</v>
      </c>
      <c r="J1289" s="42">
        <v>8059175199110</v>
      </c>
      <c r="K1289" s="63">
        <v>45658</v>
      </c>
      <c r="L1289" s="47">
        <v>0</v>
      </c>
      <c r="M1289" s="47">
        <v>279.95</v>
      </c>
      <c r="N1289" s="63">
        <v>44249</v>
      </c>
    </row>
    <row r="1290" spans="1:14" x14ac:dyDescent="0.25">
      <c r="A1290" s="43" t="s">
        <v>40084</v>
      </c>
      <c r="B1290" s="42"/>
      <c r="C1290" s="42"/>
      <c r="D1290" s="43"/>
      <c r="E1290" s="43" t="s">
        <v>40085</v>
      </c>
      <c r="F1290" s="81" t="s">
        <v>41</v>
      </c>
      <c r="G1290" s="32" t="s">
        <v>17</v>
      </c>
      <c r="H1290" s="43" t="s">
        <v>18</v>
      </c>
      <c r="I1290" s="48" t="s">
        <v>40086</v>
      </c>
      <c r="J1290" s="42">
        <v>8059175199103</v>
      </c>
      <c r="K1290" s="63">
        <v>45658</v>
      </c>
      <c r="L1290" s="47">
        <v>0</v>
      </c>
      <c r="M1290" s="47">
        <v>279.95</v>
      </c>
      <c r="N1290" s="63">
        <v>44249</v>
      </c>
    </row>
    <row r="1291" spans="1:14" x14ac:dyDescent="0.25">
      <c r="A1291" s="43" t="s">
        <v>40081</v>
      </c>
      <c r="B1291" s="42"/>
      <c r="C1291" s="42"/>
      <c r="D1291" s="43"/>
      <c r="E1291" s="43" t="s">
        <v>40082</v>
      </c>
      <c r="F1291" s="81" t="s">
        <v>41</v>
      </c>
      <c r="G1291" s="32" t="s">
        <v>17</v>
      </c>
      <c r="H1291" s="43" t="s">
        <v>18</v>
      </c>
      <c r="I1291" s="48" t="s">
        <v>40083</v>
      </c>
      <c r="J1291" s="42">
        <v>8059175199097</v>
      </c>
      <c r="K1291" s="63">
        <v>45658</v>
      </c>
      <c r="L1291" s="47">
        <v>0</v>
      </c>
      <c r="M1291" s="47">
        <v>279.95</v>
      </c>
      <c r="N1291" s="63">
        <v>44249</v>
      </c>
    </row>
    <row r="1292" spans="1:14" x14ac:dyDescent="0.25">
      <c r="A1292" s="43"/>
      <c r="B1292" s="42"/>
      <c r="C1292" s="42"/>
      <c r="D1292" s="43"/>
      <c r="E1292" s="17" t="s">
        <v>76689</v>
      </c>
      <c r="F1292" s="81" t="s">
        <v>41</v>
      </c>
      <c r="G1292" s="32" t="s">
        <v>17</v>
      </c>
      <c r="H1292" s="43" t="s">
        <v>18</v>
      </c>
      <c r="I1292" s="17" t="s">
        <v>39892</v>
      </c>
      <c r="J1292" s="17" t="str">
        <f>"8059175198984"</f>
        <v>8059175198984</v>
      </c>
      <c r="K1292" s="63">
        <v>45658</v>
      </c>
      <c r="L1292" s="47">
        <v>0</v>
      </c>
      <c r="M1292" s="47">
        <v>279.95</v>
      </c>
      <c r="N1292" s="63">
        <v>44249</v>
      </c>
    </row>
    <row r="1293" spans="1:14" x14ac:dyDescent="0.25">
      <c r="A1293" s="43"/>
      <c r="B1293" s="42"/>
      <c r="C1293" s="42"/>
      <c r="D1293" s="43"/>
      <c r="E1293" s="17" t="s">
        <v>76690</v>
      </c>
      <c r="F1293" s="81" t="s">
        <v>41</v>
      </c>
      <c r="G1293" s="32" t="s">
        <v>17</v>
      </c>
      <c r="H1293" s="43" t="s">
        <v>18</v>
      </c>
      <c r="I1293" s="17" t="s">
        <v>39890</v>
      </c>
      <c r="J1293" s="17" t="str">
        <f>"8059175198991"</f>
        <v>8059175198991</v>
      </c>
      <c r="K1293" s="63">
        <v>45658</v>
      </c>
      <c r="L1293" s="47">
        <v>0</v>
      </c>
      <c r="M1293" s="47">
        <v>279.95</v>
      </c>
      <c r="N1293" s="63">
        <v>44249</v>
      </c>
    </row>
    <row r="1294" spans="1:14" x14ac:dyDescent="0.25">
      <c r="A1294" s="43"/>
      <c r="B1294" s="42"/>
      <c r="C1294" s="42"/>
      <c r="D1294" s="43"/>
      <c r="E1294" s="17" t="s">
        <v>76691</v>
      </c>
      <c r="F1294" s="81" t="s">
        <v>41</v>
      </c>
      <c r="G1294" s="32" t="s">
        <v>17</v>
      </c>
      <c r="H1294" s="43" t="s">
        <v>18</v>
      </c>
      <c r="I1294" s="17" t="s">
        <v>39888</v>
      </c>
      <c r="J1294" s="17" t="str">
        <f>"8059175199004"</f>
        <v>8059175199004</v>
      </c>
      <c r="K1294" s="63">
        <v>45658</v>
      </c>
      <c r="L1294" s="47">
        <v>0</v>
      </c>
      <c r="M1294" s="47">
        <v>279.95</v>
      </c>
      <c r="N1294" s="63">
        <v>44249</v>
      </c>
    </row>
    <row r="1295" spans="1:14" x14ac:dyDescent="0.25">
      <c r="A1295" s="43"/>
      <c r="B1295" s="42"/>
      <c r="C1295" s="42"/>
      <c r="D1295" s="43"/>
      <c r="E1295" s="17" t="s">
        <v>76692</v>
      </c>
      <c r="F1295" s="81" t="s">
        <v>41</v>
      </c>
      <c r="G1295" s="32" t="s">
        <v>17</v>
      </c>
      <c r="H1295" s="43" t="s">
        <v>18</v>
      </c>
      <c r="I1295" s="17" t="s">
        <v>39894</v>
      </c>
      <c r="J1295" s="17" t="str">
        <f>"8059175199011"</f>
        <v>8059175199011</v>
      </c>
      <c r="K1295" s="63">
        <v>45658</v>
      </c>
      <c r="L1295" s="47">
        <v>0</v>
      </c>
      <c r="M1295" s="47">
        <v>279.95</v>
      </c>
      <c r="N1295" s="63">
        <v>44249</v>
      </c>
    </row>
    <row r="1296" spans="1:14" x14ac:dyDescent="0.25">
      <c r="A1296" s="43"/>
      <c r="B1296" s="42"/>
      <c r="C1296" s="42"/>
      <c r="D1296" s="43"/>
      <c r="E1296" s="17" t="s">
        <v>76693</v>
      </c>
      <c r="F1296" s="81" t="s">
        <v>41</v>
      </c>
      <c r="G1296" s="32" t="s">
        <v>17</v>
      </c>
      <c r="H1296" s="43" t="s">
        <v>18</v>
      </c>
      <c r="I1296" s="17" t="s">
        <v>76694</v>
      </c>
      <c r="J1296" s="17" t="str">
        <f>"8059175199028"</f>
        <v>8059175199028</v>
      </c>
      <c r="K1296" s="63">
        <v>45658</v>
      </c>
      <c r="L1296" s="47">
        <v>0</v>
      </c>
      <c r="M1296" s="47">
        <v>279.95</v>
      </c>
      <c r="N1296" s="63">
        <v>44249</v>
      </c>
    </row>
    <row r="1297" spans="1:14" x14ac:dyDescent="0.25">
      <c r="A1297" s="43"/>
      <c r="B1297" s="42"/>
      <c r="C1297" s="42"/>
      <c r="D1297" s="43"/>
      <c r="E1297" s="17" t="s">
        <v>76695</v>
      </c>
      <c r="F1297" s="81" t="s">
        <v>41</v>
      </c>
      <c r="G1297" s="32" t="s">
        <v>17</v>
      </c>
      <c r="H1297" s="43" t="s">
        <v>18</v>
      </c>
      <c r="I1297" s="17" t="s">
        <v>39900</v>
      </c>
      <c r="J1297" s="17" t="str">
        <f>"8059175199035"</f>
        <v>8059175199035</v>
      </c>
      <c r="K1297" s="63">
        <v>45658</v>
      </c>
      <c r="L1297" s="47">
        <v>0</v>
      </c>
      <c r="M1297" s="47">
        <v>279.95</v>
      </c>
      <c r="N1297" s="63">
        <v>44249</v>
      </c>
    </row>
    <row r="1298" spans="1:14" x14ac:dyDescent="0.25">
      <c r="A1298" s="43"/>
      <c r="B1298" s="42"/>
      <c r="C1298" s="42"/>
      <c r="D1298" s="43"/>
      <c r="E1298" s="17" t="s">
        <v>76696</v>
      </c>
      <c r="F1298" s="81" t="s">
        <v>41</v>
      </c>
      <c r="G1298" s="32" t="s">
        <v>17</v>
      </c>
      <c r="H1298" s="43" t="s">
        <v>18</v>
      </c>
      <c r="I1298" s="17" t="s">
        <v>39903</v>
      </c>
      <c r="J1298" s="17" t="str">
        <f>"8059175199042"</f>
        <v>8059175199042</v>
      </c>
      <c r="K1298" s="63">
        <v>45658</v>
      </c>
      <c r="L1298" s="47">
        <v>0</v>
      </c>
      <c r="M1298" s="47">
        <v>279.95</v>
      </c>
      <c r="N1298" s="63">
        <v>44249</v>
      </c>
    </row>
    <row r="1299" spans="1:14" x14ac:dyDescent="0.25">
      <c r="A1299" s="43" t="s">
        <v>39878</v>
      </c>
      <c r="B1299" s="42"/>
      <c r="C1299" s="42"/>
      <c r="D1299" s="43"/>
      <c r="E1299" s="43" t="s">
        <v>39879</v>
      </c>
      <c r="F1299" s="81" t="s">
        <v>41</v>
      </c>
      <c r="G1299" s="32" t="s">
        <v>17</v>
      </c>
      <c r="H1299" s="43" t="s">
        <v>18</v>
      </c>
      <c r="I1299" s="48" t="s">
        <v>39880</v>
      </c>
      <c r="J1299" s="42">
        <v>8059175298288</v>
      </c>
      <c r="K1299" s="63">
        <v>45658</v>
      </c>
      <c r="L1299" s="47">
        <v>0</v>
      </c>
      <c r="M1299" s="47">
        <v>279.95</v>
      </c>
      <c r="N1299" s="63">
        <v>44249</v>
      </c>
    </row>
    <row r="1300" spans="1:14" x14ac:dyDescent="0.25">
      <c r="A1300" s="43" t="s">
        <v>39876</v>
      </c>
      <c r="B1300" s="42"/>
      <c r="C1300" s="42"/>
      <c r="D1300" s="43"/>
      <c r="E1300" s="43" t="s">
        <v>62568</v>
      </c>
      <c r="F1300" s="81" t="s">
        <v>41</v>
      </c>
      <c r="G1300" s="32" t="s">
        <v>17</v>
      </c>
      <c r="H1300" s="43" t="s">
        <v>18</v>
      </c>
      <c r="I1300" s="48" t="s">
        <v>39877</v>
      </c>
      <c r="J1300" s="42">
        <v>8059175298271</v>
      </c>
      <c r="K1300" s="63">
        <v>45658</v>
      </c>
      <c r="L1300" s="47">
        <v>0</v>
      </c>
      <c r="M1300" s="47">
        <v>279.95</v>
      </c>
      <c r="N1300" s="63">
        <v>44249</v>
      </c>
    </row>
    <row r="1301" spans="1:14" x14ac:dyDescent="0.25">
      <c r="A1301" s="43" t="s">
        <v>39874</v>
      </c>
      <c r="B1301" s="42"/>
      <c r="C1301" s="42" t="s">
        <v>70336</v>
      </c>
      <c r="D1301" s="43"/>
      <c r="E1301" s="43" t="s">
        <v>62567</v>
      </c>
      <c r="F1301" s="81" t="s">
        <v>41</v>
      </c>
      <c r="G1301" s="32" t="s">
        <v>17</v>
      </c>
      <c r="H1301" s="43" t="s">
        <v>18</v>
      </c>
      <c r="I1301" s="48" t="s">
        <v>39875</v>
      </c>
      <c r="J1301" s="42">
        <v>8059175298240</v>
      </c>
      <c r="K1301" s="63">
        <v>45658</v>
      </c>
      <c r="L1301" s="47">
        <v>0</v>
      </c>
      <c r="M1301" s="47">
        <v>279.95</v>
      </c>
      <c r="N1301" s="63">
        <v>44249</v>
      </c>
    </row>
    <row r="1302" spans="1:14" x14ac:dyDescent="0.25">
      <c r="A1302" s="43" t="s">
        <v>39872</v>
      </c>
      <c r="B1302" s="42"/>
      <c r="C1302" s="42" t="s">
        <v>70335</v>
      </c>
      <c r="D1302" s="43"/>
      <c r="E1302" s="43" t="s">
        <v>62566</v>
      </c>
      <c r="F1302" s="81" t="s">
        <v>41</v>
      </c>
      <c r="G1302" s="32" t="s">
        <v>17</v>
      </c>
      <c r="H1302" s="43" t="s">
        <v>18</v>
      </c>
      <c r="I1302" s="48" t="s">
        <v>39873</v>
      </c>
      <c r="J1302" s="42">
        <v>8059175298257</v>
      </c>
      <c r="K1302" s="63">
        <v>45658</v>
      </c>
      <c r="L1302" s="47">
        <v>0</v>
      </c>
      <c r="M1302" s="47">
        <v>279.95</v>
      </c>
      <c r="N1302" s="63">
        <v>44249</v>
      </c>
    </row>
    <row r="1303" spans="1:14" x14ac:dyDescent="0.25">
      <c r="A1303" s="43" t="s">
        <v>39870</v>
      </c>
      <c r="B1303" s="42"/>
      <c r="C1303" s="42" t="s">
        <v>70334</v>
      </c>
      <c r="D1303" s="43"/>
      <c r="E1303" s="43" t="s">
        <v>62565</v>
      </c>
      <c r="F1303" s="81" t="s">
        <v>41</v>
      </c>
      <c r="G1303" s="32" t="s">
        <v>17</v>
      </c>
      <c r="H1303" s="43" t="s">
        <v>18</v>
      </c>
      <c r="I1303" s="48" t="s">
        <v>39871</v>
      </c>
      <c r="J1303" s="42">
        <v>8059175298264</v>
      </c>
      <c r="K1303" s="63">
        <v>45658</v>
      </c>
      <c r="L1303" s="47">
        <v>0</v>
      </c>
      <c r="M1303" s="47">
        <v>279.95</v>
      </c>
      <c r="N1303" s="63">
        <v>44249</v>
      </c>
    </row>
    <row r="1304" spans="1:14" x14ac:dyDescent="0.25">
      <c r="A1304" s="43" t="s">
        <v>39884</v>
      </c>
      <c r="B1304" s="42"/>
      <c r="C1304" s="42"/>
      <c r="D1304" s="43"/>
      <c r="E1304" s="43" t="s">
        <v>39885</v>
      </c>
      <c r="F1304" s="81" t="s">
        <v>41</v>
      </c>
      <c r="G1304" s="32" t="s">
        <v>17</v>
      </c>
      <c r="H1304" s="43" t="s">
        <v>18</v>
      </c>
      <c r="I1304" s="48" t="s">
        <v>39886</v>
      </c>
      <c r="J1304" s="42">
        <v>8059175298301</v>
      </c>
      <c r="K1304" s="63">
        <v>45658</v>
      </c>
      <c r="L1304" s="47">
        <v>0</v>
      </c>
      <c r="M1304" s="47">
        <v>279.95</v>
      </c>
      <c r="N1304" s="63">
        <v>44249</v>
      </c>
    </row>
    <row r="1305" spans="1:14" x14ac:dyDescent="0.25">
      <c r="A1305" s="43" t="s">
        <v>39881</v>
      </c>
      <c r="B1305" s="42"/>
      <c r="C1305" s="42"/>
      <c r="D1305" s="43"/>
      <c r="E1305" s="43" t="s">
        <v>39882</v>
      </c>
      <c r="F1305" s="81" t="s">
        <v>41</v>
      </c>
      <c r="G1305" s="32" t="s">
        <v>17</v>
      </c>
      <c r="H1305" s="43" t="s">
        <v>18</v>
      </c>
      <c r="I1305" s="48" t="s">
        <v>39883</v>
      </c>
      <c r="J1305" s="42">
        <v>8059175298295</v>
      </c>
      <c r="K1305" s="63">
        <v>45658</v>
      </c>
      <c r="L1305" s="47">
        <v>0</v>
      </c>
      <c r="M1305" s="47">
        <v>279.95</v>
      </c>
      <c r="N1305" s="63">
        <v>44249</v>
      </c>
    </row>
    <row r="1306" spans="1:14" x14ac:dyDescent="0.25">
      <c r="A1306" s="17" t="s">
        <v>72537</v>
      </c>
      <c r="B1306" s="17" t="s">
        <v>72538</v>
      </c>
      <c r="C1306" s="17"/>
      <c r="D1306" s="17" t="s">
        <v>72539</v>
      </c>
      <c r="E1306" s="17" t="s">
        <v>72540</v>
      </c>
      <c r="F1306" s="21"/>
      <c r="G1306" s="17" t="s">
        <v>11</v>
      </c>
      <c r="H1306" s="17" t="s">
        <v>12</v>
      </c>
      <c r="I1306" s="17" t="s">
        <v>72541</v>
      </c>
      <c r="J1306" s="20">
        <v>8059347435688</v>
      </c>
      <c r="K1306" s="17"/>
      <c r="L1306" s="28">
        <v>109.95</v>
      </c>
      <c r="M1306" s="28">
        <v>109.95</v>
      </c>
      <c r="N1306" s="45">
        <v>45495</v>
      </c>
    </row>
    <row r="1307" spans="1:14" x14ac:dyDescent="0.25">
      <c r="A1307" s="17" t="s">
        <v>72522</v>
      </c>
      <c r="B1307" s="17" t="s">
        <v>72523</v>
      </c>
      <c r="C1307" s="17"/>
      <c r="D1307" s="17" t="s">
        <v>72524</v>
      </c>
      <c r="E1307" s="17" t="s">
        <v>72525</v>
      </c>
      <c r="F1307" s="21"/>
      <c r="G1307" s="17" t="s">
        <v>11</v>
      </c>
      <c r="H1307" s="17" t="s">
        <v>12</v>
      </c>
      <c r="I1307" s="17" t="s">
        <v>72526</v>
      </c>
      <c r="J1307" s="20">
        <v>8059347435657</v>
      </c>
      <c r="K1307" s="17"/>
      <c r="L1307" s="28">
        <v>109.95</v>
      </c>
      <c r="M1307" s="28">
        <v>109.95</v>
      </c>
      <c r="N1307" s="45">
        <v>45495</v>
      </c>
    </row>
    <row r="1308" spans="1:14" x14ac:dyDescent="0.25">
      <c r="A1308" s="17" t="s">
        <v>72527</v>
      </c>
      <c r="B1308" s="17" t="s">
        <v>72528</v>
      </c>
      <c r="C1308" s="17"/>
      <c r="D1308" s="17" t="s">
        <v>72529</v>
      </c>
      <c r="E1308" s="17" t="s">
        <v>72530</v>
      </c>
      <c r="F1308" s="21"/>
      <c r="G1308" s="17" t="s">
        <v>11</v>
      </c>
      <c r="H1308" s="17" t="s">
        <v>12</v>
      </c>
      <c r="I1308" s="17" t="s">
        <v>72531</v>
      </c>
      <c r="J1308" s="20">
        <v>8059347435664</v>
      </c>
      <c r="K1308" s="17"/>
      <c r="L1308" s="28">
        <v>109.95</v>
      </c>
      <c r="M1308" s="28">
        <v>109.95</v>
      </c>
      <c r="N1308" s="45">
        <v>45495</v>
      </c>
    </row>
    <row r="1309" spans="1:14" x14ac:dyDescent="0.25">
      <c r="A1309" s="17" t="s">
        <v>72532</v>
      </c>
      <c r="B1309" s="17" t="s">
        <v>72533</v>
      </c>
      <c r="C1309" s="17"/>
      <c r="D1309" s="17" t="s">
        <v>72534</v>
      </c>
      <c r="E1309" s="17" t="s">
        <v>72535</v>
      </c>
      <c r="F1309" s="21"/>
      <c r="G1309" s="17" t="s">
        <v>11</v>
      </c>
      <c r="H1309" s="17" t="s">
        <v>12</v>
      </c>
      <c r="I1309" s="17" t="s">
        <v>72536</v>
      </c>
      <c r="J1309" s="20">
        <v>8059347435671</v>
      </c>
      <c r="K1309" s="17"/>
      <c r="L1309" s="28">
        <v>109.95</v>
      </c>
      <c r="M1309" s="28">
        <v>109.95</v>
      </c>
      <c r="N1309" s="45">
        <v>45495</v>
      </c>
    </row>
    <row r="1310" spans="1:14" x14ac:dyDescent="0.25">
      <c r="A1310" s="17" t="s">
        <v>72547</v>
      </c>
      <c r="B1310" s="17" t="s">
        <v>72548</v>
      </c>
      <c r="C1310" s="17"/>
      <c r="D1310" s="17" t="s">
        <v>72549</v>
      </c>
      <c r="E1310" s="17" t="s">
        <v>72550</v>
      </c>
      <c r="F1310" s="21"/>
      <c r="G1310" s="17" t="s">
        <v>11</v>
      </c>
      <c r="H1310" s="17" t="s">
        <v>12</v>
      </c>
      <c r="I1310" s="17" t="s">
        <v>72551</v>
      </c>
      <c r="J1310" s="20">
        <v>8059347435701</v>
      </c>
      <c r="K1310" s="17"/>
      <c r="L1310" s="28">
        <v>109.95</v>
      </c>
      <c r="M1310" s="28">
        <v>109.95</v>
      </c>
      <c r="N1310" s="45">
        <v>45495</v>
      </c>
    </row>
    <row r="1311" spans="1:14" x14ac:dyDescent="0.25">
      <c r="A1311" s="17" t="s">
        <v>72542</v>
      </c>
      <c r="B1311" s="17" t="s">
        <v>72543</v>
      </c>
      <c r="C1311" s="17"/>
      <c r="D1311" s="17" t="s">
        <v>72544</v>
      </c>
      <c r="E1311" s="17" t="s">
        <v>72545</v>
      </c>
      <c r="F1311" s="21"/>
      <c r="G1311" s="17" t="s">
        <v>11</v>
      </c>
      <c r="H1311" s="17" t="s">
        <v>12</v>
      </c>
      <c r="I1311" s="17" t="s">
        <v>72546</v>
      </c>
      <c r="J1311" s="20">
        <v>8059347435695</v>
      </c>
      <c r="K1311" s="17"/>
      <c r="L1311" s="28">
        <v>109.95</v>
      </c>
      <c r="M1311" s="28">
        <v>109.95</v>
      </c>
      <c r="N1311" s="45">
        <v>45495</v>
      </c>
    </row>
    <row r="1312" spans="1:14" x14ac:dyDescent="0.25">
      <c r="A1312" s="17" t="s">
        <v>72507</v>
      </c>
      <c r="B1312" s="17" t="s">
        <v>72508</v>
      </c>
      <c r="C1312" s="17"/>
      <c r="D1312" s="17" t="s">
        <v>72509</v>
      </c>
      <c r="E1312" s="17" t="s">
        <v>72510</v>
      </c>
      <c r="F1312" s="21"/>
      <c r="G1312" s="17" t="s">
        <v>11</v>
      </c>
      <c r="H1312" s="17" t="s">
        <v>12</v>
      </c>
      <c r="I1312" s="17" t="s">
        <v>72511</v>
      </c>
      <c r="J1312" s="20">
        <v>8059347435626</v>
      </c>
      <c r="K1312" s="17"/>
      <c r="L1312" s="28">
        <v>109.95</v>
      </c>
      <c r="M1312" s="28">
        <v>109.95</v>
      </c>
      <c r="N1312" s="45">
        <v>45495</v>
      </c>
    </row>
    <row r="1313" spans="1:14" x14ac:dyDescent="0.25">
      <c r="A1313" s="17" t="s">
        <v>72492</v>
      </c>
      <c r="B1313" s="17" t="s">
        <v>72493</v>
      </c>
      <c r="C1313" s="17"/>
      <c r="D1313" s="17" t="s">
        <v>72494</v>
      </c>
      <c r="E1313" s="17" t="s">
        <v>72495</v>
      </c>
      <c r="F1313" s="21"/>
      <c r="G1313" s="17" t="s">
        <v>11</v>
      </c>
      <c r="H1313" s="17" t="s">
        <v>12</v>
      </c>
      <c r="I1313" s="17" t="s">
        <v>72496</v>
      </c>
      <c r="J1313" s="20">
        <v>8059347435596</v>
      </c>
      <c r="K1313" s="17"/>
      <c r="L1313" s="28">
        <v>109.95</v>
      </c>
      <c r="M1313" s="28">
        <v>109.95</v>
      </c>
      <c r="N1313" s="45">
        <v>45495</v>
      </c>
    </row>
    <row r="1314" spans="1:14" x14ac:dyDescent="0.25">
      <c r="A1314" s="17" t="s">
        <v>72497</v>
      </c>
      <c r="B1314" s="17" t="s">
        <v>72498</v>
      </c>
      <c r="C1314" s="17"/>
      <c r="D1314" s="17" t="s">
        <v>72499</v>
      </c>
      <c r="E1314" s="17" t="s">
        <v>72500</v>
      </c>
      <c r="F1314" s="21"/>
      <c r="G1314" s="17" t="s">
        <v>11</v>
      </c>
      <c r="H1314" s="17" t="s">
        <v>12</v>
      </c>
      <c r="I1314" s="17" t="s">
        <v>72501</v>
      </c>
      <c r="J1314" s="20">
        <v>8059347435602</v>
      </c>
      <c r="K1314" s="17"/>
      <c r="L1314" s="28">
        <v>109.95</v>
      </c>
      <c r="M1314" s="28">
        <v>109.95</v>
      </c>
      <c r="N1314" s="45">
        <v>45495</v>
      </c>
    </row>
    <row r="1315" spans="1:14" x14ac:dyDescent="0.25">
      <c r="A1315" s="17" t="s">
        <v>72502</v>
      </c>
      <c r="B1315" s="17" t="s">
        <v>72503</v>
      </c>
      <c r="C1315" s="17"/>
      <c r="D1315" s="17" t="s">
        <v>72504</v>
      </c>
      <c r="E1315" s="17" t="s">
        <v>72505</v>
      </c>
      <c r="F1315" s="21"/>
      <c r="G1315" s="17" t="s">
        <v>11</v>
      </c>
      <c r="H1315" s="17" t="s">
        <v>12</v>
      </c>
      <c r="I1315" s="17" t="s">
        <v>72506</v>
      </c>
      <c r="J1315" s="20">
        <v>8059347435619</v>
      </c>
      <c r="K1315" s="17"/>
      <c r="L1315" s="28">
        <v>109.95</v>
      </c>
      <c r="M1315" s="28">
        <v>109.95</v>
      </c>
      <c r="N1315" s="45">
        <v>45495</v>
      </c>
    </row>
    <row r="1316" spans="1:14" x14ac:dyDescent="0.25">
      <c r="A1316" s="17" t="s">
        <v>72517</v>
      </c>
      <c r="B1316" s="17" t="s">
        <v>72518</v>
      </c>
      <c r="C1316" s="17"/>
      <c r="D1316" s="17" t="s">
        <v>72519</v>
      </c>
      <c r="E1316" s="17" t="s">
        <v>72520</v>
      </c>
      <c r="F1316" s="21"/>
      <c r="G1316" s="17" t="s">
        <v>11</v>
      </c>
      <c r="H1316" s="17" t="s">
        <v>12</v>
      </c>
      <c r="I1316" s="17" t="s">
        <v>72521</v>
      </c>
      <c r="J1316" s="20">
        <v>8059347435640</v>
      </c>
      <c r="K1316" s="17"/>
      <c r="L1316" s="28">
        <v>109.95</v>
      </c>
      <c r="M1316" s="28">
        <v>109.95</v>
      </c>
      <c r="N1316" s="45">
        <v>45495</v>
      </c>
    </row>
    <row r="1317" spans="1:14" x14ac:dyDescent="0.25">
      <c r="A1317" s="17" t="s">
        <v>72512</v>
      </c>
      <c r="B1317" s="17" t="s">
        <v>72513</v>
      </c>
      <c r="C1317" s="17"/>
      <c r="D1317" s="17" t="s">
        <v>72514</v>
      </c>
      <c r="E1317" s="17" t="s">
        <v>72515</v>
      </c>
      <c r="F1317" s="21"/>
      <c r="G1317" s="17" t="s">
        <v>11</v>
      </c>
      <c r="H1317" s="17" t="s">
        <v>12</v>
      </c>
      <c r="I1317" s="17" t="s">
        <v>72516</v>
      </c>
      <c r="J1317" s="20">
        <v>8059347435633</v>
      </c>
      <c r="K1317" s="17"/>
      <c r="L1317" s="28">
        <v>109.95</v>
      </c>
      <c r="M1317" s="28">
        <v>109.95</v>
      </c>
      <c r="N1317" s="45">
        <v>45495</v>
      </c>
    </row>
    <row r="1318" spans="1:14" x14ac:dyDescent="0.25">
      <c r="B1318" s="42"/>
      <c r="C1318" s="42"/>
      <c r="D1318" s="32" t="s">
        <v>54245</v>
      </c>
      <c r="E1318" s="32" t="s">
        <v>56141</v>
      </c>
      <c r="G1318" s="44" t="s">
        <v>17</v>
      </c>
      <c r="H1318" s="44" t="s">
        <v>18</v>
      </c>
      <c r="I1318" s="32" t="s">
        <v>54724</v>
      </c>
      <c r="J1318" s="55">
        <v>8059347270777</v>
      </c>
      <c r="K1318" s="45">
        <v>45413</v>
      </c>
      <c r="L1318" s="47">
        <v>0</v>
      </c>
      <c r="M1318" s="47">
        <v>69.95</v>
      </c>
      <c r="N1318" s="45">
        <v>45131</v>
      </c>
    </row>
    <row r="1319" spans="1:14" x14ac:dyDescent="0.25">
      <c r="B1319" s="42"/>
      <c r="C1319" s="42"/>
      <c r="D1319" s="32" t="s">
        <v>54244</v>
      </c>
      <c r="E1319" s="32" t="s">
        <v>56137</v>
      </c>
      <c r="G1319" s="44" t="s">
        <v>17</v>
      </c>
      <c r="H1319" s="44" t="s">
        <v>18</v>
      </c>
      <c r="I1319" s="32" t="s">
        <v>54723</v>
      </c>
      <c r="J1319" s="55">
        <v>8059347270814</v>
      </c>
      <c r="K1319" s="45">
        <v>45413</v>
      </c>
      <c r="L1319" s="47">
        <v>0</v>
      </c>
      <c r="M1319" s="47">
        <v>69.95</v>
      </c>
      <c r="N1319" s="45">
        <v>45131</v>
      </c>
    </row>
    <row r="1320" spans="1:14" x14ac:dyDescent="0.25">
      <c r="B1320" s="42"/>
      <c r="C1320" s="42"/>
      <c r="D1320" s="32" t="s">
        <v>54243</v>
      </c>
      <c r="E1320" s="32" t="s">
        <v>56140</v>
      </c>
      <c r="G1320" s="44" t="s">
        <v>17</v>
      </c>
      <c r="H1320" s="44" t="s">
        <v>18</v>
      </c>
      <c r="I1320" s="32" t="s">
        <v>54722</v>
      </c>
      <c r="J1320" s="55">
        <v>8059347270784</v>
      </c>
      <c r="K1320" s="45">
        <v>45413</v>
      </c>
      <c r="L1320" s="47">
        <v>0</v>
      </c>
      <c r="M1320" s="47">
        <v>69.95</v>
      </c>
      <c r="N1320" s="45">
        <v>45131</v>
      </c>
    </row>
    <row r="1321" spans="1:14" x14ac:dyDescent="0.25">
      <c r="B1321" s="42"/>
      <c r="C1321" s="42"/>
      <c r="D1321" s="32" t="s">
        <v>54242</v>
      </c>
      <c r="E1321" s="32" t="s">
        <v>56139</v>
      </c>
      <c r="G1321" s="44" t="s">
        <v>17</v>
      </c>
      <c r="H1321" s="44" t="s">
        <v>18</v>
      </c>
      <c r="I1321" s="32" t="s">
        <v>54721</v>
      </c>
      <c r="J1321" s="55">
        <v>8059347270791</v>
      </c>
      <c r="K1321" s="45">
        <v>45413</v>
      </c>
      <c r="L1321" s="47">
        <v>0</v>
      </c>
      <c r="M1321" s="47">
        <v>69.95</v>
      </c>
      <c r="N1321" s="45">
        <v>45131</v>
      </c>
    </row>
    <row r="1322" spans="1:14" x14ac:dyDescent="0.25">
      <c r="B1322" s="42"/>
      <c r="C1322" s="42"/>
      <c r="D1322" s="32" t="s">
        <v>54241</v>
      </c>
      <c r="E1322" s="32" t="s">
        <v>56138</v>
      </c>
      <c r="G1322" s="44" t="s">
        <v>17</v>
      </c>
      <c r="H1322" s="44" t="s">
        <v>18</v>
      </c>
      <c r="I1322" s="32" t="s">
        <v>54720</v>
      </c>
      <c r="J1322" s="55">
        <v>8059347270807</v>
      </c>
      <c r="K1322" s="45">
        <v>45413</v>
      </c>
      <c r="L1322" s="47">
        <v>0</v>
      </c>
      <c r="M1322" s="47">
        <v>69.95</v>
      </c>
      <c r="N1322" s="45">
        <v>45131</v>
      </c>
    </row>
    <row r="1323" spans="1:14" x14ac:dyDescent="0.25">
      <c r="B1323" s="42"/>
      <c r="C1323" s="42"/>
      <c r="D1323" s="32" t="s">
        <v>54240</v>
      </c>
      <c r="E1323" s="32" t="s">
        <v>56146</v>
      </c>
      <c r="G1323" s="44" t="s">
        <v>17</v>
      </c>
      <c r="H1323" s="44" t="s">
        <v>18</v>
      </c>
      <c r="I1323" s="32" t="s">
        <v>54719</v>
      </c>
      <c r="J1323" s="55">
        <v>8059347270722</v>
      </c>
      <c r="K1323" s="45">
        <v>45413</v>
      </c>
      <c r="L1323" s="47">
        <v>0</v>
      </c>
      <c r="M1323" s="47">
        <v>36.950000000000003</v>
      </c>
      <c r="N1323" s="45">
        <v>45131</v>
      </c>
    </row>
    <row r="1324" spans="1:14" x14ac:dyDescent="0.25">
      <c r="B1324" s="42"/>
      <c r="C1324" s="42"/>
      <c r="D1324" s="32" t="s">
        <v>54239</v>
      </c>
      <c r="E1324" s="32" t="s">
        <v>56142</v>
      </c>
      <c r="G1324" s="44" t="s">
        <v>17</v>
      </c>
      <c r="H1324" s="44" t="s">
        <v>18</v>
      </c>
      <c r="I1324" s="32" t="s">
        <v>54718</v>
      </c>
      <c r="J1324" s="55">
        <v>8059347270760</v>
      </c>
      <c r="K1324" s="45">
        <v>45413</v>
      </c>
      <c r="L1324" s="47">
        <v>0</v>
      </c>
      <c r="M1324" s="47">
        <v>36.950000000000003</v>
      </c>
      <c r="N1324" s="45">
        <v>45131</v>
      </c>
    </row>
    <row r="1325" spans="1:14" x14ac:dyDescent="0.25">
      <c r="B1325" s="42"/>
      <c r="C1325" s="42"/>
      <c r="D1325" s="32" t="s">
        <v>54238</v>
      </c>
      <c r="E1325" s="32" t="s">
        <v>56145</v>
      </c>
      <c r="G1325" s="44" t="s">
        <v>17</v>
      </c>
      <c r="H1325" s="44" t="s">
        <v>18</v>
      </c>
      <c r="I1325" s="32" t="s">
        <v>54717</v>
      </c>
      <c r="J1325" s="55">
        <v>8059347270739</v>
      </c>
      <c r="K1325" s="45">
        <v>45413</v>
      </c>
      <c r="L1325" s="47">
        <v>0</v>
      </c>
      <c r="M1325" s="47">
        <v>36.950000000000003</v>
      </c>
      <c r="N1325" s="45">
        <v>45131</v>
      </c>
    </row>
    <row r="1326" spans="1:14" x14ac:dyDescent="0.25">
      <c r="B1326" s="42"/>
      <c r="C1326" s="42"/>
      <c r="D1326" s="32" t="s">
        <v>54237</v>
      </c>
      <c r="E1326" s="32" t="s">
        <v>56144</v>
      </c>
      <c r="G1326" s="44" t="s">
        <v>17</v>
      </c>
      <c r="H1326" s="44" t="s">
        <v>18</v>
      </c>
      <c r="I1326" s="32" t="s">
        <v>54716</v>
      </c>
      <c r="J1326" s="55">
        <v>8059347270746</v>
      </c>
      <c r="K1326" s="45">
        <v>45413</v>
      </c>
      <c r="L1326" s="47">
        <v>0</v>
      </c>
      <c r="M1326" s="47">
        <v>36.950000000000003</v>
      </c>
      <c r="N1326" s="45">
        <v>45131</v>
      </c>
    </row>
    <row r="1327" spans="1:14" x14ac:dyDescent="0.25">
      <c r="B1327" s="42"/>
      <c r="C1327" s="42"/>
      <c r="D1327" s="32" t="s">
        <v>54236</v>
      </c>
      <c r="E1327" s="32" t="s">
        <v>56143</v>
      </c>
      <c r="G1327" s="44" t="s">
        <v>17</v>
      </c>
      <c r="H1327" s="44" t="s">
        <v>18</v>
      </c>
      <c r="I1327" s="32" t="s">
        <v>54715</v>
      </c>
      <c r="J1327" s="55">
        <v>8059347270753</v>
      </c>
      <c r="K1327" s="45">
        <v>45413</v>
      </c>
      <c r="L1327" s="47">
        <v>0</v>
      </c>
      <c r="M1327" s="47">
        <v>36.950000000000003</v>
      </c>
      <c r="N1327" s="45">
        <v>45131</v>
      </c>
    </row>
    <row r="1328" spans="1:14" x14ac:dyDescent="0.25">
      <c r="B1328" s="42"/>
      <c r="C1328" s="42"/>
      <c r="D1328" s="32" t="s">
        <v>48451</v>
      </c>
      <c r="E1328" s="44" t="s">
        <v>62564</v>
      </c>
      <c r="F1328" s="44" t="s">
        <v>4171</v>
      </c>
      <c r="G1328" s="32" t="s">
        <v>11</v>
      </c>
      <c r="H1328" s="32" t="s">
        <v>12</v>
      </c>
      <c r="I1328" s="55" t="s">
        <v>48452</v>
      </c>
      <c r="J1328" s="55">
        <v>8059347078595</v>
      </c>
      <c r="L1328" s="46">
        <v>36.950000000000003</v>
      </c>
      <c r="M1328" s="46">
        <v>36.950000000000003</v>
      </c>
      <c r="N1328" s="45">
        <v>44802</v>
      </c>
    </row>
    <row r="1329" spans="1:14" x14ac:dyDescent="0.25">
      <c r="B1329" s="42"/>
      <c r="C1329" s="42"/>
      <c r="D1329" s="32" t="s">
        <v>48449</v>
      </c>
      <c r="E1329" s="44" t="s">
        <v>62563</v>
      </c>
      <c r="F1329" s="44" t="s">
        <v>4171</v>
      </c>
      <c r="G1329" s="32" t="s">
        <v>11</v>
      </c>
      <c r="H1329" s="32" t="s">
        <v>12</v>
      </c>
      <c r="I1329" s="55" t="s">
        <v>48450</v>
      </c>
      <c r="J1329" s="55">
        <v>8059347078625</v>
      </c>
      <c r="L1329" s="46">
        <v>36.950000000000003</v>
      </c>
      <c r="M1329" s="46">
        <v>36.950000000000003</v>
      </c>
      <c r="N1329" s="45">
        <v>44802</v>
      </c>
    </row>
    <row r="1330" spans="1:14" x14ac:dyDescent="0.25">
      <c r="B1330" s="42"/>
      <c r="C1330" s="42"/>
      <c r="D1330" s="32" t="s">
        <v>48447</v>
      </c>
      <c r="E1330" s="44" t="s">
        <v>62562</v>
      </c>
      <c r="F1330" s="44" t="s">
        <v>4171</v>
      </c>
      <c r="G1330" s="32" t="s">
        <v>11</v>
      </c>
      <c r="H1330" s="32" t="s">
        <v>12</v>
      </c>
      <c r="I1330" s="55" t="s">
        <v>48448</v>
      </c>
      <c r="J1330" s="55">
        <v>8059347078601</v>
      </c>
      <c r="L1330" s="46">
        <v>36.950000000000003</v>
      </c>
      <c r="M1330" s="46">
        <v>36.950000000000003</v>
      </c>
      <c r="N1330" s="45">
        <v>44802</v>
      </c>
    </row>
    <row r="1331" spans="1:14" x14ac:dyDescent="0.25">
      <c r="B1331" s="42"/>
      <c r="C1331" s="42"/>
      <c r="D1331" s="32" t="s">
        <v>48445</v>
      </c>
      <c r="E1331" s="44" t="s">
        <v>62561</v>
      </c>
      <c r="F1331" s="44" t="s">
        <v>4171</v>
      </c>
      <c r="G1331" s="32" t="s">
        <v>11</v>
      </c>
      <c r="H1331" s="32" t="s">
        <v>12</v>
      </c>
      <c r="I1331" s="55" t="s">
        <v>48446</v>
      </c>
      <c r="J1331" s="55">
        <v>8059347048918</v>
      </c>
      <c r="L1331" s="46">
        <v>36.950000000000003</v>
      </c>
      <c r="M1331" s="46">
        <v>36.950000000000003</v>
      </c>
      <c r="N1331" s="45">
        <v>44802</v>
      </c>
    </row>
    <row r="1332" spans="1:14" x14ac:dyDescent="0.25">
      <c r="B1332" s="42"/>
      <c r="C1332" s="42"/>
      <c r="D1332" s="32" t="s">
        <v>48443</v>
      </c>
      <c r="E1332" s="44" t="s">
        <v>62560</v>
      </c>
      <c r="F1332" s="44" t="s">
        <v>4171</v>
      </c>
      <c r="G1332" s="32" t="s">
        <v>11</v>
      </c>
      <c r="H1332" s="32" t="s">
        <v>12</v>
      </c>
      <c r="I1332" s="55" t="s">
        <v>48444</v>
      </c>
      <c r="J1332" s="55">
        <v>8059347078618</v>
      </c>
      <c r="L1332" s="46">
        <v>36.950000000000003</v>
      </c>
      <c r="M1332" s="46">
        <v>36.950000000000003</v>
      </c>
      <c r="N1332" s="45">
        <v>44802</v>
      </c>
    </row>
    <row r="1333" spans="1:14" x14ac:dyDescent="0.25">
      <c r="B1333" s="42"/>
      <c r="C1333" s="42"/>
      <c r="D1333" s="42" t="s">
        <v>42800</v>
      </c>
      <c r="E1333" s="43" t="s">
        <v>62559</v>
      </c>
      <c r="G1333" s="32" t="s">
        <v>11</v>
      </c>
      <c r="H1333" s="43" t="s">
        <v>12</v>
      </c>
      <c r="I1333" s="42" t="s">
        <v>42801</v>
      </c>
      <c r="J1333" s="42">
        <v>8059175904103</v>
      </c>
      <c r="L1333" s="46">
        <v>36.950000000000003</v>
      </c>
      <c r="M1333" s="46">
        <v>36.950000000000003</v>
      </c>
      <c r="N1333" s="45">
        <v>44396</v>
      </c>
    </row>
    <row r="1334" spans="1:14" x14ac:dyDescent="0.25">
      <c r="B1334" s="42"/>
      <c r="C1334" s="42"/>
      <c r="D1334" s="42" t="s">
        <v>42798</v>
      </c>
      <c r="E1334" s="43" t="s">
        <v>62558</v>
      </c>
      <c r="G1334" s="32" t="s">
        <v>11</v>
      </c>
      <c r="H1334" s="43" t="s">
        <v>12</v>
      </c>
      <c r="I1334" s="42" t="s">
        <v>42799</v>
      </c>
      <c r="J1334" s="42">
        <v>8059175904134</v>
      </c>
      <c r="L1334" s="46">
        <v>36.950000000000003</v>
      </c>
      <c r="M1334" s="46">
        <v>36.950000000000003</v>
      </c>
      <c r="N1334" s="45">
        <v>44396</v>
      </c>
    </row>
    <row r="1335" spans="1:14" x14ac:dyDescent="0.25">
      <c r="B1335" s="42"/>
      <c r="C1335" s="42"/>
      <c r="D1335" s="42" t="s">
        <v>42796</v>
      </c>
      <c r="E1335" s="43" t="s">
        <v>62557</v>
      </c>
      <c r="G1335" s="32" t="s">
        <v>11</v>
      </c>
      <c r="H1335" s="43" t="s">
        <v>12</v>
      </c>
      <c r="I1335" s="42" t="s">
        <v>42797</v>
      </c>
      <c r="J1335" s="42">
        <v>8059175904110</v>
      </c>
      <c r="L1335" s="46">
        <v>36.950000000000003</v>
      </c>
      <c r="M1335" s="46">
        <v>36.950000000000003</v>
      </c>
      <c r="N1335" s="45">
        <v>44396</v>
      </c>
    </row>
    <row r="1336" spans="1:14" x14ac:dyDescent="0.25">
      <c r="B1336" s="42"/>
      <c r="C1336" s="42"/>
      <c r="D1336" s="42" t="s">
        <v>42794</v>
      </c>
      <c r="E1336" s="43" t="s">
        <v>62556</v>
      </c>
      <c r="G1336" s="32" t="s">
        <v>11</v>
      </c>
      <c r="H1336" s="43" t="s">
        <v>12</v>
      </c>
      <c r="I1336" s="42" t="s">
        <v>42795</v>
      </c>
      <c r="J1336" s="42">
        <v>8059175882562</v>
      </c>
      <c r="L1336" s="46">
        <v>36.950000000000003</v>
      </c>
      <c r="M1336" s="46">
        <v>36.950000000000003</v>
      </c>
      <c r="N1336" s="45">
        <v>44396</v>
      </c>
    </row>
    <row r="1337" spans="1:14" x14ac:dyDescent="0.25">
      <c r="B1337" s="42"/>
      <c r="C1337" s="42"/>
      <c r="D1337" s="42" t="s">
        <v>42792</v>
      </c>
      <c r="E1337" s="43" t="s">
        <v>62555</v>
      </c>
      <c r="G1337" s="32" t="s">
        <v>11</v>
      </c>
      <c r="H1337" s="43" t="s">
        <v>12</v>
      </c>
      <c r="I1337" s="42" t="s">
        <v>42793</v>
      </c>
      <c r="J1337" s="42">
        <v>8059175904127</v>
      </c>
      <c r="L1337" s="46">
        <v>36.950000000000003</v>
      </c>
      <c r="M1337" s="46">
        <v>36.950000000000003</v>
      </c>
      <c r="N1337" s="45">
        <v>44396</v>
      </c>
    </row>
    <row r="1338" spans="1:14" x14ac:dyDescent="0.25">
      <c r="A1338" s="17" t="s">
        <v>73517</v>
      </c>
      <c r="B1338" s="17"/>
      <c r="C1338" s="17"/>
      <c r="D1338" s="17"/>
      <c r="E1338" s="17" t="s">
        <v>73518</v>
      </c>
      <c r="F1338" s="21"/>
      <c r="G1338" s="17" t="s">
        <v>11</v>
      </c>
      <c r="H1338" s="17" t="s">
        <v>12</v>
      </c>
      <c r="I1338" s="17" t="s">
        <v>73519</v>
      </c>
      <c r="J1338" s="20">
        <v>8059347435541</v>
      </c>
      <c r="K1338" s="17"/>
      <c r="L1338" s="28">
        <v>74.95</v>
      </c>
      <c r="M1338" s="28">
        <v>74.95</v>
      </c>
      <c r="N1338" s="45">
        <v>45495</v>
      </c>
    </row>
    <row r="1339" spans="1:14" x14ac:dyDescent="0.25">
      <c r="A1339" s="17" t="s">
        <v>73529</v>
      </c>
      <c r="B1339" s="17"/>
      <c r="C1339" s="17"/>
      <c r="D1339" s="17"/>
      <c r="E1339" s="17" t="s">
        <v>73530</v>
      </c>
      <c r="F1339" s="21"/>
      <c r="G1339" s="17" t="s">
        <v>11</v>
      </c>
      <c r="H1339" s="17" t="s">
        <v>12</v>
      </c>
      <c r="I1339" s="17" t="s">
        <v>73531</v>
      </c>
      <c r="J1339" s="20">
        <v>8059347435589</v>
      </c>
      <c r="K1339" s="17"/>
      <c r="L1339" s="28">
        <v>74.95</v>
      </c>
      <c r="M1339" s="28">
        <v>74.95</v>
      </c>
      <c r="N1339" s="45">
        <v>45495</v>
      </c>
    </row>
    <row r="1340" spans="1:14" x14ac:dyDescent="0.25">
      <c r="A1340" s="17" t="s">
        <v>73520</v>
      </c>
      <c r="B1340" s="17"/>
      <c r="C1340" s="17"/>
      <c r="D1340" s="17"/>
      <c r="E1340" s="17" t="s">
        <v>73521</v>
      </c>
      <c r="F1340" s="21"/>
      <c r="G1340" s="17" t="s">
        <v>11</v>
      </c>
      <c r="H1340" s="17" t="s">
        <v>12</v>
      </c>
      <c r="I1340" s="17" t="s">
        <v>73522</v>
      </c>
      <c r="J1340" s="20">
        <v>8059347435558</v>
      </c>
      <c r="K1340" s="17"/>
      <c r="L1340" s="28">
        <v>74.95</v>
      </c>
      <c r="M1340" s="28">
        <v>74.95</v>
      </c>
      <c r="N1340" s="45">
        <v>45495</v>
      </c>
    </row>
    <row r="1341" spans="1:14" x14ac:dyDescent="0.25">
      <c r="A1341" s="17" t="s">
        <v>73523</v>
      </c>
      <c r="B1341" s="17"/>
      <c r="C1341" s="17"/>
      <c r="D1341" s="17"/>
      <c r="E1341" s="17" t="s">
        <v>73524</v>
      </c>
      <c r="F1341" s="21"/>
      <c r="G1341" s="17" t="s">
        <v>11</v>
      </c>
      <c r="H1341" s="17" t="s">
        <v>12</v>
      </c>
      <c r="I1341" s="17" t="s">
        <v>73525</v>
      </c>
      <c r="J1341" s="20">
        <v>8059347435565</v>
      </c>
      <c r="K1341" s="17"/>
      <c r="L1341" s="28">
        <v>74.95</v>
      </c>
      <c r="M1341" s="28">
        <v>74.95</v>
      </c>
      <c r="N1341" s="45">
        <v>45495</v>
      </c>
    </row>
    <row r="1342" spans="1:14" x14ac:dyDescent="0.25">
      <c r="A1342" s="17" t="s">
        <v>73526</v>
      </c>
      <c r="B1342" s="17"/>
      <c r="C1342" s="17"/>
      <c r="D1342" s="17"/>
      <c r="E1342" s="17" t="s">
        <v>73527</v>
      </c>
      <c r="F1342" s="21"/>
      <c r="G1342" s="17" t="s">
        <v>11</v>
      </c>
      <c r="H1342" s="17" t="s">
        <v>12</v>
      </c>
      <c r="I1342" s="17" t="s">
        <v>73528</v>
      </c>
      <c r="J1342" s="20">
        <v>8059347435572</v>
      </c>
      <c r="K1342" s="17"/>
      <c r="L1342" s="28">
        <v>74.95</v>
      </c>
      <c r="M1342" s="28">
        <v>74.95</v>
      </c>
      <c r="N1342" s="45">
        <v>45495</v>
      </c>
    </row>
    <row r="1343" spans="1:14" x14ac:dyDescent="0.25">
      <c r="A1343" s="17" t="s">
        <v>73547</v>
      </c>
      <c r="B1343" s="17"/>
      <c r="C1343" s="17"/>
      <c r="D1343" s="17"/>
      <c r="E1343" s="17" t="s">
        <v>73548</v>
      </c>
      <c r="F1343" s="21"/>
      <c r="G1343" s="17" t="s">
        <v>11</v>
      </c>
      <c r="H1343" s="17" t="s">
        <v>12</v>
      </c>
      <c r="I1343" s="17" t="s">
        <v>73549</v>
      </c>
      <c r="J1343" s="20">
        <v>8059347436746</v>
      </c>
      <c r="K1343" s="17"/>
      <c r="L1343" s="28">
        <v>36.950000000000003</v>
      </c>
      <c r="M1343" s="28">
        <v>36.950000000000003</v>
      </c>
      <c r="N1343" s="45">
        <v>45495</v>
      </c>
    </row>
    <row r="1344" spans="1:14" x14ac:dyDescent="0.25">
      <c r="A1344" s="17" t="s">
        <v>73559</v>
      </c>
      <c r="B1344" s="17"/>
      <c r="C1344" s="17"/>
      <c r="D1344" s="17"/>
      <c r="E1344" s="17" t="s">
        <v>73560</v>
      </c>
      <c r="F1344" s="21"/>
      <c r="G1344" s="17" t="s">
        <v>11</v>
      </c>
      <c r="H1344" s="17" t="s">
        <v>12</v>
      </c>
      <c r="I1344" s="17" t="s">
        <v>73561</v>
      </c>
      <c r="J1344" s="20">
        <v>8059347436784</v>
      </c>
      <c r="K1344" s="17"/>
      <c r="L1344" s="28">
        <v>36.950000000000003</v>
      </c>
      <c r="M1344" s="28">
        <v>36.950000000000003</v>
      </c>
      <c r="N1344" s="45">
        <v>45495</v>
      </c>
    </row>
    <row r="1345" spans="1:14" x14ac:dyDescent="0.25">
      <c r="A1345" s="17" t="s">
        <v>73550</v>
      </c>
      <c r="B1345" s="17"/>
      <c r="C1345" s="17"/>
      <c r="D1345" s="17"/>
      <c r="E1345" s="17" t="s">
        <v>73551</v>
      </c>
      <c r="F1345" s="21"/>
      <c r="G1345" s="17" t="s">
        <v>11</v>
      </c>
      <c r="H1345" s="17" t="s">
        <v>12</v>
      </c>
      <c r="I1345" s="17" t="s">
        <v>73552</v>
      </c>
      <c r="J1345" s="20">
        <v>8059347436753</v>
      </c>
      <c r="K1345" s="17"/>
      <c r="L1345" s="28">
        <v>36.950000000000003</v>
      </c>
      <c r="M1345" s="28">
        <v>36.950000000000003</v>
      </c>
      <c r="N1345" s="45">
        <v>45495</v>
      </c>
    </row>
    <row r="1346" spans="1:14" x14ac:dyDescent="0.25">
      <c r="A1346" s="17" t="s">
        <v>73553</v>
      </c>
      <c r="B1346" s="17"/>
      <c r="C1346" s="17"/>
      <c r="D1346" s="17"/>
      <c r="E1346" s="17" t="s">
        <v>73554</v>
      </c>
      <c r="F1346" s="21"/>
      <c r="G1346" s="17" t="s">
        <v>11</v>
      </c>
      <c r="H1346" s="17" t="s">
        <v>12</v>
      </c>
      <c r="I1346" s="17" t="s">
        <v>73555</v>
      </c>
      <c r="J1346" s="20">
        <v>8059347436760</v>
      </c>
      <c r="K1346" s="17"/>
      <c r="L1346" s="28">
        <v>36.950000000000003</v>
      </c>
      <c r="M1346" s="28">
        <v>36.950000000000003</v>
      </c>
      <c r="N1346" s="45">
        <v>45495</v>
      </c>
    </row>
    <row r="1347" spans="1:14" x14ac:dyDescent="0.25">
      <c r="A1347" s="17" t="s">
        <v>73556</v>
      </c>
      <c r="B1347" s="17"/>
      <c r="C1347" s="17"/>
      <c r="D1347" s="17"/>
      <c r="E1347" s="17" t="s">
        <v>73557</v>
      </c>
      <c r="F1347" s="21"/>
      <c r="G1347" s="17" t="s">
        <v>11</v>
      </c>
      <c r="H1347" s="17" t="s">
        <v>12</v>
      </c>
      <c r="I1347" s="17" t="s">
        <v>73558</v>
      </c>
      <c r="J1347" s="20">
        <v>8059347436777</v>
      </c>
      <c r="K1347" s="17"/>
      <c r="L1347" s="28">
        <v>36.950000000000003</v>
      </c>
      <c r="M1347" s="28">
        <v>36.950000000000003</v>
      </c>
      <c r="N1347" s="45">
        <v>45495</v>
      </c>
    </row>
    <row r="1348" spans="1:14" x14ac:dyDescent="0.25">
      <c r="B1348" s="42"/>
      <c r="C1348" s="42"/>
      <c r="D1348" s="32" t="s">
        <v>54235</v>
      </c>
      <c r="E1348" s="32" t="s">
        <v>56147</v>
      </c>
      <c r="G1348" s="44" t="s">
        <v>17</v>
      </c>
      <c r="H1348" s="44" t="s">
        <v>18</v>
      </c>
      <c r="I1348" s="32" t="s">
        <v>54714</v>
      </c>
      <c r="J1348" s="55">
        <v>8059347270661</v>
      </c>
      <c r="K1348" s="45">
        <v>45413</v>
      </c>
      <c r="L1348" s="47">
        <v>0</v>
      </c>
      <c r="M1348" s="47">
        <v>34.950000000000003</v>
      </c>
      <c r="N1348" s="45">
        <v>45131</v>
      </c>
    </row>
    <row r="1349" spans="1:14" x14ac:dyDescent="0.25">
      <c r="B1349" s="42"/>
      <c r="C1349" s="42"/>
      <c r="D1349" s="32" t="s">
        <v>54234</v>
      </c>
      <c r="E1349" s="32" t="s">
        <v>56150</v>
      </c>
      <c r="G1349" s="44" t="s">
        <v>17</v>
      </c>
      <c r="H1349" s="44" t="s">
        <v>18</v>
      </c>
      <c r="I1349" s="32" t="s">
        <v>54713</v>
      </c>
      <c r="J1349" s="55">
        <v>8059347270630</v>
      </c>
      <c r="K1349" s="45">
        <v>45413</v>
      </c>
      <c r="L1349" s="47">
        <v>0</v>
      </c>
      <c r="M1349" s="47">
        <v>34.950000000000003</v>
      </c>
      <c r="N1349" s="45">
        <v>45131</v>
      </c>
    </row>
    <row r="1350" spans="1:14" x14ac:dyDescent="0.25">
      <c r="B1350" s="42"/>
      <c r="C1350" s="42"/>
      <c r="D1350" s="32" t="s">
        <v>54233</v>
      </c>
      <c r="E1350" s="32" t="s">
        <v>56149</v>
      </c>
      <c r="G1350" s="44" t="s">
        <v>17</v>
      </c>
      <c r="H1350" s="44" t="s">
        <v>18</v>
      </c>
      <c r="I1350" s="32" t="s">
        <v>54712</v>
      </c>
      <c r="J1350" s="55">
        <v>8059347270647</v>
      </c>
      <c r="K1350" s="45">
        <v>45413</v>
      </c>
      <c r="L1350" s="47">
        <v>0</v>
      </c>
      <c r="M1350" s="47">
        <v>34.950000000000003</v>
      </c>
      <c r="N1350" s="45">
        <v>45131</v>
      </c>
    </row>
    <row r="1351" spans="1:14" x14ac:dyDescent="0.25">
      <c r="B1351" s="42"/>
      <c r="C1351" s="42"/>
      <c r="D1351" s="32" t="s">
        <v>54232</v>
      </c>
      <c r="E1351" s="32" t="s">
        <v>56148</v>
      </c>
      <c r="G1351" s="44" t="s">
        <v>17</v>
      </c>
      <c r="H1351" s="44" t="s">
        <v>18</v>
      </c>
      <c r="I1351" s="32" t="s">
        <v>54711</v>
      </c>
      <c r="J1351" s="55">
        <v>8059347270654</v>
      </c>
      <c r="K1351" s="45">
        <v>45413</v>
      </c>
      <c r="L1351" s="47">
        <v>0</v>
      </c>
      <c r="M1351" s="47">
        <v>34.950000000000003</v>
      </c>
      <c r="N1351" s="45">
        <v>45131</v>
      </c>
    </row>
    <row r="1352" spans="1:14" x14ac:dyDescent="0.25">
      <c r="B1352" s="42"/>
      <c r="C1352" s="42"/>
      <c r="D1352" s="32" t="s">
        <v>54231</v>
      </c>
      <c r="E1352" s="32" t="s">
        <v>56151</v>
      </c>
      <c r="G1352" s="44" t="s">
        <v>17</v>
      </c>
      <c r="H1352" s="44" t="s">
        <v>18</v>
      </c>
      <c r="I1352" s="32" t="s">
        <v>54710</v>
      </c>
      <c r="J1352" s="55">
        <v>8059347270623</v>
      </c>
      <c r="K1352" s="45">
        <v>45413</v>
      </c>
      <c r="L1352" s="47">
        <v>0</v>
      </c>
      <c r="M1352" s="47">
        <v>34.950000000000003</v>
      </c>
      <c r="N1352" s="45">
        <v>45131</v>
      </c>
    </row>
    <row r="1353" spans="1:14" x14ac:dyDescent="0.25">
      <c r="B1353" s="42"/>
      <c r="C1353" s="42"/>
      <c r="D1353" s="32" t="s">
        <v>54230</v>
      </c>
      <c r="E1353" s="32" t="s">
        <v>56154</v>
      </c>
      <c r="G1353" s="44" t="s">
        <v>17</v>
      </c>
      <c r="H1353" s="44" t="s">
        <v>18</v>
      </c>
      <c r="I1353" s="32" t="s">
        <v>54709</v>
      </c>
      <c r="J1353" s="55">
        <v>8059347270593</v>
      </c>
      <c r="K1353" s="45">
        <v>45413</v>
      </c>
      <c r="L1353" s="47">
        <v>0</v>
      </c>
      <c r="M1353" s="47">
        <v>34.950000000000003</v>
      </c>
      <c r="N1353" s="45">
        <v>45131</v>
      </c>
    </row>
    <row r="1354" spans="1:14" x14ac:dyDescent="0.25">
      <c r="B1354" s="42"/>
      <c r="C1354" s="42"/>
      <c r="D1354" s="32" t="s">
        <v>54229</v>
      </c>
      <c r="E1354" s="32" t="s">
        <v>56153</v>
      </c>
      <c r="G1354" s="44" t="s">
        <v>17</v>
      </c>
      <c r="H1354" s="44" t="s">
        <v>18</v>
      </c>
      <c r="I1354" s="32" t="s">
        <v>54708</v>
      </c>
      <c r="J1354" s="55">
        <v>8059347270609</v>
      </c>
      <c r="K1354" s="45">
        <v>45413</v>
      </c>
      <c r="L1354" s="47">
        <v>0</v>
      </c>
      <c r="M1354" s="47">
        <v>34.950000000000003</v>
      </c>
      <c r="N1354" s="45">
        <v>45131</v>
      </c>
    </row>
    <row r="1355" spans="1:14" x14ac:dyDescent="0.25">
      <c r="B1355" s="42"/>
      <c r="C1355" s="42"/>
      <c r="D1355" s="32" t="s">
        <v>54228</v>
      </c>
      <c r="E1355" s="32" t="s">
        <v>56152</v>
      </c>
      <c r="G1355" s="44" t="s">
        <v>17</v>
      </c>
      <c r="H1355" s="44" t="s">
        <v>18</v>
      </c>
      <c r="I1355" s="32" t="s">
        <v>54707</v>
      </c>
      <c r="J1355" s="55">
        <v>8059347270616</v>
      </c>
      <c r="K1355" s="45">
        <v>45413</v>
      </c>
      <c r="L1355" s="47">
        <v>0</v>
      </c>
      <c r="M1355" s="47">
        <v>34.950000000000003</v>
      </c>
      <c r="N1355" s="45">
        <v>45131</v>
      </c>
    </row>
    <row r="1356" spans="1:14" x14ac:dyDescent="0.25">
      <c r="B1356" s="42"/>
      <c r="C1356" s="42"/>
      <c r="D1356" s="32" t="s">
        <v>54227</v>
      </c>
      <c r="E1356" s="32" t="s">
        <v>56155</v>
      </c>
      <c r="G1356" s="44" t="s">
        <v>17</v>
      </c>
      <c r="H1356" s="44" t="s">
        <v>18</v>
      </c>
      <c r="I1356" s="32" t="s">
        <v>54706</v>
      </c>
      <c r="J1356" s="55">
        <v>8059347270586</v>
      </c>
      <c r="K1356" s="45">
        <v>45413</v>
      </c>
      <c r="L1356" s="47">
        <v>0</v>
      </c>
      <c r="M1356" s="47">
        <v>34.950000000000003</v>
      </c>
      <c r="N1356" s="45">
        <v>45131</v>
      </c>
    </row>
    <row r="1357" spans="1:14" x14ac:dyDescent="0.25">
      <c r="B1357" s="42"/>
      <c r="C1357" s="42"/>
      <c r="D1357" s="32" t="s">
        <v>54226</v>
      </c>
      <c r="E1357" s="32" t="s">
        <v>56158</v>
      </c>
      <c r="G1357" s="44" t="s">
        <v>17</v>
      </c>
      <c r="H1357" s="44" t="s">
        <v>18</v>
      </c>
      <c r="I1357" s="32" t="s">
        <v>54705</v>
      </c>
      <c r="J1357" s="55">
        <v>8059347270555</v>
      </c>
      <c r="K1357" s="45">
        <v>45413</v>
      </c>
      <c r="L1357" s="47">
        <v>0</v>
      </c>
      <c r="M1357" s="47">
        <v>34.950000000000003</v>
      </c>
      <c r="N1357" s="45">
        <v>45131</v>
      </c>
    </row>
    <row r="1358" spans="1:14" x14ac:dyDescent="0.25">
      <c r="B1358" s="42"/>
      <c r="C1358" s="42"/>
      <c r="D1358" s="32" t="s">
        <v>54225</v>
      </c>
      <c r="E1358" s="32" t="s">
        <v>56157</v>
      </c>
      <c r="G1358" s="44" t="s">
        <v>17</v>
      </c>
      <c r="H1358" s="44" t="s">
        <v>18</v>
      </c>
      <c r="I1358" s="32" t="s">
        <v>54704</v>
      </c>
      <c r="J1358" s="55">
        <v>8059347270562</v>
      </c>
      <c r="K1358" s="45">
        <v>45413</v>
      </c>
      <c r="L1358" s="47">
        <v>0</v>
      </c>
      <c r="M1358" s="47">
        <v>34.950000000000003</v>
      </c>
      <c r="N1358" s="45">
        <v>45131</v>
      </c>
    </row>
    <row r="1359" spans="1:14" x14ac:dyDescent="0.25">
      <c r="B1359" s="42"/>
      <c r="C1359" s="42"/>
      <c r="D1359" s="32" t="s">
        <v>54224</v>
      </c>
      <c r="E1359" s="32" t="s">
        <v>56156</v>
      </c>
      <c r="G1359" s="44" t="s">
        <v>17</v>
      </c>
      <c r="H1359" s="44" t="s">
        <v>18</v>
      </c>
      <c r="I1359" s="32" t="s">
        <v>54703</v>
      </c>
      <c r="J1359" s="55">
        <v>8059347270579</v>
      </c>
      <c r="K1359" s="45">
        <v>45413</v>
      </c>
      <c r="L1359" s="47">
        <v>0</v>
      </c>
      <c r="M1359" s="47">
        <v>34.950000000000003</v>
      </c>
      <c r="N1359" s="45">
        <v>45131</v>
      </c>
    </row>
    <row r="1360" spans="1:14" x14ac:dyDescent="0.25">
      <c r="B1360" s="42"/>
      <c r="C1360" s="42"/>
      <c r="D1360" s="32" t="s">
        <v>54223</v>
      </c>
      <c r="E1360" s="32" t="s">
        <v>56159</v>
      </c>
      <c r="G1360" s="44" t="s">
        <v>17</v>
      </c>
      <c r="H1360" s="44" t="s">
        <v>18</v>
      </c>
      <c r="I1360" s="32" t="s">
        <v>54702</v>
      </c>
      <c r="J1360" s="55">
        <v>8059347270463</v>
      </c>
      <c r="K1360" s="45">
        <v>45413</v>
      </c>
      <c r="L1360" s="47">
        <v>0</v>
      </c>
      <c r="M1360" s="47">
        <v>34.950000000000003</v>
      </c>
      <c r="N1360" s="45">
        <v>45131</v>
      </c>
    </row>
    <row r="1361" spans="1:14" x14ac:dyDescent="0.25">
      <c r="B1361" s="42"/>
      <c r="C1361" s="42"/>
      <c r="D1361" s="32" t="s">
        <v>54222</v>
      </c>
      <c r="E1361" s="32" t="s">
        <v>56162</v>
      </c>
      <c r="G1361" s="44" t="s">
        <v>17</v>
      </c>
      <c r="H1361" s="44" t="s">
        <v>18</v>
      </c>
      <c r="I1361" s="32" t="s">
        <v>54701</v>
      </c>
      <c r="J1361" s="55">
        <v>8059347270432</v>
      </c>
      <c r="K1361" s="45">
        <v>45413</v>
      </c>
      <c r="L1361" s="47">
        <v>0</v>
      </c>
      <c r="M1361" s="47">
        <v>34.950000000000003</v>
      </c>
      <c r="N1361" s="45">
        <v>45131</v>
      </c>
    </row>
    <row r="1362" spans="1:14" x14ac:dyDescent="0.25">
      <c r="B1362" s="42"/>
      <c r="C1362" s="42"/>
      <c r="D1362" s="32" t="s">
        <v>54221</v>
      </c>
      <c r="E1362" s="32" t="s">
        <v>56161</v>
      </c>
      <c r="G1362" s="44" t="s">
        <v>17</v>
      </c>
      <c r="H1362" s="44" t="s">
        <v>18</v>
      </c>
      <c r="I1362" s="32" t="s">
        <v>54700</v>
      </c>
      <c r="J1362" s="55">
        <v>8059347270449</v>
      </c>
      <c r="K1362" s="45">
        <v>45413</v>
      </c>
      <c r="L1362" s="47">
        <v>0</v>
      </c>
      <c r="M1362" s="47">
        <v>34.950000000000003</v>
      </c>
      <c r="N1362" s="45">
        <v>45131</v>
      </c>
    </row>
    <row r="1363" spans="1:14" x14ac:dyDescent="0.25">
      <c r="B1363" s="42"/>
      <c r="C1363" s="42"/>
      <c r="D1363" s="32" t="s">
        <v>54220</v>
      </c>
      <c r="E1363" s="32" t="s">
        <v>56160</v>
      </c>
      <c r="G1363" s="44" t="s">
        <v>17</v>
      </c>
      <c r="H1363" s="44" t="s">
        <v>18</v>
      </c>
      <c r="I1363" s="32" t="s">
        <v>54699</v>
      </c>
      <c r="J1363" s="55">
        <v>8059347270456</v>
      </c>
      <c r="K1363" s="45">
        <v>45413</v>
      </c>
      <c r="L1363" s="47">
        <v>0</v>
      </c>
      <c r="M1363" s="47">
        <v>34.950000000000003</v>
      </c>
      <c r="N1363" s="45">
        <v>45131</v>
      </c>
    </row>
    <row r="1364" spans="1:14" x14ac:dyDescent="0.25">
      <c r="B1364" s="42"/>
      <c r="C1364" s="42"/>
      <c r="D1364" s="32" t="s">
        <v>54219</v>
      </c>
      <c r="E1364" s="32" t="s">
        <v>56163</v>
      </c>
      <c r="G1364" s="44" t="s">
        <v>17</v>
      </c>
      <c r="H1364" s="44" t="s">
        <v>18</v>
      </c>
      <c r="I1364" s="32" t="s">
        <v>54698</v>
      </c>
      <c r="J1364" s="55">
        <v>8059347270425</v>
      </c>
      <c r="K1364" s="45">
        <v>45413</v>
      </c>
      <c r="L1364" s="47">
        <v>0</v>
      </c>
      <c r="M1364" s="47">
        <v>34.950000000000003</v>
      </c>
      <c r="N1364" s="45">
        <v>45131</v>
      </c>
    </row>
    <row r="1365" spans="1:14" x14ac:dyDescent="0.25">
      <c r="B1365" s="42"/>
      <c r="C1365" s="42"/>
      <c r="D1365" s="32" t="s">
        <v>54218</v>
      </c>
      <c r="E1365" s="32" t="s">
        <v>56166</v>
      </c>
      <c r="G1365" s="44" t="s">
        <v>17</v>
      </c>
      <c r="H1365" s="44" t="s">
        <v>18</v>
      </c>
      <c r="I1365" s="32" t="s">
        <v>54697</v>
      </c>
      <c r="J1365" s="55">
        <v>8059347270395</v>
      </c>
      <c r="K1365" s="45">
        <v>45413</v>
      </c>
      <c r="L1365" s="47">
        <v>0</v>
      </c>
      <c r="M1365" s="47">
        <v>34.950000000000003</v>
      </c>
      <c r="N1365" s="45">
        <v>45131</v>
      </c>
    </row>
    <row r="1366" spans="1:14" x14ac:dyDescent="0.25">
      <c r="B1366" s="42"/>
      <c r="C1366" s="42"/>
      <c r="D1366" s="32" t="s">
        <v>54217</v>
      </c>
      <c r="E1366" s="32" t="s">
        <v>56165</v>
      </c>
      <c r="G1366" s="44" t="s">
        <v>17</v>
      </c>
      <c r="H1366" s="44" t="s">
        <v>18</v>
      </c>
      <c r="I1366" s="32" t="s">
        <v>54696</v>
      </c>
      <c r="J1366" s="55">
        <v>8059347270401</v>
      </c>
      <c r="K1366" s="45">
        <v>45413</v>
      </c>
      <c r="L1366" s="47">
        <v>0</v>
      </c>
      <c r="M1366" s="47">
        <v>34.950000000000003</v>
      </c>
      <c r="N1366" s="45">
        <v>45131</v>
      </c>
    </row>
    <row r="1367" spans="1:14" x14ac:dyDescent="0.25">
      <c r="B1367" s="42"/>
      <c r="C1367" s="42"/>
      <c r="D1367" s="32" t="s">
        <v>54216</v>
      </c>
      <c r="E1367" s="32" t="s">
        <v>56164</v>
      </c>
      <c r="G1367" s="44" t="s">
        <v>17</v>
      </c>
      <c r="H1367" s="44" t="s">
        <v>18</v>
      </c>
      <c r="I1367" s="32" t="s">
        <v>54695</v>
      </c>
      <c r="J1367" s="55">
        <v>8059347270418</v>
      </c>
      <c r="K1367" s="45">
        <v>45413</v>
      </c>
      <c r="L1367" s="47">
        <v>0</v>
      </c>
      <c r="M1367" s="47">
        <v>34.950000000000003</v>
      </c>
      <c r="N1367" s="45">
        <v>45131</v>
      </c>
    </row>
    <row r="1368" spans="1:14" x14ac:dyDescent="0.25">
      <c r="B1368" s="42"/>
      <c r="C1368" s="42"/>
      <c r="D1368" s="32" t="s">
        <v>54215</v>
      </c>
      <c r="E1368" s="32" t="s">
        <v>56167</v>
      </c>
      <c r="G1368" s="44" t="s">
        <v>17</v>
      </c>
      <c r="H1368" s="44" t="s">
        <v>18</v>
      </c>
      <c r="I1368" s="32" t="s">
        <v>54694</v>
      </c>
      <c r="J1368" s="55">
        <v>8059347270340</v>
      </c>
      <c r="K1368" s="45">
        <v>45413</v>
      </c>
      <c r="L1368" s="47">
        <v>0</v>
      </c>
      <c r="M1368" s="47">
        <v>34.950000000000003</v>
      </c>
      <c r="N1368" s="45">
        <v>45131</v>
      </c>
    </row>
    <row r="1369" spans="1:14" x14ac:dyDescent="0.25">
      <c r="B1369" s="42"/>
      <c r="C1369" s="42"/>
      <c r="D1369" s="32" t="s">
        <v>54214</v>
      </c>
      <c r="E1369" s="32" t="s">
        <v>56170</v>
      </c>
      <c r="G1369" s="44" t="s">
        <v>17</v>
      </c>
      <c r="H1369" s="44" t="s">
        <v>18</v>
      </c>
      <c r="I1369" s="32" t="s">
        <v>54693</v>
      </c>
      <c r="J1369" s="55">
        <v>8059347270319</v>
      </c>
      <c r="K1369" s="45">
        <v>45413</v>
      </c>
      <c r="L1369" s="47">
        <v>0</v>
      </c>
      <c r="M1369" s="47">
        <v>34.950000000000003</v>
      </c>
      <c r="N1369" s="45">
        <v>45131</v>
      </c>
    </row>
    <row r="1370" spans="1:14" x14ac:dyDescent="0.25">
      <c r="B1370" s="42"/>
      <c r="C1370" s="42"/>
      <c r="D1370" s="32" t="s">
        <v>54213</v>
      </c>
      <c r="E1370" s="32" t="s">
        <v>56169</v>
      </c>
      <c r="G1370" s="44" t="s">
        <v>17</v>
      </c>
      <c r="H1370" s="44" t="s">
        <v>18</v>
      </c>
      <c r="I1370" s="32" t="s">
        <v>54692</v>
      </c>
      <c r="J1370" s="55">
        <v>8059347270326</v>
      </c>
      <c r="K1370" s="45">
        <v>45413</v>
      </c>
      <c r="L1370" s="47">
        <v>0</v>
      </c>
      <c r="M1370" s="47">
        <v>34.950000000000003</v>
      </c>
      <c r="N1370" s="45">
        <v>45131</v>
      </c>
    </row>
    <row r="1371" spans="1:14" x14ac:dyDescent="0.25">
      <c r="B1371" s="42"/>
      <c r="C1371" s="42"/>
      <c r="D1371" s="32" t="s">
        <v>54212</v>
      </c>
      <c r="E1371" s="32" t="s">
        <v>56168</v>
      </c>
      <c r="G1371" s="44" t="s">
        <v>17</v>
      </c>
      <c r="H1371" s="44" t="s">
        <v>18</v>
      </c>
      <c r="I1371" s="32" t="s">
        <v>54691</v>
      </c>
      <c r="J1371" s="55">
        <v>8059347270333</v>
      </c>
      <c r="K1371" s="45">
        <v>45413</v>
      </c>
      <c r="L1371" s="47">
        <v>0</v>
      </c>
      <c r="M1371" s="47">
        <v>34.950000000000003</v>
      </c>
      <c r="N1371" s="45">
        <v>45131</v>
      </c>
    </row>
    <row r="1372" spans="1:14" x14ac:dyDescent="0.25">
      <c r="A1372" s="17" t="s">
        <v>73454</v>
      </c>
      <c r="B1372" s="17"/>
      <c r="C1372" s="17"/>
      <c r="D1372" s="17"/>
      <c r="E1372" s="17" t="s">
        <v>73455</v>
      </c>
      <c r="F1372" s="21"/>
      <c r="G1372" s="17" t="s">
        <v>11</v>
      </c>
      <c r="H1372" s="17" t="s">
        <v>12</v>
      </c>
      <c r="I1372" s="17" t="s">
        <v>73456</v>
      </c>
      <c r="J1372" s="20">
        <v>8059347445038</v>
      </c>
      <c r="K1372" s="17"/>
      <c r="L1372" s="28">
        <v>34.950000000000003</v>
      </c>
      <c r="M1372" s="28">
        <v>34.950000000000003</v>
      </c>
      <c r="N1372" s="45">
        <v>45495</v>
      </c>
    </row>
    <row r="1373" spans="1:14" x14ac:dyDescent="0.25">
      <c r="A1373" s="17" t="s">
        <v>73445</v>
      </c>
      <c r="B1373" s="17"/>
      <c r="C1373" s="17"/>
      <c r="D1373" s="17"/>
      <c r="E1373" s="17" t="s">
        <v>73446</v>
      </c>
      <c r="F1373" s="21"/>
      <c r="G1373" s="17" t="s">
        <v>11</v>
      </c>
      <c r="H1373" s="17" t="s">
        <v>12</v>
      </c>
      <c r="I1373" s="17" t="s">
        <v>73447</v>
      </c>
      <c r="J1373" s="20">
        <v>8059347445007</v>
      </c>
      <c r="K1373" s="17"/>
      <c r="L1373" s="28">
        <v>34.950000000000003</v>
      </c>
      <c r="M1373" s="28">
        <v>34.950000000000003</v>
      </c>
      <c r="N1373" s="45">
        <v>45495</v>
      </c>
    </row>
    <row r="1374" spans="1:14" x14ac:dyDescent="0.25">
      <c r="A1374" s="17" t="s">
        <v>73448</v>
      </c>
      <c r="B1374" s="17"/>
      <c r="C1374" s="17"/>
      <c r="D1374" s="17"/>
      <c r="E1374" s="17" t="s">
        <v>73449</v>
      </c>
      <c r="F1374" s="21"/>
      <c r="G1374" s="17" t="s">
        <v>11</v>
      </c>
      <c r="H1374" s="17" t="s">
        <v>12</v>
      </c>
      <c r="I1374" s="17" t="s">
        <v>73450</v>
      </c>
      <c r="J1374" s="20">
        <v>8059347445014</v>
      </c>
      <c r="K1374" s="17"/>
      <c r="L1374" s="28">
        <v>34.950000000000003</v>
      </c>
      <c r="M1374" s="28">
        <v>34.950000000000003</v>
      </c>
      <c r="N1374" s="45">
        <v>45495</v>
      </c>
    </row>
    <row r="1375" spans="1:14" x14ac:dyDescent="0.25">
      <c r="A1375" s="17" t="s">
        <v>73451</v>
      </c>
      <c r="B1375" s="17"/>
      <c r="C1375" s="17"/>
      <c r="D1375" s="17"/>
      <c r="E1375" s="17" t="s">
        <v>73452</v>
      </c>
      <c r="F1375" s="21"/>
      <c r="G1375" s="17" t="s">
        <v>11</v>
      </c>
      <c r="H1375" s="17" t="s">
        <v>12</v>
      </c>
      <c r="I1375" s="17" t="s">
        <v>73453</v>
      </c>
      <c r="J1375" s="20">
        <v>8059347445021</v>
      </c>
      <c r="K1375" s="17"/>
      <c r="L1375" s="28">
        <v>34.950000000000003</v>
      </c>
      <c r="M1375" s="28">
        <v>34.950000000000003</v>
      </c>
      <c r="N1375" s="45">
        <v>45495</v>
      </c>
    </row>
    <row r="1376" spans="1:14" x14ac:dyDescent="0.25">
      <c r="A1376" s="17" t="s">
        <v>73478</v>
      </c>
      <c r="B1376" s="17"/>
      <c r="C1376" s="17"/>
      <c r="D1376" s="17"/>
      <c r="E1376" s="17" t="s">
        <v>73479</v>
      </c>
      <c r="F1376" s="21"/>
      <c r="G1376" s="17" t="s">
        <v>11</v>
      </c>
      <c r="H1376" s="17" t="s">
        <v>12</v>
      </c>
      <c r="I1376" s="17" t="s">
        <v>73480</v>
      </c>
      <c r="J1376" s="20">
        <v>8059347444871</v>
      </c>
      <c r="K1376" s="17"/>
      <c r="L1376" s="28">
        <v>34.950000000000003</v>
      </c>
      <c r="M1376" s="28">
        <v>34.950000000000003</v>
      </c>
      <c r="N1376" s="45">
        <v>45495</v>
      </c>
    </row>
    <row r="1377" spans="1:14" x14ac:dyDescent="0.25">
      <c r="A1377" s="17" t="s">
        <v>73469</v>
      </c>
      <c r="B1377" s="17"/>
      <c r="C1377" s="17"/>
      <c r="D1377" s="17"/>
      <c r="E1377" s="17" t="s">
        <v>73470</v>
      </c>
      <c r="F1377" s="21"/>
      <c r="G1377" s="17" t="s">
        <v>11</v>
      </c>
      <c r="H1377" s="17" t="s">
        <v>12</v>
      </c>
      <c r="I1377" s="17" t="s">
        <v>73471</v>
      </c>
      <c r="J1377" s="20">
        <v>8059347444840</v>
      </c>
      <c r="K1377" s="17"/>
      <c r="L1377" s="28">
        <v>34.950000000000003</v>
      </c>
      <c r="M1377" s="28">
        <v>34.950000000000003</v>
      </c>
      <c r="N1377" s="45">
        <v>45495</v>
      </c>
    </row>
    <row r="1378" spans="1:14" x14ac:dyDescent="0.25">
      <c r="A1378" s="17" t="s">
        <v>73472</v>
      </c>
      <c r="B1378" s="17"/>
      <c r="C1378" s="17"/>
      <c r="D1378" s="17"/>
      <c r="E1378" s="17" t="s">
        <v>73473</v>
      </c>
      <c r="F1378" s="21"/>
      <c r="G1378" s="17" t="s">
        <v>11</v>
      </c>
      <c r="H1378" s="17" t="s">
        <v>12</v>
      </c>
      <c r="I1378" s="17" t="s">
        <v>73474</v>
      </c>
      <c r="J1378" s="20">
        <v>8059347444857</v>
      </c>
      <c r="K1378" s="17"/>
      <c r="L1378" s="28">
        <v>34.950000000000003</v>
      </c>
      <c r="M1378" s="28">
        <v>34.950000000000003</v>
      </c>
      <c r="N1378" s="45">
        <v>45495</v>
      </c>
    </row>
    <row r="1379" spans="1:14" x14ac:dyDescent="0.25">
      <c r="A1379" s="17" t="s">
        <v>73475</v>
      </c>
      <c r="B1379" s="17"/>
      <c r="C1379" s="17"/>
      <c r="D1379" s="17"/>
      <c r="E1379" s="17" t="s">
        <v>73476</v>
      </c>
      <c r="F1379" s="21"/>
      <c r="G1379" s="17" t="s">
        <v>11</v>
      </c>
      <c r="H1379" s="17" t="s">
        <v>12</v>
      </c>
      <c r="I1379" s="17" t="s">
        <v>73477</v>
      </c>
      <c r="J1379" s="20">
        <v>8059347444864</v>
      </c>
      <c r="K1379" s="17"/>
      <c r="L1379" s="28">
        <v>34.950000000000003</v>
      </c>
      <c r="M1379" s="28">
        <v>34.950000000000003</v>
      </c>
      <c r="N1379" s="45">
        <v>45495</v>
      </c>
    </row>
    <row r="1380" spans="1:14" x14ac:dyDescent="0.25">
      <c r="A1380" s="17" t="s">
        <v>73406</v>
      </c>
      <c r="B1380" s="17"/>
      <c r="C1380" s="17"/>
      <c r="D1380" s="17"/>
      <c r="E1380" s="17" t="s">
        <v>73407</v>
      </c>
      <c r="F1380" s="21"/>
      <c r="G1380" s="17" t="s">
        <v>11</v>
      </c>
      <c r="H1380" s="17" t="s">
        <v>12</v>
      </c>
      <c r="I1380" s="17" t="s">
        <v>73408</v>
      </c>
      <c r="J1380" s="20">
        <v>8059347437538</v>
      </c>
      <c r="K1380" s="17"/>
      <c r="L1380" s="28">
        <v>34.950000000000003</v>
      </c>
      <c r="M1380" s="28">
        <v>34.950000000000003</v>
      </c>
      <c r="N1380" s="45">
        <v>45495</v>
      </c>
    </row>
    <row r="1381" spans="1:14" x14ac:dyDescent="0.25">
      <c r="A1381" s="17" t="s">
        <v>73397</v>
      </c>
      <c r="B1381" s="17"/>
      <c r="C1381" s="17"/>
      <c r="D1381" s="17"/>
      <c r="E1381" s="17" t="s">
        <v>73398</v>
      </c>
      <c r="F1381" s="21"/>
      <c r="G1381" s="17" t="s">
        <v>11</v>
      </c>
      <c r="H1381" s="17" t="s">
        <v>12</v>
      </c>
      <c r="I1381" s="17" t="s">
        <v>73399</v>
      </c>
      <c r="J1381" s="20">
        <v>8059347437507</v>
      </c>
      <c r="K1381" s="17"/>
      <c r="L1381" s="28">
        <v>34.950000000000003</v>
      </c>
      <c r="M1381" s="28">
        <v>34.950000000000003</v>
      </c>
      <c r="N1381" s="45">
        <v>45495</v>
      </c>
    </row>
    <row r="1382" spans="1:14" x14ac:dyDescent="0.25">
      <c r="A1382" s="17" t="s">
        <v>73400</v>
      </c>
      <c r="B1382" s="17"/>
      <c r="C1382" s="17"/>
      <c r="D1382" s="17"/>
      <c r="E1382" s="17" t="s">
        <v>73401</v>
      </c>
      <c r="F1382" s="21"/>
      <c r="G1382" s="17" t="s">
        <v>11</v>
      </c>
      <c r="H1382" s="17" t="s">
        <v>12</v>
      </c>
      <c r="I1382" s="17" t="s">
        <v>73402</v>
      </c>
      <c r="J1382" s="20">
        <v>8059347437514</v>
      </c>
      <c r="K1382" s="17"/>
      <c r="L1382" s="28">
        <v>34.950000000000003</v>
      </c>
      <c r="M1382" s="28">
        <v>34.950000000000003</v>
      </c>
      <c r="N1382" s="45">
        <v>45495</v>
      </c>
    </row>
    <row r="1383" spans="1:14" x14ac:dyDescent="0.25">
      <c r="A1383" s="17" t="s">
        <v>73403</v>
      </c>
      <c r="B1383" s="17"/>
      <c r="C1383" s="17"/>
      <c r="D1383" s="17"/>
      <c r="E1383" s="17" t="s">
        <v>73404</v>
      </c>
      <c r="F1383" s="21"/>
      <c r="G1383" s="17" t="s">
        <v>11</v>
      </c>
      <c r="H1383" s="17" t="s">
        <v>12</v>
      </c>
      <c r="I1383" s="17" t="s">
        <v>73405</v>
      </c>
      <c r="J1383" s="20">
        <v>8059347437521</v>
      </c>
      <c r="K1383" s="17"/>
      <c r="L1383" s="28">
        <v>34.950000000000003</v>
      </c>
      <c r="M1383" s="28">
        <v>34.950000000000003</v>
      </c>
      <c r="N1383" s="45">
        <v>45495</v>
      </c>
    </row>
    <row r="1384" spans="1:14" x14ac:dyDescent="0.25">
      <c r="A1384" s="17" t="s">
        <v>73430</v>
      </c>
      <c r="B1384" s="17"/>
      <c r="C1384" s="17"/>
      <c r="D1384" s="17"/>
      <c r="E1384" s="17" t="s">
        <v>73431</v>
      </c>
      <c r="F1384" s="21"/>
      <c r="G1384" s="17" t="s">
        <v>11</v>
      </c>
      <c r="H1384" s="17" t="s">
        <v>12</v>
      </c>
      <c r="I1384" s="17" t="s">
        <v>73432</v>
      </c>
      <c r="J1384" s="20">
        <v>8059347437453</v>
      </c>
      <c r="K1384" s="17"/>
      <c r="L1384" s="28">
        <v>34.950000000000003</v>
      </c>
      <c r="M1384" s="28">
        <v>34.950000000000003</v>
      </c>
      <c r="N1384" s="45">
        <v>45495</v>
      </c>
    </row>
    <row r="1385" spans="1:14" x14ac:dyDescent="0.25">
      <c r="A1385" s="17" t="s">
        <v>73421</v>
      </c>
      <c r="B1385" s="17"/>
      <c r="C1385" s="17"/>
      <c r="D1385" s="17"/>
      <c r="E1385" s="17" t="s">
        <v>73422</v>
      </c>
      <c r="F1385" s="21"/>
      <c r="G1385" s="17" t="s">
        <v>11</v>
      </c>
      <c r="H1385" s="17" t="s">
        <v>12</v>
      </c>
      <c r="I1385" s="17" t="s">
        <v>73423</v>
      </c>
      <c r="J1385" s="20">
        <v>8059347437422</v>
      </c>
      <c r="K1385" s="17"/>
      <c r="L1385" s="28">
        <v>34.950000000000003</v>
      </c>
      <c r="M1385" s="28">
        <v>34.950000000000003</v>
      </c>
      <c r="N1385" s="45">
        <v>45495</v>
      </c>
    </row>
    <row r="1386" spans="1:14" x14ac:dyDescent="0.25">
      <c r="A1386" s="17" t="s">
        <v>73424</v>
      </c>
      <c r="B1386" s="17"/>
      <c r="C1386" s="17"/>
      <c r="D1386" s="17"/>
      <c r="E1386" s="17" t="s">
        <v>73425</v>
      </c>
      <c r="F1386" s="21"/>
      <c r="G1386" s="17" t="s">
        <v>11</v>
      </c>
      <c r="H1386" s="17" t="s">
        <v>12</v>
      </c>
      <c r="I1386" s="17" t="s">
        <v>73426</v>
      </c>
      <c r="J1386" s="20">
        <v>8059347437439</v>
      </c>
      <c r="K1386" s="17"/>
      <c r="L1386" s="28">
        <v>34.950000000000003</v>
      </c>
      <c r="M1386" s="28">
        <v>34.950000000000003</v>
      </c>
      <c r="N1386" s="45">
        <v>45495</v>
      </c>
    </row>
    <row r="1387" spans="1:14" x14ac:dyDescent="0.25">
      <c r="A1387" s="17" t="s">
        <v>73427</v>
      </c>
      <c r="B1387" s="17"/>
      <c r="C1387" s="17"/>
      <c r="D1387" s="17"/>
      <c r="E1387" s="17" t="s">
        <v>73428</v>
      </c>
      <c r="F1387" s="21"/>
      <c r="G1387" s="17" t="s">
        <v>11</v>
      </c>
      <c r="H1387" s="17" t="s">
        <v>12</v>
      </c>
      <c r="I1387" s="17" t="s">
        <v>73429</v>
      </c>
      <c r="J1387" s="20">
        <v>8059347437446</v>
      </c>
      <c r="K1387" s="17"/>
      <c r="L1387" s="28">
        <v>34.950000000000003</v>
      </c>
      <c r="M1387" s="28">
        <v>34.950000000000003</v>
      </c>
      <c r="N1387" s="45">
        <v>45495</v>
      </c>
    </row>
    <row r="1388" spans="1:14" x14ac:dyDescent="0.25">
      <c r="B1388" s="42"/>
      <c r="C1388" s="42"/>
      <c r="D1388" s="32" t="s">
        <v>54207</v>
      </c>
      <c r="E1388" s="32" t="s">
        <v>56171</v>
      </c>
      <c r="G1388" s="44" t="s">
        <v>17</v>
      </c>
      <c r="H1388" s="44" t="s">
        <v>18</v>
      </c>
      <c r="I1388" s="32" t="s">
        <v>54686</v>
      </c>
      <c r="J1388" s="55">
        <v>8059347270227</v>
      </c>
      <c r="K1388" s="45">
        <v>45413</v>
      </c>
      <c r="L1388" s="47">
        <v>0</v>
      </c>
      <c r="M1388" s="47">
        <v>49.95</v>
      </c>
      <c r="N1388" s="45">
        <v>45131</v>
      </c>
    </row>
    <row r="1389" spans="1:14" x14ac:dyDescent="0.25">
      <c r="B1389" s="42"/>
      <c r="C1389" s="42"/>
      <c r="D1389" s="32" t="s">
        <v>54211</v>
      </c>
      <c r="E1389" s="32" t="s">
        <v>56172</v>
      </c>
      <c r="G1389" s="44" t="s">
        <v>17</v>
      </c>
      <c r="H1389" s="44" t="s">
        <v>18</v>
      </c>
      <c r="I1389" s="32" t="s">
        <v>54690</v>
      </c>
      <c r="J1389" s="55">
        <v>8059347270210</v>
      </c>
      <c r="K1389" s="45">
        <v>45413</v>
      </c>
      <c r="L1389" s="47">
        <v>0</v>
      </c>
      <c r="M1389" s="47">
        <v>49.95</v>
      </c>
      <c r="N1389" s="45">
        <v>45131</v>
      </c>
    </row>
    <row r="1390" spans="1:14" x14ac:dyDescent="0.25">
      <c r="B1390" s="42"/>
      <c r="C1390" s="42"/>
      <c r="D1390" s="32" t="s">
        <v>54210</v>
      </c>
      <c r="E1390" s="32" t="s">
        <v>56175</v>
      </c>
      <c r="G1390" s="44" t="s">
        <v>17</v>
      </c>
      <c r="H1390" s="44" t="s">
        <v>18</v>
      </c>
      <c r="I1390" s="32" t="s">
        <v>54689</v>
      </c>
      <c r="J1390" s="55">
        <v>8059347270180</v>
      </c>
      <c r="K1390" s="45">
        <v>45413</v>
      </c>
      <c r="L1390" s="47">
        <v>0</v>
      </c>
      <c r="M1390" s="47">
        <v>49.95</v>
      </c>
      <c r="N1390" s="45">
        <v>45131</v>
      </c>
    </row>
    <row r="1391" spans="1:14" x14ac:dyDescent="0.25">
      <c r="B1391" s="42"/>
      <c r="C1391" s="42"/>
      <c r="D1391" s="32" t="s">
        <v>54209</v>
      </c>
      <c r="E1391" s="32" t="s">
        <v>56174</v>
      </c>
      <c r="G1391" s="44" t="s">
        <v>17</v>
      </c>
      <c r="H1391" s="44" t="s">
        <v>18</v>
      </c>
      <c r="I1391" s="32" t="s">
        <v>54688</v>
      </c>
      <c r="J1391" s="55">
        <v>8059347270197</v>
      </c>
      <c r="K1391" s="45">
        <v>45413</v>
      </c>
      <c r="L1391" s="47">
        <v>0</v>
      </c>
      <c r="M1391" s="47">
        <v>49.95</v>
      </c>
      <c r="N1391" s="45">
        <v>45131</v>
      </c>
    </row>
    <row r="1392" spans="1:14" x14ac:dyDescent="0.25">
      <c r="B1392" s="42"/>
      <c r="C1392" s="42"/>
      <c r="D1392" s="32" t="s">
        <v>54208</v>
      </c>
      <c r="E1392" s="32" t="s">
        <v>56173</v>
      </c>
      <c r="G1392" s="44" t="s">
        <v>17</v>
      </c>
      <c r="H1392" s="44" t="s">
        <v>18</v>
      </c>
      <c r="I1392" s="32" t="s">
        <v>54687</v>
      </c>
      <c r="J1392" s="55">
        <v>8059347270203</v>
      </c>
      <c r="K1392" s="45">
        <v>45413</v>
      </c>
      <c r="L1392" s="47">
        <v>0</v>
      </c>
      <c r="M1392" s="47">
        <v>49.95</v>
      </c>
      <c r="N1392" s="45">
        <v>45131</v>
      </c>
    </row>
    <row r="1393" spans="2:14" x14ac:dyDescent="0.25">
      <c r="B1393" s="42"/>
      <c r="C1393" s="42"/>
      <c r="D1393" s="32" t="s">
        <v>54202</v>
      </c>
      <c r="E1393" s="32" t="s">
        <v>56176</v>
      </c>
      <c r="G1393" s="44" t="s">
        <v>17</v>
      </c>
      <c r="H1393" s="44" t="s">
        <v>18</v>
      </c>
      <c r="I1393" s="32" t="s">
        <v>54681</v>
      </c>
      <c r="J1393" s="55">
        <v>8059347270128</v>
      </c>
      <c r="K1393" s="45">
        <v>45413</v>
      </c>
      <c r="L1393" s="47">
        <v>0</v>
      </c>
      <c r="M1393" s="47">
        <v>49.95</v>
      </c>
      <c r="N1393" s="45">
        <v>45131</v>
      </c>
    </row>
    <row r="1394" spans="2:14" x14ac:dyDescent="0.25">
      <c r="B1394" s="42"/>
      <c r="C1394" s="42"/>
      <c r="D1394" s="32" t="s">
        <v>54206</v>
      </c>
      <c r="E1394" s="32" t="s">
        <v>56177</v>
      </c>
      <c r="G1394" s="44" t="s">
        <v>17</v>
      </c>
      <c r="H1394" s="44" t="s">
        <v>18</v>
      </c>
      <c r="I1394" s="32" t="s">
        <v>54685</v>
      </c>
      <c r="J1394" s="55">
        <v>8059347270111</v>
      </c>
      <c r="K1394" s="45">
        <v>45413</v>
      </c>
      <c r="L1394" s="47">
        <v>0</v>
      </c>
      <c r="M1394" s="47">
        <v>49.95</v>
      </c>
      <c r="N1394" s="45">
        <v>45131</v>
      </c>
    </row>
    <row r="1395" spans="2:14" x14ac:dyDescent="0.25">
      <c r="B1395" s="42"/>
      <c r="C1395" s="42"/>
      <c r="D1395" s="32" t="s">
        <v>54205</v>
      </c>
      <c r="E1395" s="32" t="s">
        <v>56180</v>
      </c>
      <c r="G1395" s="44" t="s">
        <v>17</v>
      </c>
      <c r="H1395" s="44" t="s">
        <v>18</v>
      </c>
      <c r="I1395" s="32" t="s">
        <v>54684</v>
      </c>
      <c r="J1395" s="55">
        <v>8059347270081</v>
      </c>
      <c r="K1395" s="45">
        <v>45413</v>
      </c>
      <c r="L1395" s="47">
        <v>0</v>
      </c>
      <c r="M1395" s="47">
        <v>49.95</v>
      </c>
      <c r="N1395" s="45">
        <v>45131</v>
      </c>
    </row>
    <row r="1396" spans="2:14" x14ac:dyDescent="0.25">
      <c r="B1396" s="42"/>
      <c r="C1396" s="42"/>
      <c r="D1396" s="32" t="s">
        <v>54204</v>
      </c>
      <c r="E1396" s="32" t="s">
        <v>56179</v>
      </c>
      <c r="G1396" s="44" t="s">
        <v>17</v>
      </c>
      <c r="H1396" s="44" t="s">
        <v>18</v>
      </c>
      <c r="I1396" s="32" t="s">
        <v>54683</v>
      </c>
      <c r="J1396" s="55">
        <v>8059347270098</v>
      </c>
      <c r="K1396" s="45">
        <v>45413</v>
      </c>
      <c r="L1396" s="47">
        <v>0</v>
      </c>
      <c r="M1396" s="47">
        <v>49.95</v>
      </c>
      <c r="N1396" s="45">
        <v>45131</v>
      </c>
    </row>
    <row r="1397" spans="2:14" x14ac:dyDescent="0.25">
      <c r="B1397" s="42"/>
      <c r="C1397" s="42"/>
      <c r="D1397" s="32" t="s">
        <v>54203</v>
      </c>
      <c r="E1397" s="32" t="s">
        <v>56178</v>
      </c>
      <c r="G1397" s="44" t="s">
        <v>17</v>
      </c>
      <c r="H1397" s="44" t="s">
        <v>18</v>
      </c>
      <c r="I1397" s="32" t="s">
        <v>54682</v>
      </c>
      <c r="J1397" s="55">
        <v>8059347270104</v>
      </c>
      <c r="K1397" s="45">
        <v>45413</v>
      </c>
      <c r="L1397" s="47">
        <v>0</v>
      </c>
      <c r="M1397" s="47">
        <v>49.95</v>
      </c>
      <c r="N1397" s="45">
        <v>45131</v>
      </c>
    </row>
    <row r="1398" spans="2:14" x14ac:dyDescent="0.25">
      <c r="B1398" s="42"/>
      <c r="C1398" s="42"/>
      <c r="D1398" s="32" t="s">
        <v>58006</v>
      </c>
      <c r="E1398" s="32" t="s">
        <v>58005</v>
      </c>
      <c r="G1398" s="44" t="s">
        <v>11</v>
      </c>
      <c r="H1398" s="44" t="s">
        <v>12</v>
      </c>
      <c r="I1398" s="32" t="s">
        <v>58431</v>
      </c>
      <c r="J1398" s="55">
        <v>8059347169903</v>
      </c>
      <c r="L1398" s="46">
        <v>59.95</v>
      </c>
      <c r="M1398" s="46">
        <v>59.95</v>
      </c>
      <c r="N1398" s="45">
        <v>45187</v>
      </c>
    </row>
    <row r="1399" spans="2:14" x14ac:dyDescent="0.25">
      <c r="B1399" s="42"/>
      <c r="C1399" s="42"/>
      <c r="D1399" s="32" t="s">
        <v>58008</v>
      </c>
      <c r="E1399" s="32" t="s">
        <v>58007</v>
      </c>
      <c r="G1399" s="44" t="s">
        <v>11</v>
      </c>
      <c r="H1399" s="44" t="s">
        <v>12</v>
      </c>
      <c r="I1399" s="32" t="s">
        <v>58432</v>
      </c>
      <c r="J1399" s="55">
        <v>8059347169897</v>
      </c>
      <c r="L1399" s="46">
        <v>59.95</v>
      </c>
      <c r="M1399" s="46">
        <v>59.95</v>
      </c>
      <c r="N1399" s="45">
        <v>45187</v>
      </c>
    </row>
    <row r="1400" spans="2:14" x14ac:dyDescent="0.25">
      <c r="B1400" s="42"/>
      <c r="C1400" s="42"/>
      <c r="D1400" s="32" t="s">
        <v>58014</v>
      </c>
      <c r="E1400" s="32" t="s">
        <v>58013</v>
      </c>
      <c r="G1400" s="44" t="s">
        <v>11</v>
      </c>
      <c r="H1400" s="44" t="s">
        <v>12</v>
      </c>
      <c r="I1400" s="32" t="s">
        <v>58435</v>
      </c>
      <c r="J1400" s="55">
        <v>8059347169866</v>
      </c>
      <c r="L1400" s="46">
        <v>59.95</v>
      </c>
      <c r="M1400" s="46">
        <v>59.95</v>
      </c>
      <c r="N1400" s="45">
        <v>45187</v>
      </c>
    </row>
    <row r="1401" spans="2:14" x14ac:dyDescent="0.25">
      <c r="B1401" s="42"/>
      <c r="C1401" s="42"/>
      <c r="D1401" s="32" t="s">
        <v>58012</v>
      </c>
      <c r="E1401" s="32" t="s">
        <v>58011</v>
      </c>
      <c r="G1401" s="44" t="s">
        <v>11</v>
      </c>
      <c r="H1401" s="44" t="s">
        <v>12</v>
      </c>
      <c r="I1401" s="32" t="s">
        <v>58434</v>
      </c>
      <c r="J1401" s="55">
        <v>8059347169873</v>
      </c>
      <c r="L1401" s="46">
        <v>59.95</v>
      </c>
      <c r="M1401" s="46">
        <v>59.95</v>
      </c>
      <c r="N1401" s="45">
        <v>45187</v>
      </c>
    </row>
    <row r="1402" spans="2:14" x14ac:dyDescent="0.25">
      <c r="B1402" s="42"/>
      <c r="C1402" s="42"/>
      <c r="D1402" s="32" t="s">
        <v>58010</v>
      </c>
      <c r="E1402" s="32" t="s">
        <v>58009</v>
      </c>
      <c r="G1402" s="44" t="s">
        <v>11</v>
      </c>
      <c r="H1402" s="44" t="s">
        <v>12</v>
      </c>
      <c r="I1402" s="32" t="s">
        <v>58433</v>
      </c>
      <c r="J1402" s="55">
        <v>8059347169880</v>
      </c>
      <c r="L1402" s="46">
        <v>59.95</v>
      </c>
      <c r="M1402" s="46">
        <v>59.95</v>
      </c>
      <c r="N1402" s="45">
        <v>45187</v>
      </c>
    </row>
    <row r="1403" spans="2:14" x14ac:dyDescent="0.25">
      <c r="B1403" s="42"/>
      <c r="C1403" s="42"/>
      <c r="D1403" s="32" t="s">
        <v>58016</v>
      </c>
      <c r="E1403" s="32" t="s">
        <v>58015</v>
      </c>
      <c r="G1403" s="44" t="s">
        <v>11</v>
      </c>
      <c r="H1403" s="44" t="s">
        <v>12</v>
      </c>
      <c r="I1403" s="32" t="s">
        <v>58436</v>
      </c>
      <c r="J1403" s="55">
        <v>8059347169859</v>
      </c>
      <c r="L1403" s="46">
        <v>59.95</v>
      </c>
      <c r="M1403" s="46">
        <v>59.95</v>
      </c>
      <c r="N1403" s="45">
        <v>45187</v>
      </c>
    </row>
    <row r="1404" spans="2:14" x14ac:dyDescent="0.25">
      <c r="B1404" s="42"/>
      <c r="C1404" s="42"/>
      <c r="D1404" s="32" t="s">
        <v>58018</v>
      </c>
      <c r="E1404" s="32" t="s">
        <v>58017</v>
      </c>
      <c r="G1404" s="44" t="s">
        <v>11</v>
      </c>
      <c r="H1404" s="44" t="s">
        <v>12</v>
      </c>
      <c r="I1404" s="32" t="s">
        <v>58437</v>
      </c>
      <c r="J1404" s="55">
        <v>8059347169842</v>
      </c>
      <c r="L1404" s="46">
        <v>59.95</v>
      </c>
      <c r="M1404" s="46">
        <v>59.95</v>
      </c>
      <c r="N1404" s="45">
        <v>45187</v>
      </c>
    </row>
    <row r="1405" spans="2:14" x14ac:dyDescent="0.25">
      <c r="B1405" s="42"/>
      <c r="C1405" s="42"/>
      <c r="D1405" s="32" t="s">
        <v>58024</v>
      </c>
      <c r="E1405" s="32" t="s">
        <v>58023</v>
      </c>
      <c r="G1405" s="44" t="s">
        <v>11</v>
      </c>
      <c r="H1405" s="44" t="s">
        <v>12</v>
      </c>
      <c r="I1405" s="32" t="s">
        <v>58440</v>
      </c>
      <c r="J1405" s="55">
        <v>8059347169811</v>
      </c>
      <c r="L1405" s="46">
        <v>59.95</v>
      </c>
      <c r="M1405" s="46">
        <v>59.95</v>
      </c>
      <c r="N1405" s="45">
        <v>45187</v>
      </c>
    </row>
    <row r="1406" spans="2:14" x14ac:dyDescent="0.25">
      <c r="B1406" s="42"/>
      <c r="C1406" s="42"/>
      <c r="D1406" s="32" t="s">
        <v>58022</v>
      </c>
      <c r="E1406" s="32" t="s">
        <v>58021</v>
      </c>
      <c r="G1406" s="44" t="s">
        <v>11</v>
      </c>
      <c r="H1406" s="44" t="s">
        <v>12</v>
      </c>
      <c r="I1406" s="32" t="s">
        <v>58439</v>
      </c>
      <c r="J1406" s="55">
        <v>8059347169828</v>
      </c>
      <c r="L1406" s="46">
        <v>59.95</v>
      </c>
      <c r="M1406" s="46">
        <v>59.95</v>
      </c>
      <c r="N1406" s="45">
        <v>45187</v>
      </c>
    </row>
    <row r="1407" spans="2:14" x14ac:dyDescent="0.25">
      <c r="B1407" s="42"/>
      <c r="C1407" s="42"/>
      <c r="D1407" s="32" t="s">
        <v>58020</v>
      </c>
      <c r="E1407" s="32" t="s">
        <v>58019</v>
      </c>
      <c r="G1407" s="44" t="s">
        <v>11</v>
      </c>
      <c r="H1407" s="44" t="s">
        <v>12</v>
      </c>
      <c r="I1407" s="32" t="s">
        <v>58438</v>
      </c>
      <c r="J1407" s="55">
        <v>8059347169835</v>
      </c>
      <c r="L1407" s="46">
        <v>59.95</v>
      </c>
      <c r="M1407" s="46">
        <v>59.95</v>
      </c>
      <c r="N1407" s="45">
        <v>45187</v>
      </c>
    </row>
    <row r="1408" spans="2:14" x14ac:dyDescent="0.25">
      <c r="B1408" s="42"/>
      <c r="C1408" s="42"/>
      <c r="D1408" s="32" t="s">
        <v>58026</v>
      </c>
      <c r="E1408" s="32" t="s">
        <v>58025</v>
      </c>
      <c r="G1408" s="44" t="s">
        <v>11</v>
      </c>
      <c r="H1408" s="44" t="s">
        <v>12</v>
      </c>
      <c r="I1408" s="32" t="s">
        <v>58441</v>
      </c>
      <c r="J1408" s="55">
        <v>8059347169804</v>
      </c>
      <c r="L1408" s="46">
        <v>59.95</v>
      </c>
      <c r="M1408" s="46">
        <v>59.95</v>
      </c>
      <c r="N1408" s="45">
        <v>45187</v>
      </c>
    </row>
    <row r="1409" spans="2:14" x14ac:dyDescent="0.25">
      <c r="B1409" s="42"/>
      <c r="C1409" s="42"/>
      <c r="D1409" s="32" t="s">
        <v>58028</v>
      </c>
      <c r="E1409" s="32" t="s">
        <v>58027</v>
      </c>
      <c r="G1409" s="44" t="s">
        <v>11</v>
      </c>
      <c r="H1409" s="44" t="s">
        <v>12</v>
      </c>
      <c r="I1409" s="32" t="s">
        <v>58442</v>
      </c>
      <c r="J1409" s="55">
        <v>8059347169798</v>
      </c>
      <c r="L1409" s="46">
        <v>59.95</v>
      </c>
      <c r="M1409" s="46">
        <v>59.95</v>
      </c>
      <c r="N1409" s="45">
        <v>45187</v>
      </c>
    </row>
    <row r="1410" spans="2:14" x14ac:dyDescent="0.25">
      <c r="B1410" s="42"/>
      <c r="C1410" s="42"/>
      <c r="D1410" s="32" t="s">
        <v>58034</v>
      </c>
      <c r="E1410" s="32" t="s">
        <v>58033</v>
      </c>
      <c r="G1410" s="44" t="s">
        <v>11</v>
      </c>
      <c r="H1410" s="44" t="s">
        <v>12</v>
      </c>
      <c r="I1410" s="32" t="s">
        <v>58445</v>
      </c>
      <c r="J1410" s="55">
        <v>8059347169767</v>
      </c>
      <c r="L1410" s="46">
        <v>59.95</v>
      </c>
      <c r="M1410" s="46">
        <v>59.95</v>
      </c>
      <c r="N1410" s="45">
        <v>45187</v>
      </c>
    </row>
    <row r="1411" spans="2:14" x14ac:dyDescent="0.25">
      <c r="B1411" s="42"/>
      <c r="C1411" s="42"/>
      <c r="D1411" s="32" t="s">
        <v>58032</v>
      </c>
      <c r="E1411" s="32" t="s">
        <v>58031</v>
      </c>
      <c r="G1411" s="44" t="s">
        <v>11</v>
      </c>
      <c r="H1411" s="44" t="s">
        <v>12</v>
      </c>
      <c r="I1411" s="32" t="s">
        <v>58444</v>
      </c>
      <c r="J1411" s="55">
        <v>8059347169774</v>
      </c>
      <c r="L1411" s="46">
        <v>59.95</v>
      </c>
      <c r="M1411" s="46">
        <v>59.95</v>
      </c>
      <c r="N1411" s="45">
        <v>45187</v>
      </c>
    </row>
    <row r="1412" spans="2:14" x14ac:dyDescent="0.25">
      <c r="B1412" s="42"/>
      <c r="C1412" s="42"/>
      <c r="D1412" s="32" t="s">
        <v>58030</v>
      </c>
      <c r="E1412" s="32" t="s">
        <v>58029</v>
      </c>
      <c r="G1412" s="44" t="s">
        <v>11</v>
      </c>
      <c r="H1412" s="44" t="s">
        <v>12</v>
      </c>
      <c r="I1412" s="32" t="s">
        <v>58443</v>
      </c>
      <c r="J1412" s="55">
        <v>8059347169781</v>
      </c>
      <c r="L1412" s="46">
        <v>59.95</v>
      </c>
      <c r="M1412" s="46">
        <v>59.95</v>
      </c>
      <c r="N1412" s="45">
        <v>45187</v>
      </c>
    </row>
    <row r="1413" spans="2:14" x14ac:dyDescent="0.25">
      <c r="B1413" s="42"/>
      <c r="C1413" s="42"/>
      <c r="D1413" s="43" t="s">
        <v>53563</v>
      </c>
      <c r="E1413" s="43" t="s">
        <v>53580</v>
      </c>
      <c r="G1413" s="44" t="s">
        <v>17</v>
      </c>
      <c r="H1413" s="44" t="s">
        <v>18</v>
      </c>
      <c r="I1413" s="43" t="s">
        <v>53575</v>
      </c>
      <c r="J1413" s="42">
        <v>8059347120966</v>
      </c>
      <c r="K1413" s="45">
        <v>45235</v>
      </c>
      <c r="L1413" s="54">
        <v>0</v>
      </c>
      <c r="M1413" s="61">
        <v>99.95</v>
      </c>
      <c r="N1413" s="45">
        <v>45051</v>
      </c>
    </row>
    <row r="1414" spans="2:14" x14ac:dyDescent="0.25">
      <c r="B1414" s="42"/>
      <c r="C1414" s="42"/>
      <c r="D1414" s="43" t="s">
        <v>53567</v>
      </c>
      <c r="E1414" s="43" t="s">
        <v>53580</v>
      </c>
      <c r="G1414" s="44" t="s">
        <v>17</v>
      </c>
      <c r="H1414" s="44" t="s">
        <v>18</v>
      </c>
      <c r="I1414" s="43" t="s">
        <v>53579</v>
      </c>
      <c r="J1414" s="42">
        <v>8059347120959</v>
      </c>
      <c r="K1414" s="45">
        <v>45234</v>
      </c>
      <c r="L1414" s="54">
        <v>0</v>
      </c>
      <c r="M1414" s="61">
        <v>99.95</v>
      </c>
      <c r="N1414" s="45">
        <v>45051</v>
      </c>
    </row>
    <row r="1415" spans="2:14" x14ac:dyDescent="0.25">
      <c r="B1415" s="42"/>
      <c r="C1415" s="42"/>
      <c r="D1415" s="43" t="s">
        <v>53566</v>
      </c>
      <c r="E1415" s="43" t="s">
        <v>53580</v>
      </c>
      <c r="G1415" s="44" t="s">
        <v>17</v>
      </c>
      <c r="H1415" s="44" t="s">
        <v>18</v>
      </c>
      <c r="I1415" s="43" t="s">
        <v>53578</v>
      </c>
      <c r="J1415" s="42">
        <v>8059347120928</v>
      </c>
      <c r="K1415" s="45">
        <v>45233</v>
      </c>
      <c r="L1415" s="54">
        <v>0</v>
      </c>
      <c r="M1415" s="61">
        <v>99.95</v>
      </c>
      <c r="N1415" s="45">
        <v>45051</v>
      </c>
    </row>
    <row r="1416" spans="2:14" x14ac:dyDescent="0.25">
      <c r="B1416" s="42"/>
      <c r="C1416" s="42"/>
      <c r="D1416" s="43" t="s">
        <v>53565</v>
      </c>
      <c r="E1416" s="43" t="s">
        <v>53580</v>
      </c>
      <c r="G1416" s="44" t="s">
        <v>17</v>
      </c>
      <c r="H1416" s="44" t="s">
        <v>18</v>
      </c>
      <c r="I1416" s="43" t="s">
        <v>53577</v>
      </c>
      <c r="J1416" s="42">
        <v>8059347120935</v>
      </c>
      <c r="K1416" s="45">
        <v>45232</v>
      </c>
      <c r="L1416" s="54">
        <v>0</v>
      </c>
      <c r="M1416" s="61">
        <v>99.95</v>
      </c>
      <c r="N1416" s="45">
        <v>45051</v>
      </c>
    </row>
    <row r="1417" spans="2:14" x14ac:dyDescent="0.25">
      <c r="B1417" s="42"/>
      <c r="C1417" s="42"/>
      <c r="D1417" s="43" t="s">
        <v>53564</v>
      </c>
      <c r="E1417" s="43" t="s">
        <v>53580</v>
      </c>
      <c r="G1417" s="44" t="s">
        <v>17</v>
      </c>
      <c r="H1417" s="44" t="s">
        <v>18</v>
      </c>
      <c r="I1417" s="43" t="s">
        <v>53576</v>
      </c>
      <c r="J1417" s="42">
        <v>8059347120942</v>
      </c>
      <c r="K1417" s="45">
        <v>45231</v>
      </c>
      <c r="L1417" s="54">
        <v>0</v>
      </c>
      <c r="M1417" s="61">
        <v>99.95</v>
      </c>
      <c r="N1417" s="45">
        <v>45051</v>
      </c>
    </row>
    <row r="1418" spans="2:14" x14ac:dyDescent="0.25">
      <c r="B1418" s="42"/>
      <c r="C1418" s="42"/>
      <c r="D1418" s="32" t="s">
        <v>54197</v>
      </c>
      <c r="E1418" s="32" t="s">
        <v>56181</v>
      </c>
      <c r="G1418" s="44" t="s">
        <v>17</v>
      </c>
      <c r="H1418" s="44" t="s">
        <v>18</v>
      </c>
      <c r="I1418" s="32" t="s">
        <v>54676</v>
      </c>
      <c r="J1418" s="55">
        <v>8059347270029</v>
      </c>
      <c r="K1418" s="45">
        <v>45413</v>
      </c>
      <c r="L1418" s="47">
        <v>0</v>
      </c>
      <c r="M1418" s="47">
        <v>69.95</v>
      </c>
      <c r="N1418" s="45">
        <v>45131</v>
      </c>
    </row>
    <row r="1419" spans="2:14" x14ac:dyDescent="0.25">
      <c r="B1419" s="42"/>
      <c r="C1419" s="42"/>
      <c r="D1419" s="32" t="s">
        <v>54201</v>
      </c>
      <c r="E1419" s="32" t="s">
        <v>56182</v>
      </c>
      <c r="G1419" s="44" t="s">
        <v>17</v>
      </c>
      <c r="H1419" s="44" t="s">
        <v>18</v>
      </c>
      <c r="I1419" s="32" t="s">
        <v>54680</v>
      </c>
      <c r="J1419" s="55">
        <v>8059347270012</v>
      </c>
      <c r="K1419" s="45">
        <v>45413</v>
      </c>
      <c r="L1419" s="47">
        <v>0</v>
      </c>
      <c r="M1419" s="47">
        <v>69.95</v>
      </c>
      <c r="N1419" s="45">
        <v>45131</v>
      </c>
    </row>
    <row r="1420" spans="2:14" x14ac:dyDescent="0.25">
      <c r="B1420" s="42"/>
      <c r="C1420" s="42"/>
      <c r="D1420" s="32" t="s">
        <v>54200</v>
      </c>
      <c r="E1420" s="32" t="s">
        <v>56185</v>
      </c>
      <c r="G1420" s="44" t="s">
        <v>17</v>
      </c>
      <c r="H1420" s="44" t="s">
        <v>18</v>
      </c>
      <c r="I1420" s="32" t="s">
        <v>54679</v>
      </c>
      <c r="J1420" s="55">
        <v>8059347269986</v>
      </c>
      <c r="K1420" s="45">
        <v>45413</v>
      </c>
      <c r="L1420" s="47">
        <v>0</v>
      </c>
      <c r="M1420" s="47">
        <v>69.95</v>
      </c>
      <c r="N1420" s="45">
        <v>45131</v>
      </c>
    </row>
    <row r="1421" spans="2:14" x14ac:dyDescent="0.25">
      <c r="B1421" s="42"/>
      <c r="C1421" s="42"/>
      <c r="D1421" s="32" t="s">
        <v>54199</v>
      </c>
      <c r="E1421" s="32" t="s">
        <v>56184</v>
      </c>
      <c r="G1421" s="44" t="s">
        <v>17</v>
      </c>
      <c r="H1421" s="44" t="s">
        <v>18</v>
      </c>
      <c r="I1421" s="32" t="s">
        <v>54678</v>
      </c>
      <c r="J1421" s="55">
        <v>8059347269993</v>
      </c>
      <c r="K1421" s="45">
        <v>45413</v>
      </c>
      <c r="L1421" s="47">
        <v>0</v>
      </c>
      <c r="M1421" s="47">
        <v>69.95</v>
      </c>
      <c r="N1421" s="45">
        <v>45131</v>
      </c>
    </row>
    <row r="1422" spans="2:14" x14ac:dyDescent="0.25">
      <c r="B1422" s="42"/>
      <c r="C1422" s="42"/>
      <c r="D1422" s="32" t="s">
        <v>54198</v>
      </c>
      <c r="E1422" s="32" t="s">
        <v>56183</v>
      </c>
      <c r="G1422" s="44" t="s">
        <v>17</v>
      </c>
      <c r="H1422" s="44" t="s">
        <v>18</v>
      </c>
      <c r="I1422" s="32" t="s">
        <v>54677</v>
      </c>
      <c r="J1422" s="55">
        <v>8059347270005</v>
      </c>
      <c r="K1422" s="45">
        <v>45413</v>
      </c>
      <c r="L1422" s="47">
        <v>0</v>
      </c>
      <c r="M1422" s="47">
        <v>69.95</v>
      </c>
      <c r="N1422" s="45">
        <v>45131</v>
      </c>
    </row>
    <row r="1423" spans="2:14" x14ac:dyDescent="0.25">
      <c r="B1423" s="42"/>
      <c r="C1423" s="42"/>
      <c r="D1423" s="32" t="s">
        <v>54192</v>
      </c>
      <c r="E1423" s="32" t="s">
        <v>56186</v>
      </c>
      <c r="G1423" s="44" t="s">
        <v>17</v>
      </c>
      <c r="H1423" s="44" t="s">
        <v>18</v>
      </c>
      <c r="I1423" s="32" t="s">
        <v>54671</v>
      </c>
      <c r="J1423" s="55">
        <v>8059347269979</v>
      </c>
      <c r="K1423" s="45">
        <v>45413</v>
      </c>
      <c r="L1423" s="47">
        <v>0</v>
      </c>
      <c r="M1423" s="47">
        <v>69.95</v>
      </c>
      <c r="N1423" s="45">
        <v>45131</v>
      </c>
    </row>
    <row r="1424" spans="2:14" x14ac:dyDescent="0.25">
      <c r="B1424" s="42"/>
      <c r="C1424" s="42"/>
      <c r="D1424" s="32" t="s">
        <v>54196</v>
      </c>
      <c r="E1424" s="32" t="s">
        <v>56187</v>
      </c>
      <c r="G1424" s="44" t="s">
        <v>17</v>
      </c>
      <c r="H1424" s="44" t="s">
        <v>18</v>
      </c>
      <c r="I1424" s="32" t="s">
        <v>54675</v>
      </c>
      <c r="J1424" s="55">
        <v>8059347269962</v>
      </c>
      <c r="K1424" s="45">
        <v>45413</v>
      </c>
      <c r="L1424" s="47">
        <v>0</v>
      </c>
      <c r="M1424" s="47">
        <v>69.95</v>
      </c>
      <c r="N1424" s="45">
        <v>45131</v>
      </c>
    </row>
    <row r="1425" spans="2:14" x14ac:dyDescent="0.25">
      <c r="B1425" s="42"/>
      <c r="C1425" s="42"/>
      <c r="D1425" s="32" t="s">
        <v>54195</v>
      </c>
      <c r="E1425" s="32" t="s">
        <v>56190</v>
      </c>
      <c r="G1425" s="44" t="s">
        <v>17</v>
      </c>
      <c r="H1425" s="44" t="s">
        <v>18</v>
      </c>
      <c r="I1425" s="32" t="s">
        <v>54674</v>
      </c>
      <c r="J1425" s="55">
        <v>8059347269931</v>
      </c>
      <c r="K1425" s="45">
        <v>45413</v>
      </c>
      <c r="L1425" s="47">
        <v>0</v>
      </c>
      <c r="M1425" s="47">
        <v>69.95</v>
      </c>
      <c r="N1425" s="45">
        <v>45131</v>
      </c>
    </row>
    <row r="1426" spans="2:14" x14ac:dyDescent="0.25">
      <c r="B1426" s="42"/>
      <c r="C1426" s="42"/>
      <c r="D1426" s="32" t="s">
        <v>54194</v>
      </c>
      <c r="E1426" s="32" t="s">
        <v>56189</v>
      </c>
      <c r="G1426" s="44" t="s">
        <v>17</v>
      </c>
      <c r="H1426" s="44" t="s">
        <v>18</v>
      </c>
      <c r="I1426" s="32" t="s">
        <v>54673</v>
      </c>
      <c r="J1426" s="55">
        <v>8059347269948</v>
      </c>
      <c r="K1426" s="45">
        <v>45413</v>
      </c>
      <c r="L1426" s="47">
        <v>0</v>
      </c>
      <c r="M1426" s="47">
        <v>69.95</v>
      </c>
      <c r="N1426" s="45">
        <v>45131</v>
      </c>
    </row>
    <row r="1427" spans="2:14" x14ac:dyDescent="0.25">
      <c r="B1427" s="42"/>
      <c r="C1427" s="42"/>
      <c r="D1427" s="32" t="s">
        <v>54193</v>
      </c>
      <c r="E1427" s="32" t="s">
        <v>56188</v>
      </c>
      <c r="G1427" s="44" t="s">
        <v>17</v>
      </c>
      <c r="H1427" s="44" t="s">
        <v>18</v>
      </c>
      <c r="I1427" s="32" t="s">
        <v>54672</v>
      </c>
      <c r="J1427" s="55">
        <v>8059347269955</v>
      </c>
      <c r="K1427" s="45">
        <v>45413</v>
      </c>
      <c r="L1427" s="47">
        <v>0</v>
      </c>
      <c r="M1427" s="47">
        <v>69.95</v>
      </c>
      <c r="N1427" s="45">
        <v>45131</v>
      </c>
    </row>
    <row r="1428" spans="2:14" x14ac:dyDescent="0.25">
      <c r="B1428" s="42"/>
      <c r="C1428" s="42"/>
      <c r="D1428" s="32" t="s">
        <v>54187</v>
      </c>
      <c r="E1428" s="32" t="s">
        <v>56191</v>
      </c>
      <c r="G1428" s="44" t="s">
        <v>17</v>
      </c>
      <c r="H1428" s="44" t="s">
        <v>18</v>
      </c>
      <c r="I1428" s="32" t="s">
        <v>54666</v>
      </c>
      <c r="J1428" s="55">
        <v>8059347269924</v>
      </c>
      <c r="K1428" s="45">
        <v>45413</v>
      </c>
      <c r="L1428" s="47">
        <v>0</v>
      </c>
      <c r="M1428" s="47">
        <v>69.95</v>
      </c>
      <c r="N1428" s="45">
        <v>45131</v>
      </c>
    </row>
    <row r="1429" spans="2:14" x14ac:dyDescent="0.25">
      <c r="B1429" s="42"/>
      <c r="C1429" s="42"/>
      <c r="D1429" s="32" t="s">
        <v>54191</v>
      </c>
      <c r="E1429" s="32" t="s">
        <v>56192</v>
      </c>
      <c r="G1429" s="44" t="s">
        <v>17</v>
      </c>
      <c r="H1429" s="44" t="s">
        <v>18</v>
      </c>
      <c r="I1429" s="32" t="s">
        <v>54670</v>
      </c>
      <c r="J1429" s="55">
        <v>8059347269917</v>
      </c>
      <c r="K1429" s="45">
        <v>45413</v>
      </c>
      <c r="L1429" s="47">
        <v>0</v>
      </c>
      <c r="M1429" s="47">
        <v>69.95</v>
      </c>
      <c r="N1429" s="45">
        <v>45131</v>
      </c>
    </row>
    <row r="1430" spans="2:14" x14ac:dyDescent="0.25">
      <c r="B1430" s="42"/>
      <c r="C1430" s="42"/>
      <c r="D1430" s="32" t="s">
        <v>54190</v>
      </c>
      <c r="E1430" s="32" t="s">
        <v>56195</v>
      </c>
      <c r="G1430" s="44" t="s">
        <v>17</v>
      </c>
      <c r="H1430" s="44" t="s">
        <v>18</v>
      </c>
      <c r="I1430" s="32" t="s">
        <v>54669</v>
      </c>
      <c r="J1430" s="55">
        <v>8059347269887</v>
      </c>
      <c r="K1430" s="45">
        <v>45413</v>
      </c>
      <c r="L1430" s="47">
        <v>0</v>
      </c>
      <c r="M1430" s="47">
        <v>69.95</v>
      </c>
      <c r="N1430" s="45">
        <v>45131</v>
      </c>
    </row>
    <row r="1431" spans="2:14" x14ac:dyDescent="0.25">
      <c r="B1431" s="42"/>
      <c r="C1431" s="42"/>
      <c r="D1431" s="32" t="s">
        <v>54189</v>
      </c>
      <c r="E1431" s="32" t="s">
        <v>56194</v>
      </c>
      <c r="G1431" s="44" t="s">
        <v>17</v>
      </c>
      <c r="H1431" s="44" t="s">
        <v>18</v>
      </c>
      <c r="I1431" s="32" t="s">
        <v>54668</v>
      </c>
      <c r="J1431" s="55">
        <v>8059347269894</v>
      </c>
      <c r="K1431" s="45">
        <v>45413</v>
      </c>
      <c r="L1431" s="47">
        <v>0</v>
      </c>
      <c r="M1431" s="47">
        <v>69.95</v>
      </c>
      <c r="N1431" s="45">
        <v>45131</v>
      </c>
    </row>
    <row r="1432" spans="2:14" x14ac:dyDescent="0.25">
      <c r="B1432" s="42"/>
      <c r="C1432" s="42"/>
      <c r="D1432" s="32" t="s">
        <v>54188</v>
      </c>
      <c r="E1432" s="32" t="s">
        <v>56193</v>
      </c>
      <c r="G1432" s="44" t="s">
        <v>17</v>
      </c>
      <c r="H1432" s="44" t="s">
        <v>18</v>
      </c>
      <c r="I1432" s="32" t="s">
        <v>54667</v>
      </c>
      <c r="J1432" s="55">
        <v>8059347269900</v>
      </c>
      <c r="K1432" s="45">
        <v>45413</v>
      </c>
      <c r="L1432" s="47">
        <v>0</v>
      </c>
      <c r="M1432" s="47">
        <v>69.95</v>
      </c>
      <c r="N1432" s="45">
        <v>45131</v>
      </c>
    </row>
    <row r="1433" spans="2:14" x14ac:dyDescent="0.25">
      <c r="B1433" s="42"/>
      <c r="C1433" s="42"/>
      <c r="D1433" s="32" t="s">
        <v>54182</v>
      </c>
      <c r="E1433" s="32" t="s">
        <v>56196</v>
      </c>
      <c r="G1433" s="44" t="s">
        <v>17</v>
      </c>
      <c r="H1433" s="44" t="s">
        <v>18</v>
      </c>
      <c r="I1433" s="32" t="s">
        <v>54661</v>
      </c>
      <c r="J1433" s="55">
        <v>8059347269825</v>
      </c>
      <c r="K1433" s="45">
        <v>45413</v>
      </c>
      <c r="L1433" s="47">
        <v>0</v>
      </c>
      <c r="M1433" s="47">
        <v>69.95</v>
      </c>
      <c r="N1433" s="45">
        <v>45131</v>
      </c>
    </row>
    <row r="1434" spans="2:14" x14ac:dyDescent="0.25">
      <c r="B1434" s="42"/>
      <c r="C1434" s="42"/>
      <c r="D1434" s="32" t="s">
        <v>54186</v>
      </c>
      <c r="E1434" s="32" t="s">
        <v>56197</v>
      </c>
      <c r="G1434" s="44" t="s">
        <v>17</v>
      </c>
      <c r="H1434" s="44" t="s">
        <v>18</v>
      </c>
      <c r="I1434" s="32" t="s">
        <v>54665</v>
      </c>
      <c r="J1434" s="55">
        <v>8059347269818</v>
      </c>
      <c r="K1434" s="45">
        <v>45413</v>
      </c>
      <c r="L1434" s="47">
        <v>0</v>
      </c>
      <c r="M1434" s="47">
        <v>69.95</v>
      </c>
      <c r="N1434" s="45">
        <v>45131</v>
      </c>
    </row>
    <row r="1435" spans="2:14" x14ac:dyDescent="0.25">
      <c r="B1435" s="42"/>
      <c r="C1435" s="42"/>
      <c r="D1435" s="32" t="s">
        <v>54185</v>
      </c>
      <c r="E1435" s="32" t="s">
        <v>56200</v>
      </c>
      <c r="G1435" s="44" t="s">
        <v>17</v>
      </c>
      <c r="H1435" s="44" t="s">
        <v>18</v>
      </c>
      <c r="I1435" s="32" t="s">
        <v>54664</v>
      </c>
      <c r="J1435" s="55">
        <v>8059347269788</v>
      </c>
      <c r="K1435" s="45">
        <v>45413</v>
      </c>
      <c r="L1435" s="47">
        <v>0</v>
      </c>
      <c r="M1435" s="47">
        <v>69.95</v>
      </c>
      <c r="N1435" s="45">
        <v>45131</v>
      </c>
    </row>
    <row r="1436" spans="2:14" x14ac:dyDescent="0.25">
      <c r="B1436" s="42"/>
      <c r="C1436" s="42"/>
      <c r="D1436" s="32" t="s">
        <v>54184</v>
      </c>
      <c r="E1436" s="32" t="s">
        <v>56199</v>
      </c>
      <c r="G1436" s="44" t="s">
        <v>17</v>
      </c>
      <c r="H1436" s="44" t="s">
        <v>18</v>
      </c>
      <c r="I1436" s="32" t="s">
        <v>54663</v>
      </c>
      <c r="J1436" s="55">
        <v>8059347269795</v>
      </c>
      <c r="K1436" s="45">
        <v>45413</v>
      </c>
      <c r="L1436" s="47">
        <v>0</v>
      </c>
      <c r="M1436" s="47">
        <v>69.95</v>
      </c>
      <c r="N1436" s="45">
        <v>45131</v>
      </c>
    </row>
    <row r="1437" spans="2:14" x14ac:dyDescent="0.25">
      <c r="B1437" s="42"/>
      <c r="C1437" s="42"/>
      <c r="D1437" s="32" t="s">
        <v>54183</v>
      </c>
      <c r="E1437" s="32" t="s">
        <v>56198</v>
      </c>
      <c r="G1437" s="44" t="s">
        <v>17</v>
      </c>
      <c r="H1437" s="44" t="s">
        <v>18</v>
      </c>
      <c r="I1437" s="32" t="s">
        <v>54662</v>
      </c>
      <c r="J1437" s="55">
        <v>8059347269801</v>
      </c>
      <c r="K1437" s="45">
        <v>45413</v>
      </c>
      <c r="L1437" s="47">
        <v>0</v>
      </c>
      <c r="M1437" s="47">
        <v>69.95</v>
      </c>
      <c r="N1437" s="45">
        <v>45131</v>
      </c>
    </row>
    <row r="1438" spans="2:14" x14ac:dyDescent="0.25">
      <c r="B1438" s="42"/>
      <c r="C1438" s="42"/>
      <c r="D1438" s="32" t="s">
        <v>54177</v>
      </c>
      <c r="E1438" s="32" t="s">
        <v>56201</v>
      </c>
      <c r="G1438" s="44" t="s">
        <v>17</v>
      </c>
      <c r="H1438" s="44" t="s">
        <v>18</v>
      </c>
      <c r="I1438" s="32" t="s">
        <v>54656</v>
      </c>
      <c r="J1438" s="55">
        <v>8059347269726</v>
      </c>
      <c r="K1438" s="45">
        <v>45413</v>
      </c>
      <c r="L1438" s="47">
        <v>0</v>
      </c>
      <c r="M1438" s="47">
        <v>69.95</v>
      </c>
      <c r="N1438" s="45">
        <v>45131</v>
      </c>
    </row>
    <row r="1439" spans="2:14" x14ac:dyDescent="0.25">
      <c r="B1439" s="42"/>
      <c r="C1439" s="42"/>
      <c r="D1439" s="32" t="s">
        <v>54181</v>
      </c>
      <c r="E1439" s="32" t="s">
        <v>56202</v>
      </c>
      <c r="G1439" s="44" t="s">
        <v>17</v>
      </c>
      <c r="H1439" s="44" t="s">
        <v>18</v>
      </c>
      <c r="I1439" s="32" t="s">
        <v>54660</v>
      </c>
      <c r="J1439" s="55">
        <v>8059347269719</v>
      </c>
      <c r="K1439" s="45">
        <v>45413</v>
      </c>
      <c r="L1439" s="47">
        <v>0</v>
      </c>
      <c r="M1439" s="47">
        <v>69.95</v>
      </c>
      <c r="N1439" s="45">
        <v>45131</v>
      </c>
    </row>
    <row r="1440" spans="2:14" x14ac:dyDescent="0.25">
      <c r="B1440" s="42"/>
      <c r="C1440" s="42"/>
      <c r="D1440" s="32" t="s">
        <v>54180</v>
      </c>
      <c r="E1440" s="32" t="s">
        <v>56205</v>
      </c>
      <c r="G1440" s="44" t="s">
        <v>17</v>
      </c>
      <c r="H1440" s="44" t="s">
        <v>18</v>
      </c>
      <c r="I1440" s="32" t="s">
        <v>54659</v>
      </c>
      <c r="J1440" s="55">
        <v>8059347269689</v>
      </c>
      <c r="K1440" s="45">
        <v>45413</v>
      </c>
      <c r="L1440" s="47">
        <v>0</v>
      </c>
      <c r="M1440" s="47">
        <v>69.95</v>
      </c>
      <c r="N1440" s="45">
        <v>45131</v>
      </c>
    </row>
    <row r="1441" spans="2:14" x14ac:dyDescent="0.25">
      <c r="B1441" s="42"/>
      <c r="C1441" s="42"/>
      <c r="D1441" s="32" t="s">
        <v>54179</v>
      </c>
      <c r="E1441" s="32" t="s">
        <v>56204</v>
      </c>
      <c r="G1441" s="44" t="s">
        <v>17</v>
      </c>
      <c r="H1441" s="44" t="s">
        <v>18</v>
      </c>
      <c r="I1441" s="32" t="s">
        <v>54658</v>
      </c>
      <c r="J1441" s="55">
        <v>8059347269696</v>
      </c>
      <c r="K1441" s="45">
        <v>45413</v>
      </c>
      <c r="L1441" s="47">
        <v>0</v>
      </c>
      <c r="M1441" s="47">
        <v>69.95</v>
      </c>
      <c r="N1441" s="45">
        <v>45131</v>
      </c>
    </row>
    <row r="1442" spans="2:14" x14ac:dyDescent="0.25">
      <c r="B1442" s="42"/>
      <c r="C1442" s="42"/>
      <c r="D1442" s="32" t="s">
        <v>54178</v>
      </c>
      <c r="E1442" s="32" t="s">
        <v>56203</v>
      </c>
      <c r="G1442" s="44" t="s">
        <v>17</v>
      </c>
      <c r="H1442" s="44" t="s">
        <v>18</v>
      </c>
      <c r="I1442" s="32" t="s">
        <v>54657</v>
      </c>
      <c r="J1442" s="55">
        <v>8059347269702</v>
      </c>
      <c r="K1442" s="45">
        <v>45413</v>
      </c>
      <c r="L1442" s="47">
        <v>0</v>
      </c>
      <c r="M1442" s="47">
        <v>69.95</v>
      </c>
      <c r="N1442" s="45">
        <v>45131</v>
      </c>
    </row>
    <row r="1443" spans="2:14" x14ac:dyDescent="0.25">
      <c r="B1443" s="42"/>
      <c r="C1443" s="42"/>
      <c r="D1443" s="32" t="s">
        <v>54172</v>
      </c>
      <c r="E1443" s="32" t="s">
        <v>56206</v>
      </c>
      <c r="G1443" s="44" t="s">
        <v>17</v>
      </c>
      <c r="H1443" s="44" t="s">
        <v>18</v>
      </c>
      <c r="I1443" s="32" t="s">
        <v>54651</v>
      </c>
      <c r="J1443" s="55">
        <v>8059347269627</v>
      </c>
      <c r="K1443" s="45">
        <v>45413</v>
      </c>
      <c r="L1443" s="47">
        <v>0</v>
      </c>
      <c r="M1443" s="47">
        <v>69.95</v>
      </c>
      <c r="N1443" s="45">
        <v>45131</v>
      </c>
    </row>
    <row r="1444" spans="2:14" x14ac:dyDescent="0.25">
      <c r="B1444" s="42"/>
      <c r="C1444" s="42"/>
      <c r="D1444" s="32" t="s">
        <v>54176</v>
      </c>
      <c r="E1444" s="32" t="s">
        <v>56207</v>
      </c>
      <c r="G1444" s="44" t="s">
        <v>17</v>
      </c>
      <c r="H1444" s="44" t="s">
        <v>18</v>
      </c>
      <c r="I1444" s="32" t="s">
        <v>54655</v>
      </c>
      <c r="J1444" s="55">
        <v>8059347269610</v>
      </c>
      <c r="K1444" s="45">
        <v>45413</v>
      </c>
      <c r="L1444" s="47">
        <v>0</v>
      </c>
      <c r="M1444" s="47">
        <v>69.95</v>
      </c>
      <c r="N1444" s="45">
        <v>45131</v>
      </c>
    </row>
    <row r="1445" spans="2:14" x14ac:dyDescent="0.25">
      <c r="B1445" s="42"/>
      <c r="C1445" s="42"/>
      <c r="D1445" s="32" t="s">
        <v>54175</v>
      </c>
      <c r="E1445" s="32" t="s">
        <v>56210</v>
      </c>
      <c r="G1445" s="44" t="s">
        <v>17</v>
      </c>
      <c r="H1445" s="44" t="s">
        <v>18</v>
      </c>
      <c r="I1445" s="32" t="s">
        <v>54654</v>
      </c>
      <c r="J1445" s="55">
        <v>8059347269580</v>
      </c>
      <c r="K1445" s="45">
        <v>45413</v>
      </c>
      <c r="L1445" s="47">
        <v>0</v>
      </c>
      <c r="M1445" s="47">
        <v>69.95</v>
      </c>
      <c r="N1445" s="45">
        <v>45131</v>
      </c>
    </row>
    <row r="1446" spans="2:14" x14ac:dyDescent="0.25">
      <c r="B1446" s="42"/>
      <c r="C1446" s="42"/>
      <c r="D1446" s="32" t="s">
        <v>54174</v>
      </c>
      <c r="E1446" s="32" t="s">
        <v>56209</v>
      </c>
      <c r="G1446" s="44" t="s">
        <v>17</v>
      </c>
      <c r="H1446" s="44" t="s">
        <v>18</v>
      </c>
      <c r="I1446" s="32" t="s">
        <v>54653</v>
      </c>
      <c r="J1446" s="55">
        <v>8059347269597</v>
      </c>
      <c r="K1446" s="45">
        <v>45413</v>
      </c>
      <c r="L1446" s="47">
        <v>0</v>
      </c>
      <c r="M1446" s="47">
        <v>69.95</v>
      </c>
      <c r="N1446" s="45">
        <v>45131</v>
      </c>
    </row>
    <row r="1447" spans="2:14" x14ac:dyDescent="0.25">
      <c r="B1447" s="42"/>
      <c r="C1447" s="42"/>
      <c r="D1447" s="32" t="s">
        <v>54173</v>
      </c>
      <c r="E1447" s="32" t="s">
        <v>56208</v>
      </c>
      <c r="G1447" s="44" t="s">
        <v>17</v>
      </c>
      <c r="H1447" s="44" t="s">
        <v>18</v>
      </c>
      <c r="I1447" s="32" t="s">
        <v>54652</v>
      </c>
      <c r="J1447" s="55">
        <v>8059347269603</v>
      </c>
      <c r="K1447" s="45">
        <v>45413</v>
      </c>
      <c r="L1447" s="47">
        <v>0</v>
      </c>
      <c r="M1447" s="47">
        <v>69.95</v>
      </c>
      <c r="N1447" s="45">
        <v>45131</v>
      </c>
    </row>
    <row r="1448" spans="2:14" x14ac:dyDescent="0.25">
      <c r="B1448" s="42"/>
      <c r="C1448" s="42"/>
      <c r="D1448" s="32" t="s">
        <v>55289</v>
      </c>
      <c r="E1448" s="32" t="s">
        <v>56211</v>
      </c>
      <c r="G1448" s="44" t="s">
        <v>11</v>
      </c>
      <c r="H1448" s="44" t="s">
        <v>12</v>
      </c>
      <c r="I1448" s="32" t="s">
        <v>55717</v>
      </c>
      <c r="J1448" s="55">
        <v>8059347269528</v>
      </c>
      <c r="L1448" s="47">
        <v>69.95</v>
      </c>
      <c r="M1448" s="47">
        <v>69.95</v>
      </c>
      <c r="N1448" s="45">
        <v>45131</v>
      </c>
    </row>
    <row r="1449" spans="2:14" x14ac:dyDescent="0.25">
      <c r="B1449" s="42"/>
      <c r="C1449" s="42"/>
      <c r="D1449" s="32" t="s">
        <v>55290</v>
      </c>
      <c r="E1449" s="32" t="s">
        <v>56212</v>
      </c>
      <c r="G1449" s="44" t="s">
        <v>11</v>
      </c>
      <c r="H1449" s="44" t="s">
        <v>12</v>
      </c>
      <c r="I1449" s="32" t="s">
        <v>55718</v>
      </c>
      <c r="J1449" s="55">
        <v>8059347269511</v>
      </c>
      <c r="L1449" s="47">
        <v>69.95</v>
      </c>
      <c r="M1449" s="47">
        <v>69.95</v>
      </c>
      <c r="N1449" s="45">
        <v>45131</v>
      </c>
    </row>
    <row r="1450" spans="2:14" x14ac:dyDescent="0.25">
      <c r="B1450" s="42"/>
      <c r="C1450" s="42"/>
      <c r="D1450" s="32" t="s">
        <v>55293</v>
      </c>
      <c r="E1450" s="32" t="s">
        <v>56215</v>
      </c>
      <c r="G1450" s="44" t="s">
        <v>11</v>
      </c>
      <c r="H1450" s="44" t="s">
        <v>12</v>
      </c>
      <c r="I1450" s="32" t="s">
        <v>55721</v>
      </c>
      <c r="J1450" s="55">
        <v>8059347269481</v>
      </c>
      <c r="L1450" s="47">
        <v>69.95</v>
      </c>
      <c r="M1450" s="47">
        <v>69.95</v>
      </c>
      <c r="N1450" s="45">
        <v>45131</v>
      </c>
    </row>
    <row r="1451" spans="2:14" x14ac:dyDescent="0.25">
      <c r="B1451" s="42"/>
      <c r="C1451" s="42"/>
      <c r="D1451" s="32" t="s">
        <v>55292</v>
      </c>
      <c r="E1451" s="32" t="s">
        <v>56214</v>
      </c>
      <c r="G1451" s="44" t="s">
        <v>11</v>
      </c>
      <c r="H1451" s="44" t="s">
        <v>12</v>
      </c>
      <c r="I1451" s="32" t="s">
        <v>55720</v>
      </c>
      <c r="J1451" s="55">
        <v>8059347269498</v>
      </c>
      <c r="L1451" s="47">
        <v>69.95</v>
      </c>
      <c r="M1451" s="47">
        <v>69.95</v>
      </c>
      <c r="N1451" s="45">
        <v>45131</v>
      </c>
    </row>
    <row r="1452" spans="2:14" x14ac:dyDescent="0.25">
      <c r="B1452" s="42"/>
      <c r="C1452" s="42"/>
      <c r="D1452" s="32" t="s">
        <v>55291</v>
      </c>
      <c r="E1452" s="32" t="s">
        <v>56213</v>
      </c>
      <c r="G1452" s="44" t="s">
        <v>11</v>
      </c>
      <c r="H1452" s="44" t="s">
        <v>12</v>
      </c>
      <c r="I1452" s="32" t="s">
        <v>55719</v>
      </c>
      <c r="J1452" s="55">
        <v>8059347269504</v>
      </c>
      <c r="L1452" s="47">
        <v>69.95</v>
      </c>
      <c r="M1452" s="47">
        <v>69.95</v>
      </c>
      <c r="N1452" s="45">
        <v>45131</v>
      </c>
    </row>
    <row r="1453" spans="2:14" x14ac:dyDescent="0.25">
      <c r="B1453" s="42"/>
      <c r="C1453" s="42"/>
      <c r="D1453" s="32" t="s">
        <v>55294</v>
      </c>
      <c r="E1453" s="32" t="s">
        <v>56216</v>
      </c>
      <c r="G1453" s="44" t="s">
        <v>11</v>
      </c>
      <c r="H1453" s="44" t="s">
        <v>12</v>
      </c>
      <c r="I1453" s="32" t="s">
        <v>55722</v>
      </c>
      <c r="J1453" s="55">
        <v>8059347269474</v>
      </c>
      <c r="L1453" s="47">
        <v>69.95</v>
      </c>
      <c r="M1453" s="47">
        <v>69.95</v>
      </c>
      <c r="N1453" s="45">
        <v>45131</v>
      </c>
    </row>
    <row r="1454" spans="2:14" x14ac:dyDescent="0.25">
      <c r="B1454" s="42"/>
      <c r="C1454" s="42"/>
      <c r="D1454" s="32" t="s">
        <v>55295</v>
      </c>
      <c r="E1454" s="32" t="s">
        <v>56217</v>
      </c>
      <c r="G1454" s="44" t="s">
        <v>11</v>
      </c>
      <c r="H1454" s="44" t="s">
        <v>12</v>
      </c>
      <c r="I1454" s="32" t="s">
        <v>55723</v>
      </c>
      <c r="J1454" s="55">
        <v>8059347269467</v>
      </c>
      <c r="L1454" s="47">
        <v>69.95</v>
      </c>
      <c r="M1454" s="47">
        <v>69.95</v>
      </c>
      <c r="N1454" s="45">
        <v>45131</v>
      </c>
    </row>
    <row r="1455" spans="2:14" x14ac:dyDescent="0.25">
      <c r="B1455" s="42"/>
      <c r="C1455" s="42"/>
      <c r="D1455" s="32" t="s">
        <v>55298</v>
      </c>
      <c r="E1455" s="32" t="s">
        <v>56220</v>
      </c>
      <c r="G1455" s="44" t="s">
        <v>11</v>
      </c>
      <c r="H1455" s="44" t="s">
        <v>12</v>
      </c>
      <c r="I1455" s="32" t="s">
        <v>55726</v>
      </c>
      <c r="J1455" s="55">
        <v>8059347269436</v>
      </c>
      <c r="L1455" s="47">
        <v>69.95</v>
      </c>
      <c r="M1455" s="47">
        <v>69.95</v>
      </c>
      <c r="N1455" s="45">
        <v>45131</v>
      </c>
    </row>
    <row r="1456" spans="2:14" x14ac:dyDescent="0.25">
      <c r="B1456" s="42"/>
      <c r="C1456" s="42"/>
      <c r="D1456" s="32" t="s">
        <v>55297</v>
      </c>
      <c r="E1456" s="32" t="s">
        <v>56219</v>
      </c>
      <c r="G1456" s="44" t="s">
        <v>11</v>
      </c>
      <c r="H1456" s="44" t="s">
        <v>12</v>
      </c>
      <c r="I1456" s="32" t="s">
        <v>55725</v>
      </c>
      <c r="J1456" s="55">
        <v>8059347269443</v>
      </c>
      <c r="L1456" s="47">
        <v>69.95</v>
      </c>
      <c r="M1456" s="47">
        <v>69.95</v>
      </c>
      <c r="N1456" s="45">
        <v>45131</v>
      </c>
    </row>
    <row r="1457" spans="2:14" x14ac:dyDescent="0.25">
      <c r="B1457" s="42"/>
      <c r="C1457" s="42"/>
      <c r="D1457" s="32" t="s">
        <v>55296</v>
      </c>
      <c r="E1457" s="32" t="s">
        <v>56218</v>
      </c>
      <c r="G1457" s="44" t="s">
        <v>11</v>
      </c>
      <c r="H1457" s="44" t="s">
        <v>12</v>
      </c>
      <c r="I1457" s="32" t="s">
        <v>55724</v>
      </c>
      <c r="J1457" s="55">
        <v>8059347269450</v>
      </c>
      <c r="L1457" s="47">
        <v>69.95</v>
      </c>
      <c r="M1457" s="47">
        <v>69.95</v>
      </c>
      <c r="N1457" s="45">
        <v>45131</v>
      </c>
    </row>
    <row r="1458" spans="2:14" x14ac:dyDescent="0.25">
      <c r="B1458" s="42"/>
      <c r="C1458" s="42"/>
      <c r="D1458" s="32" t="s">
        <v>55299</v>
      </c>
      <c r="E1458" s="32" t="s">
        <v>56221</v>
      </c>
      <c r="G1458" s="44" t="s">
        <v>11</v>
      </c>
      <c r="H1458" s="44" t="s">
        <v>12</v>
      </c>
      <c r="I1458" s="32" t="s">
        <v>55727</v>
      </c>
      <c r="J1458" s="55">
        <v>8059347269429</v>
      </c>
      <c r="L1458" s="47">
        <v>69.95</v>
      </c>
      <c r="M1458" s="47">
        <v>69.95</v>
      </c>
      <c r="N1458" s="45">
        <v>45131</v>
      </c>
    </row>
    <row r="1459" spans="2:14" x14ac:dyDescent="0.25">
      <c r="B1459" s="42"/>
      <c r="C1459" s="42"/>
      <c r="D1459" s="32" t="s">
        <v>55300</v>
      </c>
      <c r="E1459" s="32" t="s">
        <v>56222</v>
      </c>
      <c r="G1459" s="44" t="s">
        <v>11</v>
      </c>
      <c r="H1459" s="44" t="s">
        <v>12</v>
      </c>
      <c r="I1459" s="32" t="s">
        <v>55728</v>
      </c>
      <c r="J1459" s="55">
        <v>8059347269412</v>
      </c>
      <c r="L1459" s="47">
        <v>69.95</v>
      </c>
      <c r="M1459" s="47">
        <v>69.95</v>
      </c>
      <c r="N1459" s="45">
        <v>45131</v>
      </c>
    </row>
    <row r="1460" spans="2:14" x14ac:dyDescent="0.25">
      <c r="B1460" s="42"/>
      <c r="C1460" s="42"/>
      <c r="D1460" s="32" t="s">
        <v>55303</v>
      </c>
      <c r="E1460" s="32" t="s">
        <v>56225</v>
      </c>
      <c r="G1460" s="44" t="s">
        <v>11</v>
      </c>
      <c r="H1460" s="44" t="s">
        <v>12</v>
      </c>
      <c r="I1460" s="32" t="s">
        <v>55731</v>
      </c>
      <c r="J1460" s="55">
        <v>8059347269382</v>
      </c>
      <c r="L1460" s="47">
        <v>69.95</v>
      </c>
      <c r="M1460" s="47">
        <v>69.95</v>
      </c>
      <c r="N1460" s="45">
        <v>45131</v>
      </c>
    </row>
    <row r="1461" spans="2:14" x14ac:dyDescent="0.25">
      <c r="B1461" s="42"/>
      <c r="C1461" s="42"/>
      <c r="D1461" s="32" t="s">
        <v>55302</v>
      </c>
      <c r="E1461" s="32" t="s">
        <v>56224</v>
      </c>
      <c r="G1461" s="44" t="s">
        <v>11</v>
      </c>
      <c r="H1461" s="44" t="s">
        <v>12</v>
      </c>
      <c r="I1461" s="32" t="s">
        <v>55730</v>
      </c>
      <c r="J1461" s="55">
        <v>8059347269399</v>
      </c>
      <c r="L1461" s="47">
        <v>69.95</v>
      </c>
      <c r="M1461" s="47">
        <v>69.95</v>
      </c>
      <c r="N1461" s="45">
        <v>45131</v>
      </c>
    </row>
    <row r="1462" spans="2:14" x14ac:dyDescent="0.25">
      <c r="B1462" s="42"/>
      <c r="C1462" s="42"/>
      <c r="D1462" s="32" t="s">
        <v>55301</v>
      </c>
      <c r="E1462" s="32" t="s">
        <v>56223</v>
      </c>
      <c r="G1462" s="44" t="s">
        <v>11</v>
      </c>
      <c r="H1462" s="44" t="s">
        <v>12</v>
      </c>
      <c r="I1462" s="32" t="s">
        <v>55729</v>
      </c>
      <c r="J1462" s="55">
        <v>8059347269405</v>
      </c>
      <c r="L1462" s="47">
        <v>69.95</v>
      </c>
      <c r="M1462" s="47">
        <v>69.95</v>
      </c>
      <c r="N1462" s="45">
        <v>45131</v>
      </c>
    </row>
    <row r="1463" spans="2:14" x14ac:dyDescent="0.25">
      <c r="B1463" s="42"/>
      <c r="C1463" s="42"/>
      <c r="D1463" s="32" t="s">
        <v>54167</v>
      </c>
      <c r="E1463" s="32" t="s">
        <v>56226</v>
      </c>
      <c r="G1463" s="44" t="s">
        <v>17</v>
      </c>
      <c r="H1463" s="44" t="s">
        <v>18</v>
      </c>
      <c r="I1463" s="32" t="s">
        <v>54646</v>
      </c>
      <c r="J1463" s="55">
        <v>8059347269214</v>
      </c>
      <c r="K1463" s="45">
        <v>45413</v>
      </c>
      <c r="L1463" s="47">
        <v>0</v>
      </c>
      <c r="M1463" s="47">
        <v>36.950000000000003</v>
      </c>
      <c r="N1463" s="45">
        <v>45131</v>
      </c>
    </row>
    <row r="1464" spans="2:14" x14ac:dyDescent="0.25">
      <c r="B1464" s="42"/>
      <c r="C1464" s="42"/>
      <c r="D1464" s="32" t="s">
        <v>54171</v>
      </c>
      <c r="E1464" s="32" t="s">
        <v>56227</v>
      </c>
      <c r="G1464" s="44" t="s">
        <v>17</v>
      </c>
      <c r="H1464" s="44" t="s">
        <v>18</v>
      </c>
      <c r="I1464" s="32" t="s">
        <v>54650</v>
      </c>
      <c r="J1464" s="55">
        <v>8059347269207</v>
      </c>
      <c r="K1464" s="45">
        <v>45413</v>
      </c>
      <c r="L1464" s="47">
        <v>0</v>
      </c>
      <c r="M1464" s="47">
        <v>36.950000000000003</v>
      </c>
      <c r="N1464" s="45">
        <v>45131</v>
      </c>
    </row>
    <row r="1465" spans="2:14" x14ac:dyDescent="0.25">
      <c r="B1465" s="42"/>
      <c r="C1465" s="42"/>
      <c r="D1465" s="32" t="s">
        <v>54170</v>
      </c>
      <c r="E1465" s="32" t="s">
        <v>56230</v>
      </c>
      <c r="G1465" s="44" t="s">
        <v>17</v>
      </c>
      <c r="H1465" s="44" t="s">
        <v>18</v>
      </c>
      <c r="I1465" s="32" t="s">
        <v>54649</v>
      </c>
      <c r="J1465" s="55">
        <v>8059347269177</v>
      </c>
      <c r="K1465" s="45">
        <v>45413</v>
      </c>
      <c r="L1465" s="47">
        <v>0</v>
      </c>
      <c r="M1465" s="47">
        <v>36.950000000000003</v>
      </c>
      <c r="N1465" s="45">
        <v>45131</v>
      </c>
    </row>
    <row r="1466" spans="2:14" x14ac:dyDescent="0.25">
      <c r="B1466" s="42"/>
      <c r="C1466" s="42"/>
      <c r="D1466" s="32" t="s">
        <v>54169</v>
      </c>
      <c r="E1466" s="32" t="s">
        <v>56229</v>
      </c>
      <c r="G1466" s="44" t="s">
        <v>17</v>
      </c>
      <c r="H1466" s="44" t="s">
        <v>18</v>
      </c>
      <c r="I1466" s="32" t="s">
        <v>54648</v>
      </c>
      <c r="J1466" s="55">
        <v>8059347269184</v>
      </c>
      <c r="K1466" s="45">
        <v>45413</v>
      </c>
      <c r="L1466" s="47">
        <v>0</v>
      </c>
      <c r="M1466" s="47">
        <v>36.950000000000003</v>
      </c>
      <c r="N1466" s="45">
        <v>45131</v>
      </c>
    </row>
    <row r="1467" spans="2:14" x14ac:dyDescent="0.25">
      <c r="B1467" s="42"/>
      <c r="C1467" s="42"/>
      <c r="D1467" s="32" t="s">
        <v>54168</v>
      </c>
      <c r="E1467" s="32" t="s">
        <v>56228</v>
      </c>
      <c r="G1467" s="44" t="s">
        <v>17</v>
      </c>
      <c r="H1467" s="44" t="s">
        <v>18</v>
      </c>
      <c r="I1467" s="32" t="s">
        <v>54647</v>
      </c>
      <c r="J1467" s="55">
        <v>8059347269191</v>
      </c>
      <c r="K1467" s="45">
        <v>45413</v>
      </c>
      <c r="L1467" s="47">
        <v>0</v>
      </c>
      <c r="M1467" s="47">
        <v>36.950000000000003</v>
      </c>
      <c r="N1467" s="45">
        <v>45131</v>
      </c>
    </row>
    <row r="1468" spans="2:14" x14ac:dyDescent="0.25">
      <c r="B1468" s="42"/>
      <c r="C1468" s="42"/>
      <c r="D1468" s="32" t="s">
        <v>54162</v>
      </c>
      <c r="E1468" s="32" t="s">
        <v>56231</v>
      </c>
      <c r="G1468" s="44" t="s">
        <v>17</v>
      </c>
      <c r="H1468" s="44" t="s">
        <v>18</v>
      </c>
      <c r="I1468" s="32" t="s">
        <v>54641</v>
      </c>
      <c r="J1468" s="55">
        <v>8059347269061</v>
      </c>
      <c r="K1468" s="45">
        <v>45413</v>
      </c>
      <c r="L1468" s="47">
        <v>0</v>
      </c>
      <c r="M1468" s="47">
        <v>89.95</v>
      </c>
      <c r="N1468" s="45">
        <v>45131</v>
      </c>
    </row>
    <row r="1469" spans="2:14" x14ac:dyDescent="0.25">
      <c r="B1469" s="42"/>
      <c r="C1469" s="42"/>
      <c r="D1469" s="32" t="s">
        <v>54166</v>
      </c>
      <c r="E1469" s="32" t="s">
        <v>56232</v>
      </c>
      <c r="G1469" s="44" t="s">
        <v>17</v>
      </c>
      <c r="H1469" s="44" t="s">
        <v>18</v>
      </c>
      <c r="I1469" s="32" t="s">
        <v>54645</v>
      </c>
      <c r="J1469" s="55">
        <v>8059347269054</v>
      </c>
      <c r="K1469" s="45">
        <v>45413</v>
      </c>
      <c r="L1469" s="47">
        <v>0</v>
      </c>
      <c r="M1469" s="47">
        <v>89.95</v>
      </c>
      <c r="N1469" s="45">
        <v>45131</v>
      </c>
    </row>
    <row r="1470" spans="2:14" x14ac:dyDescent="0.25">
      <c r="B1470" s="42"/>
      <c r="C1470" s="42"/>
      <c r="D1470" s="32" t="s">
        <v>54165</v>
      </c>
      <c r="E1470" s="32" t="s">
        <v>56235</v>
      </c>
      <c r="G1470" s="44" t="s">
        <v>17</v>
      </c>
      <c r="H1470" s="44" t="s">
        <v>18</v>
      </c>
      <c r="I1470" s="32" t="s">
        <v>54644</v>
      </c>
      <c r="J1470" s="55">
        <v>8059347269023</v>
      </c>
      <c r="K1470" s="45">
        <v>45413</v>
      </c>
      <c r="L1470" s="47">
        <v>0</v>
      </c>
      <c r="M1470" s="47">
        <v>89.95</v>
      </c>
      <c r="N1470" s="45">
        <v>45131</v>
      </c>
    </row>
    <row r="1471" spans="2:14" x14ac:dyDescent="0.25">
      <c r="B1471" s="42"/>
      <c r="C1471" s="42"/>
      <c r="D1471" s="32" t="s">
        <v>54164</v>
      </c>
      <c r="E1471" s="32" t="s">
        <v>56234</v>
      </c>
      <c r="G1471" s="44" t="s">
        <v>17</v>
      </c>
      <c r="H1471" s="44" t="s">
        <v>18</v>
      </c>
      <c r="I1471" s="32" t="s">
        <v>54643</v>
      </c>
      <c r="J1471" s="55">
        <v>8059347269030</v>
      </c>
      <c r="K1471" s="45">
        <v>45413</v>
      </c>
      <c r="L1471" s="47">
        <v>0</v>
      </c>
      <c r="M1471" s="47">
        <v>89.95</v>
      </c>
      <c r="N1471" s="45">
        <v>45131</v>
      </c>
    </row>
    <row r="1472" spans="2:14" x14ac:dyDescent="0.25">
      <c r="B1472" s="42"/>
      <c r="C1472" s="42"/>
      <c r="D1472" s="32" t="s">
        <v>54163</v>
      </c>
      <c r="E1472" s="32" t="s">
        <v>56233</v>
      </c>
      <c r="G1472" s="44" t="s">
        <v>17</v>
      </c>
      <c r="H1472" s="44" t="s">
        <v>18</v>
      </c>
      <c r="I1472" s="32" t="s">
        <v>54642</v>
      </c>
      <c r="J1472" s="55">
        <v>8059347269047</v>
      </c>
      <c r="K1472" s="45">
        <v>45413</v>
      </c>
      <c r="L1472" s="47">
        <v>0</v>
      </c>
      <c r="M1472" s="47">
        <v>89.95</v>
      </c>
      <c r="N1472" s="45">
        <v>45131</v>
      </c>
    </row>
    <row r="1473" spans="2:14" x14ac:dyDescent="0.25">
      <c r="B1473" s="42"/>
      <c r="C1473" s="42"/>
      <c r="D1473" s="32" t="s">
        <v>54157</v>
      </c>
      <c r="E1473" s="32" t="s">
        <v>56236</v>
      </c>
      <c r="G1473" s="44" t="s">
        <v>17</v>
      </c>
      <c r="H1473" s="44" t="s">
        <v>18</v>
      </c>
      <c r="I1473" s="32" t="s">
        <v>54636</v>
      </c>
      <c r="J1473" s="55">
        <v>8059347269016</v>
      </c>
      <c r="K1473" s="45">
        <v>45413</v>
      </c>
      <c r="L1473" s="47">
        <v>0</v>
      </c>
      <c r="M1473" s="47">
        <v>89.95</v>
      </c>
      <c r="N1473" s="45">
        <v>45131</v>
      </c>
    </row>
    <row r="1474" spans="2:14" x14ac:dyDescent="0.25">
      <c r="B1474" s="42"/>
      <c r="C1474" s="42"/>
      <c r="D1474" s="32" t="s">
        <v>54161</v>
      </c>
      <c r="E1474" s="32" t="s">
        <v>54850</v>
      </c>
      <c r="G1474" s="44" t="s">
        <v>17</v>
      </c>
      <c r="H1474" s="44" t="s">
        <v>18</v>
      </c>
      <c r="I1474" s="32" t="s">
        <v>54640</v>
      </c>
      <c r="J1474" s="55">
        <v>8059347269009</v>
      </c>
      <c r="K1474" s="45">
        <v>45413</v>
      </c>
      <c r="L1474" s="47">
        <v>0</v>
      </c>
      <c r="M1474" s="47">
        <v>89.95</v>
      </c>
      <c r="N1474" s="45">
        <v>45131</v>
      </c>
    </row>
    <row r="1475" spans="2:14" x14ac:dyDescent="0.25">
      <c r="B1475" s="42"/>
      <c r="C1475" s="42"/>
      <c r="D1475" s="32" t="s">
        <v>54160</v>
      </c>
      <c r="E1475" s="32" t="s">
        <v>56239</v>
      </c>
      <c r="G1475" s="44" t="s">
        <v>17</v>
      </c>
      <c r="H1475" s="44" t="s">
        <v>18</v>
      </c>
      <c r="I1475" s="32" t="s">
        <v>54639</v>
      </c>
      <c r="J1475" s="55">
        <v>8059347268972</v>
      </c>
      <c r="K1475" s="45">
        <v>45413</v>
      </c>
      <c r="L1475" s="47">
        <v>0</v>
      </c>
      <c r="M1475" s="47">
        <v>89.95</v>
      </c>
      <c r="N1475" s="45">
        <v>45131</v>
      </c>
    </row>
    <row r="1476" spans="2:14" x14ac:dyDescent="0.25">
      <c r="B1476" s="42"/>
      <c r="C1476" s="42"/>
      <c r="D1476" s="32" t="s">
        <v>54159</v>
      </c>
      <c r="E1476" s="32" t="s">
        <v>56238</v>
      </c>
      <c r="G1476" s="44" t="s">
        <v>17</v>
      </c>
      <c r="H1476" s="44" t="s">
        <v>18</v>
      </c>
      <c r="I1476" s="32" t="s">
        <v>54638</v>
      </c>
      <c r="J1476" s="55">
        <v>8059347268989</v>
      </c>
      <c r="K1476" s="45">
        <v>45413</v>
      </c>
      <c r="L1476" s="47">
        <v>0</v>
      </c>
      <c r="M1476" s="47">
        <v>89.95</v>
      </c>
      <c r="N1476" s="45">
        <v>45131</v>
      </c>
    </row>
    <row r="1477" spans="2:14" x14ac:dyDescent="0.25">
      <c r="B1477" s="42"/>
      <c r="C1477" s="42"/>
      <c r="D1477" s="32" t="s">
        <v>54158</v>
      </c>
      <c r="E1477" s="32" t="s">
        <v>56237</v>
      </c>
      <c r="G1477" s="44" t="s">
        <v>17</v>
      </c>
      <c r="H1477" s="44" t="s">
        <v>18</v>
      </c>
      <c r="I1477" s="32" t="s">
        <v>54637</v>
      </c>
      <c r="J1477" s="55">
        <v>8059347268996</v>
      </c>
      <c r="K1477" s="45">
        <v>45413</v>
      </c>
      <c r="L1477" s="47">
        <v>0</v>
      </c>
      <c r="M1477" s="47">
        <v>89.95</v>
      </c>
      <c r="N1477" s="45">
        <v>45131</v>
      </c>
    </row>
    <row r="1478" spans="2:14" x14ac:dyDescent="0.25">
      <c r="B1478" s="42"/>
      <c r="C1478" s="42"/>
      <c r="D1478" s="32" t="s">
        <v>54152</v>
      </c>
      <c r="E1478" s="32" t="s">
        <v>56240</v>
      </c>
      <c r="G1478" s="44" t="s">
        <v>17</v>
      </c>
      <c r="H1478" s="44" t="s">
        <v>18</v>
      </c>
      <c r="I1478" s="32" t="s">
        <v>54631</v>
      </c>
      <c r="J1478" s="55">
        <v>8059347268910</v>
      </c>
      <c r="K1478" s="45">
        <v>45413</v>
      </c>
      <c r="L1478" s="47">
        <v>0</v>
      </c>
      <c r="M1478" s="47">
        <v>89.95</v>
      </c>
      <c r="N1478" s="45">
        <v>45131</v>
      </c>
    </row>
    <row r="1479" spans="2:14" x14ac:dyDescent="0.25">
      <c r="B1479" s="42"/>
      <c r="C1479" s="42"/>
      <c r="D1479" s="32" t="s">
        <v>54156</v>
      </c>
      <c r="E1479" s="32" t="s">
        <v>56241</v>
      </c>
      <c r="G1479" s="44" t="s">
        <v>17</v>
      </c>
      <c r="H1479" s="44" t="s">
        <v>18</v>
      </c>
      <c r="I1479" s="32" t="s">
        <v>54635</v>
      </c>
      <c r="J1479" s="55">
        <v>8059347268903</v>
      </c>
      <c r="K1479" s="45">
        <v>45413</v>
      </c>
      <c r="L1479" s="47">
        <v>0</v>
      </c>
      <c r="M1479" s="47">
        <v>89.95</v>
      </c>
      <c r="N1479" s="45">
        <v>45131</v>
      </c>
    </row>
    <row r="1480" spans="2:14" x14ac:dyDescent="0.25">
      <c r="B1480" s="42"/>
      <c r="C1480" s="42"/>
      <c r="D1480" s="32" t="s">
        <v>54155</v>
      </c>
      <c r="E1480" s="32" t="s">
        <v>56244</v>
      </c>
      <c r="G1480" s="44" t="s">
        <v>17</v>
      </c>
      <c r="H1480" s="44" t="s">
        <v>18</v>
      </c>
      <c r="I1480" s="32" t="s">
        <v>54634</v>
      </c>
      <c r="J1480" s="55">
        <v>8059347268873</v>
      </c>
      <c r="K1480" s="45">
        <v>45413</v>
      </c>
      <c r="L1480" s="47">
        <v>0</v>
      </c>
      <c r="M1480" s="47">
        <v>89.95</v>
      </c>
      <c r="N1480" s="45">
        <v>45131</v>
      </c>
    </row>
    <row r="1481" spans="2:14" x14ac:dyDescent="0.25">
      <c r="B1481" s="42"/>
      <c r="C1481" s="42"/>
      <c r="D1481" s="32" t="s">
        <v>54154</v>
      </c>
      <c r="E1481" s="32" t="s">
        <v>56243</v>
      </c>
      <c r="G1481" s="44" t="s">
        <v>17</v>
      </c>
      <c r="H1481" s="44" t="s">
        <v>18</v>
      </c>
      <c r="I1481" s="32" t="s">
        <v>54633</v>
      </c>
      <c r="J1481" s="55">
        <v>8059347268880</v>
      </c>
      <c r="K1481" s="45">
        <v>45413</v>
      </c>
      <c r="L1481" s="47">
        <v>0</v>
      </c>
      <c r="M1481" s="47">
        <v>89.95</v>
      </c>
      <c r="N1481" s="45">
        <v>45131</v>
      </c>
    </row>
    <row r="1482" spans="2:14" x14ac:dyDescent="0.25">
      <c r="B1482" s="42"/>
      <c r="C1482" s="42"/>
      <c r="D1482" s="32" t="s">
        <v>54153</v>
      </c>
      <c r="E1482" s="32" t="s">
        <v>56242</v>
      </c>
      <c r="G1482" s="44" t="s">
        <v>17</v>
      </c>
      <c r="H1482" s="44" t="s">
        <v>18</v>
      </c>
      <c r="I1482" s="32" t="s">
        <v>54632</v>
      </c>
      <c r="J1482" s="55">
        <v>8059347268897</v>
      </c>
      <c r="K1482" s="45">
        <v>45413</v>
      </c>
      <c r="L1482" s="47">
        <v>0</v>
      </c>
      <c r="M1482" s="47">
        <v>89.95</v>
      </c>
      <c r="N1482" s="45">
        <v>45131</v>
      </c>
    </row>
    <row r="1483" spans="2:14" x14ac:dyDescent="0.25">
      <c r="B1483" s="42"/>
      <c r="C1483" s="42"/>
      <c r="D1483" s="32" t="s">
        <v>54147</v>
      </c>
      <c r="E1483" s="32" t="s">
        <v>56245</v>
      </c>
      <c r="G1483" s="44" t="s">
        <v>17</v>
      </c>
      <c r="H1483" s="44" t="s">
        <v>18</v>
      </c>
      <c r="I1483" s="32" t="s">
        <v>54626</v>
      </c>
      <c r="J1483" s="55">
        <v>8059347268811</v>
      </c>
      <c r="K1483" s="45">
        <v>45413</v>
      </c>
      <c r="L1483" s="47">
        <v>0</v>
      </c>
      <c r="M1483" s="47">
        <v>89.95</v>
      </c>
      <c r="N1483" s="45">
        <v>45131</v>
      </c>
    </row>
    <row r="1484" spans="2:14" x14ac:dyDescent="0.25">
      <c r="B1484" s="42"/>
      <c r="C1484" s="42"/>
      <c r="D1484" s="32" t="s">
        <v>54151</v>
      </c>
      <c r="E1484" s="32" t="s">
        <v>56246</v>
      </c>
      <c r="G1484" s="44" t="s">
        <v>17</v>
      </c>
      <c r="H1484" s="44" t="s">
        <v>18</v>
      </c>
      <c r="I1484" s="32" t="s">
        <v>54630</v>
      </c>
      <c r="J1484" s="55">
        <v>8059347268804</v>
      </c>
      <c r="K1484" s="45">
        <v>45413</v>
      </c>
      <c r="L1484" s="47">
        <v>0</v>
      </c>
      <c r="M1484" s="47">
        <v>89.95</v>
      </c>
      <c r="N1484" s="45">
        <v>45131</v>
      </c>
    </row>
    <row r="1485" spans="2:14" x14ac:dyDescent="0.25">
      <c r="B1485" s="42"/>
      <c r="C1485" s="42"/>
      <c r="D1485" s="32" t="s">
        <v>54150</v>
      </c>
      <c r="E1485" s="32" t="s">
        <v>56249</v>
      </c>
      <c r="G1485" s="44" t="s">
        <v>17</v>
      </c>
      <c r="H1485" s="44" t="s">
        <v>18</v>
      </c>
      <c r="I1485" s="32" t="s">
        <v>54629</v>
      </c>
      <c r="J1485" s="55">
        <v>8059347268774</v>
      </c>
      <c r="K1485" s="45">
        <v>45413</v>
      </c>
      <c r="L1485" s="47">
        <v>0</v>
      </c>
      <c r="M1485" s="47">
        <v>89.95</v>
      </c>
      <c r="N1485" s="45">
        <v>45131</v>
      </c>
    </row>
    <row r="1486" spans="2:14" x14ac:dyDescent="0.25">
      <c r="B1486" s="42"/>
      <c r="C1486" s="42"/>
      <c r="D1486" s="32" t="s">
        <v>54149</v>
      </c>
      <c r="E1486" s="32" t="s">
        <v>56248</v>
      </c>
      <c r="G1486" s="44" t="s">
        <v>17</v>
      </c>
      <c r="H1486" s="44" t="s">
        <v>18</v>
      </c>
      <c r="I1486" s="32" t="s">
        <v>54628</v>
      </c>
      <c r="J1486" s="55">
        <v>8059347268781</v>
      </c>
      <c r="K1486" s="45">
        <v>45413</v>
      </c>
      <c r="L1486" s="47">
        <v>0</v>
      </c>
      <c r="M1486" s="47">
        <v>89.95</v>
      </c>
      <c r="N1486" s="45">
        <v>45131</v>
      </c>
    </row>
    <row r="1487" spans="2:14" x14ac:dyDescent="0.25">
      <c r="B1487" s="42"/>
      <c r="C1487" s="42"/>
      <c r="D1487" s="32" t="s">
        <v>54148</v>
      </c>
      <c r="E1487" s="32" t="s">
        <v>56247</v>
      </c>
      <c r="G1487" s="44" t="s">
        <v>17</v>
      </c>
      <c r="H1487" s="44" t="s">
        <v>18</v>
      </c>
      <c r="I1487" s="32" t="s">
        <v>54627</v>
      </c>
      <c r="J1487" s="55">
        <v>8059347268798</v>
      </c>
      <c r="K1487" s="45">
        <v>45413</v>
      </c>
      <c r="L1487" s="47">
        <v>0</v>
      </c>
      <c r="M1487" s="47">
        <v>89.95</v>
      </c>
      <c r="N1487" s="45">
        <v>45131</v>
      </c>
    </row>
    <row r="1488" spans="2:14" x14ac:dyDescent="0.25">
      <c r="B1488" s="42"/>
      <c r="C1488" s="42"/>
      <c r="D1488" s="32" t="s">
        <v>54142</v>
      </c>
      <c r="E1488" s="32" t="s">
        <v>56250</v>
      </c>
      <c r="G1488" s="44" t="s">
        <v>17</v>
      </c>
      <c r="H1488" s="44" t="s">
        <v>18</v>
      </c>
      <c r="I1488" s="32" t="s">
        <v>54621</v>
      </c>
      <c r="J1488" s="55">
        <v>8059347268767</v>
      </c>
      <c r="K1488" s="45">
        <v>45413</v>
      </c>
      <c r="L1488" s="47">
        <v>0</v>
      </c>
      <c r="M1488" s="47">
        <v>89.95</v>
      </c>
      <c r="N1488" s="45">
        <v>45131</v>
      </c>
    </row>
    <row r="1489" spans="2:14" x14ac:dyDescent="0.25">
      <c r="B1489" s="42"/>
      <c r="C1489" s="42"/>
      <c r="D1489" s="32" t="s">
        <v>54146</v>
      </c>
      <c r="E1489" s="32" t="s">
        <v>56251</v>
      </c>
      <c r="G1489" s="44" t="s">
        <v>17</v>
      </c>
      <c r="H1489" s="44" t="s">
        <v>18</v>
      </c>
      <c r="I1489" s="32" t="s">
        <v>54625</v>
      </c>
      <c r="J1489" s="55">
        <v>8059347268750</v>
      </c>
      <c r="K1489" s="45">
        <v>45413</v>
      </c>
      <c r="L1489" s="47">
        <v>0</v>
      </c>
      <c r="M1489" s="47">
        <v>89.95</v>
      </c>
      <c r="N1489" s="45">
        <v>45131</v>
      </c>
    </row>
    <row r="1490" spans="2:14" x14ac:dyDescent="0.25">
      <c r="B1490" s="42"/>
      <c r="C1490" s="42"/>
      <c r="D1490" s="32" t="s">
        <v>54145</v>
      </c>
      <c r="E1490" s="32" t="s">
        <v>56254</v>
      </c>
      <c r="G1490" s="44" t="s">
        <v>17</v>
      </c>
      <c r="H1490" s="44" t="s">
        <v>18</v>
      </c>
      <c r="I1490" s="32" t="s">
        <v>54624</v>
      </c>
      <c r="J1490" s="55">
        <v>8059347268729</v>
      </c>
      <c r="K1490" s="45">
        <v>45413</v>
      </c>
      <c r="L1490" s="47">
        <v>0</v>
      </c>
      <c r="M1490" s="47">
        <v>89.95</v>
      </c>
      <c r="N1490" s="45">
        <v>45131</v>
      </c>
    </row>
    <row r="1491" spans="2:14" x14ac:dyDescent="0.25">
      <c r="B1491" s="42"/>
      <c r="C1491" s="42"/>
      <c r="D1491" s="32" t="s">
        <v>54144</v>
      </c>
      <c r="E1491" s="32" t="s">
        <v>56253</v>
      </c>
      <c r="G1491" s="44" t="s">
        <v>17</v>
      </c>
      <c r="H1491" s="44" t="s">
        <v>18</v>
      </c>
      <c r="I1491" s="32" t="s">
        <v>54623</v>
      </c>
      <c r="J1491" s="55">
        <v>8059347268736</v>
      </c>
      <c r="K1491" s="45">
        <v>45413</v>
      </c>
      <c r="L1491" s="47">
        <v>0</v>
      </c>
      <c r="M1491" s="47">
        <v>89.95</v>
      </c>
      <c r="N1491" s="45">
        <v>45131</v>
      </c>
    </row>
    <row r="1492" spans="2:14" x14ac:dyDescent="0.25">
      <c r="B1492" s="42"/>
      <c r="C1492" s="42"/>
      <c r="D1492" s="32" t="s">
        <v>54143</v>
      </c>
      <c r="E1492" s="32" t="s">
        <v>56252</v>
      </c>
      <c r="G1492" s="44" t="s">
        <v>17</v>
      </c>
      <c r="H1492" s="44" t="s">
        <v>18</v>
      </c>
      <c r="I1492" s="32" t="s">
        <v>54622</v>
      </c>
      <c r="J1492" s="55">
        <v>8059347268743</v>
      </c>
      <c r="K1492" s="45">
        <v>45413</v>
      </c>
      <c r="L1492" s="47">
        <v>0</v>
      </c>
      <c r="M1492" s="47">
        <v>89.95</v>
      </c>
      <c r="N1492" s="45">
        <v>45131</v>
      </c>
    </row>
    <row r="1493" spans="2:14" x14ac:dyDescent="0.25">
      <c r="B1493" s="42"/>
      <c r="C1493" s="42"/>
      <c r="D1493" s="32" t="s">
        <v>54137</v>
      </c>
      <c r="E1493" s="32" t="s">
        <v>56255</v>
      </c>
      <c r="G1493" s="44" t="s">
        <v>11</v>
      </c>
      <c r="H1493" s="44" t="s">
        <v>12</v>
      </c>
      <c r="I1493" s="32" t="s">
        <v>54616</v>
      </c>
      <c r="J1493" s="55">
        <v>8059347268712</v>
      </c>
      <c r="L1493" s="47">
        <v>49.95</v>
      </c>
      <c r="M1493" s="47">
        <v>49.95</v>
      </c>
      <c r="N1493" s="45">
        <v>45131</v>
      </c>
    </row>
    <row r="1494" spans="2:14" x14ac:dyDescent="0.25">
      <c r="B1494" s="42"/>
      <c r="C1494" s="42"/>
      <c r="D1494" s="32" t="s">
        <v>54141</v>
      </c>
      <c r="E1494" s="32" t="s">
        <v>54849</v>
      </c>
      <c r="G1494" s="44" t="s">
        <v>11</v>
      </c>
      <c r="H1494" s="44" t="s">
        <v>12</v>
      </c>
      <c r="I1494" s="32" t="s">
        <v>54620</v>
      </c>
      <c r="J1494" s="55">
        <v>8059347268705</v>
      </c>
      <c r="L1494" s="47">
        <v>49.95</v>
      </c>
      <c r="M1494" s="47">
        <v>49.95</v>
      </c>
      <c r="N1494" s="45">
        <v>45131</v>
      </c>
    </row>
    <row r="1495" spans="2:14" x14ac:dyDescent="0.25">
      <c r="B1495" s="42"/>
      <c r="C1495" s="42"/>
      <c r="D1495" s="32" t="s">
        <v>54140</v>
      </c>
      <c r="E1495" s="32" t="s">
        <v>56258</v>
      </c>
      <c r="G1495" s="44" t="s">
        <v>11</v>
      </c>
      <c r="H1495" s="44" t="s">
        <v>12</v>
      </c>
      <c r="I1495" s="32" t="s">
        <v>54619</v>
      </c>
      <c r="J1495" s="55">
        <v>8059347268675</v>
      </c>
      <c r="L1495" s="47">
        <v>49.95</v>
      </c>
      <c r="M1495" s="47">
        <v>49.95</v>
      </c>
      <c r="N1495" s="45">
        <v>45131</v>
      </c>
    </row>
    <row r="1496" spans="2:14" x14ac:dyDescent="0.25">
      <c r="B1496" s="42"/>
      <c r="C1496" s="42"/>
      <c r="D1496" s="32" t="s">
        <v>54139</v>
      </c>
      <c r="E1496" s="32" t="s">
        <v>56257</v>
      </c>
      <c r="G1496" s="44" t="s">
        <v>11</v>
      </c>
      <c r="H1496" s="44" t="s">
        <v>12</v>
      </c>
      <c r="I1496" s="32" t="s">
        <v>54618</v>
      </c>
      <c r="J1496" s="55">
        <v>8059347268682</v>
      </c>
      <c r="L1496" s="47">
        <v>49.95</v>
      </c>
      <c r="M1496" s="47">
        <v>49.95</v>
      </c>
      <c r="N1496" s="45">
        <v>45131</v>
      </c>
    </row>
    <row r="1497" spans="2:14" x14ac:dyDescent="0.25">
      <c r="B1497" s="42"/>
      <c r="C1497" s="42"/>
      <c r="D1497" s="32" t="s">
        <v>54138</v>
      </c>
      <c r="E1497" s="32" t="s">
        <v>56256</v>
      </c>
      <c r="G1497" s="44" t="s">
        <v>11</v>
      </c>
      <c r="H1497" s="44" t="s">
        <v>12</v>
      </c>
      <c r="I1497" s="32" t="s">
        <v>54617</v>
      </c>
      <c r="J1497" s="55">
        <v>8059347268699</v>
      </c>
      <c r="L1497" s="47">
        <v>49.95</v>
      </c>
      <c r="M1497" s="47">
        <v>49.95</v>
      </c>
      <c r="N1497" s="45">
        <v>45131</v>
      </c>
    </row>
    <row r="1498" spans="2:14" x14ac:dyDescent="0.25">
      <c r="B1498" s="42"/>
      <c r="C1498" s="42"/>
      <c r="D1498" s="32" t="s">
        <v>58602</v>
      </c>
      <c r="E1498" s="32" t="s">
        <v>62474</v>
      </c>
      <c r="G1498" s="44" t="s">
        <v>17</v>
      </c>
      <c r="H1498" s="44" t="s">
        <v>18</v>
      </c>
      <c r="I1498" s="32" t="s">
        <v>37919</v>
      </c>
      <c r="J1498" s="55">
        <v>8059175277030</v>
      </c>
      <c r="K1498" s="45">
        <v>45444</v>
      </c>
      <c r="L1498" s="47">
        <v>0</v>
      </c>
      <c r="M1498" s="47">
        <v>36.950000000000003</v>
      </c>
      <c r="N1498" s="45">
        <v>44077</v>
      </c>
    </row>
    <row r="1499" spans="2:14" x14ac:dyDescent="0.25">
      <c r="B1499" s="42"/>
      <c r="C1499" s="42"/>
      <c r="D1499" s="32" t="s">
        <v>58605</v>
      </c>
      <c r="E1499" s="32" t="s">
        <v>52419</v>
      </c>
      <c r="G1499" s="44" t="s">
        <v>17</v>
      </c>
      <c r="H1499" s="44" t="s">
        <v>18</v>
      </c>
      <c r="I1499" s="32" t="s">
        <v>37918</v>
      </c>
      <c r="J1499" s="55">
        <v>8059175277009</v>
      </c>
      <c r="K1499" s="45">
        <v>45444</v>
      </c>
      <c r="L1499" s="47">
        <v>0</v>
      </c>
      <c r="M1499" s="47">
        <v>36.950000000000003</v>
      </c>
      <c r="N1499" s="45">
        <v>44077</v>
      </c>
    </row>
    <row r="1500" spans="2:14" x14ac:dyDescent="0.25">
      <c r="B1500" s="42"/>
      <c r="C1500" s="42"/>
      <c r="D1500" s="32" t="s">
        <v>58604</v>
      </c>
      <c r="E1500" s="32" t="s">
        <v>52420</v>
      </c>
      <c r="G1500" s="44" t="s">
        <v>17</v>
      </c>
      <c r="H1500" s="44" t="s">
        <v>18</v>
      </c>
      <c r="I1500" s="32" t="s">
        <v>37917</v>
      </c>
      <c r="J1500" s="55">
        <v>8059175277016</v>
      </c>
      <c r="K1500" s="45">
        <v>45444</v>
      </c>
      <c r="L1500" s="47">
        <v>0</v>
      </c>
      <c r="M1500" s="47">
        <v>36.950000000000003</v>
      </c>
      <c r="N1500" s="45">
        <v>44077</v>
      </c>
    </row>
    <row r="1501" spans="2:14" x14ac:dyDescent="0.25">
      <c r="B1501" s="42"/>
      <c r="C1501" s="42"/>
      <c r="D1501" s="32" t="s">
        <v>58603</v>
      </c>
      <c r="E1501" s="32" t="s">
        <v>62473</v>
      </c>
      <c r="G1501" s="44" t="s">
        <v>17</v>
      </c>
      <c r="H1501" s="44" t="s">
        <v>18</v>
      </c>
      <c r="I1501" s="32" t="s">
        <v>37916</v>
      </c>
      <c r="J1501" s="55">
        <v>8059175277023</v>
      </c>
      <c r="K1501" s="45">
        <v>45444</v>
      </c>
      <c r="L1501" s="47">
        <v>0</v>
      </c>
      <c r="M1501" s="47">
        <v>36.950000000000003</v>
      </c>
      <c r="N1501" s="45">
        <v>44077</v>
      </c>
    </row>
    <row r="1502" spans="2:14" x14ac:dyDescent="0.25">
      <c r="B1502" s="42"/>
      <c r="C1502" s="42"/>
      <c r="D1502" s="32" t="s">
        <v>46409</v>
      </c>
      <c r="E1502" s="32" t="s">
        <v>62472</v>
      </c>
      <c r="G1502" s="44" t="s">
        <v>17</v>
      </c>
      <c r="H1502" s="44" t="s">
        <v>18</v>
      </c>
      <c r="I1502" s="32" t="s">
        <v>46410</v>
      </c>
      <c r="J1502" s="55">
        <v>8059175889356</v>
      </c>
      <c r="K1502" s="45">
        <v>45444</v>
      </c>
      <c r="L1502" s="47">
        <v>0</v>
      </c>
      <c r="M1502" s="47">
        <v>36.950000000000003</v>
      </c>
      <c r="N1502" s="45">
        <v>44077</v>
      </c>
    </row>
    <row r="1503" spans="2:14" x14ac:dyDescent="0.25">
      <c r="B1503" s="42"/>
      <c r="C1503" s="42"/>
      <c r="D1503" s="32" t="s">
        <v>58601</v>
      </c>
      <c r="E1503" s="32" t="s">
        <v>62471</v>
      </c>
      <c r="G1503" s="44" t="s">
        <v>17</v>
      </c>
      <c r="H1503" s="44" t="s">
        <v>18</v>
      </c>
      <c r="I1503" s="32" t="s">
        <v>37920</v>
      </c>
      <c r="J1503" s="55">
        <v>8059175277047</v>
      </c>
      <c r="K1503" s="45">
        <v>45444</v>
      </c>
      <c r="L1503" s="47">
        <v>0</v>
      </c>
      <c r="M1503" s="47">
        <v>36.950000000000003</v>
      </c>
      <c r="N1503" s="45">
        <v>44077</v>
      </c>
    </row>
    <row r="1504" spans="2:14" x14ac:dyDescent="0.25">
      <c r="B1504" s="42"/>
      <c r="C1504" s="42"/>
      <c r="D1504" s="32" t="s">
        <v>54132</v>
      </c>
      <c r="E1504" s="32" t="s">
        <v>56259</v>
      </c>
      <c r="G1504" s="44" t="s">
        <v>17</v>
      </c>
      <c r="H1504" s="44" t="s">
        <v>18</v>
      </c>
      <c r="I1504" s="32" t="s">
        <v>54611</v>
      </c>
      <c r="J1504" s="55">
        <v>8059347268668</v>
      </c>
      <c r="K1504" s="45">
        <v>45413</v>
      </c>
      <c r="L1504" s="47">
        <v>0</v>
      </c>
      <c r="M1504" s="47">
        <v>36.950000000000003</v>
      </c>
      <c r="N1504" s="45">
        <v>45131</v>
      </c>
    </row>
    <row r="1505" spans="2:14" x14ac:dyDescent="0.25">
      <c r="B1505" s="42"/>
      <c r="C1505" s="42"/>
      <c r="D1505" s="32" t="s">
        <v>54136</v>
      </c>
      <c r="E1505" s="32" t="s">
        <v>56260</v>
      </c>
      <c r="G1505" s="44" t="s">
        <v>17</v>
      </c>
      <c r="H1505" s="44" t="s">
        <v>18</v>
      </c>
      <c r="I1505" s="32" t="s">
        <v>54615</v>
      </c>
      <c r="J1505" s="55">
        <v>8059347268651</v>
      </c>
      <c r="K1505" s="45">
        <v>45413</v>
      </c>
      <c r="L1505" s="47">
        <v>0</v>
      </c>
      <c r="M1505" s="47">
        <v>36.950000000000003</v>
      </c>
      <c r="N1505" s="45">
        <v>45131</v>
      </c>
    </row>
    <row r="1506" spans="2:14" x14ac:dyDescent="0.25">
      <c r="B1506" s="42"/>
      <c r="C1506" s="42"/>
      <c r="D1506" s="32" t="s">
        <v>54135</v>
      </c>
      <c r="E1506" s="32" t="s">
        <v>56263</v>
      </c>
      <c r="G1506" s="44" t="s">
        <v>17</v>
      </c>
      <c r="H1506" s="44" t="s">
        <v>18</v>
      </c>
      <c r="I1506" s="32" t="s">
        <v>54614</v>
      </c>
      <c r="J1506" s="55">
        <v>8059347268620</v>
      </c>
      <c r="K1506" s="45">
        <v>45413</v>
      </c>
      <c r="L1506" s="47">
        <v>0</v>
      </c>
      <c r="M1506" s="47">
        <v>36.950000000000003</v>
      </c>
      <c r="N1506" s="45">
        <v>45131</v>
      </c>
    </row>
    <row r="1507" spans="2:14" x14ac:dyDescent="0.25">
      <c r="B1507" s="42"/>
      <c r="C1507" s="42"/>
      <c r="D1507" s="32" t="s">
        <v>54134</v>
      </c>
      <c r="E1507" s="32" t="s">
        <v>56262</v>
      </c>
      <c r="G1507" s="44" t="s">
        <v>17</v>
      </c>
      <c r="H1507" s="44" t="s">
        <v>18</v>
      </c>
      <c r="I1507" s="32" t="s">
        <v>54613</v>
      </c>
      <c r="J1507" s="55">
        <v>8059347268637</v>
      </c>
      <c r="K1507" s="45">
        <v>45413</v>
      </c>
      <c r="L1507" s="47">
        <v>0</v>
      </c>
      <c r="M1507" s="47">
        <v>36.950000000000003</v>
      </c>
      <c r="N1507" s="45">
        <v>45131</v>
      </c>
    </row>
    <row r="1508" spans="2:14" x14ac:dyDescent="0.25">
      <c r="B1508" s="42"/>
      <c r="C1508" s="42"/>
      <c r="D1508" s="32" t="s">
        <v>54133</v>
      </c>
      <c r="E1508" s="32" t="s">
        <v>56261</v>
      </c>
      <c r="G1508" s="44" t="s">
        <v>17</v>
      </c>
      <c r="H1508" s="44" t="s">
        <v>18</v>
      </c>
      <c r="I1508" s="32" t="s">
        <v>54612</v>
      </c>
      <c r="J1508" s="55">
        <v>8059347268644</v>
      </c>
      <c r="K1508" s="45">
        <v>45413</v>
      </c>
      <c r="L1508" s="47">
        <v>0</v>
      </c>
      <c r="M1508" s="47">
        <v>36.950000000000003</v>
      </c>
      <c r="N1508" s="45">
        <v>45131</v>
      </c>
    </row>
    <row r="1509" spans="2:14" x14ac:dyDescent="0.25">
      <c r="B1509" s="42"/>
      <c r="C1509" s="42"/>
      <c r="D1509" s="32" t="s">
        <v>54127</v>
      </c>
      <c r="E1509" s="32" t="s">
        <v>56264</v>
      </c>
      <c r="G1509" s="44" t="s">
        <v>17</v>
      </c>
      <c r="H1509" s="44" t="s">
        <v>18</v>
      </c>
      <c r="I1509" s="32" t="s">
        <v>54606</v>
      </c>
      <c r="J1509" s="55">
        <v>8059347268613</v>
      </c>
      <c r="K1509" s="45">
        <v>45413</v>
      </c>
      <c r="L1509" s="47">
        <v>0</v>
      </c>
      <c r="M1509" s="47">
        <v>36.950000000000003</v>
      </c>
      <c r="N1509" s="45">
        <v>45131</v>
      </c>
    </row>
    <row r="1510" spans="2:14" x14ac:dyDescent="0.25">
      <c r="B1510" s="42"/>
      <c r="C1510" s="42"/>
      <c r="D1510" s="32" t="s">
        <v>54131</v>
      </c>
      <c r="E1510" s="32" t="s">
        <v>56265</v>
      </c>
      <c r="G1510" s="44" t="s">
        <v>17</v>
      </c>
      <c r="H1510" s="44" t="s">
        <v>18</v>
      </c>
      <c r="I1510" s="32" t="s">
        <v>54610</v>
      </c>
      <c r="J1510" s="55">
        <v>8059347268606</v>
      </c>
      <c r="K1510" s="45">
        <v>45413</v>
      </c>
      <c r="L1510" s="47">
        <v>0</v>
      </c>
      <c r="M1510" s="47">
        <v>36.950000000000003</v>
      </c>
      <c r="N1510" s="45">
        <v>45131</v>
      </c>
    </row>
    <row r="1511" spans="2:14" x14ac:dyDescent="0.25">
      <c r="B1511" s="42"/>
      <c r="C1511" s="42"/>
      <c r="D1511" s="32" t="s">
        <v>54130</v>
      </c>
      <c r="E1511" s="32" t="s">
        <v>56268</v>
      </c>
      <c r="G1511" s="44" t="s">
        <v>17</v>
      </c>
      <c r="H1511" s="44" t="s">
        <v>18</v>
      </c>
      <c r="I1511" s="32" t="s">
        <v>54609</v>
      </c>
      <c r="J1511" s="55">
        <v>8059347268576</v>
      </c>
      <c r="K1511" s="45">
        <v>45413</v>
      </c>
      <c r="L1511" s="47">
        <v>0</v>
      </c>
      <c r="M1511" s="47">
        <v>36.950000000000003</v>
      </c>
      <c r="N1511" s="45">
        <v>45131</v>
      </c>
    </row>
    <row r="1512" spans="2:14" x14ac:dyDescent="0.25">
      <c r="B1512" s="42"/>
      <c r="C1512" s="42"/>
      <c r="D1512" s="32" t="s">
        <v>54129</v>
      </c>
      <c r="E1512" s="32" t="s">
        <v>56267</v>
      </c>
      <c r="G1512" s="44" t="s">
        <v>17</v>
      </c>
      <c r="H1512" s="44" t="s">
        <v>18</v>
      </c>
      <c r="I1512" s="32" t="s">
        <v>54608</v>
      </c>
      <c r="J1512" s="55">
        <v>8059347268583</v>
      </c>
      <c r="K1512" s="45">
        <v>45413</v>
      </c>
      <c r="L1512" s="47">
        <v>0</v>
      </c>
      <c r="M1512" s="47">
        <v>36.950000000000003</v>
      </c>
      <c r="N1512" s="45">
        <v>45131</v>
      </c>
    </row>
    <row r="1513" spans="2:14" x14ac:dyDescent="0.25">
      <c r="B1513" s="42"/>
      <c r="C1513" s="42"/>
      <c r="D1513" s="32" t="s">
        <v>54128</v>
      </c>
      <c r="E1513" s="32" t="s">
        <v>56266</v>
      </c>
      <c r="G1513" s="44" t="s">
        <v>17</v>
      </c>
      <c r="H1513" s="44" t="s">
        <v>18</v>
      </c>
      <c r="I1513" s="32" t="s">
        <v>54607</v>
      </c>
      <c r="J1513" s="55">
        <v>8059347268590</v>
      </c>
      <c r="K1513" s="45">
        <v>45413</v>
      </c>
      <c r="L1513" s="47">
        <v>0</v>
      </c>
      <c r="M1513" s="47">
        <v>36.950000000000003</v>
      </c>
      <c r="N1513" s="45">
        <v>45131</v>
      </c>
    </row>
    <row r="1514" spans="2:14" x14ac:dyDescent="0.25">
      <c r="B1514" s="42"/>
      <c r="C1514" s="42"/>
      <c r="D1514" s="32" t="s">
        <v>54122</v>
      </c>
      <c r="E1514" s="32" t="s">
        <v>56269</v>
      </c>
      <c r="G1514" s="44" t="s">
        <v>17</v>
      </c>
      <c r="H1514" s="44" t="s">
        <v>18</v>
      </c>
      <c r="I1514" s="32" t="s">
        <v>54601</v>
      </c>
      <c r="J1514" s="55">
        <v>8059347268569</v>
      </c>
      <c r="K1514" s="45">
        <v>45413</v>
      </c>
      <c r="L1514" s="47">
        <v>0</v>
      </c>
      <c r="M1514" s="47">
        <v>36.950000000000003</v>
      </c>
      <c r="N1514" s="45">
        <v>45131</v>
      </c>
    </row>
    <row r="1515" spans="2:14" x14ac:dyDescent="0.25">
      <c r="B1515" s="42"/>
      <c r="C1515" s="42"/>
      <c r="D1515" s="32" t="s">
        <v>54126</v>
      </c>
      <c r="E1515" s="32" t="s">
        <v>56270</v>
      </c>
      <c r="G1515" s="44" t="s">
        <v>17</v>
      </c>
      <c r="H1515" s="44" t="s">
        <v>18</v>
      </c>
      <c r="I1515" s="32" t="s">
        <v>54605</v>
      </c>
      <c r="J1515" s="55">
        <v>8059347268552</v>
      </c>
      <c r="K1515" s="45">
        <v>45413</v>
      </c>
      <c r="L1515" s="47">
        <v>0</v>
      </c>
      <c r="M1515" s="47">
        <v>36.950000000000003</v>
      </c>
      <c r="N1515" s="45">
        <v>45131</v>
      </c>
    </row>
    <row r="1516" spans="2:14" x14ac:dyDescent="0.25">
      <c r="B1516" s="42"/>
      <c r="C1516" s="42"/>
      <c r="D1516" s="32" t="s">
        <v>54125</v>
      </c>
      <c r="E1516" s="32" t="s">
        <v>56273</v>
      </c>
      <c r="G1516" s="44" t="s">
        <v>17</v>
      </c>
      <c r="H1516" s="44" t="s">
        <v>18</v>
      </c>
      <c r="I1516" s="32" t="s">
        <v>54604</v>
      </c>
      <c r="J1516" s="55">
        <v>8059347268521</v>
      </c>
      <c r="K1516" s="45">
        <v>45413</v>
      </c>
      <c r="L1516" s="47">
        <v>0</v>
      </c>
      <c r="M1516" s="47">
        <v>36.950000000000003</v>
      </c>
      <c r="N1516" s="45">
        <v>45131</v>
      </c>
    </row>
    <row r="1517" spans="2:14" x14ac:dyDescent="0.25">
      <c r="B1517" s="42"/>
      <c r="C1517" s="42"/>
      <c r="D1517" s="32" t="s">
        <v>54124</v>
      </c>
      <c r="E1517" s="32" t="s">
        <v>56272</v>
      </c>
      <c r="G1517" s="44" t="s">
        <v>17</v>
      </c>
      <c r="H1517" s="44" t="s">
        <v>18</v>
      </c>
      <c r="I1517" s="32" t="s">
        <v>54603</v>
      </c>
      <c r="J1517" s="55">
        <v>8059347268538</v>
      </c>
      <c r="K1517" s="45">
        <v>45413</v>
      </c>
      <c r="L1517" s="47">
        <v>0</v>
      </c>
      <c r="M1517" s="47">
        <v>36.950000000000003</v>
      </c>
      <c r="N1517" s="45">
        <v>45131</v>
      </c>
    </row>
    <row r="1518" spans="2:14" x14ac:dyDescent="0.25">
      <c r="B1518" s="42"/>
      <c r="C1518" s="42"/>
      <c r="D1518" s="32" t="s">
        <v>54123</v>
      </c>
      <c r="E1518" s="32" t="s">
        <v>56271</v>
      </c>
      <c r="G1518" s="44" t="s">
        <v>17</v>
      </c>
      <c r="H1518" s="44" t="s">
        <v>18</v>
      </c>
      <c r="I1518" s="32" t="s">
        <v>54602</v>
      </c>
      <c r="J1518" s="55">
        <v>8059347268545</v>
      </c>
      <c r="K1518" s="45">
        <v>45413</v>
      </c>
      <c r="L1518" s="47">
        <v>0</v>
      </c>
      <c r="M1518" s="47">
        <v>36.950000000000003</v>
      </c>
      <c r="N1518" s="45">
        <v>45131</v>
      </c>
    </row>
    <row r="1519" spans="2:14" x14ac:dyDescent="0.25">
      <c r="B1519" s="42"/>
      <c r="C1519" s="42"/>
      <c r="D1519" s="32" t="s">
        <v>54117</v>
      </c>
      <c r="E1519" s="32" t="s">
        <v>56274</v>
      </c>
      <c r="G1519" s="44" t="s">
        <v>17</v>
      </c>
      <c r="H1519" s="44" t="s">
        <v>18</v>
      </c>
      <c r="I1519" s="32" t="s">
        <v>54596</v>
      </c>
      <c r="J1519" s="55">
        <v>8059347268514</v>
      </c>
      <c r="K1519" s="45">
        <v>45413</v>
      </c>
      <c r="L1519" s="47">
        <v>0</v>
      </c>
      <c r="M1519" s="47">
        <v>36.950000000000003</v>
      </c>
      <c r="N1519" s="45">
        <v>45131</v>
      </c>
    </row>
    <row r="1520" spans="2:14" x14ac:dyDescent="0.25">
      <c r="B1520" s="42"/>
      <c r="C1520" s="42"/>
      <c r="D1520" s="32" t="s">
        <v>54121</v>
      </c>
      <c r="E1520" s="32" t="s">
        <v>56275</v>
      </c>
      <c r="G1520" s="44" t="s">
        <v>17</v>
      </c>
      <c r="H1520" s="44" t="s">
        <v>18</v>
      </c>
      <c r="I1520" s="32" t="s">
        <v>54600</v>
      </c>
      <c r="J1520" s="55">
        <v>8059347268507</v>
      </c>
      <c r="K1520" s="45">
        <v>45413</v>
      </c>
      <c r="L1520" s="47">
        <v>0</v>
      </c>
      <c r="M1520" s="47">
        <v>36.950000000000003</v>
      </c>
      <c r="N1520" s="45">
        <v>45131</v>
      </c>
    </row>
    <row r="1521" spans="2:14" x14ac:dyDescent="0.25">
      <c r="B1521" s="42"/>
      <c r="C1521" s="42"/>
      <c r="D1521" s="32" t="s">
        <v>54120</v>
      </c>
      <c r="E1521" s="32" t="s">
        <v>56278</v>
      </c>
      <c r="G1521" s="44" t="s">
        <v>17</v>
      </c>
      <c r="H1521" s="44" t="s">
        <v>18</v>
      </c>
      <c r="I1521" s="32" t="s">
        <v>54599</v>
      </c>
      <c r="J1521" s="55">
        <v>8059347268477</v>
      </c>
      <c r="K1521" s="45">
        <v>45413</v>
      </c>
      <c r="L1521" s="47">
        <v>0</v>
      </c>
      <c r="M1521" s="47">
        <v>36.950000000000003</v>
      </c>
      <c r="N1521" s="45">
        <v>45131</v>
      </c>
    </row>
    <row r="1522" spans="2:14" x14ac:dyDescent="0.25">
      <c r="B1522" s="42"/>
      <c r="C1522" s="42"/>
      <c r="D1522" s="32" t="s">
        <v>54119</v>
      </c>
      <c r="E1522" s="32" t="s">
        <v>56277</v>
      </c>
      <c r="G1522" s="44" t="s">
        <v>17</v>
      </c>
      <c r="H1522" s="44" t="s">
        <v>18</v>
      </c>
      <c r="I1522" s="32" t="s">
        <v>54598</v>
      </c>
      <c r="J1522" s="55">
        <v>8059347268484</v>
      </c>
      <c r="K1522" s="45">
        <v>45413</v>
      </c>
      <c r="L1522" s="47">
        <v>0</v>
      </c>
      <c r="M1522" s="47">
        <v>36.950000000000003</v>
      </c>
      <c r="N1522" s="45">
        <v>45131</v>
      </c>
    </row>
    <row r="1523" spans="2:14" x14ac:dyDescent="0.25">
      <c r="B1523" s="42"/>
      <c r="C1523" s="42"/>
      <c r="D1523" s="32" t="s">
        <v>54118</v>
      </c>
      <c r="E1523" s="32" t="s">
        <v>56276</v>
      </c>
      <c r="G1523" s="44" t="s">
        <v>17</v>
      </c>
      <c r="H1523" s="44" t="s">
        <v>18</v>
      </c>
      <c r="I1523" s="32" t="s">
        <v>54597</v>
      </c>
      <c r="J1523" s="55">
        <v>8059347268491</v>
      </c>
      <c r="K1523" s="45">
        <v>45413</v>
      </c>
      <c r="L1523" s="47">
        <v>0</v>
      </c>
      <c r="M1523" s="47">
        <v>36.950000000000003</v>
      </c>
      <c r="N1523" s="45">
        <v>45131</v>
      </c>
    </row>
    <row r="1524" spans="2:14" x14ac:dyDescent="0.25">
      <c r="B1524" s="42"/>
      <c r="C1524" s="42"/>
      <c r="D1524" s="32" t="s">
        <v>54112</v>
      </c>
      <c r="E1524" s="32" t="s">
        <v>56279</v>
      </c>
      <c r="G1524" s="44" t="s">
        <v>17</v>
      </c>
      <c r="H1524" s="44" t="s">
        <v>18</v>
      </c>
      <c r="I1524" s="32" t="s">
        <v>54591</v>
      </c>
      <c r="J1524" s="55">
        <v>8059347268415</v>
      </c>
      <c r="K1524" s="45">
        <v>45413</v>
      </c>
      <c r="L1524" s="47">
        <v>0</v>
      </c>
      <c r="M1524" s="47">
        <v>49.95</v>
      </c>
      <c r="N1524" s="45">
        <v>45131</v>
      </c>
    </row>
    <row r="1525" spans="2:14" x14ac:dyDescent="0.25">
      <c r="B1525" s="42"/>
      <c r="C1525" s="42"/>
      <c r="D1525" s="32" t="s">
        <v>54116</v>
      </c>
      <c r="E1525" s="32" t="s">
        <v>56280</v>
      </c>
      <c r="G1525" s="44" t="s">
        <v>17</v>
      </c>
      <c r="H1525" s="44" t="s">
        <v>18</v>
      </c>
      <c r="I1525" s="32" t="s">
        <v>54595</v>
      </c>
      <c r="J1525" s="55">
        <v>8059347268408</v>
      </c>
      <c r="K1525" s="45">
        <v>45413</v>
      </c>
      <c r="L1525" s="47">
        <v>0</v>
      </c>
      <c r="M1525" s="47">
        <v>49.95</v>
      </c>
      <c r="N1525" s="45">
        <v>45131</v>
      </c>
    </row>
    <row r="1526" spans="2:14" x14ac:dyDescent="0.25">
      <c r="B1526" s="42"/>
      <c r="C1526" s="42"/>
      <c r="D1526" s="32" t="s">
        <v>54115</v>
      </c>
      <c r="E1526" s="32" t="s">
        <v>56283</v>
      </c>
      <c r="G1526" s="44" t="s">
        <v>17</v>
      </c>
      <c r="H1526" s="44" t="s">
        <v>18</v>
      </c>
      <c r="I1526" s="32" t="s">
        <v>54594</v>
      </c>
      <c r="J1526" s="55">
        <v>8059347268378</v>
      </c>
      <c r="K1526" s="45">
        <v>45413</v>
      </c>
      <c r="L1526" s="47">
        <v>0</v>
      </c>
      <c r="M1526" s="47">
        <v>49.95</v>
      </c>
      <c r="N1526" s="45">
        <v>45131</v>
      </c>
    </row>
    <row r="1527" spans="2:14" x14ac:dyDescent="0.25">
      <c r="B1527" s="42"/>
      <c r="C1527" s="42"/>
      <c r="D1527" s="32" t="s">
        <v>54114</v>
      </c>
      <c r="E1527" s="32" t="s">
        <v>56282</v>
      </c>
      <c r="G1527" s="44" t="s">
        <v>17</v>
      </c>
      <c r="H1527" s="44" t="s">
        <v>18</v>
      </c>
      <c r="I1527" s="32" t="s">
        <v>54593</v>
      </c>
      <c r="J1527" s="55">
        <v>8059347268385</v>
      </c>
      <c r="K1527" s="45">
        <v>45413</v>
      </c>
      <c r="L1527" s="47">
        <v>0</v>
      </c>
      <c r="M1527" s="47">
        <v>49.95</v>
      </c>
      <c r="N1527" s="45">
        <v>45131</v>
      </c>
    </row>
    <row r="1528" spans="2:14" x14ac:dyDescent="0.25">
      <c r="B1528" s="42"/>
      <c r="C1528" s="42"/>
      <c r="D1528" s="32" t="s">
        <v>54113</v>
      </c>
      <c r="E1528" s="32" t="s">
        <v>56281</v>
      </c>
      <c r="G1528" s="44" t="s">
        <v>17</v>
      </c>
      <c r="H1528" s="44" t="s">
        <v>18</v>
      </c>
      <c r="I1528" s="32" t="s">
        <v>54592</v>
      </c>
      <c r="J1528" s="55">
        <v>8059347268392</v>
      </c>
      <c r="K1528" s="45">
        <v>45413</v>
      </c>
      <c r="L1528" s="47">
        <v>0</v>
      </c>
      <c r="M1528" s="47">
        <v>49.95</v>
      </c>
      <c r="N1528" s="45">
        <v>45131</v>
      </c>
    </row>
    <row r="1529" spans="2:14" x14ac:dyDescent="0.25">
      <c r="B1529" s="42"/>
      <c r="C1529" s="42"/>
      <c r="D1529" s="32" t="s">
        <v>54107</v>
      </c>
      <c r="E1529" s="32" t="s">
        <v>56284</v>
      </c>
      <c r="G1529" s="44" t="s">
        <v>17</v>
      </c>
      <c r="H1529" s="44" t="s">
        <v>18</v>
      </c>
      <c r="I1529" s="32" t="s">
        <v>54586</v>
      </c>
      <c r="J1529" s="55">
        <v>8059347268361</v>
      </c>
      <c r="K1529" s="45">
        <v>45413</v>
      </c>
      <c r="L1529" s="47">
        <v>0</v>
      </c>
      <c r="M1529" s="47">
        <v>49.95</v>
      </c>
      <c r="N1529" s="45">
        <v>45131</v>
      </c>
    </row>
    <row r="1530" spans="2:14" x14ac:dyDescent="0.25">
      <c r="B1530" s="42"/>
      <c r="C1530" s="42"/>
      <c r="D1530" s="32" t="s">
        <v>54111</v>
      </c>
      <c r="E1530" s="32" t="s">
        <v>56285</v>
      </c>
      <c r="G1530" s="44" t="s">
        <v>17</v>
      </c>
      <c r="H1530" s="44" t="s">
        <v>18</v>
      </c>
      <c r="I1530" s="32" t="s">
        <v>54590</v>
      </c>
      <c r="J1530" s="55">
        <v>8059347268354</v>
      </c>
      <c r="K1530" s="45">
        <v>45413</v>
      </c>
      <c r="L1530" s="47">
        <v>0</v>
      </c>
      <c r="M1530" s="47">
        <v>49.95</v>
      </c>
      <c r="N1530" s="45">
        <v>45131</v>
      </c>
    </row>
    <row r="1531" spans="2:14" x14ac:dyDescent="0.25">
      <c r="B1531" s="42"/>
      <c r="C1531" s="42"/>
      <c r="D1531" s="32" t="s">
        <v>54110</v>
      </c>
      <c r="E1531" s="32" t="s">
        <v>56288</v>
      </c>
      <c r="G1531" s="44" t="s">
        <v>17</v>
      </c>
      <c r="H1531" s="44" t="s">
        <v>18</v>
      </c>
      <c r="I1531" s="32" t="s">
        <v>54589</v>
      </c>
      <c r="J1531" s="55">
        <v>8059347268323</v>
      </c>
      <c r="K1531" s="45">
        <v>45413</v>
      </c>
      <c r="L1531" s="47">
        <v>0</v>
      </c>
      <c r="M1531" s="47">
        <v>49.95</v>
      </c>
      <c r="N1531" s="45">
        <v>45131</v>
      </c>
    </row>
    <row r="1532" spans="2:14" x14ac:dyDescent="0.25">
      <c r="B1532" s="42"/>
      <c r="C1532" s="42"/>
      <c r="D1532" s="32" t="s">
        <v>54109</v>
      </c>
      <c r="E1532" s="32" t="s">
        <v>56287</v>
      </c>
      <c r="G1532" s="44" t="s">
        <v>17</v>
      </c>
      <c r="H1532" s="44" t="s">
        <v>18</v>
      </c>
      <c r="I1532" s="32" t="s">
        <v>54588</v>
      </c>
      <c r="J1532" s="55">
        <v>8059347268330</v>
      </c>
      <c r="K1532" s="45">
        <v>45413</v>
      </c>
      <c r="L1532" s="47">
        <v>0</v>
      </c>
      <c r="M1532" s="47">
        <v>49.95</v>
      </c>
      <c r="N1532" s="45">
        <v>45131</v>
      </c>
    </row>
    <row r="1533" spans="2:14" x14ac:dyDescent="0.25">
      <c r="B1533" s="42"/>
      <c r="C1533" s="42"/>
      <c r="D1533" s="32" t="s">
        <v>54108</v>
      </c>
      <c r="E1533" s="32" t="s">
        <v>56286</v>
      </c>
      <c r="G1533" s="44" t="s">
        <v>17</v>
      </c>
      <c r="H1533" s="44" t="s">
        <v>18</v>
      </c>
      <c r="I1533" s="32" t="s">
        <v>54587</v>
      </c>
      <c r="J1533" s="55">
        <v>8059347268347</v>
      </c>
      <c r="K1533" s="45">
        <v>45413</v>
      </c>
      <c r="L1533" s="47">
        <v>0</v>
      </c>
      <c r="M1533" s="47">
        <v>49.95</v>
      </c>
      <c r="N1533" s="45">
        <v>45131</v>
      </c>
    </row>
    <row r="1534" spans="2:14" x14ac:dyDescent="0.25">
      <c r="B1534" s="42"/>
      <c r="C1534" s="42"/>
      <c r="D1534" s="32" t="s">
        <v>54102</v>
      </c>
      <c r="E1534" s="32" t="s">
        <v>56289</v>
      </c>
      <c r="G1534" s="44" t="s">
        <v>17</v>
      </c>
      <c r="H1534" s="44" t="s">
        <v>18</v>
      </c>
      <c r="I1534" s="32" t="s">
        <v>54581</v>
      </c>
      <c r="J1534" s="55">
        <v>8059347268316</v>
      </c>
      <c r="K1534" s="45">
        <v>45413</v>
      </c>
      <c r="L1534" s="47">
        <v>0</v>
      </c>
      <c r="M1534" s="47">
        <v>49.95</v>
      </c>
      <c r="N1534" s="45">
        <v>45131</v>
      </c>
    </row>
    <row r="1535" spans="2:14" x14ac:dyDescent="0.25">
      <c r="B1535" s="42"/>
      <c r="C1535" s="42"/>
      <c r="D1535" s="32" t="s">
        <v>54106</v>
      </c>
      <c r="E1535" s="32" t="s">
        <v>56290</v>
      </c>
      <c r="G1535" s="44" t="s">
        <v>17</v>
      </c>
      <c r="H1535" s="44" t="s">
        <v>18</v>
      </c>
      <c r="I1535" s="32" t="s">
        <v>54585</v>
      </c>
      <c r="J1535" s="55">
        <v>8059347268309</v>
      </c>
      <c r="K1535" s="45">
        <v>45413</v>
      </c>
      <c r="L1535" s="47">
        <v>0</v>
      </c>
      <c r="M1535" s="47">
        <v>49.95</v>
      </c>
      <c r="N1535" s="45">
        <v>45131</v>
      </c>
    </row>
    <row r="1536" spans="2:14" x14ac:dyDescent="0.25">
      <c r="B1536" s="42"/>
      <c r="C1536" s="42"/>
      <c r="D1536" s="32" t="s">
        <v>54105</v>
      </c>
      <c r="E1536" s="32" t="s">
        <v>56293</v>
      </c>
      <c r="G1536" s="44" t="s">
        <v>17</v>
      </c>
      <c r="H1536" s="44" t="s">
        <v>18</v>
      </c>
      <c r="I1536" s="32" t="s">
        <v>54584</v>
      </c>
      <c r="J1536" s="55">
        <v>8059347268279</v>
      </c>
      <c r="K1536" s="45">
        <v>45413</v>
      </c>
      <c r="L1536" s="47">
        <v>0</v>
      </c>
      <c r="M1536" s="47">
        <v>49.95</v>
      </c>
      <c r="N1536" s="45">
        <v>45131</v>
      </c>
    </row>
    <row r="1537" spans="1:14" x14ac:dyDescent="0.25">
      <c r="B1537" s="42"/>
      <c r="C1537" s="42"/>
      <c r="D1537" s="32" t="s">
        <v>54104</v>
      </c>
      <c r="E1537" s="32" t="s">
        <v>56292</v>
      </c>
      <c r="G1537" s="44" t="s">
        <v>17</v>
      </c>
      <c r="H1537" s="44" t="s">
        <v>18</v>
      </c>
      <c r="I1537" s="32" t="s">
        <v>54583</v>
      </c>
      <c r="J1537" s="55">
        <v>8059347268286</v>
      </c>
      <c r="K1537" s="45">
        <v>45413</v>
      </c>
      <c r="L1537" s="47">
        <v>0</v>
      </c>
      <c r="M1537" s="47">
        <v>49.95</v>
      </c>
      <c r="N1537" s="45">
        <v>45131</v>
      </c>
    </row>
    <row r="1538" spans="1:14" x14ac:dyDescent="0.25">
      <c r="B1538" s="42"/>
      <c r="C1538" s="42"/>
      <c r="D1538" s="32" t="s">
        <v>54103</v>
      </c>
      <c r="E1538" s="32" t="s">
        <v>56291</v>
      </c>
      <c r="G1538" s="44" t="s">
        <v>17</v>
      </c>
      <c r="H1538" s="44" t="s">
        <v>18</v>
      </c>
      <c r="I1538" s="32" t="s">
        <v>54582</v>
      </c>
      <c r="J1538" s="55">
        <v>8059347268293</v>
      </c>
      <c r="K1538" s="45">
        <v>45413</v>
      </c>
      <c r="L1538" s="47">
        <v>0</v>
      </c>
      <c r="M1538" s="47">
        <v>49.95</v>
      </c>
      <c r="N1538" s="45">
        <v>45131</v>
      </c>
    </row>
    <row r="1539" spans="1:14" x14ac:dyDescent="0.25">
      <c r="B1539" s="42"/>
      <c r="C1539" s="42"/>
      <c r="D1539" s="32" t="s">
        <v>54097</v>
      </c>
      <c r="E1539" s="32" t="s">
        <v>56294</v>
      </c>
      <c r="G1539" s="44" t="s">
        <v>17</v>
      </c>
      <c r="H1539" s="44" t="s">
        <v>18</v>
      </c>
      <c r="I1539" s="32" t="s">
        <v>54576</v>
      </c>
      <c r="J1539" s="55">
        <v>8059347268217</v>
      </c>
      <c r="K1539" s="45">
        <v>45413</v>
      </c>
      <c r="L1539" s="47">
        <v>0</v>
      </c>
      <c r="M1539" s="47">
        <v>49.95</v>
      </c>
      <c r="N1539" s="45">
        <v>45131</v>
      </c>
    </row>
    <row r="1540" spans="1:14" x14ac:dyDescent="0.25">
      <c r="B1540" s="42"/>
      <c r="C1540" s="42"/>
      <c r="D1540" s="32" t="s">
        <v>54101</v>
      </c>
      <c r="E1540" s="32" t="s">
        <v>56295</v>
      </c>
      <c r="G1540" s="44" t="s">
        <v>17</v>
      </c>
      <c r="H1540" s="44" t="s">
        <v>18</v>
      </c>
      <c r="I1540" s="32" t="s">
        <v>54580</v>
      </c>
      <c r="J1540" s="55">
        <v>8059347268200</v>
      </c>
      <c r="K1540" s="45">
        <v>45413</v>
      </c>
      <c r="L1540" s="47">
        <v>0</v>
      </c>
      <c r="M1540" s="47">
        <v>49.95</v>
      </c>
      <c r="N1540" s="45">
        <v>45131</v>
      </c>
    </row>
    <row r="1541" spans="1:14" x14ac:dyDescent="0.25">
      <c r="B1541" s="42"/>
      <c r="C1541" s="42"/>
      <c r="D1541" s="32" t="s">
        <v>54100</v>
      </c>
      <c r="E1541" s="32" t="s">
        <v>56298</v>
      </c>
      <c r="G1541" s="44" t="s">
        <v>17</v>
      </c>
      <c r="H1541" s="44" t="s">
        <v>18</v>
      </c>
      <c r="I1541" s="32" t="s">
        <v>54579</v>
      </c>
      <c r="J1541" s="55">
        <v>8059347268170</v>
      </c>
      <c r="K1541" s="45">
        <v>45413</v>
      </c>
      <c r="L1541" s="47">
        <v>0</v>
      </c>
      <c r="M1541" s="47">
        <v>49.95</v>
      </c>
      <c r="N1541" s="45">
        <v>45131</v>
      </c>
    </row>
    <row r="1542" spans="1:14" x14ac:dyDescent="0.25">
      <c r="B1542" s="42"/>
      <c r="C1542" s="42"/>
      <c r="D1542" s="32" t="s">
        <v>54099</v>
      </c>
      <c r="E1542" s="32" t="s">
        <v>56297</v>
      </c>
      <c r="G1542" s="44" t="s">
        <v>17</v>
      </c>
      <c r="H1542" s="44" t="s">
        <v>18</v>
      </c>
      <c r="I1542" s="32" t="s">
        <v>54578</v>
      </c>
      <c r="J1542" s="55">
        <v>8059347268187</v>
      </c>
      <c r="K1542" s="45">
        <v>45413</v>
      </c>
      <c r="L1542" s="47">
        <v>0</v>
      </c>
      <c r="M1542" s="47">
        <v>49.95</v>
      </c>
      <c r="N1542" s="45">
        <v>45131</v>
      </c>
    </row>
    <row r="1543" spans="1:14" x14ac:dyDescent="0.25">
      <c r="B1543" s="42"/>
      <c r="C1543" s="42"/>
      <c r="D1543" s="32" t="s">
        <v>54098</v>
      </c>
      <c r="E1543" s="32" t="s">
        <v>56296</v>
      </c>
      <c r="G1543" s="44" t="s">
        <v>17</v>
      </c>
      <c r="H1543" s="44" t="s">
        <v>18</v>
      </c>
      <c r="I1543" s="32" t="s">
        <v>54577</v>
      </c>
      <c r="J1543" s="55">
        <v>8059347268194</v>
      </c>
      <c r="K1543" s="45">
        <v>45413</v>
      </c>
      <c r="L1543" s="47">
        <v>0</v>
      </c>
      <c r="M1543" s="47">
        <v>49.95</v>
      </c>
      <c r="N1543" s="45">
        <v>45131</v>
      </c>
    </row>
    <row r="1544" spans="1:14" x14ac:dyDescent="0.25">
      <c r="B1544" s="42"/>
      <c r="C1544" s="42"/>
      <c r="D1544" s="32" t="s">
        <v>54092</v>
      </c>
      <c r="E1544" s="32" t="s">
        <v>56299</v>
      </c>
      <c r="G1544" s="44" t="s">
        <v>17</v>
      </c>
      <c r="H1544" s="44" t="s">
        <v>18</v>
      </c>
      <c r="I1544" s="32" t="s">
        <v>54571</v>
      </c>
      <c r="J1544" s="55">
        <v>8059347268163</v>
      </c>
      <c r="K1544" s="45">
        <v>45413</v>
      </c>
      <c r="L1544" s="47">
        <v>0</v>
      </c>
      <c r="M1544" s="47">
        <v>49.95</v>
      </c>
      <c r="N1544" s="45">
        <v>45131</v>
      </c>
    </row>
    <row r="1545" spans="1:14" x14ac:dyDescent="0.25">
      <c r="B1545" s="42"/>
      <c r="C1545" s="42"/>
      <c r="D1545" s="32" t="s">
        <v>54096</v>
      </c>
      <c r="E1545" s="32" t="s">
        <v>56300</v>
      </c>
      <c r="G1545" s="44" t="s">
        <v>17</v>
      </c>
      <c r="H1545" s="44" t="s">
        <v>18</v>
      </c>
      <c r="I1545" s="32" t="s">
        <v>54575</v>
      </c>
      <c r="J1545" s="55">
        <v>8059347268156</v>
      </c>
      <c r="K1545" s="45">
        <v>45413</v>
      </c>
      <c r="L1545" s="47">
        <v>0</v>
      </c>
      <c r="M1545" s="47">
        <v>49.95</v>
      </c>
      <c r="N1545" s="45">
        <v>45131</v>
      </c>
    </row>
    <row r="1546" spans="1:14" x14ac:dyDescent="0.25">
      <c r="B1546" s="42"/>
      <c r="C1546" s="42"/>
      <c r="D1546" s="32" t="s">
        <v>54095</v>
      </c>
      <c r="E1546" s="32" t="s">
        <v>56303</v>
      </c>
      <c r="G1546" s="44" t="s">
        <v>17</v>
      </c>
      <c r="H1546" s="44" t="s">
        <v>18</v>
      </c>
      <c r="I1546" s="32" t="s">
        <v>54574</v>
      </c>
      <c r="J1546" s="55">
        <v>8059347268125</v>
      </c>
      <c r="K1546" s="45">
        <v>45413</v>
      </c>
      <c r="L1546" s="47">
        <v>0</v>
      </c>
      <c r="M1546" s="47">
        <v>49.95</v>
      </c>
      <c r="N1546" s="45">
        <v>45131</v>
      </c>
    </row>
    <row r="1547" spans="1:14" x14ac:dyDescent="0.25">
      <c r="B1547" s="42"/>
      <c r="C1547" s="42"/>
      <c r="D1547" s="32" t="s">
        <v>54094</v>
      </c>
      <c r="E1547" s="32" t="s">
        <v>56302</v>
      </c>
      <c r="G1547" s="44" t="s">
        <v>17</v>
      </c>
      <c r="H1547" s="44" t="s">
        <v>18</v>
      </c>
      <c r="I1547" s="32" t="s">
        <v>54573</v>
      </c>
      <c r="J1547" s="55">
        <v>8059347268132</v>
      </c>
      <c r="K1547" s="45">
        <v>45413</v>
      </c>
      <c r="L1547" s="47">
        <v>0</v>
      </c>
      <c r="M1547" s="47">
        <v>49.95</v>
      </c>
      <c r="N1547" s="45">
        <v>45131</v>
      </c>
    </row>
    <row r="1548" spans="1:14" x14ac:dyDescent="0.25">
      <c r="B1548" s="42"/>
      <c r="C1548" s="42"/>
      <c r="D1548" s="32" t="s">
        <v>54093</v>
      </c>
      <c r="E1548" s="32" t="s">
        <v>56301</v>
      </c>
      <c r="G1548" s="44" t="s">
        <v>17</v>
      </c>
      <c r="H1548" s="44" t="s">
        <v>18</v>
      </c>
      <c r="I1548" s="32" t="s">
        <v>54572</v>
      </c>
      <c r="J1548" s="55">
        <v>8059347268149</v>
      </c>
      <c r="K1548" s="45">
        <v>45413</v>
      </c>
      <c r="L1548" s="47">
        <v>0</v>
      </c>
      <c r="M1548" s="47">
        <v>49.95</v>
      </c>
      <c r="N1548" s="45">
        <v>45131</v>
      </c>
    </row>
    <row r="1549" spans="1:14" x14ac:dyDescent="0.25">
      <c r="A1549" s="17" t="s">
        <v>73370</v>
      </c>
      <c r="B1549" s="17"/>
      <c r="C1549" s="17"/>
      <c r="D1549" s="17"/>
      <c r="E1549" s="17" t="s">
        <v>73371</v>
      </c>
      <c r="F1549" s="21"/>
      <c r="G1549" s="17" t="s">
        <v>11</v>
      </c>
      <c r="H1549" s="17" t="s">
        <v>12</v>
      </c>
      <c r="I1549" s="17" t="s">
        <v>73372</v>
      </c>
      <c r="J1549" s="20">
        <v>8059347432298</v>
      </c>
      <c r="K1549" s="17"/>
      <c r="L1549" s="28">
        <v>36.950000000000003</v>
      </c>
      <c r="M1549" s="28">
        <v>36.950000000000003</v>
      </c>
      <c r="N1549" s="45">
        <v>45495</v>
      </c>
    </row>
    <row r="1550" spans="1:14" x14ac:dyDescent="0.25">
      <c r="A1550" s="17" t="s">
        <v>73361</v>
      </c>
      <c r="B1550" s="17"/>
      <c r="C1550" s="17"/>
      <c r="D1550" s="17"/>
      <c r="E1550" s="17" t="s">
        <v>73362</v>
      </c>
      <c r="F1550" s="21"/>
      <c r="G1550" s="17" t="s">
        <v>11</v>
      </c>
      <c r="H1550" s="17" t="s">
        <v>12</v>
      </c>
      <c r="I1550" s="17" t="s">
        <v>73363</v>
      </c>
      <c r="J1550" s="20">
        <v>8059347432267</v>
      </c>
      <c r="K1550" s="17"/>
      <c r="L1550" s="28">
        <v>36.950000000000003</v>
      </c>
      <c r="M1550" s="28">
        <v>36.950000000000003</v>
      </c>
      <c r="N1550" s="45">
        <v>45495</v>
      </c>
    </row>
    <row r="1551" spans="1:14" x14ac:dyDescent="0.25">
      <c r="A1551" s="17" t="s">
        <v>73364</v>
      </c>
      <c r="B1551" s="17"/>
      <c r="C1551" s="17"/>
      <c r="D1551" s="17"/>
      <c r="E1551" s="17" t="s">
        <v>73365</v>
      </c>
      <c r="F1551" s="21"/>
      <c r="G1551" s="17" t="s">
        <v>11</v>
      </c>
      <c r="H1551" s="17" t="s">
        <v>12</v>
      </c>
      <c r="I1551" s="17" t="s">
        <v>73366</v>
      </c>
      <c r="J1551" s="20">
        <v>8059347432274</v>
      </c>
      <c r="K1551" s="17"/>
      <c r="L1551" s="28">
        <v>36.950000000000003</v>
      </c>
      <c r="M1551" s="28">
        <v>36.950000000000003</v>
      </c>
      <c r="N1551" s="45">
        <v>45495</v>
      </c>
    </row>
    <row r="1552" spans="1:14" x14ac:dyDescent="0.25">
      <c r="A1552" s="17" t="s">
        <v>73367</v>
      </c>
      <c r="B1552" s="17"/>
      <c r="C1552" s="17"/>
      <c r="D1552" s="17"/>
      <c r="E1552" s="17" t="s">
        <v>73368</v>
      </c>
      <c r="F1552" s="21"/>
      <c r="G1552" s="17" t="s">
        <v>11</v>
      </c>
      <c r="H1552" s="17" t="s">
        <v>12</v>
      </c>
      <c r="I1552" s="17" t="s">
        <v>73369</v>
      </c>
      <c r="J1552" s="20">
        <v>8059347432281</v>
      </c>
      <c r="K1552" s="17"/>
      <c r="L1552" s="28">
        <v>36.950000000000003</v>
      </c>
      <c r="M1552" s="28">
        <v>36.950000000000003</v>
      </c>
      <c r="N1552" s="45">
        <v>45495</v>
      </c>
    </row>
    <row r="1553" spans="1:14" x14ac:dyDescent="0.25">
      <c r="A1553" s="17" t="s">
        <v>73373</v>
      </c>
      <c r="B1553" s="17"/>
      <c r="C1553" s="17"/>
      <c r="D1553" s="17"/>
      <c r="E1553" s="17" t="s">
        <v>73374</v>
      </c>
      <c r="F1553" s="21"/>
      <c r="G1553" s="17" t="s">
        <v>11</v>
      </c>
      <c r="H1553" s="17" t="s">
        <v>12</v>
      </c>
      <c r="I1553" s="17" t="s">
        <v>73375</v>
      </c>
      <c r="J1553" s="20">
        <v>8059347432304</v>
      </c>
      <c r="K1553" s="17"/>
      <c r="L1553" s="28">
        <v>36.950000000000003</v>
      </c>
      <c r="M1553" s="28">
        <v>36.950000000000003</v>
      </c>
      <c r="N1553" s="45">
        <v>45495</v>
      </c>
    </row>
    <row r="1554" spans="1:14" x14ac:dyDescent="0.25">
      <c r="A1554" s="17" t="s">
        <v>73262</v>
      </c>
      <c r="B1554" s="17"/>
      <c r="C1554" s="17"/>
      <c r="D1554" s="17"/>
      <c r="E1554" s="17" t="s">
        <v>73263</v>
      </c>
      <c r="F1554" s="21"/>
      <c r="G1554" s="17" t="s">
        <v>11</v>
      </c>
      <c r="H1554" s="17" t="s">
        <v>12</v>
      </c>
      <c r="I1554" s="17" t="s">
        <v>73264</v>
      </c>
      <c r="J1554" s="20">
        <v>8059347435473</v>
      </c>
      <c r="K1554" s="17"/>
      <c r="L1554" s="28">
        <v>49.95</v>
      </c>
      <c r="M1554" s="28">
        <v>49.95</v>
      </c>
      <c r="N1554" s="45">
        <v>45495</v>
      </c>
    </row>
    <row r="1555" spans="1:14" x14ac:dyDescent="0.25">
      <c r="A1555" s="17" t="s">
        <v>73253</v>
      </c>
      <c r="B1555" s="17"/>
      <c r="C1555" s="17"/>
      <c r="D1555" s="17"/>
      <c r="E1555" s="17" t="s">
        <v>73254</v>
      </c>
      <c r="F1555" s="21"/>
      <c r="G1555" s="17" t="s">
        <v>11</v>
      </c>
      <c r="H1555" s="17" t="s">
        <v>12</v>
      </c>
      <c r="I1555" s="17" t="s">
        <v>73255</v>
      </c>
      <c r="J1555" s="20">
        <v>8059347435442</v>
      </c>
      <c r="K1555" s="17"/>
      <c r="L1555" s="28">
        <v>49.95</v>
      </c>
      <c r="M1555" s="28">
        <v>49.95</v>
      </c>
      <c r="N1555" s="45">
        <v>45495</v>
      </c>
    </row>
    <row r="1556" spans="1:14" x14ac:dyDescent="0.25">
      <c r="A1556" s="17" t="s">
        <v>73256</v>
      </c>
      <c r="B1556" s="17"/>
      <c r="C1556" s="17"/>
      <c r="D1556" s="17"/>
      <c r="E1556" s="17" t="s">
        <v>73257</v>
      </c>
      <c r="F1556" s="21"/>
      <c r="G1556" s="17" t="s">
        <v>11</v>
      </c>
      <c r="H1556" s="17" t="s">
        <v>12</v>
      </c>
      <c r="I1556" s="17" t="s">
        <v>73258</v>
      </c>
      <c r="J1556" s="20">
        <v>8059347435459</v>
      </c>
      <c r="K1556" s="17"/>
      <c r="L1556" s="28">
        <v>49.95</v>
      </c>
      <c r="M1556" s="28">
        <v>49.95</v>
      </c>
      <c r="N1556" s="45">
        <v>45495</v>
      </c>
    </row>
    <row r="1557" spans="1:14" x14ac:dyDescent="0.25">
      <c r="A1557" s="17" t="s">
        <v>73259</v>
      </c>
      <c r="B1557" s="17"/>
      <c r="C1557" s="17"/>
      <c r="D1557" s="17"/>
      <c r="E1557" s="17" t="s">
        <v>73260</v>
      </c>
      <c r="F1557" s="21"/>
      <c r="G1557" s="17" t="s">
        <v>11</v>
      </c>
      <c r="H1557" s="17" t="s">
        <v>12</v>
      </c>
      <c r="I1557" s="17" t="s">
        <v>73261</v>
      </c>
      <c r="J1557" s="20">
        <v>8059347435466</v>
      </c>
      <c r="K1557" s="17"/>
      <c r="L1557" s="28">
        <v>49.95</v>
      </c>
      <c r="M1557" s="28">
        <v>49.95</v>
      </c>
      <c r="N1557" s="45">
        <v>45495</v>
      </c>
    </row>
    <row r="1558" spans="1:14" x14ac:dyDescent="0.25">
      <c r="A1558" s="17" t="s">
        <v>73265</v>
      </c>
      <c r="B1558" s="17"/>
      <c r="C1558" s="17"/>
      <c r="D1558" s="17"/>
      <c r="E1558" s="17" t="s">
        <v>73266</v>
      </c>
      <c r="F1558" s="21"/>
      <c r="G1558" s="17" t="s">
        <v>11</v>
      </c>
      <c r="H1558" s="17" t="s">
        <v>12</v>
      </c>
      <c r="I1558" s="17" t="s">
        <v>73267</v>
      </c>
      <c r="J1558" s="20">
        <v>8059347435480</v>
      </c>
      <c r="K1558" s="17"/>
      <c r="L1558" s="28">
        <v>49.95</v>
      </c>
      <c r="M1558" s="28">
        <v>49.95</v>
      </c>
      <c r="N1558" s="45">
        <v>45495</v>
      </c>
    </row>
    <row r="1559" spans="1:14" x14ac:dyDescent="0.25">
      <c r="A1559" s="17" t="s">
        <v>73226</v>
      </c>
      <c r="B1559" s="17"/>
      <c r="C1559" s="17"/>
      <c r="D1559" s="17"/>
      <c r="E1559" s="17" t="s">
        <v>73227</v>
      </c>
      <c r="F1559" s="21"/>
      <c r="G1559" s="17" t="s">
        <v>11</v>
      </c>
      <c r="H1559" s="17" t="s">
        <v>12</v>
      </c>
      <c r="I1559" s="17" t="s">
        <v>73228</v>
      </c>
      <c r="J1559" s="20">
        <v>8059347435428</v>
      </c>
      <c r="K1559" s="17"/>
      <c r="L1559" s="28">
        <v>49.95</v>
      </c>
      <c r="M1559" s="28">
        <v>49.95</v>
      </c>
      <c r="N1559" s="45">
        <v>45495</v>
      </c>
    </row>
    <row r="1560" spans="1:14" x14ac:dyDescent="0.25">
      <c r="A1560" s="17" t="s">
        <v>73217</v>
      </c>
      <c r="B1560" s="17"/>
      <c r="C1560" s="17"/>
      <c r="D1560" s="17"/>
      <c r="E1560" s="17" t="s">
        <v>73218</v>
      </c>
      <c r="F1560" s="21"/>
      <c r="G1560" s="17" t="s">
        <v>11</v>
      </c>
      <c r="H1560" s="17" t="s">
        <v>12</v>
      </c>
      <c r="I1560" s="17" t="s">
        <v>73219</v>
      </c>
      <c r="J1560" s="20">
        <v>8059347435398</v>
      </c>
      <c r="K1560" s="17"/>
      <c r="L1560" s="28">
        <v>49.95</v>
      </c>
      <c r="M1560" s="28">
        <v>49.95</v>
      </c>
      <c r="N1560" s="45">
        <v>45495</v>
      </c>
    </row>
    <row r="1561" spans="1:14" x14ac:dyDescent="0.25">
      <c r="A1561" s="17" t="s">
        <v>73220</v>
      </c>
      <c r="B1561" s="17"/>
      <c r="C1561" s="17"/>
      <c r="D1561" s="17"/>
      <c r="E1561" s="17" t="s">
        <v>73221</v>
      </c>
      <c r="F1561" s="21"/>
      <c r="G1561" s="17" t="s">
        <v>11</v>
      </c>
      <c r="H1561" s="17" t="s">
        <v>12</v>
      </c>
      <c r="I1561" s="17" t="s">
        <v>73222</v>
      </c>
      <c r="J1561" s="20">
        <v>8059347435404</v>
      </c>
      <c r="K1561" s="17"/>
      <c r="L1561" s="28">
        <v>49.95</v>
      </c>
      <c r="M1561" s="28">
        <v>49.95</v>
      </c>
      <c r="N1561" s="45">
        <v>45495</v>
      </c>
    </row>
    <row r="1562" spans="1:14" x14ac:dyDescent="0.25">
      <c r="A1562" s="17" t="s">
        <v>73223</v>
      </c>
      <c r="B1562" s="17"/>
      <c r="C1562" s="17"/>
      <c r="D1562" s="17"/>
      <c r="E1562" s="17" t="s">
        <v>73224</v>
      </c>
      <c r="F1562" s="21"/>
      <c r="G1562" s="17" t="s">
        <v>11</v>
      </c>
      <c r="H1562" s="17" t="s">
        <v>12</v>
      </c>
      <c r="I1562" s="17" t="s">
        <v>73225</v>
      </c>
      <c r="J1562" s="20">
        <v>8059347435411</v>
      </c>
      <c r="K1562" s="17"/>
      <c r="L1562" s="28">
        <v>49.95</v>
      </c>
      <c r="M1562" s="28">
        <v>49.95</v>
      </c>
      <c r="N1562" s="45">
        <v>45495</v>
      </c>
    </row>
    <row r="1563" spans="1:14" x14ac:dyDescent="0.25">
      <c r="A1563" s="17" t="s">
        <v>73229</v>
      </c>
      <c r="B1563" s="17"/>
      <c r="C1563" s="17"/>
      <c r="D1563" s="17"/>
      <c r="E1563" s="17" t="s">
        <v>73230</v>
      </c>
      <c r="F1563" s="21"/>
      <c r="G1563" s="17" t="s">
        <v>11</v>
      </c>
      <c r="H1563" s="17" t="s">
        <v>12</v>
      </c>
      <c r="I1563" s="17" t="s">
        <v>73231</v>
      </c>
      <c r="J1563" s="20">
        <v>8059347435435</v>
      </c>
      <c r="K1563" s="17"/>
      <c r="L1563" s="28">
        <v>49.95</v>
      </c>
      <c r="M1563" s="28">
        <v>49.95</v>
      </c>
      <c r="N1563" s="45">
        <v>45495</v>
      </c>
    </row>
    <row r="1564" spans="1:14" x14ac:dyDescent="0.25">
      <c r="A1564" s="17" t="s">
        <v>73190</v>
      </c>
      <c r="B1564" s="17"/>
      <c r="C1564" s="17"/>
      <c r="D1564" s="17"/>
      <c r="E1564" s="17" t="s">
        <v>73191</v>
      </c>
      <c r="F1564" s="21"/>
      <c r="G1564" s="17" t="s">
        <v>11</v>
      </c>
      <c r="H1564" s="17" t="s">
        <v>12</v>
      </c>
      <c r="I1564" s="17" t="s">
        <v>73192</v>
      </c>
      <c r="J1564" s="20">
        <v>8059347435374</v>
      </c>
      <c r="K1564" s="17"/>
      <c r="L1564" s="28">
        <v>49.95</v>
      </c>
      <c r="M1564" s="28">
        <v>49.95</v>
      </c>
      <c r="N1564" s="45">
        <v>45495</v>
      </c>
    </row>
    <row r="1565" spans="1:14" x14ac:dyDescent="0.25">
      <c r="A1565" s="17" t="s">
        <v>73181</v>
      </c>
      <c r="B1565" s="17"/>
      <c r="C1565" s="17"/>
      <c r="D1565" s="17"/>
      <c r="E1565" s="17" t="s">
        <v>73182</v>
      </c>
      <c r="F1565" s="21"/>
      <c r="G1565" s="17" t="s">
        <v>11</v>
      </c>
      <c r="H1565" s="17" t="s">
        <v>12</v>
      </c>
      <c r="I1565" s="17" t="s">
        <v>73183</v>
      </c>
      <c r="J1565" s="20">
        <v>8059347435343</v>
      </c>
      <c r="K1565" s="17"/>
      <c r="L1565" s="28">
        <v>49.95</v>
      </c>
      <c r="M1565" s="28">
        <v>49.95</v>
      </c>
      <c r="N1565" s="45">
        <v>45495</v>
      </c>
    </row>
    <row r="1566" spans="1:14" x14ac:dyDescent="0.25">
      <c r="A1566" s="17" t="s">
        <v>73184</v>
      </c>
      <c r="B1566" s="17"/>
      <c r="C1566" s="17"/>
      <c r="D1566" s="17"/>
      <c r="E1566" s="17" t="s">
        <v>73185</v>
      </c>
      <c r="F1566" s="21"/>
      <c r="G1566" s="17" t="s">
        <v>11</v>
      </c>
      <c r="H1566" s="17" t="s">
        <v>12</v>
      </c>
      <c r="I1566" s="17" t="s">
        <v>73186</v>
      </c>
      <c r="J1566" s="20">
        <v>8059347435350</v>
      </c>
      <c r="K1566" s="17"/>
      <c r="L1566" s="28">
        <v>49.95</v>
      </c>
      <c r="M1566" s="28">
        <v>49.95</v>
      </c>
      <c r="N1566" s="45">
        <v>45495</v>
      </c>
    </row>
    <row r="1567" spans="1:14" x14ac:dyDescent="0.25">
      <c r="A1567" s="17" t="s">
        <v>73187</v>
      </c>
      <c r="B1567" s="17"/>
      <c r="C1567" s="17"/>
      <c r="D1567" s="17"/>
      <c r="E1567" s="17" t="s">
        <v>73188</v>
      </c>
      <c r="F1567" s="21"/>
      <c r="G1567" s="17" t="s">
        <v>11</v>
      </c>
      <c r="H1567" s="17" t="s">
        <v>12</v>
      </c>
      <c r="I1567" s="17" t="s">
        <v>73189</v>
      </c>
      <c r="J1567" s="20">
        <v>8059347435367</v>
      </c>
      <c r="K1567" s="17"/>
      <c r="L1567" s="28">
        <v>49.95</v>
      </c>
      <c r="M1567" s="28">
        <v>49.95</v>
      </c>
      <c r="N1567" s="45">
        <v>45495</v>
      </c>
    </row>
    <row r="1568" spans="1:14" x14ac:dyDescent="0.25">
      <c r="A1568" s="17" t="s">
        <v>73193</v>
      </c>
      <c r="B1568" s="17"/>
      <c r="C1568" s="17"/>
      <c r="D1568" s="17"/>
      <c r="E1568" s="17" t="s">
        <v>73194</v>
      </c>
      <c r="F1568" s="21"/>
      <c r="G1568" s="17" t="s">
        <v>11</v>
      </c>
      <c r="H1568" s="17" t="s">
        <v>12</v>
      </c>
      <c r="I1568" s="17" t="s">
        <v>73195</v>
      </c>
      <c r="J1568" s="20">
        <v>8059347435381</v>
      </c>
      <c r="K1568" s="17"/>
      <c r="L1568" s="28">
        <v>49.95</v>
      </c>
      <c r="M1568" s="28">
        <v>49.95</v>
      </c>
      <c r="N1568" s="45">
        <v>45495</v>
      </c>
    </row>
    <row r="1569" spans="1:14" x14ac:dyDescent="0.25">
      <c r="A1569" s="17" t="s">
        <v>73082</v>
      </c>
      <c r="B1569" s="17"/>
      <c r="C1569" s="17"/>
      <c r="D1569" s="17"/>
      <c r="E1569" s="17" t="s">
        <v>73083</v>
      </c>
      <c r="F1569" s="21"/>
      <c r="G1569" s="17" t="s">
        <v>11</v>
      </c>
      <c r="H1569" s="17" t="s">
        <v>12</v>
      </c>
      <c r="I1569" s="17" t="s">
        <v>73084</v>
      </c>
      <c r="J1569" s="20">
        <v>8059347435329</v>
      </c>
      <c r="K1569" s="17"/>
      <c r="L1569" s="28">
        <v>74.95</v>
      </c>
      <c r="M1569" s="28">
        <v>74.95</v>
      </c>
      <c r="N1569" s="45">
        <v>45495</v>
      </c>
    </row>
    <row r="1570" spans="1:14" x14ac:dyDescent="0.25">
      <c r="A1570" s="17" t="s">
        <v>73073</v>
      </c>
      <c r="B1570" s="17"/>
      <c r="C1570" s="17"/>
      <c r="D1570" s="17"/>
      <c r="E1570" s="17" t="s">
        <v>73074</v>
      </c>
      <c r="F1570" s="21"/>
      <c r="G1570" s="17" t="s">
        <v>11</v>
      </c>
      <c r="H1570" s="17" t="s">
        <v>12</v>
      </c>
      <c r="I1570" s="17" t="s">
        <v>73075</v>
      </c>
      <c r="J1570" s="20">
        <v>8059347435299</v>
      </c>
      <c r="K1570" s="17"/>
      <c r="L1570" s="28">
        <v>74.95</v>
      </c>
      <c r="M1570" s="28">
        <v>74.95</v>
      </c>
      <c r="N1570" s="45">
        <v>45495</v>
      </c>
    </row>
    <row r="1571" spans="1:14" x14ac:dyDescent="0.25">
      <c r="A1571" s="17" t="s">
        <v>73076</v>
      </c>
      <c r="B1571" s="17"/>
      <c r="C1571" s="17"/>
      <c r="D1571" s="17"/>
      <c r="E1571" s="17" t="s">
        <v>73077</v>
      </c>
      <c r="F1571" s="21"/>
      <c r="G1571" s="17" t="s">
        <v>11</v>
      </c>
      <c r="H1571" s="17" t="s">
        <v>12</v>
      </c>
      <c r="I1571" s="17" t="s">
        <v>73078</v>
      </c>
      <c r="J1571" s="20">
        <v>8059347435305</v>
      </c>
      <c r="K1571" s="17"/>
      <c r="L1571" s="28">
        <v>74.95</v>
      </c>
      <c r="M1571" s="28">
        <v>74.95</v>
      </c>
      <c r="N1571" s="45">
        <v>45495</v>
      </c>
    </row>
    <row r="1572" spans="1:14" x14ac:dyDescent="0.25">
      <c r="A1572" s="17" t="s">
        <v>73079</v>
      </c>
      <c r="B1572" s="17"/>
      <c r="C1572" s="17"/>
      <c r="D1572" s="17"/>
      <c r="E1572" s="17" t="s">
        <v>73080</v>
      </c>
      <c r="F1572" s="21"/>
      <c r="G1572" s="17" t="s">
        <v>11</v>
      </c>
      <c r="H1572" s="17" t="s">
        <v>12</v>
      </c>
      <c r="I1572" s="17" t="s">
        <v>73081</v>
      </c>
      <c r="J1572" s="20">
        <v>8059347435312</v>
      </c>
      <c r="K1572" s="17"/>
      <c r="L1572" s="28">
        <v>74.95</v>
      </c>
      <c r="M1572" s="28">
        <v>74.95</v>
      </c>
      <c r="N1572" s="45">
        <v>45495</v>
      </c>
    </row>
    <row r="1573" spans="1:14" x14ac:dyDescent="0.25">
      <c r="A1573" s="17" t="s">
        <v>73085</v>
      </c>
      <c r="B1573" s="17"/>
      <c r="C1573" s="17"/>
      <c r="D1573" s="17"/>
      <c r="E1573" s="17" t="s">
        <v>73086</v>
      </c>
      <c r="F1573" s="21"/>
      <c r="G1573" s="17" t="s">
        <v>11</v>
      </c>
      <c r="H1573" s="17" t="s">
        <v>12</v>
      </c>
      <c r="I1573" s="17" t="s">
        <v>73087</v>
      </c>
      <c r="J1573" s="20">
        <v>8059347435336</v>
      </c>
      <c r="K1573" s="17"/>
      <c r="L1573" s="28">
        <v>74.95</v>
      </c>
      <c r="M1573" s="28">
        <v>74.95</v>
      </c>
      <c r="N1573" s="45">
        <v>45495</v>
      </c>
    </row>
    <row r="1574" spans="1:14" x14ac:dyDescent="0.25">
      <c r="A1574" s="17" t="s">
        <v>73118</v>
      </c>
      <c r="B1574" s="17"/>
      <c r="C1574" s="17"/>
      <c r="D1574" s="17"/>
      <c r="E1574" s="17" t="s">
        <v>73119</v>
      </c>
      <c r="F1574" s="21"/>
      <c r="G1574" s="17" t="s">
        <v>11</v>
      </c>
      <c r="H1574" s="17" t="s">
        <v>12</v>
      </c>
      <c r="I1574" s="17" t="s">
        <v>73120</v>
      </c>
      <c r="J1574" s="20">
        <v>8059347435275</v>
      </c>
      <c r="K1574" s="17"/>
      <c r="L1574" s="28">
        <v>74.95</v>
      </c>
      <c r="M1574" s="28">
        <v>74.95</v>
      </c>
      <c r="N1574" s="45">
        <v>45495</v>
      </c>
    </row>
    <row r="1575" spans="1:14" x14ac:dyDescent="0.25">
      <c r="A1575" s="17" t="s">
        <v>73109</v>
      </c>
      <c r="B1575" s="17"/>
      <c r="C1575" s="17"/>
      <c r="D1575" s="17"/>
      <c r="E1575" s="17" t="s">
        <v>73110</v>
      </c>
      <c r="F1575" s="21"/>
      <c r="G1575" s="17" t="s">
        <v>11</v>
      </c>
      <c r="H1575" s="17" t="s">
        <v>12</v>
      </c>
      <c r="I1575" s="17" t="s">
        <v>73111</v>
      </c>
      <c r="J1575" s="20">
        <v>8059347435244</v>
      </c>
      <c r="K1575" s="17"/>
      <c r="L1575" s="28">
        <v>74.95</v>
      </c>
      <c r="M1575" s="28">
        <v>74.95</v>
      </c>
      <c r="N1575" s="45">
        <v>45495</v>
      </c>
    </row>
    <row r="1576" spans="1:14" x14ac:dyDescent="0.25">
      <c r="A1576" s="17" t="s">
        <v>73112</v>
      </c>
      <c r="B1576" s="17"/>
      <c r="C1576" s="17"/>
      <c r="D1576" s="17"/>
      <c r="E1576" s="17" t="s">
        <v>73113</v>
      </c>
      <c r="F1576" s="21"/>
      <c r="G1576" s="17" t="s">
        <v>11</v>
      </c>
      <c r="H1576" s="17" t="s">
        <v>12</v>
      </c>
      <c r="I1576" s="17" t="s">
        <v>73114</v>
      </c>
      <c r="J1576" s="20">
        <v>8059347435251</v>
      </c>
      <c r="K1576" s="17"/>
      <c r="L1576" s="28">
        <v>74.95</v>
      </c>
      <c r="M1576" s="28">
        <v>74.95</v>
      </c>
      <c r="N1576" s="45">
        <v>45495</v>
      </c>
    </row>
    <row r="1577" spans="1:14" x14ac:dyDescent="0.25">
      <c r="A1577" s="17" t="s">
        <v>73115</v>
      </c>
      <c r="B1577" s="17"/>
      <c r="C1577" s="17"/>
      <c r="D1577" s="17"/>
      <c r="E1577" s="17" t="s">
        <v>73116</v>
      </c>
      <c r="F1577" s="21"/>
      <c r="G1577" s="17" t="s">
        <v>11</v>
      </c>
      <c r="H1577" s="17" t="s">
        <v>12</v>
      </c>
      <c r="I1577" s="17" t="s">
        <v>73117</v>
      </c>
      <c r="J1577" s="20">
        <v>8059347435268</v>
      </c>
      <c r="K1577" s="17"/>
      <c r="L1577" s="28">
        <v>74.95</v>
      </c>
      <c r="M1577" s="28">
        <v>74.95</v>
      </c>
      <c r="N1577" s="45">
        <v>45495</v>
      </c>
    </row>
    <row r="1578" spans="1:14" x14ac:dyDescent="0.25">
      <c r="A1578" s="17" t="s">
        <v>73121</v>
      </c>
      <c r="B1578" s="17"/>
      <c r="C1578" s="17"/>
      <c r="D1578" s="17"/>
      <c r="E1578" s="17" t="s">
        <v>73122</v>
      </c>
      <c r="F1578" s="21"/>
      <c r="G1578" s="17" t="s">
        <v>11</v>
      </c>
      <c r="H1578" s="17" t="s">
        <v>12</v>
      </c>
      <c r="I1578" s="17" t="s">
        <v>73123</v>
      </c>
      <c r="J1578" s="20">
        <v>8059347435282</v>
      </c>
      <c r="K1578" s="17"/>
      <c r="L1578" s="28">
        <v>74.95</v>
      </c>
      <c r="M1578" s="28">
        <v>74.95</v>
      </c>
      <c r="N1578" s="45">
        <v>45495</v>
      </c>
    </row>
    <row r="1579" spans="1:14" x14ac:dyDescent="0.25">
      <c r="A1579" s="17" t="s">
        <v>72938</v>
      </c>
      <c r="B1579" s="17"/>
      <c r="C1579" s="17"/>
      <c r="D1579" s="17"/>
      <c r="E1579" s="17" t="s">
        <v>72939</v>
      </c>
      <c r="F1579" s="21"/>
      <c r="G1579" s="17" t="s">
        <v>11</v>
      </c>
      <c r="H1579" s="17" t="s">
        <v>12</v>
      </c>
      <c r="I1579" s="17" t="s">
        <v>72940</v>
      </c>
      <c r="J1579" s="20">
        <v>8059347432090</v>
      </c>
      <c r="K1579" s="17"/>
      <c r="L1579" s="28">
        <v>94.95</v>
      </c>
      <c r="M1579" s="28">
        <v>94.95</v>
      </c>
      <c r="N1579" s="45">
        <v>45495</v>
      </c>
    </row>
    <row r="1580" spans="1:14" x14ac:dyDescent="0.25">
      <c r="A1580" s="17" t="s">
        <v>72929</v>
      </c>
      <c r="B1580" s="17"/>
      <c r="C1580" s="17"/>
      <c r="D1580" s="17"/>
      <c r="E1580" s="17" t="s">
        <v>72930</v>
      </c>
      <c r="F1580" s="21"/>
      <c r="G1580" s="17" t="s">
        <v>11</v>
      </c>
      <c r="H1580" s="17" t="s">
        <v>12</v>
      </c>
      <c r="I1580" s="17" t="s">
        <v>72931</v>
      </c>
      <c r="J1580" s="20">
        <v>8059347432069</v>
      </c>
      <c r="K1580" s="17"/>
      <c r="L1580" s="28">
        <v>94.95</v>
      </c>
      <c r="M1580" s="28">
        <v>94.95</v>
      </c>
      <c r="N1580" s="45">
        <v>45495</v>
      </c>
    </row>
    <row r="1581" spans="1:14" x14ac:dyDescent="0.25">
      <c r="A1581" s="17" t="s">
        <v>72932</v>
      </c>
      <c r="B1581" s="17"/>
      <c r="C1581" s="17"/>
      <c r="D1581" s="17"/>
      <c r="E1581" s="17" t="s">
        <v>72933</v>
      </c>
      <c r="F1581" s="21"/>
      <c r="G1581" s="17" t="s">
        <v>11</v>
      </c>
      <c r="H1581" s="17" t="s">
        <v>12</v>
      </c>
      <c r="I1581" s="17" t="s">
        <v>72934</v>
      </c>
      <c r="J1581" s="20">
        <v>8059347432076</v>
      </c>
      <c r="K1581" s="17"/>
      <c r="L1581" s="28">
        <v>94.95</v>
      </c>
      <c r="M1581" s="28">
        <v>94.95</v>
      </c>
      <c r="N1581" s="45">
        <v>45495</v>
      </c>
    </row>
    <row r="1582" spans="1:14" x14ac:dyDescent="0.25">
      <c r="A1582" s="17" t="s">
        <v>72935</v>
      </c>
      <c r="B1582" s="17"/>
      <c r="C1582" s="17"/>
      <c r="D1582" s="17"/>
      <c r="E1582" s="17" t="s">
        <v>72936</v>
      </c>
      <c r="F1582" s="21"/>
      <c r="G1582" s="17" t="s">
        <v>11</v>
      </c>
      <c r="H1582" s="17" t="s">
        <v>12</v>
      </c>
      <c r="I1582" s="17" t="s">
        <v>72937</v>
      </c>
      <c r="J1582" s="20">
        <v>8059347432083</v>
      </c>
      <c r="K1582" s="17"/>
      <c r="L1582" s="28">
        <v>94.95</v>
      </c>
      <c r="M1582" s="28">
        <v>94.95</v>
      </c>
      <c r="N1582" s="45">
        <v>45495</v>
      </c>
    </row>
    <row r="1583" spans="1:14" x14ac:dyDescent="0.25">
      <c r="A1583" s="17" t="s">
        <v>72941</v>
      </c>
      <c r="B1583" s="17"/>
      <c r="C1583" s="17"/>
      <c r="D1583" s="17"/>
      <c r="E1583" s="17" t="s">
        <v>72942</v>
      </c>
      <c r="F1583" s="21"/>
      <c r="G1583" s="17" t="s">
        <v>11</v>
      </c>
      <c r="H1583" s="17" t="s">
        <v>12</v>
      </c>
      <c r="I1583" s="17" t="s">
        <v>72943</v>
      </c>
      <c r="J1583" s="20">
        <v>8059347432106</v>
      </c>
      <c r="K1583" s="17"/>
      <c r="L1583" s="28">
        <v>94.95</v>
      </c>
      <c r="M1583" s="28">
        <v>94.95</v>
      </c>
      <c r="N1583" s="45">
        <v>45495</v>
      </c>
    </row>
    <row r="1584" spans="1:14" x14ac:dyDescent="0.25">
      <c r="A1584" s="17" t="s">
        <v>72974</v>
      </c>
      <c r="B1584" s="17"/>
      <c r="C1584" s="17"/>
      <c r="D1584" s="17"/>
      <c r="E1584" s="17" t="s">
        <v>72975</v>
      </c>
      <c r="F1584" s="21"/>
      <c r="G1584" s="17" t="s">
        <v>11</v>
      </c>
      <c r="H1584" s="17" t="s">
        <v>12</v>
      </c>
      <c r="I1584" s="17" t="s">
        <v>72976</v>
      </c>
      <c r="J1584" s="20">
        <v>8059347432045</v>
      </c>
      <c r="K1584" s="17"/>
      <c r="L1584" s="28">
        <v>94.95</v>
      </c>
      <c r="M1584" s="28">
        <v>94.95</v>
      </c>
      <c r="N1584" s="45">
        <v>45495</v>
      </c>
    </row>
    <row r="1585" spans="1:14" x14ac:dyDescent="0.25">
      <c r="A1585" s="17" t="s">
        <v>72965</v>
      </c>
      <c r="B1585" s="17"/>
      <c r="C1585" s="17"/>
      <c r="D1585" s="17"/>
      <c r="E1585" s="17" t="s">
        <v>72966</v>
      </c>
      <c r="F1585" s="21"/>
      <c r="G1585" s="17" t="s">
        <v>11</v>
      </c>
      <c r="H1585" s="17" t="s">
        <v>12</v>
      </c>
      <c r="I1585" s="17" t="s">
        <v>72967</v>
      </c>
      <c r="J1585" s="20">
        <v>8059347432014</v>
      </c>
      <c r="K1585" s="17"/>
      <c r="L1585" s="28">
        <v>94.95</v>
      </c>
      <c r="M1585" s="28">
        <v>94.95</v>
      </c>
      <c r="N1585" s="45">
        <v>45495</v>
      </c>
    </row>
    <row r="1586" spans="1:14" x14ac:dyDescent="0.25">
      <c r="A1586" s="17" t="s">
        <v>72968</v>
      </c>
      <c r="B1586" s="17"/>
      <c r="C1586" s="17"/>
      <c r="D1586" s="17"/>
      <c r="E1586" s="17" t="s">
        <v>72969</v>
      </c>
      <c r="F1586" s="21"/>
      <c r="G1586" s="17" t="s">
        <v>11</v>
      </c>
      <c r="H1586" s="17" t="s">
        <v>12</v>
      </c>
      <c r="I1586" s="17" t="s">
        <v>72970</v>
      </c>
      <c r="J1586" s="20">
        <v>8059347432021</v>
      </c>
      <c r="K1586" s="17"/>
      <c r="L1586" s="28">
        <v>94.95</v>
      </c>
      <c r="M1586" s="28">
        <v>94.95</v>
      </c>
      <c r="N1586" s="45">
        <v>45495</v>
      </c>
    </row>
    <row r="1587" spans="1:14" x14ac:dyDescent="0.25">
      <c r="A1587" s="17" t="s">
        <v>72971</v>
      </c>
      <c r="B1587" s="17"/>
      <c r="C1587" s="17"/>
      <c r="D1587" s="17"/>
      <c r="E1587" s="17" t="s">
        <v>72972</v>
      </c>
      <c r="F1587" s="21"/>
      <c r="G1587" s="17" t="s">
        <v>11</v>
      </c>
      <c r="H1587" s="17" t="s">
        <v>12</v>
      </c>
      <c r="I1587" s="17" t="s">
        <v>72973</v>
      </c>
      <c r="J1587" s="20">
        <v>8059347432038</v>
      </c>
      <c r="K1587" s="17"/>
      <c r="L1587" s="28">
        <v>94.95</v>
      </c>
      <c r="M1587" s="28">
        <v>94.95</v>
      </c>
      <c r="N1587" s="45">
        <v>45495</v>
      </c>
    </row>
    <row r="1588" spans="1:14" x14ac:dyDescent="0.25">
      <c r="A1588" s="17" t="s">
        <v>72977</v>
      </c>
      <c r="B1588" s="17"/>
      <c r="C1588" s="17"/>
      <c r="D1588" s="17"/>
      <c r="E1588" s="17" t="s">
        <v>72978</v>
      </c>
      <c r="F1588" s="21"/>
      <c r="G1588" s="17" t="s">
        <v>11</v>
      </c>
      <c r="H1588" s="17" t="s">
        <v>12</v>
      </c>
      <c r="I1588" s="17" t="s">
        <v>72979</v>
      </c>
      <c r="J1588" s="20">
        <v>8059347432052</v>
      </c>
      <c r="K1588" s="17"/>
      <c r="L1588" s="28">
        <v>94.95</v>
      </c>
      <c r="M1588" s="28">
        <v>94.95</v>
      </c>
      <c r="N1588" s="45">
        <v>45495</v>
      </c>
    </row>
    <row r="1589" spans="1:14" x14ac:dyDescent="0.25">
      <c r="A1589" s="17" t="s">
        <v>73298</v>
      </c>
      <c r="B1589" s="17"/>
      <c r="C1589" s="17"/>
      <c r="D1589" s="17"/>
      <c r="E1589" s="17" t="s">
        <v>73299</v>
      </c>
      <c r="F1589" s="21"/>
      <c r="G1589" s="17" t="s">
        <v>11</v>
      </c>
      <c r="H1589" s="17" t="s">
        <v>12</v>
      </c>
      <c r="I1589" s="17" t="s">
        <v>73300</v>
      </c>
      <c r="J1589" s="20">
        <v>8059347431895</v>
      </c>
      <c r="K1589" s="17"/>
      <c r="L1589" s="28">
        <v>36.950000000000003</v>
      </c>
      <c r="M1589" s="28">
        <v>36.950000000000003</v>
      </c>
      <c r="N1589" s="45">
        <v>45495</v>
      </c>
    </row>
    <row r="1590" spans="1:14" x14ac:dyDescent="0.25">
      <c r="A1590" s="17" t="s">
        <v>73289</v>
      </c>
      <c r="B1590" s="17"/>
      <c r="C1590" s="17"/>
      <c r="D1590" s="17"/>
      <c r="E1590" s="17" t="s">
        <v>73290</v>
      </c>
      <c r="F1590" s="21"/>
      <c r="G1590" s="17" t="s">
        <v>11</v>
      </c>
      <c r="H1590" s="17" t="s">
        <v>12</v>
      </c>
      <c r="I1590" s="17" t="s">
        <v>73291</v>
      </c>
      <c r="J1590" s="20">
        <v>8059347431864</v>
      </c>
      <c r="K1590" s="17"/>
      <c r="L1590" s="28">
        <v>36.950000000000003</v>
      </c>
      <c r="M1590" s="28">
        <v>36.950000000000003</v>
      </c>
      <c r="N1590" s="45">
        <v>45495</v>
      </c>
    </row>
    <row r="1591" spans="1:14" x14ac:dyDescent="0.25">
      <c r="A1591" s="17" t="s">
        <v>73292</v>
      </c>
      <c r="B1591" s="17"/>
      <c r="C1591" s="17"/>
      <c r="D1591" s="17"/>
      <c r="E1591" s="17" t="s">
        <v>73293</v>
      </c>
      <c r="F1591" s="21"/>
      <c r="G1591" s="17" t="s">
        <v>11</v>
      </c>
      <c r="H1591" s="17" t="s">
        <v>12</v>
      </c>
      <c r="I1591" s="17" t="s">
        <v>73294</v>
      </c>
      <c r="J1591" s="20">
        <v>8059347431871</v>
      </c>
      <c r="K1591" s="17"/>
      <c r="L1591" s="28">
        <v>36.950000000000003</v>
      </c>
      <c r="M1591" s="28">
        <v>36.950000000000003</v>
      </c>
      <c r="N1591" s="45">
        <v>45495</v>
      </c>
    </row>
    <row r="1592" spans="1:14" x14ac:dyDescent="0.25">
      <c r="A1592" s="17" t="s">
        <v>73295</v>
      </c>
      <c r="B1592" s="17"/>
      <c r="C1592" s="17"/>
      <c r="D1592" s="17"/>
      <c r="E1592" s="17" t="s">
        <v>73296</v>
      </c>
      <c r="F1592" s="21"/>
      <c r="G1592" s="17" t="s">
        <v>11</v>
      </c>
      <c r="H1592" s="17" t="s">
        <v>12</v>
      </c>
      <c r="I1592" s="17" t="s">
        <v>73297</v>
      </c>
      <c r="J1592" s="20">
        <v>8059347431888</v>
      </c>
      <c r="K1592" s="17"/>
      <c r="L1592" s="28">
        <v>36.950000000000003</v>
      </c>
      <c r="M1592" s="28">
        <v>36.950000000000003</v>
      </c>
      <c r="N1592" s="45">
        <v>45495</v>
      </c>
    </row>
    <row r="1593" spans="1:14" x14ac:dyDescent="0.25">
      <c r="A1593" s="17" t="s">
        <v>73301</v>
      </c>
      <c r="B1593" s="17"/>
      <c r="C1593" s="17"/>
      <c r="D1593" s="17"/>
      <c r="E1593" s="17" t="s">
        <v>73302</v>
      </c>
      <c r="F1593" s="21"/>
      <c r="G1593" s="17" t="s">
        <v>11</v>
      </c>
      <c r="H1593" s="17" t="s">
        <v>12</v>
      </c>
      <c r="I1593" s="17" t="s">
        <v>73303</v>
      </c>
      <c r="J1593" s="20">
        <v>8059347431901</v>
      </c>
      <c r="K1593" s="17"/>
      <c r="L1593" s="28">
        <v>36.950000000000003</v>
      </c>
      <c r="M1593" s="28">
        <v>36.950000000000003</v>
      </c>
      <c r="N1593" s="45">
        <v>45495</v>
      </c>
    </row>
    <row r="1594" spans="1:14" x14ac:dyDescent="0.25">
      <c r="A1594" s="17" t="s">
        <v>73334</v>
      </c>
      <c r="B1594" s="17"/>
      <c r="C1594" s="17"/>
      <c r="D1594" s="17"/>
      <c r="E1594" s="17" t="s">
        <v>73335</v>
      </c>
      <c r="F1594" s="21"/>
      <c r="G1594" s="17" t="s">
        <v>11</v>
      </c>
      <c r="H1594" s="17" t="s">
        <v>12</v>
      </c>
      <c r="I1594" s="17" t="s">
        <v>73336</v>
      </c>
      <c r="J1594" s="20">
        <v>8059347431840</v>
      </c>
      <c r="K1594" s="17"/>
      <c r="L1594" s="28">
        <v>36.950000000000003</v>
      </c>
      <c r="M1594" s="28">
        <v>36.950000000000003</v>
      </c>
      <c r="N1594" s="45">
        <v>45495</v>
      </c>
    </row>
    <row r="1595" spans="1:14" x14ac:dyDescent="0.25">
      <c r="A1595" s="17" t="s">
        <v>73325</v>
      </c>
      <c r="B1595" s="17"/>
      <c r="C1595" s="17"/>
      <c r="D1595" s="17"/>
      <c r="E1595" s="17" t="s">
        <v>73326</v>
      </c>
      <c r="F1595" s="21"/>
      <c r="G1595" s="17" t="s">
        <v>11</v>
      </c>
      <c r="H1595" s="17" t="s">
        <v>12</v>
      </c>
      <c r="I1595" s="17" t="s">
        <v>73327</v>
      </c>
      <c r="J1595" s="20">
        <v>8059347431819</v>
      </c>
      <c r="K1595" s="17"/>
      <c r="L1595" s="28">
        <v>36.950000000000003</v>
      </c>
      <c r="M1595" s="28">
        <v>36.950000000000003</v>
      </c>
      <c r="N1595" s="45">
        <v>45495</v>
      </c>
    </row>
    <row r="1596" spans="1:14" x14ac:dyDescent="0.25">
      <c r="A1596" s="17" t="s">
        <v>73328</v>
      </c>
      <c r="B1596" s="17"/>
      <c r="C1596" s="17"/>
      <c r="D1596" s="17"/>
      <c r="E1596" s="17" t="s">
        <v>73329</v>
      </c>
      <c r="F1596" s="21"/>
      <c r="G1596" s="17" t="s">
        <v>11</v>
      </c>
      <c r="H1596" s="17" t="s">
        <v>12</v>
      </c>
      <c r="I1596" s="17" t="s">
        <v>73330</v>
      </c>
      <c r="J1596" s="20">
        <v>8059347431826</v>
      </c>
      <c r="K1596" s="17"/>
      <c r="L1596" s="28">
        <v>36.950000000000003</v>
      </c>
      <c r="M1596" s="28">
        <v>36.950000000000003</v>
      </c>
      <c r="N1596" s="45">
        <v>45495</v>
      </c>
    </row>
    <row r="1597" spans="1:14" x14ac:dyDescent="0.25">
      <c r="A1597" s="17" t="s">
        <v>73331</v>
      </c>
      <c r="B1597" s="17"/>
      <c r="C1597" s="17"/>
      <c r="D1597" s="17"/>
      <c r="E1597" s="17" t="s">
        <v>73332</v>
      </c>
      <c r="F1597" s="21"/>
      <c r="G1597" s="17" t="s">
        <v>11</v>
      </c>
      <c r="H1597" s="17" t="s">
        <v>12</v>
      </c>
      <c r="I1597" s="17" t="s">
        <v>73333</v>
      </c>
      <c r="J1597" s="20">
        <v>8059347431833</v>
      </c>
      <c r="K1597" s="17"/>
      <c r="L1597" s="28">
        <v>36.950000000000003</v>
      </c>
      <c r="M1597" s="28">
        <v>36.950000000000003</v>
      </c>
      <c r="N1597" s="45">
        <v>45495</v>
      </c>
    </row>
    <row r="1598" spans="1:14" x14ac:dyDescent="0.25">
      <c r="A1598" s="17" t="s">
        <v>73337</v>
      </c>
      <c r="B1598" s="17"/>
      <c r="C1598" s="17"/>
      <c r="D1598" s="17"/>
      <c r="E1598" s="17" t="s">
        <v>73338</v>
      </c>
      <c r="F1598" s="21"/>
      <c r="G1598" s="17" t="s">
        <v>11</v>
      </c>
      <c r="H1598" s="17" t="s">
        <v>12</v>
      </c>
      <c r="I1598" s="17" t="s">
        <v>73339</v>
      </c>
      <c r="J1598" s="20">
        <v>8059347431857</v>
      </c>
      <c r="K1598" s="17"/>
      <c r="L1598" s="28">
        <v>36.950000000000003</v>
      </c>
      <c r="M1598" s="28">
        <v>36.950000000000003</v>
      </c>
      <c r="N1598" s="45">
        <v>45495</v>
      </c>
    </row>
    <row r="1599" spans="1:14" x14ac:dyDescent="0.25">
      <c r="A1599" s="17" t="s">
        <v>73154</v>
      </c>
      <c r="B1599" s="17"/>
      <c r="C1599" s="17"/>
      <c r="D1599" s="17"/>
      <c r="E1599" s="17" t="s">
        <v>73155</v>
      </c>
      <c r="F1599" s="21"/>
      <c r="G1599" s="17" t="s">
        <v>11</v>
      </c>
      <c r="H1599" s="17" t="s">
        <v>12</v>
      </c>
      <c r="I1599" s="17" t="s">
        <v>73156</v>
      </c>
      <c r="J1599" s="20">
        <v>8059347434971</v>
      </c>
      <c r="K1599" s="17"/>
      <c r="L1599" s="28">
        <v>49.95</v>
      </c>
      <c r="M1599" s="28">
        <v>49.95</v>
      </c>
      <c r="N1599" s="45">
        <v>45495</v>
      </c>
    </row>
    <row r="1600" spans="1:14" x14ac:dyDescent="0.25">
      <c r="A1600" s="17" t="s">
        <v>73145</v>
      </c>
      <c r="B1600" s="17"/>
      <c r="C1600" s="17"/>
      <c r="D1600" s="17"/>
      <c r="E1600" s="17" t="s">
        <v>73146</v>
      </c>
      <c r="F1600" s="21"/>
      <c r="G1600" s="17" t="s">
        <v>11</v>
      </c>
      <c r="H1600" s="17" t="s">
        <v>12</v>
      </c>
      <c r="I1600" s="17" t="s">
        <v>73147</v>
      </c>
      <c r="J1600" s="20">
        <v>8059347434940</v>
      </c>
      <c r="K1600" s="17"/>
      <c r="L1600" s="28">
        <v>49.95</v>
      </c>
      <c r="M1600" s="28">
        <v>49.95</v>
      </c>
      <c r="N1600" s="45">
        <v>45495</v>
      </c>
    </row>
    <row r="1601" spans="1:14" x14ac:dyDescent="0.25">
      <c r="A1601" s="17" t="s">
        <v>73148</v>
      </c>
      <c r="B1601" s="17"/>
      <c r="C1601" s="17"/>
      <c r="D1601" s="17"/>
      <c r="E1601" s="17" t="s">
        <v>73149</v>
      </c>
      <c r="F1601" s="21"/>
      <c r="G1601" s="17" t="s">
        <v>11</v>
      </c>
      <c r="H1601" s="17" t="s">
        <v>12</v>
      </c>
      <c r="I1601" s="17" t="s">
        <v>73150</v>
      </c>
      <c r="J1601" s="20">
        <v>8059347434957</v>
      </c>
      <c r="K1601" s="17"/>
      <c r="L1601" s="28">
        <v>49.95</v>
      </c>
      <c r="M1601" s="28">
        <v>49.95</v>
      </c>
      <c r="N1601" s="45">
        <v>45495</v>
      </c>
    </row>
    <row r="1602" spans="1:14" x14ac:dyDescent="0.25">
      <c r="A1602" s="17" t="s">
        <v>73151</v>
      </c>
      <c r="B1602" s="17"/>
      <c r="C1602" s="17"/>
      <c r="D1602" s="17"/>
      <c r="E1602" s="17" t="s">
        <v>73152</v>
      </c>
      <c r="F1602" s="21"/>
      <c r="G1602" s="17" t="s">
        <v>11</v>
      </c>
      <c r="H1602" s="17" t="s">
        <v>12</v>
      </c>
      <c r="I1602" s="17" t="s">
        <v>73153</v>
      </c>
      <c r="J1602" s="20">
        <v>8059347434964</v>
      </c>
      <c r="K1602" s="17"/>
      <c r="L1602" s="28">
        <v>49.95</v>
      </c>
      <c r="M1602" s="28">
        <v>49.95</v>
      </c>
      <c r="N1602" s="45">
        <v>45495</v>
      </c>
    </row>
    <row r="1603" spans="1:14" x14ac:dyDescent="0.25">
      <c r="A1603" s="17" t="s">
        <v>73157</v>
      </c>
      <c r="B1603" s="17"/>
      <c r="C1603" s="17"/>
      <c r="D1603" s="17"/>
      <c r="E1603" s="17" t="s">
        <v>73158</v>
      </c>
      <c r="F1603" s="21"/>
      <c r="G1603" s="17" t="s">
        <v>11</v>
      </c>
      <c r="H1603" s="17" t="s">
        <v>12</v>
      </c>
      <c r="I1603" s="17" t="s">
        <v>73159</v>
      </c>
      <c r="J1603" s="20">
        <v>8059347434988</v>
      </c>
      <c r="K1603" s="17"/>
      <c r="L1603" s="28">
        <v>49.95</v>
      </c>
      <c r="M1603" s="28">
        <v>49.95</v>
      </c>
      <c r="N1603" s="45">
        <v>45495</v>
      </c>
    </row>
    <row r="1604" spans="1:14" x14ac:dyDescent="0.25">
      <c r="A1604" s="17" t="s">
        <v>73046</v>
      </c>
      <c r="B1604" s="17"/>
      <c r="C1604" s="17"/>
      <c r="D1604" s="17"/>
      <c r="E1604" s="17" t="s">
        <v>73047</v>
      </c>
      <c r="F1604" s="21"/>
      <c r="G1604" s="17" t="s">
        <v>11</v>
      </c>
      <c r="H1604" s="17" t="s">
        <v>12</v>
      </c>
      <c r="I1604" s="17" t="s">
        <v>73048</v>
      </c>
      <c r="J1604" s="20">
        <v>8059347434926</v>
      </c>
      <c r="K1604" s="17"/>
      <c r="L1604" s="28">
        <v>74.95</v>
      </c>
      <c r="M1604" s="28">
        <v>74.95</v>
      </c>
      <c r="N1604" s="45">
        <v>45495</v>
      </c>
    </row>
    <row r="1605" spans="1:14" x14ac:dyDescent="0.25">
      <c r="A1605" s="17" t="s">
        <v>73037</v>
      </c>
      <c r="B1605" s="17"/>
      <c r="C1605" s="17"/>
      <c r="D1605" s="17"/>
      <c r="E1605" s="17" t="s">
        <v>73038</v>
      </c>
      <c r="F1605" s="21"/>
      <c r="G1605" s="17" t="s">
        <v>11</v>
      </c>
      <c r="H1605" s="17" t="s">
        <v>12</v>
      </c>
      <c r="I1605" s="17" t="s">
        <v>73039</v>
      </c>
      <c r="J1605" s="20">
        <v>8059347434896</v>
      </c>
      <c r="K1605" s="17"/>
      <c r="L1605" s="28">
        <v>74.95</v>
      </c>
      <c r="M1605" s="28">
        <v>74.95</v>
      </c>
      <c r="N1605" s="45">
        <v>45495</v>
      </c>
    </row>
    <row r="1606" spans="1:14" x14ac:dyDescent="0.25">
      <c r="A1606" s="17" t="s">
        <v>73040</v>
      </c>
      <c r="B1606" s="17"/>
      <c r="C1606" s="17"/>
      <c r="D1606" s="17"/>
      <c r="E1606" s="17" t="s">
        <v>73041</v>
      </c>
      <c r="F1606" s="21"/>
      <c r="G1606" s="17" t="s">
        <v>11</v>
      </c>
      <c r="H1606" s="17" t="s">
        <v>12</v>
      </c>
      <c r="I1606" s="17" t="s">
        <v>73042</v>
      </c>
      <c r="J1606" s="20">
        <v>8059347434902</v>
      </c>
      <c r="K1606" s="17"/>
      <c r="L1606" s="28">
        <v>74.95</v>
      </c>
      <c r="M1606" s="28">
        <v>74.95</v>
      </c>
      <c r="N1606" s="45">
        <v>45495</v>
      </c>
    </row>
    <row r="1607" spans="1:14" x14ac:dyDescent="0.25">
      <c r="A1607" s="17" t="s">
        <v>73043</v>
      </c>
      <c r="B1607" s="17"/>
      <c r="C1607" s="17"/>
      <c r="D1607" s="17"/>
      <c r="E1607" s="17" t="s">
        <v>73044</v>
      </c>
      <c r="F1607" s="21"/>
      <c r="G1607" s="17" t="s">
        <v>11</v>
      </c>
      <c r="H1607" s="17" t="s">
        <v>12</v>
      </c>
      <c r="I1607" s="17" t="s">
        <v>73045</v>
      </c>
      <c r="J1607" s="20">
        <v>8059347434919</v>
      </c>
      <c r="K1607" s="17"/>
      <c r="L1607" s="28">
        <v>74.95</v>
      </c>
      <c r="M1607" s="28">
        <v>74.95</v>
      </c>
      <c r="N1607" s="45">
        <v>45495</v>
      </c>
    </row>
    <row r="1608" spans="1:14" x14ac:dyDescent="0.25">
      <c r="A1608" s="17" t="s">
        <v>73049</v>
      </c>
      <c r="B1608" s="17"/>
      <c r="C1608" s="17"/>
      <c r="D1608" s="17"/>
      <c r="E1608" s="17" t="s">
        <v>73050</v>
      </c>
      <c r="F1608" s="21"/>
      <c r="G1608" s="17" t="s">
        <v>11</v>
      </c>
      <c r="H1608" s="17" t="s">
        <v>12</v>
      </c>
      <c r="I1608" s="17" t="s">
        <v>73051</v>
      </c>
      <c r="J1608" s="20">
        <v>8059347434933</v>
      </c>
      <c r="K1608" s="17"/>
      <c r="L1608" s="28">
        <v>74.95</v>
      </c>
      <c r="M1608" s="28">
        <v>74.95</v>
      </c>
      <c r="N1608" s="45">
        <v>45495</v>
      </c>
    </row>
    <row r="1609" spans="1:14" x14ac:dyDescent="0.25">
      <c r="A1609" s="17" t="s">
        <v>73010</v>
      </c>
      <c r="B1609" s="17"/>
      <c r="C1609" s="17"/>
      <c r="D1609" s="17"/>
      <c r="E1609" s="17" t="s">
        <v>73011</v>
      </c>
      <c r="F1609" s="21"/>
      <c r="G1609" s="17" t="s">
        <v>11</v>
      </c>
      <c r="H1609" s="17" t="s">
        <v>12</v>
      </c>
      <c r="I1609" s="17" t="s">
        <v>73012</v>
      </c>
      <c r="J1609" s="20">
        <v>8059347434773</v>
      </c>
      <c r="K1609" s="17"/>
      <c r="L1609" s="28">
        <v>74.95</v>
      </c>
      <c r="M1609" s="28">
        <v>74.95</v>
      </c>
      <c r="N1609" s="45">
        <v>45495</v>
      </c>
    </row>
    <row r="1610" spans="1:14" x14ac:dyDescent="0.25">
      <c r="A1610" s="17" t="s">
        <v>73001</v>
      </c>
      <c r="B1610" s="17"/>
      <c r="C1610" s="17"/>
      <c r="D1610" s="17"/>
      <c r="E1610" s="17" t="s">
        <v>73002</v>
      </c>
      <c r="F1610" s="21"/>
      <c r="G1610" s="17" t="s">
        <v>11</v>
      </c>
      <c r="H1610" s="17" t="s">
        <v>12</v>
      </c>
      <c r="I1610" s="17" t="s">
        <v>73003</v>
      </c>
      <c r="J1610" s="20">
        <v>8059347434742</v>
      </c>
      <c r="K1610" s="17"/>
      <c r="L1610" s="28">
        <v>74.95</v>
      </c>
      <c r="M1610" s="28">
        <v>74.95</v>
      </c>
      <c r="N1610" s="45">
        <v>45495</v>
      </c>
    </row>
    <row r="1611" spans="1:14" x14ac:dyDescent="0.25">
      <c r="A1611" s="17" t="s">
        <v>73004</v>
      </c>
      <c r="B1611" s="17"/>
      <c r="C1611" s="17"/>
      <c r="D1611" s="17"/>
      <c r="E1611" s="17" t="s">
        <v>73005</v>
      </c>
      <c r="F1611" s="21"/>
      <c r="G1611" s="17" t="s">
        <v>11</v>
      </c>
      <c r="H1611" s="17" t="s">
        <v>12</v>
      </c>
      <c r="I1611" s="17" t="s">
        <v>73006</v>
      </c>
      <c r="J1611" s="20">
        <v>8059347434759</v>
      </c>
      <c r="K1611" s="17"/>
      <c r="L1611" s="28">
        <v>74.95</v>
      </c>
      <c r="M1611" s="28">
        <v>74.95</v>
      </c>
      <c r="N1611" s="45">
        <v>45495</v>
      </c>
    </row>
    <row r="1612" spans="1:14" x14ac:dyDescent="0.25">
      <c r="A1612" s="17" t="s">
        <v>73007</v>
      </c>
      <c r="B1612" s="17"/>
      <c r="C1612" s="17"/>
      <c r="D1612" s="17"/>
      <c r="E1612" s="17" t="s">
        <v>73008</v>
      </c>
      <c r="F1612" s="21"/>
      <c r="G1612" s="17" t="s">
        <v>11</v>
      </c>
      <c r="H1612" s="17" t="s">
        <v>12</v>
      </c>
      <c r="I1612" s="17" t="s">
        <v>73009</v>
      </c>
      <c r="J1612" s="20">
        <v>8059347434766</v>
      </c>
      <c r="K1612" s="17"/>
      <c r="L1612" s="28">
        <v>74.95</v>
      </c>
      <c r="M1612" s="28">
        <v>74.95</v>
      </c>
      <c r="N1612" s="45">
        <v>45495</v>
      </c>
    </row>
    <row r="1613" spans="1:14" x14ac:dyDescent="0.25">
      <c r="A1613" s="17" t="s">
        <v>73013</v>
      </c>
      <c r="B1613" s="17"/>
      <c r="C1613" s="17"/>
      <c r="D1613" s="17"/>
      <c r="E1613" s="17" t="s">
        <v>73014</v>
      </c>
      <c r="F1613" s="21"/>
      <c r="G1613" s="17" t="s">
        <v>11</v>
      </c>
      <c r="H1613" s="17" t="s">
        <v>12</v>
      </c>
      <c r="I1613" s="17" t="s">
        <v>73015</v>
      </c>
      <c r="J1613" s="20">
        <v>8059347434780</v>
      </c>
      <c r="K1613" s="17"/>
      <c r="L1613" s="28">
        <v>74.95</v>
      </c>
      <c r="M1613" s="28">
        <v>74.95</v>
      </c>
      <c r="N1613" s="45">
        <v>45495</v>
      </c>
    </row>
    <row r="1614" spans="1:14" x14ac:dyDescent="0.25">
      <c r="A1614" s="17" t="s">
        <v>72902</v>
      </c>
      <c r="B1614" s="17"/>
      <c r="C1614" s="17"/>
      <c r="D1614" s="17"/>
      <c r="E1614" s="17" t="s">
        <v>72903</v>
      </c>
      <c r="F1614" s="21"/>
      <c r="G1614" s="17" t="s">
        <v>11</v>
      </c>
      <c r="H1614" s="17" t="s">
        <v>12</v>
      </c>
      <c r="I1614" s="17" t="s">
        <v>72904</v>
      </c>
      <c r="J1614" s="20">
        <v>8059347431741</v>
      </c>
      <c r="K1614" s="17"/>
      <c r="L1614" s="28">
        <v>94.95</v>
      </c>
      <c r="M1614" s="28">
        <v>94.95</v>
      </c>
      <c r="N1614" s="45">
        <v>45495</v>
      </c>
    </row>
    <row r="1615" spans="1:14" x14ac:dyDescent="0.25">
      <c r="A1615" s="17" t="s">
        <v>72893</v>
      </c>
      <c r="B1615" s="17"/>
      <c r="C1615" s="17"/>
      <c r="D1615" s="17"/>
      <c r="E1615" s="17" t="s">
        <v>72894</v>
      </c>
      <c r="F1615" s="21"/>
      <c r="G1615" s="17" t="s">
        <v>11</v>
      </c>
      <c r="H1615" s="17" t="s">
        <v>12</v>
      </c>
      <c r="I1615" s="17" t="s">
        <v>72895</v>
      </c>
      <c r="J1615" s="20">
        <v>8059347431710</v>
      </c>
      <c r="K1615" s="17"/>
      <c r="L1615" s="28">
        <v>94.95</v>
      </c>
      <c r="M1615" s="28">
        <v>94.95</v>
      </c>
      <c r="N1615" s="45">
        <v>45495</v>
      </c>
    </row>
    <row r="1616" spans="1:14" x14ac:dyDescent="0.25">
      <c r="A1616" s="17" t="s">
        <v>72896</v>
      </c>
      <c r="B1616" s="17"/>
      <c r="C1616" s="17"/>
      <c r="D1616" s="17"/>
      <c r="E1616" s="17" t="s">
        <v>72897</v>
      </c>
      <c r="F1616" s="21"/>
      <c r="G1616" s="17" t="s">
        <v>11</v>
      </c>
      <c r="H1616" s="17" t="s">
        <v>12</v>
      </c>
      <c r="I1616" s="17" t="s">
        <v>72898</v>
      </c>
      <c r="J1616" s="20">
        <v>8059347431727</v>
      </c>
      <c r="K1616" s="17"/>
      <c r="L1616" s="28">
        <v>94.95</v>
      </c>
      <c r="M1616" s="28">
        <v>94.95</v>
      </c>
      <c r="N1616" s="45">
        <v>45495</v>
      </c>
    </row>
    <row r="1617" spans="1:14" x14ac:dyDescent="0.25">
      <c r="A1617" s="17" t="s">
        <v>72899</v>
      </c>
      <c r="B1617" s="17"/>
      <c r="C1617" s="17"/>
      <c r="D1617" s="17"/>
      <c r="E1617" s="17" t="s">
        <v>72900</v>
      </c>
      <c r="F1617" s="21"/>
      <c r="G1617" s="17" t="s">
        <v>11</v>
      </c>
      <c r="H1617" s="17" t="s">
        <v>12</v>
      </c>
      <c r="I1617" s="17" t="s">
        <v>72901</v>
      </c>
      <c r="J1617" s="20">
        <v>8059347431734</v>
      </c>
      <c r="K1617" s="17"/>
      <c r="L1617" s="28">
        <v>94.95</v>
      </c>
      <c r="M1617" s="28">
        <v>94.95</v>
      </c>
      <c r="N1617" s="45">
        <v>45495</v>
      </c>
    </row>
    <row r="1618" spans="1:14" x14ac:dyDescent="0.25">
      <c r="A1618" s="17" t="s">
        <v>72905</v>
      </c>
      <c r="B1618" s="17"/>
      <c r="C1618" s="17"/>
      <c r="D1618" s="17"/>
      <c r="E1618" s="17" t="s">
        <v>72906</v>
      </c>
      <c r="F1618" s="21"/>
      <c r="G1618" s="17" t="s">
        <v>11</v>
      </c>
      <c r="H1618" s="17" t="s">
        <v>12</v>
      </c>
      <c r="I1618" s="17" t="s">
        <v>72907</v>
      </c>
      <c r="J1618" s="20">
        <v>8059347431758</v>
      </c>
      <c r="K1618" s="17"/>
      <c r="L1618" s="28">
        <v>94.95</v>
      </c>
      <c r="M1618" s="28">
        <v>94.95</v>
      </c>
      <c r="N1618" s="45">
        <v>45495</v>
      </c>
    </row>
    <row r="1619" spans="1:14" x14ac:dyDescent="0.25">
      <c r="A1619" s="17" t="s">
        <v>72866</v>
      </c>
      <c r="B1619" s="17"/>
      <c r="C1619" s="17"/>
      <c r="D1619" s="17"/>
      <c r="E1619" s="17" t="s">
        <v>72867</v>
      </c>
      <c r="F1619" s="21"/>
      <c r="G1619" s="17" t="s">
        <v>11</v>
      </c>
      <c r="H1619" s="17" t="s">
        <v>12</v>
      </c>
      <c r="I1619" s="17" t="s">
        <v>72868</v>
      </c>
      <c r="J1619" s="20">
        <v>8059347431697</v>
      </c>
      <c r="K1619" s="17"/>
      <c r="L1619" s="28">
        <v>94.95</v>
      </c>
      <c r="M1619" s="28">
        <v>94.95</v>
      </c>
      <c r="N1619" s="45">
        <v>45495</v>
      </c>
    </row>
    <row r="1620" spans="1:14" x14ac:dyDescent="0.25">
      <c r="A1620" s="17" t="s">
        <v>72857</v>
      </c>
      <c r="B1620" s="17"/>
      <c r="C1620" s="17"/>
      <c r="D1620" s="17"/>
      <c r="E1620" s="17" t="s">
        <v>72858</v>
      </c>
      <c r="F1620" s="21"/>
      <c r="G1620" s="17" t="s">
        <v>11</v>
      </c>
      <c r="H1620" s="17" t="s">
        <v>12</v>
      </c>
      <c r="I1620" s="17" t="s">
        <v>72859</v>
      </c>
      <c r="J1620" s="20">
        <v>8059347431666</v>
      </c>
      <c r="K1620" s="17"/>
      <c r="L1620" s="28">
        <v>94.95</v>
      </c>
      <c r="M1620" s="28">
        <v>94.95</v>
      </c>
      <c r="N1620" s="45">
        <v>45495</v>
      </c>
    </row>
    <row r="1621" spans="1:14" x14ac:dyDescent="0.25">
      <c r="A1621" s="17" t="s">
        <v>72860</v>
      </c>
      <c r="B1621" s="17"/>
      <c r="C1621" s="17"/>
      <c r="D1621" s="17"/>
      <c r="E1621" s="17" t="s">
        <v>72861</v>
      </c>
      <c r="F1621" s="21"/>
      <c r="G1621" s="17" t="s">
        <v>11</v>
      </c>
      <c r="H1621" s="17" t="s">
        <v>12</v>
      </c>
      <c r="I1621" s="17" t="s">
        <v>72862</v>
      </c>
      <c r="J1621" s="20">
        <v>8059347431673</v>
      </c>
      <c r="K1621" s="17"/>
      <c r="L1621" s="28">
        <v>94.95</v>
      </c>
      <c r="M1621" s="28">
        <v>94.95</v>
      </c>
      <c r="N1621" s="45">
        <v>45495</v>
      </c>
    </row>
    <row r="1622" spans="1:14" x14ac:dyDescent="0.25">
      <c r="A1622" s="17" t="s">
        <v>72863</v>
      </c>
      <c r="B1622" s="17"/>
      <c r="C1622" s="17"/>
      <c r="D1622" s="17"/>
      <c r="E1622" s="17" t="s">
        <v>72864</v>
      </c>
      <c r="F1622" s="21"/>
      <c r="G1622" s="17" t="s">
        <v>11</v>
      </c>
      <c r="H1622" s="17" t="s">
        <v>12</v>
      </c>
      <c r="I1622" s="17" t="s">
        <v>72865</v>
      </c>
      <c r="J1622" s="20">
        <v>8059347431680</v>
      </c>
      <c r="K1622" s="17"/>
      <c r="L1622" s="28">
        <v>94.95</v>
      </c>
      <c r="M1622" s="28">
        <v>94.95</v>
      </c>
      <c r="N1622" s="45">
        <v>45495</v>
      </c>
    </row>
    <row r="1623" spans="1:14" x14ac:dyDescent="0.25">
      <c r="A1623" s="17" t="s">
        <v>72869</v>
      </c>
      <c r="B1623" s="17"/>
      <c r="C1623" s="17"/>
      <c r="D1623" s="17"/>
      <c r="E1623" s="17" t="s">
        <v>72870</v>
      </c>
      <c r="F1623" s="21"/>
      <c r="G1623" s="17" t="s">
        <v>11</v>
      </c>
      <c r="H1623" s="17" t="s">
        <v>12</v>
      </c>
      <c r="I1623" s="17" t="s">
        <v>72871</v>
      </c>
      <c r="J1623" s="20">
        <v>8059347431703</v>
      </c>
      <c r="K1623" s="17"/>
      <c r="L1623" s="28">
        <v>94.95</v>
      </c>
      <c r="M1623" s="28">
        <v>94.95</v>
      </c>
      <c r="N1623" s="45">
        <v>45495</v>
      </c>
    </row>
    <row r="1624" spans="1:14" x14ac:dyDescent="0.25">
      <c r="A1624" s="17"/>
      <c r="B1624" s="17" t="s">
        <v>76213</v>
      </c>
      <c r="C1624" s="17"/>
      <c r="D1624" s="17"/>
      <c r="E1624" s="17" t="s">
        <v>76214</v>
      </c>
      <c r="F1624" s="21"/>
      <c r="G1624" s="17" t="s">
        <v>34</v>
      </c>
      <c r="H1624" s="17" t="s">
        <v>35</v>
      </c>
      <c r="I1624" s="17" t="s">
        <v>76215</v>
      </c>
      <c r="J1624" s="20">
        <v>8059347434681</v>
      </c>
      <c r="K1624" s="17"/>
      <c r="L1624" s="28">
        <v>79.95</v>
      </c>
      <c r="M1624" s="28">
        <v>79.95</v>
      </c>
      <c r="N1624" s="45">
        <v>45573</v>
      </c>
    </row>
    <row r="1625" spans="1:14" x14ac:dyDescent="0.25">
      <c r="A1625" s="17"/>
      <c r="B1625" s="17" t="s">
        <v>76210</v>
      </c>
      <c r="C1625" s="17"/>
      <c r="D1625" s="17"/>
      <c r="E1625" s="17" t="s">
        <v>76211</v>
      </c>
      <c r="F1625" s="21"/>
      <c r="G1625" s="17" t="s">
        <v>34</v>
      </c>
      <c r="H1625" s="17" t="s">
        <v>35</v>
      </c>
      <c r="I1625" s="17" t="s">
        <v>76212</v>
      </c>
      <c r="J1625" s="20">
        <v>8059347434674</v>
      </c>
      <c r="K1625" s="17"/>
      <c r="L1625" s="28">
        <v>79.95</v>
      </c>
      <c r="M1625" s="28">
        <v>79.95</v>
      </c>
      <c r="N1625" s="45">
        <v>45573</v>
      </c>
    </row>
    <row r="1626" spans="1:14" x14ac:dyDescent="0.25">
      <c r="A1626" s="17"/>
      <c r="B1626" s="17" t="s">
        <v>76201</v>
      </c>
      <c r="C1626" s="17"/>
      <c r="D1626" s="17"/>
      <c r="E1626" s="17" t="s">
        <v>76202</v>
      </c>
      <c r="F1626" s="21"/>
      <c r="G1626" s="17" t="s">
        <v>34</v>
      </c>
      <c r="H1626" s="17" t="s">
        <v>35</v>
      </c>
      <c r="I1626" s="17" t="s">
        <v>76203</v>
      </c>
      <c r="J1626" s="20">
        <v>8059347434643</v>
      </c>
      <c r="K1626" s="17"/>
      <c r="L1626" s="28">
        <v>79.95</v>
      </c>
      <c r="M1626" s="28">
        <v>79.95</v>
      </c>
      <c r="N1626" s="45">
        <v>45573</v>
      </c>
    </row>
    <row r="1627" spans="1:14" x14ac:dyDescent="0.25">
      <c r="A1627" s="17"/>
      <c r="B1627" s="17" t="s">
        <v>76204</v>
      </c>
      <c r="C1627" s="17"/>
      <c r="D1627" s="17"/>
      <c r="E1627" s="17" t="s">
        <v>76205</v>
      </c>
      <c r="F1627" s="21"/>
      <c r="G1627" s="17" t="s">
        <v>34</v>
      </c>
      <c r="H1627" s="17" t="s">
        <v>35</v>
      </c>
      <c r="I1627" s="17" t="s">
        <v>76206</v>
      </c>
      <c r="J1627" s="20">
        <v>8059347434650</v>
      </c>
      <c r="K1627" s="17"/>
      <c r="L1627" s="28">
        <v>79.95</v>
      </c>
      <c r="M1627" s="28">
        <v>79.95</v>
      </c>
      <c r="N1627" s="45">
        <v>45573</v>
      </c>
    </row>
    <row r="1628" spans="1:14" x14ac:dyDescent="0.25">
      <c r="A1628" s="17"/>
      <c r="B1628" s="17" t="s">
        <v>76207</v>
      </c>
      <c r="C1628" s="17"/>
      <c r="D1628" s="17"/>
      <c r="E1628" s="17" t="s">
        <v>76208</v>
      </c>
      <c r="F1628" s="21"/>
      <c r="G1628" s="17" t="s">
        <v>34</v>
      </c>
      <c r="H1628" s="17" t="s">
        <v>35</v>
      </c>
      <c r="I1628" s="17" t="s">
        <v>76209</v>
      </c>
      <c r="J1628" s="20">
        <v>8059347434667</v>
      </c>
      <c r="K1628" s="17"/>
      <c r="L1628" s="28">
        <v>79.95</v>
      </c>
      <c r="M1628" s="28">
        <v>79.95</v>
      </c>
      <c r="N1628" s="45">
        <v>45573</v>
      </c>
    </row>
    <row r="1629" spans="1:14" x14ac:dyDescent="0.25">
      <c r="A1629" s="17"/>
      <c r="B1629" s="17" t="s">
        <v>76198</v>
      </c>
      <c r="C1629" s="17"/>
      <c r="D1629" s="17"/>
      <c r="E1629" s="17" t="s">
        <v>76199</v>
      </c>
      <c r="F1629" s="21"/>
      <c r="G1629" s="17" t="s">
        <v>34</v>
      </c>
      <c r="H1629" s="17" t="s">
        <v>35</v>
      </c>
      <c r="I1629" s="17" t="s">
        <v>76200</v>
      </c>
      <c r="J1629" s="20">
        <v>8059347434636</v>
      </c>
      <c r="K1629" s="17"/>
      <c r="L1629" s="28">
        <v>79.95</v>
      </c>
      <c r="M1629" s="28">
        <v>79.95</v>
      </c>
      <c r="N1629" s="45">
        <v>45573</v>
      </c>
    </row>
    <row r="1630" spans="1:14" x14ac:dyDescent="0.25">
      <c r="A1630" s="17"/>
      <c r="B1630" s="17" t="s">
        <v>76195</v>
      </c>
      <c r="C1630" s="17"/>
      <c r="D1630" s="17"/>
      <c r="E1630" s="17" t="s">
        <v>76196</v>
      </c>
      <c r="F1630" s="21"/>
      <c r="G1630" s="17" t="s">
        <v>34</v>
      </c>
      <c r="H1630" s="17" t="s">
        <v>35</v>
      </c>
      <c r="I1630" s="17" t="s">
        <v>76197</v>
      </c>
      <c r="J1630" s="20">
        <v>8059347434629</v>
      </c>
      <c r="K1630" s="17"/>
      <c r="L1630" s="28">
        <v>79.95</v>
      </c>
      <c r="M1630" s="28">
        <v>79.95</v>
      </c>
      <c r="N1630" s="45">
        <v>45573</v>
      </c>
    </row>
    <row r="1631" spans="1:14" x14ac:dyDescent="0.25">
      <c r="A1631" s="17"/>
      <c r="B1631" s="17" t="s">
        <v>76186</v>
      </c>
      <c r="C1631" s="17"/>
      <c r="D1631" s="17"/>
      <c r="E1631" s="17" t="s">
        <v>76187</v>
      </c>
      <c r="F1631" s="21"/>
      <c r="G1631" s="17" t="s">
        <v>34</v>
      </c>
      <c r="H1631" s="17" t="s">
        <v>35</v>
      </c>
      <c r="I1631" s="17" t="s">
        <v>76188</v>
      </c>
      <c r="J1631" s="20">
        <v>8059347434599</v>
      </c>
      <c r="K1631" s="17"/>
      <c r="L1631" s="28">
        <v>79.95</v>
      </c>
      <c r="M1631" s="28">
        <v>79.95</v>
      </c>
      <c r="N1631" s="45">
        <v>45573</v>
      </c>
    </row>
    <row r="1632" spans="1:14" x14ac:dyDescent="0.25">
      <c r="A1632" s="17"/>
      <c r="B1632" s="17" t="s">
        <v>76189</v>
      </c>
      <c r="C1632" s="17"/>
      <c r="D1632" s="17"/>
      <c r="E1632" s="17" t="s">
        <v>76190</v>
      </c>
      <c r="F1632" s="21"/>
      <c r="G1632" s="17" t="s">
        <v>34</v>
      </c>
      <c r="H1632" s="17" t="s">
        <v>35</v>
      </c>
      <c r="I1632" s="17" t="s">
        <v>76191</v>
      </c>
      <c r="J1632" s="20">
        <v>8059347434605</v>
      </c>
      <c r="K1632" s="17"/>
      <c r="L1632" s="28">
        <v>79.95</v>
      </c>
      <c r="M1632" s="28">
        <v>79.95</v>
      </c>
      <c r="N1632" s="45">
        <v>45573</v>
      </c>
    </row>
    <row r="1633" spans="1:14" x14ac:dyDescent="0.25">
      <c r="A1633" s="17"/>
      <c r="B1633" s="17" t="s">
        <v>76192</v>
      </c>
      <c r="C1633" s="17"/>
      <c r="D1633" s="17"/>
      <c r="E1633" s="17" t="s">
        <v>76193</v>
      </c>
      <c r="F1633" s="21"/>
      <c r="G1633" s="17" t="s">
        <v>34</v>
      </c>
      <c r="H1633" s="17" t="s">
        <v>35</v>
      </c>
      <c r="I1633" s="17" t="s">
        <v>76194</v>
      </c>
      <c r="J1633" s="20">
        <v>8059347434612</v>
      </c>
      <c r="K1633" s="17"/>
      <c r="L1633" s="28">
        <v>79.95</v>
      </c>
      <c r="M1633" s="28">
        <v>79.95</v>
      </c>
      <c r="N1633" s="45">
        <v>45573</v>
      </c>
    </row>
    <row r="1634" spans="1:14" x14ac:dyDescent="0.25">
      <c r="A1634" s="17"/>
      <c r="B1634" s="17" t="s">
        <v>76183</v>
      </c>
      <c r="C1634" s="17"/>
      <c r="D1634" s="17"/>
      <c r="E1634" s="17" t="s">
        <v>76184</v>
      </c>
      <c r="F1634" s="21"/>
      <c r="G1634" s="17" t="s">
        <v>34</v>
      </c>
      <c r="H1634" s="17" t="s">
        <v>35</v>
      </c>
      <c r="I1634" s="17" t="s">
        <v>76185</v>
      </c>
      <c r="J1634" s="20">
        <v>8059347434582</v>
      </c>
      <c r="K1634" s="17"/>
      <c r="L1634" s="28">
        <v>79.95</v>
      </c>
      <c r="M1634" s="28">
        <v>79.95</v>
      </c>
      <c r="N1634" s="45">
        <v>45573</v>
      </c>
    </row>
    <row r="1635" spans="1:14" x14ac:dyDescent="0.25">
      <c r="A1635" s="17"/>
      <c r="B1635" s="17" t="s">
        <v>76180</v>
      </c>
      <c r="C1635" s="17"/>
      <c r="D1635" s="17"/>
      <c r="E1635" s="17" t="s">
        <v>76181</v>
      </c>
      <c r="F1635" s="21"/>
      <c r="G1635" s="17" t="s">
        <v>34</v>
      </c>
      <c r="H1635" s="17" t="s">
        <v>35</v>
      </c>
      <c r="I1635" s="17" t="s">
        <v>76182</v>
      </c>
      <c r="J1635" s="20">
        <v>8059347434575</v>
      </c>
      <c r="K1635" s="17"/>
      <c r="L1635" s="28">
        <v>79.95</v>
      </c>
      <c r="M1635" s="28">
        <v>79.95</v>
      </c>
      <c r="N1635" s="45">
        <v>45573</v>
      </c>
    </row>
    <row r="1636" spans="1:14" x14ac:dyDescent="0.25">
      <c r="A1636" s="17"/>
      <c r="B1636" s="17" t="s">
        <v>76171</v>
      </c>
      <c r="C1636" s="17"/>
      <c r="D1636" s="17"/>
      <c r="E1636" s="17" t="s">
        <v>76172</v>
      </c>
      <c r="F1636" s="21"/>
      <c r="G1636" s="17" t="s">
        <v>34</v>
      </c>
      <c r="H1636" s="17" t="s">
        <v>35</v>
      </c>
      <c r="I1636" s="17" t="s">
        <v>76173</v>
      </c>
      <c r="J1636" s="20">
        <v>8059347434544</v>
      </c>
      <c r="K1636" s="17"/>
      <c r="L1636" s="28">
        <v>79.95</v>
      </c>
      <c r="M1636" s="28">
        <v>79.95</v>
      </c>
      <c r="N1636" s="45">
        <v>45573</v>
      </c>
    </row>
    <row r="1637" spans="1:14" x14ac:dyDescent="0.25">
      <c r="A1637" s="17"/>
      <c r="B1637" s="17" t="s">
        <v>76174</v>
      </c>
      <c r="C1637" s="17"/>
      <c r="D1637" s="17"/>
      <c r="E1637" s="17" t="s">
        <v>76175</v>
      </c>
      <c r="F1637" s="21"/>
      <c r="G1637" s="17" t="s">
        <v>34</v>
      </c>
      <c r="H1637" s="17" t="s">
        <v>35</v>
      </c>
      <c r="I1637" s="17" t="s">
        <v>76176</v>
      </c>
      <c r="J1637" s="20">
        <v>8059347434551</v>
      </c>
      <c r="K1637" s="17"/>
      <c r="L1637" s="28">
        <v>79.95</v>
      </c>
      <c r="M1637" s="28">
        <v>79.95</v>
      </c>
      <c r="N1637" s="45">
        <v>45573</v>
      </c>
    </row>
    <row r="1638" spans="1:14" x14ac:dyDescent="0.25">
      <c r="A1638" s="17"/>
      <c r="B1638" s="17" t="s">
        <v>76177</v>
      </c>
      <c r="C1638" s="17"/>
      <c r="D1638" s="17"/>
      <c r="E1638" s="17" t="s">
        <v>76178</v>
      </c>
      <c r="F1638" s="21"/>
      <c r="G1638" s="17" t="s">
        <v>34</v>
      </c>
      <c r="H1638" s="17" t="s">
        <v>35</v>
      </c>
      <c r="I1638" s="17" t="s">
        <v>76179</v>
      </c>
      <c r="J1638" s="20">
        <v>8059347434568</v>
      </c>
      <c r="K1638" s="17"/>
      <c r="L1638" s="28">
        <v>79.95</v>
      </c>
      <c r="M1638" s="28">
        <v>79.95</v>
      </c>
      <c r="N1638" s="45">
        <v>45573</v>
      </c>
    </row>
    <row r="1639" spans="1:14" x14ac:dyDescent="0.25">
      <c r="A1639" s="17"/>
      <c r="B1639" s="17" t="s">
        <v>76168</v>
      </c>
      <c r="C1639" s="17"/>
      <c r="D1639" s="17"/>
      <c r="E1639" s="17" t="s">
        <v>76169</v>
      </c>
      <c r="F1639" s="21"/>
      <c r="G1639" s="17" t="s">
        <v>34</v>
      </c>
      <c r="H1639" s="17" t="s">
        <v>35</v>
      </c>
      <c r="I1639" s="17" t="s">
        <v>76170</v>
      </c>
      <c r="J1639" s="20">
        <v>8059347434537</v>
      </c>
      <c r="K1639" s="17"/>
      <c r="L1639" s="28">
        <v>79.95</v>
      </c>
      <c r="M1639" s="28">
        <v>79.95</v>
      </c>
      <c r="N1639" s="45">
        <v>45573</v>
      </c>
    </row>
    <row r="1640" spans="1:14" x14ac:dyDescent="0.25">
      <c r="A1640" s="17"/>
      <c r="B1640" s="17" t="s">
        <v>76165</v>
      </c>
      <c r="C1640" s="17"/>
      <c r="D1640" s="17"/>
      <c r="E1640" s="17" t="s">
        <v>76166</v>
      </c>
      <c r="F1640" s="21"/>
      <c r="G1640" s="17" t="s">
        <v>34</v>
      </c>
      <c r="H1640" s="17" t="s">
        <v>35</v>
      </c>
      <c r="I1640" s="17" t="s">
        <v>76167</v>
      </c>
      <c r="J1640" s="20">
        <v>8059347434520</v>
      </c>
      <c r="K1640" s="17"/>
      <c r="L1640" s="28">
        <v>79.95</v>
      </c>
      <c r="M1640" s="28">
        <v>79.95</v>
      </c>
      <c r="N1640" s="45">
        <v>45573</v>
      </c>
    </row>
    <row r="1641" spans="1:14" x14ac:dyDescent="0.25">
      <c r="A1641" s="17"/>
      <c r="B1641" s="17" t="s">
        <v>76156</v>
      </c>
      <c r="C1641" s="17"/>
      <c r="D1641" s="17"/>
      <c r="E1641" s="17" t="s">
        <v>76157</v>
      </c>
      <c r="F1641" s="21"/>
      <c r="G1641" s="17" t="s">
        <v>34</v>
      </c>
      <c r="H1641" s="17" t="s">
        <v>35</v>
      </c>
      <c r="I1641" s="17" t="s">
        <v>76158</v>
      </c>
      <c r="J1641" s="20">
        <v>8059347434490</v>
      </c>
      <c r="K1641" s="17"/>
      <c r="L1641" s="28">
        <v>79.95</v>
      </c>
      <c r="M1641" s="28">
        <v>79.95</v>
      </c>
      <c r="N1641" s="45">
        <v>45573</v>
      </c>
    </row>
    <row r="1642" spans="1:14" x14ac:dyDescent="0.25">
      <c r="A1642" s="17"/>
      <c r="B1642" s="17" t="s">
        <v>76159</v>
      </c>
      <c r="C1642" s="17"/>
      <c r="D1642" s="17"/>
      <c r="E1642" s="17" t="s">
        <v>76160</v>
      </c>
      <c r="F1642" s="21"/>
      <c r="G1642" s="17" t="s">
        <v>34</v>
      </c>
      <c r="H1642" s="17" t="s">
        <v>35</v>
      </c>
      <c r="I1642" s="17" t="s">
        <v>76161</v>
      </c>
      <c r="J1642" s="20">
        <v>8059347434506</v>
      </c>
      <c r="K1642" s="17"/>
      <c r="L1642" s="28">
        <v>79.95</v>
      </c>
      <c r="M1642" s="28">
        <v>79.95</v>
      </c>
      <c r="N1642" s="45">
        <v>45573</v>
      </c>
    </row>
    <row r="1643" spans="1:14" x14ac:dyDescent="0.25">
      <c r="A1643" s="17"/>
      <c r="B1643" s="17" t="s">
        <v>76162</v>
      </c>
      <c r="C1643" s="17"/>
      <c r="D1643" s="17"/>
      <c r="E1643" s="17" t="s">
        <v>76163</v>
      </c>
      <c r="F1643" s="21"/>
      <c r="G1643" s="17" t="s">
        <v>34</v>
      </c>
      <c r="H1643" s="17" t="s">
        <v>35</v>
      </c>
      <c r="I1643" s="17" t="s">
        <v>76164</v>
      </c>
      <c r="J1643" s="20">
        <v>8059347434513</v>
      </c>
      <c r="K1643" s="17"/>
      <c r="L1643" s="28">
        <v>79.95</v>
      </c>
      <c r="M1643" s="28">
        <v>79.95</v>
      </c>
      <c r="N1643" s="45">
        <v>45573</v>
      </c>
    </row>
    <row r="1644" spans="1:14" x14ac:dyDescent="0.25">
      <c r="B1644" s="42"/>
      <c r="C1644" s="42"/>
      <c r="D1644" s="32" t="s">
        <v>54091</v>
      </c>
      <c r="E1644" s="32" t="s">
        <v>56304</v>
      </c>
      <c r="G1644" s="44" t="s">
        <v>17</v>
      </c>
      <c r="H1644" s="44" t="s">
        <v>18</v>
      </c>
      <c r="I1644" s="32" t="s">
        <v>54570</v>
      </c>
      <c r="J1644" s="55">
        <v>8059347267968</v>
      </c>
      <c r="K1644" s="45">
        <v>45413</v>
      </c>
      <c r="L1644" s="47">
        <v>0</v>
      </c>
      <c r="M1644" s="47">
        <v>194.95</v>
      </c>
      <c r="N1644" s="45">
        <v>45131</v>
      </c>
    </row>
    <row r="1645" spans="1:14" x14ac:dyDescent="0.25">
      <c r="B1645" s="42"/>
      <c r="C1645" s="42"/>
      <c r="D1645" s="32" t="s">
        <v>54090</v>
      </c>
      <c r="E1645" s="32" t="s">
        <v>56305</v>
      </c>
      <c r="G1645" s="44" t="s">
        <v>17</v>
      </c>
      <c r="H1645" s="44" t="s">
        <v>18</v>
      </c>
      <c r="I1645" s="32" t="s">
        <v>54569</v>
      </c>
      <c r="J1645" s="55">
        <v>8059347267951</v>
      </c>
      <c r="K1645" s="45">
        <v>45413</v>
      </c>
      <c r="L1645" s="47">
        <v>0</v>
      </c>
      <c r="M1645" s="47">
        <v>194.95</v>
      </c>
      <c r="N1645" s="45">
        <v>45131</v>
      </c>
    </row>
    <row r="1646" spans="1:14" x14ac:dyDescent="0.25">
      <c r="B1646" s="42"/>
      <c r="C1646" s="42"/>
      <c r="D1646" s="32" t="s">
        <v>54089</v>
      </c>
      <c r="E1646" s="32" t="s">
        <v>56306</v>
      </c>
      <c r="G1646" s="44" t="s">
        <v>17</v>
      </c>
      <c r="H1646" s="44" t="s">
        <v>18</v>
      </c>
      <c r="I1646" s="32" t="s">
        <v>54568</v>
      </c>
      <c r="J1646" s="55">
        <v>8059347267944</v>
      </c>
      <c r="K1646" s="45">
        <v>45413</v>
      </c>
      <c r="L1646" s="47">
        <v>0</v>
      </c>
      <c r="M1646" s="47">
        <v>194.95</v>
      </c>
      <c r="N1646" s="45">
        <v>45131</v>
      </c>
    </row>
    <row r="1647" spans="1:14" x14ac:dyDescent="0.25">
      <c r="B1647" s="42"/>
      <c r="C1647" s="42"/>
      <c r="D1647" s="32" t="s">
        <v>54088</v>
      </c>
      <c r="E1647" s="32" t="s">
        <v>56307</v>
      </c>
      <c r="G1647" s="44" t="s">
        <v>17</v>
      </c>
      <c r="H1647" s="44" t="s">
        <v>18</v>
      </c>
      <c r="I1647" s="32" t="s">
        <v>54567</v>
      </c>
      <c r="J1647" s="55">
        <v>8059347267937</v>
      </c>
      <c r="K1647" s="45">
        <v>45413</v>
      </c>
      <c r="L1647" s="47">
        <v>0</v>
      </c>
      <c r="M1647" s="47">
        <v>194.95</v>
      </c>
      <c r="N1647" s="45">
        <v>45131</v>
      </c>
    </row>
    <row r="1648" spans="1:14" x14ac:dyDescent="0.25">
      <c r="B1648" s="42"/>
      <c r="C1648" s="42"/>
      <c r="D1648" s="32" t="s">
        <v>54087</v>
      </c>
      <c r="E1648" s="32" t="s">
        <v>56308</v>
      </c>
      <c r="G1648" s="44" t="s">
        <v>17</v>
      </c>
      <c r="H1648" s="44" t="s">
        <v>18</v>
      </c>
      <c r="I1648" s="32" t="s">
        <v>54566</v>
      </c>
      <c r="J1648" s="55">
        <v>8059347267920</v>
      </c>
      <c r="K1648" s="45">
        <v>45413</v>
      </c>
      <c r="L1648" s="47">
        <v>0</v>
      </c>
      <c r="M1648" s="47">
        <v>194.95</v>
      </c>
      <c r="N1648" s="45">
        <v>45131</v>
      </c>
    </row>
    <row r="1649" spans="1:14" x14ac:dyDescent="0.25">
      <c r="B1649" s="42"/>
      <c r="C1649" s="42"/>
      <c r="D1649" s="32" t="s">
        <v>54086</v>
      </c>
      <c r="E1649" s="32" t="s">
        <v>56309</v>
      </c>
      <c r="G1649" s="44" t="s">
        <v>17</v>
      </c>
      <c r="H1649" s="44" t="s">
        <v>18</v>
      </c>
      <c r="I1649" s="32" t="s">
        <v>54565</v>
      </c>
      <c r="J1649" s="55">
        <v>8059347267913</v>
      </c>
      <c r="K1649" s="45">
        <v>45413</v>
      </c>
      <c r="L1649" s="47">
        <v>0</v>
      </c>
      <c r="M1649" s="47">
        <v>109.95</v>
      </c>
      <c r="N1649" s="45">
        <v>45131</v>
      </c>
    </row>
    <row r="1650" spans="1:14" x14ac:dyDescent="0.25">
      <c r="B1650" s="42"/>
      <c r="C1650" s="42"/>
      <c r="D1650" s="32" t="s">
        <v>54085</v>
      </c>
      <c r="E1650" s="32" t="s">
        <v>56310</v>
      </c>
      <c r="G1650" s="44" t="s">
        <v>17</v>
      </c>
      <c r="H1650" s="44" t="s">
        <v>18</v>
      </c>
      <c r="I1650" s="32" t="s">
        <v>54564</v>
      </c>
      <c r="J1650" s="55">
        <v>8059347267906</v>
      </c>
      <c r="K1650" s="45">
        <v>45413</v>
      </c>
      <c r="L1650" s="47">
        <v>0</v>
      </c>
      <c r="M1650" s="47">
        <v>109.95</v>
      </c>
      <c r="N1650" s="45">
        <v>45131</v>
      </c>
    </row>
    <row r="1651" spans="1:14" x14ac:dyDescent="0.25">
      <c r="B1651" s="42"/>
      <c r="C1651" s="42"/>
      <c r="D1651" s="32" t="s">
        <v>54084</v>
      </c>
      <c r="E1651" s="32" t="s">
        <v>56311</v>
      </c>
      <c r="G1651" s="44" t="s">
        <v>17</v>
      </c>
      <c r="H1651" s="44" t="s">
        <v>18</v>
      </c>
      <c r="I1651" s="32" t="s">
        <v>54563</v>
      </c>
      <c r="J1651" s="55">
        <v>8059347267890</v>
      </c>
      <c r="K1651" s="45">
        <v>45413</v>
      </c>
      <c r="L1651" s="47">
        <v>0</v>
      </c>
      <c r="M1651" s="47">
        <v>109.95</v>
      </c>
      <c r="N1651" s="45">
        <v>45131</v>
      </c>
    </row>
    <row r="1652" spans="1:14" x14ac:dyDescent="0.25">
      <c r="B1652" s="42"/>
      <c r="C1652" s="42"/>
      <c r="D1652" s="32" t="s">
        <v>54083</v>
      </c>
      <c r="E1652" s="32" t="s">
        <v>56312</v>
      </c>
      <c r="G1652" s="44" t="s">
        <v>17</v>
      </c>
      <c r="H1652" s="44" t="s">
        <v>18</v>
      </c>
      <c r="I1652" s="32" t="s">
        <v>54562</v>
      </c>
      <c r="J1652" s="55">
        <v>8059347267883</v>
      </c>
      <c r="K1652" s="45">
        <v>45413</v>
      </c>
      <c r="L1652" s="47">
        <v>0</v>
      </c>
      <c r="M1652" s="47">
        <v>109.95</v>
      </c>
      <c r="N1652" s="45">
        <v>45131</v>
      </c>
    </row>
    <row r="1653" spans="1:14" x14ac:dyDescent="0.25">
      <c r="B1653" s="42"/>
      <c r="C1653" s="42"/>
      <c r="D1653" s="32" t="s">
        <v>54082</v>
      </c>
      <c r="E1653" s="32" t="s">
        <v>56313</v>
      </c>
      <c r="G1653" s="44" t="s">
        <v>17</v>
      </c>
      <c r="H1653" s="44" t="s">
        <v>18</v>
      </c>
      <c r="I1653" s="32" t="s">
        <v>54561</v>
      </c>
      <c r="J1653" s="55">
        <v>8059347267876</v>
      </c>
      <c r="K1653" s="45">
        <v>45413</v>
      </c>
      <c r="L1653" s="47">
        <v>0</v>
      </c>
      <c r="M1653" s="47">
        <v>109.95</v>
      </c>
      <c r="N1653" s="45">
        <v>45131</v>
      </c>
    </row>
    <row r="1654" spans="1:14" x14ac:dyDescent="0.25">
      <c r="B1654" s="42"/>
      <c r="C1654" s="42"/>
      <c r="D1654" s="32" t="s">
        <v>48031</v>
      </c>
      <c r="E1654" s="44" t="s">
        <v>48032</v>
      </c>
      <c r="G1654" s="44" t="s">
        <v>17</v>
      </c>
      <c r="H1654" s="44" t="s">
        <v>18</v>
      </c>
      <c r="I1654" s="55" t="s">
        <v>48033</v>
      </c>
      <c r="J1654" s="55">
        <v>8059347058429</v>
      </c>
      <c r="K1654" s="45">
        <v>45413</v>
      </c>
      <c r="L1654" s="47">
        <v>0</v>
      </c>
      <c r="M1654" s="46">
        <v>109.95</v>
      </c>
      <c r="N1654" s="45">
        <v>44802</v>
      </c>
    </row>
    <row r="1655" spans="1:14" x14ac:dyDescent="0.25">
      <c r="B1655" s="42"/>
      <c r="C1655" s="42"/>
      <c r="D1655" s="32" t="s">
        <v>48028</v>
      </c>
      <c r="E1655" s="44" t="s">
        <v>48029</v>
      </c>
      <c r="G1655" s="44" t="s">
        <v>17</v>
      </c>
      <c r="H1655" s="44" t="s">
        <v>18</v>
      </c>
      <c r="I1655" s="55" t="s">
        <v>48030</v>
      </c>
      <c r="J1655" s="55">
        <v>8059347058412</v>
      </c>
      <c r="K1655" s="45">
        <v>45413</v>
      </c>
      <c r="L1655" s="47">
        <v>0</v>
      </c>
      <c r="M1655" s="46">
        <v>109.95</v>
      </c>
      <c r="N1655" s="45">
        <v>44802</v>
      </c>
    </row>
    <row r="1656" spans="1:14" x14ac:dyDescent="0.25">
      <c r="B1656" s="42"/>
      <c r="C1656" s="42"/>
      <c r="D1656" s="32" t="s">
        <v>48025</v>
      </c>
      <c r="E1656" s="44" t="s">
        <v>48026</v>
      </c>
      <c r="G1656" s="44" t="s">
        <v>17</v>
      </c>
      <c r="H1656" s="44" t="s">
        <v>18</v>
      </c>
      <c r="I1656" s="55" t="s">
        <v>48027</v>
      </c>
      <c r="J1656" s="55">
        <v>8059347058405</v>
      </c>
      <c r="K1656" s="45">
        <v>45413</v>
      </c>
      <c r="L1656" s="47">
        <v>0</v>
      </c>
      <c r="M1656" s="46">
        <v>109.95</v>
      </c>
      <c r="N1656" s="45">
        <v>44802</v>
      </c>
    </row>
    <row r="1657" spans="1:14" x14ac:dyDescent="0.25">
      <c r="B1657" s="42"/>
      <c r="C1657" s="42"/>
      <c r="D1657" s="32" t="s">
        <v>48022</v>
      </c>
      <c r="E1657" s="44" t="s">
        <v>48023</v>
      </c>
      <c r="G1657" s="44" t="s">
        <v>17</v>
      </c>
      <c r="H1657" s="44" t="s">
        <v>18</v>
      </c>
      <c r="I1657" s="55" t="s">
        <v>48024</v>
      </c>
      <c r="J1657" s="55">
        <v>8059347048673</v>
      </c>
      <c r="K1657" s="45">
        <v>45413</v>
      </c>
      <c r="L1657" s="47">
        <v>0</v>
      </c>
      <c r="M1657" s="46">
        <v>109.95</v>
      </c>
      <c r="N1657" s="45">
        <v>44802</v>
      </c>
    </row>
    <row r="1658" spans="1:14" x14ac:dyDescent="0.25">
      <c r="B1658" s="42"/>
      <c r="C1658" s="42"/>
      <c r="D1658" s="32" t="s">
        <v>48019</v>
      </c>
      <c r="E1658" s="44" t="s">
        <v>48020</v>
      </c>
      <c r="G1658" s="44" t="s">
        <v>17</v>
      </c>
      <c r="H1658" s="44" t="s">
        <v>18</v>
      </c>
      <c r="I1658" s="55" t="s">
        <v>48021</v>
      </c>
      <c r="J1658" s="55">
        <v>8059347058399</v>
      </c>
      <c r="K1658" s="45">
        <v>45413</v>
      </c>
      <c r="L1658" s="47">
        <v>0</v>
      </c>
      <c r="M1658" s="46">
        <v>109.95</v>
      </c>
      <c r="N1658" s="45">
        <v>44802</v>
      </c>
    </row>
    <row r="1659" spans="1:14" x14ac:dyDescent="0.25">
      <c r="B1659" s="42"/>
      <c r="C1659" s="42"/>
      <c r="D1659" s="42" t="s">
        <v>42496</v>
      </c>
      <c r="E1659" s="43" t="s">
        <v>42497</v>
      </c>
      <c r="G1659" s="32" t="s">
        <v>17</v>
      </c>
      <c r="H1659" s="43" t="s">
        <v>18</v>
      </c>
      <c r="I1659" s="42" t="s">
        <v>42498</v>
      </c>
      <c r="J1659" s="42">
        <v>8059175902239</v>
      </c>
      <c r="K1659" s="45">
        <v>45444</v>
      </c>
      <c r="L1659" s="46">
        <v>0</v>
      </c>
      <c r="M1659" s="46">
        <v>109.95</v>
      </c>
      <c r="N1659" s="45">
        <v>44396</v>
      </c>
    </row>
    <row r="1660" spans="1:14" x14ac:dyDescent="0.25">
      <c r="B1660" s="42"/>
      <c r="C1660" s="42"/>
      <c r="D1660" s="42" t="s">
        <v>42493</v>
      </c>
      <c r="E1660" s="43" t="s">
        <v>42494</v>
      </c>
      <c r="G1660" s="32" t="s">
        <v>17</v>
      </c>
      <c r="H1660" s="43" t="s">
        <v>18</v>
      </c>
      <c r="I1660" s="42" t="s">
        <v>42495</v>
      </c>
      <c r="J1660" s="42">
        <v>8059175902222</v>
      </c>
      <c r="K1660" s="45">
        <v>45444</v>
      </c>
      <c r="L1660" s="46">
        <v>0</v>
      </c>
      <c r="M1660" s="46">
        <v>109.95</v>
      </c>
      <c r="N1660" s="45">
        <v>44396</v>
      </c>
    </row>
    <row r="1661" spans="1:14" x14ac:dyDescent="0.25">
      <c r="B1661" s="42"/>
      <c r="C1661" s="42"/>
      <c r="D1661" s="42" t="s">
        <v>42490</v>
      </c>
      <c r="E1661" s="43" t="s">
        <v>42491</v>
      </c>
      <c r="G1661" s="32" t="s">
        <v>17</v>
      </c>
      <c r="H1661" s="43" t="s">
        <v>18</v>
      </c>
      <c r="I1661" s="42" t="s">
        <v>42492</v>
      </c>
      <c r="J1661" s="42">
        <v>8059175882135</v>
      </c>
      <c r="K1661" s="45">
        <v>45444</v>
      </c>
      <c r="L1661" s="46">
        <v>0</v>
      </c>
      <c r="M1661" s="46">
        <v>109.95</v>
      </c>
      <c r="N1661" s="45">
        <v>44396</v>
      </c>
    </row>
    <row r="1662" spans="1:14" x14ac:dyDescent="0.25">
      <c r="B1662" s="42"/>
      <c r="C1662" s="42"/>
      <c r="D1662" s="42" t="s">
        <v>42487</v>
      </c>
      <c r="E1662" s="43" t="s">
        <v>42488</v>
      </c>
      <c r="G1662" s="32" t="s">
        <v>17</v>
      </c>
      <c r="H1662" s="43" t="s">
        <v>18</v>
      </c>
      <c r="I1662" s="42" t="s">
        <v>42489</v>
      </c>
      <c r="J1662" s="42">
        <v>8059175902215</v>
      </c>
      <c r="K1662" s="45">
        <v>45444</v>
      </c>
      <c r="L1662" s="46">
        <v>0</v>
      </c>
      <c r="M1662" s="46">
        <v>109.95</v>
      </c>
      <c r="N1662" s="45">
        <v>44396</v>
      </c>
    </row>
    <row r="1663" spans="1:14" x14ac:dyDescent="0.25">
      <c r="B1663" s="42"/>
      <c r="C1663" s="42"/>
      <c r="D1663" s="42" t="s">
        <v>42484</v>
      </c>
      <c r="E1663" s="43" t="s">
        <v>42485</v>
      </c>
      <c r="G1663" s="32" t="s">
        <v>17</v>
      </c>
      <c r="H1663" s="43" t="s">
        <v>18</v>
      </c>
      <c r="I1663" s="42" t="s">
        <v>42486</v>
      </c>
      <c r="J1663" s="42">
        <v>8059175902208</v>
      </c>
      <c r="K1663" s="45">
        <v>45444</v>
      </c>
      <c r="L1663" s="46">
        <v>0</v>
      </c>
      <c r="M1663" s="46">
        <v>109.95</v>
      </c>
      <c r="N1663" s="45">
        <v>44396</v>
      </c>
    </row>
    <row r="1664" spans="1:14" x14ac:dyDescent="0.25">
      <c r="A1664" s="17" t="s">
        <v>73544</v>
      </c>
      <c r="B1664" s="17"/>
      <c r="C1664" s="17"/>
      <c r="D1664" s="17"/>
      <c r="E1664" s="17" t="s">
        <v>73545</v>
      </c>
      <c r="F1664" s="21"/>
      <c r="G1664" s="17" t="s">
        <v>11</v>
      </c>
      <c r="H1664" s="17" t="s">
        <v>12</v>
      </c>
      <c r="I1664" s="17" t="s">
        <v>73546</v>
      </c>
      <c r="J1664" s="20">
        <v>8059347434483</v>
      </c>
      <c r="K1664" s="17"/>
      <c r="L1664" s="28">
        <v>189.95</v>
      </c>
      <c r="M1664" s="28">
        <v>189.95</v>
      </c>
      <c r="N1664" s="45">
        <v>45495</v>
      </c>
    </row>
    <row r="1665" spans="1:14" x14ac:dyDescent="0.25">
      <c r="A1665" s="17" t="s">
        <v>73541</v>
      </c>
      <c r="B1665" s="17"/>
      <c r="C1665" s="17"/>
      <c r="D1665" s="17"/>
      <c r="E1665" s="17" t="s">
        <v>73542</v>
      </c>
      <c r="F1665" s="21"/>
      <c r="G1665" s="17" t="s">
        <v>11</v>
      </c>
      <c r="H1665" s="17" t="s">
        <v>12</v>
      </c>
      <c r="I1665" s="17" t="s">
        <v>73543</v>
      </c>
      <c r="J1665" s="20">
        <v>8059347434476</v>
      </c>
      <c r="K1665" s="17"/>
      <c r="L1665" s="28">
        <v>189.95</v>
      </c>
      <c r="M1665" s="28">
        <v>189.95</v>
      </c>
      <c r="N1665" s="45">
        <v>45495</v>
      </c>
    </row>
    <row r="1666" spans="1:14" x14ac:dyDescent="0.25">
      <c r="A1666" s="17" t="s">
        <v>73538</v>
      </c>
      <c r="B1666" s="17"/>
      <c r="C1666" s="17"/>
      <c r="D1666" s="17"/>
      <c r="E1666" s="17" t="s">
        <v>73539</v>
      </c>
      <c r="F1666" s="21"/>
      <c r="G1666" s="17" t="s">
        <v>11</v>
      </c>
      <c r="H1666" s="17" t="s">
        <v>12</v>
      </c>
      <c r="I1666" s="17" t="s">
        <v>73540</v>
      </c>
      <c r="J1666" s="20">
        <v>8059347434469</v>
      </c>
      <c r="K1666" s="17"/>
      <c r="L1666" s="28">
        <v>189.95</v>
      </c>
      <c r="M1666" s="28">
        <v>189.95</v>
      </c>
      <c r="N1666" s="45">
        <v>45495</v>
      </c>
    </row>
    <row r="1667" spans="1:14" x14ac:dyDescent="0.25">
      <c r="A1667" s="17" t="s">
        <v>73535</v>
      </c>
      <c r="B1667" s="17"/>
      <c r="C1667" s="17"/>
      <c r="D1667" s="17"/>
      <c r="E1667" s="17" t="s">
        <v>73536</v>
      </c>
      <c r="F1667" s="21"/>
      <c r="G1667" s="17" t="s">
        <v>11</v>
      </c>
      <c r="H1667" s="17" t="s">
        <v>12</v>
      </c>
      <c r="I1667" s="17" t="s">
        <v>73537</v>
      </c>
      <c r="J1667" s="20">
        <v>8059347434452</v>
      </c>
      <c r="K1667" s="17"/>
      <c r="L1667" s="28">
        <v>189.95</v>
      </c>
      <c r="M1667" s="28">
        <v>189.95</v>
      </c>
      <c r="N1667" s="45">
        <v>45495</v>
      </c>
    </row>
    <row r="1668" spans="1:14" x14ac:dyDescent="0.25">
      <c r="A1668" s="17" t="s">
        <v>73532</v>
      </c>
      <c r="B1668" s="17"/>
      <c r="C1668" s="17"/>
      <c r="D1668" s="17"/>
      <c r="E1668" s="17" t="s">
        <v>73533</v>
      </c>
      <c r="F1668" s="21"/>
      <c r="G1668" s="17" t="s">
        <v>11</v>
      </c>
      <c r="H1668" s="17" t="s">
        <v>12</v>
      </c>
      <c r="I1668" s="17" t="s">
        <v>73534</v>
      </c>
      <c r="J1668" s="20">
        <v>8059347434445</v>
      </c>
      <c r="K1668" s="17"/>
      <c r="L1668" s="28">
        <v>189.95</v>
      </c>
      <c r="M1668" s="28">
        <v>189.95</v>
      </c>
      <c r="N1668" s="45">
        <v>45495</v>
      </c>
    </row>
    <row r="1669" spans="1:14" x14ac:dyDescent="0.25">
      <c r="A1669" s="17" t="s">
        <v>73574</v>
      </c>
      <c r="B1669" s="17"/>
      <c r="C1669" s="17"/>
      <c r="D1669" s="17"/>
      <c r="E1669" s="17" t="s">
        <v>73575</v>
      </c>
      <c r="F1669" s="21"/>
      <c r="G1669" s="17" t="s">
        <v>11</v>
      </c>
      <c r="H1669" s="17" t="s">
        <v>12</v>
      </c>
      <c r="I1669" s="17" t="s">
        <v>73576</v>
      </c>
      <c r="J1669" s="20">
        <v>8059347436838</v>
      </c>
      <c r="K1669" s="17"/>
      <c r="L1669" s="28">
        <v>109.95</v>
      </c>
      <c r="M1669" s="28">
        <v>109.95</v>
      </c>
      <c r="N1669" s="45">
        <v>45495</v>
      </c>
    </row>
    <row r="1670" spans="1:14" x14ac:dyDescent="0.25">
      <c r="A1670" s="17" t="s">
        <v>73571</v>
      </c>
      <c r="B1670" s="17"/>
      <c r="C1670" s="17"/>
      <c r="D1670" s="17"/>
      <c r="E1670" s="17" t="s">
        <v>73572</v>
      </c>
      <c r="F1670" s="21"/>
      <c r="G1670" s="17" t="s">
        <v>11</v>
      </c>
      <c r="H1670" s="17" t="s">
        <v>12</v>
      </c>
      <c r="I1670" s="17" t="s">
        <v>73573</v>
      </c>
      <c r="J1670" s="20">
        <v>8059347436821</v>
      </c>
      <c r="K1670" s="17"/>
      <c r="L1670" s="28">
        <v>109.95</v>
      </c>
      <c r="M1670" s="28">
        <v>109.95</v>
      </c>
      <c r="N1670" s="45">
        <v>45495</v>
      </c>
    </row>
    <row r="1671" spans="1:14" x14ac:dyDescent="0.25">
      <c r="A1671" s="17" t="s">
        <v>73568</v>
      </c>
      <c r="B1671" s="17"/>
      <c r="C1671" s="17"/>
      <c r="D1671" s="17"/>
      <c r="E1671" s="17" t="s">
        <v>73569</v>
      </c>
      <c r="F1671" s="21"/>
      <c r="G1671" s="17" t="s">
        <v>11</v>
      </c>
      <c r="H1671" s="17" t="s">
        <v>12</v>
      </c>
      <c r="I1671" s="17" t="s">
        <v>73570</v>
      </c>
      <c r="J1671" s="20">
        <v>8059347436814</v>
      </c>
      <c r="K1671" s="17"/>
      <c r="L1671" s="28">
        <v>109.95</v>
      </c>
      <c r="M1671" s="28">
        <v>109.95</v>
      </c>
      <c r="N1671" s="45">
        <v>45495</v>
      </c>
    </row>
    <row r="1672" spans="1:14" x14ac:dyDescent="0.25">
      <c r="A1672" s="17" t="s">
        <v>73565</v>
      </c>
      <c r="B1672" s="17"/>
      <c r="C1672" s="17"/>
      <c r="D1672" s="17"/>
      <c r="E1672" s="17" t="s">
        <v>73566</v>
      </c>
      <c r="F1672" s="21"/>
      <c r="G1672" s="17" t="s">
        <v>11</v>
      </c>
      <c r="H1672" s="17" t="s">
        <v>12</v>
      </c>
      <c r="I1672" s="17" t="s">
        <v>73567</v>
      </c>
      <c r="J1672" s="20">
        <v>8059347436807</v>
      </c>
      <c r="K1672" s="17"/>
      <c r="L1672" s="28">
        <v>109.95</v>
      </c>
      <c r="M1672" s="28">
        <v>109.95</v>
      </c>
      <c r="N1672" s="45">
        <v>45495</v>
      </c>
    </row>
    <row r="1673" spans="1:14" x14ac:dyDescent="0.25">
      <c r="A1673" s="17" t="s">
        <v>73562</v>
      </c>
      <c r="B1673" s="17"/>
      <c r="C1673" s="17"/>
      <c r="D1673" s="17"/>
      <c r="E1673" s="17" t="s">
        <v>73563</v>
      </c>
      <c r="F1673" s="21"/>
      <c r="G1673" s="17" t="s">
        <v>11</v>
      </c>
      <c r="H1673" s="17" t="s">
        <v>12</v>
      </c>
      <c r="I1673" s="17" t="s">
        <v>73564</v>
      </c>
      <c r="J1673" s="20">
        <v>8059347436791</v>
      </c>
      <c r="K1673" s="17"/>
      <c r="L1673" s="28">
        <v>109.95</v>
      </c>
      <c r="M1673" s="28">
        <v>109.95</v>
      </c>
      <c r="N1673" s="45">
        <v>45495</v>
      </c>
    </row>
    <row r="1674" spans="1:14" x14ac:dyDescent="0.25">
      <c r="B1674" s="42"/>
      <c r="C1674" s="42"/>
      <c r="D1674" s="32" t="s">
        <v>54081</v>
      </c>
      <c r="E1674" s="32" t="s">
        <v>56314</v>
      </c>
      <c r="G1674" s="44" t="s">
        <v>17</v>
      </c>
      <c r="H1674" s="44" t="s">
        <v>18</v>
      </c>
      <c r="I1674" s="32" t="s">
        <v>54560</v>
      </c>
      <c r="J1674" s="55">
        <v>8059347267814</v>
      </c>
      <c r="K1674" s="45">
        <v>45413</v>
      </c>
      <c r="L1674" s="47">
        <v>0</v>
      </c>
      <c r="M1674" s="47">
        <v>99.95</v>
      </c>
      <c r="N1674" s="45">
        <v>45131</v>
      </c>
    </row>
    <row r="1675" spans="1:14" x14ac:dyDescent="0.25">
      <c r="B1675" s="42"/>
      <c r="C1675" s="42"/>
      <c r="D1675" s="32" t="s">
        <v>54080</v>
      </c>
      <c r="E1675" s="32" t="s">
        <v>56315</v>
      </c>
      <c r="G1675" s="44" t="s">
        <v>17</v>
      </c>
      <c r="H1675" s="44" t="s">
        <v>18</v>
      </c>
      <c r="I1675" s="32" t="s">
        <v>54559</v>
      </c>
      <c r="J1675" s="55">
        <v>8059347267807</v>
      </c>
      <c r="K1675" s="45">
        <v>45413</v>
      </c>
      <c r="L1675" s="47">
        <v>0</v>
      </c>
      <c r="M1675" s="47">
        <v>99.95</v>
      </c>
      <c r="N1675" s="45">
        <v>45131</v>
      </c>
    </row>
    <row r="1676" spans="1:14" x14ac:dyDescent="0.25">
      <c r="B1676" s="42"/>
      <c r="C1676" s="42"/>
      <c r="D1676" s="32" t="s">
        <v>54079</v>
      </c>
      <c r="E1676" s="32" t="s">
        <v>56316</v>
      </c>
      <c r="G1676" s="44" t="s">
        <v>17</v>
      </c>
      <c r="H1676" s="44" t="s">
        <v>18</v>
      </c>
      <c r="I1676" s="32" t="s">
        <v>54558</v>
      </c>
      <c r="J1676" s="55">
        <v>8059347267791</v>
      </c>
      <c r="K1676" s="45">
        <v>45413</v>
      </c>
      <c r="L1676" s="47">
        <v>0</v>
      </c>
      <c r="M1676" s="47">
        <v>99.95</v>
      </c>
      <c r="N1676" s="45">
        <v>45131</v>
      </c>
    </row>
    <row r="1677" spans="1:14" x14ac:dyDescent="0.25">
      <c r="B1677" s="42"/>
      <c r="C1677" s="42"/>
      <c r="D1677" s="32" t="s">
        <v>54078</v>
      </c>
      <c r="E1677" s="32" t="s">
        <v>56317</v>
      </c>
      <c r="G1677" s="44" t="s">
        <v>17</v>
      </c>
      <c r="H1677" s="44" t="s">
        <v>18</v>
      </c>
      <c r="I1677" s="32" t="s">
        <v>54557</v>
      </c>
      <c r="J1677" s="55">
        <v>8059347267784</v>
      </c>
      <c r="K1677" s="45">
        <v>45413</v>
      </c>
      <c r="L1677" s="47">
        <v>0</v>
      </c>
      <c r="M1677" s="47">
        <v>99.95</v>
      </c>
      <c r="N1677" s="45">
        <v>45131</v>
      </c>
    </row>
    <row r="1678" spans="1:14" x14ac:dyDescent="0.25">
      <c r="B1678" s="42"/>
      <c r="C1678" s="42"/>
      <c r="D1678" s="32" t="s">
        <v>54077</v>
      </c>
      <c r="E1678" s="32" t="s">
        <v>56318</v>
      </c>
      <c r="G1678" s="44" t="s">
        <v>17</v>
      </c>
      <c r="H1678" s="44" t="s">
        <v>18</v>
      </c>
      <c r="I1678" s="32" t="s">
        <v>54556</v>
      </c>
      <c r="J1678" s="55">
        <v>8059347267777</v>
      </c>
      <c r="K1678" s="45">
        <v>45413</v>
      </c>
      <c r="L1678" s="47">
        <v>0</v>
      </c>
      <c r="M1678" s="47">
        <v>99.95</v>
      </c>
      <c r="N1678" s="45">
        <v>45131</v>
      </c>
    </row>
    <row r="1679" spans="1:14" x14ac:dyDescent="0.25">
      <c r="B1679" s="42"/>
      <c r="C1679" s="42"/>
      <c r="D1679" s="32" t="s">
        <v>54076</v>
      </c>
      <c r="E1679" s="32" t="s">
        <v>56319</v>
      </c>
      <c r="G1679" s="44" t="s">
        <v>17</v>
      </c>
      <c r="H1679" s="44" t="s">
        <v>18</v>
      </c>
      <c r="I1679" s="32" t="s">
        <v>54555</v>
      </c>
      <c r="J1679" s="55">
        <v>8059347267760</v>
      </c>
      <c r="K1679" s="45">
        <v>45413</v>
      </c>
      <c r="L1679" s="47">
        <v>0</v>
      </c>
      <c r="M1679" s="47">
        <v>99.95</v>
      </c>
      <c r="N1679" s="45">
        <v>45131</v>
      </c>
    </row>
    <row r="1680" spans="1:14" x14ac:dyDescent="0.25">
      <c r="B1680" s="42"/>
      <c r="C1680" s="42"/>
      <c r="D1680" s="32" t="s">
        <v>54075</v>
      </c>
      <c r="E1680" s="32" t="s">
        <v>56320</v>
      </c>
      <c r="G1680" s="44" t="s">
        <v>17</v>
      </c>
      <c r="H1680" s="44" t="s">
        <v>18</v>
      </c>
      <c r="I1680" s="32" t="s">
        <v>54554</v>
      </c>
      <c r="J1680" s="55">
        <v>8059347267753</v>
      </c>
      <c r="K1680" s="45">
        <v>45413</v>
      </c>
      <c r="L1680" s="47">
        <v>0</v>
      </c>
      <c r="M1680" s="47">
        <v>99.95</v>
      </c>
      <c r="N1680" s="45">
        <v>45131</v>
      </c>
    </row>
    <row r="1681" spans="2:14" x14ac:dyDescent="0.25">
      <c r="B1681" s="42"/>
      <c r="C1681" s="42"/>
      <c r="D1681" s="32" t="s">
        <v>54074</v>
      </c>
      <c r="E1681" s="32" t="s">
        <v>56321</v>
      </c>
      <c r="G1681" s="44" t="s">
        <v>17</v>
      </c>
      <c r="H1681" s="44" t="s">
        <v>18</v>
      </c>
      <c r="I1681" s="32" t="s">
        <v>54553</v>
      </c>
      <c r="J1681" s="55">
        <v>8059347267746</v>
      </c>
      <c r="K1681" s="45">
        <v>45413</v>
      </c>
      <c r="L1681" s="47">
        <v>0</v>
      </c>
      <c r="M1681" s="47">
        <v>99.95</v>
      </c>
      <c r="N1681" s="45">
        <v>45131</v>
      </c>
    </row>
    <row r="1682" spans="2:14" x14ac:dyDescent="0.25">
      <c r="B1682" s="42"/>
      <c r="C1682" s="42"/>
      <c r="D1682" s="32" t="s">
        <v>54073</v>
      </c>
      <c r="E1682" s="32" t="s">
        <v>56322</v>
      </c>
      <c r="G1682" s="44" t="s">
        <v>17</v>
      </c>
      <c r="H1682" s="44" t="s">
        <v>18</v>
      </c>
      <c r="I1682" s="32" t="s">
        <v>54552</v>
      </c>
      <c r="J1682" s="55">
        <v>8059347267739</v>
      </c>
      <c r="K1682" s="45">
        <v>45413</v>
      </c>
      <c r="L1682" s="47">
        <v>0</v>
      </c>
      <c r="M1682" s="47">
        <v>99.95</v>
      </c>
      <c r="N1682" s="45">
        <v>45131</v>
      </c>
    </row>
    <row r="1683" spans="2:14" x14ac:dyDescent="0.25">
      <c r="B1683" s="42"/>
      <c r="C1683" s="42"/>
      <c r="D1683" s="32" t="s">
        <v>54072</v>
      </c>
      <c r="E1683" s="32" t="s">
        <v>56323</v>
      </c>
      <c r="G1683" s="44" t="s">
        <v>17</v>
      </c>
      <c r="H1683" s="44" t="s">
        <v>18</v>
      </c>
      <c r="I1683" s="32" t="s">
        <v>54551</v>
      </c>
      <c r="J1683" s="55">
        <v>8059347267722</v>
      </c>
      <c r="K1683" s="45">
        <v>45413</v>
      </c>
      <c r="L1683" s="47">
        <v>0</v>
      </c>
      <c r="M1683" s="47">
        <v>99.95</v>
      </c>
      <c r="N1683" s="45">
        <v>45131</v>
      </c>
    </row>
    <row r="1684" spans="2:14" x14ac:dyDescent="0.25">
      <c r="B1684" s="42"/>
      <c r="C1684" s="42"/>
      <c r="D1684" s="32" t="s">
        <v>54071</v>
      </c>
      <c r="E1684" s="32" t="s">
        <v>56324</v>
      </c>
      <c r="G1684" s="44" t="s">
        <v>17</v>
      </c>
      <c r="H1684" s="44" t="s">
        <v>18</v>
      </c>
      <c r="I1684" s="32" t="s">
        <v>54550</v>
      </c>
      <c r="J1684" s="55">
        <v>8059347267715</v>
      </c>
      <c r="K1684" s="45">
        <v>45413</v>
      </c>
      <c r="L1684" s="47">
        <v>0</v>
      </c>
      <c r="M1684" s="47">
        <v>99.95</v>
      </c>
      <c r="N1684" s="45">
        <v>45131</v>
      </c>
    </row>
    <row r="1685" spans="2:14" x14ac:dyDescent="0.25">
      <c r="B1685" s="42"/>
      <c r="C1685" s="42"/>
      <c r="D1685" s="32" t="s">
        <v>54070</v>
      </c>
      <c r="E1685" s="32" t="s">
        <v>56325</v>
      </c>
      <c r="G1685" s="44" t="s">
        <v>17</v>
      </c>
      <c r="H1685" s="44" t="s">
        <v>18</v>
      </c>
      <c r="I1685" s="32" t="s">
        <v>54549</v>
      </c>
      <c r="J1685" s="55">
        <v>8059347267708</v>
      </c>
      <c r="K1685" s="45">
        <v>45413</v>
      </c>
      <c r="L1685" s="47">
        <v>0</v>
      </c>
      <c r="M1685" s="47">
        <v>99.95</v>
      </c>
      <c r="N1685" s="45">
        <v>45131</v>
      </c>
    </row>
    <row r="1686" spans="2:14" x14ac:dyDescent="0.25">
      <c r="B1686" s="42"/>
      <c r="C1686" s="42"/>
      <c r="D1686" s="32" t="s">
        <v>54069</v>
      </c>
      <c r="E1686" s="32" t="s">
        <v>56326</v>
      </c>
      <c r="G1686" s="44" t="s">
        <v>17</v>
      </c>
      <c r="H1686" s="44" t="s">
        <v>18</v>
      </c>
      <c r="I1686" s="32" t="s">
        <v>54548</v>
      </c>
      <c r="J1686" s="55">
        <v>8059347267616</v>
      </c>
      <c r="K1686" s="45">
        <v>45413</v>
      </c>
      <c r="L1686" s="47">
        <v>0</v>
      </c>
      <c r="M1686" s="47">
        <v>99.95</v>
      </c>
      <c r="N1686" s="45">
        <v>45131</v>
      </c>
    </row>
    <row r="1687" spans="2:14" x14ac:dyDescent="0.25">
      <c r="B1687" s="42"/>
      <c r="C1687" s="42"/>
      <c r="D1687" s="32" t="s">
        <v>54068</v>
      </c>
      <c r="E1687" s="32" t="s">
        <v>56327</v>
      </c>
      <c r="G1687" s="44" t="s">
        <v>17</v>
      </c>
      <c r="H1687" s="44" t="s">
        <v>18</v>
      </c>
      <c r="I1687" s="32" t="s">
        <v>54547</v>
      </c>
      <c r="J1687" s="55">
        <v>8059347267609</v>
      </c>
      <c r="K1687" s="45">
        <v>45413</v>
      </c>
      <c r="L1687" s="47">
        <v>0</v>
      </c>
      <c r="M1687" s="47">
        <v>99.95</v>
      </c>
      <c r="N1687" s="45">
        <v>45131</v>
      </c>
    </row>
    <row r="1688" spans="2:14" x14ac:dyDescent="0.25">
      <c r="B1688" s="42"/>
      <c r="C1688" s="42"/>
      <c r="D1688" s="32" t="s">
        <v>54067</v>
      </c>
      <c r="E1688" s="32" t="s">
        <v>56328</v>
      </c>
      <c r="G1688" s="44" t="s">
        <v>17</v>
      </c>
      <c r="H1688" s="44" t="s">
        <v>18</v>
      </c>
      <c r="I1688" s="32" t="s">
        <v>54546</v>
      </c>
      <c r="J1688" s="55">
        <v>8059347267593</v>
      </c>
      <c r="K1688" s="45">
        <v>45413</v>
      </c>
      <c r="L1688" s="47">
        <v>0</v>
      </c>
      <c r="M1688" s="47">
        <v>99.95</v>
      </c>
      <c r="N1688" s="45">
        <v>45131</v>
      </c>
    </row>
    <row r="1689" spans="2:14" x14ac:dyDescent="0.25">
      <c r="B1689" s="42"/>
      <c r="C1689" s="42"/>
      <c r="D1689" s="32" t="s">
        <v>54066</v>
      </c>
      <c r="E1689" s="32" t="s">
        <v>56329</v>
      </c>
      <c r="G1689" s="44" t="s">
        <v>17</v>
      </c>
      <c r="H1689" s="44" t="s">
        <v>18</v>
      </c>
      <c r="I1689" s="32" t="s">
        <v>54545</v>
      </c>
      <c r="J1689" s="55">
        <v>8059347267586</v>
      </c>
      <c r="K1689" s="45">
        <v>45413</v>
      </c>
      <c r="L1689" s="47">
        <v>0</v>
      </c>
      <c r="M1689" s="47">
        <v>99.95</v>
      </c>
      <c r="N1689" s="45">
        <v>45131</v>
      </c>
    </row>
    <row r="1690" spans="2:14" x14ac:dyDescent="0.25">
      <c r="B1690" s="42"/>
      <c r="C1690" s="42"/>
      <c r="D1690" s="32" t="s">
        <v>54065</v>
      </c>
      <c r="E1690" s="32" t="s">
        <v>56330</v>
      </c>
      <c r="G1690" s="44" t="s">
        <v>17</v>
      </c>
      <c r="H1690" s="44" t="s">
        <v>18</v>
      </c>
      <c r="I1690" s="32" t="s">
        <v>54544</v>
      </c>
      <c r="J1690" s="55">
        <v>8059347267579</v>
      </c>
      <c r="K1690" s="45">
        <v>45413</v>
      </c>
      <c r="L1690" s="47">
        <v>0</v>
      </c>
      <c r="M1690" s="47">
        <v>99.95</v>
      </c>
      <c r="N1690" s="45">
        <v>45131</v>
      </c>
    </row>
    <row r="1691" spans="2:14" x14ac:dyDescent="0.25">
      <c r="B1691" s="42"/>
      <c r="C1691" s="42"/>
      <c r="D1691" s="32" t="s">
        <v>54064</v>
      </c>
      <c r="E1691" s="32" t="s">
        <v>56331</v>
      </c>
      <c r="G1691" s="44" t="s">
        <v>17</v>
      </c>
      <c r="H1691" s="44" t="s">
        <v>18</v>
      </c>
      <c r="I1691" s="32" t="s">
        <v>54543</v>
      </c>
      <c r="J1691" s="55">
        <v>8059347267562</v>
      </c>
      <c r="K1691" s="45">
        <v>45413</v>
      </c>
      <c r="L1691" s="47">
        <v>0</v>
      </c>
      <c r="M1691" s="47">
        <v>99.95</v>
      </c>
      <c r="N1691" s="45">
        <v>45131</v>
      </c>
    </row>
    <row r="1692" spans="2:14" x14ac:dyDescent="0.25">
      <c r="B1692" s="42"/>
      <c r="C1692" s="42"/>
      <c r="D1692" s="32" t="s">
        <v>54063</v>
      </c>
      <c r="E1692" s="32" t="s">
        <v>56332</v>
      </c>
      <c r="G1692" s="44" t="s">
        <v>17</v>
      </c>
      <c r="H1692" s="44" t="s">
        <v>18</v>
      </c>
      <c r="I1692" s="32" t="s">
        <v>54542</v>
      </c>
      <c r="J1692" s="55">
        <v>8059347267555</v>
      </c>
      <c r="K1692" s="45">
        <v>45413</v>
      </c>
      <c r="L1692" s="47">
        <v>0</v>
      </c>
      <c r="M1692" s="47">
        <v>99.95</v>
      </c>
      <c r="N1692" s="45">
        <v>45131</v>
      </c>
    </row>
    <row r="1693" spans="2:14" x14ac:dyDescent="0.25">
      <c r="B1693" s="42"/>
      <c r="C1693" s="42"/>
      <c r="D1693" s="32" t="s">
        <v>54062</v>
      </c>
      <c r="E1693" s="32" t="s">
        <v>56333</v>
      </c>
      <c r="G1693" s="44" t="s">
        <v>17</v>
      </c>
      <c r="H1693" s="44" t="s">
        <v>18</v>
      </c>
      <c r="I1693" s="32" t="s">
        <v>54541</v>
      </c>
      <c r="J1693" s="55">
        <v>8059347267548</v>
      </c>
      <c r="K1693" s="45">
        <v>45413</v>
      </c>
      <c r="L1693" s="47">
        <v>0</v>
      </c>
      <c r="M1693" s="47">
        <v>99.95</v>
      </c>
      <c r="N1693" s="45">
        <v>45131</v>
      </c>
    </row>
    <row r="1694" spans="2:14" x14ac:dyDescent="0.25">
      <c r="B1694" s="42"/>
      <c r="C1694" s="42"/>
      <c r="D1694" s="32" t="s">
        <v>54061</v>
      </c>
      <c r="E1694" s="32" t="s">
        <v>56334</v>
      </c>
      <c r="G1694" s="44" t="s">
        <v>17</v>
      </c>
      <c r="H1694" s="44" t="s">
        <v>18</v>
      </c>
      <c r="I1694" s="32" t="s">
        <v>54540</v>
      </c>
      <c r="J1694" s="55">
        <v>8059347267494</v>
      </c>
      <c r="K1694" s="45">
        <v>45413</v>
      </c>
      <c r="L1694" s="47">
        <v>0</v>
      </c>
      <c r="M1694" s="47">
        <v>99.95</v>
      </c>
      <c r="N1694" s="45">
        <v>45131</v>
      </c>
    </row>
    <row r="1695" spans="2:14" x14ac:dyDescent="0.25">
      <c r="B1695" s="42"/>
      <c r="C1695" s="42"/>
      <c r="D1695" s="32" t="s">
        <v>54060</v>
      </c>
      <c r="E1695" s="32" t="s">
        <v>56335</v>
      </c>
      <c r="G1695" s="44" t="s">
        <v>17</v>
      </c>
      <c r="H1695" s="44" t="s">
        <v>18</v>
      </c>
      <c r="I1695" s="32" t="s">
        <v>54539</v>
      </c>
      <c r="J1695" s="55">
        <v>8059347267487</v>
      </c>
      <c r="K1695" s="45">
        <v>45413</v>
      </c>
      <c r="L1695" s="47">
        <v>0</v>
      </c>
      <c r="M1695" s="47">
        <v>99.95</v>
      </c>
      <c r="N1695" s="45">
        <v>45131</v>
      </c>
    </row>
    <row r="1696" spans="2:14" x14ac:dyDescent="0.25">
      <c r="B1696" s="42"/>
      <c r="C1696" s="42"/>
      <c r="D1696" s="32" t="s">
        <v>54059</v>
      </c>
      <c r="E1696" s="32" t="s">
        <v>56336</v>
      </c>
      <c r="G1696" s="44" t="s">
        <v>17</v>
      </c>
      <c r="H1696" s="44" t="s">
        <v>18</v>
      </c>
      <c r="I1696" s="32" t="s">
        <v>54538</v>
      </c>
      <c r="J1696" s="55">
        <v>8059347267470</v>
      </c>
      <c r="K1696" s="45">
        <v>45413</v>
      </c>
      <c r="L1696" s="47">
        <v>0</v>
      </c>
      <c r="M1696" s="47">
        <v>99.95</v>
      </c>
      <c r="N1696" s="45">
        <v>45131</v>
      </c>
    </row>
    <row r="1697" spans="1:14" x14ac:dyDescent="0.25">
      <c r="B1697" s="42"/>
      <c r="C1697" s="42"/>
      <c r="D1697" s="32" t="s">
        <v>54058</v>
      </c>
      <c r="E1697" s="32" t="s">
        <v>56337</v>
      </c>
      <c r="G1697" s="44" t="s">
        <v>17</v>
      </c>
      <c r="H1697" s="44" t="s">
        <v>18</v>
      </c>
      <c r="I1697" s="32" t="s">
        <v>54537</v>
      </c>
      <c r="J1697" s="55">
        <v>8059347267463</v>
      </c>
      <c r="K1697" s="45">
        <v>45413</v>
      </c>
      <c r="L1697" s="47">
        <v>0</v>
      </c>
      <c r="M1697" s="47">
        <v>99.95</v>
      </c>
      <c r="N1697" s="45">
        <v>45131</v>
      </c>
    </row>
    <row r="1698" spans="1:14" x14ac:dyDescent="0.25">
      <c r="A1698" s="17" t="s">
        <v>73466</v>
      </c>
      <c r="B1698" s="17"/>
      <c r="C1698" s="17"/>
      <c r="D1698" s="17"/>
      <c r="E1698" s="17" t="s">
        <v>73467</v>
      </c>
      <c r="F1698" s="21"/>
      <c r="G1698" s="17" t="s">
        <v>11</v>
      </c>
      <c r="H1698" s="17" t="s">
        <v>12</v>
      </c>
      <c r="I1698" s="17" t="s">
        <v>73468</v>
      </c>
      <c r="J1698" s="20">
        <v>8059347444758</v>
      </c>
      <c r="K1698" s="17"/>
      <c r="L1698" s="28">
        <v>99.95</v>
      </c>
      <c r="M1698" s="28">
        <v>99.95</v>
      </c>
      <c r="N1698" s="45">
        <v>45495</v>
      </c>
    </row>
    <row r="1699" spans="1:14" x14ac:dyDescent="0.25">
      <c r="A1699" s="17" t="s">
        <v>73463</v>
      </c>
      <c r="B1699" s="17"/>
      <c r="C1699" s="17"/>
      <c r="D1699" s="17"/>
      <c r="E1699" s="17" t="s">
        <v>73464</v>
      </c>
      <c r="F1699" s="21"/>
      <c r="G1699" s="17" t="s">
        <v>11</v>
      </c>
      <c r="H1699" s="17" t="s">
        <v>12</v>
      </c>
      <c r="I1699" s="17" t="s">
        <v>73465</v>
      </c>
      <c r="J1699" s="20">
        <v>8059347444741</v>
      </c>
      <c r="K1699" s="17"/>
      <c r="L1699" s="28">
        <v>99.95</v>
      </c>
      <c r="M1699" s="28">
        <v>99.95</v>
      </c>
      <c r="N1699" s="45">
        <v>45495</v>
      </c>
    </row>
    <row r="1700" spans="1:14" x14ac:dyDescent="0.25">
      <c r="A1700" s="17" t="s">
        <v>73460</v>
      </c>
      <c r="B1700" s="17"/>
      <c r="C1700" s="17"/>
      <c r="D1700" s="17"/>
      <c r="E1700" s="17" t="s">
        <v>73461</v>
      </c>
      <c r="F1700" s="21"/>
      <c r="G1700" s="17" t="s">
        <v>11</v>
      </c>
      <c r="H1700" s="17" t="s">
        <v>12</v>
      </c>
      <c r="I1700" s="17" t="s">
        <v>73462</v>
      </c>
      <c r="J1700" s="20">
        <v>8059347444734</v>
      </c>
      <c r="K1700" s="17"/>
      <c r="L1700" s="28">
        <v>99.95</v>
      </c>
      <c r="M1700" s="28">
        <v>99.95</v>
      </c>
      <c r="N1700" s="45">
        <v>45495</v>
      </c>
    </row>
    <row r="1701" spans="1:14" x14ac:dyDescent="0.25">
      <c r="A1701" s="17" t="s">
        <v>73457</v>
      </c>
      <c r="B1701" s="17"/>
      <c r="C1701" s="17"/>
      <c r="D1701" s="17"/>
      <c r="E1701" s="17" t="s">
        <v>73458</v>
      </c>
      <c r="F1701" s="21"/>
      <c r="G1701" s="17" t="s">
        <v>11</v>
      </c>
      <c r="H1701" s="17" t="s">
        <v>12</v>
      </c>
      <c r="I1701" s="17" t="s">
        <v>73459</v>
      </c>
      <c r="J1701" s="20">
        <v>8059347444727</v>
      </c>
      <c r="K1701" s="17"/>
      <c r="L1701" s="28">
        <v>99.95</v>
      </c>
      <c r="M1701" s="28">
        <v>99.95</v>
      </c>
      <c r="N1701" s="45">
        <v>45495</v>
      </c>
    </row>
    <row r="1702" spans="1:14" x14ac:dyDescent="0.25">
      <c r="A1702" s="17" t="s">
        <v>73490</v>
      </c>
      <c r="B1702" s="17"/>
      <c r="C1702" s="17"/>
      <c r="D1702" s="17"/>
      <c r="E1702" s="17" t="s">
        <v>73491</v>
      </c>
      <c r="F1702" s="21"/>
      <c r="G1702" s="17" t="s">
        <v>11</v>
      </c>
      <c r="H1702" s="17" t="s">
        <v>12</v>
      </c>
      <c r="I1702" s="17" t="s">
        <v>73492</v>
      </c>
      <c r="J1702" s="20">
        <v>8059347444598</v>
      </c>
      <c r="K1702" s="17"/>
      <c r="L1702" s="28">
        <v>99.95</v>
      </c>
      <c r="M1702" s="28">
        <v>99.95</v>
      </c>
      <c r="N1702" s="45">
        <v>45495</v>
      </c>
    </row>
    <row r="1703" spans="1:14" x14ac:dyDescent="0.25">
      <c r="A1703" s="17" t="s">
        <v>73487</v>
      </c>
      <c r="B1703" s="17"/>
      <c r="C1703" s="17"/>
      <c r="D1703" s="17"/>
      <c r="E1703" s="17" t="s">
        <v>73488</v>
      </c>
      <c r="F1703" s="21"/>
      <c r="G1703" s="17" t="s">
        <v>11</v>
      </c>
      <c r="H1703" s="17" t="s">
        <v>12</v>
      </c>
      <c r="I1703" s="17" t="s">
        <v>73489</v>
      </c>
      <c r="J1703" s="20">
        <v>8059347444581</v>
      </c>
      <c r="K1703" s="17"/>
      <c r="L1703" s="28">
        <v>99.95</v>
      </c>
      <c r="M1703" s="28">
        <v>99.95</v>
      </c>
      <c r="N1703" s="45">
        <v>45495</v>
      </c>
    </row>
    <row r="1704" spans="1:14" x14ac:dyDescent="0.25">
      <c r="A1704" s="17" t="s">
        <v>73484</v>
      </c>
      <c r="B1704" s="17"/>
      <c r="C1704" s="17"/>
      <c r="D1704" s="17"/>
      <c r="E1704" s="17" t="s">
        <v>73485</v>
      </c>
      <c r="F1704" s="21"/>
      <c r="G1704" s="17" t="s">
        <v>11</v>
      </c>
      <c r="H1704" s="17" t="s">
        <v>12</v>
      </c>
      <c r="I1704" s="17" t="s">
        <v>73486</v>
      </c>
      <c r="J1704" s="20">
        <v>8059347444574</v>
      </c>
      <c r="K1704" s="17"/>
      <c r="L1704" s="28">
        <v>99.95</v>
      </c>
      <c r="M1704" s="28">
        <v>99.95</v>
      </c>
      <c r="N1704" s="45">
        <v>45495</v>
      </c>
    </row>
    <row r="1705" spans="1:14" x14ac:dyDescent="0.25">
      <c r="A1705" s="17" t="s">
        <v>73481</v>
      </c>
      <c r="B1705" s="17"/>
      <c r="C1705" s="17"/>
      <c r="D1705" s="17"/>
      <c r="E1705" s="17" t="s">
        <v>73482</v>
      </c>
      <c r="F1705" s="21"/>
      <c r="G1705" s="17" t="s">
        <v>11</v>
      </c>
      <c r="H1705" s="17" t="s">
        <v>12</v>
      </c>
      <c r="I1705" s="17" t="s">
        <v>73483</v>
      </c>
      <c r="J1705" s="20">
        <v>8059347444567</v>
      </c>
      <c r="K1705" s="17"/>
      <c r="L1705" s="28">
        <v>99.95</v>
      </c>
      <c r="M1705" s="28">
        <v>99.95</v>
      </c>
      <c r="N1705" s="45">
        <v>45495</v>
      </c>
    </row>
    <row r="1706" spans="1:14" x14ac:dyDescent="0.25">
      <c r="A1706" s="17" t="s">
        <v>73418</v>
      </c>
      <c r="B1706" s="17"/>
      <c r="C1706" s="17"/>
      <c r="D1706" s="17"/>
      <c r="E1706" s="17" t="s">
        <v>73419</v>
      </c>
      <c r="F1706" s="21"/>
      <c r="G1706" s="17" t="s">
        <v>11</v>
      </c>
      <c r="H1706" s="17" t="s">
        <v>12</v>
      </c>
      <c r="I1706" s="17" t="s">
        <v>73420</v>
      </c>
      <c r="J1706" s="20">
        <v>8059347437170</v>
      </c>
      <c r="K1706" s="17"/>
      <c r="L1706" s="28">
        <v>99.95</v>
      </c>
      <c r="M1706" s="28">
        <v>99.95</v>
      </c>
      <c r="N1706" s="45">
        <v>45495</v>
      </c>
    </row>
    <row r="1707" spans="1:14" x14ac:dyDescent="0.25">
      <c r="A1707" s="17" t="s">
        <v>73415</v>
      </c>
      <c r="B1707" s="17"/>
      <c r="C1707" s="17"/>
      <c r="D1707" s="17"/>
      <c r="E1707" s="17" t="s">
        <v>73416</v>
      </c>
      <c r="F1707" s="21"/>
      <c r="G1707" s="17" t="s">
        <v>11</v>
      </c>
      <c r="H1707" s="17" t="s">
        <v>12</v>
      </c>
      <c r="I1707" s="17" t="s">
        <v>73417</v>
      </c>
      <c r="J1707" s="20">
        <v>8059347437163</v>
      </c>
      <c r="K1707" s="17"/>
      <c r="L1707" s="28">
        <v>99.95</v>
      </c>
      <c r="M1707" s="28">
        <v>99.95</v>
      </c>
      <c r="N1707" s="45">
        <v>45495</v>
      </c>
    </row>
    <row r="1708" spans="1:14" x14ac:dyDescent="0.25">
      <c r="A1708" s="17" t="s">
        <v>73412</v>
      </c>
      <c r="B1708" s="17"/>
      <c r="C1708" s="17"/>
      <c r="D1708" s="17"/>
      <c r="E1708" s="17" t="s">
        <v>73413</v>
      </c>
      <c r="F1708" s="21"/>
      <c r="G1708" s="17" t="s">
        <v>11</v>
      </c>
      <c r="H1708" s="17" t="s">
        <v>12</v>
      </c>
      <c r="I1708" s="17" t="s">
        <v>73414</v>
      </c>
      <c r="J1708" s="20">
        <v>8059347437156</v>
      </c>
      <c r="K1708" s="17"/>
      <c r="L1708" s="28">
        <v>99.95</v>
      </c>
      <c r="M1708" s="28">
        <v>99.95</v>
      </c>
      <c r="N1708" s="45">
        <v>45495</v>
      </c>
    </row>
    <row r="1709" spans="1:14" x14ac:dyDescent="0.25">
      <c r="A1709" s="17" t="s">
        <v>73409</v>
      </c>
      <c r="B1709" s="17"/>
      <c r="C1709" s="17"/>
      <c r="D1709" s="17"/>
      <c r="E1709" s="17" t="s">
        <v>73410</v>
      </c>
      <c r="F1709" s="21"/>
      <c r="G1709" s="17" t="s">
        <v>11</v>
      </c>
      <c r="H1709" s="17" t="s">
        <v>12</v>
      </c>
      <c r="I1709" s="17" t="s">
        <v>73411</v>
      </c>
      <c r="J1709" s="20">
        <v>8059347437149</v>
      </c>
      <c r="K1709" s="17"/>
      <c r="L1709" s="28">
        <v>99.95</v>
      </c>
      <c r="M1709" s="28">
        <v>99.95</v>
      </c>
      <c r="N1709" s="45">
        <v>45495</v>
      </c>
    </row>
    <row r="1710" spans="1:14" x14ac:dyDescent="0.25">
      <c r="A1710" s="17" t="s">
        <v>73442</v>
      </c>
      <c r="B1710" s="17"/>
      <c r="C1710" s="17"/>
      <c r="D1710" s="17"/>
      <c r="E1710" s="17" t="s">
        <v>73443</v>
      </c>
      <c r="F1710" s="21"/>
      <c r="G1710" s="17" t="s">
        <v>11</v>
      </c>
      <c r="H1710" s="17" t="s">
        <v>12</v>
      </c>
      <c r="I1710" s="17" t="s">
        <v>73444</v>
      </c>
      <c r="J1710" s="20">
        <v>8059347437095</v>
      </c>
      <c r="K1710" s="17"/>
      <c r="L1710" s="28">
        <v>99.95</v>
      </c>
      <c r="M1710" s="28">
        <v>99.95</v>
      </c>
      <c r="N1710" s="45">
        <v>45495</v>
      </c>
    </row>
    <row r="1711" spans="1:14" x14ac:dyDescent="0.25">
      <c r="A1711" s="17" t="s">
        <v>73439</v>
      </c>
      <c r="B1711" s="17"/>
      <c r="C1711" s="17"/>
      <c r="D1711" s="17"/>
      <c r="E1711" s="17" t="s">
        <v>73440</v>
      </c>
      <c r="F1711" s="21"/>
      <c r="G1711" s="17" t="s">
        <v>11</v>
      </c>
      <c r="H1711" s="17" t="s">
        <v>12</v>
      </c>
      <c r="I1711" s="17" t="s">
        <v>73441</v>
      </c>
      <c r="J1711" s="20">
        <v>8059347437088</v>
      </c>
      <c r="K1711" s="17"/>
      <c r="L1711" s="28">
        <v>99.95</v>
      </c>
      <c r="M1711" s="28">
        <v>99.95</v>
      </c>
      <c r="N1711" s="45">
        <v>45495</v>
      </c>
    </row>
    <row r="1712" spans="1:14" x14ac:dyDescent="0.25">
      <c r="A1712" s="17" t="s">
        <v>73436</v>
      </c>
      <c r="B1712" s="17"/>
      <c r="C1712" s="17"/>
      <c r="D1712" s="17"/>
      <c r="E1712" s="17" t="s">
        <v>73437</v>
      </c>
      <c r="F1712" s="21"/>
      <c r="G1712" s="17" t="s">
        <v>11</v>
      </c>
      <c r="H1712" s="17" t="s">
        <v>12</v>
      </c>
      <c r="I1712" s="17" t="s">
        <v>73438</v>
      </c>
      <c r="J1712" s="20">
        <v>8059347437071</v>
      </c>
      <c r="K1712" s="17"/>
      <c r="L1712" s="28">
        <v>99.95</v>
      </c>
      <c r="M1712" s="28">
        <v>99.95</v>
      </c>
      <c r="N1712" s="45">
        <v>45495</v>
      </c>
    </row>
    <row r="1713" spans="1:14" x14ac:dyDescent="0.25">
      <c r="A1713" s="17" t="s">
        <v>73433</v>
      </c>
      <c r="B1713" s="17"/>
      <c r="C1713" s="17"/>
      <c r="D1713" s="17"/>
      <c r="E1713" s="17" t="s">
        <v>73434</v>
      </c>
      <c r="F1713" s="21"/>
      <c r="G1713" s="17" t="s">
        <v>11</v>
      </c>
      <c r="H1713" s="17" t="s">
        <v>12</v>
      </c>
      <c r="I1713" s="17" t="s">
        <v>73435</v>
      </c>
      <c r="J1713" s="20">
        <v>8059347437064</v>
      </c>
      <c r="K1713" s="17"/>
      <c r="L1713" s="28">
        <v>99.95</v>
      </c>
      <c r="M1713" s="28">
        <v>99.95</v>
      </c>
      <c r="N1713" s="45">
        <v>45495</v>
      </c>
    </row>
    <row r="1714" spans="1:14" x14ac:dyDescent="0.25">
      <c r="A1714" s="17" t="s">
        <v>73496</v>
      </c>
      <c r="B1714" s="17"/>
      <c r="C1714" s="17"/>
      <c r="D1714" s="17"/>
      <c r="E1714" s="17" t="s">
        <v>73497</v>
      </c>
      <c r="F1714" s="21"/>
      <c r="G1714" s="17" t="s">
        <v>11</v>
      </c>
      <c r="H1714" s="17" t="s">
        <v>12</v>
      </c>
      <c r="I1714" s="17" t="s">
        <v>73498</v>
      </c>
      <c r="J1714" s="20">
        <v>8059347431659</v>
      </c>
      <c r="K1714" s="17"/>
      <c r="L1714" s="28">
        <v>29.95</v>
      </c>
      <c r="M1714" s="28">
        <v>29.95</v>
      </c>
      <c r="N1714" s="45">
        <v>45495</v>
      </c>
    </row>
    <row r="1715" spans="1:14" x14ac:dyDescent="0.25">
      <c r="A1715" s="17" t="s">
        <v>73493</v>
      </c>
      <c r="B1715" s="17"/>
      <c r="C1715" s="17"/>
      <c r="D1715" s="17"/>
      <c r="E1715" s="17" t="s">
        <v>73494</v>
      </c>
      <c r="F1715" s="21"/>
      <c r="G1715" s="17" t="s">
        <v>11</v>
      </c>
      <c r="H1715" s="17" t="s">
        <v>12</v>
      </c>
      <c r="I1715" s="17" t="s">
        <v>73495</v>
      </c>
      <c r="J1715" s="20">
        <v>8059347431642</v>
      </c>
      <c r="K1715" s="17"/>
      <c r="L1715" s="28">
        <v>29.95</v>
      </c>
      <c r="M1715" s="28">
        <v>29.95</v>
      </c>
      <c r="N1715" s="45">
        <v>45495</v>
      </c>
    </row>
    <row r="1716" spans="1:14" x14ac:dyDescent="0.25">
      <c r="A1716" s="17" t="s">
        <v>73508</v>
      </c>
      <c r="B1716" s="17"/>
      <c r="C1716" s="17"/>
      <c r="D1716" s="17"/>
      <c r="E1716" s="17" t="s">
        <v>73509</v>
      </c>
      <c r="F1716" s="21"/>
      <c r="G1716" s="17" t="s">
        <v>11</v>
      </c>
      <c r="H1716" s="17" t="s">
        <v>12</v>
      </c>
      <c r="I1716" s="17" t="s">
        <v>73510</v>
      </c>
      <c r="J1716" s="20">
        <v>8059347431635</v>
      </c>
      <c r="K1716" s="17"/>
      <c r="L1716" s="28">
        <v>29.95</v>
      </c>
      <c r="M1716" s="28">
        <v>29.95</v>
      </c>
      <c r="N1716" s="45">
        <v>45495</v>
      </c>
    </row>
    <row r="1717" spans="1:14" x14ac:dyDescent="0.25">
      <c r="A1717" s="17" t="s">
        <v>73505</v>
      </c>
      <c r="B1717" s="17"/>
      <c r="C1717" s="17"/>
      <c r="D1717" s="17"/>
      <c r="E1717" s="17" t="s">
        <v>73506</v>
      </c>
      <c r="F1717" s="21"/>
      <c r="G1717" s="17" t="s">
        <v>11</v>
      </c>
      <c r="H1717" s="17" t="s">
        <v>12</v>
      </c>
      <c r="I1717" s="17" t="s">
        <v>73507</v>
      </c>
      <c r="J1717" s="20">
        <v>8059347431628</v>
      </c>
      <c r="K1717" s="17"/>
      <c r="L1717" s="28">
        <v>29.95</v>
      </c>
      <c r="M1717" s="28">
        <v>29.95</v>
      </c>
      <c r="N1717" s="45">
        <v>45495</v>
      </c>
    </row>
    <row r="1718" spans="1:14" x14ac:dyDescent="0.25">
      <c r="B1718" s="42"/>
      <c r="C1718" s="42"/>
      <c r="D1718" s="32" t="s">
        <v>54056</v>
      </c>
      <c r="E1718" s="32" t="s">
        <v>56339</v>
      </c>
      <c r="G1718" s="44" t="s">
        <v>17</v>
      </c>
      <c r="H1718" s="44" t="s">
        <v>18</v>
      </c>
      <c r="I1718" s="32" t="s">
        <v>54535</v>
      </c>
      <c r="J1718" s="55">
        <v>8059347267364</v>
      </c>
      <c r="K1718" s="45">
        <v>45413</v>
      </c>
      <c r="L1718" s="47">
        <v>0</v>
      </c>
      <c r="M1718" s="47">
        <v>29.95</v>
      </c>
      <c r="N1718" s="45">
        <v>45131</v>
      </c>
    </row>
    <row r="1719" spans="1:14" x14ac:dyDescent="0.25">
      <c r="B1719" s="42"/>
      <c r="C1719" s="42"/>
      <c r="D1719" s="32" t="s">
        <v>54057</v>
      </c>
      <c r="E1719" s="32" t="s">
        <v>56338</v>
      </c>
      <c r="G1719" s="44" t="s">
        <v>17</v>
      </c>
      <c r="H1719" s="44" t="s">
        <v>18</v>
      </c>
      <c r="I1719" s="32" t="s">
        <v>54536</v>
      </c>
      <c r="J1719" s="55">
        <v>8059347267371</v>
      </c>
      <c r="K1719" s="45">
        <v>45413</v>
      </c>
      <c r="L1719" s="47">
        <v>0</v>
      </c>
      <c r="M1719" s="47">
        <v>29.95</v>
      </c>
      <c r="N1719" s="45">
        <v>45131</v>
      </c>
    </row>
    <row r="1720" spans="1:14" x14ac:dyDescent="0.25">
      <c r="B1720" s="42"/>
      <c r="C1720" s="42"/>
      <c r="D1720" s="32" t="s">
        <v>54054</v>
      </c>
      <c r="E1720" s="32" t="s">
        <v>56341</v>
      </c>
      <c r="G1720" s="44" t="s">
        <v>17</v>
      </c>
      <c r="H1720" s="44" t="s">
        <v>18</v>
      </c>
      <c r="I1720" s="32" t="s">
        <v>54533</v>
      </c>
      <c r="J1720" s="55">
        <v>8059347267340</v>
      </c>
      <c r="K1720" s="45">
        <v>45413</v>
      </c>
      <c r="L1720" s="47">
        <v>0</v>
      </c>
      <c r="M1720" s="47">
        <v>29.95</v>
      </c>
      <c r="N1720" s="45">
        <v>45131</v>
      </c>
    </row>
    <row r="1721" spans="1:14" x14ac:dyDescent="0.25">
      <c r="B1721" s="42"/>
      <c r="C1721" s="42"/>
      <c r="D1721" s="32" t="s">
        <v>54055</v>
      </c>
      <c r="E1721" s="32" t="s">
        <v>56340</v>
      </c>
      <c r="G1721" s="44" t="s">
        <v>17</v>
      </c>
      <c r="H1721" s="44" t="s">
        <v>18</v>
      </c>
      <c r="I1721" s="32" t="s">
        <v>54534</v>
      </c>
      <c r="J1721" s="55">
        <v>8059347267357</v>
      </c>
      <c r="K1721" s="45">
        <v>45413</v>
      </c>
      <c r="L1721" s="47">
        <v>0</v>
      </c>
      <c r="M1721" s="47">
        <v>29.95</v>
      </c>
      <c r="N1721" s="45">
        <v>45131</v>
      </c>
    </row>
    <row r="1722" spans="1:14" x14ac:dyDescent="0.25">
      <c r="B1722" s="42"/>
      <c r="C1722" s="42"/>
      <c r="D1722" s="32" t="s">
        <v>54053</v>
      </c>
      <c r="E1722" s="32" t="s">
        <v>56342</v>
      </c>
      <c r="G1722" s="44" t="s">
        <v>17</v>
      </c>
      <c r="H1722" s="44" t="s">
        <v>18</v>
      </c>
      <c r="I1722" s="32" t="s">
        <v>54532</v>
      </c>
      <c r="J1722" s="55">
        <v>8059347267333</v>
      </c>
      <c r="K1722" s="45">
        <v>45413</v>
      </c>
      <c r="L1722" s="47">
        <v>0</v>
      </c>
      <c r="M1722" s="47">
        <v>144.94999999999999</v>
      </c>
      <c r="N1722" s="45">
        <v>45131</v>
      </c>
    </row>
    <row r="1723" spans="1:14" x14ac:dyDescent="0.25">
      <c r="B1723" s="42"/>
      <c r="C1723" s="42"/>
      <c r="D1723" s="32" t="s">
        <v>54052</v>
      </c>
      <c r="E1723" s="32" t="s">
        <v>56343</v>
      </c>
      <c r="G1723" s="44" t="s">
        <v>17</v>
      </c>
      <c r="H1723" s="44" t="s">
        <v>18</v>
      </c>
      <c r="I1723" s="32" t="s">
        <v>54531</v>
      </c>
      <c r="J1723" s="55">
        <v>8059347267326</v>
      </c>
      <c r="K1723" s="45">
        <v>45413</v>
      </c>
      <c r="L1723" s="47">
        <v>0</v>
      </c>
      <c r="M1723" s="47">
        <v>144.94999999999999</v>
      </c>
      <c r="N1723" s="45">
        <v>45131</v>
      </c>
    </row>
    <row r="1724" spans="1:14" x14ac:dyDescent="0.25">
      <c r="B1724" s="42"/>
      <c r="C1724" s="42"/>
      <c r="D1724" s="32" t="s">
        <v>54051</v>
      </c>
      <c r="E1724" s="32" t="s">
        <v>56344</v>
      </c>
      <c r="G1724" s="44" t="s">
        <v>17</v>
      </c>
      <c r="H1724" s="44" t="s">
        <v>18</v>
      </c>
      <c r="I1724" s="32" t="s">
        <v>54530</v>
      </c>
      <c r="J1724" s="55">
        <v>8059347267319</v>
      </c>
      <c r="K1724" s="45">
        <v>45413</v>
      </c>
      <c r="L1724" s="47">
        <v>0</v>
      </c>
      <c r="M1724" s="47">
        <v>144.94999999999999</v>
      </c>
      <c r="N1724" s="45">
        <v>45131</v>
      </c>
    </row>
    <row r="1725" spans="1:14" x14ac:dyDescent="0.25">
      <c r="B1725" s="42"/>
      <c r="C1725" s="42"/>
      <c r="D1725" s="32" t="s">
        <v>54050</v>
      </c>
      <c r="E1725" s="32" t="s">
        <v>56345</v>
      </c>
      <c r="G1725" s="44" t="s">
        <v>17</v>
      </c>
      <c r="H1725" s="44" t="s">
        <v>18</v>
      </c>
      <c r="I1725" s="32" t="s">
        <v>54529</v>
      </c>
      <c r="J1725" s="55">
        <v>8059347267302</v>
      </c>
      <c r="K1725" s="45">
        <v>45413</v>
      </c>
      <c r="L1725" s="47">
        <v>0</v>
      </c>
      <c r="M1725" s="47">
        <v>144.94999999999999</v>
      </c>
      <c r="N1725" s="45">
        <v>45131</v>
      </c>
    </row>
    <row r="1726" spans="1:14" x14ac:dyDescent="0.25">
      <c r="B1726" s="42"/>
      <c r="C1726" s="42"/>
      <c r="D1726" s="32" t="s">
        <v>54049</v>
      </c>
      <c r="E1726" s="32" t="s">
        <v>56346</v>
      </c>
      <c r="G1726" s="44" t="s">
        <v>17</v>
      </c>
      <c r="H1726" s="44" t="s">
        <v>18</v>
      </c>
      <c r="I1726" s="32" t="s">
        <v>54528</v>
      </c>
      <c r="J1726" s="55">
        <v>8059347267296</v>
      </c>
      <c r="K1726" s="45">
        <v>45413</v>
      </c>
      <c r="L1726" s="47">
        <v>0</v>
      </c>
      <c r="M1726" s="47">
        <v>144.94999999999999</v>
      </c>
      <c r="N1726" s="45">
        <v>45131</v>
      </c>
    </row>
    <row r="1727" spans="1:14" x14ac:dyDescent="0.25">
      <c r="B1727" s="42"/>
      <c r="C1727" s="42"/>
      <c r="D1727" s="32" t="s">
        <v>54048</v>
      </c>
      <c r="E1727" s="32" t="s">
        <v>56347</v>
      </c>
      <c r="G1727" s="44" t="s">
        <v>17</v>
      </c>
      <c r="H1727" s="44" t="s">
        <v>18</v>
      </c>
      <c r="I1727" s="32" t="s">
        <v>54527</v>
      </c>
      <c r="J1727" s="55">
        <v>8059347267289</v>
      </c>
      <c r="K1727" s="45">
        <v>45413</v>
      </c>
      <c r="L1727" s="47">
        <v>0</v>
      </c>
      <c r="M1727" s="47">
        <v>144.94999999999999</v>
      </c>
      <c r="N1727" s="45">
        <v>45131</v>
      </c>
    </row>
    <row r="1728" spans="1:14" x14ac:dyDescent="0.25">
      <c r="B1728" s="42"/>
      <c r="C1728" s="42"/>
      <c r="D1728" s="32" t="s">
        <v>54047</v>
      </c>
      <c r="E1728" s="32" t="s">
        <v>56348</v>
      </c>
      <c r="G1728" s="44" t="s">
        <v>17</v>
      </c>
      <c r="H1728" s="44" t="s">
        <v>18</v>
      </c>
      <c r="I1728" s="32" t="s">
        <v>54526</v>
      </c>
      <c r="J1728" s="55">
        <v>8059347267272</v>
      </c>
      <c r="K1728" s="45">
        <v>45413</v>
      </c>
      <c r="L1728" s="47">
        <v>0</v>
      </c>
      <c r="M1728" s="47">
        <v>144.94999999999999</v>
      </c>
      <c r="N1728" s="45">
        <v>45131</v>
      </c>
    </row>
    <row r="1729" spans="2:14" x14ac:dyDescent="0.25">
      <c r="B1729" s="42"/>
      <c r="C1729" s="42"/>
      <c r="D1729" s="32" t="s">
        <v>58036</v>
      </c>
      <c r="E1729" s="32" t="s">
        <v>58035</v>
      </c>
      <c r="G1729" s="44" t="s">
        <v>11</v>
      </c>
      <c r="H1729" s="44" t="s">
        <v>12</v>
      </c>
      <c r="I1729" s="32" t="s">
        <v>58446</v>
      </c>
      <c r="J1729" s="55">
        <v>8059347169750</v>
      </c>
      <c r="L1729" s="46">
        <v>149.94999999999999</v>
      </c>
      <c r="M1729" s="46">
        <v>149.94999999999999</v>
      </c>
      <c r="N1729" s="45">
        <v>45187</v>
      </c>
    </row>
    <row r="1730" spans="2:14" x14ac:dyDescent="0.25">
      <c r="B1730" s="42"/>
      <c r="C1730" s="42"/>
      <c r="D1730" s="32" t="s">
        <v>58038</v>
      </c>
      <c r="E1730" s="32" t="s">
        <v>58037</v>
      </c>
      <c r="G1730" s="44" t="s">
        <v>11</v>
      </c>
      <c r="H1730" s="44" t="s">
        <v>12</v>
      </c>
      <c r="I1730" s="32" t="s">
        <v>58447</v>
      </c>
      <c r="J1730" s="55">
        <v>8059347169743</v>
      </c>
      <c r="L1730" s="46">
        <v>149.94999999999999</v>
      </c>
      <c r="M1730" s="46">
        <v>149.94999999999999</v>
      </c>
      <c r="N1730" s="45">
        <v>45187</v>
      </c>
    </row>
    <row r="1731" spans="2:14" x14ac:dyDescent="0.25">
      <c r="B1731" s="42"/>
      <c r="C1731" s="42"/>
      <c r="D1731" s="32" t="s">
        <v>58040</v>
      </c>
      <c r="E1731" s="32" t="s">
        <v>58039</v>
      </c>
      <c r="G1731" s="44" t="s">
        <v>11</v>
      </c>
      <c r="H1731" s="44" t="s">
        <v>12</v>
      </c>
      <c r="I1731" s="32" t="s">
        <v>58448</v>
      </c>
      <c r="J1731" s="55">
        <v>8059347169736</v>
      </c>
      <c r="L1731" s="46">
        <v>149.94999999999999</v>
      </c>
      <c r="M1731" s="46">
        <v>149.94999999999999</v>
      </c>
      <c r="N1731" s="45">
        <v>45187</v>
      </c>
    </row>
    <row r="1732" spans="2:14" x14ac:dyDescent="0.25">
      <c r="B1732" s="42"/>
      <c r="C1732" s="42"/>
      <c r="D1732" s="32" t="s">
        <v>58042</v>
      </c>
      <c r="E1732" s="32" t="s">
        <v>58041</v>
      </c>
      <c r="G1732" s="44" t="s">
        <v>11</v>
      </c>
      <c r="H1732" s="44" t="s">
        <v>12</v>
      </c>
      <c r="I1732" s="32" t="s">
        <v>58449</v>
      </c>
      <c r="J1732" s="55">
        <v>8059347169729</v>
      </c>
      <c r="L1732" s="46">
        <v>149.94999999999999</v>
      </c>
      <c r="M1732" s="46">
        <v>149.94999999999999</v>
      </c>
      <c r="N1732" s="45">
        <v>45187</v>
      </c>
    </row>
    <row r="1733" spans="2:14" x14ac:dyDescent="0.25">
      <c r="B1733" s="42"/>
      <c r="C1733" s="42"/>
      <c r="D1733" s="32" t="s">
        <v>58044</v>
      </c>
      <c r="E1733" s="32" t="s">
        <v>58043</v>
      </c>
      <c r="G1733" s="44" t="s">
        <v>11</v>
      </c>
      <c r="H1733" s="44" t="s">
        <v>12</v>
      </c>
      <c r="I1733" s="32" t="s">
        <v>58450</v>
      </c>
      <c r="J1733" s="55">
        <v>8059347169712</v>
      </c>
      <c r="L1733" s="46">
        <v>149.94999999999999</v>
      </c>
      <c r="M1733" s="46">
        <v>149.94999999999999</v>
      </c>
      <c r="N1733" s="45">
        <v>45187</v>
      </c>
    </row>
    <row r="1734" spans="2:14" x14ac:dyDescent="0.25">
      <c r="B1734" s="42"/>
      <c r="C1734" s="42"/>
      <c r="D1734" s="32" t="s">
        <v>58046</v>
      </c>
      <c r="E1734" s="32" t="s">
        <v>58045</v>
      </c>
      <c r="G1734" s="44" t="s">
        <v>11</v>
      </c>
      <c r="H1734" s="44" t="s">
        <v>12</v>
      </c>
      <c r="I1734" s="32" t="s">
        <v>58451</v>
      </c>
      <c r="J1734" s="55">
        <v>8059347169705</v>
      </c>
      <c r="L1734" s="46">
        <v>149.94999999999999</v>
      </c>
      <c r="M1734" s="46">
        <v>149.94999999999999</v>
      </c>
      <c r="N1734" s="45">
        <v>45187</v>
      </c>
    </row>
    <row r="1735" spans="2:14" x14ac:dyDescent="0.25">
      <c r="B1735" s="42"/>
      <c r="C1735" s="42"/>
      <c r="D1735" s="32" t="s">
        <v>58048</v>
      </c>
      <c r="E1735" s="32" t="s">
        <v>58047</v>
      </c>
      <c r="G1735" s="44" t="s">
        <v>11</v>
      </c>
      <c r="H1735" s="44" t="s">
        <v>12</v>
      </c>
      <c r="I1735" s="32" t="s">
        <v>58452</v>
      </c>
      <c r="J1735" s="55">
        <v>8059347169699</v>
      </c>
      <c r="L1735" s="46">
        <v>149.94999999999999</v>
      </c>
      <c r="M1735" s="46">
        <v>149.94999999999999</v>
      </c>
      <c r="N1735" s="45">
        <v>45187</v>
      </c>
    </row>
    <row r="1736" spans="2:14" x14ac:dyDescent="0.25">
      <c r="B1736" s="42"/>
      <c r="C1736" s="42"/>
      <c r="D1736" s="32" t="s">
        <v>58050</v>
      </c>
      <c r="E1736" s="32" t="s">
        <v>58049</v>
      </c>
      <c r="G1736" s="44" t="s">
        <v>11</v>
      </c>
      <c r="H1736" s="44" t="s">
        <v>12</v>
      </c>
      <c r="I1736" s="32" t="s">
        <v>58453</v>
      </c>
      <c r="J1736" s="55">
        <v>8059347169682</v>
      </c>
      <c r="L1736" s="46">
        <v>149.94999999999999</v>
      </c>
      <c r="M1736" s="46">
        <v>149.94999999999999</v>
      </c>
      <c r="N1736" s="45">
        <v>45187</v>
      </c>
    </row>
    <row r="1737" spans="2:14" x14ac:dyDescent="0.25">
      <c r="B1737" s="42"/>
      <c r="C1737" s="42"/>
      <c r="D1737" s="32" t="s">
        <v>58052</v>
      </c>
      <c r="E1737" s="32" t="s">
        <v>58051</v>
      </c>
      <c r="G1737" s="44" t="s">
        <v>11</v>
      </c>
      <c r="H1737" s="44" t="s">
        <v>12</v>
      </c>
      <c r="I1737" s="32" t="s">
        <v>58454</v>
      </c>
      <c r="J1737" s="55">
        <v>8059347169675</v>
      </c>
      <c r="L1737" s="46">
        <v>149.94999999999999</v>
      </c>
      <c r="M1737" s="46">
        <v>149.94999999999999</v>
      </c>
      <c r="N1737" s="45">
        <v>45187</v>
      </c>
    </row>
    <row r="1738" spans="2:14" x14ac:dyDescent="0.25">
      <c r="B1738" s="42"/>
      <c r="C1738" s="42"/>
      <c r="D1738" s="32" t="s">
        <v>58054</v>
      </c>
      <c r="E1738" s="32" t="s">
        <v>58053</v>
      </c>
      <c r="G1738" s="44" t="s">
        <v>11</v>
      </c>
      <c r="H1738" s="44" t="s">
        <v>12</v>
      </c>
      <c r="I1738" s="32" t="s">
        <v>58455</v>
      </c>
      <c r="J1738" s="55">
        <v>8059347169668</v>
      </c>
      <c r="L1738" s="46">
        <v>149.94999999999999</v>
      </c>
      <c r="M1738" s="46">
        <v>149.94999999999999</v>
      </c>
      <c r="N1738" s="45">
        <v>45187</v>
      </c>
    </row>
    <row r="1739" spans="2:14" x14ac:dyDescent="0.25">
      <c r="B1739" s="42"/>
      <c r="C1739" s="42"/>
      <c r="D1739" s="32" t="s">
        <v>58056</v>
      </c>
      <c r="E1739" s="32" t="s">
        <v>58055</v>
      </c>
      <c r="G1739" s="44" t="s">
        <v>11</v>
      </c>
      <c r="H1739" s="44" t="s">
        <v>12</v>
      </c>
      <c r="I1739" s="32" t="s">
        <v>58456</v>
      </c>
      <c r="J1739" s="55">
        <v>8059347169651</v>
      </c>
      <c r="L1739" s="46">
        <v>149.94999999999999</v>
      </c>
      <c r="M1739" s="46">
        <v>149.94999999999999</v>
      </c>
      <c r="N1739" s="45">
        <v>45187</v>
      </c>
    </row>
    <row r="1740" spans="2:14" x14ac:dyDescent="0.25">
      <c r="B1740" s="42"/>
      <c r="C1740" s="42"/>
      <c r="D1740" s="32" t="s">
        <v>58058</v>
      </c>
      <c r="E1740" s="32" t="s">
        <v>58057</v>
      </c>
      <c r="G1740" s="44" t="s">
        <v>11</v>
      </c>
      <c r="H1740" s="44" t="s">
        <v>12</v>
      </c>
      <c r="I1740" s="32" t="s">
        <v>58457</v>
      </c>
      <c r="J1740" s="55">
        <v>8059347169644</v>
      </c>
      <c r="L1740" s="46">
        <v>149.94999999999999</v>
      </c>
      <c r="M1740" s="46">
        <v>149.94999999999999</v>
      </c>
      <c r="N1740" s="45">
        <v>45187</v>
      </c>
    </row>
    <row r="1741" spans="2:14" x14ac:dyDescent="0.25">
      <c r="B1741" s="42"/>
      <c r="C1741" s="42"/>
      <c r="D1741" s="32" t="s">
        <v>58060</v>
      </c>
      <c r="E1741" s="32" t="s">
        <v>58059</v>
      </c>
      <c r="G1741" s="44" t="s">
        <v>11</v>
      </c>
      <c r="H1741" s="44" t="s">
        <v>12</v>
      </c>
      <c r="I1741" s="32" t="s">
        <v>58458</v>
      </c>
      <c r="J1741" s="55">
        <v>8059347169637</v>
      </c>
      <c r="L1741" s="46">
        <v>149.94999999999999</v>
      </c>
      <c r="M1741" s="46">
        <v>149.94999999999999</v>
      </c>
      <c r="N1741" s="45">
        <v>45187</v>
      </c>
    </row>
    <row r="1742" spans="2:14" x14ac:dyDescent="0.25">
      <c r="B1742" s="42"/>
      <c r="C1742" s="42"/>
      <c r="D1742" s="32" t="s">
        <v>58062</v>
      </c>
      <c r="E1742" s="32" t="s">
        <v>58061</v>
      </c>
      <c r="G1742" s="44" t="s">
        <v>11</v>
      </c>
      <c r="H1742" s="44" t="s">
        <v>12</v>
      </c>
      <c r="I1742" s="32" t="s">
        <v>58459</v>
      </c>
      <c r="J1742" s="55">
        <v>8059347169620</v>
      </c>
      <c r="L1742" s="46">
        <v>149.94999999999999</v>
      </c>
      <c r="M1742" s="46">
        <v>149.94999999999999</v>
      </c>
      <c r="N1742" s="45">
        <v>45187</v>
      </c>
    </row>
    <row r="1743" spans="2:14" x14ac:dyDescent="0.25">
      <c r="B1743" s="42"/>
      <c r="C1743" s="42"/>
      <c r="D1743" s="32" t="s">
        <v>58064</v>
      </c>
      <c r="E1743" s="32" t="s">
        <v>58063</v>
      </c>
      <c r="G1743" s="44" t="s">
        <v>11</v>
      </c>
      <c r="H1743" s="44" t="s">
        <v>12</v>
      </c>
      <c r="I1743" s="32" t="s">
        <v>58460</v>
      </c>
      <c r="J1743" s="55">
        <v>8059347169613</v>
      </c>
      <c r="L1743" s="46">
        <v>149.94999999999999</v>
      </c>
      <c r="M1743" s="46">
        <v>149.94999999999999</v>
      </c>
      <c r="N1743" s="45">
        <v>45187</v>
      </c>
    </row>
    <row r="1744" spans="2:14" x14ac:dyDescent="0.25">
      <c r="B1744" s="42"/>
      <c r="C1744" s="42"/>
      <c r="D1744" s="32" t="s">
        <v>58066</v>
      </c>
      <c r="E1744" s="32" t="s">
        <v>58065</v>
      </c>
      <c r="G1744" s="44" t="s">
        <v>11</v>
      </c>
      <c r="H1744" s="44" t="s">
        <v>12</v>
      </c>
      <c r="I1744" s="32" t="s">
        <v>58461</v>
      </c>
      <c r="J1744" s="55">
        <v>8059347169606</v>
      </c>
      <c r="L1744" s="46">
        <v>149.94999999999999</v>
      </c>
      <c r="M1744" s="46">
        <v>149.94999999999999</v>
      </c>
      <c r="N1744" s="45">
        <v>45187</v>
      </c>
    </row>
    <row r="1745" spans="2:14" x14ac:dyDescent="0.25">
      <c r="B1745" s="42"/>
      <c r="C1745" s="42"/>
      <c r="D1745" s="32" t="s">
        <v>58068</v>
      </c>
      <c r="E1745" s="32" t="s">
        <v>58067</v>
      </c>
      <c r="G1745" s="44" t="s">
        <v>11</v>
      </c>
      <c r="H1745" s="44" t="s">
        <v>12</v>
      </c>
      <c r="I1745" s="32" t="s">
        <v>58462</v>
      </c>
      <c r="J1745" s="55">
        <v>8059347169590</v>
      </c>
      <c r="L1745" s="46">
        <v>149.94999999999999</v>
      </c>
      <c r="M1745" s="46">
        <v>149.94999999999999</v>
      </c>
      <c r="N1745" s="45">
        <v>45187</v>
      </c>
    </row>
    <row r="1746" spans="2:14" x14ac:dyDescent="0.25">
      <c r="B1746" s="42"/>
      <c r="C1746" s="42"/>
      <c r="D1746" s="32" t="s">
        <v>58070</v>
      </c>
      <c r="E1746" s="32" t="s">
        <v>58069</v>
      </c>
      <c r="G1746" s="44" t="s">
        <v>11</v>
      </c>
      <c r="H1746" s="44" t="s">
        <v>12</v>
      </c>
      <c r="I1746" s="32" t="s">
        <v>58463</v>
      </c>
      <c r="J1746" s="55">
        <v>8059347169583</v>
      </c>
      <c r="L1746" s="46">
        <v>149.94999999999999</v>
      </c>
      <c r="M1746" s="46">
        <v>149.94999999999999</v>
      </c>
      <c r="N1746" s="45">
        <v>45187</v>
      </c>
    </row>
    <row r="1747" spans="2:14" x14ac:dyDescent="0.25">
      <c r="B1747" s="42"/>
      <c r="C1747" s="42"/>
      <c r="D1747" s="32" t="s">
        <v>58072</v>
      </c>
      <c r="E1747" s="32" t="s">
        <v>58071</v>
      </c>
      <c r="G1747" s="44" t="s">
        <v>11</v>
      </c>
      <c r="H1747" s="44" t="s">
        <v>12</v>
      </c>
      <c r="I1747" s="32" t="s">
        <v>58464</v>
      </c>
      <c r="J1747" s="55">
        <v>8059347169576</v>
      </c>
      <c r="L1747" s="46">
        <v>149.94999999999999</v>
      </c>
      <c r="M1747" s="46">
        <v>149.94999999999999</v>
      </c>
      <c r="N1747" s="45">
        <v>45187</v>
      </c>
    </row>
    <row r="1748" spans="2:14" x14ac:dyDescent="0.25">
      <c r="B1748" s="42"/>
      <c r="C1748" s="42"/>
      <c r="D1748" s="32" t="s">
        <v>58074</v>
      </c>
      <c r="E1748" s="32" t="s">
        <v>58073</v>
      </c>
      <c r="G1748" s="44" t="s">
        <v>11</v>
      </c>
      <c r="H1748" s="44" t="s">
        <v>12</v>
      </c>
      <c r="I1748" s="32" t="s">
        <v>58465</v>
      </c>
      <c r="J1748" s="55">
        <v>8059347169569</v>
      </c>
      <c r="L1748" s="46">
        <v>149.94999999999999</v>
      </c>
      <c r="M1748" s="46">
        <v>149.94999999999999</v>
      </c>
      <c r="N1748" s="45">
        <v>45187</v>
      </c>
    </row>
    <row r="1749" spans="2:14" x14ac:dyDescent="0.25">
      <c r="B1749" s="42"/>
      <c r="C1749" s="42"/>
      <c r="D1749" s="32" t="s">
        <v>58076</v>
      </c>
      <c r="E1749" s="32" t="s">
        <v>58075</v>
      </c>
      <c r="G1749" s="44" t="s">
        <v>11</v>
      </c>
      <c r="H1749" s="44" t="s">
        <v>12</v>
      </c>
      <c r="I1749" s="32" t="s">
        <v>58466</v>
      </c>
      <c r="J1749" s="55">
        <v>8059347169552</v>
      </c>
      <c r="L1749" s="46">
        <v>149.94999999999999</v>
      </c>
      <c r="M1749" s="46">
        <v>149.94999999999999</v>
      </c>
      <c r="N1749" s="45">
        <v>45187</v>
      </c>
    </row>
    <row r="1750" spans="2:14" x14ac:dyDescent="0.25">
      <c r="B1750" s="42"/>
      <c r="C1750" s="42"/>
      <c r="D1750" s="32" t="s">
        <v>54046</v>
      </c>
      <c r="E1750" s="32" t="s">
        <v>56349</v>
      </c>
      <c r="G1750" s="44" t="s">
        <v>17</v>
      </c>
      <c r="H1750" s="44" t="s">
        <v>18</v>
      </c>
      <c r="I1750" s="32" t="s">
        <v>54525</v>
      </c>
      <c r="J1750" s="55">
        <v>8059347267128</v>
      </c>
      <c r="K1750" s="45">
        <v>45413</v>
      </c>
      <c r="L1750" s="47">
        <v>0</v>
      </c>
      <c r="M1750" s="47">
        <v>194.95</v>
      </c>
      <c r="N1750" s="45">
        <v>45131</v>
      </c>
    </row>
    <row r="1751" spans="2:14" x14ac:dyDescent="0.25">
      <c r="B1751" s="42"/>
      <c r="C1751" s="42"/>
      <c r="D1751" s="32" t="s">
        <v>54045</v>
      </c>
      <c r="E1751" s="32" t="s">
        <v>56350</v>
      </c>
      <c r="G1751" s="44" t="s">
        <v>17</v>
      </c>
      <c r="H1751" s="44" t="s">
        <v>18</v>
      </c>
      <c r="I1751" s="32" t="s">
        <v>54524</v>
      </c>
      <c r="J1751" s="55">
        <v>8059347267111</v>
      </c>
      <c r="K1751" s="45">
        <v>45413</v>
      </c>
      <c r="L1751" s="47">
        <v>0</v>
      </c>
      <c r="M1751" s="47">
        <v>194.95</v>
      </c>
      <c r="N1751" s="45">
        <v>45131</v>
      </c>
    </row>
    <row r="1752" spans="2:14" x14ac:dyDescent="0.25">
      <c r="B1752" s="42"/>
      <c r="C1752" s="42"/>
      <c r="D1752" s="32" t="s">
        <v>54044</v>
      </c>
      <c r="E1752" s="32" t="s">
        <v>56351</v>
      </c>
      <c r="G1752" s="44" t="s">
        <v>17</v>
      </c>
      <c r="H1752" s="44" t="s">
        <v>18</v>
      </c>
      <c r="I1752" s="32" t="s">
        <v>54523</v>
      </c>
      <c r="J1752" s="55">
        <v>8059347267104</v>
      </c>
      <c r="K1752" s="45">
        <v>45413</v>
      </c>
      <c r="L1752" s="47">
        <v>0</v>
      </c>
      <c r="M1752" s="47">
        <v>194.95</v>
      </c>
      <c r="N1752" s="45">
        <v>45131</v>
      </c>
    </row>
    <row r="1753" spans="2:14" x14ac:dyDescent="0.25">
      <c r="B1753" s="42"/>
      <c r="C1753" s="42"/>
      <c r="D1753" s="32" t="s">
        <v>54043</v>
      </c>
      <c r="E1753" s="32" t="s">
        <v>56352</v>
      </c>
      <c r="G1753" s="44" t="s">
        <v>17</v>
      </c>
      <c r="H1753" s="44" t="s">
        <v>18</v>
      </c>
      <c r="I1753" s="32" t="s">
        <v>54522</v>
      </c>
      <c r="J1753" s="55">
        <v>8059347267098</v>
      </c>
      <c r="K1753" s="45">
        <v>45413</v>
      </c>
      <c r="L1753" s="47">
        <v>0</v>
      </c>
      <c r="M1753" s="47">
        <v>194.95</v>
      </c>
      <c r="N1753" s="45">
        <v>45131</v>
      </c>
    </row>
    <row r="1754" spans="2:14" x14ac:dyDescent="0.25">
      <c r="B1754" s="42"/>
      <c r="C1754" s="42"/>
      <c r="D1754" s="32" t="s">
        <v>54042</v>
      </c>
      <c r="E1754" s="32" t="s">
        <v>56353</v>
      </c>
      <c r="G1754" s="44" t="s">
        <v>17</v>
      </c>
      <c r="H1754" s="44" t="s">
        <v>18</v>
      </c>
      <c r="I1754" s="32" t="s">
        <v>54521</v>
      </c>
      <c r="J1754" s="55">
        <v>8059347267081</v>
      </c>
      <c r="K1754" s="45">
        <v>45413</v>
      </c>
      <c r="L1754" s="47">
        <v>0</v>
      </c>
      <c r="M1754" s="47">
        <v>194.95</v>
      </c>
      <c r="N1754" s="45">
        <v>45131</v>
      </c>
    </row>
    <row r="1755" spans="2:14" x14ac:dyDescent="0.25">
      <c r="B1755" s="42"/>
      <c r="C1755" s="42"/>
      <c r="D1755" s="32" t="s">
        <v>54041</v>
      </c>
      <c r="E1755" s="32" t="s">
        <v>56354</v>
      </c>
      <c r="G1755" s="44" t="s">
        <v>17</v>
      </c>
      <c r="H1755" s="44" t="s">
        <v>18</v>
      </c>
      <c r="I1755" s="32" t="s">
        <v>54520</v>
      </c>
      <c r="J1755" s="55">
        <v>8059347267074</v>
      </c>
      <c r="K1755" s="45">
        <v>45413</v>
      </c>
      <c r="L1755" s="47">
        <v>0</v>
      </c>
      <c r="M1755" s="47">
        <v>194.95</v>
      </c>
      <c r="N1755" s="45">
        <v>45131</v>
      </c>
    </row>
    <row r="1756" spans="2:14" x14ac:dyDescent="0.25">
      <c r="B1756" s="42"/>
      <c r="C1756" s="42"/>
      <c r="D1756" s="32" t="s">
        <v>54040</v>
      </c>
      <c r="E1756" s="32" t="s">
        <v>56355</v>
      </c>
      <c r="G1756" s="44" t="s">
        <v>17</v>
      </c>
      <c r="H1756" s="44" t="s">
        <v>18</v>
      </c>
      <c r="I1756" s="32" t="s">
        <v>54519</v>
      </c>
      <c r="J1756" s="55">
        <v>8059347267067</v>
      </c>
      <c r="K1756" s="45">
        <v>45413</v>
      </c>
      <c r="L1756" s="47">
        <v>0</v>
      </c>
      <c r="M1756" s="47">
        <v>194.95</v>
      </c>
      <c r="N1756" s="45">
        <v>45131</v>
      </c>
    </row>
    <row r="1757" spans="2:14" x14ac:dyDescent="0.25">
      <c r="B1757" s="42"/>
      <c r="C1757" s="42"/>
      <c r="D1757" s="32" t="s">
        <v>54039</v>
      </c>
      <c r="E1757" s="32" t="s">
        <v>56356</v>
      </c>
      <c r="G1757" s="44" t="s">
        <v>17</v>
      </c>
      <c r="H1757" s="44" t="s">
        <v>18</v>
      </c>
      <c r="I1757" s="32" t="s">
        <v>54518</v>
      </c>
      <c r="J1757" s="55">
        <v>8059347267050</v>
      </c>
      <c r="K1757" s="45">
        <v>45413</v>
      </c>
      <c r="L1757" s="47">
        <v>0</v>
      </c>
      <c r="M1757" s="47">
        <v>194.95</v>
      </c>
      <c r="N1757" s="45">
        <v>45131</v>
      </c>
    </row>
    <row r="1758" spans="2:14" x14ac:dyDescent="0.25">
      <c r="B1758" s="42"/>
      <c r="C1758" s="42"/>
      <c r="D1758" s="32" t="s">
        <v>54038</v>
      </c>
      <c r="E1758" s="32" t="s">
        <v>56357</v>
      </c>
      <c r="G1758" s="44" t="s">
        <v>17</v>
      </c>
      <c r="H1758" s="44" t="s">
        <v>18</v>
      </c>
      <c r="I1758" s="32" t="s">
        <v>54517</v>
      </c>
      <c r="J1758" s="55">
        <v>8059347267043</v>
      </c>
      <c r="K1758" s="45">
        <v>45413</v>
      </c>
      <c r="L1758" s="47">
        <v>0</v>
      </c>
      <c r="M1758" s="47">
        <v>194.95</v>
      </c>
      <c r="N1758" s="45">
        <v>45131</v>
      </c>
    </row>
    <row r="1759" spans="2:14" x14ac:dyDescent="0.25">
      <c r="B1759" s="42"/>
      <c r="C1759" s="42"/>
      <c r="D1759" s="32" t="s">
        <v>54037</v>
      </c>
      <c r="E1759" s="32" t="s">
        <v>56358</v>
      </c>
      <c r="G1759" s="44" t="s">
        <v>17</v>
      </c>
      <c r="H1759" s="44" t="s">
        <v>18</v>
      </c>
      <c r="I1759" s="32" t="s">
        <v>54516</v>
      </c>
      <c r="J1759" s="55">
        <v>8059347267036</v>
      </c>
      <c r="K1759" s="45">
        <v>45413</v>
      </c>
      <c r="L1759" s="47">
        <v>0</v>
      </c>
      <c r="M1759" s="47">
        <v>194.95</v>
      </c>
      <c r="N1759" s="45">
        <v>45131</v>
      </c>
    </row>
    <row r="1760" spans="2:14" x14ac:dyDescent="0.25">
      <c r="B1760" s="42"/>
      <c r="C1760" s="42"/>
      <c r="D1760" s="32" t="s">
        <v>54036</v>
      </c>
      <c r="E1760" s="32" t="s">
        <v>56359</v>
      </c>
      <c r="G1760" s="44" t="s">
        <v>17</v>
      </c>
      <c r="H1760" s="44" t="s">
        <v>18</v>
      </c>
      <c r="I1760" s="32" t="s">
        <v>54515</v>
      </c>
      <c r="J1760" s="55">
        <v>8059347267029</v>
      </c>
      <c r="K1760" s="45">
        <v>45413</v>
      </c>
      <c r="L1760" s="47">
        <v>0</v>
      </c>
      <c r="M1760" s="47">
        <v>194.95</v>
      </c>
      <c r="N1760" s="45">
        <v>45131</v>
      </c>
    </row>
    <row r="1761" spans="2:14" x14ac:dyDescent="0.25">
      <c r="B1761" s="42"/>
      <c r="C1761" s="42"/>
      <c r="D1761" s="32" t="s">
        <v>54035</v>
      </c>
      <c r="E1761" s="32" t="s">
        <v>56360</v>
      </c>
      <c r="G1761" s="44" t="s">
        <v>17</v>
      </c>
      <c r="H1761" s="44" t="s">
        <v>18</v>
      </c>
      <c r="I1761" s="32" t="s">
        <v>54514</v>
      </c>
      <c r="J1761" s="55">
        <v>8059347267012</v>
      </c>
      <c r="K1761" s="45">
        <v>45413</v>
      </c>
      <c r="L1761" s="47">
        <v>0</v>
      </c>
      <c r="M1761" s="47">
        <v>194.95</v>
      </c>
      <c r="N1761" s="45">
        <v>45131</v>
      </c>
    </row>
    <row r="1762" spans="2:14" x14ac:dyDescent="0.25">
      <c r="B1762" s="42"/>
      <c r="C1762" s="42"/>
      <c r="D1762" s="32" t="s">
        <v>54034</v>
      </c>
      <c r="E1762" s="32" t="s">
        <v>56361</v>
      </c>
      <c r="G1762" s="44" t="s">
        <v>17</v>
      </c>
      <c r="H1762" s="44" t="s">
        <v>18</v>
      </c>
      <c r="I1762" s="32" t="s">
        <v>54513</v>
      </c>
      <c r="J1762" s="55">
        <v>8059347267005</v>
      </c>
      <c r="K1762" s="45">
        <v>45413</v>
      </c>
      <c r="L1762" s="47">
        <v>0</v>
      </c>
      <c r="M1762" s="47">
        <v>194.95</v>
      </c>
      <c r="N1762" s="45">
        <v>45131</v>
      </c>
    </row>
    <row r="1763" spans="2:14" x14ac:dyDescent="0.25">
      <c r="B1763" s="42"/>
      <c r="C1763" s="42"/>
      <c r="D1763" s="32" t="s">
        <v>54033</v>
      </c>
      <c r="E1763" s="32" t="s">
        <v>56362</v>
      </c>
      <c r="G1763" s="44" t="s">
        <v>17</v>
      </c>
      <c r="H1763" s="44" t="s">
        <v>18</v>
      </c>
      <c r="I1763" s="32" t="s">
        <v>54512</v>
      </c>
      <c r="J1763" s="55">
        <v>8059347266992</v>
      </c>
      <c r="K1763" s="45">
        <v>45413</v>
      </c>
      <c r="L1763" s="47">
        <v>0</v>
      </c>
      <c r="M1763" s="47">
        <v>194.95</v>
      </c>
      <c r="N1763" s="45">
        <v>45131</v>
      </c>
    </row>
    <row r="1764" spans="2:14" x14ac:dyDescent="0.25">
      <c r="B1764" s="42"/>
      <c r="C1764" s="42"/>
      <c r="D1764" s="32" t="s">
        <v>54032</v>
      </c>
      <c r="E1764" s="32" t="s">
        <v>56363</v>
      </c>
      <c r="G1764" s="44" t="s">
        <v>17</v>
      </c>
      <c r="H1764" s="44" t="s">
        <v>18</v>
      </c>
      <c r="I1764" s="32" t="s">
        <v>54511</v>
      </c>
      <c r="J1764" s="55">
        <v>8059347266985</v>
      </c>
      <c r="K1764" s="45">
        <v>45413</v>
      </c>
      <c r="L1764" s="47">
        <v>0</v>
      </c>
      <c r="M1764" s="47">
        <v>194.95</v>
      </c>
      <c r="N1764" s="45">
        <v>45131</v>
      </c>
    </row>
    <row r="1765" spans="2:14" x14ac:dyDescent="0.25">
      <c r="B1765" s="42"/>
      <c r="C1765" s="42"/>
      <c r="D1765" s="32" t="s">
        <v>54031</v>
      </c>
      <c r="E1765" s="32" t="s">
        <v>56364</v>
      </c>
      <c r="G1765" s="44" t="s">
        <v>17</v>
      </c>
      <c r="H1765" s="44" t="s">
        <v>18</v>
      </c>
      <c r="I1765" s="32" t="s">
        <v>54510</v>
      </c>
      <c r="J1765" s="55">
        <v>8059347266978</v>
      </c>
      <c r="K1765" s="45">
        <v>45413</v>
      </c>
      <c r="L1765" s="47">
        <v>0</v>
      </c>
      <c r="M1765" s="47">
        <v>194.95</v>
      </c>
      <c r="N1765" s="45">
        <v>45131</v>
      </c>
    </row>
    <row r="1766" spans="2:14" x14ac:dyDescent="0.25">
      <c r="B1766" s="42"/>
      <c r="C1766" s="42"/>
      <c r="D1766" s="32" t="s">
        <v>54030</v>
      </c>
      <c r="E1766" s="32" t="s">
        <v>56365</v>
      </c>
      <c r="G1766" s="44" t="s">
        <v>17</v>
      </c>
      <c r="H1766" s="44" t="s">
        <v>18</v>
      </c>
      <c r="I1766" s="32" t="s">
        <v>54509</v>
      </c>
      <c r="J1766" s="55">
        <v>8059347266961</v>
      </c>
      <c r="K1766" s="45">
        <v>45413</v>
      </c>
      <c r="L1766" s="47">
        <v>0</v>
      </c>
      <c r="M1766" s="47">
        <v>194.95</v>
      </c>
      <c r="N1766" s="45">
        <v>45131</v>
      </c>
    </row>
    <row r="1767" spans="2:14" x14ac:dyDescent="0.25">
      <c r="B1767" s="42"/>
      <c r="C1767" s="42"/>
      <c r="D1767" s="32" t="s">
        <v>54029</v>
      </c>
      <c r="E1767" s="32" t="s">
        <v>56366</v>
      </c>
      <c r="G1767" s="44" t="s">
        <v>17</v>
      </c>
      <c r="H1767" s="44" t="s">
        <v>18</v>
      </c>
      <c r="I1767" s="32" t="s">
        <v>54508</v>
      </c>
      <c r="J1767" s="55">
        <v>8059347266954</v>
      </c>
      <c r="K1767" s="45">
        <v>45413</v>
      </c>
      <c r="L1767" s="47">
        <v>0</v>
      </c>
      <c r="M1767" s="47">
        <v>194.95</v>
      </c>
      <c r="N1767" s="45">
        <v>45131</v>
      </c>
    </row>
    <row r="1768" spans="2:14" x14ac:dyDescent="0.25">
      <c r="B1768" s="42"/>
      <c r="C1768" s="42"/>
      <c r="D1768" s="32" t="s">
        <v>54028</v>
      </c>
      <c r="E1768" s="32" t="s">
        <v>56367</v>
      </c>
      <c r="G1768" s="44" t="s">
        <v>17</v>
      </c>
      <c r="H1768" s="44" t="s">
        <v>18</v>
      </c>
      <c r="I1768" s="32" t="s">
        <v>54507</v>
      </c>
      <c r="J1768" s="55">
        <v>8059347266947</v>
      </c>
      <c r="K1768" s="45">
        <v>45413</v>
      </c>
      <c r="L1768" s="47">
        <v>0</v>
      </c>
      <c r="M1768" s="47">
        <v>194.95</v>
      </c>
      <c r="N1768" s="45">
        <v>45131</v>
      </c>
    </row>
    <row r="1769" spans="2:14" x14ac:dyDescent="0.25">
      <c r="B1769" s="42"/>
      <c r="C1769" s="42"/>
      <c r="D1769" s="32" t="s">
        <v>54027</v>
      </c>
      <c r="E1769" s="32" t="s">
        <v>56368</v>
      </c>
      <c r="G1769" s="44" t="s">
        <v>17</v>
      </c>
      <c r="H1769" s="44" t="s">
        <v>18</v>
      </c>
      <c r="I1769" s="32" t="s">
        <v>54506</v>
      </c>
      <c r="J1769" s="55">
        <v>8059347266930</v>
      </c>
      <c r="K1769" s="45">
        <v>45413</v>
      </c>
      <c r="L1769" s="47">
        <v>0</v>
      </c>
      <c r="M1769" s="47">
        <v>194.95</v>
      </c>
      <c r="N1769" s="45">
        <v>45131</v>
      </c>
    </row>
    <row r="1770" spans="2:14" x14ac:dyDescent="0.25">
      <c r="B1770" s="42"/>
      <c r="C1770" s="42"/>
      <c r="D1770" s="32" t="s">
        <v>54026</v>
      </c>
      <c r="E1770" s="32" t="s">
        <v>56369</v>
      </c>
      <c r="G1770" s="44" t="s">
        <v>17</v>
      </c>
      <c r="H1770" s="44" t="s">
        <v>18</v>
      </c>
      <c r="I1770" s="32" t="s">
        <v>54505</v>
      </c>
      <c r="J1770" s="55">
        <v>8059347266923</v>
      </c>
      <c r="K1770" s="45">
        <v>45413</v>
      </c>
      <c r="L1770" s="47">
        <v>0</v>
      </c>
      <c r="M1770" s="47">
        <v>194.95</v>
      </c>
      <c r="N1770" s="45">
        <v>45131</v>
      </c>
    </row>
    <row r="1771" spans="2:14" x14ac:dyDescent="0.25">
      <c r="B1771" s="42"/>
      <c r="C1771" s="42"/>
      <c r="D1771" s="32" t="s">
        <v>54025</v>
      </c>
      <c r="E1771" s="32" t="s">
        <v>56370</v>
      </c>
      <c r="G1771" s="44" t="s">
        <v>17</v>
      </c>
      <c r="H1771" s="44" t="s">
        <v>18</v>
      </c>
      <c r="I1771" s="32" t="s">
        <v>54504</v>
      </c>
      <c r="J1771" s="55">
        <v>8059347266848</v>
      </c>
      <c r="K1771" s="45">
        <v>45413</v>
      </c>
      <c r="L1771" s="47">
        <v>0</v>
      </c>
      <c r="M1771" s="47">
        <v>194.95</v>
      </c>
      <c r="N1771" s="45">
        <v>45131</v>
      </c>
    </row>
    <row r="1772" spans="2:14" x14ac:dyDescent="0.25">
      <c r="B1772" s="42"/>
      <c r="C1772" s="42"/>
      <c r="D1772" s="32" t="s">
        <v>54024</v>
      </c>
      <c r="E1772" s="32" t="s">
        <v>56371</v>
      </c>
      <c r="G1772" s="44" t="s">
        <v>17</v>
      </c>
      <c r="H1772" s="44" t="s">
        <v>18</v>
      </c>
      <c r="I1772" s="32" t="s">
        <v>54503</v>
      </c>
      <c r="J1772" s="55">
        <v>8059347266831</v>
      </c>
      <c r="K1772" s="45">
        <v>45413</v>
      </c>
      <c r="L1772" s="47">
        <v>0</v>
      </c>
      <c r="M1772" s="47">
        <v>194.95</v>
      </c>
      <c r="N1772" s="45">
        <v>45131</v>
      </c>
    </row>
    <row r="1773" spans="2:14" x14ac:dyDescent="0.25">
      <c r="B1773" s="42"/>
      <c r="C1773" s="42"/>
      <c r="D1773" s="32" t="s">
        <v>54023</v>
      </c>
      <c r="E1773" s="32" t="s">
        <v>56372</v>
      </c>
      <c r="G1773" s="44" t="s">
        <v>17</v>
      </c>
      <c r="H1773" s="44" t="s">
        <v>18</v>
      </c>
      <c r="I1773" s="32" t="s">
        <v>54502</v>
      </c>
      <c r="J1773" s="55">
        <v>8059347266824</v>
      </c>
      <c r="K1773" s="45">
        <v>45413</v>
      </c>
      <c r="L1773" s="47">
        <v>0</v>
      </c>
      <c r="M1773" s="47">
        <v>194.95</v>
      </c>
      <c r="N1773" s="45">
        <v>45131</v>
      </c>
    </row>
    <row r="1774" spans="2:14" x14ac:dyDescent="0.25">
      <c r="B1774" s="42"/>
      <c r="C1774" s="42"/>
      <c r="D1774" s="32" t="s">
        <v>54022</v>
      </c>
      <c r="E1774" s="32" t="s">
        <v>56373</v>
      </c>
      <c r="G1774" s="44" t="s">
        <v>17</v>
      </c>
      <c r="H1774" s="44" t="s">
        <v>18</v>
      </c>
      <c r="I1774" s="32" t="s">
        <v>54501</v>
      </c>
      <c r="J1774" s="55">
        <v>8059347266817</v>
      </c>
      <c r="K1774" s="45">
        <v>45413</v>
      </c>
      <c r="L1774" s="47">
        <v>0</v>
      </c>
      <c r="M1774" s="47">
        <v>194.95</v>
      </c>
      <c r="N1774" s="45">
        <v>45131</v>
      </c>
    </row>
    <row r="1775" spans="2:14" x14ac:dyDescent="0.25">
      <c r="B1775" s="42"/>
      <c r="C1775" s="42"/>
      <c r="D1775" s="32" t="s">
        <v>54021</v>
      </c>
      <c r="E1775" s="32" t="s">
        <v>56374</v>
      </c>
      <c r="G1775" s="44" t="s">
        <v>17</v>
      </c>
      <c r="H1775" s="44" t="s">
        <v>18</v>
      </c>
      <c r="I1775" s="32" t="s">
        <v>54500</v>
      </c>
      <c r="J1775" s="55">
        <v>8059347266800</v>
      </c>
      <c r="K1775" s="45">
        <v>45413</v>
      </c>
      <c r="L1775" s="47">
        <v>0</v>
      </c>
      <c r="M1775" s="47">
        <v>194.95</v>
      </c>
      <c r="N1775" s="45">
        <v>45131</v>
      </c>
    </row>
    <row r="1776" spans="2:14" x14ac:dyDescent="0.25">
      <c r="B1776" s="42"/>
      <c r="C1776" s="42"/>
      <c r="D1776" s="32" t="s">
        <v>54020</v>
      </c>
      <c r="E1776" s="32" t="s">
        <v>56375</v>
      </c>
      <c r="G1776" s="44" t="s">
        <v>17</v>
      </c>
      <c r="H1776" s="44" t="s">
        <v>18</v>
      </c>
      <c r="I1776" s="32" t="s">
        <v>54499</v>
      </c>
      <c r="J1776" s="55">
        <v>8059347266794</v>
      </c>
      <c r="K1776" s="45">
        <v>45413</v>
      </c>
      <c r="L1776" s="47">
        <v>0</v>
      </c>
      <c r="M1776" s="47">
        <v>194.95</v>
      </c>
      <c r="N1776" s="45">
        <v>45131</v>
      </c>
    </row>
    <row r="1777" spans="2:14" x14ac:dyDescent="0.25">
      <c r="B1777" s="42"/>
      <c r="C1777" s="42"/>
      <c r="D1777" s="32" t="s">
        <v>54019</v>
      </c>
      <c r="E1777" s="32" t="s">
        <v>56376</v>
      </c>
      <c r="G1777" s="44" t="s">
        <v>17</v>
      </c>
      <c r="H1777" s="44" t="s">
        <v>18</v>
      </c>
      <c r="I1777" s="32" t="s">
        <v>54498</v>
      </c>
      <c r="J1777" s="55">
        <v>8059347266787</v>
      </c>
      <c r="K1777" s="45">
        <v>45413</v>
      </c>
      <c r="L1777" s="47">
        <v>0</v>
      </c>
      <c r="M1777" s="47">
        <v>194.95</v>
      </c>
      <c r="N1777" s="45">
        <v>45131</v>
      </c>
    </row>
    <row r="1778" spans="2:14" x14ac:dyDescent="0.25">
      <c r="B1778" s="42"/>
      <c r="C1778" s="42"/>
      <c r="D1778" s="32" t="s">
        <v>54018</v>
      </c>
      <c r="E1778" s="32" t="s">
        <v>56377</v>
      </c>
      <c r="G1778" s="44" t="s">
        <v>17</v>
      </c>
      <c r="H1778" s="44" t="s">
        <v>18</v>
      </c>
      <c r="I1778" s="32" t="s">
        <v>54497</v>
      </c>
      <c r="J1778" s="55">
        <v>8059347266701</v>
      </c>
      <c r="K1778" s="45">
        <v>45413</v>
      </c>
      <c r="L1778" s="47">
        <v>0</v>
      </c>
      <c r="M1778" s="47">
        <v>194.95</v>
      </c>
      <c r="N1778" s="45">
        <v>45131</v>
      </c>
    </row>
    <row r="1779" spans="2:14" x14ac:dyDescent="0.25">
      <c r="B1779" s="42"/>
      <c r="C1779" s="42"/>
      <c r="D1779" s="32" t="s">
        <v>54017</v>
      </c>
      <c r="E1779" s="32" t="s">
        <v>56378</v>
      </c>
      <c r="G1779" s="44" t="s">
        <v>17</v>
      </c>
      <c r="H1779" s="44" t="s">
        <v>18</v>
      </c>
      <c r="I1779" s="32" t="s">
        <v>54496</v>
      </c>
      <c r="J1779" s="55">
        <v>8059347266695</v>
      </c>
      <c r="K1779" s="45">
        <v>45413</v>
      </c>
      <c r="L1779" s="47">
        <v>0</v>
      </c>
      <c r="M1779" s="47">
        <v>194.95</v>
      </c>
      <c r="N1779" s="45">
        <v>45131</v>
      </c>
    </row>
    <row r="1780" spans="2:14" x14ac:dyDescent="0.25">
      <c r="B1780" s="42"/>
      <c r="C1780" s="42"/>
      <c r="D1780" s="32" t="s">
        <v>54016</v>
      </c>
      <c r="E1780" s="32" t="s">
        <v>56379</v>
      </c>
      <c r="G1780" s="44" t="s">
        <v>17</v>
      </c>
      <c r="H1780" s="44" t="s">
        <v>18</v>
      </c>
      <c r="I1780" s="32" t="s">
        <v>54495</v>
      </c>
      <c r="J1780" s="55">
        <v>8059347266688</v>
      </c>
      <c r="K1780" s="45">
        <v>45413</v>
      </c>
      <c r="L1780" s="47">
        <v>0</v>
      </c>
      <c r="M1780" s="47">
        <v>194.95</v>
      </c>
      <c r="N1780" s="45">
        <v>45131</v>
      </c>
    </row>
    <row r="1781" spans="2:14" x14ac:dyDescent="0.25">
      <c r="B1781" s="42"/>
      <c r="C1781" s="42"/>
      <c r="D1781" s="32" t="s">
        <v>54015</v>
      </c>
      <c r="E1781" s="32" t="s">
        <v>56380</v>
      </c>
      <c r="G1781" s="44" t="s">
        <v>17</v>
      </c>
      <c r="H1781" s="44" t="s">
        <v>18</v>
      </c>
      <c r="I1781" s="32" t="s">
        <v>54494</v>
      </c>
      <c r="J1781" s="55">
        <v>8059347266671</v>
      </c>
      <c r="K1781" s="45">
        <v>45413</v>
      </c>
      <c r="L1781" s="47">
        <v>0</v>
      </c>
      <c r="M1781" s="47">
        <v>194.95</v>
      </c>
      <c r="N1781" s="45">
        <v>45131</v>
      </c>
    </row>
    <row r="1782" spans="2:14" x14ac:dyDescent="0.25">
      <c r="B1782" s="42"/>
      <c r="C1782" s="42"/>
      <c r="D1782" s="32" t="s">
        <v>54014</v>
      </c>
      <c r="E1782" s="32" t="s">
        <v>56381</v>
      </c>
      <c r="G1782" s="44" t="s">
        <v>17</v>
      </c>
      <c r="H1782" s="44" t="s">
        <v>18</v>
      </c>
      <c r="I1782" s="32" t="s">
        <v>54493</v>
      </c>
      <c r="J1782" s="55">
        <v>8059347266664</v>
      </c>
      <c r="K1782" s="45">
        <v>45413</v>
      </c>
      <c r="L1782" s="47">
        <v>0</v>
      </c>
      <c r="M1782" s="47">
        <v>194.95</v>
      </c>
      <c r="N1782" s="45">
        <v>45131</v>
      </c>
    </row>
    <row r="1783" spans="2:14" x14ac:dyDescent="0.25">
      <c r="B1783" s="42"/>
      <c r="C1783" s="42"/>
      <c r="D1783" s="32" t="s">
        <v>54013</v>
      </c>
      <c r="E1783" s="32" t="s">
        <v>56382</v>
      </c>
      <c r="G1783" s="44" t="s">
        <v>17</v>
      </c>
      <c r="H1783" s="44" t="s">
        <v>18</v>
      </c>
      <c r="I1783" s="32" t="s">
        <v>54492</v>
      </c>
      <c r="J1783" s="55">
        <v>8059347266657</v>
      </c>
      <c r="K1783" s="45">
        <v>45413</v>
      </c>
      <c r="L1783" s="47">
        <v>0</v>
      </c>
      <c r="M1783" s="47">
        <v>194.95</v>
      </c>
      <c r="N1783" s="45">
        <v>45131</v>
      </c>
    </row>
    <row r="1784" spans="2:14" x14ac:dyDescent="0.25">
      <c r="B1784" s="42"/>
      <c r="C1784" s="42"/>
      <c r="D1784" s="32" t="s">
        <v>54012</v>
      </c>
      <c r="E1784" s="32" t="s">
        <v>56383</v>
      </c>
      <c r="G1784" s="44" t="s">
        <v>17</v>
      </c>
      <c r="H1784" s="44" t="s">
        <v>18</v>
      </c>
      <c r="I1784" s="32" t="s">
        <v>54491</v>
      </c>
      <c r="J1784" s="55">
        <v>8059347266640</v>
      </c>
      <c r="K1784" s="45">
        <v>45413</v>
      </c>
      <c r="L1784" s="47">
        <v>0</v>
      </c>
      <c r="M1784" s="47">
        <v>194.95</v>
      </c>
      <c r="N1784" s="45">
        <v>45131</v>
      </c>
    </row>
    <row r="1785" spans="2:14" x14ac:dyDescent="0.25">
      <c r="B1785" s="42"/>
      <c r="C1785" s="42"/>
      <c r="D1785" s="32" t="s">
        <v>54011</v>
      </c>
      <c r="E1785" s="32" t="s">
        <v>56384</v>
      </c>
      <c r="G1785" s="44" t="s">
        <v>17</v>
      </c>
      <c r="H1785" s="44" t="s">
        <v>18</v>
      </c>
      <c r="I1785" s="32" t="s">
        <v>54490</v>
      </c>
      <c r="J1785" s="55">
        <v>8059347266565</v>
      </c>
      <c r="K1785" s="45">
        <v>45413</v>
      </c>
      <c r="L1785" s="47">
        <v>0</v>
      </c>
      <c r="M1785" s="47">
        <v>194.95</v>
      </c>
      <c r="N1785" s="45">
        <v>45131</v>
      </c>
    </row>
    <row r="1786" spans="2:14" x14ac:dyDescent="0.25">
      <c r="B1786" s="42"/>
      <c r="C1786" s="42"/>
      <c r="D1786" s="32" t="s">
        <v>54010</v>
      </c>
      <c r="E1786" s="32" t="s">
        <v>56385</v>
      </c>
      <c r="G1786" s="44" t="s">
        <v>17</v>
      </c>
      <c r="H1786" s="44" t="s">
        <v>18</v>
      </c>
      <c r="I1786" s="32" t="s">
        <v>54489</v>
      </c>
      <c r="J1786" s="55">
        <v>8059347266558</v>
      </c>
      <c r="K1786" s="45">
        <v>45413</v>
      </c>
      <c r="L1786" s="47">
        <v>0</v>
      </c>
      <c r="M1786" s="47">
        <v>194.95</v>
      </c>
      <c r="N1786" s="45">
        <v>45131</v>
      </c>
    </row>
    <row r="1787" spans="2:14" x14ac:dyDescent="0.25">
      <c r="B1787" s="42"/>
      <c r="C1787" s="42"/>
      <c r="D1787" s="32" t="s">
        <v>54009</v>
      </c>
      <c r="E1787" s="32" t="s">
        <v>56386</v>
      </c>
      <c r="G1787" s="44" t="s">
        <v>17</v>
      </c>
      <c r="H1787" s="44" t="s">
        <v>18</v>
      </c>
      <c r="I1787" s="32" t="s">
        <v>54488</v>
      </c>
      <c r="J1787" s="55">
        <v>8059347266541</v>
      </c>
      <c r="K1787" s="45">
        <v>45413</v>
      </c>
      <c r="L1787" s="47">
        <v>0</v>
      </c>
      <c r="M1787" s="47">
        <v>194.95</v>
      </c>
      <c r="N1787" s="45">
        <v>45131</v>
      </c>
    </row>
    <row r="1788" spans="2:14" x14ac:dyDescent="0.25">
      <c r="B1788" s="42"/>
      <c r="C1788" s="42"/>
      <c r="D1788" s="32" t="s">
        <v>54008</v>
      </c>
      <c r="E1788" s="32" t="s">
        <v>56387</v>
      </c>
      <c r="G1788" s="44" t="s">
        <v>17</v>
      </c>
      <c r="H1788" s="44" t="s">
        <v>18</v>
      </c>
      <c r="I1788" s="32" t="s">
        <v>54487</v>
      </c>
      <c r="J1788" s="55">
        <v>8059347266534</v>
      </c>
      <c r="K1788" s="45">
        <v>45413</v>
      </c>
      <c r="L1788" s="47">
        <v>0</v>
      </c>
      <c r="M1788" s="47">
        <v>194.95</v>
      </c>
      <c r="N1788" s="45">
        <v>45131</v>
      </c>
    </row>
    <row r="1789" spans="2:14" x14ac:dyDescent="0.25">
      <c r="B1789" s="42"/>
      <c r="C1789" s="42"/>
      <c r="D1789" s="32" t="s">
        <v>54007</v>
      </c>
      <c r="E1789" s="32" t="s">
        <v>56388</v>
      </c>
      <c r="G1789" s="44" t="s">
        <v>17</v>
      </c>
      <c r="H1789" s="44" t="s">
        <v>18</v>
      </c>
      <c r="I1789" s="32" t="s">
        <v>54486</v>
      </c>
      <c r="J1789" s="55">
        <v>8059347266527</v>
      </c>
      <c r="K1789" s="45">
        <v>45413</v>
      </c>
      <c r="L1789" s="47">
        <v>0</v>
      </c>
      <c r="M1789" s="47">
        <v>194.95</v>
      </c>
      <c r="N1789" s="45">
        <v>45131</v>
      </c>
    </row>
    <row r="1790" spans="2:14" x14ac:dyDescent="0.25">
      <c r="B1790" s="42"/>
      <c r="C1790" s="42"/>
      <c r="D1790" s="32" t="s">
        <v>54006</v>
      </c>
      <c r="E1790" s="32" t="s">
        <v>56389</v>
      </c>
      <c r="G1790" s="44" t="s">
        <v>17</v>
      </c>
      <c r="H1790" s="44" t="s">
        <v>18</v>
      </c>
      <c r="I1790" s="32" t="s">
        <v>54485</v>
      </c>
      <c r="J1790" s="55">
        <v>8059347266510</v>
      </c>
      <c r="K1790" s="45">
        <v>45413</v>
      </c>
      <c r="L1790" s="47">
        <v>0</v>
      </c>
      <c r="M1790" s="47">
        <v>194.95</v>
      </c>
      <c r="N1790" s="45">
        <v>45131</v>
      </c>
    </row>
    <row r="1791" spans="2:14" x14ac:dyDescent="0.25">
      <c r="B1791" s="42"/>
      <c r="C1791" s="42"/>
      <c r="D1791" s="32" t="s">
        <v>54005</v>
      </c>
      <c r="E1791" s="32" t="s">
        <v>56390</v>
      </c>
      <c r="G1791" s="44" t="s">
        <v>17</v>
      </c>
      <c r="H1791" s="44" t="s">
        <v>18</v>
      </c>
      <c r="I1791" s="32" t="s">
        <v>54484</v>
      </c>
      <c r="J1791" s="55">
        <v>8059347266503</v>
      </c>
      <c r="K1791" s="45">
        <v>45413</v>
      </c>
      <c r="L1791" s="47">
        <v>0</v>
      </c>
      <c r="M1791" s="47">
        <v>194.95</v>
      </c>
      <c r="N1791" s="45">
        <v>45131</v>
      </c>
    </row>
    <row r="1792" spans="2:14" x14ac:dyDescent="0.25">
      <c r="B1792" s="42"/>
      <c r="C1792" s="42"/>
      <c r="D1792" s="32" t="s">
        <v>55304</v>
      </c>
      <c r="E1792" s="32" t="s">
        <v>56391</v>
      </c>
      <c r="G1792" s="44" t="s">
        <v>11</v>
      </c>
      <c r="H1792" s="44" t="s">
        <v>12</v>
      </c>
      <c r="I1792" s="32" t="s">
        <v>55732</v>
      </c>
      <c r="J1792" s="55">
        <v>8059347266428</v>
      </c>
      <c r="L1792" s="47">
        <v>199.95</v>
      </c>
      <c r="M1792" s="47">
        <v>199.95</v>
      </c>
      <c r="N1792" s="45">
        <v>45131</v>
      </c>
    </row>
    <row r="1793" spans="2:14" x14ac:dyDescent="0.25">
      <c r="B1793" s="42"/>
      <c r="C1793" s="42"/>
      <c r="D1793" s="32" t="s">
        <v>55305</v>
      </c>
      <c r="E1793" s="32" t="s">
        <v>56392</v>
      </c>
      <c r="G1793" s="44" t="s">
        <v>11</v>
      </c>
      <c r="H1793" s="44" t="s">
        <v>12</v>
      </c>
      <c r="I1793" s="32" t="s">
        <v>55733</v>
      </c>
      <c r="J1793" s="55">
        <v>8059347266411</v>
      </c>
      <c r="L1793" s="47">
        <v>199.95</v>
      </c>
      <c r="M1793" s="47">
        <v>199.95</v>
      </c>
      <c r="N1793" s="45">
        <v>45131</v>
      </c>
    </row>
    <row r="1794" spans="2:14" x14ac:dyDescent="0.25">
      <c r="B1794" s="42"/>
      <c r="C1794" s="42"/>
      <c r="D1794" s="32" t="s">
        <v>55306</v>
      </c>
      <c r="E1794" s="32" t="s">
        <v>56393</v>
      </c>
      <c r="G1794" s="44" t="s">
        <v>11</v>
      </c>
      <c r="H1794" s="44" t="s">
        <v>12</v>
      </c>
      <c r="I1794" s="32" t="s">
        <v>55734</v>
      </c>
      <c r="J1794" s="55">
        <v>8059347266404</v>
      </c>
      <c r="L1794" s="47">
        <v>199.95</v>
      </c>
      <c r="M1794" s="47">
        <v>199.95</v>
      </c>
      <c r="N1794" s="45">
        <v>45131</v>
      </c>
    </row>
    <row r="1795" spans="2:14" x14ac:dyDescent="0.25">
      <c r="B1795" s="42"/>
      <c r="C1795" s="42"/>
      <c r="D1795" s="32" t="s">
        <v>55307</v>
      </c>
      <c r="E1795" s="32" t="s">
        <v>56394</v>
      </c>
      <c r="G1795" s="44" t="s">
        <v>11</v>
      </c>
      <c r="H1795" s="44" t="s">
        <v>12</v>
      </c>
      <c r="I1795" s="32" t="s">
        <v>55735</v>
      </c>
      <c r="J1795" s="55">
        <v>8059347266398</v>
      </c>
      <c r="L1795" s="47">
        <v>199.95</v>
      </c>
      <c r="M1795" s="47">
        <v>199.95</v>
      </c>
      <c r="N1795" s="45">
        <v>45131</v>
      </c>
    </row>
    <row r="1796" spans="2:14" x14ac:dyDescent="0.25">
      <c r="B1796" s="42"/>
      <c r="C1796" s="42"/>
      <c r="D1796" s="32" t="s">
        <v>55308</v>
      </c>
      <c r="E1796" s="32" t="s">
        <v>56395</v>
      </c>
      <c r="G1796" s="44" t="s">
        <v>11</v>
      </c>
      <c r="H1796" s="44" t="s">
        <v>12</v>
      </c>
      <c r="I1796" s="32" t="s">
        <v>55736</v>
      </c>
      <c r="J1796" s="55">
        <v>8059347266381</v>
      </c>
      <c r="L1796" s="47">
        <v>199.95</v>
      </c>
      <c r="M1796" s="47">
        <v>199.95</v>
      </c>
      <c r="N1796" s="45">
        <v>45131</v>
      </c>
    </row>
    <row r="1797" spans="2:14" x14ac:dyDescent="0.25">
      <c r="B1797" s="42"/>
      <c r="C1797" s="42"/>
      <c r="D1797" s="32" t="s">
        <v>55309</v>
      </c>
      <c r="E1797" s="32" t="s">
        <v>56396</v>
      </c>
      <c r="G1797" s="44" t="s">
        <v>11</v>
      </c>
      <c r="H1797" s="44" t="s">
        <v>12</v>
      </c>
      <c r="I1797" s="32" t="s">
        <v>55737</v>
      </c>
      <c r="J1797" s="55">
        <v>8059347266374</v>
      </c>
      <c r="L1797" s="47">
        <v>199.95</v>
      </c>
      <c r="M1797" s="47">
        <v>199.95</v>
      </c>
      <c r="N1797" s="45">
        <v>45131</v>
      </c>
    </row>
    <row r="1798" spans="2:14" x14ac:dyDescent="0.25">
      <c r="B1798" s="42"/>
      <c r="C1798" s="42"/>
      <c r="D1798" s="32" t="s">
        <v>55310</v>
      </c>
      <c r="E1798" s="32" t="s">
        <v>56397</v>
      </c>
      <c r="G1798" s="44" t="s">
        <v>11</v>
      </c>
      <c r="H1798" s="44" t="s">
        <v>12</v>
      </c>
      <c r="I1798" s="32" t="s">
        <v>55738</v>
      </c>
      <c r="J1798" s="55">
        <v>8059347266367</v>
      </c>
      <c r="L1798" s="47">
        <v>199.95</v>
      </c>
      <c r="M1798" s="47">
        <v>199.95</v>
      </c>
      <c r="N1798" s="45">
        <v>45131</v>
      </c>
    </row>
    <row r="1799" spans="2:14" x14ac:dyDescent="0.25">
      <c r="B1799" s="42"/>
      <c r="C1799" s="42"/>
      <c r="D1799" s="32" t="s">
        <v>54004</v>
      </c>
      <c r="E1799" s="32" t="s">
        <v>56398</v>
      </c>
      <c r="G1799" s="44" t="s">
        <v>17</v>
      </c>
      <c r="H1799" s="44" t="s">
        <v>18</v>
      </c>
      <c r="I1799" s="32" t="s">
        <v>54483</v>
      </c>
      <c r="J1799" s="55">
        <v>8059347266121</v>
      </c>
      <c r="K1799" s="45">
        <v>45413</v>
      </c>
      <c r="L1799" s="47">
        <v>0</v>
      </c>
      <c r="M1799" s="47">
        <v>109.95</v>
      </c>
      <c r="N1799" s="45">
        <v>45131</v>
      </c>
    </row>
    <row r="1800" spans="2:14" x14ac:dyDescent="0.25">
      <c r="B1800" s="42"/>
      <c r="C1800" s="42"/>
      <c r="D1800" s="32" t="s">
        <v>54003</v>
      </c>
      <c r="E1800" s="32" t="s">
        <v>56399</v>
      </c>
      <c r="G1800" s="44" t="s">
        <v>17</v>
      </c>
      <c r="H1800" s="44" t="s">
        <v>18</v>
      </c>
      <c r="I1800" s="32" t="s">
        <v>54482</v>
      </c>
      <c r="J1800" s="55">
        <v>8059347266114</v>
      </c>
      <c r="K1800" s="45">
        <v>45413</v>
      </c>
      <c r="L1800" s="47">
        <v>0</v>
      </c>
      <c r="M1800" s="47">
        <v>109.95</v>
      </c>
      <c r="N1800" s="45">
        <v>45131</v>
      </c>
    </row>
    <row r="1801" spans="2:14" x14ac:dyDescent="0.25">
      <c r="B1801" s="42"/>
      <c r="C1801" s="42"/>
      <c r="D1801" s="32" t="s">
        <v>54002</v>
      </c>
      <c r="E1801" s="32" t="s">
        <v>56400</v>
      </c>
      <c r="G1801" s="44" t="s">
        <v>17</v>
      </c>
      <c r="H1801" s="44" t="s">
        <v>18</v>
      </c>
      <c r="I1801" s="32" t="s">
        <v>54481</v>
      </c>
      <c r="J1801" s="55">
        <v>8059347266107</v>
      </c>
      <c r="K1801" s="45">
        <v>45413</v>
      </c>
      <c r="L1801" s="47">
        <v>0</v>
      </c>
      <c r="M1801" s="47">
        <v>109.95</v>
      </c>
      <c r="N1801" s="45">
        <v>45131</v>
      </c>
    </row>
    <row r="1802" spans="2:14" x14ac:dyDescent="0.25">
      <c r="B1802" s="42"/>
      <c r="C1802" s="42"/>
      <c r="D1802" s="32" t="s">
        <v>54001</v>
      </c>
      <c r="E1802" s="32" t="s">
        <v>56401</v>
      </c>
      <c r="G1802" s="44" t="s">
        <v>17</v>
      </c>
      <c r="H1802" s="44" t="s">
        <v>18</v>
      </c>
      <c r="I1802" s="32" t="s">
        <v>54480</v>
      </c>
      <c r="J1802" s="55">
        <v>8059347266091</v>
      </c>
      <c r="K1802" s="45">
        <v>45413</v>
      </c>
      <c r="L1802" s="47">
        <v>0</v>
      </c>
      <c r="M1802" s="47">
        <v>109.95</v>
      </c>
      <c r="N1802" s="45">
        <v>45131</v>
      </c>
    </row>
    <row r="1803" spans="2:14" x14ac:dyDescent="0.25">
      <c r="B1803" s="42"/>
      <c r="C1803" s="42"/>
      <c r="D1803" s="32" t="s">
        <v>54000</v>
      </c>
      <c r="E1803" s="32" t="s">
        <v>56402</v>
      </c>
      <c r="G1803" s="44" t="s">
        <v>17</v>
      </c>
      <c r="H1803" s="44" t="s">
        <v>18</v>
      </c>
      <c r="I1803" s="32" t="s">
        <v>54479</v>
      </c>
      <c r="J1803" s="55">
        <v>8059347266084</v>
      </c>
      <c r="K1803" s="45">
        <v>45413</v>
      </c>
      <c r="L1803" s="47">
        <v>0</v>
      </c>
      <c r="M1803" s="47">
        <v>109.95</v>
      </c>
      <c r="N1803" s="45">
        <v>45131</v>
      </c>
    </row>
    <row r="1804" spans="2:14" x14ac:dyDescent="0.25">
      <c r="B1804" s="42"/>
      <c r="C1804" s="42"/>
      <c r="D1804" s="32" t="s">
        <v>53999</v>
      </c>
      <c r="E1804" s="32" t="s">
        <v>56403</v>
      </c>
      <c r="G1804" s="44" t="s">
        <v>17</v>
      </c>
      <c r="H1804" s="44" t="s">
        <v>18</v>
      </c>
      <c r="I1804" s="32" t="s">
        <v>54478</v>
      </c>
      <c r="J1804" s="55">
        <v>8059347266077</v>
      </c>
      <c r="K1804" s="45">
        <v>45413</v>
      </c>
      <c r="L1804" s="47">
        <v>0</v>
      </c>
      <c r="M1804" s="47">
        <v>109.95</v>
      </c>
      <c r="N1804" s="45">
        <v>45131</v>
      </c>
    </row>
    <row r="1805" spans="2:14" x14ac:dyDescent="0.25">
      <c r="B1805" s="42"/>
      <c r="C1805" s="42"/>
      <c r="D1805" s="32" t="s">
        <v>53998</v>
      </c>
      <c r="E1805" s="32" t="s">
        <v>56404</v>
      </c>
      <c r="G1805" s="44" t="s">
        <v>17</v>
      </c>
      <c r="H1805" s="44" t="s">
        <v>18</v>
      </c>
      <c r="I1805" s="32" t="s">
        <v>54477</v>
      </c>
      <c r="J1805" s="55">
        <v>8059347266060</v>
      </c>
      <c r="K1805" s="45">
        <v>45413</v>
      </c>
      <c r="L1805" s="47">
        <v>0</v>
      </c>
      <c r="M1805" s="47">
        <v>109.95</v>
      </c>
      <c r="N1805" s="45">
        <v>45131</v>
      </c>
    </row>
    <row r="1806" spans="2:14" x14ac:dyDescent="0.25">
      <c r="B1806" s="42"/>
      <c r="C1806" s="42"/>
      <c r="D1806" s="32" t="s">
        <v>53997</v>
      </c>
      <c r="E1806" s="32" t="s">
        <v>56405</v>
      </c>
      <c r="G1806" s="44" t="s">
        <v>17</v>
      </c>
      <c r="H1806" s="44" t="s">
        <v>18</v>
      </c>
      <c r="I1806" s="32" t="s">
        <v>54476</v>
      </c>
      <c r="J1806" s="55">
        <v>8059347265919</v>
      </c>
      <c r="K1806" s="45">
        <v>45413</v>
      </c>
      <c r="L1806" s="47">
        <v>0</v>
      </c>
      <c r="M1806" s="47">
        <v>209.95</v>
      </c>
      <c r="N1806" s="45">
        <v>45131</v>
      </c>
    </row>
    <row r="1807" spans="2:14" x14ac:dyDescent="0.25">
      <c r="B1807" s="42"/>
      <c r="C1807" s="42"/>
      <c r="D1807" s="32" t="s">
        <v>53996</v>
      </c>
      <c r="E1807" s="32" t="s">
        <v>56406</v>
      </c>
      <c r="G1807" s="44" t="s">
        <v>17</v>
      </c>
      <c r="H1807" s="44" t="s">
        <v>18</v>
      </c>
      <c r="I1807" s="32" t="s">
        <v>54475</v>
      </c>
      <c r="J1807" s="55">
        <v>8059347265902</v>
      </c>
      <c r="K1807" s="45">
        <v>45413</v>
      </c>
      <c r="L1807" s="47">
        <v>0</v>
      </c>
      <c r="M1807" s="47">
        <v>209.95</v>
      </c>
      <c r="N1807" s="45">
        <v>45131</v>
      </c>
    </row>
    <row r="1808" spans="2:14" x14ac:dyDescent="0.25">
      <c r="B1808" s="42"/>
      <c r="C1808" s="42"/>
      <c r="D1808" s="32" t="s">
        <v>53995</v>
      </c>
      <c r="E1808" s="32" t="s">
        <v>56407</v>
      </c>
      <c r="G1808" s="44" t="s">
        <v>17</v>
      </c>
      <c r="H1808" s="44" t="s">
        <v>18</v>
      </c>
      <c r="I1808" s="32" t="s">
        <v>54474</v>
      </c>
      <c r="J1808" s="55">
        <v>8059347265896</v>
      </c>
      <c r="K1808" s="45">
        <v>45413</v>
      </c>
      <c r="L1808" s="47">
        <v>0</v>
      </c>
      <c r="M1808" s="47">
        <v>209.95</v>
      </c>
      <c r="N1808" s="45">
        <v>45131</v>
      </c>
    </row>
    <row r="1809" spans="2:14" x14ac:dyDescent="0.25">
      <c r="B1809" s="42"/>
      <c r="C1809" s="42"/>
      <c r="D1809" s="32" t="s">
        <v>53994</v>
      </c>
      <c r="E1809" s="32" t="s">
        <v>56408</v>
      </c>
      <c r="G1809" s="44" t="s">
        <v>17</v>
      </c>
      <c r="H1809" s="44" t="s">
        <v>18</v>
      </c>
      <c r="I1809" s="32" t="s">
        <v>54473</v>
      </c>
      <c r="J1809" s="55">
        <v>8059347265889</v>
      </c>
      <c r="K1809" s="45">
        <v>45413</v>
      </c>
      <c r="L1809" s="47">
        <v>0</v>
      </c>
      <c r="M1809" s="47">
        <v>209.95</v>
      </c>
      <c r="N1809" s="45">
        <v>45131</v>
      </c>
    </row>
    <row r="1810" spans="2:14" x14ac:dyDescent="0.25">
      <c r="B1810" s="42"/>
      <c r="C1810" s="42"/>
      <c r="D1810" s="32" t="s">
        <v>53993</v>
      </c>
      <c r="E1810" s="32" t="s">
        <v>56409</v>
      </c>
      <c r="G1810" s="44" t="s">
        <v>17</v>
      </c>
      <c r="H1810" s="44" t="s">
        <v>18</v>
      </c>
      <c r="I1810" s="32" t="s">
        <v>54472</v>
      </c>
      <c r="J1810" s="55">
        <v>8059347265872</v>
      </c>
      <c r="K1810" s="45">
        <v>45413</v>
      </c>
      <c r="L1810" s="47">
        <v>0</v>
      </c>
      <c r="M1810" s="47">
        <v>209.95</v>
      </c>
      <c r="N1810" s="45">
        <v>45131</v>
      </c>
    </row>
    <row r="1811" spans="2:14" x14ac:dyDescent="0.25">
      <c r="B1811" s="42"/>
      <c r="C1811" s="42"/>
      <c r="D1811" s="32" t="s">
        <v>53992</v>
      </c>
      <c r="E1811" s="32" t="s">
        <v>56410</v>
      </c>
      <c r="G1811" s="44" t="s">
        <v>17</v>
      </c>
      <c r="H1811" s="44" t="s">
        <v>18</v>
      </c>
      <c r="I1811" s="32" t="s">
        <v>54471</v>
      </c>
      <c r="J1811" s="55">
        <v>8059347265865</v>
      </c>
      <c r="K1811" s="45">
        <v>45413</v>
      </c>
      <c r="L1811" s="47">
        <v>0</v>
      </c>
      <c r="M1811" s="47">
        <v>209.95</v>
      </c>
      <c r="N1811" s="45">
        <v>45131</v>
      </c>
    </row>
    <row r="1812" spans="2:14" x14ac:dyDescent="0.25">
      <c r="B1812" s="42"/>
      <c r="C1812" s="42"/>
      <c r="D1812" s="32" t="s">
        <v>53991</v>
      </c>
      <c r="E1812" s="32" t="s">
        <v>56411</v>
      </c>
      <c r="G1812" s="44" t="s">
        <v>17</v>
      </c>
      <c r="H1812" s="44" t="s">
        <v>18</v>
      </c>
      <c r="I1812" s="32" t="s">
        <v>54470</v>
      </c>
      <c r="J1812" s="55">
        <v>8059347265858</v>
      </c>
      <c r="K1812" s="45">
        <v>45413</v>
      </c>
      <c r="L1812" s="47">
        <v>0</v>
      </c>
      <c r="M1812" s="47">
        <v>209.95</v>
      </c>
      <c r="N1812" s="45">
        <v>45131</v>
      </c>
    </row>
    <row r="1813" spans="2:14" x14ac:dyDescent="0.25">
      <c r="B1813" s="42"/>
      <c r="C1813" s="42"/>
      <c r="D1813" s="32" t="s">
        <v>53990</v>
      </c>
      <c r="E1813" s="32" t="s">
        <v>56412</v>
      </c>
      <c r="G1813" s="44" t="s">
        <v>17</v>
      </c>
      <c r="H1813" s="44" t="s">
        <v>18</v>
      </c>
      <c r="I1813" s="32" t="s">
        <v>54469</v>
      </c>
      <c r="J1813" s="55">
        <v>8059347265841</v>
      </c>
      <c r="K1813" s="45">
        <v>45413</v>
      </c>
      <c r="L1813" s="47">
        <v>0</v>
      </c>
      <c r="M1813" s="47">
        <v>209.95</v>
      </c>
      <c r="N1813" s="45">
        <v>45131</v>
      </c>
    </row>
    <row r="1814" spans="2:14" x14ac:dyDescent="0.25">
      <c r="B1814" s="42"/>
      <c r="C1814" s="42"/>
      <c r="D1814" s="32" t="s">
        <v>53989</v>
      </c>
      <c r="E1814" s="32" t="s">
        <v>56413</v>
      </c>
      <c r="G1814" s="44" t="s">
        <v>17</v>
      </c>
      <c r="H1814" s="44" t="s">
        <v>18</v>
      </c>
      <c r="I1814" s="32" t="s">
        <v>54468</v>
      </c>
      <c r="J1814" s="55">
        <v>8059347265834</v>
      </c>
      <c r="K1814" s="45">
        <v>45413</v>
      </c>
      <c r="L1814" s="47">
        <v>0</v>
      </c>
      <c r="M1814" s="47">
        <v>209.95</v>
      </c>
      <c r="N1814" s="45">
        <v>45131</v>
      </c>
    </row>
    <row r="1815" spans="2:14" x14ac:dyDescent="0.25">
      <c r="B1815" s="42"/>
      <c r="C1815" s="42"/>
      <c r="D1815" s="32" t="s">
        <v>53988</v>
      </c>
      <c r="E1815" s="32" t="s">
        <v>56414</v>
      </c>
      <c r="G1815" s="44" t="s">
        <v>17</v>
      </c>
      <c r="H1815" s="44" t="s">
        <v>18</v>
      </c>
      <c r="I1815" s="32" t="s">
        <v>54467</v>
      </c>
      <c r="J1815" s="55">
        <v>8059347265827</v>
      </c>
      <c r="K1815" s="45">
        <v>45413</v>
      </c>
      <c r="L1815" s="47">
        <v>0</v>
      </c>
      <c r="M1815" s="47">
        <v>209.95</v>
      </c>
      <c r="N1815" s="45">
        <v>45131</v>
      </c>
    </row>
    <row r="1816" spans="2:14" x14ac:dyDescent="0.25">
      <c r="B1816" s="42"/>
      <c r="C1816" s="42"/>
      <c r="D1816" s="32" t="s">
        <v>53987</v>
      </c>
      <c r="E1816" s="32" t="s">
        <v>56415</v>
      </c>
      <c r="G1816" s="44" t="s">
        <v>17</v>
      </c>
      <c r="H1816" s="44" t="s">
        <v>18</v>
      </c>
      <c r="I1816" s="32" t="s">
        <v>54466</v>
      </c>
      <c r="J1816" s="55">
        <v>8059347265810</v>
      </c>
      <c r="K1816" s="45">
        <v>45413</v>
      </c>
      <c r="L1816" s="47">
        <v>0</v>
      </c>
      <c r="M1816" s="47">
        <v>209.95</v>
      </c>
      <c r="N1816" s="45">
        <v>45131</v>
      </c>
    </row>
    <row r="1817" spans="2:14" x14ac:dyDescent="0.25">
      <c r="B1817" s="42"/>
      <c r="C1817" s="42"/>
      <c r="D1817" s="32" t="s">
        <v>53986</v>
      </c>
      <c r="E1817" s="32" t="s">
        <v>56416</v>
      </c>
      <c r="G1817" s="44" t="s">
        <v>17</v>
      </c>
      <c r="H1817" s="44" t="s">
        <v>18</v>
      </c>
      <c r="I1817" s="32" t="s">
        <v>54465</v>
      </c>
      <c r="J1817" s="55">
        <v>8059347265803</v>
      </c>
      <c r="K1817" s="45">
        <v>45413</v>
      </c>
      <c r="L1817" s="47">
        <v>0</v>
      </c>
      <c r="M1817" s="47">
        <v>209.95</v>
      </c>
      <c r="N1817" s="45">
        <v>45131</v>
      </c>
    </row>
    <row r="1818" spans="2:14" x14ac:dyDescent="0.25">
      <c r="B1818" s="42"/>
      <c r="C1818" s="42"/>
      <c r="D1818" s="32" t="s">
        <v>53985</v>
      </c>
      <c r="E1818" s="32" t="s">
        <v>56417</v>
      </c>
      <c r="G1818" s="44" t="s">
        <v>17</v>
      </c>
      <c r="H1818" s="44" t="s">
        <v>18</v>
      </c>
      <c r="I1818" s="32" t="s">
        <v>54464</v>
      </c>
      <c r="J1818" s="55">
        <v>8059347265797</v>
      </c>
      <c r="K1818" s="45">
        <v>45413</v>
      </c>
      <c r="L1818" s="47">
        <v>0</v>
      </c>
      <c r="M1818" s="47">
        <v>209.95</v>
      </c>
      <c r="N1818" s="45">
        <v>45131</v>
      </c>
    </row>
    <row r="1819" spans="2:14" x14ac:dyDescent="0.25">
      <c r="B1819" s="42"/>
      <c r="C1819" s="42"/>
      <c r="D1819" s="32" t="s">
        <v>53984</v>
      </c>
      <c r="E1819" s="32" t="s">
        <v>56418</v>
      </c>
      <c r="G1819" s="44" t="s">
        <v>17</v>
      </c>
      <c r="H1819" s="44" t="s">
        <v>18</v>
      </c>
      <c r="I1819" s="32" t="s">
        <v>54463</v>
      </c>
      <c r="J1819" s="55">
        <v>8059347265780</v>
      </c>
      <c r="K1819" s="45">
        <v>45413</v>
      </c>
      <c r="L1819" s="47">
        <v>0</v>
      </c>
      <c r="M1819" s="47">
        <v>209.95</v>
      </c>
      <c r="N1819" s="45">
        <v>45131</v>
      </c>
    </row>
    <row r="1820" spans="2:14" x14ac:dyDescent="0.25">
      <c r="B1820" s="42"/>
      <c r="C1820" s="42"/>
      <c r="D1820" s="32" t="s">
        <v>53983</v>
      </c>
      <c r="E1820" s="32" t="s">
        <v>56419</v>
      </c>
      <c r="G1820" s="44" t="s">
        <v>17</v>
      </c>
      <c r="H1820" s="44" t="s">
        <v>18</v>
      </c>
      <c r="I1820" s="32" t="s">
        <v>54462</v>
      </c>
      <c r="J1820" s="55">
        <v>8059347265704</v>
      </c>
      <c r="K1820" s="45">
        <v>45413</v>
      </c>
      <c r="L1820" s="47">
        <v>0</v>
      </c>
      <c r="M1820" s="47">
        <v>209.95</v>
      </c>
      <c r="N1820" s="45">
        <v>45131</v>
      </c>
    </row>
    <row r="1821" spans="2:14" x14ac:dyDescent="0.25">
      <c r="B1821" s="42"/>
      <c r="C1821" s="42"/>
      <c r="D1821" s="32" t="s">
        <v>53982</v>
      </c>
      <c r="E1821" s="32" t="s">
        <v>56420</v>
      </c>
      <c r="G1821" s="44" t="s">
        <v>17</v>
      </c>
      <c r="H1821" s="44" t="s">
        <v>18</v>
      </c>
      <c r="I1821" s="32" t="s">
        <v>54461</v>
      </c>
      <c r="J1821" s="55">
        <v>8059347265698</v>
      </c>
      <c r="K1821" s="45">
        <v>45413</v>
      </c>
      <c r="L1821" s="47">
        <v>0</v>
      </c>
      <c r="M1821" s="47">
        <v>209.95</v>
      </c>
      <c r="N1821" s="45">
        <v>45131</v>
      </c>
    </row>
    <row r="1822" spans="2:14" x14ac:dyDescent="0.25">
      <c r="B1822" s="42"/>
      <c r="C1822" s="42"/>
      <c r="D1822" s="32" t="s">
        <v>53981</v>
      </c>
      <c r="E1822" s="32" t="s">
        <v>56421</v>
      </c>
      <c r="G1822" s="44" t="s">
        <v>17</v>
      </c>
      <c r="H1822" s="44" t="s">
        <v>18</v>
      </c>
      <c r="I1822" s="32" t="s">
        <v>54460</v>
      </c>
      <c r="J1822" s="55">
        <v>8059347265681</v>
      </c>
      <c r="K1822" s="45">
        <v>45413</v>
      </c>
      <c r="L1822" s="47">
        <v>0</v>
      </c>
      <c r="M1822" s="47">
        <v>209.95</v>
      </c>
      <c r="N1822" s="45">
        <v>45131</v>
      </c>
    </row>
    <row r="1823" spans="2:14" x14ac:dyDescent="0.25">
      <c r="B1823" s="42"/>
      <c r="C1823" s="42"/>
      <c r="D1823" s="32" t="s">
        <v>53980</v>
      </c>
      <c r="E1823" s="32" t="s">
        <v>56422</v>
      </c>
      <c r="G1823" s="44" t="s">
        <v>17</v>
      </c>
      <c r="H1823" s="44" t="s">
        <v>18</v>
      </c>
      <c r="I1823" s="32" t="s">
        <v>54459</v>
      </c>
      <c r="J1823" s="55">
        <v>8059347265674</v>
      </c>
      <c r="K1823" s="45">
        <v>45413</v>
      </c>
      <c r="L1823" s="47">
        <v>0</v>
      </c>
      <c r="M1823" s="47">
        <v>209.95</v>
      </c>
      <c r="N1823" s="45">
        <v>45131</v>
      </c>
    </row>
    <row r="1824" spans="2:14" x14ac:dyDescent="0.25">
      <c r="B1824" s="42"/>
      <c r="C1824" s="42"/>
      <c r="D1824" s="32" t="s">
        <v>53979</v>
      </c>
      <c r="E1824" s="32" t="s">
        <v>56423</v>
      </c>
      <c r="G1824" s="44" t="s">
        <v>17</v>
      </c>
      <c r="H1824" s="44" t="s">
        <v>18</v>
      </c>
      <c r="I1824" s="32" t="s">
        <v>54458</v>
      </c>
      <c r="J1824" s="55">
        <v>8059347265667</v>
      </c>
      <c r="K1824" s="45">
        <v>45413</v>
      </c>
      <c r="L1824" s="47">
        <v>0</v>
      </c>
      <c r="M1824" s="47">
        <v>209.95</v>
      </c>
      <c r="N1824" s="45">
        <v>45131</v>
      </c>
    </row>
    <row r="1825" spans="2:14" x14ac:dyDescent="0.25">
      <c r="B1825" s="42"/>
      <c r="C1825" s="42"/>
      <c r="D1825" s="32" t="s">
        <v>53978</v>
      </c>
      <c r="E1825" s="32" t="s">
        <v>56424</v>
      </c>
      <c r="G1825" s="44" t="s">
        <v>17</v>
      </c>
      <c r="H1825" s="44" t="s">
        <v>18</v>
      </c>
      <c r="I1825" s="32" t="s">
        <v>54457</v>
      </c>
      <c r="J1825" s="55">
        <v>8059347265650</v>
      </c>
      <c r="K1825" s="45">
        <v>45413</v>
      </c>
      <c r="L1825" s="47">
        <v>0</v>
      </c>
      <c r="M1825" s="47">
        <v>209.95</v>
      </c>
      <c r="N1825" s="45">
        <v>45131</v>
      </c>
    </row>
    <row r="1826" spans="2:14" x14ac:dyDescent="0.25">
      <c r="B1826" s="42"/>
      <c r="C1826" s="42"/>
      <c r="D1826" s="32" t="s">
        <v>53977</v>
      </c>
      <c r="E1826" s="32" t="s">
        <v>56425</v>
      </c>
      <c r="G1826" s="44" t="s">
        <v>17</v>
      </c>
      <c r="H1826" s="44" t="s">
        <v>18</v>
      </c>
      <c r="I1826" s="32" t="s">
        <v>54456</v>
      </c>
      <c r="J1826" s="55">
        <v>8059347265643</v>
      </c>
      <c r="K1826" s="45">
        <v>45413</v>
      </c>
      <c r="L1826" s="47">
        <v>0</v>
      </c>
      <c r="M1826" s="47">
        <v>209.95</v>
      </c>
      <c r="N1826" s="45">
        <v>45131</v>
      </c>
    </row>
    <row r="1827" spans="2:14" x14ac:dyDescent="0.25">
      <c r="B1827" s="42"/>
      <c r="C1827" s="42"/>
      <c r="D1827" s="32" t="s">
        <v>53976</v>
      </c>
      <c r="E1827" s="32" t="s">
        <v>56426</v>
      </c>
      <c r="G1827" s="44" t="s">
        <v>17</v>
      </c>
      <c r="H1827" s="44" t="s">
        <v>18</v>
      </c>
      <c r="I1827" s="32" t="s">
        <v>54455</v>
      </c>
      <c r="J1827" s="55">
        <v>8059347265568</v>
      </c>
      <c r="K1827" s="45">
        <v>45413</v>
      </c>
      <c r="L1827" s="47">
        <v>0</v>
      </c>
      <c r="M1827" s="47">
        <v>209.95</v>
      </c>
      <c r="N1827" s="45">
        <v>45131</v>
      </c>
    </row>
    <row r="1828" spans="2:14" x14ac:dyDescent="0.25">
      <c r="B1828" s="42"/>
      <c r="C1828" s="42"/>
      <c r="D1828" s="32" t="s">
        <v>53975</v>
      </c>
      <c r="E1828" s="32" t="s">
        <v>56427</v>
      </c>
      <c r="G1828" s="44" t="s">
        <v>17</v>
      </c>
      <c r="H1828" s="44" t="s">
        <v>18</v>
      </c>
      <c r="I1828" s="32" t="s">
        <v>54454</v>
      </c>
      <c r="J1828" s="55">
        <v>8059347265551</v>
      </c>
      <c r="K1828" s="45">
        <v>45413</v>
      </c>
      <c r="L1828" s="47">
        <v>0</v>
      </c>
      <c r="M1828" s="47">
        <v>209.95</v>
      </c>
      <c r="N1828" s="45">
        <v>45131</v>
      </c>
    </row>
    <row r="1829" spans="2:14" x14ac:dyDescent="0.25">
      <c r="B1829" s="42"/>
      <c r="C1829" s="42"/>
      <c r="D1829" s="32" t="s">
        <v>53974</v>
      </c>
      <c r="E1829" s="32" t="s">
        <v>56428</v>
      </c>
      <c r="G1829" s="44" t="s">
        <v>17</v>
      </c>
      <c r="H1829" s="44" t="s">
        <v>18</v>
      </c>
      <c r="I1829" s="32" t="s">
        <v>54453</v>
      </c>
      <c r="J1829" s="55">
        <v>8059347265544</v>
      </c>
      <c r="K1829" s="45">
        <v>45413</v>
      </c>
      <c r="L1829" s="47">
        <v>0</v>
      </c>
      <c r="M1829" s="47">
        <v>209.95</v>
      </c>
      <c r="N1829" s="45">
        <v>45131</v>
      </c>
    </row>
    <row r="1830" spans="2:14" x14ac:dyDescent="0.25">
      <c r="B1830" s="42"/>
      <c r="C1830" s="42"/>
      <c r="D1830" s="32" t="s">
        <v>53973</v>
      </c>
      <c r="E1830" s="32" t="s">
        <v>56429</v>
      </c>
      <c r="G1830" s="44" t="s">
        <v>17</v>
      </c>
      <c r="H1830" s="44" t="s">
        <v>18</v>
      </c>
      <c r="I1830" s="32" t="s">
        <v>54452</v>
      </c>
      <c r="J1830" s="55">
        <v>8059347265537</v>
      </c>
      <c r="K1830" s="45">
        <v>45413</v>
      </c>
      <c r="L1830" s="47">
        <v>0</v>
      </c>
      <c r="M1830" s="47">
        <v>209.95</v>
      </c>
      <c r="N1830" s="45">
        <v>45131</v>
      </c>
    </row>
    <row r="1831" spans="2:14" x14ac:dyDescent="0.25">
      <c r="B1831" s="42"/>
      <c r="C1831" s="42"/>
      <c r="D1831" s="32" t="s">
        <v>53972</v>
      </c>
      <c r="E1831" s="32" t="s">
        <v>56430</v>
      </c>
      <c r="G1831" s="44" t="s">
        <v>17</v>
      </c>
      <c r="H1831" s="44" t="s">
        <v>18</v>
      </c>
      <c r="I1831" s="32" t="s">
        <v>54451</v>
      </c>
      <c r="J1831" s="55">
        <v>8059347265520</v>
      </c>
      <c r="K1831" s="45">
        <v>45413</v>
      </c>
      <c r="L1831" s="47">
        <v>0</v>
      </c>
      <c r="M1831" s="47">
        <v>209.95</v>
      </c>
      <c r="N1831" s="45">
        <v>45131</v>
      </c>
    </row>
    <row r="1832" spans="2:14" x14ac:dyDescent="0.25">
      <c r="B1832" s="42"/>
      <c r="C1832" s="42"/>
      <c r="D1832" s="32" t="s">
        <v>53971</v>
      </c>
      <c r="E1832" s="32" t="s">
        <v>56431</v>
      </c>
      <c r="G1832" s="44" t="s">
        <v>17</v>
      </c>
      <c r="H1832" s="44" t="s">
        <v>18</v>
      </c>
      <c r="I1832" s="32" t="s">
        <v>54450</v>
      </c>
      <c r="J1832" s="55">
        <v>8059347265513</v>
      </c>
      <c r="K1832" s="45">
        <v>45413</v>
      </c>
      <c r="L1832" s="47">
        <v>0</v>
      </c>
      <c r="M1832" s="47">
        <v>209.95</v>
      </c>
      <c r="N1832" s="45">
        <v>45131</v>
      </c>
    </row>
    <row r="1833" spans="2:14" x14ac:dyDescent="0.25">
      <c r="B1833" s="42"/>
      <c r="C1833" s="42"/>
      <c r="D1833" s="32" t="s">
        <v>53970</v>
      </c>
      <c r="E1833" s="32" t="s">
        <v>56432</v>
      </c>
      <c r="G1833" s="44" t="s">
        <v>17</v>
      </c>
      <c r="H1833" s="44" t="s">
        <v>18</v>
      </c>
      <c r="I1833" s="32" t="s">
        <v>54449</v>
      </c>
      <c r="J1833" s="55">
        <v>8059347265506</v>
      </c>
      <c r="K1833" s="45">
        <v>45413</v>
      </c>
      <c r="L1833" s="47">
        <v>0</v>
      </c>
      <c r="M1833" s="47">
        <v>209.95</v>
      </c>
      <c r="N1833" s="45">
        <v>45131</v>
      </c>
    </row>
    <row r="1834" spans="2:14" x14ac:dyDescent="0.25">
      <c r="B1834" s="42"/>
      <c r="C1834" s="42"/>
      <c r="D1834" s="32" t="s">
        <v>53969</v>
      </c>
      <c r="E1834" s="32" t="s">
        <v>56433</v>
      </c>
      <c r="G1834" s="44" t="s">
        <v>17</v>
      </c>
      <c r="H1834" s="44" t="s">
        <v>18</v>
      </c>
      <c r="I1834" s="32" t="s">
        <v>54448</v>
      </c>
      <c r="J1834" s="55">
        <v>8059347265490</v>
      </c>
      <c r="K1834" s="45">
        <v>45413</v>
      </c>
      <c r="L1834" s="47">
        <v>0</v>
      </c>
      <c r="M1834" s="47">
        <v>209.95</v>
      </c>
      <c r="N1834" s="45">
        <v>45131</v>
      </c>
    </row>
    <row r="1835" spans="2:14" x14ac:dyDescent="0.25">
      <c r="B1835" s="42"/>
      <c r="C1835" s="42"/>
      <c r="D1835" s="32" t="s">
        <v>53968</v>
      </c>
      <c r="E1835" s="32" t="s">
        <v>56434</v>
      </c>
      <c r="G1835" s="44" t="s">
        <v>17</v>
      </c>
      <c r="H1835" s="44" t="s">
        <v>18</v>
      </c>
      <c r="I1835" s="32" t="s">
        <v>54447</v>
      </c>
      <c r="J1835" s="55">
        <v>8059347265483</v>
      </c>
      <c r="K1835" s="45">
        <v>45413</v>
      </c>
      <c r="L1835" s="47">
        <v>0</v>
      </c>
      <c r="M1835" s="47">
        <v>209.95</v>
      </c>
      <c r="N1835" s="45">
        <v>45131</v>
      </c>
    </row>
    <row r="1836" spans="2:14" x14ac:dyDescent="0.25">
      <c r="B1836" s="42"/>
      <c r="C1836" s="42"/>
      <c r="D1836" s="32" t="s">
        <v>53967</v>
      </c>
      <c r="E1836" s="32" t="s">
        <v>56435</v>
      </c>
      <c r="G1836" s="44" t="s">
        <v>17</v>
      </c>
      <c r="H1836" s="44" t="s">
        <v>18</v>
      </c>
      <c r="I1836" s="32" t="s">
        <v>54446</v>
      </c>
      <c r="J1836" s="55">
        <v>8059347265476</v>
      </c>
      <c r="K1836" s="45">
        <v>45413</v>
      </c>
      <c r="L1836" s="47">
        <v>0</v>
      </c>
      <c r="M1836" s="47">
        <v>209.95</v>
      </c>
      <c r="N1836" s="45">
        <v>45131</v>
      </c>
    </row>
    <row r="1837" spans="2:14" x14ac:dyDescent="0.25">
      <c r="B1837" s="42"/>
      <c r="C1837" s="42"/>
      <c r="D1837" s="32" t="s">
        <v>53966</v>
      </c>
      <c r="E1837" s="32" t="s">
        <v>56436</v>
      </c>
      <c r="G1837" s="44" t="s">
        <v>17</v>
      </c>
      <c r="H1837" s="44" t="s">
        <v>18</v>
      </c>
      <c r="I1837" s="32" t="s">
        <v>54445</v>
      </c>
      <c r="J1837" s="55">
        <v>8059347265469</v>
      </c>
      <c r="K1837" s="45">
        <v>45413</v>
      </c>
      <c r="L1837" s="47">
        <v>0</v>
      </c>
      <c r="M1837" s="47">
        <v>209.95</v>
      </c>
      <c r="N1837" s="45">
        <v>45131</v>
      </c>
    </row>
    <row r="1838" spans="2:14" x14ac:dyDescent="0.25">
      <c r="B1838" s="42"/>
      <c r="C1838" s="42"/>
      <c r="D1838" s="32" t="s">
        <v>53965</v>
      </c>
      <c r="E1838" s="32" t="s">
        <v>56437</v>
      </c>
      <c r="G1838" s="44" t="s">
        <v>17</v>
      </c>
      <c r="H1838" s="44" t="s">
        <v>18</v>
      </c>
      <c r="I1838" s="32" t="s">
        <v>54444</v>
      </c>
      <c r="J1838" s="55">
        <v>8059347265452</v>
      </c>
      <c r="K1838" s="45">
        <v>45413</v>
      </c>
      <c r="L1838" s="47">
        <v>0</v>
      </c>
      <c r="M1838" s="47">
        <v>209.95</v>
      </c>
      <c r="N1838" s="45">
        <v>45131</v>
      </c>
    </row>
    <row r="1839" spans="2:14" x14ac:dyDescent="0.25">
      <c r="B1839" s="42"/>
      <c r="C1839" s="42"/>
      <c r="D1839" s="32" t="s">
        <v>53964</v>
      </c>
      <c r="E1839" s="32" t="s">
        <v>56438</v>
      </c>
      <c r="G1839" s="44" t="s">
        <v>17</v>
      </c>
      <c r="H1839" s="44" t="s">
        <v>18</v>
      </c>
      <c r="I1839" s="32" t="s">
        <v>54443</v>
      </c>
      <c r="J1839" s="55">
        <v>8059347265445</v>
      </c>
      <c r="K1839" s="45">
        <v>45413</v>
      </c>
      <c r="L1839" s="47">
        <v>0</v>
      </c>
      <c r="M1839" s="47">
        <v>209.95</v>
      </c>
      <c r="N1839" s="45">
        <v>45131</v>
      </c>
    </row>
    <row r="1840" spans="2:14" x14ac:dyDescent="0.25">
      <c r="B1840" s="42"/>
      <c r="C1840" s="42"/>
      <c r="D1840" s="32" t="s">
        <v>53963</v>
      </c>
      <c r="E1840" s="32" t="s">
        <v>56439</v>
      </c>
      <c r="G1840" s="44" t="s">
        <v>17</v>
      </c>
      <c r="H1840" s="44" t="s">
        <v>18</v>
      </c>
      <c r="I1840" s="32" t="s">
        <v>54442</v>
      </c>
      <c r="J1840" s="55">
        <v>8059347265438</v>
      </c>
      <c r="K1840" s="45">
        <v>45413</v>
      </c>
      <c r="L1840" s="47">
        <v>0</v>
      </c>
      <c r="M1840" s="47">
        <v>209.95</v>
      </c>
      <c r="N1840" s="45">
        <v>45131</v>
      </c>
    </row>
    <row r="1841" spans="2:14" x14ac:dyDescent="0.25">
      <c r="B1841" s="42"/>
      <c r="C1841" s="42"/>
      <c r="D1841" s="32" t="s">
        <v>53962</v>
      </c>
      <c r="E1841" s="32" t="s">
        <v>56440</v>
      </c>
      <c r="G1841" s="44" t="s">
        <v>11</v>
      </c>
      <c r="H1841" s="44" t="s">
        <v>12</v>
      </c>
      <c r="I1841" s="32" t="s">
        <v>54441</v>
      </c>
      <c r="J1841" s="55">
        <v>8059347265421</v>
      </c>
      <c r="L1841" s="47">
        <v>144.94999999999999</v>
      </c>
      <c r="M1841" s="47">
        <v>144.94999999999999</v>
      </c>
      <c r="N1841" s="45">
        <v>45131</v>
      </c>
    </row>
    <row r="1842" spans="2:14" x14ac:dyDescent="0.25">
      <c r="B1842" s="42"/>
      <c r="C1842" s="42"/>
      <c r="D1842" s="32" t="s">
        <v>53961</v>
      </c>
      <c r="E1842" s="32" t="s">
        <v>56441</v>
      </c>
      <c r="G1842" s="44" t="s">
        <v>11</v>
      </c>
      <c r="H1842" s="44" t="s">
        <v>12</v>
      </c>
      <c r="I1842" s="32" t="s">
        <v>54440</v>
      </c>
      <c r="J1842" s="55">
        <v>8059347265414</v>
      </c>
      <c r="L1842" s="47">
        <v>144.94999999999999</v>
      </c>
      <c r="M1842" s="47">
        <v>144.94999999999999</v>
      </c>
      <c r="N1842" s="45">
        <v>45131</v>
      </c>
    </row>
    <row r="1843" spans="2:14" x14ac:dyDescent="0.25">
      <c r="B1843" s="42"/>
      <c r="C1843" s="42"/>
      <c r="D1843" s="32" t="s">
        <v>53960</v>
      </c>
      <c r="E1843" s="32" t="s">
        <v>56442</v>
      </c>
      <c r="G1843" s="44" t="s">
        <v>11</v>
      </c>
      <c r="H1843" s="44" t="s">
        <v>12</v>
      </c>
      <c r="I1843" s="32" t="s">
        <v>54439</v>
      </c>
      <c r="J1843" s="55">
        <v>8059347265407</v>
      </c>
      <c r="L1843" s="47">
        <v>144.94999999999999</v>
      </c>
      <c r="M1843" s="47">
        <v>144.94999999999999</v>
      </c>
      <c r="N1843" s="45">
        <v>45131</v>
      </c>
    </row>
    <row r="1844" spans="2:14" x14ac:dyDescent="0.25">
      <c r="B1844" s="42"/>
      <c r="C1844" s="42"/>
      <c r="D1844" s="32" t="s">
        <v>53959</v>
      </c>
      <c r="E1844" s="32" t="s">
        <v>56443</v>
      </c>
      <c r="G1844" s="44" t="s">
        <v>11</v>
      </c>
      <c r="H1844" s="44" t="s">
        <v>12</v>
      </c>
      <c r="I1844" s="32" t="s">
        <v>54438</v>
      </c>
      <c r="J1844" s="55">
        <v>8059347265391</v>
      </c>
      <c r="L1844" s="47">
        <v>144.94999999999999</v>
      </c>
      <c r="M1844" s="47">
        <v>144.94999999999999</v>
      </c>
      <c r="N1844" s="45">
        <v>45131</v>
      </c>
    </row>
    <row r="1845" spans="2:14" x14ac:dyDescent="0.25">
      <c r="B1845" s="42"/>
      <c r="C1845" s="42"/>
      <c r="D1845" s="32" t="s">
        <v>53958</v>
      </c>
      <c r="E1845" s="32" t="s">
        <v>56444</v>
      </c>
      <c r="G1845" s="44" t="s">
        <v>11</v>
      </c>
      <c r="H1845" s="44" t="s">
        <v>12</v>
      </c>
      <c r="I1845" s="32" t="s">
        <v>54437</v>
      </c>
      <c r="J1845" s="55">
        <v>8059347265384</v>
      </c>
      <c r="L1845" s="47">
        <v>144.94999999999999</v>
      </c>
      <c r="M1845" s="47">
        <v>144.94999999999999</v>
      </c>
      <c r="N1845" s="45">
        <v>45131</v>
      </c>
    </row>
    <row r="1846" spans="2:14" x14ac:dyDescent="0.25">
      <c r="B1846" s="42"/>
      <c r="C1846" s="42"/>
      <c r="D1846" s="32" t="s">
        <v>53957</v>
      </c>
      <c r="E1846" s="32" t="s">
        <v>56445</v>
      </c>
      <c r="G1846" s="44" t="s">
        <v>11</v>
      </c>
      <c r="H1846" s="44" t="s">
        <v>12</v>
      </c>
      <c r="I1846" s="32" t="s">
        <v>54436</v>
      </c>
      <c r="J1846" s="55">
        <v>8059347265377</v>
      </c>
      <c r="L1846" s="47">
        <v>144.94999999999999</v>
      </c>
      <c r="M1846" s="47">
        <v>144.94999999999999</v>
      </c>
      <c r="N1846" s="45">
        <v>45131</v>
      </c>
    </row>
    <row r="1847" spans="2:14" x14ac:dyDescent="0.25">
      <c r="B1847" s="42"/>
      <c r="C1847" s="42"/>
      <c r="D1847" s="32" t="s">
        <v>53956</v>
      </c>
      <c r="E1847" s="32" t="s">
        <v>56446</v>
      </c>
      <c r="G1847" s="44" t="s">
        <v>11</v>
      </c>
      <c r="H1847" s="44" t="s">
        <v>12</v>
      </c>
      <c r="I1847" s="32" t="s">
        <v>54435</v>
      </c>
      <c r="J1847" s="55">
        <v>8059347265360</v>
      </c>
      <c r="L1847" s="47">
        <v>144.94999999999999</v>
      </c>
      <c r="M1847" s="47">
        <v>144.94999999999999</v>
      </c>
      <c r="N1847" s="45">
        <v>45131</v>
      </c>
    </row>
    <row r="1848" spans="2:14" x14ac:dyDescent="0.25">
      <c r="B1848" s="42"/>
      <c r="C1848" s="42"/>
      <c r="D1848" s="32" t="s">
        <v>53955</v>
      </c>
      <c r="E1848" s="32" t="s">
        <v>56447</v>
      </c>
      <c r="G1848" s="44" t="s">
        <v>11</v>
      </c>
      <c r="H1848" s="44" t="s">
        <v>12</v>
      </c>
      <c r="I1848" s="32" t="s">
        <v>54434</v>
      </c>
      <c r="J1848" s="55">
        <v>8059347265353</v>
      </c>
      <c r="L1848" s="47">
        <v>144.94999999999999</v>
      </c>
      <c r="M1848" s="47">
        <v>144.94999999999999</v>
      </c>
      <c r="N1848" s="45">
        <v>45131</v>
      </c>
    </row>
    <row r="1849" spans="2:14" x14ac:dyDescent="0.25">
      <c r="B1849" s="42"/>
      <c r="C1849" s="42"/>
      <c r="D1849" s="32" t="s">
        <v>53954</v>
      </c>
      <c r="E1849" s="32" t="s">
        <v>56448</v>
      </c>
      <c r="G1849" s="44" t="s">
        <v>11</v>
      </c>
      <c r="H1849" s="44" t="s">
        <v>12</v>
      </c>
      <c r="I1849" s="32" t="s">
        <v>54433</v>
      </c>
      <c r="J1849" s="55">
        <v>8059347265346</v>
      </c>
      <c r="L1849" s="47">
        <v>144.94999999999999</v>
      </c>
      <c r="M1849" s="47">
        <v>144.94999999999999</v>
      </c>
      <c r="N1849" s="45">
        <v>45131</v>
      </c>
    </row>
    <row r="1850" spans="2:14" x14ac:dyDescent="0.25">
      <c r="B1850" s="42"/>
      <c r="C1850" s="42"/>
      <c r="D1850" s="32" t="s">
        <v>46414</v>
      </c>
      <c r="E1850" s="32" t="s">
        <v>46415</v>
      </c>
      <c r="G1850" s="44" t="s">
        <v>17</v>
      </c>
      <c r="H1850" s="44" t="s">
        <v>18</v>
      </c>
      <c r="I1850" s="32" t="s">
        <v>46416</v>
      </c>
      <c r="J1850" s="55">
        <v>8059175889264</v>
      </c>
      <c r="K1850" s="45">
        <v>45444</v>
      </c>
      <c r="L1850" s="47">
        <v>0</v>
      </c>
      <c r="M1850" s="47">
        <v>109.95</v>
      </c>
      <c r="N1850" s="45">
        <v>44077</v>
      </c>
    </row>
    <row r="1851" spans="2:14" x14ac:dyDescent="0.25">
      <c r="B1851" s="42"/>
      <c r="C1851" s="42"/>
      <c r="D1851" s="32" t="s">
        <v>46411</v>
      </c>
      <c r="E1851" s="32" t="s">
        <v>46412</v>
      </c>
      <c r="G1851" s="44" t="s">
        <v>17</v>
      </c>
      <c r="H1851" s="44" t="s">
        <v>18</v>
      </c>
      <c r="I1851" s="32" t="s">
        <v>46413</v>
      </c>
      <c r="J1851" s="55">
        <v>8059175889257</v>
      </c>
      <c r="K1851" s="45">
        <v>45444</v>
      </c>
      <c r="L1851" s="47">
        <v>0</v>
      </c>
      <c r="M1851" s="47">
        <v>109.95</v>
      </c>
      <c r="N1851" s="45">
        <v>44077</v>
      </c>
    </row>
    <row r="1852" spans="2:14" x14ac:dyDescent="0.25">
      <c r="B1852" s="42"/>
      <c r="C1852" s="42"/>
      <c r="D1852" s="32" t="s">
        <v>46932</v>
      </c>
      <c r="E1852" s="32" t="s">
        <v>46925</v>
      </c>
      <c r="G1852" s="44" t="s">
        <v>17</v>
      </c>
      <c r="H1852" s="44" t="s">
        <v>18</v>
      </c>
      <c r="I1852" s="32" t="s">
        <v>37618</v>
      </c>
      <c r="J1852" s="55">
        <v>8059175291715</v>
      </c>
      <c r="K1852" s="45">
        <v>45444</v>
      </c>
      <c r="L1852" s="47">
        <v>0</v>
      </c>
      <c r="M1852" s="47">
        <v>109.95</v>
      </c>
      <c r="N1852" s="45">
        <v>44077</v>
      </c>
    </row>
    <row r="1853" spans="2:14" x14ac:dyDescent="0.25">
      <c r="B1853" s="42"/>
      <c r="C1853" s="42"/>
      <c r="D1853" s="32" t="s">
        <v>46931</v>
      </c>
      <c r="E1853" s="32" t="s">
        <v>46923</v>
      </c>
      <c r="G1853" s="44" t="s">
        <v>17</v>
      </c>
      <c r="H1853" s="44" t="s">
        <v>18</v>
      </c>
      <c r="I1853" s="32" t="s">
        <v>37617</v>
      </c>
      <c r="J1853" s="55">
        <v>8059175291708</v>
      </c>
      <c r="K1853" s="45">
        <v>45444</v>
      </c>
      <c r="L1853" s="47">
        <v>0</v>
      </c>
      <c r="M1853" s="47">
        <v>109.95</v>
      </c>
      <c r="N1853" s="45">
        <v>44077</v>
      </c>
    </row>
    <row r="1854" spans="2:14" x14ac:dyDescent="0.25">
      <c r="B1854" s="42"/>
      <c r="C1854" s="42"/>
      <c r="D1854" s="32" t="s">
        <v>46930</v>
      </c>
      <c r="E1854" s="32" t="s">
        <v>46922</v>
      </c>
      <c r="G1854" s="44" t="s">
        <v>17</v>
      </c>
      <c r="H1854" s="44" t="s">
        <v>18</v>
      </c>
      <c r="I1854" s="32" t="s">
        <v>37616</v>
      </c>
      <c r="J1854" s="55">
        <v>8059175291692</v>
      </c>
      <c r="K1854" s="45">
        <v>45444</v>
      </c>
      <c r="L1854" s="47">
        <v>0</v>
      </c>
      <c r="M1854" s="47">
        <v>109.95</v>
      </c>
      <c r="N1854" s="45">
        <v>44077</v>
      </c>
    </row>
    <row r="1855" spans="2:14" x14ac:dyDescent="0.25">
      <c r="B1855" s="42"/>
      <c r="C1855" s="42"/>
      <c r="D1855" s="32" t="s">
        <v>46929</v>
      </c>
      <c r="E1855" s="32" t="s">
        <v>46921</v>
      </c>
      <c r="G1855" s="44" t="s">
        <v>17</v>
      </c>
      <c r="H1855" s="44" t="s">
        <v>18</v>
      </c>
      <c r="I1855" s="32" t="s">
        <v>37615</v>
      </c>
      <c r="J1855" s="55">
        <v>8059175277078</v>
      </c>
      <c r="K1855" s="45">
        <v>45444</v>
      </c>
      <c r="L1855" s="47">
        <v>0</v>
      </c>
      <c r="M1855" s="47">
        <v>109.95</v>
      </c>
      <c r="N1855" s="45">
        <v>44077</v>
      </c>
    </row>
    <row r="1856" spans="2:14" x14ac:dyDescent="0.25">
      <c r="B1856" s="42"/>
      <c r="C1856" s="42"/>
      <c r="D1856" s="32" t="s">
        <v>46928</v>
      </c>
      <c r="E1856" s="32" t="s">
        <v>46920</v>
      </c>
      <c r="G1856" s="44" t="s">
        <v>17</v>
      </c>
      <c r="H1856" s="44" t="s">
        <v>18</v>
      </c>
      <c r="I1856" s="32" t="s">
        <v>37614</v>
      </c>
      <c r="J1856" s="55">
        <v>8059175277061</v>
      </c>
      <c r="K1856" s="45">
        <v>45444</v>
      </c>
      <c r="L1856" s="47">
        <v>0</v>
      </c>
      <c r="M1856" s="47">
        <v>109.95</v>
      </c>
      <c r="N1856" s="45">
        <v>44077</v>
      </c>
    </row>
    <row r="1857" spans="2:14" x14ac:dyDescent="0.25">
      <c r="B1857" s="42"/>
      <c r="C1857" s="42"/>
      <c r="D1857" s="32" t="s">
        <v>46927</v>
      </c>
      <c r="E1857" s="32" t="s">
        <v>46919</v>
      </c>
      <c r="G1857" s="44" t="s">
        <v>17</v>
      </c>
      <c r="H1857" s="44" t="s">
        <v>18</v>
      </c>
      <c r="I1857" s="32" t="s">
        <v>37613</v>
      </c>
      <c r="J1857" s="55">
        <v>8059175277054</v>
      </c>
      <c r="K1857" s="45">
        <v>45444</v>
      </c>
      <c r="L1857" s="47">
        <v>0</v>
      </c>
      <c r="M1857" s="47">
        <v>109.95</v>
      </c>
      <c r="N1857" s="45">
        <v>44077</v>
      </c>
    </row>
    <row r="1858" spans="2:14" x14ac:dyDescent="0.25">
      <c r="B1858" s="42"/>
      <c r="C1858" s="42"/>
      <c r="D1858" s="32" t="s">
        <v>46926</v>
      </c>
      <c r="E1858" s="32" t="s">
        <v>46924</v>
      </c>
      <c r="G1858" s="44" t="s">
        <v>17</v>
      </c>
      <c r="H1858" s="44" t="s">
        <v>18</v>
      </c>
      <c r="I1858" s="32" t="s">
        <v>37612</v>
      </c>
      <c r="J1858" s="55">
        <v>8059175291685</v>
      </c>
      <c r="K1858" s="45">
        <v>45444</v>
      </c>
      <c r="L1858" s="47">
        <v>0</v>
      </c>
      <c r="M1858" s="47">
        <v>109.95</v>
      </c>
      <c r="N1858" s="45">
        <v>44077</v>
      </c>
    </row>
    <row r="1859" spans="2:14" x14ac:dyDescent="0.25">
      <c r="B1859" s="42"/>
      <c r="C1859" s="42"/>
      <c r="D1859" s="32" t="s">
        <v>53953</v>
      </c>
      <c r="E1859" s="32" t="s">
        <v>56449</v>
      </c>
      <c r="G1859" s="44" t="s">
        <v>17</v>
      </c>
      <c r="H1859" s="44" t="s">
        <v>18</v>
      </c>
      <c r="I1859" s="32" t="s">
        <v>54432</v>
      </c>
      <c r="J1859" s="55">
        <v>8059347265339</v>
      </c>
      <c r="K1859" s="45">
        <v>45413</v>
      </c>
      <c r="L1859" s="47">
        <v>0</v>
      </c>
      <c r="M1859" s="47">
        <v>109.95</v>
      </c>
      <c r="N1859" s="45">
        <v>45131</v>
      </c>
    </row>
    <row r="1860" spans="2:14" x14ac:dyDescent="0.25">
      <c r="B1860" s="42"/>
      <c r="C1860" s="42"/>
      <c r="D1860" s="32" t="s">
        <v>53952</v>
      </c>
      <c r="E1860" s="32" t="s">
        <v>56450</v>
      </c>
      <c r="G1860" s="44" t="s">
        <v>17</v>
      </c>
      <c r="H1860" s="44" t="s">
        <v>18</v>
      </c>
      <c r="I1860" s="32" t="s">
        <v>54431</v>
      </c>
      <c r="J1860" s="55">
        <v>8059347265322</v>
      </c>
      <c r="K1860" s="45">
        <v>45413</v>
      </c>
      <c r="L1860" s="47">
        <v>0</v>
      </c>
      <c r="M1860" s="47">
        <v>109.95</v>
      </c>
      <c r="N1860" s="45">
        <v>45131</v>
      </c>
    </row>
    <row r="1861" spans="2:14" x14ac:dyDescent="0.25">
      <c r="B1861" s="42"/>
      <c r="C1861" s="42"/>
      <c r="D1861" s="32" t="s">
        <v>53951</v>
      </c>
      <c r="E1861" s="32" t="s">
        <v>56451</v>
      </c>
      <c r="G1861" s="44" t="s">
        <v>17</v>
      </c>
      <c r="H1861" s="44" t="s">
        <v>18</v>
      </c>
      <c r="I1861" s="32" t="s">
        <v>54430</v>
      </c>
      <c r="J1861" s="55">
        <v>8059347265315</v>
      </c>
      <c r="K1861" s="45">
        <v>45413</v>
      </c>
      <c r="L1861" s="47">
        <v>0</v>
      </c>
      <c r="M1861" s="47">
        <v>109.95</v>
      </c>
      <c r="N1861" s="45">
        <v>45131</v>
      </c>
    </row>
    <row r="1862" spans="2:14" x14ac:dyDescent="0.25">
      <c r="B1862" s="42"/>
      <c r="C1862" s="42"/>
      <c r="D1862" s="32" t="s">
        <v>53950</v>
      </c>
      <c r="E1862" s="32" t="s">
        <v>56452</v>
      </c>
      <c r="G1862" s="44" t="s">
        <v>17</v>
      </c>
      <c r="H1862" s="44" t="s">
        <v>18</v>
      </c>
      <c r="I1862" s="32" t="s">
        <v>54429</v>
      </c>
      <c r="J1862" s="55">
        <v>8059347265308</v>
      </c>
      <c r="K1862" s="45">
        <v>45413</v>
      </c>
      <c r="L1862" s="47">
        <v>0</v>
      </c>
      <c r="M1862" s="47">
        <v>109.95</v>
      </c>
      <c r="N1862" s="45">
        <v>45131</v>
      </c>
    </row>
    <row r="1863" spans="2:14" x14ac:dyDescent="0.25">
      <c r="B1863" s="42"/>
      <c r="C1863" s="42"/>
      <c r="D1863" s="32" t="s">
        <v>53949</v>
      </c>
      <c r="E1863" s="32" t="s">
        <v>56453</v>
      </c>
      <c r="G1863" s="44" t="s">
        <v>17</v>
      </c>
      <c r="H1863" s="44" t="s">
        <v>18</v>
      </c>
      <c r="I1863" s="32" t="s">
        <v>54428</v>
      </c>
      <c r="J1863" s="55">
        <v>8059347265292</v>
      </c>
      <c r="K1863" s="45">
        <v>45413</v>
      </c>
      <c r="L1863" s="47">
        <v>0</v>
      </c>
      <c r="M1863" s="47">
        <v>109.95</v>
      </c>
      <c r="N1863" s="45">
        <v>45131</v>
      </c>
    </row>
    <row r="1864" spans="2:14" x14ac:dyDescent="0.25">
      <c r="B1864" s="42"/>
      <c r="C1864" s="42"/>
      <c r="D1864" s="32" t="s">
        <v>53948</v>
      </c>
      <c r="E1864" s="32" t="s">
        <v>56454</v>
      </c>
      <c r="G1864" s="44" t="s">
        <v>17</v>
      </c>
      <c r="H1864" s="44" t="s">
        <v>18</v>
      </c>
      <c r="I1864" s="32" t="s">
        <v>54427</v>
      </c>
      <c r="J1864" s="55">
        <v>8059347265285</v>
      </c>
      <c r="K1864" s="45">
        <v>45413</v>
      </c>
      <c r="L1864" s="47">
        <v>0</v>
      </c>
      <c r="M1864" s="47">
        <v>109.95</v>
      </c>
      <c r="N1864" s="45">
        <v>45131</v>
      </c>
    </row>
    <row r="1865" spans="2:14" x14ac:dyDescent="0.25">
      <c r="B1865" s="42"/>
      <c r="C1865" s="42"/>
      <c r="D1865" s="32" t="s">
        <v>53947</v>
      </c>
      <c r="E1865" s="32" t="s">
        <v>56455</v>
      </c>
      <c r="G1865" s="44" t="s">
        <v>17</v>
      </c>
      <c r="H1865" s="44" t="s">
        <v>18</v>
      </c>
      <c r="I1865" s="32" t="s">
        <v>54426</v>
      </c>
      <c r="J1865" s="55">
        <v>8059347265278</v>
      </c>
      <c r="K1865" s="45">
        <v>45413</v>
      </c>
      <c r="L1865" s="47">
        <v>0</v>
      </c>
      <c r="M1865" s="47">
        <v>109.95</v>
      </c>
      <c r="N1865" s="45">
        <v>45131</v>
      </c>
    </row>
    <row r="1866" spans="2:14" x14ac:dyDescent="0.25">
      <c r="B1866" s="42"/>
      <c r="C1866" s="42"/>
      <c r="D1866" s="32" t="s">
        <v>53946</v>
      </c>
      <c r="E1866" s="32" t="s">
        <v>56456</v>
      </c>
      <c r="G1866" s="44" t="s">
        <v>17</v>
      </c>
      <c r="H1866" s="44" t="s">
        <v>18</v>
      </c>
      <c r="I1866" s="32" t="s">
        <v>54425</v>
      </c>
      <c r="J1866" s="55">
        <v>8059347265261</v>
      </c>
      <c r="K1866" s="45">
        <v>45413</v>
      </c>
      <c r="L1866" s="47">
        <v>0</v>
      </c>
      <c r="M1866" s="47">
        <v>109.95</v>
      </c>
      <c r="N1866" s="45">
        <v>45131</v>
      </c>
    </row>
    <row r="1867" spans="2:14" x14ac:dyDescent="0.25">
      <c r="B1867" s="42"/>
      <c r="C1867" s="42"/>
      <c r="D1867" s="32" t="s">
        <v>53945</v>
      </c>
      <c r="E1867" s="32" t="s">
        <v>56457</v>
      </c>
      <c r="G1867" s="44" t="s">
        <v>17</v>
      </c>
      <c r="H1867" s="44" t="s">
        <v>18</v>
      </c>
      <c r="I1867" s="32" t="s">
        <v>54424</v>
      </c>
      <c r="J1867" s="55">
        <v>8059347265254</v>
      </c>
      <c r="K1867" s="45">
        <v>45413</v>
      </c>
      <c r="L1867" s="47">
        <v>0</v>
      </c>
      <c r="M1867" s="47">
        <v>109.95</v>
      </c>
      <c r="N1867" s="45">
        <v>45131</v>
      </c>
    </row>
    <row r="1868" spans="2:14" x14ac:dyDescent="0.25">
      <c r="B1868" s="42"/>
      <c r="C1868" s="42"/>
      <c r="D1868" s="32" t="s">
        <v>53944</v>
      </c>
      <c r="E1868" s="32" t="s">
        <v>56458</v>
      </c>
      <c r="G1868" s="44" t="s">
        <v>17</v>
      </c>
      <c r="H1868" s="44" t="s">
        <v>18</v>
      </c>
      <c r="I1868" s="32" t="s">
        <v>54423</v>
      </c>
      <c r="J1868" s="55">
        <v>8059347265247</v>
      </c>
      <c r="K1868" s="45">
        <v>45413</v>
      </c>
      <c r="L1868" s="47">
        <v>0</v>
      </c>
      <c r="M1868" s="47">
        <v>109.95</v>
      </c>
      <c r="N1868" s="45">
        <v>45131</v>
      </c>
    </row>
    <row r="1869" spans="2:14" x14ac:dyDescent="0.25">
      <c r="B1869" s="42"/>
      <c r="C1869" s="42"/>
      <c r="D1869" s="32" t="s">
        <v>53943</v>
      </c>
      <c r="E1869" s="32" t="s">
        <v>56459</v>
      </c>
      <c r="G1869" s="44" t="s">
        <v>17</v>
      </c>
      <c r="H1869" s="44" t="s">
        <v>18</v>
      </c>
      <c r="I1869" s="32" t="s">
        <v>54422</v>
      </c>
      <c r="J1869" s="55">
        <v>8059347265230</v>
      </c>
      <c r="K1869" s="45">
        <v>45413</v>
      </c>
      <c r="L1869" s="47">
        <v>0</v>
      </c>
      <c r="M1869" s="47">
        <v>109.95</v>
      </c>
      <c r="N1869" s="45">
        <v>45131</v>
      </c>
    </row>
    <row r="1870" spans="2:14" x14ac:dyDescent="0.25">
      <c r="B1870" s="42"/>
      <c r="C1870" s="42"/>
      <c r="D1870" s="32" t="s">
        <v>53942</v>
      </c>
      <c r="E1870" s="32" t="s">
        <v>56460</v>
      </c>
      <c r="G1870" s="44" t="s">
        <v>17</v>
      </c>
      <c r="H1870" s="44" t="s">
        <v>18</v>
      </c>
      <c r="I1870" s="32" t="s">
        <v>54421</v>
      </c>
      <c r="J1870" s="55">
        <v>8059347265223</v>
      </c>
      <c r="K1870" s="45">
        <v>45413</v>
      </c>
      <c r="L1870" s="47">
        <v>0</v>
      </c>
      <c r="M1870" s="47">
        <v>109.95</v>
      </c>
      <c r="N1870" s="45">
        <v>45131</v>
      </c>
    </row>
    <row r="1871" spans="2:14" x14ac:dyDescent="0.25">
      <c r="B1871" s="42"/>
      <c r="C1871" s="42"/>
      <c r="D1871" s="32" t="s">
        <v>53941</v>
      </c>
      <c r="E1871" s="32" t="s">
        <v>56461</v>
      </c>
      <c r="G1871" s="44" t="s">
        <v>17</v>
      </c>
      <c r="H1871" s="44" t="s">
        <v>18</v>
      </c>
      <c r="I1871" s="32" t="s">
        <v>54420</v>
      </c>
      <c r="J1871" s="55">
        <v>8059347265216</v>
      </c>
      <c r="K1871" s="45">
        <v>45413</v>
      </c>
      <c r="L1871" s="47">
        <v>0</v>
      </c>
      <c r="M1871" s="47">
        <v>109.95</v>
      </c>
      <c r="N1871" s="45">
        <v>45131</v>
      </c>
    </row>
    <row r="1872" spans="2:14" x14ac:dyDescent="0.25">
      <c r="B1872" s="42"/>
      <c r="C1872" s="42"/>
      <c r="D1872" s="32" t="s">
        <v>53940</v>
      </c>
      <c r="E1872" s="32" t="s">
        <v>56462</v>
      </c>
      <c r="G1872" s="44" t="s">
        <v>17</v>
      </c>
      <c r="H1872" s="44" t="s">
        <v>18</v>
      </c>
      <c r="I1872" s="32" t="s">
        <v>54419</v>
      </c>
      <c r="J1872" s="55">
        <v>8059347265209</v>
      </c>
      <c r="K1872" s="45">
        <v>45413</v>
      </c>
      <c r="L1872" s="47">
        <v>0</v>
      </c>
      <c r="M1872" s="47">
        <v>109.95</v>
      </c>
      <c r="N1872" s="45">
        <v>45131</v>
      </c>
    </row>
    <row r="1873" spans="2:14" x14ac:dyDescent="0.25">
      <c r="B1873" s="42"/>
      <c r="C1873" s="42"/>
      <c r="D1873" s="32" t="s">
        <v>53939</v>
      </c>
      <c r="E1873" s="32" t="s">
        <v>47811</v>
      </c>
      <c r="G1873" s="44" t="s">
        <v>17</v>
      </c>
      <c r="H1873" s="44" t="s">
        <v>18</v>
      </c>
      <c r="I1873" s="32" t="s">
        <v>54418</v>
      </c>
      <c r="J1873" s="55">
        <v>8059347265193</v>
      </c>
      <c r="K1873" s="45">
        <v>45413</v>
      </c>
      <c r="L1873" s="47">
        <v>0</v>
      </c>
      <c r="M1873" s="47">
        <v>109.95</v>
      </c>
      <c r="N1873" s="45">
        <v>45131</v>
      </c>
    </row>
    <row r="1874" spans="2:14" x14ac:dyDescent="0.25">
      <c r="B1874" s="42"/>
      <c r="C1874" s="42"/>
      <c r="D1874" s="32" t="s">
        <v>53938</v>
      </c>
      <c r="E1874" s="32" t="s">
        <v>47809</v>
      </c>
      <c r="G1874" s="44" t="s">
        <v>17</v>
      </c>
      <c r="H1874" s="44" t="s">
        <v>18</v>
      </c>
      <c r="I1874" s="32" t="s">
        <v>54417</v>
      </c>
      <c r="J1874" s="55">
        <v>8059347265186</v>
      </c>
      <c r="K1874" s="45">
        <v>45413</v>
      </c>
      <c r="L1874" s="47">
        <v>0</v>
      </c>
      <c r="M1874" s="47">
        <v>109.95</v>
      </c>
      <c r="N1874" s="45">
        <v>45131</v>
      </c>
    </row>
    <row r="1875" spans="2:14" x14ac:dyDescent="0.25">
      <c r="B1875" s="42"/>
      <c r="C1875" s="42"/>
      <c r="D1875" s="32" t="s">
        <v>53937</v>
      </c>
      <c r="E1875" s="32" t="s">
        <v>47807</v>
      </c>
      <c r="G1875" s="44" t="s">
        <v>17</v>
      </c>
      <c r="H1875" s="44" t="s">
        <v>18</v>
      </c>
      <c r="I1875" s="32" t="s">
        <v>54416</v>
      </c>
      <c r="J1875" s="55">
        <v>8059347265179</v>
      </c>
      <c r="K1875" s="45">
        <v>45413</v>
      </c>
      <c r="L1875" s="47">
        <v>0</v>
      </c>
      <c r="M1875" s="47">
        <v>109.95</v>
      </c>
      <c r="N1875" s="45">
        <v>45131</v>
      </c>
    </row>
    <row r="1876" spans="2:14" x14ac:dyDescent="0.25">
      <c r="B1876" s="42"/>
      <c r="C1876" s="42"/>
      <c r="D1876" s="32" t="s">
        <v>53936</v>
      </c>
      <c r="E1876" s="32" t="s">
        <v>47805</v>
      </c>
      <c r="G1876" s="44" t="s">
        <v>17</v>
      </c>
      <c r="H1876" s="44" t="s">
        <v>18</v>
      </c>
      <c r="I1876" s="32" t="s">
        <v>54415</v>
      </c>
      <c r="J1876" s="55">
        <v>8059347265162</v>
      </c>
      <c r="K1876" s="45">
        <v>45413</v>
      </c>
      <c r="L1876" s="47">
        <v>0</v>
      </c>
      <c r="M1876" s="47">
        <v>109.95</v>
      </c>
      <c r="N1876" s="45">
        <v>45131</v>
      </c>
    </row>
    <row r="1877" spans="2:14" x14ac:dyDescent="0.25">
      <c r="B1877" s="42"/>
      <c r="C1877" s="42"/>
      <c r="D1877" s="32" t="s">
        <v>53935</v>
      </c>
      <c r="E1877" s="32" t="s">
        <v>47803</v>
      </c>
      <c r="G1877" s="44" t="s">
        <v>17</v>
      </c>
      <c r="H1877" s="44" t="s">
        <v>18</v>
      </c>
      <c r="I1877" s="32" t="s">
        <v>54414</v>
      </c>
      <c r="J1877" s="55">
        <v>8059347265155</v>
      </c>
      <c r="K1877" s="45">
        <v>45413</v>
      </c>
      <c r="L1877" s="47">
        <v>0</v>
      </c>
      <c r="M1877" s="47">
        <v>109.95</v>
      </c>
      <c r="N1877" s="45">
        <v>45131</v>
      </c>
    </row>
    <row r="1878" spans="2:14" x14ac:dyDescent="0.25">
      <c r="B1878" s="42"/>
      <c r="C1878" s="42"/>
      <c r="D1878" s="32" t="s">
        <v>53934</v>
      </c>
      <c r="E1878" s="32" t="s">
        <v>47801</v>
      </c>
      <c r="G1878" s="44" t="s">
        <v>17</v>
      </c>
      <c r="H1878" s="44" t="s">
        <v>18</v>
      </c>
      <c r="I1878" s="32" t="s">
        <v>54413</v>
      </c>
      <c r="J1878" s="55">
        <v>8059347265148</v>
      </c>
      <c r="K1878" s="45">
        <v>45413</v>
      </c>
      <c r="L1878" s="47">
        <v>0</v>
      </c>
      <c r="M1878" s="47">
        <v>109.95</v>
      </c>
      <c r="N1878" s="45">
        <v>45131</v>
      </c>
    </row>
    <row r="1879" spans="2:14" x14ac:dyDescent="0.25">
      <c r="B1879" s="42"/>
      <c r="C1879" s="42"/>
      <c r="D1879" s="32" t="s">
        <v>53933</v>
      </c>
      <c r="E1879" s="32" t="s">
        <v>47799</v>
      </c>
      <c r="G1879" s="44" t="s">
        <v>17</v>
      </c>
      <c r="H1879" s="44" t="s">
        <v>18</v>
      </c>
      <c r="I1879" s="32" t="s">
        <v>54412</v>
      </c>
      <c r="J1879" s="55">
        <v>8059347265131</v>
      </c>
      <c r="K1879" s="45">
        <v>45413</v>
      </c>
      <c r="L1879" s="47">
        <v>0</v>
      </c>
      <c r="M1879" s="47">
        <v>109.95</v>
      </c>
      <c r="N1879" s="45">
        <v>45131</v>
      </c>
    </row>
    <row r="1880" spans="2:14" x14ac:dyDescent="0.25">
      <c r="B1880" s="42"/>
      <c r="C1880" s="42"/>
      <c r="D1880" s="32" t="s">
        <v>53932</v>
      </c>
      <c r="E1880" s="32" t="s">
        <v>56463</v>
      </c>
      <c r="G1880" s="44" t="s">
        <v>17</v>
      </c>
      <c r="H1880" s="44" t="s">
        <v>18</v>
      </c>
      <c r="I1880" s="32" t="s">
        <v>54411</v>
      </c>
      <c r="J1880" s="55">
        <v>8059347265124</v>
      </c>
      <c r="K1880" s="45">
        <v>45413</v>
      </c>
      <c r="L1880" s="47">
        <v>0</v>
      </c>
      <c r="M1880" s="47">
        <v>109.95</v>
      </c>
      <c r="N1880" s="45">
        <v>45131</v>
      </c>
    </row>
    <row r="1881" spans="2:14" x14ac:dyDescent="0.25">
      <c r="B1881" s="42"/>
      <c r="C1881" s="42"/>
      <c r="D1881" s="32" t="s">
        <v>53931</v>
      </c>
      <c r="E1881" s="32" t="s">
        <v>56464</v>
      </c>
      <c r="G1881" s="44" t="s">
        <v>17</v>
      </c>
      <c r="H1881" s="44" t="s">
        <v>18</v>
      </c>
      <c r="I1881" s="32" t="s">
        <v>54410</v>
      </c>
      <c r="J1881" s="55">
        <v>8059347265117</v>
      </c>
      <c r="K1881" s="45">
        <v>45413</v>
      </c>
      <c r="L1881" s="47">
        <v>0</v>
      </c>
      <c r="M1881" s="47">
        <v>109.95</v>
      </c>
      <c r="N1881" s="45">
        <v>45131</v>
      </c>
    </row>
    <row r="1882" spans="2:14" x14ac:dyDescent="0.25">
      <c r="B1882" s="42"/>
      <c r="C1882" s="42"/>
      <c r="D1882" s="32" t="s">
        <v>53930</v>
      </c>
      <c r="E1882" s="32" t="s">
        <v>56465</v>
      </c>
      <c r="G1882" s="44" t="s">
        <v>17</v>
      </c>
      <c r="H1882" s="44" t="s">
        <v>18</v>
      </c>
      <c r="I1882" s="32" t="s">
        <v>54409</v>
      </c>
      <c r="J1882" s="55">
        <v>8059347265100</v>
      </c>
      <c r="K1882" s="45">
        <v>45413</v>
      </c>
      <c r="L1882" s="47">
        <v>0</v>
      </c>
      <c r="M1882" s="47">
        <v>109.95</v>
      </c>
      <c r="N1882" s="45">
        <v>45131</v>
      </c>
    </row>
    <row r="1883" spans="2:14" x14ac:dyDescent="0.25">
      <c r="B1883" s="42"/>
      <c r="C1883" s="42"/>
      <c r="D1883" s="32" t="s">
        <v>53929</v>
      </c>
      <c r="E1883" s="32" t="s">
        <v>56466</v>
      </c>
      <c r="G1883" s="44" t="s">
        <v>17</v>
      </c>
      <c r="H1883" s="44" t="s">
        <v>18</v>
      </c>
      <c r="I1883" s="32" t="s">
        <v>54408</v>
      </c>
      <c r="J1883" s="55">
        <v>8059347265094</v>
      </c>
      <c r="K1883" s="45">
        <v>45413</v>
      </c>
      <c r="L1883" s="47">
        <v>0</v>
      </c>
      <c r="M1883" s="47">
        <v>109.95</v>
      </c>
      <c r="N1883" s="45">
        <v>45131</v>
      </c>
    </row>
    <row r="1884" spans="2:14" x14ac:dyDescent="0.25">
      <c r="B1884" s="42"/>
      <c r="C1884" s="42"/>
      <c r="D1884" s="32" t="s">
        <v>53928</v>
      </c>
      <c r="E1884" s="32" t="s">
        <v>56467</v>
      </c>
      <c r="G1884" s="44" t="s">
        <v>17</v>
      </c>
      <c r="H1884" s="44" t="s">
        <v>18</v>
      </c>
      <c r="I1884" s="32" t="s">
        <v>54407</v>
      </c>
      <c r="J1884" s="55">
        <v>8059347265087</v>
      </c>
      <c r="K1884" s="45">
        <v>45413</v>
      </c>
      <c r="L1884" s="47">
        <v>0</v>
      </c>
      <c r="M1884" s="47">
        <v>109.95</v>
      </c>
      <c r="N1884" s="45">
        <v>45131</v>
      </c>
    </row>
    <row r="1885" spans="2:14" x14ac:dyDescent="0.25">
      <c r="B1885" s="42"/>
      <c r="C1885" s="42"/>
      <c r="D1885" s="32" t="s">
        <v>53927</v>
      </c>
      <c r="E1885" s="32" t="s">
        <v>56468</v>
      </c>
      <c r="G1885" s="44" t="s">
        <v>17</v>
      </c>
      <c r="H1885" s="44" t="s">
        <v>18</v>
      </c>
      <c r="I1885" s="32" t="s">
        <v>54406</v>
      </c>
      <c r="J1885" s="55">
        <v>8059347265070</v>
      </c>
      <c r="K1885" s="45">
        <v>45413</v>
      </c>
      <c r="L1885" s="47">
        <v>0</v>
      </c>
      <c r="M1885" s="47">
        <v>109.95</v>
      </c>
      <c r="N1885" s="45">
        <v>45131</v>
      </c>
    </row>
    <row r="1886" spans="2:14" x14ac:dyDescent="0.25">
      <c r="B1886" s="42"/>
      <c r="C1886" s="42"/>
      <c r="D1886" s="32" t="s">
        <v>53926</v>
      </c>
      <c r="E1886" s="32" t="s">
        <v>56469</v>
      </c>
      <c r="G1886" s="44" t="s">
        <v>17</v>
      </c>
      <c r="H1886" s="44" t="s">
        <v>18</v>
      </c>
      <c r="I1886" s="32" t="s">
        <v>54405</v>
      </c>
      <c r="J1886" s="55">
        <v>8059347265063</v>
      </c>
      <c r="K1886" s="45">
        <v>45413</v>
      </c>
      <c r="L1886" s="47">
        <v>0</v>
      </c>
      <c r="M1886" s="47">
        <v>109.95</v>
      </c>
      <c r="N1886" s="45">
        <v>45131</v>
      </c>
    </row>
    <row r="1887" spans="2:14" x14ac:dyDescent="0.25">
      <c r="B1887" s="42"/>
      <c r="C1887" s="42"/>
      <c r="D1887" s="32" t="s">
        <v>53925</v>
      </c>
      <c r="E1887" s="32" t="s">
        <v>56470</v>
      </c>
      <c r="G1887" s="44" t="s">
        <v>17</v>
      </c>
      <c r="H1887" s="44" t="s">
        <v>18</v>
      </c>
      <c r="I1887" s="32" t="s">
        <v>54404</v>
      </c>
      <c r="J1887" s="55">
        <v>8059347264981</v>
      </c>
      <c r="K1887" s="45">
        <v>45413</v>
      </c>
      <c r="L1887" s="47">
        <v>0</v>
      </c>
      <c r="M1887" s="47">
        <v>144.94999999999999</v>
      </c>
      <c r="N1887" s="45">
        <v>45131</v>
      </c>
    </row>
    <row r="1888" spans="2:14" x14ac:dyDescent="0.25">
      <c r="B1888" s="42"/>
      <c r="C1888" s="42"/>
      <c r="D1888" s="32" t="s">
        <v>53924</v>
      </c>
      <c r="E1888" s="32" t="s">
        <v>56471</v>
      </c>
      <c r="G1888" s="44" t="s">
        <v>17</v>
      </c>
      <c r="H1888" s="44" t="s">
        <v>18</v>
      </c>
      <c r="I1888" s="32" t="s">
        <v>54403</v>
      </c>
      <c r="J1888" s="55">
        <v>8059347264974</v>
      </c>
      <c r="K1888" s="45">
        <v>45413</v>
      </c>
      <c r="L1888" s="47">
        <v>0</v>
      </c>
      <c r="M1888" s="47">
        <v>144.94999999999999</v>
      </c>
      <c r="N1888" s="45">
        <v>45131</v>
      </c>
    </row>
    <row r="1889" spans="2:14" x14ac:dyDescent="0.25">
      <c r="B1889" s="42"/>
      <c r="C1889" s="42"/>
      <c r="D1889" s="32" t="s">
        <v>53923</v>
      </c>
      <c r="E1889" s="32" t="s">
        <v>56472</v>
      </c>
      <c r="G1889" s="44" t="s">
        <v>17</v>
      </c>
      <c r="H1889" s="44" t="s">
        <v>18</v>
      </c>
      <c r="I1889" s="32" t="s">
        <v>54402</v>
      </c>
      <c r="J1889" s="55">
        <v>8059347264967</v>
      </c>
      <c r="K1889" s="45">
        <v>45413</v>
      </c>
      <c r="L1889" s="47">
        <v>0</v>
      </c>
      <c r="M1889" s="47">
        <v>144.94999999999999</v>
      </c>
      <c r="N1889" s="45">
        <v>45131</v>
      </c>
    </row>
    <row r="1890" spans="2:14" x14ac:dyDescent="0.25">
      <c r="B1890" s="42"/>
      <c r="C1890" s="42"/>
      <c r="D1890" s="32" t="s">
        <v>53922</v>
      </c>
      <c r="E1890" s="32" t="s">
        <v>56473</v>
      </c>
      <c r="G1890" s="44" t="s">
        <v>17</v>
      </c>
      <c r="H1890" s="44" t="s">
        <v>18</v>
      </c>
      <c r="I1890" s="32" t="s">
        <v>54401</v>
      </c>
      <c r="J1890" s="55">
        <v>8059347264950</v>
      </c>
      <c r="K1890" s="45">
        <v>45413</v>
      </c>
      <c r="L1890" s="47">
        <v>0</v>
      </c>
      <c r="M1890" s="47">
        <v>144.94999999999999</v>
      </c>
      <c r="N1890" s="45">
        <v>45131</v>
      </c>
    </row>
    <row r="1891" spans="2:14" x14ac:dyDescent="0.25">
      <c r="B1891" s="42"/>
      <c r="C1891" s="42"/>
      <c r="D1891" s="32" t="s">
        <v>53921</v>
      </c>
      <c r="E1891" s="32" t="s">
        <v>56474</v>
      </c>
      <c r="G1891" s="44" t="s">
        <v>17</v>
      </c>
      <c r="H1891" s="44" t="s">
        <v>18</v>
      </c>
      <c r="I1891" s="32" t="s">
        <v>54400</v>
      </c>
      <c r="J1891" s="55">
        <v>8059347264943</v>
      </c>
      <c r="K1891" s="45">
        <v>45413</v>
      </c>
      <c r="L1891" s="47">
        <v>0</v>
      </c>
      <c r="M1891" s="47">
        <v>144.94999999999999</v>
      </c>
      <c r="N1891" s="45">
        <v>45131</v>
      </c>
    </row>
    <row r="1892" spans="2:14" x14ac:dyDescent="0.25">
      <c r="B1892" s="42"/>
      <c r="C1892" s="42"/>
      <c r="D1892" s="32" t="s">
        <v>53920</v>
      </c>
      <c r="E1892" s="32" t="s">
        <v>56475</v>
      </c>
      <c r="G1892" s="44" t="s">
        <v>17</v>
      </c>
      <c r="H1892" s="44" t="s">
        <v>18</v>
      </c>
      <c r="I1892" s="32" t="s">
        <v>54399</v>
      </c>
      <c r="J1892" s="55">
        <v>8059347264936</v>
      </c>
      <c r="K1892" s="45">
        <v>45413</v>
      </c>
      <c r="L1892" s="47">
        <v>0</v>
      </c>
      <c r="M1892" s="47">
        <v>144.94999999999999</v>
      </c>
      <c r="N1892" s="45">
        <v>45131</v>
      </c>
    </row>
    <row r="1893" spans="2:14" x14ac:dyDescent="0.25">
      <c r="B1893" s="42"/>
      <c r="C1893" s="42"/>
      <c r="D1893" s="32" t="s">
        <v>53919</v>
      </c>
      <c r="E1893" s="32" t="s">
        <v>56476</v>
      </c>
      <c r="G1893" s="44" t="s">
        <v>17</v>
      </c>
      <c r="H1893" s="44" t="s">
        <v>18</v>
      </c>
      <c r="I1893" s="32" t="s">
        <v>54398</v>
      </c>
      <c r="J1893" s="55">
        <v>8059347264929</v>
      </c>
      <c r="K1893" s="45">
        <v>45413</v>
      </c>
      <c r="L1893" s="47">
        <v>0</v>
      </c>
      <c r="M1893" s="47">
        <v>144.94999999999999</v>
      </c>
      <c r="N1893" s="45">
        <v>45131</v>
      </c>
    </row>
    <row r="1894" spans="2:14" x14ac:dyDescent="0.25">
      <c r="B1894" s="42"/>
      <c r="C1894" s="42"/>
      <c r="D1894" s="32" t="s">
        <v>53918</v>
      </c>
      <c r="E1894" s="32" t="s">
        <v>56477</v>
      </c>
      <c r="G1894" s="44" t="s">
        <v>17</v>
      </c>
      <c r="H1894" s="44" t="s">
        <v>18</v>
      </c>
      <c r="I1894" s="32" t="s">
        <v>54397</v>
      </c>
      <c r="J1894" s="55">
        <v>8059347264912</v>
      </c>
      <c r="K1894" s="45">
        <v>45413</v>
      </c>
      <c r="L1894" s="47">
        <v>0</v>
      </c>
      <c r="M1894" s="47">
        <v>144.94999999999999</v>
      </c>
      <c r="N1894" s="45">
        <v>45131</v>
      </c>
    </row>
    <row r="1895" spans="2:14" x14ac:dyDescent="0.25">
      <c r="B1895" s="42"/>
      <c r="C1895" s="42"/>
      <c r="D1895" s="32" t="s">
        <v>53917</v>
      </c>
      <c r="E1895" s="32" t="s">
        <v>56478</v>
      </c>
      <c r="G1895" s="44" t="s">
        <v>17</v>
      </c>
      <c r="H1895" s="44" t="s">
        <v>18</v>
      </c>
      <c r="I1895" s="32" t="s">
        <v>54396</v>
      </c>
      <c r="J1895" s="55">
        <v>8059347264905</v>
      </c>
      <c r="K1895" s="45">
        <v>45413</v>
      </c>
      <c r="L1895" s="47">
        <v>0</v>
      </c>
      <c r="M1895" s="47">
        <v>144.94999999999999</v>
      </c>
      <c r="N1895" s="45">
        <v>45131</v>
      </c>
    </row>
    <row r="1896" spans="2:14" x14ac:dyDescent="0.25">
      <c r="B1896" s="42"/>
      <c r="C1896" s="42"/>
      <c r="D1896" s="32" t="s">
        <v>53916</v>
      </c>
      <c r="E1896" s="32" t="s">
        <v>56479</v>
      </c>
      <c r="G1896" s="44" t="s">
        <v>17</v>
      </c>
      <c r="H1896" s="44" t="s">
        <v>18</v>
      </c>
      <c r="I1896" s="32" t="s">
        <v>54395</v>
      </c>
      <c r="J1896" s="55">
        <v>8059347264899</v>
      </c>
      <c r="K1896" s="45">
        <v>45413</v>
      </c>
      <c r="L1896" s="47">
        <v>0</v>
      </c>
      <c r="M1896" s="47">
        <v>144.94999999999999</v>
      </c>
      <c r="N1896" s="45">
        <v>45131</v>
      </c>
    </row>
    <row r="1897" spans="2:14" x14ac:dyDescent="0.25">
      <c r="B1897" s="42"/>
      <c r="C1897" s="42"/>
      <c r="D1897" s="32" t="s">
        <v>53915</v>
      </c>
      <c r="E1897" s="32" t="s">
        <v>56480</v>
      </c>
      <c r="G1897" s="44" t="s">
        <v>17</v>
      </c>
      <c r="H1897" s="44" t="s">
        <v>18</v>
      </c>
      <c r="I1897" s="32" t="s">
        <v>54394</v>
      </c>
      <c r="J1897" s="55">
        <v>8059347264882</v>
      </c>
      <c r="K1897" s="45">
        <v>45413</v>
      </c>
      <c r="L1897" s="47">
        <v>0</v>
      </c>
      <c r="M1897" s="47">
        <v>144.94999999999999</v>
      </c>
      <c r="N1897" s="45">
        <v>45131</v>
      </c>
    </row>
    <row r="1898" spans="2:14" x14ac:dyDescent="0.25">
      <c r="B1898" s="42"/>
      <c r="C1898" s="42"/>
      <c r="D1898" s="32" t="s">
        <v>53914</v>
      </c>
      <c r="E1898" s="32" t="s">
        <v>56481</v>
      </c>
      <c r="G1898" s="44" t="s">
        <v>17</v>
      </c>
      <c r="H1898" s="44" t="s">
        <v>18</v>
      </c>
      <c r="I1898" s="32" t="s">
        <v>54393</v>
      </c>
      <c r="J1898" s="55">
        <v>8059347264875</v>
      </c>
      <c r="K1898" s="45">
        <v>45413</v>
      </c>
      <c r="L1898" s="47">
        <v>0</v>
      </c>
      <c r="M1898" s="47">
        <v>144.94999999999999</v>
      </c>
      <c r="N1898" s="45">
        <v>45131</v>
      </c>
    </row>
    <row r="1899" spans="2:14" x14ac:dyDescent="0.25">
      <c r="B1899" s="42"/>
      <c r="C1899" s="42"/>
      <c r="D1899" s="32" t="s">
        <v>53913</v>
      </c>
      <c r="E1899" s="32" t="s">
        <v>56482</v>
      </c>
      <c r="G1899" s="44" t="s">
        <v>17</v>
      </c>
      <c r="H1899" s="44" t="s">
        <v>18</v>
      </c>
      <c r="I1899" s="32" t="s">
        <v>54392</v>
      </c>
      <c r="J1899" s="55">
        <v>8059347264868</v>
      </c>
      <c r="K1899" s="45">
        <v>45413</v>
      </c>
      <c r="L1899" s="47">
        <v>0</v>
      </c>
      <c r="M1899" s="47">
        <v>144.94999999999999</v>
      </c>
      <c r="N1899" s="45">
        <v>45131</v>
      </c>
    </row>
    <row r="1900" spans="2:14" x14ac:dyDescent="0.25">
      <c r="B1900" s="42"/>
      <c r="C1900" s="42"/>
      <c r="D1900" s="32" t="s">
        <v>53912</v>
      </c>
      <c r="E1900" s="32" t="s">
        <v>56483</v>
      </c>
      <c r="G1900" s="44" t="s">
        <v>17</v>
      </c>
      <c r="H1900" s="44" t="s">
        <v>18</v>
      </c>
      <c r="I1900" s="32" t="s">
        <v>54391</v>
      </c>
      <c r="J1900" s="55">
        <v>8059347264851</v>
      </c>
      <c r="K1900" s="45">
        <v>45413</v>
      </c>
      <c r="L1900" s="47">
        <v>0</v>
      </c>
      <c r="M1900" s="47">
        <v>144.94999999999999</v>
      </c>
      <c r="N1900" s="45">
        <v>45131</v>
      </c>
    </row>
    <row r="1901" spans="2:14" x14ac:dyDescent="0.25">
      <c r="B1901" s="42"/>
      <c r="C1901" s="42"/>
      <c r="D1901" s="32" t="s">
        <v>53911</v>
      </c>
      <c r="E1901" s="32" t="s">
        <v>56484</v>
      </c>
      <c r="G1901" s="44" t="s">
        <v>17</v>
      </c>
      <c r="H1901" s="44" t="s">
        <v>18</v>
      </c>
      <c r="I1901" s="32" t="s">
        <v>54390</v>
      </c>
      <c r="J1901" s="55">
        <v>8059347264844</v>
      </c>
      <c r="K1901" s="45">
        <v>45413</v>
      </c>
      <c r="L1901" s="47">
        <v>0</v>
      </c>
      <c r="M1901" s="47">
        <v>144.94999999999999</v>
      </c>
      <c r="N1901" s="45">
        <v>45131</v>
      </c>
    </row>
    <row r="1902" spans="2:14" x14ac:dyDescent="0.25">
      <c r="B1902" s="42"/>
      <c r="C1902" s="42"/>
      <c r="D1902" s="32" t="s">
        <v>53910</v>
      </c>
      <c r="E1902" s="32" t="s">
        <v>56485</v>
      </c>
      <c r="G1902" s="44" t="s">
        <v>17</v>
      </c>
      <c r="H1902" s="44" t="s">
        <v>18</v>
      </c>
      <c r="I1902" s="32" t="s">
        <v>54389</v>
      </c>
      <c r="J1902" s="55">
        <v>8059347264837</v>
      </c>
      <c r="K1902" s="45">
        <v>45413</v>
      </c>
      <c r="L1902" s="47">
        <v>0</v>
      </c>
      <c r="M1902" s="47">
        <v>144.94999999999999</v>
      </c>
      <c r="N1902" s="45">
        <v>45131</v>
      </c>
    </row>
    <row r="1903" spans="2:14" x14ac:dyDescent="0.25">
      <c r="B1903" s="42"/>
      <c r="C1903" s="42"/>
      <c r="D1903" s="32" t="s">
        <v>53909</v>
      </c>
      <c r="E1903" s="32" t="s">
        <v>56486</v>
      </c>
      <c r="G1903" s="44" t="s">
        <v>17</v>
      </c>
      <c r="H1903" s="44" t="s">
        <v>18</v>
      </c>
      <c r="I1903" s="32" t="s">
        <v>54388</v>
      </c>
      <c r="J1903" s="55">
        <v>8059347264820</v>
      </c>
      <c r="K1903" s="45">
        <v>45413</v>
      </c>
      <c r="L1903" s="47">
        <v>0</v>
      </c>
      <c r="M1903" s="47">
        <v>144.94999999999999</v>
      </c>
      <c r="N1903" s="45">
        <v>45131</v>
      </c>
    </row>
    <row r="1904" spans="2:14" x14ac:dyDescent="0.25">
      <c r="B1904" s="42"/>
      <c r="C1904" s="42"/>
      <c r="D1904" s="32" t="s">
        <v>53908</v>
      </c>
      <c r="E1904" s="32" t="s">
        <v>56487</v>
      </c>
      <c r="G1904" s="44" t="s">
        <v>17</v>
      </c>
      <c r="H1904" s="44" t="s">
        <v>18</v>
      </c>
      <c r="I1904" s="32" t="s">
        <v>54387</v>
      </c>
      <c r="J1904" s="55">
        <v>8059347264813</v>
      </c>
      <c r="K1904" s="45">
        <v>45413</v>
      </c>
      <c r="L1904" s="47">
        <v>0</v>
      </c>
      <c r="M1904" s="47">
        <v>144.94999999999999</v>
      </c>
      <c r="N1904" s="45">
        <v>45131</v>
      </c>
    </row>
    <row r="1905" spans="2:14" x14ac:dyDescent="0.25">
      <c r="B1905" s="42"/>
      <c r="C1905" s="42"/>
      <c r="D1905" s="32" t="s">
        <v>53907</v>
      </c>
      <c r="E1905" s="32" t="s">
        <v>56488</v>
      </c>
      <c r="G1905" s="44" t="s">
        <v>17</v>
      </c>
      <c r="H1905" s="44" t="s">
        <v>18</v>
      </c>
      <c r="I1905" s="32" t="s">
        <v>54386</v>
      </c>
      <c r="J1905" s="55">
        <v>8059347264806</v>
      </c>
      <c r="K1905" s="45">
        <v>45413</v>
      </c>
      <c r="L1905" s="47">
        <v>0</v>
      </c>
      <c r="M1905" s="47">
        <v>144.94999999999999</v>
      </c>
      <c r="N1905" s="45">
        <v>45131</v>
      </c>
    </row>
    <row r="1906" spans="2:14" x14ac:dyDescent="0.25">
      <c r="B1906" s="42"/>
      <c r="C1906" s="42"/>
      <c r="D1906" s="32" t="s">
        <v>53906</v>
      </c>
      <c r="E1906" s="32" t="s">
        <v>56489</v>
      </c>
      <c r="G1906" s="44" t="s">
        <v>17</v>
      </c>
      <c r="H1906" s="44" t="s">
        <v>18</v>
      </c>
      <c r="I1906" s="32" t="s">
        <v>54385</v>
      </c>
      <c r="J1906" s="55">
        <v>8059347264790</v>
      </c>
      <c r="K1906" s="45">
        <v>45413</v>
      </c>
      <c r="L1906" s="47">
        <v>0</v>
      </c>
      <c r="M1906" s="47">
        <v>144.94999999999999</v>
      </c>
      <c r="N1906" s="45">
        <v>45131</v>
      </c>
    </row>
    <row r="1907" spans="2:14" x14ac:dyDescent="0.25">
      <c r="B1907" s="42"/>
      <c r="C1907" s="42"/>
      <c r="D1907" s="32" t="s">
        <v>53905</v>
      </c>
      <c r="E1907" s="32" t="s">
        <v>56490</v>
      </c>
      <c r="G1907" s="44" t="s">
        <v>17</v>
      </c>
      <c r="H1907" s="44" t="s">
        <v>18</v>
      </c>
      <c r="I1907" s="32" t="s">
        <v>54384</v>
      </c>
      <c r="J1907" s="55">
        <v>8059347264783</v>
      </c>
      <c r="K1907" s="45">
        <v>45413</v>
      </c>
      <c r="L1907" s="47">
        <v>0</v>
      </c>
      <c r="M1907" s="47">
        <v>144.94999999999999</v>
      </c>
      <c r="N1907" s="45">
        <v>45131</v>
      </c>
    </row>
    <row r="1908" spans="2:14" x14ac:dyDescent="0.25">
      <c r="B1908" s="42"/>
      <c r="C1908" s="42"/>
      <c r="D1908" s="32" t="s">
        <v>53904</v>
      </c>
      <c r="E1908" s="32" t="s">
        <v>56491</v>
      </c>
      <c r="G1908" s="44" t="s">
        <v>17</v>
      </c>
      <c r="H1908" s="44" t="s">
        <v>18</v>
      </c>
      <c r="I1908" s="32" t="s">
        <v>54383</v>
      </c>
      <c r="J1908" s="55">
        <v>8059347264707</v>
      </c>
      <c r="K1908" s="45">
        <v>45413</v>
      </c>
      <c r="L1908" s="47">
        <v>0</v>
      </c>
      <c r="M1908" s="47">
        <v>144.94999999999999</v>
      </c>
      <c r="N1908" s="45">
        <v>45131</v>
      </c>
    </row>
    <row r="1909" spans="2:14" x14ac:dyDescent="0.25">
      <c r="B1909" s="42"/>
      <c r="C1909" s="42"/>
      <c r="D1909" s="32" t="s">
        <v>53903</v>
      </c>
      <c r="E1909" s="32" t="s">
        <v>56492</v>
      </c>
      <c r="G1909" s="44" t="s">
        <v>17</v>
      </c>
      <c r="H1909" s="44" t="s">
        <v>18</v>
      </c>
      <c r="I1909" s="32" t="s">
        <v>54382</v>
      </c>
      <c r="J1909" s="55">
        <v>8059347264691</v>
      </c>
      <c r="K1909" s="45">
        <v>45413</v>
      </c>
      <c r="L1909" s="47">
        <v>0</v>
      </c>
      <c r="M1909" s="47">
        <v>144.94999999999999</v>
      </c>
      <c r="N1909" s="45">
        <v>45131</v>
      </c>
    </row>
    <row r="1910" spans="2:14" x14ac:dyDescent="0.25">
      <c r="B1910" s="42"/>
      <c r="C1910" s="42"/>
      <c r="D1910" s="32" t="s">
        <v>53902</v>
      </c>
      <c r="E1910" s="32" t="s">
        <v>56493</v>
      </c>
      <c r="G1910" s="44" t="s">
        <v>17</v>
      </c>
      <c r="H1910" s="44" t="s">
        <v>18</v>
      </c>
      <c r="I1910" s="32" t="s">
        <v>54381</v>
      </c>
      <c r="J1910" s="55">
        <v>8059347264684</v>
      </c>
      <c r="K1910" s="45">
        <v>45413</v>
      </c>
      <c r="L1910" s="47">
        <v>0</v>
      </c>
      <c r="M1910" s="47">
        <v>144.94999999999999</v>
      </c>
      <c r="N1910" s="45">
        <v>45131</v>
      </c>
    </row>
    <row r="1911" spans="2:14" x14ac:dyDescent="0.25">
      <c r="B1911" s="42"/>
      <c r="C1911" s="42"/>
      <c r="D1911" s="32" t="s">
        <v>53901</v>
      </c>
      <c r="E1911" s="32" t="s">
        <v>56494</v>
      </c>
      <c r="G1911" s="44" t="s">
        <v>17</v>
      </c>
      <c r="H1911" s="44" t="s">
        <v>18</v>
      </c>
      <c r="I1911" s="32" t="s">
        <v>54380</v>
      </c>
      <c r="J1911" s="55">
        <v>8059347264677</v>
      </c>
      <c r="K1911" s="45">
        <v>45413</v>
      </c>
      <c r="L1911" s="47">
        <v>0</v>
      </c>
      <c r="M1911" s="47">
        <v>144.94999999999999</v>
      </c>
      <c r="N1911" s="45">
        <v>45131</v>
      </c>
    </row>
    <row r="1912" spans="2:14" x14ac:dyDescent="0.25">
      <c r="B1912" s="42"/>
      <c r="C1912" s="42"/>
      <c r="D1912" s="32" t="s">
        <v>53900</v>
      </c>
      <c r="E1912" s="32" t="s">
        <v>56495</v>
      </c>
      <c r="G1912" s="44" t="s">
        <v>17</v>
      </c>
      <c r="H1912" s="44" t="s">
        <v>18</v>
      </c>
      <c r="I1912" s="32" t="s">
        <v>54379</v>
      </c>
      <c r="J1912" s="55">
        <v>8059347264660</v>
      </c>
      <c r="K1912" s="45">
        <v>45413</v>
      </c>
      <c r="L1912" s="47">
        <v>0</v>
      </c>
      <c r="M1912" s="47">
        <v>144.94999999999999</v>
      </c>
      <c r="N1912" s="45">
        <v>45131</v>
      </c>
    </row>
    <row r="1913" spans="2:14" x14ac:dyDescent="0.25">
      <c r="B1913" s="42"/>
      <c r="C1913" s="42"/>
      <c r="D1913" s="32" t="s">
        <v>53899</v>
      </c>
      <c r="E1913" s="32" t="s">
        <v>56496</v>
      </c>
      <c r="G1913" s="44" t="s">
        <v>17</v>
      </c>
      <c r="H1913" s="44" t="s">
        <v>18</v>
      </c>
      <c r="I1913" s="32" t="s">
        <v>54378</v>
      </c>
      <c r="J1913" s="55">
        <v>8059347264653</v>
      </c>
      <c r="K1913" s="45">
        <v>45413</v>
      </c>
      <c r="L1913" s="47">
        <v>0</v>
      </c>
      <c r="M1913" s="47">
        <v>144.94999999999999</v>
      </c>
      <c r="N1913" s="45">
        <v>45131</v>
      </c>
    </row>
    <row r="1914" spans="2:14" x14ac:dyDescent="0.25">
      <c r="B1914" s="42"/>
      <c r="C1914" s="42"/>
      <c r="D1914" s="32" t="s">
        <v>53898</v>
      </c>
      <c r="E1914" s="32" t="s">
        <v>56497</v>
      </c>
      <c r="G1914" s="44" t="s">
        <v>17</v>
      </c>
      <c r="H1914" s="44" t="s">
        <v>18</v>
      </c>
      <c r="I1914" s="32" t="s">
        <v>54377</v>
      </c>
      <c r="J1914" s="55">
        <v>8059347264646</v>
      </c>
      <c r="K1914" s="45">
        <v>45413</v>
      </c>
      <c r="L1914" s="47">
        <v>0</v>
      </c>
      <c r="M1914" s="47">
        <v>144.94999999999999</v>
      </c>
      <c r="N1914" s="45">
        <v>45131</v>
      </c>
    </row>
    <row r="1915" spans="2:14" x14ac:dyDescent="0.25">
      <c r="B1915" s="42"/>
      <c r="C1915" s="42"/>
      <c r="D1915" s="32" t="s">
        <v>53897</v>
      </c>
      <c r="E1915" s="32" t="s">
        <v>56498</v>
      </c>
      <c r="G1915" s="44" t="s">
        <v>17</v>
      </c>
      <c r="H1915" s="44" t="s">
        <v>18</v>
      </c>
      <c r="I1915" s="32" t="s">
        <v>54376</v>
      </c>
      <c r="J1915" s="55">
        <v>8059347264639</v>
      </c>
      <c r="K1915" s="45">
        <v>45413</v>
      </c>
      <c r="L1915" s="47">
        <v>0</v>
      </c>
      <c r="M1915" s="47">
        <v>144.94999999999999</v>
      </c>
      <c r="N1915" s="45">
        <v>45131</v>
      </c>
    </row>
    <row r="1916" spans="2:14" x14ac:dyDescent="0.25">
      <c r="B1916" s="42"/>
      <c r="C1916" s="42"/>
      <c r="D1916" s="32" t="s">
        <v>53896</v>
      </c>
      <c r="E1916" s="32" t="s">
        <v>56499</v>
      </c>
      <c r="G1916" s="44" t="s">
        <v>17</v>
      </c>
      <c r="H1916" s="44" t="s">
        <v>18</v>
      </c>
      <c r="I1916" s="32" t="s">
        <v>54375</v>
      </c>
      <c r="J1916" s="55">
        <v>8059347264622</v>
      </c>
      <c r="K1916" s="45">
        <v>45413</v>
      </c>
      <c r="L1916" s="47">
        <v>0</v>
      </c>
      <c r="M1916" s="47">
        <v>144.94999999999999</v>
      </c>
      <c r="N1916" s="45">
        <v>45131</v>
      </c>
    </row>
    <row r="1917" spans="2:14" x14ac:dyDescent="0.25">
      <c r="B1917" s="42"/>
      <c r="C1917" s="42"/>
      <c r="D1917" s="32" t="s">
        <v>53895</v>
      </c>
      <c r="E1917" s="32" t="s">
        <v>56500</v>
      </c>
      <c r="G1917" s="44" t="s">
        <v>17</v>
      </c>
      <c r="H1917" s="44" t="s">
        <v>18</v>
      </c>
      <c r="I1917" s="32" t="s">
        <v>54374</v>
      </c>
      <c r="J1917" s="55">
        <v>8059347264615</v>
      </c>
      <c r="K1917" s="45">
        <v>45413</v>
      </c>
      <c r="L1917" s="47">
        <v>0</v>
      </c>
      <c r="M1917" s="47">
        <v>144.94999999999999</v>
      </c>
      <c r="N1917" s="45">
        <v>45131</v>
      </c>
    </row>
    <row r="1918" spans="2:14" x14ac:dyDescent="0.25">
      <c r="B1918" s="42"/>
      <c r="C1918" s="42"/>
      <c r="D1918" s="32" t="s">
        <v>53894</v>
      </c>
      <c r="E1918" s="32" t="s">
        <v>56501</v>
      </c>
      <c r="G1918" s="44" t="s">
        <v>17</v>
      </c>
      <c r="H1918" s="44" t="s">
        <v>18</v>
      </c>
      <c r="I1918" s="32" t="s">
        <v>54373</v>
      </c>
      <c r="J1918" s="55">
        <v>8059347264608</v>
      </c>
      <c r="K1918" s="45">
        <v>45413</v>
      </c>
      <c r="L1918" s="47">
        <v>0</v>
      </c>
      <c r="M1918" s="47">
        <v>144.94999999999999</v>
      </c>
      <c r="N1918" s="45">
        <v>45131</v>
      </c>
    </row>
    <row r="1919" spans="2:14" x14ac:dyDescent="0.25">
      <c r="B1919" s="42"/>
      <c r="C1919" s="42"/>
      <c r="D1919" s="32" t="s">
        <v>53893</v>
      </c>
      <c r="E1919" s="32" t="s">
        <v>56502</v>
      </c>
      <c r="G1919" s="44" t="s">
        <v>17</v>
      </c>
      <c r="H1919" s="44" t="s">
        <v>18</v>
      </c>
      <c r="I1919" s="32" t="s">
        <v>54372</v>
      </c>
      <c r="J1919" s="55">
        <v>8059347264592</v>
      </c>
      <c r="K1919" s="45">
        <v>45413</v>
      </c>
      <c r="L1919" s="47">
        <v>0</v>
      </c>
      <c r="M1919" s="47">
        <v>144.94999999999999</v>
      </c>
      <c r="N1919" s="45">
        <v>45131</v>
      </c>
    </row>
    <row r="1920" spans="2:14" x14ac:dyDescent="0.25">
      <c r="B1920" s="42"/>
      <c r="C1920" s="42"/>
      <c r="D1920" s="32" t="s">
        <v>53892</v>
      </c>
      <c r="E1920" s="32" t="s">
        <v>56503</v>
      </c>
      <c r="G1920" s="44" t="s">
        <v>17</v>
      </c>
      <c r="H1920" s="44" t="s">
        <v>18</v>
      </c>
      <c r="I1920" s="32" t="s">
        <v>54371</v>
      </c>
      <c r="J1920" s="55">
        <v>8059347264585</v>
      </c>
      <c r="K1920" s="45">
        <v>45413</v>
      </c>
      <c r="L1920" s="47">
        <v>0</v>
      </c>
      <c r="M1920" s="47">
        <v>144.94999999999999</v>
      </c>
      <c r="N1920" s="45">
        <v>45131</v>
      </c>
    </row>
    <row r="1921" spans="1:14" x14ac:dyDescent="0.25">
      <c r="B1921" s="42"/>
      <c r="C1921" s="42"/>
      <c r="D1921" s="32" t="s">
        <v>53891</v>
      </c>
      <c r="E1921" s="32" t="s">
        <v>56504</v>
      </c>
      <c r="G1921" s="44" t="s">
        <v>17</v>
      </c>
      <c r="H1921" s="44" t="s">
        <v>18</v>
      </c>
      <c r="I1921" s="32" t="s">
        <v>54370</v>
      </c>
      <c r="J1921" s="55">
        <v>8059347264578</v>
      </c>
      <c r="K1921" s="45">
        <v>45413</v>
      </c>
      <c r="L1921" s="47">
        <v>0</v>
      </c>
      <c r="M1921" s="47">
        <v>144.94999999999999</v>
      </c>
      <c r="N1921" s="45">
        <v>45131</v>
      </c>
    </row>
    <row r="1922" spans="1:14" x14ac:dyDescent="0.25">
      <c r="A1922" s="17" t="s">
        <v>73394</v>
      </c>
      <c r="B1922" s="17"/>
      <c r="C1922" s="17"/>
      <c r="D1922" s="17"/>
      <c r="E1922" s="17" t="s">
        <v>73395</v>
      </c>
      <c r="F1922" s="21"/>
      <c r="G1922" s="17" t="s">
        <v>11</v>
      </c>
      <c r="H1922" s="17" t="s">
        <v>12</v>
      </c>
      <c r="I1922" s="17" t="s">
        <v>73396</v>
      </c>
      <c r="J1922" s="20">
        <v>8059347431543</v>
      </c>
      <c r="K1922" s="17"/>
      <c r="L1922" s="28">
        <v>109.95</v>
      </c>
      <c r="M1922" s="28">
        <v>109.95</v>
      </c>
      <c r="N1922" s="45">
        <v>45495</v>
      </c>
    </row>
    <row r="1923" spans="1:14" x14ac:dyDescent="0.25">
      <c r="A1923" s="17" t="s">
        <v>73391</v>
      </c>
      <c r="B1923" s="17"/>
      <c r="C1923" s="17"/>
      <c r="D1923" s="17"/>
      <c r="E1923" s="17" t="s">
        <v>73392</v>
      </c>
      <c r="F1923" s="21"/>
      <c r="G1923" s="17" t="s">
        <v>11</v>
      </c>
      <c r="H1923" s="17" t="s">
        <v>12</v>
      </c>
      <c r="I1923" s="17" t="s">
        <v>73393</v>
      </c>
      <c r="J1923" s="20">
        <v>8059347431536</v>
      </c>
      <c r="K1923" s="17"/>
      <c r="L1923" s="28">
        <v>109.95</v>
      </c>
      <c r="M1923" s="28">
        <v>109.95</v>
      </c>
      <c r="N1923" s="45">
        <v>45495</v>
      </c>
    </row>
    <row r="1924" spans="1:14" x14ac:dyDescent="0.25">
      <c r="A1924" s="17" t="s">
        <v>73388</v>
      </c>
      <c r="B1924" s="17"/>
      <c r="C1924" s="17"/>
      <c r="D1924" s="17"/>
      <c r="E1924" s="17" t="s">
        <v>73389</v>
      </c>
      <c r="F1924" s="21"/>
      <c r="G1924" s="17" t="s">
        <v>11</v>
      </c>
      <c r="H1924" s="17" t="s">
        <v>12</v>
      </c>
      <c r="I1924" s="17" t="s">
        <v>73390</v>
      </c>
      <c r="J1924" s="20">
        <v>8059347431529</v>
      </c>
      <c r="K1924" s="17"/>
      <c r="L1924" s="28">
        <v>109.95</v>
      </c>
      <c r="M1924" s="28">
        <v>109.95</v>
      </c>
      <c r="N1924" s="45">
        <v>45495</v>
      </c>
    </row>
    <row r="1925" spans="1:14" x14ac:dyDescent="0.25">
      <c r="A1925" s="17" t="s">
        <v>73385</v>
      </c>
      <c r="B1925" s="17"/>
      <c r="C1925" s="17"/>
      <c r="D1925" s="17"/>
      <c r="E1925" s="17" t="s">
        <v>73386</v>
      </c>
      <c r="F1925" s="21"/>
      <c r="G1925" s="17" t="s">
        <v>11</v>
      </c>
      <c r="H1925" s="17" t="s">
        <v>12</v>
      </c>
      <c r="I1925" s="17" t="s">
        <v>73387</v>
      </c>
      <c r="J1925" s="20">
        <v>8059347431512</v>
      </c>
      <c r="K1925" s="17"/>
      <c r="L1925" s="28">
        <v>109.95</v>
      </c>
      <c r="M1925" s="28">
        <v>109.95</v>
      </c>
      <c r="N1925" s="45">
        <v>45495</v>
      </c>
    </row>
    <row r="1926" spans="1:14" x14ac:dyDescent="0.25">
      <c r="A1926" s="17" t="s">
        <v>73382</v>
      </c>
      <c r="B1926" s="17"/>
      <c r="C1926" s="17"/>
      <c r="D1926" s="17"/>
      <c r="E1926" s="17" t="s">
        <v>73383</v>
      </c>
      <c r="F1926" s="21"/>
      <c r="G1926" s="17" t="s">
        <v>11</v>
      </c>
      <c r="H1926" s="17" t="s">
        <v>12</v>
      </c>
      <c r="I1926" s="17" t="s">
        <v>73384</v>
      </c>
      <c r="J1926" s="20">
        <v>8059347431505</v>
      </c>
      <c r="K1926" s="17"/>
      <c r="L1926" s="28">
        <v>109.95</v>
      </c>
      <c r="M1926" s="28">
        <v>109.95</v>
      </c>
      <c r="N1926" s="45">
        <v>45495</v>
      </c>
    </row>
    <row r="1927" spans="1:14" x14ac:dyDescent="0.25">
      <c r="A1927" s="17" t="s">
        <v>73379</v>
      </c>
      <c r="B1927" s="17"/>
      <c r="C1927" s="17"/>
      <c r="D1927" s="17"/>
      <c r="E1927" s="17" t="s">
        <v>73380</v>
      </c>
      <c r="F1927" s="21"/>
      <c r="G1927" s="17" t="s">
        <v>11</v>
      </c>
      <c r="H1927" s="17" t="s">
        <v>12</v>
      </c>
      <c r="I1927" s="17" t="s">
        <v>73381</v>
      </c>
      <c r="J1927" s="20">
        <v>8059347431499</v>
      </c>
      <c r="K1927" s="17"/>
      <c r="L1927" s="28">
        <v>109.95</v>
      </c>
      <c r="M1927" s="28">
        <v>109.95</v>
      </c>
      <c r="N1927" s="45">
        <v>45495</v>
      </c>
    </row>
    <row r="1928" spans="1:14" x14ac:dyDescent="0.25">
      <c r="A1928" s="17" t="s">
        <v>73376</v>
      </c>
      <c r="B1928" s="17"/>
      <c r="C1928" s="17"/>
      <c r="D1928" s="17"/>
      <c r="E1928" s="17" t="s">
        <v>73377</v>
      </c>
      <c r="F1928" s="21"/>
      <c r="G1928" s="17" t="s">
        <v>11</v>
      </c>
      <c r="H1928" s="17" t="s">
        <v>12</v>
      </c>
      <c r="I1928" s="17" t="s">
        <v>73378</v>
      </c>
      <c r="J1928" s="20">
        <v>8059347431482</v>
      </c>
      <c r="K1928" s="17"/>
      <c r="L1928" s="28">
        <v>109.95</v>
      </c>
      <c r="M1928" s="28">
        <v>109.95</v>
      </c>
      <c r="N1928" s="45">
        <v>45495</v>
      </c>
    </row>
    <row r="1929" spans="1:14" x14ac:dyDescent="0.25">
      <c r="A1929" s="17" t="s">
        <v>73286</v>
      </c>
      <c r="B1929" s="17"/>
      <c r="C1929" s="17"/>
      <c r="D1929" s="17"/>
      <c r="E1929" s="17" t="s">
        <v>73287</v>
      </c>
      <c r="F1929" s="21"/>
      <c r="G1929" s="17" t="s">
        <v>11</v>
      </c>
      <c r="H1929" s="17" t="s">
        <v>12</v>
      </c>
      <c r="I1929" s="17" t="s">
        <v>73288</v>
      </c>
      <c r="J1929" s="20">
        <v>8059347434360</v>
      </c>
      <c r="K1929" s="17"/>
      <c r="L1929" s="28">
        <v>149.94999999999999</v>
      </c>
      <c r="M1929" s="28">
        <v>149.94999999999999</v>
      </c>
      <c r="N1929" s="45">
        <v>45495</v>
      </c>
    </row>
    <row r="1930" spans="1:14" x14ac:dyDescent="0.25">
      <c r="A1930" s="17" t="s">
        <v>73283</v>
      </c>
      <c r="B1930" s="17"/>
      <c r="C1930" s="17"/>
      <c r="D1930" s="17"/>
      <c r="E1930" s="17" t="s">
        <v>73284</v>
      </c>
      <c r="F1930" s="21"/>
      <c r="G1930" s="17" t="s">
        <v>11</v>
      </c>
      <c r="H1930" s="17" t="s">
        <v>12</v>
      </c>
      <c r="I1930" s="17" t="s">
        <v>73285</v>
      </c>
      <c r="J1930" s="20">
        <v>8059347434353</v>
      </c>
      <c r="K1930" s="17"/>
      <c r="L1930" s="28">
        <v>149.94999999999999</v>
      </c>
      <c r="M1930" s="28">
        <v>149.94999999999999</v>
      </c>
      <c r="N1930" s="45">
        <v>45495</v>
      </c>
    </row>
    <row r="1931" spans="1:14" x14ac:dyDescent="0.25">
      <c r="A1931" s="17" t="s">
        <v>73280</v>
      </c>
      <c r="B1931" s="17"/>
      <c r="C1931" s="17"/>
      <c r="D1931" s="17"/>
      <c r="E1931" s="17" t="s">
        <v>73281</v>
      </c>
      <c r="F1931" s="21"/>
      <c r="G1931" s="17" t="s">
        <v>11</v>
      </c>
      <c r="H1931" s="17" t="s">
        <v>12</v>
      </c>
      <c r="I1931" s="17" t="s">
        <v>73282</v>
      </c>
      <c r="J1931" s="20">
        <v>8059347434346</v>
      </c>
      <c r="K1931" s="17"/>
      <c r="L1931" s="28">
        <v>149.94999999999999</v>
      </c>
      <c r="M1931" s="28">
        <v>149.94999999999999</v>
      </c>
      <c r="N1931" s="45">
        <v>45495</v>
      </c>
    </row>
    <row r="1932" spans="1:14" x14ac:dyDescent="0.25">
      <c r="A1932" s="17" t="s">
        <v>73277</v>
      </c>
      <c r="B1932" s="17"/>
      <c r="C1932" s="17"/>
      <c r="D1932" s="17"/>
      <c r="E1932" s="17" t="s">
        <v>73278</v>
      </c>
      <c r="F1932" s="21"/>
      <c r="G1932" s="17" t="s">
        <v>11</v>
      </c>
      <c r="H1932" s="17" t="s">
        <v>12</v>
      </c>
      <c r="I1932" s="17" t="s">
        <v>73279</v>
      </c>
      <c r="J1932" s="20">
        <v>8059347434339</v>
      </c>
      <c r="K1932" s="17"/>
      <c r="L1932" s="28">
        <v>149.94999999999999</v>
      </c>
      <c r="M1932" s="28">
        <v>149.94999999999999</v>
      </c>
      <c r="N1932" s="45">
        <v>45495</v>
      </c>
    </row>
    <row r="1933" spans="1:14" x14ac:dyDescent="0.25">
      <c r="A1933" s="17" t="s">
        <v>73274</v>
      </c>
      <c r="B1933" s="17"/>
      <c r="C1933" s="17"/>
      <c r="D1933" s="17"/>
      <c r="E1933" s="17" t="s">
        <v>73275</v>
      </c>
      <c r="F1933" s="21"/>
      <c r="G1933" s="17" t="s">
        <v>11</v>
      </c>
      <c r="H1933" s="17" t="s">
        <v>12</v>
      </c>
      <c r="I1933" s="17" t="s">
        <v>73276</v>
      </c>
      <c r="J1933" s="20">
        <v>8059347434322</v>
      </c>
      <c r="K1933" s="17"/>
      <c r="L1933" s="28">
        <v>149.94999999999999</v>
      </c>
      <c r="M1933" s="28">
        <v>149.94999999999999</v>
      </c>
      <c r="N1933" s="45">
        <v>45495</v>
      </c>
    </row>
    <row r="1934" spans="1:14" x14ac:dyDescent="0.25">
      <c r="A1934" s="17" t="s">
        <v>73271</v>
      </c>
      <c r="B1934" s="17"/>
      <c r="C1934" s="17"/>
      <c r="D1934" s="17"/>
      <c r="E1934" s="17" t="s">
        <v>73272</v>
      </c>
      <c r="F1934" s="21"/>
      <c r="G1934" s="17" t="s">
        <v>11</v>
      </c>
      <c r="H1934" s="17" t="s">
        <v>12</v>
      </c>
      <c r="I1934" s="17" t="s">
        <v>73273</v>
      </c>
      <c r="J1934" s="20">
        <v>8059347434315</v>
      </c>
      <c r="K1934" s="17"/>
      <c r="L1934" s="28">
        <v>149.94999999999999</v>
      </c>
      <c r="M1934" s="28">
        <v>149.94999999999999</v>
      </c>
      <c r="N1934" s="45">
        <v>45495</v>
      </c>
    </row>
    <row r="1935" spans="1:14" x14ac:dyDescent="0.25">
      <c r="A1935" s="17" t="s">
        <v>73268</v>
      </c>
      <c r="B1935" s="17"/>
      <c r="C1935" s="17"/>
      <c r="D1935" s="17"/>
      <c r="E1935" s="17" t="s">
        <v>73269</v>
      </c>
      <c r="F1935" s="21"/>
      <c r="G1935" s="17" t="s">
        <v>11</v>
      </c>
      <c r="H1935" s="17" t="s">
        <v>12</v>
      </c>
      <c r="I1935" s="17" t="s">
        <v>73270</v>
      </c>
      <c r="J1935" s="20">
        <v>8059347434308</v>
      </c>
      <c r="K1935" s="17"/>
      <c r="L1935" s="28">
        <v>149.94999999999999</v>
      </c>
      <c r="M1935" s="28">
        <v>149.94999999999999</v>
      </c>
      <c r="N1935" s="45">
        <v>45495</v>
      </c>
    </row>
    <row r="1936" spans="1:14" x14ac:dyDescent="0.25">
      <c r="A1936" s="17" t="s">
        <v>73250</v>
      </c>
      <c r="B1936" s="17"/>
      <c r="C1936" s="17"/>
      <c r="D1936" s="17"/>
      <c r="E1936" s="17" t="s">
        <v>73251</v>
      </c>
      <c r="F1936" s="21"/>
      <c r="G1936" s="17" t="s">
        <v>11</v>
      </c>
      <c r="H1936" s="17" t="s">
        <v>12</v>
      </c>
      <c r="I1936" s="17" t="s">
        <v>73252</v>
      </c>
      <c r="J1936" s="20">
        <v>8059347434292</v>
      </c>
      <c r="K1936" s="17"/>
      <c r="L1936" s="28">
        <v>149.94999999999999</v>
      </c>
      <c r="M1936" s="28">
        <v>149.94999999999999</v>
      </c>
      <c r="N1936" s="45">
        <v>45495</v>
      </c>
    </row>
    <row r="1937" spans="1:14" x14ac:dyDescent="0.25">
      <c r="A1937" s="17" t="s">
        <v>73247</v>
      </c>
      <c r="B1937" s="17"/>
      <c r="C1937" s="17"/>
      <c r="D1937" s="17"/>
      <c r="E1937" s="17" t="s">
        <v>73248</v>
      </c>
      <c r="F1937" s="21"/>
      <c r="G1937" s="17" t="s">
        <v>11</v>
      </c>
      <c r="H1937" s="17" t="s">
        <v>12</v>
      </c>
      <c r="I1937" s="17" t="s">
        <v>73249</v>
      </c>
      <c r="J1937" s="20">
        <v>8059347434285</v>
      </c>
      <c r="K1937" s="17"/>
      <c r="L1937" s="28">
        <v>149.94999999999999</v>
      </c>
      <c r="M1937" s="28">
        <v>149.94999999999999</v>
      </c>
      <c r="N1937" s="45">
        <v>45495</v>
      </c>
    </row>
    <row r="1938" spans="1:14" x14ac:dyDescent="0.25">
      <c r="A1938" s="17" t="s">
        <v>73244</v>
      </c>
      <c r="B1938" s="17"/>
      <c r="C1938" s="17"/>
      <c r="D1938" s="17"/>
      <c r="E1938" s="17" t="s">
        <v>73245</v>
      </c>
      <c r="F1938" s="21"/>
      <c r="G1938" s="17" t="s">
        <v>11</v>
      </c>
      <c r="H1938" s="17" t="s">
        <v>12</v>
      </c>
      <c r="I1938" s="17" t="s">
        <v>73246</v>
      </c>
      <c r="J1938" s="20">
        <v>8059347434278</v>
      </c>
      <c r="K1938" s="17"/>
      <c r="L1938" s="28">
        <v>149.94999999999999</v>
      </c>
      <c r="M1938" s="28">
        <v>149.94999999999999</v>
      </c>
      <c r="N1938" s="45">
        <v>45495</v>
      </c>
    </row>
    <row r="1939" spans="1:14" x14ac:dyDescent="0.25">
      <c r="A1939" s="17" t="s">
        <v>73241</v>
      </c>
      <c r="B1939" s="17"/>
      <c r="C1939" s="17"/>
      <c r="D1939" s="17"/>
      <c r="E1939" s="17" t="s">
        <v>73242</v>
      </c>
      <c r="F1939" s="21"/>
      <c r="G1939" s="17" t="s">
        <v>11</v>
      </c>
      <c r="H1939" s="17" t="s">
        <v>12</v>
      </c>
      <c r="I1939" s="17" t="s">
        <v>73243</v>
      </c>
      <c r="J1939" s="20">
        <v>8059347434261</v>
      </c>
      <c r="K1939" s="17"/>
      <c r="L1939" s="28">
        <v>149.94999999999999</v>
      </c>
      <c r="M1939" s="28">
        <v>149.94999999999999</v>
      </c>
      <c r="N1939" s="45">
        <v>45495</v>
      </c>
    </row>
    <row r="1940" spans="1:14" x14ac:dyDescent="0.25">
      <c r="A1940" s="17" t="s">
        <v>73238</v>
      </c>
      <c r="B1940" s="17"/>
      <c r="C1940" s="17"/>
      <c r="D1940" s="17"/>
      <c r="E1940" s="17" t="s">
        <v>73239</v>
      </c>
      <c r="F1940" s="21"/>
      <c r="G1940" s="17" t="s">
        <v>11</v>
      </c>
      <c r="H1940" s="17" t="s">
        <v>12</v>
      </c>
      <c r="I1940" s="17" t="s">
        <v>73240</v>
      </c>
      <c r="J1940" s="20">
        <v>8059347434254</v>
      </c>
      <c r="K1940" s="17"/>
      <c r="L1940" s="28">
        <v>149.94999999999999</v>
      </c>
      <c r="M1940" s="28">
        <v>149.94999999999999</v>
      </c>
      <c r="N1940" s="45">
        <v>45495</v>
      </c>
    </row>
    <row r="1941" spans="1:14" x14ac:dyDescent="0.25">
      <c r="A1941" s="17" t="s">
        <v>73235</v>
      </c>
      <c r="B1941" s="17"/>
      <c r="C1941" s="17"/>
      <c r="D1941" s="17"/>
      <c r="E1941" s="17" t="s">
        <v>73236</v>
      </c>
      <c r="F1941" s="21"/>
      <c r="G1941" s="17" t="s">
        <v>11</v>
      </c>
      <c r="H1941" s="17" t="s">
        <v>12</v>
      </c>
      <c r="I1941" s="17" t="s">
        <v>73237</v>
      </c>
      <c r="J1941" s="20">
        <v>8059347434247</v>
      </c>
      <c r="K1941" s="17"/>
      <c r="L1941" s="28">
        <v>149.94999999999999</v>
      </c>
      <c r="M1941" s="28">
        <v>149.94999999999999</v>
      </c>
      <c r="N1941" s="45">
        <v>45495</v>
      </c>
    </row>
    <row r="1942" spans="1:14" x14ac:dyDescent="0.25">
      <c r="A1942" s="17" t="s">
        <v>73232</v>
      </c>
      <c r="B1942" s="17"/>
      <c r="C1942" s="17"/>
      <c r="D1942" s="17"/>
      <c r="E1942" s="17" t="s">
        <v>73233</v>
      </c>
      <c r="F1942" s="21"/>
      <c r="G1942" s="17" t="s">
        <v>11</v>
      </c>
      <c r="H1942" s="17" t="s">
        <v>12</v>
      </c>
      <c r="I1942" s="17" t="s">
        <v>73234</v>
      </c>
      <c r="J1942" s="20">
        <v>8059347434230</v>
      </c>
      <c r="K1942" s="17"/>
      <c r="L1942" s="28">
        <v>149.94999999999999</v>
      </c>
      <c r="M1942" s="28">
        <v>149.94999999999999</v>
      </c>
      <c r="N1942" s="45">
        <v>45495</v>
      </c>
    </row>
    <row r="1943" spans="1:14" x14ac:dyDescent="0.25">
      <c r="A1943" s="17" t="s">
        <v>73214</v>
      </c>
      <c r="B1943" s="17"/>
      <c r="C1943" s="17"/>
      <c r="D1943" s="17"/>
      <c r="E1943" s="17" t="s">
        <v>73215</v>
      </c>
      <c r="F1943" s="21"/>
      <c r="G1943" s="17" t="s">
        <v>11</v>
      </c>
      <c r="H1943" s="17" t="s">
        <v>12</v>
      </c>
      <c r="I1943" s="17" t="s">
        <v>73216</v>
      </c>
      <c r="J1943" s="20">
        <v>8059347434223</v>
      </c>
      <c r="K1943" s="17"/>
      <c r="L1943" s="28">
        <v>149.94999999999999</v>
      </c>
      <c r="M1943" s="28">
        <v>149.94999999999999</v>
      </c>
      <c r="N1943" s="45">
        <v>45495</v>
      </c>
    </row>
    <row r="1944" spans="1:14" x14ac:dyDescent="0.25">
      <c r="A1944" s="17" t="s">
        <v>73211</v>
      </c>
      <c r="B1944" s="17"/>
      <c r="C1944" s="17"/>
      <c r="D1944" s="17"/>
      <c r="E1944" s="17" t="s">
        <v>73212</v>
      </c>
      <c r="F1944" s="21"/>
      <c r="G1944" s="17" t="s">
        <v>11</v>
      </c>
      <c r="H1944" s="17" t="s">
        <v>12</v>
      </c>
      <c r="I1944" s="17" t="s">
        <v>73213</v>
      </c>
      <c r="J1944" s="20">
        <v>8059347434216</v>
      </c>
      <c r="K1944" s="17"/>
      <c r="L1944" s="28">
        <v>149.94999999999999</v>
      </c>
      <c r="M1944" s="28">
        <v>149.94999999999999</v>
      </c>
      <c r="N1944" s="45">
        <v>45495</v>
      </c>
    </row>
    <row r="1945" spans="1:14" x14ac:dyDescent="0.25">
      <c r="A1945" s="17" t="s">
        <v>73208</v>
      </c>
      <c r="B1945" s="17"/>
      <c r="C1945" s="17"/>
      <c r="D1945" s="17"/>
      <c r="E1945" s="17" t="s">
        <v>73209</v>
      </c>
      <c r="F1945" s="21"/>
      <c r="G1945" s="17" t="s">
        <v>11</v>
      </c>
      <c r="H1945" s="17" t="s">
        <v>12</v>
      </c>
      <c r="I1945" s="17" t="s">
        <v>73210</v>
      </c>
      <c r="J1945" s="20">
        <v>8059347434209</v>
      </c>
      <c r="K1945" s="17"/>
      <c r="L1945" s="28">
        <v>149.94999999999999</v>
      </c>
      <c r="M1945" s="28">
        <v>149.94999999999999</v>
      </c>
      <c r="N1945" s="45">
        <v>45495</v>
      </c>
    </row>
    <row r="1946" spans="1:14" x14ac:dyDescent="0.25">
      <c r="A1946" s="17" t="s">
        <v>73205</v>
      </c>
      <c r="B1946" s="17"/>
      <c r="C1946" s="17"/>
      <c r="D1946" s="17"/>
      <c r="E1946" s="17" t="s">
        <v>73206</v>
      </c>
      <c r="F1946" s="21"/>
      <c r="G1946" s="17" t="s">
        <v>11</v>
      </c>
      <c r="H1946" s="17" t="s">
        <v>12</v>
      </c>
      <c r="I1946" s="17" t="s">
        <v>73207</v>
      </c>
      <c r="J1946" s="20">
        <v>8059347434193</v>
      </c>
      <c r="K1946" s="17"/>
      <c r="L1946" s="28">
        <v>149.94999999999999</v>
      </c>
      <c r="M1946" s="28">
        <v>149.94999999999999</v>
      </c>
      <c r="N1946" s="45">
        <v>45495</v>
      </c>
    </row>
    <row r="1947" spans="1:14" x14ac:dyDescent="0.25">
      <c r="A1947" s="17" t="s">
        <v>73202</v>
      </c>
      <c r="B1947" s="17"/>
      <c r="C1947" s="17"/>
      <c r="D1947" s="17"/>
      <c r="E1947" s="17" t="s">
        <v>73203</v>
      </c>
      <c r="F1947" s="21"/>
      <c r="G1947" s="17" t="s">
        <v>11</v>
      </c>
      <c r="H1947" s="17" t="s">
        <v>12</v>
      </c>
      <c r="I1947" s="17" t="s">
        <v>73204</v>
      </c>
      <c r="J1947" s="20">
        <v>8059347434186</v>
      </c>
      <c r="K1947" s="17"/>
      <c r="L1947" s="28">
        <v>149.94999999999999</v>
      </c>
      <c r="M1947" s="28">
        <v>149.94999999999999</v>
      </c>
      <c r="N1947" s="45">
        <v>45495</v>
      </c>
    </row>
    <row r="1948" spans="1:14" x14ac:dyDescent="0.25">
      <c r="A1948" s="17" t="s">
        <v>73199</v>
      </c>
      <c r="B1948" s="17"/>
      <c r="C1948" s="17"/>
      <c r="D1948" s="17"/>
      <c r="E1948" s="17" t="s">
        <v>73200</v>
      </c>
      <c r="F1948" s="21"/>
      <c r="G1948" s="17" t="s">
        <v>11</v>
      </c>
      <c r="H1948" s="17" t="s">
        <v>12</v>
      </c>
      <c r="I1948" s="17" t="s">
        <v>73201</v>
      </c>
      <c r="J1948" s="20">
        <v>8059347434179</v>
      </c>
      <c r="K1948" s="17"/>
      <c r="L1948" s="28">
        <v>149.94999999999999</v>
      </c>
      <c r="M1948" s="28">
        <v>149.94999999999999</v>
      </c>
      <c r="N1948" s="45">
        <v>45495</v>
      </c>
    </row>
    <row r="1949" spans="1:14" x14ac:dyDescent="0.25">
      <c r="A1949" s="17" t="s">
        <v>73196</v>
      </c>
      <c r="B1949" s="17"/>
      <c r="C1949" s="17"/>
      <c r="D1949" s="17"/>
      <c r="E1949" s="17" t="s">
        <v>73197</v>
      </c>
      <c r="F1949" s="21"/>
      <c r="G1949" s="17" t="s">
        <v>11</v>
      </c>
      <c r="H1949" s="17" t="s">
        <v>12</v>
      </c>
      <c r="I1949" s="17" t="s">
        <v>73198</v>
      </c>
      <c r="J1949" s="20">
        <v>8059347434162</v>
      </c>
      <c r="K1949" s="17"/>
      <c r="L1949" s="28">
        <v>149.94999999999999</v>
      </c>
      <c r="M1949" s="28">
        <v>149.94999999999999</v>
      </c>
      <c r="N1949" s="45">
        <v>45495</v>
      </c>
    </row>
    <row r="1950" spans="1:14" x14ac:dyDescent="0.25">
      <c r="A1950" s="17" t="s">
        <v>73106</v>
      </c>
      <c r="B1950" s="17"/>
      <c r="C1950" s="17"/>
      <c r="D1950" s="17"/>
      <c r="E1950" s="17" t="s">
        <v>73107</v>
      </c>
      <c r="F1950" s="21"/>
      <c r="G1950" s="17" t="s">
        <v>11</v>
      </c>
      <c r="H1950" s="17" t="s">
        <v>12</v>
      </c>
      <c r="I1950" s="17" t="s">
        <v>73108</v>
      </c>
      <c r="J1950" s="20">
        <v>8059347434155</v>
      </c>
      <c r="K1950" s="17"/>
      <c r="L1950" s="28">
        <v>189.95</v>
      </c>
      <c r="M1950" s="28">
        <v>189.95</v>
      </c>
      <c r="N1950" s="45">
        <v>45495</v>
      </c>
    </row>
    <row r="1951" spans="1:14" x14ac:dyDescent="0.25">
      <c r="A1951" s="17" t="s">
        <v>73103</v>
      </c>
      <c r="B1951" s="17"/>
      <c r="C1951" s="17"/>
      <c r="D1951" s="17"/>
      <c r="E1951" s="17" t="s">
        <v>73104</v>
      </c>
      <c r="F1951" s="21"/>
      <c r="G1951" s="17" t="s">
        <v>11</v>
      </c>
      <c r="H1951" s="17" t="s">
        <v>12</v>
      </c>
      <c r="I1951" s="17" t="s">
        <v>73105</v>
      </c>
      <c r="J1951" s="20">
        <v>8059347434148</v>
      </c>
      <c r="K1951" s="17"/>
      <c r="L1951" s="28">
        <v>189.95</v>
      </c>
      <c r="M1951" s="28">
        <v>189.95</v>
      </c>
      <c r="N1951" s="45">
        <v>45495</v>
      </c>
    </row>
    <row r="1952" spans="1:14" x14ac:dyDescent="0.25">
      <c r="A1952" s="17" t="s">
        <v>73100</v>
      </c>
      <c r="B1952" s="17"/>
      <c r="C1952" s="17"/>
      <c r="D1952" s="17"/>
      <c r="E1952" s="17" t="s">
        <v>73101</v>
      </c>
      <c r="F1952" s="21"/>
      <c r="G1952" s="17" t="s">
        <v>11</v>
      </c>
      <c r="H1952" s="17" t="s">
        <v>12</v>
      </c>
      <c r="I1952" s="17" t="s">
        <v>73102</v>
      </c>
      <c r="J1952" s="20">
        <v>8059347434131</v>
      </c>
      <c r="K1952" s="17"/>
      <c r="L1952" s="28">
        <v>189.95</v>
      </c>
      <c r="M1952" s="28">
        <v>189.95</v>
      </c>
      <c r="N1952" s="45">
        <v>45495</v>
      </c>
    </row>
    <row r="1953" spans="1:14" x14ac:dyDescent="0.25">
      <c r="A1953" s="17" t="s">
        <v>73097</v>
      </c>
      <c r="B1953" s="17"/>
      <c r="C1953" s="17"/>
      <c r="D1953" s="17"/>
      <c r="E1953" s="17" t="s">
        <v>73098</v>
      </c>
      <c r="F1953" s="21"/>
      <c r="G1953" s="17" t="s">
        <v>11</v>
      </c>
      <c r="H1953" s="17" t="s">
        <v>12</v>
      </c>
      <c r="I1953" s="17" t="s">
        <v>73099</v>
      </c>
      <c r="J1953" s="20">
        <v>8059347434124</v>
      </c>
      <c r="K1953" s="17"/>
      <c r="L1953" s="28">
        <v>189.95</v>
      </c>
      <c r="M1953" s="28">
        <v>189.95</v>
      </c>
      <c r="N1953" s="45">
        <v>45495</v>
      </c>
    </row>
    <row r="1954" spans="1:14" x14ac:dyDescent="0.25">
      <c r="A1954" s="17" t="s">
        <v>73094</v>
      </c>
      <c r="B1954" s="17"/>
      <c r="C1954" s="17"/>
      <c r="D1954" s="17"/>
      <c r="E1954" s="17" t="s">
        <v>73095</v>
      </c>
      <c r="F1954" s="21"/>
      <c r="G1954" s="17" t="s">
        <v>11</v>
      </c>
      <c r="H1954" s="17" t="s">
        <v>12</v>
      </c>
      <c r="I1954" s="17" t="s">
        <v>73096</v>
      </c>
      <c r="J1954" s="20">
        <v>8059347434117</v>
      </c>
      <c r="K1954" s="17"/>
      <c r="L1954" s="28">
        <v>189.95</v>
      </c>
      <c r="M1954" s="28">
        <v>189.95</v>
      </c>
      <c r="N1954" s="45">
        <v>45495</v>
      </c>
    </row>
    <row r="1955" spans="1:14" x14ac:dyDescent="0.25">
      <c r="A1955" s="17" t="s">
        <v>73091</v>
      </c>
      <c r="B1955" s="17"/>
      <c r="C1955" s="17"/>
      <c r="D1955" s="17"/>
      <c r="E1955" s="17" t="s">
        <v>73092</v>
      </c>
      <c r="F1955" s="21"/>
      <c r="G1955" s="17" t="s">
        <v>11</v>
      </c>
      <c r="H1955" s="17" t="s">
        <v>12</v>
      </c>
      <c r="I1955" s="17" t="s">
        <v>73093</v>
      </c>
      <c r="J1955" s="20">
        <v>8059347434100</v>
      </c>
      <c r="K1955" s="17"/>
      <c r="L1955" s="28">
        <v>189.95</v>
      </c>
      <c r="M1955" s="28">
        <v>189.95</v>
      </c>
      <c r="N1955" s="45">
        <v>45495</v>
      </c>
    </row>
    <row r="1956" spans="1:14" x14ac:dyDescent="0.25">
      <c r="A1956" s="17" t="s">
        <v>73088</v>
      </c>
      <c r="B1956" s="17"/>
      <c r="C1956" s="17"/>
      <c r="D1956" s="17"/>
      <c r="E1956" s="17" t="s">
        <v>73089</v>
      </c>
      <c r="F1956" s="21"/>
      <c r="G1956" s="17" t="s">
        <v>11</v>
      </c>
      <c r="H1956" s="17" t="s">
        <v>12</v>
      </c>
      <c r="I1956" s="17" t="s">
        <v>73090</v>
      </c>
      <c r="J1956" s="20">
        <v>8059347434094</v>
      </c>
      <c r="K1956" s="17"/>
      <c r="L1956" s="28">
        <v>189.95</v>
      </c>
      <c r="M1956" s="28">
        <v>189.95</v>
      </c>
      <c r="N1956" s="45">
        <v>45495</v>
      </c>
    </row>
    <row r="1957" spans="1:14" x14ac:dyDescent="0.25">
      <c r="A1957" s="17" t="s">
        <v>73142</v>
      </c>
      <c r="B1957" s="17"/>
      <c r="C1957" s="17"/>
      <c r="D1957" s="17"/>
      <c r="E1957" s="17" t="s">
        <v>73143</v>
      </c>
      <c r="F1957" s="21"/>
      <c r="G1957" s="17" t="s">
        <v>11</v>
      </c>
      <c r="H1957" s="17" t="s">
        <v>12</v>
      </c>
      <c r="I1957" s="17" t="s">
        <v>73144</v>
      </c>
      <c r="J1957" s="20">
        <v>8059347434087</v>
      </c>
      <c r="K1957" s="17"/>
      <c r="L1957" s="28">
        <v>189.95</v>
      </c>
      <c r="M1957" s="28">
        <v>189.95</v>
      </c>
      <c r="N1957" s="45">
        <v>45495</v>
      </c>
    </row>
    <row r="1958" spans="1:14" x14ac:dyDescent="0.25">
      <c r="A1958" s="17" t="s">
        <v>73139</v>
      </c>
      <c r="B1958" s="17"/>
      <c r="C1958" s="17"/>
      <c r="D1958" s="17"/>
      <c r="E1958" s="17" t="s">
        <v>73140</v>
      </c>
      <c r="F1958" s="21"/>
      <c r="G1958" s="17" t="s">
        <v>11</v>
      </c>
      <c r="H1958" s="17" t="s">
        <v>12</v>
      </c>
      <c r="I1958" s="17" t="s">
        <v>73141</v>
      </c>
      <c r="J1958" s="20">
        <v>8059347434070</v>
      </c>
      <c r="K1958" s="17"/>
      <c r="L1958" s="28">
        <v>189.95</v>
      </c>
      <c r="M1958" s="28">
        <v>189.95</v>
      </c>
      <c r="N1958" s="45">
        <v>45495</v>
      </c>
    </row>
    <row r="1959" spans="1:14" x14ac:dyDescent="0.25">
      <c r="A1959" s="17" t="s">
        <v>73136</v>
      </c>
      <c r="B1959" s="17"/>
      <c r="C1959" s="17"/>
      <c r="D1959" s="17"/>
      <c r="E1959" s="17" t="s">
        <v>73137</v>
      </c>
      <c r="F1959" s="21"/>
      <c r="G1959" s="17" t="s">
        <v>11</v>
      </c>
      <c r="H1959" s="17" t="s">
        <v>12</v>
      </c>
      <c r="I1959" s="17" t="s">
        <v>73138</v>
      </c>
      <c r="J1959" s="20">
        <v>8059347434063</v>
      </c>
      <c r="K1959" s="17"/>
      <c r="L1959" s="28">
        <v>189.95</v>
      </c>
      <c r="M1959" s="28">
        <v>189.95</v>
      </c>
      <c r="N1959" s="45">
        <v>45495</v>
      </c>
    </row>
    <row r="1960" spans="1:14" x14ac:dyDescent="0.25">
      <c r="A1960" s="17" t="s">
        <v>73133</v>
      </c>
      <c r="B1960" s="17"/>
      <c r="C1960" s="17"/>
      <c r="D1960" s="17"/>
      <c r="E1960" s="17" t="s">
        <v>73134</v>
      </c>
      <c r="F1960" s="21"/>
      <c r="G1960" s="17" t="s">
        <v>11</v>
      </c>
      <c r="H1960" s="17" t="s">
        <v>12</v>
      </c>
      <c r="I1960" s="17" t="s">
        <v>73135</v>
      </c>
      <c r="J1960" s="20">
        <v>8059347434056</v>
      </c>
      <c r="K1960" s="17"/>
      <c r="L1960" s="28">
        <v>189.95</v>
      </c>
      <c r="M1960" s="28">
        <v>189.95</v>
      </c>
      <c r="N1960" s="45">
        <v>45495</v>
      </c>
    </row>
    <row r="1961" spans="1:14" x14ac:dyDescent="0.25">
      <c r="A1961" s="17" t="s">
        <v>73130</v>
      </c>
      <c r="B1961" s="17"/>
      <c r="C1961" s="17"/>
      <c r="D1961" s="17"/>
      <c r="E1961" s="17" t="s">
        <v>73131</v>
      </c>
      <c r="F1961" s="21"/>
      <c r="G1961" s="17" t="s">
        <v>11</v>
      </c>
      <c r="H1961" s="17" t="s">
        <v>12</v>
      </c>
      <c r="I1961" s="17" t="s">
        <v>73132</v>
      </c>
      <c r="J1961" s="20">
        <v>8059347434049</v>
      </c>
      <c r="K1961" s="17"/>
      <c r="L1961" s="28">
        <v>189.95</v>
      </c>
      <c r="M1961" s="28">
        <v>189.95</v>
      </c>
      <c r="N1961" s="45">
        <v>45495</v>
      </c>
    </row>
    <row r="1962" spans="1:14" x14ac:dyDescent="0.25">
      <c r="A1962" s="17" t="s">
        <v>73127</v>
      </c>
      <c r="B1962" s="17"/>
      <c r="C1962" s="17"/>
      <c r="D1962" s="17"/>
      <c r="E1962" s="17" t="s">
        <v>73128</v>
      </c>
      <c r="F1962" s="21"/>
      <c r="G1962" s="17" t="s">
        <v>11</v>
      </c>
      <c r="H1962" s="17" t="s">
        <v>12</v>
      </c>
      <c r="I1962" s="17" t="s">
        <v>73129</v>
      </c>
      <c r="J1962" s="20">
        <v>8059347434032</v>
      </c>
      <c r="K1962" s="17"/>
      <c r="L1962" s="28">
        <v>189.95</v>
      </c>
      <c r="M1962" s="28">
        <v>189.95</v>
      </c>
      <c r="N1962" s="45">
        <v>45495</v>
      </c>
    </row>
    <row r="1963" spans="1:14" x14ac:dyDescent="0.25">
      <c r="A1963" s="17" t="s">
        <v>73124</v>
      </c>
      <c r="B1963" s="17"/>
      <c r="C1963" s="17"/>
      <c r="D1963" s="17"/>
      <c r="E1963" s="17" t="s">
        <v>73125</v>
      </c>
      <c r="F1963" s="21"/>
      <c r="G1963" s="17" t="s">
        <v>11</v>
      </c>
      <c r="H1963" s="17" t="s">
        <v>12</v>
      </c>
      <c r="I1963" s="17" t="s">
        <v>73126</v>
      </c>
      <c r="J1963" s="20">
        <v>8059347434025</v>
      </c>
      <c r="K1963" s="17"/>
      <c r="L1963" s="28">
        <v>189.95</v>
      </c>
      <c r="M1963" s="28">
        <v>189.95</v>
      </c>
      <c r="N1963" s="45">
        <v>45495</v>
      </c>
    </row>
    <row r="1964" spans="1:14" x14ac:dyDescent="0.25">
      <c r="A1964" s="17" t="s">
        <v>72962</v>
      </c>
      <c r="B1964" s="17"/>
      <c r="C1964" s="17"/>
      <c r="D1964" s="17"/>
      <c r="E1964" s="17" t="s">
        <v>72963</v>
      </c>
      <c r="F1964" s="21"/>
      <c r="G1964" s="17" t="s">
        <v>11</v>
      </c>
      <c r="H1964" s="17" t="s">
        <v>12</v>
      </c>
      <c r="I1964" s="17" t="s">
        <v>72964</v>
      </c>
      <c r="J1964" s="20">
        <v>8059347431260</v>
      </c>
      <c r="K1964" s="17"/>
      <c r="L1964" s="28">
        <v>199.95</v>
      </c>
      <c r="M1964" s="28">
        <v>199.95</v>
      </c>
      <c r="N1964" s="45">
        <v>45495</v>
      </c>
    </row>
    <row r="1965" spans="1:14" x14ac:dyDescent="0.25">
      <c r="A1965" s="17" t="s">
        <v>72959</v>
      </c>
      <c r="B1965" s="17"/>
      <c r="C1965" s="17"/>
      <c r="D1965" s="17"/>
      <c r="E1965" s="17" t="s">
        <v>72960</v>
      </c>
      <c r="F1965" s="21"/>
      <c r="G1965" s="17" t="s">
        <v>11</v>
      </c>
      <c r="H1965" s="17" t="s">
        <v>12</v>
      </c>
      <c r="I1965" s="17" t="s">
        <v>72961</v>
      </c>
      <c r="J1965" s="20">
        <v>8059347431253</v>
      </c>
      <c r="K1965" s="17"/>
      <c r="L1965" s="28">
        <v>199.95</v>
      </c>
      <c r="M1965" s="28">
        <v>199.95</v>
      </c>
      <c r="N1965" s="45">
        <v>45495</v>
      </c>
    </row>
    <row r="1966" spans="1:14" x14ac:dyDescent="0.25">
      <c r="A1966" s="17" t="s">
        <v>72956</v>
      </c>
      <c r="B1966" s="17"/>
      <c r="C1966" s="17"/>
      <c r="D1966" s="17"/>
      <c r="E1966" s="17" t="s">
        <v>72957</v>
      </c>
      <c r="F1966" s="21"/>
      <c r="G1966" s="17" t="s">
        <v>11</v>
      </c>
      <c r="H1966" s="17" t="s">
        <v>12</v>
      </c>
      <c r="I1966" s="17" t="s">
        <v>72958</v>
      </c>
      <c r="J1966" s="20">
        <v>8059347431246</v>
      </c>
      <c r="K1966" s="17"/>
      <c r="L1966" s="28">
        <v>199.95</v>
      </c>
      <c r="M1966" s="28">
        <v>199.95</v>
      </c>
      <c r="N1966" s="45">
        <v>45495</v>
      </c>
    </row>
    <row r="1967" spans="1:14" x14ac:dyDescent="0.25">
      <c r="A1967" s="17" t="s">
        <v>72953</v>
      </c>
      <c r="B1967" s="17"/>
      <c r="C1967" s="17"/>
      <c r="D1967" s="17"/>
      <c r="E1967" s="17" t="s">
        <v>72954</v>
      </c>
      <c r="F1967" s="21"/>
      <c r="G1967" s="17" t="s">
        <v>11</v>
      </c>
      <c r="H1967" s="17" t="s">
        <v>12</v>
      </c>
      <c r="I1967" s="17" t="s">
        <v>72955</v>
      </c>
      <c r="J1967" s="20">
        <v>8059347431239</v>
      </c>
      <c r="K1967" s="17"/>
      <c r="L1967" s="28">
        <v>199.95</v>
      </c>
      <c r="M1967" s="28">
        <v>199.95</v>
      </c>
      <c r="N1967" s="45">
        <v>45495</v>
      </c>
    </row>
    <row r="1968" spans="1:14" x14ac:dyDescent="0.25">
      <c r="A1968" s="17" t="s">
        <v>72950</v>
      </c>
      <c r="B1968" s="17"/>
      <c r="C1968" s="17"/>
      <c r="D1968" s="17"/>
      <c r="E1968" s="17" t="s">
        <v>72951</v>
      </c>
      <c r="F1968" s="21"/>
      <c r="G1968" s="17" t="s">
        <v>11</v>
      </c>
      <c r="H1968" s="17" t="s">
        <v>12</v>
      </c>
      <c r="I1968" s="17" t="s">
        <v>72952</v>
      </c>
      <c r="J1968" s="20">
        <v>8059347431222</v>
      </c>
      <c r="K1968" s="17"/>
      <c r="L1968" s="28">
        <v>199.95</v>
      </c>
      <c r="M1968" s="28">
        <v>199.95</v>
      </c>
      <c r="N1968" s="45">
        <v>45495</v>
      </c>
    </row>
    <row r="1969" spans="1:14" x14ac:dyDescent="0.25">
      <c r="A1969" s="17" t="s">
        <v>72947</v>
      </c>
      <c r="B1969" s="17"/>
      <c r="C1969" s="17"/>
      <c r="D1969" s="17"/>
      <c r="E1969" s="17" t="s">
        <v>72948</v>
      </c>
      <c r="F1969" s="21"/>
      <c r="G1969" s="17" t="s">
        <v>11</v>
      </c>
      <c r="H1969" s="17" t="s">
        <v>12</v>
      </c>
      <c r="I1969" s="17" t="s">
        <v>72949</v>
      </c>
      <c r="J1969" s="20">
        <v>8059347431215</v>
      </c>
      <c r="K1969" s="17"/>
      <c r="L1969" s="28">
        <v>199.95</v>
      </c>
      <c r="M1969" s="28">
        <v>199.95</v>
      </c>
      <c r="N1969" s="45">
        <v>45495</v>
      </c>
    </row>
    <row r="1970" spans="1:14" x14ac:dyDescent="0.25">
      <c r="A1970" s="17" t="s">
        <v>72944</v>
      </c>
      <c r="B1970" s="17"/>
      <c r="C1970" s="17"/>
      <c r="D1970" s="17"/>
      <c r="E1970" s="17" t="s">
        <v>72945</v>
      </c>
      <c r="F1970" s="21"/>
      <c r="G1970" s="17" t="s">
        <v>11</v>
      </c>
      <c r="H1970" s="17" t="s">
        <v>12</v>
      </c>
      <c r="I1970" s="17" t="s">
        <v>72946</v>
      </c>
      <c r="J1970" s="20">
        <v>8059347431208</v>
      </c>
      <c r="K1970" s="17"/>
      <c r="L1970" s="28">
        <v>199.95</v>
      </c>
      <c r="M1970" s="28">
        <v>199.95</v>
      </c>
      <c r="N1970" s="45">
        <v>45495</v>
      </c>
    </row>
    <row r="1971" spans="1:14" x14ac:dyDescent="0.25">
      <c r="A1971" s="17" t="s">
        <v>72998</v>
      </c>
      <c r="B1971" s="17"/>
      <c r="C1971" s="17"/>
      <c r="D1971" s="17"/>
      <c r="E1971" s="17" t="s">
        <v>72999</v>
      </c>
      <c r="F1971" s="21"/>
      <c r="G1971" s="17" t="s">
        <v>11</v>
      </c>
      <c r="H1971" s="17" t="s">
        <v>12</v>
      </c>
      <c r="I1971" s="17" t="s">
        <v>73000</v>
      </c>
      <c r="J1971" s="20">
        <v>8059347431192</v>
      </c>
      <c r="K1971" s="17"/>
      <c r="L1971" s="28">
        <v>199.95</v>
      </c>
      <c r="M1971" s="28">
        <v>199.95</v>
      </c>
      <c r="N1971" s="45">
        <v>45495</v>
      </c>
    </row>
    <row r="1972" spans="1:14" x14ac:dyDescent="0.25">
      <c r="A1972" s="17" t="s">
        <v>72995</v>
      </c>
      <c r="B1972" s="17"/>
      <c r="C1972" s="17"/>
      <c r="D1972" s="17"/>
      <c r="E1972" s="17" t="s">
        <v>72996</v>
      </c>
      <c r="F1972" s="21"/>
      <c r="G1972" s="17" t="s">
        <v>11</v>
      </c>
      <c r="H1972" s="17" t="s">
        <v>12</v>
      </c>
      <c r="I1972" s="17" t="s">
        <v>72997</v>
      </c>
      <c r="J1972" s="20">
        <v>8059347431185</v>
      </c>
      <c r="K1972" s="17"/>
      <c r="L1972" s="28">
        <v>199.95</v>
      </c>
      <c r="M1972" s="28">
        <v>199.95</v>
      </c>
      <c r="N1972" s="45">
        <v>45495</v>
      </c>
    </row>
    <row r="1973" spans="1:14" x14ac:dyDescent="0.25">
      <c r="A1973" s="17" t="s">
        <v>72992</v>
      </c>
      <c r="B1973" s="17"/>
      <c r="C1973" s="17"/>
      <c r="D1973" s="17"/>
      <c r="E1973" s="17" t="s">
        <v>72993</v>
      </c>
      <c r="F1973" s="21"/>
      <c r="G1973" s="17" t="s">
        <v>11</v>
      </c>
      <c r="H1973" s="17" t="s">
        <v>12</v>
      </c>
      <c r="I1973" s="17" t="s">
        <v>72994</v>
      </c>
      <c r="J1973" s="20">
        <v>8059347431178</v>
      </c>
      <c r="K1973" s="17"/>
      <c r="L1973" s="28">
        <v>199.95</v>
      </c>
      <c r="M1973" s="28">
        <v>199.95</v>
      </c>
      <c r="N1973" s="45">
        <v>45495</v>
      </c>
    </row>
    <row r="1974" spans="1:14" x14ac:dyDescent="0.25">
      <c r="A1974" s="17" t="s">
        <v>72989</v>
      </c>
      <c r="B1974" s="17"/>
      <c r="C1974" s="17"/>
      <c r="D1974" s="17"/>
      <c r="E1974" s="17" t="s">
        <v>72990</v>
      </c>
      <c r="F1974" s="21"/>
      <c r="G1974" s="17" t="s">
        <v>11</v>
      </c>
      <c r="H1974" s="17" t="s">
        <v>12</v>
      </c>
      <c r="I1974" s="17" t="s">
        <v>72991</v>
      </c>
      <c r="J1974" s="20">
        <v>8059347431161</v>
      </c>
      <c r="K1974" s="17"/>
      <c r="L1974" s="28">
        <v>199.95</v>
      </c>
      <c r="M1974" s="28">
        <v>199.95</v>
      </c>
      <c r="N1974" s="45">
        <v>45495</v>
      </c>
    </row>
    <row r="1975" spans="1:14" x14ac:dyDescent="0.25">
      <c r="A1975" s="17" t="s">
        <v>72986</v>
      </c>
      <c r="B1975" s="17"/>
      <c r="C1975" s="17"/>
      <c r="D1975" s="17"/>
      <c r="E1975" s="17" t="s">
        <v>72987</v>
      </c>
      <c r="F1975" s="21"/>
      <c r="G1975" s="17" t="s">
        <v>11</v>
      </c>
      <c r="H1975" s="17" t="s">
        <v>12</v>
      </c>
      <c r="I1975" s="17" t="s">
        <v>72988</v>
      </c>
      <c r="J1975" s="20">
        <v>8059347431154</v>
      </c>
      <c r="K1975" s="17"/>
      <c r="L1975" s="28">
        <v>199.95</v>
      </c>
      <c r="M1975" s="28">
        <v>199.95</v>
      </c>
      <c r="N1975" s="45">
        <v>45495</v>
      </c>
    </row>
    <row r="1976" spans="1:14" x14ac:dyDescent="0.25">
      <c r="A1976" s="17" t="s">
        <v>72983</v>
      </c>
      <c r="B1976" s="17"/>
      <c r="C1976" s="17"/>
      <c r="D1976" s="17"/>
      <c r="E1976" s="17" t="s">
        <v>72984</v>
      </c>
      <c r="F1976" s="21"/>
      <c r="G1976" s="17" t="s">
        <v>11</v>
      </c>
      <c r="H1976" s="17" t="s">
        <v>12</v>
      </c>
      <c r="I1976" s="17" t="s">
        <v>72985</v>
      </c>
      <c r="J1976" s="20">
        <v>8059347431147</v>
      </c>
      <c r="K1976" s="17"/>
      <c r="L1976" s="28">
        <v>199.95</v>
      </c>
      <c r="M1976" s="28">
        <v>199.95</v>
      </c>
      <c r="N1976" s="45">
        <v>45495</v>
      </c>
    </row>
    <row r="1977" spans="1:14" x14ac:dyDescent="0.25">
      <c r="A1977" s="17" t="s">
        <v>72980</v>
      </c>
      <c r="B1977" s="17"/>
      <c r="C1977" s="17"/>
      <c r="D1977" s="17"/>
      <c r="E1977" s="17" t="s">
        <v>72981</v>
      </c>
      <c r="F1977" s="21"/>
      <c r="G1977" s="17" t="s">
        <v>11</v>
      </c>
      <c r="H1977" s="17" t="s">
        <v>12</v>
      </c>
      <c r="I1977" s="17" t="s">
        <v>72982</v>
      </c>
      <c r="J1977" s="20">
        <v>8059347431130</v>
      </c>
      <c r="K1977" s="17"/>
      <c r="L1977" s="28">
        <v>199.95</v>
      </c>
      <c r="M1977" s="28">
        <v>199.95</v>
      </c>
      <c r="N1977" s="45">
        <v>45495</v>
      </c>
    </row>
    <row r="1978" spans="1:14" x14ac:dyDescent="0.25">
      <c r="A1978" s="17" t="s">
        <v>73322</v>
      </c>
      <c r="B1978" s="17"/>
      <c r="C1978" s="17"/>
      <c r="D1978" s="17"/>
      <c r="E1978" s="17" t="s">
        <v>73323</v>
      </c>
      <c r="F1978" s="21"/>
      <c r="G1978" s="17" t="s">
        <v>11</v>
      </c>
      <c r="H1978" s="17" t="s">
        <v>12</v>
      </c>
      <c r="I1978" s="17" t="s">
        <v>73324</v>
      </c>
      <c r="J1978" s="20">
        <v>8059347430980</v>
      </c>
      <c r="K1978" s="17"/>
      <c r="L1978" s="28">
        <v>109.95</v>
      </c>
      <c r="M1978" s="28">
        <v>109.95</v>
      </c>
      <c r="N1978" s="45">
        <v>45495</v>
      </c>
    </row>
    <row r="1979" spans="1:14" x14ac:dyDescent="0.25">
      <c r="A1979" s="17" t="s">
        <v>73319</v>
      </c>
      <c r="B1979" s="17"/>
      <c r="C1979" s="17"/>
      <c r="D1979" s="17"/>
      <c r="E1979" s="17" t="s">
        <v>73320</v>
      </c>
      <c r="F1979" s="21"/>
      <c r="G1979" s="17" t="s">
        <v>11</v>
      </c>
      <c r="H1979" s="17" t="s">
        <v>12</v>
      </c>
      <c r="I1979" s="17" t="s">
        <v>73321</v>
      </c>
      <c r="J1979" s="20">
        <v>8059347430973</v>
      </c>
      <c r="K1979" s="17"/>
      <c r="L1979" s="28">
        <v>109.95</v>
      </c>
      <c r="M1979" s="28">
        <v>109.95</v>
      </c>
      <c r="N1979" s="45">
        <v>45495</v>
      </c>
    </row>
    <row r="1980" spans="1:14" x14ac:dyDescent="0.25">
      <c r="A1980" s="17" t="s">
        <v>73316</v>
      </c>
      <c r="B1980" s="17"/>
      <c r="C1980" s="17"/>
      <c r="D1980" s="17"/>
      <c r="E1980" s="17" t="s">
        <v>73317</v>
      </c>
      <c r="F1980" s="21"/>
      <c r="G1980" s="17" t="s">
        <v>11</v>
      </c>
      <c r="H1980" s="17" t="s">
        <v>12</v>
      </c>
      <c r="I1980" s="17" t="s">
        <v>73318</v>
      </c>
      <c r="J1980" s="20">
        <v>8059347430966</v>
      </c>
      <c r="K1980" s="17"/>
      <c r="L1980" s="28">
        <v>109.95</v>
      </c>
      <c r="M1980" s="28">
        <v>109.95</v>
      </c>
      <c r="N1980" s="45">
        <v>45495</v>
      </c>
    </row>
    <row r="1981" spans="1:14" x14ac:dyDescent="0.25">
      <c r="A1981" s="17" t="s">
        <v>73313</v>
      </c>
      <c r="B1981" s="17"/>
      <c r="C1981" s="17"/>
      <c r="D1981" s="17"/>
      <c r="E1981" s="17" t="s">
        <v>73314</v>
      </c>
      <c r="F1981" s="21"/>
      <c r="G1981" s="17" t="s">
        <v>11</v>
      </c>
      <c r="H1981" s="17" t="s">
        <v>12</v>
      </c>
      <c r="I1981" s="17" t="s">
        <v>73315</v>
      </c>
      <c r="J1981" s="20">
        <v>8059347430959</v>
      </c>
      <c r="K1981" s="17"/>
      <c r="L1981" s="28">
        <v>109.95</v>
      </c>
      <c r="M1981" s="28">
        <v>109.95</v>
      </c>
      <c r="N1981" s="45">
        <v>45495</v>
      </c>
    </row>
    <row r="1982" spans="1:14" x14ac:dyDescent="0.25">
      <c r="A1982" s="17" t="s">
        <v>73310</v>
      </c>
      <c r="B1982" s="17"/>
      <c r="C1982" s="17"/>
      <c r="D1982" s="17"/>
      <c r="E1982" s="17" t="s">
        <v>73311</v>
      </c>
      <c r="F1982" s="21"/>
      <c r="G1982" s="17" t="s">
        <v>11</v>
      </c>
      <c r="H1982" s="17" t="s">
        <v>12</v>
      </c>
      <c r="I1982" s="17" t="s">
        <v>73312</v>
      </c>
      <c r="J1982" s="20">
        <v>8059347430942</v>
      </c>
      <c r="K1982" s="17"/>
      <c r="L1982" s="28">
        <v>109.95</v>
      </c>
      <c r="M1982" s="28">
        <v>109.95</v>
      </c>
      <c r="N1982" s="45">
        <v>45495</v>
      </c>
    </row>
    <row r="1983" spans="1:14" x14ac:dyDescent="0.25">
      <c r="A1983" s="17" t="s">
        <v>73307</v>
      </c>
      <c r="B1983" s="17"/>
      <c r="C1983" s="17"/>
      <c r="D1983" s="17"/>
      <c r="E1983" s="17" t="s">
        <v>73308</v>
      </c>
      <c r="F1983" s="21"/>
      <c r="G1983" s="17" t="s">
        <v>11</v>
      </c>
      <c r="H1983" s="17" t="s">
        <v>12</v>
      </c>
      <c r="I1983" s="17" t="s">
        <v>73309</v>
      </c>
      <c r="J1983" s="20">
        <v>8059347430935</v>
      </c>
      <c r="K1983" s="17"/>
      <c r="L1983" s="28">
        <v>109.95</v>
      </c>
      <c r="M1983" s="28">
        <v>109.95</v>
      </c>
      <c r="N1983" s="45">
        <v>45495</v>
      </c>
    </row>
    <row r="1984" spans="1:14" x14ac:dyDescent="0.25">
      <c r="A1984" s="17" t="s">
        <v>73304</v>
      </c>
      <c r="B1984" s="17"/>
      <c r="C1984" s="17"/>
      <c r="D1984" s="17"/>
      <c r="E1984" s="17" t="s">
        <v>73305</v>
      </c>
      <c r="F1984" s="21"/>
      <c r="G1984" s="17" t="s">
        <v>11</v>
      </c>
      <c r="H1984" s="17" t="s">
        <v>12</v>
      </c>
      <c r="I1984" s="17" t="s">
        <v>73306</v>
      </c>
      <c r="J1984" s="20">
        <v>8059347430928</v>
      </c>
      <c r="K1984" s="17"/>
      <c r="L1984" s="28">
        <v>109.95</v>
      </c>
      <c r="M1984" s="28">
        <v>109.95</v>
      </c>
      <c r="N1984" s="45">
        <v>45495</v>
      </c>
    </row>
    <row r="1985" spans="1:14" x14ac:dyDescent="0.25">
      <c r="A1985" s="17" t="s">
        <v>73358</v>
      </c>
      <c r="B1985" s="17"/>
      <c r="C1985" s="17"/>
      <c r="D1985" s="17"/>
      <c r="E1985" s="17" t="s">
        <v>73359</v>
      </c>
      <c r="F1985" s="21"/>
      <c r="G1985" s="17" t="s">
        <v>11</v>
      </c>
      <c r="H1985" s="17" t="s">
        <v>12</v>
      </c>
      <c r="I1985" s="17" t="s">
        <v>73360</v>
      </c>
      <c r="J1985" s="20">
        <v>8059347430911</v>
      </c>
      <c r="K1985" s="17"/>
      <c r="L1985" s="28">
        <v>109.95</v>
      </c>
      <c r="M1985" s="28">
        <v>109.95</v>
      </c>
      <c r="N1985" s="45">
        <v>45495</v>
      </c>
    </row>
    <row r="1986" spans="1:14" x14ac:dyDescent="0.25">
      <c r="A1986" s="17" t="s">
        <v>73355</v>
      </c>
      <c r="B1986" s="17"/>
      <c r="C1986" s="17"/>
      <c r="D1986" s="17"/>
      <c r="E1986" s="17" t="s">
        <v>73356</v>
      </c>
      <c r="F1986" s="21"/>
      <c r="G1986" s="17" t="s">
        <v>11</v>
      </c>
      <c r="H1986" s="17" t="s">
        <v>12</v>
      </c>
      <c r="I1986" s="17" t="s">
        <v>73357</v>
      </c>
      <c r="J1986" s="20">
        <v>8059347430904</v>
      </c>
      <c r="K1986" s="17"/>
      <c r="L1986" s="28">
        <v>109.95</v>
      </c>
      <c r="M1986" s="28">
        <v>109.95</v>
      </c>
      <c r="N1986" s="45">
        <v>45495</v>
      </c>
    </row>
    <row r="1987" spans="1:14" x14ac:dyDescent="0.25">
      <c r="A1987" s="17" t="s">
        <v>73352</v>
      </c>
      <c r="B1987" s="17"/>
      <c r="C1987" s="17"/>
      <c r="D1987" s="17"/>
      <c r="E1987" s="17" t="s">
        <v>73353</v>
      </c>
      <c r="F1987" s="21"/>
      <c r="G1987" s="17" t="s">
        <v>11</v>
      </c>
      <c r="H1987" s="17" t="s">
        <v>12</v>
      </c>
      <c r="I1987" s="17" t="s">
        <v>73354</v>
      </c>
      <c r="J1987" s="20">
        <v>8059347430898</v>
      </c>
      <c r="K1987" s="17"/>
      <c r="L1987" s="28">
        <v>109.95</v>
      </c>
      <c r="M1987" s="28">
        <v>109.95</v>
      </c>
      <c r="N1987" s="45">
        <v>45495</v>
      </c>
    </row>
    <row r="1988" spans="1:14" x14ac:dyDescent="0.25">
      <c r="A1988" s="17" t="s">
        <v>73349</v>
      </c>
      <c r="B1988" s="17"/>
      <c r="C1988" s="17"/>
      <c r="D1988" s="17"/>
      <c r="E1988" s="17" t="s">
        <v>73350</v>
      </c>
      <c r="F1988" s="21"/>
      <c r="G1988" s="17" t="s">
        <v>11</v>
      </c>
      <c r="H1988" s="17" t="s">
        <v>12</v>
      </c>
      <c r="I1988" s="17" t="s">
        <v>73351</v>
      </c>
      <c r="J1988" s="20">
        <v>8059347430881</v>
      </c>
      <c r="K1988" s="17"/>
      <c r="L1988" s="28">
        <v>109.95</v>
      </c>
      <c r="M1988" s="28">
        <v>109.95</v>
      </c>
      <c r="N1988" s="45">
        <v>45495</v>
      </c>
    </row>
    <row r="1989" spans="1:14" x14ac:dyDescent="0.25">
      <c r="A1989" s="17" t="s">
        <v>73346</v>
      </c>
      <c r="B1989" s="17"/>
      <c r="C1989" s="17"/>
      <c r="D1989" s="17"/>
      <c r="E1989" s="17" t="s">
        <v>73347</v>
      </c>
      <c r="F1989" s="21"/>
      <c r="G1989" s="17" t="s">
        <v>11</v>
      </c>
      <c r="H1989" s="17" t="s">
        <v>12</v>
      </c>
      <c r="I1989" s="17" t="s">
        <v>73348</v>
      </c>
      <c r="J1989" s="20">
        <v>8059347430874</v>
      </c>
      <c r="K1989" s="17"/>
      <c r="L1989" s="28">
        <v>109.95</v>
      </c>
      <c r="M1989" s="28">
        <v>109.95</v>
      </c>
      <c r="N1989" s="45">
        <v>45495</v>
      </c>
    </row>
    <row r="1990" spans="1:14" x14ac:dyDescent="0.25">
      <c r="A1990" s="17" t="s">
        <v>73343</v>
      </c>
      <c r="B1990" s="17"/>
      <c r="C1990" s="17"/>
      <c r="D1990" s="17"/>
      <c r="E1990" s="17" t="s">
        <v>73344</v>
      </c>
      <c r="F1990" s="21"/>
      <c r="G1990" s="17" t="s">
        <v>11</v>
      </c>
      <c r="H1990" s="17" t="s">
        <v>12</v>
      </c>
      <c r="I1990" s="17" t="s">
        <v>73345</v>
      </c>
      <c r="J1990" s="20">
        <v>8059347430867</v>
      </c>
      <c r="K1990" s="17"/>
      <c r="L1990" s="28">
        <v>109.95</v>
      </c>
      <c r="M1990" s="28">
        <v>109.95</v>
      </c>
      <c r="N1990" s="45">
        <v>45495</v>
      </c>
    </row>
    <row r="1991" spans="1:14" x14ac:dyDescent="0.25">
      <c r="A1991" s="17" t="s">
        <v>73340</v>
      </c>
      <c r="B1991" s="17"/>
      <c r="C1991" s="17"/>
      <c r="D1991" s="17"/>
      <c r="E1991" s="17" t="s">
        <v>73341</v>
      </c>
      <c r="F1991" s="21"/>
      <c r="G1991" s="17" t="s">
        <v>11</v>
      </c>
      <c r="H1991" s="17" t="s">
        <v>12</v>
      </c>
      <c r="I1991" s="17" t="s">
        <v>73342</v>
      </c>
      <c r="J1991" s="20">
        <v>8059347430850</v>
      </c>
      <c r="K1991" s="17"/>
      <c r="L1991" s="28">
        <v>109.95</v>
      </c>
      <c r="M1991" s="28">
        <v>109.95</v>
      </c>
      <c r="N1991" s="45">
        <v>45495</v>
      </c>
    </row>
    <row r="1992" spans="1:14" x14ac:dyDescent="0.25">
      <c r="A1992" s="17" t="s">
        <v>73178</v>
      </c>
      <c r="B1992" s="17"/>
      <c r="C1992" s="17"/>
      <c r="D1992" s="17"/>
      <c r="E1992" s="17" t="s">
        <v>73179</v>
      </c>
      <c r="F1992" s="21"/>
      <c r="G1992" s="17" t="s">
        <v>11</v>
      </c>
      <c r="H1992" s="17" t="s">
        <v>12</v>
      </c>
      <c r="I1992" s="17" t="s">
        <v>73180</v>
      </c>
      <c r="J1992" s="20">
        <v>8059347433660</v>
      </c>
      <c r="K1992" s="17"/>
      <c r="L1992" s="28">
        <v>149.94999999999999</v>
      </c>
      <c r="M1992" s="28">
        <v>149.94999999999999</v>
      </c>
      <c r="N1992" s="45">
        <v>45495</v>
      </c>
    </row>
    <row r="1993" spans="1:14" x14ac:dyDescent="0.25">
      <c r="A1993" s="17" t="s">
        <v>73175</v>
      </c>
      <c r="B1993" s="17"/>
      <c r="C1993" s="17"/>
      <c r="D1993" s="17"/>
      <c r="E1993" s="17" t="s">
        <v>73176</v>
      </c>
      <c r="F1993" s="21"/>
      <c r="G1993" s="17" t="s">
        <v>11</v>
      </c>
      <c r="H1993" s="17" t="s">
        <v>12</v>
      </c>
      <c r="I1993" s="17" t="s">
        <v>73177</v>
      </c>
      <c r="J1993" s="20">
        <v>8059347433653</v>
      </c>
      <c r="K1993" s="17"/>
      <c r="L1993" s="28">
        <v>149.94999999999999</v>
      </c>
      <c r="M1993" s="28">
        <v>149.94999999999999</v>
      </c>
      <c r="N1993" s="45">
        <v>45495</v>
      </c>
    </row>
    <row r="1994" spans="1:14" x14ac:dyDescent="0.25">
      <c r="A1994" s="17" t="s">
        <v>73172</v>
      </c>
      <c r="B1994" s="17"/>
      <c r="C1994" s="17"/>
      <c r="D1994" s="17"/>
      <c r="E1994" s="17" t="s">
        <v>73173</v>
      </c>
      <c r="F1994" s="21"/>
      <c r="G1994" s="17" t="s">
        <v>11</v>
      </c>
      <c r="H1994" s="17" t="s">
        <v>12</v>
      </c>
      <c r="I1994" s="17" t="s">
        <v>73174</v>
      </c>
      <c r="J1994" s="20">
        <v>8059347433646</v>
      </c>
      <c r="K1994" s="17"/>
      <c r="L1994" s="28">
        <v>149.94999999999999</v>
      </c>
      <c r="M1994" s="28">
        <v>149.94999999999999</v>
      </c>
      <c r="N1994" s="45">
        <v>45495</v>
      </c>
    </row>
    <row r="1995" spans="1:14" x14ac:dyDescent="0.25">
      <c r="A1995" s="17" t="s">
        <v>73169</v>
      </c>
      <c r="B1995" s="17"/>
      <c r="C1995" s="17"/>
      <c r="D1995" s="17"/>
      <c r="E1995" s="17" t="s">
        <v>73170</v>
      </c>
      <c r="F1995" s="21"/>
      <c r="G1995" s="17" t="s">
        <v>11</v>
      </c>
      <c r="H1995" s="17" t="s">
        <v>12</v>
      </c>
      <c r="I1995" s="17" t="s">
        <v>73171</v>
      </c>
      <c r="J1995" s="20">
        <v>8059347433639</v>
      </c>
      <c r="K1995" s="17"/>
      <c r="L1995" s="28">
        <v>149.94999999999999</v>
      </c>
      <c r="M1995" s="28">
        <v>149.94999999999999</v>
      </c>
      <c r="N1995" s="45">
        <v>45495</v>
      </c>
    </row>
    <row r="1996" spans="1:14" x14ac:dyDescent="0.25">
      <c r="A1996" s="17" t="s">
        <v>73166</v>
      </c>
      <c r="B1996" s="17"/>
      <c r="C1996" s="17"/>
      <c r="D1996" s="17"/>
      <c r="E1996" s="17" t="s">
        <v>73167</v>
      </c>
      <c r="F1996" s="21"/>
      <c r="G1996" s="17" t="s">
        <v>11</v>
      </c>
      <c r="H1996" s="17" t="s">
        <v>12</v>
      </c>
      <c r="I1996" s="17" t="s">
        <v>73168</v>
      </c>
      <c r="J1996" s="20">
        <v>8059347433622</v>
      </c>
      <c r="K1996" s="17"/>
      <c r="L1996" s="28">
        <v>149.94999999999999</v>
      </c>
      <c r="M1996" s="28">
        <v>149.94999999999999</v>
      </c>
      <c r="N1996" s="45">
        <v>45495</v>
      </c>
    </row>
    <row r="1997" spans="1:14" x14ac:dyDescent="0.25">
      <c r="A1997" s="17" t="s">
        <v>73163</v>
      </c>
      <c r="B1997" s="17"/>
      <c r="C1997" s="17"/>
      <c r="D1997" s="17"/>
      <c r="E1997" s="17" t="s">
        <v>73164</v>
      </c>
      <c r="F1997" s="21"/>
      <c r="G1997" s="17" t="s">
        <v>11</v>
      </c>
      <c r="H1997" s="17" t="s">
        <v>12</v>
      </c>
      <c r="I1997" s="17" t="s">
        <v>73165</v>
      </c>
      <c r="J1997" s="20">
        <v>8059347433615</v>
      </c>
      <c r="K1997" s="17"/>
      <c r="L1997" s="28">
        <v>149.94999999999999</v>
      </c>
      <c r="M1997" s="28">
        <v>149.94999999999999</v>
      </c>
      <c r="N1997" s="45">
        <v>45495</v>
      </c>
    </row>
    <row r="1998" spans="1:14" x14ac:dyDescent="0.25">
      <c r="A1998" s="17" t="s">
        <v>73160</v>
      </c>
      <c r="B1998" s="17"/>
      <c r="C1998" s="17"/>
      <c r="D1998" s="17"/>
      <c r="E1998" s="17" t="s">
        <v>73161</v>
      </c>
      <c r="F1998" s="21"/>
      <c r="G1998" s="17" t="s">
        <v>11</v>
      </c>
      <c r="H1998" s="17" t="s">
        <v>12</v>
      </c>
      <c r="I1998" s="17" t="s">
        <v>73162</v>
      </c>
      <c r="J1998" s="20">
        <v>8059347433608</v>
      </c>
      <c r="K1998" s="17"/>
      <c r="L1998" s="28">
        <v>149.94999999999999</v>
      </c>
      <c r="M1998" s="28">
        <v>149.94999999999999</v>
      </c>
      <c r="N1998" s="45">
        <v>45495</v>
      </c>
    </row>
    <row r="1999" spans="1:14" x14ac:dyDescent="0.25">
      <c r="A1999" s="17" t="s">
        <v>73070</v>
      </c>
      <c r="B1999" s="17"/>
      <c r="C1999" s="17"/>
      <c r="D1999" s="17"/>
      <c r="E1999" s="17" t="s">
        <v>73071</v>
      </c>
      <c r="F1999" s="21"/>
      <c r="G1999" s="17" t="s">
        <v>11</v>
      </c>
      <c r="H1999" s="17" t="s">
        <v>12</v>
      </c>
      <c r="I1999" s="17" t="s">
        <v>73072</v>
      </c>
      <c r="J1999" s="20">
        <v>8059347433592</v>
      </c>
      <c r="K1999" s="17"/>
      <c r="L1999" s="28">
        <v>189.95</v>
      </c>
      <c r="M1999" s="28">
        <v>189.95</v>
      </c>
      <c r="N1999" s="45">
        <v>45495</v>
      </c>
    </row>
    <row r="2000" spans="1:14" x14ac:dyDescent="0.25">
      <c r="A2000" s="17" t="s">
        <v>73067</v>
      </c>
      <c r="B2000" s="17"/>
      <c r="C2000" s="17"/>
      <c r="D2000" s="17"/>
      <c r="E2000" s="17" t="s">
        <v>73068</v>
      </c>
      <c r="F2000" s="21"/>
      <c r="G2000" s="17" t="s">
        <v>11</v>
      </c>
      <c r="H2000" s="17" t="s">
        <v>12</v>
      </c>
      <c r="I2000" s="17" t="s">
        <v>73069</v>
      </c>
      <c r="J2000" s="20">
        <v>8059347433585</v>
      </c>
      <c r="K2000" s="17"/>
      <c r="L2000" s="28">
        <v>189.95</v>
      </c>
      <c r="M2000" s="28">
        <v>189.95</v>
      </c>
      <c r="N2000" s="45">
        <v>45495</v>
      </c>
    </row>
    <row r="2001" spans="1:14" x14ac:dyDescent="0.25">
      <c r="A2001" s="17" t="s">
        <v>73064</v>
      </c>
      <c r="B2001" s="17"/>
      <c r="C2001" s="17"/>
      <c r="D2001" s="17"/>
      <c r="E2001" s="17" t="s">
        <v>73065</v>
      </c>
      <c r="F2001" s="21"/>
      <c r="G2001" s="17" t="s">
        <v>11</v>
      </c>
      <c r="H2001" s="17" t="s">
        <v>12</v>
      </c>
      <c r="I2001" s="17" t="s">
        <v>73066</v>
      </c>
      <c r="J2001" s="20">
        <v>8059347433578</v>
      </c>
      <c r="K2001" s="17"/>
      <c r="L2001" s="28">
        <v>189.95</v>
      </c>
      <c r="M2001" s="28">
        <v>189.95</v>
      </c>
      <c r="N2001" s="45">
        <v>45495</v>
      </c>
    </row>
    <row r="2002" spans="1:14" x14ac:dyDescent="0.25">
      <c r="A2002" s="17" t="s">
        <v>73061</v>
      </c>
      <c r="B2002" s="17"/>
      <c r="C2002" s="17"/>
      <c r="D2002" s="17"/>
      <c r="E2002" s="17" t="s">
        <v>73062</v>
      </c>
      <c r="F2002" s="21"/>
      <c r="G2002" s="17" t="s">
        <v>11</v>
      </c>
      <c r="H2002" s="17" t="s">
        <v>12</v>
      </c>
      <c r="I2002" s="17" t="s">
        <v>73063</v>
      </c>
      <c r="J2002" s="20">
        <v>8059347433561</v>
      </c>
      <c r="K2002" s="17"/>
      <c r="L2002" s="28">
        <v>189.95</v>
      </c>
      <c r="M2002" s="28">
        <v>189.95</v>
      </c>
      <c r="N2002" s="45">
        <v>45495</v>
      </c>
    </row>
    <row r="2003" spans="1:14" x14ac:dyDescent="0.25">
      <c r="A2003" s="17" t="s">
        <v>73058</v>
      </c>
      <c r="B2003" s="17"/>
      <c r="C2003" s="17"/>
      <c r="D2003" s="17"/>
      <c r="E2003" s="17" t="s">
        <v>73059</v>
      </c>
      <c r="F2003" s="21"/>
      <c r="G2003" s="17" t="s">
        <v>11</v>
      </c>
      <c r="H2003" s="17" t="s">
        <v>12</v>
      </c>
      <c r="I2003" s="17" t="s">
        <v>73060</v>
      </c>
      <c r="J2003" s="20">
        <v>8059347433554</v>
      </c>
      <c r="K2003" s="17"/>
      <c r="L2003" s="28">
        <v>189.95</v>
      </c>
      <c r="M2003" s="28">
        <v>189.95</v>
      </c>
      <c r="N2003" s="45">
        <v>45495</v>
      </c>
    </row>
    <row r="2004" spans="1:14" x14ac:dyDescent="0.25">
      <c r="A2004" s="17" t="s">
        <v>73055</v>
      </c>
      <c r="B2004" s="17"/>
      <c r="C2004" s="17"/>
      <c r="D2004" s="17"/>
      <c r="E2004" s="17" t="s">
        <v>73056</v>
      </c>
      <c r="F2004" s="21"/>
      <c r="G2004" s="17" t="s">
        <v>11</v>
      </c>
      <c r="H2004" s="17" t="s">
        <v>12</v>
      </c>
      <c r="I2004" s="17" t="s">
        <v>73057</v>
      </c>
      <c r="J2004" s="20">
        <v>8059347433547</v>
      </c>
      <c r="K2004" s="17"/>
      <c r="L2004" s="28">
        <v>189.95</v>
      </c>
      <c r="M2004" s="28">
        <v>189.95</v>
      </c>
      <c r="N2004" s="45">
        <v>45495</v>
      </c>
    </row>
    <row r="2005" spans="1:14" x14ac:dyDescent="0.25">
      <c r="A2005" s="17" t="s">
        <v>73052</v>
      </c>
      <c r="B2005" s="17"/>
      <c r="C2005" s="17"/>
      <c r="D2005" s="17"/>
      <c r="E2005" s="17" t="s">
        <v>73053</v>
      </c>
      <c r="F2005" s="21"/>
      <c r="G2005" s="17" t="s">
        <v>11</v>
      </c>
      <c r="H2005" s="17" t="s">
        <v>12</v>
      </c>
      <c r="I2005" s="17" t="s">
        <v>73054</v>
      </c>
      <c r="J2005" s="20">
        <v>8059347433530</v>
      </c>
      <c r="K2005" s="17"/>
      <c r="L2005" s="28">
        <v>189.95</v>
      </c>
      <c r="M2005" s="28">
        <v>189.95</v>
      </c>
      <c r="N2005" s="45">
        <v>45495</v>
      </c>
    </row>
    <row r="2006" spans="1:14" x14ac:dyDescent="0.25">
      <c r="A2006" s="17" t="s">
        <v>73034</v>
      </c>
      <c r="B2006" s="17"/>
      <c r="C2006" s="17"/>
      <c r="D2006" s="17"/>
      <c r="E2006" s="17" t="s">
        <v>73035</v>
      </c>
      <c r="F2006" s="21"/>
      <c r="G2006" s="17" t="s">
        <v>11</v>
      </c>
      <c r="H2006" s="17" t="s">
        <v>12</v>
      </c>
      <c r="I2006" s="17" t="s">
        <v>73036</v>
      </c>
      <c r="J2006" s="20">
        <v>8059347433387</v>
      </c>
      <c r="K2006" s="17"/>
      <c r="L2006" s="28">
        <v>189.95</v>
      </c>
      <c r="M2006" s="28">
        <v>189.95</v>
      </c>
      <c r="N2006" s="45">
        <v>45495</v>
      </c>
    </row>
    <row r="2007" spans="1:14" x14ac:dyDescent="0.25">
      <c r="A2007" s="17" t="s">
        <v>73031</v>
      </c>
      <c r="B2007" s="17"/>
      <c r="C2007" s="17"/>
      <c r="D2007" s="17"/>
      <c r="E2007" s="17" t="s">
        <v>73032</v>
      </c>
      <c r="F2007" s="21"/>
      <c r="G2007" s="17" t="s">
        <v>11</v>
      </c>
      <c r="H2007" s="17" t="s">
        <v>12</v>
      </c>
      <c r="I2007" s="17" t="s">
        <v>73033</v>
      </c>
      <c r="J2007" s="20">
        <v>8059347433370</v>
      </c>
      <c r="K2007" s="17"/>
      <c r="L2007" s="28">
        <v>189.95</v>
      </c>
      <c r="M2007" s="28">
        <v>189.95</v>
      </c>
      <c r="N2007" s="45">
        <v>45495</v>
      </c>
    </row>
    <row r="2008" spans="1:14" x14ac:dyDescent="0.25">
      <c r="A2008" s="17" t="s">
        <v>73028</v>
      </c>
      <c r="B2008" s="17"/>
      <c r="C2008" s="17"/>
      <c r="D2008" s="17"/>
      <c r="E2008" s="17" t="s">
        <v>73029</v>
      </c>
      <c r="F2008" s="21"/>
      <c r="G2008" s="17" t="s">
        <v>11</v>
      </c>
      <c r="H2008" s="17" t="s">
        <v>12</v>
      </c>
      <c r="I2008" s="17" t="s">
        <v>73030</v>
      </c>
      <c r="J2008" s="20">
        <v>8059347433363</v>
      </c>
      <c r="K2008" s="17"/>
      <c r="L2008" s="28">
        <v>189.95</v>
      </c>
      <c r="M2008" s="28">
        <v>189.95</v>
      </c>
      <c r="N2008" s="45">
        <v>45495</v>
      </c>
    </row>
    <row r="2009" spans="1:14" x14ac:dyDescent="0.25">
      <c r="A2009" s="17" t="s">
        <v>73025</v>
      </c>
      <c r="B2009" s="17"/>
      <c r="C2009" s="17"/>
      <c r="D2009" s="17"/>
      <c r="E2009" s="17" t="s">
        <v>73026</v>
      </c>
      <c r="F2009" s="21"/>
      <c r="G2009" s="17" t="s">
        <v>11</v>
      </c>
      <c r="H2009" s="17" t="s">
        <v>12</v>
      </c>
      <c r="I2009" s="17" t="s">
        <v>73027</v>
      </c>
      <c r="J2009" s="20">
        <v>8059347433356</v>
      </c>
      <c r="K2009" s="17"/>
      <c r="L2009" s="28">
        <v>189.95</v>
      </c>
      <c r="M2009" s="28">
        <v>189.95</v>
      </c>
      <c r="N2009" s="45">
        <v>45495</v>
      </c>
    </row>
    <row r="2010" spans="1:14" x14ac:dyDescent="0.25">
      <c r="A2010" s="17" t="s">
        <v>73022</v>
      </c>
      <c r="B2010" s="17"/>
      <c r="C2010" s="17"/>
      <c r="D2010" s="17"/>
      <c r="E2010" s="17" t="s">
        <v>73023</v>
      </c>
      <c r="F2010" s="21"/>
      <c r="G2010" s="17" t="s">
        <v>11</v>
      </c>
      <c r="H2010" s="17" t="s">
        <v>12</v>
      </c>
      <c r="I2010" s="17" t="s">
        <v>73024</v>
      </c>
      <c r="J2010" s="20">
        <v>8059347433349</v>
      </c>
      <c r="K2010" s="17"/>
      <c r="L2010" s="28">
        <v>189.95</v>
      </c>
      <c r="M2010" s="28">
        <v>189.95</v>
      </c>
      <c r="N2010" s="45">
        <v>45495</v>
      </c>
    </row>
    <row r="2011" spans="1:14" x14ac:dyDescent="0.25">
      <c r="A2011" s="17" t="s">
        <v>73019</v>
      </c>
      <c r="B2011" s="17"/>
      <c r="C2011" s="17"/>
      <c r="D2011" s="17"/>
      <c r="E2011" s="17" t="s">
        <v>73020</v>
      </c>
      <c r="F2011" s="21"/>
      <c r="G2011" s="17" t="s">
        <v>11</v>
      </c>
      <c r="H2011" s="17" t="s">
        <v>12</v>
      </c>
      <c r="I2011" s="17" t="s">
        <v>73021</v>
      </c>
      <c r="J2011" s="20">
        <v>8059347433332</v>
      </c>
      <c r="K2011" s="17"/>
      <c r="L2011" s="28">
        <v>189.95</v>
      </c>
      <c r="M2011" s="28">
        <v>189.95</v>
      </c>
      <c r="N2011" s="45">
        <v>45495</v>
      </c>
    </row>
    <row r="2012" spans="1:14" x14ac:dyDescent="0.25">
      <c r="A2012" s="17" t="s">
        <v>73016</v>
      </c>
      <c r="B2012" s="17"/>
      <c r="C2012" s="17"/>
      <c r="D2012" s="17"/>
      <c r="E2012" s="17" t="s">
        <v>73017</v>
      </c>
      <c r="F2012" s="21"/>
      <c r="G2012" s="17" t="s">
        <v>11</v>
      </c>
      <c r="H2012" s="17" t="s">
        <v>12</v>
      </c>
      <c r="I2012" s="17" t="s">
        <v>73018</v>
      </c>
      <c r="J2012" s="20">
        <v>8059347433325</v>
      </c>
      <c r="K2012" s="17"/>
      <c r="L2012" s="28">
        <v>189.95</v>
      </c>
      <c r="M2012" s="28">
        <v>189.95</v>
      </c>
      <c r="N2012" s="45">
        <v>45495</v>
      </c>
    </row>
    <row r="2013" spans="1:14" x14ac:dyDescent="0.25">
      <c r="A2013" s="17" t="s">
        <v>72926</v>
      </c>
      <c r="B2013" s="17"/>
      <c r="C2013" s="17"/>
      <c r="D2013" s="17"/>
      <c r="E2013" s="17" t="s">
        <v>72927</v>
      </c>
      <c r="F2013" s="21"/>
      <c r="G2013" s="17" t="s">
        <v>11</v>
      </c>
      <c r="H2013" s="17" t="s">
        <v>12</v>
      </c>
      <c r="I2013" s="17" t="s">
        <v>72928</v>
      </c>
      <c r="J2013" s="20">
        <v>8059347430775</v>
      </c>
      <c r="K2013" s="17"/>
      <c r="L2013" s="28">
        <v>199.95</v>
      </c>
      <c r="M2013" s="28">
        <v>199.95</v>
      </c>
      <c r="N2013" s="45">
        <v>45495</v>
      </c>
    </row>
    <row r="2014" spans="1:14" x14ac:dyDescent="0.25">
      <c r="A2014" s="17" t="s">
        <v>72923</v>
      </c>
      <c r="B2014" s="17"/>
      <c r="C2014" s="17"/>
      <c r="D2014" s="17"/>
      <c r="E2014" s="17" t="s">
        <v>72924</v>
      </c>
      <c r="F2014" s="21"/>
      <c r="G2014" s="17" t="s">
        <v>11</v>
      </c>
      <c r="H2014" s="17" t="s">
        <v>12</v>
      </c>
      <c r="I2014" s="17" t="s">
        <v>72925</v>
      </c>
      <c r="J2014" s="20">
        <v>8059347430768</v>
      </c>
      <c r="K2014" s="17"/>
      <c r="L2014" s="28">
        <v>199.95</v>
      </c>
      <c r="M2014" s="28">
        <v>199.95</v>
      </c>
      <c r="N2014" s="45">
        <v>45495</v>
      </c>
    </row>
    <row r="2015" spans="1:14" x14ac:dyDescent="0.25">
      <c r="A2015" s="17" t="s">
        <v>72920</v>
      </c>
      <c r="B2015" s="17"/>
      <c r="C2015" s="17"/>
      <c r="D2015" s="17"/>
      <c r="E2015" s="17" t="s">
        <v>72921</v>
      </c>
      <c r="F2015" s="21"/>
      <c r="G2015" s="17" t="s">
        <v>11</v>
      </c>
      <c r="H2015" s="17" t="s">
        <v>12</v>
      </c>
      <c r="I2015" s="17" t="s">
        <v>72922</v>
      </c>
      <c r="J2015" s="20">
        <v>8059347430751</v>
      </c>
      <c r="K2015" s="17"/>
      <c r="L2015" s="28">
        <v>199.95</v>
      </c>
      <c r="M2015" s="28">
        <v>199.95</v>
      </c>
      <c r="N2015" s="45">
        <v>45495</v>
      </c>
    </row>
    <row r="2016" spans="1:14" x14ac:dyDescent="0.25">
      <c r="A2016" s="17" t="s">
        <v>72917</v>
      </c>
      <c r="B2016" s="17"/>
      <c r="C2016" s="17"/>
      <c r="D2016" s="17"/>
      <c r="E2016" s="17" t="s">
        <v>72918</v>
      </c>
      <c r="F2016" s="21"/>
      <c r="G2016" s="17" t="s">
        <v>11</v>
      </c>
      <c r="H2016" s="17" t="s">
        <v>12</v>
      </c>
      <c r="I2016" s="17" t="s">
        <v>72919</v>
      </c>
      <c r="J2016" s="20">
        <v>8059347430744</v>
      </c>
      <c r="K2016" s="17"/>
      <c r="L2016" s="28">
        <v>199.95</v>
      </c>
      <c r="M2016" s="28">
        <v>199.95</v>
      </c>
      <c r="N2016" s="45">
        <v>45495</v>
      </c>
    </row>
    <row r="2017" spans="1:14" x14ac:dyDescent="0.25">
      <c r="A2017" s="17" t="s">
        <v>72914</v>
      </c>
      <c r="B2017" s="17"/>
      <c r="C2017" s="17"/>
      <c r="D2017" s="17"/>
      <c r="E2017" s="17" t="s">
        <v>72915</v>
      </c>
      <c r="F2017" s="21"/>
      <c r="G2017" s="17" t="s">
        <v>11</v>
      </c>
      <c r="H2017" s="17" t="s">
        <v>12</v>
      </c>
      <c r="I2017" s="17" t="s">
        <v>72916</v>
      </c>
      <c r="J2017" s="20">
        <v>8059347430737</v>
      </c>
      <c r="K2017" s="17"/>
      <c r="L2017" s="28">
        <v>199.95</v>
      </c>
      <c r="M2017" s="28">
        <v>199.95</v>
      </c>
      <c r="N2017" s="45">
        <v>45495</v>
      </c>
    </row>
    <row r="2018" spans="1:14" x14ac:dyDescent="0.25">
      <c r="A2018" s="17" t="s">
        <v>72911</v>
      </c>
      <c r="B2018" s="17"/>
      <c r="C2018" s="17"/>
      <c r="D2018" s="17"/>
      <c r="E2018" s="17" t="s">
        <v>72912</v>
      </c>
      <c r="F2018" s="21"/>
      <c r="G2018" s="17" t="s">
        <v>11</v>
      </c>
      <c r="H2018" s="17" t="s">
        <v>12</v>
      </c>
      <c r="I2018" s="17" t="s">
        <v>72913</v>
      </c>
      <c r="J2018" s="20">
        <v>8059347430720</v>
      </c>
      <c r="K2018" s="17"/>
      <c r="L2018" s="28">
        <v>199.95</v>
      </c>
      <c r="M2018" s="28">
        <v>199.95</v>
      </c>
      <c r="N2018" s="45">
        <v>45495</v>
      </c>
    </row>
    <row r="2019" spans="1:14" x14ac:dyDescent="0.25">
      <c r="A2019" s="17" t="s">
        <v>72908</v>
      </c>
      <c r="B2019" s="17"/>
      <c r="C2019" s="17"/>
      <c r="D2019" s="17"/>
      <c r="E2019" s="17" t="s">
        <v>72909</v>
      </c>
      <c r="F2019" s="21"/>
      <c r="G2019" s="17" t="s">
        <v>11</v>
      </c>
      <c r="H2019" s="17" t="s">
        <v>12</v>
      </c>
      <c r="I2019" s="17" t="s">
        <v>72910</v>
      </c>
      <c r="J2019" s="20">
        <v>8059347430713</v>
      </c>
      <c r="K2019" s="17"/>
      <c r="L2019" s="28">
        <v>199.95</v>
      </c>
      <c r="M2019" s="28">
        <v>199.95</v>
      </c>
      <c r="N2019" s="45">
        <v>45495</v>
      </c>
    </row>
    <row r="2020" spans="1:14" x14ac:dyDescent="0.25">
      <c r="A2020" s="17" t="s">
        <v>72890</v>
      </c>
      <c r="B2020" s="17"/>
      <c r="C2020" s="17"/>
      <c r="D2020" s="17"/>
      <c r="E2020" s="17" t="s">
        <v>72891</v>
      </c>
      <c r="F2020" s="21"/>
      <c r="G2020" s="17" t="s">
        <v>11</v>
      </c>
      <c r="H2020" s="17" t="s">
        <v>12</v>
      </c>
      <c r="I2020" s="17" t="s">
        <v>72892</v>
      </c>
      <c r="J2020" s="20">
        <v>8059347430706</v>
      </c>
      <c r="K2020" s="17"/>
      <c r="L2020" s="28">
        <v>199.95</v>
      </c>
      <c r="M2020" s="28">
        <v>199.95</v>
      </c>
      <c r="N2020" s="45">
        <v>45495</v>
      </c>
    </row>
    <row r="2021" spans="1:14" x14ac:dyDescent="0.25">
      <c r="A2021" s="17" t="s">
        <v>72887</v>
      </c>
      <c r="B2021" s="17"/>
      <c r="C2021" s="17"/>
      <c r="D2021" s="17"/>
      <c r="E2021" s="17" t="s">
        <v>72888</v>
      </c>
      <c r="F2021" s="21"/>
      <c r="G2021" s="17" t="s">
        <v>11</v>
      </c>
      <c r="H2021" s="17" t="s">
        <v>12</v>
      </c>
      <c r="I2021" s="17" t="s">
        <v>72889</v>
      </c>
      <c r="J2021" s="20">
        <v>8059347430690</v>
      </c>
      <c r="K2021" s="17"/>
      <c r="L2021" s="28">
        <v>199.95</v>
      </c>
      <c r="M2021" s="28">
        <v>199.95</v>
      </c>
      <c r="N2021" s="45">
        <v>45495</v>
      </c>
    </row>
    <row r="2022" spans="1:14" x14ac:dyDescent="0.25">
      <c r="A2022" s="17" t="s">
        <v>72884</v>
      </c>
      <c r="B2022" s="17"/>
      <c r="C2022" s="17"/>
      <c r="D2022" s="17"/>
      <c r="E2022" s="17" t="s">
        <v>72885</v>
      </c>
      <c r="F2022" s="21"/>
      <c r="G2022" s="17" t="s">
        <v>11</v>
      </c>
      <c r="H2022" s="17" t="s">
        <v>12</v>
      </c>
      <c r="I2022" s="17" t="s">
        <v>72886</v>
      </c>
      <c r="J2022" s="20">
        <v>8059347430683</v>
      </c>
      <c r="K2022" s="17"/>
      <c r="L2022" s="28">
        <v>199.95</v>
      </c>
      <c r="M2022" s="28">
        <v>199.95</v>
      </c>
      <c r="N2022" s="45">
        <v>45495</v>
      </c>
    </row>
    <row r="2023" spans="1:14" x14ac:dyDescent="0.25">
      <c r="A2023" s="17" t="s">
        <v>72881</v>
      </c>
      <c r="B2023" s="17"/>
      <c r="C2023" s="17"/>
      <c r="D2023" s="17"/>
      <c r="E2023" s="17" t="s">
        <v>72882</v>
      </c>
      <c r="F2023" s="21"/>
      <c r="G2023" s="17" t="s">
        <v>11</v>
      </c>
      <c r="H2023" s="17" t="s">
        <v>12</v>
      </c>
      <c r="I2023" s="17" t="s">
        <v>72883</v>
      </c>
      <c r="J2023" s="20">
        <v>8059347430676</v>
      </c>
      <c r="K2023" s="17"/>
      <c r="L2023" s="28">
        <v>199.95</v>
      </c>
      <c r="M2023" s="28">
        <v>199.95</v>
      </c>
      <c r="N2023" s="45">
        <v>45495</v>
      </c>
    </row>
    <row r="2024" spans="1:14" x14ac:dyDescent="0.25">
      <c r="A2024" s="17" t="s">
        <v>72878</v>
      </c>
      <c r="B2024" s="17"/>
      <c r="C2024" s="17"/>
      <c r="D2024" s="17"/>
      <c r="E2024" s="17" t="s">
        <v>72879</v>
      </c>
      <c r="F2024" s="21"/>
      <c r="G2024" s="17" t="s">
        <v>11</v>
      </c>
      <c r="H2024" s="17" t="s">
        <v>12</v>
      </c>
      <c r="I2024" s="17" t="s">
        <v>72880</v>
      </c>
      <c r="J2024" s="20">
        <v>8059347430669</v>
      </c>
      <c r="K2024" s="17"/>
      <c r="L2024" s="28">
        <v>199.95</v>
      </c>
      <c r="M2024" s="28">
        <v>199.95</v>
      </c>
      <c r="N2024" s="45">
        <v>45495</v>
      </c>
    </row>
    <row r="2025" spans="1:14" x14ac:dyDescent="0.25">
      <c r="A2025" s="17" t="s">
        <v>72875</v>
      </c>
      <c r="B2025" s="17"/>
      <c r="C2025" s="17"/>
      <c r="D2025" s="17"/>
      <c r="E2025" s="17" t="s">
        <v>72876</v>
      </c>
      <c r="F2025" s="21"/>
      <c r="G2025" s="17" t="s">
        <v>11</v>
      </c>
      <c r="H2025" s="17" t="s">
        <v>12</v>
      </c>
      <c r="I2025" s="17" t="s">
        <v>72877</v>
      </c>
      <c r="J2025" s="20">
        <v>8059347430652</v>
      </c>
      <c r="K2025" s="17"/>
      <c r="L2025" s="28">
        <v>199.95</v>
      </c>
      <c r="M2025" s="28">
        <v>199.95</v>
      </c>
      <c r="N2025" s="45">
        <v>45495</v>
      </c>
    </row>
    <row r="2026" spans="1:14" x14ac:dyDescent="0.25">
      <c r="A2026" s="17" t="s">
        <v>72872</v>
      </c>
      <c r="B2026" s="17"/>
      <c r="C2026" s="17"/>
      <c r="D2026" s="17"/>
      <c r="E2026" s="17" t="s">
        <v>72873</v>
      </c>
      <c r="F2026" s="21"/>
      <c r="G2026" s="17" t="s">
        <v>11</v>
      </c>
      <c r="H2026" s="17" t="s">
        <v>12</v>
      </c>
      <c r="I2026" s="17" t="s">
        <v>72874</v>
      </c>
      <c r="J2026" s="20">
        <v>8059347430645</v>
      </c>
      <c r="K2026" s="17"/>
      <c r="L2026" s="28">
        <v>199.95</v>
      </c>
      <c r="M2026" s="28">
        <v>199.95</v>
      </c>
      <c r="N2026" s="45">
        <v>45495</v>
      </c>
    </row>
    <row r="2027" spans="1:14" x14ac:dyDescent="0.25">
      <c r="A2027" s="17"/>
      <c r="B2027" s="17" t="s">
        <v>76153</v>
      </c>
      <c r="C2027" s="17"/>
      <c r="D2027" s="17"/>
      <c r="E2027" s="17" t="s">
        <v>76154</v>
      </c>
      <c r="F2027" s="21"/>
      <c r="G2027" s="17" t="s">
        <v>34</v>
      </c>
      <c r="H2027" s="17" t="s">
        <v>35</v>
      </c>
      <c r="I2027" s="17" t="s">
        <v>76155</v>
      </c>
      <c r="J2027" s="20">
        <v>8059347433240</v>
      </c>
      <c r="K2027" s="17"/>
      <c r="L2027" s="28">
        <v>189.95</v>
      </c>
      <c r="M2027" s="28">
        <v>189.95</v>
      </c>
      <c r="N2027" s="45">
        <v>45573</v>
      </c>
    </row>
    <row r="2028" spans="1:14" x14ac:dyDescent="0.25">
      <c r="A2028" s="17"/>
      <c r="B2028" s="17" t="s">
        <v>76150</v>
      </c>
      <c r="C2028" s="17"/>
      <c r="D2028" s="17"/>
      <c r="E2028" s="17" t="s">
        <v>76151</v>
      </c>
      <c r="F2028" s="21"/>
      <c r="G2028" s="17" t="s">
        <v>34</v>
      </c>
      <c r="H2028" s="17" t="s">
        <v>35</v>
      </c>
      <c r="I2028" s="17" t="s">
        <v>76152</v>
      </c>
      <c r="J2028" s="20">
        <v>8059347433233</v>
      </c>
      <c r="K2028" s="17"/>
      <c r="L2028" s="28">
        <v>189.95</v>
      </c>
      <c r="M2028" s="28">
        <v>189.95</v>
      </c>
      <c r="N2028" s="45">
        <v>45573</v>
      </c>
    </row>
    <row r="2029" spans="1:14" x14ac:dyDescent="0.25">
      <c r="A2029" s="17"/>
      <c r="B2029" s="17" t="s">
        <v>76147</v>
      </c>
      <c r="C2029" s="17"/>
      <c r="D2029" s="17"/>
      <c r="E2029" s="17" t="s">
        <v>76148</v>
      </c>
      <c r="F2029" s="21"/>
      <c r="G2029" s="17" t="s">
        <v>34</v>
      </c>
      <c r="H2029" s="17" t="s">
        <v>35</v>
      </c>
      <c r="I2029" s="17" t="s">
        <v>76149</v>
      </c>
      <c r="J2029" s="20">
        <v>8059347433226</v>
      </c>
      <c r="K2029" s="17"/>
      <c r="L2029" s="28">
        <v>189.95</v>
      </c>
      <c r="M2029" s="28">
        <v>189.95</v>
      </c>
      <c r="N2029" s="45">
        <v>45573</v>
      </c>
    </row>
    <row r="2030" spans="1:14" x14ac:dyDescent="0.25">
      <c r="A2030" s="17"/>
      <c r="B2030" s="17" t="s">
        <v>76144</v>
      </c>
      <c r="C2030" s="17"/>
      <c r="D2030" s="17"/>
      <c r="E2030" s="17" t="s">
        <v>76145</v>
      </c>
      <c r="F2030" s="21"/>
      <c r="G2030" s="17" t="s">
        <v>34</v>
      </c>
      <c r="H2030" s="17" t="s">
        <v>35</v>
      </c>
      <c r="I2030" s="17" t="s">
        <v>76146</v>
      </c>
      <c r="J2030" s="20">
        <v>8059347433219</v>
      </c>
      <c r="K2030" s="17"/>
      <c r="L2030" s="28">
        <v>189.95</v>
      </c>
      <c r="M2030" s="28">
        <v>189.95</v>
      </c>
      <c r="N2030" s="45">
        <v>45573</v>
      </c>
    </row>
    <row r="2031" spans="1:14" x14ac:dyDescent="0.25">
      <c r="A2031" s="17"/>
      <c r="B2031" s="17" t="s">
        <v>76141</v>
      </c>
      <c r="C2031" s="17"/>
      <c r="D2031" s="17"/>
      <c r="E2031" s="17" t="s">
        <v>76142</v>
      </c>
      <c r="F2031" s="21"/>
      <c r="G2031" s="17" t="s">
        <v>34</v>
      </c>
      <c r="H2031" s="17" t="s">
        <v>35</v>
      </c>
      <c r="I2031" s="17" t="s">
        <v>76143</v>
      </c>
      <c r="J2031" s="20">
        <v>8059347433202</v>
      </c>
      <c r="K2031" s="17"/>
      <c r="L2031" s="28">
        <v>189.95</v>
      </c>
      <c r="M2031" s="28">
        <v>189.95</v>
      </c>
      <c r="N2031" s="45">
        <v>45573</v>
      </c>
    </row>
    <row r="2032" spans="1:14" x14ac:dyDescent="0.25">
      <c r="A2032" s="17"/>
      <c r="B2032" s="17" t="s">
        <v>76138</v>
      </c>
      <c r="C2032" s="17"/>
      <c r="D2032" s="17"/>
      <c r="E2032" s="17" t="s">
        <v>76139</v>
      </c>
      <c r="F2032" s="21"/>
      <c r="G2032" s="17" t="s">
        <v>34</v>
      </c>
      <c r="H2032" s="17" t="s">
        <v>35</v>
      </c>
      <c r="I2032" s="17" t="s">
        <v>76140</v>
      </c>
      <c r="J2032" s="20">
        <v>8059347433196</v>
      </c>
      <c r="K2032" s="17"/>
      <c r="L2032" s="28">
        <v>189.95</v>
      </c>
      <c r="M2032" s="28">
        <v>189.95</v>
      </c>
      <c r="N2032" s="45">
        <v>45573</v>
      </c>
    </row>
    <row r="2033" spans="1:14" x14ac:dyDescent="0.25">
      <c r="A2033" s="17"/>
      <c r="B2033" s="17" t="s">
        <v>76135</v>
      </c>
      <c r="C2033" s="17"/>
      <c r="D2033" s="17"/>
      <c r="E2033" s="17" t="s">
        <v>76136</v>
      </c>
      <c r="F2033" s="21"/>
      <c r="G2033" s="17" t="s">
        <v>34</v>
      </c>
      <c r="H2033" s="17" t="s">
        <v>35</v>
      </c>
      <c r="I2033" s="17" t="s">
        <v>76137</v>
      </c>
      <c r="J2033" s="20">
        <v>8059347433189</v>
      </c>
      <c r="K2033" s="17"/>
      <c r="L2033" s="28">
        <v>189.95</v>
      </c>
      <c r="M2033" s="28">
        <v>189.95</v>
      </c>
      <c r="N2033" s="45">
        <v>45573</v>
      </c>
    </row>
    <row r="2034" spans="1:14" x14ac:dyDescent="0.25">
      <c r="A2034" s="17"/>
      <c r="B2034" s="17" t="s">
        <v>76132</v>
      </c>
      <c r="C2034" s="17"/>
      <c r="D2034" s="17"/>
      <c r="E2034" s="17" t="s">
        <v>76133</v>
      </c>
      <c r="F2034" s="21"/>
      <c r="G2034" s="17" t="s">
        <v>34</v>
      </c>
      <c r="H2034" s="17" t="s">
        <v>35</v>
      </c>
      <c r="I2034" s="17" t="s">
        <v>76134</v>
      </c>
      <c r="J2034" s="20">
        <v>8059347433172</v>
      </c>
      <c r="K2034" s="17"/>
      <c r="L2034" s="28">
        <v>189.95</v>
      </c>
      <c r="M2034" s="28">
        <v>189.95</v>
      </c>
      <c r="N2034" s="45">
        <v>45573</v>
      </c>
    </row>
    <row r="2035" spans="1:14" x14ac:dyDescent="0.25">
      <c r="A2035" s="17"/>
      <c r="B2035" s="17" t="s">
        <v>76129</v>
      </c>
      <c r="C2035" s="17"/>
      <c r="D2035" s="17"/>
      <c r="E2035" s="17" t="s">
        <v>76130</v>
      </c>
      <c r="F2035" s="21"/>
      <c r="G2035" s="17" t="s">
        <v>34</v>
      </c>
      <c r="H2035" s="17" t="s">
        <v>35</v>
      </c>
      <c r="I2035" s="17" t="s">
        <v>76131</v>
      </c>
      <c r="J2035" s="20">
        <v>8059347433165</v>
      </c>
      <c r="K2035" s="17"/>
      <c r="L2035" s="28">
        <v>189.95</v>
      </c>
      <c r="M2035" s="28">
        <v>189.95</v>
      </c>
      <c r="N2035" s="45">
        <v>45573</v>
      </c>
    </row>
    <row r="2036" spans="1:14" x14ac:dyDescent="0.25">
      <c r="A2036" s="17"/>
      <c r="B2036" s="17" t="s">
        <v>76126</v>
      </c>
      <c r="C2036" s="17"/>
      <c r="D2036" s="17"/>
      <c r="E2036" s="17" t="s">
        <v>76127</v>
      </c>
      <c r="F2036" s="21"/>
      <c r="G2036" s="17" t="s">
        <v>34</v>
      </c>
      <c r="H2036" s="17" t="s">
        <v>35</v>
      </c>
      <c r="I2036" s="17" t="s">
        <v>76128</v>
      </c>
      <c r="J2036" s="20">
        <v>8059347433158</v>
      </c>
      <c r="K2036" s="17"/>
      <c r="L2036" s="28">
        <v>189.95</v>
      </c>
      <c r="M2036" s="28">
        <v>189.95</v>
      </c>
      <c r="N2036" s="45">
        <v>45573</v>
      </c>
    </row>
    <row r="2037" spans="1:14" x14ac:dyDescent="0.25">
      <c r="A2037" s="17"/>
      <c r="B2037" s="17" t="s">
        <v>76123</v>
      </c>
      <c r="C2037" s="17"/>
      <c r="D2037" s="17"/>
      <c r="E2037" s="17" t="s">
        <v>76124</v>
      </c>
      <c r="F2037" s="21"/>
      <c r="G2037" s="17" t="s">
        <v>34</v>
      </c>
      <c r="H2037" s="17" t="s">
        <v>35</v>
      </c>
      <c r="I2037" s="17" t="s">
        <v>76125</v>
      </c>
      <c r="J2037" s="20">
        <v>8059347433141</v>
      </c>
      <c r="K2037" s="17"/>
      <c r="L2037" s="28">
        <v>189.95</v>
      </c>
      <c r="M2037" s="28">
        <v>189.95</v>
      </c>
      <c r="N2037" s="45">
        <v>45573</v>
      </c>
    </row>
    <row r="2038" spans="1:14" x14ac:dyDescent="0.25">
      <c r="A2038" s="17"/>
      <c r="B2038" s="17" t="s">
        <v>76120</v>
      </c>
      <c r="C2038" s="17"/>
      <c r="D2038" s="17"/>
      <c r="E2038" s="17" t="s">
        <v>76121</v>
      </c>
      <c r="F2038" s="21"/>
      <c r="G2038" s="17" t="s">
        <v>34</v>
      </c>
      <c r="H2038" s="17" t="s">
        <v>35</v>
      </c>
      <c r="I2038" s="17" t="s">
        <v>76122</v>
      </c>
      <c r="J2038" s="20">
        <v>8059347433134</v>
      </c>
      <c r="K2038" s="17"/>
      <c r="L2038" s="28">
        <v>189.95</v>
      </c>
      <c r="M2038" s="28">
        <v>189.95</v>
      </c>
      <c r="N2038" s="45">
        <v>45573</v>
      </c>
    </row>
    <row r="2039" spans="1:14" x14ac:dyDescent="0.25">
      <c r="A2039" s="17"/>
      <c r="B2039" s="17" t="s">
        <v>76117</v>
      </c>
      <c r="C2039" s="17"/>
      <c r="D2039" s="17"/>
      <c r="E2039" s="17" t="s">
        <v>76118</v>
      </c>
      <c r="F2039" s="21"/>
      <c r="G2039" s="17" t="s">
        <v>34</v>
      </c>
      <c r="H2039" s="17" t="s">
        <v>35</v>
      </c>
      <c r="I2039" s="17" t="s">
        <v>76119</v>
      </c>
      <c r="J2039" s="20">
        <v>8059347433127</v>
      </c>
      <c r="K2039" s="17"/>
      <c r="L2039" s="28">
        <v>189.95</v>
      </c>
      <c r="M2039" s="28">
        <v>189.95</v>
      </c>
      <c r="N2039" s="45">
        <v>45573</v>
      </c>
    </row>
    <row r="2040" spans="1:14" x14ac:dyDescent="0.25">
      <c r="A2040" s="17"/>
      <c r="B2040" s="17" t="s">
        <v>76114</v>
      </c>
      <c r="C2040" s="17"/>
      <c r="D2040" s="17"/>
      <c r="E2040" s="17" t="s">
        <v>76115</v>
      </c>
      <c r="F2040" s="21"/>
      <c r="G2040" s="17" t="s">
        <v>34</v>
      </c>
      <c r="H2040" s="17" t="s">
        <v>35</v>
      </c>
      <c r="I2040" s="17" t="s">
        <v>76116</v>
      </c>
      <c r="J2040" s="20">
        <v>8059347433110</v>
      </c>
      <c r="K2040" s="17"/>
      <c r="L2040" s="28">
        <v>189.95</v>
      </c>
      <c r="M2040" s="28">
        <v>189.95</v>
      </c>
      <c r="N2040" s="45">
        <v>45573</v>
      </c>
    </row>
    <row r="2041" spans="1:14" x14ac:dyDescent="0.25">
      <c r="A2041" s="17"/>
      <c r="B2041" s="17" t="s">
        <v>76111</v>
      </c>
      <c r="C2041" s="17"/>
      <c r="D2041" s="17"/>
      <c r="E2041" s="17" t="s">
        <v>76112</v>
      </c>
      <c r="F2041" s="21"/>
      <c r="G2041" s="17" t="s">
        <v>34</v>
      </c>
      <c r="H2041" s="17" t="s">
        <v>35</v>
      </c>
      <c r="I2041" s="17" t="s">
        <v>76113</v>
      </c>
      <c r="J2041" s="20">
        <v>8059347433103</v>
      </c>
      <c r="K2041" s="17"/>
      <c r="L2041" s="28">
        <v>189.95</v>
      </c>
      <c r="M2041" s="28">
        <v>189.95</v>
      </c>
      <c r="N2041" s="45">
        <v>45573</v>
      </c>
    </row>
    <row r="2042" spans="1:14" x14ac:dyDescent="0.25">
      <c r="A2042" s="17"/>
      <c r="B2042" s="17" t="s">
        <v>76108</v>
      </c>
      <c r="C2042" s="17"/>
      <c r="D2042" s="17"/>
      <c r="E2042" s="17" t="s">
        <v>76109</v>
      </c>
      <c r="F2042" s="21"/>
      <c r="G2042" s="17" t="s">
        <v>34</v>
      </c>
      <c r="H2042" s="17" t="s">
        <v>35</v>
      </c>
      <c r="I2042" s="17" t="s">
        <v>76110</v>
      </c>
      <c r="J2042" s="20">
        <v>8059347433097</v>
      </c>
      <c r="K2042" s="17"/>
      <c r="L2042" s="28">
        <v>189.95</v>
      </c>
      <c r="M2042" s="28">
        <v>189.95</v>
      </c>
      <c r="N2042" s="45">
        <v>45573</v>
      </c>
    </row>
    <row r="2043" spans="1:14" x14ac:dyDescent="0.25">
      <c r="A2043" s="17"/>
      <c r="B2043" s="17" t="s">
        <v>76105</v>
      </c>
      <c r="C2043" s="17"/>
      <c r="D2043" s="17"/>
      <c r="E2043" s="17" t="s">
        <v>76106</v>
      </c>
      <c r="F2043" s="21"/>
      <c r="G2043" s="17" t="s">
        <v>34</v>
      </c>
      <c r="H2043" s="17" t="s">
        <v>35</v>
      </c>
      <c r="I2043" s="17" t="s">
        <v>76107</v>
      </c>
      <c r="J2043" s="20">
        <v>8059347433080</v>
      </c>
      <c r="K2043" s="17"/>
      <c r="L2043" s="28">
        <v>189.95</v>
      </c>
      <c r="M2043" s="28">
        <v>189.95</v>
      </c>
      <c r="N2043" s="45">
        <v>45573</v>
      </c>
    </row>
    <row r="2044" spans="1:14" x14ac:dyDescent="0.25">
      <c r="A2044" s="17"/>
      <c r="B2044" s="17" t="s">
        <v>76102</v>
      </c>
      <c r="C2044" s="17"/>
      <c r="D2044" s="17"/>
      <c r="E2044" s="17" t="s">
        <v>76103</v>
      </c>
      <c r="F2044" s="21"/>
      <c r="G2044" s="17" t="s">
        <v>34</v>
      </c>
      <c r="H2044" s="17" t="s">
        <v>35</v>
      </c>
      <c r="I2044" s="17" t="s">
        <v>76104</v>
      </c>
      <c r="J2044" s="20">
        <v>8059347433073</v>
      </c>
      <c r="K2044" s="17"/>
      <c r="L2044" s="28">
        <v>189.95</v>
      </c>
      <c r="M2044" s="28">
        <v>189.95</v>
      </c>
      <c r="N2044" s="45">
        <v>45573</v>
      </c>
    </row>
    <row r="2045" spans="1:14" x14ac:dyDescent="0.25">
      <c r="A2045" s="17"/>
      <c r="B2045" s="17" t="s">
        <v>76099</v>
      </c>
      <c r="C2045" s="17"/>
      <c r="D2045" s="17"/>
      <c r="E2045" s="17" t="s">
        <v>76100</v>
      </c>
      <c r="F2045" s="21"/>
      <c r="G2045" s="17" t="s">
        <v>34</v>
      </c>
      <c r="H2045" s="17" t="s">
        <v>35</v>
      </c>
      <c r="I2045" s="17" t="s">
        <v>76101</v>
      </c>
      <c r="J2045" s="20">
        <v>8059347433066</v>
      </c>
      <c r="K2045" s="17"/>
      <c r="L2045" s="28">
        <v>189.95</v>
      </c>
      <c r="M2045" s="28">
        <v>189.95</v>
      </c>
      <c r="N2045" s="45">
        <v>45573</v>
      </c>
    </row>
    <row r="2046" spans="1:14" x14ac:dyDescent="0.25">
      <c r="A2046" s="17"/>
      <c r="B2046" s="17" t="s">
        <v>76096</v>
      </c>
      <c r="C2046" s="17"/>
      <c r="D2046" s="17"/>
      <c r="E2046" s="17" t="s">
        <v>76097</v>
      </c>
      <c r="F2046" s="21"/>
      <c r="G2046" s="17" t="s">
        <v>34</v>
      </c>
      <c r="H2046" s="17" t="s">
        <v>35</v>
      </c>
      <c r="I2046" s="17" t="s">
        <v>76098</v>
      </c>
      <c r="J2046" s="20">
        <v>8059347433059</v>
      </c>
      <c r="K2046" s="17"/>
      <c r="L2046" s="28">
        <v>189.95</v>
      </c>
      <c r="M2046" s="28">
        <v>189.95</v>
      </c>
      <c r="N2046" s="45">
        <v>45573</v>
      </c>
    </row>
    <row r="2047" spans="1:14" x14ac:dyDescent="0.25">
      <c r="A2047" s="17"/>
      <c r="B2047" s="17" t="s">
        <v>76093</v>
      </c>
      <c r="C2047" s="17"/>
      <c r="D2047" s="17"/>
      <c r="E2047" s="17" t="s">
        <v>76094</v>
      </c>
      <c r="F2047" s="21"/>
      <c r="G2047" s="17" t="s">
        <v>34</v>
      </c>
      <c r="H2047" s="17" t="s">
        <v>35</v>
      </c>
      <c r="I2047" s="17" t="s">
        <v>76095</v>
      </c>
      <c r="J2047" s="20">
        <v>8059347433042</v>
      </c>
      <c r="K2047" s="17"/>
      <c r="L2047" s="28">
        <v>189.95</v>
      </c>
      <c r="M2047" s="28">
        <v>189.95</v>
      </c>
      <c r="N2047" s="45">
        <v>45573</v>
      </c>
    </row>
    <row r="2048" spans="1:14" x14ac:dyDescent="0.25">
      <c r="A2048" s="17" t="s">
        <v>73502</v>
      </c>
      <c r="B2048" s="17"/>
      <c r="C2048" s="17"/>
      <c r="D2048" s="17"/>
      <c r="E2048" s="17" t="s">
        <v>73503</v>
      </c>
      <c r="F2048" s="21"/>
      <c r="G2048" s="17" t="s">
        <v>11</v>
      </c>
      <c r="H2048" s="17" t="s">
        <v>12</v>
      </c>
      <c r="I2048" s="17" t="s">
        <v>73504</v>
      </c>
      <c r="J2048" s="20">
        <v>8059347430638</v>
      </c>
      <c r="K2048" s="17"/>
      <c r="L2048" s="28">
        <v>94.95</v>
      </c>
      <c r="M2048" s="28">
        <v>94.95</v>
      </c>
      <c r="N2048" s="45">
        <v>45495</v>
      </c>
    </row>
    <row r="2049" spans="1:14" x14ac:dyDescent="0.25">
      <c r="A2049" s="17" t="s">
        <v>73499</v>
      </c>
      <c r="B2049" s="17"/>
      <c r="C2049" s="17"/>
      <c r="D2049" s="17"/>
      <c r="E2049" s="17" t="s">
        <v>73500</v>
      </c>
      <c r="F2049" s="21"/>
      <c r="G2049" s="17" t="s">
        <v>11</v>
      </c>
      <c r="H2049" s="17" t="s">
        <v>12</v>
      </c>
      <c r="I2049" s="17" t="s">
        <v>73501</v>
      </c>
      <c r="J2049" s="20">
        <v>8059347430621</v>
      </c>
      <c r="K2049" s="17"/>
      <c r="L2049" s="28">
        <v>94.95</v>
      </c>
      <c r="M2049" s="28">
        <v>94.95</v>
      </c>
      <c r="N2049" s="45">
        <v>45495</v>
      </c>
    </row>
    <row r="2050" spans="1:14" x14ac:dyDescent="0.25">
      <c r="A2050" s="17" t="s">
        <v>73514</v>
      </c>
      <c r="B2050" s="17"/>
      <c r="C2050" s="17"/>
      <c r="D2050" s="17"/>
      <c r="E2050" s="17" t="s">
        <v>73515</v>
      </c>
      <c r="F2050" s="21"/>
      <c r="G2050" s="17" t="s">
        <v>11</v>
      </c>
      <c r="H2050" s="17" t="s">
        <v>12</v>
      </c>
      <c r="I2050" s="17" t="s">
        <v>73516</v>
      </c>
      <c r="J2050" s="20">
        <v>8059347430614</v>
      </c>
      <c r="K2050" s="17"/>
      <c r="L2050" s="28">
        <v>94.95</v>
      </c>
      <c r="M2050" s="28">
        <v>94.95</v>
      </c>
      <c r="N2050" s="45">
        <v>45495</v>
      </c>
    </row>
    <row r="2051" spans="1:14" x14ac:dyDescent="0.25">
      <c r="A2051" s="17" t="s">
        <v>73511</v>
      </c>
      <c r="B2051" s="17"/>
      <c r="C2051" s="17"/>
      <c r="D2051" s="17"/>
      <c r="E2051" s="17" t="s">
        <v>73512</v>
      </c>
      <c r="F2051" s="21"/>
      <c r="G2051" s="17" t="s">
        <v>11</v>
      </c>
      <c r="H2051" s="17" t="s">
        <v>12</v>
      </c>
      <c r="I2051" s="17" t="s">
        <v>73513</v>
      </c>
      <c r="J2051" s="20">
        <v>8059347430607</v>
      </c>
      <c r="K2051" s="17"/>
      <c r="L2051" s="28">
        <v>94.95</v>
      </c>
      <c r="M2051" s="28">
        <v>94.95</v>
      </c>
      <c r="N2051" s="45">
        <v>45495</v>
      </c>
    </row>
    <row r="2052" spans="1:14" x14ac:dyDescent="0.25">
      <c r="B2052" s="42"/>
      <c r="C2052" s="42"/>
      <c r="D2052" s="32" t="s">
        <v>55312</v>
      </c>
      <c r="E2052" s="32" t="s">
        <v>56506</v>
      </c>
      <c r="G2052" s="44" t="s">
        <v>11</v>
      </c>
      <c r="H2052" s="44" t="s">
        <v>12</v>
      </c>
      <c r="I2052" s="32" t="s">
        <v>55740</v>
      </c>
      <c r="J2052" s="55">
        <v>8059347264349</v>
      </c>
      <c r="L2052" s="47">
        <v>319.95</v>
      </c>
      <c r="M2052" s="47">
        <v>319.95</v>
      </c>
      <c r="N2052" s="45">
        <v>45131</v>
      </c>
    </row>
    <row r="2053" spans="1:14" x14ac:dyDescent="0.25">
      <c r="B2053" s="42"/>
      <c r="C2053" s="42"/>
      <c r="D2053" s="32" t="s">
        <v>55313</v>
      </c>
      <c r="E2053" s="32" t="s">
        <v>56507</v>
      </c>
      <c r="G2053" s="44" t="s">
        <v>11</v>
      </c>
      <c r="H2053" s="44" t="s">
        <v>12</v>
      </c>
      <c r="I2053" s="32" t="s">
        <v>55741</v>
      </c>
      <c r="J2053" s="55">
        <v>8059347264332</v>
      </c>
      <c r="L2053" s="47">
        <v>319.95</v>
      </c>
      <c r="M2053" s="47">
        <v>319.95</v>
      </c>
      <c r="N2053" s="45">
        <v>45131</v>
      </c>
    </row>
    <row r="2054" spans="1:14" x14ac:dyDescent="0.25">
      <c r="B2054" s="42"/>
      <c r="C2054" s="42"/>
      <c r="D2054" s="32" t="s">
        <v>55316</v>
      </c>
      <c r="E2054" s="32" t="s">
        <v>56510</v>
      </c>
      <c r="G2054" s="44" t="s">
        <v>11</v>
      </c>
      <c r="H2054" s="44" t="s">
        <v>12</v>
      </c>
      <c r="I2054" s="32" t="s">
        <v>55744</v>
      </c>
      <c r="J2054" s="55">
        <v>8059347264301</v>
      </c>
      <c r="L2054" s="47">
        <v>319.95</v>
      </c>
      <c r="M2054" s="47">
        <v>319.95</v>
      </c>
      <c r="N2054" s="45">
        <v>45131</v>
      </c>
    </row>
    <row r="2055" spans="1:14" x14ac:dyDescent="0.25">
      <c r="B2055" s="42"/>
      <c r="C2055" s="42"/>
      <c r="D2055" s="32" t="s">
        <v>55315</v>
      </c>
      <c r="E2055" s="32" t="s">
        <v>56509</v>
      </c>
      <c r="G2055" s="44" t="s">
        <v>11</v>
      </c>
      <c r="H2055" s="44" t="s">
        <v>12</v>
      </c>
      <c r="I2055" s="32" t="s">
        <v>55743</v>
      </c>
      <c r="J2055" s="55">
        <v>8059347264318</v>
      </c>
      <c r="L2055" s="47">
        <v>319.95</v>
      </c>
      <c r="M2055" s="47">
        <v>319.95</v>
      </c>
      <c r="N2055" s="45">
        <v>45131</v>
      </c>
    </row>
    <row r="2056" spans="1:14" x14ac:dyDescent="0.25">
      <c r="B2056" s="42"/>
      <c r="C2056" s="42"/>
      <c r="D2056" s="32" t="s">
        <v>55314</v>
      </c>
      <c r="E2056" s="32" t="s">
        <v>56508</v>
      </c>
      <c r="G2056" s="44" t="s">
        <v>11</v>
      </c>
      <c r="H2056" s="44" t="s">
        <v>12</v>
      </c>
      <c r="I2056" s="32" t="s">
        <v>55742</v>
      </c>
      <c r="J2056" s="55">
        <v>8059347264325</v>
      </c>
      <c r="L2056" s="47">
        <v>319.95</v>
      </c>
      <c r="M2056" s="47">
        <v>319.95</v>
      </c>
      <c r="N2056" s="45">
        <v>45131</v>
      </c>
    </row>
    <row r="2057" spans="1:14" x14ac:dyDescent="0.25">
      <c r="B2057" s="42"/>
      <c r="C2057" s="42"/>
      <c r="D2057" s="32" t="s">
        <v>55311</v>
      </c>
      <c r="E2057" s="32" t="s">
        <v>56505</v>
      </c>
      <c r="G2057" s="44" t="s">
        <v>11</v>
      </c>
      <c r="H2057" s="44" t="s">
        <v>12</v>
      </c>
      <c r="I2057" s="32" t="s">
        <v>55739</v>
      </c>
      <c r="J2057" s="55">
        <v>8059347264356</v>
      </c>
      <c r="L2057" s="47">
        <v>319.95</v>
      </c>
      <c r="M2057" s="47">
        <v>319.95</v>
      </c>
      <c r="N2057" s="45">
        <v>45131</v>
      </c>
    </row>
    <row r="2058" spans="1:14" x14ac:dyDescent="0.25">
      <c r="B2058" s="42"/>
      <c r="C2058" s="42"/>
      <c r="D2058" s="32" t="s">
        <v>55318</v>
      </c>
      <c r="E2058" s="32" t="s">
        <v>56512</v>
      </c>
      <c r="G2058" s="44" t="s">
        <v>11</v>
      </c>
      <c r="H2058" s="44" t="s">
        <v>12</v>
      </c>
      <c r="I2058" s="32" t="s">
        <v>55746</v>
      </c>
      <c r="J2058" s="55">
        <v>8059347264288</v>
      </c>
      <c r="L2058" s="47">
        <v>319.95</v>
      </c>
      <c r="M2058" s="47">
        <v>319.95</v>
      </c>
      <c r="N2058" s="45">
        <v>45131</v>
      </c>
    </row>
    <row r="2059" spans="1:14" x14ac:dyDescent="0.25">
      <c r="B2059" s="42"/>
      <c r="C2059" s="42"/>
      <c r="D2059" s="32" t="s">
        <v>55319</v>
      </c>
      <c r="E2059" s="32" t="s">
        <v>56513</v>
      </c>
      <c r="G2059" s="44" t="s">
        <v>11</v>
      </c>
      <c r="H2059" s="44" t="s">
        <v>12</v>
      </c>
      <c r="I2059" s="32" t="s">
        <v>55747</v>
      </c>
      <c r="J2059" s="55">
        <v>8059347264271</v>
      </c>
      <c r="L2059" s="47">
        <v>319.95</v>
      </c>
      <c r="M2059" s="47">
        <v>319.95</v>
      </c>
      <c r="N2059" s="45">
        <v>45131</v>
      </c>
    </row>
    <row r="2060" spans="1:14" x14ac:dyDescent="0.25">
      <c r="B2060" s="42"/>
      <c r="C2060" s="42"/>
      <c r="D2060" s="32" t="s">
        <v>55322</v>
      </c>
      <c r="E2060" s="32" t="s">
        <v>56516</v>
      </c>
      <c r="G2060" s="44" t="s">
        <v>11</v>
      </c>
      <c r="H2060" s="44" t="s">
        <v>12</v>
      </c>
      <c r="I2060" s="32" t="s">
        <v>55750</v>
      </c>
      <c r="J2060" s="55">
        <v>8059347264240</v>
      </c>
      <c r="L2060" s="47">
        <v>319.95</v>
      </c>
      <c r="M2060" s="47">
        <v>319.95</v>
      </c>
      <c r="N2060" s="45">
        <v>45131</v>
      </c>
    </row>
    <row r="2061" spans="1:14" x14ac:dyDescent="0.25">
      <c r="B2061" s="42"/>
      <c r="C2061" s="42"/>
      <c r="D2061" s="32" t="s">
        <v>55321</v>
      </c>
      <c r="E2061" s="32" t="s">
        <v>56515</v>
      </c>
      <c r="G2061" s="44" t="s">
        <v>11</v>
      </c>
      <c r="H2061" s="44" t="s">
        <v>12</v>
      </c>
      <c r="I2061" s="32" t="s">
        <v>55749</v>
      </c>
      <c r="J2061" s="55">
        <v>8059347264257</v>
      </c>
      <c r="L2061" s="47">
        <v>319.95</v>
      </c>
      <c r="M2061" s="47">
        <v>319.95</v>
      </c>
      <c r="N2061" s="45">
        <v>45131</v>
      </c>
    </row>
    <row r="2062" spans="1:14" x14ac:dyDescent="0.25">
      <c r="B2062" s="42"/>
      <c r="C2062" s="42"/>
      <c r="D2062" s="32" t="s">
        <v>55320</v>
      </c>
      <c r="E2062" s="32" t="s">
        <v>56514</v>
      </c>
      <c r="G2062" s="44" t="s">
        <v>11</v>
      </c>
      <c r="H2062" s="44" t="s">
        <v>12</v>
      </c>
      <c r="I2062" s="32" t="s">
        <v>55748</v>
      </c>
      <c r="J2062" s="55">
        <v>8059347264264</v>
      </c>
      <c r="L2062" s="47">
        <v>319.95</v>
      </c>
      <c r="M2062" s="47">
        <v>319.95</v>
      </c>
      <c r="N2062" s="45">
        <v>45131</v>
      </c>
    </row>
    <row r="2063" spans="1:14" x14ac:dyDescent="0.25">
      <c r="B2063" s="42"/>
      <c r="C2063" s="42"/>
      <c r="D2063" s="32" t="s">
        <v>55317</v>
      </c>
      <c r="E2063" s="32" t="s">
        <v>56511</v>
      </c>
      <c r="G2063" s="44" t="s">
        <v>11</v>
      </c>
      <c r="H2063" s="44" t="s">
        <v>12</v>
      </c>
      <c r="I2063" s="32" t="s">
        <v>55745</v>
      </c>
      <c r="J2063" s="55">
        <v>8059347264295</v>
      </c>
      <c r="L2063" s="47">
        <v>319.95</v>
      </c>
      <c r="M2063" s="47">
        <v>319.95</v>
      </c>
      <c r="N2063" s="45">
        <v>45131</v>
      </c>
    </row>
    <row r="2064" spans="1:14" x14ac:dyDescent="0.25">
      <c r="B2064" s="42"/>
      <c r="C2064" s="42"/>
      <c r="D2064" s="32" t="s">
        <v>55324</v>
      </c>
      <c r="E2064" s="32" t="s">
        <v>56518</v>
      </c>
      <c r="G2064" s="44" t="s">
        <v>11</v>
      </c>
      <c r="H2064" s="44" t="s">
        <v>12</v>
      </c>
      <c r="I2064" s="32" t="s">
        <v>55752</v>
      </c>
      <c r="J2064" s="55">
        <v>8059347264226</v>
      </c>
      <c r="L2064" s="47">
        <v>319.95</v>
      </c>
      <c r="M2064" s="47">
        <v>319.95</v>
      </c>
      <c r="N2064" s="45">
        <v>45131</v>
      </c>
    </row>
    <row r="2065" spans="1:14" x14ac:dyDescent="0.25">
      <c r="B2065" s="42"/>
      <c r="C2065" s="42"/>
      <c r="D2065" s="32" t="s">
        <v>55325</v>
      </c>
      <c r="E2065" s="32" t="s">
        <v>56519</v>
      </c>
      <c r="G2065" s="44" t="s">
        <v>11</v>
      </c>
      <c r="H2065" s="44" t="s">
        <v>12</v>
      </c>
      <c r="I2065" s="32" t="s">
        <v>55753</v>
      </c>
      <c r="J2065" s="55">
        <v>8059347264219</v>
      </c>
      <c r="L2065" s="47">
        <v>319.95</v>
      </c>
      <c r="M2065" s="47">
        <v>319.95</v>
      </c>
      <c r="N2065" s="45">
        <v>45131</v>
      </c>
    </row>
    <row r="2066" spans="1:14" x14ac:dyDescent="0.25">
      <c r="B2066" s="42"/>
      <c r="C2066" s="42"/>
      <c r="D2066" s="32" t="s">
        <v>55328</v>
      </c>
      <c r="E2066" s="32" t="s">
        <v>56522</v>
      </c>
      <c r="G2066" s="44" t="s">
        <v>11</v>
      </c>
      <c r="H2066" s="44" t="s">
        <v>12</v>
      </c>
      <c r="I2066" s="32" t="s">
        <v>55756</v>
      </c>
      <c r="J2066" s="55">
        <v>8059347264189</v>
      </c>
      <c r="L2066" s="47">
        <v>319.95</v>
      </c>
      <c r="M2066" s="47">
        <v>319.95</v>
      </c>
      <c r="N2066" s="45">
        <v>45131</v>
      </c>
    </row>
    <row r="2067" spans="1:14" x14ac:dyDescent="0.25">
      <c r="B2067" s="42"/>
      <c r="C2067" s="42"/>
      <c r="D2067" s="32" t="s">
        <v>55327</v>
      </c>
      <c r="E2067" s="32" t="s">
        <v>56521</v>
      </c>
      <c r="G2067" s="44" t="s">
        <v>11</v>
      </c>
      <c r="H2067" s="44" t="s">
        <v>12</v>
      </c>
      <c r="I2067" s="32" t="s">
        <v>55755</v>
      </c>
      <c r="J2067" s="55">
        <v>8059347264196</v>
      </c>
      <c r="L2067" s="47">
        <v>319.95</v>
      </c>
      <c r="M2067" s="47">
        <v>319.95</v>
      </c>
      <c r="N2067" s="45">
        <v>45131</v>
      </c>
    </row>
    <row r="2068" spans="1:14" x14ac:dyDescent="0.25">
      <c r="B2068" s="42"/>
      <c r="C2068" s="42"/>
      <c r="D2068" s="32" t="s">
        <v>55326</v>
      </c>
      <c r="E2068" s="32" t="s">
        <v>56520</v>
      </c>
      <c r="G2068" s="44" t="s">
        <v>11</v>
      </c>
      <c r="H2068" s="44" t="s">
        <v>12</v>
      </c>
      <c r="I2068" s="32" t="s">
        <v>55754</v>
      </c>
      <c r="J2068" s="55">
        <v>8059347264202</v>
      </c>
      <c r="L2068" s="47">
        <v>319.95</v>
      </c>
      <c r="M2068" s="47">
        <v>319.95</v>
      </c>
      <c r="N2068" s="45">
        <v>45131</v>
      </c>
    </row>
    <row r="2069" spans="1:14" x14ac:dyDescent="0.25">
      <c r="B2069" s="42"/>
      <c r="C2069" s="42"/>
      <c r="D2069" s="32" t="s">
        <v>55323</v>
      </c>
      <c r="E2069" s="32" t="s">
        <v>56517</v>
      </c>
      <c r="G2069" s="44" t="s">
        <v>11</v>
      </c>
      <c r="H2069" s="44" t="s">
        <v>12</v>
      </c>
      <c r="I2069" s="32" t="s">
        <v>55751</v>
      </c>
      <c r="J2069" s="55">
        <v>8059347264233</v>
      </c>
      <c r="L2069" s="47">
        <v>319.95</v>
      </c>
      <c r="M2069" s="47">
        <v>319.95</v>
      </c>
      <c r="N2069" s="45">
        <v>45131</v>
      </c>
    </row>
    <row r="2070" spans="1:14" x14ac:dyDescent="0.25">
      <c r="A2070" s="17" t="s">
        <v>72477</v>
      </c>
      <c r="B2070" s="17" t="s">
        <v>72478</v>
      </c>
      <c r="C2070" s="17"/>
      <c r="D2070" s="17" t="s">
        <v>72479</v>
      </c>
      <c r="E2070" s="17" t="s">
        <v>72480</v>
      </c>
      <c r="F2070" s="21"/>
      <c r="G2070" s="17" t="s">
        <v>11</v>
      </c>
      <c r="H2070" s="17" t="s">
        <v>12</v>
      </c>
      <c r="I2070" s="17" t="s">
        <v>72481</v>
      </c>
      <c r="J2070" s="20">
        <v>8059347432939</v>
      </c>
      <c r="K2070" s="17"/>
      <c r="L2070" s="28">
        <v>144.94999999999999</v>
      </c>
      <c r="M2070" s="28">
        <v>144.94999999999999</v>
      </c>
      <c r="N2070" s="45">
        <v>45495</v>
      </c>
    </row>
    <row r="2071" spans="1:14" x14ac:dyDescent="0.25">
      <c r="A2071" s="17" t="s">
        <v>72462</v>
      </c>
      <c r="B2071" s="17" t="s">
        <v>72463</v>
      </c>
      <c r="C2071" s="17"/>
      <c r="D2071" s="17" t="s">
        <v>72464</v>
      </c>
      <c r="E2071" s="17" t="s">
        <v>72465</v>
      </c>
      <c r="F2071" s="21"/>
      <c r="G2071" s="17" t="s">
        <v>11</v>
      </c>
      <c r="H2071" s="17" t="s">
        <v>12</v>
      </c>
      <c r="I2071" s="17" t="s">
        <v>72466</v>
      </c>
      <c r="J2071" s="20">
        <v>8059347432908</v>
      </c>
      <c r="K2071" s="17"/>
      <c r="L2071" s="28">
        <v>144.94999999999999</v>
      </c>
      <c r="M2071" s="28">
        <v>144.94999999999999</v>
      </c>
      <c r="N2071" s="45">
        <v>45495</v>
      </c>
    </row>
    <row r="2072" spans="1:14" x14ac:dyDescent="0.25">
      <c r="A2072" s="17" t="s">
        <v>72467</v>
      </c>
      <c r="B2072" s="17" t="s">
        <v>72468</v>
      </c>
      <c r="C2072" s="17"/>
      <c r="D2072" s="17" t="s">
        <v>72469</v>
      </c>
      <c r="E2072" s="17" t="s">
        <v>72470</v>
      </c>
      <c r="F2072" s="21"/>
      <c r="G2072" s="17" t="s">
        <v>11</v>
      </c>
      <c r="H2072" s="17" t="s">
        <v>12</v>
      </c>
      <c r="I2072" s="17" t="s">
        <v>72471</v>
      </c>
      <c r="J2072" s="20">
        <v>8059347432915</v>
      </c>
      <c r="K2072" s="17"/>
      <c r="L2072" s="28">
        <v>144.94999999999999</v>
      </c>
      <c r="M2072" s="28">
        <v>144.94999999999999</v>
      </c>
      <c r="N2072" s="45">
        <v>45495</v>
      </c>
    </row>
    <row r="2073" spans="1:14" x14ac:dyDescent="0.25">
      <c r="A2073" s="17" t="s">
        <v>72472</v>
      </c>
      <c r="B2073" s="17" t="s">
        <v>72473</v>
      </c>
      <c r="C2073" s="17"/>
      <c r="D2073" s="17" t="s">
        <v>72474</v>
      </c>
      <c r="E2073" s="17" t="s">
        <v>72475</v>
      </c>
      <c r="F2073" s="21"/>
      <c r="G2073" s="17" t="s">
        <v>11</v>
      </c>
      <c r="H2073" s="17" t="s">
        <v>12</v>
      </c>
      <c r="I2073" s="17" t="s">
        <v>72476</v>
      </c>
      <c r="J2073" s="20">
        <v>8059347432922</v>
      </c>
      <c r="K2073" s="17"/>
      <c r="L2073" s="28">
        <v>144.94999999999999</v>
      </c>
      <c r="M2073" s="28">
        <v>144.94999999999999</v>
      </c>
      <c r="N2073" s="45">
        <v>45495</v>
      </c>
    </row>
    <row r="2074" spans="1:14" x14ac:dyDescent="0.25">
      <c r="A2074" s="17" t="s">
        <v>72487</v>
      </c>
      <c r="B2074" s="17" t="s">
        <v>72488</v>
      </c>
      <c r="C2074" s="17"/>
      <c r="D2074" s="17" t="s">
        <v>72489</v>
      </c>
      <c r="E2074" s="17" t="s">
        <v>72490</v>
      </c>
      <c r="F2074" s="21"/>
      <c r="G2074" s="17" t="s">
        <v>11</v>
      </c>
      <c r="H2074" s="17" t="s">
        <v>12</v>
      </c>
      <c r="I2074" s="17" t="s">
        <v>72491</v>
      </c>
      <c r="J2074" s="20">
        <v>8059347432953</v>
      </c>
      <c r="K2074" s="17"/>
      <c r="L2074" s="28">
        <v>144.94999999999999</v>
      </c>
      <c r="M2074" s="28">
        <v>144.94999999999999</v>
      </c>
      <c r="N2074" s="45">
        <v>45495</v>
      </c>
    </row>
    <row r="2075" spans="1:14" x14ac:dyDescent="0.25">
      <c r="A2075" s="17" t="s">
        <v>72482</v>
      </c>
      <c r="B2075" s="17" t="s">
        <v>72483</v>
      </c>
      <c r="C2075" s="17"/>
      <c r="D2075" s="17" t="s">
        <v>72484</v>
      </c>
      <c r="E2075" s="17" t="s">
        <v>72485</v>
      </c>
      <c r="F2075" s="21"/>
      <c r="G2075" s="17" t="s">
        <v>11</v>
      </c>
      <c r="H2075" s="17" t="s">
        <v>12</v>
      </c>
      <c r="I2075" s="17" t="s">
        <v>72486</v>
      </c>
      <c r="J2075" s="20">
        <v>8059347432946</v>
      </c>
      <c r="K2075" s="17"/>
      <c r="L2075" s="28">
        <v>144.94999999999999</v>
      </c>
      <c r="M2075" s="28">
        <v>144.94999999999999</v>
      </c>
      <c r="N2075" s="45">
        <v>45495</v>
      </c>
    </row>
    <row r="2076" spans="1:14" x14ac:dyDescent="0.25">
      <c r="A2076" s="17" t="s">
        <v>72447</v>
      </c>
      <c r="B2076" s="17" t="s">
        <v>72448</v>
      </c>
      <c r="C2076" s="17"/>
      <c r="D2076" s="17" t="s">
        <v>72449</v>
      </c>
      <c r="E2076" s="17" t="s">
        <v>72450</v>
      </c>
      <c r="F2076" s="21"/>
      <c r="G2076" s="17" t="s">
        <v>11</v>
      </c>
      <c r="H2076" s="17" t="s">
        <v>12</v>
      </c>
      <c r="I2076" s="17" t="s">
        <v>72451</v>
      </c>
      <c r="J2076" s="20">
        <v>8059347432878</v>
      </c>
      <c r="K2076" s="17"/>
      <c r="L2076" s="28">
        <v>144.94999999999999</v>
      </c>
      <c r="M2076" s="28">
        <v>144.94999999999999</v>
      </c>
      <c r="N2076" s="45">
        <v>45495</v>
      </c>
    </row>
    <row r="2077" spans="1:14" x14ac:dyDescent="0.25">
      <c r="A2077" s="17" t="s">
        <v>72432</v>
      </c>
      <c r="B2077" s="17" t="s">
        <v>72433</v>
      </c>
      <c r="C2077" s="17"/>
      <c r="D2077" s="17" t="s">
        <v>72434</v>
      </c>
      <c r="E2077" s="17" t="s">
        <v>72435</v>
      </c>
      <c r="F2077" s="21"/>
      <c r="G2077" s="17" t="s">
        <v>11</v>
      </c>
      <c r="H2077" s="17" t="s">
        <v>12</v>
      </c>
      <c r="I2077" s="17" t="s">
        <v>72436</v>
      </c>
      <c r="J2077" s="20">
        <v>8059347432847</v>
      </c>
      <c r="K2077" s="17"/>
      <c r="L2077" s="28">
        <v>144.94999999999999</v>
      </c>
      <c r="M2077" s="28">
        <v>144.94999999999999</v>
      </c>
      <c r="N2077" s="45">
        <v>45495</v>
      </c>
    </row>
    <row r="2078" spans="1:14" x14ac:dyDescent="0.25">
      <c r="A2078" s="17" t="s">
        <v>72437</v>
      </c>
      <c r="B2078" s="17" t="s">
        <v>72438</v>
      </c>
      <c r="C2078" s="17"/>
      <c r="D2078" s="17" t="s">
        <v>72439</v>
      </c>
      <c r="E2078" s="17" t="s">
        <v>72440</v>
      </c>
      <c r="F2078" s="21"/>
      <c r="G2078" s="17" t="s">
        <v>11</v>
      </c>
      <c r="H2078" s="17" t="s">
        <v>12</v>
      </c>
      <c r="I2078" s="17" t="s">
        <v>72441</v>
      </c>
      <c r="J2078" s="20">
        <v>8059347432854</v>
      </c>
      <c r="K2078" s="17"/>
      <c r="L2078" s="28">
        <v>144.94999999999999</v>
      </c>
      <c r="M2078" s="28">
        <v>144.94999999999999</v>
      </c>
      <c r="N2078" s="45">
        <v>45495</v>
      </c>
    </row>
    <row r="2079" spans="1:14" x14ac:dyDescent="0.25">
      <c r="A2079" s="17" t="s">
        <v>72442</v>
      </c>
      <c r="B2079" s="17" t="s">
        <v>72443</v>
      </c>
      <c r="C2079" s="17"/>
      <c r="D2079" s="17" t="s">
        <v>72444</v>
      </c>
      <c r="E2079" s="17" t="s">
        <v>72445</v>
      </c>
      <c r="F2079" s="21"/>
      <c r="G2079" s="17" t="s">
        <v>11</v>
      </c>
      <c r="H2079" s="17" t="s">
        <v>12</v>
      </c>
      <c r="I2079" s="17" t="s">
        <v>72446</v>
      </c>
      <c r="J2079" s="20">
        <v>8059347432861</v>
      </c>
      <c r="K2079" s="17"/>
      <c r="L2079" s="28">
        <v>144.94999999999999</v>
      </c>
      <c r="M2079" s="28">
        <v>144.94999999999999</v>
      </c>
      <c r="N2079" s="45">
        <v>45495</v>
      </c>
    </row>
    <row r="2080" spans="1:14" x14ac:dyDescent="0.25">
      <c r="A2080" s="17" t="s">
        <v>72457</v>
      </c>
      <c r="B2080" s="17" t="s">
        <v>72458</v>
      </c>
      <c r="C2080" s="17"/>
      <c r="D2080" s="17" t="s">
        <v>72459</v>
      </c>
      <c r="E2080" s="17" t="s">
        <v>72460</v>
      </c>
      <c r="F2080" s="21"/>
      <c r="G2080" s="17" t="s">
        <v>11</v>
      </c>
      <c r="H2080" s="17" t="s">
        <v>12</v>
      </c>
      <c r="I2080" s="17" t="s">
        <v>72461</v>
      </c>
      <c r="J2080" s="20">
        <v>8059347432892</v>
      </c>
      <c r="K2080" s="17"/>
      <c r="L2080" s="28">
        <v>144.94999999999999</v>
      </c>
      <c r="M2080" s="28">
        <v>144.94999999999999</v>
      </c>
      <c r="N2080" s="45">
        <v>45495</v>
      </c>
    </row>
    <row r="2081" spans="1:14" x14ac:dyDescent="0.25">
      <c r="A2081" s="17" t="s">
        <v>72452</v>
      </c>
      <c r="B2081" s="17" t="s">
        <v>72453</v>
      </c>
      <c r="C2081" s="17"/>
      <c r="D2081" s="17" t="s">
        <v>72454</v>
      </c>
      <c r="E2081" s="17" t="s">
        <v>72455</v>
      </c>
      <c r="F2081" s="21"/>
      <c r="G2081" s="17" t="s">
        <v>11</v>
      </c>
      <c r="H2081" s="17" t="s">
        <v>12</v>
      </c>
      <c r="I2081" s="17" t="s">
        <v>72456</v>
      </c>
      <c r="J2081" s="20">
        <v>8059347432885</v>
      </c>
      <c r="K2081" s="17"/>
      <c r="L2081" s="28">
        <v>144.94999999999999</v>
      </c>
      <c r="M2081" s="28">
        <v>144.94999999999999</v>
      </c>
      <c r="N2081" s="45">
        <v>45495</v>
      </c>
    </row>
    <row r="2082" spans="1:14" x14ac:dyDescent="0.25">
      <c r="A2082" s="17" t="s">
        <v>72417</v>
      </c>
      <c r="B2082" s="17" t="s">
        <v>72418</v>
      </c>
      <c r="C2082" s="17"/>
      <c r="D2082" s="17" t="s">
        <v>72419</v>
      </c>
      <c r="E2082" s="17" t="s">
        <v>72420</v>
      </c>
      <c r="F2082" s="21"/>
      <c r="G2082" s="17" t="s">
        <v>11</v>
      </c>
      <c r="H2082" s="17" t="s">
        <v>12</v>
      </c>
      <c r="I2082" s="17" t="s">
        <v>72421</v>
      </c>
      <c r="J2082" s="20">
        <v>8059347432816</v>
      </c>
      <c r="K2082" s="17"/>
      <c r="L2082" s="28">
        <v>144.94999999999999</v>
      </c>
      <c r="M2082" s="28">
        <v>144.94999999999999</v>
      </c>
      <c r="N2082" s="45">
        <v>45495</v>
      </c>
    </row>
    <row r="2083" spans="1:14" x14ac:dyDescent="0.25">
      <c r="A2083" s="17" t="s">
        <v>72402</v>
      </c>
      <c r="B2083" s="17" t="s">
        <v>72403</v>
      </c>
      <c r="C2083" s="17"/>
      <c r="D2083" s="17" t="s">
        <v>72404</v>
      </c>
      <c r="E2083" s="17" t="s">
        <v>72405</v>
      </c>
      <c r="F2083" s="21"/>
      <c r="G2083" s="17" t="s">
        <v>11</v>
      </c>
      <c r="H2083" s="17" t="s">
        <v>12</v>
      </c>
      <c r="I2083" s="17" t="s">
        <v>72406</v>
      </c>
      <c r="J2083" s="20">
        <v>8059347432786</v>
      </c>
      <c r="K2083" s="17"/>
      <c r="L2083" s="28">
        <v>144.94999999999999</v>
      </c>
      <c r="M2083" s="28">
        <v>144.94999999999999</v>
      </c>
      <c r="N2083" s="45">
        <v>45495</v>
      </c>
    </row>
    <row r="2084" spans="1:14" x14ac:dyDescent="0.25">
      <c r="A2084" s="17" t="s">
        <v>72407</v>
      </c>
      <c r="B2084" s="17" t="s">
        <v>72408</v>
      </c>
      <c r="C2084" s="17"/>
      <c r="D2084" s="17" t="s">
        <v>72409</v>
      </c>
      <c r="E2084" s="17" t="s">
        <v>72410</v>
      </c>
      <c r="F2084" s="21"/>
      <c r="G2084" s="17" t="s">
        <v>11</v>
      </c>
      <c r="H2084" s="17" t="s">
        <v>12</v>
      </c>
      <c r="I2084" s="17" t="s">
        <v>72411</v>
      </c>
      <c r="J2084" s="20">
        <v>8059347432793</v>
      </c>
      <c r="K2084" s="17"/>
      <c r="L2084" s="28">
        <v>144.94999999999999</v>
      </c>
      <c r="M2084" s="28">
        <v>144.94999999999999</v>
      </c>
      <c r="N2084" s="45">
        <v>45495</v>
      </c>
    </row>
    <row r="2085" spans="1:14" x14ac:dyDescent="0.25">
      <c r="A2085" s="17" t="s">
        <v>72412</v>
      </c>
      <c r="B2085" s="17" t="s">
        <v>72413</v>
      </c>
      <c r="C2085" s="17"/>
      <c r="D2085" s="17" t="s">
        <v>72414</v>
      </c>
      <c r="E2085" s="17" t="s">
        <v>72415</v>
      </c>
      <c r="F2085" s="21"/>
      <c r="G2085" s="17" t="s">
        <v>11</v>
      </c>
      <c r="H2085" s="17" t="s">
        <v>12</v>
      </c>
      <c r="I2085" s="17" t="s">
        <v>72416</v>
      </c>
      <c r="J2085" s="20">
        <v>8059347432809</v>
      </c>
      <c r="K2085" s="17"/>
      <c r="L2085" s="28">
        <v>144.94999999999999</v>
      </c>
      <c r="M2085" s="28">
        <v>144.94999999999999</v>
      </c>
      <c r="N2085" s="45">
        <v>45495</v>
      </c>
    </row>
    <row r="2086" spans="1:14" x14ac:dyDescent="0.25">
      <c r="A2086" s="17" t="s">
        <v>72427</v>
      </c>
      <c r="B2086" s="17" t="s">
        <v>72428</v>
      </c>
      <c r="C2086" s="17"/>
      <c r="D2086" s="17" t="s">
        <v>72429</v>
      </c>
      <c r="E2086" s="17" t="s">
        <v>72430</v>
      </c>
      <c r="F2086" s="21"/>
      <c r="G2086" s="17" t="s">
        <v>11</v>
      </c>
      <c r="H2086" s="17" t="s">
        <v>12</v>
      </c>
      <c r="I2086" s="17" t="s">
        <v>72431</v>
      </c>
      <c r="J2086" s="20">
        <v>8059347432830</v>
      </c>
      <c r="K2086" s="17"/>
      <c r="L2086" s="28">
        <v>144.94999999999999</v>
      </c>
      <c r="M2086" s="28">
        <v>144.94999999999999</v>
      </c>
      <c r="N2086" s="45">
        <v>45495</v>
      </c>
    </row>
    <row r="2087" spans="1:14" x14ac:dyDescent="0.25">
      <c r="A2087" s="17" t="s">
        <v>72422</v>
      </c>
      <c r="B2087" s="17" t="s">
        <v>72423</v>
      </c>
      <c r="C2087" s="17"/>
      <c r="D2087" s="17" t="s">
        <v>72424</v>
      </c>
      <c r="E2087" s="17" t="s">
        <v>72425</v>
      </c>
      <c r="F2087" s="21"/>
      <c r="G2087" s="17" t="s">
        <v>11</v>
      </c>
      <c r="H2087" s="17" t="s">
        <v>12</v>
      </c>
      <c r="I2087" s="17" t="s">
        <v>72426</v>
      </c>
      <c r="J2087" s="20">
        <v>8059347432823</v>
      </c>
      <c r="K2087" s="17"/>
      <c r="L2087" s="28">
        <v>144.94999999999999</v>
      </c>
      <c r="M2087" s="28">
        <v>144.94999999999999</v>
      </c>
      <c r="N2087" s="45">
        <v>45495</v>
      </c>
    </row>
    <row r="2088" spans="1:14" x14ac:dyDescent="0.25">
      <c r="A2088" s="17"/>
      <c r="B2088" s="17" t="s">
        <v>76354</v>
      </c>
      <c r="C2088" s="17"/>
      <c r="D2088" s="17"/>
      <c r="E2088" s="17" t="s">
        <v>76355</v>
      </c>
      <c r="F2088" s="21"/>
      <c r="G2088" s="17" t="s">
        <v>34</v>
      </c>
      <c r="H2088" s="17" t="s">
        <v>35</v>
      </c>
      <c r="I2088" s="17" t="s">
        <v>76356</v>
      </c>
      <c r="J2088" s="20">
        <v>8059347432700</v>
      </c>
      <c r="K2088" s="17"/>
      <c r="L2088" s="28">
        <v>199.95</v>
      </c>
      <c r="M2088" s="28">
        <v>199.95</v>
      </c>
      <c r="N2088" s="45">
        <v>45573</v>
      </c>
    </row>
    <row r="2089" spans="1:14" x14ac:dyDescent="0.25">
      <c r="A2089" s="17"/>
      <c r="B2089" s="17" t="s">
        <v>76351</v>
      </c>
      <c r="C2089" s="17"/>
      <c r="D2089" s="17"/>
      <c r="E2089" s="17" t="s">
        <v>76352</v>
      </c>
      <c r="F2089" s="21"/>
      <c r="G2089" s="17" t="s">
        <v>34</v>
      </c>
      <c r="H2089" s="17" t="s">
        <v>35</v>
      </c>
      <c r="I2089" s="17" t="s">
        <v>76353</v>
      </c>
      <c r="J2089" s="20">
        <v>8059347432694</v>
      </c>
      <c r="K2089" s="17"/>
      <c r="L2089" s="28">
        <v>199.95</v>
      </c>
      <c r="M2089" s="28">
        <v>199.95</v>
      </c>
      <c r="N2089" s="45">
        <v>45573</v>
      </c>
    </row>
    <row r="2090" spans="1:14" x14ac:dyDescent="0.25">
      <c r="A2090" s="17"/>
      <c r="B2090" s="17" t="s">
        <v>76342</v>
      </c>
      <c r="C2090" s="17"/>
      <c r="D2090" s="17"/>
      <c r="E2090" s="17" t="s">
        <v>76343</v>
      </c>
      <c r="F2090" s="21"/>
      <c r="G2090" s="17" t="s">
        <v>34</v>
      </c>
      <c r="H2090" s="17" t="s">
        <v>35</v>
      </c>
      <c r="I2090" s="17" t="s">
        <v>76344</v>
      </c>
      <c r="J2090" s="20">
        <v>8059347432663</v>
      </c>
      <c r="K2090" s="17"/>
      <c r="L2090" s="28">
        <v>199.95</v>
      </c>
      <c r="M2090" s="28">
        <v>199.95</v>
      </c>
      <c r="N2090" s="45">
        <v>45573</v>
      </c>
    </row>
    <row r="2091" spans="1:14" x14ac:dyDescent="0.25">
      <c r="A2091" s="17"/>
      <c r="B2091" s="17" t="s">
        <v>76345</v>
      </c>
      <c r="C2091" s="17"/>
      <c r="D2091" s="17"/>
      <c r="E2091" s="17" t="s">
        <v>76346</v>
      </c>
      <c r="F2091" s="21"/>
      <c r="G2091" s="17" t="s">
        <v>34</v>
      </c>
      <c r="H2091" s="17" t="s">
        <v>35</v>
      </c>
      <c r="I2091" s="17" t="s">
        <v>76347</v>
      </c>
      <c r="J2091" s="20">
        <v>8059347432670</v>
      </c>
      <c r="K2091" s="17"/>
      <c r="L2091" s="28">
        <v>199.95</v>
      </c>
      <c r="M2091" s="28">
        <v>199.95</v>
      </c>
      <c r="N2091" s="45">
        <v>45573</v>
      </c>
    </row>
    <row r="2092" spans="1:14" x14ac:dyDescent="0.25">
      <c r="A2092" s="17"/>
      <c r="B2092" s="17" t="s">
        <v>76348</v>
      </c>
      <c r="C2092" s="17"/>
      <c r="D2092" s="17"/>
      <c r="E2092" s="17" t="s">
        <v>76349</v>
      </c>
      <c r="F2092" s="21"/>
      <c r="G2092" s="17" t="s">
        <v>34</v>
      </c>
      <c r="H2092" s="17" t="s">
        <v>35</v>
      </c>
      <c r="I2092" s="17" t="s">
        <v>76350</v>
      </c>
      <c r="J2092" s="20">
        <v>8059347432687</v>
      </c>
      <c r="K2092" s="17"/>
      <c r="L2092" s="28">
        <v>199.95</v>
      </c>
      <c r="M2092" s="28">
        <v>199.95</v>
      </c>
      <c r="N2092" s="45">
        <v>45573</v>
      </c>
    </row>
    <row r="2093" spans="1:14" x14ac:dyDescent="0.25">
      <c r="A2093" s="17"/>
      <c r="B2093" s="17" t="s">
        <v>76357</v>
      </c>
      <c r="C2093" s="17"/>
      <c r="D2093" s="17"/>
      <c r="E2093" s="17" t="s">
        <v>76358</v>
      </c>
      <c r="F2093" s="21"/>
      <c r="G2093" s="17" t="s">
        <v>34</v>
      </c>
      <c r="H2093" s="17" t="s">
        <v>35</v>
      </c>
      <c r="I2093" s="17" t="s">
        <v>76359</v>
      </c>
      <c r="J2093" s="20">
        <v>8059347432717</v>
      </c>
      <c r="K2093" s="17"/>
      <c r="L2093" s="28">
        <v>199.95</v>
      </c>
      <c r="M2093" s="28">
        <v>199.95</v>
      </c>
      <c r="N2093" s="45">
        <v>45573</v>
      </c>
    </row>
    <row r="2094" spans="1:14" x14ac:dyDescent="0.25">
      <c r="A2094" s="17"/>
      <c r="B2094" s="17" t="s">
        <v>76336</v>
      </c>
      <c r="C2094" s="17"/>
      <c r="D2094" s="17"/>
      <c r="E2094" s="17" t="s">
        <v>76337</v>
      </c>
      <c r="F2094" s="21"/>
      <c r="G2094" s="17" t="s">
        <v>34</v>
      </c>
      <c r="H2094" s="17" t="s">
        <v>35</v>
      </c>
      <c r="I2094" s="17" t="s">
        <v>76338</v>
      </c>
      <c r="J2094" s="20">
        <v>8059347432649</v>
      </c>
      <c r="K2094" s="17"/>
      <c r="L2094" s="28">
        <v>199.95</v>
      </c>
      <c r="M2094" s="28">
        <v>199.95</v>
      </c>
      <c r="N2094" s="45">
        <v>45573</v>
      </c>
    </row>
    <row r="2095" spans="1:14" x14ac:dyDescent="0.25">
      <c r="A2095" s="17"/>
      <c r="B2095" s="17" t="s">
        <v>76333</v>
      </c>
      <c r="C2095" s="17"/>
      <c r="D2095" s="17"/>
      <c r="E2095" s="17" t="s">
        <v>76334</v>
      </c>
      <c r="F2095" s="21"/>
      <c r="G2095" s="17" t="s">
        <v>34</v>
      </c>
      <c r="H2095" s="17" t="s">
        <v>35</v>
      </c>
      <c r="I2095" s="17" t="s">
        <v>76335</v>
      </c>
      <c r="J2095" s="20">
        <v>8059347432632</v>
      </c>
      <c r="K2095" s="17"/>
      <c r="L2095" s="28">
        <v>199.95</v>
      </c>
      <c r="M2095" s="28">
        <v>199.95</v>
      </c>
      <c r="N2095" s="45">
        <v>45573</v>
      </c>
    </row>
    <row r="2096" spans="1:14" x14ac:dyDescent="0.25">
      <c r="A2096" s="17"/>
      <c r="B2096" s="17" t="s">
        <v>76324</v>
      </c>
      <c r="C2096" s="17"/>
      <c r="D2096" s="17"/>
      <c r="E2096" s="17" t="s">
        <v>76325</v>
      </c>
      <c r="F2096" s="21"/>
      <c r="G2096" s="17" t="s">
        <v>34</v>
      </c>
      <c r="H2096" s="17" t="s">
        <v>35</v>
      </c>
      <c r="I2096" s="17" t="s">
        <v>76326</v>
      </c>
      <c r="J2096" s="20">
        <v>8059347432601</v>
      </c>
      <c r="K2096" s="17"/>
      <c r="L2096" s="28">
        <v>199.95</v>
      </c>
      <c r="M2096" s="28">
        <v>199.95</v>
      </c>
      <c r="N2096" s="45">
        <v>45573</v>
      </c>
    </row>
    <row r="2097" spans="1:14" x14ac:dyDescent="0.25">
      <c r="A2097" s="17"/>
      <c r="B2097" s="17" t="s">
        <v>76327</v>
      </c>
      <c r="C2097" s="17"/>
      <c r="D2097" s="17"/>
      <c r="E2097" s="17" t="s">
        <v>76328</v>
      </c>
      <c r="F2097" s="21"/>
      <c r="G2097" s="17" t="s">
        <v>34</v>
      </c>
      <c r="H2097" s="17" t="s">
        <v>35</v>
      </c>
      <c r="I2097" s="17" t="s">
        <v>76329</v>
      </c>
      <c r="J2097" s="20">
        <v>8059347432618</v>
      </c>
      <c r="K2097" s="17"/>
      <c r="L2097" s="28">
        <v>199.95</v>
      </c>
      <c r="M2097" s="28">
        <v>199.95</v>
      </c>
      <c r="N2097" s="45">
        <v>45573</v>
      </c>
    </row>
    <row r="2098" spans="1:14" x14ac:dyDescent="0.25">
      <c r="A2098" s="17"/>
      <c r="B2098" s="17" t="s">
        <v>76330</v>
      </c>
      <c r="C2098" s="17"/>
      <c r="D2098" s="17"/>
      <c r="E2098" s="17" t="s">
        <v>76331</v>
      </c>
      <c r="F2098" s="21"/>
      <c r="G2098" s="17" t="s">
        <v>34</v>
      </c>
      <c r="H2098" s="17" t="s">
        <v>35</v>
      </c>
      <c r="I2098" s="17" t="s">
        <v>76332</v>
      </c>
      <c r="J2098" s="20">
        <v>8059347432625</v>
      </c>
      <c r="K2098" s="17"/>
      <c r="L2098" s="28">
        <v>199.95</v>
      </c>
      <c r="M2098" s="28">
        <v>199.95</v>
      </c>
      <c r="N2098" s="45">
        <v>45573</v>
      </c>
    </row>
    <row r="2099" spans="1:14" x14ac:dyDescent="0.25">
      <c r="A2099" s="17"/>
      <c r="B2099" s="17" t="s">
        <v>76339</v>
      </c>
      <c r="C2099" s="17"/>
      <c r="D2099" s="17"/>
      <c r="E2099" s="17" t="s">
        <v>76340</v>
      </c>
      <c r="F2099" s="21"/>
      <c r="G2099" s="17" t="s">
        <v>34</v>
      </c>
      <c r="H2099" s="17" t="s">
        <v>35</v>
      </c>
      <c r="I2099" s="17" t="s">
        <v>76341</v>
      </c>
      <c r="J2099" s="20">
        <v>8059347432656</v>
      </c>
      <c r="K2099" s="17"/>
      <c r="L2099" s="28">
        <v>199.95</v>
      </c>
      <c r="M2099" s="28">
        <v>199.95</v>
      </c>
      <c r="N2099" s="45">
        <v>45573</v>
      </c>
    </row>
    <row r="2100" spans="1:14" x14ac:dyDescent="0.25">
      <c r="A2100" s="17"/>
      <c r="B2100" s="17" t="s">
        <v>76318</v>
      </c>
      <c r="C2100" s="17"/>
      <c r="D2100" s="17"/>
      <c r="E2100" s="17" t="s">
        <v>76319</v>
      </c>
      <c r="F2100" s="21"/>
      <c r="G2100" s="17" t="s">
        <v>34</v>
      </c>
      <c r="H2100" s="17" t="s">
        <v>35</v>
      </c>
      <c r="I2100" s="17" t="s">
        <v>76320</v>
      </c>
      <c r="J2100" s="20">
        <v>8059347432588</v>
      </c>
      <c r="K2100" s="17"/>
      <c r="L2100" s="28">
        <v>199.95</v>
      </c>
      <c r="M2100" s="28">
        <v>199.95</v>
      </c>
      <c r="N2100" s="45">
        <v>45573</v>
      </c>
    </row>
    <row r="2101" spans="1:14" x14ac:dyDescent="0.25">
      <c r="A2101" s="17"/>
      <c r="B2101" s="17" t="s">
        <v>76315</v>
      </c>
      <c r="C2101" s="17"/>
      <c r="D2101" s="17"/>
      <c r="E2101" s="17" t="s">
        <v>76316</v>
      </c>
      <c r="F2101" s="21"/>
      <c r="G2101" s="17" t="s">
        <v>34</v>
      </c>
      <c r="H2101" s="17" t="s">
        <v>35</v>
      </c>
      <c r="I2101" s="17" t="s">
        <v>76317</v>
      </c>
      <c r="J2101" s="20">
        <v>8059347432571</v>
      </c>
      <c r="K2101" s="17"/>
      <c r="L2101" s="28">
        <v>199.95</v>
      </c>
      <c r="M2101" s="28">
        <v>199.95</v>
      </c>
      <c r="N2101" s="45">
        <v>45573</v>
      </c>
    </row>
    <row r="2102" spans="1:14" x14ac:dyDescent="0.25">
      <c r="A2102" s="17"/>
      <c r="B2102" s="17" t="s">
        <v>76306</v>
      </c>
      <c r="C2102" s="17"/>
      <c r="D2102" s="17"/>
      <c r="E2102" s="17" t="s">
        <v>76307</v>
      </c>
      <c r="F2102" s="21"/>
      <c r="G2102" s="17" t="s">
        <v>34</v>
      </c>
      <c r="H2102" s="17" t="s">
        <v>35</v>
      </c>
      <c r="I2102" s="17" t="s">
        <v>76308</v>
      </c>
      <c r="J2102" s="20">
        <v>8059347432540</v>
      </c>
      <c r="K2102" s="17"/>
      <c r="L2102" s="28">
        <v>199.95</v>
      </c>
      <c r="M2102" s="28">
        <v>199.95</v>
      </c>
      <c r="N2102" s="45">
        <v>45573</v>
      </c>
    </row>
    <row r="2103" spans="1:14" x14ac:dyDescent="0.25">
      <c r="A2103" s="17"/>
      <c r="B2103" s="17" t="s">
        <v>76309</v>
      </c>
      <c r="C2103" s="17"/>
      <c r="D2103" s="17"/>
      <c r="E2103" s="17" t="s">
        <v>76310</v>
      </c>
      <c r="F2103" s="21"/>
      <c r="G2103" s="17" t="s">
        <v>34</v>
      </c>
      <c r="H2103" s="17" t="s">
        <v>35</v>
      </c>
      <c r="I2103" s="17" t="s">
        <v>76311</v>
      </c>
      <c r="J2103" s="20">
        <v>8059347432557</v>
      </c>
      <c r="K2103" s="17"/>
      <c r="L2103" s="28">
        <v>199.95</v>
      </c>
      <c r="M2103" s="28">
        <v>199.95</v>
      </c>
      <c r="N2103" s="45">
        <v>45573</v>
      </c>
    </row>
    <row r="2104" spans="1:14" x14ac:dyDescent="0.25">
      <c r="A2104" s="17"/>
      <c r="B2104" s="17" t="s">
        <v>76312</v>
      </c>
      <c r="C2104" s="17"/>
      <c r="D2104" s="17"/>
      <c r="E2104" s="17" t="s">
        <v>76313</v>
      </c>
      <c r="F2104" s="21"/>
      <c r="G2104" s="17" t="s">
        <v>34</v>
      </c>
      <c r="H2104" s="17" t="s">
        <v>35</v>
      </c>
      <c r="I2104" s="17" t="s">
        <v>76314</v>
      </c>
      <c r="J2104" s="20">
        <v>8059347432564</v>
      </c>
      <c r="K2104" s="17"/>
      <c r="L2104" s="28">
        <v>199.95</v>
      </c>
      <c r="M2104" s="28">
        <v>199.95</v>
      </c>
      <c r="N2104" s="45">
        <v>45573</v>
      </c>
    </row>
    <row r="2105" spans="1:14" x14ac:dyDescent="0.25">
      <c r="A2105" s="17"/>
      <c r="B2105" s="17" t="s">
        <v>76321</v>
      </c>
      <c r="C2105" s="17"/>
      <c r="D2105" s="17"/>
      <c r="E2105" s="17" t="s">
        <v>76322</v>
      </c>
      <c r="F2105" s="21"/>
      <c r="G2105" s="17" t="s">
        <v>34</v>
      </c>
      <c r="H2105" s="17" t="s">
        <v>35</v>
      </c>
      <c r="I2105" s="17" t="s">
        <v>76323</v>
      </c>
      <c r="J2105" s="20">
        <v>8059347432595</v>
      </c>
      <c r="K2105" s="17"/>
      <c r="L2105" s="28">
        <v>199.95</v>
      </c>
      <c r="M2105" s="28">
        <v>199.95</v>
      </c>
      <c r="N2105" s="45">
        <v>45573</v>
      </c>
    </row>
    <row r="2106" spans="1:14" x14ac:dyDescent="0.25">
      <c r="A2106" s="17"/>
      <c r="B2106" s="17" t="s">
        <v>76300</v>
      </c>
      <c r="C2106" s="17"/>
      <c r="D2106" s="17"/>
      <c r="E2106" s="17" t="s">
        <v>76301</v>
      </c>
      <c r="F2106" s="21"/>
      <c r="G2106" s="17" t="s">
        <v>34</v>
      </c>
      <c r="H2106" s="17" t="s">
        <v>35</v>
      </c>
      <c r="I2106" s="17" t="s">
        <v>76302</v>
      </c>
      <c r="J2106" s="20">
        <v>8059347432526</v>
      </c>
      <c r="K2106" s="17"/>
      <c r="L2106" s="28">
        <v>199.95</v>
      </c>
      <c r="M2106" s="28">
        <v>199.95</v>
      </c>
      <c r="N2106" s="45">
        <v>45573</v>
      </c>
    </row>
    <row r="2107" spans="1:14" x14ac:dyDescent="0.25">
      <c r="A2107" s="17"/>
      <c r="B2107" s="17" t="s">
        <v>76297</v>
      </c>
      <c r="C2107" s="17"/>
      <c r="D2107" s="17"/>
      <c r="E2107" s="17" t="s">
        <v>76298</v>
      </c>
      <c r="F2107" s="21"/>
      <c r="G2107" s="17" t="s">
        <v>34</v>
      </c>
      <c r="H2107" s="17" t="s">
        <v>35</v>
      </c>
      <c r="I2107" s="17" t="s">
        <v>76299</v>
      </c>
      <c r="J2107" s="20">
        <v>8059347432519</v>
      </c>
      <c r="K2107" s="17"/>
      <c r="L2107" s="28">
        <v>199.95</v>
      </c>
      <c r="M2107" s="28">
        <v>199.95</v>
      </c>
      <c r="N2107" s="45">
        <v>45573</v>
      </c>
    </row>
    <row r="2108" spans="1:14" x14ac:dyDescent="0.25">
      <c r="A2108" s="17"/>
      <c r="B2108" s="17" t="s">
        <v>76288</v>
      </c>
      <c r="C2108" s="17"/>
      <c r="D2108" s="17"/>
      <c r="E2108" s="17" t="s">
        <v>76289</v>
      </c>
      <c r="F2108" s="21"/>
      <c r="G2108" s="17" t="s">
        <v>34</v>
      </c>
      <c r="H2108" s="17" t="s">
        <v>35</v>
      </c>
      <c r="I2108" s="17" t="s">
        <v>76290</v>
      </c>
      <c r="J2108" s="20">
        <v>8059347432489</v>
      </c>
      <c r="K2108" s="17"/>
      <c r="L2108" s="28">
        <v>199.95</v>
      </c>
      <c r="M2108" s="28">
        <v>199.95</v>
      </c>
      <c r="N2108" s="45">
        <v>45573</v>
      </c>
    </row>
    <row r="2109" spans="1:14" x14ac:dyDescent="0.25">
      <c r="A2109" s="17"/>
      <c r="B2109" s="17" t="s">
        <v>76291</v>
      </c>
      <c r="C2109" s="17"/>
      <c r="D2109" s="17"/>
      <c r="E2109" s="17" t="s">
        <v>76292</v>
      </c>
      <c r="F2109" s="21"/>
      <c r="G2109" s="17" t="s">
        <v>34</v>
      </c>
      <c r="H2109" s="17" t="s">
        <v>35</v>
      </c>
      <c r="I2109" s="17" t="s">
        <v>76293</v>
      </c>
      <c r="J2109" s="20">
        <v>8059347432496</v>
      </c>
      <c r="K2109" s="17"/>
      <c r="L2109" s="28">
        <v>199.95</v>
      </c>
      <c r="M2109" s="28">
        <v>199.95</v>
      </c>
      <c r="N2109" s="45">
        <v>45573</v>
      </c>
    </row>
    <row r="2110" spans="1:14" x14ac:dyDescent="0.25">
      <c r="A2110" s="17"/>
      <c r="B2110" s="17" t="s">
        <v>76294</v>
      </c>
      <c r="C2110" s="17"/>
      <c r="D2110" s="17"/>
      <c r="E2110" s="17" t="s">
        <v>76295</v>
      </c>
      <c r="F2110" s="21"/>
      <c r="G2110" s="17" t="s">
        <v>34</v>
      </c>
      <c r="H2110" s="17" t="s">
        <v>35</v>
      </c>
      <c r="I2110" s="17" t="s">
        <v>76296</v>
      </c>
      <c r="J2110" s="20">
        <v>8059347432502</v>
      </c>
      <c r="K2110" s="17"/>
      <c r="L2110" s="28">
        <v>199.95</v>
      </c>
      <c r="M2110" s="28">
        <v>199.95</v>
      </c>
      <c r="N2110" s="45">
        <v>45573</v>
      </c>
    </row>
    <row r="2111" spans="1:14" x14ac:dyDescent="0.25">
      <c r="A2111" s="17"/>
      <c r="B2111" s="17" t="s">
        <v>76303</v>
      </c>
      <c r="C2111" s="17"/>
      <c r="D2111" s="17"/>
      <c r="E2111" s="17" t="s">
        <v>76304</v>
      </c>
      <c r="F2111" s="21"/>
      <c r="G2111" s="17" t="s">
        <v>34</v>
      </c>
      <c r="H2111" s="17" t="s">
        <v>35</v>
      </c>
      <c r="I2111" s="17" t="s">
        <v>76305</v>
      </c>
      <c r="J2111" s="20">
        <v>8059347432533</v>
      </c>
      <c r="K2111" s="17"/>
      <c r="L2111" s="28">
        <v>199.95</v>
      </c>
      <c r="M2111" s="28">
        <v>199.95</v>
      </c>
      <c r="N2111" s="45">
        <v>45573</v>
      </c>
    </row>
    <row r="2112" spans="1:14" x14ac:dyDescent="0.25">
      <c r="A2112" s="17"/>
      <c r="B2112" s="17" t="s">
        <v>76087</v>
      </c>
      <c r="C2112" s="17"/>
      <c r="D2112" s="17"/>
      <c r="E2112" s="17" t="s">
        <v>76088</v>
      </c>
      <c r="F2112" s="21"/>
      <c r="G2112" s="17" t="s">
        <v>34</v>
      </c>
      <c r="H2112" s="17" t="s">
        <v>35</v>
      </c>
      <c r="I2112" s="17" t="s">
        <v>76089</v>
      </c>
      <c r="J2112" s="20">
        <v>8059347432465</v>
      </c>
      <c r="K2112" s="17"/>
      <c r="L2112" s="28">
        <v>239.95</v>
      </c>
      <c r="M2112" s="28">
        <v>239.95</v>
      </c>
      <c r="N2112" s="45">
        <v>45573</v>
      </c>
    </row>
    <row r="2113" spans="1:14" x14ac:dyDescent="0.25">
      <c r="A2113" s="17"/>
      <c r="B2113" s="17" t="s">
        <v>76084</v>
      </c>
      <c r="C2113" s="17"/>
      <c r="D2113" s="17"/>
      <c r="E2113" s="17" t="s">
        <v>76085</v>
      </c>
      <c r="F2113" s="21"/>
      <c r="G2113" s="17" t="s">
        <v>34</v>
      </c>
      <c r="H2113" s="17" t="s">
        <v>35</v>
      </c>
      <c r="I2113" s="17" t="s">
        <v>76086</v>
      </c>
      <c r="J2113" s="20">
        <v>8059347432458</v>
      </c>
      <c r="K2113" s="17"/>
      <c r="L2113" s="28">
        <v>239.95</v>
      </c>
      <c r="M2113" s="28">
        <v>239.95</v>
      </c>
      <c r="N2113" s="45">
        <v>45573</v>
      </c>
    </row>
    <row r="2114" spans="1:14" x14ac:dyDescent="0.25">
      <c r="A2114" s="17"/>
      <c r="B2114" s="17" t="s">
        <v>76075</v>
      </c>
      <c r="C2114" s="17"/>
      <c r="D2114" s="17"/>
      <c r="E2114" s="17" t="s">
        <v>76076</v>
      </c>
      <c r="F2114" s="21"/>
      <c r="G2114" s="17" t="s">
        <v>34</v>
      </c>
      <c r="H2114" s="17" t="s">
        <v>35</v>
      </c>
      <c r="I2114" s="17" t="s">
        <v>76077</v>
      </c>
      <c r="J2114" s="20">
        <v>8059347432427</v>
      </c>
      <c r="K2114" s="17"/>
      <c r="L2114" s="28">
        <v>239.95</v>
      </c>
      <c r="M2114" s="28">
        <v>239.95</v>
      </c>
      <c r="N2114" s="45">
        <v>45573</v>
      </c>
    </row>
    <row r="2115" spans="1:14" x14ac:dyDescent="0.25">
      <c r="A2115" s="17"/>
      <c r="B2115" s="17" t="s">
        <v>76078</v>
      </c>
      <c r="C2115" s="17"/>
      <c r="D2115" s="17"/>
      <c r="E2115" s="17" t="s">
        <v>76079</v>
      </c>
      <c r="F2115" s="21"/>
      <c r="G2115" s="17" t="s">
        <v>34</v>
      </c>
      <c r="H2115" s="17" t="s">
        <v>35</v>
      </c>
      <c r="I2115" s="17" t="s">
        <v>76080</v>
      </c>
      <c r="J2115" s="20">
        <v>8059347432434</v>
      </c>
      <c r="K2115" s="17"/>
      <c r="L2115" s="28">
        <v>239.95</v>
      </c>
      <c r="M2115" s="28">
        <v>239.95</v>
      </c>
      <c r="N2115" s="45">
        <v>45573</v>
      </c>
    </row>
    <row r="2116" spans="1:14" x14ac:dyDescent="0.25">
      <c r="A2116" s="17"/>
      <c r="B2116" s="17" t="s">
        <v>76081</v>
      </c>
      <c r="C2116" s="17"/>
      <c r="D2116" s="17"/>
      <c r="E2116" s="17" t="s">
        <v>76082</v>
      </c>
      <c r="F2116" s="21"/>
      <c r="G2116" s="17" t="s">
        <v>34</v>
      </c>
      <c r="H2116" s="17" t="s">
        <v>35</v>
      </c>
      <c r="I2116" s="17" t="s">
        <v>76083</v>
      </c>
      <c r="J2116" s="20">
        <v>8059347432441</v>
      </c>
      <c r="K2116" s="17"/>
      <c r="L2116" s="28">
        <v>239.95</v>
      </c>
      <c r="M2116" s="28">
        <v>239.95</v>
      </c>
      <c r="N2116" s="45">
        <v>45573</v>
      </c>
    </row>
    <row r="2117" spans="1:14" x14ac:dyDescent="0.25">
      <c r="A2117" s="17"/>
      <c r="B2117" s="17" t="s">
        <v>76090</v>
      </c>
      <c r="C2117" s="17"/>
      <c r="D2117" s="17"/>
      <c r="E2117" s="17" t="s">
        <v>76091</v>
      </c>
      <c r="F2117" s="21"/>
      <c r="G2117" s="17" t="s">
        <v>34</v>
      </c>
      <c r="H2117" s="17" t="s">
        <v>35</v>
      </c>
      <c r="I2117" s="17" t="s">
        <v>76092</v>
      </c>
      <c r="J2117" s="20">
        <v>8059347432472</v>
      </c>
      <c r="K2117" s="17"/>
      <c r="L2117" s="28">
        <v>239.95</v>
      </c>
      <c r="M2117" s="28">
        <v>239.95</v>
      </c>
      <c r="N2117" s="45">
        <v>45573</v>
      </c>
    </row>
    <row r="2118" spans="1:14" x14ac:dyDescent="0.25">
      <c r="A2118" s="17"/>
      <c r="B2118" s="17" t="s">
        <v>76069</v>
      </c>
      <c r="C2118" s="17"/>
      <c r="D2118" s="17"/>
      <c r="E2118" s="17" t="s">
        <v>76070</v>
      </c>
      <c r="F2118" s="21"/>
      <c r="G2118" s="17" t="s">
        <v>34</v>
      </c>
      <c r="H2118" s="17" t="s">
        <v>35</v>
      </c>
      <c r="I2118" s="17" t="s">
        <v>76071</v>
      </c>
      <c r="J2118" s="20">
        <v>8059347432403</v>
      </c>
      <c r="K2118" s="17"/>
      <c r="L2118" s="28">
        <v>239.95</v>
      </c>
      <c r="M2118" s="28">
        <v>239.95</v>
      </c>
      <c r="N2118" s="45">
        <v>45573</v>
      </c>
    </row>
    <row r="2119" spans="1:14" x14ac:dyDescent="0.25">
      <c r="A2119" s="17"/>
      <c r="B2119" s="17" t="s">
        <v>76066</v>
      </c>
      <c r="C2119" s="17"/>
      <c r="D2119" s="17"/>
      <c r="E2119" s="17" t="s">
        <v>76067</v>
      </c>
      <c r="F2119" s="21"/>
      <c r="G2119" s="17" t="s">
        <v>34</v>
      </c>
      <c r="H2119" s="17" t="s">
        <v>35</v>
      </c>
      <c r="I2119" s="17" t="s">
        <v>76068</v>
      </c>
      <c r="J2119" s="20">
        <v>8059347432397</v>
      </c>
      <c r="K2119" s="17"/>
      <c r="L2119" s="28">
        <v>239.95</v>
      </c>
      <c r="M2119" s="28">
        <v>239.95</v>
      </c>
      <c r="N2119" s="45">
        <v>45573</v>
      </c>
    </row>
    <row r="2120" spans="1:14" x14ac:dyDescent="0.25">
      <c r="A2120" s="17"/>
      <c r="B2120" s="17" t="s">
        <v>76057</v>
      </c>
      <c r="C2120" s="17"/>
      <c r="D2120" s="17"/>
      <c r="E2120" s="17" t="s">
        <v>76058</v>
      </c>
      <c r="F2120" s="21"/>
      <c r="G2120" s="17" t="s">
        <v>34</v>
      </c>
      <c r="H2120" s="17" t="s">
        <v>35</v>
      </c>
      <c r="I2120" s="17" t="s">
        <v>76059</v>
      </c>
      <c r="J2120" s="20">
        <v>8059347432366</v>
      </c>
      <c r="K2120" s="17"/>
      <c r="L2120" s="28">
        <v>239.95</v>
      </c>
      <c r="M2120" s="28">
        <v>239.95</v>
      </c>
      <c r="N2120" s="45">
        <v>45573</v>
      </c>
    </row>
    <row r="2121" spans="1:14" x14ac:dyDescent="0.25">
      <c r="A2121" s="17"/>
      <c r="B2121" s="17" t="s">
        <v>76060</v>
      </c>
      <c r="C2121" s="17"/>
      <c r="D2121" s="17"/>
      <c r="E2121" s="17" t="s">
        <v>76061</v>
      </c>
      <c r="F2121" s="21"/>
      <c r="G2121" s="17" t="s">
        <v>34</v>
      </c>
      <c r="H2121" s="17" t="s">
        <v>35</v>
      </c>
      <c r="I2121" s="17" t="s">
        <v>76062</v>
      </c>
      <c r="J2121" s="20">
        <v>8059347432373</v>
      </c>
      <c r="K2121" s="17"/>
      <c r="L2121" s="28">
        <v>239.95</v>
      </c>
      <c r="M2121" s="28">
        <v>239.95</v>
      </c>
      <c r="N2121" s="45">
        <v>45573</v>
      </c>
    </row>
    <row r="2122" spans="1:14" x14ac:dyDescent="0.25">
      <c r="A2122" s="17"/>
      <c r="B2122" s="17" t="s">
        <v>76063</v>
      </c>
      <c r="C2122" s="17"/>
      <c r="D2122" s="17"/>
      <c r="E2122" s="17" t="s">
        <v>76064</v>
      </c>
      <c r="F2122" s="21"/>
      <c r="G2122" s="17" t="s">
        <v>34</v>
      </c>
      <c r="H2122" s="17" t="s">
        <v>35</v>
      </c>
      <c r="I2122" s="17" t="s">
        <v>76065</v>
      </c>
      <c r="J2122" s="20">
        <v>8059347432380</v>
      </c>
      <c r="K2122" s="17"/>
      <c r="L2122" s="28">
        <v>239.95</v>
      </c>
      <c r="M2122" s="28">
        <v>239.95</v>
      </c>
      <c r="N2122" s="45">
        <v>45573</v>
      </c>
    </row>
    <row r="2123" spans="1:14" x14ac:dyDescent="0.25">
      <c r="A2123" s="17"/>
      <c r="B2123" s="17" t="s">
        <v>76072</v>
      </c>
      <c r="C2123" s="17"/>
      <c r="D2123" s="17"/>
      <c r="E2123" s="17" t="s">
        <v>76073</v>
      </c>
      <c r="F2123" s="21"/>
      <c r="G2123" s="17" t="s">
        <v>34</v>
      </c>
      <c r="H2123" s="17" t="s">
        <v>35</v>
      </c>
      <c r="I2123" s="17" t="s">
        <v>76074</v>
      </c>
      <c r="J2123" s="20">
        <v>8059347432410</v>
      </c>
      <c r="K2123" s="17"/>
      <c r="L2123" s="28">
        <v>239.95</v>
      </c>
      <c r="M2123" s="28">
        <v>239.95</v>
      </c>
      <c r="N2123" s="45">
        <v>45573</v>
      </c>
    </row>
    <row r="2124" spans="1:14" x14ac:dyDescent="0.25">
      <c r="B2124" s="42" t="s">
        <v>57277</v>
      </c>
      <c r="C2124" s="42"/>
      <c r="E2124" s="32" t="s">
        <v>57276</v>
      </c>
      <c r="G2124" s="32" t="s">
        <v>11</v>
      </c>
      <c r="H2124" s="32" t="s">
        <v>12</v>
      </c>
      <c r="I2124" s="32" t="s">
        <v>57275</v>
      </c>
      <c r="J2124" s="55">
        <v>8059347249704</v>
      </c>
      <c r="K2124" s="32"/>
      <c r="L2124" s="28">
        <v>549.95000000000005</v>
      </c>
      <c r="M2124" s="28">
        <v>549.95000000000005</v>
      </c>
      <c r="N2124" s="45">
        <v>45181</v>
      </c>
    </row>
    <row r="2125" spans="1:14" x14ac:dyDescent="0.25">
      <c r="A2125" s="32" t="s">
        <v>71593</v>
      </c>
      <c r="B2125" s="42" t="s">
        <v>57278</v>
      </c>
      <c r="C2125" s="42"/>
      <c r="E2125" s="32" t="s">
        <v>62227</v>
      </c>
      <c r="F2125" s="80" t="s">
        <v>41</v>
      </c>
      <c r="G2125" s="44" t="s">
        <v>11</v>
      </c>
      <c r="H2125" s="44" t="s">
        <v>12</v>
      </c>
      <c r="I2125" s="32" t="s">
        <v>68187</v>
      </c>
      <c r="J2125" s="55">
        <v>8059347249698</v>
      </c>
      <c r="K2125" s="32"/>
      <c r="L2125" s="28">
        <v>549.95000000000005</v>
      </c>
      <c r="M2125" s="28">
        <v>549.95000000000005</v>
      </c>
      <c r="N2125" s="24">
        <v>45335</v>
      </c>
    </row>
    <row r="2126" spans="1:14" x14ac:dyDescent="0.25">
      <c r="A2126" s="32" t="s">
        <v>71592</v>
      </c>
      <c r="B2126" s="42" t="s">
        <v>57281</v>
      </c>
      <c r="C2126" s="42"/>
      <c r="E2126" s="32" t="s">
        <v>62225</v>
      </c>
      <c r="F2126" s="80" t="s">
        <v>41</v>
      </c>
      <c r="G2126" s="44" t="s">
        <v>11</v>
      </c>
      <c r="H2126" s="44" t="s">
        <v>12</v>
      </c>
      <c r="I2126" s="32" t="s">
        <v>62226</v>
      </c>
      <c r="J2126" s="55">
        <v>8059347249667</v>
      </c>
      <c r="K2126" s="32"/>
      <c r="L2126" s="28">
        <v>549.95000000000005</v>
      </c>
      <c r="M2126" s="28">
        <v>549.95000000000005</v>
      </c>
      <c r="N2126" s="24">
        <v>45335</v>
      </c>
    </row>
    <row r="2127" spans="1:14" x14ac:dyDescent="0.25">
      <c r="A2127" s="32" t="s">
        <v>71591</v>
      </c>
      <c r="B2127" s="42" t="s">
        <v>57280</v>
      </c>
      <c r="C2127" s="42"/>
      <c r="E2127" s="32" t="s">
        <v>62223</v>
      </c>
      <c r="F2127" s="80" t="s">
        <v>41</v>
      </c>
      <c r="G2127" s="44" t="s">
        <v>11</v>
      </c>
      <c r="H2127" s="44" t="s">
        <v>12</v>
      </c>
      <c r="I2127" s="32" t="s">
        <v>62224</v>
      </c>
      <c r="J2127" s="55">
        <v>8059347249674</v>
      </c>
      <c r="K2127" s="32"/>
      <c r="L2127" s="28">
        <v>549.95000000000005</v>
      </c>
      <c r="M2127" s="28">
        <v>549.95000000000005</v>
      </c>
      <c r="N2127" s="24">
        <v>45335</v>
      </c>
    </row>
    <row r="2128" spans="1:14" x14ac:dyDescent="0.25">
      <c r="A2128" s="32" t="s">
        <v>71590</v>
      </c>
      <c r="B2128" s="42" t="s">
        <v>57279</v>
      </c>
      <c r="C2128" s="42"/>
      <c r="E2128" s="32" t="s">
        <v>62221</v>
      </c>
      <c r="F2128" s="80" t="s">
        <v>41</v>
      </c>
      <c r="G2128" s="44" t="s">
        <v>11</v>
      </c>
      <c r="H2128" s="44" t="s">
        <v>12</v>
      </c>
      <c r="I2128" s="32" t="s">
        <v>62222</v>
      </c>
      <c r="J2128" s="55">
        <v>8059347249681</v>
      </c>
      <c r="K2128" s="32"/>
      <c r="L2128" s="28">
        <v>549.95000000000005</v>
      </c>
      <c r="M2128" s="28">
        <v>549.95000000000005</v>
      </c>
      <c r="N2128" s="24">
        <v>45335</v>
      </c>
    </row>
    <row r="2129" spans="1:14" x14ac:dyDescent="0.25">
      <c r="A2129" s="32" t="s">
        <v>71589</v>
      </c>
      <c r="B2129" s="42" t="s">
        <v>57271</v>
      </c>
      <c r="C2129" s="42"/>
      <c r="E2129" s="32" t="s">
        <v>57270</v>
      </c>
      <c r="F2129" s="80" t="s">
        <v>41</v>
      </c>
      <c r="G2129" s="44" t="s">
        <v>11</v>
      </c>
      <c r="H2129" s="44" t="s">
        <v>12</v>
      </c>
      <c r="I2129" s="32" t="s">
        <v>57269</v>
      </c>
      <c r="J2129" s="55">
        <v>8059347249728</v>
      </c>
      <c r="K2129" s="32"/>
      <c r="L2129" s="28">
        <v>549.95000000000005</v>
      </c>
      <c r="M2129" s="28">
        <v>549.95000000000005</v>
      </c>
      <c r="N2129" s="24">
        <v>45335</v>
      </c>
    </row>
    <row r="2130" spans="1:14" x14ac:dyDescent="0.25">
      <c r="A2130" s="32" t="s">
        <v>71588</v>
      </c>
      <c r="B2130" s="42" t="s">
        <v>57274</v>
      </c>
      <c r="C2130" s="42"/>
      <c r="E2130" s="32" t="s">
        <v>57273</v>
      </c>
      <c r="F2130" s="80" t="s">
        <v>41</v>
      </c>
      <c r="G2130" s="44" t="s">
        <v>11</v>
      </c>
      <c r="H2130" s="44" t="s">
        <v>12</v>
      </c>
      <c r="I2130" s="32" t="s">
        <v>57272</v>
      </c>
      <c r="J2130" s="55">
        <v>8059347249711</v>
      </c>
      <c r="K2130" s="32"/>
      <c r="L2130" s="28">
        <v>549.95000000000005</v>
      </c>
      <c r="M2130" s="28">
        <v>549.95000000000005</v>
      </c>
      <c r="N2130" s="24">
        <v>45335</v>
      </c>
    </row>
    <row r="2131" spans="1:14" x14ac:dyDescent="0.25">
      <c r="A2131" s="32" t="s">
        <v>31070</v>
      </c>
      <c r="B2131" s="42" t="s">
        <v>64970</v>
      </c>
      <c r="C2131" s="42"/>
      <c r="D2131" s="42"/>
      <c r="E2131" s="43" t="s">
        <v>62220</v>
      </c>
      <c r="F2131" s="44" t="s">
        <v>41</v>
      </c>
      <c r="G2131" s="44" t="s">
        <v>17</v>
      </c>
      <c r="H2131" s="44" t="s">
        <v>18</v>
      </c>
      <c r="I2131" s="42" t="s">
        <v>11826</v>
      </c>
      <c r="J2131" s="42">
        <v>8021506979265</v>
      </c>
      <c r="K2131" s="45">
        <v>45527</v>
      </c>
      <c r="L2131" s="46">
        <v>0</v>
      </c>
      <c r="M2131" s="54">
        <v>649.95000000000005</v>
      </c>
      <c r="N2131" s="45">
        <v>43140</v>
      </c>
    </row>
    <row r="2132" spans="1:14" x14ac:dyDescent="0.25">
      <c r="A2132" s="32" t="s">
        <v>31069</v>
      </c>
      <c r="B2132" s="42" t="s">
        <v>64967</v>
      </c>
      <c r="C2132" s="42"/>
      <c r="D2132" s="42"/>
      <c r="E2132" s="43" t="s">
        <v>62219</v>
      </c>
      <c r="F2132" s="44" t="s">
        <v>41</v>
      </c>
      <c r="G2132" s="44" t="s">
        <v>17</v>
      </c>
      <c r="H2132" s="44" t="s">
        <v>18</v>
      </c>
      <c r="I2132" s="42" t="s">
        <v>11825</v>
      </c>
      <c r="J2132" s="42">
        <v>8021506979258</v>
      </c>
      <c r="K2132" s="45">
        <v>45527</v>
      </c>
      <c r="L2132" s="46">
        <v>0</v>
      </c>
      <c r="M2132" s="54">
        <v>649.95000000000005</v>
      </c>
      <c r="N2132" s="45">
        <v>43140</v>
      </c>
    </row>
    <row r="2133" spans="1:14" x14ac:dyDescent="0.25">
      <c r="A2133" s="32" t="s">
        <v>31068</v>
      </c>
      <c r="B2133" s="42" t="s">
        <v>64968</v>
      </c>
      <c r="C2133" s="42"/>
      <c r="D2133" s="42"/>
      <c r="E2133" s="43" t="s">
        <v>62218</v>
      </c>
      <c r="F2133" s="44" t="s">
        <v>41</v>
      </c>
      <c r="G2133" s="44" t="s">
        <v>17</v>
      </c>
      <c r="H2133" s="44" t="s">
        <v>18</v>
      </c>
      <c r="I2133" s="42" t="s">
        <v>11824</v>
      </c>
      <c r="J2133" s="42">
        <v>8021506959694</v>
      </c>
      <c r="K2133" s="45">
        <v>45527</v>
      </c>
      <c r="L2133" s="46">
        <v>0</v>
      </c>
      <c r="M2133" s="54">
        <v>649.95000000000005</v>
      </c>
      <c r="N2133" s="45">
        <v>43140</v>
      </c>
    </row>
    <row r="2134" spans="1:14" x14ac:dyDescent="0.25">
      <c r="A2134" s="32" t="s">
        <v>31067</v>
      </c>
      <c r="B2134" s="42" t="s">
        <v>64969</v>
      </c>
      <c r="C2134" s="42"/>
      <c r="D2134" s="42"/>
      <c r="E2134" s="43" t="s">
        <v>62217</v>
      </c>
      <c r="F2134" s="44" t="s">
        <v>41</v>
      </c>
      <c r="G2134" s="44" t="s">
        <v>17</v>
      </c>
      <c r="H2134" s="44" t="s">
        <v>18</v>
      </c>
      <c r="I2134" s="42" t="s">
        <v>11823</v>
      </c>
      <c r="J2134" s="42">
        <v>8021506957454</v>
      </c>
      <c r="K2134" s="45">
        <v>45527</v>
      </c>
      <c r="L2134" s="46">
        <v>0</v>
      </c>
      <c r="M2134" s="54">
        <v>649.95000000000005</v>
      </c>
      <c r="N2134" s="45">
        <v>43140</v>
      </c>
    </row>
    <row r="2135" spans="1:14" x14ac:dyDescent="0.25">
      <c r="A2135" s="32" t="s">
        <v>31066</v>
      </c>
      <c r="B2135" s="42" t="s">
        <v>64973</v>
      </c>
      <c r="C2135" s="42"/>
      <c r="D2135" s="42"/>
      <c r="E2135" s="43" t="s">
        <v>62216</v>
      </c>
      <c r="F2135" s="44" t="s">
        <v>41</v>
      </c>
      <c r="G2135" s="44" t="s">
        <v>17</v>
      </c>
      <c r="H2135" s="44" t="s">
        <v>18</v>
      </c>
      <c r="I2135" s="42" t="s">
        <v>11822</v>
      </c>
      <c r="J2135" s="42">
        <v>8021506979296</v>
      </c>
      <c r="K2135" s="45">
        <v>45527</v>
      </c>
      <c r="L2135" s="46">
        <v>0</v>
      </c>
      <c r="M2135" s="54">
        <v>649.95000000000005</v>
      </c>
      <c r="N2135" s="45">
        <v>43140</v>
      </c>
    </row>
    <row r="2136" spans="1:14" x14ac:dyDescent="0.25">
      <c r="A2136" s="32" t="s">
        <v>31065</v>
      </c>
      <c r="B2136" s="42" t="s">
        <v>64972</v>
      </c>
      <c r="C2136" s="42"/>
      <c r="D2136" s="42"/>
      <c r="E2136" s="43" t="s">
        <v>62215</v>
      </c>
      <c r="F2136" s="44" t="s">
        <v>41</v>
      </c>
      <c r="G2136" s="44" t="s">
        <v>17</v>
      </c>
      <c r="H2136" s="44" t="s">
        <v>18</v>
      </c>
      <c r="I2136" s="42" t="s">
        <v>11821</v>
      </c>
      <c r="J2136" s="42">
        <v>8021506979289</v>
      </c>
      <c r="K2136" s="45">
        <v>45527</v>
      </c>
      <c r="L2136" s="46">
        <v>0</v>
      </c>
      <c r="M2136" s="54">
        <v>649.95000000000005</v>
      </c>
      <c r="N2136" s="45">
        <v>43140</v>
      </c>
    </row>
    <row r="2137" spans="1:14" x14ac:dyDescent="0.25">
      <c r="A2137" s="32" t="s">
        <v>31064</v>
      </c>
      <c r="B2137" s="42" t="s">
        <v>64971</v>
      </c>
      <c r="C2137" s="42"/>
      <c r="D2137" s="42"/>
      <c r="E2137" s="43" t="s">
        <v>62214</v>
      </c>
      <c r="F2137" s="44" t="s">
        <v>41</v>
      </c>
      <c r="G2137" s="44" t="s">
        <v>17</v>
      </c>
      <c r="H2137" s="44" t="s">
        <v>18</v>
      </c>
      <c r="I2137" s="42" t="s">
        <v>11820</v>
      </c>
      <c r="J2137" s="42">
        <v>8021506979272</v>
      </c>
      <c r="K2137" s="45">
        <v>45527</v>
      </c>
      <c r="L2137" s="46">
        <v>0</v>
      </c>
      <c r="M2137" s="54">
        <v>649.95000000000005</v>
      </c>
      <c r="N2137" s="45">
        <v>43140</v>
      </c>
    </row>
    <row r="2138" spans="1:14" x14ac:dyDescent="0.25">
      <c r="A2138" s="32" t="s">
        <v>71122</v>
      </c>
      <c r="B2138" s="42" t="s">
        <v>57290</v>
      </c>
      <c r="C2138" s="42"/>
      <c r="E2138" s="32" t="s">
        <v>57289</v>
      </c>
      <c r="G2138" s="32" t="s">
        <v>11</v>
      </c>
      <c r="H2138" s="32" t="s">
        <v>12</v>
      </c>
      <c r="I2138" s="32" t="s">
        <v>57288</v>
      </c>
      <c r="J2138" s="55">
        <v>8059347264073</v>
      </c>
      <c r="K2138" s="32"/>
      <c r="L2138" s="46">
        <v>699.95</v>
      </c>
      <c r="M2138" s="46">
        <v>699.95</v>
      </c>
      <c r="N2138" s="45">
        <v>45181</v>
      </c>
    </row>
    <row r="2139" spans="1:14" x14ac:dyDescent="0.25">
      <c r="A2139" s="32" t="s">
        <v>71587</v>
      </c>
      <c r="B2139" s="42" t="s">
        <v>57295</v>
      </c>
      <c r="C2139" s="42"/>
      <c r="E2139" s="32" t="s">
        <v>62211</v>
      </c>
      <c r="F2139" s="80" t="s">
        <v>41</v>
      </c>
      <c r="G2139" s="44" t="s">
        <v>11</v>
      </c>
      <c r="H2139" s="44" t="s">
        <v>12</v>
      </c>
      <c r="I2139" s="32" t="s">
        <v>62212</v>
      </c>
      <c r="J2139" s="55">
        <v>8059347264042</v>
      </c>
      <c r="K2139" s="32"/>
      <c r="L2139" s="46">
        <v>699.95</v>
      </c>
      <c r="M2139" s="46">
        <v>699.95</v>
      </c>
      <c r="N2139" s="24">
        <v>45335</v>
      </c>
    </row>
    <row r="2140" spans="1:14" x14ac:dyDescent="0.25">
      <c r="A2140" s="32" t="s">
        <v>71586</v>
      </c>
      <c r="B2140" s="42" t="s">
        <v>57294</v>
      </c>
      <c r="C2140" s="42"/>
      <c r="E2140" s="32" t="s">
        <v>62209</v>
      </c>
      <c r="F2140" s="80" t="s">
        <v>41</v>
      </c>
      <c r="G2140" s="44" t="s">
        <v>11</v>
      </c>
      <c r="H2140" s="44" t="s">
        <v>12</v>
      </c>
      <c r="I2140" s="32" t="s">
        <v>62210</v>
      </c>
      <c r="J2140" s="55">
        <v>8059347264059</v>
      </c>
      <c r="K2140" s="32"/>
      <c r="L2140" s="46">
        <v>699.95</v>
      </c>
      <c r="M2140" s="46">
        <v>699.95</v>
      </c>
      <c r="N2140" s="24">
        <v>45335</v>
      </c>
    </row>
    <row r="2141" spans="1:14" x14ac:dyDescent="0.25">
      <c r="A2141" s="32" t="s">
        <v>71585</v>
      </c>
      <c r="B2141" s="42" t="s">
        <v>57293</v>
      </c>
      <c r="C2141" s="42"/>
      <c r="E2141" s="32" t="s">
        <v>62207</v>
      </c>
      <c r="F2141" s="80" t="s">
        <v>41</v>
      </c>
      <c r="G2141" s="44" t="s">
        <v>11</v>
      </c>
      <c r="H2141" s="44" t="s">
        <v>12</v>
      </c>
      <c r="I2141" s="32" t="s">
        <v>62208</v>
      </c>
      <c r="J2141" s="55">
        <v>8059347255347</v>
      </c>
      <c r="K2141" s="32"/>
      <c r="L2141" s="46">
        <v>699.95</v>
      </c>
      <c r="M2141" s="46">
        <v>699.95</v>
      </c>
      <c r="N2141" s="24">
        <v>45335</v>
      </c>
    </row>
    <row r="2142" spans="1:14" x14ac:dyDescent="0.25">
      <c r="A2142" s="32" t="s">
        <v>71584</v>
      </c>
      <c r="B2142" s="42" t="s">
        <v>57284</v>
      </c>
      <c r="C2142" s="42"/>
      <c r="E2142" s="32" t="s">
        <v>57283</v>
      </c>
      <c r="F2142" s="80" t="s">
        <v>41</v>
      </c>
      <c r="G2142" s="44" t="s">
        <v>11</v>
      </c>
      <c r="H2142" s="44" t="s">
        <v>12</v>
      </c>
      <c r="I2142" s="32" t="s">
        <v>57282</v>
      </c>
      <c r="J2142" s="55">
        <v>8059347264097</v>
      </c>
      <c r="K2142" s="32"/>
      <c r="L2142" s="46">
        <v>699.95</v>
      </c>
      <c r="M2142" s="46">
        <v>699.95</v>
      </c>
      <c r="N2142" s="24">
        <v>45335</v>
      </c>
    </row>
    <row r="2143" spans="1:14" x14ac:dyDescent="0.25">
      <c r="A2143" s="32" t="s">
        <v>71583</v>
      </c>
      <c r="B2143" s="42" t="s">
        <v>57287</v>
      </c>
      <c r="C2143" s="42"/>
      <c r="E2143" s="32" t="s">
        <v>57286</v>
      </c>
      <c r="F2143" s="80" t="s">
        <v>41</v>
      </c>
      <c r="G2143" s="44" t="s">
        <v>11</v>
      </c>
      <c r="H2143" s="44" t="s">
        <v>12</v>
      </c>
      <c r="I2143" s="32" t="s">
        <v>57285</v>
      </c>
      <c r="J2143" s="55">
        <v>8059347264080</v>
      </c>
      <c r="K2143" s="32"/>
      <c r="L2143" s="46">
        <v>699.95</v>
      </c>
      <c r="M2143" s="46">
        <v>699.95</v>
      </c>
      <c r="N2143" s="24">
        <v>45335</v>
      </c>
    </row>
    <row r="2144" spans="1:14" x14ac:dyDescent="0.25">
      <c r="A2144" s="32" t="s">
        <v>71121</v>
      </c>
      <c r="B2144" s="42" t="s">
        <v>57292</v>
      </c>
      <c r="C2144" s="42"/>
      <c r="E2144" s="32" t="s">
        <v>62213</v>
      </c>
      <c r="G2144" s="32" t="s">
        <v>11</v>
      </c>
      <c r="H2144" s="32" t="s">
        <v>12</v>
      </c>
      <c r="I2144" s="32" t="s">
        <v>57291</v>
      </c>
      <c r="J2144" s="55">
        <v>8059347264066</v>
      </c>
      <c r="K2144" s="32"/>
      <c r="L2144" s="46">
        <v>699.95</v>
      </c>
      <c r="M2144" s="46">
        <v>699.95</v>
      </c>
      <c r="N2144" s="45">
        <v>45181</v>
      </c>
    </row>
    <row r="2145" spans="1:14" x14ac:dyDescent="0.25">
      <c r="A2145" s="32" t="s">
        <v>71120</v>
      </c>
      <c r="B2145" s="42" t="s">
        <v>57304</v>
      </c>
      <c r="C2145" s="42"/>
      <c r="E2145" s="32" t="s">
        <v>57303</v>
      </c>
      <c r="G2145" s="32" t="s">
        <v>11</v>
      </c>
      <c r="H2145" s="32" t="s">
        <v>12</v>
      </c>
      <c r="I2145" s="32" t="s">
        <v>57302</v>
      </c>
      <c r="J2145" s="55">
        <v>8059347264011</v>
      </c>
      <c r="K2145" s="32"/>
      <c r="L2145" s="46">
        <v>699.95</v>
      </c>
      <c r="M2145" s="46">
        <v>699.95</v>
      </c>
      <c r="N2145" s="45">
        <v>45181</v>
      </c>
    </row>
    <row r="2146" spans="1:14" x14ac:dyDescent="0.25">
      <c r="A2146" s="32" t="s">
        <v>71582</v>
      </c>
      <c r="B2146" s="42" t="s">
        <v>57309</v>
      </c>
      <c r="C2146" s="42"/>
      <c r="E2146" s="32" t="s">
        <v>62204</v>
      </c>
      <c r="F2146" s="80" t="s">
        <v>41</v>
      </c>
      <c r="G2146" s="44" t="s">
        <v>11</v>
      </c>
      <c r="H2146" s="44" t="s">
        <v>12</v>
      </c>
      <c r="I2146" s="32" t="s">
        <v>62205</v>
      </c>
      <c r="J2146" s="55">
        <v>8059347263984</v>
      </c>
      <c r="K2146" s="32"/>
      <c r="L2146" s="46">
        <v>699.95</v>
      </c>
      <c r="M2146" s="46">
        <v>699.95</v>
      </c>
      <c r="N2146" s="24">
        <v>45335</v>
      </c>
    </row>
    <row r="2147" spans="1:14" x14ac:dyDescent="0.25">
      <c r="A2147" s="32" t="s">
        <v>71581</v>
      </c>
      <c r="B2147" s="42" t="s">
        <v>57308</v>
      </c>
      <c r="C2147" s="42"/>
      <c r="E2147" s="32" t="s">
        <v>62202</v>
      </c>
      <c r="F2147" s="80" t="s">
        <v>41</v>
      </c>
      <c r="G2147" s="44" t="s">
        <v>11</v>
      </c>
      <c r="H2147" s="44" t="s">
        <v>12</v>
      </c>
      <c r="I2147" s="32" t="s">
        <v>62203</v>
      </c>
      <c r="J2147" s="55">
        <v>8059347263991</v>
      </c>
      <c r="K2147" s="32"/>
      <c r="L2147" s="46">
        <v>699.95</v>
      </c>
      <c r="M2147" s="46">
        <v>699.95</v>
      </c>
      <c r="N2147" s="24">
        <v>45335</v>
      </c>
    </row>
    <row r="2148" spans="1:14" x14ac:dyDescent="0.25">
      <c r="A2148" s="32" t="s">
        <v>71580</v>
      </c>
      <c r="B2148" s="42" t="s">
        <v>57307</v>
      </c>
      <c r="C2148" s="42"/>
      <c r="E2148" s="32" t="s">
        <v>62200</v>
      </c>
      <c r="F2148" s="80" t="s">
        <v>41</v>
      </c>
      <c r="G2148" s="44" t="s">
        <v>11</v>
      </c>
      <c r="H2148" s="44" t="s">
        <v>12</v>
      </c>
      <c r="I2148" s="32" t="s">
        <v>62201</v>
      </c>
      <c r="J2148" s="55">
        <v>8059347255330</v>
      </c>
      <c r="K2148" s="32"/>
      <c r="L2148" s="46">
        <v>699.95</v>
      </c>
      <c r="M2148" s="46">
        <v>699.95</v>
      </c>
      <c r="N2148" s="24">
        <v>45335</v>
      </c>
    </row>
    <row r="2149" spans="1:14" x14ac:dyDescent="0.25">
      <c r="A2149" s="32" t="s">
        <v>71579</v>
      </c>
      <c r="B2149" s="42" t="s">
        <v>57298</v>
      </c>
      <c r="C2149" s="42"/>
      <c r="E2149" s="32" t="s">
        <v>57297</v>
      </c>
      <c r="F2149" s="80" t="s">
        <v>41</v>
      </c>
      <c r="G2149" s="44" t="s">
        <v>11</v>
      </c>
      <c r="H2149" s="44" t="s">
        <v>12</v>
      </c>
      <c r="I2149" s="32" t="s">
        <v>57296</v>
      </c>
      <c r="J2149" s="55">
        <v>8059347264035</v>
      </c>
      <c r="K2149" s="32"/>
      <c r="L2149" s="46">
        <v>699.95</v>
      </c>
      <c r="M2149" s="46">
        <v>699.95</v>
      </c>
      <c r="N2149" s="24">
        <v>45335</v>
      </c>
    </row>
    <row r="2150" spans="1:14" x14ac:dyDescent="0.25">
      <c r="A2150" s="32" t="s">
        <v>71578</v>
      </c>
      <c r="B2150" s="42" t="s">
        <v>57301</v>
      </c>
      <c r="C2150" s="42"/>
      <c r="E2150" s="32" t="s">
        <v>57300</v>
      </c>
      <c r="F2150" s="80" t="s">
        <v>41</v>
      </c>
      <c r="G2150" s="44" t="s">
        <v>11</v>
      </c>
      <c r="H2150" s="44" t="s">
        <v>12</v>
      </c>
      <c r="I2150" s="32" t="s">
        <v>57299</v>
      </c>
      <c r="J2150" s="55">
        <v>8059347264028</v>
      </c>
      <c r="K2150" s="32"/>
      <c r="L2150" s="46">
        <v>699.95</v>
      </c>
      <c r="M2150" s="46">
        <v>699.95</v>
      </c>
      <c r="N2150" s="24">
        <v>45335</v>
      </c>
    </row>
    <row r="2151" spans="1:14" x14ac:dyDescent="0.25">
      <c r="A2151" s="32" t="s">
        <v>71119</v>
      </c>
      <c r="B2151" s="42" t="s">
        <v>57306</v>
      </c>
      <c r="C2151" s="42"/>
      <c r="E2151" s="32" t="s">
        <v>62206</v>
      </c>
      <c r="G2151" s="32" t="s">
        <v>11</v>
      </c>
      <c r="H2151" s="32" t="s">
        <v>12</v>
      </c>
      <c r="I2151" s="32" t="s">
        <v>57305</v>
      </c>
      <c r="J2151" s="55">
        <v>8059347264004</v>
      </c>
      <c r="K2151" s="32"/>
      <c r="L2151" s="46">
        <v>699.95</v>
      </c>
      <c r="M2151" s="46">
        <v>699.95</v>
      </c>
      <c r="N2151" s="45">
        <v>45181</v>
      </c>
    </row>
    <row r="2152" spans="1:14" x14ac:dyDescent="0.25">
      <c r="A2152" s="32" t="s">
        <v>71118</v>
      </c>
      <c r="B2152" s="42" t="s">
        <v>57318</v>
      </c>
      <c r="C2152" s="42"/>
      <c r="E2152" s="32" t="s">
        <v>57317</v>
      </c>
      <c r="G2152" s="32" t="s">
        <v>11</v>
      </c>
      <c r="H2152" s="32" t="s">
        <v>12</v>
      </c>
      <c r="I2152" s="32" t="s">
        <v>57316</v>
      </c>
      <c r="J2152" s="55">
        <v>8059347248608</v>
      </c>
      <c r="K2152" s="32"/>
      <c r="L2152" s="46">
        <v>699.95</v>
      </c>
      <c r="M2152" s="46">
        <v>699.95</v>
      </c>
      <c r="N2152" s="45">
        <v>45181</v>
      </c>
    </row>
    <row r="2153" spans="1:14" x14ac:dyDescent="0.25">
      <c r="A2153" s="32" t="s">
        <v>71577</v>
      </c>
      <c r="B2153" s="42" t="s">
        <v>57319</v>
      </c>
      <c r="C2153" s="42"/>
      <c r="E2153" s="32" t="s">
        <v>62199</v>
      </c>
      <c r="F2153" s="80" t="s">
        <v>41</v>
      </c>
      <c r="G2153" s="44" t="s">
        <v>11</v>
      </c>
      <c r="H2153" s="44" t="s">
        <v>12</v>
      </c>
      <c r="I2153" s="32" t="s">
        <v>68186</v>
      </c>
      <c r="J2153" s="55">
        <v>8059347248592</v>
      </c>
      <c r="K2153" s="32"/>
      <c r="L2153" s="46">
        <v>699.95</v>
      </c>
      <c r="M2153" s="46">
        <v>699.95</v>
      </c>
      <c r="N2153" s="24">
        <v>45335</v>
      </c>
    </row>
    <row r="2154" spans="1:14" x14ac:dyDescent="0.25">
      <c r="A2154" s="32" t="s">
        <v>71576</v>
      </c>
      <c r="B2154" s="42" t="s">
        <v>57322</v>
      </c>
      <c r="C2154" s="42"/>
      <c r="E2154" s="32" t="s">
        <v>62197</v>
      </c>
      <c r="F2154" s="80" t="s">
        <v>41</v>
      </c>
      <c r="G2154" s="44" t="s">
        <v>11</v>
      </c>
      <c r="H2154" s="44" t="s">
        <v>12</v>
      </c>
      <c r="I2154" s="32" t="s">
        <v>62198</v>
      </c>
      <c r="J2154" s="55">
        <v>8059347248578</v>
      </c>
      <c r="K2154" s="32"/>
      <c r="L2154" s="46">
        <v>699.95</v>
      </c>
      <c r="M2154" s="46">
        <v>699.95</v>
      </c>
      <c r="N2154" s="24">
        <v>45335</v>
      </c>
    </row>
    <row r="2155" spans="1:14" x14ac:dyDescent="0.25">
      <c r="A2155" s="32" t="s">
        <v>71575</v>
      </c>
      <c r="B2155" s="42" t="s">
        <v>57321</v>
      </c>
      <c r="C2155" s="42"/>
      <c r="E2155" s="32" t="s">
        <v>62195</v>
      </c>
      <c r="F2155" s="80" t="s">
        <v>41</v>
      </c>
      <c r="G2155" s="44" t="s">
        <v>11</v>
      </c>
      <c r="H2155" s="44" t="s">
        <v>12</v>
      </c>
      <c r="I2155" s="32" t="s">
        <v>62196</v>
      </c>
      <c r="J2155" s="55">
        <v>8059347248585</v>
      </c>
      <c r="K2155" s="32"/>
      <c r="L2155" s="46">
        <v>699.95</v>
      </c>
      <c r="M2155" s="46">
        <v>699.95</v>
      </c>
      <c r="N2155" s="24">
        <v>45335</v>
      </c>
    </row>
    <row r="2156" spans="1:14" x14ac:dyDescent="0.25">
      <c r="A2156" s="32" t="s">
        <v>71574</v>
      </c>
      <c r="B2156" s="42" t="s">
        <v>57320</v>
      </c>
      <c r="C2156" s="42"/>
      <c r="E2156" s="32" t="s">
        <v>62193</v>
      </c>
      <c r="F2156" s="80" t="s">
        <v>41</v>
      </c>
      <c r="G2156" s="44" t="s">
        <v>11</v>
      </c>
      <c r="H2156" s="44" t="s">
        <v>12</v>
      </c>
      <c r="I2156" s="32" t="s">
        <v>62194</v>
      </c>
      <c r="J2156" s="55">
        <v>8059347185873</v>
      </c>
      <c r="K2156" s="32"/>
      <c r="L2156" s="46">
        <v>699.95</v>
      </c>
      <c r="M2156" s="46">
        <v>699.95</v>
      </c>
      <c r="N2156" s="24">
        <v>45335</v>
      </c>
    </row>
    <row r="2157" spans="1:14" x14ac:dyDescent="0.25">
      <c r="A2157" s="32" t="s">
        <v>71573</v>
      </c>
      <c r="B2157" s="42" t="s">
        <v>57312</v>
      </c>
      <c r="C2157" s="42"/>
      <c r="E2157" s="32" t="s">
        <v>57311</v>
      </c>
      <c r="F2157" s="80" t="s">
        <v>41</v>
      </c>
      <c r="G2157" s="44" t="s">
        <v>11</v>
      </c>
      <c r="H2157" s="44" t="s">
        <v>12</v>
      </c>
      <c r="I2157" s="32" t="s">
        <v>57310</v>
      </c>
      <c r="J2157" s="55">
        <v>8059347248622</v>
      </c>
      <c r="K2157" s="32"/>
      <c r="L2157" s="46">
        <v>699.95</v>
      </c>
      <c r="M2157" s="46">
        <v>699.95</v>
      </c>
      <c r="N2157" s="24">
        <v>45335</v>
      </c>
    </row>
    <row r="2158" spans="1:14" x14ac:dyDescent="0.25">
      <c r="A2158" s="32" t="s">
        <v>71572</v>
      </c>
      <c r="B2158" s="42" t="s">
        <v>57315</v>
      </c>
      <c r="C2158" s="42"/>
      <c r="E2158" s="32" t="s">
        <v>57314</v>
      </c>
      <c r="F2158" s="80" t="s">
        <v>41</v>
      </c>
      <c r="G2158" s="44" t="s">
        <v>11</v>
      </c>
      <c r="H2158" s="44" t="s">
        <v>12</v>
      </c>
      <c r="I2158" s="32" t="s">
        <v>57313</v>
      </c>
      <c r="J2158" s="55">
        <v>8059347248615</v>
      </c>
      <c r="K2158" s="32"/>
      <c r="L2158" s="46">
        <v>699.95</v>
      </c>
      <c r="M2158" s="46">
        <v>699.95</v>
      </c>
      <c r="N2158" s="24">
        <v>45335</v>
      </c>
    </row>
    <row r="2159" spans="1:14" x14ac:dyDescent="0.25">
      <c r="A2159" s="32" t="s">
        <v>25733</v>
      </c>
      <c r="B2159" s="42" t="s">
        <v>65742</v>
      </c>
      <c r="C2159" s="42"/>
      <c r="D2159" s="42"/>
      <c r="E2159" s="43" t="s">
        <v>62178</v>
      </c>
      <c r="F2159" s="44" t="s">
        <v>3093</v>
      </c>
      <c r="G2159" s="44" t="s">
        <v>11</v>
      </c>
      <c r="H2159" s="44" t="s">
        <v>12</v>
      </c>
      <c r="I2159" s="42" t="s">
        <v>19365</v>
      </c>
      <c r="J2159" s="42">
        <v>8059175188657</v>
      </c>
      <c r="L2159" s="47">
        <v>46.95</v>
      </c>
      <c r="M2159" s="47">
        <v>46.95</v>
      </c>
      <c r="N2159" s="45">
        <v>43878</v>
      </c>
    </row>
    <row r="2160" spans="1:14" x14ac:dyDescent="0.25">
      <c r="A2160" s="32" t="s">
        <v>25732</v>
      </c>
      <c r="B2160" s="42" t="s">
        <v>65746</v>
      </c>
      <c r="C2160" s="42"/>
      <c r="D2160" s="42"/>
      <c r="E2160" s="43" t="s">
        <v>62177</v>
      </c>
      <c r="F2160" s="44" t="s">
        <v>3093</v>
      </c>
      <c r="G2160" s="44" t="s">
        <v>11</v>
      </c>
      <c r="H2160" s="44" t="s">
        <v>12</v>
      </c>
      <c r="I2160" s="42" t="s">
        <v>19364</v>
      </c>
      <c r="J2160" s="42">
        <v>8059175188671</v>
      </c>
      <c r="L2160" s="47">
        <v>46.95</v>
      </c>
      <c r="M2160" s="47">
        <v>46.95</v>
      </c>
      <c r="N2160" s="45">
        <v>43878</v>
      </c>
    </row>
    <row r="2161" spans="1:14" x14ac:dyDescent="0.25">
      <c r="A2161" s="32" t="s">
        <v>25731</v>
      </c>
      <c r="B2161" s="42" t="s">
        <v>65743</v>
      </c>
      <c r="C2161" s="42"/>
      <c r="D2161" s="42"/>
      <c r="E2161" s="43" t="s">
        <v>62176</v>
      </c>
      <c r="F2161" s="44" t="s">
        <v>3093</v>
      </c>
      <c r="G2161" s="44" t="s">
        <v>11</v>
      </c>
      <c r="H2161" s="44" t="s">
        <v>12</v>
      </c>
      <c r="I2161" s="42" t="s">
        <v>19363</v>
      </c>
      <c r="J2161" s="42">
        <v>8059175198939</v>
      </c>
      <c r="L2161" s="47">
        <v>46.95</v>
      </c>
      <c r="M2161" s="47">
        <v>46.95</v>
      </c>
      <c r="N2161" s="45">
        <v>43878</v>
      </c>
    </row>
    <row r="2162" spans="1:14" x14ac:dyDescent="0.25">
      <c r="A2162" s="32" t="s">
        <v>25730</v>
      </c>
      <c r="B2162" s="42" t="s">
        <v>65744</v>
      </c>
      <c r="C2162" s="42"/>
      <c r="D2162" s="42"/>
      <c r="E2162" s="43" t="s">
        <v>62175</v>
      </c>
      <c r="F2162" s="44" t="s">
        <v>3093</v>
      </c>
      <c r="G2162" s="44" t="s">
        <v>11</v>
      </c>
      <c r="H2162" s="44" t="s">
        <v>12</v>
      </c>
      <c r="I2162" s="42" t="s">
        <v>19362</v>
      </c>
      <c r="J2162" s="42">
        <v>8059175188664</v>
      </c>
      <c r="L2162" s="47">
        <v>46.95</v>
      </c>
      <c r="M2162" s="47">
        <v>46.95</v>
      </c>
      <c r="N2162" s="45">
        <v>43878</v>
      </c>
    </row>
    <row r="2163" spans="1:14" x14ac:dyDescent="0.25">
      <c r="A2163" s="32" t="s">
        <v>25729</v>
      </c>
      <c r="B2163" s="42" t="s">
        <v>65745</v>
      </c>
      <c r="C2163" s="42"/>
      <c r="D2163" s="42"/>
      <c r="E2163" s="43" t="s">
        <v>62174</v>
      </c>
      <c r="F2163" s="44" t="s">
        <v>3093</v>
      </c>
      <c r="G2163" s="44" t="s">
        <v>11</v>
      </c>
      <c r="H2163" s="44" t="s">
        <v>12</v>
      </c>
      <c r="I2163" s="42" t="s">
        <v>19361</v>
      </c>
      <c r="J2163" s="42">
        <v>8059175198946</v>
      </c>
      <c r="L2163" s="47">
        <v>46.95</v>
      </c>
      <c r="M2163" s="47">
        <v>46.95</v>
      </c>
      <c r="N2163" s="45">
        <v>43878</v>
      </c>
    </row>
    <row r="2164" spans="1:14" x14ac:dyDescent="0.25">
      <c r="A2164" s="32" t="s">
        <v>25728</v>
      </c>
      <c r="B2164" s="42" t="s">
        <v>65747</v>
      </c>
      <c r="C2164" s="42"/>
      <c r="D2164" s="42"/>
      <c r="E2164" s="43" t="s">
        <v>62173</v>
      </c>
      <c r="F2164" s="44" t="s">
        <v>3093</v>
      </c>
      <c r="G2164" s="44" t="s">
        <v>11</v>
      </c>
      <c r="H2164" s="44" t="s">
        <v>12</v>
      </c>
      <c r="I2164" s="42" t="s">
        <v>19360</v>
      </c>
      <c r="J2164" s="42">
        <v>8059175198908</v>
      </c>
      <c r="L2164" s="47">
        <v>46.95</v>
      </c>
      <c r="M2164" s="47">
        <v>46.95</v>
      </c>
      <c r="N2164" s="45">
        <v>43878</v>
      </c>
    </row>
    <row r="2165" spans="1:14" x14ac:dyDescent="0.25">
      <c r="A2165" s="32" t="s">
        <v>25727</v>
      </c>
      <c r="B2165" s="42" t="s">
        <v>65751</v>
      </c>
      <c r="C2165" s="42"/>
      <c r="D2165" s="42"/>
      <c r="E2165" s="43" t="s">
        <v>62172</v>
      </c>
      <c r="F2165" s="44" t="s">
        <v>3093</v>
      </c>
      <c r="G2165" s="44" t="s">
        <v>11</v>
      </c>
      <c r="H2165" s="44" t="s">
        <v>12</v>
      </c>
      <c r="I2165" s="42" t="s">
        <v>19359</v>
      </c>
      <c r="J2165" s="42">
        <v>8059175198922</v>
      </c>
      <c r="L2165" s="47">
        <v>46.95</v>
      </c>
      <c r="M2165" s="47">
        <v>46.95</v>
      </c>
      <c r="N2165" s="45">
        <v>43878</v>
      </c>
    </row>
    <row r="2166" spans="1:14" x14ac:dyDescent="0.25">
      <c r="A2166" s="32" t="s">
        <v>25726</v>
      </c>
      <c r="B2166" s="42" t="s">
        <v>65748</v>
      </c>
      <c r="C2166" s="42"/>
      <c r="D2166" s="42"/>
      <c r="E2166" s="43" t="s">
        <v>62171</v>
      </c>
      <c r="F2166" s="44" t="s">
        <v>3093</v>
      </c>
      <c r="G2166" s="44" t="s">
        <v>11</v>
      </c>
      <c r="H2166" s="44" t="s">
        <v>12</v>
      </c>
      <c r="I2166" s="42" t="s">
        <v>19358</v>
      </c>
      <c r="J2166" s="42">
        <v>8059175188633</v>
      </c>
      <c r="L2166" s="47">
        <v>46.95</v>
      </c>
      <c r="M2166" s="47">
        <v>46.95</v>
      </c>
      <c r="N2166" s="45">
        <v>43878</v>
      </c>
    </row>
    <row r="2167" spans="1:14" x14ac:dyDescent="0.25">
      <c r="A2167" s="32" t="s">
        <v>25725</v>
      </c>
      <c r="B2167" s="42" t="s">
        <v>65749</v>
      </c>
      <c r="C2167" s="42"/>
      <c r="D2167" s="42"/>
      <c r="E2167" s="43" t="s">
        <v>62170</v>
      </c>
      <c r="F2167" s="44" t="s">
        <v>3093</v>
      </c>
      <c r="G2167" s="44" t="s">
        <v>11</v>
      </c>
      <c r="H2167" s="44" t="s">
        <v>12</v>
      </c>
      <c r="I2167" s="42" t="s">
        <v>19357</v>
      </c>
      <c r="J2167" s="42">
        <v>8059175198915</v>
      </c>
      <c r="L2167" s="47">
        <v>46.95</v>
      </c>
      <c r="M2167" s="47">
        <v>46.95</v>
      </c>
      <c r="N2167" s="45">
        <v>43878</v>
      </c>
    </row>
    <row r="2168" spans="1:14" x14ac:dyDescent="0.25">
      <c r="A2168" s="32" t="s">
        <v>25724</v>
      </c>
      <c r="B2168" s="42" t="s">
        <v>65750</v>
      </c>
      <c r="C2168" s="42"/>
      <c r="D2168" s="42"/>
      <c r="E2168" s="43" t="s">
        <v>62169</v>
      </c>
      <c r="F2168" s="44" t="s">
        <v>3093</v>
      </c>
      <c r="G2168" s="44" t="s">
        <v>11</v>
      </c>
      <c r="H2168" s="44" t="s">
        <v>12</v>
      </c>
      <c r="I2168" s="42" t="s">
        <v>19356</v>
      </c>
      <c r="J2168" s="42">
        <v>8059175188640</v>
      </c>
      <c r="L2168" s="47">
        <v>46.95</v>
      </c>
      <c r="M2168" s="47">
        <v>46.95</v>
      </c>
      <c r="N2168" s="45">
        <v>43878</v>
      </c>
    </row>
    <row r="2169" spans="1:14" x14ac:dyDescent="0.25">
      <c r="A2169" s="32" t="s">
        <v>26066</v>
      </c>
      <c r="B2169" s="42" t="s">
        <v>51302</v>
      </c>
      <c r="C2169" s="42"/>
      <c r="D2169" s="42"/>
      <c r="E2169" s="43" t="s">
        <v>62168</v>
      </c>
      <c r="F2169" s="44" t="s">
        <v>3752</v>
      </c>
      <c r="G2169" s="44" t="s">
        <v>11</v>
      </c>
      <c r="H2169" s="44" t="s">
        <v>12</v>
      </c>
      <c r="I2169" s="42" t="s">
        <v>18015</v>
      </c>
      <c r="J2169" s="42">
        <v>8059175099847</v>
      </c>
      <c r="L2169" s="47">
        <v>67.95</v>
      </c>
      <c r="M2169" s="47">
        <v>67.95</v>
      </c>
      <c r="N2169" s="45">
        <v>43706</v>
      </c>
    </row>
    <row r="2170" spans="1:14" x14ac:dyDescent="0.25">
      <c r="A2170" s="32" t="s">
        <v>26065</v>
      </c>
      <c r="B2170" s="42" t="s">
        <v>51306</v>
      </c>
      <c r="C2170" s="42"/>
      <c r="D2170" s="42"/>
      <c r="E2170" s="43" t="s">
        <v>62167</v>
      </c>
      <c r="F2170" s="44" t="s">
        <v>3752</v>
      </c>
      <c r="G2170" s="44" t="s">
        <v>11</v>
      </c>
      <c r="H2170" s="44" t="s">
        <v>12</v>
      </c>
      <c r="I2170" s="42" t="s">
        <v>18019</v>
      </c>
      <c r="J2170" s="42">
        <v>8059175099885</v>
      </c>
      <c r="L2170" s="47">
        <v>67.95</v>
      </c>
      <c r="M2170" s="47">
        <v>67.95</v>
      </c>
      <c r="N2170" s="45">
        <v>43706</v>
      </c>
    </row>
    <row r="2171" spans="1:14" x14ac:dyDescent="0.25">
      <c r="A2171" s="32" t="s">
        <v>26064</v>
      </c>
      <c r="B2171" s="42" t="s">
        <v>51303</v>
      </c>
      <c r="C2171" s="42"/>
      <c r="D2171" s="42"/>
      <c r="E2171" s="43" t="s">
        <v>62166</v>
      </c>
      <c r="F2171" s="44" t="s">
        <v>3752</v>
      </c>
      <c r="G2171" s="44" t="s">
        <v>11</v>
      </c>
      <c r="H2171" s="44" t="s">
        <v>12</v>
      </c>
      <c r="I2171" s="42" t="s">
        <v>18016</v>
      </c>
      <c r="J2171" s="42">
        <v>8059175099854</v>
      </c>
      <c r="L2171" s="47">
        <v>67.95</v>
      </c>
      <c r="M2171" s="47">
        <v>67.95</v>
      </c>
      <c r="N2171" s="45">
        <v>43706</v>
      </c>
    </row>
    <row r="2172" spans="1:14" x14ac:dyDescent="0.25">
      <c r="A2172" s="32" t="s">
        <v>26063</v>
      </c>
      <c r="B2172" s="42" t="s">
        <v>51304</v>
      </c>
      <c r="C2172" s="42"/>
      <c r="D2172" s="42"/>
      <c r="E2172" s="43" t="s">
        <v>62165</v>
      </c>
      <c r="F2172" s="44" t="s">
        <v>3752</v>
      </c>
      <c r="G2172" s="44" t="s">
        <v>11</v>
      </c>
      <c r="H2172" s="44" t="s">
        <v>12</v>
      </c>
      <c r="I2172" s="42" t="s">
        <v>18017</v>
      </c>
      <c r="J2172" s="42">
        <v>8059175099861</v>
      </c>
      <c r="L2172" s="47">
        <v>67.95</v>
      </c>
      <c r="M2172" s="47">
        <v>67.95</v>
      </c>
      <c r="N2172" s="45">
        <v>43706</v>
      </c>
    </row>
    <row r="2173" spans="1:14" x14ac:dyDescent="0.25">
      <c r="A2173" s="32" t="s">
        <v>26062</v>
      </c>
      <c r="B2173" s="42" t="s">
        <v>51305</v>
      </c>
      <c r="C2173" s="42"/>
      <c r="D2173" s="42"/>
      <c r="E2173" s="43" t="s">
        <v>62164</v>
      </c>
      <c r="F2173" s="44" t="s">
        <v>3752</v>
      </c>
      <c r="G2173" s="44" t="s">
        <v>11</v>
      </c>
      <c r="H2173" s="44" t="s">
        <v>12</v>
      </c>
      <c r="I2173" s="42" t="s">
        <v>18018</v>
      </c>
      <c r="J2173" s="42">
        <v>8059175099878</v>
      </c>
      <c r="L2173" s="47">
        <v>67.95</v>
      </c>
      <c r="M2173" s="47">
        <v>67.95</v>
      </c>
      <c r="N2173" s="45">
        <v>43706</v>
      </c>
    </row>
    <row r="2174" spans="1:14" x14ac:dyDescent="0.25">
      <c r="A2174" s="32" t="s">
        <v>26061</v>
      </c>
      <c r="B2174" s="42" t="s">
        <v>51292</v>
      </c>
      <c r="C2174" s="42" t="s">
        <v>46426</v>
      </c>
      <c r="D2174" s="42"/>
      <c r="E2174" s="43" t="s">
        <v>62163</v>
      </c>
      <c r="F2174" s="44" t="s">
        <v>3752</v>
      </c>
      <c r="G2174" s="44" t="s">
        <v>11</v>
      </c>
      <c r="H2174" s="44" t="s">
        <v>12</v>
      </c>
      <c r="I2174" s="42" t="s">
        <v>18010</v>
      </c>
      <c r="J2174" s="42">
        <v>8059175099748</v>
      </c>
      <c r="L2174" s="47">
        <v>67.95</v>
      </c>
      <c r="M2174" s="47">
        <v>67.95</v>
      </c>
      <c r="N2174" s="45">
        <v>43706</v>
      </c>
    </row>
    <row r="2175" spans="1:14" x14ac:dyDescent="0.25">
      <c r="A2175" s="32" t="s">
        <v>26060</v>
      </c>
      <c r="B2175" s="42" t="s">
        <v>51296</v>
      </c>
      <c r="C2175" s="42" t="s">
        <v>46425</v>
      </c>
      <c r="D2175" s="42"/>
      <c r="E2175" s="43" t="s">
        <v>62162</v>
      </c>
      <c r="F2175" s="44" t="s">
        <v>3752</v>
      </c>
      <c r="G2175" s="44" t="s">
        <v>11</v>
      </c>
      <c r="H2175" s="44" t="s">
        <v>12</v>
      </c>
      <c r="I2175" s="42" t="s">
        <v>18014</v>
      </c>
      <c r="J2175" s="42">
        <v>8059175099786</v>
      </c>
      <c r="L2175" s="47">
        <v>67.95</v>
      </c>
      <c r="M2175" s="47">
        <v>67.95</v>
      </c>
      <c r="N2175" s="45">
        <v>43706</v>
      </c>
    </row>
    <row r="2176" spans="1:14" x14ac:dyDescent="0.25">
      <c r="A2176" s="32" t="s">
        <v>26059</v>
      </c>
      <c r="B2176" s="42" t="s">
        <v>51293</v>
      </c>
      <c r="C2176" s="42" t="s">
        <v>46424</v>
      </c>
      <c r="D2176" s="42"/>
      <c r="E2176" s="43" t="s">
        <v>62161</v>
      </c>
      <c r="F2176" s="44" t="s">
        <v>3752</v>
      </c>
      <c r="G2176" s="44" t="s">
        <v>11</v>
      </c>
      <c r="H2176" s="44" t="s">
        <v>12</v>
      </c>
      <c r="I2176" s="42" t="s">
        <v>18011</v>
      </c>
      <c r="J2176" s="42">
        <v>8059175099755</v>
      </c>
      <c r="L2176" s="47">
        <v>67.95</v>
      </c>
      <c r="M2176" s="47">
        <v>67.95</v>
      </c>
      <c r="N2176" s="45">
        <v>43706</v>
      </c>
    </row>
    <row r="2177" spans="1:14" x14ac:dyDescent="0.25">
      <c r="A2177" s="32" t="s">
        <v>26058</v>
      </c>
      <c r="B2177" s="42" t="s">
        <v>51294</v>
      </c>
      <c r="C2177" s="42" t="s">
        <v>46423</v>
      </c>
      <c r="D2177" s="42"/>
      <c r="E2177" s="43" t="s">
        <v>62160</v>
      </c>
      <c r="F2177" s="44" t="s">
        <v>3752</v>
      </c>
      <c r="G2177" s="44" t="s">
        <v>11</v>
      </c>
      <c r="H2177" s="44" t="s">
        <v>12</v>
      </c>
      <c r="I2177" s="42" t="s">
        <v>18012</v>
      </c>
      <c r="J2177" s="42">
        <v>8059175099762</v>
      </c>
      <c r="L2177" s="47">
        <v>67.95</v>
      </c>
      <c r="M2177" s="47">
        <v>67.95</v>
      </c>
      <c r="N2177" s="45">
        <v>43706</v>
      </c>
    </row>
    <row r="2178" spans="1:14" x14ac:dyDescent="0.25">
      <c r="A2178" s="32" t="s">
        <v>26057</v>
      </c>
      <c r="B2178" s="42" t="s">
        <v>51295</v>
      </c>
      <c r="C2178" s="42" t="s">
        <v>46422</v>
      </c>
      <c r="D2178" s="42"/>
      <c r="E2178" s="43" t="s">
        <v>62159</v>
      </c>
      <c r="F2178" s="44" t="s">
        <v>3752</v>
      </c>
      <c r="G2178" s="44" t="s">
        <v>11</v>
      </c>
      <c r="H2178" s="44" t="s">
        <v>12</v>
      </c>
      <c r="I2178" s="42" t="s">
        <v>18013</v>
      </c>
      <c r="J2178" s="42">
        <v>8059175099779</v>
      </c>
      <c r="L2178" s="47">
        <v>67.95</v>
      </c>
      <c r="M2178" s="47">
        <v>67.95</v>
      </c>
      <c r="N2178" s="45">
        <v>43706</v>
      </c>
    </row>
    <row r="2179" spans="1:14" x14ac:dyDescent="0.25">
      <c r="A2179" s="32" t="s">
        <v>26056</v>
      </c>
      <c r="B2179" s="42" t="s">
        <v>51297</v>
      </c>
      <c r="C2179" s="42" t="s">
        <v>46421</v>
      </c>
      <c r="D2179" s="42"/>
      <c r="E2179" s="43" t="s">
        <v>62158</v>
      </c>
      <c r="F2179" s="44" t="s">
        <v>3752</v>
      </c>
      <c r="G2179" s="44" t="s">
        <v>11</v>
      </c>
      <c r="H2179" s="44" t="s">
        <v>12</v>
      </c>
      <c r="I2179" s="42" t="s">
        <v>18020</v>
      </c>
      <c r="J2179" s="42">
        <v>8059175099793</v>
      </c>
      <c r="L2179" s="47">
        <v>67.95</v>
      </c>
      <c r="M2179" s="47">
        <v>67.95</v>
      </c>
      <c r="N2179" s="45">
        <v>43706</v>
      </c>
    </row>
    <row r="2180" spans="1:14" x14ac:dyDescent="0.25">
      <c r="A2180" s="32" t="s">
        <v>26055</v>
      </c>
      <c r="B2180" s="42" t="s">
        <v>51301</v>
      </c>
      <c r="C2180" s="42" t="s">
        <v>46420</v>
      </c>
      <c r="D2180" s="42"/>
      <c r="E2180" s="43" t="s">
        <v>62157</v>
      </c>
      <c r="F2180" s="44" t="s">
        <v>3752</v>
      </c>
      <c r="G2180" s="44" t="s">
        <v>11</v>
      </c>
      <c r="H2180" s="44" t="s">
        <v>12</v>
      </c>
      <c r="I2180" s="42" t="s">
        <v>18024</v>
      </c>
      <c r="J2180" s="42">
        <v>8059175099830</v>
      </c>
      <c r="L2180" s="47">
        <v>67.95</v>
      </c>
      <c r="M2180" s="47">
        <v>67.95</v>
      </c>
      <c r="N2180" s="45">
        <v>43706</v>
      </c>
    </row>
    <row r="2181" spans="1:14" x14ac:dyDescent="0.25">
      <c r="A2181" s="32" t="s">
        <v>26054</v>
      </c>
      <c r="B2181" s="42" t="s">
        <v>51298</v>
      </c>
      <c r="C2181" s="42" t="s">
        <v>46419</v>
      </c>
      <c r="D2181" s="42"/>
      <c r="E2181" s="43" t="s">
        <v>62156</v>
      </c>
      <c r="F2181" s="44" t="s">
        <v>3752</v>
      </c>
      <c r="G2181" s="44" t="s">
        <v>11</v>
      </c>
      <c r="H2181" s="44" t="s">
        <v>12</v>
      </c>
      <c r="I2181" s="42" t="s">
        <v>18021</v>
      </c>
      <c r="J2181" s="42">
        <v>8059175099809</v>
      </c>
      <c r="L2181" s="47">
        <v>67.95</v>
      </c>
      <c r="M2181" s="47">
        <v>67.95</v>
      </c>
      <c r="N2181" s="45">
        <v>43706</v>
      </c>
    </row>
    <row r="2182" spans="1:14" x14ac:dyDescent="0.25">
      <c r="A2182" s="32" t="s">
        <v>26053</v>
      </c>
      <c r="B2182" s="42" t="s">
        <v>51299</v>
      </c>
      <c r="C2182" s="42" t="s">
        <v>46418</v>
      </c>
      <c r="D2182" s="42"/>
      <c r="E2182" s="43" t="s">
        <v>62155</v>
      </c>
      <c r="F2182" s="44" t="s">
        <v>3752</v>
      </c>
      <c r="G2182" s="44" t="s">
        <v>11</v>
      </c>
      <c r="H2182" s="44" t="s">
        <v>12</v>
      </c>
      <c r="I2182" s="42" t="s">
        <v>18022</v>
      </c>
      <c r="J2182" s="42">
        <v>8059175099816</v>
      </c>
      <c r="L2182" s="47">
        <v>67.95</v>
      </c>
      <c r="M2182" s="47">
        <v>67.95</v>
      </c>
      <c r="N2182" s="45">
        <v>43706</v>
      </c>
    </row>
    <row r="2183" spans="1:14" x14ac:dyDescent="0.25">
      <c r="A2183" s="32" t="s">
        <v>26052</v>
      </c>
      <c r="B2183" s="42" t="s">
        <v>51300</v>
      </c>
      <c r="C2183" s="42" t="s">
        <v>46417</v>
      </c>
      <c r="D2183" s="42"/>
      <c r="E2183" s="43" t="s">
        <v>62154</v>
      </c>
      <c r="F2183" s="44" t="s">
        <v>3752</v>
      </c>
      <c r="G2183" s="44" t="s">
        <v>11</v>
      </c>
      <c r="H2183" s="44" t="s">
        <v>12</v>
      </c>
      <c r="I2183" s="42" t="s">
        <v>18023</v>
      </c>
      <c r="J2183" s="42">
        <v>8059175099823</v>
      </c>
      <c r="L2183" s="47">
        <v>67.95</v>
      </c>
      <c r="M2183" s="47">
        <v>67.95</v>
      </c>
      <c r="N2183" s="45">
        <v>43706</v>
      </c>
    </row>
    <row r="2184" spans="1:14" x14ac:dyDescent="0.25">
      <c r="A2184" s="32" t="s">
        <v>25708</v>
      </c>
      <c r="B2184" s="42" t="s">
        <v>65692</v>
      </c>
      <c r="C2184" s="42"/>
      <c r="D2184" s="42"/>
      <c r="E2184" s="43" t="s">
        <v>62153</v>
      </c>
      <c r="F2184" s="44" t="s">
        <v>3093</v>
      </c>
      <c r="G2184" s="44" t="s">
        <v>11</v>
      </c>
      <c r="H2184" s="44" t="s">
        <v>12</v>
      </c>
      <c r="I2184" s="42" t="s">
        <v>3602</v>
      </c>
      <c r="J2184" s="42">
        <v>8033637060484</v>
      </c>
      <c r="L2184" s="47">
        <v>74.95</v>
      </c>
      <c r="M2184" s="47">
        <v>74.95</v>
      </c>
      <c r="N2184" s="45">
        <v>43140</v>
      </c>
    </row>
    <row r="2185" spans="1:14" x14ac:dyDescent="0.25">
      <c r="A2185" s="32" t="s">
        <v>25707</v>
      </c>
      <c r="B2185" s="42" t="s">
        <v>65696</v>
      </c>
      <c r="C2185" s="42"/>
      <c r="D2185" s="42"/>
      <c r="E2185" s="43" t="s">
        <v>62152</v>
      </c>
      <c r="F2185" s="44" t="s">
        <v>3093</v>
      </c>
      <c r="G2185" s="44" t="s">
        <v>11</v>
      </c>
      <c r="H2185" s="44" t="s">
        <v>12</v>
      </c>
      <c r="I2185" s="42" t="s">
        <v>3601</v>
      </c>
      <c r="J2185" s="42">
        <v>8033637060521</v>
      </c>
      <c r="L2185" s="47">
        <v>74.95</v>
      </c>
      <c r="M2185" s="47">
        <v>74.95</v>
      </c>
      <c r="N2185" s="45">
        <v>43140</v>
      </c>
    </row>
    <row r="2186" spans="1:14" x14ac:dyDescent="0.25">
      <c r="A2186" s="32" t="s">
        <v>25706</v>
      </c>
      <c r="B2186" s="42" t="s">
        <v>65693</v>
      </c>
      <c r="C2186" s="42"/>
      <c r="D2186" s="42"/>
      <c r="E2186" s="43" t="s">
        <v>62151</v>
      </c>
      <c r="F2186" s="44" t="s">
        <v>3093</v>
      </c>
      <c r="G2186" s="44" t="s">
        <v>11</v>
      </c>
      <c r="H2186" s="44" t="s">
        <v>12</v>
      </c>
      <c r="I2186" s="42" t="s">
        <v>3600</v>
      </c>
      <c r="J2186" s="42">
        <v>8033637060491</v>
      </c>
      <c r="L2186" s="47">
        <v>74.95</v>
      </c>
      <c r="M2186" s="47">
        <v>74.95</v>
      </c>
      <c r="N2186" s="45">
        <v>43140</v>
      </c>
    </row>
    <row r="2187" spans="1:14" x14ac:dyDescent="0.25">
      <c r="A2187" s="32" t="s">
        <v>25705</v>
      </c>
      <c r="B2187" s="42" t="s">
        <v>65694</v>
      </c>
      <c r="C2187" s="42"/>
      <c r="D2187" s="42"/>
      <c r="E2187" s="43" t="s">
        <v>62150</v>
      </c>
      <c r="F2187" s="44" t="s">
        <v>3093</v>
      </c>
      <c r="G2187" s="44" t="s">
        <v>11</v>
      </c>
      <c r="H2187" s="44" t="s">
        <v>12</v>
      </c>
      <c r="I2187" s="42" t="s">
        <v>3599</v>
      </c>
      <c r="J2187" s="42">
        <v>8033637060507</v>
      </c>
      <c r="L2187" s="47">
        <v>74.95</v>
      </c>
      <c r="M2187" s="47">
        <v>74.95</v>
      </c>
      <c r="N2187" s="45">
        <v>43140</v>
      </c>
    </row>
    <row r="2188" spans="1:14" x14ac:dyDescent="0.25">
      <c r="A2188" s="32" t="s">
        <v>25704</v>
      </c>
      <c r="B2188" s="42" t="s">
        <v>65695</v>
      </c>
      <c r="C2188" s="42"/>
      <c r="D2188" s="42"/>
      <c r="E2188" s="43" t="s">
        <v>62149</v>
      </c>
      <c r="F2188" s="44" t="s">
        <v>3093</v>
      </c>
      <c r="G2188" s="44" t="s">
        <v>11</v>
      </c>
      <c r="H2188" s="44" t="s">
        <v>12</v>
      </c>
      <c r="I2188" s="42" t="s">
        <v>3598</v>
      </c>
      <c r="J2188" s="42">
        <v>8033637060514</v>
      </c>
      <c r="L2188" s="47">
        <v>74.95</v>
      </c>
      <c r="M2188" s="47">
        <v>74.95</v>
      </c>
      <c r="N2188" s="45">
        <v>43140</v>
      </c>
    </row>
    <row r="2189" spans="1:14" x14ac:dyDescent="0.25">
      <c r="A2189" s="32" t="s">
        <v>25703</v>
      </c>
      <c r="B2189" s="42" t="s">
        <v>65697</v>
      </c>
      <c r="C2189" s="42"/>
      <c r="D2189" s="42"/>
      <c r="E2189" s="43" t="s">
        <v>62148</v>
      </c>
      <c r="F2189" s="44" t="s">
        <v>3093</v>
      </c>
      <c r="G2189" s="44" t="s">
        <v>11</v>
      </c>
      <c r="H2189" s="44" t="s">
        <v>12</v>
      </c>
      <c r="I2189" s="42" t="s">
        <v>3604</v>
      </c>
      <c r="J2189" s="42">
        <v>8033637060538</v>
      </c>
      <c r="L2189" s="47">
        <v>74.95</v>
      </c>
      <c r="M2189" s="47">
        <v>74.95</v>
      </c>
      <c r="N2189" s="45">
        <v>43140</v>
      </c>
    </row>
    <row r="2190" spans="1:14" x14ac:dyDescent="0.25">
      <c r="A2190" s="32" t="s">
        <v>25702</v>
      </c>
      <c r="B2190" s="42" t="s">
        <v>65701</v>
      </c>
      <c r="C2190" s="42"/>
      <c r="D2190" s="42"/>
      <c r="E2190" s="43" t="s">
        <v>62147</v>
      </c>
      <c r="F2190" s="44" t="s">
        <v>3093</v>
      </c>
      <c r="G2190" s="44" t="s">
        <v>11</v>
      </c>
      <c r="H2190" s="44" t="s">
        <v>12</v>
      </c>
      <c r="I2190" s="42" t="s">
        <v>3603</v>
      </c>
      <c r="J2190" s="42">
        <v>8033637060576</v>
      </c>
      <c r="L2190" s="47">
        <v>74.95</v>
      </c>
      <c r="M2190" s="47">
        <v>74.95</v>
      </c>
      <c r="N2190" s="45">
        <v>43140</v>
      </c>
    </row>
    <row r="2191" spans="1:14" x14ac:dyDescent="0.25">
      <c r="A2191" s="32" t="s">
        <v>25701</v>
      </c>
      <c r="B2191" s="42" t="s">
        <v>65698</v>
      </c>
      <c r="C2191" s="42"/>
      <c r="D2191" s="42"/>
      <c r="E2191" s="43" t="s">
        <v>62146</v>
      </c>
      <c r="F2191" s="44" t="s">
        <v>3093</v>
      </c>
      <c r="G2191" s="44" t="s">
        <v>11</v>
      </c>
      <c r="H2191" s="44" t="s">
        <v>12</v>
      </c>
      <c r="I2191" s="42" t="s">
        <v>21052</v>
      </c>
      <c r="J2191" s="42">
        <v>8033637060545</v>
      </c>
      <c r="L2191" s="47">
        <v>74.95</v>
      </c>
      <c r="M2191" s="47">
        <v>74.95</v>
      </c>
      <c r="N2191" s="45">
        <v>43140</v>
      </c>
    </row>
    <row r="2192" spans="1:14" x14ac:dyDescent="0.25">
      <c r="A2192" s="32" t="s">
        <v>25700</v>
      </c>
      <c r="B2192" s="42" t="s">
        <v>65699</v>
      </c>
      <c r="C2192" s="42"/>
      <c r="D2192" s="42"/>
      <c r="E2192" s="43" t="s">
        <v>62145</v>
      </c>
      <c r="F2192" s="44" t="s">
        <v>3093</v>
      </c>
      <c r="G2192" s="44" t="s">
        <v>11</v>
      </c>
      <c r="H2192" s="44" t="s">
        <v>12</v>
      </c>
      <c r="I2192" s="42" t="s">
        <v>21051</v>
      </c>
      <c r="J2192" s="42">
        <v>8033637060552</v>
      </c>
      <c r="L2192" s="47">
        <v>74.95</v>
      </c>
      <c r="M2192" s="47">
        <v>74.95</v>
      </c>
      <c r="N2192" s="45">
        <v>43140</v>
      </c>
    </row>
    <row r="2193" spans="1:14" x14ac:dyDescent="0.25">
      <c r="A2193" s="32" t="s">
        <v>25699</v>
      </c>
      <c r="B2193" s="42" t="s">
        <v>65700</v>
      </c>
      <c r="C2193" s="42"/>
      <c r="D2193" s="42"/>
      <c r="E2193" s="43" t="s">
        <v>62144</v>
      </c>
      <c r="F2193" s="44" t="s">
        <v>3093</v>
      </c>
      <c r="G2193" s="44" t="s">
        <v>11</v>
      </c>
      <c r="H2193" s="44" t="s">
        <v>12</v>
      </c>
      <c r="I2193" s="42" t="s">
        <v>21050</v>
      </c>
      <c r="J2193" s="42">
        <v>8033637060569</v>
      </c>
      <c r="L2193" s="47">
        <v>74.95</v>
      </c>
      <c r="M2193" s="47">
        <v>74.95</v>
      </c>
      <c r="N2193" s="45">
        <v>43140</v>
      </c>
    </row>
    <row r="2194" spans="1:14" x14ac:dyDescent="0.25">
      <c r="B2194" s="42" t="s">
        <v>52782</v>
      </c>
      <c r="C2194" s="42"/>
      <c r="E2194" s="32" t="s">
        <v>52772</v>
      </c>
      <c r="F2194" s="44" t="s">
        <v>3093</v>
      </c>
      <c r="G2194" s="32" t="s">
        <v>11</v>
      </c>
      <c r="H2194" s="32" t="s">
        <v>12</v>
      </c>
      <c r="I2194" s="32" t="s">
        <v>52783</v>
      </c>
      <c r="J2194" s="55">
        <v>8059347169279</v>
      </c>
      <c r="L2194" s="47">
        <v>104.95</v>
      </c>
      <c r="M2194" s="47">
        <v>104.95</v>
      </c>
      <c r="N2194" s="45">
        <v>44984</v>
      </c>
    </row>
    <row r="2195" spans="1:14" x14ac:dyDescent="0.25">
      <c r="B2195" s="42" t="s">
        <v>52790</v>
      </c>
      <c r="C2195" s="42"/>
      <c r="E2195" s="32" t="s">
        <v>52772</v>
      </c>
      <c r="F2195" s="44" t="s">
        <v>3093</v>
      </c>
      <c r="G2195" s="32" t="s">
        <v>11</v>
      </c>
      <c r="H2195" s="32" t="s">
        <v>12</v>
      </c>
      <c r="I2195" s="32" t="s">
        <v>52791</v>
      </c>
      <c r="J2195" s="55">
        <v>8059347169309</v>
      </c>
      <c r="L2195" s="47">
        <v>104.95</v>
      </c>
      <c r="M2195" s="47">
        <v>104.95</v>
      </c>
      <c r="N2195" s="45">
        <v>44984</v>
      </c>
    </row>
    <row r="2196" spans="1:14" x14ac:dyDescent="0.25">
      <c r="B2196" s="42" t="s">
        <v>52784</v>
      </c>
      <c r="C2196" s="42"/>
      <c r="E2196" s="32" t="s">
        <v>52772</v>
      </c>
      <c r="F2196" s="44" t="s">
        <v>3093</v>
      </c>
      <c r="G2196" s="32" t="s">
        <v>11</v>
      </c>
      <c r="H2196" s="32" t="s">
        <v>12</v>
      </c>
      <c r="I2196" s="32" t="s">
        <v>52785</v>
      </c>
      <c r="J2196" s="55">
        <v>8059347169286</v>
      </c>
      <c r="L2196" s="47">
        <v>104.95</v>
      </c>
      <c r="M2196" s="47">
        <v>104.95</v>
      </c>
      <c r="N2196" s="45">
        <v>44984</v>
      </c>
    </row>
    <row r="2197" spans="1:14" x14ac:dyDescent="0.25">
      <c r="B2197" s="42" t="s">
        <v>52786</v>
      </c>
      <c r="C2197" s="42"/>
      <c r="E2197" s="32" t="s">
        <v>52772</v>
      </c>
      <c r="F2197" s="44" t="s">
        <v>3093</v>
      </c>
      <c r="G2197" s="32" t="s">
        <v>11</v>
      </c>
      <c r="H2197" s="32" t="s">
        <v>12</v>
      </c>
      <c r="I2197" s="32" t="s">
        <v>52787</v>
      </c>
      <c r="J2197" s="55">
        <v>8059347145303</v>
      </c>
      <c r="L2197" s="47">
        <v>104.95</v>
      </c>
      <c r="M2197" s="47">
        <v>104.95</v>
      </c>
      <c r="N2197" s="45">
        <v>44984</v>
      </c>
    </row>
    <row r="2198" spans="1:14" x14ac:dyDescent="0.25">
      <c r="B2198" s="42" t="s">
        <v>52788</v>
      </c>
      <c r="C2198" s="42"/>
      <c r="E2198" s="32" t="s">
        <v>52772</v>
      </c>
      <c r="F2198" s="44" t="s">
        <v>3093</v>
      </c>
      <c r="G2198" s="32" t="s">
        <v>11</v>
      </c>
      <c r="H2198" s="32" t="s">
        <v>12</v>
      </c>
      <c r="I2198" s="32" t="s">
        <v>52789</v>
      </c>
      <c r="J2198" s="55">
        <v>8059347169293</v>
      </c>
      <c r="L2198" s="47">
        <v>104.95</v>
      </c>
      <c r="M2198" s="47">
        <v>104.95</v>
      </c>
      <c r="N2198" s="45">
        <v>44984</v>
      </c>
    </row>
    <row r="2199" spans="1:14" x14ac:dyDescent="0.25">
      <c r="B2199" s="42" t="s">
        <v>52771</v>
      </c>
      <c r="C2199" s="42"/>
      <c r="E2199" s="32" t="s">
        <v>52772</v>
      </c>
      <c r="F2199" s="44" t="s">
        <v>3093</v>
      </c>
      <c r="G2199" s="32" t="s">
        <v>11</v>
      </c>
      <c r="H2199" s="32" t="s">
        <v>12</v>
      </c>
      <c r="I2199" s="32" t="s">
        <v>52773</v>
      </c>
      <c r="J2199" s="55">
        <v>8059347169231</v>
      </c>
      <c r="L2199" s="47">
        <v>104.95</v>
      </c>
      <c r="M2199" s="47">
        <v>104.95</v>
      </c>
      <c r="N2199" s="45">
        <v>44984</v>
      </c>
    </row>
    <row r="2200" spans="1:14" x14ac:dyDescent="0.25">
      <c r="B2200" s="42" t="s">
        <v>52780</v>
      </c>
      <c r="C2200" s="42"/>
      <c r="E2200" s="32" t="s">
        <v>52772</v>
      </c>
      <c r="F2200" s="44" t="s">
        <v>3093</v>
      </c>
      <c r="G2200" s="32" t="s">
        <v>11</v>
      </c>
      <c r="H2200" s="32" t="s">
        <v>12</v>
      </c>
      <c r="I2200" s="32" t="s">
        <v>52781</v>
      </c>
      <c r="J2200" s="55">
        <v>8059347169262</v>
      </c>
      <c r="L2200" s="47">
        <v>104.95</v>
      </c>
      <c r="M2200" s="47">
        <v>104.95</v>
      </c>
      <c r="N2200" s="45">
        <v>44984</v>
      </c>
    </row>
    <row r="2201" spans="1:14" x14ac:dyDescent="0.25">
      <c r="B2201" s="42" t="s">
        <v>52774</v>
      </c>
      <c r="C2201" s="42"/>
      <c r="E2201" s="32" t="s">
        <v>52772</v>
      </c>
      <c r="F2201" s="44" t="s">
        <v>3093</v>
      </c>
      <c r="G2201" s="32" t="s">
        <v>11</v>
      </c>
      <c r="H2201" s="32" t="s">
        <v>12</v>
      </c>
      <c r="I2201" s="32" t="s">
        <v>52775</v>
      </c>
      <c r="J2201" s="55">
        <v>8059347169248</v>
      </c>
      <c r="L2201" s="47">
        <v>104.95</v>
      </c>
      <c r="M2201" s="47">
        <v>104.95</v>
      </c>
      <c r="N2201" s="45">
        <v>44984</v>
      </c>
    </row>
    <row r="2202" spans="1:14" x14ac:dyDescent="0.25">
      <c r="B2202" s="42" t="s">
        <v>52776</v>
      </c>
      <c r="C2202" s="42"/>
      <c r="E2202" s="32" t="s">
        <v>52772</v>
      </c>
      <c r="F2202" s="44" t="s">
        <v>3093</v>
      </c>
      <c r="G2202" s="32" t="s">
        <v>11</v>
      </c>
      <c r="H2202" s="32" t="s">
        <v>12</v>
      </c>
      <c r="I2202" s="32" t="s">
        <v>52777</v>
      </c>
      <c r="J2202" s="55">
        <v>8059347145297</v>
      </c>
      <c r="L2202" s="47">
        <v>104.95</v>
      </c>
      <c r="M2202" s="47">
        <v>104.95</v>
      </c>
      <c r="N2202" s="45">
        <v>44984</v>
      </c>
    </row>
    <row r="2203" spans="1:14" x14ac:dyDescent="0.25">
      <c r="B2203" s="42" t="s">
        <v>52778</v>
      </c>
      <c r="C2203" s="42"/>
      <c r="E2203" s="32" t="s">
        <v>52772</v>
      </c>
      <c r="F2203" s="44" t="s">
        <v>3093</v>
      </c>
      <c r="G2203" s="32" t="s">
        <v>11</v>
      </c>
      <c r="H2203" s="32" t="s">
        <v>12</v>
      </c>
      <c r="I2203" s="32" t="s">
        <v>52779</v>
      </c>
      <c r="J2203" s="55">
        <v>8059347169255</v>
      </c>
      <c r="L2203" s="47">
        <v>104.95</v>
      </c>
      <c r="M2203" s="47">
        <v>104.95</v>
      </c>
      <c r="N2203" s="45">
        <v>44984</v>
      </c>
    </row>
    <row r="2204" spans="1:14" x14ac:dyDescent="0.25">
      <c r="A2204" s="32" t="s">
        <v>25698</v>
      </c>
      <c r="B2204" s="42" t="s">
        <v>65672</v>
      </c>
      <c r="C2204" s="42" t="s">
        <v>20305</v>
      </c>
      <c r="D2204" s="42"/>
      <c r="E2204" s="43" t="s">
        <v>14567</v>
      </c>
      <c r="F2204" s="44" t="s">
        <v>3093</v>
      </c>
      <c r="G2204" s="44" t="s">
        <v>11</v>
      </c>
      <c r="H2204" s="44" t="s">
        <v>12</v>
      </c>
      <c r="I2204" s="42" t="s">
        <v>14568</v>
      </c>
      <c r="J2204" s="42">
        <v>8033637060385</v>
      </c>
      <c r="L2204" s="47">
        <v>69.95</v>
      </c>
      <c r="M2204" s="47">
        <v>69.95</v>
      </c>
      <c r="N2204" s="45">
        <v>43507</v>
      </c>
    </row>
    <row r="2205" spans="1:14" x14ac:dyDescent="0.25">
      <c r="A2205" s="32" t="s">
        <v>25697</v>
      </c>
      <c r="B2205" s="42" t="s">
        <v>65676</v>
      </c>
      <c r="C2205" s="42"/>
      <c r="D2205" s="42"/>
      <c r="E2205" s="43" t="s">
        <v>14565</v>
      </c>
      <c r="F2205" s="44" t="s">
        <v>3093</v>
      </c>
      <c r="G2205" s="44" t="s">
        <v>11</v>
      </c>
      <c r="H2205" s="44" t="s">
        <v>12</v>
      </c>
      <c r="I2205" s="42" t="s">
        <v>14566</v>
      </c>
      <c r="J2205" s="42">
        <v>8033637060422</v>
      </c>
      <c r="L2205" s="47">
        <v>69.95</v>
      </c>
      <c r="M2205" s="47">
        <v>69.95</v>
      </c>
      <c r="N2205" s="45">
        <v>43507</v>
      </c>
    </row>
    <row r="2206" spans="1:14" x14ac:dyDescent="0.25">
      <c r="A2206" s="32" t="s">
        <v>25696</v>
      </c>
      <c r="B2206" s="42" t="s">
        <v>65673</v>
      </c>
      <c r="C2206" s="42" t="s">
        <v>20304</v>
      </c>
      <c r="D2206" s="42"/>
      <c r="E2206" s="43" t="s">
        <v>62143</v>
      </c>
      <c r="F2206" s="44" t="s">
        <v>3093</v>
      </c>
      <c r="G2206" s="44" t="s">
        <v>11</v>
      </c>
      <c r="H2206" s="44" t="s">
        <v>12</v>
      </c>
      <c r="I2206" s="42" t="s">
        <v>14564</v>
      </c>
      <c r="J2206" s="42">
        <v>8033637060392</v>
      </c>
      <c r="L2206" s="47">
        <v>69.95</v>
      </c>
      <c r="M2206" s="47">
        <v>69.95</v>
      </c>
      <c r="N2206" s="45">
        <v>43507</v>
      </c>
    </row>
    <row r="2207" spans="1:14" x14ac:dyDescent="0.25">
      <c r="A2207" s="32" t="s">
        <v>25695</v>
      </c>
      <c r="B2207" s="42" t="s">
        <v>65674</v>
      </c>
      <c r="C2207" s="42" t="s">
        <v>20303</v>
      </c>
      <c r="D2207" s="42"/>
      <c r="E2207" s="43" t="s">
        <v>62142</v>
      </c>
      <c r="F2207" s="44" t="s">
        <v>3093</v>
      </c>
      <c r="G2207" s="44" t="s">
        <v>11</v>
      </c>
      <c r="H2207" s="44" t="s">
        <v>12</v>
      </c>
      <c r="I2207" s="42" t="s">
        <v>14563</v>
      </c>
      <c r="J2207" s="42">
        <v>8033637060408</v>
      </c>
      <c r="L2207" s="47">
        <v>69.95</v>
      </c>
      <c r="M2207" s="47">
        <v>69.95</v>
      </c>
      <c r="N2207" s="45">
        <v>43507</v>
      </c>
    </row>
    <row r="2208" spans="1:14" x14ac:dyDescent="0.25">
      <c r="A2208" s="32" t="s">
        <v>25694</v>
      </c>
      <c r="B2208" s="42" t="s">
        <v>65675</v>
      </c>
      <c r="C2208" s="42" t="s">
        <v>20302</v>
      </c>
      <c r="D2208" s="42"/>
      <c r="E2208" s="43" t="s">
        <v>62141</v>
      </c>
      <c r="F2208" s="44" t="s">
        <v>3093</v>
      </c>
      <c r="G2208" s="44" t="s">
        <v>11</v>
      </c>
      <c r="H2208" s="44" t="s">
        <v>12</v>
      </c>
      <c r="I2208" s="42" t="s">
        <v>14562</v>
      </c>
      <c r="J2208" s="42">
        <v>8033637060415</v>
      </c>
      <c r="L2208" s="47">
        <v>69.95</v>
      </c>
      <c r="M2208" s="47">
        <v>69.95</v>
      </c>
      <c r="N2208" s="45">
        <v>43507</v>
      </c>
    </row>
    <row r="2209" spans="1:14" x14ac:dyDescent="0.25">
      <c r="A2209" s="32" t="s">
        <v>25693</v>
      </c>
      <c r="B2209" s="42" t="s">
        <v>65667</v>
      </c>
      <c r="C2209" s="42" t="s">
        <v>20301</v>
      </c>
      <c r="D2209" s="42"/>
      <c r="E2209" s="43" t="s">
        <v>14560</v>
      </c>
      <c r="F2209" s="44" t="s">
        <v>3093</v>
      </c>
      <c r="G2209" s="44" t="s">
        <v>11</v>
      </c>
      <c r="H2209" s="44" t="s">
        <v>12</v>
      </c>
      <c r="I2209" s="42" t="s">
        <v>14561</v>
      </c>
      <c r="J2209" s="42">
        <v>8033637060439</v>
      </c>
      <c r="L2209" s="47">
        <v>69.95</v>
      </c>
      <c r="M2209" s="47">
        <v>69.95</v>
      </c>
      <c r="N2209" s="45">
        <v>43507</v>
      </c>
    </row>
    <row r="2210" spans="1:14" x14ac:dyDescent="0.25">
      <c r="A2210" s="32" t="s">
        <v>25692</v>
      </c>
      <c r="B2210" s="42" t="s">
        <v>65671</v>
      </c>
      <c r="C2210" s="42"/>
      <c r="D2210" s="42"/>
      <c r="E2210" s="43" t="s">
        <v>14558</v>
      </c>
      <c r="F2210" s="44" t="s">
        <v>3093</v>
      </c>
      <c r="G2210" s="44" t="s">
        <v>11</v>
      </c>
      <c r="H2210" s="44" t="s">
        <v>12</v>
      </c>
      <c r="I2210" s="42" t="s">
        <v>14559</v>
      </c>
      <c r="J2210" s="42">
        <v>8033637060477</v>
      </c>
      <c r="L2210" s="47">
        <v>69.95</v>
      </c>
      <c r="M2210" s="47">
        <v>69.95</v>
      </c>
      <c r="N2210" s="45">
        <v>43507</v>
      </c>
    </row>
    <row r="2211" spans="1:14" x14ac:dyDescent="0.25">
      <c r="A2211" s="32" t="s">
        <v>25691</v>
      </c>
      <c r="B2211" s="42" t="s">
        <v>65668</v>
      </c>
      <c r="C2211" s="42" t="s">
        <v>20300</v>
      </c>
      <c r="D2211" s="42"/>
      <c r="E2211" s="43" t="s">
        <v>14557</v>
      </c>
      <c r="F2211" s="44" t="s">
        <v>3093</v>
      </c>
      <c r="G2211" s="44" t="s">
        <v>11</v>
      </c>
      <c r="H2211" s="44" t="s">
        <v>12</v>
      </c>
      <c r="I2211" s="42" t="s">
        <v>21536</v>
      </c>
      <c r="J2211" s="42">
        <v>8033637060446</v>
      </c>
      <c r="L2211" s="47">
        <v>69.95</v>
      </c>
      <c r="M2211" s="47">
        <v>69.95</v>
      </c>
      <c r="N2211" s="45">
        <v>43507</v>
      </c>
    </row>
    <row r="2212" spans="1:14" x14ac:dyDescent="0.25">
      <c r="A2212" s="32" t="s">
        <v>25690</v>
      </c>
      <c r="B2212" s="42" t="s">
        <v>65669</v>
      </c>
      <c r="C2212" s="42" t="s">
        <v>20299</v>
      </c>
      <c r="D2212" s="42"/>
      <c r="E2212" s="43" t="s">
        <v>14556</v>
      </c>
      <c r="F2212" s="44" t="s">
        <v>3093</v>
      </c>
      <c r="G2212" s="44" t="s">
        <v>11</v>
      </c>
      <c r="H2212" s="44" t="s">
        <v>12</v>
      </c>
      <c r="I2212" s="42" t="s">
        <v>21535</v>
      </c>
      <c r="J2212" s="42">
        <v>8033637060453</v>
      </c>
      <c r="L2212" s="47">
        <v>69.95</v>
      </c>
      <c r="M2212" s="47">
        <v>69.95</v>
      </c>
      <c r="N2212" s="45">
        <v>43507</v>
      </c>
    </row>
    <row r="2213" spans="1:14" x14ac:dyDescent="0.25">
      <c r="A2213" s="32" t="s">
        <v>25689</v>
      </c>
      <c r="B2213" s="42" t="s">
        <v>65670</v>
      </c>
      <c r="C2213" s="42" t="s">
        <v>20298</v>
      </c>
      <c r="D2213" s="42"/>
      <c r="E2213" s="43" t="s">
        <v>14555</v>
      </c>
      <c r="F2213" s="44" t="s">
        <v>3093</v>
      </c>
      <c r="G2213" s="44" t="s">
        <v>11</v>
      </c>
      <c r="H2213" s="44" t="s">
        <v>12</v>
      </c>
      <c r="I2213" s="42" t="s">
        <v>21534</v>
      </c>
      <c r="J2213" s="42">
        <v>8033637060460</v>
      </c>
      <c r="L2213" s="47">
        <v>69.95</v>
      </c>
      <c r="M2213" s="47">
        <v>69.95</v>
      </c>
      <c r="N2213" s="45">
        <v>43507</v>
      </c>
    </row>
    <row r="2214" spans="1:14" x14ac:dyDescent="0.25">
      <c r="B2214" s="43" t="s">
        <v>71704</v>
      </c>
      <c r="C2214" s="42"/>
      <c r="D2214" s="42" t="s">
        <v>42093</v>
      </c>
      <c r="E2214" s="43" t="s">
        <v>62140</v>
      </c>
      <c r="F2214" s="44" t="s">
        <v>4171</v>
      </c>
      <c r="G2214" s="32" t="s">
        <v>11</v>
      </c>
      <c r="H2214" s="43" t="s">
        <v>12</v>
      </c>
      <c r="I2214" s="42" t="s">
        <v>42094</v>
      </c>
      <c r="J2214" s="42">
        <v>8059175899300</v>
      </c>
      <c r="L2214" s="46">
        <v>29.95</v>
      </c>
      <c r="M2214" s="46">
        <v>29.95</v>
      </c>
      <c r="N2214" s="45">
        <v>44396</v>
      </c>
    </row>
    <row r="2215" spans="1:14" x14ac:dyDescent="0.25">
      <c r="B2215" s="43" t="s">
        <v>71702</v>
      </c>
      <c r="C2215" s="42"/>
      <c r="D2215" s="42" t="s">
        <v>42091</v>
      </c>
      <c r="E2215" s="43" t="s">
        <v>62139</v>
      </c>
      <c r="F2215" s="44" t="s">
        <v>4171</v>
      </c>
      <c r="G2215" s="32" t="s">
        <v>11</v>
      </c>
      <c r="H2215" s="43" t="s">
        <v>12</v>
      </c>
      <c r="I2215" s="42" t="s">
        <v>42092</v>
      </c>
      <c r="J2215" s="42">
        <v>8059175899287</v>
      </c>
      <c r="L2215" s="46">
        <v>29.95</v>
      </c>
      <c r="M2215" s="46">
        <v>29.95</v>
      </c>
      <c r="N2215" s="45">
        <v>44396</v>
      </c>
    </row>
    <row r="2216" spans="1:14" x14ac:dyDescent="0.25">
      <c r="B2216" s="42" t="s">
        <v>42088</v>
      </c>
      <c r="C2216" s="42"/>
      <c r="D2216" s="42" t="s">
        <v>42089</v>
      </c>
      <c r="E2216" s="43" t="s">
        <v>62138</v>
      </c>
      <c r="F2216" s="44" t="s">
        <v>4171</v>
      </c>
      <c r="G2216" s="32" t="s">
        <v>11</v>
      </c>
      <c r="H2216" s="43" t="s">
        <v>12</v>
      </c>
      <c r="I2216" s="42" t="s">
        <v>42090</v>
      </c>
      <c r="J2216" s="42">
        <v>8059175881671</v>
      </c>
      <c r="L2216" s="46">
        <v>29.95</v>
      </c>
      <c r="M2216" s="46">
        <v>29.95</v>
      </c>
      <c r="N2216" s="45">
        <v>44396</v>
      </c>
    </row>
    <row r="2217" spans="1:14" x14ac:dyDescent="0.25">
      <c r="B2217" s="43" t="s">
        <v>71703</v>
      </c>
      <c r="C2217" s="42"/>
      <c r="D2217" s="42" t="s">
        <v>42086</v>
      </c>
      <c r="E2217" s="43" t="s">
        <v>62137</v>
      </c>
      <c r="F2217" s="44" t="s">
        <v>4171</v>
      </c>
      <c r="G2217" s="32" t="s">
        <v>11</v>
      </c>
      <c r="H2217" s="43" t="s">
        <v>12</v>
      </c>
      <c r="I2217" s="42" t="s">
        <v>42087</v>
      </c>
      <c r="J2217" s="42">
        <v>8059175899294</v>
      </c>
      <c r="L2217" s="46">
        <v>29.95</v>
      </c>
      <c r="M2217" s="46">
        <v>29.95</v>
      </c>
      <c r="N2217" s="45">
        <v>44396</v>
      </c>
    </row>
    <row r="2218" spans="1:14" x14ac:dyDescent="0.25">
      <c r="B2218" s="43" t="s">
        <v>71700</v>
      </c>
      <c r="C2218" s="42"/>
      <c r="D2218" s="42" t="s">
        <v>42084</v>
      </c>
      <c r="E2218" s="43" t="s">
        <v>62136</v>
      </c>
      <c r="F2218" s="44" t="s">
        <v>4171</v>
      </c>
      <c r="G2218" s="32" t="s">
        <v>11</v>
      </c>
      <c r="H2218" s="43" t="s">
        <v>12</v>
      </c>
      <c r="I2218" s="42" t="s">
        <v>42085</v>
      </c>
      <c r="J2218" s="42">
        <v>8059175899270</v>
      </c>
      <c r="L2218" s="46">
        <v>29.95</v>
      </c>
      <c r="M2218" s="46">
        <v>29.95</v>
      </c>
      <c r="N2218" s="45">
        <v>44396</v>
      </c>
    </row>
    <row r="2219" spans="1:14" x14ac:dyDescent="0.25">
      <c r="B2219" s="43" t="s">
        <v>71701</v>
      </c>
      <c r="C2219" s="42"/>
      <c r="D2219" s="42" t="s">
        <v>42082</v>
      </c>
      <c r="E2219" s="43" t="s">
        <v>62135</v>
      </c>
      <c r="F2219" s="44" t="s">
        <v>4171</v>
      </c>
      <c r="G2219" s="32" t="s">
        <v>11</v>
      </c>
      <c r="H2219" s="43" t="s">
        <v>12</v>
      </c>
      <c r="I2219" s="42" t="s">
        <v>42083</v>
      </c>
      <c r="J2219" s="42">
        <v>8059175899256</v>
      </c>
      <c r="L2219" s="46">
        <v>29.95</v>
      </c>
      <c r="M2219" s="46">
        <v>29.95</v>
      </c>
      <c r="N2219" s="45">
        <v>44396</v>
      </c>
    </row>
    <row r="2220" spans="1:14" x14ac:dyDescent="0.25">
      <c r="B2220" s="42" t="s">
        <v>42079</v>
      </c>
      <c r="C2220" s="42"/>
      <c r="D2220" s="42" t="s">
        <v>42080</v>
      </c>
      <c r="E2220" s="43" t="s">
        <v>62134</v>
      </c>
      <c r="F2220" s="44" t="s">
        <v>4171</v>
      </c>
      <c r="G2220" s="32" t="s">
        <v>11</v>
      </c>
      <c r="H2220" s="43" t="s">
        <v>12</v>
      </c>
      <c r="I2220" s="42" t="s">
        <v>42081</v>
      </c>
      <c r="J2220" s="42">
        <v>8059175881664</v>
      </c>
      <c r="L2220" s="46">
        <v>29.95</v>
      </c>
      <c r="M2220" s="46">
        <v>29.95</v>
      </c>
      <c r="N2220" s="45">
        <v>44396</v>
      </c>
    </row>
    <row r="2221" spans="1:14" x14ac:dyDescent="0.25">
      <c r="B2221" s="43" t="s">
        <v>71699</v>
      </c>
      <c r="C2221" s="42"/>
      <c r="D2221" s="42" t="s">
        <v>42077</v>
      </c>
      <c r="E2221" s="43" t="s">
        <v>62133</v>
      </c>
      <c r="F2221" s="44" t="s">
        <v>4171</v>
      </c>
      <c r="G2221" s="32" t="s">
        <v>11</v>
      </c>
      <c r="H2221" s="43" t="s">
        <v>12</v>
      </c>
      <c r="I2221" s="42" t="s">
        <v>42078</v>
      </c>
      <c r="J2221" s="42">
        <v>8059175899263</v>
      </c>
      <c r="L2221" s="46">
        <v>29.95</v>
      </c>
      <c r="M2221" s="46">
        <v>29.95</v>
      </c>
      <c r="N2221" s="45">
        <v>44396</v>
      </c>
    </row>
    <row r="2222" spans="1:14" x14ac:dyDescent="0.25">
      <c r="A2222" s="32" t="s">
        <v>26051</v>
      </c>
      <c r="B2222" s="42" t="s">
        <v>50751</v>
      </c>
      <c r="C2222" s="42"/>
      <c r="D2222" s="42"/>
      <c r="E2222" s="43" t="s">
        <v>62126</v>
      </c>
      <c r="F2222" s="44" t="s">
        <v>3752</v>
      </c>
      <c r="G2222" s="44" t="s">
        <v>11</v>
      </c>
      <c r="H2222" s="44" t="s">
        <v>12</v>
      </c>
      <c r="I2222" s="42" t="s">
        <v>18001</v>
      </c>
      <c r="J2222" s="42">
        <v>8033637171500</v>
      </c>
      <c r="L2222" s="46">
        <v>64.95</v>
      </c>
      <c r="M2222" s="54">
        <v>64.95</v>
      </c>
      <c r="N2222" s="45">
        <v>43706</v>
      </c>
    </row>
    <row r="2223" spans="1:14" x14ac:dyDescent="0.25">
      <c r="A2223" s="32" t="s">
        <v>26050</v>
      </c>
      <c r="B2223" s="42" t="s">
        <v>50748</v>
      </c>
      <c r="C2223" s="42"/>
      <c r="D2223" s="42"/>
      <c r="E2223" s="43" t="s">
        <v>62125</v>
      </c>
      <c r="F2223" s="44" t="s">
        <v>3752</v>
      </c>
      <c r="G2223" s="44" t="s">
        <v>11</v>
      </c>
      <c r="H2223" s="44" t="s">
        <v>12</v>
      </c>
      <c r="I2223" s="42" t="s">
        <v>17998</v>
      </c>
      <c r="J2223" s="42">
        <v>8033637171470</v>
      </c>
      <c r="L2223" s="46">
        <v>64.95</v>
      </c>
      <c r="M2223" s="54">
        <v>64.95</v>
      </c>
      <c r="N2223" s="45">
        <v>43706</v>
      </c>
    </row>
    <row r="2224" spans="1:14" x14ac:dyDescent="0.25">
      <c r="A2224" s="32" t="s">
        <v>26049</v>
      </c>
      <c r="B2224" s="42" t="s">
        <v>50749</v>
      </c>
      <c r="C2224" s="42"/>
      <c r="D2224" s="42"/>
      <c r="E2224" s="43" t="s">
        <v>62124</v>
      </c>
      <c r="F2224" s="44" t="s">
        <v>3752</v>
      </c>
      <c r="G2224" s="44" t="s">
        <v>11</v>
      </c>
      <c r="H2224" s="44" t="s">
        <v>12</v>
      </c>
      <c r="I2224" s="42" t="s">
        <v>17999</v>
      </c>
      <c r="J2224" s="42">
        <v>8033637171487</v>
      </c>
      <c r="L2224" s="46">
        <v>64.95</v>
      </c>
      <c r="M2224" s="54">
        <v>64.95</v>
      </c>
      <c r="N2224" s="45">
        <v>43706</v>
      </c>
    </row>
    <row r="2225" spans="1:14" x14ac:dyDescent="0.25">
      <c r="A2225" s="32" t="s">
        <v>26048</v>
      </c>
      <c r="B2225" s="42" t="s">
        <v>50750</v>
      </c>
      <c r="C2225" s="42"/>
      <c r="D2225" s="42"/>
      <c r="E2225" s="43" t="s">
        <v>62123</v>
      </c>
      <c r="F2225" s="44" t="s">
        <v>3752</v>
      </c>
      <c r="G2225" s="44" t="s">
        <v>11</v>
      </c>
      <c r="H2225" s="44" t="s">
        <v>12</v>
      </c>
      <c r="I2225" s="42" t="s">
        <v>18000</v>
      </c>
      <c r="J2225" s="42">
        <v>8033637171494</v>
      </c>
      <c r="L2225" s="46">
        <v>64.95</v>
      </c>
      <c r="M2225" s="54">
        <v>64.95</v>
      </c>
      <c r="N2225" s="45">
        <v>43706</v>
      </c>
    </row>
    <row r="2226" spans="1:14" x14ac:dyDescent="0.25">
      <c r="A2226" s="32" t="s">
        <v>26047</v>
      </c>
      <c r="B2226" s="42" t="s">
        <v>50753</v>
      </c>
      <c r="C2226" s="42"/>
      <c r="D2226" s="42"/>
      <c r="E2226" s="43" t="s">
        <v>62122</v>
      </c>
      <c r="F2226" s="44" t="s">
        <v>3752</v>
      </c>
      <c r="G2226" s="44" t="s">
        <v>11</v>
      </c>
      <c r="H2226" s="44" t="s">
        <v>12</v>
      </c>
      <c r="I2226" s="42" t="s">
        <v>18003</v>
      </c>
      <c r="J2226" s="42">
        <v>8033637171524</v>
      </c>
      <c r="L2226" s="46">
        <v>64.95</v>
      </c>
      <c r="M2226" s="54">
        <v>64.95</v>
      </c>
      <c r="N2226" s="45">
        <v>43706</v>
      </c>
    </row>
    <row r="2227" spans="1:14" x14ac:dyDescent="0.25">
      <c r="A2227" s="32" t="s">
        <v>26046</v>
      </c>
      <c r="B2227" s="42" t="s">
        <v>50752</v>
      </c>
      <c r="C2227" s="42"/>
      <c r="D2227" s="42"/>
      <c r="E2227" s="43" t="s">
        <v>62121</v>
      </c>
      <c r="F2227" s="44" t="s">
        <v>3752</v>
      </c>
      <c r="G2227" s="44" t="s">
        <v>11</v>
      </c>
      <c r="H2227" s="44" t="s">
        <v>12</v>
      </c>
      <c r="I2227" s="42" t="s">
        <v>18002</v>
      </c>
      <c r="J2227" s="42">
        <v>8033637171517</v>
      </c>
      <c r="L2227" s="46">
        <v>64.95</v>
      </c>
      <c r="M2227" s="54">
        <v>64.95</v>
      </c>
      <c r="N2227" s="45">
        <v>43706</v>
      </c>
    </row>
    <row r="2228" spans="1:14" x14ac:dyDescent="0.25">
      <c r="B2228" s="42" t="s">
        <v>52767</v>
      </c>
      <c r="C2228" s="42"/>
      <c r="E2228" s="32" t="s">
        <v>52747</v>
      </c>
      <c r="F2228" s="44" t="s">
        <v>3093</v>
      </c>
      <c r="G2228" s="32" t="s">
        <v>11</v>
      </c>
      <c r="H2228" s="32" t="s">
        <v>12</v>
      </c>
      <c r="I2228" s="32" t="s">
        <v>52768</v>
      </c>
      <c r="J2228" s="55">
        <v>8059347169095</v>
      </c>
      <c r="L2228" s="47">
        <v>104.95</v>
      </c>
      <c r="M2228" s="47">
        <v>104.95</v>
      </c>
      <c r="N2228" s="45">
        <v>44984</v>
      </c>
    </row>
    <row r="2229" spans="1:14" x14ac:dyDescent="0.25">
      <c r="B2229" s="42" t="s">
        <v>52765</v>
      </c>
      <c r="C2229" s="42"/>
      <c r="E2229" s="32" t="s">
        <v>52747</v>
      </c>
      <c r="F2229" s="44" t="s">
        <v>3093</v>
      </c>
      <c r="G2229" s="32" t="s">
        <v>11</v>
      </c>
      <c r="H2229" s="32" t="s">
        <v>12</v>
      </c>
      <c r="I2229" s="32" t="s">
        <v>52766</v>
      </c>
      <c r="J2229" s="55">
        <v>8059347169088</v>
      </c>
      <c r="L2229" s="47">
        <v>104.95</v>
      </c>
      <c r="M2229" s="47">
        <v>104.95</v>
      </c>
      <c r="N2229" s="45">
        <v>44984</v>
      </c>
    </row>
    <row r="2230" spans="1:14" x14ac:dyDescent="0.25">
      <c r="B2230" s="42" t="s">
        <v>52759</v>
      </c>
      <c r="C2230" s="42"/>
      <c r="E2230" s="32" t="s">
        <v>52747</v>
      </c>
      <c r="F2230" s="44" t="s">
        <v>3093</v>
      </c>
      <c r="G2230" s="32" t="s">
        <v>11</v>
      </c>
      <c r="H2230" s="32" t="s">
        <v>12</v>
      </c>
      <c r="I2230" s="32" t="s">
        <v>52760</v>
      </c>
      <c r="J2230" s="55">
        <v>8059347169071</v>
      </c>
      <c r="L2230" s="47">
        <v>104.95</v>
      </c>
      <c r="M2230" s="47">
        <v>104.95</v>
      </c>
      <c r="N2230" s="45">
        <v>44984</v>
      </c>
    </row>
    <row r="2231" spans="1:14" x14ac:dyDescent="0.25">
      <c r="B2231" s="42" t="s">
        <v>52761</v>
      </c>
      <c r="C2231" s="42"/>
      <c r="E2231" s="32" t="s">
        <v>52747</v>
      </c>
      <c r="F2231" s="44" t="s">
        <v>3093</v>
      </c>
      <c r="G2231" s="32" t="s">
        <v>11</v>
      </c>
      <c r="H2231" s="32" t="s">
        <v>12</v>
      </c>
      <c r="I2231" s="32" t="s">
        <v>52762</v>
      </c>
      <c r="J2231" s="55">
        <v>8059347146089</v>
      </c>
      <c r="L2231" s="47">
        <v>104.95</v>
      </c>
      <c r="M2231" s="47">
        <v>104.95</v>
      </c>
      <c r="N2231" s="45">
        <v>44984</v>
      </c>
    </row>
    <row r="2232" spans="1:14" x14ac:dyDescent="0.25">
      <c r="B2232" s="42" t="s">
        <v>52763</v>
      </c>
      <c r="C2232" s="42"/>
      <c r="E2232" s="32" t="s">
        <v>52747</v>
      </c>
      <c r="F2232" s="44" t="s">
        <v>3093</v>
      </c>
      <c r="G2232" s="32" t="s">
        <v>11</v>
      </c>
      <c r="H2232" s="32" t="s">
        <v>12</v>
      </c>
      <c r="I2232" s="32" t="s">
        <v>52764</v>
      </c>
      <c r="J2232" s="55">
        <v>8059347145280</v>
      </c>
      <c r="L2232" s="47">
        <v>104.95</v>
      </c>
      <c r="M2232" s="47">
        <v>104.95</v>
      </c>
      <c r="N2232" s="45">
        <v>44984</v>
      </c>
    </row>
    <row r="2233" spans="1:14" x14ac:dyDescent="0.25">
      <c r="B2233" s="42" t="s">
        <v>52769</v>
      </c>
      <c r="C2233" s="42"/>
      <c r="E2233" s="32" t="s">
        <v>52747</v>
      </c>
      <c r="F2233" s="44" t="s">
        <v>3093</v>
      </c>
      <c r="G2233" s="32" t="s">
        <v>11</v>
      </c>
      <c r="H2233" s="32" t="s">
        <v>12</v>
      </c>
      <c r="I2233" s="32" t="s">
        <v>52770</v>
      </c>
      <c r="J2233" s="55">
        <v>8059347169101</v>
      </c>
      <c r="L2233" s="47">
        <v>104.95</v>
      </c>
      <c r="M2233" s="47">
        <v>104.95</v>
      </c>
      <c r="N2233" s="45">
        <v>44984</v>
      </c>
    </row>
    <row r="2234" spans="1:14" x14ac:dyDescent="0.25">
      <c r="B2234" s="42" t="s">
        <v>52755</v>
      </c>
      <c r="C2234" s="42"/>
      <c r="E2234" s="32" t="s">
        <v>52747</v>
      </c>
      <c r="F2234" s="44" t="s">
        <v>3093</v>
      </c>
      <c r="G2234" s="32" t="s">
        <v>11</v>
      </c>
      <c r="H2234" s="32" t="s">
        <v>12</v>
      </c>
      <c r="I2234" s="32" t="s">
        <v>52756</v>
      </c>
      <c r="J2234" s="55">
        <v>8059347169057</v>
      </c>
      <c r="L2234" s="47">
        <v>104.95</v>
      </c>
      <c r="M2234" s="47">
        <v>104.95</v>
      </c>
      <c r="N2234" s="45">
        <v>44984</v>
      </c>
    </row>
    <row r="2235" spans="1:14" x14ac:dyDescent="0.25">
      <c r="B2235" s="42" t="s">
        <v>52753</v>
      </c>
      <c r="C2235" s="42"/>
      <c r="E2235" s="32" t="s">
        <v>52747</v>
      </c>
      <c r="F2235" s="44" t="s">
        <v>3093</v>
      </c>
      <c r="G2235" s="32" t="s">
        <v>11</v>
      </c>
      <c r="H2235" s="32" t="s">
        <v>12</v>
      </c>
      <c r="I2235" s="32" t="s">
        <v>52754</v>
      </c>
      <c r="J2235" s="55">
        <v>8059347169040</v>
      </c>
      <c r="L2235" s="47">
        <v>104.95</v>
      </c>
      <c r="M2235" s="47">
        <v>104.95</v>
      </c>
      <c r="N2235" s="45">
        <v>44984</v>
      </c>
    </row>
    <row r="2236" spans="1:14" x14ac:dyDescent="0.25">
      <c r="B2236" s="42" t="s">
        <v>52746</v>
      </c>
      <c r="C2236" s="42"/>
      <c r="E2236" s="32" t="s">
        <v>52747</v>
      </c>
      <c r="F2236" s="44" t="s">
        <v>3093</v>
      </c>
      <c r="G2236" s="32" t="s">
        <v>11</v>
      </c>
      <c r="H2236" s="32" t="s">
        <v>12</v>
      </c>
      <c r="I2236" s="32" t="s">
        <v>52748</v>
      </c>
      <c r="J2236" s="55">
        <v>8059347169026</v>
      </c>
      <c r="L2236" s="47">
        <v>104.95</v>
      </c>
      <c r="M2236" s="47">
        <v>104.95</v>
      </c>
      <c r="N2236" s="45">
        <v>44984</v>
      </c>
    </row>
    <row r="2237" spans="1:14" x14ac:dyDescent="0.25">
      <c r="B2237" s="42" t="s">
        <v>52749</v>
      </c>
      <c r="C2237" s="42"/>
      <c r="E2237" s="32" t="s">
        <v>52747</v>
      </c>
      <c r="F2237" s="44" t="s">
        <v>3093</v>
      </c>
      <c r="G2237" s="32" t="s">
        <v>11</v>
      </c>
      <c r="H2237" s="32" t="s">
        <v>12</v>
      </c>
      <c r="I2237" s="32" t="s">
        <v>52750</v>
      </c>
      <c r="J2237" s="55">
        <v>8059347169033</v>
      </c>
      <c r="L2237" s="47">
        <v>104.95</v>
      </c>
      <c r="M2237" s="47">
        <v>104.95</v>
      </c>
      <c r="N2237" s="45">
        <v>44984</v>
      </c>
    </row>
    <row r="2238" spans="1:14" x14ac:dyDescent="0.25">
      <c r="B2238" s="42" t="s">
        <v>52751</v>
      </c>
      <c r="C2238" s="42"/>
      <c r="E2238" s="32" t="s">
        <v>52747</v>
      </c>
      <c r="F2238" s="44" t="s">
        <v>3093</v>
      </c>
      <c r="G2238" s="32" t="s">
        <v>11</v>
      </c>
      <c r="H2238" s="32" t="s">
        <v>12</v>
      </c>
      <c r="I2238" s="32" t="s">
        <v>52752</v>
      </c>
      <c r="J2238" s="55">
        <v>8059347145273</v>
      </c>
      <c r="L2238" s="47">
        <v>104.95</v>
      </c>
      <c r="M2238" s="47">
        <v>104.95</v>
      </c>
      <c r="N2238" s="45">
        <v>44984</v>
      </c>
    </row>
    <row r="2239" spans="1:14" x14ac:dyDescent="0.25">
      <c r="B2239" s="42" t="s">
        <v>52757</v>
      </c>
      <c r="C2239" s="42"/>
      <c r="E2239" s="32" t="s">
        <v>52747</v>
      </c>
      <c r="F2239" s="44" t="s">
        <v>3093</v>
      </c>
      <c r="G2239" s="32" t="s">
        <v>11</v>
      </c>
      <c r="H2239" s="32" t="s">
        <v>12</v>
      </c>
      <c r="I2239" s="32" t="s">
        <v>52758</v>
      </c>
      <c r="J2239" s="55">
        <v>8059347169064</v>
      </c>
      <c r="L2239" s="47">
        <v>104.95</v>
      </c>
      <c r="M2239" s="47">
        <v>104.95</v>
      </c>
      <c r="N2239" s="45">
        <v>44984</v>
      </c>
    </row>
    <row r="2240" spans="1:14" x14ac:dyDescent="0.25">
      <c r="A2240" s="32" t="s">
        <v>25574</v>
      </c>
      <c r="B2240" s="42" t="s">
        <v>65488</v>
      </c>
      <c r="C2240" s="42" t="s">
        <v>20201</v>
      </c>
      <c r="D2240" s="42"/>
      <c r="E2240" s="43" t="s">
        <v>13804</v>
      </c>
      <c r="F2240" s="44" t="s">
        <v>3093</v>
      </c>
      <c r="G2240" s="44" t="s">
        <v>11</v>
      </c>
      <c r="H2240" s="44" t="s">
        <v>12</v>
      </c>
      <c r="I2240" s="42" t="s">
        <v>21476</v>
      </c>
      <c r="J2240" s="42">
        <v>8033637060118</v>
      </c>
      <c r="L2240" s="47">
        <v>69.95</v>
      </c>
      <c r="M2240" s="47">
        <v>69.95</v>
      </c>
      <c r="N2240" s="45">
        <v>43507</v>
      </c>
    </row>
    <row r="2241" spans="1:14" x14ac:dyDescent="0.25">
      <c r="A2241" s="32" t="s">
        <v>25573</v>
      </c>
      <c r="B2241" s="42" t="s">
        <v>65485</v>
      </c>
      <c r="C2241" s="42" t="s">
        <v>20200</v>
      </c>
      <c r="D2241" s="42"/>
      <c r="E2241" s="43" t="s">
        <v>13802</v>
      </c>
      <c r="F2241" s="44" t="s">
        <v>3093</v>
      </c>
      <c r="G2241" s="44" t="s">
        <v>11</v>
      </c>
      <c r="H2241" s="44" t="s">
        <v>12</v>
      </c>
      <c r="I2241" s="42" t="s">
        <v>13803</v>
      </c>
      <c r="J2241" s="42">
        <v>8033637060088</v>
      </c>
      <c r="L2241" s="47">
        <v>69.95</v>
      </c>
      <c r="M2241" s="47">
        <v>69.95</v>
      </c>
      <c r="N2241" s="45">
        <v>43507</v>
      </c>
    </row>
    <row r="2242" spans="1:14" x14ac:dyDescent="0.25">
      <c r="A2242" s="32" t="s">
        <v>25572</v>
      </c>
      <c r="B2242" s="42" t="s">
        <v>65486</v>
      </c>
      <c r="C2242" s="42" t="s">
        <v>20199</v>
      </c>
      <c r="D2242" s="42"/>
      <c r="E2242" s="43" t="s">
        <v>13800</v>
      </c>
      <c r="F2242" s="44" t="s">
        <v>3093</v>
      </c>
      <c r="G2242" s="44" t="s">
        <v>11</v>
      </c>
      <c r="H2242" s="44" t="s">
        <v>12</v>
      </c>
      <c r="I2242" s="42" t="s">
        <v>13801</v>
      </c>
      <c r="J2242" s="42">
        <v>8033637060095</v>
      </c>
      <c r="L2242" s="47">
        <v>69.95</v>
      </c>
      <c r="M2242" s="47">
        <v>69.95</v>
      </c>
      <c r="N2242" s="45">
        <v>43507</v>
      </c>
    </row>
    <row r="2243" spans="1:14" x14ac:dyDescent="0.25">
      <c r="A2243" s="32" t="s">
        <v>25571</v>
      </c>
      <c r="B2243" s="42" t="s">
        <v>65487</v>
      </c>
      <c r="C2243" s="42" t="s">
        <v>20198</v>
      </c>
      <c r="D2243" s="42"/>
      <c r="E2243" s="43" t="s">
        <v>13798</v>
      </c>
      <c r="F2243" s="44" t="s">
        <v>3093</v>
      </c>
      <c r="G2243" s="44" t="s">
        <v>11</v>
      </c>
      <c r="H2243" s="44" t="s">
        <v>12</v>
      </c>
      <c r="I2243" s="42" t="s">
        <v>13799</v>
      </c>
      <c r="J2243" s="42">
        <v>8033637060101</v>
      </c>
      <c r="L2243" s="47">
        <v>69.95</v>
      </c>
      <c r="M2243" s="47">
        <v>69.95</v>
      </c>
      <c r="N2243" s="45">
        <v>43507</v>
      </c>
    </row>
    <row r="2244" spans="1:14" x14ac:dyDescent="0.25">
      <c r="A2244" s="32" t="s">
        <v>25570</v>
      </c>
      <c r="B2244" s="42" t="s">
        <v>65490</v>
      </c>
      <c r="C2244" s="42" t="s">
        <v>20197</v>
      </c>
      <c r="D2244" s="42"/>
      <c r="E2244" s="43" t="s">
        <v>13797</v>
      </c>
      <c r="F2244" s="44" t="s">
        <v>3093</v>
      </c>
      <c r="G2244" s="44" t="s">
        <v>11</v>
      </c>
      <c r="H2244" s="44" t="s">
        <v>12</v>
      </c>
      <c r="I2244" s="42" t="s">
        <v>21475</v>
      </c>
      <c r="J2244" s="42">
        <v>8033637060132</v>
      </c>
      <c r="L2244" s="47">
        <v>69.95</v>
      </c>
      <c r="M2244" s="47">
        <v>69.95</v>
      </c>
      <c r="N2244" s="45">
        <v>43507</v>
      </c>
    </row>
    <row r="2245" spans="1:14" x14ac:dyDescent="0.25">
      <c r="A2245" s="32" t="s">
        <v>25569</v>
      </c>
      <c r="B2245" s="42" t="s">
        <v>65489</v>
      </c>
      <c r="C2245" s="42" t="s">
        <v>20196</v>
      </c>
      <c r="D2245" s="42"/>
      <c r="E2245" s="43" t="s">
        <v>13796</v>
      </c>
      <c r="F2245" s="44" t="s">
        <v>3093</v>
      </c>
      <c r="G2245" s="44" t="s">
        <v>11</v>
      </c>
      <c r="H2245" s="44" t="s">
        <v>12</v>
      </c>
      <c r="I2245" s="42" t="s">
        <v>21474</v>
      </c>
      <c r="J2245" s="42">
        <v>8033637060125</v>
      </c>
      <c r="L2245" s="47">
        <v>69.95</v>
      </c>
      <c r="M2245" s="47">
        <v>69.95</v>
      </c>
      <c r="N2245" s="45">
        <v>43507</v>
      </c>
    </row>
    <row r="2246" spans="1:14" x14ac:dyDescent="0.25">
      <c r="A2246" s="32" t="s">
        <v>25568</v>
      </c>
      <c r="B2246" s="42" t="s">
        <v>65530</v>
      </c>
      <c r="C2246" s="42" t="s">
        <v>20195</v>
      </c>
      <c r="D2246" s="42"/>
      <c r="E2246" s="43" t="s">
        <v>13794</v>
      </c>
      <c r="F2246" s="44" t="s">
        <v>3093</v>
      </c>
      <c r="G2246" s="44" t="s">
        <v>11</v>
      </c>
      <c r="H2246" s="44" t="s">
        <v>12</v>
      </c>
      <c r="I2246" s="42" t="s">
        <v>13795</v>
      </c>
      <c r="J2246" s="42">
        <v>8033637060057</v>
      </c>
      <c r="L2246" s="47">
        <v>69.95</v>
      </c>
      <c r="M2246" s="47">
        <v>69.95</v>
      </c>
      <c r="N2246" s="45">
        <v>43507</v>
      </c>
    </row>
    <row r="2247" spans="1:14" x14ac:dyDescent="0.25">
      <c r="A2247" s="32" t="s">
        <v>25567</v>
      </c>
      <c r="B2247" s="42" t="s">
        <v>65527</v>
      </c>
      <c r="C2247" s="42" t="s">
        <v>20194</v>
      </c>
      <c r="D2247" s="42"/>
      <c r="E2247" s="43" t="s">
        <v>13792</v>
      </c>
      <c r="F2247" s="44" t="s">
        <v>3093</v>
      </c>
      <c r="G2247" s="44" t="s">
        <v>11</v>
      </c>
      <c r="H2247" s="44" t="s">
        <v>12</v>
      </c>
      <c r="I2247" s="42" t="s">
        <v>13793</v>
      </c>
      <c r="J2247" s="42">
        <v>8033637060026</v>
      </c>
      <c r="L2247" s="47">
        <v>69.95</v>
      </c>
      <c r="M2247" s="47">
        <v>69.95</v>
      </c>
      <c r="N2247" s="45">
        <v>43507</v>
      </c>
    </row>
    <row r="2248" spans="1:14" x14ac:dyDescent="0.25">
      <c r="A2248" s="32" t="s">
        <v>25566</v>
      </c>
      <c r="B2248" s="42" t="s">
        <v>65528</v>
      </c>
      <c r="C2248" s="42" t="s">
        <v>20193</v>
      </c>
      <c r="D2248" s="42"/>
      <c r="E2248" s="43" t="s">
        <v>13790</v>
      </c>
      <c r="F2248" s="44" t="s">
        <v>3093</v>
      </c>
      <c r="G2248" s="44" t="s">
        <v>11</v>
      </c>
      <c r="H2248" s="44" t="s">
        <v>12</v>
      </c>
      <c r="I2248" s="42" t="s">
        <v>13791</v>
      </c>
      <c r="J2248" s="42">
        <v>8033637060033</v>
      </c>
      <c r="L2248" s="47">
        <v>69.95</v>
      </c>
      <c r="M2248" s="47">
        <v>69.95</v>
      </c>
      <c r="N2248" s="45">
        <v>43507</v>
      </c>
    </row>
    <row r="2249" spans="1:14" x14ac:dyDescent="0.25">
      <c r="A2249" s="32" t="s">
        <v>25565</v>
      </c>
      <c r="B2249" s="42" t="s">
        <v>65529</v>
      </c>
      <c r="C2249" s="42" t="s">
        <v>20192</v>
      </c>
      <c r="D2249" s="42"/>
      <c r="E2249" s="43" t="s">
        <v>13788</v>
      </c>
      <c r="F2249" s="44" t="s">
        <v>3093</v>
      </c>
      <c r="G2249" s="44" t="s">
        <v>11</v>
      </c>
      <c r="H2249" s="44" t="s">
        <v>12</v>
      </c>
      <c r="I2249" s="42" t="s">
        <v>13789</v>
      </c>
      <c r="J2249" s="42">
        <v>8033637060040</v>
      </c>
      <c r="L2249" s="47">
        <v>69.95</v>
      </c>
      <c r="M2249" s="47">
        <v>69.95</v>
      </c>
      <c r="N2249" s="45">
        <v>43507</v>
      </c>
    </row>
    <row r="2250" spans="1:14" x14ac:dyDescent="0.25">
      <c r="A2250" s="32" t="s">
        <v>25564</v>
      </c>
      <c r="B2250" s="42" t="s">
        <v>65532</v>
      </c>
      <c r="C2250" s="42" t="s">
        <v>20191</v>
      </c>
      <c r="D2250" s="42"/>
      <c r="E2250" s="43" t="s">
        <v>13786</v>
      </c>
      <c r="F2250" s="44" t="s">
        <v>3093</v>
      </c>
      <c r="G2250" s="44" t="s">
        <v>11</v>
      </c>
      <c r="H2250" s="44" t="s">
        <v>12</v>
      </c>
      <c r="I2250" s="42" t="s">
        <v>13787</v>
      </c>
      <c r="J2250" s="42">
        <v>8033637060071</v>
      </c>
      <c r="L2250" s="47">
        <v>69.95</v>
      </c>
      <c r="M2250" s="47">
        <v>69.95</v>
      </c>
      <c r="N2250" s="45">
        <v>43507</v>
      </c>
    </row>
    <row r="2251" spans="1:14" x14ac:dyDescent="0.25">
      <c r="A2251" s="32" t="s">
        <v>25563</v>
      </c>
      <c r="B2251" s="42" t="s">
        <v>65531</v>
      </c>
      <c r="C2251" s="42" t="s">
        <v>20190</v>
      </c>
      <c r="D2251" s="42"/>
      <c r="E2251" s="43" t="s">
        <v>13784</v>
      </c>
      <c r="F2251" s="44" t="s">
        <v>3093</v>
      </c>
      <c r="G2251" s="44" t="s">
        <v>11</v>
      </c>
      <c r="H2251" s="44" t="s">
        <v>12</v>
      </c>
      <c r="I2251" s="42" t="s">
        <v>13785</v>
      </c>
      <c r="J2251" s="42">
        <v>8033637060064</v>
      </c>
      <c r="L2251" s="47">
        <v>69.95</v>
      </c>
      <c r="M2251" s="47">
        <v>69.95</v>
      </c>
      <c r="N2251" s="45">
        <v>43507</v>
      </c>
    </row>
    <row r="2252" spans="1:14" x14ac:dyDescent="0.25">
      <c r="A2252" s="32" t="s">
        <v>25562</v>
      </c>
      <c r="B2252" s="42" t="s">
        <v>65380</v>
      </c>
      <c r="C2252" s="42" t="s">
        <v>20183</v>
      </c>
      <c r="D2252" s="42"/>
      <c r="E2252" s="43" t="s">
        <v>13773</v>
      </c>
      <c r="F2252" s="44" t="s">
        <v>3093</v>
      </c>
      <c r="G2252" s="44" t="s">
        <v>11</v>
      </c>
      <c r="H2252" s="44" t="s">
        <v>12</v>
      </c>
      <c r="I2252" s="42" t="s">
        <v>13774</v>
      </c>
      <c r="J2252" s="42">
        <v>8033637055763</v>
      </c>
      <c r="L2252" s="47">
        <v>69.95</v>
      </c>
      <c r="M2252" s="47">
        <v>69.95</v>
      </c>
      <c r="N2252" s="45">
        <v>43507</v>
      </c>
    </row>
    <row r="2253" spans="1:14" x14ac:dyDescent="0.25">
      <c r="A2253" s="32" t="s">
        <v>25561</v>
      </c>
      <c r="B2253" s="42" t="s">
        <v>65377</v>
      </c>
      <c r="C2253" s="42" t="s">
        <v>20182</v>
      </c>
      <c r="D2253" s="42"/>
      <c r="E2253" s="43" t="s">
        <v>62090</v>
      </c>
      <c r="F2253" s="44" t="s">
        <v>3093</v>
      </c>
      <c r="G2253" s="44" t="s">
        <v>11</v>
      </c>
      <c r="H2253" s="44" t="s">
        <v>12</v>
      </c>
      <c r="I2253" s="42" t="s">
        <v>13772</v>
      </c>
      <c r="J2253" s="42">
        <v>8033637055725</v>
      </c>
      <c r="L2253" s="47">
        <v>69.95</v>
      </c>
      <c r="M2253" s="47">
        <v>69.95</v>
      </c>
      <c r="N2253" s="45">
        <v>43507</v>
      </c>
    </row>
    <row r="2254" spans="1:14" x14ac:dyDescent="0.25">
      <c r="A2254" s="32" t="s">
        <v>25560</v>
      </c>
      <c r="B2254" s="42" t="s">
        <v>65378</v>
      </c>
      <c r="C2254" s="42" t="s">
        <v>20181</v>
      </c>
      <c r="D2254" s="42"/>
      <c r="E2254" s="43" t="s">
        <v>62089</v>
      </c>
      <c r="F2254" s="44" t="s">
        <v>3093</v>
      </c>
      <c r="G2254" s="44" t="s">
        <v>11</v>
      </c>
      <c r="H2254" s="44" t="s">
        <v>12</v>
      </c>
      <c r="I2254" s="42" t="s">
        <v>13771</v>
      </c>
      <c r="J2254" s="42">
        <v>8033637055732</v>
      </c>
      <c r="L2254" s="47">
        <v>69.95</v>
      </c>
      <c r="M2254" s="47">
        <v>69.95</v>
      </c>
      <c r="N2254" s="45">
        <v>43507</v>
      </c>
    </row>
    <row r="2255" spans="1:14" x14ac:dyDescent="0.25">
      <c r="A2255" s="32" t="s">
        <v>25559</v>
      </c>
      <c r="B2255" s="42" t="s">
        <v>65379</v>
      </c>
      <c r="C2255" s="42" t="s">
        <v>20180</v>
      </c>
      <c r="D2255" s="42"/>
      <c r="E2255" s="43" t="s">
        <v>62088</v>
      </c>
      <c r="F2255" s="44" t="s">
        <v>3093</v>
      </c>
      <c r="G2255" s="44" t="s">
        <v>11</v>
      </c>
      <c r="H2255" s="44" t="s">
        <v>12</v>
      </c>
      <c r="I2255" s="42" t="s">
        <v>13770</v>
      </c>
      <c r="J2255" s="42">
        <v>8033637055749</v>
      </c>
      <c r="L2255" s="47">
        <v>69.95</v>
      </c>
      <c r="M2255" s="47">
        <v>69.95</v>
      </c>
      <c r="N2255" s="45">
        <v>43507</v>
      </c>
    </row>
    <row r="2256" spans="1:14" x14ac:dyDescent="0.25">
      <c r="A2256" s="32" t="s">
        <v>25558</v>
      </c>
      <c r="B2256" s="42" t="s">
        <v>65382</v>
      </c>
      <c r="C2256" s="42" t="s">
        <v>20179</v>
      </c>
      <c r="D2256" s="42"/>
      <c r="E2256" s="43" t="s">
        <v>13768</v>
      </c>
      <c r="F2256" s="44" t="s">
        <v>3093</v>
      </c>
      <c r="G2256" s="44" t="s">
        <v>11</v>
      </c>
      <c r="H2256" s="44" t="s">
        <v>12</v>
      </c>
      <c r="I2256" s="42" t="s">
        <v>13769</v>
      </c>
      <c r="J2256" s="42">
        <v>8033637056166</v>
      </c>
      <c r="L2256" s="47">
        <v>69.95</v>
      </c>
      <c r="M2256" s="47">
        <v>69.95</v>
      </c>
      <c r="N2256" s="45">
        <v>43507</v>
      </c>
    </row>
    <row r="2257" spans="1:14" x14ac:dyDescent="0.25">
      <c r="A2257" s="32" t="s">
        <v>25557</v>
      </c>
      <c r="B2257" s="42" t="s">
        <v>65386</v>
      </c>
      <c r="C2257" s="42" t="s">
        <v>20189</v>
      </c>
      <c r="D2257" s="42"/>
      <c r="E2257" s="43" t="s">
        <v>13782</v>
      </c>
      <c r="F2257" s="44" t="s">
        <v>3093</v>
      </c>
      <c r="G2257" s="44" t="s">
        <v>11</v>
      </c>
      <c r="H2257" s="44" t="s">
        <v>12</v>
      </c>
      <c r="I2257" s="42" t="s">
        <v>13783</v>
      </c>
      <c r="J2257" s="42">
        <v>8033637058788</v>
      </c>
      <c r="L2257" s="47">
        <v>69.95</v>
      </c>
      <c r="M2257" s="47">
        <v>69.95</v>
      </c>
      <c r="N2257" s="45">
        <v>43507</v>
      </c>
    </row>
    <row r="2258" spans="1:14" x14ac:dyDescent="0.25">
      <c r="A2258" s="32" t="s">
        <v>25556</v>
      </c>
      <c r="B2258" s="42" t="s">
        <v>65383</v>
      </c>
      <c r="C2258" s="42" t="s">
        <v>20188</v>
      </c>
      <c r="D2258" s="42"/>
      <c r="E2258" s="43" t="s">
        <v>13781</v>
      </c>
      <c r="F2258" s="44" t="s">
        <v>3093</v>
      </c>
      <c r="G2258" s="44" t="s">
        <v>11</v>
      </c>
      <c r="H2258" s="44" t="s">
        <v>12</v>
      </c>
      <c r="I2258" s="42" t="s">
        <v>21473</v>
      </c>
      <c r="J2258" s="42">
        <v>8033637056746</v>
      </c>
      <c r="L2258" s="47">
        <v>69.95</v>
      </c>
      <c r="M2258" s="47">
        <v>69.95</v>
      </c>
      <c r="N2258" s="45">
        <v>43507</v>
      </c>
    </row>
    <row r="2259" spans="1:14" x14ac:dyDescent="0.25">
      <c r="A2259" s="32" t="s">
        <v>25555</v>
      </c>
      <c r="B2259" s="42" t="s">
        <v>65384</v>
      </c>
      <c r="C2259" s="42" t="s">
        <v>20187</v>
      </c>
      <c r="D2259" s="42"/>
      <c r="E2259" s="43" t="s">
        <v>13780</v>
      </c>
      <c r="F2259" s="44" t="s">
        <v>3093</v>
      </c>
      <c r="G2259" s="44" t="s">
        <v>11</v>
      </c>
      <c r="H2259" s="44" t="s">
        <v>12</v>
      </c>
      <c r="I2259" s="42" t="s">
        <v>21472</v>
      </c>
      <c r="J2259" s="42">
        <v>8033637057088</v>
      </c>
      <c r="L2259" s="47">
        <v>69.95</v>
      </c>
      <c r="M2259" s="47">
        <v>69.95</v>
      </c>
      <c r="N2259" s="45">
        <v>43507</v>
      </c>
    </row>
    <row r="2260" spans="1:14" x14ac:dyDescent="0.25">
      <c r="A2260" s="32" t="s">
        <v>25554</v>
      </c>
      <c r="B2260" s="42" t="s">
        <v>65385</v>
      </c>
      <c r="C2260" s="42" t="s">
        <v>20186</v>
      </c>
      <c r="D2260" s="42"/>
      <c r="E2260" s="43" t="s">
        <v>13779</v>
      </c>
      <c r="F2260" s="44" t="s">
        <v>3093</v>
      </c>
      <c r="G2260" s="44" t="s">
        <v>11</v>
      </c>
      <c r="H2260" s="44" t="s">
        <v>12</v>
      </c>
      <c r="I2260" s="42" t="s">
        <v>21471</v>
      </c>
      <c r="J2260" s="42">
        <v>8033637058719</v>
      </c>
      <c r="L2260" s="47">
        <v>69.95</v>
      </c>
      <c r="M2260" s="47">
        <v>69.95</v>
      </c>
      <c r="N2260" s="45">
        <v>43507</v>
      </c>
    </row>
    <row r="2261" spans="1:14" x14ac:dyDescent="0.25">
      <c r="A2261" s="32" t="s">
        <v>25553</v>
      </c>
      <c r="B2261" s="42" t="s">
        <v>65388</v>
      </c>
      <c r="C2261" s="42" t="s">
        <v>20185</v>
      </c>
      <c r="D2261" s="42"/>
      <c r="E2261" s="43" t="s">
        <v>13777</v>
      </c>
      <c r="F2261" s="44" t="s">
        <v>3093</v>
      </c>
      <c r="G2261" s="44" t="s">
        <v>11</v>
      </c>
      <c r="H2261" s="44" t="s">
        <v>12</v>
      </c>
      <c r="I2261" s="42" t="s">
        <v>13778</v>
      </c>
      <c r="J2261" s="42">
        <v>8033637060019</v>
      </c>
      <c r="L2261" s="47">
        <v>69.95</v>
      </c>
      <c r="M2261" s="47">
        <v>69.95</v>
      </c>
      <c r="N2261" s="45">
        <v>43507</v>
      </c>
    </row>
    <row r="2262" spans="1:14" x14ac:dyDescent="0.25">
      <c r="A2262" s="32" t="s">
        <v>25552</v>
      </c>
      <c r="B2262" s="42" t="s">
        <v>65387</v>
      </c>
      <c r="C2262" s="42" t="s">
        <v>20184</v>
      </c>
      <c r="D2262" s="42"/>
      <c r="E2262" s="43" t="s">
        <v>13775</v>
      </c>
      <c r="F2262" s="44" t="s">
        <v>3093</v>
      </c>
      <c r="G2262" s="44" t="s">
        <v>11</v>
      </c>
      <c r="H2262" s="44" t="s">
        <v>12</v>
      </c>
      <c r="I2262" s="42" t="s">
        <v>13776</v>
      </c>
      <c r="J2262" s="42">
        <v>8033637060002</v>
      </c>
      <c r="L2262" s="47">
        <v>69.95</v>
      </c>
      <c r="M2262" s="47">
        <v>69.95</v>
      </c>
      <c r="N2262" s="45">
        <v>43507</v>
      </c>
    </row>
    <row r="2263" spans="1:14" x14ac:dyDescent="0.25">
      <c r="A2263" s="32" t="s">
        <v>25551</v>
      </c>
      <c r="B2263" s="42" t="s">
        <v>65381</v>
      </c>
      <c r="C2263" s="42" t="s">
        <v>20178</v>
      </c>
      <c r="D2263" s="42"/>
      <c r="E2263" s="43" t="s">
        <v>13766</v>
      </c>
      <c r="F2263" s="44" t="s">
        <v>3093</v>
      </c>
      <c r="G2263" s="44" t="s">
        <v>11</v>
      </c>
      <c r="H2263" s="44" t="s">
        <v>12</v>
      </c>
      <c r="I2263" s="42" t="s">
        <v>13767</v>
      </c>
      <c r="J2263" s="42">
        <v>8033637056159</v>
      </c>
      <c r="L2263" s="47">
        <v>69.95</v>
      </c>
      <c r="M2263" s="47">
        <v>69.95</v>
      </c>
      <c r="N2263" s="45">
        <v>43507</v>
      </c>
    </row>
    <row r="2264" spans="1:14" x14ac:dyDescent="0.25">
      <c r="B2264" s="77" t="s">
        <v>68123</v>
      </c>
      <c r="C2264" s="42"/>
      <c r="D2264" s="17"/>
      <c r="E2264" s="77" t="s">
        <v>49128</v>
      </c>
      <c r="F2264" s="21"/>
      <c r="G2264" s="21" t="s">
        <v>11</v>
      </c>
      <c r="H2264" s="21" t="s">
        <v>12</v>
      </c>
      <c r="I2264" s="23" t="s">
        <v>49129</v>
      </c>
      <c r="J2264" s="78">
        <v>8059347005133</v>
      </c>
      <c r="K2264" s="24"/>
      <c r="L2264" s="28">
        <v>109.95</v>
      </c>
      <c r="M2264" s="28">
        <v>109.95</v>
      </c>
      <c r="N2264" s="24"/>
    </row>
    <row r="2265" spans="1:14" x14ac:dyDescent="0.25">
      <c r="B2265" s="77" t="s">
        <v>68122</v>
      </c>
      <c r="C2265" s="42"/>
      <c r="D2265" s="17"/>
      <c r="E2265" s="77" t="s">
        <v>49125</v>
      </c>
      <c r="F2265" s="21"/>
      <c r="G2265" s="21" t="s">
        <v>11</v>
      </c>
      <c r="H2265" s="21" t="s">
        <v>12</v>
      </c>
      <c r="I2265" s="23" t="s">
        <v>50042</v>
      </c>
      <c r="J2265" s="78">
        <v>8059347005119</v>
      </c>
      <c r="K2265" s="24"/>
      <c r="L2265" s="28">
        <v>109.95</v>
      </c>
      <c r="M2265" s="28">
        <v>109.95</v>
      </c>
      <c r="N2265" s="24"/>
    </row>
    <row r="2266" spans="1:14" x14ac:dyDescent="0.25">
      <c r="B2266" s="77" t="s">
        <v>68121</v>
      </c>
      <c r="C2266" s="42"/>
      <c r="D2266" s="17"/>
      <c r="E2266" s="77" t="s">
        <v>49126</v>
      </c>
      <c r="F2266" s="21"/>
      <c r="G2266" s="21" t="s">
        <v>11</v>
      </c>
      <c r="H2266" s="21" t="s">
        <v>12</v>
      </c>
      <c r="I2266" s="23" t="s">
        <v>50043</v>
      </c>
      <c r="J2266" s="78">
        <v>8059347005126</v>
      </c>
      <c r="K2266" s="24"/>
      <c r="L2266" s="28">
        <v>109.95</v>
      </c>
      <c r="M2266" s="28">
        <v>109.95</v>
      </c>
      <c r="N2266" s="24"/>
    </row>
    <row r="2267" spans="1:14" x14ac:dyDescent="0.25">
      <c r="B2267" s="77" t="s">
        <v>68120</v>
      </c>
      <c r="C2267" s="42"/>
      <c r="D2267" s="17"/>
      <c r="E2267" s="77" t="s">
        <v>49127</v>
      </c>
      <c r="F2267" s="21"/>
      <c r="G2267" s="21" t="s">
        <v>11</v>
      </c>
      <c r="H2267" s="21" t="s">
        <v>12</v>
      </c>
      <c r="I2267" s="23" t="s">
        <v>50044</v>
      </c>
      <c r="J2267" s="78">
        <v>8059347002187</v>
      </c>
      <c r="K2267" s="24"/>
      <c r="L2267" s="28">
        <v>109.95</v>
      </c>
      <c r="M2267" s="28">
        <v>109.95</v>
      </c>
      <c r="N2267" s="24"/>
    </row>
    <row r="2268" spans="1:14" x14ac:dyDescent="0.25">
      <c r="B2268" s="77" t="s">
        <v>68119</v>
      </c>
      <c r="C2268" s="42"/>
      <c r="D2268" s="17"/>
      <c r="E2268" s="77" t="s">
        <v>49132</v>
      </c>
      <c r="F2268" s="21"/>
      <c r="G2268" s="21" t="s">
        <v>11</v>
      </c>
      <c r="H2268" s="21" t="s">
        <v>12</v>
      </c>
      <c r="I2268" s="23" t="s">
        <v>49133</v>
      </c>
      <c r="J2268" s="78">
        <v>8059347005157</v>
      </c>
      <c r="K2268" s="24"/>
      <c r="L2268" s="28">
        <v>109.95</v>
      </c>
      <c r="M2268" s="28">
        <v>109.95</v>
      </c>
      <c r="N2268" s="24"/>
    </row>
    <row r="2269" spans="1:14" x14ac:dyDescent="0.25">
      <c r="B2269" s="77" t="s">
        <v>68118</v>
      </c>
      <c r="C2269" s="42"/>
      <c r="D2269" s="17"/>
      <c r="E2269" s="77" t="s">
        <v>49130</v>
      </c>
      <c r="F2269" s="21"/>
      <c r="G2269" s="21" t="s">
        <v>11</v>
      </c>
      <c r="H2269" s="21" t="s">
        <v>12</v>
      </c>
      <c r="I2269" s="23" t="s">
        <v>49131</v>
      </c>
      <c r="J2269" s="78">
        <v>8059347005140</v>
      </c>
      <c r="K2269" s="24"/>
      <c r="L2269" s="28">
        <v>109.95</v>
      </c>
      <c r="M2269" s="28">
        <v>109.95</v>
      </c>
      <c r="N2269" s="24"/>
    </row>
    <row r="2270" spans="1:14" x14ac:dyDescent="0.25">
      <c r="B2270" s="42" t="s">
        <v>52742</v>
      </c>
      <c r="C2270" s="42"/>
      <c r="E2270" s="32" t="s">
        <v>52734</v>
      </c>
      <c r="F2270" s="44" t="s">
        <v>3093</v>
      </c>
      <c r="G2270" s="32" t="s">
        <v>11</v>
      </c>
      <c r="H2270" s="32" t="s">
        <v>12</v>
      </c>
      <c r="I2270" s="32" t="s">
        <v>52743</v>
      </c>
      <c r="J2270" s="55">
        <v>8059347124339</v>
      </c>
      <c r="L2270" s="47">
        <v>109.95</v>
      </c>
      <c r="M2270" s="47">
        <v>109.95</v>
      </c>
      <c r="N2270" s="45">
        <v>44984</v>
      </c>
    </row>
    <row r="2271" spans="1:14" x14ac:dyDescent="0.25">
      <c r="B2271" s="42" t="s">
        <v>52740</v>
      </c>
      <c r="C2271" s="42"/>
      <c r="E2271" s="32" t="s">
        <v>52734</v>
      </c>
      <c r="F2271" s="44" t="s">
        <v>3093</v>
      </c>
      <c r="G2271" s="32" t="s">
        <v>11</v>
      </c>
      <c r="H2271" s="32" t="s">
        <v>12</v>
      </c>
      <c r="I2271" s="32" t="s">
        <v>52741</v>
      </c>
      <c r="J2271" s="55">
        <v>8059347124322</v>
      </c>
      <c r="L2271" s="47">
        <v>109.95</v>
      </c>
      <c r="M2271" s="47">
        <v>109.95</v>
      </c>
      <c r="N2271" s="45">
        <v>44984</v>
      </c>
    </row>
    <row r="2272" spans="1:14" x14ac:dyDescent="0.25">
      <c r="B2272" s="42" t="s">
        <v>52733</v>
      </c>
      <c r="C2272" s="42"/>
      <c r="E2272" s="32" t="s">
        <v>52734</v>
      </c>
      <c r="F2272" s="44" t="s">
        <v>3093</v>
      </c>
      <c r="G2272" s="32" t="s">
        <v>11</v>
      </c>
      <c r="H2272" s="32" t="s">
        <v>12</v>
      </c>
      <c r="I2272" s="32" t="s">
        <v>52735</v>
      </c>
      <c r="J2272" s="55">
        <v>8059347124292</v>
      </c>
      <c r="L2272" s="47">
        <v>109.95</v>
      </c>
      <c r="M2272" s="47">
        <v>109.95</v>
      </c>
      <c r="N2272" s="45">
        <v>44984</v>
      </c>
    </row>
    <row r="2273" spans="1:14" x14ac:dyDescent="0.25">
      <c r="B2273" s="42" t="s">
        <v>52736</v>
      </c>
      <c r="C2273" s="42"/>
      <c r="E2273" s="32" t="s">
        <v>52734</v>
      </c>
      <c r="F2273" s="44" t="s">
        <v>3093</v>
      </c>
      <c r="G2273" s="32" t="s">
        <v>11</v>
      </c>
      <c r="H2273" s="32" t="s">
        <v>12</v>
      </c>
      <c r="I2273" s="32" t="s">
        <v>52737</v>
      </c>
      <c r="J2273" s="55">
        <v>8059347124308</v>
      </c>
      <c r="L2273" s="47">
        <v>109.95</v>
      </c>
      <c r="M2273" s="47">
        <v>109.95</v>
      </c>
      <c r="N2273" s="45">
        <v>44984</v>
      </c>
    </row>
    <row r="2274" spans="1:14" x14ac:dyDescent="0.25">
      <c r="B2274" s="42" t="s">
        <v>52738</v>
      </c>
      <c r="C2274" s="42"/>
      <c r="E2274" s="32" t="s">
        <v>52734</v>
      </c>
      <c r="F2274" s="44" t="s">
        <v>3093</v>
      </c>
      <c r="G2274" s="32" t="s">
        <v>11</v>
      </c>
      <c r="H2274" s="32" t="s">
        <v>12</v>
      </c>
      <c r="I2274" s="32" t="s">
        <v>52739</v>
      </c>
      <c r="J2274" s="55">
        <v>8059347124315</v>
      </c>
      <c r="L2274" s="47">
        <v>109.95</v>
      </c>
      <c r="M2274" s="47">
        <v>109.95</v>
      </c>
      <c r="N2274" s="45">
        <v>44984</v>
      </c>
    </row>
    <row r="2275" spans="1:14" x14ac:dyDescent="0.25">
      <c r="B2275" s="42" t="s">
        <v>52744</v>
      </c>
      <c r="C2275" s="42"/>
      <c r="E2275" s="32" t="s">
        <v>52734</v>
      </c>
      <c r="F2275" s="44" t="s">
        <v>3093</v>
      </c>
      <c r="G2275" s="32" t="s">
        <v>11</v>
      </c>
      <c r="H2275" s="32" t="s">
        <v>12</v>
      </c>
      <c r="I2275" s="32" t="s">
        <v>52745</v>
      </c>
      <c r="J2275" s="55">
        <v>8059347124346</v>
      </c>
      <c r="L2275" s="47">
        <v>109.95</v>
      </c>
      <c r="M2275" s="47">
        <v>109.95</v>
      </c>
      <c r="N2275" s="45">
        <v>44984</v>
      </c>
    </row>
    <row r="2276" spans="1:14" x14ac:dyDescent="0.25">
      <c r="A2276" s="32" t="s">
        <v>25488</v>
      </c>
      <c r="B2276" s="42" t="s">
        <v>65615</v>
      </c>
      <c r="C2276" s="42"/>
      <c r="D2276" s="42"/>
      <c r="E2276" s="43" t="s">
        <v>19352</v>
      </c>
      <c r="F2276" s="44" t="s">
        <v>3093</v>
      </c>
      <c r="G2276" s="44" t="s">
        <v>11</v>
      </c>
      <c r="H2276" s="44" t="s">
        <v>12</v>
      </c>
      <c r="I2276" s="42" t="s">
        <v>19353</v>
      </c>
      <c r="J2276" s="42">
        <v>8059175179631</v>
      </c>
      <c r="L2276" s="47">
        <v>46.95</v>
      </c>
      <c r="M2276" s="47">
        <v>46.95</v>
      </c>
      <c r="N2276" s="45">
        <v>43878</v>
      </c>
    </row>
    <row r="2277" spans="1:14" x14ac:dyDescent="0.25">
      <c r="A2277" s="32" t="s">
        <v>25487</v>
      </c>
      <c r="B2277" s="42" t="s">
        <v>65614</v>
      </c>
      <c r="C2277" s="42"/>
      <c r="D2277" s="42"/>
      <c r="E2277" s="43" t="s">
        <v>62087</v>
      </c>
      <c r="F2277" s="44" t="s">
        <v>3093</v>
      </c>
      <c r="G2277" s="44" t="s">
        <v>11</v>
      </c>
      <c r="H2277" s="44" t="s">
        <v>12</v>
      </c>
      <c r="I2277" s="42" t="s">
        <v>19351</v>
      </c>
      <c r="J2277" s="42">
        <v>8059175198885</v>
      </c>
      <c r="L2277" s="47">
        <v>46.95</v>
      </c>
      <c r="M2277" s="47">
        <v>46.95</v>
      </c>
      <c r="N2277" s="45">
        <v>43878</v>
      </c>
    </row>
    <row r="2278" spans="1:14" x14ac:dyDescent="0.25">
      <c r="A2278" s="32" t="s">
        <v>25486</v>
      </c>
      <c r="B2278" s="42" t="s">
        <v>65611</v>
      </c>
      <c r="C2278" s="42"/>
      <c r="D2278" s="42"/>
      <c r="E2278" s="43" t="s">
        <v>62086</v>
      </c>
      <c r="F2278" s="44" t="s">
        <v>3093</v>
      </c>
      <c r="G2278" s="44" t="s">
        <v>11</v>
      </c>
      <c r="H2278" s="44" t="s">
        <v>12</v>
      </c>
      <c r="I2278" s="42" t="s">
        <v>19350</v>
      </c>
      <c r="J2278" s="42">
        <v>8059175198854</v>
      </c>
      <c r="L2278" s="47">
        <v>46.95</v>
      </c>
      <c r="M2278" s="47">
        <v>46.95</v>
      </c>
      <c r="N2278" s="45">
        <v>43878</v>
      </c>
    </row>
    <row r="2279" spans="1:14" x14ac:dyDescent="0.25">
      <c r="A2279" s="32" t="s">
        <v>25485</v>
      </c>
      <c r="B2279" s="42" t="s">
        <v>65612</v>
      </c>
      <c r="C2279" s="42"/>
      <c r="D2279" s="42"/>
      <c r="E2279" s="43" t="s">
        <v>62085</v>
      </c>
      <c r="F2279" s="44" t="s">
        <v>3093</v>
      </c>
      <c r="G2279" s="44" t="s">
        <v>11</v>
      </c>
      <c r="H2279" s="44" t="s">
        <v>12</v>
      </c>
      <c r="I2279" s="42" t="s">
        <v>19349</v>
      </c>
      <c r="J2279" s="42">
        <v>8059175198861</v>
      </c>
      <c r="L2279" s="47">
        <v>46.95</v>
      </c>
      <c r="M2279" s="47">
        <v>46.95</v>
      </c>
      <c r="N2279" s="45">
        <v>43878</v>
      </c>
    </row>
    <row r="2280" spans="1:14" x14ac:dyDescent="0.25">
      <c r="A2280" s="32" t="s">
        <v>25484</v>
      </c>
      <c r="B2280" s="42" t="s">
        <v>65613</v>
      </c>
      <c r="C2280" s="42"/>
      <c r="D2280" s="42"/>
      <c r="E2280" s="43" t="s">
        <v>62084</v>
      </c>
      <c r="F2280" s="44" t="s">
        <v>3093</v>
      </c>
      <c r="G2280" s="44" t="s">
        <v>11</v>
      </c>
      <c r="H2280" s="44" t="s">
        <v>12</v>
      </c>
      <c r="I2280" s="42" t="s">
        <v>19348</v>
      </c>
      <c r="J2280" s="42">
        <v>8059175198878</v>
      </c>
      <c r="L2280" s="47">
        <v>46.95</v>
      </c>
      <c r="M2280" s="47">
        <v>46.95</v>
      </c>
      <c r="N2280" s="45">
        <v>43878</v>
      </c>
    </row>
    <row r="2281" spans="1:14" x14ac:dyDescent="0.25">
      <c r="A2281" s="32" t="s">
        <v>25483</v>
      </c>
      <c r="B2281" s="42" t="s">
        <v>65616</v>
      </c>
      <c r="C2281" s="42"/>
      <c r="D2281" s="42"/>
      <c r="E2281" s="43" t="s">
        <v>19354</v>
      </c>
      <c r="F2281" s="44" t="s">
        <v>3093</v>
      </c>
      <c r="G2281" s="44" t="s">
        <v>11</v>
      </c>
      <c r="H2281" s="44" t="s">
        <v>12</v>
      </c>
      <c r="I2281" s="42" t="s">
        <v>19355</v>
      </c>
      <c r="J2281" s="42">
        <v>8059175198892</v>
      </c>
      <c r="L2281" s="47">
        <v>46.95</v>
      </c>
      <c r="M2281" s="47">
        <v>46.95</v>
      </c>
      <c r="N2281" s="45">
        <v>43878</v>
      </c>
    </row>
    <row r="2282" spans="1:14" x14ac:dyDescent="0.25">
      <c r="A2282" s="32" t="s">
        <v>25482</v>
      </c>
      <c r="B2282" s="42" t="s">
        <v>65621</v>
      </c>
      <c r="C2282" s="42"/>
      <c r="D2282" s="42"/>
      <c r="E2282" s="43" t="s">
        <v>19344</v>
      </c>
      <c r="F2282" s="44" t="s">
        <v>3093</v>
      </c>
      <c r="G2282" s="44" t="s">
        <v>11</v>
      </c>
      <c r="H2282" s="44" t="s">
        <v>12</v>
      </c>
      <c r="I2282" s="42" t="s">
        <v>19345</v>
      </c>
      <c r="J2282" s="42">
        <v>8059175198830</v>
      </c>
      <c r="L2282" s="46">
        <v>46.95</v>
      </c>
      <c r="M2282" s="46">
        <v>46.95</v>
      </c>
      <c r="N2282" s="45">
        <v>43878</v>
      </c>
    </row>
    <row r="2283" spans="1:14" x14ac:dyDescent="0.25">
      <c r="A2283" s="32" t="s">
        <v>25481</v>
      </c>
      <c r="B2283" s="42" t="s">
        <v>65620</v>
      </c>
      <c r="C2283" s="42"/>
      <c r="D2283" s="42"/>
      <c r="E2283" s="43" t="s">
        <v>62083</v>
      </c>
      <c r="F2283" s="44" t="s">
        <v>3093</v>
      </c>
      <c r="G2283" s="44" t="s">
        <v>11</v>
      </c>
      <c r="H2283" s="44" t="s">
        <v>12</v>
      </c>
      <c r="I2283" s="42" t="s">
        <v>19343</v>
      </c>
      <c r="J2283" s="42">
        <v>8059175198823</v>
      </c>
      <c r="L2283" s="46">
        <v>46.95</v>
      </c>
      <c r="M2283" s="46">
        <v>46.95</v>
      </c>
      <c r="N2283" s="45">
        <v>43878</v>
      </c>
    </row>
    <row r="2284" spans="1:14" x14ac:dyDescent="0.25">
      <c r="A2284" s="32" t="s">
        <v>25480</v>
      </c>
      <c r="B2284" s="42" t="s">
        <v>65617</v>
      </c>
      <c r="C2284" s="42"/>
      <c r="D2284" s="42"/>
      <c r="E2284" s="43" t="s">
        <v>62082</v>
      </c>
      <c r="F2284" s="44" t="s">
        <v>3093</v>
      </c>
      <c r="G2284" s="44" t="s">
        <v>11</v>
      </c>
      <c r="H2284" s="44" t="s">
        <v>12</v>
      </c>
      <c r="I2284" s="42" t="s">
        <v>19342</v>
      </c>
      <c r="J2284" s="42">
        <v>8059175179624</v>
      </c>
      <c r="L2284" s="46">
        <v>46.95</v>
      </c>
      <c r="M2284" s="46">
        <v>46.95</v>
      </c>
      <c r="N2284" s="45">
        <v>43878</v>
      </c>
    </row>
    <row r="2285" spans="1:14" x14ac:dyDescent="0.25">
      <c r="A2285" s="32" t="s">
        <v>25479</v>
      </c>
      <c r="B2285" s="42" t="s">
        <v>65618</v>
      </c>
      <c r="C2285" s="42"/>
      <c r="D2285" s="42"/>
      <c r="E2285" s="43" t="s">
        <v>62081</v>
      </c>
      <c r="F2285" s="44" t="s">
        <v>3093</v>
      </c>
      <c r="G2285" s="44" t="s">
        <v>11</v>
      </c>
      <c r="H2285" s="44" t="s">
        <v>12</v>
      </c>
      <c r="I2285" s="42" t="s">
        <v>19341</v>
      </c>
      <c r="J2285" s="42">
        <v>8059175198809</v>
      </c>
      <c r="L2285" s="46">
        <v>46.95</v>
      </c>
      <c r="M2285" s="46">
        <v>46.95</v>
      </c>
      <c r="N2285" s="45">
        <v>43878</v>
      </c>
    </row>
    <row r="2286" spans="1:14" x14ac:dyDescent="0.25">
      <c r="A2286" s="32" t="s">
        <v>25478</v>
      </c>
      <c r="B2286" s="42" t="s">
        <v>65619</v>
      </c>
      <c r="C2286" s="42"/>
      <c r="D2286" s="42"/>
      <c r="E2286" s="43" t="s">
        <v>62080</v>
      </c>
      <c r="F2286" s="44" t="s">
        <v>3093</v>
      </c>
      <c r="G2286" s="44" t="s">
        <v>11</v>
      </c>
      <c r="H2286" s="44" t="s">
        <v>12</v>
      </c>
      <c r="I2286" s="42" t="s">
        <v>19340</v>
      </c>
      <c r="J2286" s="42">
        <v>8059175198816</v>
      </c>
      <c r="L2286" s="46">
        <v>46.95</v>
      </c>
      <c r="M2286" s="46">
        <v>46.95</v>
      </c>
      <c r="N2286" s="45">
        <v>43878</v>
      </c>
    </row>
    <row r="2287" spans="1:14" x14ac:dyDescent="0.25">
      <c r="A2287" s="32" t="s">
        <v>25477</v>
      </c>
      <c r="B2287" s="42" t="s">
        <v>65622</v>
      </c>
      <c r="C2287" s="42"/>
      <c r="D2287" s="42"/>
      <c r="E2287" s="43" t="s">
        <v>19346</v>
      </c>
      <c r="F2287" s="44" t="s">
        <v>3093</v>
      </c>
      <c r="G2287" s="44" t="s">
        <v>11</v>
      </c>
      <c r="H2287" s="44" t="s">
        <v>12</v>
      </c>
      <c r="I2287" s="42" t="s">
        <v>19347</v>
      </c>
      <c r="J2287" s="42">
        <v>8059175198847</v>
      </c>
      <c r="L2287" s="46">
        <v>46.95</v>
      </c>
      <c r="M2287" s="46">
        <v>46.95</v>
      </c>
      <c r="N2287" s="45">
        <v>43878</v>
      </c>
    </row>
    <row r="2288" spans="1:14" x14ac:dyDescent="0.25">
      <c r="A2288" s="32" t="s">
        <v>25476</v>
      </c>
      <c r="B2288" s="42" t="s">
        <v>65627</v>
      </c>
      <c r="C2288" s="42"/>
      <c r="D2288" s="42"/>
      <c r="E2288" s="43" t="s">
        <v>19328</v>
      </c>
      <c r="F2288" s="44" t="s">
        <v>3093</v>
      </c>
      <c r="G2288" s="44" t="s">
        <v>11</v>
      </c>
      <c r="H2288" s="44" t="s">
        <v>12</v>
      </c>
      <c r="I2288" s="42" t="s">
        <v>19329</v>
      </c>
      <c r="J2288" s="42">
        <v>8059175198731</v>
      </c>
      <c r="L2288" s="47">
        <v>46.95</v>
      </c>
      <c r="M2288" s="47">
        <v>46.95</v>
      </c>
      <c r="N2288" s="45">
        <v>43878</v>
      </c>
    </row>
    <row r="2289" spans="1:14" x14ac:dyDescent="0.25">
      <c r="A2289" s="32" t="s">
        <v>25475</v>
      </c>
      <c r="B2289" s="42" t="s">
        <v>65626</v>
      </c>
      <c r="C2289" s="42"/>
      <c r="D2289" s="42"/>
      <c r="E2289" s="43" t="s">
        <v>62079</v>
      </c>
      <c r="F2289" s="44" t="s">
        <v>3093</v>
      </c>
      <c r="G2289" s="44" t="s">
        <v>11</v>
      </c>
      <c r="H2289" s="44" t="s">
        <v>12</v>
      </c>
      <c r="I2289" s="42" t="s">
        <v>19327</v>
      </c>
      <c r="J2289" s="42">
        <v>8059175198724</v>
      </c>
      <c r="L2289" s="47">
        <v>46.95</v>
      </c>
      <c r="M2289" s="47">
        <v>46.95</v>
      </c>
      <c r="N2289" s="45">
        <v>43878</v>
      </c>
    </row>
    <row r="2290" spans="1:14" x14ac:dyDescent="0.25">
      <c r="A2290" s="32" t="s">
        <v>25474</v>
      </c>
      <c r="B2290" s="42" t="s">
        <v>65623</v>
      </c>
      <c r="C2290" s="42"/>
      <c r="D2290" s="42"/>
      <c r="E2290" s="43" t="s">
        <v>62078</v>
      </c>
      <c r="F2290" s="44" t="s">
        <v>3093</v>
      </c>
      <c r="G2290" s="44" t="s">
        <v>11</v>
      </c>
      <c r="H2290" s="44" t="s">
        <v>12</v>
      </c>
      <c r="I2290" s="42" t="s">
        <v>19326</v>
      </c>
      <c r="J2290" s="42">
        <v>8059175198700</v>
      </c>
      <c r="L2290" s="47">
        <v>46.95</v>
      </c>
      <c r="M2290" s="47">
        <v>46.95</v>
      </c>
      <c r="N2290" s="45">
        <v>43878</v>
      </c>
    </row>
    <row r="2291" spans="1:14" x14ac:dyDescent="0.25">
      <c r="A2291" s="32" t="s">
        <v>25473</v>
      </c>
      <c r="B2291" s="42" t="s">
        <v>65624</v>
      </c>
      <c r="C2291" s="42"/>
      <c r="D2291" s="42"/>
      <c r="E2291" s="43" t="s">
        <v>62077</v>
      </c>
      <c r="F2291" s="44" t="s">
        <v>3093</v>
      </c>
      <c r="G2291" s="44" t="s">
        <v>11</v>
      </c>
      <c r="H2291" s="44" t="s">
        <v>12</v>
      </c>
      <c r="I2291" s="42" t="s">
        <v>19325</v>
      </c>
      <c r="J2291" s="42">
        <v>8059175179600</v>
      </c>
      <c r="L2291" s="47">
        <v>46.95</v>
      </c>
      <c r="M2291" s="47">
        <v>46.95</v>
      </c>
      <c r="N2291" s="45">
        <v>43878</v>
      </c>
    </row>
    <row r="2292" spans="1:14" x14ac:dyDescent="0.25">
      <c r="A2292" s="32" t="s">
        <v>25472</v>
      </c>
      <c r="B2292" s="42" t="s">
        <v>65625</v>
      </c>
      <c r="C2292" s="42"/>
      <c r="D2292" s="42"/>
      <c r="E2292" s="43" t="s">
        <v>62076</v>
      </c>
      <c r="F2292" s="44" t="s">
        <v>3093</v>
      </c>
      <c r="G2292" s="44" t="s">
        <v>11</v>
      </c>
      <c r="H2292" s="44" t="s">
        <v>12</v>
      </c>
      <c r="I2292" s="42" t="s">
        <v>19324</v>
      </c>
      <c r="J2292" s="42">
        <v>8059175198717</v>
      </c>
      <c r="L2292" s="47">
        <v>46.95</v>
      </c>
      <c r="M2292" s="47">
        <v>46.95</v>
      </c>
      <c r="N2292" s="45">
        <v>43878</v>
      </c>
    </row>
    <row r="2293" spans="1:14" x14ac:dyDescent="0.25">
      <c r="A2293" s="32" t="s">
        <v>25471</v>
      </c>
      <c r="B2293" s="42" t="s">
        <v>65628</v>
      </c>
      <c r="C2293" s="42"/>
      <c r="D2293" s="42"/>
      <c r="E2293" s="43" t="s">
        <v>19330</v>
      </c>
      <c r="F2293" s="44" t="s">
        <v>3093</v>
      </c>
      <c r="G2293" s="44" t="s">
        <v>11</v>
      </c>
      <c r="H2293" s="44" t="s">
        <v>12</v>
      </c>
      <c r="I2293" s="42" t="s">
        <v>19331</v>
      </c>
      <c r="J2293" s="42">
        <v>8059175198748</v>
      </c>
      <c r="L2293" s="47">
        <v>46.95</v>
      </c>
      <c r="M2293" s="47">
        <v>46.95</v>
      </c>
      <c r="N2293" s="45">
        <v>43878</v>
      </c>
    </row>
    <row r="2294" spans="1:14" x14ac:dyDescent="0.25">
      <c r="A2294" s="32" t="s">
        <v>25470</v>
      </c>
      <c r="B2294" s="42" t="s">
        <v>65609</v>
      </c>
      <c r="C2294" s="42"/>
      <c r="D2294" s="42"/>
      <c r="E2294" s="43" t="s">
        <v>19336</v>
      </c>
      <c r="F2294" s="44" t="s">
        <v>3093</v>
      </c>
      <c r="G2294" s="44" t="s">
        <v>11</v>
      </c>
      <c r="H2294" s="44" t="s">
        <v>12</v>
      </c>
      <c r="I2294" s="42" t="s">
        <v>19337</v>
      </c>
      <c r="J2294" s="42">
        <v>8059175198793</v>
      </c>
      <c r="L2294" s="47">
        <v>46.95</v>
      </c>
      <c r="M2294" s="47">
        <v>46.95</v>
      </c>
      <c r="N2294" s="45">
        <v>43878</v>
      </c>
    </row>
    <row r="2295" spans="1:14" x14ac:dyDescent="0.25">
      <c r="A2295" s="32" t="s">
        <v>25469</v>
      </c>
      <c r="B2295" s="42" t="s">
        <v>65608</v>
      </c>
      <c r="C2295" s="42"/>
      <c r="D2295" s="42"/>
      <c r="E2295" s="43" t="s">
        <v>62075</v>
      </c>
      <c r="F2295" s="44" t="s">
        <v>3093</v>
      </c>
      <c r="G2295" s="44" t="s">
        <v>11</v>
      </c>
      <c r="H2295" s="44" t="s">
        <v>12</v>
      </c>
      <c r="I2295" s="42" t="s">
        <v>19335</v>
      </c>
      <c r="J2295" s="42">
        <v>8059175198786</v>
      </c>
      <c r="L2295" s="47">
        <v>46.95</v>
      </c>
      <c r="M2295" s="47">
        <v>46.95</v>
      </c>
      <c r="N2295" s="45">
        <v>43878</v>
      </c>
    </row>
    <row r="2296" spans="1:14" x14ac:dyDescent="0.25">
      <c r="A2296" s="32" t="s">
        <v>25468</v>
      </c>
      <c r="B2296" s="42" t="s">
        <v>65605</v>
      </c>
      <c r="C2296" s="42"/>
      <c r="D2296" s="42"/>
      <c r="E2296" s="43" t="s">
        <v>62074</v>
      </c>
      <c r="F2296" s="44" t="s">
        <v>3093</v>
      </c>
      <c r="G2296" s="44" t="s">
        <v>11</v>
      </c>
      <c r="H2296" s="44" t="s">
        <v>12</v>
      </c>
      <c r="I2296" s="42" t="s">
        <v>19334</v>
      </c>
      <c r="J2296" s="42">
        <v>8059175198755</v>
      </c>
      <c r="L2296" s="47">
        <v>46.95</v>
      </c>
      <c r="M2296" s="47">
        <v>46.95</v>
      </c>
      <c r="N2296" s="45">
        <v>43878</v>
      </c>
    </row>
    <row r="2297" spans="1:14" x14ac:dyDescent="0.25">
      <c r="A2297" s="32" t="s">
        <v>25467</v>
      </c>
      <c r="B2297" s="42" t="s">
        <v>65606</v>
      </c>
      <c r="C2297" s="42"/>
      <c r="D2297" s="42"/>
      <c r="E2297" s="43" t="s">
        <v>62073</v>
      </c>
      <c r="F2297" s="44" t="s">
        <v>3093</v>
      </c>
      <c r="G2297" s="44" t="s">
        <v>11</v>
      </c>
      <c r="H2297" s="44" t="s">
        <v>12</v>
      </c>
      <c r="I2297" s="42" t="s">
        <v>19333</v>
      </c>
      <c r="J2297" s="42">
        <v>8059175198762</v>
      </c>
      <c r="L2297" s="47">
        <v>46.95</v>
      </c>
      <c r="M2297" s="47">
        <v>46.95</v>
      </c>
      <c r="N2297" s="45">
        <v>43878</v>
      </c>
    </row>
    <row r="2298" spans="1:14" x14ac:dyDescent="0.25">
      <c r="A2298" s="32" t="s">
        <v>25466</v>
      </c>
      <c r="B2298" s="42" t="s">
        <v>65607</v>
      </c>
      <c r="C2298" s="42"/>
      <c r="D2298" s="42"/>
      <c r="E2298" s="43" t="s">
        <v>62072</v>
      </c>
      <c r="F2298" s="44" t="s">
        <v>3093</v>
      </c>
      <c r="G2298" s="44" t="s">
        <v>11</v>
      </c>
      <c r="H2298" s="44" t="s">
        <v>12</v>
      </c>
      <c r="I2298" s="42" t="s">
        <v>19332</v>
      </c>
      <c r="J2298" s="42">
        <v>8059175198779</v>
      </c>
      <c r="L2298" s="47">
        <v>46.95</v>
      </c>
      <c r="M2298" s="47">
        <v>46.95</v>
      </c>
      <c r="N2298" s="45">
        <v>43878</v>
      </c>
    </row>
    <row r="2299" spans="1:14" x14ac:dyDescent="0.25">
      <c r="A2299" s="32" t="s">
        <v>25465</v>
      </c>
      <c r="B2299" s="42" t="s">
        <v>65610</v>
      </c>
      <c r="C2299" s="42"/>
      <c r="D2299" s="42"/>
      <c r="E2299" s="43" t="s">
        <v>19338</v>
      </c>
      <c r="F2299" s="44" t="s">
        <v>3093</v>
      </c>
      <c r="G2299" s="44" t="s">
        <v>11</v>
      </c>
      <c r="H2299" s="44" t="s">
        <v>12</v>
      </c>
      <c r="I2299" s="42" t="s">
        <v>19339</v>
      </c>
      <c r="J2299" s="42">
        <v>8059175179617</v>
      </c>
      <c r="L2299" s="47">
        <v>46.95</v>
      </c>
      <c r="M2299" s="47">
        <v>46.95</v>
      </c>
      <c r="N2299" s="45">
        <v>43878</v>
      </c>
    </row>
    <row r="2300" spans="1:14" x14ac:dyDescent="0.25">
      <c r="A2300" s="32" t="s">
        <v>25464</v>
      </c>
      <c r="B2300" s="42" t="s">
        <v>65597</v>
      </c>
      <c r="C2300" s="42"/>
      <c r="D2300" s="42"/>
      <c r="E2300" s="43" t="s">
        <v>19320</v>
      </c>
      <c r="F2300" s="44" t="s">
        <v>3093</v>
      </c>
      <c r="G2300" s="44" t="s">
        <v>11</v>
      </c>
      <c r="H2300" s="44" t="s">
        <v>12</v>
      </c>
      <c r="I2300" s="42" t="s">
        <v>19321</v>
      </c>
      <c r="J2300" s="42">
        <v>8059175198687</v>
      </c>
      <c r="L2300" s="47">
        <v>46.95</v>
      </c>
      <c r="M2300" s="47">
        <v>46.95</v>
      </c>
      <c r="N2300" s="45">
        <v>43878</v>
      </c>
    </row>
    <row r="2301" spans="1:14" x14ac:dyDescent="0.25">
      <c r="A2301" s="32" t="s">
        <v>25463</v>
      </c>
      <c r="B2301" s="42" t="s">
        <v>65596</v>
      </c>
      <c r="C2301" s="42"/>
      <c r="D2301" s="42"/>
      <c r="E2301" s="43" t="s">
        <v>62071</v>
      </c>
      <c r="F2301" s="44" t="s">
        <v>3093</v>
      </c>
      <c r="G2301" s="44" t="s">
        <v>11</v>
      </c>
      <c r="H2301" s="44" t="s">
        <v>12</v>
      </c>
      <c r="I2301" s="42" t="s">
        <v>19319</v>
      </c>
      <c r="J2301" s="42">
        <v>8059175179594</v>
      </c>
      <c r="L2301" s="47">
        <v>46.95</v>
      </c>
      <c r="M2301" s="47">
        <v>46.95</v>
      </c>
      <c r="N2301" s="45">
        <v>43878</v>
      </c>
    </row>
    <row r="2302" spans="1:14" x14ac:dyDescent="0.25">
      <c r="A2302" s="32" t="s">
        <v>25462</v>
      </c>
      <c r="B2302" s="42" t="s">
        <v>65593</v>
      </c>
      <c r="C2302" s="42"/>
      <c r="D2302" s="42"/>
      <c r="E2302" s="43" t="s">
        <v>62070</v>
      </c>
      <c r="F2302" s="44" t="s">
        <v>3093</v>
      </c>
      <c r="G2302" s="44" t="s">
        <v>11</v>
      </c>
      <c r="H2302" s="44" t="s">
        <v>12</v>
      </c>
      <c r="I2302" s="42" t="s">
        <v>19318</v>
      </c>
      <c r="J2302" s="42">
        <v>8059175198656</v>
      </c>
      <c r="L2302" s="47">
        <v>46.95</v>
      </c>
      <c r="M2302" s="47">
        <v>46.95</v>
      </c>
      <c r="N2302" s="45">
        <v>43878</v>
      </c>
    </row>
    <row r="2303" spans="1:14" x14ac:dyDescent="0.25">
      <c r="A2303" s="32" t="s">
        <v>25461</v>
      </c>
      <c r="B2303" s="42" t="s">
        <v>65594</v>
      </c>
      <c r="C2303" s="42"/>
      <c r="D2303" s="42"/>
      <c r="E2303" s="43" t="s">
        <v>62069</v>
      </c>
      <c r="F2303" s="44" t="s">
        <v>3093</v>
      </c>
      <c r="G2303" s="44" t="s">
        <v>11</v>
      </c>
      <c r="H2303" s="44" t="s">
        <v>12</v>
      </c>
      <c r="I2303" s="42" t="s">
        <v>19317</v>
      </c>
      <c r="J2303" s="42">
        <v>8059175198663</v>
      </c>
      <c r="L2303" s="47">
        <v>46.95</v>
      </c>
      <c r="M2303" s="47">
        <v>46.95</v>
      </c>
      <c r="N2303" s="45">
        <v>43878</v>
      </c>
    </row>
    <row r="2304" spans="1:14" s="45" customFormat="1" x14ac:dyDescent="0.25">
      <c r="A2304" s="32" t="s">
        <v>25460</v>
      </c>
      <c r="B2304" s="42" t="s">
        <v>65595</v>
      </c>
      <c r="C2304" s="42"/>
      <c r="D2304" s="42"/>
      <c r="E2304" s="43" t="s">
        <v>62068</v>
      </c>
      <c r="F2304" s="44" t="s">
        <v>3093</v>
      </c>
      <c r="G2304" s="44" t="s">
        <v>11</v>
      </c>
      <c r="H2304" s="44" t="s">
        <v>12</v>
      </c>
      <c r="I2304" s="42" t="s">
        <v>19316</v>
      </c>
      <c r="J2304" s="42">
        <v>8059175198670</v>
      </c>
      <c r="L2304" s="47">
        <v>46.95</v>
      </c>
      <c r="M2304" s="47">
        <v>46.95</v>
      </c>
      <c r="N2304" s="45">
        <v>43878</v>
      </c>
    </row>
    <row r="2305" spans="1:14" s="45" customFormat="1" x14ac:dyDescent="0.25">
      <c r="A2305" s="32" t="s">
        <v>25459</v>
      </c>
      <c r="B2305" s="42" t="s">
        <v>65598</v>
      </c>
      <c r="C2305" s="42"/>
      <c r="D2305" s="42"/>
      <c r="E2305" s="43" t="s">
        <v>19322</v>
      </c>
      <c r="F2305" s="44" t="s">
        <v>3093</v>
      </c>
      <c r="G2305" s="44" t="s">
        <v>11</v>
      </c>
      <c r="H2305" s="44" t="s">
        <v>12</v>
      </c>
      <c r="I2305" s="42" t="s">
        <v>19323</v>
      </c>
      <c r="J2305" s="42">
        <v>8059175198694</v>
      </c>
      <c r="L2305" s="47">
        <v>46.95</v>
      </c>
      <c r="M2305" s="47">
        <v>46.95</v>
      </c>
      <c r="N2305" s="45">
        <v>43878</v>
      </c>
    </row>
    <row r="2306" spans="1:14" s="45" customFormat="1" x14ac:dyDescent="0.25">
      <c r="A2306" s="32" t="s">
        <v>25458</v>
      </c>
      <c r="B2306" s="42" t="s">
        <v>65603</v>
      </c>
      <c r="C2306" s="42"/>
      <c r="D2306" s="42"/>
      <c r="E2306" s="43" t="s">
        <v>19312</v>
      </c>
      <c r="F2306" s="44" t="s">
        <v>3093</v>
      </c>
      <c r="G2306" s="44" t="s">
        <v>11</v>
      </c>
      <c r="H2306" s="44" t="s">
        <v>12</v>
      </c>
      <c r="I2306" s="42" t="s">
        <v>19313</v>
      </c>
      <c r="J2306" s="42">
        <v>8059175179235</v>
      </c>
      <c r="L2306" s="47">
        <v>46.95</v>
      </c>
      <c r="M2306" s="47">
        <v>46.95</v>
      </c>
      <c r="N2306" s="45">
        <v>43878</v>
      </c>
    </row>
    <row r="2307" spans="1:14" s="45" customFormat="1" x14ac:dyDescent="0.25">
      <c r="A2307" s="32" t="s">
        <v>25457</v>
      </c>
      <c r="B2307" s="42" t="s">
        <v>65602</v>
      </c>
      <c r="C2307" s="42"/>
      <c r="D2307" s="42"/>
      <c r="E2307" s="43" t="s">
        <v>62067</v>
      </c>
      <c r="F2307" s="44" t="s">
        <v>3093</v>
      </c>
      <c r="G2307" s="44" t="s">
        <v>11</v>
      </c>
      <c r="H2307" s="44" t="s">
        <v>12</v>
      </c>
      <c r="I2307" s="42" t="s">
        <v>19311</v>
      </c>
      <c r="J2307" s="42">
        <v>8059175179228</v>
      </c>
      <c r="L2307" s="47">
        <v>46.95</v>
      </c>
      <c r="M2307" s="47">
        <v>46.95</v>
      </c>
      <c r="N2307" s="45">
        <v>43878</v>
      </c>
    </row>
    <row r="2308" spans="1:14" s="45" customFormat="1" x14ac:dyDescent="0.25">
      <c r="A2308" s="32" t="s">
        <v>25456</v>
      </c>
      <c r="B2308" s="42" t="s">
        <v>65599</v>
      </c>
      <c r="C2308" s="42"/>
      <c r="D2308" s="42"/>
      <c r="E2308" s="43" t="s">
        <v>62066</v>
      </c>
      <c r="F2308" s="44" t="s">
        <v>3093</v>
      </c>
      <c r="G2308" s="44" t="s">
        <v>11</v>
      </c>
      <c r="H2308" s="44" t="s">
        <v>12</v>
      </c>
      <c r="I2308" s="42" t="s">
        <v>19310</v>
      </c>
      <c r="J2308" s="42">
        <v>8059175179198</v>
      </c>
      <c r="L2308" s="47">
        <v>46.95</v>
      </c>
      <c r="M2308" s="47">
        <v>46.95</v>
      </c>
      <c r="N2308" s="45">
        <v>43878</v>
      </c>
    </row>
    <row r="2309" spans="1:14" s="45" customFormat="1" x14ac:dyDescent="0.25">
      <c r="A2309" s="32" t="s">
        <v>25455</v>
      </c>
      <c r="B2309" s="42" t="s">
        <v>65600</v>
      </c>
      <c r="C2309" s="42"/>
      <c r="D2309" s="42"/>
      <c r="E2309" s="43" t="s">
        <v>62065</v>
      </c>
      <c r="F2309" s="44" t="s">
        <v>3093</v>
      </c>
      <c r="G2309" s="44" t="s">
        <v>11</v>
      </c>
      <c r="H2309" s="44" t="s">
        <v>12</v>
      </c>
      <c r="I2309" s="42" t="s">
        <v>19309</v>
      </c>
      <c r="J2309" s="42">
        <v>8059175179204</v>
      </c>
      <c r="L2309" s="47">
        <v>46.95</v>
      </c>
      <c r="M2309" s="47">
        <v>46.95</v>
      </c>
      <c r="N2309" s="45">
        <v>43878</v>
      </c>
    </row>
    <row r="2310" spans="1:14" s="45" customFormat="1" x14ac:dyDescent="0.25">
      <c r="A2310" s="32" t="s">
        <v>25454</v>
      </c>
      <c r="B2310" s="42" t="s">
        <v>65601</v>
      </c>
      <c r="C2310" s="42"/>
      <c r="D2310" s="42"/>
      <c r="E2310" s="43" t="s">
        <v>62064</v>
      </c>
      <c r="F2310" s="44" t="s">
        <v>3093</v>
      </c>
      <c r="G2310" s="44" t="s">
        <v>11</v>
      </c>
      <c r="H2310" s="44" t="s">
        <v>12</v>
      </c>
      <c r="I2310" s="42" t="s">
        <v>19308</v>
      </c>
      <c r="J2310" s="42">
        <v>8059175179211</v>
      </c>
      <c r="L2310" s="47">
        <v>46.95</v>
      </c>
      <c r="M2310" s="47">
        <v>46.95</v>
      </c>
      <c r="N2310" s="45">
        <v>43878</v>
      </c>
    </row>
    <row r="2311" spans="1:14" s="45" customFormat="1" x14ac:dyDescent="0.25">
      <c r="A2311" s="32" t="s">
        <v>25453</v>
      </c>
      <c r="B2311" s="42" t="s">
        <v>65604</v>
      </c>
      <c r="C2311" s="42"/>
      <c r="D2311" s="42"/>
      <c r="E2311" s="43" t="s">
        <v>19314</v>
      </c>
      <c r="F2311" s="44" t="s">
        <v>3093</v>
      </c>
      <c r="G2311" s="44" t="s">
        <v>11</v>
      </c>
      <c r="H2311" s="44" t="s">
        <v>12</v>
      </c>
      <c r="I2311" s="42" t="s">
        <v>19315</v>
      </c>
      <c r="J2311" s="42">
        <v>8059175179242</v>
      </c>
      <c r="L2311" s="47">
        <v>46.95</v>
      </c>
      <c r="M2311" s="47">
        <v>46.95</v>
      </c>
      <c r="N2311" s="45">
        <v>43878</v>
      </c>
    </row>
    <row r="2312" spans="1:14" s="45" customFormat="1" x14ac:dyDescent="0.25">
      <c r="A2312" s="43" t="s">
        <v>39862</v>
      </c>
      <c r="B2312" s="42" t="s">
        <v>51794</v>
      </c>
      <c r="C2312" s="42" t="s">
        <v>39863</v>
      </c>
      <c r="D2312" s="43"/>
      <c r="E2312" s="43" t="s">
        <v>39864</v>
      </c>
      <c r="F2312" s="81" t="s">
        <v>3093</v>
      </c>
      <c r="G2312" s="32" t="s">
        <v>11</v>
      </c>
      <c r="H2312" s="43" t="s">
        <v>12</v>
      </c>
      <c r="I2312" s="48" t="s">
        <v>39865</v>
      </c>
      <c r="J2312" s="42">
        <v>8059175360602</v>
      </c>
      <c r="K2312" s="63"/>
      <c r="L2312" s="54">
        <v>77.95</v>
      </c>
      <c r="M2312" s="54">
        <v>77.95</v>
      </c>
      <c r="N2312" s="63">
        <v>44249</v>
      </c>
    </row>
    <row r="2313" spans="1:14" s="45" customFormat="1" x14ac:dyDescent="0.25">
      <c r="A2313" s="43" t="s">
        <v>39859</v>
      </c>
      <c r="B2313" s="42" t="s">
        <v>51793</v>
      </c>
      <c r="C2313" s="42" t="s">
        <v>39860</v>
      </c>
      <c r="D2313" s="43"/>
      <c r="E2313" s="43" t="s">
        <v>62063</v>
      </c>
      <c r="F2313" s="81" t="s">
        <v>3093</v>
      </c>
      <c r="G2313" s="32" t="s">
        <v>11</v>
      </c>
      <c r="H2313" s="43" t="s">
        <v>12</v>
      </c>
      <c r="I2313" s="48" t="s">
        <v>39861</v>
      </c>
      <c r="J2313" s="42">
        <v>8059175360596</v>
      </c>
      <c r="K2313" s="63"/>
      <c r="L2313" s="54">
        <v>77.95</v>
      </c>
      <c r="M2313" s="54">
        <v>77.95</v>
      </c>
      <c r="N2313" s="63">
        <v>44249</v>
      </c>
    </row>
    <row r="2314" spans="1:14" s="45" customFormat="1" x14ac:dyDescent="0.25">
      <c r="A2314" s="43" t="s">
        <v>39856</v>
      </c>
      <c r="B2314" s="42" t="s">
        <v>51790</v>
      </c>
      <c r="C2314" s="42" t="s">
        <v>39857</v>
      </c>
      <c r="D2314" s="43"/>
      <c r="E2314" s="43" t="s">
        <v>62062</v>
      </c>
      <c r="F2314" s="81" t="s">
        <v>3093</v>
      </c>
      <c r="G2314" s="32" t="s">
        <v>11</v>
      </c>
      <c r="H2314" s="43" t="s">
        <v>12</v>
      </c>
      <c r="I2314" s="48" t="s">
        <v>39858</v>
      </c>
      <c r="J2314" s="42">
        <v>8059175360565</v>
      </c>
      <c r="K2314" s="63"/>
      <c r="L2314" s="54">
        <v>77.95</v>
      </c>
      <c r="M2314" s="54">
        <v>77.95</v>
      </c>
      <c r="N2314" s="63">
        <v>44249</v>
      </c>
    </row>
    <row r="2315" spans="1:14" s="45" customFormat="1" x14ac:dyDescent="0.25">
      <c r="A2315" s="43" t="s">
        <v>39853</v>
      </c>
      <c r="B2315" s="42" t="s">
        <v>51791</v>
      </c>
      <c r="C2315" s="42" t="s">
        <v>39854</v>
      </c>
      <c r="D2315" s="43"/>
      <c r="E2315" s="43" t="s">
        <v>62061</v>
      </c>
      <c r="F2315" s="81" t="s">
        <v>3093</v>
      </c>
      <c r="G2315" s="32" t="s">
        <v>11</v>
      </c>
      <c r="H2315" s="43" t="s">
        <v>12</v>
      </c>
      <c r="I2315" s="48" t="s">
        <v>39855</v>
      </c>
      <c r="J2315" s="42">
        <v>8059175360572</v>
      </c>
      <c r="K2315" s="63"/>
      <c r="L2315" s="54">
        <v>77.95</v>
      </c>
      <c r="M2315" s="54">
        <v>77.95</v>
      </c>
      <c r="N2315" s="63">
        <v>44249</v>
      </c>
    </row>
    <row r="2316" spans="1:14" s="45" customFormat="1" x14ac:dyDescent="0.25">
      <c r="A2316" s="43" t="s">
        <v>39850</v>
      </c>
      <c r="B2316" s="42" t="s">
        <v>51792</v>
      </c>
      <c r="C2316" s="42" t="s">
        <v>39851</v>
      </c>
      <c r="D2316" s="43"/>
      <c r="E2316" s="43" t="s">
        <v>62060</v>
      </c>
      <c r="F2316" s="81" t="s">
        <v>3093</v>
      </c>
      <c r="G2316" s="32" t="s">
        <v>11</v>
      </c>
      <c r="H2316" s="43" t="s">
        <v>12</v>
      </c>
      <c r="I2316" s="48" t="s">
        <v>39852</v>
      </c>
      <c r="J2316" s="42">
        <v>8059175360589</v>
      </c>
      <c r="K2316" s="63"/>
      <c r="L2316" s="54">
        <v>77.95</v>
      </c>
      <c r="M2316" s="54">
        <v>77.95</v>
      </c>
      <c r="N2316" s="63">
        <v>44249</v>
      </c>
    </row>
    <row r="2317" spans="1:14" s="45" customFormat="1" x14ac:dyDescent="0.25">
      <c r="A2317" s="43" t="s">
        <v>39866</v>
      </c>
      <c r="B2317" s="42" t="s">
        <v>51795</v>
      </c>
      <c r="C2317" s="42" t="s">
        <v>39867</v>
      </c>
      <c r="D2317" s="43"/>
      <c r="E2317" s="43" t="s">
        <v>39868</v>
      </c>
      <c r="F2317" s="81" t="s">
        <v>3093</v>
      </c>
      <c r="G2317" s="32" t="s">
        <v>11</v>
      </c>
      <c r="H2317" s="43" t="s">
        <v>12</v>
      </c>
      <c r="I2317" s="48" t="s">
        <v>39869</v>
      </c>
      <c r="J2317" s="42">
        <v>8059175360619</v>
      </c>
      <c r="K2317" s="63"/>
      <c r="L2317" s="54">
        <v>77.95</v>
      </c>
      <c r="M2317" s="54">
        <v>77.95</v>
      </c>
      <c r="N2317" s="63">
        <v>44249</v>
      </c>
    </row>
    <row r="2318" spans="1:14" s="45" customFormat="1" x14ac:dyDescent="0.25">
      <c r="A2318" s="43" t="s">
        <v>39842</v>
      </c>
      <c r="B2318" s="42" t="s">
        <v>51937</v>
      </c>
      <c r="C2318" s="42" t="s">
        <v>39843</v>
      </c>
      <c r="D2318" s="43"/>
      <c r="E2318" s="43" t="s">
        <v>39844</v>
      </c>
      <c r="F2318" s="81" t="s">
        <v>3093</v>
      </c>
      <c r="G2318" s="32" t="s">
        <v>11</v>
      </c>
      <c r="H2318" s="43" t="s">
        <v>12</v>
      </c>
      <c r="I2318" s="48" t="s">
        <v>39845</v>
      </c>
      <c r="J2318" s="42">
        <v>8059175377877</v>
      </c>
      <c r="K2318" s="63"/>
      <c r="L2318" s="47">
        <v>77.95</v>
      </c>
      <c r="M2318" s="47">
        <v>77.95</v>
      </c>
      <c r="N2318" s="63">
        <v>44249</v>
      </c>
    </row>
    <row r="2319" spans="1:14" s="45" customFormat="1" x14ac:dyDescent="0.25">
      <c r="A2319" s="43" t="s">
        <v>39839</v>
      </c>
      <c r="B2319" s="42" t="s">
        <v>51936</v>
      </c>
      <c r="C2319" s="42" t="s">
        <v>39840</v>
      </c>
      <c r="D2319" s="43"/>
      <c r="E2319" s="43" t="s">
        <v>62059</v>
      </c>
      <c r="F2319" s="81" t="s">
        <v>3093</v>
      </c>
      <c r="G2319" s="32" t="s">
        <v>11</v>
      </c>
      <c r="H2319" s="43" t="s">
        <v>12</v>
      </c>
      <c r="I2319" s="48" t="s">
        <v>39841</v>
      </c>
      <c r="J2319" s="42">
        <v>8059175377860</v>
      </c>
      <c r="K2319" s="63"/>
      <c r="L2319" s="47">
        <v>77.95</v>
      </c>
      <c r="M2319" s="47">
        <v>77.95</v>
      </c>
      <c r="N2319" s="63">
        <v>44249</v>
      </c>
    </row>
    <row r="2320" spans="1:14" x14ac:dyDescent="0.25">
      <c r="A2320" s="43" t="s">
        <v>39836</v>
      </c>
      <c r="B2320" s="42" t="s">
        <v>51934</v>
      </c>
      <c r="C2320" s="42" t="s">
        <v>39837</v>
      </c>
      <c r="D2320" s="43"/>
      <c r="E2320" s="43" t="s">
        <v>62058</v>
      </c>
      <c r="F2320" s="81" t="s">
        <v>3093</v>
      </c>
      <c r="G2320" s="32" t="s">
        <v>11</v>
      </c>
      <c r="H2320" s="43" t="s">
        <v>12</v>
      </c>
      <c r="I2320" s="48" t="s">
        <v>39838</v>
      </c>
      <c r="J2320" s="42">
        <v>8059175377846</v>
      </c>
      <c r="K2320" s="63"/>
      <c r="L2320" s="47">
        <v>77.95</v>
      </c>
      <c r="M2320" s="47">
        <v>77.95</v>
      </c>
      <c r="N2320" s="63">
        <v>44249</v>
      </c>
    </row>
    <row r="2321" spans="1:14" x14ac:dyDescent="0.25">
      <c r="A2321" s="43" t="s">
        <v>39833</v>
      </c>
      <c r="B2321" s="42" t="s">
        <v>51935</v>
      </c>
      <c r="C2321" s="42" t="s">
        <v>39834</v>
      </c>
      <c r="D2321" s="43"/>
      <c r="E2321" s="43" t="s">
        <v>62057</v>
      </c>
      <c r="F2321" s="81" t="s">
        <v>3093</v>
      </c>
      <c r="G2321" s="32" t="s">
        <v>11</v>
      </c>
      <c r="H2321" s="43" t="s">
        <v>12</v>
      </c>
      <c r="I2321" s="48" t="s">
        <v>39835</v>
      </c>
      <c r="J2321" s="42">
        <v>8059175377853</v>
      </c>
      <c r="K2321" s="63"/>
      <c r="L2321" s="47">
        <v>77.95</v>
      </c>
      <c r="M2321" s="47">
        <v>77.95</v>
      </c>
      <c r="N2321" s="63">
        <v>44249</v>
      </c>
    </row>
    <row r="2322" spans="1:14" x14ac:dyDescent="0.25">
      <c r="A2322" s="43" t="s">
        <v>39830</v>
      </c>
      <c r="B2322" s="42" t="s">
        <v>51842</v>
      </c>
      <c r="C2322" s="42" t="s">
        <v>39831</v>
      </c>
      <c r="D2322" s="43"/>
      <c r="E2322" s="43" t="s">
        <v>62056</v>
      </c>
      <c r="F2322" s="81" t="s">
        <v>3093</v>
      </c>
      <c r="G2322" s="32" t="s">
        <v>11</v>
      </c>
      <c r="H2322" s="43" t="s">
        <v>12</v>
      </c>
      <c r="I2322" s="48" t="s">
        <v>39832</v>
      </c>
      <c r="J2322" s="42">
        <v>8059175369636</v>
      </c>
      <c r="K2322" s="63"/>
      <c r="L2322" s="47">
        <v>77.95</v>
      </c>
      <c r="M2322" s="47">
        <v>77.95</v>
      </c>
      <c r="N2322" s="63">
        <v>44249</v>
      </c>
    </row>
    <row r="2323" spans="1:14" x14ac:dyDescent="0.25">
      <c r="A2323" s="43" t="s">
        <v>39846</v>
      </c>
      <c r="B2323" s="42" t="s">
        <v>51848</v>
      </c>
      <c r="C2323" s="42" t="s">
        <v>39847</v>
      </c>
      <c r="D2323" s="43"/>
      <c r="E2323" s="43" t="s">
        <v>39848</v>
      </c>
      <c r="F2323" s="81" t="s">
        <v>3093</v>
      </c>
      <c r="G2323" s="32" t="s">
        <v>11</v>
      </c>
      <c r="H2323" s="43" t="s">
        <v>12</v>
      </c>
      <c r="I2323" s="48" t="s">
        <v>39849</v>
      </c>
      <c r="J2323" s="42">
        <v>8059175374739</v>
      </c>
      <c r="K2323" s="63"/>
      <c r="L2323" s="47">
        <v>77.95</v>
      </c>
      <c r="M2323" s="47">
        <v>77.95</v>
      </c>
      <c r="N2323" s="63">
        <v>44249</v>
      </c>
    </row>
    <row r="2324" spans="1:14" x14ac:dyDescent="0.25">
      <c r="A2324" s="43" t="s">
        <v>39822</v>
      </c>
      <c r="B2324" s="42" t="s">
        <v>51788</v>
      </c>
      <c r="C2324" s="42" t="s">
        <v>39823</v>
      </c>
      <c r="D2324" s="43"/>
      <c r="E2324" s="43" t="s">
        <v>39824</v>
      </c>
      <c r="F2324" s="81" t="s">
        <v>3093</v>
      </c>
      <c r="G2324" s="32" t="s">
        <v>11</v>
      </c>
      <c r="H2324" s="43" t="s">
        <v>12</v>
      </c>
      <c r="I2324" s="48" t="s">
        <v>39825</v>
      </c>
      <c r="J2324" s="42">
        <v>8059175360541</v>
      </c>
      <c r="K2324" s="63"/>
      <c r="L2324" s="47">
        <v>77.95</v>
      </c>
      <c r="M2324" s="47">
        <v>77.95</v>
      </c>
      <c r="N2324" s="63">
        <v>44249</v>
      </c>
    </row>
    <row r="2325" spans="1:14" x14ac:dyDescent="0.25">
      <c r="A2325" s="43" t="s">
        <v>39819</v>
      </c>
      <c r="B2325" s="42" t="s">
        <v>51787</v>
      </c>
      <c r="C2325" s="42" t="s">
        <v>39820</v>
      </c>
      <c r="D2325" s="43"/>
      <c r="E2325" s="43" t="s">
        <v>62055</v>
      </c>
      <c r="F2325" s="81" t="s">
        <v>3093</v>
      </c>
      <c r="G2325" s="32" t="s">
        <v>11</v>
      </c>
      <c r="H2325" s="43" t="s">
        <v>12</v>
      </c>
      <c r="I2325" s="48" t="s">
        <v>39821</v>
      </c>
      <c r="J2325" s="42">
        <v>8059175360534</v>
      </c>
      <c r="K2325" s="63"/>
      <c r="L2325" s="47">
        <v>77.95</v>
      </c>
      <c r="M2325" s="47">
        <v>77.95</v>
      </c>
      <c r="N2325" s="63">
        <v>44249</v>
      </c>
    </row>
    <row r="2326" spans="1:14" x14ac:dyDescent="0.25">
      <c r="A2326" s="43" t="s">
        <v>39816</v>
      </c>
      <c r="B2326" s="42" t="s">
        <v>51784</v>
      </c>
      <c r="C2326" s="42" t="s">
        <v>39817</v>
      </c>
      <c r="D2326" s="43"/>
      <c r="E2326" s="43" t="s">
        <v>62054</v>
      </c>
      <c r="F2326" s="81" t="s">
        <v>3093</v>
      </c>
      <c r="G2326" s="32" t="s">
        <v>11</v>
      </c>
      <c r="H2326" s="43" t="s">
        <v>12</v>
      </c>
      <c r="I2326" s="48" t="s">
        <v>39818</v>
      </c>
      <c r="J2326" s="42">
        <v>8059175360503</v>
      </c>
      <c r="K2326" s="63"/>
      <c r="L2326" s="47">
        <v>77.95</v>
      </c>
      <c r="M2326" s="47">
        <v>77.95</v>
      </c>
      <c r="N2326" s="63">
        <v>44249</v>
      </c>
    </row>
    <row r="2327" spans="1:14" x14ac:dyDescent="0.25">
      <c r="A2327" s="43" t="s">
        <v>39813</v>
      </c>
      <c r="B2327" s="42" t="s">
        <v>51785</v>
      </c>
      <c r="C2327" s="42" t="s">
        <v>39814</v>
      </c>
      <c r="D2327" s="43"/>
      <c r="E2327" s="43" t="s">
        <v>62053</v>
      </c>
      <c r="F2327" s="81" t="s">
        <v>3093</v>
      </c>
      <c r="G2327" s="32" t="s">
        <v>11</v>
      </c>
      <c r="H2327" s="43" t="s">
        <v>12</v>
      </c>
      <c r="I2327" s="48" t="s">
        <v>39815</v>
      </c>
      <c r="J2327" s="42">
        <v>8059175360510</v>
      </c>
      <c r="K2327" s="63"/>
      <c r="L2327" s="47">
        <v>77.95</v>
      </c>
      <c r="M2327" s="47">
        <v>77.95</v>
      </c>
      <c r="N2327" s="63">
        <v>44249</v>
      </c>
    </row>
    <row r="2328" spans="1:14" x14ac:dyDescent="0.25">
      <c r="A2328" s="43" t="s">
        <v>39810</v>
      </c>
      <c r="B2328" s="42" t="s">
        <v>51786</v>
      </c>
      <c r="C2328" s="42" t="s">
        <v>39811</v>
      </c>
      <c r="D2328" s="43"/>
      <c r="E2328" s="43" t="s">
        <v>62052</v>
      </c>
      <c r="F2328" s="81" t="s">
        <v>3093</v>
      </c>
      <c r="G2328" s="32" t="s">
        <v>11</v>
      </c>
      <c r="H2328" s="43" t="s">
        <v>12</v>
      </c>
      <c r="I2328" s="48" t="s">
        <v>39812</v>
      </c>
      <c r="J2328" s="42">
        <v>8059175360527</v>
      </c>
      <c r="K2328" s="63"/>
      <c r="L2328" s="47">
        <v>77.95</v>
      </c>
      <c r="M2328" s="47">
        <v>77.95</v>
      </c>
      <c r="N2328" s="63">
        <v>44249</v>
      </c>
    </row>
    <row r="2329" spans="1:14" x14ac:dyDescent="0.25">
      <c r="A2329" s="43" t="s">
        <v>39826</v>
      </c>
      <c r="B2329" s="42" t="s">
        <v>51789</v>
      </c>
      <c r="C2329" s="42" t="s">
        <v>39827</v>
      </c>
      <c r="D2329" s="43"/>
      <c r="E2329" s="43" t="s">
        <v>39828</v>
      </c>
      <c r="F2329" s="81" t="s">
        <v>3093</v>
      </c>
      <c r="G2329" s="32" t="s">
        <v>11</v>
      </c>
      <c r="H2329" s="43" t="s">
        <v>12</v>
      </c>
      <c r="I2329" s="48" t="s">
        <v>39829</v>
      </c>
      <c r="J2329" s="42">
        <v>8059175360558</v>
      </c>
      <c r="K2329" s="63"/>
      <c r="L2329" s="47">
        <v>77.95</v>
      </c>
      <c r="M2329" s="47">
        <v>77.95</v>
      </c>
      <c r="N2329" s="63">
        <v>44249</v>
      </c>
    </row>
    <row r="2330" spans="1:14" x14ac:dyDescent="0.25">
      <c r="A2330" s="43" t="s">
        <v>39804</v>
      </c>
      <c r="B2330" s="42" t="s">
        <v>51530</v>
      </c>
      <c r="C2330" s="42" t="s">
        <v>39805</v>
      </c>
      <c r="D2330" s="43"/>
      <c r="E2330" s="43" t="s">
        <v>50418</v>
      </c>
      <c r="F2330" s="81" t="s">
        <v>3093</v>
      </c>
      <c r="G2330" s="32" t="s">
        <v>11</v>
      </c>
      <c r="H2330" s="43" t="s">
        <v>12</v>
      </c>
      <c r="I2330" s="48" t="s">
        <v>39806</v>
      </c>
      <c r="J2330" s="42">
        <v>8059175338205</v>
      </c>
      <c r="K2330" s="63"/>
      <c r="L2330" s="47">
        <v>67.95</v>
      </c>
      <c r="M2330" s="47">
        <v>67.95</v>
      </c>
      <c r="N2330" s="63">
        <v>44249</v>
      </c>
    </row>
    <row r="2331" spans="1:14" x14ac:dyDescent="0.25">
      <c r="A2331" s="43" t="s">
        <v>39801</v>
      </c>
      <c r="B2331" s="42" t="s">
        <v>51529</v>
      </c>
      <c r="C2331" s="42" t="s">
        <v>39802</v>
      </c>
      <c r="D2331" s="43"/>
      <c r="E2331" s="43" t="s">
        <v>50417</v>
      </c>
      <c r="F2331" s="81" t="s">
        <v>3093</v>
      </c>
      <c r="G2331" s="32" t="s">
        <v>11</v>
      </c>
      <c r="H2331" s="43" t="s">
        <v>12</v>
      </c>
      <c r="I2331" s="48" t="s">
        <v>39803</v>
      </c>
      <c r="J2331" s="42">
        <v>8059175338199</v>
      </c>
      <c r="K2331" s="63"/>
      <c r="L2331" s="47">
        <v>67.95</v>
      </c>
      <c r="M2331" s="47">
        <v>67.95</v>
      </c>
      <c r="N2331" s="63">
        <v>44249</v>
      </c>
    </row>
    <row r="2332" spans="1:14" x14ac:dyDescent="0.25">
      <c r="A2332" s="43" t="s">
        <v>39798</v>
      </c>
      <c r="B2332" s="42" t="s">
        <v>51526</v>
      </c>
      <c r="C2332" s="42" t="s">
        <v>39799</v>
      </c>
      <c r="D2332" s="43"/>
      <c r="E2332" s="43" t="s">
        <v>50414</v>
      </c>
      <c r="F2332" s="81" t="s">
        <v>3093</v>
      </c>
      <c r="G2332" s="32" t="s">
        <v>11</v>
      </c>
      <c r="H2332" s="43" t="s">
        <v>12</v>
      </c>
      <c r="I2332" s="48" t="s">
        <v>39800</v>
      </c>
      <c r="J2332" s="42">
        <v>8059175338168</v>
      </c>
      <c r="K2332" s="63"/>
      <c r="L2332" s="47">
        <v>67.95</v>
      </c>
      <c r="M2332" s="47">
        <v>67.95</v>
      </c>
      <c r="N2332" s="63">
        <v>44249</v>
      </c>
    </row>
    <row r="2333" spans="1:14" x14ac:dyDescent="0.25">
      <c r="A2333" s="43" t="s">
        <v>39795</v>
      </c>
      <c r="B2333" s="42" t="s">
        <v>51527</v>
      </c>
      <c r="C2333" s="42" t="s">
        <v>39796</v>
      </c>
      <c r="D2333" s="43"/>
      <c r="E2333" s="43" t="s">
        <v>50415</v>
      </c>
      <c r="F2333" s="81" t="s">
        <v>3093</v>
      </c>
      <c r="G2333" s="32" t="s">
        <v>11</v>
      </c>
      <c r="H2333" s="43" t="s">
        <v>12</v>
      </c>
      <c r="I2333" s="48" t="s">
        <v>39797</v>
      </c>
      <c r="J2333" s="42">
        <v>8059175338175</v>
      </c>
      <c r="K2333" s="63"/>
      <c r="L2333" s="47">
        <v>67.95</v>
      </c>
      <c r="M2333" s="47">
        <v>67.95</v>
      </c>
      <c r="N2333" s="63">
        <v>44249</v>
      </c>
    </row>
    <row r="2334" spans="1:14" x14ac:dyDescent="0.25">
      <c r="A2334" s="43" t="s">
        <v>39792</v>
      </c>
      <c r="B2334" s="42" t="s">
        <v>51528</v>
      </c>
      <c r="C2334" s="42" t="s">
        <v>39793</v>
      </c>
      <c r="D2334" s="43"/>
      <c r="E2334" s="43" t="s">
        <v>50416</v>
      </c>
      <c r="F2334" s="81" t="s">
        <v>3093</v>
      </c>
      <c r="G2334" s="32" t="s">
        <v>11</v>
      </c>
      <c r="H2334" s="43" t="s">
        <v>12</v>
      </c>
      <c r="I2334" s="48" t="s">
        <v>39794</v>
      </c>
      <c r="J2334" s="42">
        <v>8059175338182</v>
      </c>
      <c r="K2334" s="63"/>
      <c r="L2334" s="47">
        <v>67.95</v>
      </c>
      <c r="M2334" s="47">
        <v>67.95</v>
      </c>
      <c r="N2334" s="63">
        <v>44249</v>
      </c>
    </row>
    <row r="2335" spans="1:14" x14ac:dyDescent="0.25">
      <c r="A2335" s="43" t="s">
        <v>39807</v>
      </c>
      <c r="B2335" s="42" t="s">
        <v>51531</v>
      </c>
      <c r="C2335" s="42" t="s">
        <v>39808</v>
      </c>
      <c r="D2335" s="43"/>
      <c r="E2335" s="43" t="s">
        <v>50419</v>
      </c>
      <c r="F2335" s="81" t="s">
        <v>3093</v>
      </c>
      <c r="G2335" s="32" t="s">
        <v>11</v>
      </c>
      <c r="H2335" s="43" t="s">
        <v>12</v>
      </c>
      <c r="I2335" s="48" t="s">
        <v>39809</v>
      </c>
      <c r="J2335" s="42">
        <v>8059175338212</v>
      </c>
      <c r="K2335" s="63"/>
      <c r="L2335" s="47">
        <v>67.95</v>
      </c>
      <c r="M2335" s="47">
        <v>67.95</v>
      </c>
      <c r="N2335" s="63">
        <v>44249</v>
      </c>
    </row>
    <row r="2336" spans="1:14" x14ac:dyDescent="0.25">
      <c r="A2336" s="43" t="s">
        <v>39784</v>
      </c>
      <c r="B2336" s="42" t="s">
        <v>51524</v>
      </c>
      <c r="C2336" s="42" t="s">
        <v>39785</v>
      </c>
      <c r="D2336" s="43"/>
      <c r="E2336" s="43" t="s">
        <v>39786</v>
      </c>
      <c r="F2336" s="81" t="s">
        <v>3093</v>
      </c>
      <c r="G2336" s="32" t="s">
        <v>11</v>
      </c>
      <c r="H2336" s="43" t="s">
        <v>12</v>
      </c>
      <c r="I2336" s="48" t="s">
        <v>39787</v>
      </c>
      <c r="J2336" s="42">
        <v>8059175338144</v>
      </c>
      <c r="K2336" s="63"/>
      <c r="L2336" s="47">
        <v>67.95</v>
      </c>
      <c r="M2336" s="47">
        <v>67.95</v>
      </c>
      <c r="N2336" s="63">
        <v>44249</v>
      </c>
    </row>
    <row r="2337" spans="1:14" x14ac:dyDescent="0.25">
      <c r="A2337" s="43" t="s">
        <v>39781</v>
      </c>
      <c r="B2337" s="42" t="s">
        <v>51523</v>
      </c>
      <c r="C2337" s="42" t="s">
        <v>39782</v>
      </c>
      <c r="D2337" s="43"/>
      <c r="E2337" s="43" t="s">
        <v>62051</v>
      </c>
      <c r="F2337" s="81" t="s">
        <v>3093</v>
      </c>
      <c r="G2337" s="32" t="s">
        <v>11</v>
      </c>
      <c r="H2337" s="43" t="s">
        <v>12</v>
      </c>
      <c r="I2337" s="48" t="s">
        <v>39783</v>
      </c>
      <c r="J2337" s="42">
        <v>8059175338137</v>
      </c>
      <c r="K2337" s="63"/>
      <c r="L2337" s="47">
        <v>67.95</v>
      </c>
      <c r="M2337" s="47">
        <v>67.95</v>
      </c>
      <c r="N2337" s="63">
        <v>44249</v>
      </c>
    </row>
    <row r="2338" spans="1:14" x14ac:dyDescent="0.25">
      <c r="A2338" s="43" t="s">
        <v>39778</v>
      </c>
      <c r="B2338" s="42" t="s">
        <v>51520</v>
      </c>
      <c r="C2338" s="42" t="s">
        <v>39779</v>
      </c>
      <c r="D2338" s="43"/>
      <c r="E2338" s="43" t="s">
        <v>62050</v>
      </c>
      <c r="F2338" s="81" t="s">
        <v>3093</v>
      </c>
      <c r="G2338" s="32" t="s">
        <v>11</v>
      </c>
      <c r="H2338" s="43" t="s">
        <v>12</v>
      </c>
      <c r="I2338" s="48" t="s">
        <v>39780</v>
      </c>
      <c r="J2338" s="42">
        <v>8059175338106</v>
      </c>
      <c r="K2338" s="63"/>
      <c r="L2338" s="47">
        <v>67.95</v>
      </c>
      <c r="M2338" s="47">
        <v>67.95</v>
      </c>
      <c r="N2338" s="63">
        <v>44249</v>
      </c>
    </row>
    <row r="2339" spans="1:14" x14ac:dyDescent="0.25">
      <c r="A2339" s="43" t="s">
        <v>39775</v>
      </c>
      <c r="B2339" s="42" t="s">
        <v>51521</v>
      </c>
      <c r="C2339" s="42" t="s">
        <v>39776</v>
      </c>
      <c r="D2339" s="43"/>
      <c r="E2339" s="43" t="s">
        <v>62049</v>
      </c>
      <c r="F2339" s="81" t="s">
        <v>3093</v>
      </c>
      <c r="G2339" s="32" t="s">
        <v>11</v>
      </c>
      <c r="H2339" s="43" t="s">
        <v>12</v>
      </c>
      <c r="I2339" s="48" t="s">
        <v>39777</v>
      </c>
      <c r="J2339" s="42">
        <v>8059175338113</v>
      </c>
      <c r="K2339" s="63"/>
      <c r="L2339" s="47">
        <v>67.95</v>
      </c>
      <c r="M2339" s="47">
        <v>67.95</v>
      </c>
      <c r="N2339" s="63">
        <v>44249</v>
      </c>
    </row>
    <row r="2340" spans="1:14" x14ac:dyDescent="0.25">
      <c r="A2340" s="43" t="s">
        <v>39772</v>
      </c>
      <c r="B2340" s="42" t="s">
        <v>51522</v>
      </c>
      <c r="C2340" s="42" t="s">
        <v>39773</v>
      </c>
      <c r="D2340" s="43"/>
      <c r="E2340" s="43" t="s">
        <v>62048</v>
      </c>
      <c r="F2340" s="81" t="s">
        <v>3093</v>
      </c>
      <c r="G2340" s="32" t="s">
        <v>11</v>
      </c>
      <c r="H2340" s="43" t="s">
        <v>12</v>
      </c>
      <c r="I2340" s="48" t="s">
        <v>39774</v>
      </c>
      <c r="J2340" s="42">
        <v>8059175338120</v>
      </c>
      <c r="K2340" s="63"/>
      <c r="L2340" s="47">
        <v>67.95</v>
      </c>
      <c r="M2340" s="47">
        <v>67.95</v>
      </c>
      <c r="N2340" s="63">
        <v>44249</v>
      </c>
    </row>
    <row r="2341" spans="1:14" x14ac:dyDescent="0.25">
      <c r="A2341" s="43" t="s">
        <v>39788</v>
      </c>
      <c r="B2341" s="42" t="s">
        <v>51525</v>
      </c>
      <c r="C2341" s="42" t="s">
        <v>39789</v>
      </c>
      <c r="D2341" s="43"/>
      <c r="E2341" s="43" t="s">
        <v>39790</v>
      </c>
      <c r="F2341" s="81" t="s">
        <v>3093</v>
      </c>
      <c r="G2341" s="32" t="s">
        <v>11</v>
      </c>
      <c r="H2341" s="43" t="s">
        <v>12</v>
      </c>
      <c r="I2341" s="48" t="s">
        <v>39791</v>
      </c>
      <c r="J2341" s="42">
        <v>8059175338151</v>
      </c>
      <c r="K2341" s="63"/>
      <c r="L2341" s="47">
        <v>67.95</v>
      </c>
      <c r="M2341" s="47">
        <v>67.95</v>
      </c>
      <c r="N2341" s="63">
        <v>44249</v>
      </c>
    </row>
    <row r="2342" spans="1:14" x14ac:dyDescent="0.25">
      <c r="A2342" s="32" t="s">
        <v>26045</v>
      </c>
      <c r="B2342" s="42" t="s">
        <v>51289</v>
      </c>
      <c r="C2342" s="42" t="s">
        <v>38020</v>
      </c>
      <c r="D2342" s="42"/>
      <c r="E2342" s="43" t="s">
        <v>62047</v>
      </c>
      <c r="F2342" s="44" t="s">
        <v>3752</v>
      </c>
      <c r="G2342" s="44" t="s">
        <v>11</v>
      </c>
      <c r="H2342" s="44" t="s">
        <v>12</v>
      </c>
      <c r="I2342" s="42" t="s">
        <v>17983</v>
      </c>
      <c r="J2342" s="42">
        <v>8059175099717</v>
      </c>
      <c r="L2342" s="47">
        <v>67.95</v>
      </c>
      <c r="M2342" s="47">
        <v>67.95</v>
      </c>
      <c r="N2342" s="45">
        <v>43706</v>
      </c>
    </row>
    <row r="2343" spans="1:14" x14ac:dyDescent="0.25">
      <c r="A2343" s="32" t="s">
        <v>26044</v>
      </c>
      <c r="B2343" s="42" t="s">
        <v>51286</v>
      </c>
      <c r="C2343" s="42" t="s">
        <v>38021</v>
      </c>
      <c r="D2343" s="42"/>
      <c r="E2343" s="43" t="s">
        <v>62046</v>
      </c>
      <c r="F2343" s="44" t="s">
        <v>3752</v>
      </c>
      <c r="G2343" s="44" t="s">
        <v>11</v>
      </c>
      <c r="H2343" s="44" t="s">
        <v>12</v>
      </c>
      <c r="I2343" s="42" t="s">
        <v>17980</v>
      </c>
      <c r="J2343" s="42">
        <v>8059175099687</v>
      </c>
      <c r="L2343" s="47">
        <v>67.95</v>
      </c>
      <c r="M2343" s="47">
        <v>67.95</v>
      </c>
      <c r="N2343" s="45">
        <v>43706</v>
      </c>
    </row>
    <row r="2344" spans="1:14" x14ac:dyDescent="0.25">
      <c r="A2344" s="32" t="s">
        <v>26043</v>
      </c>
      <c r="B2344" s="42" t="s">
        <v>51287</v>
      </c>
      <c r="C2344" s="42" t="s">
        <v>38022</v>
      </c>
      <c r="D2344" s="42"/>
      <c r="E2344" s="43" t="s">
        <v>62045</v>
      </c>
      <c r="F2344" s="44" t="s">
        <v>3752</v>
      </c>
      <c r="G2344" s="44" t="s">
        <v>11</v>
      </c>
      <c r="H2344" s="44" t="s">
        <v>12</v>
      </c>
      <c r="I2344" s="42" t="s">
        <v>17981</v>
      </c>
      <c r="J2344" s="42">
        <v>8059175099694</v>
      </c>
      <c r="L2344" s="47">
        <v>67.95</v>
      </c>
      <c r="M2344" s="47">
        <v>67.95</v>
      </c>
      <c r="N2344" s="45">
        <v>43706</v>
      </c>
    </row>
    <row r="2345" spans="1:14" x14ac:dyDescent="0.25">
      <c r="A2345" s="32" t="s">
        <v>26042</v>
      </c>
      <c r="B2345" s="42" t="s">
        <v>51288</v>
      </c>
      <c r="C2345" s="42" t="s">
        <v>38019</v>
      </c>
      <c r="D2345" s="42"/>
      <c r="E2345" s="43" t="s">
        <v>62044</v>
      </c>
      <c r="F2345" s="44" t="s">
        <v>3752</v>
      </c>
      <c r="G2345" s="44" t="s">
        <v>11</v>
      </c>
      <c r="H2345" s="44" t="s">
        <v>12</v>
      </c>
      <c r="I2345" s="42" t="s">
        <v>17982</v>
      </c>
      <c r="J2345" s="42">
        <v>8059175099700</v>
      </c>
      <c r="L2345" s="47">
        <v>67.95</v>
      </c>
      <c r="M2345" s="47">
        <v>67.95</v>
      </c>
      <c r="N2345" s="45">
        <v>43706</v>
      </c>
    </row>
    <row r="2346" spans="1:14" x14ac:dyDescent="0.25">
      <c r="A2346" s="32" t="s">
        <v>26041</v>
      </c>
      <c r="B2346" s="42" t="s">
        <v>51291</v>
      </c>
      <c r="C2346" s="42" t="s">
        <v>38017</v>
      </c>
      <c r="D2346" s="42"/>
      <c r="E2346" s="43" t="s">
        <v>62043</v>
      </c>
      <c r="F2346" s="44" t="s">
        <v>3752</v>
      </c>
      <c r="G2346" s="44" t="s">
        <v>11</v>
      </c>
      <c r="H2346" s="44" t="s">
        <v>12</v>
      </c>
      <c r="I2346" s="42" t="s">
        <v>17985</v>
      </c>
      <c r="J2346" s="42">
        <v>8059175099731</v>
      </c>
      <c r="L2346" s="47">
        <v>67.95</v>
      </c>
      <c r="M2346" s="47">
        <v>67.95</v>
      </c>
      <c r="N2346" s="45">
        <v>43706</v>
      </c>
    </row>
    <row r="2347" spans="1:14" x14ac:dyDescent="0.25">
      <c r="A2347" s="32" t="s">
        <v>26040</v>
      </c>
      <c r="B2347" s="42" t="s">
        <v>51290</v>
      </c>
      <c r="C2347" s="42" t="s">
        <v>38018</v>
      </c>
      <c r="D2347" s="42"/>
      <c r="E2347" s="43" t="s">
        <v>62042</v>
      </c>
      <c r="F2347" s="44" t="s">
        <v>3752</v>
      </c>
      <c r="G2347" s="44" t="s">
        <v>11</v>
      </c>
      <c r="H2347" s="44" t="s">
        <v>12</v>
      </c>
      <c r="I2347" s="42" t="s">
        <v>17984</v>
      </c>
      <c r="J2347" s="42">
        <v>8059175099724</v>
      </c>
      <c r="L2347" s="47">
        <v>67.95</v>
      </c>
      <c r="M2347" s="47">
        <v>67.95</v>
      </c>
      <c r="N2347" s="45">
        <v>43706</v>
      </c>
    </row>
    <row r="2348" spans="1:14" x14ac:dyDescent="0.25">
      <c r="A2348" s="32" t="s">
        <v>26039</v>
      </c>
      <c r="B2348" s="42" t="s">
        <v>51277</v>
      </c>
      <c r="C2348" s="42" t="s">
        <v>38014</v>
      </c>
      <c r="D2348" s="42"/>
      <c r="E2348" s="43" t="s">
        <v>62041</v>
      </c>
      <c r="F2348" s="44" t="s">
        <v>3752</v>
      </c>
      <c r="G2348" s="44" t="s">
        <v>11</v>
      </c>
      <c r="H2348" s="44" t="s">
        <v>12</v>
      </c>
      <c r="I2348" s="42" t="s">
        <v>17977</v>
      </c>
      <c r="J2348" s="42">
        <v>8059175099595</v>
      </c>
      <c r="L2348" s="47">
        <v>67.95</v>
      </c>
      <c r="M2348" s="47">
        <v>67.95</v>
      </c>
      <c r="N2348" s="45">
        <v>43706</v>
      </c>
    </row>
    <row r="2349" spans="1:14" x14ac:dyDescent="0.25">
      <c r="A2349" s="32" t="s">
        <v>26038</v>
      </c>
      <c r="B2349" s="42" t="s">
        <v>51275</v>
      </c>
      <c r="C2349" s="42" t="s">
        <v>38015</v>
      </c>
      <c r="D2349" s="42"/>
      <c r="E2349" s="43" t="s">
        <v>62040</v>
      </c>
      <c r="F2349" s="44" t="s">
        <v>3752</v>
      </c>
      <c r="G2349" s="44" t="s">
        <v>11</v>
      </c>
      <c r="H2349" s="44" t="s">
        <v>12</v>
      </c>
      <c r="I2349" s="42" t="s">
        <v>17974</v>
      </c>
      <c r="J2349" s="42">
        <v>8059175099571</v>
      </c>
      <c r="L2349" s="47">
        <v>67.95</v>
      </c>
      <c r="M2349" s="47">
        <v>67.95</v>
      </c>
      <c r="N2349" s="45">
        <v>43706</v>
      </c>
    </row>
    <row r="2350" spans="1:14" x14ac:dyDescent="0.25">
      <c r="A2350" s="32" t="s">
        <v>26037</v>
      </c>
      <c r="B2350" s="42" t="s">
        <v>51276</v>
      </c>
      <c r="C2350" s="42" t="s">
        <v>38016</v>
      </c>
      <c r="D2350" s="42"/>
      <c r="E2350" s="43" t="s">
        <v>62039</v>
      </c>
      <c r="F2350" s="44" t="s">
        <v>3752</v>
      </c>
      <c r="G2350" s="44" t="s">
        <v>11</v>
      </c>
      <c r="H2350" s="44" t="s">
        <v>12</v>
      </c>
      <c r="I2350" s="42" t="s">
        <v>17975</v>
      </c>
      <c r="J2350" s="42">
        <v>8059175099588</v>
      </c>
      <c r="L2350" s="47">
        <v>67.95</v>
      </c>
      <c r="M2350" s="47">
        <v>67.95</v>
      </c>
      <c r="N2350" s="45">
        <v>43706</v>
      </c>
    </row>
    <row r="2351" spans="1:14" x14ac:dyDescent="0.25">
      <c r="A2351" s="32" t="s">
        <v>26036</v>
      </c>
      <c r="B2351" s="42" t="s">
        <v>51002</v>
      </c>
      <c r="C2351" s="42" t="s">
        <v>38013</v>
      </c>
      <c r="D2351" s="42"/>
      <c r="E2351" s="43" t="s">
        <v>62038</v>
      </c>
      <c r="F2351" s="44" t="s">
        <v>3752</v>
      </c>
      <c r="G2351" s="44" t="s">
        <v>11</v>
      </c>
      <c r="H2351" s="44" t="s">
        <v>12</v>
      </c>
      <c r="I2351" s="42" t="s">
        <v>17976</v>
      </c>
      <c r="J2351" s="42">
        <v>8059175090141</v>
      </c>
      <c r="L2351" s="47">
        <v>67.95</v>
      </c>
      <c r="M2351" s="47">
        <v>67.95</v>
      </c>
      <c r="N2351" s="45">
        <v>43706</v>
      </c>
    </row>
    <row r="2352" spans="1:14" x14ac:dyDescent="0.25">
      <c r="A2352" s="32" t="s">
        <v>26035</v>
      </c>
      <c r="B2352" s="42" t="s">
        <v>51279</v>
      </c>
      <c r="C2352" s="42" t="s">
        <v>38012</v>
      </c>
      <c r="D2352" s="42"/>
      <c r="E2352" s="43" t="s">
        <v>62037</v>
      </c>
      <c r="F2352" s="44" t="s">
        <v>3752</v>
      </c>
      <c r="G2352" s="44" t="s">
        <v>11</v>
      </c>
      <c r="H2352" s="44" t="s">
        <v>12</v>
      </c>
      <c r="I2352" s="42" t="s">
        <v>17979</v>
      </c>
      <c r="J2352" s="42">
        <v>8059175099618</v>
      </c>
      <c r="L2352" s="47">
        <v>67.95</v>
      </c>
      <c r="M2352" s="47">
        <v>67.95</v>
      </c>
      <c r="N2352" s="45">
        <v>43706</v>
      </c>
    </row>
    <row r="2353" spans="1:14" x14ac:dyDescent="0.25">
      <c r="A2353" s="32" t="s">
        <v>26034</v>
      </c>
      <c r="B2353" s="42" t="s">
        <v>51283</v>
      </c>
      <c r="C2353" s="42" t="s">
        <v>38009</v>
      </c>
      <c r="D2353" s="42"/>
      <c r="E2353" s="43" t="s">
        <v>62036</v>
      </c>
      <c r="F2353" s="44" t="s">
        <v>3752</v>
      </c>
      <c r="G2353" s="44" t="s">
        <v>11</v>
      </c>
      <c r="H2353" s="44" t="s">
        <v>12</v>
      </c>
      <c r="I2353" s="42" t="s">
        <v>17989</v>
      </c>
      <c r="J2353" s="42">
        <v>8059175099656</v>
      </c>
      <c r="L2353" s="47">
        <v>67.95</v>
      </c>
      <c r="M2353" s="47">
        <v>67.95</v>
      </c>
      <c r="N2353" s="45">
        <v>43706</v>
      </c>
    </row>
    <row r="2354" spans="1:14" x14ac:dyDescent="0.25">
      <c r="A2354" s="32" t="s">
        <v>26033</v>
      </c>
      <c r="B2354" s="42" t="s">
        <v>51280</v>
      </c>
      <c r="C2354" s="42" t="s">
        <v>38010</v>
      </c>
      <c r="D2354" s="42"/>
      <c r="E2354" s="43" t="s">
        <v>62035</v>
      </c>
      <c r="F2354" s="44" t="s">
        <v>3752</v>
      </c>
      <c r="G2354" s="44" t="s">
        <v>11</v>
      </c>
      <c r="H2354" s="44" t="s">
        <v>12</v>
      </c>
      <c r="I2354" s="42" t="s">
        <v>17986</v>
      </c>
      <c r="J2354" s="42">
        <v>8059175099625</v>
      </c>
      <c r="L2354" s="47">
        <v>67.95</v>
      </c>
      <c r="M2354" s="47">
        <v>67.95</v>
      </c>
      <c r="N2354" s="45">
        <v>43706</v>
      </c>
    </row>
    <row r="2355" spans="1:14" x14ac:dyDescent="0.25">
      <c r="A2355" s="32" t="s">
        <v>26032</v>
      </c>
      <c r="B2355" s="42" t="s">
        <v>51281</v>
      </c>
      <c r="C2355" s="42" t="s">
        <v>38011</v>
      </c>
      <c r="D2355" s="42"/>
      <c r="E2355" s="43" t="s">
        <v>62034</v>
      </c>
      <c r="F2355" s="44" t="s">
        <v>3752</v>
      </c>
      <c r="G2355" s="44" t="s">
        <v>11</v>
      </c>
      <c r="H2355" s="44" t="s">
        <v>12</v>
      </c>
      <c r="I2355" s="42" t="s">
        <v>17987</v>
      </c>
      <c r="J2355" s="42">
        <v>8059175099632</v>
      </c>
      <c r="L2355" s="47">
        <v>67.95</v>
      </c>
      <c r="M2355" s="47">
        <v>67.95</v>
      </c>
      <c r="N2355" s="45">
        <v>43706</v>
      </c>
    </row>
    <row r="2356" spans="1:14" x14ac:dyDescent="0.25">
      <c r="A2356" s="32" t="s">
        <v>26031</v>
      </c>
      <c r="B2356" s="42" t="s">
        <v>51282</v>
      </c>
      <c r="C2356" s="42" t="s">
        <v>38008</v>
      </c>
      <c r="D2356" s="42"/>
      <c r="E2356" s="43" t="s">
        <v>62033</v>
      </c>
      <c r="F2356" s="44" t="s">
        <v>3752</v>
      </c>
      <c r="G2356" s="44" t="s">
        <v>11</v>
      </c>
      <c r="H2356" s="44" t="s">
        <v>12</v>
      </c>
      <c r="I2356" s="42" t="s">
        <v>17988</v>
      </c>
      <c r="J2356" s="42">
        <v>8059175099649</v>
      </c>
      <c r="L2356" s="47">
        <v>67.95</v>
      </c>
      <c r="M2356" s="47">
        <v>67.95</v>
      </c>
      <c r="N2356" s="45">
        <v>43706</v>
      </c>
    </row>
    <row r="2357" spans="1:14" x14ac:dyDescent="0.25">
      <c r="A2357" s="32" t="s">
        <v>26030</v>
      </c>
      <c r="B2357" s="42" t="s">
        <v>51285</v>
      </c>
      <c r="C2357" s="42" t="s">
        <v>38006</v>
      </c>
      <c r="D2357" s="42"/>
      <c r="E2357" s="43" t="s">
        <v>62032</v>
      </c>
      <c r="F2357" s="44" t="s">
        <v>3752</v>
      </c>
      <c r="G2357" s="44" t="s">
        <v>11</v>
      </c>
      <c r="H2357" s="44" t="s">
        <v>12</v>
      </c>
      <c r="I2357" s="42" t="s">
        <v>17991</v>
      </c>
      <c r="J2357" s="42">
        <v>8059175099670</v>
      </c>
      <c r="L2357" s="47">
        <v>67.95</v>
      </c>
      <c r="M2357" s="47">
        <v>67.95</v>
      </c>
      <c r="N2357" s="45">
        <v>43706</v>
      </c>
    </row>
    <row r="2358" spans="1:14" x14ac:dyDescent="0.25">
      <c r="A2358" s="32" t="s">
        <v>26029</v>
      </c>
      <c r="B2358" s="42" t="s">
        <v>51284</v>
      </c>
      <c r="C2358" s="42" t="s">
        <v>38007</v>
      </c>
      <c r="D2358" s="42"/>
      <c r="E2358" s="43" t="s">
        <v>62031</v>
      </c>
      <c r="F2358" s="44" t="s">
        <v>3752</v>
      </c>
      <c r="G2358" s="44" t="s">
        <v>11</v>
      </c>
      <c r="H2358" s="44" t="s">
        <v>12</v>
      </c>
      <c r="I2358" s="42" t="s">
        <v>17990</v>
      </c>
      <c r="J2358" s="42">
        <v>8059175099663</v>
      </c>
      <c r="L2358" s="47">
        <v>67.95</v>
      </c>
      <c r="M2358" s="47">
        <v>67.95</v>
      </c>
      <c r="N2358" s="45">
        <v>43706</v>
      </c>
    </row>
    <row r="2359" spans="1:14" x14ac:dyDescent="0.25">
      <c r="A2359" s="32" t="s">
        <v>26028</v>
      </c>
      <c r="B2359" s="42" t="s">
        <v>51278</v>
      </c>
      <c r="C2359" s="42" t="s">
        <v>38005</v>
      </c>
      <c r="D2359" s="42"/>
      <c r="E2359" s="43" t="s">
        <v>62030</v>
      </c>
      <c r="F2359" s="44" t="s">
        <v>3752</v>
      </c>
      <c r="G2359" s="44" t="s">
        <v>11</v>
      </c>
      <c r="H2359" s="44" t="s">
        <v>12</v>
      </c>
      <c r="I2359" s="42" t="s">
        <v>17978</v>
      </c>
      <c r="J2359" s="42">
        <v>8059175099601</v>
      </c>
      <c r="L2359" s="47">
        <v>67.95</v>
      </c>
      <c r="M2359" s="47">
        <v>67.95</v>
      </c>
      <c r="N2359" s="45">
        <v>43706</v>
      </c>
    </row>
    <row r="2360" spans="1:14" x14ac:dyDescent="0.25">
      <c r="B2360" s="42" t="s">
        <v>46015</v>
      </c>
      <c r="C2360" s="42"/>
      <c r="E2360" s="32" t="s">
        <v>45979</v>
      </c>
      <c r="F2360" s="44" t="s">
        <v>3752</v>
      </c>
      <c r="G2360" s="44" t="s">
        <v>11</v>
      </c>
      <c r="H2360" s="44" t="s">
        <v>12</v>
      </c>
      <c r="I2360" s="32" t="s">
        <v>45997</v>
      </c>
      <c r="J2360" s="55">
        <v>8059175382154</v>
      </c>
      <c r="L2360" s="46">
        <v>72.95</v>
      </c>
      <c r="M2360" s="46">
        <v>72.95</v>
      </c>
      <c r="N2360" s="45">
        <v>45187</v>
      </c>
    </row>
    <row r="2361" spans="1:14" x14ac:dyDescent="0.25">
      <c r="B2361" s="42" t="s">
        <v>46014</v>
      </c>
      <c r="C2361" s="42"/>
      <c r="E2361" s="32" t="s">
        <v>45978</v>
      </c>
      <c r="F2361" s="44" t="s">
        <v>3752</v>
      </c>
      <c r="G2361" s="44" t="s">
        <v>11</v>
      </c>
      <c r="H2361" s="44" t="s">
        <v>12</v>
      </c>
      <c r="I2361" s="32" t="s">
        <v>45996</v>
      </c>
      <c r="J2361" s="55">
        <v>8059175382147</v>
      </c>
      <c r="L2361" s="46">
        <v>72.95</v>
      </c>
      <c r="M2361" s="46">
        <v>72.95</v>
      </c>
      <c r="N2361" s="45">
        <v>45187</v>
      </c>
    </row>
    <row r="2362" spans="1:14" x14ac:dyDescent="0.25">
      <c r="B2362" s="42" t="s">
        <v>46011</v>
      </c>
      <c r="C2362" s="42"/>
      <c r="E2362" s="32" t="s">
        <v>58206</v>
      </c>
      <c r="F2362" s="44" t="s">
        <v>3752</v>
      </c>
      <c r="G2362" s="44" t="s">
        <v>11</v>
      </c>
      <c r="H2362" s="44" t="s">
        <v>12</v>
      </c>
      <c r="I2362" s="32" t="s">
        <v>45995</v>
      </c>
      <c r="J2362" s="55">
        <v>8059175382116</v>
      </c>
      <c r="L2362" s="46">
        <v>72.95</v>
      </c>
      <c r="M2362" s="46">
        <v>72.95</v>
      </c>
      <c r="N2362" s="45">
        <v>45187</v>
      </c>
    </row>
    <row r="2363" spans="1:14" x14ac:dyDescent="0.25">
      <c r="B2363" s="42" t="s">
        <v>46012</v>
      </c>
      <c r="C2363" s="42"/>
      <c r="E2363" s="32" t="s">
        <v>58205</v>
      </c>
      <c r="F2363" s="44" t="s">
        <v>3752</v>
      </c>
      <c r="G2363" s="44" t="s">
        <v>11</v>
      </c>
      <c r="H2363" s="44" t="s">
        <v>12</v>
      </c>
      <c r="I2363" s="32" t="s">
        <v>45994</v>
      </c>
      <c r="J2363" s="55">
        <v>8059175382123</v>
      </c>
      <c r="L2363" s="46">
        <v>72.95</v>
      </c>
      <c r="M2363" s="46">
        <v>72.95</v>
      </c>
      <c r="N2363" s="45">
        <v>45187</v>
      </c>
    </row>
    <row r="2364" spans="1:14" x14ac:dyDescent="0.25">
      <c r="B2364" s="42" t="s">
        <v>46013</v>
      </c>
      <c r="C2364" s="42"/>
      <c r="E2364" s="32" t="s">
        <v>58204</v>
      </c>
      <c r="F2364" s="44" t="s">
        <v>3752</v>
      </c>
      <c r="G2364" s="44" t="s">
        <v>11</v>
      </c>
      <c r="H2364" s="44" t="s">
        <v>12</v>
      </c>
      <c r="I2364" s="32" t="s">
        <v>45993</v>
      </c>
      <c r="J2364" s="55">
        <v>8059175382130</v>
      </c>
      <c r="L2364" s="46">
        <v>72.95</v>
      </c>
      <c r="M2364" s="46">
        <v>72.95</v>
      </c>
      <c r="N2364" s="45">
        <v>45187</v>
      </c>
    </row>
    <row r="2365" spans="1:14" x14ac:dyDescent="0.25">
      <c r="B2365" s="42" t="s">
        <v>46016</v>
      </c>
      <c r="C2365" s="42"/>
      <c r="E2365" s="32" t="s">
        <v>45980</v>
      </c>
      <c r="F2365" s="44" t="s">
        <v>3752</v>
      </c>
      <c r="G2365" s="44" t="s">
        <v>11</v>
      </c>
      <c r="H2365" s="44" t="s">
        <v>12</v>
      </c>
      <c r="I2365" s="32" t="s">
        <v>45998</v>
      </c>
      <c r="J2365" s="55">
        <v>8059175382161</v>
      </c>
      <c r="L2365" s="46">
        <v>72.95</v>
      </c>
      <c r="M2365" s="46">
        <v>72.95</v>
      </c>
      <c r="N2365" s="45">
        <v>45187</v>
      </c>
    </row>
    <row r="2366" spans="1:14" x14ac:dyDescent="0.25">
      <c r="B2366" s="42" t="s">
        <v>58330</v>
      </c>
      <c r="C2366" s="42"/>
      <c r="E2366" s="32" t="s">
        <v>58078</v>
      </c>
      <c r="G2366" s="44" t="s">
        <v>11</v>
      </c>
      <c r="H2366" s="44" t="s">
        <v>12</v>
      </c>
      <c r="I2366" s="32" t="s">
        <v>58468</v>
      </c>
      <c r="J2366" s="55">
        <v>8059347168449</v>
      </c>
      <c r="L2366" s="46">
        <v>72.95</v>
      </c>
      <c r="M2366" s="46">
        <v>72.95</v>
      </c>
      <c r="N2366" s="45">
        <v>45187</v>
      </c>
    </row>
    <row r="2367" spans="1:14" x14ac:dyDescent="0.25">
      <c r="B2367" s="42" t="s">
        <v>58331</v>
      </c>
      <c r="C2367" s="42"/>
      <c r="E2367" s="32" t="s">
        <v>58079</v>
      </c>
      <c r="G2367" s="44" t="s">
        <v>11</v>
      </c>
      <c r="H2367" s="44" t="s">
        <v>12</v>
      </c>
      <c r="I2367" s="32" t="s">
        <v>58469</v>
      </c>
      <c r="J2367" s="55">
        <v>8059347168432</v>
      </c>
      <c r="L2367" s="46">
        <v>72.95</v>
      </c>
      <c r="M2367" s="46">
        <v>72.95</v>
      </c>
      <c r="N2367" s="45">
        <v>45187</v>
      </c>
    </row>
    <row r="2368" spans="1:14" x14ac:dyDescent="0.25">
      <c r="B2368" s="42" t="s">
        <v>58334</v>
      </c>
      <c r="C2368" s="42"/>
      <c r="E2368" s="32" t="s">
        <v>58082</v>
      </c>
      <c r="G2368" s="44" t="s">
        <v>11</v>
      </c>
      <c r="H2368" s="44" t="s">
        <v>12</v>
      </c>
      <c r="I2368" s="32" t="s">
        <v>58472</v>
      </c>
      <c r="J2368" s="55">
        <v>8059347168401</v>
      </c>
      <c r="L2368" s="46">
        <v>72.95</v>
      </c>
      <c r="M2368" s="46">
        <v>72.95</v>
      </c>
      <c r="N2368" s="45">
        <v>45187</v>
      </c>
    </row>
    <row r="2369" spans="1:14" x14ac:dyDescent="0.25">
      <c r="B2369" s="42" t="s">
        <v>58333</v>
      </c>
      <c r="C2369" s="42"/>
      <c r="E2369" s="32" t="s">
        <v>58081</v>
      </c>
      <c r="G2369" s="44" t="s">
        <v>11</v>
      </c>
      <c r="H2369" s="44" t="s">
        <v>12</v>
      </c>
      <c r="I2369" s="32" t="s">
        <v>58471</v>
      </c>
      <c r="J2369" s="55">
        <v>8059347168418</v>
      </c>
      <c r="L2369" s="46">
        <v>72.95</v>
      </c>
      <c r="M2369" s="46">
        <v>72.95</v>
      </c>
      <c r="N2369" s="45">
        <v>45187</v>
      </c>
    </row>
    <row r="2370" spans="1:14" x14ac:dyDescent="0.25">
      <c r="B2370" s="42" t="s">
        <v>58332</v>
      </c>
      <c r="C2370" s="42"/>
      <c r="E2370" s="32" t="s">
        <v>58080</v>
      </c>
      <c r="G2370" s="44" t="s">
        <v>11</v>
      </c>
      <c r="H2370" s="44" t="s">
        <v>12</v>
      </c>
      <c r="I2370" s="32" t="s">
        <v>58470</v>
      </c>
      <c r="J2370" s="55">
        <v>8059347168425</v>
      </c>
      <c r="L2370" s="46">
        <v>72.95</v>
      </c>
      <c r="M2370" s="46">
        <v>72.95</v>
      </c>
      <c r="N2370" s="45">
        <v>45187</v>
      </c>
    </row>
    <row r="2371" spans="1:14" x14ac:dyDescent="0.25">
      <c r="B2371" s="42" t="s">
        <v>58329</v>
      </c>
      <c r="C2371" s="42"/>
      <c r="E2371" s="32" t="s">
        <v>58077</v>
      </c>
      <c r="G2371" s="44" t="s">
        <v>11</v>
      </c>
      <c r="H2371" s="44" t="s">
        <v>12</v>
      </c>
      <c r="I2371" s="32" t="s">
        <v>58467</v>
      </c>
      <c r="J2371" s="55">
        <v>8059347168456</v>
      </c>
      <c r="L2371" s="46">
        <v>72.95</v>
      </c>
      <c r="M2371" s="46">
        <v>72.95</v>
      </c>
      <c r="N2371" s="45">
        <v>45187</v>
      </c>
    </row>
    <row r="2372" spans="1:14" x14ac:dyDescent="0.25">
      <c r="A2372" s="32" t="s">
        <v>25452</v>
      </c>
      <c r="B2372" s="42" t="s">
        <v>65254</v>
      </c>
      <c r="C2372" s="42"/>
      <c r="D2372" s="42"/>
      <c r="E2372" s="43" t="s">
        <v>6957</v>
      </c>
      <c r="F2372" s="44" t="s">
        <v>3093</v>
      </c>
      <c r="G2372" s="44" t="s">
        <v>17</v>
      </c>
      <c r="H2372" s="44" t="s">
        <v>18</v>
      </c>
      <c r="I2372" s="42" t="s">
        <v>6958</v>
      </c>
      <c r="J2372" s="42">
        <v>8051194808332</v>
      </c>
      <c r="K2372" s="45">
        <v>45527</v>
      </c>
      <c r="L2372" s="46">
        <v>0</v>
      </c>
      <c r="M2372" s="54">
        <v>69.95</v>
      </c>
    </row>
    <row r="2373" spans="1:14" x14ac:dyDescent="0.25">
      <c r="A2373" s="32" t="s">
        <v>25451</v>
      </c>
      <c r="B2373" s="42" t="s">
        <v>65251</v>
      </c>
      <c r="C2373" s="42"/>
      <c r="D2373" s="42"/>
      <c r="E2373" s="43" t="s">
        <v>6955</v>
      </c>
      <c r="F2373" s="44" t="s">
        <v>3093</v>
      </c>
      <c r="G2373" s="44" t="s">
        <v>17</v>
      </c>
      <c r="H2373" s="44" t="s">
        <v>18</v>
      </c>
      <c r="I2373" s="42" t="s">
        <v>6956</v>
      </c>
      <c r="J2373" s="42">
        <v>8051194808301</v>
      </c>
      <c r="K2373" s="45">
        <v>45527</v>
      </c>
      <c r="L2373" s="46">
        <v>0</v>
      </c>
      <c r="M2373" s="54">
        <v>69.95</v>
      </c>
    </row>
    <row r="2374" spans="1:14" x14ac:dyDescent="0.25">
      <c r="A2374" s="32" t="s">
        <v>25450</v>
      </c>
      <c r="B2374" s="42" t="s">
        <v>65252</v>
      </c>
      <c r="C2374" s="42"/>
      <c r="D2374" s="42"/>
      <c r="E2374" s="43" t="s">
        <v>6953</v>
      </c>
      <c r="F2374" s="44" t="s">
        <v>3093</v>
      </c>
      <c r="G2374" s="44" t="s">
        <v>17</v>
      </c>
      <c r="H2374" s="44" t="s">
        <v>18</v>
      </c>
      <c r="I2374" s="42" t="s">
        <v>6954</v>
      </c>
      <c r="J2374" s="42">
        <v>8051194808318</v>
      </c>
      <c r="K2374" s="45">
        <v>45527</v>
      </c>
      <c r="L2374" s="46">
        <v>0</v>
      </c>
      <c r="M2374" s="54">
        <v>69.95</v>
      </c>
    </row>
    <row r="2375" spans="1:14" x14ac:dyDescent="0.25">
      <c r="A2375" s="32" t="s">
        <v>25449</v>
      </c>
      <c r="B2375" s="42" t="s">
        <v>65253</v>
      </c>
      <c r="C2375" s="42"/>
      <c r="D2375" s="42"/>
      <c r="E2375" s="43" t="s">
        <v>6951</v>
      </c>
      <c r="F2375" s="44" t="s">
        <v>3093</v>
      </c>
      <c r="G2375" s="44" t="s">
        <v>17</v>
      </c>
      <c r="H2375" s="44" t="s">
        <v>18</v>
      </c>
      <c r="I2375" s="42" t="s">
        <v>6952</v>
      </c>
      <c r="J2375" s="42">
        <v>8051194808325</v>
      </c>
      <c r="K2375" s="45">
        <v>45527</v>
      </c>
      <c r="L2375" s="46">
        <v>0</v>
      </c>
      <c r="M2375" s="54">
        <v>69.95</v>
      </c>
    </row>
    <row r="2376" spans="1:14" x14ac:dyDescent="0.25">
      <c r="A2376" s="32" t="s">
        <v>25448</v>
      </c>
      <c r="B2376" s="42" t="s">
        <v>65256</v>
      </c>
      <c r="C2376" s="42"/>
      <c r="D2376" s="42"/>
      <c r="E2376" s="43" t="s">
        <v>6949</v>
      </c>
      <c r="F2376" s="44" t="s">
        <v>3093</v>
      </c>
      <c r="G2376" s="44" t="s">
        <v>17</v>
      </c>
      <c r="H2376" s="44" t="s">
        <v>18</v>
      </c>
      <c r="I2376" s="42" t="s">
        <v>6950</v>
      </c>
      <c r="J2376" s="42">
        <v>8051194808356</v>
      </c>
      <c r="K2376" s="45">
        <v>45527</v>
      </c>
      <c r="L2376" s="46">
        <v>0</v>
      </c>
      <c r="M2376" s="54">
        <v>69.95</v>
      </c>
    </row>
    <row r="2377" spans="1:14" x14ac:dyDescent="0.25">
      <c r="A2377" s="32" t="s">
        <v>25447</v>
      </c>
      <c r="B2377" s="42" t="s">
        <v>65255</v>
      </c>
      <c r="C2377" s="42"/>
      <c r="D2377" s="42"/>
      <c r="E2377" s="43" t="s">
        <v>6947</v>
      </c>
      <c r="F2377" s="44" t="s">
        <v>3093</v>
      </c>
      <c r="G2377" s="44" t="s">
        <v>17</v>
      </c>
      <c r="H2377" s="44" t="s">
        <v>18</v>
      </c>
      <c r="I2377" s="42" t="s">
        <v>6948</v>
      </c>
      <c r="J2377" s="42">
        <v>8051194808349</v>
      </c>
      <c r="K2377" s="45">
        <v>45527</v>
      </c>
      <c r="L2377" s="46">
        <v>0</v>
      </c>
      <c r="M2377" s="54">
        <v>69.95</v>
      </c>
    </row>
    <row r="2378" spans="1:14" x14ac:dyDescent="0.25">
      <c r="A2378" s="32" t="s">
        <v>26027</v>
      </c>
      <c r="B2378" s="42" t="s">
        <v>50739</v>
      </c>
      <c r="C2378" s="42"/>
      <c r="D2378" s="42"/>
      <c r="E2378" s="43" t="s">
        <v>62029</v>
      </c>
      <c r="F2378" s="44" t="s">
        <v>3752</v>
      </c>
      <c r="G2378" s="44" t="s">
        <v>11</v>
      </c>
      <c r="H2378" s="44" t="s">
        <v>12</v>
      </c>
      <c r="I2378" s="42" t="s">
        <v>17995</v>
      </c>
      <c r="J2378" s="42">
        <v>8033637125923</v>
      </c>
      <c r="L2378" s="47">
        <v>99.95</v>
      </c>
      <c r="M2378" s="47">
        <v>99.95</v>
      </c>
      <c r="N2378" s="45">
        <v>43706</v>
      </c>
    </row>
    <row r="2379" spans="1:14" x14ac:dyDescent="0.25">
      <c r="A2379" s="32" t="s">
        <v>26026</v>
      </c>
      <c r="B2379" s="42" t="s">
        <v>50775</v>
      </c>
      <c r="C2379" s="42"/>
      <c r="D2379" s="42"/>
      <c r="E2379" s="43" t="s">
        <v>62028</v>
      </c>
      <c r="F2379" s="44" t="s">
        <v>3752</v>
      </c>
      <c r="G2379" s="44" t="s">
        <v>11</v>
      </c>
      <c r="H2379" s="44" t="s">
        <v>12</v>
      </c>
      <c r="I2379" s="42" t="s">
        <v>17992</v>
      </c>
      <c r="J2379" s="42">
        <v>8033637442303</v>
      </c>
      <c r="L2379" s="47">
        <v>99.95</v>
      </c>
      <c r="M2379" s="47">
        <v>99.95</v>
      </c>
      <c r="N2379" s="45">
        <v>43706</v>
      </c>
    </row>
    <row r="2380" spans="1:14" x14ac:dyDescent="0.25">
      <c r="A2380" s="32" t="s">
        <v>26025</v>
      </c>
      <c r="B2380" s="42" t="s">
        <v>50741</v>
      </c>
      <c r="C2380" s="42"/>
      <c r="D2380" s="42"/>
      <c r="E2380" s="43" t="s">
        <v>62027</v>
      </c>
      <c r="F2380" s="44" t="s">
        <v>3752</v>
      </c>
      <c r="G2380" s="44" t="s">
        <v>11</v>
      </c>
      <c r="H2380" s="44" t="s">
        <v>12</v>
      </c>
      <c r="I2380" s="42" t="s">
        <v>17993</v>
      </c>
      <c r="J2380" s="42">
        <v>8033637137322</v>
      </c>
      <c r="L2380" s="47">
        <v>99.95</v>
      </c>
      <c r="M2380" s="47">
        <v>99.95</v>
      </c>
      <c r="N2380" s="45">
        <v>43706</v>
      </c>
    </row>
    <row r="2381" spans="1:14" x14ac:dyDescent="0.25">
      <c r="A2381" s="32" t="s">
        <v>26024</v>
      </c>
      <c r="B2381" s="42" t="s">
        <v>50738</v>
      </c>
      <c r="C2381" s="42"/>
      <c r="D2381" s="42"/>
      <c r="E2381" s="43" t="s">
        <v>62026</v>
      </c>
      <c r="F2381" s="44" t="s">
        <v>3752</v>
      </c>
      <c r="G2381" s="44" t="s">
        <v>11</v>
      </c>
      <c r="H2381" s="44" t="s">
        <v>12</v>
      </c>
      <c r="I2381" s="42" t="s">
        <v>17994</v>
      </c>
      <c r="J2381" s="42">
        <v>8033637125916</v>
      </c>
      <c r="L2381" s="47">
        <v>99.95</v>
      </c>
      <c r="M2381" s="47">
        <v>99.95</v>
      </c>
      <c r="N2381" s="45">
        <v>43706</v>
      </c>
    </row>
    <row r="2382" spans="1:14" x14ac:dyDescent="0.25">
      <c r="A2382" s="32" t="s">
        <v>26023</v>
      </c>
      <c r="B2382" s="42" t="s">
        <v>50776</v>
      </c>
      <c r="C2382" s="42"/>
      <c r="D2382" s="42"/>
      <c r="E2382" s="43" t="s">
        <v>62025</v>
      </c>
      <c r="F2382" s="44" t="s">
        <v>3752</v>
      </c>
      <c r="G2382" s="44" t="s">
        <v>11</v>
      </c>
      <c r="H2382" s="44" t="s">
        <v>12</v>
      </c>
      <c r="I2382" s="42" t="s">
        <v>17997</v>
      </c>
      <c r="J2382" s="42">
        <v>8033637442310</v>
      </c>
      <c r="L2382" s="47">
        <v>99.95</v>
      </c>
      <c r="M2382" s="47">
        <v>99.95</v>
      </c>
      <c r="N2382" s="45">
        <v>43706</v>
      </c>
    </row>
    <row r="2383" spans="1:14" x14ac:dyDescent="0.25">
      <c r="A2383" s="32" t="s">
        <v>26022</v>
      </c>
      <c r="B2383" s="42" t="s">
        <v>50740</v>
      </c>
      <c r="C2383" s="42"/>
      <c r="D2383" s="42"/>
      <c r="E2383" s="43" t="s">
        <v>62024</v>
      </c>
      <c r="F2383" s="44" t="s">
        <v>3752</v>
      </c>
      <c r="G2383" s="44" t="s">
        <v>11</v>
      </c>
      <c r="H2383" s="44" t="s">
        <v>12</v>
      </c>
      <c r="I2383" s="42" t="s">
        <v>17996</v>
      </c>
      <c r="J2383" s="42">
        <v>8033637125930</v>
      </c>
      <c r="L2383" s="47">
        <v>99.95</v>
      </c>
      <c r="M2383" s="47">
        <v>99.95</v>
      </c>
      <c r="N2383" s="45">
        <v>43706</v>
      </c>
    </row>
    <row r="2384" spans="1:14" x14ac:dyDescent="0.25">
      <c r="A2384" s="32" t="s">
        <v>25428</v>
      </c>
      <c r="B2384" s="42" t="s">
        <v>65290</v>
      </c>
      <c r="C2384" s="42" t="s">
        <v>20852</v>
      </c>
      <c r="D2384" s="42"/>
      <c r="E2384" s="43" t="s">
        <v>21907</v>
      </c>
      <c r="F2384" s="44" t="s">
        <v>3093</v>
      </c>
      <c r="G2384" s="44" t="s">
        <v>11</v>
      </c>
      <c r="H2384" s="44" t="s">
        <v>12</v>
      </c>
      <c r="I2384" s="42" t="s">
        <v>6207</v>
      </c>
      <c r="J2384" s="42">
        <v>8021506616979</v>
      </c>
      <c r="L2384" s="47">
        <v>99.95</v>
      </c>
      <c r="M2384" s="47">
        <v>99.95</v>
      </c>
      <c r="N2384" s="45">
        <v>42786</v>
      </c>
    </row>
    <row r="2385" spans="1:14" x14ac:dyDescent="0.25">
      <c r="A2385" s="32" t="s">
        <v>25427</v>
      </c>
      <c r="B2385" s="42" t="s">
        <v>65287</v>
      </c>
      <c r="C2385" s="42" t="s">
        <v>20851</v>
      </c>
      <c r="D2385" s="42"/>
      <c r="E2385" s="43" t="s">
        <v>21906</v>
      </c>
      <c r="F2385" s="44" t="s">
        <v>3093</v>
      </c>
      <c r="G2385" s="44" t="s">
        <v>11</v>
      </c>
      <c r="H2385" s="44" t="s">
        <v>12</v>
      </c>
      <c r="I2385" s="42" t="s">
        <v>6206</v>
      </c>
      <c r="J2385" s="42">
        <v>8021506616962</v>
      </c>
      <c r="L2385" s="47">
        <v>99.95</v>
      </c>
      <c r="M2385" s="47">
        <v>99.95</v>
      </c>
      <c r="N2385" s="45">
        <v>42786</v>
      </c>
    </row>
    <row r="2386" spans="1:14" x14ac:dyDescent="0.25">
      <c r="A2386" s="32" t="s">
        <v>25426</v>
      </c>
      <c r="B2386" s="42" t="s">
        <v>65288</v>
      </c>
      <c r="C2386" s="42" t="s">
        <v>20850</v>
      </c>
      <c r="D2386" s="42"/>
      <c r="E2386" s="43" t="s">
        <v>21905</v>
      </c>
      <c r="F2386" s="44" t="s">
        <v>3093</v>
      </c>
      <c r="G2386" s="44" t="s">
        <v>11</v>
      </c>
      <c r="H2386" s="44" t="s">
        <v>12</v>
      </c>
      <c r="I2386" s="42" t="s">
        <v>6205</v>
      </c>
      <c r="J2386" s="42">
        <v>8021506612117</v>
      </c>
      <c r="L2386" s="47">
        <v>99.95</v>
      </c>
      <c r="M2386" s="47">
        <v>99.95</v>
      </c>
      <c r="N2386" s="45">
        <v>42786</v>
      </c>
    </row>
    <row r="2387" spans="1:14" x14ac:dyDescent="0.25">
      <c r="A2387" s="32" t="s">
        <v>25425</v>
      </c>
      <c r="B2387" s="42" t="s">
        <v>65289</v>
      </c>
      <c r="C2387" s="42" t="s">
        <v>20849</v>
      </c>
      <c r="D2387" s="42"/>
      <c r="E2387" s="43" t="s">
        <v>21904</v>
      </c>
      <c r="F2387" s="44" t="s">
        <v>3093</v>
      </c>
      <c r="G2387" s="44" t="s">
        <v>11</v>
      </c>
      <c r="H2387" s="44" t="s">
        <v>12</v>
      </c>
      <c r="I2387" s="42" t="s">
        <v>6204</v>
      </c>
      <c r="J2387" s="42">
        <v>8021506612216</v>
      </c>
      <c r="L2387" s="47">
        <v>99.95</v>
      </c>
      <c r="M2387" s="47">
        <v>99.95</v>
      </c>
      <c r="N2387" s="45">
        <v>42786</v>
      </c>
    </row>
    <row r="2388" spans="1:14" x14ac:dyDescent="0.25">
      <c r="A2388" s="32" t="s">
        <v>25424</v>
      </c>
      <c r="B2388" s="42" t="s">
        <v>65308</v>
      </c>
      <c r="C2388" s="42" t="s">
        <v>20858</v>
      </c>
      <c r="D2388" s="42"/>
      <c r="E2388" s="43" t="s">
        <v>21913</v>
      </c>
      <c r="F2388" s="44" t="s">
        <v>3093</v>
      </c>
      <c r="G2388" s="44" t="s">
        <v>11</v>
      </c>
      <c r="H2388" s="44" t="s">
        <v>12</v>
      </c>
      <c r="I2388" s="42" t="s">
        <v>6212</v>
      </c>
      <c r="J2388" s="42">
        <v>8021506617051</v>
      </c>
      <c r="L2388" s="47">
        <v>99.95</v>
      </c>
      <c r="M2388" s="47">
        <v>99.95</v>
      </c>
      <c r="N2388" s="45">
        <v>42786</v>
      </c>
    </row>
    <row r="2389" spans="1:14" x14ac:dyDescent="0.25">
      <c r="A2389" s="32" t="s">
        <v>25423</v>
      </c>
      <c r="B2389" s="42" t="s">
        <v>65305</v>
      </c>
      <c r="C2389" s="42" t="s">
        <v>20857</v>
      </c>
      <c r="D2389" s="42"/>
      <c r="E2389" s="43" t="s">
        <v>21912</v>
      </c>
      <c r="F2389" s="44" t="s">
        <v>3093</v>
      </c>
      <c r="G2389" s="44" t="s">
        <v>11</v>
      </c>
      <c r="H2389" s="44" t="s">
        <v>12</v>
      </c>
      <c r="I2389" s="42" t="s">
        <v>6211</v>
      </c>
      <c r="J2389" s="42">
        <v>8021506617037</v>
      </c>
      <c r="L2389" s="47">
        <v>99.95</v>
      </c>
      <c r="M2389" s="47">
        <v>99.95</v>
      </c>
      <c r="N2389" s="45">
        <v>42786</v>
      </c>
    </row>
    <row r="2390" spans="1:14" x14ac:dyDescent="0.25">
      <c r="A2390" s="32" t="s">
        <v>25422</v>
      </c>
      <c r="B2390" s="42" t="s">
        <v>65306</v>
      </c>
      <c r="C2390" s="42" t="s">
        <v>20856</v>
      </c>
      <c r="D2390" s="42"/>
      <c r="E2390" s="43" t="s">
        <v>21911</v>
      </c>
      <c r="F2390" s="44" t="s">
        <v>3093</v>
      </c>
      <c r="G2390" s="44" t="s">
        <v>11</v>
      </c>
      <c r="H2390" s="44" t="s">
        <v>12</v>
      </c>
      <c r="I2390" s="42" t="s">
        <v>6210</v>
      </c>
      <c r="J2390" s="42">
        <v>8021506617044</v>
      </c>
      <c r="L2390" s="47">
        <v>99.95</v>
      </c>
      <c r="M2390" s="47">
        <v>99.95</v>
      </c>
      <c r="N2390" s="45">
        <v>42786</v>
      </c>
    </row>
    <row r="2391" spans="1:14" x14ac:dyDescent="0.25">
      <c r="A2391" s="32" t="s">
        <v>25421</v>
      </c>
      <c r="B2391" s="42" t="s">
        <v>65307</v>
      </c>
      <c r="C2391" s="42" t="s">
        <v>20855</v>
      </c>
      <c r="D2391" s="42"/>
      <c r="E2391" s="43" t="s">
        <v>21910</v>
      </c>
      <c r="F2391" s="44" t="s">
        <v>3093</v>
      </c>
      <c r="G2391" s="44" t="s">
        <v>11</v>
      </c>
      <c r="H2391" s="44" t="s">
        <v>12</v>
      </c>
      <c r="I2391" s="42" t="s">
        <v>6209</v>
      </c>
      <c r="J2391" s="42">
        <v>8021506612223</v>
      </c>
      <c r="L2391" s="47">
        <v>99.95</v>
      </c>
      <c r="M2391" s="47">
        <v>99.95</v>
      </c>
      <c r="N2391" s="45">
        <v>42786</v>
      </c>
    </row>
    <row r="2392" spans="1:14" x14ac:dyDescent="0.25">
      <c r="A2392" s="32" t="s">
        <v>25420</v>
      </c>
      <c r="B2392" s="42" t="s">
        <v>65310</v>
      </c>
      <c r="C2392" s="42" t="s">
        <v>20854</v>
      </c>
      <c r="D2392" s="42"/>
      <c r="E2392" s="43" t="s">
        <v>21909</v>
      </c>
      <c r="F2392" s="44" t="s">
        <v>3093</v>
      </c>
      <c r="G2392" s="44" t="s">
        <v>11</v>
      </c>
      <c r="H2392" s="44" t="s">
        <v>12</v>
      </c>
      <c r="I2392" s="42" t="s">
        <v>6208</v>
      </c>
      <c r="J2392" s="42">
        <v>8021506617068</v>
      </c>
      <c r="L2392" s="47">
        <v>99.95</v>
      </c>
      <c r="M2392" s="47">
        <v>99.95</v>
      </c>
      <c r="N2392" s="45">
        <v>42786</v>
      </c>
    </row>
    <row r="2393" spans="1:14" x14ac:dyDescent="0.25">
      <c r="A2393" s="32" t="s">
        <v>25419</v>
      </c>
      <c r="B2393" s="42" t="s">
        <v>65309</v>
      </c>
      <c r="C2393" s="42" t="s">
        <v>20853</v>
      </c>
      <c r="D2393" s="42"/>
      <c r="E2393" s="43" t="s">
        <v>21908</v>
      </c>
      <c r="F2393" s="44" t="s">
        <v>3093</v>
      </c>
      <c r="G2393" s="44" t="s">
        <v>11</v>
      </c>
      <c r="H2393" s="44" t="s">
        <v>12</v>
      </c>
      <c r="I2393" s="42" t="s">
        <v>20628</v>
      </c>
      <c r="J2393" s="42">
        <v>8021506612155</v>
      </c>
      <c r="L2393" s="47">
        <v>99.95</v>
      </c>
      <c r="M2393" s="47">
        <v>99.95</v>
      </c>
      <c r="N2393" s="45">
        <v>42786</v>
      </c>
    </row>
    <row r="2394" spans="1:14" x14ac:dyDescent="0.25">
      <c r="A2394" s="32" t="s">
        <v>25418</v>
      </c>
      <c r="B2394" s="42" t="s">
        <v>65292</v>
      </c>
      <c r="C2394" s="42" t="s">
        <v>20848</v>
      </c>
      <c r="D2394" s="42"/>
      <c r="E2394" s="43" t="s">
        <v>21903</v>
      </c>
      <c r="F2394" s="44" t="s">
        <v>3093</v>
      </c>
      <c r="G2394" s="44" t="s">
        <v>11</v>
      </c>
      <c r="H2394" s="44" t="s">
        <v>12</v>
      </c>
      <c r="I2394" s="42" t="s">
        <v>6203</v>
      </c>
      <c r="J2394" s="42">
        <v>8021506612124</v>
      </c>
      <c r="L2394" s="47">
        <v>99.95</v>
      </c>
      <c r="M2394" s="47">
        <v>99.95</v>
      </c>
      <c r="N2394" s="45">
        <v>42786</v>
      </c>
    </row>
    <row r="2395" spans="1:14" x14ac:dyDescent="0.25">
      <c r="A2395" s="32" t="s">
        <v>25417</v>
      </c>
      <c r="B2395" s="42" t="s">
        <v>65291</v>
      </c>
      <c r="C2395" s="42" t="s">
        <v>20847</v>
      </c>
      <c r="D2395" s="42"/>
      <c r="E2395" s="43" t="s">
        <v>21902</v>
      </c>
      <c r="F2395" s="44" t="s">
        <v>3093</v>
      </c>
      <c r="G2395" s="44" t="s">
        <v>11</v>
      </c>
      <c r="H2395" s="44" t="s">
        <v>12</v>
      </c>
      <c r="I2395" s="42" t="s">
        <v>20627</v>
      </c>
      <c r="J2395" s="83">
        <v>8021506616986</v>
      </c>
      <c r="L2395" s="47">
        <v>99.95</v>
      </c>
      <c r="M2395" s="47">
        <v>99.95</v>
      </c>
      <c r="N2395" s="45">
        <v>42786</v>
      </c>
    </row>
    <row r="2396" spans="1:14" x14ac:dyDescent="0.25">
      <c r="A2396" s="32" t="s">
        <v>25416</v>
      </c>
      <c r="B2396" s="42" t="s">
        <v>65302</v>
      </c>
      <c r="C2396" s="42" t="s">
        <v>20840</v>
      </c>
      <c r="D2396" s="42"/>
      <c r="E2396" s="43" t="s">
        <v>21895</v>
      </c>
      <c r="F2396" s="44" t="s">
        <v>3093</v>
      </c>
      <c r="G2396" s="44" t="s">
        <v>11</v>
      </c>
      <c r="H2396" s="44" t="s">
        <v>12</v>
      </c>
      <c r="I2396" s="42" t="s">
        <v>21773</v>
      </c>
      <c r="J2396" s="83">
        <v>8021506612148</v>
      </c>
      <c r="L2396" s="46">
        <v>99.95</v>
      </c>
      <c r="M2396" s="46">
        <v>99.95</v>
      </c>
      <c r="N2396" s="45">
        <v>42786</v>
      </c>
    </row>
    <row r="2397" spans="1:14" x14ac:dyDescent="0.25">
      <c r="A2397" s="32" t="s">
        <v>25415</v>
      </c>
      <c r="B2397" s="42" t="s">
        <v>65299</v>
      </c>
      <c r="C2397" s="42" t="s">
        <v>20839</v>
      </c>
      <c r="D2397" s="42"/>
      <c r="E2397" s="43" t="s">
        <v>62023</v>
      </c>
      <c r="F2397" s="44" t="s">
        <v>3093</v>
      </c>
      <c r="G2397" s="44" t="s">
        <v>11</v>
      </c>
      <c r="H2397" s="44" t="s">
        <v>12</v>
      </c>
      <c r="I2397" s="42" t="s">
        <v>21772</v>
      </c>
      <c r="J2397" s="83">
        <v>8021506616894</v>
      </c>
      <c r="L2397" s="46">
        <v>99.95</v>
      </c>
      <c r="M2397" s="46">
        <v>99.95</v>
      </c>
      <c r="N2397" s="45">
        <v>42786</v>
      </c>
    </row>
    <row r="2398" spans="1:14" x14ac:dyDescent="0.25">
      <c r="A2398" s="32" t="s">
        <v>25414</v>
      </c>
      <c r="B2398" s="42" t="s">
        <v>65300</v>
      </c>
      <c r="C2398" s="42" t="s">
        <v>20838</v>
      </c>
      <c r="D2398" s="42"/>
      <c r="E2398" s="43" t="s">
        <v>62022</v>
      </c>
      <c r="F2398" s="44" t="s">
        <v>3093</v>
      </c>
      <c r="G2398" s="44" t="s">
        <v>11</v>
      </c>
      <c r="H2398" s="44" t="s">
        <v>12</v>
      </c>
      <c r="I2398" s="42" t="s">
        <v>21771</v>
      </c>
      <c r="J2398" s="83">
        <v>8021506616900</v>
      </c>
      <c r="L2398" s="46">
        <v>99.95</v>
      </c>
      <c r="M2398" s="46">
        <v>99.95</v>
      </c>
      <c r="N2398" s="45">
        <v>42786</v>
      </c>
    </row>
    <row r="2399" spans="1:14" x14ac:dyDescent="0.25">
      <c r="A2399" s="32" t="s">
        <v>25413</v>
      </c>
      <c r="B2399" s="42" t="s">
        <v>65301</v>
      </c>
      <c r="C2399" s="42" t="s">
        <v>20837</v>
      </c>
      <c r="D2399" s="42"/>
      <c r="E2399" s="43" t="s">
        <v>62021</v>
      </c>
      <c r="F2399" s="44" t="s">
        <v>3093</v>
      </c>
      <c r="G2399" s="44" t="s">
        <v>11</v>
      </c>
      <c r="H2399" s="44" t="s">
        <v>12</v>
      </c>
      <c r="I2399" s="42" t="s">
        <v>21770</v>
      </c>
      <c r="J2399" s="83">
        <v>8021506612209</v>
      </c>
      <c r="L2399" s="46">
        <v>99.95</v>
      </c>
      <c r="M2399" s="46">
        <v>99.95</v>
      </c>
      <c r="N2399" s="45">
        <v>42786</v>
      </c>
    </row>
    <row r="2400" spans="1:14" x14ac:dyDescent="0.25">
      <c r="A2400" s="32" t="s">
        <v>25412</v>
      </c>
      <c r="B2400" s="42" t="s">
        <v>65304</v>
      </c>
      <c r="C2400" s="42" t="s">
        <v>20836</v>
      </c>
      <c r="D2400" s="42"/>
      <c r="E2400" s="43" t="s">
        <v>21894</v>
      </c>
      <c r="F2400" s="44" t="s">
        <v>3093</v>
      </c>
      <c r="G2400" s="44" t="s">
        <v>11</v>
      </c>
      <c r="H2400" s="44" t="s">
        <v>12</v>
      </c>
      <c r="I2400" s="42" t="s">
        <v>21769</v>
      </c>
      <c r="J2400" s="83">
        <v>8021506612278</v>
      </c>
      <c r="L2400" s="46">
        <v>99.95</v>
      </c>
      <c r="M2400" s="46">
        <v>99.95</v>
      </c>
      <c r="N2400" s="45">
        <v>42786</v>
      </c>
    </row>
    <row r="2401" spans="1:14" x14ac:dyDescent="0.25">
      <c r="A2401" s="32" t="s">
        <v>25411</v>
      </c>
      <c r="B2401" s="42" t="s">
        <v>65303</v>
      </c>
      <c r="C2401" s="42" t="s">
        <v>20835</v>
      </c>
      <c r="D2401" s="42"/>
      <c r="E2401" s="43" t="s">
        <v>21893</v>
      </c>
      <c r="F2401" s="44" t="s">
        <v>3093</v>
      </c>
      <c r="G2401" s="44" t="s">
        <v>11</v>
      </c>
      <c r="H2401" s="44" t="s">
        <v>12</v>
      </c>
      <c r="I2401" s="42" t="s">
        <v>21768</v>
      </c>
      <c r="J2401" s="83">
        <v>8021506616917</v>
      </c>
      <c r="L2401" s="46">
        <v>99.95</v>
      </c>
      <c r="M2401" s="46">
        <v>99.95</v>
      </c>
      <c r="N2401" s="45">
        <v>42786</v>
      </c>
    </row>
    <row r="2402" spans="1:14" x14ac:dyDescent="0.25">
      <c r="A2402" s="32" t="s">
        <v>25410</v>
      </c>
      <c r="B2402" s="42" t="s">
        <v>65296</v>
      </c>
      <c r="C2402" s="42" t="s">
        <v>20846</v>
      </c>
      <c r="D2402" s="42"/>
      <c r="E2402" s="43" t="s">
        <v>21901</v>
      </c>
      <c r="F2402" s="44" t="s">
        <v>3093</v>
      </c>
      <c r="G2402" s="44" t="s">
        <v>11</v>
      </c>
      <c r="H2402" s="44" t="s">
        <v>12</v>
      </c>
      <c r="I2402" s="42" t="s">
        <v>6217</v>
      </c>
      <c r="J2402" s="83">
        <v>8021506612285</v>
      </c>
      <c r="L2402" s="47">
        <v>99.95</v>
      </c>
      <c r="M2402" s="47">
        <v>99.95</v>
      </c>
      <c r="N2402" s="45">
        <v>42786</v>
      </c>
    </row>
    <row r="2403" spans="1:14" x14ac:dyDescent="0.25">
      <c r="A2403" s="32" t="s">
        <v>25409</v>
      </c>
      <c r="B2403" s="42" t="s">
        <v>65293</v>
      </c>
      <c r="C2403" s="42" t="s">
        <v>20845</v>
      </c>
      <c r="D2403" s="42"/>
      <c r="E2403" s="43" t="s">
        <v>21900</v>
      </c>
      <c r="F2403" s="44" t="s">
        <v>3093</v>
      </c>
      <c r="G2403" s="44" t="s">
        <v>11</v>
      </c>
      <c r="H2403" s="44" t="s">
        <v>12</v>
      </c>
      <c r="I2403" s="42" t="s">
        <v>6216</v>
      </c>
      <c r="J2403" s="83">
        <v>8021506616924</v>
      </c>
      <c r="L2403" s="47">
        <v>99.95</v>
      </c>
      <c r="M2403" s="47">
        <v>99.95</v>
      </c>
      <c r="N2403" s="45">
        <v>42786</v>
      </c>
    </row>
    <row r="2404" spans="1:14" x14ac:dyDescent="0.25">
      <c r="A2404" s="32" t="s">
        <v>25408</v>
      </c>
      <c r="B2404" s="42" t="s">
        <v>65294</v>
      </c>
      <c r="C2404" s="42" t="s">
        <v>20844</v>
      </c>
      <c r="D2404" s="42"/>
      <c r="E2404" s="43" t="s">
        <v>21899</v>
      </c>
      <c r="F2404" s="44" t="s">
        <v>3093</v>
      </c>
      <c r="G2404" s="44" t="s">
        <v>11</v>
      </c>
      <c r="H2404" s="44" t="s">
        <v>12</v>
      </c>
      <c r="I2404" s="42" t="s">
        <v>6215</v>
      </c>
      <c r="J2404" s="83">
        <v>8021506616931</v>
      </c>
      <c r="L2404" s="47">
        <v>99.95</v>
      </c>
      <c r="M2404" s="47">
        <v>99.95</v>
      </c>
      <c r="N2404" s="45">
        <v>42786</v>
      </c>
    </row>
    <row r="2405" spans="1:14" x14ac:dyDescent="0.25">
      <c r="A2405" s="32" t="s">
        <v>25407</v>
      </c>
      <c r="B2405" s="42" t="s">
        <v>65295</v>
      </c>
      <c r="C2405" s="42" t="s">
        <v>20843</v>
      </c>
      <c r="D2405" s="42"/>
      <c r="E2405" s="43" t="s">
        <v>21898</v>
      </c>
      <c r="F2405" s="44" t="s">
        <v>3093</v>
      </c>
      <c r="G2405" s="44" t="s">
        <v>11</v>
      </c>
      <c r="H2405" s="44" t="s">
        <v>12</v>
      </c>
      <c r="I2405" s="42" t="s">
        <v>6214</v>
      </c>
      <c r="J2405" s="83">
        <v>8021506612131</v>
      </c>
      <c r="L2405" s="47">
        <v>99.95</v>
      </c>
      <c r="M2405" s="47">
        <v>99.95</v>
      </c>
      <c r="N2405" s="45">
        <v>42786</v>
      </c>
    </row>
    <row r="2406" spans="1:14" x14ac:dyDescent="0.25">
      <c r="A2406" s="32" t="s">
        <v>25406</v>
      </c>
      <c r="B2406" s="42" t="s">
        <v>65298</v>
      </c>
      <c r="C2406" s="42" t="s">
        <v>20842</v>
      </c>
      <c r="D2406" s="42"/>
      <c r="E2406" s="43" t="s">
        <v>21897</v>
      </c>
      <c r="F2406" s="44" t="s">
        <v>3093</v>
      </c>
      <c r="G2406" s="44" t="s">
        <v>11</v>
      </c>
      <c r="H2406" s="44" t="s">
        <v>12</v>
      </c>
      <c r="I2406" s="42" t="s">
        <v>6213</v>
      </c>
      <c r="J2406" s="83">
        <v>8021506616955</v>
      </c>
      <c r="L2406" s="47">
        <v>99.95</v>
      </c>
      <c r="M2406" s="47">
        <v>99.95</v>
      </c>
      <c r="N2406" s="45">
        <v>42786</v>
      </c>
    </row>
    <row r="2407" spans="1:14" x14ac:dyDescent="0.25">
      <c r="A2407" s="32" t="s">
        <v>25405</v>
      </c>
      <c r="B2407" s="42" t="s">
        <v>65297</v>
      </c>
      <c r="C2407" s="42" t="s">
        <v>20841</v>
      </c>
      <c r="D2407" s="42"/>
      <c r="E2407" s="43" t="s">
        <v>21896</v>
      </c>
      <c r="F2407" s="44" t="s">
        <v>3093</v>
      </c>
      <c r="G2407" s="44" t="s">
        <v>11</v>
      </c>
      <c r="H2407" s="44" t="s">
        <v>12</v>
      </c>
      <c r="I2407" s="42" t="s">
        <v>20626</v>
      </c>
      <c r="J2407" s="83">
        <v>8021506616948</v>
      </c>
      <c r="L2407" s="47">
        <v>99.95</v>
      </c>
      <c r="M2407" s="47">
        <v>99.95</v>
      </c>
      <c r="N2407" s="45">
        <v>42786</v>
      </c>
    </row>
    <row r="2408" spans="1:14" x14ac:dyDescent="0.25">
      <c r="A2408" s="32" t="s">
        <v>25404</v>
      </c>
      <c r="B2408" s="42" t="s">
        <v>65284</v>
      </c>
      <c r="C2408" s="42" t="s">
        <v>20834</v>
      </c>
      <c r="D2408" s="42"/>
      <c r="E2408" s="43" t="s">
        <v>62020</v>
      </c>
      <c r="F2408" s="44" t="s">
        <v>3093</v>
      </c>
      <c r="G2408" s="44" t="s">
        <v>11</v>
      </c>
      <c r="H2408" s="44" t="s">
        <v>12</v>
      </c>
      <c r="I2408" s="42" t="s">
        <v>6246</v>
      </c>
      <c r="J2408" s="83">
        <v>8021506612100</v>
      </c>
      <c r="L2408" s="47">
        <v>99.95</v>
      </c>
      <c r="M2408" s="47">
        <v>99.95</v>
      </c>
      <c r="N2408" s="45">
        <v>42786</v>
      </c>
    </row>
    <row r="2409" spans="1:14" x14ac:dyDescent="0.25">
      <c r="A2409" s="32" t="s">
        <v>25403</v>
      </c>
      <c r="B2409" s="42" t="s">
        <v>65281</v>
      </c>
      <c r="C2409" s="42" t="s">
        <v>20833</v>
      </c>
      <c r="D2409" s="42"/>
      <c r="E2409" s="43" t="s">
        <v>21892</v>
      </c>
      <c r="F2409" s="44" t="s">
        <v>3093</v>
      </c>
      <c r="G2409" s="44" t="s">
        <v>11</v>
      </c>
      <c r="H2409" s="44" t="s">
        <v>12</v>
      </c>
      <c r="I2409" s="42" t="s">
        <v>6243</v>
      </c>
      <c r="J2409" s="83">
        <v>8021506612094</v>
      </c>
      <c r="L2409" s="47">
        <v>99.95</v>
      </c>
      <c r="M2409" s="47">
        <v>99.95</v>
      </c>
      <c r="N2409" s="45">
        <v>42786</v>
      </c>
    </row>
    <row r="2410" spans="1:14" x14ac:dyDescent="0.25">
      <c r="A2410" s="32" t="s">
        <v>25402</v>
      </c>
      <c r="B2410" s="42" t="s">
        <v>65282</v>
      </c>
      <c r="C2410" s="42" t="s">
        <v>20832</v>
      </c>
      <c r="D2410" s="42"/>
      <c r="E2410" s="43" t="s">
        <v>21891</v>
      </c>
      <c r="F2410" s="44" t="s">
        <v>3093</v>
      </c>
      <c r="G2410" s="44" t="s">
        <v>11</v>
      </c>
      <c r="H2410" s="44" t="s">
        <v>12</v>
      </c>
      <c r="I2410" s="42" t="s">
        <v>6240</v>
      </c>
      <c r="J2410" s="83">
        <v>8021506612179</v>
      </c>
      <c r="L2410" s="47">
        <v>99.95</v>
      </c>
      <c r="M2410" s="47">
        <v>99.95</v>
      </c>
      <c r="N2410" s="45">
        <v>42786</v>
      </c>
    </row>
    <row r="2411" spans="1:14" x14ac:dyDescent="0.25">
      <c r="A2411" s="32" t="s">
        <v>25401</v>
      </c>
      <c r="B2411" s="42" t="s">
        <v>65283</v>
      </c>
      <c r="C2411" s="42" t="s">
        <v>20831</v>
      </c>
      <c r="D2411" s="42"/>
      <c r="E2411" s="43" t="s">
        <v>21890</v>
      </c>
      <c r="F2411" s="44" t="s">
        <v>3093</v>
      </c>
      <c r="G2411" s="44" t="s">
        <v>11</v>
      </c>
      <c r="H2411" s="44" t="s">
        <v>12</v>
      </c>
      <c r="I2411" s="82" t="s">
        <v>6237</v>
      </c>
      <c r="J2411" s="42">
        <v>8021506612162</v>
      </c>
      <c r="L2411" s="47">
        <v>99.95</v>
      </c>
      <c r="M2411" s="47">
        <v>99.95</v>
      </c>
      <c r="N2411" s="45">
        <v>42786</v>
      </c>
    </row>
    <row r="2412" spans="1:14" x14ac:dyDescent="0.25">
      <c r="A2412" s="32" t="s">
        <v>25400</v>
      </c>
      <c r="B2412" s="42" t="s">
        <v>65286</v>
      </c>
      <c r="C2412" s="42" t="s">
        <v>20830</v>
      </c>
      <c r="D2412" s="42"/>
      <c r="E2412" s="43" t="s">
        <v>62019</v>
      </c>
      <c r="F2412" s="44" t="s">
        <v>3093</v>
      </c>
      <c r="G2412" s="44" t="s">
        <v>11</v>
      </c>
      <c r="H2412" s="44" t="s">
        <v>12</v>
      </c>
      <c r="I2412" s="82" t="s">
        <v>6234</v>
      </c>
      <c r="J2412" s="42">
        <v>8021506616849</v>
      </c>
      <c r="L2412" s="47">
        <v>99.95</v>
      </c>
      <c r="M2412" s="47">
        <v>99.95</v>
      </c>
      <c r="N2412" s="45">
        <v>42786</v>
      </c>
    </row>
    <row r="2413" spans="1:14" x14ac:dyDescent="0.25">
      <c r="A2413" s="32" t="s">
        <v>25399</v>
      </c>
      <c r="B2413" s="42" t="s">
        <v>65285</v>
      </c>
      <c r="C2413" s="42" t="s">
        <v>20829</v>
      </c>
      <c r="D2413" s="42"/>
      <c r="E2413" s="43" t="s">
        <v>62018</v>
      </c>
      <c r="F2413" s="44" t="s">
        <v>3093</v>
      </c>
      <c r="G2413" s="44" t="s">
        <v>11</v>
      </c>
      <c r="H2413" s="44" t="s">
        <v>12</v>
      </c>
      <c r="I2413" s="82" t="s">
        <v>20625</v>
      </c>
      <c r="J2413" s="42">
        <v>8021506616832</v>
      </c>
      <c r="L2413" s="47">
        <v>99.95</v>
      </c>
      <c r="M2413" s="47">
        <v>99.95</v>
      </c>
      <c r="N2413" s="45">
        <v>42786</v>
      </c>
    </row>
    <row r="2414" spans="1:14" x14ac:dyDescent="0.25">
      <c r="A2414" s="32" t="s">
        <v>25280</v>
      </c>
      <c r="B2414" s="42" t="s">
        <v>65554</v>
      </c>
      <c r="C2414" s="42"/>
      <c r="D2414" s="42"/>
      <c r="E2414" s="43" t="s">
        <v>14251</v>
      </c>
      <c r="F2414" s="44" t="s">
        <v>3093</v>
      </c>
      <c r="G2414" s="44" t="s">
        <v>11</v>
      </c>
      <c r="H2414" s="44" t="s">
        <v>12</v>
      </c>
      <c r="I2414" s="82" t="s">
        <v>14252</v>
      </c>
      <c r="J2414" s="42">
        <v>8033637972916</v>
      </c>
      <c r="L2414" s="47">
        <v>139.94999999999999</v>
      </c>
      <c r="M2414" s="47">
        <v>139.94999999999999</v>
      </c>
      <c r="N2414" s="45">
        <v>43507</v>
      </c>
    </row>
    <row r="2415" spans="1:14" x14ac:dyDescent="0.25">
      <c r="A2415" s="32" t="s">
        <v>25279</v>
      </c>
      <c r="B2415" s="42" t="s">
        <v>65551</v>
      </c>
      <c r="C2415" s="42"/>
      <c r="D2415" s="42"/>
      <c r="E2415" s="43" t="s">
        <v>62017</v>
      </c>
      <c r="F2415" s="44" t="s">
        <v>3093</v>
      </c>
      <c r="G2415" s="44" t="s">
        <v>11</v>
      </c>
      <c r="H2415" s="44" t="s">
        <v>12</v>
      </c>
      <c r="I2415" s="82" t="s">
        <v>21486</v>
      </c>
      <c r="J2415" s="42">
        <v>8033637972886</v>
      </c>
      <c r="L2415" s="47">
        <v>139.94999999999999</v>
      </c>
      <c r="M2415" s="47">
        <v>139.94999999999999</v>
      </c>
      <c r="N2415" s="45">
        <v>43507</v>
      </c>
    </row>
    <row r="2416" spans="1:14" x14ac:dyDescent="0.25">
      <c r="A2416" s="32" t="s">
        <v>25278</v>
      </c>
      <c r="B2416" s="42" t="s">
        <v>65552</v>
      </c>
      <c r="C2416" s="42"/>
      <c r="D2416" s="42"/>
      <c r="E2416" s="43" t="s">
        <v>62016</v>
      </c>
      <c r="F2416" s="44" t="s">
        <v>3093</v>
      </c>
      <c r="G2416" s="44" t="s">
        <v>11</v>
      </c>
      <c r="H2416" s="44" t="s">
        <v>12</v>
      </c>
      <c r="I2416" s="82" t="s">
        <v>21485</v>
      </c>
      <c r="J2416" s="42">
        <v>8033637972893</v>
      </c>
      <c r="L2416" s="47">
        <v>139.94999999999999</v>
      </c>
      <c r="M2416" s="47">
        <v>139.94999999999999</v>
      </c>
      <c r="N2416" s="45">
        <v>43507</v>
      </c>
    </row>
    <row r="2417" spans="1:14" x14ac:dyDescent="0.25">
      <c r="A2417" s="32" t="s">
        <v>25277</v>
      </c>
      <c r="B2417" s="42" t="s">
        <v>65553</v>
      </c>
      <c r="C2417" s="42"/>
      <c r="D2417" s="42"/>
      <c r="E2417" s="43" t="s">
        <v>62015</v>
      </c>
      <c r="F2417" s="44" t="s">
        <v>3093</v>
      </c>
      <c r="G2417" s="44" t="s">
        <v>11</v>
      </c>
      <c r="H2417" s="44" t="s">
        <v>12</v>
      </c>
      <c r="I2417" s="82" t="s">
        <v>21484</v>
      </c>
      <c r="J2417" s="42">
        <v>8033637972909</v>
      </c>
      <c r="L2417" s="47">
        <v>139.94999999999999</v>
      </c>
      <c r="M2417" s="47">
        <v>139.94999999999999</v>
      </c>
      <c r="N2417" s="45">
        <v>43507</v>
      </c>
    </row>
    <row r="2418" spans="1:14" x14ac:dyDescent="0.25">
      <c r="A2418" s="32" t="s">
        <v>25276</v>
      </c>
      <c r="B2418" s="42" t="s">
        <v>65556</v>
      </c>
      <c r="C2418" s="42"/>
      <c r="D2418" s="42"/>
      <c r="E2418" s="43" t="s">
        <v>14249</v>
      </c>
      <c r="F2418" s="44" t="s">
        <v>3093</v>
      </c>
      <c r="G2418" s="44" t="s">
        <v>11</v>
      </c>
      <c r="H2418" s="44" t="s">
        <v>12</v>
      </c>
      <c r="I2418" s="82" t="s">
        <v>14250</v>
      </c>
      <c r="J2418" s="42">
        <v>8033637972930</v>
      </c>
      <c r="L2418" s="47">
        <v>139.94999999999999</v>
      </c>
      <c r="M2418" s="47">
        <v>139.94999999999999</v>
      </c>
      <c r="N2418" s="45">
        <v>43507</v>
      </c>
    </row>
    <row r="2419" spans="1:14" x14ac:dyDescent="0.25">
      <c r="A2419" s="32" t="s">
        <v>25275</v>
      </c>
      <c r="B2419" s="42" t="s">
        <v>65555</v>
      </c>
      <c r="C2419" s="42"/>
      <c r="D2419" s="42"/>
      <c r="E2419" s="43" t="s">
        <v>14247</v>
      </c>
      <c r="F2419" s="44" t="s">
        <v>3093</v>
      </c>
      <c r="G2419" s="44" t="s">
        <v>11</v>
      </c>
      <c r="H2419" s="44" t="s">
        <v>12</v>
      </c>
      <c r="I2419" s="82" t="s">
        <v>14248</v>
      </c>
      <c r="J2419" s="42">
        <v>8033637972923</v>
      </c>
      <c r="L2419" s="47">
        <v>139.94999999999999</v>
      </c>
      <c r="M2419" s="47">
        <v>139.94999999999999</v>
      </c>
      <c r="N2419" s="45">
        <v>43507</v>
      </c>
    </row>
    <row r="2420" spans="1:14" x14ac:dyDescent="0.25">
      <c r="A2420" s="32" t="s">
        <v>25274</v>
      </c>
      <c r="B2420" s="42" t="s">
        <v>65542</v>
      </c>
      <c r="C2420" s="42"/>
      <c r="D2420" s="42"/>
      <c r="E2420" s="43" t="s">
        <v>14245</v>
      </c>
      <c r="F2420" s="44" t="s">
        <v>3093</v>
      </c>
      <c r="G2420" s="44" t="s">
        <v>11</v>
      </c>
      <c r="H2420" s="44" t="s">
        <v>12</v>
      </c>
      <c r="I2420" s="82" t="s">
        <v>14246</v>
      </c>
      <c r="J2420" s="42">
        <v>8033637972794</v>
      </c>
      <c r="L2420" s="47">
        <v>139.94999999999999</v>
      </c>
      <c r="M2420" s="47">
        <v>139.94999999999999</v>
      </c>
      <c r="N2420" s="45">
        <v>43507</v>
      </c>
    </row>
    <row r="2421" spans="1:14" x14ac:dyDescent="0.25">
      <c r="A2421" s="32" t="s">
        <v>25273</v>
      </c>
      <c r="B2421" s="42" t="s">
        <v>65539</v>
      </c>
      <c r="C2421" s="42"/>
      <c r="D2421" s="42"/>
      <c r="E2421" s="43" t="s">
        <v>62014</v>
      </c>
      <c r="F2421" s="44" t="s">
        <v>3093</v>
      </c>
      <c r="G2421" s="44" t="s">
        <v>11</v>
      </c>
      <c r="H2421" s="44" t="s">
        <v>12</v>
      </c>
      <c r="I2421" s="82" t="s">
        <v>14244</v>
      </c>
      <c r="J2421" s="42">
        <v>8033637972763</v>
      </c>
      <c r="L2421" s="47">
        <v>139.94999999999999</v>
      </c>
      <c r="M2421" s="47">
        <v>139.94999999999999</v>
      </c>
      <c r="N2421" s="45">
        <v>43507</v>
      </c>
    </row>
    <row r="2422" spans="1:14" x14ac:dyDescent="0.25">
      <c r="A2422" s="32" t="s">
        <v>25272</v>
      </c>
      <c r="B2422" s="42" t="s">
        <v>65540</v>
      </c>
      <c r="C2422" s="42"/>
      <c r="D2422" s="42"/>
      <c r="E2422" s="43" t="s">
        <v>62013</v>
      </c>
      <c r="F2422" s="44" t="s">
        <v>3093</v>
      </c>
      <c r="G2422" s="44" t="s">
        <v>11</v>
      </c>
      <c r="H2422" s="44" t="s">
        <v>12</v>
      </c>
      <c r="I2422" s="82" t="s">
        <v>14243</v>
      </c>
      <c r="J2422" s="42">
        <v>8033637972770</v>
      </c>
      <c r="L2422" s="47">
        <v>139.94999999999999</v>
      </c>
      <c r="M2422" s="47">
        <v>139.94999999999999</v>
      </c>
      <c r="N2422" s="45">
        <v>43507</v>
      </c>
    </row>
    <row r="2423" spans="1:14" x14ac:dyDescent="0.25">
      <c r="A2423" s="32" t="s">
        <v>25271</v>
      </c>
      <c r="B2423" s="42" t="s">
        <v>65541</v>
      </c>
      <c r="C2423" s="42"/>
      <c r="D2423" s="42"/>
      <c r="E2423" s="43" t="s">
        <v>62012</v>
      </c>
      <c r="F2423" s="44" t="s">
        <v>3093</v>
      </c>
      <c r="G2423" s="44" t="s">
        <v>11</v>
      </c>
      <c r="H2423" s="44" t="s">
        <v>12</v>
      </c>
      <c r="I2423" s="82" t="s">
        <v>14242</v>
      </c>
      <c r="J2423" s="42">
        <v>8033637972787</v>
      </c>
      <c r="L2423" s="47">
        <v>139.94999999999999</v>
      </c>
      <c r="M2423" s="47">
        <v>139.94999999999999</v>
      </c>
      <c r="N2423" s="45">
        <v>43507</v>
      </c>
    </row>
    <row r="2424" spans="1:14" x14ac:dyDescent="0.25">
      <c r="A2424" s="32" t="s">
        <v>25270</v>
      </c>
      <c r="B2424" s="42" t="s">
        <v>65544</v>
      </c>
      <c r="C2424" s="42"/>
      <c r="D2424" s="42"/>
      <c r="E2424" s="43" t="s">
        <v>14241</v>
      </c>
      <c r="F2424" s="44" t="s">
        <v>3093</v>
      </c>
      <c r="G2424" s="44" t="s">
        <v>11</v>
      </c>
      <c r="H2424" s="44" t="s">
        <v>12</v>
      </c>
      <c r="I2424" s="82" t="s">
        <v>21483</v>
      </c>
      <c r="J2424" s="42">
        <v>8033637972817</v>
      </c>
      <c r="L2424" s="47">
        <v>139.94999999999999</v>
      </c>
      <c r="M2424" s="47">
        <v>139.94999999999999</v>
      </c>
      <c r="N2424" s="45">
        <v>43507</v>
      </c>
    </row>
    <row r="2425" spans="1:14" x14ac:dyDescent="0.25">
      <c r="A2425" s="32" t="s">
        <v>25269</v>
      </c>
      <c r="B2425" s="42" t="s">
        <v>65548</v>
      </c>
      <c r="C2425" s="42"/>
      <c r="D2425" s="42"/>
      <c r="E2425" s="43" t="s">
        <v>14234</v>
      </c>
      <c r="F2425" s="44" t="s">
        <v>3093</v>
      </c>
      <c r="G2425" s="44" t="s">
        <v>11</v>
      </c>
      <c r="H2425" s="44" t="s">
        <v>12</v>
      </c>
      <c r="I2425" s="82" t="s">
        <v>14235</v>
      </c>
      <c r="J2425" s="42">
        <v>8033637972855</v>
      </c>
      <c r="L2425" s="47">
        <v>139.94999999999999</v>
      </c>
      <c r="M2425" s="47">
        <v>139.94999999999999</v>
      </c>
      <c r="N2425" s="45">
        <v>43507</v>
      </c>
    </row>
    <row r="2426" spans="1:14" x14ac:dyDescent="0.25">
      <c r="A2426" s="32" t="s">
        <v>25268</v>
      </c>
      <c r="B2426" s="42" t="s">
        <v>65545</v>
      </c>
      <c r="C2426" s="42"/>
      <c r="D2426" s="42"/>
      <c r="E2426" s="43" t="s">
        <v>62011</v>
      </c>
      <c r="F2426" s="44" t="s">
        <v>3093</v>
      </c>
      <c r="G2426" s="44" t="s">
        <v>11</v>
      </c>
      <c r="H2426" s="44" t="s">
        <v>12</v>
      </c>
      <c r="I2426" s="82" t="s">
        <v>21479</v>
      </c>
      <c r="J2426" s="42">
        <v>8033637972824</v>
      </c>
      <c r="L2426" s="47">
        <v>139.94999999999999</v>
      </c>
      <c r="M2426" s="47">
        <v>139.94999999999999</v>
      </c>
      <c r="N2426" s="45">
        <v>43507</v>
      </c>
    </row>
    <row r="2427" spans="1:14" x14ac:dyDescent="0.25">
      <c r="A2427" s="32" t="s">
        <v>25267</v>
      </c>
      <c r="B2427" s="42" t="s">
        <v>65546</v>
      </c>
      <c r="C2427" s="42"/>
      <c r="D2427" s="42"/>
      <c r="E2427" s="43" t="s">
        <v>62010</v>
      </c>
      <c r="F2427" s="44" t="s">
        <v>3093</v>
      </c>
      <c r="G2427" s="44" t="s">
        <v>11</v>
      </c>
      <c r="H2427" s="44" t="s">
        <v>12</v>
      </c>
      <c r="I2427" s="82" t="s">
        <v>21478</v>
      </c>
      <c r="J2427" s="42">
        <v>8033637972831</v>
      </c>
      <c r="L2427" s="47">
        <v>139.94999999999999</v>
      </c>
      <c r="M2427" s="47">
        <v>139.94999999999999</v>
      </c>
      <c r="N2427" s="45">
        <v>43507</v>
      </c>
    </row>
    <row r="2428" spans="1:14" x14ac:dyDescent="0.25">
      <c r="A2428" s="32" t="s">
        <v>25266</v>
      </c>
      <c r="B2428" s="42" t="s">
        <v>65547</v>
      </c>
      <c r="C2428" s="42"/>
      <c r="D2428" s="42"/>
      <c r="E2428" s="43" t="s">
        <v>62009</v>
      </c>
      <c r="F2428" s="44" t="s">
        <v>3093</v>
      </c>
      <c r="G2428" s="44" t="s">
        <v>11</v>
      </c>
      <c r="H2428" s="44" t="s">
        <v>12</v>
      </c>
      <c r="I2428" s="82" t="s">
        <v>21477</v>
      </c>
      <c r="J2428" s="42">
        <v>8033637972848</v>
      </c>
      <c r="L2428" s="47">
        <v>139.94999999999999</v>
      </c>
      <c r="M2428" s="47">
        <v>139.94999999999999</v>
      </c>
      <c r="N2428" s="45">
        <v>43507</v>
      </c>
    </row>
    <row r="2429" spans="1:14" x14ac:dyDescent="0.25">
      <c r="A2429" s="32" t="s">
        <v>25265</v>
      </c>
      <c r="B2429" s="42" t="s">
        <v>65550</v>
      </c>
      <c r="C2429" s="42"/>
      <c r="D2429" s="42"/>
      <c r="E2429" s="43" t="s">
        <v>14232</v>
      </c>
      <c r="F2429" s="44" t="s">
        <v>3093</v>
      </c>
      <c r="G2429" s="44" t="s">
        <v>11</v>
      </c>
      <c r="H2429" s="44" t="s">
        <v>12</v>
      </c>
      <c r="I2429" s="42" t="s">
        <v>14233</v>
      </c>
      <c r="J2429" s="42">
        <v>8033637972879</v>
      </c>
      <c r="L2429" s="47">
        <v>139.94999999999999</v>
      </c>
      <c r="M2429" s="47">
        <v>139.94999999999999</v>
      </c>
      <c r="N2429" s="45">
        <v>43507</v>
      </c>
    </row>
    <row r="2430" spans="1:14" x14ac:dyDescent="0.25">
      <c r="A2430" s="32" t="s">
        <v>25264</v>
      </c>
      <c r="B2430" s="42" t="s">
        <v>65549</v>
      </c>
      <c r="C2430" s="42"/>
      <c r="D2430" s="42"/>
      <c r="E2430" s="43" t="s">
        <v>14230</v>
      </c>
      <c r="F2430" s="44" t="s">
        <v>3093</v>
      </c>
      <c r="G2430" s="44" t="s">
        <v>11</v>
      </c>
      <c r="H2430" s="44" t="s">
        <v>12</v>
      </c>
      <c r="I2430" s="42" t="s">
        <v>14231</v>
      </c>
      <c r="J2430" s="42">
        <v>8033637972862</v>
      </c>
      <c r="L2430" s="47">
        <v>139.94999999999999</v>
      </c>
      <c r="M2430" s="47">
        <v>139.94999999999999</v>
      </c>
      <c r="N2430" s="45">
        <v>43507</v>
      </c>
    </row>
    <row r="2431" spans="1:14" x14ac:dyDescent="0.25">
      <c r="A2431" s="32" t="s">
        <v>25263</v>
      </c>
      <c r="B2431" s="42" t="s">
        <v>65543</v>
      </c>
      <c r="C2431" s="42"/>
      <c r="D2431" s="42"/>
      <c r="E2431" s="43" t="s">
        <v>14240</v>
      </c>
      <c r="F2431" s="44" t="s">
        <v>3093</v>
      </c>
      <c r="G2431" s="44" t="s">
        <v>11</v>
      </c>
      <c r="H2431" s="44" t="s">
        <v>12</v>
      </c>
      <c r="I2431" s="42" t="s">
        <v>21482</v>
      </c>
      <c r="J2431" s="42">
        <v>8033637972800</v>
      </c>
      <c r="L2431" s="47">
        <v>139.94999999999999</v>
      </c>
      <c r="M2431" s="47">
        <v>139.94999999999999</v>
      </c>
      <c r="N2431" s="45">
        <v>43507</v>
      </c>
    </row>
    <row r="2432" spans="1:14" x14ac:dyDescent="0.25">
      <c r="A2432" s="32" t="s">
        <v>25262</v>
      </c>
      <c r="B2432" s="42" t="s">
        <v>65536</v>
      </c>
      <c r="C2432" s="42"/>
      <c r="D2432" s="42"/>
      <c r="E2432" s="43" t="s">
        <v>62008</v>
      </c>
      <c r="F2432" s="44" t="s">
        <v>3093</v>
      </c>
      <c r="G2432" s="44" t="s">
        <v>11</v>
      </c>
      <c r="H2432" s="44" t="s">
        <v>12</v>
      </c>
      <c r="I2432" s="42" t="s">
        <v>14239</v>
      </c>
      <c r="J2432" s="42">
        <v>8033637972732</v>
      </c>
      <c r="L2432" s="47">
        <v>139.94999999999999</v>
      </c>
      <c r="M2432" s="47">
        <v>139.94999999999999</v>
      </c>
      <c r="N2432" s="45">
        <v>43507</v>
      </c>
    </row>
    <row r="2433" spans="1:14" x14ac:dyDescent="0.25">
      <c r="A2433" s="32" t="s">
        <v>25261</v>
      </c>
      <c r="B2433" s="42" t="s">
        <v>65533</v>
      </c>
      <c r="C2433" s="42"/>
      <c r="D2433" s="42"/>
      <c r="E2433" s="43" t="s">
        <v>62007</v>
      </c>
      <c r="F2433" s="44" t="s">
        <v>3093</v>
      </c>
      <c r="G2433" s="44" t="s">
        <v>11</v>
      </c>
      <c r="H2433" s="44" t="s">
        <v>12</v>
      </c>
      <c r="I2433" s="42" t="s">
        <v>14238</v>
      </c>
      <c r="J2433" s="42">
        <v>8033637972701</v>
      </c>
      <c r="L2433" s="47">
        <v>139.94999999999999</v>
      </c>
      <c r="M2433" s="47">
        <v>139.94999999999999</v>
      </c>
      <c r="N2433" s="45">
        <v>43507</v>
      </c>
    </row>
    <row r="2434" spans="1:14" x14ac:dyDescent="0.25">
      <c r="A2434" s="32" t="s">
        <v>25260</v>
      </c>
      <c r="B2434" s="42" t="s">
        <v>65534</v>
      </c>
      <c r="C2434" s="42"/>
      <c r="D2434" s="42"/>
      <c r="E2434" s="43" t="s">
        <v>62006</v>
      </c>
      <c r="F2434" s="44" t="s">
        <v>3093</v>
      </c>
      <c r="G2434" s="44" t="s">
        <v>11</v>
      </c>
      <c r="H2434" s="44" t="s">
        <v>12</v>
      </c>
      <c r="I2434" s="42" t="s">
        <v>14237</v>
      </c>
      <c r="J2434" s="42">
        <v>8033637972718</v>
      </c>
      <c r="L2434" s="47">
        <v>139.94999999999999</v>
      </c>
      <c r="M2434" s="47">
        <v>139.94999999999999</v>
      </c>
      <c r="N2434" s="45">
        <v>43507</v>
      </c>
    </row>
    <row r="2435" spans="1:14" x14ac:dyDescent="0.25">
      <c r="A2435" s="32" t="s">
        <v>25259</v>
      </c>
      <c r="B2435" s="42" t="s">
        <v>65535</v>
      </c>
      <c r="C2435" s="42"/>
      <c r="D2435" s="42"/>
      <c r="E2435" s="43" t="s">
        <v>62005</v>
      </c>
      <c r="F2435" s="44" t="s">
        <v>3093</v>
      </c>
      <c r="G2435" s="44" t="s">
        <v>11</v>
      </c>
      <c r="H2435" s="44" t="s">
        <v>12</v>
      </c>
      <c r="I2435" s="42" t="s">
        <v>14236</v>
      </c>
      <c r="J2435" s="42">
        <v>8033637972725</v>
      </c>
      <c r="L2435" s="47">
        <v>139.94999999999999</v>
      </c>
      <c r="M2435" s="47">
        <v>139.94999999999999</v>
      </c>
      <c r="N2435" s="45">
        <v>43507</v>
      </c>
    </row>
    <row r="2436" spans="1:14" x14ac:dyDescent="0.25">
      <c r="A2436" s="32" t="s">
        <v>25258</v>
      </c>
      <c r="B2436" s="42" t="s">
        <v>65538</v>
      </c>
      <c r="C2436" s="42"/>
      <c r="D2436" s="42"/>
      <c r="E2436" s="43" t="s">
        <v>62004</v>
      </c>
      <c r="F2436" s="44" t="s">
        <v>3093</v>
      </c>
      <c r="G2436" s="44" t="s">
        <v>11</v>
      </c>
      <c r="H2436" s="44" t="s">
        <v>12</v>
      </c>
      <c r="I2436" s="42" t="s">
        <v>21481</v>
      </c>
      <c r="J2436" s="42">
        <v>8033637972756</v>
      </c>
      <c r="L2436" s="47">
        <v>139.94999999999999</v>
      </c>
      <c r="M2436" s="47">
        <v>139.94999999999999</v>
      </c>
      <c r="N2436" s="45">
        <v>43507</v>
      </c>
    </row>
    <row r="2437" spans="1:14" x14ac:dyDescent="0.25">
      <c r="A2437" s="32" t="s">
        <v>25257</v>
      </c>
      <c r="B2437" s="42" t="s">
        <v>65537</v>
      </c>
      <c r="C2437" s="42"/>
      <c r="D2437" s="42"/>
      <c r="E2437" s="43" t="s">
        <v>62003</v>
      </c>
      <c r="F2437" s="44" t="s">
        <v>3093</v>
      </c>
      <c r="G2437" s="44" t="s">
        <v>11</v>
      </c>
      <c r="H2437" s="44" t="s">
        <v>12</v>
      </c>
      <c r="I2437" s="42" t="s">
        <v>21480</v>
      </c>
      <c r="J2437" s="42">
        <v>8033637972749</v>
      </c>
      <c r="L2437" s="47">
        <v>139.94999999999999</v>
      </c>
      <c r="M2437" s="47">
        <v>139.94999999999999</v>
      </c>
      <c r="N2437" s="45">
        <v>43507</v>
      </c>
    </row>
    <row r="2438" spans="1:14" x14ac:dyDescent="0.25">
      <c r="B2438" s="77" t="s">
        <v>68094</v>
      </c>
      <c r="C2438" s="42" t="s">
        <v>57157</v>
      </c>
      <c r="D2438" s="17"/>
      <c r="E2438" s="77" t="s">
        <v>49119</v>
      </c>
      <c r="F2438" s="21" t="s">
        <v>3093</v>
      </c>
      <c r="G2438" s="21" t="s">
        <v>11</v>
      </c>
      <c r="H2438" s="21" t="s">
        <v>12</v>
      </c>
      <c r="I2438" s="23" t="s">
        <v>49120</v>
      </c>
      <c r="J2438" s="78">
        <v>8059347018485</v>
      </c>
      <c r="K2438" s="24"/>
      <c r="L2438" s="28">
        <v>159.94999999999999</v>
      </c>
      <c r="M2438" s="28">
        <v>159.94999999999999</v>
      </c>
      <c r="N2438" s="24"/>
    </row>
    <row r="2439" spans="1:14" x14ac:dyDescent="0.25">
      <c r="B2439" s="77" t="s">
        <v>68117</v>
      </c>
      <c r="C2439" s="42" t="s">
        <v>57156</v>
      </c>
      <c r="D2439" s="17"/>
      <c r="E2439" s="77" t="s">
        <v>49116</v>
      </c>
      <c r="F2439" s="21" t="s">
        <v>3093</v>
      </c>
      <c r="G2439" s="21" t="s">
        <v>11</v>
      </c>
      <c r="H2439" s="21" t="s">
        <v>12</v>
      </c>
      <c r="I2439" s="23" t="s">
        <v>50039</v>
      </c>
      <c r="J2439" s="78">
        <v>8059347018461</v>
      </c>
      <c r="K2439" s="24"/>
      <c r="L2439" s="28">
        <v>159.94999999999999</v>
      </c>
      <c r="M2439" s="28">
        <v>159.94999999999999</v>
      </c>
      <c r="N2439" s="24"/>
    </row>
    <row r="2440" spans="1:14" x14ac:dyDescent="0.25">
      <c r="B2440" s="77" t="s">
        <v>68116</v>
      </c>
      <c r="C2440" s="42" t="s">
        <v>57155</v>
      </c>
      <c r="D2440" s="17"/>
      <c r="E2440" s="77" t="s">
        <v>49117</v>
      </c>
      <c r="F2440" s="21" t="s">
        <v>3093</v>
      </c>
      <c r="G2440" s="21" t="s">
        <v>11</v>
      </c>
      <c r="H2440" s="21" t="s">
        <v>12</v>
      </c>
      <c r="I2440" s="23" t="s">
        <v>50040</v>
      </c>
      <c r="J2440" s="78">
        <v>8059347018478</v>
      </c>
      <c r="K2440" s="24"/>
      <c r="L2440" s="28">
        <v>159.94999999999999</v>
      </c>
      <c r="M2440" s="28">
        <v>159.94999999999999</v>
      </c>
      <c r="N2440" s="24"/>
    </row>
    <row r="2441" spans="1:14" x14ac:dyDescent="0.25">
      <c r="B2441" s="77" t="s">
        <v>68115</v>
      </c>
      <c r="C2441" s="42" t="s">
        <v>57154</v>
      </c>
      <c r="D2441" s="17"/>
      <c r="E2441" s="77" t="s">
        <v>49118</v>
      </c>
      <c r="F2441" s="21" t="s">
        <v>3093</v>
      </c>
      <c r="G2441" s="21" t="s">
        <v>11</v>
      </c>
      <c r="H2441" s="21" t="s">
        <v>12</v>
      </c>
      <c r="I2441" s="23" t="s">
        <v>50041</v>
      </c>
      <c r="J2441" s="78">
        <v>8059347002194</v>
      </c>
      <c r="K2441" s="24"/>
      <c r="L2441" s="28">
        <v>159.94999999999999</v>
      </c>
      <c r="M2441" s="28">
        <v>159.94999999999999</v>
      </c>
      <c r="N2441" s="24"/>
    </row>
    <row r="2442" spans="1:14" x14ac:dyDescent="0.25">
      <c r="B2442" s="77" t="s">
        <v>68114</v>
      </c>
      <c r="C2442" s="42" t="s">
        <v>57153</v>
      </c>
      <c r="D2442" s="17"/>
      <c r="E2442" s="77" t="s">
        <v>49123</v>
      </c>
      <c r="F2442" s="21" t="s">
        <v>3093</v>
      </c>
      <c r="G2442" s="21" t="s">
        <v>11</v>
      </c>
      <c r="H2442" s="21" t="s">
        <v>12</v>
      </c>
      <c r="I2442" s="23" t="s">
        <v>49124</v>
      </c>
      <c r="J2442" s="78">
        <v>8059347018508</v>
      </c>
      <c r="K2442" s="24"/>
      <c r="L2442" s="28">
        <v>159.94999999999999</v>
      </c>
      <c r="M2442" s="28">
        <v>159.94999999999999</v>
      </c>
      <c r="N2442" s="24"/>
    </row>
    <row r="2443" spans="1:14" x14ac:dyDescent="0.25">
      <c r="B2443" s="77" t="s">
        <v>68113</v>
      </c>
      <c r="C2443" s="42" t="s">
        <v>57152</v>
      </c>
      <c r="D2443" s="17"/>
      <c r="E2443" s="77" t="s">
        <v>49121</v>
      </c>
      <c r="F2443" s="21" t="s">
        <v>3093</v>
      </c>
      <c r="G2443" s="21" t="s">
        <v>11</v>
      </c>
      <c r="H2443" s="21" t="s">
        <v>12</v>
      </c>
      <c r="I2443" s="23" t="s">
        <v>49122</v>
      </c>
      <c r="J2443" s="78">
        <v>8059347018492</v>
      </c>
      <c r="K2443" s="24"/>
      <c r="L2443" s="28">
        <v>159.94999999999999</v>
      </c>
      <c r="M2443" s="28">
        <v>159.94999999999999</v>
      </c>
      <c r="N2443" s="24"/>
    </row>
    <row r="2444" spans="1:14" x14ac:dyDescent="0.25">
      <c r="B2444" s="77" t="s">
        <v>68112</v>
      </c>
      <c r="C2444" s="42" t="s">
        <v>57162</v>
      </c>
      <c r="D2444" s="17"/>
      <c r="E2444" s="77" t="s">
        <v>49098</v>
      </c>
      <c r="F2444" s="21" t="s">
        <v>3093</v>
      </c>
      <c r="G2444" s="21" t="s">
        <v>11</v>
      </c>
      <c r="H2444" s="21" t="s">
        <v>12</v>
      </c>
      <c r="I2444" s="23" t="s">
        <v>49099</v>
      </c>
      <c r="J2444" s="78">
        <v>8059347005034</v>
      </c>
      <c r="K2444" s="24"/>
      <c r="L2444" s="28">
        <v>159.94999999999999</v>
      </c>
      <c r="M2444" s="28">
        <v>159.94999999999999</v>
      </c>
      <c r="N2444" s="24"/>
    </row>
    <row r="2445" spans="1:14" x14ac:dyDescent="0.25">
      <c r="B2445" s="77" t="s">
        <v>68111</v>
      </c>
      <c r="C2445" s="42" t="s">
        <v>57161</v>
      </c>
      <c r="D2445" s="17"/>
      <c r="E2445" s="77" t="s">
        <v>49095</v>
      </c>
      <c r="F2445" s="21" t="s">
        <v>3093</v>
      </c>
      <c r="G2445" s="21" t="s">
        <v>11</v>
      </c>
      <c r="H2445" s="21" t="s">
        <v>12</v>
      </c>
      <c r="I2445" s="23" t="s">
        <v>50036</v>
      </c>
      <c r="J2445" s="78">
        <v>8059347005027</v>
      </c>
      <c r="K2445" s="24"/>
      <c r="L2445" s="28">
        <v>159.94999999999999</v>
      </c>
      <c r="M2445" s="28">
        <v>159.94999999999999</v>
      </c>
      <c r="N2445" s="24"/>
    </row>
    <row r="2446" spans="1:14" x14ac:dyDescent="0.25">
      <c r="B2446" s="77" t="s">
        <v>68110</v>
      </c>
      <c r="C2446" s="42" t="s">
        <v>57160</v>
      </c>
      <c r="D2446" s="17"/>
      <c r="E2446" s="77" t="s">
        <v>49096</v>
      </c>
      <c r="F2446" s="21" t="s">
        <v>3093</v>
      </c>
      <c r="G2446" s="21" t="s">
        <v>11</v>
      </c>
      <c r="H2446" s="21" t="s">
        <v>12</v>
      </c>
      <c r="I2446" s="23" t="s">
        <v>50037</v>
      </c>
      <c r="J2446" s="78">
        <v>8059347018430</v>
      </c>
      <c r="K2446" s="24"/>
      <c r="L2446" s="28">
        <v>159.94999999999999</v>
      </c>
      <c r="M2446" s="28">
        <v>159.94999999999999</v>
      </c>
      <c r="N2446" s="24"/>
    </row>
    <row r="2447" spans="1:14" x14ac:dyDescent="0.25">
      <c r="B2447" s="77" t="s">
        <v>68109</v>
      </c>
      <c r="C2447" s="42" t="s">
        <v>57159</v>
      </c>
      <c r="D2447" s="17"/>
      <c r="E2447" s="77" t="s">
        <v>49097</v>
      </c>
      <c r="F2447" s="21" t="s">
        <v>3093</v>
      </c>
      <c r="G2447" s="21" t="s">
        <v>11</v>
      </c>
      <c r="H2447" s="21" t="s">
        <v>12</v>
      </c>
      <c r="I2447" s="23" t="s">
        <v>50038</v>
      </c>
      <c r="J2447" s="78">
        <v>8059347002170</v>
      </c>
      <c r="K2447" s="24"/>
      <c r="L2447" s="28">
        <v>159.94999999999999</v>
      </c>
      <c r="M2447" s="28">
        <v>159.94999999999999</v>
      </c>
      <c r="N2447" s="24"/>
    </row>
    <row r="2448" spans="1:14" x14ac:dyDescent="0.25">
      <c r="B2448" s="77" t="s">
        <v>68108</v>
      </c>
      <c r="C2448" s="42" t="s">
        <v>70333</v>
      </c>
      <c r="D2448" s="17"/>
      <c r="E2448" s="77" t="s">
        <v>49102</v>
      </c>
      <c r="F2448" s="21" t="s">
        <v>3093</v>
      </c>
      <c r="G2448" s="21" t="s">
        <v>11</v>
      </c>
      <c r="H2448" s="21" t="s">
        <v>12</v>
      </c>
      <c r="I2448" s="23" t="s">
        <v>49103</v>
      </c>
      <c r="J2448" s="78">
        <v>8059347018454</v>
      </c>
      <c r="K2448" s="24"/>
      <c r="L2448" s="28">
        <v>159.94999999999999</v>
      </c>
      <c r="M2448" s="28">
        <v>159.94999999999999</v>
      </c>
      <c r="N2448" s="24"/>
    </row>
    <row r="2449" spans="1:14" x14ac:dyDescent="0.25">
      <c r="B2449" s="77" t="s">
        <v>68107</v>
      </c>
      <c r="C2449" s="42" t="s">
        <v>57158</v>
      </c>
      <c r="D2449" s="17"/>
      <c r="E2449" s="77" t="s">
        <v>49100</v>
      </c>
      <c r="F2449" s="21" t="s">
        <v>3093</v>
      </c>
      <c r="G2449" s="21" t="s">
        <v>11</v>
      </c>
      <c r="H2449" s="21" t="s">
        <v>12</v>
      </c>
      <c r="I2449" s="23" t="s">
        <v>49101</v>
      </c>
      <c r="J2449" s="78">
        <v>8059347018447</v>
      </c>
      <c r="K2449" s="24"/>
      <c r="L2449" s="28">
        <v>159.94999999999999</v>
      </c>
      <c r="M2449" s="28">
        <v>159.94999999999999</v>
      </c>
      <c r="N2449" s="24"/>
    </row>
    <row r="2450" spans="1:14" x14ac:dyDescent="0.25">
      <c r="B2450" s="77" t="s">
        <v>68106</v>
      </c>
      <c r="C2450" s="42" t="s">
        <v>57168</v>
      </c>
      <c r="D2450" s="17"/>
      <c r="E2450" s="77" t="s">
        <v>49110</v>
      </c>
      <c r="F2450" s="21" t="s">
        <v>3093</v>
      </c>
      <c r="G2450" s="21" t="s">
        <v>11</v>
      </c>
      <c r="H2450" s="21" t="s">
        <v>12</v>
      </c>
      <c r="I2450" s="23" t="s">
        <v>49111</v>
      </c>
      <c r="J2450" s="78">
        <v>8059347018416</v>
      </c>
      <c r="K2450" s="24"/>
      <c r="L2450" s="28">
        <v>159.94999999999999</v>
      </c>
      <c r="M2450" s="28">
        <v>159.94999999999999</v>
      </c>
      <c r="N2450" s="24"/>
    </row>
    <row r="2451" spans="1:14" x14ac:dyDescent="0.25">
      <c r="B2451" s="77" t="s">
        <v>68105</v>
      </c>
      <c r="C2451" s="42" t="s">
        <v>57167</v>
      </c>
      <c r="D2451" s="17"/>
      <c r="E2451" s="77" t="s">
        <v>49104</v>
      </c>
      <c r="F2451" s="21" t="s">
        <v>3093</v>
      </c>
      <c r="G2451" s="21" t="s">
        <v>11</v>
      </c>
      <c r="H2451" s="21" t="s">
        <v>12</v>
      </c>
      <c r="I2451" s="23" t="s">
        <v>49105</v>
      </c>
      <c r="J2451" s="78">
        <v>8059347018409</v>
      </c>
      <c r="K2451" s="24"/>
      <c r="L2451" s="28">
        <v>159.94999999999999</v>
      </c>
      <c r="M2451" s="28">
        <v>159.94999999999999</v>
      </c>
      <c r="N2451" s="24"/>
    </row>
    <row r="2452" spans="1:14" x14ac:dyDescent="0.25">
      <c r="B2452" s="77" t="s">
        <v>68104</v>
      </c>
      <c r="C2452" s="42" t="s">
        <v>57166</v>
      </c>
      <c r="D2452" s="17"/>
      <c r="E2452" s="77" t="s">
        <v>49106</v>
      </c>
      <c r="F2452" s="21" t="s">
        <v>3093</v>
      </c>
      <c r="G2452" s="21" t="s">
        <v>11</v>
      </c>
      <c r="H2452" s="21" t="s">
        <v>12</v>
      </c>
      <c r="I2452" s="23" t="s">
        <v>49107</v>
      </c>
      <c r="J2452" s="78">
        <v>8059347005041</v>
      </c>
      <c r="K2452" s="24"/>
      <c r="L2452" s="28">
        <v>159.94999999999999</v>
      </c>
      <c r="M2452" s="28">
        <v>159.94999999999999</v>
      </c>
      <c r="N2452" s="24"/>
    </row>
    <row r="2453" spans="1:14" x14ac:dyDescent="0.25">
      <c r="B2453" s="77" t="s">
        <v>68103</v>
      </c>
      <c r="C2453" s="42" t="s">
        <v>57165</v>
      </c>
      <c r="D2453" s="17"/>
      <c r="E2453" s="77" t="s">
        <v>49108</v>
      </c>
      <c r="F2453" s="21" t="s">
        <v>3093</v>
      </c>
      <c r="G2453" s="21" t="s">
        <v>11</v>
      </c>
      <c r="H2453" s="21" t="s">
        <v>12</v>
      </c>
      <c r="I2453" s="23" t="s">
        <v>49109</v>
      </c>
      <c r="J2453" s="78">
        <v>8059347002163</v>
      </c>
      <c r="K2453" s="24"/>
      <c r="L2453" s="28">
        <v>159.94999999999999</v>
      </c>
      <c r="M2453" s="28">
        <v>159.94999999999999</v>
      </c>
      <c r="N2453" s="24"/>
    </row>
    <row r="2454" spans="1:14" x14ac:dyDescent="0.25">
      <c r="B2454" s="77" t="s">
        <v>68102</v>
      </c>
      <c r="C2454" s="42" t="s">
        <v>57164</v>
      </c>
      <c r="D2454" s="17"/>
      <c r="E2454" s="77" t="s">
        <v>49114</v>
      </c>
      <c r="F2454" s="21" t="s">
        <v>3093</v>
      </c>
      <c r="G2454" s="21" t="s">
        <v>11</v>
      </c>
      <c r="H2454" s="21" t="s">
        <v>12</v>
      </c>
      <c r="I2454" s="23" t="s">
        <v>49115</v>
      </c>
      <c r="J2454" s="78">
        <v>8059347018423</v>
      </c>
      <c r="K2454" s="24"/>
      <c r="L2454" s="28">
        <v>159.94999999999999</v>
      </c>
      <c r="M2454" s="28">
        <v>159.94999999999999</v>
      </c>
      <c r="N2454" s="24"/>
    </row>
    <row r="2455" spans="1:14" s="45" customFormat="1" x14ac:dyDescent="0.25">
      <c r="A2455" s="32"/>
      <c r="B2455" s="77" t="s">
        <v>68101</v>
      </c>
      <c r="C2455" s="42" t="s">
        <v>57163</v>
      </c>
      <c r="D2455" s="17"/>
      <c r="E2455" s="77" t="s">
        <v>49112</v>
      </c>
      <c r="F2455" s="21" t="s">
        <v>3093</v>
      </c>
      <c r="G2455" s="21" t="s">
        <v>11</v>
      </c>
      <c r="H2455" s="21" t="s">
        <v>12</v>
      </c>
      <c r="I2455" s="23" t="s">
        <v>49113</v>
      </c>
      <c r="J2455" s="78">
        <v>8059347005058</v>
      </c>
      <c r="K2455" s="24"/>
      <c r="L2455" s="28">
        <v>159.94999999999999</v>
      </c>
      <c r="M2455" s="28">
        <v>159.94999999999999</v>
      </c>
      <c r="N2455" s="24"/>
    </row>
    <row r="2456" spans="1:14" s="45" customFormat="1" x14ac:dyDescent="0.25">
      <c r="A2456" s="32"/>
      <c r="B2456" s="77" t="s">
        <v>68100</v>
      </c>
      <c r="C2456" s="42" t="s">
        <v>57174</v>
      </c>
      <c r="D2456" s="17"/>
      <c r="E2456" s="77" t="s">
        <v>49089</v>
      </c>
      <c r="F2456" s="21" t="s">
        <v>3093</v>
      </c>
      <c r="G2456" s="21" t="s">
        <v>11</v>
      </c>
      <c r="H2456" s="21" t="s">
        <v>12</v>
      </c>
      <c r="I2456" s="23" t="s">
        <v>49090</v>
      </c>
      <c r="J2456" s="78">
        <v>8059347005096</v>
      </c>
      <c r="K2456" s="24"/>
      <c r="L2456" s="28">
        <v>159.94999999999999</v>
      </c>
      <c r="M2456" s="28">
        <v>159.94999999999999</v>
      </c>
      <c r="N2456" s="24"/>
    </row>
    <row r="2457" spans="1:14" s="45" customFormat="1" x14ac:dyDescent="0.25">
      <c r="A2457" s="32"/>
      <c r="B2457" s="77" t="s">
        <v>68098</v>
      </c>
      <c r="C2457" s="42" t="s">
        <v>57173</v>
      </c>
      <c r="D2457" s="17"/>
      <c r="E2457" s="77" t="s">
        <v>49083</v>
      </c>
      <c r="F2457" s="21" t="s">
        <v>3093</v>
      </c>
      <c r="G2457" s="21" t="s">
        <v>11</v>
      </c>
      <c r="H2457" s="21" t="s">
        <v>12</v>
      </c>
      <c r="I2457" s="23" t="s">
        <v>49084</v>
      </c>
      <c r="J2457" s="78">
        <v>8059347005072</v>
      </c>
      <c r="K2457" s="24"/>
      <c r="L2457" s="28">
        <v>159.94999999999999</v>
      </c>
      <c r="M2457" s="28">
        <v>159.94999999999999</v>
      </c>
      <c r="N2457" s="24"/>
    </row>
    <row r="2458" spans="1:14" s="45" customFormat="1" x14ac:dyDescent="0.25">
      <c r="A2458" s="32"/>
      <c r="B2458" s="77" t="s">
        <v>68099</v>
      </c>
      <c r="C2458" s="42" t="s">
        <v>57172</v>
      </c>
      <c r="D2458" s="17"/>
      <c r="E2458" s="77" t="s">
        <v>49085</v>
      </c>
      <c r="F2458" s="21" t="s">
        <v>3093</v>
      </c>
      <c r="G2458" s="21" t="s">
        <v>11</v>
      </c>
      <c r="H2458" s="21" t="s">
        <v>12</v>
      </c>
      <c r="I2458" s="23" t="s">
        <v>49086</v>
      </c>
      <c r="J2458" s="78">
        <v>8059347005089</v>
      </c>
      <c r="K2458" s="24"/>
      <c r="L2458" s="28">
        <v>159.94999999999999</v>
      </c>
      <c r="M2458" s="28">
        <v>159.94999999999999</v>
      </c>
      <c r="N2458" s="24"/>
    </row>
    <row r="2459" spans="1:14" x14ac:dyDescent="0.25">
      <c r="B2459" s="77" t="s">
        <v>68097</v>
      </c>
      <c r="C2459" s="42" t="s">
        <v>57171</v>
      </c>
      <c r="D2459" s="17"/>
      <c r="E2459" s="77" t="s">
        <v>49087</v>
      </c>
      <c r="F2459" s="21" t="s">
        <v>3093</v>
      </c>
      <c r="G2459" s="21" t="s">
        <v>11</v>
      </c>
      <c r="H2459" s="21" t="s">
        <v>12</v>
      </c>
      <c r="I2459" s="23" t="s">
        <v>49088</v>
      </c>
      <c r="J2459" s="78">
        <v>8059347002156</v>
      </c>
      <c r="K2459" s="24"/>
      <c r="L2459" s="28">
        <v>159.94999999999999</v>
      </c>
      <c r="M2459" s="28">
        <v>159.94999999999999</v>
      </c>
      <c r="N2459" s="24"/>
    </row>
    <row r="2460" spans="1:14" x14ac:dyDescent="0.25">
      <c r="B2460" s="77" t="s">
        <v>68096</v>
      </c>
      <c r="C2460" s="42" t="s">
        <v>57170</v>
      </c>
      <c r="D2460" s="17"/>
      <c r="E2460" s="77" t="s">
        <v>49093</v>
      </c>
      <c r="F2460" s="21" t="s">
        <v>3093</v>
      </c>
      <c r="G2460" s="21" t="s">
        <v>11</v>
      </c>
      <c r="H2460" s="21" t="s">
        <v>12</v>
      </c>
      <c r="I2460" s="23" t="s">
        <v>49094</v>
      </c>
      <c r="J2460" s="78">
        <v>8059347005065</v>
      </c>
      <c r="K2460" s="24"/>
      <c r="L2460" s="28">
        <v>159.94999999999999</v>
      </c>
      <c r="M2460" s="28">
        <v>159.94999999999999</v>
      </c>
      <c r="N2460" s="24"/>
    </row>
    <row r="2461" spans="1:14" x14ac:dyDescent="0.25">
      <c r="B2461" s="77" t="s">
        <v>68095</v>
      </c>
      <c r="C2461" s="42" t="s">
        <v>57169</v>
      </c>
      <c r="D2461" s="17"/>
      <c r="E2461" s="77" t="s">
        <v>49091</v>
      </c>
      <c r="F2461" s="21" t="s">
        <v>3093</v>
      </c>
      <c r="G2461" s="21" t="s">
        <v>11</v>
      </c>
      <c r="H2461" s="21" t="s">
        <v>12</v>
      </c>
      <c r="I2461" s="23" t="s">
        <v>49092</v>
      </c>
      <c r="J2461" s="78">
        <v>8059347005102</v>
      </c>
      <c r="K2461" s="24"/>
      <c r="L2461" s="28">
        <v>159.94999999999999</v>
      </c>
      <c r="M2461" s="28">
        <v>159.94999999999999</v>
      </c>
      <c r="N2461" s="24"/>
    </row>
    <row r="2462" spans="1:14" x14ac:dyDescent="0.25">
      <c r="A2462" s="32" t="s">
        <v>71571</v>
      </c>
      <c r="B2462" s="17" t="s">
        <v>69186</v>
      </c>
      <c r="C2462" s="42" t="s">
        <v>70477</v>
      </c>
      <c r="D2462" s="17"/>
      <c r="E2462" s="70" t="s">
        <v>69187</v>
      </c>
      <c r="F2462" s="80" t="s">
        <v>3093</v>
      </c>
      <c r="G2462" s="44" t="s">
        <v>11</v>
      </c>
      <c r="H2462" s="44" t="s">
        <v>12</v>
      </c>
      <c r="I2462" s="70" t="s">
        <v>69188</v>
      </c>
      <c r="J2462" s="20">
        <v>8059347342306</v>
      </c>
      <c r="K2462" s="17"/>
      <c r="L2462" s="28">
        <v>99.95</v>
      </c>
      <c r="M2462" s="28">
        <v>99.95</v>
      </c>
      <c r="N2462" s="24">
        <v>45335</v>
      </c>
    </row>
    <row r="2463" spans="1:14" x14ac:dyDescent="0.25">
      <c r="A2463" s="32" t="s">
        <v>71570</v>
      </c>
      <c r="B2463" s="17" t="s">
        <v>69183</v>
      </c>
      <c r="C2463" s="42" t="s">
        <v>70476</v>
      </c>
      <c r="D2463" s="17"/>
      <c r="E2463" s="70" t="s">
        <v>69184</v>
      </c>
      <c r="F2463" s="80" t="s">
        <v>3093</v>
      </c>
      <c r="G2463" s="44" t="s">
        <v>11</v>
      </c>
      <c r="H2463" s="44" t="s">
        <v>12</v>
      </c>
      <c r="I2463" s="70" t="s">
        <v>69185</v>
      </c>
      <c r="J2463" s="20">
        <v>8059347342283</v>
      </c>
      <c r="K2463" s="17"/>
      <c r="L2463" s="28">
        <v>99.95</v>
      </c>
      <c r="M2463" s="28">
        <v>99.95</v>
      </c>
      <c r="N2463" s="24">
        <v>45335</v>
      </c>
    </row>
    <row r="2464" spans="1:14" x14ac:dyDescent="0.25">
      <c r="A2464" s="32" t="s">
        <v>71569</v>
      </c>
      <c r="B2464" s="17" t="s">
        <v>69180</v>
      </c>
      <c r="C2464" s="42" t="s">
        <v>70475</v>
      </c>
      <c r="D2464" s="17"/>
      <c r="E2464" s="70" t="s">
        <v>69181</v>
      </c>
      <c r="F2464" s="80" t="s">
        <v>3093</v>
      </c>
      <c r="G2464" s="44" t="s">
        <v>11</v>
      </c>
      <c r="H2464" s="44" t="s">
        <v>12</v>
      </c>
      <c r="I2464" s="70" t="s">
        <v>69182</v>
      </c>
      <c r="J2464" s="20">
        <v>8059347342290</v>
      </c>
      <c r="K2464" s="17"/>
      <c r="L2464" s="28">
        <v>99.95</v>
      </c>
      <c r="M2464" s="28">
        <v>99.95</v>
      </c>
      <c r="N2464" s="24">
        <v>45335</v>
      </c>
    </row>
    <row r="2465" spans="1:14" x14ac:dyDescent="0.25">
      <c r="A2465" s="32" t="s">
        <v>71568</v>
      </c>
      <c r="B2465" s="17" t="s">
        <v>69177</v>
      </c>
      <c r="C2465" s="42" t="s">
        <v>70474</v>
      </c>
      <c r="D2465" s="17"/>
      <c r="E2465" s="70" t="s">
        <v>69178</v>
      </c>
      <c r="F2465" s="80" t="s">
        <v>3093</v>
      </c>
      <c r="G2465" s="44" t="s">
        <v>11</v>
      </c>
      <c r="H2465" s="44" t="s">
        <v>12</v>
      </c>
      <c r="I2465" s="70" t="s">
        <v>69179</v>
      </c>
      <c r="J2465" s="20">
        <v>8059347326436</v>
      </c>
      <c r="K2465" s="17"/>
      <c r="L2465" s="28">
        <v>99.95</v>
      </c>
      <c r="M2465" s="28">
        <v>99.95</v>
      </c>
      <c r="N2465" s="24">
        <v>45335</v>
      </c>
    </row>
    <row r="2466" spans="1:14" s="45" customFormat="1" x14ac:dyDescent="0.25">
      <c r="A2466" s="32" t="s">
        <v>71567</v>
      </c>
      <c r="B2466" s="17" t="s">
        <v>69174</v>
      </c>
      <c r="C2466" s="42" t="s">
        <v>70473</v>
      </c>
      <c r="D2466" s="17"/>
      <c r="E2466" s="70" t="s">
        <v>69175</v>
      </c>
      <c r="F2466" s="80" t="s">
        <v>3093</v>
      </c>
      <c r="G2466" s="44" t="s">
        <v>11</v>
      </c>
      <c r="H2466" s="44" t="s">
        <v>12</v>
      </c>
      <c r="I2466" s="70" t="s">
        <v>69176</v>
      </c>
      <c r="J2466" s="20">
        <v>8059347342320</v>
      </c>
      <c r="K2466" s="17"/>
      <c r="L2466" s="28">
        <v>99.95</v>
      </c>
      <c r="M2466" s="28">
        <v>99.95</v>
      </c>
      <c r="N2466" s="24">
        <v>45335</v>
      </c>
    </row>
    <row r="2467" spans="1:14" s="45" customFormat="1" x14ac:dyDescent="0.25">
      <c r="A2467" s="32" t="s">
        <v>71566</v>
      </c>
      <c r="B2467" s="17" t="s">
        <v>69171</v>
      </c>
      <c r="C2467" s="42" t="s">
        <v>70472</v>
      </c>
      <c r="D2467" s="17"/>
      <c r="E2467" s="70" t="s">
        <v>69172</v>
      </c>
      <c r="F2467" s="80" t="s">
        <v>3093</v>
      </c>
      <c r="G2467" s="44" t="s">
        <v>11</v>
      </c>
      <c r="H2467" s="44" t="s">
        <v>12</v>
      </c>
      <c r="I2467" s="70" t="s">
        <v>69173</v>
      </c>
      <c r="J2467" s="20">
        <v>8059347342313</v>
      </c>
      <c r="K2467" s="17"/>
      <c r="L2467" s="28">
        <v>99.95</v>
      </c>
      <c r="M2467" s="28">
        <v>99.95</v>
      </c>
      <c r="N2467" s="24">
        <v>45335</v>
      </c>
    </row>
    <row r="2468" spans="1:14" s="45" customFormat="1" x14ac:dyDescent="0.25">
      <c r="A2468" s="32" t="s">
        <v>71565</v>
      </c>
      <c r="B2468" s="17" t="s">
        <v>69168</v>
      </c>
      <c r="C2468" s="42" t="s">
        <v>70471</v>
      </c>
      <c r="D2468" s="17"/>
      <c r="E2468" s="70" t="s">
        <v>69169</v>
      </c>
      <c r="F2468" s="80" t="s">
        <v>3093</v>
      </c>
      <c r="G2468" s="44" t="s">
        <v>11</v>
      </c>
      <c r="H2468" s="44" t="s">
        <v>12</v>
      </c>
      <c r="I2468" s="70" t="s">
        <v>69170</v>
      </c>
      <c r="J2468" s="20">
        <v>8059347342252</v>
      </c>
      <c r="K2468" s="17"/>
      <c r="L2468" s="28">
        <v>99.95</v>
      </c>
      <c r="M2468" s="28">
        <v>99.95</v>
      </c>
      <c r="N2468" s="24">
        <v>45335</v>
      </c>
    </row>
    <row r="2469" spans="1:14" s="45" customFormat="1" x14ac:dyDescent="0.25">
      <c r="A2469" s="32" t="s">
        <v>71564</v>
      </c>
      <c r="B2469" s="17" t="s">
        <v>69165</v>
      </c>
      <c r="C2469" s="42" t="s">
        <v>70470</v>
      </c>
      <c r="D2469" s="17"/>
      <c r="E2469" s="70" t="s">
        <v>69166</v>
      </c>
      <c r="F2469" s="80" t="s">
        <v>3093</v>
      </c>
      <c r="G2469" s="44" t="s">
        <v>11</v>
      </c>
      <c r="H2469" s="44" t="s">
        <v>12</v>
      </c>
      <c r="I2469" s="70" t="s">
        <v>69167</v>
      </c>
      <c r="J2469" s="20">
        <v>8059347342238</v>
      </c>
      <c r="K2469" s="17"/>
      <c r="L2469" s="28">
        <v>99.95</v>
      </c>
      <c r="M2469" s="28">
        <v>99.95</v>
      </c>
      <c r="N2469" s="24">
        <v>45335</v>
      </c>
    </row>
    <row r="2470" spans="1:14" s="45" customFormat="1" x14ac:dyDescent="0.25">
      <c r="A2470" s="32" t="s">
        <v>71563</v>
      </c>
      <c r="B2470" s="17" t="s">
        <v>69162</v>
      </c>
      <c r="C2470" s="42" t="s">
        <v>70469</v>
      </c>
      <c r="D2470" s="17"/>
      <c r="E2470" s="70" t="s">
        <v>69163</v>
      </c>
      <c r="F2470" s="80" t="s">
        <v>3093</v>
      </c>
      <c r="G2470" s="44" t="s">
        <v>11</v>
      </c>
      <c r="H2470" s="44" t="s">
        <v>12</v>
      </c>
      <c r="I2470" s="70" t="s">
        <v>69164</v>
      </c>
      <c r="J2470" s="20">
        <v>8059347342245</v>
      </c>
      <c r="K2470" s="17"/>
      <c r="L2470" s="28">
        <v>99.95</v>
      </c>
      <c r="M2470" s="28">
        <v>99.95</v>
      </c>
      <c r="N2470" s="24">
        <v>45335</v>
      </c>
    </row>
    <row r="2471" spans="1:14" s="45" customFormat="1" x14ac:dyDescent="0.25">
      <c r="A2471" s="32" t="s">
        <v>71562</v>
      </c>
      <c r="B2471" s="17" t="s">
        <v>69159</v>
      </c>
      <c r="C2471" s="42" t="s">
        <v>70468</v>
      </c>
      <c r="D2471" s="17"/>
      <c r="E2471" s="70" t="s">
        <v>69160</v>
      </c>
      <c r="F2471" s="80" t="s">
        <v>3093</v>
      </c>
      <c r="G2471" s="44" t="s">
        <v>11</v>
      </c>
      <c r="H2471" s="44" t="s">
        <v>12</v>
      </c>
      <c r="I2471" s="70" t="s">
        <v>69161</v>
      </c>
      <c r="J2471" s="20">
        <v>8059347311623</v>
      </c>
      <c r="K2471" s="17"/>
      <c r="L2471" s="28">
        <v>99.95</v>
      </c>
      <c r="M2471" s="28">
        <v>99.95</v>
      </c>
      <c r="N2471" s="24">
        <v>45335</v>
      </c>
    </row>
    <row r="2472" spans="1:14" s="45" customFormat="1" x14ac:dyDescent="0.25">
      <c r="A2472" s="32" t="s">
        <v>71561</v>
      </c>
      <c r="B2472" s="17" t="s">
        <v>69156</v>
      </c>
      <c r="C2472" s="42" t="s">
        <v>70467</v>
      </c>
      <c r="D2472" s="17"/>
      <c r="E2472" s="70" t="s">
        <v>69157</v>
      </c>
      <c r="F2472" s="80" t="s">
        <v>3093</v>
      </c>
      <c r="G2472" s="44" t="s">
        <v>11</v>
      </c>
      <c r="H2472" s="44" t="s">
        <v>12</v>
      </c>
      <c r="I2472" s="70" t="s">
        <v>69158</v>
      </c>
      <c r="J2472" s="20">
        <v>8059347342276</v>
      </c>
      <c r="K2472" s="17"/>
      <c r="L2472" s="28">
        <v>99.95</v>
      </c>
      <c r="M2472" s="28">
        <v>99.95</v>
      </c>
      <c r="N2472" s="24">
        <v>45335</v>
      </c>
    </row>
    <row r="2473" spans="1:14" s="45" customFormat="1" x14ac:dyDescent="0.25">
      <c r="A2473" s="32" t="s">
        <v>71560</v>
      </c>
      <c r="B2473" s="17" t="s">
        <v>69153</v>
      </c>
      <c r="C2473" s="42" t="s">
        <v>70466</v>
      </c>
      <c r="D2473" s="17"/>
      <c r="E2473" s="70" t="s">
        <v>69154</v>
      </c>
      <c r="F2473" s="80" t="s">
        <v>3093</v>
      </c>
      <c r="G2473" s="44" t="s">
        <v>11</v>
      </c>
      <c r="H2473" s="44" t="s">
        <v>12</v>
      </c>
      <c r="I2473" s="70" t="s">
        <v>69155</v>
      </c>
      <c r="J2473" s="20">
        <v>8059347342269</v>
      </c>
      <c r="K2473" s="17"/>
      <c r="L2473" s="28">
        <v>99.95</v>
      </c>
      <c r="M2473" s="28">
        <v>99.95</v>
      </c>
      <c r="N2473" s="24">
        <v>45335</v>
      </c>
    </row>
    <row r="2474" spans="1:14" s="45" customFormat="1" x14ac:dyDescent="0.25">
      <c r="A2474" s="32" t="s">
        <v>71662</v>
      </c>
      <c r="B2474" s="42" t="s">
        <v>65578</v>
      </c>
      <c r="C2474" s="42" t="s">
        <v>70332</v>
      </c>
      <c r="D2474" s="32"/>
      <c r="E2474" s="44" t="s">
        <v>46916</v>
      </c>
      <c r="F2474" s="44" t="s">
        <v>3093</v>
      </c>
      <c r="G2474" s="44" t="s">
        <v>11</v>
      </c>
      <c r="H2474" s="44" t="s">
        <v>12</v>
      </c>
      <c r="I2474" s="55" t="s">
        <v>46909</v>
      </c>
      <c r="J2474" s="55">
        <v>8059175001031</v>
      </c>
      <c r="L2474" s="46">
        <v>114.95</v>
      </c>
      <c r="M2474" s="46">
        <v>114.95</v>
      </c>
    </row>
    <row r="2475" spans="1:14" s="45" customFormat="1" x14ac:dyDescent="0.25">
      <c r="A2475" s="32" t="s">
        <v>71661</v>
      </c>
      <c r="B2475" s="42" t="s">
        <v>65575</v>
      </c>
      <c r="C2475" s="42" t="s">
        <v>70331</v>
      </c>
      <c r="D2475" s="32"/>
      <c r="E2475" s="44" t="s">
        <v>46913</v>
      </c>
      <c r="F2475" s="44" t="s">
        <v>3093</v>
      </c>
      <c r="G2475" s="44" t="s">
        <v>11</v>
      </c>
      <c r="H2475" s="43" t="s">
        <v>12</v>
      </c>
      <c r="I2475" s="55" t="s">
        <v>46907</v>
      </c>
      <c r="J2475" s="55">
        <v>8059175001000</v>
      </c>
      <c r="L2475" s="46">
        <v>114.95</v>
      </c>
      <c r="M2475" s="46">
        <v>114.95</v>
      </c>
    </row>
    <row r="2476" spans="1:14" s="45" customFormat="1" x14ac:dyDescent="0.25">
      <c r="A2476" s="32" t="s">
        <v>71660</v>
      </c>
      <c r="B2476" s="42" t="s">
        <v>65576</v>
      </c>
      <c r="C2476" s="42" t="s">
        <v>70330</v>
      </c>
      <c r="D2476" s="32"/>
      <c r="E2476" s="44" t="s">
        <v>46914</v>
      </c>
      <c r="F2476" s="44" t="s">
        <v>3093</v>
      </c>
      <c r="G2476" s="44" t="s">
        <v>11</v>
      </c>
      <c r="H2476" s="44" t="s">
        <v>12</v>
      </c>
      <c r="I2476" s="55" t="s">
        <v>46911</v>
      </c>
      <c r="J2476" s="55">
        <v>8059175001017</v>
      </c>
      <c r="L2476" s="46">
        <v>114.95</v>
      </c>
      <c r="M2476" s="46">
        <v>114.95</v>
      </c>
    </row>
    <row r="2477" spans="1:14" s="45" customFormat="1" x14ac:dyDescent="0.25">
      <c r="A2477" s="32" t="s">
        <v>71659</v>
      </c>
      <c r="B2477" s="42" t="s">
        <v>65577</v>
      </c>
      <c r="C2477" s="42" t="s">
        <v>70329</v>
      </c>
      <c r="D2477" s="32"/>
      <c r="E2477" s="44" t="s">
        <v>46915</v>
      </c>
      <c r="F2477" s="44" t="s">
        <v>3093</v>
      </c>
      <c r="G2477" s="44" t="s">
        <v>11</v>
      </c>
      <c r="H2477" s="44" t="s">
        <v>12</v>
      </c>
      <c r="I2477" s="55" t="s">
        <v>46908</v>
      </c>
      <c r="J2477" s="55">
        <v>8059175001024</v>
      </c>
      <c r="L2477" s="46">
        <v>114.95</v>
      </c>
      <c r="M2477" s="46">
        <v>114.95</v>
      </c>
    </row>
    <row r="2478" spans="1:14" s="45" customFormat="1" x14ac:dyDescent="0.25">
      <c r="A2478" s="32" t="s">
        <v>71658</v>
      </c>
      <c r="B2478" s="42" t="s">
        <v>65580</v>
      </c>
      <c r="C2478" s="42" t="s">
        <v>70328</v>
      </c>
      <c r="D2478" s="32"/>
      <c r="E2478" s="44" t="s">
        <v>46918</v>
      </c>
      <c r="F2478" s="44" t="s">
        <v>3093</v>
      </c>
      <c r="G2478" s="44" t="s">
        <v>11</v>
      </c>
      <c r="H2478" s="44" t="s">
        <v>12</v>
      </c>
      <c r="I2478" s="55" t="s">
        <v>46912</v>
      </c>
      <c r="J2478" s="55">
        <v>8059175001055</v>
      </c>
      <c r="L2478" s="46">
        <v>114.95</v>
      </c>
      <c r="M2478" s="46">
        <v>114.95</v>
      </c>
    </row>
    <row r="2479" spans="1:14" s="45" customFormat="1" x14ac:dyDescent="0.25">
      <c r="A2479" s="32" t="s">
        <v>71657</v>
      </c>
      <c r="B2479" s="42" t="s">
        <v>65579</v>
      </c>
      <c r="C2479" s="42" t="s">
        <v>70327</v>
      </c>
      <c r="D2479" s="32"/>
      <c r="E2479" s="44" t="s">
        <v>46917</v>
      </c>
      <c r="F2479" s="44" t="s">
        <v>3093</v>
      </c>
      <c r="G2479" s="44" t="s">
        <v>11</v>
      </c>
      <c r="H2479" s="44" t="s">
        <v>12</v>
      </c>
      <c r="I2479" s="55" t="s">
        <v>46910</v>
      </c>
      <c r="J2479" s="55">
        <v>8059175001048</v>
      </c>
      <c r="L2479" s="46">
        <v>114.95</v>
      </c>
      <c r="M2479" s="46">
        <v>114.95</v>
      </c>
    </row>
    <row r="2480" spans="1:14" s="45" customFormat="1" x14ac:dyDescent="0.25">
      <c r="A2480" s="32" t="s">
        <v>25052</v>
      </c>
      <c r="B2480" s="42" t="s">
        <v>65410</v>
      </c>
      <c r="C2480" s="42"/>
      <c r="D2480" s="42"/>
      <c r="E2480" s="43" t="s">
        <v>5059</v>
      </c>
      <c r="F2480" s="44" t="s">
        <v>3093</v>
      </c>
      <c r="G2480" s="44" t="s">
        <v>11</v>
      </c>
      <c r="H2480" s="44" t="s">
        <v>12</v>
      </c>
      <c r="I2480" s="42" t="s">
        <v>5060</v>
      </c>
      <c r="J2480" s="42">
        <v>8033637022390</v>
      </c>
      <c r="L2480" s="46">
        <v>114.95</v>
      </c>
      <c r="M2480" s="46">
        <v>114.95</v>
      </c>
      <c r="N2480" s="45">
        <v>43140</v>
      </c>
    </row>
    <row r="2481" spans="1:14" s="45" customFormat="1" x14ac:dyDescent="0.25">
      <c r="A2481" s="32" t="s">
        <v>25051</v>
      </c>
      <c r="B2481" s="42" t="s">
        <v>65407</v>
      </c>
      <c r="C2481" s="42"/>
      <c r="D2481" s="42"/>
      <c r="E2481" s="43" t="s">
        <v>5057</v>
      </c>
      <c r="F2481" s="44" t="s">
        <v>3093</v>
      </c>
      <c r="G2481" s="44" t="s">
        <v>11</v>
      </c>
      <c r="H2481" s="44" t="s">
        <v>12</v>
      </c>
      <c r="I2481" s="42" t="s">
        <v>5058</v>
      </c>
      <c r="J2481" s="42">
        <v>8033637037363</v>
      </c>
      <c r="L2481" s="46">
        <v>114.95</v>
      </c>
      <c r="M2481" s="46">
        <v>114.95</v>
      </c>
      <c r="N2481" s="45">
        <v>43140</v>
      </c>
    </row>
    <row r="2482" spans="1:14" x14ac:dyDescent="0.25">
      <c r="A2482" s="32" t="s">
        <v>25050</v>
      </c>
      <c r="B2482" s="42" t="s">
        <v>65408</v>
      </c>
      <c r="C2482" s="42"/>
      <c r="D2482" s="42"/>
      <c r="E2482" s="43" t="s">
        <v>5055</v>
      </c>
      <c r="F2482" s="44" t="s">
        <v>3093</v>
      </c>
      <c r="G2482" s="44" t="s">
        <v>11</v>
      </c>
      <c r="H2482" s="44" t="s">
        <v>12</v>
      </c>
      <c r="I2482" s="42" t="s">
        <v>5056</v>
      </c>
      <c r="J2482" s="42">
        <v>8033637022383</v>
      </c>
      <c r="L2482" s="46">
        <v>114.95</v>
      </c>
      <c r="M2482" s="46">
        <v>114.95</v>
      </c>
      <c r="N2482" s="45">
        <v>43140</v>
      </c>
    </row>
    <row r="2483" spans="1:14" x14ac:dyDescent="0.25">
      <c r="A2483" s="32" t="s">
        <v>25049</v>
      </c>
      <c r="B2483" s="42" t="s">
        <v>65409</v>
      </c>
      <c r="C2483" s="42"/>
      <c r="D2483" s="42"/>
      <c r="E2483" s="43" t="s">
        <v>5053</v>
      </c>
      <c r="F2483" s="44" t="s">
        <v>3093</v>
      </c>
      <c r="G2483" s="44" t="s">
        <v>11</v>
      </c>
      <c r="H2483" s="44" t="s">
        <v>12</v>
      </c>
      <c r="I2483" s="42" t="s">
        <v>5054</v>
      </c>
      <c r="J2483" s="42">
        <v>8033637039244</v>
      </c>
      <c r="L2483" s="46">
        <v>114.95</v>
      </c>
      <c r="M2483" s="46">
        <v>114.95</v>
      </c>
      <c r="N2483" s="45">
        <v>43140</v>
      </c>
    </row>
    <row r="2484" spans="1:14" x14ac:dyDescent="0.25">
      <c r="A2484" s="32" t="s">
        <v>25048</v>
      </c>
      <c r="B2484" s="42" t="s">
        <v>65412</v>
      </c>
      <c r="C2484" s="42"/>
      <c r="D2484" s="42"/>
      <c r="E2484" s="43" t="s">
        <v>5051</v>
      </c>
      <c r="F2484" s="44" t="s">
        <v>3093</v>
      </c>
      <c r="G2484" s="44" t="s">
        <v>11</v>
      </c>
      <c r="H2484" s="44" t="s">
        <v>12</v>
      </c>
      <c r="I2484" s="42" t="s">
        <v>5052</v>
      </c>
      <c r="J2484" s="42">
        <v>8033637022406</v>
      </c>
      <c r="L2484" s="46">
        <v>114.95</v>
      </c>
      <c r="M2484" s="46">
        <v>114.95</v>
      </c>
      <c r="N2484" s="45">
        <v>43140</v>
      </c>
    </row>
    <row r="2485" spans="1:14" x14ac:dyDescent="0.25">
      <c r="A2485" s="32" t="s">
        <v>25047</v>
      </c>
      <c r="B2485" s="42" t="s">
        <v>65411</v>
      </c>
      <c r="C2485" s="42"/>
      <c r="D2485" s="42"/>
      <c r="E2485" s="43" t="s">
        <v>5049</v>
      </c>
      <c r="F2485" s="44" t="s">
        <v>3093</v>
      </c>
      <c r="G2485" s="44" t="s">
        <v>11</v>
      </c>
      <c r="H2485" s="44" t="s">
        <v>12</v>
      </c>
      <c r="I2485" s="42" t="s">
        <v>5050</v>
      </c>
      <c r="J2485" s="42">
        <v>8033637039251</v>
      </c>
      <c r="L2485" s="46">
        <v>114.95</v>
      </c>
      <c r="M2485" s="46">
        <v>114.95</v>
      </c>
      <c r="N2485" s="45">
        <v>43140</v>
      </c>
    </row>
    <row r="2486" spans="1:14" x14ac:dyDescent="0.25">
      <c r="A2486" s="32" t="s">
        <v>25046</v>
      </c>
      <c r="B2486" s="42" t="s">
        <v>65404</v>
      </c>
      <c r="C2486" s="42" t="s">
        <v>38027</v>
      </c>
      <c r="D2486" s="42"/>
      <c r="E2486" s="43" t="s">
        <v>5047</v>
      </c>
      <c r="F2486" s="44" t="s">
        <v>3093</v>
      </c>
      <c r="G2486" s="44" t="s">
        <v>11</v>
      </c>
      <c r="H2486" s="44" t="s">
        <v>12</v>
      </c>
      <c r="I2486" s="42" t="s">
        <v>5048</v>
      </c>
      <c r="J2486" s="42">
        <v>8033637037349</v>
      </c>
      <c r="L2486" s="47">
        <v>114.95</v>
      </c>
      <c r="M2486" s="47">
        <v>114.95</v>
      </c>
      <c r="N2486" s="45">
        <v>43140</v>
      </c>
    </row>
    <row r="2487" spans="1:14" x14ac:dyDescent="0.25">
      <c r="A2487" s="32" t="s">
        <v>25045</v>
      </c>
      <c r="B2487" s="42" t="s">
        <v>65401</v>
      </c>
      <c r="C2487" s="42" t="s">
        <v>38026</v>
      </c>
      <c r="D2487" s="42"/>
      <c r="E2487" s="43" t="s">
        <v>5046</v>
      </c>
      <c r="F2487" s="44" t="s">
        <v>3093</v>
      </c>
      <c r="G2487" s="44" t="s">
        <v>11</v>
      </c>
      <c r="H2487" s="44" t="s">
        <v>12</v>
      </c>
      <c r="I2487" s="42" t="s">
        <v>21098</v>
      </c>
      <c r="J2487" s="42">
        <v>8033637022352</v>
      </c>
      <c r="L2487" s="47">
        <v>114.95</v>
      </c>
      <c r="M2487" s="47">
        <v>114.95</v>
      </c>
      <c r="N2487" s="45">
        <v>43140</v>
      </c>
    </row>
    <row r="2488" spans="1:14" x14ac:dyDescent="0.25">
      <c r="A2488" s="32" t="s">
        <v>25044</v>
      </c>
      <c r="B2488" s="42" t="s">
        <v>65402</v>
      </c>
      <c r="C2488" s="42" t="s">
        <v>38025</v>
      </c>
      <c r="D2488" s="42"/>
      <c r="E2488" s="43" t="s">
        <v>5045</v>
      </c>
      <c r="F2488" s="44" t="s">
        <v>3093</v>
      </c>
      <c r="G2488" s="44" t="s">
        <v>11</v>
      </c>
      <c r="H2488" s="44" t="s">
        <v>12</v>
      </c>
      <c r="I2488" s="42" t="s">
        <v>21097</v>
      </c>
      <c r="J2488" s="42">
        <v>8033637037332</v>
      </c>
      <c r="L2488" s="47">
        <v>114.95</v>
      </c>
      <c r="M2488" s="47">
        <v>114.95</v>
      </c>
      <c r="N2488" s="45">
        <v>43140</v>
      </c>
    </row>
    <row r="2489" spans="1:14" x14ac:dyDescent="0.25">
      <c r="A2489" s="32" t="s">
        <v>25043</v>
      </c>
      <c r="B2489" s="42" t="s">
        <v>65403</v>
      </c>
      <c r="C2489" s="42" t="s">
        <v>38024</v>
      </c>
      <c r="D2489" s="42"/>
      <c r="E2489" s="43" t="s">
        <v>5044</v>
      </c>
      <c r="F2489" s="44" t="s">
        <v>3093</v>
      </c>
      <c r="G2489" s="44" t="s">
        <v>11</v>
      </c>
      <c r="H2489" s="44" t="s">
        <v>12</v>
      </c>
      <c r="I2489" s="42" t="s">
        <v>21096</v>
      </c>
      <c r="J2489" s="42">
        <v>8033637022369</v>
      </c>
      <c r="L2489" s="47">
        <v>114.95</v>
      </c>
      <c r="M2489" s="47">
        <v>114.95</v>
      </c>
      <c r="N2489" s="45">
        <v>43140</v>
      </c>
    </row>
    <row r="2490" spans="1:14" x14ac:dyDescent="0.25">
      <c r="A2490" s="32" t="s">
        <v>25042</v>
      </c>
      <c r="B2490" s="42" t="s">
        <v>65406</v>
      </c>
      <c r="C2490" s="42" t="s">
        <v>70326</v>
      </c>
      <c r="D2490" s="42"/>
      <c r="E2490" s="43" t="s">
        <v>5042</v>
      </c>
      <c r="F2490" s="44" t="s">
        <v>3093</v>
      </c>
      <c r="G2490" s="44" t="s">
        <v>11</v>
      </c>
      <c r="H2490" s="44" t="s">
        <v>12</v>
      </c>
      <c r="I2490" s="42" t="s">
        <v>5043</v>
      </c>
      <c r="J2490" s="42">
        <v>8033637037356</v>
      </c>
      <c r="L2490" s="47">
        <v>114.95</v>
      </c>
      <c r="M2490" s="47">
        <v>114.95</v>
      </c>
      <c r="N2490" s="45">
        <v>43140</v>
      </c>
    </row>
    <row r="2491" spans="1:14" x14ac:dyDescent="0.25">
      <c r="A2491" s="32" t="s">
        <v>25041</v>
      </c>
      <c r="B2491" s="42" t="s">
        <v>65405</v>
      </c>
      <c r="C2491" s="42" t="s">
        <v>38023</v>
      </c>
      <c r="D2491" s="42"/>
      <c r="E2491" s="43" t="s">
        <v>5040</v>
      </c>
      <c r="F2491" s="44" t="s">
        <v>3093</v>
      </c>
      <c r="G2491" s="44" t="s">
        <v>11</v>
      </c>
      <c r="H2491" s="44" t="s">
        <v>12</v>
      </c>
      <c r="I2491" s="42" t="s">
        <v>5041</v>
      </c>
      <c r="J2491" s="42">
        <v>8033637022376</v>
      </c>
      <c r="L2491" s="47">
        <v>114.95</v>
      </c>
      <c r="M2491" s="47">
        <v>114.95</v>
      </c>
      <c r="N2491" s="45">
        <v>43140</v>
      </c>
    </row>
    <row r="2492" spans="1:14" x14ac:dyDescent="0.25">
      <c r="B2492" s="42"/>
      <c r="C2492" s="42"/>
      <c r="D2492" s="32" t="s">
        <v>48800</v>
      </c>
      <c r="E2492" s="32" t="s">
        <v>48739</v>
      </c>
      <c r="F2492" s="44" t="s">
        <v>4171</v>
      </c>
      <c r="G2492" s="44" t="s">
        <v>11</v>
      </c>
      <c r="H2492" s="44" t="s">
        <v>12</v>
      </c>
      <c r="I2492" s="32" t="s">
        <v>48772</v>
      </c>
      <c r="J2492" s="55">
        <v>8059347076010</v>
      </c>
      <c r="L2492" s="47">
        <v>86.95</v>
      </c>
      <c r="M2492" s="47">
        <v>86.95</v>
      </c>
      <c r="N2492" s="45">
        <v>45131</v>
      </c>
    </row>
    <row r="2493" spans="1:14" x14ac:dyDescent="0.25">
      <c r="B2493" s="42"/>
      <c r="C2493" s="42"/>
      <c r="D2493" s="32" t="s">
        <v>48799</v>
      </c>
      <c r="E2493" s="32" t="s">
        <v>48738</v>
      </c>
      <c r="F2493" s="44" t="s">
        <v>4171</v>
      </c>
      <c r="G2493" s="44" t="s">
        <v>11</v>
      </c>
      <c r="H2493" s="44" t="s">
        <v>12</v>
      </c>
      <c r="I2493" s="32" t="s">
        <v>48771</v>
      </c>
      <c r="J2493" s="55">
        <v>8059347076003</v>
      </c>
      <c r="L2493" s="47">
        <v>86.95</v>
      </c>
      <c r="M2493" s="47">
        <v>86.95</v>
      </c>
      <c r="N2493" s="45">
        <v>45131</v>
      </c>
    </row>
    <row r="2494" spans="1:14" x14ac:dyDescent="0.25">
      <c r="B2494" s="42"/>
      <c r="C2494" s="42"/>
      <c r="D2494" s="32" t="s">
        <v>48796</v>
      </c>
      <c r="E2494" s="32" t="s">
        <v>48735</v>
      </c>
      <c r="F2494" s="44" t="s">
        <v>4171</v>
      </c>
      <c r="G2494" s="44" t="s">
        <v>11</v>
      </c>
      <c r="H2494" s="44" t="s">
        <v>12</v>
      </c>
      <c r="I2494" s="32" t="s">
        <v>48768</v>
      </c>
      <c r="J2494" s="55">
        <v>8059347075976</v>
      </c>
      <c r="L2494" s="47">
        <v>86.95</v>
      </c>
      <c r="M2494" s="47">
        <v>86.95</v>
      </c>
      <c r="N2494" s="45">
        <v>45131</v>
      </c>
    </row>
    <row r="2495" spans="1:14" x14ac:dyDescent="0.25">
      <c r="B2495" s="42"/>
      <c r="C2495" s="42"/>
      <c r="D2495" s="32" t="s">
        <v>48797</v>
      </c>
      <c r="E2495" s="32" t="s">
        <v>48736</v>
      </c>
      <c r="F2495" s="44" t="s">
        <v>4171</v>
      </c>
      <c r="G2495" s="44" t="s">
        <v>11</v>
      </c>
      <c r="H2495" s="44" t="s">
        <v>12</v>
      </c>
      <c r="I2495" s="32" t="s">
        <v>48769</v>
      </c>
      <c r="J2495" s="55">
        <v>8059347075983</v>
      </c>
      <c r="L2495" s="47">
        <v>86.95</v>
      </c>
      <c r="M2495" s="47">
        <v>86.95</v>
      </c>
      <c r="N2495" s="45">
        <v>45131</v>
      </c>
    </row>
    <row r="2496" spans="1:14" x14ac:dyDescent="0.25">
      <c r="B2496" s="42"/>
      <c r="C2496" s="42"/>
      <c r="D2496" s="32" t="s">
        <v>48798</v>
      </c>
      <c r="E2496" s="32" t="s">
        <v>48737</v>
      </c>
      <c r="F2496" s="44" t="s">
        <v>4171</v>
      </c>
      <c r="G2496" s="44" t="s">
        <v>11</v>
      </c>
      <c r="H2496" s="44" t="s">
        <v>12</v>
      </c>
      <c r="I2496" s="32" t="s">
        <v>48770</v>
      </c>
      <c r="J2496" s="55">
        <v>8059347075990</v>
      </c>
      <c r="L2496" s="47">
        <v>86.95</v>
      </c>
      <c r="M2496" s="47">
        <v>86.95</v>
      </c>
      <c r="N2496" s="45">
        <v>45131</v>
      </c>
    </row>
    <row r="2497" spans="2:14" x14ac:dyDescent="0.25">
      <c r="B2497" s="42"/>
      <c r="C2497" s="42"/>
      <c r="D2497" s="32" t="s">
        <v>48801</v>
      </c>
      <c r="E2497" s="32" t="s">
        <v>48740</v>
      </c>
      <c r="F2497" s="44" t="s">
        <v>4171</v>
      </c>
      <c r="G2497" s="44" t="s">
        <v>11</v>
      </c>
      <c r="H2497" s="44" t="s">
        <v>12</v>
      </c>
      <c r="I2497" s="32" t="s">
        <v>48773</v>
      </c>
      <c r="J2497" s="55">
        <v>8059347076027</v>
      </c>
      <c r="L2497" s="47">
        <v>86.95</v>
      </c>
      <c r="M2497" s="47">
        <v>86.95</v>
      </c>
      <c r="N2497" s="45">
        <v>45131</v>
      </c>
    </row>
    <row r="2498" spans="2:14" x14ac:dyDescent="0.25">
      <c r="B2498" s="42"/>
      <c r="C2498" s="42"/>
      <c r="D2498" s="32" t="s">
        <v>48788</v>
      </c>
      <c r="E2498" s="32" t="s">
        <v>48727</v>
      </c>
      <c r="F2498" s="44" t="s">
        <v>4171</v>
      </c>
      <c r="G2498" s="44" t="s">
        <v>11</v>
      </c>
      <c r="H2498" s="44" t="s">
        <v>12</v>
      </c>
      <c r="I2498" s="32" t="s">
        <v>48760</v>
      </c>
      <c r="J2498" s="55">
        <v>8059347075891</v>
      </c>
      <c r="L2498" s="47">
        <v>86.95</v>
      </c>
      <c r="M2498" s="47">
        <v>86.95</v>
      </c>
      <c r="N2498" s="45">
        <v>45131</v>
      </c>
    </row>
    <row r="2499" spans="2:14" x14ac:dyDescent="0.25">
      <c r="B2499" s="42"/>
      <c r="C2499" s="42"/>
      <c r="D2499" s="32" t="s">
        <v>48787</v>
      </c>
      <c r="E2499" s="32" t="s">
        <v>56523</v>
      </c>
      <c r="F2499" s="44" t="s">
        <v>4171</v>
      </c>
      <c r="G2499" s="44" t="s">
        <v>11</v>
      </c>
      <c r="H2499" s="44" t="s">
        <v>12</v>
      </c>
      <c r="I2499" s="32" t="s">
        <v>48759</v>
      </c>
      <c r="J2499" s="55">
        <v>8059347075884</v>
      </c>
      <c r="L2499" s="47">
        <v>86.95</v>
      </c>
      <c r="M2499" s="47">
        <v>86.95</v>
      </c>
      <c r="N2499" s="45">
        <v>45131</v>
      </c>
    </row>
    <row r="2500" spans="2:14" x14ac:dyDescent="0.25">
      <c r="B2500" s="42"/>
      <c r="C2500" s="42"/>
      <c r="D2500" s="32" t="s">
        <v>48784</v>
      </c>
      <c r="E2500" s="32" t="s">
        <v>56526</v>
      </c>
      <c r="F2500" s="44" t="s">
        <v>4171</v>
      </c>
      <c r="G2500" s="44" t="s">
        <v>11</v>
      </c>
      <c r="H2500" s="44" t="s">
        <v>12</v>
      </c>
      <c r="I2500" s="32" t="s">
        <v>48756</v>
      </c>
      <c r="J2500" s="55">
        <v>8059347075860</v>
      </c>
      <c r="L2500" s="47">
        <v>86.95</v>
      </c>
      <c r="M2500" s="47">
        <v>86.95</v>
      </c>
      <c r="N2500" s="45">
        <v>45131</v>
      </c>
    </row>
    <row r="2501" spans="2:14" x14ac:dyDescent="0.25">
      <c r="B2501" s="42"/>
      <c r="C2501" s="42"/>
      <c r="D2501" s="32" t="s">
        <v>48785</v>
      </c>
      <c r="E2501" s="32" t="s">
        <v>56525</v>
      </c>
      <c r="F2501" s="44" t="s">
        <v>4171</v>
      </c>
      <c r="G2501" s="44" t="s">
        <v>11</v>
      </c>
      <c r="H2501" s="44" t="s">
        <v>12</v>
      </c>
      <c r="I2501" s="32" t="s">
        <v>48757</v>
      </c>
      <c r="J2501" s="55">
        <v>8059347075877</v>
      </c>
      <c r="L2501" s="47">
        <v>86.95</v>
      </c>
      <c r="M2501" s="47">
        <v>86.95</v>
      </c>
      <c r="N2501" s="45">
        <v>45131</v>
      </c>
    </row>
    <row r="2502" spans="2:14" x14ac:dyDescent="0.25">
      <c r="B2502" s="42"/>
      <c r="C2502" s="42"/>
      <c r="D2502" s="32" t="s">
        <v>48786</v>
      </c>
      <c r="E2502" s="32" t="s">
        <v>56524</v>
      </c>
      <c r="F2502" s="44" t="s">
        <v>4171</v>
      </c>
      <c r="G2502" s="44" t="s">
        <v>11</v>
      </c>
      <c r="H2502" s="44" t="s">
        <v>12</v>
      </c>
      <c r="I2502" s="32" t="s">
        <v>48758</v>
      </c>
      <c r="J2502" s="55">
        <v>8059347049946</v>
      </c>
      <c r="L2502" s="47">
        <v>86.95</v>
      </c>
      <c r="M2502" s="47">
        <v>86.95</v>
      </c>
      <c r="N2502" s="45">
        <v>45131</v>
      </c>
    </row>
    <row r="2503" spans="2:14" x14ac:dyDescent="0.25">
      <c r="B2503" s="42"/>
      <c r="C2503" s="42"/>
      <c r="D2503" s="32" t="s">
        <v>48789</v>
      </c>
      <c r="E2503" s="32" t="s">
        <v>48728</v>
      </c>
      <c r="F2503" s="44" t="s">
        <v>4171</v>
      </c>
      <c r="G2503" s="44" t="s">
        <v>11</v>
      </c>
      <c r="H2503" s="44" t="s">
        <v>12</v>
      </c>
      <c r="I2503" s="32" t="s">
        <v>48761</v>
      </c>
      <c r="J2503" s="55">
        <v>8059347075907</v>
      </c>
      <c r="L2503" s="47">
        <v>86.95</v>
      </c>
      <c r="M2503" s="47">
        <v>86.95</v>
      </c>
      <c r="N2503" s="45">
        <v>45131</v>
      </c>
    </row>
    <row r="2504" spans="2:14" x14ac:dyDescent="0.25">
      <c r="B2504" s="42"/>
      <c r="C2504" s="42"/>
      <c r="D2504" s="32" t="s">
        <v>48794</v>
      </c>
      <c r="E2504" s="32" t="s">
        <v>48733</v>
      </c>
      <c r="F2504" s="44" t="s">
        <v>4171</v>
      </c>
      <c r="G2504" s="44" t="s">
        <v>11</v>
      </c>
      <c r="H2504" s="44" t="s">
        <v>12</v>
      </c>
      <c r="I2504" s="32" t="s">
        <v>48766</v>
      </c>
      <c r="J2504" s="55">
        <v>8059347075952</v>
      </c>
      <c r="L2504" s="47">
        <v>86.95</v>
      </c>
      <c r="M2504" s="47">
        <v>86.95</v>
      </c>
      <c r="N2504" s="45">
        <v>45131</v>
      </c>
    </row>
    <row r="2505" spans="2:14" x14ac:dyDescent="0.25">
      <c r="B2505" s="42"/>
      <c r="C2505" s="42"/>
      <c r="D2505" s="32" t="s">
        <v>48793</v>
      </c>
      <c r="E2505" s="32" t="s">
        <v>48732</v>
      </c>
      <c r="F2505" s="44" t="s">
        <v>4171</v>
      </c>
      <c r="G2505" s="44" t="s">
        <v>11</v>
      </c>
      <c r="H2505" s="44" t="s">
        <v>12</v>
      </c>
      <c r="I2505" s="32" t="s">
        <v>48765</v>
      </c>
      <c r="J2505" s="55">
        <v>8059347075945</v>
      </c>
      <c r="L2505" s="47">
        <v>86.95</v>
      </c>
      <c r="M2505" s="47">
        <v>86.95</v>
      </c>
      <c r="N2505" s="45">
        <v>45131</v>
      </c>
    </row>
    <row r="2506" spans="2:14" x14ac:dyDescent="0.25">
      <c r="B2506" s="42"/>
      <c r="C2506" s="42"/>
      <c r="D2506" s="32" t="s">
        <v>48790</v>
      </c>
      <c r="E2506" s="32" t="s">
        <v>48729</v>
      </c>
      <c r="F2506" s="44" t="s">
        <v>4171</v>
      </c>
      <c r="G2506" s="44" t="s">
        <v>11</v>
      </c>
      <c r="H2506" s="44" t="s">
        <v>12</v>
      </c>
      <c r="I2506" s="32" t="s">
        <v>48762</v>
      </c>
      <c r="J2506" s="55">
        <v>8059347075914</v>
      </c>
      <c r="L2506" s="47">
        <v>86.95</v>
      </c>
      <c r="M2506" s="47">
        <v>86.95</v>
      </c>
      <c r="N2506" s="45">
        <v>45131</v>
      </c>
    </row>
    <row r="2507" spans="2:14" x14ac:dyDescent="0.25">
      <c r="B2507" s="42"/>
      <c r="C2507" s="42"/>
      <c r="D2507" s="32" t="s">
        <v>48791</v>
      </c>
      <c r="E2507" s="32" t="s">
        <v>48730</v>
      </c>
      <c r="F2507" s="44" t="s">
        <v>4171</v>
      </c>
      <c r="G2507" s="44" t="s">
        <v>11</v>
      </c>
      <c r="H2507" s="44" t="s">
        <v>12</v>
      </c>
      <c r="I2507" s="32" t="s">
        <v>48763</v>
      </c>
      <c r="J2507" s="55">
        <v>8059347075921</v>
      </c>
      <c r="L2507" s="47">
        <v>86.95</v>
      </c>
      <c r="M2507" s="47">
        <v>86.95</v>
      </c>
      <c r="N2507" s="45">
        <v>45131</v>
      </c>
    </row>
    <row r="2508" spans="2:14" x14ac:dyDescent="0.25">
      <c r="B2508" s="42"/>
      <c r="C2508" s="42"/>
      <c r="D2508" s="32" t="s">
        <v>48792</v>
      </c>
      <c r="E2508" s="32" t="s">
        <v>48731</v>
      </c>
      <c r="F2508" s="44" t="s">
        <v>4171</v>
      </c>
      <c r="G2508" s="44" t="s">
        <v>11</v>
      </c>
      <c r="H2508" s="44" t="s">
        <v>12</v>
      </c>
      <c r="I2508" s="32" t="s">
        <v>48764</v>
      </c>
      <c r="J2508" s="55">
        <v>8059347075938</v>
      </c>
      <c r="L2508" s="47">
        <v>86.95</v>
      </c>
      <c r="M2508" s="47">
        <v>86.95</v>
      </c>
      <c r="N2508" s="45">
        <v>45131</v>
      </c>
    </row>
    <row r="2509" spans="2:14" x14ac:dyDescent="0.25">
      <c r="B2509" s="42"/>
      <c r="C2509" s="42"/>
      <c r="D2509" s="32" t="s">
        <v>48795</v>
      </c>
      <c r="E2509" s="32" t="s">
        <v>48734</v>
      </c>
      <c r="F2509" s="44" t="s">
        <v>4171</v>
      </c>
      <c r="G2509" s="44" t="s">
        <v>11</v>
      </c>
      <c r="H2509" s="44" t="s">
        <v>12</v>
      </c>
      <c r="I2509" s="32" t="s">
        <v>48767</v>
      </c>
      <c r="J2509" s="55">
        <v>8059347075969</v>
      </c>
      <c r="L2509" s="47">
        <v>86.95</v>
      </c>
      <c r="M2509" s="47">
        <v>86.95</v>
      </c>
      <c r="N2509" s="45">
        <v>45131</v>
      </c>
    </row>
    <row r="2510" spans="2:14" x14ac:dyDescent="0.25">
      <c r="B2510" s="42" t="s">
        <v>57323</v>
      </c>
      <c r="C2510" s="42"/>
      <c r="D2510" s="32" t="s">
        <v>55329</v>
      </c>
      <c r="E2510" s="32" t="s">
        <v>56527</v>
      </c>
      <c r="F2510" s="44" t="s">
        <v>75</v>
      </c>
      <c r="G2510" s="44" t="s">
        <v>11</v>
      </c>
      <c r="H2510" s="44" t="s">
        <v>12</v>
      </c>
      <c r="I2510" s="32" t="s">
        <v>55757</v>
      </c>
      <c r="J2510" s="55">
        <v>8059347263731</v>
      </c>
      <c r="L2510" s="47">
        <v>99.95</v>
      </c>
      <c r="M2510" s="47">
        <v>99.95</v>
      </c>
      <c r="N2510" s="45">
        <v>45131</v>
      </c>
    </row>
    <row r="2511" spans="2:14" x14ac:dyDescent="0.25">
      <c r="B2511" s="42" t="s">
        <v>57324</v>
      </c>
      <c r="C2511" s="42"/>
      <c r="D2511" s="32" t="s">
        <v>55330</v>
      </c>
      <c r="E2511" s="32" t="s">
        <v>56528</v>
      </c>
      <c r="F2511" s="44" t="s">
        <v>75</v>
      </c>
      <c r="G2511" s="44" t="s">
        <v>11</v>
      </c>
      <c r="H2511" s="44" t="s">
        <v>12</v>
      </c>
      <c r="I2511" s="32" t="s">
        <v>55758</v>
      </c>
      <c r="J2511" s="55">
        <v>8059347263724</v>
      </c>
      <c r="L2511" s="47">
        <v>99.95</v>
      </c>
      <c r="M2511" s="47">
        <v>99.95</v>
      </c>
      <c r="N2511" s="45">
        <v>45131</v>
      </c>
    </row>
    <row r="2512" spans="2:14" x14ac:dyDescent="0.25">
      <c r="B2512" s="42" t="s">
        <v>57327</v>
      </c>
      <c r="C2512" s="42"/>
      <c r="D2512" s="32" t="s">
        <v>55333</v>
      </c>
      <c r="E2512" s="32" t="s">
        <v>56531</v>
      </c>
      <c r="F2512" s="44" t="s">
        <v>75</v>
      </c>
      <c r="G2512" s="44" t="s">
        <v>11</v>
      </c>
      <c r="H2512" s="44" t="s">
        <v>12</v>
      </c>
      <c r="I2512" s="32" t="s">
        <v>55761</v>
      </c>
      <c r="J2512" s="55">
        <v>8059347263700</v>
      </c>
      <c r="L2512" s="47">
        <v>99.95</v>
      </c>
      <c r="M2512" s="47">
        <v>99.95</v>
      </c>
      <c r="N2512" s="45">
        <v>45131</v>
      </c>
    </row>
    <row r="2513" spans="2:14" x14ac:dyDescent="0.25">
      <c r="B2513" s="42" t="s">
        <v>57326</v>
      </c>
      <c r="C2513" s="42"/>
      <c r="D2513" s="32" t="s">
        <v>55332</v>
      </c>
      <c r="E2513" s="32" t="s">
        <v>56530</v>
      </c>
      <c r="F2513" s="44" t="s">
        <v>75</v>
      </c>
      <c r="G2513" s="44" t="s">
        <v>11</v>
      </c>
      <c r="H2513" s="44" t="s">
        <v>12</v>
      </c>
      <c r="I2513" s="32" t="s">
        <v>55760</v>
      </c>
      <c r="J2513" s="55">
        <v>8059347263717</v>
      </c>
      <c r="L2513" s="47">
        <v>99.95</v>
      </c>
      <c r="M2513" s="47">
        <v>99.95</v>
      </c>
      <c r="N2513" s="45">
        <v>45131</v>
      </c>
    </row>
    <row r="2514" spans="2:14" x14ac:dyDescent="0.25">
      <c r="B2514" s="42" t="s">
        <v>57325</v>
      </c>
      <c r="C2514" s="42"/>
      <c r="D2514" s="32" t="s">
        <v>55331</v>
      </c>
      <c r="E2514" s="32" t="s">
        <v>56529</v>
      </c>
      <c r="F2514" s="44" t="s">
        <v>75</v>
      </c>
      <c r="G2514" s="44" t="s">
        <v>11</v>
      </c>
      <c r="H2514" s="44" t="s">
        <v>12</v>
      </c>
      <c r="I2514" s="32" t="s">
        <v>55759</v>
      </c>
      <c r="J2514" s="55">
        <v>8059347258010</v>
      </c>
      <c r="L2514" s="47">
        <v>99.95</v>
      </c>
      <c r="M2514" s="47">
        <v>99.95</v>
      </c>
      <c r="N2514" s="45">
        <v>45131</v>
      </c>
    </row>
    <row r="2515" spans="2:14" x14ac:dyDescent="0.25">
      <c r="B2515" s="42" t="s">
        <v>57328</v>
      </c>
      <c r="C2515" s="42"/>
      <c r="D2515" s="32" t="s">
        <v>55334</v>
      </c>
      <c r="E2515" s="32" t="s">
        <v>56532</v>
      </c>
      <c r="F2515" s="44" t="s">
        <v>75</v>
      </c>
      <c r="G2515" s="44" t="s">
        <v>11</v>
      </c>
      <c r="H2515" s="44" t="s">
        <v>12</v>
      </c>
      <c r="I2515" s="32" t="s">
        <v>55762</v>
      </c>
      <c r="J2515" s="55">
        <v>8059347247380</v>
      </c>
      <c r="L2515" s="47">
        <v>99.95</v>
      </c>
      <c r="M2515" s="47">
        <v>99.95</v>
      </c>
      <c r="N2515" s="45">
        <v>45131</v>
      </c>
    </row>
    <row r="2516" spans="2:14" x14ac:dyDescent="0.25">
      <c r="B2516" s="42" t="s">
        <v>57329</v>
      </c>
      <c r="C2516" s="42"/>
      <c r="D2516" s="32" t="s">
        <v>55335</v>
      </c>
      <c r="E2516" s="32" t="s">
        <v>56533</v>
      </c>
      <c r="F2516" s="44" t="s">
        <v>75</v>
      </c>
      <c r="G2516" s="44" t="s">
        <v>11</v>
      </c>
      <c r="H2516" s="44" t="s">
        <v>12</v>
      </c>
      <c r="I2516" s="32" t="s">
        <v>55763</v>
      </c>
      <c r="J2516" s="55">
        <v>8059347247373</v>
      </c>
      <c r="L2516" s="47">
        <v>99.95</v>
      </c>
      <c r="M2516" s="47">
        <v>99.95</v>
      </c>
      <c r="N2516" s="45">
        <v>45131</v>
      </c>
    </row>
    <row r="2517" spans="2:14" x14ac:dyDescent="0.25">
      <c r="B2517" s="42" t="s">
        <v>57332</v>
      </c>
      <c r="C2517" s="42"/>
      <c r="D2517" s="32" t="s">
        <v>55338</v>
      </c>
      <c r="E2517" s="32" t="s">
        <v>56536</v>
      </c>
      <c r="F2517" s="44" t="s">
        <v>75</v>
      </c>
      <c r="G2517" s="44" t="s">
        <v>11</v>
      </c>
      <c r="H2517" s="44" t="s">
        <v>12</v>
      </c>
      <c r="I2517" s="32" t="s">
        <v>55766</v>
      </c>
      <c r="J2517" s="55">
        <v>8059347247359</v>
      </c>
      <c r="L2517" s="47">
        <v>99.95</v>
      </c>
      <c r="M2517" s="47">
        <v>99.95</v>
      </c>
      <c r="N2517" s="45">
        <v>45131</v>
      </c>
    </row>
    <row r="2518" spans="2:14" x14ac:dyDescent="0.25">
      <c r="B2518" s="42" t="s">
        <v>57331</v>
      </c>
      <c r="C2518" s="42"/>
      <c r="D2518" s="32" t="s">
        <v>55337</v>
      </c>
      <c r="E2518" s="32" t="s">
        <v>56535</v>
      </c>
      <c r="F2518" s="44" t="s">
        <v>75</v>
      </c>
      <c r="G2518" s="44" t="s">
        <v>11</v>
      </c>
      <c r="H2518" s="44" t="s">
        <v>12</v>
      </c>
      <c r="I2518" s="32" t="s">
        <v>55765</v>
      </c>
      <c r="J2518" s="55">
        <v>8059347247366</v>
      </c>
      <c r="L2518" s="47">
        <v>99.95</v>
      </c>
      <c r="M2518" s="47">
        <v>99.95</v>
      </c>
      <c r="N2518" s="45">
        <v>45131</v>
      </c>
    </row>
    <row r="2519" spans="2:14" x14ac:dyDescent="0.25">
      <c r="B2519" s="42" t="s">
        <v>57330</v>
      </c>
      <c r="C2519" s="42"/>
      <c r="D2519" s="32" t="s">
        <v>55336</v>
      </c>
      <c r="E2519" s="32" t="s">
        <v>56534</v>
      </c>
      <c r="F2519" s="44" t="s">
        <v>75</v>
      </c>
      <c r="G2519" s="44" t="s">
        <v>11</v>
      </c>
      <c r="H2519" s="44" t="s">
        <v>12</v>
      </c>
      <c r="I2519" s="32" t="s">
        <v>55764</v>
      </c>
      <c r="J2519" s="55">
        <v>8059347200804</v>
      </c>
      <c r="L2519" s="47">
        <v>99.95</v>
      </c>
      <c r="M2519" s="47">
        <v>99.95</v>
      </c>
      <c r="N2519" s="45">
        <v>45131</v>
      </c>
    </row>
    <row r="2520" spans="2:14" x14ac:dyDescent="0.25">
      <c r="B2520" s="42" t="s">
        <v>57333</v>
      </c>
      <c r="C2520" s="42"/>
      <c r="D2520" s="32" t="s">
        <v>55339</v>
      </c>
      <c r="E2520" s="32" t="s">
        <v>56537</v>
      </c>
      <c r="F2520" s="44" t="s">
        <v>75</v>
      </c>
      <c r="G2520" s="44" t="s">
        <v>11</v>
      </c>
      <c r="H2520" s="44" t="s">
        <v>12</v>
      </c>
      <c r="I2520" s="32" t="s">
        <v>55767</v>
      </c>
      <c r="J2520" s="55">
        <v>8059347247267</v>
      </c>
      <c r="L2520" s="47">
        <v>99.95</v>
      </c>
      <c r="M2520" s="47">
        <v>99.95</v>
      </c>
      <c r="N2520" s="45">
        <v>45131</v>
      </c>
    </row>
    <row r="2521" spans="2:14" x14ac:dyDescent="0.25">
      <c r="B2521" s="42" t="s">
        <v>57334</v>
      </c>
      <c r="C2521" s="42"/>
      <c r="D2521" s="32" t="s">
        <v>55340</v>
      </c>
      <c r="E2521" s="32" t="s">
        <v>56538</v>
      </c>
      <c r="F2521" s="44" t="s">
        <v>75</v>
      </c>
      <c r="G2521" s="44" t="s">
        <v>11</v>
      </c>
      <c r="H2521" s="44" t="s">
        <v>12</v>
      </c>
      <c r="I2521" s="32" t="s">
        <v>55768</v>
      </c>
      <c r="J2521" s="55">
        <v>8059347247250</v>
      </c>
      <c r="L2521" s="47">
        <v>99.95</v>
      </c>
      <c r="M2521" s="47">
        <v>99.95</v>
      </c>
      <c r="N2521" s="45">
        <v>45131</v>
      </c>
    </row>
    <row r="2522" spans="2:14" x14ac:dyDescent="0.25">
      <c r="B2522" s="42" t="s">
        <v>57337</v>
      </c>
      <c r="C2522" s="42"/>
      <c r="D2522" s="32" t="s">
        <v>55343</v>
      </c>
      <c r="E2522" s="32" t="s">
        <v>56541</v>
      </c>
      <c r="F2522" s="44" t="s">
        <v>75</v>
      </c>
      <c r="G2522" s="44" t="s">
        <v>11</v>
      </c>
      <c r="H2522" s="44" t="s">
        <v>12</v>
      </c>
      <c r="I2522" s="32" t="s">
        <v>55771</v>
      </c>
      <c r="J2522" s="55">
        <v>8059347247236</v>
      </c>
      <c r="L2522" s="47">
        <v>99.95</v>
      </c>
      <c r="M2522" s="47">
        <v>99.95</v>
      </c>
      <c r="N2522" s="45">
        <v>45131</v>
      </c>
    </row>
    <row r="2523" spans="2:14" x14ac:dyDescent="0.25">
      <c r="B2523" s="42" t="s">
        <v>57336</v>
      </c>
      <c r="C2523" s="42"/>
      <c r="D2523" s="32" t="s">
        <v>55342</v>
      </c>
      <c r="E2523" s="32" t="s">
        <v>56540</v>
      </c>
      <c r="F2523" s="44" t="s">
        <v>75</v>
      </c>
      <c r="G2523" s="44" t="s">
        <v>11</v>
      </c>
      <c r="H2523" s="44" t="s">
        <v>12</v>
      </c>
      <c r="I2523" s="32" t="s">
        <v>55770</v>
      </c>
      <c r="J2523" s="55">
        <v>8059347247243</v>
      </c>
      <c r="L2523" s="47">
        <v>99.95</v>
      </c>
      <c r="M2523" s="47">
        <v>99.95</v>
      </c>
      <c r="N2523" s="45">
        <v>45131</v>
      </c>
    </row>
    <row r="2524" spans="2:14" x14ac:dyDescent="0.25">
      <c r="B2524" s="42" t="s">
        <v>57335</v>
      </c>
      <c r="C2524" s="42"/>
      <c r="D2524" s="32" t="s">
        <v>55341</v>
      </c>
      <c r="E2524" s="32" t="s">
        <v>56539</v>
      </c>
      <c r="F2524" s="44" t="s">
        <v>75</v>
      </c>
      <c r="G2524" s="44" t="s">
        <v>11</v>
      </c>
      <c r="H2524" s="44" t="s">
        <v>12</v>
      </c>
      <c r="I2524" s="32" t="s">
        <v>55769</v>
      </c>
      <c r="J2524" s="55">
        <v>8059347200774</v>
      </c>
      <c r="L2524" s="47">
        <v>99.95</v>
      </c>
      <c r="M2524" s="47">
        <v>99.95</v>
      </c>
      <c r="N2524" s="45">
        <v>45131</v>
      </c>
    </row>
    <row r="2525" spans="2:14" x14ac:dyDescent="0.25">
      <c r="B2525" s="42" t="s">
        <v>58335</v>
      </c>
      <c r="C2525" s="42"/>
      <c r="D2525" s="32" t="s">
        <v>58088</v>
      </c>
      <c r="E2525" s="32" t="s">
        <v>58087</v>
      </c>
      <c r="G2525" s="44" t="s">
        <v>11</v>
      </c>
      <c r="H2525" s="44" t="s">
        <v>12</v>
      </c>
      <c r="I2525" s="32" t="s">
        <v>58475</v>
      </c>
      <c r="J2525" s="55">
        <v>8059347168272</v>
      </c>
      <c r="L2525" s="46">
        <v>32.950000000000003</v>
      </c>
      <c r="M2525" s="46">
        <v>32.950000000000003</v>
      </c>
      <c r="N2525" s="45">
        <v>45187</v>
      </c>
    </row>
    <row r="2526" spans="2:14" x14ac:dyDescent="0.25">
      <c r="B2526" s="42" t="s">
        <v>58336</v>
      </c>
      <c r="C2526" s="42"/>
      <c r="D2526" s="32" t="s">
        <v>58090</v>
      </c>
      <c r="E2526" s="32" t="s">
        <v>58089</v>
      </c>
      <c r="G2526" s="44" t="s">
        <v>11</v>
      </c>
      <c r="H2526" s="44" t="s">
        <v>12</v>
      </c>
      <c r="I2526" s="32" t="s">
        <v>58476</v>
      </c>
      <c r="J2526" s="55">
        <v>8059347168265</v>
      </c>
      <c r="L2526" s="46">
        <v>32.950000000000003</v>
      </c>
      <c r="M2526" s="46">
        <v>32.950000000000003</v>
      </c>
      <c r="N2526" s="45">
        <v>45187</v>
      </c>
    </row>
    <row r="2527" spans="2:14" x14ac:dyDescent="0.25">
      <c r="B2527" s="42" t="s">
        <v>58339</v>
      </c>
      <c r="C2527" s="42"/>
      <c r="D2527" s="32" t="s">
        <v>58095</v>
      </c>
      <c r="E2527" s="32" t="s">
        <v>58094</v>
      </c>
      <c r="G2527" s="44" t="s">
        <v>11</v>
      </c>
      <c r="H2527" s="44" t="s">
        <v>12</v>
      </c>
      <c r="I2527" s="32" t="s">
        <v>58479</v>
      </c>
      <c r="J2527" s="55">
        <v>8059347168234</v>
      </c>
      <c r="L2527" s="46">
        <v>32.950000000000003</v>
      </c>
      <c r="M2527" s="46">
        <v>32.950000000000003</v>
      </c>
      <c r="N2527" s="45">
        <v>45187</v>
      </c>
    </row>
    <row r="2528" spans="2:14" x14ac:dyDescent="0.25">
      <c r="B2528" s="42" t="s">
        <v>58338</v>
      </c>
      <c r="C2528" s="42"/>
      <c r="D2528" s="32" t="s">
        <v>58093</v>
      </c>
      <c r="E2528" s="32" t="s">
        <v>58092</v>
      </c>
      <c r="G2528" s="44" t="s">
        <v>11</v>
      </c>
      <c r="H2528" s="44" t="s">
        <v>12</v>
      </c>
      <c r="I2528" s="32" t="s">
        <v>58478</v>
      </c>
      <c r="J2528" s="55">
        <v>8059347168241</v>
      </c>
      <c r="L2528" s="46">
        <v>32.950000000000003</v>
      </c>
      <c r="M2528" s="46">
        <v>32.950000000000003</v>
      </c>
      <c r="N2528" s="45">
        <v>45187</v>
      </c>
    </row>
    <row r="2529" spans="2:14" x14ac:dyDescent="0.25">
      <c r="B2529" s="42" t="s">
        <v>58337</v>
      </c>
      <c r="C2529" s="42"/>
      <c r="D2529" s="32" t="s">
        <v>50423</v>
      </c>
      <c r="E2529" s="32" t="s">
        <v>58091</v>
      </c>
      <c r="G2529" s="44" t="s">
        <v>11</v>
      </c>
      <c r="H2529" s="44" t="s">
        <v>12</v>
      </c>
      <c r="I2529" s="32" t="s">
        <v>58477</v>
      </c>
      <c r="J2529" s="55">
        <v>8059347168258</v>
      </c>
      <c r="L2529" s="46">
        <v>32.950000000000003</v>
      </c>
      <c r="M2529" s="46">
        <v>32.950000000000003</v>
      </c>
      <c r="N2529" s="45">
        <v>45187</v>
      </c>
    </row>
    <row r="2530" spans="2:14" x14ac:dyDescent="0.25">
      <c r="B2530" s="42"/>
      <c r="C2530" s="42"/>
      <c r="D2530" s="32" t="s">
        <v>58084</v>
      </c>
      <c r="E2530" s="32" t="s">
        <v>58083</v>
      </c>
      <c r="G2530" s="44" t="s">
        <v>11</v>
      </c>
      <c r="H2530" s="44" t="s">
        <v>12</v>
      </c>
      <c r="I2530" s="32" t="s">
        <v>58473</v>
      </c>
      <c r="J2530" s="55">
        <v>8059347168296</v>
      </c>
      <c r="L2530" s="46">
        <v>32.950000000000003</v>
      </c>
      <c r="M2530" s="46">
        <v>32.950000000000003</v>
      </c>
      <c r="N2530" s="45">
        <v>45187</v>
      </c>
    </row>
    <row r="2531" spans="2:14" x14ac:dyDescent="0.25">
      <c r="B2531" s="42"/>
      <c r="C2531" s="42"/>
      <c r="D2531" s="32" t="s">
        <v>58086</v>
      </c>
      <c r="E2531" s="32" t="s">
        <v>58085</v>
      </c>
      <c r="G2531" s="44" t="s">
        <v>11</v>
      </c>
      <c r="H2531" s="44" t="s">
        <v>12</v>
      </c>
      <c r="I2531" s="32" t="s">
        <v>58474</v>
      </c>
      <c r="J2531" s="55">
        <v>8059347168289</v>
      </c>
      <c r="L2531" s="46">
        <v>32.950000000000003</v>
      </c>
      <c r="M2531" s="46">
        <v>32.950000000000003</v>
      </c>
      <c r="N2531" s="45">
        <v>45187</v>
      </c>
    </row>
    <row r="2532" spans="2:14" x14ac:dyDescent="0.25">
      <c r="B2532" s="42" t="s">
        <v>58340</v>
      </c>
      <c r="C2532" s="42"/>
      <c r="D2532" s="32" t="s">
        <v>58101</v>
      </c>
      <c r="E2532" s="32" t="s">
        <v>58100</v>
      </c>
      <c r="G2532" s="44" t="s">
        <v>11</v>
      </c>
      <c r="H2532" s="44" t="s">
        <v>12</v>
      </c>
      <c r="I2532" s="32" t="s">
        <v>58482</v>
      </c>
      <c r="J2532" s="55">
        <v>8059347168203</v>
      </c>
      <c r="L2532" s="46">
        <v>32.950000000000003</v>
      </c>
      <c r="M2532" s="46">
        <v>32.950000000000003</v>
      </c>
      <c r="N2532" s="45">
        <v>45187</v>
      </c>
    </row>
    <row r="2533" spans="2:14" x14ac:dyDescent="0.25">
      <c r="B2533" s="42" t="s">
        <v>58341</v>
      </c>
      <c r="C2533" s="42"/>
      <c r="D2533" s="32" t="s">
        <v>58103</v>
      </c>
      <c r="E2533" s="32" t="s">
        <v>58102</v>
      </c>
      <c r="G2533" s="44" t="s">
        <v>11</v>
      </c>
      <c r="H2533" s="44" t="s">
        <v>12</v>
      </c>
      <c r="I2533" s="32" t="s">
        <v>58483</v>
      </c>
      <c r="J2533" s="55">
        <v>8059347168197</v>
      </c>
      <c r="L2533" s="46">
        <v>32.950000000000003</v>
      </c>
      <c r="M2533" s="46">
        <v>32.950000000000003</v>
      </c>
      <c r="N2533" s="45">
        <v>45187</v>
      </c>
    </row>
    <row r="2534" spans="2:14" x14ac:dyDescent="0.25">
      <c r="B2534" s="42" t="s">
        <v>58344</v>
      </c>
      <c r="C2534" s="42"/>
      <c r="D2534" s="32" t="s">
        <v>58108</v>
      </c>
      <c r="E2534" s="32" t="s">
        <v>58107</v>
      </c>
      <c r="G2534" s="44" t="s">
        <v>11</v>
      </c>
      <c r="H2534" s="44" t="s">
        <v>12</v>
      </c>
      <c r="I2534" s="32" t="s">
        <v>58486</v>
      </c>
      <c r="J2534" s="55">
        <v>8059347168166</v>
      </c>
      <c r="L2534" s="46">
        <v>32.950000000000003</v>
      </c>
      <c r="M2534" s="46">
        <v>32.950000000000003</v>
      </c>
      <c r="N2534" s="45">
        <v>45187</v>
      </c>
    </row>
    <row r="2535" spans="2:14" x14ac:dyDescent="0.25">
      <c r="B2535" s="42" t="s">
        <v>58343</v>
      </c>
      <c r="C2535" s="42"/>
      <c r="D2535" s="32" t="s">
        <v>50422</v>
      </c>
      <c r="E2535" s="32" t="s">
        <v>58106</v>
      </c>
      <c r="G2535" s="44" t="s">
        <v>11</v>
      </c>
      <c r="H2535" s="44" t="s">
        <v>12</v>
      </c>
      <c r="I2535" s="32" t="s">
        <v>58485</v>
      </c>
      <c r="J2535" s="55">
        <v>8059347168173</v>
      </c>
      <c r="L2535" s="46">
        <v>32.950000000000003</v>
      </c>
      <c r="M2535" s="46">
        <v>32.950000000000003</v>
      </c>
      <c r="N2535" s="45">
        <v>45187</v>
      </c>
    </row>
    <row r="2536" spans="2:14" x14ac:dyDescent="0.25">
      <c r="B2536" s="42" t="s">
        <v>58342</v>
      </c>
      <c r="C2536" s="42"/>
      <c r="D2536" s="32" t="s">
        <v>58105</v>
      </c>
      <c r="E2536" s="32" t="s">
        <v>58104</v>
      </c>
      <c r="G2536" s="44" t="s">
        <v>11</v>
      </c>
      <c r="H2536" s="44" t="s">
        <v>12</v>
      </c>
      <c r="I2536" s="32" t="s">
        <v>58484</v>
      </c>
      <c r="J2536" s="55">
        <v>8059347168180</v>
      </c>
      <c r="L2536" s="46">
        <v>32.950000000000003</v>
      </c>
      <c r="M2536" s="46">
        <v>32.950000000000003</v>
      </c>
      <c r="N2536" s="45">
        <v>45187</v>
      </c>
    </row>
    <row r="2537" spans="2:14" x14ac:dyDescent="0.25">
      <c r="B2537" s="42"/>
      <c r="C2537" s="42"/>
      <c r="D2537" s="32" t="s">
        <v>58097</v>
      </c>
      <c r="E2537" s="32" t="s">
        <v>58096</v>
      </c>
      <c r="G2537" s="44" t="s">
        <v>11</v>
      </c>
      <c r="H2537" s="44" t="s">
        <v>12</v>
      </c>
      <c r="I2537" s="32" t="s">
        <v>58480</v>
      </c>
      <c r="J2537" s="55">
        <v>8059347168227</v>
      </c>
      <c r="L2537" s="46">
        <v>32.950000000000003</v>
      </c>
      <c r="M2537" s="46">
        <v>32.950000000000003</v>
      </c>
      <c r="N2537" s="45">
        <v>45187</v>
      </c>
    </row>
    <row r="2538" spans="2:14" x14ac:dyDescent="0.25">
      <c r="B2538" s="42"/>
      <c r="C2538" s="42"/>
      <c r="D2538" s="32" t="s">
        <v>58099</v>
      </c>
      <c r="E2538" s="32" t="s">
        <v>58098</v>
      </c>
      <c r="G2538" s="44" t="s">
        <v>11</v>
      </c>
      <c r="H2538" s="44" t="s">
        <v>12</v>
      </c>
      <c r="I2538" s="32" t="s">
        <v>58481</v>
      </c>
      <c r="J2538" s="55">
        <v>8059347168210</v>
      </c>
      <c r="L2538" s="46">
        <v>32.950000000000003</v>
      </c>
      <c r="M2538" s="46">
        <v>32.950000000000003</v>
      </c>
      <c r="N2538" s="45">
        <v>45187</v>
      </c>
    </row>
    <row r="2539" spans="2:14" x14ac:dyDescent="0.25">
      <c r="B2539" s="42" t="s">
        <v>48816</v>
      </c>
      <c r="C2539" s="42"/>
      <c r="D2539" s="32" t="s">
        <v>48783</v>
      </c>
      <c r="E2539" s="44" t="s">
        <v>48726</v>
      </c>
      <c r="F2539" s="44" t="s">
        <v>4171</v>
      </c>
      <c r="G2539" s="32" t="s">
        <v>11</v>
      </c>
      <c r="H2539" s="32" t="s">
        <v>12</v>
      </c>
      <c r="I2539" s="55" t="s">
        <v>48755</v>
      </c>
      <c r="J2539" s="55">
        <v>8059347075655</v>
      </c>
      <c r="L2539" s="47">
        <v>42.95</v>
      </c>
      <c r="M2539" s="47">
        <v>42.95</v>
      </c>
      <c r="N2539" s="45">
        <v>44802</v>
      </c>
    </row>
    <row r="2540" spans="2:14" x14ac:dyDescent="0.25">
      <c r="B2540" s="42" t="s">
        <v>48815</v>
      </c>
      <c r="C2540" s="42"/>
      <c r="D2540" s="32" t="s">
        <v>48782</v>
      </c>
      <c r="E2540" s="44" t="s">
        <v>48725</v>
      </c>
      <c r="F2540" s="44" t="s">
        <v>4171</v>
      </c>
      <c r="G2540" s="32" t="s">
        <v>11</v>
      </c>
      <c r="H2540" s="32" t="s">
        <v>12</v>
      </c>
      <c r="I2540" s="55" t="s">
        <v>48754</v>
      </c>
      <c r="J2540" s="55">
        <v>8059347075648</v>
      </c>
      <c r="L2540" s="47">
        <v>42.95</v>
      </c>
      <c r="M2540" s="47">
        <v>42.95</v>
      </c>
      <c r="N2540" s="45">
        <v>44802</v>
      </c>
    </row>
    <row r="2541" spans="2:14" x14ac:dyDescent="0.25">
      <c r="B2541" s="42" t="s">
        <v>48812</v>
      </c>
      <c r="C2541" s="42"/>
      <c r="D2541" s="32" t="s">
        <v>48779</v>
      </c>
      <c r="E2541" s="44" t="s">
        <v>48722</v>
      </c>
      <c r="F2541" s="44" t="s">
        <v>4171</v>
      </c>
      <c r="G2541" s="32" t="s">
        <v>11</v>
      </c>
      <c r="H2541" s="32" t="s">
        <v>12</v>
      </c>
      <c r="I2541" s="55" t="s">
        <v>48751</v>
      </c>
      <c r="J2541" s="55">
        <v>8059347075617</v>
      </c>
      <c r="L2541" s="47">
        <v>42.95</v>
      </c>
      <c r="M2541" s="47">
        <v>42.95</v>
      </c>
      <c r="N2541" s="45">
        <v>44802</v>
      </c>
    </row>
    <row r="2542" spans="2:14" x14ac:dyDescent="0.25">
      <c r="B2542" s="42" t="s">
        <v>48813</v>
      </c>
      <c r="C2542" s="42"/>
      <c r="D2542" s="32" t="s">
        <v>48780</v>
      </c>
      <c r="E2542" s="44" t="s">
        <v>48723</v>
      </c>
      <c r="F2542" s="44" t="s">
        <v>4171</v>
      </c>
      <c r="G2542" s="32" t="s">
        <v>11</v>
      </c>
      <c r="H2542" s="32" t="s">
        <v>12</v>
      </c>
      <c r="I2542" s="55" t="s">
        <v>48752</v>
      </c>
      <c r="J2542" s="55">
        <v>8059347075624</v>
      </c>
      <c r="L2542" s="47">
        <v>42.95</v>
      </c>
      <c r="M2542" s="47">
        <v>42.95</v>
      </c>
      <c r="N2542" s="45">
        <v>44802</v>
      </c>
    </row>
    <row r="2543" spans="2:14" x14ac:dyDescent="0.25">
      <c r="B2543" s="42" t="s">
        <v>48814</v>
      </c>
      <c r="C2543" s="42"/>
      <c r="D2543" s="32" t="s">
        <v>48781</v>
      </c>
      <c r="E2543" s="44" t="s">
        <v>48724</v>
      </c>
      <c r="F2543" s="44" t="s">
        <v>4171</v>
      </c>
      <c r="G2543" s="32" t="s">
        <v>11</v>
      </c>
      <c r="H2543" s="32" t="s">
        <v>12</v>
      </c>
      <c r="I2543" s="55" t="s">
        <v>48753</v>
      </c>
      <c r="J2543" s="55">
        <v>8059347075631</v>
      </c>
      <c r="L2543" s="47">
        <v>42.95</v>
      </c>
      <c r="M2543" s="47">
        <v>42.95</v>
      </c>
      <c r="N2543" s="45">
        <v>44802</v>
      </c>
    </row>
    <row r="2544" spans="2:14" x14ac:dyDescent="0.25">
      <c r="B2544" s="42" t="s">
        <v>48811</v>
      </c>
      <c r="C2544" s="42"/>
      <c r="D2544" s="32" t="s">
        <v>48778</v>
      </c>
      <c r="E2544" s="44" t="s">
        <v>48721</v>
      </c>
      <c r="F2544" s="44" t="s">
        <v>4171</v>
      </c>
      <c r="G2544" s="32" t="s">
        <v>11</v>
      </c>
      <c r="H2544" s="32" t="s">
        <v>12</v>
      </c>
      <c r="I2544" s="55" t="s">
        <v>48750</v>
      </c>
      <c r="J2544" s="55">
        <v>8059347075600</v>
      </c>
      <c r="L2544" s="47">
        <v>42.95</v>
      </c>
      <c r="M2544" s="47">
        <v>42.95</v>
      </c>
      <c r="N2544" s="45">
        <v>44802</v>
      </c>
    </row>
    <row r="2545" spans="2:14" x14ac:dyDescent="0.25">
      <c r="B2545" s="42" t="s">
        <v>48810</v>
      </c>
      <c r="C2545" s="42"/>
      <c r="D2545" s="32" t="s">
        <v>48777</v>
      </c>
      <c r="E2545" s="44" t="s">
        <v>48720</v>
      </c>
      <c r="F2545" s="44" t="s">
        <v>4171</v>
      </c>
      <c r="G2545" s="32" t="s">
        <v>11</v>
      </c>
      <c r="H2545" s="32" t="s">
        <v>12</v>
      </c>
      <c r="I2545" s="55" t="s">
        <v>48749</v>
      </c>
      <c r="J2545" s="55">
        <v>8059347075594</v>
      </c>
      <c r="L2545" s="47">
        <v>42.95</v>
      </c>
      <c r="M2545" s="47">
        <v>42.95</v>
      </c>
      <c r="N2545" s="45">
        <v>44802</v>
      </c>
    </row>
    <row r="2546" spans="2:14" x14ac:dyDescent="0.25">
      <c r="B2546" s="42" t="s">
        <v>48807</v>
      </c>
      <c r="C2546" s="42"/>
      <c r="D2546" s="32" t="s">
        <v>48774</v>
      </c>
      <c r="E2546" s="44" t="s">
        <v>48717</v>
      </c>
      <c r="F2546" s="44" t="s">
        <v>4171</v>
      </c>
      <c r="G2546" s="32" t="s">
        <v>11</v>
      </c>
      <c r="H2546" s="32" t="s">
        <v>12</v>
      </c>
      <c r="I2546" s="55" t="s">
        <v>48746</v>
      </c>
      <c r="J2546" s="55">
        <v>8059347075563</v>
      </c>
      <c r="L2546" s="47">
        <v>42.95</v>
      </c>
      <c r="M2546" s="47">
        <v>42.95</v>
      </c>
      <c r="N2546" s="45">
        <v>44802</v>
      </c>
    </row>
    <row r="2547" spans="2:14" x14ac:dyDescent="0.25">
      <c r="B2547" s="42" t="s">
        <v>48808</v>
      </c>
      <c r="C2547" s="42"/>
      <c r="D2547" s="32" t="s">
        <v>48775</v>
      </c>
      <c r="E2547" s="44" t="s">
        <v>48718</v>
      </c>
      <c r="F2547" s="44" t="s">
        <v>4171</v>
      </c>
      <c r="G2547" s="32" t="s">
        <v>11</v>
      </c>
      <c r="H2547" s="32" t="s">
        <v>12</v>
      </c>
      <c r="I2547" s="55" t="s">
        <v>48747</v>
      </c>
      <c r="J2547" s="55">
        <v>8059347075570</v>
      </c>
      <c r="L2547" s="47">
        <v>42.95</v>
      </c>
      <c r="M2547" s="47">
        <v>42.95</v>
      </c>
      <c r="N2547" s="45">
        <v>44802</v>
      </c>
    </row>
    <row r="2548" spans="2:14" x14ac:dyDescent="0.25">
      <c r="B2548" s="42" t="s">
        <v>48809</v>
      </c>
      <c r="C2548" s="42"/>
      <c r="D2548" s="32" t="s">
        <v>48776</v>
      </c>
      <c r="E2548" s="44" t="s">
        <v>48719</v>
      </c>
      <c r="F2548" s="44" t="s">
        <v>4171</v>
      </c>
      <c r="G2548" s="32" t="s">
        <v>11</v>
      </c>
      <c r="H2548" s="32" t="s">
        <v>12</v>
      </c>
      <c r="I2548" s="55" t="s">
        <v>48748</v>
      </c>
      <c r="J2548" s="55">
        <v>8059347075587</v>
      </c>
      <c r="L2548" s="47">
        <v>42.95</v>
      </c>
      <c r="M2548" s="47">
        <v>42.95</v>
      </c>
      <c r="N2548" s="45">
        <v>44802</v>
      </c>
    </row>
    <row r="2549" spans="2:14" x14ac:dyDescent="0.25">
      <c r="B2549" s="42"/>
      <c r="C2549" s="42"/>
      <c r="D2549" s="42"/>
      <c r="E2549" s="43" t="s">
        <v>61908</v>
      </c>
      <c r="F2549" s="44" t="s">
        <v>4171</v>
      </c>
      <c r="G2549" s="32" t="s">
        <v>11</v>
      </c>
      <c r="H2549" s="43" t="s">
        <v>12</v>
      </c>
      <c r="I2549" s="42" t="s">
        <v>42076</v>
      </c>
      <c r="J2549" s="42">
        <v>8059175899232</v>
      </c>
      <c r="L2549" s="46">
        <v>29.95</v>
      </c>
      <c r="M2549" s="46">
        <v>29.95</v>
      </c>
      <c r="N2549" s="45">
        <v>44396</v>
      </c>
    </row>
    <row r="2550" spans="2:14" x14ac:dyDescent="0.25">
      <c r="B2550" s="42"/>
      <c r="C2550" s="42"/>
      <c r="D2550" s="42"/>
      <c r="E2550" s="43" t="s">
        <v>61907</v>
      </c>
      <c r="F2550" s="44" t="s">
        <v>4171</v>
      </c>
      <c r="G2550" s="32" t="s">
        <v>11</v>
      </c>
      <c r="H2550" s="43" t="s">
        <v>12</v>
      </c>
      <c r="I2550" s="42" t="s">
        <v>42075</v>
      </c>
      <c r="J2550" s="42">
        <v>8059175899201</v>
      </c>
      <c r="L2550" s="46">
        <v>29.95</v>
      </c>
      <c r="M2550" s="46">
        <v>29.95</v>
      </c>
      <c r="N2550" s="45">
        <v>44396</v>
      </c>
    </row>
    <row r="2551" spans="2:14" x14ac:dyDescent="0.25">
      <c r="B2551" s="42"/>
      <c r="C2551" s="42"/>
      <c r="D2551" s="42"/>
      <c r="E2551" s="43" t="s">
        <v>61906</v>
      </c>
      <c r="F2551" s="44" t="s">
        <v>4171</v>
      </c>
      <c r="G2551" s="32" t="s">
        <v>11</v>
      </c>
      <c r="H2551" s="43" t="s">
        <v>12</v>
      </c>
      <c r="I2551" s="42" t="s">
        <v>42074</v>
      </c>
      <c r="J2551" s="42">
        <v>8059175899218</v>
      </c>
      <c r="L2551" s="46">
        <v>29.95</v>
      </c>
      <c r="M2551" s="46">
        <v>29.95</v>
      </c>
      <c r="N2551" s="45">
        <v>44396</v>
      </c>
    </row>
    <row r="2552" spans="2:14" x14ac:dyDescent="0.25">
      <c r="B2552" s="42"/>
      <c r="C2552" s="42"/>
      <c r="D2552" s="42"/>
      <c r="E2552" s="43" t="s">
        <v>61905</v>
      </c>
      <c r="F2552" s="44" t="s">
        <v>4171</v>
      </c>
      <c r="G2552" s="32" t="s">
        <v>11</v>
      </c>
      <c r="H2552" s="43" t="s">
        <v>12</v>
      </c>
      <c r="I2552" s="42" t="s">
        <v>42073</v>
      </c>
      <c r="J2552" s="42">
        <v>8059175899225</v>
      </c>
      <c r="L2552" s="46">
        <v>29.95</v>
      </c>
      <c r="M2552" s="46">
        <v>29.95</v>
      </c>
      <c r="N2552" s="45">
        <v>44396</v>
      </c>
    </row>
    <row r="2553" spans="2:14" x14ac:dyDescent="0.25">
      <c r="B2553" s="42"/>
      <c r="C2553" s="42"/>
      <c r="D2553" s="42"/>
      <c r="E2553" s="43" t="s">
        <v>42071</v>
      </c>
      <c r="F2553" s="44" t="s">
        <v>4171</v>
      </c>
      <c r="G2553" s="32" t="s">
        <v>11</v>
      </c>
      <c r="H2553" s="43" t="s">
        <v>12</v>
      </c>
      <c r="I2553" s="42" t="s">
        <v>42072</v>
      </c>
      <c r="J2553" s="42">
        <v>8059175899249</v>
      </c>
      <c r="L2553" s="46">
        <v>29.95</v>
      </c>
      <c r="M2553" s="46">
        <v>29.95</v>
      </c>
      <c r="N2553" s="45">
        <v>44396</v>
      </c>
    </row>
    <row r="2554" spans="2:14" x14ac:dyDescent="0.25">
      <c r="B2554" s="42"/>
      <c r="C2554" s="42"/>
      <c r="D2554" s="42"/>
      <c r="E2554" s="43" t="s">
        <v>61904</v>
      </c>
      <c r="F2554" s="44" t="s">
        <v>4171</v>
      </c>
      <c r="G2554" s="32" t="s">
        <v>11</v>
      </c>
      <c r="H2554" s="43" t="s">
        <v>12</v>
      </c>
      <c r="I2554" s="42" t="s">
        <v>42070</v>
      </c>
      <c r="J2554" s="42">
        <v>8059175899188</v>
      </c>
      <c r="L2554" s="46">
        <v>29.95</v>
      </c>
      <c r="M2554" s="46">
        <v>29.95</v>
      </c>
      <c r="N2554" s="45">
        <v>44396</v>
      </c>
    </row>
    <row r="2555" spans="2:14" x14ac:dyDescent="0.25">
      <c r="B2555" s="42"/>
      <c r="C2555" s="42"/>
      <c r="D2555" s="42"/>
      <c r="E2555" s="43" t="s">
        <v>61903</v>
      </c>
      <c r="F2555" s="44" t="s">
        <v>4171</v>
      </c>
      <c r="G2555" s="32" t="s">
        <v>11</v>
      </c>
      <c r="H2555" s="43" t="s">
        <v>12</v>
      </c>
      <c r="I2555" s="42" t="s">
        <v>42069</v>
      </c>
      <c r="J2555" s="42">
        <v>8059175899157</v>
      </c>
      <c r="L2555" s="46">
        <v>29.95</v>
      </c>
      <c r="M2555" s="46">
        <v>29.95</v>
      </c>
      <c r="N2555" s="45">
        <v>44396</v>
      </c>
    </row>
    <row r="2556" spans="2:14" x14ac:dyDescent="0.25">
      <c r="B2556" s="42"/>
      <c r="C2556" s="42"/>
      <c r="D2556" s="42"/>
      <c r="E2556" s="43" t="s">
        <v>61902</v>
      </c>
      <c r="F2556" s="44" t="s">
        <v>4171</v>
      </c>
      <c r="G2556" s="32" t="s">
        <v>11</v>
      </c>
      <c r="H2556" s="43" t="s">
        <v>12</v>
      </c>
      <c r="I2556" s="42" t="s">
        <v>42068</v>
      </c>
      <c r="J2556" s="42">
        <v>8059175899164</v>
      </c>
      <c r="L2556" s="46">
        <v>29.95</v>
      </c>
      <c r="M2556" s="46">
        <v>29.95</v>
      </c>
      <c r="N2556" s="45">
        <v>44396</v>
      </c>
    </row>
    <row r="2557" spans="2:14" x14ac:dyDescent="0.25">
      <c r="B2557" s="42"/>
      <c r="C2557" s="42"/>
      <c r="D2557" s="42"/>
      <c r="E2557" s="43" t="s">
        <v>61901</v>
      </c>
      <c r="F2557" s="44" t="s">
        <v>4171</v>
      </c>
      <c r="G2557" s="32" t="s">
        <v>11</v>
      </c>
      <c r="H2557" s="43" t="s">
        <v>12</v>
      </c>
      <c r="I2557" s="42" t="s">
        <v>42067</v>
      </c>
      <c r="J2557" s="42">
        <v>8059175899171</v>
      </c>
      <c r="L2557" s="46">
        <v>29.95</v>
      </c>
      <c r="M2557" s="46">
        <v>29.95</v>
      </c>
      <c r="N2557" s="45">
        <v>44396</v>
      </c>
    </row>
    <row r="2558" spans="2:14" x14ac:dyDescent="0.25">
      <c r="B2558" s="42"/>
      <c r="C2558" s="42"/>
      <c r="D2558" s="42"/>
      <c r="E2558" s="43" t="s">
        <v>42065</v>
      </c>
      <c r="F2558" s="44" t="s">
        <v>4171</v>
      </c>
      <c r="G2558" s="32" t="s">
        <v>11</v>
      </c>
      <c r="H2558" s="43" t="s">
        <v>12</v>
      </c>
      <c r="I2558" s="42" t="s">
        <v>42066</v>
      </c>
      <c r="J2558" s="42">
        <v>8059175899195</v>
      </c>
      <c r="L2558" s="46">
        <v>29.95</v>
      </c>
      <c r="M2558" s="46">
        <v>29.95</v>
      </c>
      <c r="N2558" s="45">
        <v>44396</v>
      </c>
    </row>
    <row r="2559" spans="2:14" x14ac:dyDescent="0.25">
      <c r="B2559" s="42" t="s">
        <v>42062</v>
      </c>
      <c r="C2559" s="42"/>
      <c r="D2559" s="42" t="s">
        <v>42063</v>
      </c>
      <c r="E2559" s="43" t="s">
        <v>61900</v>
      </c>
      <c r="F2559" s="44" t="s">
        <v>4171</v>
      </c>
      <c r="G2559" s="32" t="s">
        <v>11</v>
      </c>
      <c r="H2559" s="43" t="s">
        <v>12</v>
      </c>
      <c r="I2559" s="42" t="s">
        <v>42064</v>
      </c>
      <c r="J2559" s="42">
        <v>8059175888816</v>
      </c>
      <c r="L2559" s="47">
        <v>29.95</v>
      </c>
      <c r="M2559" s="47">
        <v>29.95</v>
      </c>
      <c r="N2559" s="45">
        <v>44396</v>
      </c>
    </row>
    <row r="2560" spans="2:14" x14ac:dyDescent="0.25">
      <c r="B2560" s="42" t="s">
        <v>42059</v>
      </c>
      <c r="C2560" s="42"/>
      <c r="D2560" s="42" t="s">
        <v>42060</v>
      </c>
      <c r="E2560" s="43" t="s">
        <v>61899</v>
      </c>
      <c r="F2560" s="44" t="s">
        <v>4171</v>
      </c>
      <c r="G2560" s="32" t="s">
        <v>11</v>
      </c>
      <c r="H2560" s="43" t="s">
        <v>12</v>
      </c>
      <c r="I2560" s="42" t="s">
        <v>42061</v>
      </c>
      <c r="J2560" s="42">
        <v>8059175888793</v>
      </c>
      <c r="L2560" s="47">
        <v>29.95</v>
      </c>
      <c r="M2560" s="47">
        <v>29.95</v>
      </c>
      <c r="N2560" s="45">
        <v>44396</v>
      </c>
    </row>
    <row r="2561" spans="2:14" x14ac:dyDescent="0.25">
      <c r="B2561" s="42" t="s">
        <v>42056</v>
      </c>
      <c r="C2561" s="42"/>
      <c r="D2561" s="42" t="s">
        <v>42057</v>
      </c>
      <c r="E2561" s="43" t="s">
        <v>61898</v>
      </c>
      <c r="F2561" s="44" t="s">
        <v>4171</v>
      </c>
      <c r="G2561" s="32" t="s">
        <v>11</v>
      </c>
      <c r="H2561" s="43" t="s">
        <v>12</v>
      </c>
      <c r="I2561" s="42" t="s">
        <v>42058</v>
      </c>
      <c r="J2561" s="42">
        <v>8059175888809</v>
      </c>
      <c r="L2561" s="47">
        <v>29.95</v>
      </c>
      <c r="M2561" s="47">
        <v>29.95</v>
      </c>
      <c r="N2561" s="45">
        <v>44396</v>
      </c>
    </row>
    <row r="2562" spans="2:14" x14ac:dyDescent="0.25">
      <c r="B2562" s="42" t="s">
        <v>42053</v>
      </c>
      <c r="C2562" s="42"/>
      <c r="D2562" s="42" t="s">
        <v>42054</v>
      </c>
      <c r="E2562" s="43" t="s">
        <v>61897</v>
      </c>
      <c r="F2562" s="44" t="s">
        <v>4171</v>
      </c>
      <c r="G2562" s="32" t="s">
        <v>11</v>
      </c>
      <c r="H2562" s="43" t="s">
        <v>12</v>
      </c>
      <c r="I2562" s="42" t="s">
        <v>42055</v>
      </c>
      <c r="J2562" s="42">
        <v>8059175881640</v>
      </c>
      <c r="L2562" s="47">
        <v>29.95</v>
      </c>
      <c r="M2562" s="47">
        <v>29.95</v>
      </c>
      <c r="N2562" s="45">
        <v>44396</v>
      </c>
    </row>
    <row r="2563" spans="2:14" x14ac:dyDescent="0.25">
      <c r="B2563" s="42" t="s">
        <v>42049</v>
      </c>
      <c r="C2563" s="42"/>
      <c r="D2563" s="42" t="s">
        <v>42050</v>
      </c>
      <c r="E2563" s="43" t="s">
        <v>42051</v>
      </c>
      <c r="F2563" s="44" t="s">
        <v>4171</v>
      </c>
      <c r="G2563" s="32" t="s">
        <v>11</v>
      </c>
      <c r="H2563" s="43" t="s">
        <v>12</v>
      </c>
      <c r="I2563" s="42" t="s">
        <v>42052</v>
      </c>
      <c r="J2563" s="42">
        <v>8059175888823</v>
      </c>
      <c r="L2563" s="47">
        <v>29.95</v>
      </c>
      <c r="M2563" s="47">
        <v>29.95</v>
      </c>
      <c r="N2563" s="45">
        <v>44396</v>
      </c>
    </row>
    <row r="2564" spans="2:14" x14ac:dyDescent="0.25">
      <c r="B2564" s="42" t="s">
        <v>42046</v>
      </c>
      <c r="C2564" s="42"/>
      <c r="D2564" s="42" t="s">
        <v>42047</v>
      </c>
      <c r="E2564" s="43" t="s">
        <v>61896</v>
      </c>
      <c r="F2564" s="44" t="s">
        <v>4171</v>
      </c>
      <c r="G2564" s="32" t="s">
        <v>11</v>
      </c>
      <c r="H2564" s="43" t="s">
        <v>12</v>
      </c>
      <c r="I2564" s="42" t="s">
        <v>42048</v>
      </c>
      <c r="J2564" s="42">
        <v>8059175888731</v>
      </c>
      <c r="L2564" s="47">
        <v>29.95</v>
      </c>
      <c r="M2564" s="47">
        <v>29.95</v>
      </c>
      <c r="N2564" s="45">
        <v>44396</v>
      </c>
    </row>
    <row r="2565" spans="2:14" x14ac:dyDescent="0.25">
      <c r="B2565" s="42" t="s">
        <v>42043</v>
      </c>
      <c r="C2565" s="42"/>
      <c r="D2565" s="42" t="s">
        <v>42044</v>
      </c>
      <c r="E2565" s="43" t="s">
        <v>61895</v>
      </c>
      <c r="F2565" s="44" t="s">
        <v>4171</v>
      </c>
      <c r="G2565" s="32" t="s">
        <v>11</v>
      </c>
      <c r="H2565" s="43" t="s">
        <v>12</v>
      </c>
      <c r="I2565" s="42" t="s">
        <v>42045</v>
      </c>
      <c r="J2565" s="42">
        <v>8059175888717</v>
      </c>
      <c r="L2565" s="47">
        <v>29.95</v>
      </c>
      <c r="M2565" s="47">
        <v>29.95</v>
      </c>
      <c r="N2565" s="45">
        <v>44396</v>
      </c>
    </row>
    <row r="2566" spans="2:14" x14ac:dyDescent="0.25">
      <c r="B2566" s="42" t="s">
        <v>42040</v>
      </c>
      <c r="C2566" s="42"/>
      <c r="D2566" s="42" t="s">
        <v>42041</v>
      </c>
      <c r="E2566" s="43" t="s">
        <v>61894</v>
      </c>
      <c r="F2566" s="44" t="s">
        <v>4171</v>
      </c>
      <c r="G2566" s="32" t="s">
        <v>11</v>
      </c>
      <c r="H2566" s="43" t="s">
        <v>12</v>
      </c>
      <c r="I2566" s="42" t="s">
        <v>42042</v>
      </c>
      <c r="J2566" s="42">
        <v>8059175888724</v>
      </c>
      <c r="L2566" s="47">
        <v>29.95</v>
      </c>
      <c r="M2566" s="47">
        <v>29.95</v>
      </c>
      <c r="N2566" s="45">
        <v>44396</v>
      </c>
    </row>
    <row r="2567" spans="2:14" x14ac:dyDescent="0.25">
      <c r="B2567" s="42" t="s">
        <v>42037</v>
      </c>
      <c r="C2567" s="42"/>
      <c r="D2567" s="42" t="s">
        <v>42038</v>
      </c>
      <c r="E2567" s="43" t="s">
        <v>61893</v>
      </c>
      <c r="F2567" s="44" t="s">
        <v>4171</v>
      </c>
      <c r="G2567" s="32" t="s">
        <v>11</v>
      </c>
      <c r="H2567" s="43" t="s">
        <v>12</v>
      </c>
      <c r="I2567" s="42" t="s">
        <v>42039</v>
      </c>
      <c r="J2567" s="42">
        <v>8059175881626</v>
      </c>
      <c r="L2567" s="47">
        <v>29.95</v>
      </c>
      <c r="M2567" s="47">
        <v>29.95</v>
      </c>
      <c r="N2567" s="45">
        <v>44396</v>
      </c>
    </row>
    <row r="2568" spans="2:14" x14ac:dyDescent="0.25">
      <c r="B2568" s="42" t="s">
        <v>42033</v>
      </c>
      <c r="C2568" s="42"/>
      <c r="D2568" s="42" t="s">
        <v>42034</v>
      </c>
      <c r="E2568" s="43" t="s">
        <v>42035</v>
      </c>
      <c r="F2568" s="44" t="s">
        <v>4171</v>
      </c>
      <c r="G2568" s="32" t="s">
        <v>11</v>
      </c>
      <c r="H2568" s="43" t="s">
        <v>12</v>
      </c>
      <c r="I2568" s="42" t="s">
        <v>42036</v>
      </c>
      <c r="J2568" s="42">
        <v>8059175888748</v>
      </c>
      <c r="L2568" s="47">
        <v>29.95</v>
      </c>
      <c r="M2568" s="47">
        <v>29.95</v>
      </c>
      <c r="N2568" s="45">
        <v>44396</v>
      </c>
    </row>
    <row r="2569" spans="2:14" x14ac:dyDescent="0.25">
      <c r="B2569" s="42" t="s">
        <v>42030</v>
      </c>
      <c r="C2569" s="42"/>
      <c r="D2569" s="42" t="s">
        <v>42031</v>
      </c>
      <c r="E2569" s="43" t="s">
        <v>61892</v>
      </c>
      <c r="F2569" s="44" t="s">
        <v>4171</v>
      </c>
      <c r="G2569" s="32" t="s">
        <v>11</v>
      </c>
      <c r="H2569" s="43" t="s">
        <v>12</v>
      </c>
      <c r="I2569" s="42" t="s">
        <v>42032</v>
      </c>
      <c r="J2569" s="42">
        <v>8059175888694</v>
      </c>
      <c r="L2569" s="47">
        <v>29.95</v>
      </c>
      <c r="M2569" s="47">
        <v>29.95</v>
      </c>
      <c r="N2569" s="45">
        <v>44396</v>
      </c>
    </row>
    <row r="2570" spans="2:14" x14ac:dyDescent="0.25">
      <c r="B2570" s="42" t="s">
        <v>42027</v>
      </c>
      <c r="C2570" s="42"/>
      <c r="D2570" s="42" t="s">
        <v>42028</v>
      </c>
      <c r="E2570" s="43" t="s">
        <v>61891</v>
      </c>
      <c r="F2570" s="44" t="s">
        <v>4171</v>
      </c>
      <c r="G2570" s="32" t="s">
        <v>11</v>
      </c>
      <c r="H2570" s="43" t="s">
        <v>12</v>
      </c>
      <c r="I2570" s="42" t="s">
        <v>42029</v>
      </c>
      <c r="J2570" s="42">
        <v>8059175888670</v>
      </c>
      <c r="L2570" s="47">
        <v>29.95</v>
      </c>
      <c r="M2570" s="47">
        <v>29.95</v>
      </c>
      <c r="N2570" s="45">
        <v>44396</v>
      </c>
    </row>
    <row r="2571" spans="2:14" x14ac:dyDescent="0.25">
      <c r="B2571" s="42" t="s">
        <v>42024</v>
      </c>
      <c r="C2571" s="42"/>
      <c r="D2571" s="42" t="s">
        <v>42025</v>
      </c>
      <c r="E2571" s="43" t="s">
        <v>61890</v>
      </c>
      <c r="F2571" s="44" t="s">
        <v>4171</v>
      </c>
      <c r="G2571" s="32" t="s">
        <v>11</v>
      </c>
      <c r="H2571" s="43" t="s">
        <v>12</v>
      </c>
      <c r="I2571" s="42" t="s">
        <v>42026</v>
      </c>
      <c r="J2571" s="42">
        <v>8059175888687</v>
      </c>
      <c r="L2571" s="47">
        <v>29.95</v>
      </c>
      <c r="M2571" s="47">
        <v>29.95</v>
      </c>
      <c r="N2571" s="45">
        <v>44396</v>
      </c>
    </row>
    <row r="2572" spans="2:14" x14ac:dyDescent="0.25">
      <c r="B2572" s="42" t="s">
        <v>42021</v>
      </c>
      <c r="C2572" s="42"/>
      <c r="D2572" s="42" t="s">
        <v>42022</v>
      </c>
      <c r="E2572" s="43" t="s">
        <v>61889</v>
      </c>
      <c r="F2572" s="44" t="s">
        <v>4171</v>
      </c>
      <c r="G2572" s="32" t="s">
        <v>11</v>
      </c>
      <c r="H2572" s="43" t="s">
        <v>12</v>
      </c>
      <c r="I2572" s="42" t="s">
        <v>42023</v>
      </c>
      <c r="J2572" s="42">
        <v>8059175881619</v>
      </c>
      <c r="L2572" s="47">
        <v>29.95</v>
      </c>
      <c r="M2572" s="47">
        <v>29.95</v>
      </c>
      <c r="N2572" s="45">
        <v>44396</v>
      </c>
    </row>
    <row r="2573" spans="2:14" x14ac:dyDescent="0.25">
      <c r="B2573" s="42" t="s">
        <v>42017</v>
      </c>
      <c r="C2573" s="42"/>
      <c r="D2573" s="42" t="s">
        <v>42018</v>
      </c>
      <c r="E2573" s="43" t="s">
        <v>42019</v>
      </c>
      <c r="F2573" s="44" t="s">
        <v>4171</v>
      </c>
      <c r="G2573" s="32" t="s">
        <v>11</v>
      </c>
      <c r="H2573" s="43" t="s">
        <v>12</v>
      </c>
      <c r="I2573" s="42" t="s">
        <v>42020</v>
      </c>
      <c r="J2573" s="42">
        <v>8059175888700</v>
      </c>
      <c r="L2573" s="47">
        <v>29.95</v>
      </c>
      <c r="M2573" s="47">
        <v>29.95</v>
      </c>
      <c r="N2573" s="45">
        <v>44396</v>
      </c>
    </row>
    <row r="2574" spans="2:14" x14ac:dyDescent="0.25">
      <c r="B2574" s="42" t="s">
        <v>42014</v>
      </c>
      <c r="C2574" s="42"/>
      <c r="D2574" s="42" t="s">
        <v>42015</v>
      </c>
      <c r="E2574" s="43" t="s">
        <v>61888</v>
      </c>
      <c r="F2574" s="44" t="s">
        <v>4171</v>
      </c>
      <c r="G2574" s="32" t="s">
        <v>11</v>
      </c>
      <c r="H2574" s="43" t="s">
        <v>12</v>
      </c>
      <c r="I2574" s="42" t="s">
        <v>42016</v>
      </c>
      <c r="J2574" s="42">
        <v>8059175888656</v>
      </c>
      <c r="L2574" s="47">
        <v>29.95</v>
      </c>
      <c r="M2574" s="47">
        <v>29.95</v>
      </c>
      <c r="N2574" s="45">
        <v>44396</v>
      </c>
    </row>
    <row r="2575" spans="2:14" x14ac:dyDescent="0.25">
      <c r="B2575" s="42" t="s">
        <v>42011</v>
      </c>
      <c r="C2575" s="42"/>
      <c r="D2575" s="42" t="s">
        <v>42012</v>
      </c>
      <c r="E2575" s="43" t="s">
        <v>61887</v>
      </c>
      <c r="F2575" s="44" t="s">
        <v>4171</v>
      </c>
      <c r="G2575" s="32" t="s">
        <v>11</v>
      </c>
      <c r="H2575" s="43" t="s">
        <v>12</v>
      </c>
      <c r="I2575" s="42" t="s">
        <v>42013</v>
      </c>
      <c r="J2575" s="42">
        <v>8059175888632</v>
      </c>
      <c r="L2575" s="47">
        <v>29.95</v>
      </c>
      <c r="M2575" s="47">
        <v>29.95</v>
      </c>
      <c r="N2575" s="45">
        <v>44396</v>
      </c>
    </row>
    <row r="2576" spans="2:14" x14ac:dyDescent="0.25">
      <c r="B2576" s="42" t="s">
        <v>42008</v>
      </c>
      <c r="C2576" s="42"/>
      <c r="D2576" s="42" t="s">
        <v>42009</v>
      </c>
      <c r="E2576" s="43" t="s">
        <v>61886</v>
      </c>
      <c r="F2576" s="44" t="s">
        <v>4171</v>
      </c>
      <c r="G2576" s="32" t="s">
        <v>11</v>
      </c>
      <c r="H2576" s="43" t="s">
        <v>12</v>
      </c>
      <c r="I2576" s="42" t="s">
        <v>42010</v>
      </c>
      <c r="J2576" s="42">
        <v>8059175888649</v>
      </c>
      <c r="L2576" s="47">
        <v>29.95</v>
      </c>
      <c r="M2576" s="47">
        <v>29.95</v>
      </c>
      <c r="N2576" s="45">
        <v>44396</v>
      </c>
    </row>
    <row r="2577" spans="2:14" x14ac:dyDescent="0.25">
      <c r="B2577" s="42" t="s">
        <v>42005</v>
      </c>
      <c r="C2577" s="42"/>
      <c r="D2577" s="42" t="s">
        <v>42006</v>
      </c>
      <c r="E2577" s="43" t="s">
        <v>61885</v>
      </c>
      <c r="F2577" s="44" t="s">
        <v>4171</v>
      </c>
      <c r="G2577" s="32" t="s">
        <v>11</v>
      </c>
      <c r="H2577" s="43" t="s">
        <v>12</v>
      </c>
      <c r="I2577" s="42" t="s">
        <v>42007</v>
      </c>
      <c r="J2577" s="42">
        <v>8059175881602</v>
      </c>
      <c r="L2577" s="47">
        <v>29.95</v>
      </c>
      <c r="M2577" s="47">
        <v>29.95</v>
      </c>
      <c r="N2577" s="45">
        <v>44396</v>
      </c>
    </row>
    <row r="2578" spans="2:14" x14ac:dyDescent="0.25">
      <c r="B2578" s="42" t="s">
        <v>42001</v>
      </c>
      <c r="C2578" s="42"/>
      <c r="D2578" s="42" t="s">
        <v>42002</v>
      </c>
      <c r="E2578" s="43" t="s">
        <v>42003</v>
      </c>
      <c r="F2578" s="44" t="s">
        <v>4171</v>
      </c>
      <c r="G2578" s="32" t="s">
        <v>11</v>
      </c>
      <c r="H2578" s="43" t="s">
        <v>12</v>
      </c>
      <c r="I2578" s="42" t="s">
        <v>42004</v>
      </c>
      <c r="J2578" s="42">
        <v>8059175888663</v>
      </c>
      <c r="L2578" s="47">
        <v>29.95</v>
      </c>
      <c r="M2578" s="47">
        <v>29.95</v>
      </c>
      <c r="N2578" s="45">
        <v>44396</v>
      </c>
    </row>
    <row r="2579" spans="2:14" x14ac:dyDescent="0.25">
      <c r="B2579" s="42" t="s">
        <v>41999</v>
      </c>
      <c r="C2579" s="42"/>
      <c r="D2579" s="42"/>
      <c r="E2579" s="43" t="s">
        <v>61884</v>
      </c>
      <c r="F2579" s="44" t="s">
        <v>4171</v>
      </c>
      <c r="G2579" s="32" t="s">
        <v>11</v>
      </c>
      <c r="H2579" s="43" t="s">
        <v>12</v>
      </c>
      <c r="I2579" s="42" t="s">
        <v>42000</v>
      </c>
      <c r="J2579" s="42">
        <v>8059175403804</v>
      </c>
      <c r="L2579" s="46">
        <v>29.95</v>
      </c>
      <c r="M2579" s="46">
        <v>29.95</v>
      </c>
      <c r="N2579" s="45">
        <v>44396</v>
      </c>
    </row>
    <row r="2580" spans="2:14" x14ac:dyDescent="0.25">
      <c r="B2580" s="42" t="s">
        <v>41997</v>
      </c>
      <c r="C2580" s="42"/>
      <c r="D2580" s="42"/>
      <c r="E2580" s="43" t="s">
        <v>61883</v>
      </c>
      <c r="F2580" s="44" t="s">
        <v>4171</v>
      </c>
      <c r="G2580" s="32" t="s">
        <v>11</v>
      </c>
      <c r="H2580" s="43" t="s">
        <v>12</v>
      </c>
      <c r="I2580" s="42" t="s">
        <v>41998</v>
      </c>
      <c r="J2580" s="42">
        <v>8059175403774</v>
      </c>
      <c r="L2580" s="46">
        <v>29.95</v>
      </c>
      <c r="M2580" s="46">
        <v>29.95</v>
      </c>
      <c r="N2580" s="45">
        <v>44396</v>
      </c>
    </row>
    <row r="2581" spans="2:14" x14ac:dyDescent="0.25">
      <c r="B2581" s="42" t="s">
        <v>41995</v>
      </c>
      <c r="C2581" s="42"/>
      <c r="D2581" s="42"/>
      <c r="E2581" s="43" t="s">
        <v>61882</v>
      </c>
      <c r="F2581" s="44" t="s">
        <v>4171</v>
      </c>
      <c r="G2581" s="32" t="s">
        <v>11</v>
      </c>
      <c r="H2581" s="43" t="s">
        <v>12</v>
      </c>
      <c r="I2581" s="42" t="s">
        <v>41996</v>
      </c>
      <c r="J2581" s="42">
        <v>8059175403781</v>
      </c>
      <c r="L2581" s="46">
        <v>29.95</v>
      </c>
      <c r="M2581" s="46">
        <v>29.95</v>
      </c>
      <c r="N2581" s="45">
        <v>44396</v>
      </c>
    </row>
    <row r="2582" spans="2:14" x14ac:dyDescent="0.25">
      <c r="B2582" s="42" t="s">
        <v>41993</v>
      </c>
      <c r="C2582" s="42"/>
      <c r="D2582" s="42"/>
      <c r="E2582" s="43" t="s">
        <v>61881</v>
      </c>
      <c r="F2582" s="44" t="s">
        <v>4171</v>
      </c>
      <c r="G2582" s="32" t="s">
        <v>11</v>
      </c>
      <c r="H2582" s="43" t="s">
        <v>12</v>
      </c>
      <c r="I2582" s="42" t="s">
        <v>41994</v>
      </c>
      <c r="J2582" s="42">
        <v>8059175403798</v>
      </c>
      <c r="L2582" s="46">
        <v>29.95</v>
      </c>
      <c r="M2582" s="46">
        <v>29.95</v>
      </c>
      <c r="N2582" s="45">
        <v>44396</v>
      </c>
    </row>
    <row r="2583" spans="2:14" x14ac:dyDescent="0.25">
      <c r="B2583" s="42" t="s">
        <v>41990</v>
      </c>
      <c r="C2583" s="42"/>
      <c r="D2583" s="42"/>
      <c r="E2583" s="43" t="s">
        <v>41991</v>
      </c>
      <c r="F2583" s="44" t="s">
        <v>4171</v>
      </c>
      <c r="G2583" s="32" t="s">
        <v>11</v>
      </c>
      <c r="H2583" s="43" t="s">
        <v>12</v>
      </c>
      <c r="I2583" s="42" t="s">
        <v>41992</v>
      </c>
      <c r="J2583" s="42">
        <v>8059175403811</v>
      </c>
      <c r="L2583" s="46">
        <v>29.95</v>
      </c>
      <c r="M2583" s="46">
        <v>29.95</v>
      </c>
      <c r="N2583" s="45">
        <v>44396</v>
      </c>
    </row>
    <row r="2584" spans="2:14" x14ac:dyDescent="0.25">
      <c r="B2584" s="42" t="s">
        <v>41987</v>
      </c>
      <c r="C2584" s="42"/>
      <c r="D2584" s="42" t="s">
        <v>41988</v>
      </c>
      <c r="E2584" s="43" t="s">
        <v>61880</v>
      </c>
      <c r="F2584" s="44" t="s">
        <v>4171</v>
      </c>
      <c r="G2584" s="32" t="s">
        <v>11</v>
      </c>
      <c r="H2584" s="43" t="s">
        <v>12</v>
      </c>
      <c r="I2584" s="42" t="s">
        <v>41989</v>
      </c>
      <c r="J2584" s="42">
        <v>8059175403736</v>
      </c>
      <c r="L2584" s="47">
        <v>29.95</v>
      </c>
      <c r="M2584" s="47">
        <v>29.95</v>
      </c>
      <c r="N2584" s="45">
        <v>44396</v>
      </c>
    </row>
    <row r="2585" spans="2:14" x14ac:dyDescent="0.25">
      <c r="B2585" s="42" t="s">
        <v>41984</v>
      </c>
      <c r="C2585" s="42"/>
      <c r="D2585" s="42" t="s">
        <v>41985</v>
      </c>
      <c r="E2585" s="43" t="s">
        <v>61879</v>
      </c>
      <c r="F2585" s="44" t="s">
        <v>4171</v>
      </c>
      <c r="G2585" s="32" t="s">
        <v>11</v>
      </c>
      <c r="H2585" s="43" t="s">
        <v>12</v>
      </c>
      <c r="I2585" s="42" t="s">
        <v>41986</v>
      </c>
      <c r="J2585" s="42">
        <v>8059175403705</v>
      </c>
      <c r="L2585" s="47">
        <v>29.95</v>
      </c>
      <c r="M2585" s="47">
        <v>29.95</v>
      </c>
      <c r="N2585" s="45">
        <v>44396</v>
      </c>
    </row>
    <row r="2586" spans="2:14" x14ac:dyDescent="0.25">
      <c r="B2586" s="42" t="s">
        <v>41981</v>
      </c>
      <c r="C2586" s="42"/>
      <c r="D2586" s="42" t="s">
        <v>41982</v>
      </c>
      <c r="E2586" s="43" t="s">
        <v>61878</v>
      </c>
      <c r="F2586" s="44" t="s">
        <v>4171</v>
      </c>
      <c r="G2586" s="32" t="s">
        <v>11</v>
      </c>
      <c r="H2586" s="43" t="s">
        <v>12</v>
      </c>
      <c r="I2586" s="42" t="s">
        <v>41983</v>
      </c>
      <c r="J2586" s="42">
        <v>8059175403712</v>
      </c>
      <c r="L2586" s="47">
        <v>29.95</v>
      </c>
      <c r="M2586" s="47">
        <v>29.95</v>
      </c>
      <c r="N2586" s="45">
        <v>44396</v>
      </c>
    </row>
    <row r="2587" spans="2:14" x14ac:dyDescent="0.25">
      <c r="B2587" s="42" t="s">
        <v>41978</v>
      </c>
      <c r="C2587" s="42"/>
      <c r="D2587" s="42" t="s">
        <v>41979</v>
      </c>
      <c r="E2587" s="43" t="s">
        <v>61877</v>
      </c>
      <c r="F2587" s="44" t="s">
        <v>4171</v>
      </c>
      <c r="G2587" s="32" t="s">
        <v>11</v>
      </c>
      <c r="H2587" s="43" t="s">
        <v>12</v>
      </c>
      <c r="I2587" s="42" t="s">
        <v>41980</v>
      </c>
      <c r="J2587" s="42">
        <v>8059175403729</v>
      </c>
      <c r="L2587" s="47">
        <v>29.95</v>
      </c>
      <c r="M2587" s="47">
        <v>29.95</v>
      </c>
      <c r="N2587" s="45">
        <v>44396</v>
      </c>
    </row>
    <row r="2588" spans="2:14" x14ac:dyDescent="0.25">
      <c r="B2588" s="42" t="s">
        <v>41974</v>
      </c>
      <c r="C2588" s="42"/>
      <c r="D2588" s="42" t="s">
        <v>41975</v>
      </c>
      <c r="E2588" s="43" t="s">
        <v>41976</v>
      </c>
      <c r="F2588" s="44" t="s">
        <v>4171</v>
      </c>
      <c r="G2588" s="32" t="s">
        <v>11</v>
      </c>
      <c r="H2588" s="43" t="s">
        <v>12</v>
      </c>
      <c r="I2588" s="42" t="s">
        <v>41977</v>
      </c>
      <c r="J2588" s="42">
        <v>8059175403767</v>
      </c>
      <c r="L2588" s="47">
        <v>29.95</v>
      </c>
      <c r="M2588" s="47">
        <v>29.95</v>
      </c>
      <c r="N2588" s="45">
        <v>44396</v>
      </c>
    </row>
    <row r="2589" spans="2:14" x14ac:dyDescent="0.25">
      <c r="B2589" s="42" t="s">
        <v>41970</v>
      </c>
      <c r="C2589" s="42"/>
      <c r="D2589" s="42" t="s">
        <v>41971</v>
      </c>
      <c r="E2589" s="43" t="s">
        <v>41972</v>
      </c>
      <c r="F2589" s="44" t="s">
        <v>4171</v>
      </c>
      <c r="G2589" s="32" t="s">
        <v>11</v>
      </c>
      <c r="H2589" s="43" t="s">
        <v>12</v>
      </c>
      <c r="I2589" s="42" t="s">
        <v>41973</v>
      </c>
      <c r="J2589" s="42">
        <v>8059175403750</v>
      </c>
      <c r="L2589" s="47">
        <v>29.95</v>
      </c>
      <c r="M2589" s="47">
        <v>29.95</v>
      </c>
      <c r="N2589" s="45">
        <v>44396</v>
      </c>
    </row>
    <row r="2590" spans="2:14" x14ac:dyDescent="0.25">
      <c r="B2590" s="42" t="s">
        <v>41966</v>
      </c>
      <c r="C2590" s="42"/>
      <c r="D2590" s="42" t="s">
        <v>41967</v>
      </c>
      <c r="E2590" s="43" t="s">
        <v>41968</v>
      </c>
      <c r="F2590" s="44" t="s">
        <v>4171</v>
      </c>
      <c r="G2590" s="32" t="s">
        <v>11</v>
      </c>
      <c r="H2590" s="43" t="s">
        <v>12</v>
      </c>
      <c r="I2590" s="42" t="s">
        <v>41969</v>
      </c>
      <c r="J2590" s="42">
        <v>8059175403743</v>
      </c>
      <c r="L2590" s="47">
        <v>29.95</v>
      </c>
      <c r="M2590" s="47">
        <v>29.95</v>
      </c>
      <c r="N2590" s="45">
        <v>44396</v>
      </c>
    </row>
    <row r="2591" spans="2:14" x14ac:dyDescent="0.25">
      <c r="B2591" s="42" t="s">
        <v>41963</v>
      </c>
      <c r="C2591" s="42"/>
      <c r="D2591" s="42" t="s">
        <v>41964</v>
      </c>
      <c r="E2591" s="43" t="s">
        <v>61876</v>
      </c>
      <c r="F2591" s="44" t="s">
        <v>4171</v>
      </c>
      <c r="G2591" s="32" t="s">
        <v>11</v>
      </c>
      <c r="H2591" s="43" t="s">
        <v>12</v>
      </c>
      <c r="I2591" s="42" t="s">
        <v>41965</v>
      </c>
      <c r="J2591" s="42">
        <v>8059175403668</v>
      </c>
      <c r="L2591" s="47">
        <v>29.95</v>
      </c>
      <c r="M2591" s="47">
        <v>29.95</v>
      </c>
      <c r="N2591" s="45">
        <v>44396</v>
      </c>
    </row>
    <row r="2592" spans="2:14" x14ac:dyDescent="0.25">
      <c r="B2592" s="42" t="s">
        <v>41960</v>
      </c>
      <c r="C2592" s="42"/>
      <c r="D2592" s="42" t="s">
        <v>41961</v>
      </c>
      <c r="E2592" s="43" t="s">
        <v>61875</v>
      </c>
      <c r="F2592" s="44" t="s">
        <v>4171</v>
      </c>
      <c r="G2592" s="32" t="s">
        <v>11</v>
      </c>
      <c r="H2592" s="43" t="s">
        <v>12</v>
      </c>
      <c r="I2592" s="42" t="s">
        <v>41962</v>
      </c>
      <c r="J2592" s="42">
        <v>8059175403637</v>
      </c>
      <c r="L2592" s="47">
        <v>29.95</v>
      </c>
      <c r="M2592" s="47">
        <v>29.95</v>
      </c>
      <c r="N2592" s="45">
        <v>44396</v>
      </c>
    </row>
    <row r="2593" spans="1:14" x14ac:dyDescent="0.25">
      <c r="B2593" s="42" t="s">
        <v>41957</v>
      </c>
      <c r="C2593" s="42"/>
      <c r="D2593" s="42" t="s">
        <v>41958</v>
      </c>
      <c r="E2593" s="43" t="s">
        <v>61874</v>
      </c>
      <c r="F2593" s="44" t="s">
        <v>4171</v>
      </c>
      <c r="G2593" s="32" t="s">
        <v>11</v>
      </c>
      <c r="H2593" s="43" t="s">
        <v>12</v>
      </c>
      <c r="I2593" s="42" t="s">
        <v>41959</v>
      </c>
      <c r="J2593" s="42">
        <v>8059175403644</v>
      </c>
      <c r="L2593" s="47">
        <v>29.95</v>
      </c>
      <c r="M2593" s="47">
        <v>29.95</v>
      </c>
      <c r="N2593" s="45">
        <v>44396</v>
      </c>
    </row>
    <row r="2594" spans="1:14" x14ac:dyDescent="0.25">
      <c r="B2594" s="42" t="s">
        <v>41954</v>
      </c>
      <c r="C2594" s="42"/>
      <c r="D2594" s="42" t="s">
        <v>41955</v>
      </c>
      <c r="E2594" s="43" t="s">
        <v>61873</v>
      </c>
      <c r="F2594" s="44" t="s">
        <v>4171</v>
      </c>
      <c r="G2594" s="32" t="s">
        <v>11</v>
      </c>
      <c r="H2594" s="43" t="s">
        <v>12</v>
      </c>
      <c r="I2594" s="42" t="s">
        <v>41956</v>
      </c>
      <c r="J2594" s="42">
        <v>8059175403651</v>
      </c>
      <c r="L2594" s="47">
        <v>29.95</v>
      </c>
      <c r="M2594" s="47">
        <v>29.95</v>
      </c>
      <c r="N2594" s="45">
        <v>44396</v>
      </c>
    </row>
    <row r="2595" spans="1:14" x14ac:dyDescent="0.25">
      <c r="B2595" s="42" t="s">
        <v>41950</v>
      </c>
      <c r="C2595" s="42"/>
      <c r="D2595" s="42" t="s">
        <v>41951</v>
      </c>
      <c r="E2595" s="43" t="s">
        <v>41952</v>
      </c>
      <c r="F2595" s="44" t="s">
        <v>4171</v>
      </c>
      <c r="G2595" s="32" t="s">
        <v>11</v>
      </c>
      <c r="H2595" s="43" t="s">
        <v>12</v>
      </c>
      <c r="I2595" s="42" t="s">
        <v>41953</v>
      </c>
      <c r="J2595" s="42">
        <v>8059175403699</v>
      </c>
      <c r="L2595" s="47">
        <v>29.95</v>
      </c>
      <c r="M2595" s="47">
        <v>29.95</v>
      </c>
      <c r="N2595" s="45">
        <v>44396</v>
      </c>
    </row>
    <row r="2596" spans="1:14" x14ac:dyDescent="0.25">
      <c r="B2596" s="42" t="s">
        <v>41946</v>
      </c>
      <c r="C2596" s="42"/>
      <c r="D2596" s="42" t="s">
        <v>41947</v>
      </c>
      <c r="E2596" s="43" t="s">
        <v>41948</v>
      </c>
      <c r="F2596" s="44" t="s">
        <v>4171</v>
      </c>
      <c r="G2596" s="32" t="s">
        <v>11</v>
      </c>
      <c r="H2596" s="43" t="s">
        <v>12</v>
      </c>
      <c r="I2596" s="42" t="s">
        <v>41949</v>
      </c>
      <c r="J2596" s="42">
        <v>8059175403682</v>
      </c>
      <c r="L2596" s="47">
        <v>29.95</v>
      </c>
      <c r="M2596" s="47">
        <v>29.95</v>
      </c>
      <c r="N2596" s="45">
        <v>44396</v>
      </c>
    </row>
    <row r="2597" spans="1:14" x14ac:dyDescent="0.25">
      <c r="B2597" s="42" t="s">
        <v>41942</v>
      </c>
      <c r="C2597" s="42"/>
      <c r="D2597" s="42" t="s">
        <v>41943</v>
      </c>
      <c r="E2597" s="43" t="s">
        <v>41944</v>
      </c>
      <c r="F2597" s="44" t="s">
        <v>4171</v>
      </c>
      <c r="G2597" s="32" t="s">
        <v>11</v>
      </c>
      <c r="H2597" s="43" t="s">
        <v>12</v>
      </c>
      <c r="I2597" s="42" t="s">
        <v>41945</v>
      </c>
      <c r="J2597" s="42">
        <v>8059175403675</v>
      </c>
      <c r="L2597" s="47">
        <v>29.95</v>
      </c>
      <c r="M2597" s="47">
        <v>29.95</v>
      </c>
      <c r="N2597" s="45">
        <v>44396</v>
      </c>
    </row>
    <row r="2598" spans="1:14" x14ac:dyDescent="0.25">
      <c r="B2598" s="42"/>
      <c r="C2598" s="42"/>
      <c r="D2598" s="32" t="s">
        <v>54359</v>
      </c>
      <c r="E2598" s="32" t="s">
        <v>56542</v>
      </c>
      <c r="G2598" s="44" t="s">
        <v>17</v>
      </c>
      <c r="H2598" s="44" t="s">
        <v>18</v>
      </c>
      <c r="I2598" s="32" t="s">
        <v>54838</v>
      </c>
      <c r="J2598" s="55">
        <v>8059347246987</v>
      </c>
      <c r="K2598" s="45">
        <v>45413</v>
      </c>
      <c r="L2598" s="47">
        <v>0</v>
      </c>
      <c r="M2598" s="47">
        <v>29.95</v>
      </c>
      <c r="N2598" s="45">
        <v>45131</v>
      </c>
    </row>
    <row r="2599" spans="1:14" x14ac:dyDescent="0.25">
      <c r="B2599" s="42" t="s">
        <v>54892</v>
      </c>
      <c r="C2599" s="42"/>
      <c r="D2599" s="32" t="s">
        <v>54363</v>
      </c>
      <c r="E2599" s="32" t="s">
        <v>56543</v>
      </c>
      <c r="G2599" s="44" t="s">
        <v>17</v>
      </c>
      <c r="H2599" s="44" t="s">
        <v>18</v>
      </c>
      <c r="I2599" s="32" t="s">
        <v>54842</v>
      </c>
      <c r="J2599" s="55">
        <v>8059347246970</v>
      </c>
      <c r="K2599" s="45">
        <v>45413</v>
      </c>
      <c r="L2599" s="47">
        <v>0</v>
      </c>
      <c r="M2599" s="47">
        <v>29.95</v>
      </c>
      <c r="N2599" s="45">
        <v>45131</v>
      </c>
    </row>
    <row r="2600" spans="1:14" x14ac:dyDescent="0.25">
      <c r="B2600" s="42" t="s">
        <v>54895</v>
      </c>
      <c r="C2600" s="42"/>
      <c r="D2600" s="32" t="s">
        <v>54362</v>
      </c>
      <c r="E2600" s="32" t="s">
        <v>56546</v>
      </c>
      <c r="G2600" s="44" t="s">
        <v>17</v>
      </c>
      <c r="H2600" s="44" t="s">
        <v>18</v>
      </c>
      <c r="I2600" s="32" t="s">
        <v>54841</v>
      </c>
      <c r="J2600" s="55">
        <v>8059347246949</v>
      </c>
      <c r="K2600" s="45">
        <v>45413</v>
      </c>
      <c r="L2600" s="47">
        <v>0</v>
      </c>
      <c r="M2600" s="47">
        <v>29.95</v>
      </c>
      <c r="N2600" s="45">
        <v>45131</v>
      </c>
    </row>
    <row r="2601" spans="1:14" x14ac:dyDescent="0.25">
      <c r="B2601" s="42" t="s">
        <v>54894</v>
      </c>
      <c r="C2601" s="42"/>
      <c r="D2601" s="32" t="s">
        <v>54361</v>
      </c>
      <c r="E2601" s="32" t="s">
        <v>56545</v>
      </c>
      <c r="G2601" s="44" t="s">
        <v>17</v>
      </c>
      <c r="H2601" s="44" t="s">
        <v>18</v>
      </c>
      <c r="I2601" s="32" t="s">
        <v>54840</v>
      </c>
      <c r="J2601" s="55">
        <v>8059347246956</v>
      </c>
      <c r="K2601" s="45">
        <v>45413</v>
      </c>
      <c r="L2601" s="47">
        <v>0</v>
      </c>
      <c r="M2601" s="47">
        <v>29.95</v>
      </c>
      <c r="N2601" s="45">
        <v>45131</v>
      </c>
    </row>
    <row r="2602" spans="1:14" x14ac:dyDescent="0.25">
      <c r="B2602" s="42" t="s">
        <v>54893</v>
      </c>
      <c r="C2602" s="42"/>
      <c r="D2602" s="32" t="s">
        <v>54360</v>
      </c>
      <c r="E2602" s="32" t="s">
        <v>56544</v>
      </c>
      <c r="G2602" s="44" t="s">
        <v>17</v>
      </c>
      <c r="H2602" s="44" t="s">
        <v>18</v>
      </c>
      <c r="I2602" s="32" t="s">
        <v>54839</v>
      </c>
      <c r="J2602" s="55">
        <v>8059347246963</v>
      </c>
      <c r="K2602" s="45">
        <v>45413</v>
      </c>
      <c r="L2602" s="47">
        <v>0</v>
      </c>
      <c r="M2602" s="47">
        <v>29.95</v>
      </c>
      <c r="N2602" s="45">
        <v>45131</v>
      </c>
    </row>
    <row r="2603" spans="1:14" x14ac:dyDescent="0.25">
      <c r="B2603" s="42"/>
      <c r="C2603" s="42"/>
      <c r="D2603" s="32" t="s">
        <v>54354</v>
      </c>
      <c r="E2603" s="32" t="s">
        <v>56547</v>
      </c>
      <c r="G2603" s="44" t="s">
        <v>17</v>
      </c>
      <c r="H2603" s="44" t="s">
        <v>18</v>
      </c>
      <c r="I2603" s="32" t="s">
        <v>54833</v>
      </c>
      <c r="J2603" s="55">
        <v>8059347246932</v>
      </c>
      <c r="K2603" s="45">
        <v>45413</v>
      </c>
      <c r="L2603" s="47">
        <v>0</v>
      </c>
      <c r="M2603" s="47">
        <v>29.95</v>
      </c>
      <c r="N2603" s="45">
        <v>45131</v>
      </c>
    </row>
    <row r="2604" spans="1:14" x14ac:dyDescent="0.25">
      <c r="B2604" s="42" t="s">
        <v>54896</v>
      </c>
      <c r="C2604" s="42"/>
      <c r="D2604" s="32" t="s">
        <v>54358</v>
      </c>
      <c r="E2604" s="32" t="s">
        <v>54856</v>
      </c>
      <c r="G2604" s="44" t="s">
        <v>17</v>
      </c>
      <c r="H2604" s="44" t="s">
        <v>18</v>
      </c>
      <c r="I2604" s="32" t="s">
        <v>54837</v>
      </c>
      <c r="J2604" s="55">
        <v>8059347246925</v>
      </c>
      <c r="K2604" s="45">
        <v>45413</v>
      </c>
      <c r="L2604" s="47">
        <v>0</v>
      </c>
      <c r="M2604" s="47">
        <v>29.95</v>
      </c>
      <c r="N2604" s="45">
        <v>45131</v>
      </c>
    </row>
    <row r="2605" spans="1:14" x14ac:dyDescent="0.25">
      <c r="B2605" s="42" t="s">
        <v>54899</v>
      </c>
      <c r="C2605" s="42"/>
      <c r="D2605" s="32" t="s">
        <v>54357</v>
      </c>
      <c r="E2605" s="32" t="s">
        <v>56550</v>
      </c>
      <c r="G2605" s="44" t="s">
        <v>17</v>
      </c>
      <c r="H2605" s="44" t="s">
        <v>18</v>
      </c>
      <c r="I2605" s="32" t="s">
        <v>54836</v>
      </c>
      <c r="J2605" s="55">
        <v>8059347246895</v>
      </c>
      <c r="K2605" s="45">
        <v>45413</v>
      </c>
      <c r="L2605" s="47">
        <v>0</v>
      </c>
      <c r="M2605" s="47">
        <v>29.95</v>
      </c>
      <c r="N2605" s="45">
        <v>45131</v>
      </c>
    </row>
    <row r="2606" spans="1:14" x14ac:dyDescent="0.25">
      <c r="B2606" s="42" t="s">
        <v>54898</v>
      </c>
      <c r="C2606" s="42"/>
      <c r="D2606" s="32" t="s">
        <v>54356</v>
      </c>
      <c r="E2606" s="32" t="s">
        <v>56549</v>
      </c>
      <c r="G2606" s="44" t="s">
        <v>17</v>
      </c>
      <c r="H2606" s="44" t="s">
        <v>18</v>
      </c>
      <c r="I2606" s="32" t="s">
        <v>54835</v>
      </c>
      <c r="J2606" s="55">
        <v>8059347246901</v>
      </c>
      <c r="K2606" s="45">
        <v>45413</v>
      </c>
      <c r="L2606" s="47">
        <v>0</v>
      </c>
      <c r="M2606" s="47">
        <v>29.95</v>
      </c>
      <c r="N2606" s="45">
        <v>45131</v>
      </c>
    </row>
    <row r="2607" spans="1:14" x14ac:dyDescent="0.25">
      <c r="B2607" s="42" t="s">
        <v>54897</v>
      </c>
      <c r="C2607" s="42"/>
      <c r="D2607" s="32" t="s">
        <v>54355</v>
      </c>
      <c r="E2607" s="32" t="s">
        <v>56548</v>
      </c>
      <c r="G2607" s="44" t="s">
        <v>17</v>
      </c>
      <c r="H2607" s="44" t="s">
        <v>18</v>
      </c>
      <c r="I2607" s="32" t="s">
        <v>54834</v>
      </c>
      <c r="J2607" s="55">
        <v>8059347246918</v>
      </c>
      <c r="K2607" s="45">
        <v>45413</v>
      </c>
      <c r="L2607" s="47">
        <v>0</v>
      </c>
      <c r="M2607" s="47">
        <v>29.95</v>
      </c>
      <c r="N2607" s="45">
        <v>45131</v>
      </c>
    </row>
    <row r="2608" spans="1:14" x14ac:dyDescent="0.25">
      <c r="A2608" s="17" t="s">
        <v>72392</v>
      </c>
      <c r="B2608" s="17" t="s">
        <v>72393</v>
      </c>
      <c r="C2608" s="17"/>
      <c r="D2608" s="17" t="s">
        <v>72394</v>
      </c>
      <c r="E2608" s="17" t="s">
        <v>72395</v>
      </c>
      <c r="F2608" s="21"/>
      <c r="G2608" s="17" t="s">
        <v>11</v>
      </c>
      <c r="H2608" s="17" t="s">
        <v>12</v>
      </c>
      <c r="I2608" s="17" t="s">
        <v>72396</v>
      </c>
      <c r="J2608" s="20">
        <v>8059347430584</v>
      </c>
      <c r="K2608" s="17"/>
      <c r="L2608" s="28">
        <v>29.95</v>
      </c>
      <c r="M2608" s="28">
        <v>29.95</v>
      </c>
      <c r="N2608" s="45">
        <v>45495</v>
      </c>
    </row>
    <row r="2609" spans="1:14" x14ac:dyDescent="0.25">
      <c r="A2609" s="17" t="s">
        <v>72377</v>
      </c>
      <c r="B2609" s="17" t="s">
        <v>72378</v>
      </c>
      <c r="C2609" s="17"/>
      <c r="D2609" s="17" t="s">
        <v>72379</v>
      </c>
      <c r="E2609" s="17" t="s">
        <v>72380</v>
      </c>
      <c r="F2609" s="21"/>
      <c r="G2609" s="17" t="s">
        <v>11</v>
      </c>
      <c r="H2609" s="17" t="s">
        <v>12</v>
      </c>
      <c r="I2609" s="17" t="s">
        <v>72381</v>
      </c>
      <c r="J2609" s="20">
        <v>8059347430560</v>
      </c>
      <c r="K2609" s="17"/>
      <c r="L2609" s="28">
        <v>29.95</v>
      </c>
      <c r="M2609" s="28">
        <v>29.95</v>
      </c>
      <c r="N2609" s="45">
        <v>45495</v>
      </c>
    </row>
    <row r="2610" spans="1:14" x14ac:dyDescent="0.25">
      <c r="A2610" s="17" t="s">
        <v>72382</v>
      </c>
      <c r="B2610" s="17" t="s">
        <v>72383</v>
      </c>
      <c r="C2610" s="17"/>
      <c r="D2610" s="17" t="s">
        <v>72384</v>
      </c>
      <c r="E2610" s="17" t="s">
        <v>72385</v>
      </c>
      <c r="F2610" s="21"/>
      <c r="G2610" s="17" t="s">
        <v>11</v>
      </c>
      <c r="H2610" s="17" t="s">
        <v>12</v>
      </c>
      <c r="I2610" s="17" t="s">
        <v>72386</v>
      </c>
      <c r="J2610" s="20">
        <v>8059347430577</v>
      </c>
      <c r="K2610" s="17"/>
      <c r="L2610" s="28">
        <v>29.95</v>
      </c>
      <c r="M2610" s="28">
        <v>29.95</v>
      </c>
      <c r="N2610" s="45">
        <v>45495</v>
      </c>
    </row>
    <row r="2611" spans="1:14" x14ac:dyDescent="0.25">
      <c r="A2611" s="17" t="s">
        <v>72387</v>
      </c>
      <c r="B2611" s="17" t="s">
        <v>72388</v>
      </c>
      <c r="C2611" s="17"/>
      <c r="D2611" s="17" t="s">
        <v>72389</v>
      </c>
      <c r="E2611" s="17" t="s">
        <v>72390</v>
      </c>
      <c r="F2611" s="21"/>
      <c r="G2611" s="17" t="s">
        <v>11</v>
      </c>
      <c r="H2611" s="17" t="s">
        <v>12</v>
      </c>
      <c r="I2611" s="17" t="s">
        <v>72391</v>
      </c>
      <c r="J2611" s="20">
        <v>8059347428918</v>
      </c>
      <c r="K2611" s="17"/>
      <c r="L2611" s="28">
        <v>29.95</v>
      </c>
      <c r="M2611" s="28">
        <v>29.95</v>
      </c>
      <c r="N2611" s="45">
        <v>45495</v>
      </c>
    </row>
    <row r="2612" spans="1:14" x14ac:dyDescent="0.25">
      <c r="A2612" s="17" t="s">
        <v>72397</v>
      </c>
      <c r="B2612" s="17" t="s">
        <v>72398</v>
      </c>
      <c r="C2612" s="17"/>
      <c r="D2612" s="17" t="s">
        <v>72399</v>
      </c>
      <c r="E2612" s="17" t="s">
        <v>72400</v>
      </c>
      <c r="F2612" s="21"/>
      <c r="G2612" s="17" t="s">
        <v>11</v>
      </c>
      <c r="H2612" s="17" t="s">
        <v>12</v>
      </c>
      <c r="I2612" s="17" t="s">
        <v>72401</v>
      </c>
      <c r="J2612" s="20">
        <v>8059347430591</v>
      </c>
      <c r="K2612" s="17"/>
      <c r="L2612" s="28">
        <v>29.95</v>
      </c>
      <c r="M2612" s="28">
        <v>29.95</v>
      </c>
      <c r="N2612" s="45">
        <v>45495</v>
      </c>
    </row>
    <row r="2613" spans="1:14" x14ac:dyDescent="0.25">
      <c r="B2613" s="42"/>
      <c r="C2613" s="42"/>
      <c r="D2613" s="32" t="s">
        <v>54349</v>
      </c>
      <c r="E2613" s="32" t="s">
        <v>56551</v>
      </c>
      <c r="G2613" s="44" t="s">
        <v>17</v>
      </c>
      <c r="H2613" s="44" t="s">
        <v>18</v>
      </c>
      <c r="I2613" s="32" t="s">
        <v>54828</v>
      </c>
      <c r="J2613" s="55">
        <v>8059347246888</v>
      </c>
      <c r="K2613" s="45">
        <v>45413</v>
      </c>
      <c r="L2613" s="47">
        <v>0</v>
      </c>
      <c r="M2613" s="47">
        <v>29.95</v>
      </c>
      <c r="N2613" s="45">
        <v>45131</v>
      </c>
    </row>
    <row r="2614" spans="1:14" x14ac:dyDescent="0.25">
      <c r="B2614" s="42" t="s">
        <v>54900</v>
      </c>
      <c r="C2614" s="42"/>
      <c r="D2614" s="32" t="s">
        <v>54353</v>
      </c>
      <c r="E2614" s="32" t="s">
        <v>56552</v>
      </c>
      <c r="G2614" s="44" t="s">
        <v>17</v>
      </c>
      <c r="H2614" s="44" t="s">
        <v>18</v>
      </c>
      <c r="I2614" s="32" t="s">
        <v>54832</v>
      </c>
      <c r="J2614" s="55">
        <v>8059347246871</v>
      </c>
      <c r="K2614" s="45">
        <v>45413</v>
      </c>
      <c r="L2614" s="47">
        <v>0</v>
      </c>
      <c r="M2614" s="47">
        <v>29.95</v>
      </c>
      <c r="N2614" s="45">
        <v>45131</v>
      </c>
    </row>
    <row r="2615" spans="1:14" x14ac:dyDescent="0.25">
      <c r="B2615" s="42" t="s">
        <v>54903</v>
      </c>
      <c r="C2615" s="42"/>
      <c r="D2615" s="32" t="s">
        <v>54352</v>
      </c>
      <c r="E2615" s="32" t="s">
        <v>56555</v>
      </c>
      <c r="G2615" s="44" t="s">
        <v>17</v>
      </c>
      <c r="H2615" s="44" t="s">
        <v>18</v>
      </c>
      <c r="I2615" s="32" t="s">
        <v>54831</v>
      </c>
      <c r="J2615" s="55">
        <v>8059347246840</v>
      </c>
      <c r="K2615" s="45">
        <v>45413</v>
      </c>
      <c r="L2615" s="47">
        <v>0</v>
      </c>
      <c r="M2615" s="47">
        <v>29.95</v>
      </c>
      <c r="N2615" s="45">
        <v>45131</v>
      </c>
    </row>
    <row r="2616" spans="1:14" x14ac:dyDescent="0.25">
      <c r="B2616" s="42" t="s">
        <v>54902</v>
      </c>
      <c r="C2616" s="42"/>
      <c r="D2616" s="32" t="s">
        <v>54351</v>
      </c>
      <c r="E2616" s="32" t="s">
        <v>56554</v>
      </c>
      <c r="G2616" s="44" t="s">
        <v>17</v>
      </c>
      <c r="H2616" s="44" t="s">
        <v>18</v>
      </c>
      <c r="I2616" s="32" t="s">
        <v>54830</v>
      </c>
      <c r="J2616" s="55">
        <v>8059347246857</v>
      </c>
      <c r="K2616" s="45">
        <v>45413</v>
      </c>
      <c r="L2616" s="47">
        <v>0</v>
      </c>
      <c r="M2616" s="47">
        <v>29.95</v>
      </c>
      <c r="N2616" s="45">
        <v>45131</v>
      </c>
    </row>
    <row r="2617" spans="1:14" x14ac:dyDescent="0.25">
      <c r="B2617" s="42" t="s">
        <v>54901</v>
      </c>
      <c r="C2617" s="42"/>
      <c r="D2617" s="32" t="s">
        <v>54350</v>
      </c>
      <c r="E2617" s="32" t="s">
        <v>56553</v>
      </c>
      <c r="G2617" s="44" t="s">
        <v>17</v>
      </c>
      <c r="H2617" s="44" t="s">
        <v>18</v>
      </c>
      <c r="I2617" s="32" t="s">
        <v>54829</v>
      </c>
      <c r="J2617" s="55">
        <v>8059347246864</v>
      </c>
      <c r="K2617" s="45">
        <v>45413</v>
      </c>
      <c r="L2617" s="47">
        <v>0</v>
      </c>
      <c r="M2617" s="47">
        <v>29.95</v>
      </c>
      <c r="N2617" s="45">
        <v>45131</v>
      </c>
    </row>
    <row r="2618" spans="1:14" x14ac:dyDescent="0.25">
      <c r="A2618" s="17" t="s">
        <v>72369</v>
      </c>
      <c r="B2618" s="17" t="s">
        <v>72370</v>
      </c>
      <c r="C2618" s="17"/>
      <c r="D2618" s="17"/>
      <c r="E2618" s="17" t="s">
        <v>72371</v>
      </c>
      <c r="F2618" s="21"/>
      <c r="G2618" s="17" t="s">
        <v>11</v>
      </c>
      <c r="H2618" s="17" t="s">
        <v>12</v>
      </c>
      <c r="I2618" s="17" t="s">
        <v>72372</v>
      </c>
      <c r="J2618" s="20">
        <v>8059347430546</v>
      </c>
      <c r="K2618" s="17"/>
      <c r="L2618" s="28">
        <v>29.95</v>
      </c>
      <c r="M2618" s="28">
        <v>29.95</v>
      </c>
      <c r="N2618" s="45">
        <v>45495</v>
      </c>
    </row>
    <row r="2619" spans="1:14" x14ac:dyDescent="0.25">
      <c r="A2619" s="17" t="s">
        <v>72357</v>
      </c>
      <c r="B2619" s="17" t="s">
        <v>72358</v>
      </c>
      <c r="C2619" s="17"/>
      <c r="D2619" s="17"/>
      <c r="E2619" s="17" t="s">
        <v>72359</v>
      </c>
      <c r="F2619" s="21"/>
      <c r="G2619" s="17" t="s">
        <v>11</v>
      </c>
      <c r="H2619" s="17" t="s">
        <v>12</v>
      </c>
      <c r="I2619" s="17" t="s">
        <v>72360</v>
      </c>
      <c r="J2619" s="20">
        <v>8059347430522</v>
      </c>
      <c r="K2619" s="17"/>
      <c r="L2619" s="28">
        <v>29.95</v>
      </c>
      <c r="M2619" s="28">
        <v>29.95</v>
      </c>
      <c r="N2619" s="45">
        <v>45495</v>
      </c>
    </row>
    <row r="2620" spans="1:14" x14ac:dyDescent="0.25">
      <c r="A2620" s="17" t="s">
        <v>72361</v>
      </c>
      <c r="B2620" s="17" t="s">
        <v>72362</v>
      </c>
      <c r="C2620" s="17"/>
      <c r="D2620" s="17"/>
      <c r="E2620" s="17" t="s">
        <v>72363</v>
      </c>
      <c r="F2620" s="21"/>
      <c r="G2620" s="17" t="s">
        <v>11</v>
      </c>
      <c r="H2620" s="17" t="s">
        <v>12</v>
      </c>
      <c r="I2620" s="17" t="s">
        <v>72364</v>
      </c>
      <c r="J2620" s="20">
        <v>8059347430539</v>
      </c>
      <c r="K2620" s="17"/>
      <c r="L2620" s="28">
        <v>29.95</v>
      </c>
      <c r="M2620" s="28">
        <v>29.95</v>
      </c>
      <c r="N2620" s="45">
        <v>45495</v>
      </c>
    </row>
    <row r="2621" spans="1:14" x14ac:dyDescent="0.25">
      <c r="A2621" s="17" t="s">
        <v>72365</v>
      </c>
      <c r="B2621" s="17" t="s">
        <v>72366</v>
      </c>
      <c r="C2621" s="17"/>
      <c r="D2621" s="17"/>
      <c r="E2621" s="17" t="s">
        <v>72367</v>
      </c>
      <c r="F2621" s="21"/>
      <c r="G2621" s="17" t="s">
        <v>11</v>
      </c>
      <c r="H2621" s="17" t="s">
        <v>12</v>
      </c>
      <c r="I2621" s="17" t="s">
        <v>72368</v>
      </c>
      <c r="J2621" s="20">
        <v>8059347428901</v>
      </c>
      <c r="K2621" s="17"/>
      <c r="L2621" s="28">
        <v>29.95</v>
      </c>
      <c r="M2621" s="28">
        <v>29.95</v>
      </c>
      <c r="N2621" s="45">
        <v>45495</v>
      </c>
    </row>
    <row r="2622" spans="1:14" x14ac:dyDescent="0.25">
      <c r="A2622" s="17" t="s">
        <v>72373</v>
      </c>
      <c r="B2622" s="17" t="s">
        <v>72374</v>
      </c>
      <c r="C2622" s="17"/>
      <c r="D2622" s="17"/>
      <c r="E2622" s="17" t="s">
        <v>72375</v>
      </c>
      <c r="F2622" s="21"/>
      <c r="G2622" s="17" t="s">
        <v>11</v>
      </c>
      <c r="H2622" s="17" t="s">
        <v>12</v>
      </c>
      <c r="I2622" s="17" t="s">
        <v>72376</v>
      </c>
      <c r="J2622" s="20">
        <v>8059347430553</v>
      </c>
      <c r="K2622" s="17"/>
      <c r="L2622" s="28">
        <v>29.95</v>
      </c>
      <c r="M2622" s="28">
        <v>29.95</v>
      </c>
      <c r="N2622" s="45">
        <v>45495</v>
      </c>
    </row>
    <row r="2623" spans="1:14" x14ac:dyDescent="0.25">
      <c r="B2623" s="42"/>
      <c r="C2623" s="42"/>
      <c r="D2623" s="32" t="s">
        <v>54344</v>
      </c>
      <c r="E2623" s="32" t="s">
        <v>56556</v>
      </c>
      <c r="G2623" s="44" t="s">
        <v>17</v>
      </c>
      <c r="H2623" s="44" t="s">
        <v>18</v>
      </c>
      <c r="I2623" s="32" t="s">
        <v>54823</v>
      </c>
      <c r="J2623" s="55">
        <v>8059347246789</v>
      </c>
      <c r="K2623" s="45">
        <v>45413</v>
      </c>
      <c r="L2623" s="47">
        <v>0</v>
      </c>
      <c r="M2623" s="47">
        <v>29.95</v>
      </c>
      <c r="N2623" s="45">
        <v>45131</v>
      </c>
    </row>
    <row r="2624" spans="1:14" x14ac:dyDescent="0.25">
      <c r="B2624" s="42" t="s">
        <v>54904</v>
      </c>
      <c r="C2624" s="42"/>
      <c r="D2624" s="32" t="s">
        <v>54348</v>
      </c>
      <c r="E2624" s="32" t="s">
        <v>56557</v>
      </c>
      <c r="G2624" s="44" t="s">
        <v>17</v>
      </c>
      <c r="H2624" s="44" t="s">
        <v>18</v>
      </c>
      <c r="I2624" s="32" t="s">
        <v>54827</v>
      </c>
      <c r="J2624" s="55">
        <v>8059347246772</v>
      </c>
      <c r="K2624" s="45">
        <v>45413</v>
      </c>
      <c r="L2624" s="47">
        <v>0</v>
      </c>
      <c r="M2624" s="47">
        <v>29.95</v>
      </c>
      <c r="N2624" s="45">
        <v>45131</v>
      </c>
    </row>
    <row r="2625" spans="2:14" x14ac:dyDescent="0.25">
      <c r="B2625" s="42" t="s">
        <v>54907</v>
      </c>
      <c r="C2625" s="42"/>
      <c r="D2625" s="32" t="s">
        <v>54347</v>
      </c>
      <c r="E2625" s="32" t="s">
        <v>56560</v>
      </c>
      <c r="G2625" s="44" t="s">
        <v>17</v>
      </c>
      <c r="H2625" s="44" t="s">
        <v>18</v>
      </c>
      <c r="I2625" s="32" t="s">
        <v>54826</v>
      </c>
      <c r="J2625" s="55">
        <v>8059347246741</v>
      </c>
      <c r="K2625" s="45">
        <v>45413</v>
      </c>
      <c r="L2625" s="47">
        <v>0</v>
      </c>
      <c r="M2625" s="47">
        <v>29.95</v>
      </c>
      <c r="N2625" s="45">
        <v>45131</v>
      </c>
    </row>
    <row r="2626" spans="2:14" x14ac:dyDescent="0.25">
      <c r="B2626" s="42" t="s">
        <v>54906</v>
      </c>
      <c r="C2626" s="42"/>
      <c r="D2626" s="32" t="s">
        <v>54346</v>
      </c>
      <c r="E2626" s="32" t="s">
        <v>56559</v>
      </c>
      <c r="G2626" s="44" t="s">
        <v>17</v>
      </c>
      <c r="H2626" s="44" t="s">
        <v>18</v>
      </c>
      <c r="I2626" s="32" t="s">
        <v>54825</v>
      </c>
      <c r="J2626" s="55">
        <v>8059347246758</v>
      </c>
      <c r="K2626" s="45">
        <v>45413</v>
      </c>
      <c r="L2626" s="47">
        <v>0</v>
      </c>
      <c r="M2626" s="47">
        <v>29.95</v>
      </c>
      <c r="N2626" s="45">
        <v>45131</v>
      </c>
    </row>
    <row r="2627" spans="2:14" x14ac:dyDescent="0.25">
      <c r="B2627" s="42" t="s">
        <v>54905</v>
      </c>
      <c r="C2627" s="42"/>
      <c r="D2627" s="32" t="s">
        <v>54345</v>
      </c>
      <c r="E2627" s="32" t="s">
        <v>56558</v>
      </c>
      <c r="G2627" s="44" t="s">
        <v>17</v>
      </c>
      <c r="H2627" s="44" t="s">
        <v>18</v>
      </c>
      <c r="I2627" s="32" t="s">
        <v>54824</v>
      </c>
      <c r="J2627" s="55">
        <v>8059347246765</v>
      </c>
      <c r="K2627" s="45">
        <v>45413</v>
      </c>
      <c r="L2627" s="47">
        <v>0</v>
      </c>
      <c r="M2627" s="47">
        <v>29.95</v>
      </c>
      <c r="N2627" s="45">
        <v>45131</v>
      </c>
    </row>
    <row r="2628" spans="2:14" x14ac:dyDescent="0.25">
      <c r="B2628" s="42"/>
      <c r="C2628" s="42"/>
      <c r="D2628" s="32" t="s">
        <v>54339</v>
      </c>
      <c r="E2628" s="32" t="s">
        <v>56561</v>
      </c>
      <c r="G2628" s="44" t="s">
        <v>17</v>
      </c>
      <c r="H2628" s="44" t="s">
        <v>18</v>
      </c>
      <c r="I2628" s="32" t="s">
        <v>54818</v>
      </c>
      <c r="J2628" s="55">
        <v>8059347246734</v>
      </c>
      <c r="K2628" s="45">
        <v>45413</v>
      </c>
      <c r="L2628" s="47">
        <v>0</v>
      </c>
      <c r="M2628" s="47">
        <v>29.95</v>
      </c>
      <c r="N2628" s="45">
        <v>45131</v>
      </c>
    </row>
    <row r="2629" spans="2:14" x14ac:dyDescent="0.25">
      <c r="B2629" s="42" t="s">
        <v>54908</v>
      </c>
      <c r="C2629" s="42"/>
      <c r="D2629" s="32" t="s">
        <v>54343</v>
      </c>
      <c r="E2629" s="32" t="s">
        <v>56562</v>
      </c>
      <c r="G2629" s="44" t="s">
        <v>17</v>
      </c>
      <c r="H2629" s="44" t="s">
        <v>18</v>
      </c>
      <c r="I2629" s="32" t="s">
        <v>54822</v>
      </c>
      <c r="J2629" s="55">
        <v>8059347246727</v>
      </c>
      <c r="K2629" s="45">
        <v>45413</v>
      </c>
      <c r="L2629" s="47">
        <v>0</v>
      </c>
      <c r="M2629" s="47">
        <v>29.95</v>
      </c>
      <c r="N2629" s="45">
        <v>45131</v>
      </c>
    </row>
    <row r="2630" spans="2:14" x14ac:dyDescent="0.25">
      <c r="B2630" s="42" t="s">
        <v>54911</v>
      </c>
      <c r="C2630" s="42"/>
      <c r="D2630" s="32" t="s">
        <v>54342</v>
      </c>
      <c r="E2630" s="32" t="s">
        <v>56565</v>
      </c>
      <c r="G2630" s="44" t="s">
        <v>17</v>
      </c>
      <c r="H2630" s="44" t="s">
        <v>18</v>
      </c>
      <c r="I2630" s="32" t="s">
        <v>54821</v>
      </c>
      <c r="J2630" s="55">
        <v>8059347246697</v>
      </c>
      <c r="K2630" s="45">
        <v>45413</v>
      </c>
      <c r="L2630" s="47">
        <v>0</v>
      </c>
      <c r="M2630" s="47">
        <v>29.95</v>
      </c>
      <c r="N2630" s="45">
        <v>45131</v>
      </c>
    </row>
    <row r="2631" spans="2:14" x14ac:dyDescent="0.25">
      <c r="B2631" s="42" t="s">
        <v>54910</v>
      </c>
      <c r="C2631" s="42"/>
      <c r="D2631" s="32" t="s">
        <v>54341</v>
      </c>
      <c r="E2631" s="32" t="s">
        <v>56564</v>
      </c>
      <c r="G2631" s="44" t="s">
        <v>17</v>
      </c>
      <c r="H2631" s="44" t="s">
        <v>18</v>
      </c>
      <c r="I2631" s="32" t="s">
        <v>54820</v>
      </c>
      <c r="J2631" s="55">
        <v>8059347246703</v>
      </c>
      <c r="K2631" s="45">
        <v>45413</v>
      </c>
      <c r="L2631" s="47">
        <v>0</v>
      </c>
      <c r="M2631" s="47">
        <v>29.95</v>
      </c>
      <c r="N2631" s="45">
        <v>45131</v>
      </c>
    </row>
    <row r="2632" spans="2:14" x14ac:dyDescent="0.25">
      <c r="B2632" s="42" t="s">
        <v>54909</v>
      </c>
      <c r="C2632" s="42"/>
      <c r="D2632" s="32" t="s">
        <v>54340</v>
      </c>
      <c r="E2632" s="32" t="s">
        <v>56563</v>
      </c>
      <c r="G2632" s="44" t="s">
        <v>17</v>
      </c>
      <c r="H2632" s="44" t="s">
        <v>18</v>
      </c>
      <c r="I2632" s="32" t="s">
        <v>54819</v>
      </c>
      <c r="J2632" s="55">
        <v>8059347246710</v>
      </c>
      <c r="K2632" s="45">
        <v>45413</v>
      </c>
      <c r="L2632" s="47">
        <v>0</v>
      </c>
      <c r="M2632" s="47">
        <v>29.95</v>
      </c>
      <c r="N2632" s="45">
        <v>45131</v>
      </c>
    </row>
    <row r="2633" spans="2:14" x14ac:dyDescent="0.25">
      <c r="B2633" s="42"/>
      <c r="C2633" s="42"/>
      <c r="D2633" s="32" t="s">
        <v>54334</v>
      </c>
      <c r="E2633" s="32" t="s">
        <v>56566</v>
      </c>
      <c r="G2633" s="44" t="s">
        <v>17</v>
      </c>
      <c r="H2633" s="44" t="s">
        <v>18</v>
      </c>
      <c r="I2633" s="32" t="s">
        <v>54813</v>
      </c>
      <c r="J2633" s="55">
        <v>8059347246680</v>
      </c>
      <c r="K2633" s="45">
        <v>45413</v>
      </c>
      <c r="L2633" s="47">
        <v>0</v>
      </c>
      <c r="M2633" s="47">
        <v>29.95</v>
      </c>
      <c r="N2633" s="45">
        <v>45131</v>
      </c>
    </row>
    <row r="2634" spans="2:14" x14ac:dyDescent="0.25">
      <c r="B2634" s="42" t="s">
        <v>54912</v>
      </c>
      <c r="C2634" s="42"/>
      <c r="D2634" s="32" t="s">
        <v>54338</v>
      </c>
      <c r="E2634" s="32" t="s">
        <v>56567</v>
      </c>
      <c r="G2634" s="44" t="s">
        <v>17</v>
      </c>
      <c r="H2634" s="44" t="s">
        <v>18</v>
      </c>
      <c r="I2634" s="32" t="s">
        <v>54817</v>
      </c>
      <c r="J2634" s="55">
        <v>8059347246673</v>
      </c>
      <c r="K2634" s="45">
        <v>45413</v>
      </c>
      <c r="L2634" s="47">
        <v>0</v>
      </c>
      <c r="M2634" s="47">
        <v>29.95</v>
      </c>
      <c r="N2634" s="45">
        <v>45131</v>
      </c>
    </row>
    <row r="2635" spans="2:14" x14ac:dyDescent="0.25">
      <c r="B2635" s="42" t="s">
        <v>54915</v>
      </c>
      <c r="C2635" s="42"/>
      <c r="D2635" s="32" t="s">
        <v>54337</v>
      </c>
      <c r="E2635" s="32" t="s">
        <v>56570</v>
      </c>
      <c r="G2635" s="44" t="s">
        <v>17</v>
      </c>
      <c r="H2635" s="44" t="s">
        <v>18</v>
      </c>
      <c r="I2635" s="32" t="s">
        <v>54816</v>
      </c>
      <c r="J2635" s="55">
        <v>8059347246642</v>
      </c>
      <c r="K2635" s="45">
        <v>45413</v>
      </c>
      <c r="L2635" s="47">
        <v>0</v>
      </c>
      <c r="M2635" s="47">
        <v>29.95</v>
      </c>
      <c r="N2635" s="45">
        <v>45131</v>
      </c>
    </row>
    <row r="2636" spans="2:14" x14ac:dyDescent="0.25">
      <c r="B2636" s="42" t="s">
        <v>54914</v>
      </c>
      <c r="C2636" s="42"/>
      <c r="D2636" s="32" t="s">
        <v>54336</v>
      </c>
      <c r="E2636" s="32" t="s">
        <v>56569</v>
      </c>
      <c r="G2636" s="44" t="s">
        <v>17</v>
      </c>
      <c r="H2636" s="44" t="s">
        <v>18</v>
      </c>
      <c r="I2636" s="32" t="s">
        <v>54815</v>
      </c>
      <c r="J2636" s="55">
        <v>8059347246659</v>
      </c>
      <c r="K2636" s="45">
        <v>45413</v>
      </c>
      <c r="L2636" s="47">
        <v>0</v>
      </c>
      <c r="M2636" s="47">
        <v>29.95</v>
      </c>
      <c r="N2636" s="45">
        <v>45131</v>
      </c>
    </row>
    <row r="2637" spans="2:14" x14ac:dyDescent="0.25">
      <c r="B2637" s="42" t="s">
        <v>54913</v>
      </c>
      <c r="C2637" s="42"/>
      <c r="D2637" s="32" t="s">
        <v>54335</v>
      </c>
      <c r="E2637" s="32" t="s">
        <v>56568</v>
      </c>
      <c r="G2637" s="44" t="s">
        <v>17</v>
      </c>
      <c r="H2637" s="44" t="s">
        <v>18</v>
      </c>
      <c r="I2637" s="32" t="s">
        <v>54814</v>
      </c>
      <c r="J2637" s="55">
        <v>8059347246666</v>
      </c>
      <c r="K2637" s="45">
        <v>45413</v>
      </c>
      <c r="L2637" s="47">
        <v>0</v>
      </c>
      <c r="M2637" s="47">
        <v>29.95</v>
      </c>
      <c r="N2637" s="45">
        <v>45131</v>
      </c>
    </row>
    <row r="2638" spans="2:14" x14ac:dyDescent="0.25">
      <c r="B2638" s="42"/>
      <c r="C2638" s="42"/>
      <c r="D2638" s="32" t="s">
        <v>54329</v>
      </c>
      <c r="E2638" s="32" t="s">
        <v>56571</v>
      </c>
      <c r="G2638" s="44" t="s">
        <v>17</v>
      </c>
      <c r="H2638" s="44" t="s">
        <v>18</v>
      </c>
      <c r="I2638" s="32" t="s">
        <v>54808</v>
      </c>
      <c r="J2638" s="55">
        <v>8059347246635</v>
      </c>
      <c r="K2638" s="45">
        <v>45413</v>
      </c>
      <c r="L2638" s="47">
        <v>0</v>
      </c>
      <c r="M2638" s="47">
        <v>29.95</v>
      </c>
      <c r="N2638" s="45">
        <v>45131</v>
      </c>
    </row>
    <row r="2639" spans="2:14" x14ac:dyDescent="0.25">
      <c r="B2639" s="42" t="s">
        <v>54916</v>
      </c>
      <c r="C2639" s="42"/>
      <c r="D2639" s="32" t="s">
        <v>54333</v>
      </c>
      <c r="E2639" s="32" t="s">
        <v>56572</v>
      </c>
      <c r="G2639" s="44" t="s">
        <v>17</v>
      </c>
      <c r="H2639" s="44" t="s">
        <v>18</v>
      </c>
      <c r="I2639" s="32" t="s">
        <v>54812</v>
      </c>
      <c r="J2639" s="55">
        <v>8059347246628</v>
      </c>
      <c r="K2639" s="45">
        <v>45413</v>
      </c>
      <c r="L2639" s="47">
        <v>0</v>
      </c>
      <c r="M2639" s="47">
        <v>29.95</v>
      </c>
      <c r="N2639" s="45">
        <v>45131</v>
      </c>
    </row>
    <row r="2640" spans="2:14" x14ac:dyDescent="0.25">
      <c r="B2640" s="42" t="s">
        <v>54919</v>
      </c>
      <c r="C2640" s="42"/>
      <c r="D2640" s="32" t="s">
        <v>54332</v>
      </c>
      <c r="E2640" s="32" t="s">
        <v>56575</v>
      </c>
      <c r="G2640" s="44" t="s">
        <v>17</v>
      </c>
      <c r="H2640" s="44" t="s">
        <v>18</v>
      </c>
      <c r="I2640" s="32" t="s">
        <v>54811</v>
      </c>
      <c r="J2640" s="55">
        <v>8059347246598</v>
      </c>
      <c r="K2640" s="45">
        <v>45413</v>
      </c>
      <c r="L2640" s="47">
        <v>0</v>
      </c>
      <c r="M2640" s="47">
        <v>29.95</v>
      </c>
      <c r="N2640" s="45">
        <v>45131</v>
      </c>
    </row>
    <row r="2641" spans="2:14" x14ac:dyDescent="0.25">
      <c r="B2641" s="42" t="s">
        <v>54918</v>
      </c>
      <c r="C2641" s="42"/>
      <c r="D2641" s="32" t="s">
        <v>54331</v>
      </c>
      <c r="E2641" s="32" t="s">
        <v>56574</v>
      </c>
      <c r="G2641" s="44" t="s">
        <v>17</v>
      </c>
      <c r="H2641" s="44" t="s">
        <v>18</v>
      </c>
      <c r="I2641" s="32" t="s">
        <v>54810</v>
      </c>
      <c r="J2641" s="55">
        <v>8059347246604</v>
      </c>
      <c r="K2641" s="45">
        <v>45413</v>
      </c>
      <c r="L2641" s="47">
        <v>0</v>
      </c>
      <c r="M2641" s="47">
        <v>29.95</v>
      </c>
      <c r="N2641" s="45">
        <v>45131</v>
      </c>
    </row>
    <row r="2642" spans="2:14" x14ac:dyDescent="0.25">
      <c r="B2642" s="42" t="s">
        <v>54917</v>
      </c>
      <c r="C2642" s="42"/>
      <c r="D2642" s="32" t="s">
        <v>54330</v>
      </c>
      <c r="E2642" s="32" t="s">
        <v>56573</v>
      </c>
      <c r="G2642" s="44" t="s">
        <v>17</v>
      </c>
      <c r="H2642" s="44" t="s">
        <v>18</v>
      </c>
      <c r="I2642" s="32" t="s">
        <v>54809</v>
      </c>
      <c r="J2642" s="55">
        <v>8059347246611</v>
      </c>
      <c r="K2642" s="45">
        <v>45413</v>
      </c>
      <c r="L2642" s="47">
        <v>0</v>
      </c>
      <c r="M2642" s="47">
        <v>29.95</v>
      </c>
      <c r="N2642" s="45">
        <v>45131</v>
      </c>
    </row>
    <row r="2643" spans="2:14" x14ac:dyDescent="0.25">
      <c r="B2643" s="42"/>
      <c r="C2643" s="42"/>
      <c r="D2643" s="32" t="s">
        <v>54324</v>
      </c>
      <c r="E2643" s="32" t="s">
        <v>56576</v>
      </c>
      <c r="G2643" s="44" t="s">
        <v>17</v>
      </c>
      <c r="H2643" s="44" t="s">
        <v>18</v>
      </c>
      <c r="I2643" s="32" t="s">
        <v>54803</v>
      </c>
      <c r="J2643" s="55">
        <v>8059347246581</v>
      </c>
      <c r="K2643" s="45">
        <v>45413</v>
      </c>
      <c r="L2643" s="47">
        <v>0</v>
      </c>
      <c r="M2643" s="47">
        <v>29.95</v>
      </c>
      <c r="N2643" s="45">
        <v>45131</v>
      </c>
    </row>
    <row r="2644" spans="2:14" x14ac:dyDescent="0.25">
      <c r="B2644" s="42"/>
      <c r="C2644" s="42"/>
      <c r="D2644" s="32" t="s">
        <v>54328</v>
      </c>
      <c r="E2644" s="32" t="s">
        <v>56577</v>
      </c>
      <c r="G2644" s="44" t="s">
        <v>17</v>
      </c>
      <c r="H2644" s="44" t="s">
        <v>18</v>
      </c>
      <c r="I2644" s="32" t="s">
        <v>54807</v>
      </c>
      <c r="J2644" s="55">
        <v>8059347246574</v>
      </c>
      <c r="K2644" s="45">
        <v>45413</v>
      </c>
      <c r="L2644" s="47">
        <v>0</v>
      </c>
      <c r="M2644" s="47">
        <v>29.95</v>
      </c>
      <c r="N2644" s="45">
        <v>45131</v>
      </c>
    </row>
    <row r="2645" spans="2:14" x14ac:dyDescent="0.25">
      <c r="B2645" s="42"/>
      <c r="C2645" s="42"/>
      <c r="D2645" s="32" t="s">
        <v>54327</v>
      </c>
      <c r="E2645" s="32" t="s">
        <v>56580</v>
      </c>
      <c r="G2645" s="44" t="s">
        <v>17</v>
      </c>
      <c r="H2645" s="44" t="s">
        <v>18</v>
      </c>
      <c r="I2645" s="32" t="s">
        <v>54806</v>
      </c>
      <c r="J2645" s="55">
        <v>8059347246543</v>
      </c>
      <c r="K2645" s="45">
        <v>45413</v>
      </c>
      <c r="L2645" s="47">
        <v>0</v>
      </c>
      <c r="M2645" s="47">
        <v>29.95</v>
      </c>
      <c r="N2645" s="45">
        <v>45131</v>
      </c>
    </row>
    <row r="2646" spans="2:14" x14ac:dyDescent="0.25">
      <c r="B2646" s="42" t="s">
        <v>54921</v>
      </c>
      <c r="C2646" s="42"/>
      <c r="D2646" s="32" t="s">
        <v>54326</v>
      </c>
      <c r="E2646" s="32" t="s">
        <v>56579</v>
      </c>
      <c r="G2646" s="44" t="s">
        <v>17</v>
      </c>
      <c r="H2646" s="44" t="s">
        <v>18</v>
      </c>
      <c r="I2646" s="32" t="s">
        <v>54805</v>
      </c>
      <c r="J2646" s="55">
        <v>8059347246550</v>
      </c>
      <c r="K2646" s="45">
        <v>45413</v>
      </c>
      <c r="L2646" s="47">
        <v>0</v>
      </c>
      <c r="M2646" s="47">
        <v>29.95</v>
      </c>
      <c r="N2646" s="45">
        <v>45131</v>
      </c>
    </row>
    <row r="2647" spans="2:14" x14ac:dyDescent="0.25">
      <c r="B2647" s="42" t="s">
        <v>54920</v>
      </c>
      <c r="C2647" s="42"/>
      <c r="D2647" s="32" t="s">
        <v>54325</v>
      </c>
      <c r="E2647" s="32" t="s">
        <v>56578</v>
      </c>
      <c r="G2647" s="44" t="s">
        <v>17</v>
      </c>
      <c r="H2647" s="44" t="s">
        <v>18</v>
      </c>
      <c r="I2647" s="32" t="s">
        <v>54804</v>
      </c>
      <c r="J2647" s="55">
        <v>8059347246567</v>
      </c>
      <c r="K2647" s="45">
        <v>45413</v>
      </c>
      <c r="L2647" s="47">
        <v>0</v>
      </c>
      <c r="M2647" s="47">
        <v>29.95</v>
      </c>
      <c r="N2647" s="45">
        <v>45131</v>
      </c>
    </row>
    <row r="2648" spans="2:14" x14ac:dyDescent="0.25">
      <c r="B2648" s="42"/>
      <c r="C2648" s="42"/>
      <c r="D2648" s="32" t="s">
        <v>54319</v>
      </c>
      <c r="E2648" s="32" t="s">
        <v>56581</v>
      </c>
      <c r="G2648" s="44" t="s">
        <v>17</v>
      </c>
      <c r="H2648" s="44" t="s">
        <v>18</v>
      </c>
      <c r="I2648" s="32" t="s">
        <v>54798</v>
      </c>
      <c r="J2648" s="55">
        <v>8059347246437</v>
      </c>
      <c r="K2648" s="45">
        <v>45413</v>
      </c>
      <c r="L2648" s="47">
        <v>0</v>
      </c>
      <c r="M2648" s="47">
        <v>29.95</v>
      </c>
      <c r="N2648" s="45">
        <v>45131</v>
      </c>
    </row>
    <row r="2649" spans="2:14" x14ac:dyDescent="0.25">
      <c r="B2649" s="42" t="s">
        <v>54922</v>
      </c>
      <c r="C2649" s="42"/>
      <c r="D2649" s="32" t="s">
        <v>54323</v>
      </c>
      <c r="E2649" s="32" t="s">
        <v>56582</v>
      </c>
      <c r="G2649" s="44" t="s">
        <v>17</v>
      </c>
      <c r="H2649" s="44" t="s">
        <v>18</v>
      </c>
      <c r="I2649" s="32" t="s">
        <v>54802</v>
      </c>
      <c r="J2649" s="55">
        <v>8059347246420</v>
      </c>
      <c r="K2649" s="45">
        <v>45413</v>
      </c>
      <c r="L2649" s="47">
        <v>0</v>
      </c>
      <c r="M2649" s="47">
        <v>29.95</v>
      </c>
      <c r="N2649" s="45">
        <v>45131</v>
      </c>
    </row>
    <row r="2650" spans="2:14" x14ac:dyDescent="0.25">
      <c r="B2650" s="42" t="s">
        <v>54925</v>
      </c>
      <c r="C2650" s="42"/>
      <c r="D2650" s="32" t="s">
        <v>54322</v>
      </c>
      <c r="E2650" s="32" t="s">
        <v>56585</v>
      </c>
      <c r="G2650" s="44" t="s">
        <v>17</v>
      </c>
      <c r="H2650" s="44" t="s">
        <v>18</v>
      </c>
      <c r="I2650" s="32" t="s">
        <v>54801</v>
      </c>
      <c r="J2650" s="55">
        <v>8059347246390</v>
      </c>
      <c r="K2650" s="45">
        <v>45413</v>
      </c>
      <c r="L2650" s="47">
        <v>0</v>
      </c>
      <c r="M2650" s="47">
        <v>29.95</v>
      </c>
      <c r="N2650" s="45">
        <v>45131</v>
      </c>
    </row>
    <row r="2651" spans="2:14" x14ac:dyDescent="0.25">
      <c r="B2651" s="42" t="s">
        <v>54924</v>
      </c>
      <c r="C2651" s="42"/>
      <c r="D2651" s="32" t="s">
        <v>54321</v>
      </c>
      <c r="E2651" s="32" t="s">
        <v>56584</v>
      </c>
      <c r="G2651" s="44" t="s">
        <v>17</v>
      </c>
      <c r="H2651" s="44" t="s">
        <v>18</v>
      </c>
      <c r="I2651" s="32" t="s">
        <v>54800</v>
      </c>
      <c r="J2651" s="55">
        <v>8059347246406</v>
      </c>
      <c r="K2651" s="45">
        <v>45413</v>
      </c>
      <c r="L2651" s="47">
        <v>0</v>
      </c>
      <c r="M2651" s="47">
        <v>29.95</v>
      </c>
      <c r="N2651" s="45">
        <v>45131</v>
      </c>
    </row>
    <row r="2652" spans="2:14" x14ac:dyDescent="0.25">
      <c r="B2652" s="42" t="s">
        <v>54923</v>
      </c>
      <c r="C2652" s="42"/>
      <c r="D2652" s="32" t="s">
        <v>54320</v>
      </c>
      <c r="E2652" s="32" t="s">
        <v>56583</v>
      </c>
      <c r="G2652" s="44" t="s">
        <v>17</v>
      </c>
      <c r="H2652" s="44" t="s">
        <v>18</v>
      </c>
      <c r="I2652" s="32" t="s">
        <v>54799</v>
      </c>
      <c r="J2652" s="55">
        <v>8059347246413</v>
      </c>
      <c r="K2652" s="45">
        <v>45413</v>
      </c>
      <c r="L2652" s="47">
        <v>0</v>
      </c>
      <c r="M2652" s="47">
        <v>29.95</v>
      </c>
      <c r="N2652" s="45">
        <v>45131</v>
      </c>
    </row>
    <row r="2653" spans="2:14" x14ac:dyDescent="0.25">
      <c r="B2653" s="42"/>
      <c r="C2653" s="42"/>
      <c r="D2653" s="32" t="s">
        <v>54314</v>
      </c>
      <c r="E2653" s="32" t="s">
        <v>56586</v>
      </c>
      <c r="G2653" s="44" t="s">
        <v>17</v>
      </c>
      <c r="H2653" s="44" t="s">
        <v>18</v>
      </c>
      <c r="I2653" s="32" t="s">
        <v>54793</v>
      </c>
      <c r="J2653" s="55">
        <v>8059347246383</v>
      </c>
      <c r="K2653" s="45">
        <v>45413</v>
      </c>
      <c r="L2653" s="47">
        <v>0</v>
      </c>
      <c r="M2653" s="47">
        <v>29.95</v>
      </c>
      <c r="N2653" s="45">
        <v>45131</v>
      </c>
    </row>
    <row r="2654" spans="2:14" x14ac:dyDescent="0.25">
      <c r="B2654" s="42" t="s">
        <v>54926</v>
      </c>
      <c r="C2654" s="42"/>
      <c r="D2654" s="32" t="s">
        <v>54318</v>
      </c>
      <c r="E2654" s="32" t="s">
        <v>40742</v>
      </c>
      <c r="G2654" s="44" t="s">
        <v>17</v>
      </c>
      <c r="H2654" s="44" t="s">
        <v>18</v>
      </c>
      <c r="I2654" s="32" t="s">
        <v>54797</v>
      </c>
      <c r="J2654" s="55">
        <v>8059347246376</v>
      </c>
      <c r="K2654" s="45">
        <v>45413</v>
      </c>
      <c r="L2654" s="47">
        <v>0</v>
      </c>
      <c r="M2654" s="47">
        <v>29.95</v>
      </c>
      <c r="N2654" s="45">
        <v>45131</v>
      </c>
    </row>
    <row r="2655" spans="2:14" x14ac:dyDescent="0.25">
      <c r="B2655" s="42" t="s">
        <v>54929</v>
      </c>
      <c r="C2655" s="42"/>
      <c r="D2655" s="32" t="s">
        <v>54317</v>
      </c>
      <c r="E2655" s="32" t="s">
        <v>40738</v>
      </c>
      <c r="G2655" s="44" t="s">
        <v>17</v>
      </c>
      <c r="H2655" s="44" t="s">
        <v>18</v>
      </c>
      <c r="I2655" s="32" t="s">
        <v>54796</v>
      </c>
      <c r="J2655" s="55">
        <v>8059347246345</v>
      </c>
      <c r="K2655" s="45">
        <v>45413</v>
      </c>
      <c r="L2655" s="47">
        <v>0</v>
      </c>
      <c r="M2655" s="47">
        <v>29.95</v>
      </c>
      <c r="N2655" s="45">
        <v>45131</v>
      </c>
    </row>
    <row r="2656" spans="2:14" x14ac:dyDescent="0.25">
      <c r="B2656" s="42" t="s">
        <v>54928</v>
      </c>
      <c r="C2656" s="42"/>
      <c r="D2656" s="32" t="s">
        <v>54316</v>
      </c>
      <c r="E2656" s="32" t="s">
        <v>40734</v>
      </c>
      <c r="G2656" s="44" t="s">
        <v>17</v>
      </c>
      <c r="H2656" s="44" t="s">
        <v>18</v>
      </c>
      <c r="I2656" s="32" t="s">
        <v>54795</v>
      </c>
      <c r="J2656" s="55">
        <v>8059347246352</v>
      </c>
      <c r="K2656" s="45">
        <v>45413</v>
      </c>
      <c r="L2656" s="47">
        <v>0</v>
      </c>
      <c r="M2656" s="47">
        <v>29.95</v>
      </c>
      <c r="N2656" s="45">
        <v>45131</v>
      </c>
    </row>
    <row r="2657" spans="2:14" x14ac:dyDescent="0.25">
      <c r="B2657" s="42" t="s">
        <v>54927</v>
      </c>
      <c r="C2657" s="42"/>
      <c r="D2657" s="32" t="s">
        <v>54315</v>
      </c>
      <c r="E2657" s="32" t="s">
        <v>40730</v>
      </c>
      <c r="G2657" s="44" t="s">
        <v>17</v>
      </c>
      <c r="H2657" s="44" t="s">
        <v>18</v>
      </c>
      <c r="I2657" s="32" t="s">
        <v>54794</v>
      </c>
      <c r="J2657" s="55">
        <v>8059347246369</v>
      </c>
      <c r="K2657" s="45">
        <v>45413</v>
      </c>
      <c r="L2657" s="47">
        <v>0</v>
      </c>
      <c r="M2657" s="47">
        <v>29.95</v>
      </c>
      <c r="N2657" s="45">
        <v>45131</v>
      </c>
    </row>
    <row r="2658" spans="2:14" x14ac:dyDescent="0.25">
      <c r="B2658" s="42"/>
      <c r="C2658" s="42"/>
      <c r="D2658" s="32" t="s">
        <v>54309</v>
      </c>
      <c r="E2658" s="32" t="s">
        <v>56587</v>
      </c>
      <c r="G2658" s="44" t="s">
        <v>17</v>
      </c>
      <c r="H2658" s="44" t="s">
        <v>18</v>
      </c>
      <c r="I2658" s="32" t="s">
        <v>54788</v>
      </c>
      <c r="J2658" s="55">
        <v>8059347246338</v>
      </c>
      <c r="K2658" s="45">
        <v>45413</v>
      </c>
      <c r="L2658" s="47">
        <v>0</v>
      </c>
      <c r="M2658" s="47">
        <v>44.95</v>
      </c>
      <c r="N2658" s="45">
        <v>45131</v>
      </c>
    </row>
    <row r="2659" spans="2:14" x14ac:dyDescent="0.25">
      <c r="B2659" s="42" t="s">
        <v>54930</v>
      </c>
      <c r="C2659" s="42"/>
      <c r="D2659" s="32" t="s">
        <v>54313</v>
      </c>
      <c r="E2659" s="32" t="s">
        <v>56588</v>
      </c>
      <c r="G2659" s="44" t="s">
        <v>17</v>
      </c>
      <c r="H2659" s="44" t="s">
        <v>18</v>
      </c>
      <c r="I2659" s="32" t="s">
        <v>54792</v>
      </c>
      <c r="J2659" s="55">
        <v>8059347246321</v>
      </c>
      <c r="K2659" s="45">
        <v>45413</v>
      </c>
      <c r="L2659" s="47">
        <v>0</v>
      </c>
      <c r="M2659" s="47">
        <v>44.95</v>
      </c>
      <c r="N2659" s="45">
        <v>45131</v>
      </c>
    </row>
    <row r="2660" spans="2:14" x14ac:dyDescent="0.25">
      <c r="B2660" s="42" t="s">
        <v>54933</v>
      </c>
      <c r="C2660" s="42"/>
      <c r="D2660" s="32" t="s">
        <v>54312</v>
      </c>
      <c r="E2660" s="32" t="s">
        <v>56591</v>
      </c>
      <c r="G2660" s="44" t="s">
        <v>17</v>
      </c>
      <c r="H2660" s="44" t="s">
        <v>18</v>
      </c>
      <c r="I2660" s="32" t="s">
        <v>54791</v>
      </c>
      <c r="J2660" s="55">
        <v>8059347246291</v>
      </c>
      <c r="K2660" s="45">
        <v>45413</v>
      </c>
      <c r="L2660" s="47">
        <v>0</v>
      </c>
      <c r="M2660" s="47">
        <v>44.95</v>
      </c>
      <c r="N2660" s="45">
        <v>45131</v>
      </c>
    </row>
    <row r="2661" spans="2:14" x14ac:dyDescent="0.25">
      <c r="B2661" s="42" t="s">
        <v>54932</v>
      </c>
      <c r="C2661" s="42"/>
      <c r="D2661" s="32" t="s">
        <v>54311</v>
      </c>
      <c r="E2661" s="32" t="s">
        <v>56590</v>
      </c>
      <c r="G2661" s="44" t="s">
        <v>17</v>
      </c>
      <c r="H2661" s="44" t="s">
        <v>18</v>
      </c>
      <c r="I2661" s="32" t="s">
        <v>54790</v>
      </c>
      <c r="J2661" s="55">
        <v>8059347246307</v>
      </c>
      <c r="K2661" s="45">
        <v>45413</v>
      </c>
      <c r="L2661" s="47">
        <v>0</v>
      </c>
      <c r="M2661" s="47">
        <v>44.95</v>
      </c>
      <c r="N2661" s="45">
        <v>45131</v>
      </c>
    </row>
    <row r="2662" spans="2:14" x14ac:dyDescent="0.25">
      <c r="B2662" s="42" t="s">
        <v>54931</v>
      </c>
      <c r="C2662" s="42"/>
      <c r="D2662" s="32" t="s">
        <v>54310</v>
      </c>
      <c r="E2662" s="32" t="s">
        <v>56589</v>
      </c>
      <c r="G2662" s="44" t="s">
        <v>17</v>
      </c>
      <c r="H2662" s="44" t="s">
        <v>18</v>
      </c>
      <c r="I2662" s="32" t="s">
        <v>54789</v>
      </c>
      <c r="J2662" s="55">
        <v>8059347246314</v>
      </c>
      <c r="K2662" s="45">
        <v>45413</v>
      </c>
      <c r="L2662" s="47">
        <v>0</v>
      </c>
      <c r="M2662" s="47">
        <v>44.95</v>
      </c>
      <c r="N2662" s="45">
        <v>45131</v>
      </c>
    </row>
    <row r="2663" spans="2:14" x14ac:dyDescent="0.25">
      <c r="B2663" s="42"/>
      <c r="C2663" s="42"/>
      <c r="D2663" s="32" t="s">
        <v>54304</v>
      </c>
      <c r="E2663" s="32" t="s">
        <v>56592</v>
      </c>
      <c r="G2663" s="44" t="s">
        <v>17</v>
      </c>
      <c r="H2663" s="44" t="s">
        <v>18</v>
      </c>
      <c r="I2663" s="32" t="s">
        <v>54783</v>
      </c>
      <c r="J2663" s="55">
        <v>8059347246185</v>
      </c>
      <c r="K2663" s="45">
        <v>45413</v>
      </c>
      <c r="L2663" s="47">
        <v>0</v>
      </c>
      <c r="M2663" s="47">
        <v>44.95</v>
      </c>
      <c r="N2663" s="45">
        <v>45131</v>
      </c>
    </row>
    <row r="2664" spans="2:14" x14ac:dyDescent="0.25">
      <c r="B2664" s="42" t="s">
        <v>54934</v>
      </c>
      <c r="C2664" s="42"/>
      <c r="D2664" s="32" t="s">
        <v>54308</v>
      </c>
      <c r="E2664" s="32" t="s">
        <v>56593</v>
      </c>
      <c r="G2664" s="44" t="s">
        <v>17</v>
      </c>
      <c r="H2664" s="44" t="s">
        <v>18</v>
      </c>
      <c r="I2664" s="32" t="s">
        <v>54787</v>
      </c>
      <c r="J2664" s="55">
        <v>8059347246178</v>
      </c>
      <c r="K2664" s="45">
        <v>45413</v>
      </c>
      <c r="L2664" s="47">
        <v>0</v>
      </c>
      <c r="M2664" s="47">
        <v>44.95</v>
      </c>
      <c r="N2664" s="45">
        <v>45131</v>
      </c>
    </row>
    <row r="2665" spans="2:14" x14ac:dyDescent="0.25">
      <c r="B2665" s="42" t="s">
        <v>54937</v>
      </c>
      <c r="C2665" s="42"/>
      <c r="D2665" s="32" t="s">
        <v>54307</v>
      </c>
      <c r="E2665" s="32" t="s">
        <v>56596</v>
      </c>
      <c r="G2665" s="44" t="s">
        <v>17</v>
      </c>
      <c r="H2665" s="44" t="s">
        <v>18</v>
      </c>
      <c r="I2665" s="32" t="s">
        <v>54786</v>
      </c>
      <c r="J2665" s="55">
        <v>8059347246147</v>
      </c>
      <c r="K2665" s="45">
        <v>45413</v>
      </c>
      <c r="L2665" s="47">
        <v>0</v>
      </c>
      <c r="M2665" s="47">
        <v>44.95</v>
      </c>
      <c r="N2665" s="45">
        <v>45131</v>
      </c>
    </row>
    <row r="2666" spans="2:14" x14ac:dyDescent="0.25">
      <c r="B2666" s="42" t="s">
        <v>54936</v>
      </c>
      <c r="C2666" s="42"/>
      <c r="D2666" s="32" t="s">
        <v>54306</v>
      </c>
      <c r="E2666" s="32" t="s">
        <v>56595</v>
      </c>
      <c r="G2666" s="44" t="s">
        <v>17</v>
      </c>
      <c r="H2666" s="44" t="s">
        <v>18</v>
      </c>
      <c r="I2666" s="32" t="s">
        <v>54785</v>
      </c>
      <c r="J2666" s="55">
        <v>8059347246154</v>
      </c>
      <c r="K2666" s="45">
        <v>45413</v>
      </c>
      <c r="L2666" s="47">
        <v>0</v>
      </c>
      <c r="M2666" s="47">
        <v>44.95</v>
      </c>
      <c r="N2666" s="45">
        <v>45131</v>
      </c>
    </row>
    <row r="2667" spans="2:14" x14ac:dyDescent="0.25">
      <c r="B2667" s="42" t="s">
        <v>54935</v>
      </c>
      <c r="C2667" s="42"/>
      <c r="D2667" s="32" t="s">
        <v>54305</v>
      </c>
      <c r="E2667" s="32" t="s">
        <v>56594</v>
      </c>
      <c r="G2667" s="44" t="s">
        <v>17</v>
      </c>
      <c r="H2667" s="44" t="s">
        <v>18</v>
      </c>
      <c r="I2667" s="32" t="s">
        <v>54784</v>
      </c>
      <c r="J2667" s="55">
        <v>8059347246161</v>
      </c>
      <c r="K2667" s="45">
        <v>45413</v>
      </c>
      <c r="L2667" s="47">
        <v>0</v>
      </c>
      <c r="M2667" s="47">
        <v>44.95</v>
      </c>
      <c r="N2667" s="45">
        <v>45131</v>
      </c>
    </row>
    <row r="2668" spans="2:14" x14ac:dyDescent="0.25">
      <c r="B2668" s="42"/>
      <c r="C2668" s="42"/>
      <c r="D2668" s="32" t="s">
        <v>54299</v>
      </c>
      <c r="E2668" s="32" t="s">
        <v>56597</v>
      </c>
      <c r="G2668" s="44" t="s">
        <v>17</v>
      </c>
      <c r="H2668" s="44" t="s">
        <v>18</v>
      </c>
      <c r="I2668" s="32" t="s">
        <v>54778</v>
      </c>
      <c r="J2668" s="55">
        <v>8059347246086</v>
      </c>
      <c r="K2668" s="45">
        <v>45413</v>
      </c>
      <c r="L2668" s="47">
        <v>0</v>
      </c>
      <c r="M2668" s="47">
        <v>44.95</v>
      </c>
      <c r="N2668" s="45">
        <v>45131</v>
      </c>
    </row>
    <row r="2669" spans="2:14" x14ac:dyDescent="0.25">
      <c r="B2669" s="42" t="s">
        <v>54938</v>
      </c>
      <c r="C2669" s="42"/>
      <c r="D2669" s="32" t="s">
        <v>54303</v>
      </c>
      <c r="E2669" s="32" t="s">
        <v>56598</v>
      </c>
      <c r="G2669" s="44" t="s">
        <v>17</v>
      </c>
      <c r="H2669" s="44" t="s">
        <v>18</v>
      </c>
      <c r="I2669" s="32" t="s">
        <v>54782</v>
      </c>
      <c r="J2669" s="55">
        <v>8059347246079</v>
      </c>
      <c r="K2669" s="45">
        <v>45413</v>
      </c>
      <c r="L2669" s="47">
        <v>0</v>
      </c>
      <c r="M2669" s="47">
        <v>44.95</v>
      </c>
      <c r="N2669" s="45">
        <v>45131</v>
      </c>
    </row>
    <row r="2670" spans="2:14" x14ac:dyDescent="0.25">
      <c r="B2670" s="42" t="s">
        <v>54941</v>
      </c>
      <c r="C2670" s="42"/>
      <c r="D2670" s="32" t="s">
        <v>54302</v>
      </c>
      <c r="E2670" s="32" t="s">
        <v>56601</v>
      </c>
      <c r="G2670" s="44" t="s">
        <v>17</v>
      </c>
      <c r="H2670" s="44" t="s">
        <v>18</v>
      </c>
      <c r="I2670" s="32" t="s">
        <v>54781</v>
      </c>
      <c r="J2670" s="55">
        <v>8059347246048</v>
      </c>
      <c r="K2670" s="45">
        <v>45413</v>
      </c>
      <c r="L2670" s="47">
        <v>0</v>
      </c>
      <c r="M2670" s="47">
        <v>44.95</v>
      </c>
      <c r="N2670" s="45">
        <v>45131</v>
      </c>
    </row>
    <row r="2671" spans="2:14" x14ac:dyDescent="0.25">
      <c r="B2671" s="42" t="s">
        <v>54940</v>
      </c>
      <c r="C2671" s="42"/>
      <c r="D2671" s="32" t="s">
        <v>54301</v>
      </c>
      <c r="E2671" s="32" t="s">
        <v>56600</v>
      </c>
      <c r="G2671" s="44" t="s">
        <v>17</v>
      </c>
      <c r="H2671" s="44" t="s">
        <v>18</v>
      </c>
      <c r="I2671" s="32" t="s">
        <v>54780</v>
      </c>
      <c r="J2671" s="55">
        <v>8059347246055</v>
      </c>
      <c r="K2671" s="45">
        <v>45413</v>
      </c>
      <c r="L2671" s="47">
        <v>0</v>
      </c>
      <c r="M2671" s="47">
        <v>44.95</v>
      </c>
      <c r="N2671" s="45">
        <v>45131</v>
      </c>
    </row>
    <row r="2672" spans="2:14" x14ac:dyDescent="0.25">
      <c r="B2672" s="42" t="s">
        <v>54939</v>
      </c>
      <c r="C2672" s="42"/>
      <c r="D2672" s="32" t="s">
        <v>54300</v>
      </c>
      <c r="E2672" s="32" t="s">
        <v>56599</v>
      </c>
      <c r="G2672" s="44" t="s">
        <v>17</v>
      </c>
      <c r="H2672" s="44" t="s">
        <v>18</v>
      </c>
      <c r="I2672" s="32" t="s">
        <v>54779</v>
      </c>
      <c r="J2672" s="55">
        <v>8059347246062</v>
      </c>
      <c r="K2672" s="45">
        <v>45413</v>
      </c>
      <c r="L2672" s="47">
        <v>0</v>
      </c>
      <c r="M2672" s="47">
        <v>44.95</v>
      </c>
      <c r="N2672" s="45">
        <v>45131</v>
      </c>
    </row>
    <row r="2673" spans="1:14" x14ac:dyDescent="0.25">
      <c r="B2673" s="42"/>
      <c r="C2673" s="42"/>
      <c r="D2673" s="32" t="s">
        <v>54294</v>
      </c>
      <c r="E2673" s="32" t="s">
        <v>56602</v>
      </c>
      <c r="G2673" s="44" t="s">
        <v>17</v>
      </c>
      <c r="H2673" s="44" t="s">
        <v>18</v>
      </c>
      <c r="I2673" s="32" t="s">
        <v>54773</v>
      </c>
      <c r="J2673" s="55">
        <v>8059347245980</v>
      </c>
      <c r="K2673" s="45">
        <v>45413</v>
      </c>
      <c r="L2673" s="47">
        <v>0</v>
      </c>
      <c r="M2673" s="47">
        <v>44.95</v>
      </c>
      <c r="N2673" s="45">
        <v>45131</v>
      </c>
    </row>
    <row r="2674" spans="1:14" x14ac:dyDescent="0.25">
      <c r="B2674" s="42" t="s">
        <v>54942</v>
      </c>
      <c r="C2674" s="42"/>
      <c r="D2674" s="32" t="s">
        <v>54298</v>
      </c>
      <c r="E2674" s="32" t="s">
        <v>54855</v>
      </c>
      <c r="G2674" s="44" t="s">
        <v>17</v>
      </c>
      <c r="H2674" s="44" t="s">
        <v>18</v>
      </c>
      <c r="I2674" s="32" t="s">
        <v>54777</v>
      </c>
      <c r="J2674" s="55">
        <v>8059347245973</v>
      </c>
      <c r="K2674" s="45">
        <v>45413</v>
      </c>
      <c r="L2674" s="47">
        <v>0</v>
      </c>
      <c r="M2674" s="47">
        <v>44.95</v>
      </c>
      <c r="N2674" s="45">
        <v>45131</v>
      </c>
    </row>
    <row r="2675" spans="1:14" x14ac:dyDescent="0.25">
      <c r="B2675" s="42" t="s">
        <v>54945</v>
      </c>
      <c r="C2675" s="42"/>
      <c r="D2675" s="32" t="s">
        <v>54297</v>
      </c>
      <c r="E2675" s="32" t="s">
        <v>56605</v>
      </c>
      <c r="G2675" s="44" t="s">
        <v>17</v>
      </c>
      <c r="H2675" s="44" t="s">
        <v>18</v>
      </c>
      <c r="I2675" s="32" t="s">
        <v>54776</v>
      </c>
      <c r="J2675" s="55">
        <v>8059347245942</v>
      </c>
      <c r="K2675" s="45">
        <v>45413</v>
      </c>
      <c r="L2675" s="47">
        <v>0</v>
      </c>
      <c r="M2675" s="47">
        <v>44.95</v>
      </c>
      <c r="N2675" s="45">
        <v>45131</v>
      </c>
    </row>
    <row r="2676" spans="1:14" x14ac:dyDescent="0.25">
      <c r="B2676" s="42" t="s">
        <v>54944</v>
      </c>
      <c r="C2676" s="42"/>
      <c r="D2676" s="32" t="s">
        <v>54296</v>
      </c>
      <c r="E2676" s="32" t="s">
        <v>56604</v>
      </c>
      <c r="G2676" s="44" t="s">
        <v>17</v>
      </c>
      <c r="H2676" s="44" t="s">
        <v>18</v>
      </c>
      <c r="I2676" s="32" t="s">
        <v>54775</v>
      </c>
      <c r="J2676" s="55">
        <v>8059347245959</v>
      </c>
      <c r="K2676" s="45">
        <v>45413</v>
      </c>
      <c r="L2676" s="47">
        <v>0</v>
      </c>
      <c r="M2676" s="47">
        <v>44.95</v>
      </c>
      <c r="N2676" s="45">
        <v>45131</v>
      </c>
    </row>
    <row r="2677" spans="1:14" x14ac:dyDescent="0.25">
      <c r="B2677" s="42" t="s">
        <v>54943</v>
      </c>
      <c r="C2677" s="42"/>
      <c r="D2677" s="32" t="s">
        <v>54295</v>
      </c>
      <c r="E2677" s="32" t="s">
        <v>56603</v>
      </c>
      <c r="G2677" s="44" t="s">
        <v>17</v>
      </c>
      <c r="H2677" s="44" t="s">
        <v>18</v>
      </c>
      <c r="I2677" s="32" t="s">
        <v>54774</v>
      </c>
      <c r="J2677" s="55">
        <v>8059347245966</v>
      </c>
      <c r="K2677" s="45">
        <v>45413</v>
      </c>
      <c r="L2677" s="47">
        <v>0</v>
      </c>
      <c r="M2677" s="47">
        <v>44.95</v>
      </c>
      <c r="N2677" s="45">
        <v>45131</v>
      </c>
    </row>
    <row r="2678" spans="1:14" x14ac:dyDescent="0.25">
      <c r="A2678" s="17" t="s">
        <v>72347</v>
      </c>
      <c r="B2678" s="17" t="s">
        <v>72348</v>
      </c>
      <c r="C2678" s="17"/>
      <c r="D2678" s="17" t="s">
        <v>72349</v>
      </c>
      <c r="E2678" s="17" t="s">
        <v>72350</v>
      </c>
      <c r="F2678" s="21"/>
      <c r="G2678" s="17" t="s">
        <v>11</v>
      </c>
      <c r="H2678" s="17" t="s">
        <v>12</v>
      </c>
      <c r="I2678" s="17" t="s">
        <v>72351</v>
      </c>
      <c r="J2678" s="20">
        <v>8059347430508</v>
      </c>
      <c r="K2678" s="17"/>
      <c r="L2678" s="28">
        <v>34.950000000000003</v>
      </c>
      <c r="M2678" s="28">
        <v>34.950000000000003</v>
      </c>
      <c r="N2678" s="45">
        <v>45495</v>
      </c>
    </row>
    <row r="2679" spans="1:14" x14ac:dyDescent="0.25">
      <c r="A2679" s="17" t="s">
        <v>72332</v>
      </c>
      <c r="B2679" s="17" t="s">
        <v>72333</v>
      </c>
      <c r="C2679" s="17"/>
      <c r="D2679" s="17" t="s">
        <v>72334</v>
      </c>
      <c r="E2679" s="17" t="s">
        <v>72335</v>
      </c>
      <c r="F2679" s="21"/>
      <c r="G2679" s="17" t="s">
        <v>11</v>
      </c>
      <c r="H2679" s="17" t="s">
        <v>12</v>
      </c>
      <c r="I2679" s="17" t="s">
        <v>72336</v>
      </c>
      <c r="J2679" s="20">
        <v>8059347430478</v>
      </c>
      <c r="K2679" s="17"/>
      <c r="L2679" s="28">
        <v>34.950000000000003</v>
      </c>
      <c r="M2679" s="28">
        <v>34.950000000000003</v>
      </c>
      <c r="N2679" s="45">
        <v>45495</v>
      </c>
    </row>
    <row r="2680" spans="1:14" x14ac:dyDescent="0.25">
      <c r="A2680" s="17" t="s">
        <v>72337</v>
      </c>
      <c r="B2680" s="17" t="s">
        <v>72338</v>
      </c>
      <c r="C2680" s="17"/>
      <c r="D2680" s="17" t="s">
        <v>72339</v>
      </c>
      <c r="E2680" s="17" t="s">
        <v>72340</v>
      </c>
      <c r="F2680" s="21"/>
      <c r="G2680" s="17" t="s">
        <v>11</v>
      </c>
      <c r="H2680" s="17" t="s">
        <v>12</v>
      </c>
      <c r="I2680" s="17" t="s">
        <v>72341</v>
      </c>
      <c r="J2680" s="20">
        <v>8059347430485</v>
      </c>
      <c r="K2680" s="17"/>
      <c r="L2680" s="28">
        <v>34.950000000000003</v>
      </c>
      <c r="M2680" s="28">
        <v>34.950000000000003</v>
      </c>
      <c r="N2680" s="45">
        <v>45495</v>
      </c>
    </row>
    <row r="2681" spans="1:14" x14ac:dyDescent="0.25">
      <c r="A2681" s="17" t="s">
        <v>72342</v>
      </c>
      <c r="B2681" s="17" t="s">
        <v>72343</v>
      </c>
      <c r="C2681" s="17"/>
      <c r="D2681" s="17" t="s">
        <v>72344</v>
      </c>
      <c r="E2681" s="17" t="s">
        <v>72345</v>
      </c>
      <c r="F2681" s="21"/>
      <c r="G2681" s="17" t="s">
        <v>11</v>
      </c>
      <c r="H2681" s="17" t="s">
        <v>12</v>
      </c>
      <c r="I2681" s="17" t="s">
        <v>72346</v>
      </c>
      <c r="J2681" s="20">
        <v>8059347430492</v>
      </c>
      <c r="K2681" s="17"/>
      <c r="L2681" s="28">
        <v>34.950000000000003</v>
      </c>
      <c r="M2681" s="28">
        <v>34.950000000000003</v>
      </c>
      <c r="N2681" s="45">
        <v>45495</v>
      </c>
    </row>
    <row r="2682" spans="1:14" x14ac:dyDescent="0.25">
      <c r="A2682" s="17" t="s">
        <v>72352</v>
      </c>
      <c r="B2682" s="17" t="s">
        <v>72353</v>
      </c>
      <c r="C2682" s="17"/>
      <c r="D2682" s="17" t="s">
        <v>72354</v>
      </c>
      <c r="E2682" s="17" t="s">
        <v>72355</v>
      </c>
      <c r="F2682" s="21"/>
      <c r="G2682" s="17" t="s">
        <v>11</v>
      </c>
      <c r="H2682" s="17" t="s">
        <v>12</v>
      </c>
      <c r="I2682" s="17" t="s">
        <v>72356</v>
      </c>
      <c r="J2682" s="20">
        <v>8059347430515</v>
      </c>
      <c r="K2682" s="17"/>
      <c r="L2682" s="28">
        <v>34.950000000000003</v>
      </c>
      <c r="M2682" s="28">
        <v>34.950000000000003</v>
      </c>
      <c r="N2682" s="45">
        <v>45495</v>
      </c>
    </row>
    <row r="2683" spans="1:14" x14ac:dyDescent="0.25">
      <c r="A2683" s="17" t="s">
        <v>72322</v>
      </c>
      <c r="B2683" s="17" t="s">
        <v>72323</v>
      </c>
      <c r="C2683" s="17"/>
      <c r="D2683" s="17" t="s">
        <v>72324</v>
      </c>
      <c r="E2683" s="17" t="s">
        <v>72325</v>
      </c>
      <c r="F2683" s="21"/>
      <c r="G2683" s="17" t="s">
        <v>11</v>
      </c>
      <c r="H2683" s="17" t="s">
        <v>12</v>
      </c>
      <c r="I2683" s="17" t="s">
        <v>72326</v>
      </c>
      <c r="J2683" s="20">
        <v>8059347430454</v>
      </c>
      <c r="K2683" s="17"/>
      <c r="L2683" s="28">
        <v>34.950000000000003</v>
      </c>
      <c r="M2683" s="28">
        <v>34.950000000000003</v>
      </c>
      <c r="N2683" s="45">
        <v>45495</v>
      </c>
    </row>
    <row r="2684" spans="1:14" x14ac:dyDescent="0.25">
      <c r="A2684" s="17" t="s">
        <v>72307</v>
      </c>
      <c r="B2684" s="17" t="s">
        <v>72308</v>
      </c>
      <c r="C2684" s="17"/>
      <c r="D2684" s="17" t="s">
        <v>72309</v>
      </c>
      <c r="E2684" s="17" t="s">
        <v>72310</v>
      </c>
      <c r="F2684" s="21"/>
      <c r="G2684" s="17" t="s">
        <v>11</v>
      </c>
      <c r="H2684" s="17" t="s">
        <v>12</v>
      </c>
      <c r="I2684" s="17" t="s">
        <v>72311</v>
      </c>
      <c r="J2684" s="20">
        <v>8059347430423</v>
      </c>
      <c r="K2684" s="17"/>
      <c r="L2684" s="28">
        <v>34.950000000000003</v>
      </c>
      <c r="M2684" s="28">
        <v>34.950000000000003</v>
      </c>
      <c r="N2684" s="45">
        <v>45495</v>
      </c>
    </row>
    <row r="2685" spans="1:14" x14ac:dyDescent="0.25">
      <c r="A2685" s="17" t="s">
        <v>72312</v>
      </c>
      <c r="B2685" s="17" t="s">
        <v>72313</v>
      </c>
      <c r="C2685" s="17"/>
      <c r="D2685" s="17" t="s">
        <v>72314</v>
      </c>
      <c r="E2685" s="17" t="s">
        <v>72315</v>
      </c>
      <c r="F2685" s="21"/>
      <c r="G2685" s="17" t="s">
        <v>11</v>
      </c>
      <c r="H2685" s="17" t="s">
        <v>12</v>
      </c>
      <c r="I2685" s="17" t="s">
        <v>72316</v>
      </c>
      <c r="J2685" s="20">
        <v>8059347430430</v>
      </c>
      <c r="K2685" s="17"/>
      <c r="L2685" s="28">
        <v>34.950000000000003</v>
      </c>
      <c r="M2685" s="28">
        <v>34.950000000000003</v>
      </c>
      <c r="N2685" s="45">
        <v>45495</v>
      </c>
    </row>
    <row r="2686" spans="1:14" x14ac:dyDescent="0.25">
      <c r="A2686" s="17" t="s">
        <v>72317</v>
      </c>
      <c r="B2686" s="17" t="s">
        <v>72318</v>
      </c>
      <c r="C2686" s="17"/>
      <c r="D2686" s="17" t="s">
        <v>72319</v>
      </c>
      <c r="E2686" s="17" t="s">
        <v>72320</v>
      </c>
      <c r="F2686" s="21"/>
      <c r="G2686" s="17" t="s">
        <v>11</v>
      </c>
      <c r="H2686" s="17" t="s">
        <v>12</v>
      </c>
      <c r="I2686" s="17" t="s">
        <v>72321</v>
      </c>
      <c r="J2686" s="20">
        <v>8059347430447</v>
      </c>
      <c r="K2686" s="17"/>
      <c r="L2686" s="28">
        <v>34.950000000000003</v>
      </c>
      <c r="M2686" s="28">
        <v>34.950000000000003</v>
      </c>
      <c r="N2686" s="45">
        <v>45495</v>
      </c>
    </row>
    <row r="2687" spans="1:14" x14ac:dyDescent="0.25">
      <c r="A2687" s="17" t="s">
        <v>72327</v>
      </c>
      <c r="B2687" s="17" t="s">
        <v>72328</v>
      </c>
      <c r="C2687" s="17"/>
      <c r="D2687" s="17" t="s">
        <v>72329</v>
      </c>
      <c r="E2687" s="17" t="s">
        <v>72330</v>
      </c>
      <c r="F2687" s="21"/>
      <c r="G2687" s="17" t="s">
        <v>11</v>
      </c>
      <c r="H2687" s="17" t="s">
        <v>12</v>
      </c>
      <c r="I2687" s="17" t="s">
        <v>72331</v>
      </c>
      <c r="J2687" s="20">
        <v>8059347430461</v>
      </c>
      <c r="K2687" s="17"/>
      <c r="L2687" s="28">
        <v>34.950000000000003</v>
      </c>
      <c r="M2687" s="28">
        <v>34.950000000000003</v>
      </c>
      <c r="N2687" s="45">
        <v>45495</v>
      </c>
    </row>
    <row r="2688" spans="1:14" x14ac:dyDescent="0.25">
      <c r="A2688" s="17" t="s">
        <v>72299</v>
      </c>
      <c r="B2688" s="17" t="s">
        <v>72300</v>
      </c>
      <c r="C2688" s="17"/>
      <c r="D2688" s="17"/>
      <c r="E2688" s="17" t="s">
        <v>72301</v>
      </c>
      <c r="F2688" s="21"/>
      <c r="G2688" s="17" t="s">
        <v>11</v>
      </c>
      <c r="H2688" s="17" t="s">
        <v>12</v>
      </c>
      <c r="I2688" s="17" t="s">
        <v>72302</v>
      </c>
      <c r="J2688" s="20">
        <v>8059347430409</v>
      </c>
      <c r="K2688" s="17"/>
      <c r="L2688" s="28">
        <v>34.950000000000003</v>
      </c>
      <c r="M2688" s="28">
        <v>34.950000000000003</v>
      </c>
      <c r="N2688" s="45">
        <v>45495</v>
      </c>
    </row>
    <row r="2689" spans="1:14" x14ac:dyDescent="0.25">
      <c r="A2689" s="17" t="s">
        <v>72287</v>
      </c>
      <c r="B2689" s="17" t="s">
        <v>72288</v>
      </c>
      <c r="C2689" s="17"/>
      <c r="D2689" s="17"/>
      <c r="E2689" s="17" t="s">
        <v>72289</v>
      </c>
      <c r="F2689" s="21"/>
      <c r="G2689" s="17" t="s">
        <v>11</v>
      </c>
      <c r="H2689" s="17" t="s">
        <v>12</v>
      </c>
      <c r="I2689" s="17" t="s">
        <v>72290</v>
      </c>
      <c r="J2689" s="20">
        <v>8059347430379</v>
      </c>
      <c r="K2689" s="17"/>
      <c r="L2689" s="28">
        <v>34.950000000000003</v>
      </c>
      <c r="M2689" s="28">
        <v>34.950000000000003</v>
      </c>
      <c r="N2689" s="45">
        <v>45495</v>
      </c>
    </row>
    <row r="2690" spans="1:14" x14ac:dyDescent="0.25">
      <c r="A2690" s="17" t="s">
        <v>72291</v>
      </c>
      <c r="B2690" s="17" t="s">
        <v>72292</v>
      </c>
      <c r="C2690" s="17"/>
      <c r="D2690" s="17"/>
      <c r="E2690" s="17" t="s">
        <v>72293</v>
      </c>
      <c r="F2690" s="21"/>
      <c r="G2690" s="17" t="s">
        <v>11</v>
      </c>
      <c r="H2690" s="17" t="s">
        <v>12</v>
      </c>
      <c r="I2690" s="17" t="s">
        <v>72294</v>
      </c>
      <c r="J2690" s="20">
        <v>8059347430386</v>
      </c>
      <c r="K2690" s="17"/>
      <c r="L2690" s="28">
        <v>34.950000000000003</v>
      </c>
      <c r="M2690" s="28">
        <v>34.950000000000003</v>
      </c>
      <c r="N2690" s="45">
        <v>45495</v>
      </c>
    </row>
    <row r="2691" spans="1:14" x14ac:dyDescent="0.25">
      <c r="A2691" s="17" t="s">
        <v>72295</v>
      </c>
      <c r="B2691" s="17" t="s">
        <v>72296</v>
      </c>
      <c r="C2691" s="17"/>
      <c r="D2691" s="17"/>
      <c r="E2691" s="17" t="s">
        <v>72297</v>
      </c>
      <c r="F2691" s="21"/>
      <c r="G2691" s="17" t="s">
        <v>11</v>
      </c>
      <c r="H2691" s="17" t="s">
        <v>12</v>
      </c>
      <c r="I2691" s="17" t="s">
        <v>72298</v>
      </c>
      <c r="J2691" s="20">
        <v>8059347430393</v>
      </c>
      <c r="K2691" s="17"/>
      <c r="L2691" s="28">
        <v>34.950000000000003</v>
      </c>
      <c r="M2691" s="28">
        <v>34.950000000000003</v>
      </c>
      <c r="N2691" s="45">
        <v>45495</v>
      </c>
    </row>
    <row r="2692" spans="1:14" x14ac:dyDescent="0.25">
      <c r="A2692" s="17" t="s">
        <v>72303</v>
      </c>
      <c r="B2692" s="17" t="s">
        <v>72304</v>
      </c>
      <c r="C2692" s="17"/>
      <c r="D2692" s="17"/>
      <c r="E2692" s="17" t="s">
        <v>72305</v>
      </c>
      <c r="F2692" s="21"/>
      <c r="G2692" s="17" t="s">
        <v>11</v>
      </c>
      <c r="H2692" s="17" t="s">
        <v>12</v>
      </c>
      <c r="I2692" s="17" t="s">
        <v>72306</v>
      </c>
      <c r="J2692" s="20">
        <v>8059347430416</v>
      </c>
      <c r="K2692" s="17"/>
      <c r="L2692" s="28">
        <v>34.950000000000003</v>
      </c>
      <c r="M2692" s="28">
        <v>34.950000000000003</v>
      </c>
      <c r="N2692" s="45">
        <v>45495</v>
      </c>
    </row>
    <row r="2693" spans="1:14" x14ac:dyDescent="0.25">
      <c r="A2693" s="17" t="s">
        <v>72277</v>
      </c>
      <c r="B2693" s="17" t="s">
        <v>72278</v>
      </c>
      <c r="C2693" s="17"/>
      <c r="D2693" s="17" t="s">
        <v>72279</v>
      </c>
      <c r="E2693" s="17" t="s">
        <v>72280</v>
      </c>
      <c r="F2693" s="21"/>
      <c r="G2693" s="17" t="s">
        <v>11</v>
      </c>
      <c r="H2693" s="17" t="s">
        <v>12</v>
      </c>
      <c r="I2693" s="17" t="s">
        <v>72281</v>
      </c>
      <c r="J2693" s="20">
        <v>8059347430355</v>
      </c>
      <c r="K2693" s="17"/>
      <c r="L2693" s="28">
        <v>34.950000000000003</v>
      </c>
      <c r="M2693" s="28">
        <v>34.950000000000003</v>
      </c>
      <c r="N2693" s="45">
        <v>45495</v>
      </c>
    </row>
    <row r="2694" spans="1:14" x14ac:dyDescent="0.25">
      <c r="A2694" s="17" t="s">
        <v>72262</v>
      </c>
      <c r="B2694" s="17" t="s">
        <v>72263</v>
      </c>
      <c r="C2694" s="17"/>
      <c r="D2694" s="17" t="s">
        <v>72264</v>
      </c>
      <c r="E2694" s="17" t="s">
        <v>72265</v>
      </c>
      <c r="F2694" s="21"/>
      <c r="G2694" s="17" t="s">
        <v>11</v>
      </c>
      <c r="H2694" s="17" t="s">
        <v>12</v>
      </c>
      <c r="I2694" s="17" t="s">
        <v>72266</v>
      </c>
      <c r="J2694" s="20">
        <v>8059347430324</v>
      </c>
      <c r="K2694" s="17"/>
      <c r="L2694" s="28">
        <v>34.950000000000003</v>
      </c>
      <c r="M2694" s="28">
        <v>34.950000000000003</v>
      </c>
      <c r="N2694" s="45">
        <v>45495</v>
      </c>
    </row>
    <row r="2695" spans="1:14" x14ac:dyDescent="0.25">
      <c r="A2695" s="17" t="s">
        <v>72267</v>
      </c>
      <c r="B2695" s="17" t="s">
        <v>72268</v>
      </c>
      <c r="C2695" s="17"/>
      <c r="D2695" s="17" t="s">
        <v>72269</v>
      </c>
      <c r="E2695" s="17" t="s">
        <v>72270</v>
      </c>
      <c r="F2695" s="21"/>
      <c r="G2695" s="17" t="s">
        <v>11</v>
      </c>
      <c r="H2695" s="17" t="s">
        <v>12</v>
      </c>
      <c r="I2695" s="17" t="s">
        <v>72271</v>
      </c>
      <c r="J2695" s="20">
        <v>8059347430331</v>
      </c>
      <c r="K2695" s="17"/>
      <c r="L2695" s="28">
        <v>34.950000000000003</v>
      </c>
      <c r="M2695" s="28">
        <v>34.950000000000003</v>
      </c>
      <c r="N2695" s="45">
        <v>45495</v>
      </c>
    </row>
    <row r="2696" spans="1:14" x14ac:dyDescent="0.25">
      <c r="A2696" s="17" t="s">
        <v>72272</v>
      </c>
      <c r="B2696" s="17" t="s">
        <v>72273</v>
      </c>
      <c r="C2696" s="17"/>
      <c r="D2696" s="17" t="s">
        <v>72274</v>
      </c>
      <c r="E2696" s="17" t="s">
        <v>72275</v>
      </c>
      <c r="F2696" s="21"/>
      <c r="G2696" s="17" t="s">
        <v>11</v>
      </c>
      <c r="H2696" s="17" t="s">
        <v>12</v>
      </c>
      <c r="I2696" s="17" t="s">
        <v>72276</v>
      </c>
      <c r="J2696" s="20">
        <v>8059347430348</v>
      </c>
      <c r="K2696" s="17"/>
      <c r="L2696" s="28">
        <v>34.950000000000003</v>
      </c>
      <c r="M2696" s="28">
        <v>34.950000000000003</v>
      </c>
      <c r="N2696" s="45">
        <v>45495</v>
      </c>
    </row>
    <row r="2697" spans="1:14" x14ac:dyDescent="0.25">
      <c r="A2697" s="17" t="s">
        <v>72282</v>
      </c>
      <c r="B2697" s="17" t="s">
        <v>72283</v>
      </c>
      <c r="C2697" s="17"/>
      <c r="D2697" s="17" t="s">
        <v>72284</v>
      </c>
      <c r="E2697" s="17" t="s">
        <v>72285</v>
      </c>
      <c r="F2697" s="21"/>
      <c r="G2697" s="17" t="s">
        <v>11</v>
      </c>
      <c r="H2697" s="17" t="s">
        <v>12</v>
      </c>
      <c r="I2697" s="17" t="s">
        <v>72286</v>
      </c>
      <c r="J2697" s="20">
        <v>8059347430362</v>
      </c>
      <c r="K2697" s="17"/>
      <c r="L2697" s="28">
        <v>34.950000000000003</v>
      </c>
      <c r="M2697" s="28">
        <v>34.950000000000003</v>
      </c>
      <c r="N2697" s="45">
        <v>45495</v>
      </c>
    </row>
    <row r="2698" spans="1:14" x14ac:dyDescent="0.25">
      <c r="A2698" s="17" t="s">
        <v>72252</v>
      </c>
      <c r="B2698" s="17" t="s">
        <v>72253</v>
      </c>
      <c r="C2698" s="17"/>
      <c r="D2698" s="17" t="s">
        <v>72254</v>
      </c>
      <c r="E2698" s="17" t="s">
        <v>72255</v>
      </c>
      <c r="F2698" s="21"/>
      <c r="G2698" s="17" t="s">
        <v>11</v>
      </c>
      <c r="H2698" s="17" t="s">
        <v>12</v>
      </c>
      <c r="I2698" s="17" t="s">
        <v>72256</v>
      </c>
      <c r="J2698" s="20">
        <v>8059347430300</v>
      </c>
      <c r="K2698" s="17"/>
      <c r="L2698" s="28">
        <v>34.950000000000003</v>
      </c>
      <c r="M2698" s="28">
        <v>34.950000000000003</v>
      </c>
      <c r="N2698" s="45">
        <v>45495</v>
      </c>
    </row>
    <row r="2699" spans="1:14" x14ac:dyDescent="0.25">
      <c r="A2699" s="17" t="s">
        <v>72237</v>
      </c>
      <c r="B2699" s="17" t="s">
        <v>72238</v>
      </c>
      <c r="C2699" s="17"/>
      <c r="D2699" s="17" t="s">
        <v>72239</v>
      </c>
      <c r="E2699" s="17" t="s">
        <v>72240</v>
      </c>
      <c r="F2699" s="21"/>
      <c r="G2699" s="17" t="s">
        <v>11</v>
      </c>
      <c r="H2699" s="17" t="s">
        <v>12</v>
      </c>
      <c r="I2699" s="17" t="s">
        <v>72241</v>
      </c>
      <c r="J2699" s="20">
        <v>8059347430270</v>
      </c>
      <c r="K2699" s="17"/>
      <c r="L2699" s="28">
        <v>34.950000000000003</v>
      </c>
      <c r="M2699" s="28">
        <v>34.950000000000003</v>
      </c>
      <c r="N2699" s="45">
        <v>45495</v>
      </c>
    </row>
    <row r="2700" spans="1:14" x14ac:dyDescent="0.25">
      <c r="A2700" s="17" t="s">
        <v>72242</v>
      </c>
      <c r="B2700" s="17" t="s">
        <v>72243</v>
      </c>
      <c r="C2700" s="17"/>
      <c r="D2700" s="17" t="s">
        <v>72244</v>
      </c>
      <c r="E2700" s="17" t="s">
        <v>72245</v>
      </c>
      <c r="F2700" s="21"/>
      <c r="G2700" s="17" t="s">
        <v>11</v>
      </c>
      <c r="H2700" s="17" t="s">
        <v>12</v>
      </c>
      <c r="I2700" s="17" t="s">
        <v>72246</v>
      </c>
      <c r="J2700" s="20">
        <v>8059347430287</v>
      </c>
      <c r="K2700" s="17"/>
      <c r="L2700" s="28">
        <v>34.950000000000003</v>
      </c>
      <c r="M2700" s="28">
        <v>34.950000000000003</v>
      </c>
      <c r="N2700" s="45">
        <v>45495</v>
      </c>
    </row>
    <row r="2701" spans="1:14" x14ac:dyDescent="0.25">
      <c r="A2701" s="17" t="s">
        <v>72247</v>
      </c>
      <c r="B2701" s="17" t="s">
        <v>72248</v>
      </c>
      <c r="C2701" s="17"/>
      <c r="D2701" s="17" t="s">
        <v>72249</v>
      </c>
      <c r="E2701" s="17" t="s">
        <v>72250</v>
      </c>
      <c r="F2701" s="21"/>
      <c r="G2701" s="17" t="s">
        <v>11</v>
      </c>
      <c r="H2701" s="17" t="s">
        <v>12</v>
      </c>
      <c r="I2701" s="17" t="s">
        <v>72251</v>
      </c>
      <c r="J2701" s="20">
        <v>8059347430294</v>
      </c>
      <c r="K2701" s="17"/>
      <c r="L2701" s="28">
        <v>34.950000000000003</v>
      </c>
      <c r="M2701" s="28">
        <v>34.950000000000003</v>
      </c>
      <c r="N2701" s="45">
        <v>45495</v>
      </c>
    </row>
    <row r="2702" spans="1:14" x14ac:dyDescent="0.25">
      <c r="A2702" s="17" t="s">
        <v>72257</v>
      </c>
      <c r="B2702" s="17" t="s">
        <v>72258</v>
      </c>
      <c r="C2702" s="17"/>
      <c r="D2702" s="17" t="s">
        <v>72259</v>
      </c>
      <c r="E2702" s="17" t="s">
        <v>72260</v>
      </c>
      <c r="F2702" s="21"/>
      <c r="G2702" s="17" t="s">
        <v>11</v>
      </c>
      <c r="H2702" s="17" t="s">
        <v>12</v>
      </c>
      <c r="I2702" s="17" t="s">
        <v>72261</v>
      </c>
      <c r="J2702" s="20">
        <v>8059347430317</v>
      </c>
      <c r="K2702" s="17"/>
      <c r="L2702" s="28">
        <v>34.950000000000003</v>
      </c>
      <c r="M2702" s="28">
        <v>34.950000000000003</v>
      </c>
      <c r="N2702" s="45">
        <v>45495</v>
      </c>
    </row>
    <row r="2703" spans="1:14" x14ac:dyDescent="0.25">
      <c r="A2703" s="17" t="s">
        <v>72227</v>
      </c>
      <c r="B2703" s="17" t="s">
        <v>72228</v>
      </c>
      <c r="C2703" s="17"/>
      <c r="D2703" s="17" t="s">
        <v>72229</v>
      </c>
      <c r="E2703" s="17" t="s">
        <v>72230</v>
      </c>
      <c r="F2703" s="21"/>
      <c r="G2703" s="17" t="s">
        <v>11</v>
      </c>
      <c r="H2703" s="17" t="s">
        <v>12</v>
      </c>
      <c r="I2703" s="17" t="s">
        <v>72231</v>
      </c>
      <c r="J2703" s="20">
        <v>8059347430256</v>
      </c>
      <c r="K2703" s="17"/>
      <c r="L2703" s="28">
        <v>34.950000000000003</v>
      </c>
      <c r="M2703" s="28">
        <v>34.950000000000003</v>
      </c>
      <c r="N2703" s="45">
        <v>45495</v>
      </c>
    </row>
    <row r="2704" spans="1:14" x14ac:dyDescent="0.25">
      <c r="A2704" s="17" t="s">
        <v>72212</v>
      </c>
      <c r="B2704" s="17" t="s">
        <v>72213</v>
      </c>
      <c r="C2704" s="17"/>
      <c r="D2704" s="17" t="s">
        <v>72214</v>
      </c>
      <c r="E2704" s="17" t="s">
        <v>72215</v>
      </c>
      <c r="F2704" s="21"/>
      <c r="G2704" s="17" t="s">
        <v>11</v>
      </c>
      <c r="H2704" s="17" t="s">
        <v>12</v>
      </c>
      <c r="I2704" s="17" t="s">
        <v>72216</v>
      </c>
      <c r="J2704" s="20">
        <v>8059347430225</v>
      </c>
      <c r="K2704" s="17"/>
      <c r="L2704" s="28">
        <v>34.950000000000003</v>
      </c>
      <c r="M2704" s="28">
        <v>34.950000000000003</v>
      </c>
      <c r="N2704" s="45">
        <v>45495</v>
      </c>
    </row>
    <row r="2705" spans="1:14" x14ac:dyDescent="0.25">
      <c r="A2705" s="17" t="s">
        <v>72217</v>
      </c>
      <c r="B2705" s="17" t="s">
        <v>72218</v>
      </c>
      <c r="C2705" s="17"/>
      <c r="D2705" s="17" t="s">
        <v>72219</v>
      </c>
      <c r="E2705" s="17" t="s">
        <v>72220</v>
      </c>
      <c r="F2705" s="21"/>
      <c r="G2705" s="17" t="s">
        <v>11</v>
      </c>
      <c r="H2705" s="17" t="s">
        <v>12</v>
      </c>
      <c r="I2705" s="17" t="s">
        <v>72221</v>
      </c>
      <c r="J2705" s="20">
        <v>8059347430232</v>
      </c>
      <c r="K2705" s="17"/>
      <c r="L2705" s="28">
        <v>34.950000000000003</v>
      </c>
      <c r="M2705" s="28">
        <v>34.950000000000003</v>
      </c>
      <c r="N2705" s="45">
        <v>45495</v>
      </c>
    </row>
    <row r="2706" spans="1:14" x14ac:dyDescent="0.25">
      <c r="A2706" s="17" t="s">
        <v>72222</v>
      </c>
      <c r="B2706" s="17" t="s">
        <v>72223</v>
      </c>
      <c r="C2706" s="17"/>
      <c r="D2706" s="17" t="s">
        <v>72224</v>
      </c>
      <c r="E2706" s="17" t="s">
        <v>72225</v>
      </c>
      <c r="F2706" s="21"/>
      <c r="G2706" s="17" t="s">
        <v>11</v>
      </c>
      <c r="H2706" s="17" t="s">
        <v>12</v>
      </c>
      <c r="I2706" s="17" t="s">
        <v>72226</v>
      </c>
      <c r="J2706" s="20">
        <v>8059347430249</v>
      </c>
      <c r="K2706" s="17"/>
      <c r="L2706" s="28">
        <v>34.950000000000003</v>
      </c>
      <c r="M2706" s="28">
        <v>34.950000000000003</v>
      </c>
      <c r="N2706" s="45">
        <v>45495</v>
      </c>
    </row>
    <row r="2707" spans="1:14" x14ac:dyDescent="0.25">
      <c r="A2707" s="17" t="s">
        <v>72232</v>
      </c>
      <c r="B2707" s="17" t="s">
        <v>72233</v>
      </c>
      <c r="C2707" s="17"/>
      <c r="D2707" s="17" t="s">
        <v>72234</v>
      </c>
      <c r="E2707" s="17" t="s">
        <v>72235</v>
      </c>
      <c r="F2707" s="21"/>
      <c r="G2707" s="17" t="s">
        <v>11</v>
      </c>
      <c r="H2707" s="17" t="s">
        <v>12</v>
      </c>
      <c r="I2707" s="17" t="s">
        <v>72236</v>
      </c>
      <c r="J2707" s="20">
        <v>8059347430263</v>
      </c>
      <c r="K2707" s="17"/>
      <c r="L2707" s="28">
        <v>34.950000000000003</v>
      </c>
      <c r="M2707" s="28">
        <v>34.950000000000003</v>
      </c>
      <c r="N2707" s="45">
        <v>45495</v>
      </c>
    </row>
    <row r="2708" spans="1:14" x14ac:dyDescent="0.25">
      <c r="A2708" s="17" t="s">
        <v>72204</v>
      </c>
      <c r="B2708" s="17" t="s">
        <v>72205</v>
      </c>
      <c r="C2708" s="17"/>
      <c r="D2708" s="17"/>
      <c r="E2708" s="17" t="s">
        <v>72206</v>
      </c>
      <c r="F2708" s="21"/>
      <c r="G2708" s="17" t="s">
        <v>11</v>
      </c>
      <c r="H2708" s="17" t="s">
        <v>12</v>
      </c>
      <c r="I2708" s="17" t="s">
        <v>72207</v>
      </c>
      <c r="J2708" s="20">
        <v>8059347430201</v>
      </c>
      <c r="K2708" s="17"/>
      <c r="L2708" s="28">
        <v>44.95</v>
      </c>
      <c r="M2708" s="28">
        <v>44.95</v>
      </c>
      <c r="N2708" s="45">
        <v>45495</v>
      </c>
    </row>
    <row r="2709" spans="1:14" x14ac:dyDescent="0.25">
      <c r="A2709" s="17" t="s">
        <v>72192</v>
      </c>
      <c r="B2709" s="17" t="s">
        <v>72193</v>
      </c>
      <c r="C2709" s="17"/>
      <c r="D2709" s="17"/>
      <c r="E2709" s="17" t="s">
        <v>72194</v>
      </c>
      <c r="F2709" s="21"/>
      <c r="G2709" s="17" t="s">
        <v>11</v>
      </c>
      <c r="H2709" s="17" t="s">
        <v>12</v>
      </c>
      <c r="I2709" s="17" t="s">
        <v>72195</v>
      </c>
      <c r="J2709" s="20">
        <v>8059347430171</v>
      </c>
      <c r="K2709" s="17"/>
      <c r="L2709" s="28">
        <v>44.95</v>
      </c>
      <c r="M2709" s="28">
        <v>44.95</v>
      </c>
      <c r="N2709" s="45">
        <v>45495</v>
      </c>
    </row>
    <row r="2710" spans="1:14" x14ac:dyDescent="0.25">
      <c r="A2710" s="17" t="s">
        <v>72196</v>
      </c>
      <c r="B2710" s="17" t="s">
        <v>72197</v>
      </c>
      <c r="C2710" s="17"/>
      <c r="D2710" s="17"/>
      <c r="E2710" s="17" t="s">
        <v>72198</v>
      </c>
      <c r="F2710" s="21"/>
      <c r="G2710" s="17" t="s">
        <v>11</v>
      </c>
      <c r="H2710" s="17" t="s">
        <v>12</v>
      </c>
      <c r="I2710" s="17" t="s">
        <v>72199</v>
      </c>
      <c r="J2710" s="20">
        <v>8059347430188</v>
      </c>
      <c r="K2710" s="17"/>
      <c r="L2710" s="28">
        <v>44.95</v>
      </c>
      <c r="M2710" s="28">
        <v>44.95</v>
      </c>
      <c r="N2710" s="45">
        <v>45495</v>
      </c>
    </row>
    <row r="2711" spans="1:14" x14ac:dyDescent="0.25">
      <c r="A2711" s="17" t="s">
        <v>72200</v>
      </c>
      <c r="B2711" s="17" t="s">
        <v>72201</v>
      </c>
      <c r="C2711" s="17"/>
      <c r="D2711" s="17"/>
      <c r="E2711" s="17" t="s">
        <v>72202</v>
      </c>
      <c r="F2711" s="21"/>
      <c r="G2711" s="17" t="s">
        <v>11</v>
      </c>
      <c r="H2711" s="17" t="s">
        <v>12</v>
      </c>
      <c r="I2711" s="17" t="s">
        <v>72203</v>
      </c>
      <c r="J2711" s="20">
        <v>8059347430195</v>
      </c>
      <c r="K2711" s="17"/>
      <c r="L2711" s="28">
        <v>44.95</v>
      </c>
      <c r="M2711" s="28">
        <v>44.95</v>
      </c>
      <c r="N2711" s="45">
        <v>45495</v>
      </c>
    </row>
    <row r="2712" spans="1:14" x14ac:dyDescent="0.25">
      <c r="A2712" s="17" t="s">
        <v>72208</v>
      </c>
      <c r="B2712" s="17" t="s">
        <v>72209</v>
      </c>
      <c r="C2712" s="17"/>
      <c r="D2712" s="17"/>
      <c r="E2712" s="17" t="s">
        <v>72210</v>
      </c>
      <c r="F2712" s="21"/>
      <c r="G2712" s="17" t="s">
        <v>11</v>
      </c>
      <c r="H2712" s="17" t="s">
        <v>12</v>
      </c>
      <c r="I2712" s="17" t="s">
        <v>72211</v>
      </c>
      <c r="J2712" s="20">
        <v>8059347430218</v>
      </c>
      <c r="K2712" s="17"/>
      <c r="L2712" s="28">
        <v>44.95</v>
      </c>
      <c r="M2712" s="28">
        <v>44.95</v>
      </c>
      <c r="N2712" s="45">
        <v>45495</v>
      </c>
    </row>
    <row r="2713" spans="1:14" x14ac:dyDescent="0.25">
      <c r="A2713" s="17" t="s">
        <v>72182</v>
      </c>
      <c r="B2713" s="17" t="s">
        <v>72183</v>
      </c>
      <c r="C2713" s="17"/>
      <c r="D2713" s="17" t="s">
        <v>72184</v>
      </c>
      <c r="E2713" s="17" t="s">
        <v>72185</v>
      </c>
      <c r="F2713" s="21"/>
      <c r="G2713" s="17" t="s">
        <v>11</v>
      </c>
      <c r="H2713" s="17" t="s">
        <v>12</v>
      </c>
      <c r="I2713" s="17" t="s">
        <v>72186</v>
      </c>
      <c r="J2713" s="20">
        <v>8059347430157</v>
      </c>
      <c r="K2713" s="17"/>
      <c r="L2713" s="28">
        <v>44.95</v>
      </c>
      <c r="M2713" s="28">
        <v>44.95</v>
      </c>
      <c r="N2713" s="45">
        <v>45495</v>
      </c>
    </row>
    <row r="2714" spans="1:14" x14ac:dyDescent="0.25">
      <c r="A2714" s="17" t="s">
        <v>72167</v>
      </c>
      <c r="B2714" s="17" t="s">
        <v>72168</v>
      </c>
      <c r="C2714" s="17"/>
      <c r="D2714" s="17" t="s">
        <v>72169</v>
      </c>
      <c r="E2714" s="17" t="s">
        <v>72170</v>
      </c>
      <c r="F2714" s="21"/>
      <c r="G2714" s="17" t="s">
        <v>11</v>
      </c>
      <c r="H2714" s="17" t="s">
        <v>12</v>
      </c>
      <c r="I2714" s="17" t="s">
        <v>72171</v>
      </c>
      <c r="J2714" s="20">
        <v>8059347430126</v>
      </c>
      <c r="K2714" s="17"/>
      <c r="L2714" s="28">
        <v>44.95</v>
      </c>
      <c r="M2714" s="28">
        <v>44.95</v>
      </c>
      <c r="N2714" s="45">
        <v>45495</v>
      </c>
    </row>
    <row r="2715" spans="1:14" x14ac:dyDescent="0.25">
      <c r="A2715" s="17" t="s">
        <v>72172</v>
      </c>
      <c r="B2715" s="17" t="s">
        <v>72173</v>
      </c>
      <c r="C2715" s="17"/>
      <c r="D2715" s="17" t="s">
        <v>72174</v>
      </c>
      <c r="E2715" s="17" t="s">
        <v>72175</v>
      </c>
      <c r="F2715" s="21"/>
      <c r="G2715" s="17" t="s">
        <v>11</v>
      </c>
      <c r="H2715" s="17" t="s">
        <v>12</v>
      </c>
      <c r="I2715" s="17" t="s">
        <v>72176</v>
      </c>
      <c r="J2715" s="20">
        <v>8059347430133</v>
      </c>
      <c r="K2715" s="17"/>
      <c r="L2715" s="28">
        <v>44.95</v>
      </c>
      <c r="M2715" s="28">
        <v>44.95</v>
      </c>
      <c r="N2715" s="45">
        <v>45495</v>
      </c>
    </row>
    <row r="2716" spans="1:14" x14ac:dyDescent="0.25">
      <c r="A2716" s="17" t="s">
        <v>72177</v>
      </c>
      <c r="B2716" s="17" t="s">
        <v>72178</v>
      </c>
      <c r="C2716" s="17"/>
      <c r="D2716" s="17" t="s">
        <v>72179</v>
      </c>
      <c r="E2716" s="17" t="s">
        <v>72180</v>
      </c>
      <c r="F2716" s="21"/>
      <c r="G2716" s="17" t="s">
        <v>11</v>
      </c>
      <c r="H2716" s="17" t="s">
        <v>12</v>
      </c>
      <c r="I2716" s="17" t="s">
        <v>72181</v>
      </c>
      <c r="J2716" s="20">
        <v>8059347430140</v>
      </c>
      <c r="K2716" s="17"/>
      <c r="L2716" s="28">
        <v>44.95</v>
      </c>
      <c r="M2716" s="28">
        <v>44.95</v>
      </c>
      <c r="N2716" s="45">
        <v>45495</v>
      </c>
    </row>
    <row r="2717" spans="1:14" x14ac:dyDescent="0.25">
      <c r="A2717" s="17" t="s">
        <v>72187</v>
      </c>
      <c r="B2717" s="17" t="s">
        <v>72188</v>
      </c>
      <c r="C2717" s="17"/>
      <c r="D2717" s="17" t="s">
        <v>72189</v>
      </c>
      <c r="E2717" s="17" t="s">
        <v>72190</v>
      </c>
      <c r="F2717" s="21"/>
      <c r="G2717" s="17" t="s">
        <v>11</v>
      </c>
      <c r="H2717" s="17" t="s">
        <v>12</v>
      </c>
      <c r="I2717" s="17" t="s">
        <v>72191</v>
      </c>
      <c r="J2717" s="20">
        <v>8059347430164</v>
      </c>
      <c r="K2717" s="17"/>
      <c r="L2717" s="28">
        <v>44.95</v>
      </c>
      <c r="M2717" s="28">
        <v>44.95</v>
      </c>
      <c r="N2717" s="45">
        <v>45495</v>
      </c>
    </row>
    <row r="2718" spans="1:14" x14ac:dyDescent="0.25">
      <c r="A2718" s="17" t="s">
        <v>72157</v>
      </c>
      <c r="B2718" s="17" t="s">
        <v>72158</v>
      </c>
      <c r="C2718" s="17"/>
      <c r="D2718" s="17" t="s">
        <v>72159</v>
      </c>
      <c r="E2718" s="17" t="s">
        <v>72160</v>
      </c>
      <c r="F2718" s="21"/>
      <c r="G2718" s="17" t="s">
        <v>11</v>
      </c>
      <c r="H2718" s="17" t="s">
        <v>12</v>
      </c>
      <c r="I2718" s="17" t="s">
        <v>72161</v>
      </c>
      <c r="J2718" s="20">
        <v>8059347430102</v>
      </c>
      <c r="K2718" s="17"/>
      <c r="L2718" s="28">
        <v>44.95</v>
      </c>
      <c r="M2718" s="28">
        <v>44.95</v>
      </c>
      <c r="N2718" s="45">
        <v>45495</v>
      </c>
    </row>
    <row r="2719" spans="1:14" x14ac:dyDescent="0.25">
      <c r="A2719" s="17" t="s">
        <v>72142</v>
      </c>
      <c r="B2719" s="17" t="s">
        <v>72143</v>
      </c>
      <c r="C2719" s="17"/>
      <c r="D2719" s="17" t="s">
        <v>72144</v>
      </c>
      <c r="E2719" s="17" t="s">
        <v>72145</v>
      </c>
      <c r="F2719" s="21"/>
      <c r="G2719" s="17" t="s">
        <v>11</v>
      </c>
      <c r="H2719" s="17" t="s">
        <v>12</v>
      </c>
      <c r="I2719" s="17" t="s">
        <v>72146</v>
      </c>
      <c r="J2719" s="20">
        <v>8059347430072</v>
      </c>
      <c r="K2719" s="17"/>
      <c r="L2719" s="28">
        <v>44.95</v>
      </c>
      <c r="M2719" s="28">
        <v>44.95</v>
      </c>
      <c r="N2719" s="45">
        <v>45495</v>
      </c>
    </row>
    <row r="2720" spans="1:14" x14ac:dyDescent="0.25">
      <c r="A2720" s="17" t="s">
        <v>72147</v>
      </c>
      <c r="B2720" s="17" t="s">
        <v>72148</v>
      </c>
      <c r="C2720" s="17"/>
      <c r="D2720" s="17" t="s">
        <v>72149</v>
      </c>
      <c r="E2720" s="17" t="s">
        <v>72150</v>
      </c>
      <c r="F2720" s="21"/>
      <c r="G2720" s="17" t="s">
        <v>11</v>
      </c>
      <c r="H2720" s="17" t="s">
        <v>12</v>
      </c>
      <c r="I2720" s="17" t="s">
        <v>72151</v>
      </c>
      <c r="J2720" s="20">
        <v>8059347430089</v>
      </c>
      <c r="K2720" s="17"/>
      <c r="L2720" s="28">
        <v>44.95</v>
      </c>
      <c r="M2720" s="28">
        <v>44.95</v>
      </c>
      <c r="N2720" s="45">
        <v>45495</v>
      </c>
    </row>
    <row r="2721" spans="1:14" x14ac:dyDescent="0.25">
      <c r="A2721" s="17" t="s">
        <v>72152</v>
      </c>
      <c r="B2721" s="17" t="s">
        <v>72153</v>
      </c>
      <c r="C2721" s="17"/>
      <c r="D2721" s="17" t="s">
        <v>72154</v>
      </c>
      <c r="E2721" s="17" t="s">
        <v>72155</v>
      </c>
      <c r="F2721" s="21"/>
      <c r="G2721" s="17" t="s">
        <v>11</v>
      </c>
      <c r="H2721" s="17" t="s">
        <v>12</v>
      </c>
      <c r="I2721" s="17" t="s">
        <v>72156</v>
      </c>
      <c r="J2721" s="20">
        <v>8059347430096</v>
      </c>
      <c r="K2721" s="17"/>
      <c r="L2721" s="28">
        <v>44.95</v>
      </c>
      <c r="M2721" s="28">
        <v>44.95</v>
      </c>
      <c r="N2721" s="45">
        <v>45495</v>
      </c>
    </row>
    <row r="2722" spans="1:14" x14ac:dyDescent="0.25">
      <c r="A2722" s="17" t="s">
        <v>72162</v>
      </c>
      <c r="B2722" s="17" t="s">
        <v>72163</v>
      </c>
      <c r="C2722" s="17"/>
      <c r="D2722" s="17" t="s">
        <v>72164</v>
      </c>
      <c r="E2722" s="17" t="s">
        <v>72165</v>
      </c>
      <c r="F2722" s="21"/>
      <c r="G2722" s="17" t="s">
        <v>11</v>
      </c>
      <c r="H2722" s="17" t="s">
        <v>12</v>
      </c>
      <c r="I2722" s="17" t="s">
        <v>72166</v>
      </c>
      <c r="J2722" s="20">
        <v>8059347430119</v>
      </c>
      <c r="K2722" s="17"/>
      <c r="L2722" s="28">
        <v>44.95</v>
      </c>
      <c r="M2722" s="28">
        <v>44.95</v>
      </c>
      <c r="N2722" s="45">
        <v>45495</v>
      </c>
    </row>
    <row r="2723" spans="1:14" x14ac:dyDescent="0.25">
      <c r="A2723" s="17" t="s">
        <v>72132</v>
      </c>
      <c r="B2723" s="17" t="s">
        <v>72133</v>
      </c>
      <c r="C2723" s="17"/>
      <c r="D2723" s="17" t="s">
        <v>72134</v>
      </c>
      <c r="E2723" s="17" t="s">
        <v>72135</v>
      </c>
      <c r="F2723" s="21"/>
      <c r="G2723" s="17" t="s">
        <v>11</v>
      </c>
      <c r="H2723" s="17" t="s">
        <v>12</v>
      </c>
      <c r="I2723" s="17" t="s">
        <v>72136</v>
      </c>
      <c r="J2723" s="20">
        <v>8059347430058</v>
      </c>
      <c r="K2723" s="17"/>
      <c r="L2723" s="28">
        <v>44.95</v>
      </c>
      <c r="M2723" s="28">
        <v>44.95</v>
      </c>
      <c r="N2723" s="45">
        <v>45495</v>
      </c>
    </row>
    <row r="2724" spans="1:14" x14ac:dyDescent="0.25">
      <c r="A2724" s="17" t="s">
        <v>72117</v>
      </c>
      <c r="B2724" s="17" t="s">
        <v>72118</v>
      </c>
      <c r="C2724" s="17"/>
      <c r="D2724" s="17" t="s">
        <v>72119</v>
      </c>
      <c r="E2724" s="17" t="s">
        <v>72120</v>
      </c>
      <c r="F2724" s="21"/>
      <c r="G2724" s="17" t="s">
        <v>11</v>
      </c>
      <c r="H2724" s="17" t="s">
        <v>12</v>
      </c>
      <c r="I2724" s="17" t="s">
        <v>72121</v>
      </c>
      <c r="J2724" s="20">
        <v>8059347430027</v>
      </c>
      <c r="K2724" s="17"/>
      <c r="L2724" s="28">
        <v>44.95</v>
      </c>
      <c r="M2724" s="28">
        <v>44.95</v>
      </c>
      <c r="N2724" s="45">
        <v>45495</v>
      </c>
    </row>
    <row r="2725" spans="1:14" x14ac:dyDescent="0.25">
      <c r="A2725" s="17" t="s">
        <v>72122</v>
      </c>
      <c r="B2725" s="17" t="s">
        <v>72123</v>
      </c>
      <c r="C2725" s="17"/>
      <c r="D2725" s="17" t="s">
        <v>72124</v>
      </c>
      <c r="E2725" s="17" t="s">
        <v>72125</v>
      </c>
      <c r="F2725" s="21"/>
      <c r="G2725" s="17" t="s">
        <v>11</v>
      </c>
      <c r="H2725" s="17" t="s">
        <v>12</v>
      </c>
      <c r="I2725" s="17" t="s">
        <v>72126</v>
      </c>
      <c r="J2725" s="20">
        <v>8059347430034</v>
      </c>
      <c r="K2725" s="17"/>
      <c r="L2725" s="28">
        <v>44.95</v>
      </c>
      <c r="M2725" s="28">
        <v>44.95</v>
      </c>
      <c r="N2725" s="45">
        <v>45495</v>
      </c>
    </row>
    <row r="2726" spans="1:14" x14ac:dyDescent="0.25">
      <c r="A2726" s="17" t="s">
        <v>72127</v>
      </c>
      <c r="B2726" s="17" t="s">
        <v>72128</v>
      </c>
      <c r="C2726" s="17"/>
      <c r="D2726" s="17" t="s">
        <v>72129</v>
      </c>
      <c r="E2726" s="17" t="s">
        <v>72130</v>
      </c>
      <c r="F2726" s="21"/>
      <c r="G2726" s="17" t="s">
        <v>11</v>
      </c>
      <c r="H2726" s="17" t="s">
        <v>12</v>
      </c>
      <c r="I2726" s="17" t="s">
        <v>72131</v>
      </c>
      <c r="J2726" s="20">
        <v>8059347430041</v>
      </c>
      <c r="K2726" s="17"/>
      <c r="L2726" s="28">
        <v>44.95</v>
      </c>
      <c r="M2726" s="28">
        <v>44.95</v>
      </c>
      <c r="N2726" s="45">
        <v>45495</v>
      </c>
    </row>
    <row r="2727" spans="1:14" x14ac:dyDescent="0.25">
      <c r="A2727" s="17" t="s">
        <v>72137</v>
      </c>
      <c r="B2727" s="17" t="s">
        <v>72138</v>
      </c>
      <c r="C2727" s="17"/>
      <c r="D2727" s="17" t="s">
        <v>72139</v>
      </c>
      <c r="E2727" s="17" t="s">
        <v>72140</v>
      </c>
      <c r="F2727" s="21"/>
      <c r="G2727" s="17" t="s">
        <v>11</v>
      </c>
      <c r="H2727" s="17" t="s">
        <v>12</v>
      </c>
      <c r="I2727" s="17" t="s">
        <v>72141</v>
      </c>
      <c r="J2727" s="20">
        <v>8059347430065</v>
      </c>
      <c r="K2727" s="17"/>
      <c r="L2727" s="28">
        <v>44.95</v>
      </c>
      <c r="M2727" s="28">
        <v>44.95</v>
      </c>
      <c r="N2727" s="45">
        <v>45495</v>
      </c>
    </row>
    <row r="2728" spans="1:14" x14ac:dyDescent="0.25">
      <c r="A2728" s="17" t="s">
        <v>72089</v>
      </c>
      <c r="B2728" s="17" t="s">
        <v>72090</v>
      </c>
      <c r="C2728" s="17"/>
      <c r="D2728" s="17" t="s">
        <v>72091</v>
      </c>
      <c r="E2728" s="17" t="s">
        <v>54855</v>
      </c>
      <c r="F2728" s="21"/>
      <c r="G2728" s="17" t="s">
        <v>11</v>
      </c>
      <c r="H2728" s="17" t="s">
        <v>12</v>
      </c>
      <c r="I2728" s="17" t="s">
        <v>72092</v>
      </c>
      <c r="J2728" s="20">
        <v>8059347429953</v>
      </c>
      <c r="K2728" s="17"/>
      <c r="L2728" s="28">
        <v>44.95</v>
      </c>
      <c r="M2728" s="28">
        <v>44.95</v>
      </c>
      <c r="N2728" s="45">
        <v>45495</v>
      </c>
    </row>
    <row r="2729" spans="1:14" x14ac:dyDescent="0.25">
      <c r="A2729" s="17" t="s">
        <v>72077</v>
      </c>
      <c r="B2729" s="17" t="s">
        <v>72078</v>
      </c>
      <c r="C2729" s="17"/>
      <c r="D2729" s="17" t="s">
        <v>72079</v>
      </c>
      <c r="E2729" s="17" t="s">
        <v>56605</v>
      </c>
      <c r="F2729" s="21"/>
      <c r="G2729" s="17" t="s">
        <v>11</v>
      </c>
      <c r="H2729" s="17" t="s">
        <v>12</v>
      </c>
      <c r="I2729" s="17" t="s">
        <v>72080</v>
      </c>
      <c r="J2729" s="20">
        <v>8059347429922</v>
      </c>
      <c r="K2729" s="17"/>
      <c r="L2729" s="28">
        <v>44.95</v>
      </c>
      <c r="M2729" s="28">
        <v>44.95</v>
      </c>
      <c r="N2729" s="45">
        <v>45495</v>
      </c>
    </row>
    <row r="2730" spans="1:14" x14ac:dyDescent="0.25">
      <c r="A2730" s="17" t="s">
        <v>72081</v>
      </c>
      <c r="B2730" s="17" t="s">
        <v>72082</v>
      </c>
      <c r="C2730" s="17"/>
      <c r="D2730" s="17" t="s">
        <v>72083</v>
      </c>
      <c r="E2730" s="17" t="s">
        <v>56604</v>
      </c>
      <c r="F2730" s="21"/>
      <c r="G2730" s="17" t="s">
        <v>11</v>
      </c>
      <c r="H2730" s="17" t="s">
        <v>12</v>
      </c>
      <c r="I2730" s="17" t="s">
        <v>72084</v>
      </c>
      <c r="J2730" s="20">
        <v>8059347429939</v>
      </c>
      <c r="K2730" s="17"/>
      <c r="L2730" s="28">
        <v>44.95</v>
      </c>
      <c r="M2730" s="28">
        <v>44.95</v>
      </c>
      <c r="N2730" s="45">
        <v>45495</v>
      </c>
    </row>
    <row r="2731" spans="1:14" x14ac:dyDescent="0.25">
      <c r="A2731" s="17" t="s">
        <v>72085</v>
      </c>
      <c r="B2731" s="17" t="s">
        <v>72086</v>
      </c>
      <c r="C2731" s="17"/>
      <c r="D2731" s="17" t="s">
        <v>72087</v>
      </c>
      <c r="E2731" s="17" t="s">
        <v>56603</v>
      </c>
      <c r="F2731" s="21"/>
      <c r="G2731" s="17" t="s">
        <v>11</v>
      </c>
      <c r="H2731" s="17" t="s">
        <v>12</v>
      </c>
      <c r="I2731" s="17" t="s">
        <v>72088</v>
      </c>
      <c r="J2731" s="20">
        <v>8059347429946</v>
      </c>
      <c r="K2731" s="17"/>
      <c r="L2731" s="28">
        <v>44.95</v>
      </c>
      <c r="M2731" s="28">
        <v>44.95</v>
      </c>
      <c r="N2731" s="45">
        <v>45495</v>
      </c>
    </row>
    <row r="2732" spans="1:14" x14ac:dyDescent="0.25">
      <c r="A2732" s="17" t="s">
        <v>72109</v>
      </c>
      <c r="B2732" s="17" t="s">
        <v>72110</v>
      </c>
      <c r="C2732" s="17"/>
      <c r="D2732" s="17"/>
      <c r="E2732" s="17" t="s">
        <v>72111</v>
      </c>
      <c r="F2732" s="21"/>
      <c r="G2732" s="17" t="s">
        <v>11</v>
      </c>
      <c r="H2732" s="17" t="s">
        <v>12</v>
      </c>
      <c r="I2732" s="17" t="s">
        <v>72112</v>
      </c>
      <c r="J2732" s="20">
        <v>8059347430003</v>
      </c>
      <c r="K2732" s="17"/>
      <c r="L2732" s="28">
        <v>44.95</v>
      </c>
      <c r="M2732" s="28">
        <v>44.95</v>
      </c>
      <c r="N2732" s="45">
        <v>45495</v>
      </c>
    </row>
    <row r="2733" spans="1:14" x14ac:dyDescent="0.25">
      <c r="A2733" s="17" t="s">
        <v>72097</v>
      </c>
      <c r="B2733" s="17" t="s">
        <v>72098</v>
      </c>
      <c r="C2733" s="17"/>
      <c r="D2733" s="17"/>
      <c r="E2733" s="17" t="s">
        <v>72099</v>
      </c>
      <c r="F2733" s="21"/>
      <c r="G2733" s="17" t="s">
        <v>11</v>
      </c>
      <c r="H2733" s="17" t="s">
        <v>12</v>
      </c>
      <c r="I2733" s="17" t="s">
        <v>72100</v>
      </c>
      <c r="J2733" s="20">
        <v>8059347429977</v>
      </c>
      <c r="K2733" s="17"/>
      <c r="L2733" s="28">
        <v>44.95</v>
      </c>
      <c r="M2733" s="28">
        <v>44.95</v>
      </c>
      <c r="N2733" s="45">
        <v>45495</v>
      </c>
    </row>
    <row r="2734" spans="1:14" x14ac:dyDescent="0.25">
      <c r="A2734" s="17" t="s">
        <v>72101</v>
      </c>
      <c r="B2734" s="17" t="s">
        <v>72102</v>
      </c>
      <c r="C2734" s="17"/>
      <c r="D2734" s="17"/>
      <c r="E2734" s="17" t="s">
        <v>72103</v>
      </c>
      <c r="F2734" s="21"/>
      <c r="G2734" s="17" t="s">
        <v>11</v>
      </c>
      <c r="H2734" s="17" t="s">
        <v>12</v>
      </c>
      <c r="I2734" s="17" t="s">
        <v>72104</v>
      </c>
      <c r="J2734" s="20">
        <v>8059347429984</v>
      </c>
      <c r="K2734" s="17"/>
      <c r="L2734" s="28">
        <v>44.95</v>
      </c>
      <c r="M2734" s="28">
        <v>44.95</v>
      </c>
      <c r="N2734" s="45">
        <v>45495</v>
      </c>
    </row>
    <row r="2735" spans="1:14" x14ac:dyDescent="0.25">
      <c r="A2735" s="17" t="s">
        <v>72105</v>
      </c>
      <c r="B2735" s="17" t="s">
        <v>72106</v>
      </c>
      <c r="C2735" s="17"/>
      <c r="D2735" s="17"/>
      <c r="E2735" s="17" t="s">
        <v>72107</v>
      </c>
      <c r="F2735" s="21"/>
      <c r="G2735" s="17" t="s">
        <v>11</v>
      </c>
      <c r="H2735" s="17" t="s">
        <v>12</v>
      </c>
      <c r="I2735" s="17" t="s">
        <v>72108</v>
      </c>
      <c r="J2735" s="20">
        <v>8059347429991</v>
      </c>
      <c r="K2735" s="17"/>
      <c r="L2735" s="28">
        <v>44.95</v>
      </c>
      <c r="M2735" s="28">
        <v>44.95</v>
      </c>
      <c r="N2735" s="45">
        <v>45495</v>
      </c>
    </row>
    <row r="2736" spans="1:14" x14ac:dyDescent="0.25">
      <c r="A2736" s="17" t="s">
        <v>72113</v>
      </c>
      <c r="B2736" s="17" t="s">
        <v>72114</v>
      </c>
      <c r="C2736" s="17"/>
      <c r="D2736" s="17"/>
      <c r="E2736" s="17" t="s">
        <v>72115</v>
      </c>
      <c r="F2736" s="21"/>
      <c r="G2736" s="17" t="s">
        <v>11</v>
      </c>
      <c r="H2736" s="17" t="s">
        <v>12</v>
      </c>
      <c r="I2736" s="17" t="s">
        <v>72116</v>
      </c>
      <c r="J2736" s="20">
        <v>8059347430010</v>
      </c>
      <c r="K2736" s="17"/>
      <c r="L2736" s="28">
        <v>44.95</v>
      </c>
      <c r="M2736" s="28">
        <v>44.95</v>
      </c>
      <c r="N2736" s="45">
        <v>45495</v>
      </c>
    </row>
    <row r="2737" spans="1:14" x14ac:dyDescent="0.25">
      <c r="A2737" s="17" t="s">
        <v>72093</v>
      </c>
      <c r="B2737" s="17" t="s">
        <v>72094</v>
      </c>
      <c r="C2737" s="17"/>
      <c r="D2737" s="17" t="s">
        <v>72095</v>
      </c>
      <c r="E2737" s="17" t="s">
        <v>56602</v>
      </c>
      <c r="F2737" s="21"/>
      <c r="G2737" s="17" t="s">
        <v>11</v>
      </c>
      <c r="H2737" s="17" t="s">
        <v>12</v>
      </c>
      <c r="I2737" s="17" t="s">
        <v>72096</v>
      </c>
      <c r="J2737" s="20">
        <v>8059347429960</v>
      </c>
      <c r="K2737" s="17"/>
      <c r="L2737" s="28">
        <v>44.95</v>
      </c>
      <c r="M2737" s="28">
        <v>44.95</v>
      </c>
      <c r="N2737" s="45">
        <v>45495</v>
      </c>
    </row>
    <row r="2738" spans="1:14" x14ac:dyDescent="0.25">
      <c r="B2738" s="42" t="s">
        <v>52729</v>
      </c>
      <c r="C2738" s="42"/>
      <c r="E2738" s="32" t="s">
        <v>52721</v>
      </c>
      <c r="F2738" s="44" t="s">
        <v>3093</v>
      </c>
      <c r="G2738" s="32" t="s">
        <v>11</v>
      </c>
      <c r="H2738" s="32" t="s">
        <v>12</v>
      </c>
      <c r="I2738" s="32" t="s">
        <v>52730</v>
      </c>
      <c r="J2738" s="55">
        <v>8059347138220</v>
      </c>
      <c r="L2738" s="47">
        <v>109.95</v>
      </c>
      <c r="M2738" s="47">
        <v>109.95</v>
      </c>
      <c r="N2738" s="45">
        <v>44984</v>
      </c>
    </row>
    <row r="2739" spans="1:14" x14ac:dyDescent="0.25">
      <c r="B2739" s="42" t="s">
        <v>52727</v>
      </c>
      <c r="C2739" s="42"/>
      <c r="E2739" s="32" t="s">
        <v>52721</v>
      </c>
      <c r="F2739" s="44" t="s">
        <v>3093</v>
      </c>
      <c r="G2739" s="32" t="s">
        <v>11</v>
      </c>
      <c r="H2739" s="32" t="s">
        <v>12</v>
      </c>
      <c r="I2739" s="32" t="s">
        <v>52728</v>
      </c>
      <c r="J2739" s="55">
        <v>8059347138213</v>
      </c>
      <c r="L2739" s="47">
        <v>109.95</v>
      </c>
      <c r="M2739" s="47">
        <v>109.95</v>
      </c>
      <c r="N2739" s="45">
        <v>44984</v>
      </c>
    </row>
    <row r="2740" spans="1:14" x14ac:dyDescent="0.25">
      <c r="B2740" s="42" t="s">
        <v>52720</v>
      </c>
      <c r="C2740" s="42"/>
      <c r="E2740" s="32" t="s">
        <v>52721</v>
      </c>
      <c r="F2740" s="44" t="s">
        <v>3093</v>
      </c>
      <c r="G2740" s="32" t="s">
        <v>11</v>
      </c>
      <c r="H2740" s="32" t="s">
        <v>12</v>
      </c>
      <c r="I2740" s="32" t="s">
        <v>52722</v>
      </c>
      <c r="J2740" s="55">
        <v>8059347138183</v>
      </c>
      <c r="L2740" s="47">
        <v>109.95</v>
      </c>
      <c r="M2740" s="47">
        <v>109.95</v>
      </c>
      <c r="N2740" s="45">
        <v>44984</v>
      </c>
    </row>
    <row r="2741" spans="1:14" x14ac:dyDescent="0.25">
      <c r="B2741" s="42" t="s">
        <v>52723</v>
      </c>
      <c r="C2741" s="42"/>
      <c r="E2741" s="32" t="s">
        <v>52721</v>
      </c>
      <c r="F2741" s="44" t="s">
        <v>3093</v>
      </c>
      <c r="G2741" s="32" t="s">
        <v>11</v>
      </c>
      <c r="H2741" s="32" t="s">
        <v>12</v>
      </c>
      <c r="I2741" s="32" t="s">
        <v>52724</v>
      </c>
      <c r="J2741" s="55">
        <v>8059347138190</v>
      </c>
      <c r="L2741" s="47">
        <v>109.95</v>
      </c>
      <c r="M2741" s="47">
        <v>109.95</v>
      </c>
      <c r="N2741" s="45">
        <v>44984</v>
      </c>
    </row>
    <row r="2742" spans="1:14" x14ac:dyDescent="0.25">
      <c r="B2742" s="42" t="s">
        <v>52725</v>
      </c>
      <c r="C2742" s="42"/>
      <c r="E2742" s="32" t="s">
        <v>52721</v>
      </c>
      <c r="F2742" s="44" t="s">
        <v>3093</v>
      </c>
      <c r="G2742" s="32" t="s">
        <v>11</v>
      </c>
      <c r="H2742" s="32" t="s">
        <v>12</v>
      </c>
      <c r="I2742" s="32" t="s">
        <v>52726</v>
      </c>
      <c r="J2742" s="55">
        <v>8059347138206</v>
      </c>
      <c r="L2742" s="47">
        <v>109.95</v>
      </c>
      <c r="M2742" s="47">
        <v>109.95</v>
      </c>
      <c r="N2742" s="45">
        <v>44984</v>
      </c>
    </row>
    <row r="2743" spans="1:14" x14ac:dyDescent="0.25">
      <c r="B2743" s="42" t="s">
        <v>52731</v>
      </c>
      <c r="C2743" s="42"/>
      <c r="E2743" s="32" t="s">
        <v>52721</v>
      </c>
      <c r="F2743" s="44" t="s">
        <v>3093</v>
      </c>
      <c r="G2743" s="32" t="s">
        <v>11</v>
      </c>
      <c r="H2743" s="32" t="s">
        <v>12</v>
      </c>
      <c r="I2743" s="32" t="s">
        <v>52732</v>
      </c>
      <c r="J2743" s="55">
        <v>8059347138237</v>
      </c>
      <c r="L2743" s="47">
        <v>109.95</v>
      </c>
      <c r="M2743" s="47">
        <v>109.95</v>
      </c>
      <c r="N2743" s="45">
        <v>44984</v>
      </c>
    </row>
    <row r="2744" spans="1:14" x14ac:dyDescent="0.25">
      <c r="A2744" s="43" t="s">
        <v>39726</v>
      </c>
      <c r="B2744" s="20" t="s">
        <v>69980</v>
      </c>
      <c r="C2744" s="42" t="s">
        <v>46553</v>
      </c>
      <c r="D2744" s="43"/>
      <c r="E2744" s="43" t="s">
        <v>61808</v>
      </c>
      <c r="F2744" s="81" t="s">
        <v>3093</v>
      </c>
      <c r="G2744" s="32" t="s">
        <v>11</v>
      </c>
      <c r="H2744" s="43" t="s">
        <v>12</v>
      </c>
      <c r="I2744" s="48" t="s">
        <v>39727</v>
      </c>
      <c r="J2744" s="42">
        <v>8059175367687</v>
      </c>
      <c r="K2744" s="63"/>
      <c r="L2744" s="47">
        <v>109.95</v>
      </c>
      <c r="M2744" s="47">
        <v>109.95</v>
      </c>
      <c r="N2744" s="63">
        <v>44249</v>
      </c>
    </row>
    <row r="2745" spans="1:14" x14ac:dyDescent="0.25">
      <c r="A2745" s="43" t="s">
        <v>39723</v>
      </c>
      <c r="B2745" s="20" t="s">
        <v>69979</v>
      </c>
      <c r="C2745" s="42" t="s">
        <v>39724</v>
      </c>
      <c r="D2745" s="43"/>
      <c r="E2745" s="43" t="s">
        <v>61807</v>
      </c>
      <c r="F2745" s="81" t="s">
        <v>3093</v>
      </c>
      <c r="G2745" s="32" t="s">
        <v>11</v>
      </c>
      <c r="H2745" s="43" t="s">
        <v>12</v>
      </c>
      <c r="I2745" s="48" t="s">
        <v>39725</v>
      </c>
      <c r="J2745" s="42">
        <v>8059175367656</v>
      </c>
      <c r="K2745" s="63"/>
      <c r="L2745" s="47">
        <v>109.95</v>
      </c>
      <c r="M2745" s="47">
        <v>109.95</v>
      </c>
      <c r="N2745" s="63">
        <v>44249</v>
      </c>
    </row>
    <row r="2746" spans="1:14" x14ac:dyDescent="0.25">
      <c r="A2746" s="43" t="s">
        <v>39721</v>
      </c>
      <c r="B2746" s="20" t="s">
        <v>69978</v>
      </c>
      <c r="C2746" s="42" t="s">
        <v>46552</v>
      </c>
      <c r="D2746" s="43"/>
      <c r="E2746" s="43" t="s">
        <v>61806</v>
      </c>
      <c r="F2746" s="81" t="s">
        <v>3093</v>
      </c>
      <c r="G2746" s="32" t="s">
        <v>11</v>
      </c>
      <c r="H2746" s="43" t="s">
        <v>12</v>
      </c>
      <c r="I2746" s="48" t="s">
        <v>39722</v>
      </c>
      <c r="J2746" s="42">
        <v>8059175367663</v>
      </c>
      <c r="K2746" s="63"/>
      <c r="L2746" s="47">
        <v>109.95</v>
      </c>
      <c r="M2746" s="47">
        <v>109.95</v>
      </c>
      <c r="N2746" s="63">
        <v>44249</v>
      </c>
    </row>
    <row r="2747" spans="1:14" x14ac:dyDescent="0.25">
      <c r="A2747" s="43" t="s">
        <v>39719</v>
      </c>
      <c r="B2747" s="20" t="s">
        <v>69977</v>
      </c>
      <c r="C2747" s="42" t="s">
        <v>46551</v>
      </c>
      <c r="D2747" s="43"/>
      <c r="E2747" s="43" t="s">
        <v>61805</v>
      </c>
      <c r="F2747" s="81" t="s">
        <v>3093</v>
      </c>
      <c r="G2747" s="32" t="s">
        <v>11</v>
      </c>
      <c r="H2747" s="43" t="s">
        <v>12</v>
      </c>
      <c r="I2747" s="48" t="s">
        <v>39720</v>
      </c>
      <c r="J2747" s="42">
        <v>8059175367670</v>
      </c>
      <c r="K2747" s="63"/>
      <c r="L2747" s="47">
        <v>109.95</v>
      </c>
      <c r="M2747" s="47">
        <v>109.95</v>
      </c>
      <c r="N2747" s="63">
        <v>44249</v>
      </c>
    </row>
    <row r="2748" spans="1:14" x14ac:dyDescent="0.25">
      <c r="A2748" s="43" t="s">
        <v>39730</v>
      </c>
      <c r="B2748" s="20" t="s">
        <v>69975</v>
      </c>
      <c r="C2748" s="42" t="s">
        <v>46555</v>
      </c>
      <c r="D2748" s="43"/>
      <c r="E2748" s="43" t="s">
        <v>39731</v>
      </c>
      <c r="F2748" s="81" t="s">
        <v>3093</v>
      </c>
      <c r="G2748" s="32" t="s">
        <v>11</v>
      </c>
      <c r="H2748" s="43" t="s">
        <v>12</v>
      </c>
      <c r="I2748" s="76" t="s">
        <v>69976</v>
      </c>
      <c r="J2748" s="42">
        <v>8059175367700</v>
      </c>
      <c r="K2748" s="63"/>
      <c r="L2748" s="47">
        <v>109.95</v>
      </c>
      <c r="M2748" s="47">
        <v>109.95</v>
      </c>
      <c r="N2748" s="63">
        <v>44249</v>
      </c>
    </row>
    <row r="2749" spans="1:14" x14ac:dyDescent="0.25">
      <c r="A2749" s="43" t="s">
        <v>39728</v>
      </c>
      <c r="B2749" s="20" t="s">
        <v>69981</v>
      </c>
      <c r="C2749" s="42" t="s">
        <v>46554</v>
      </c>
      <c r="D2749" s="43"/>
      <c r="E2749" s="43" t="s">
        <v>39729</v>
      </c>
      <c r="F2749" s="81" t="s">
        <v>3093</v>
      </c>
      <c r="G2749" s="32" t="s">
        <v>11</v>
      </c>
      <c r="H2749" s="43" t="s">
        <v>12</v>
      </c>
      <c r="I2749" s="76" t="s">
        <v>69982</v>
      </c>
      <c r="J2749" s="42">
        <v>8059175367694</v>
      </c>
      <c r="K2749" s="63"/>
      <c r="L2749" s="47">
        <v>109.95</v>
      </c>
      <c r="M2749" s="47">
        <v>109.95</v>
      </c>
      <c r="N2749" s="63">
        <v>44249</v>
      </c>
    </row>
    <row r="2750" spans="1:14" x14ac:dyDescent="0.25">
      <c r="A2750" s="32" t="s">
        <v>25985</v>
      </c>
      <c r="B2750" s="42" t="s">
        <v>65338</v>
      </c>
      <c r="C2750" s="42"/>
      <c r="D2750" s="42"/>
      <c r="E2750" s="43" t="s">
        <v>61804</v>
      </c>
      <c r="F2750" s="44" t="s">
        <v>3752</v>
      </c>
      <c r="G2750" s="44" t="s">
        <v>11</v>
      </c>
      <c r="H2750" s="44" t="s">
        <v>12</v>
      </c>
      <c r="I2750" s="42" t="s">
        <v>21209</v>
      </c>
      <c r="J2750" s="42">
        <v>8021506615095</v>
      </c>
      <c r="L2750" s="46">
        <v>109.95</v>
      </c>
      <c r="M2750" s="46">
        <v>109.95</v>
      </c>
      <c r="N2750" s="45">
        <v>42975</v>
      </c>
    </row>
    <row r="2751" spans="1:14" x14ac:dyDescent="0.25">
      <c r="A2751" s="32" t="s">
        <v>25984</v>
      </c>
      <c r="B2751" s="42" t="s">
        <v>65335</v>
      </c>
      <c r="C2751" s="42"/>
      <c r="D2751" s="42"/>
      <c r="E2751" s="43" t="s">
        <v>61803</v>
      </c>
      <c r="F2751" s="44" t="s">
        <v>3752</v>
      </c>
      <c r="G2751" s="44" t="s">
        <v>11</v>
      </c>
      <c r="H2751" s="44" t="s">
        <v>12</v>
      </c>
      <c r="I2751" s="42" t="s">
        <v>6455</v>
      </c>
      <c r="J2751" s="42">
        <v>8021506615071</v>
      </c>
      <c r="L2751" s="46">
        <v>109.95</v>
      </c>
      <c r="M2751" s="46">
        <v>109.95</v>
      </c>
      <c r="N2751" s="45">
        <v>42975</v>
      </c>
    </row>
    <row r="2752" spans="1:14" x14ac:dyDescent="0.25">
      <c r="A2752" s="32" t="s">
        <v>25983</v>
      </c>
      <c r="B2752" s="42" t="s">
        <v>65336</v>
      </c>
      <c r="C2752" s="42"/>
      <c r="D2752" s="42"/>
      <c r="E2752" s="43" t="s">
        <v>61802</v>
      </c>
      <c r="F2752" s="44" t="s">
        <v>3752</v>
      </c>
      <c r="G2752" s="44" t="s">
        <v>11</v>
      </c>
      <c r="H2752" s="44" t="s">
        <v>12</v>
      </c>
      <c r="I2752" s="42" t="s">
        <v>6454</v>
      </c>
      <c r="J2752" s="42">
        <v>8021506615088</v>
      </c>
      <c r="L2752" s="46">
        <v>109.95</v>
      </c>
      <c r="M2752" s="46">
        <v>109.95</v>
      </c>
      <c r="N2752" s="45">
        <v>42975</v>
      </c>
    </row>
    <row r="2753" spans="1:14" x14ac:dyDescent="0.25">
      <c r="A2753" s="32" t="s">
        <v>25982</v>
      </c>
      <c r="B2753" s="42" t="s">
        <v>65337</v>
      </c>
      <c r="C2753" s="42"/>
      <c r="D2753" s="42"/>
      <c r="E2753" s="43" t="s">
        <v>61801</v>
      </c>
      <c r="F2753" s="44" t="s">
        <v>3752</v>
      </c>
      <c r="G2753" s="44" t="s">
        <v>11</v>
      </c>
      <c r="H2753" s="44" t="s">
        <v>12</v>
      </c>
      <c r="I2753" s="42" t="s">
        <v>6453</v>
      </c>
      <c r="J2753" s="42">
        <v>8021506610113</v>
      </c>
      <c r="L2753" s="46">
        <v>109.95</v>
      </c>
      <c r="M2753" s="46">
        <v>109.95</v>
      </c>
      <c r="N2753" s="45">
        <v>42975</v>
      </c>
    </row>
    <row r="2754" spans="1:14" x14ac:dyDescent="0.25">
      <c r="A2754" s="32" t="s">
        <v>25981</v>
      </c>
      <c r="B2754" s="42" t="s">
        <v>65340</v>
      </c>
      <c r="C2754" s="42"/>
      <c r="D2754" s="42"/>
      <c r="E2754" s="43" t="s">
        <v>61800</v>
      </c>
      <c r="F2754" s="44" t="s">
        <v>3752</v>
      </c>
      <c r="G2754" s="44" t="s">
        <v>11</v>
      </c>
      <c r="H2754" s="44" t="s">
        <v>12</v>
      </c>
      <c r="I2754" s="42" t="s">
        <v>21208</v>
      </c>
      <c r="J2754" s="42">
        <v>8021506615118</v>
      </c>
      <c r="L2754" s="46">
        <v>109.95</v>
      </c>
      <c r="M2754" s="46">
        <v>109.95</v>
      </c>
      <c r="N2754" s="45">
        <v>42975</v>
      </c>
    </row>
    <row r="2755" spans="1:14" x14ac:dyDescent="0.25">
      <c r="A2755" s="32" t="s">
        <v>25980</v>
      </c>
      <c r="B2755" s="42" t="s">
        <v>65339</v>
      </c>
      <c r="C2755" s="42"/>
      <c r="D2755" s="42"/>
      <c r="E2755" s="43" t="s">
        <v>61799</v>
      </c>
      <c r="F2755" s="44" t="s">
        <v>3752</v>
      </c>
      <c r="G2755" s="44" t="s">
        <v>11</v>
      </c>
      <c r="H2755" s="44" t="s">
        <v>12</v>
      </c>
      <c r="I2755" s="42" t="s">
        <v>21207</v>
      </c>
      <c r="J2755" s="42">
        <v>8021506615101</v>
      </c>
      <c r="L2755" s="46">
        <v>109.95</v>
      </c>
      <c r="M2755" s="46">
        <v>109.95</v>
      </c>
      <c r="N2755" s="45">
        <v>42975</v>
      </c>
    </row>
    <row r="2756" spans="1:14" x14ac:dyDescent="0.25">
      <c r="A2756" s="32" t="s">
        <v>25979</v>
      </c>
      <c r="B2756" s="42" t="s">
        <v>65344</v>
      </c>
      <c r="C2756" s="42"/>
      <c r="D2756" s="42"/>
      <c r="E2756" s="43" t="s">
        <v>61798</v>
      </c>
      <c r="F2756" s="44" t="s">
        <v>3752</v>
      </c>
      <c r="G2756" s="44" t="s">
        <v>11</v>
      </c>
      <c r="H2756" s="44" t="s">
        <v>12</v>
      </c>
      <c r="I2756" s="42" t="s">
        <v>6458</v>
      </c>
      <c r="J2756" s="42">
        <v>8021506615040</v>
      </c>
      <c r="L2756" s="46">
        <v>109.95</v>
      </c>
      <c r="M2756" s="46">
        <v>109.95</v>
      </c>
      <c r="N2756" s="45">
        <v>42975</v>
      </c>
    </row>
    <row r="2757" spans="1:14" x14ac:dyDescent="0.25">
      <c r="A2757" s="32" t="s">
        <v>25978</v>
      </c>
      <c r="B2757" s="42" t="s">
        <v>65341</v>
      </c>
      <c r="C2757" s="42"/>
      <c r="D2757" s="42"/>
      <c r="E2757" s="43" t="s">
        <v>61797</v>
      </c>
      <c r="F2757" s="44" t="s">
        <v>3752</v>
      </c>
      <c r="G2757" s="44" t="s">
        <v>11</v>
      </c>
      <c r="H2757" s="44" t="s">
        <v>12</v>
      </c>
      <c r="I2757" s="42" t="s">
        <v>21212</v>
      </c>
      <c r="J2757" s="42">
        <v>8021506615026</v>
      </c>
      <c r="L2757" s="46">
        <v>109.95</v>
      </c>
      <c r="M2757" s="46">
        <v>109.95</v>
      </c>
      <c r="N2757" s="45">
        <v>42975</v>
      </c>
    </row>
    <row r="2758" spans="1:14" x14ac:dyDescent="0.25">
      <c r="A2758" s="32" t="s">
        <v>25977</v>
      </c>
      <c r="B2758" s="42" t="s">
        <v>65342</v>
      </c>
      <c r="C2758" s="42"/>
      <c r="D2758" s="42"/>
      <c r="E2758" s="43" t="s">
        <v>61796</v>
      </c>
      <c r="F2758" s="44" t="s">
        <v>3752</v>
      </c>
      <c r="G2758" s="44" t="s">
        <v>11</v>
      </c>
      <c r="H2758" s="44" t="s">
        <v>12</v>
      </c>
      <c r="I2758" s="42" t="s">
        <v>21211</v>
      </c>
      <c r="J2758" s="42">
        <v>8021506615033</v>
      </c>
      <c r="L2758" s="46">
        <v>109.95</v>
      </c>
      <c r="M2758" s="46">
        <v>109.95</v>
      </c>
      <c r="N2758" s="45">
        <v>42975</v>
      </c>
    </row>
    <row r="2759" spans="1:14" x14ac:dyDescent="0.25">
      <c r="A2759" s="32" t="s">
        <v>25976</v>
      </c>
      <c r="B2759" s="42" t="s">
        <v>65343</v>
      </c>
      <c r="C2759" s="42"/>
      <c r="D2759" s="42"/>
      <c r="E2759" s="43" t="s">
        <v>61795</v>
      </c>
      <c r="F2759" s="44" t="s">
        <v>3752</v>
      </c>
      <c r="G2759" s="44" t="s">
        <v>11</v>
      </c>
      <c r="H2759" s="44" t="s">
        <v>12</v>
      </c>
      <c r="I2759" s="42" t="s">
        <v>21210</v>
      </c>
      <c r="J2759" s="42">
        <v>8021506610267</v>
      </c>
      <c r="L2759" s="46">
        <v>109.95</v>
      </c>
      <c r="M2759" s="46">
        <v>109.95</v>
      </c>
      <c r="N2759" s="45">
        <v>42975</v>
      </c>
    </row>
    <row r="2760" spans="1:14" x14ac:dyDescent="0.25">
      <c r="A2760" s="32" t="s">
        <v>25975</v>
      </c>
      <c r="B2760" s="42" t="s">
        <v>65346</v>
      </c>
      <c r="C2760" s="42"/>
      <c r="D2760" s="42"/>
      <c r="E2760" s="43" t="s">
        <v>61794</v>
      </c>
      <c r="F2760" s="44" t="s">
        <v>3752</v>
      </c>
      <c r="G2760" s="44" t="s">
        <v>11</v>
      </c>
      <c r="H2760" s="44" t="s">
        <v>12</v>
      </c>
      <c r="I2760" s="42" t="s">
        <v>6457</v>
      </c>
      <c r="J2760" s="42">
        <v>8021506615064</v>
      </c>
      <c r="L2760" s="46">
        <v>109.95</v>
      </c>
      <c r="M2760" s="46">
        <v>109.95</v>
      </c>
      <c r="N2760" s="45">
        <v>42975</v>
      </c>
    </row>
    <row r="2761" spans="1:14" x14ac:dyDescent="0.25">
      <c r="A2761" s="32" t="s">
        <v>25974</v>
      </c>
      <c r="B2761" s="42" t="s">
        <v>65345</v>
      </c>
      <c r="C2761" s="42"/>
      <c r="D2761" s="42"/>
      <c r="E2761" s="43" t="s">
        <v>61793</v>
      </c>
      <c r="F2761" s="44" t="s">
        <v>3752</v>
      </c>
      <c r="G2761" s="44" t="s">
        <v>11</v>
      </c>
      <c r="H2761" s="44" t="s">
        <v>12</v>
      </c>
      <c r="I2761" s="42" t="s">
        <v>6456</v>
      </c>
      <c r="J2761" s="42">
        <v>8021506615057</v>
      </c>
      <c r="L2761" s="46">
        <v>109.95</v>
      </c>
      <c r="M2761" s="46">
        <v>109.95</v>
      </c>
      <c r="N2761" s="45">
        <v>42975</v>
      </c>
    </row>
    <row r="2762" spans="1:14" x14ac:dyDescent="0.25">
      <c r="A2762" s="32" t="s">
        <v>25973</v>
      </c>
      <c r="B2762" s="42" t="s">
        <v>65332</v>
      </c>
      <c r="C2762" s="42"/>
      <c r="D2762" s="42"/>
      <c r="E2762" s="43" t="s">
        <v>61792</v>
      </c>
      <c r="F2762" s="44" t="s">
        <v>3752</v>
      </c>
      <c r="G2762" s="44" t="s">
        <v>11</v>
      </c>
      <c r="H2762" s="44" t="s">
        <v>12</v>
      </c>
      <c r="I2762" s="42" t="s">
        <v>21206</v>
      </c>
      <c r="J2762" s="42">
        <v>8021506614999</v>
      </c>
      <c r="L2762" s="47">
        <v>109.95</v>
      </c>
      <c r="M2762" s="47">
        <v>109.95</v>
      </c>
      <c r="N2762" s="45">
        <v>42975</v>
      </c>
    </row>
    <row r="2763" spans="1:14" x14ac:dyDescent="0.25">
      <c r="A2763" s="32" t="s">
        <v>25972</v>
      </c>
      <c r="B2763" s="42" t="s">
        <v>65329</v>
      </c>
      <c r="C2763" s="42"/>
      <c r="D2763" s="42"/>
      <c r="E2763" s="43" t="s">
        <v>61791</v>
      </c>
      <c r="F2763" s="44" t="s">
        <v>3752</v>
      </c>
      <c r="G2763" s="44" t="s">
        <v>11</v>
      </c>
      <c r="H2763" s="44" t="s">
        <v>12</v>
      </c>
      <c r="I2763" s="42" t="s">
        <v>6452</v>
      </c>
      <c r="J2763" s="42">
        <v>8021506614838</v>
      </c>
      <c r="L2763" s="47">
        <v>109.95</v>
      </c>
      <c r="M2763" s="47">
        <v>109.95</v>
      </c>
      <c r="N2763" s="45">
        <v>42975</v>
      </c>
    </row>
    <row r="2764" spans="1:14" x14ac:dyDescent="0.25">
      <c r="A2764" s="32" t="s">
        <v>25971</v>
      </c>
      <c r="B2764" s="42" t="s">
        <v>65330</v>
      </c>
      <c r="C2764" s="42"/>
      <c r="D2764" s="42"/>
      <c r="E2764" s="43" t="s">
        <v>61790</v>
      </c>
      <c r="F2764" s="44" t="s">
        <v>3752</v>
      </c>
      <c r="G2764" s="44" t="s">
        <v>11</v>
      </c>
      <c r="H2764" s="44" t="s">
        <v>12</v>
      </c>
      <c r="I2764" s="42" t="s">
        <v>6451</v>
      </c>
      <c r="J2764" s="42">
        <v>8021506614845</v>
      </c>
      <c r="L2764" s="47">
        <v>109.95</v>
      </c>
      <c r="M2764" s="47">
        <v>109.95</v>
      </c>
      <c r="N2764" s="45">
        <v>42975</v>
      </c>
    </row>
    <row r="2765" spans="1:14" x14ac:dyDescent="0.25">
      <c r="A2765" s="32" t="s">
        <v>25970</v>
      </c>
      <c r="B2765" s="42" t="s">
        <v>65331</v>
      </c>
      <c r="C2765" s="42"/>
      <c r="D2765" s="42"/>
      <c r="E2765" s="43" t="s">
        <v>61789</v>
      </c>
      <c r="F2765" s="44" t="s">
        <v>3752</v>
      </c>
      <c r="G2765" s="44" t="s">
        <v>11</v>
      </c>
      <c r="H2765" s="44" t="s">
        <v>12</v>
      </c>
      <c r="I2765" s="42" t="s">
        <v>6450</v>
      </c>
      <c r="J2765" s="42">
        <v>8021506610250</v>
      </c>
      <c r="L2765" s="47">
        <v>109.95</v>
      </c>
      <c r="M2765" s="47">
        <v>109.95</v>
      </c>
      <c r="N2765" s="45">
        <v>42975</v>
      </c>
    </row>
    <row r="2766" spans="1:14" x14ac:dyDescent="0.25">
      <c r="A2766" s="32" t="s">
        <v>25969</v>
      </c>
      <c r="B2766" s="42" t="s">
        <v>65334</v>
      </c>
      <c r="C2766" s="42"/>
      <c r="D2766" s="42"/>
      <c r="E2766" s="43" t="s">
        <v>61788</v>
      </c>
      <c r="F2766" s="44" t="s">
        <v>3752</v>
      </c>
      <c r="G2766" s="44" t="s">
        <v>11</v>
      </c>
      <c r="H2766" s="44" t="s">
        <v>12</v>
      </c>
      <c r="I2766" s="42" t="s">
        <v>21205</v>
      </c>
      <c r="J2766" s="42">
        <v>8021506615019</v>
      </c>
      <c r="L2766" s="47">
        <v>109.95</v>
      </c>
      <c r="M2766" s="47">
        <v>109.95</v>
      </c>
      <c r="N2766" s="45">
        <v>42975</v>
      </c>
    </row>
    <row r="2767" spans="1:14" x14ac:dyDescent="0.25">
      <c r="A2767" s="32" t="s">
        <v>25968</v>
      </c>
      <c r="B2767" s="42" t="s">
        <v>65333</v>
      </c>
      <c r="C2767" s="42"/>
      <c r="D2767" s="42"/>
      <c r="E2767" s="43" t="s">
        <v>61787</v>
      </c>
      <c r="F2767" s="44" t="s">
        <v>3752</v>
      </c>
      <c r="G2767" s="44" t="s">
        <v>11</v>
      </c>
      <c r="H2767" s="44" t="s">
        <v>12</v>
      </c>
      <c r="I2767" s="42" t="s">
        <v>21204</v>
      </c>
      <c r="J2767" s="42">
        <v>8021506615002</v>
      </c>
      <c r="L2767" s="47">
        <v>109.95</v>
      </c>
      <c r="M2767" s="47">
        <v>109.95</v>
      </c>
      <c r="N2767" s="45">
        <v>42975</v>
      </c>
    </row>
    <row r="2768" spans="1:14" x14ac:dyDescent="0.25">
      <c r="A2768" s="32" t="s">
        <v>25967</v>
      </c>
      <c r="B2768" s="42" t="s">
        <v>65326</v>
      </c>
      <c r="C2768" s="42"/>
      <c r="D2768" s="42"/>
      <c r="E2768" s="43" t="s">
        <v>61786</v>
      </c>
      <c r="F2768" s="44" t="s">
        <v>3752</v>
      </c>
      <c r="G2768" s="44" t="s">
        <v>11</v>
      </c>
      <c r="H2768" s="44" t="s">
        <v>12</v>
      </c>
      <c r="I2768" s="42" t="s">
        <v>6464</v>
      </c>
      <c r="J2768" s="42">
        <v>8021506610243</v>
      </c>
      <c r="L2768" s="47">
        <v>109.95</v>
      </c>
      <c r="M2768" s="47">
        <v>109.95</v>
      </c>
      <c r="N2768" s="45">
        <v>42975</v>
      </c>
    </row>
    <row r="2769" spans="1:14" x14ac:dyDescent="0.25">
      <c r="A2769" s="32" t="s">
        <v>25966</v>
      </c>
      <c r="B2769" s="42" t="s">
        <v>65323</v>
      </c>
      <c r="C2769" s="42"/>
      <c r="D2769" s="42"/>
      <c r="E2769" s="43" t="s">
        <v>61785</v>
      </c>
      <c r="F2769" s="44" t="s">
        <v>3752</v>
      </c>
      <c r="G2769" s="44" t="s">
        <v>11</v>
      </c>
      <c r="H2769" s="44" t="s">
        <v>12</v>
      </c>
      <c r="I2769" s="42" t="s">
        <v>6463</v>
      </c>
      <c r="J2769" s="42">
        <v>8021506614951</v>
      </c>
      <c r="L2769" s="47">
        <v>109.95</v>
      </c>
      <c r="M2769" s="47">
        <v>109.95</v>
      </c>
      <c r="N2769" s="45">
        <v>42975</v>
      </c>
    </row>
    <row r="2770" spans="1:14" x14ac:dyDescent="0.25">
      <c r="A2770" s="32" t="s">
        <v>25965</v>
      </c>
      <c r="B2770" s="42" t="s">
        <v>65324</v>
      </c>
      <c r="C2770" s="42"/>
      <c r="D2770" s="42"/>
      <c r="E2770" s="43" t="s">
        <v>61784</v>
      </c>
      <c r="F2770" s="44" t="s">
        <v>3752</v>
      </c>
      <c r="G2770" s="44" t="s">
        <v>11</v>
      </c>
      <c r="H2770" s="44" t="s">
        <v>12</v>
      </c>
      <c r="I2770" s="42" t="s">
        <v>6462</v>
      </c>
      <c r="J2770" s="42">
        <v>8021506614968</v>
      </c>
      <c r="L2770" s="47">
        <v>109.95</v>
      </c>
      <c r="M2770" s="47">
        <v>109.95</v>
      </c>
      <c r="N2770" s="45">
        <v>42975</v>
      </c>
    </row>
    <row r="2771" spans="1:14" x14ac:dyDescent="0.25">
      <c r="A2771" s="32" t="s">
        <v>25964</v>
      </c>
      <c r="B2771" s="42" t="s">
        <v>65325</v>
      </c>
      <c r="C2771" s="42"/>
      <c r="D2771" s="42"/>
      <c r="E2771" s="43" t="s">
        <v>61783</v>
      </c>
      <c r="F2771" s="44" t="s">
        <v>3752</v>
      </c>
      <c r="G2771" s="44" t="s">
        <v>11</v>
      </c>
      <c r="H2771" s="44" t="s">
        <v>12</v>
      </c>
      <c r="I2771" s="42" t="s">
        <v>6461</v>
      </c>
      <c r="J2771" s="42">
        <v>8021506610236</v>
      </c>
      <c r="L2771" s="47">
        <v>109.95</v>
      </c>
      <c r="M2771" s="47">
        <v>109.95</v>
      </c>
      <c r="N2771" s="45">
        <v>42975</v>
      </c>
    </row>
    <row r="2772" spans="1:14" x14ac:dyDescent="0.25">
      <c r="A2772" s="32" t="s">
        <v>25963</v>
      </c>
      <c r="B2772" s="42" t="s">
        <v>65328</v>
      </c>
      <c r="C2772" s="42"/>
      <c r="D2772" s="42"/>
      <c r="E2772" s="43" t="s">
        <v>61782</v>
      </c>
      <c r="F2772" s="44" t="s">
        <v>3752</v>
      </c>
      <c r="G2772" s="44" t="s">
        <v>11</v>
      </c>
      <c r="H2772" s="44" t="s">
        <v>12</v>
      </c>
      <c r="I2772" s="42" t="s">
        <v>6460</v>
      </c>
      <c r="J2772" s="42">
        <v>8021506614982</v>
      </c>
      <c r="L2772" s="47">
        <v>109.95</v>
      </c>
      <c r="M2772" s="47">
        <v>109.95</v>
      </c>
      <c r="N2772" s="45">
        <v>42975</v>
      </c>
    </row>
    <row r="2773" spans="1:14" x14ac:dyDescent="0.25">
      <c r="A2773" s="32" t="s">
        <v>25962</v>
      </c>
      <c r="B2773" s="42" t="s">
        <v>65327</v>
      </c>
      <c r="C2773" s="42"/>
      <c r="D2773" s="42"/>
      <c r="E2773" s="43" t="s">
        <v>61781</v>
      </c>
      <c r="F2773" s="44" t="s">
        <v>3752</v>
      </c>
      <c r="G2773" s="44" t="s">
        <v>11</v>
      </c>
      <c r="H2773" s="44" t="s">
        <v>12</v>
      </c>
      <c r="I2773" s="42" t="s">
        <v>6459</v>
      </c>
      <c r="J2773" s="42">
        <v>8021506614975</v>
      </c>
      <c r="L2773" s="47">
        <v>109.95</v>
      </c>
      <c r="M2773" s="47">
        <v>109.95</v>
      </c>
      <c r="N2773" s="45">
        <v>42975</v>
      </c>
    </row>
    <row r="2774" spans="1:14" x14ac:dyDescent="0.25">
      <c r="B2774" s="42" t="s">
        <v>58346</v>
      </c>
      <c r="C2774" s="42"/>
      <c r="E2774" s="32" t="s">
        <v>58110</v>
      </c>
      <c r="G2774" s="44" t="s">
        <v>11</v>
      </c>
      <c r="H2774" s="44" t="s">
        <v>12</v>
      </c>
      <c r="I2774" s="32" t="s">
        <v>58488</v>
      </c>
      <c r="J2774" s="55">
        <v>8059347168135</v>
      </c>
      <c r="L2774" s="46">
        <v>114.95</v>
      </c>
      <c r="M2774" s="46">
        <v>114.95</v>
      </c>
      <c r="N2774" s="45">
        <v>45187</v>
      </c>
    </row>
    <row r="2775" spans="1:14" x14ac:dyDescent="0.25">
      <c r="B2775" s="42" t="s">
        <v>58347</v>
      </c>
      <c r="C2775" s="42"/>
      <c r="E2775" s="32" t="s">
        <v>58111</v>
      </c>
      <c r="G2775" s="44" t="s">
        <v>11</v>
      </c>
      <c r="H2775" s="44" t="s">
        <v>12</v>
      </c>
      <c r="I2775" s="32" t="s">
        <v>58489</v>
      </c>
      <c r="J2775" s="55">
        <v>8059347168128</v>
      </c>
      <c r="L2775" s="46">
        <v>114.95</v>
      </c>
      <c r="M2775" s="46">
        <v>114.95</v>
      </c>
      <c r="N2775" s="45">
        <v>45187</v>
      </c>
    </row>
    <row r="2776" spans="1:14" x14ac:dyDescent="0.25">
      <c r="B2776" s="42" t="s">
        <v>58350</v>
      </c>
      <c r="C2776" s="42"/>
      <c r="E2776" s="32" t="s">
        <v>58114</v>
      </c>
      <c r="G2776" s="44" t="s">
        <v>11</v>
      </c>
      <c r="H2776" s="44" t="s">
        <v>12</v>
      </c>
      <c r="I2776" s="32" t="s">
        <v>58492</v>
      </c>
      <c r="J2776" s="55">
        <v>8059347168098</v>
      </c>
      <c r="L2776" s="46">
        <v>114.95</v>
      </c>
      <c r="M2776" s="46">
        <v>114.95</v>
      </c>
      <c r="N2776" s="45">
        <v>45187</v>
      </c>
    </row>
    <row r="2777" spans="1:14" x14ac:dyDescent="0.25">
      <c r="B2777" s="42" t="s">
        <v>58349</v>
      </c>
      <c r="C2777" s="42"/>
      <c r="E2777" s="32" t="s">
        <v>58113</v>
      </c>
      <c r="G2777" s="44" t="s">
        <v>11</v>
      </c>
      <c r="H2777" s="44" t="s">
        <v>12</v>
      </c>
      <c r="I2777" s="32" t="s">
        <v>58491</v>
      </c>
      <c r="J2777" s="55">
        <v>8059347168104</v>
      </c>
      <c r="L2777" s="46">
        <v>114.95</v>
      </c>
      <c r="M2777" s="46">
        <v>114.95</v>
      </c>
      <c r="N2777" s="45">
        <v>45187</v>
      </c>
    </row>
    <row r="2778" spans="1:14" x14ac:dyDescent="0.25">
      <c r="B2778" s="42" t="s">
        <v>58348</v>
      </c>
      <c r="C2778" s="42"/>
      <c r="E2778" s="32" t="s">
        <v>58112</v>
      </c>
      <c r="G2778" s="44" t="s">
        <v>11</v>
      </c>
      <c r="H2778" s="44" t="s">
        <v>12</v>
      </c>
      <c r="I2778" s="32" t="s">
        <v>58490</v>
      </c>
      <c r="J2778" s="55">
        <v>8059347168111</v>
      </c>
      <c r="L2778" s="46">
        <v>114.95</v>
      </c>
      <c r="M2778" s="46">
        <v>114.95</v>
      </c>
      <c r="N2778" s="45">
        <v>45187</v>
      </c>
    </row>
    <row r="2779" spans="1:14" x14ac:dyDescent="0.25">
      <c r="B2779" s="42" t="s">
        <v>58345</v>
      </c>
      <c r="C2779" s="42"/>
      <c r="E2779" s="32" t="s">
        <v>58109</v>
      </c>
      <c r="G2779" s="44" t="s">
        <v>11</v>
      </c>
      <c r="H2779" s="44" t="s">
        <v>12</v>
      </c>
      <c r="I2779" s="32" t="s">
        <v>58487</v>
      </c>
      <c r="J2779" s="55">
        <v>8059347168142</v>
      </c>
      <c r="L2779" s="46">
        <v>114.95</v>
      </c>
      <c r="M2779" s="46">
        <v>114.95</v>
      </c>
      <c r="N2779" s="45">
        <v>45187</v>
      </c>
    </row>
    <row r="2780" spans="1:14" x14ac:dyDescent="0.25">
      <c r="A2780" s="43" t="s">
        <v>39711</v>
      </c>
      <c r="B2780" s="42" t="s">
        <v>51782</v>
      </c>
      <c r="C2780" s="42" t="s">
        <v>39712</v>
      </c>
      <c r="D2780" s="43"/>
      <c r="E2780" s="43" t="s">
        <v>39713</v>
      </c>
      <c r="F2780" s="81" t="s">
        <v>3093</v>
      </c>
      <c r="G2780" s="32" t="s">
        <v>11</v>
      </c>
      <c r="H2780" s="43" t="s">
        <v>12</v>
      </c>
      <c r="I2780" s="48" t="s">
        <v>39714</v>
      </c>
      <c r="J2780" s="42">
        <v>8059175359828</v>
      </c>
      <c r="K2780" s="63"/>
      <c r="L2780" s="47">
        <v>109.95</v>
      </c>
      <c r="M2780" s="47">
        <v>109.95</v>
      </c>
      <c r="N2780" s="63">
        <v>44249</v>
      </c>
    </row>
    <row r="2781" spans="1:14" x14ac:dyDescent="0.25">
      <c r="A2781" s="43" t="s">
        <v>39708</v>
      </c>
      <c r="B2781" s="42" t="s">
        <v>51781</v>
      </c>
      <c r="C2781" s="42" t="s">
        <v>39709</v>
      </c>
      <c r="D2781" s="43"/>
      <c r="E2781" s="43" t="s">
        <v>61780</v>
      </c>
      <c r="F2781" s="81" t="s">
        <v>3093</v>
      </c>
      <c r="G2781" s="32" t="s">
        <v>11</v>
      </c>
      <c r="H2781" s="43" t="s">
        <v>12</v>
      </c>
      <c r="I2781" s="48" t="s">
        <v>39710</v>
      </c>
      <c r="J2781" s="42">
        <v>8059175359811</v>
      </c>
      <c r="K2781" s="63"/>
      <c r="L2781" s="47">
        <v>109.95</v>
      </c>
      <c r="M2781" s="47">
        <v>109.95</v>
      </c>
      <c r="N2781" s="63">
        <v>44249</v>
      </c>
    </row>
    <row r="2782" spans="1:14" x14ac:dyDescent="0.25">
      <c r="A2782" s="43" t="s">
        <v>39705</v>
      </c>
      <c r="B2782" s="42" t="s">
        <v>51778</v>
      </c>
      <c r="C2782" s="42" t="s">
        <v>39706</v>
      </c>
      <c r="D2782" s="43"/>
      <c r="E2782" s="43" t="s">
        <v>61779</v>
      </c>
      <c r="F2782" s="81" t="s">
        <v>3093</v>
      </c>
      <c r="G2782" s="32" t="s">
        <v>11</v>
      </c>
      <c r="H2782" s="43" t="s">
        <v>12</v>
      </c>
      <c r="I2782" s="48" t="s">
        <v>39707</v>
      </c>
      <c r="J2782" s="42">
        <v>8059175359781</v>
      </c>
      <c r="K2782" s="63"/>
      <c r="L2782" s="47">
        <v>109.95</v>
      </c>
      <c r="M2782" s="47">
        <v>109.95</v>
      </c>
      <c r="N2782" s="63">
        <v>44249</v>
      </c>
    </row>
    <row r="2783" spans="1:14" x14ac:dyDescent="0.25">
      <c r="A2783" s="43" t="s">
        <v>39702</v>
      </c>
      <c r="B2783" s="42" t="s">
        <v>51779</v>
      </c>
      <c r="C2783" s="42" t="s">
        <v>39703</v>
      </c>
      <c r="D2783" s="43"/>
      <c r="E2783" s="43" t="s">
        <v>61778</v>
      </c>
      <c r="F2783" s="81" t="s">
        <v>3093</v>
      </c>
      <c r="G2783" s="32" t="s">
        <v>11</v>
      </c>
      <c r="H2783" s="43" t="s">
        <v>12</v>
      </c>
      <c r="I2783" s="48" t="s">
        <v>39704</v>
      </c>
      <c r="J2783" s="42">
        <v>8059175359798</v>
      </c>
      <c r="K2783" s="63"/>
      <c r="L2783" s="47">
        <v>109.95</v>
      </c>
      <c r="M2783" s="47">
        <v>109.95</v>
      </c>
      <c r="N2783" s="63">
        <v>44249</v>
      </c>
    </row>
    <row r="2784" spans="1:14" x14ac:dyDescent="0.25">
      <c r="A2784" s="43" t="s">
        <v>39699</v>
      </c>
      <c r="B2784" s="42" t="s">
        <v>51780</v>
      </c>
      <c r="C2784" s="42" t="s">
        <v>39700</v>
      </c>
      <c r="D2784" s="43"/>
      <c r="E2784" s="43" t="s">
        <v>61777</v>
      </c>
      <c r="F2784" s="81" t="s">
        <v>3093</v>
      </c>
      <c r="G2784" s="32" t="s">
        <v>11</v>
      </c>
      <c r="H2784" s="43" t="s">
        <v>12</v>
      </c>
      <c r="I2784" s="48" t="s">
        <v>39701</v>
      </c>
      <c r="J2784" s="42">
        <v>8059175359804</v>
      </c>
      <c r="K2784" s="63"/>
      <c r="L2784" s="47">
        <v>109.95</v>
      </c>
      <c r="M2784" s="47">
        <v>109.95</v>
      </c>
      <c r="N2784" s="63">
        <v>44249</v>
      </c>
    </row>
    <row r="2785" spans="1:14" x14ac:dyDescent="0.25">
      <c r="A2785" s="43" t="s">
        <v>39715</v>
      </c>
      <c r="B2785" s="42" t="s">
        <v>51783</v>
      </c>
      <c r="C2785" s="42" t="s">
        <v>39716</v>
      </c>
      <c r="D2785" s="43"/>
      <c r="E2785" s="43" t="s">
        <v>39717</v>
      </c>
      <c r="F2785" s="81" t="s">
        <v>3093</v>
      </c>
      <c r="G2785" s="32" t="s">
        <v>11</v>
      </c>
      <c r="H2785" s="43" t="s">
        <v>12</v>
      </c>
      <c r="I2785" s="48" t="s">
        <v>39718</v>
      </c>
      <c r="J2785" s="42">
        <v>8059175359835</v>
      </c>
      <c r="K2785" s="63"/>
      <c r="L2785" s="47">
        <v>109.95</v>
      </c>
      <c r="M2785" s="47">
        <v>109.95</v>
      </c>
      <c r="N2785" s="63">
        <v>44249</v>
      </c>
    </row>
    <row r="2786" spans="1:14" x14ac:dyDescent="0.25">
      <c r="B2786" s="42" t="s">
        <v>52253</v>
      </c>
      <c r="C2786" s="42"/>
      <c r="E2786" s="32" t="s">
        <v>49900</v>
      </c>
      <c r="F2786" s="44" t="s">
        <v>3093</v>
      </c>
      <c r="G2786" s="32" t="s">
        <v>11</v>
      </c>
      <c r="H2786" s="32" t="s">
        <v>12</v>
      </c>
      <c r="I2786" s="32" t="s">
        <v>49901</v>
      </c>
      <c r="J2786" s="55">
        <v>8059347053707</v>
      </c>
      <c r="K2786" s="32"/>
      <c r="L2786" s="47">
        <v>109.95</v>
      </c>
      <c r="M2786" s="47">
        <v>109.95</v>
      </c>
      <c r="N2786" s="45">
        <v>44835</v>
      </c>
    </row>
    <row r="2787" spans="1:14" x14ac:dyDescent="0.25">
      <c r="B2787" s="42" t="s">
        <v>52252</v>
      </c>
      <c r="C2787" s="42"/>
      <c r="E2787" s="32" t="s">
        <v>61776</v>
      </c>
      <c r="F2787" s="44" t="s">
        <v>3093</v>
      </c>
      <c r="G2787" s="32" t="s">
        <v>11</v>
      </c>
      <c r="H2787" s="32" t="s">
        <v>12</v>
      </c>
      <c r="I2787" s="32" t="s">
        <v>50376</v>
      </c>
      <c r="J2787" s="55">
        <v>8059347053691</v>
      </c>
      <c r="K2787" s="32"/>
      <c r="L2787" s="47">
        <v>109.95</v>
      </c>
      <c r="M2787" s="47">
        <v>109.95</v>
      </c>
      <c r="N2787" s="45">
        <v>44835</v>
      </c>
    </row>
    <row r="2788" spans="1:14" x14ac:dyDescent="0.25">
      <c r="B2788" s="42" t="s">
        <v>52251</v>
      </c>
      <c r="C2788" s="42"/>
      <c r="E2788" s="32" t="s">
        <v>61775</v>
      </c>
      <c r="F2788" s="44" t="s">
        <v>3093</v>
      </c>
      <c r="G2788" s="32" t="s">
        <v>11</v>
      </c>
      <c r="H2788" s="32" t="s">
        <v>12</v>
      </c>
      <c r="I2788" s="32" t="s">
        <v>50375</v>
      </c>
      <c r="J2788" s="55">
        <v>8059347053677</v>
      </c>
      <c r="K2788" s="32"/>
      <c r="L2788" s="47">
        <v>109.95</v>
      </c>
      <c r="M2788" s="47">
        <v>109.95</v>
      </c>
      <c r="N2788" s="45">
        <v>44835</v>
      </c>
    </row>
    <row r="2789" spans="1:14" x14ac:dyDescent="0.25">
      <c r="B2789" s="42" t="s">
        <v>52250</v>
      </c>
      <c r="C2789" s="42"/>
      <c r="E2789" s="32" t="s">
        <v>61774</v>
      </c>
      <c r="F2789" s="44" t="s">
        <v>3093</v>
      </c>
      <c r="G2789" s="32" t="s">
        <v>11</v>
      </c>
      <c r="H2789" s="32" t="s">
        <v>12</v>
      </c>
      <c r="I2789" s="32" t="s">
        <v>50374</v>
      </c>
      <c r="J2789" s="55">
        <v>8059347053684</v>
      </c>
      <c r="K2789" s="32"/>
      <c r="L2789" s="47">
        <v>109.95</v>
      </c>
      <c r="M2789" s="47">
        <v>109.95</v>
      </c>
      <c r="N2789" s="45">
        <v>44835</v>
      </c>
    </row>
    <row r="2790" spans="1:14" x14ac:dyDescent="0.25">
      <c r="B2790" s="42" t="s">
        <v>52249</v>
      </c>
      <c r="C2790" s="42"/>
      <c r="E2790" s="32" t="s">
        <v>61773</v>
      </c>
      <c r="F2790" s="44" t="s">
        <v>3093</v>
      </c>
      <c r="G2790" s="32" t="s">
        <v>11</v>
      </c>
      <c r="H2790" s="32" t="s">
        <v>12</v>
      </c>
      <c r="I2790" s="32" t="s">
        <v>50373</v>
      </c>
      <c r="J2790" s="55">
        <v>8059347044477</v>
      </c>
      <c r="K2790" s="32"/>
      <c r="L2790" s="47">
        <v>109.95</v>
      </c>
      <c r="M2790" s="47">
        <v>109.95</v>
      </c>
      <c r="N2790" s="45">
        <v>44835</v>
      </c>
    </row>
    <row r="2791" spans="1:14" x14ac:dyDescent="0.25">
      <c r="B2791" s="42"/>
      <c r="C2791" s="42"/>
      <c r="E2791" s="32" t="s">
        <v>49904</v>
      </c>
      <c r="F2791" s="44" t="s">
        <v>3093</v>
      </c>
      <c r="G2791" s="32" t="s">
        <v>11</v>
      </c>
      <c r="H2791" s="32" t="s">
        <v>12</v>
      </c>
      <c r="I2791" s="32" t="s">
        <v>49905</v>
      </c>
      <c r="J2791" s="55">
        <v>8059347053721</v>
      </c>
      <c r="K2791" s="32"/>
      <c r="L2791" s="47">
        <v>109.95</v>
      </c>
      <c r="M2791" s="47">
        <v>109.95</v>
      </c>
      <c r="N2791" s="45">
        <v>44835</v>
      </c>
    </row>
    <row r="2792" spans="1:14" x14ac:dyDescent="0.25">
      <c r="B2792" s="42" t="s">
        <v>52254</v>
      </c>
      <c r="C2792" s="42"/>
      <c r="E2792" s="32" t="s">
        <v>49902</v>
      </c>
      <c r="F2792" s="44" t="s">
        <v>3093</v>
      </c>
      <c r="G2792" s="32" t="s">
        <v>11</v>
      </c>
      <c r="H2792" s="32" t="s">
        <v>12</v>
      </c>
      <c r="I2792" s="32" t="s">
        <v>49903</v>
      </c>
      <c r="J2792" s="55">
        <v>8059347053714</v>
      </c>
      <c r="K2792" s="32"/>
      <c r="L2792" s="47">
        <v>109.95</v>
      </c>
      <c r="M2792" s="47">
        <v>109.95</v>
      </c>
      <c r="N2792" s="45">
        <v>44835</v>
      </c>
    </row>
    <row r="2793" spans="1:14" x14ac:dyDescent="0.25">
      <c r="A2793" s="43" t="s">
        <v>39687</v>
      </c>
      <c r="B2793" s="42" t="s">
        <v>51776</v>
      </c>
      <c r="C2793" s="42" t="s">
        <v>39688</v>
      </c>
      <c r="D2793" s="43"/>
      <c r="E2793" s="43" t="s">
        <v>39689</v>
      </c>
      <c r="F2793" s="81" t="s">
        <v>3093</v>
      </c>
      <c r="G2793" s="32" t="s">
        <v>11</v>
      </c>
      <c r="H2793" s="43" t="s">
        <v>12</v>
      </c>
      <c r="I2793" s="48" t="s">
        <v>39690</v>
      </c>
      <c r="J2793" s="42">
        <v>8059175359699</v>
      </c>
      <c r="K2793" s="63"/>
      <c r="L2793" s="47">
        <v>109.95</v>
      </c>
      <c r="M2793" s="47">
        <v>109.95</v>
      </c>
      <c r="N2793" s="63">
        <v>44249</v>
      </c>
    </row>
    <row r="2794" spans="1:14" x14ac:dyDescent="0.25">
      <c r="A2794" s="43" t="s">
        <v>39684</v>
      </c>
      <c r="B2794" s="42" t="s">
        <v>51775</v>
      </c>
      <c r="C2794" s="42" t="s">
        <v>39685</v>
      </c>
      <c r="D2794" s="43"/>
      <c r="E2794" s="43" t="s">
        <v>61772</v>
      </c>
      <c r="F2794" s="81" t="s">
        <v>3093</v>
      </c>
      <c r="G2794" s="32" t="s">
        <v>11</v>
      </c>
      <c r="H2794" s="43" t="s">
        <v>12</v>
      </c>
      <c r="I2794" s="48" t="s">
        <v>39686</v>
      </c>
      <c r="J2794" s="42">
        <v>8059175359682</v>
      </c>
      <c r="K2794" s="63"/>
      <c r="L2794" s="47">
        <v>109.95</v>
      </c>
      <c r="M2794" s="47">
        <v>109.95</v>
      </c>
      <c r="N2794" s="63">
        <v>44249</v>
      </c>
    </row>
    <row r="2795" spans="1:14" x14ac:dyDescent="0.25">
      <c r="A2795" s="43" t="s">
        <v>39681</v>
      </c>
      <c r="B2795" s="42" t="s">
        <v>51772</v>
      </c>
      <c r="C2795" s="42" t="s">
        <v>39682</v>
      </c>
      <c r="D2795" s="43"/>
      <c r="E2795" s="43" t="s">
        <v>61771</v>
      </c>
      <c r="F2795" s="81" t="s">
        <v>3093</v>
      </c>
      <c r="G2795" s="32" t="s">
        <v>11</v>
      </c>
      <c r="H2795" s="43" t="s">
        <v>12</v>
      </c>
      <c r="I2795" s="48" t="s">
        <v>39683</v>
      </c>
      <c r="J2795" s="42">
        <v>8059175359651</v>
      </c>
      <c r="K2795" s="63"/>
      <c r="L2795" s="47">
        <v>109.95</v>
      </c>
      <c r="M2795" s="47">
        <v>109.95</v>
      </c>
      <c r="N2795" s="63">
        <v>44249</v>
      </c>
    </row>
    <row r="2796" spans="1:14" x14ac:dyDescent="0.25">
      <c r="A2796" s="43" t="s">
        <v>39678</v>
      </c>
      <c r="B2796" s="42" t="s">
        <v>51773</v>
      </c>
      <c r="C2796" s="42" t="s">
        <v>39679</v>
      </c>
      <c r="D2796" s="43"/>
      <c r="E2796" s="43" t="s">
        <v>61770</v>
      </c>
      <c r="F2796" s="81" t="s">
        <v>3093</v>
      </c>
      <c r="G2796" s="32" t="s">
        <v>11</v>
      </c>
      <c r="H2796" s="43" t="s">
        <v>12</v>
      </c>
      <c r="I2796" s="48" t="s">
        <v>39680</v>
      </c>
      <c r="J2796" s="42">
        <v>8059175359668</v>
      </c>
      <c r="K2796" s="63"/>
      <c r="L2796" s="47">
        <v>109.95</v>
      </c>
      <c r="M2796" s="47">
        <v>109.95</v>
      </c>
      <c r="N2796" s="63">
        <v>44249</v>
      </c>
    </row>
    <row r="2797" spans="1:14" x14ac:dyDescent="0.25">
      <c r="A2797" s="43" t="s">
        <v>39675</v>
      </c>
      <c r="B2797" s="42" t="s">
        <v>51774</v>
      </c>
      <c r="C2797" s="42" t="s">
        <v>39676</v>
      </c>
      <c r="D2797" s="43"/>
      <c r="E2797" s="43" t="s">
        <v>61769</v>
      </c>
      <c r="F2797" s="81" t="s">
        <v>3093</v>
      </c>
      <c r="G2797" s="32" t="s">
        <v>11</v>
      </c>
      <c r="H2797" s="43" t="s">
        <v>12</v>
      </c>
      <c r="I2797" s="48" t="s">
        <v>39677</v>
      </c>
      <c r="J2797" s="42">
        <v>8059175359675</v>
      </c>
      <c r="K2797" s="63"/>
      <c r="L2797" s="47">
        <v>109.95</v>
      </c>
      <c r="M2797" s="47">
        <v>109.95</v>
      </c>
      <c r="N2797" s="63">
        <v>44249</v>
      </c>
    </row>
    <row r="2798" spans="1:14" x14ac:dyDescent="0.25">
      <c r="A2798" s="43" t="s">
        <v>39695</v>
      </c>
      <c r="B2798" s="42"/>
      <c r="C2798" s="42" t="s">
        <v>39696</v>
      </c>
      <c r="D2798" s="43"/>
      <c r="E2798" s="43" t="s">
        <v>39697</v>
      </c>
      <c r="F2798" s="81" t="s">
        <v>3093</v>
      </c>
      <c r="G2798" s="32" t="s">
        <v>11</v>
      </c>
      <c r="H2798" s="43" t="s">
        <v>12</v>
      </c>
      <c r="I2798" s="48" t="s">
        <v>39698</v>
      </c>
      <c r="J2798" s="42">
        <v>8059175359712</v>
      </c>
      <c r="K2798" s="63"/>
      <c r="L2798" s="47">
        <v>109.95</v>
      </c>
      <c r="M2798" s="47">
        <v>109.95</v>
      </c>
      <c r="N2798" s="63">
        <v>44249</v>
      </c>
    </row>
    <row r="2799" spans="1:14" x14ac:dyDescent="0.25">
      <c r="A2799" s="43" t="s">
        <v>39691</v>
      </c>
      <c r="B2799" s="42" t="s">
        <v>51777</v>
      </c>
      <c r="C2799" s="42" t="s">
        <v>39692</v>
      </c>
      <c r="D2799" s="43"/>
      <c r="E2799" s="43" t="s">
        <v>39693</v>
      </c>
      <c r="F2799" s="81" t="s">
        <v>3093</v>
      </c>
      <c r="G2799" s="32" t="s">
        <v>11</v>
      </c>
      <c r="H2799" s="43" t="s">
        <v>12</v>
      </c>
      <c r="I2799" s="48" t="s">
        <v>39694</v>
      </c>
      <c r="J2799" s="42">
        <v>8059175359705</v>
      </c>
      <c r="K2799" s="63"/>
      <c r="L2799" s="47">
        <v>109.95</v>
      </c>
      <c r="M2799" s="47">
        <v>109.95</v>
      </c>
      <c r="N2799" s="63">
        <v>44249</v>
      </c>
    </row>
    <row r="2800" spans="1:14" x14ac:dyDescent="0.25">
      <c r="A2800" s="43" t="s">
        <v>39650</v>
      </c>
      <c r="B2800" s="42" t="s">
        <v>51803</v>
      </c>
      <c r="C2800" s="42" t="s">
        <v>39651</v>
      </c>
      <c r="D2800" s="43"/>
      <c r="E2800" s="43" t="s">
        <v>39652</v>
      </c>
      <c r="F2800" s="81" t="s">
        <v>3093</v>
      </c>
      <c r="G2800" s="32" t="s">
        <v>11</v>
      </c>
      <c r="H2800" s="43" t="s">
        <v>12</v>
      </c>
      <c r="I2800" s="48" t="s">
        <v>39653</v>
      </c>
      <c r="J2800" s="42">
        <v>8059175366826</v>
      </c>
      <c r="K2800" s="63"/>
      <c r="L2800" s="47">
        <v>109.95</v>
      </c>
      <c r="M2800" s="47">
        <v>109.95</v>
      </c>
      <c r="N2800" s="63">
        <v>44249</v>
      </c>
    </row>
    <row r="2801" spans="1:14" x14ac:dyDescent="0.25">
      <c r="A2801" s="43" t="s">
        <v>39647</v>
      </c>
      <c r="B2801" s="42" t="s">
        <v>51802</v>
      </c>
      <c r="C2801" s="42" t="s">
        <v>39648</v>
      </c>
      <c r="D2801" s="43"/>
      <c r="E2801" s="43" t="s">
        <v>61768</v>
      </c>
      <c r="F2801" s="81" t="s">
        <v>3093</v>
      </c>
      <c r="G2801" s="32" t="s">
        <v>11</v>
      </c>
      <c r="H2801" s="43" t="s">
        <v>12</v>
      </c>
      <c r="I2801" s="48" t="s">
        <v>39649</v>
      </c>
      <c r="J2801" s="42">
        <v>8059175366819</v>
      </c>
      <c r="K2801" s="63"/>
      <c r="L2801" s="47">
        <v>109.95</v>
      </c>
      <c r="M2801" s="47">
        <v>109.95</v>
      </c>
      <c r="N2801" s="63">
        <v>44249</v>
      </c>
    </row>
    <row r="2802" spans="1:14" x14ac:dyDescent="0.25">
      <c r="A2802" s="43" t="s">
        <v>39644</v>
      </c>
      <c r="B2802" s="42" t="s">
        <v>51799</v>
      </c>
      <c r="C2802" s="42" t="s">
        <v>39645</v>
      </c>
      <c r="D2802" s="43"/>
      <c r="E2802" s="43" t="s">
        <v>61767</v>
      </c>
      <c r="F2802" s="81" t="s">
        <v>3093</v>
      </c>
      <c r="G2802" s="32" t="s">
        <v>11</v>
      </c>
      <c r="H2802" s="43" t="s">
        <v>12</v>
      </c>
      <c r="I2802" s="48" t="s">
        <v>39646</v>
      </c>
      <c r="J2802" s="42">
        <v>8059175366789</v>
      </c>
      <c r="K2802" s="63"/>
      <c r="L2802" s="47">
        <v>109.95</v>
      </c>
      <c r="M2802" s="47">
        <v>109.95</v>
      </c>
      <c r="N2802" s="63">
        <v>44249</v>
      </c>
    </row>
    <row r="2803" spans="1:14" x14ac:dyDescent="0.25">
      <c r="A2803" s="43" t="s">
        <v>39641</v>
      </c>
      <c r="B2803" s="42" t="s">
        <v>51800</v>
      </c>
      <c r="C2803" s="42" t="s">
        <v>39642</v>
      </c>
      <c r="D2803" s="43"/>
      <c r="E2803" s="43" t="s">
        <v>61766</v>
      </c>
      <c r="F2803" s="81" t="s">
        <v>3093</v>
      </c>
      <c r="G2803" s="32" t="s">
        <v>11</v>
      </c>
      <c r="H2803" s="43" t="s">
        <v>12</v>
      </c>
      <c r="I2803" s="48" t="s">
        <v>39643</v>
      </c>
      <c r="J2803" s="42">
        <v>8059175366796</v>
      </c>
      <c r="K2803" s="63"/>
      <c r="L2803" s="47">
        <v>109.95</v>
      </c>
      <c r="M2803" s="47">
        <v>109.95</v>
      </c>
      <c r="N2803" s="63">
        <v>44249</v>
      </c>
    </row>
    <row r="2804" spans="1:14" x14ac:dyDescent="0.25">
      <c r="A2804" s="43" t="s">
        <v>39638</v>
      </c>
      <c r="B2804" s="42" t="s">
        <v>51801</v>
      </c>
      <c r="C2804" s="42" t="s">
        <v>39639</v>
      </c>
      <c r="D2804" s="43"/>
      <c r="E2804" s="43" t="s">
        <v>61765</v>
      </c>
      <c r="F2804" s="81" t="s">
        <v>3093</v>
      </c>
      <c r="G2804" s="32" t="s">
        <v>11</v>
      </c>
      <c r="H2804" s="43" t="s">
        <v>12</v>
      </c>
      <c r="I2804" s="48" t="s">
        <v>39640</v>
      </c>
      <c r="J2804" s="42">
        <v>8059175366802</v>
      </c>
      <c r="K2804" s="63"/>
      <c r="L2804" s="47">
        <v>109.95</v>
      </c>
      <c r="M2804" s="47">
        <v>109.95</v>
      </c>
      <c r="N2804" s="63">
        <v>44249</v>
      </c>
    </row>
    <row r="2805" spans="1:14" x14ac:dyDescent="0.25">
      <c r="A2805" s="43" t="s">
        <v>39658</v>
      </c>
      <c r="B2805" s="42"/>
      <c r="C2805" s="42"/>
      <c r="D2805" s="43"/>
      <c r="E2805" s="43" t="s">
        <v>39659</v>
      </c>
      <c r="F2805" s="81" t="s">
        <v>3093</v>
      </c>
      <c r="G2805" s="32" t="s">
        <v>11</v>
      </c>
      <c r="H2805" s="43" t="s">
        <v>12</v>
      </c>
      <c r="I2805" s="48" t="s">
        <v>39660</v>
      </c>
      <c r="J2805" s="42">
        <v>8059175366840</v>
      </c>
      <c r="K2805" s="63"/>
      <c r="L2805" s="47">
        <v>109.95</v>
      </c>
      <c r="M2805" s="47">
        <v>109.95</v>
      </c>
      <c r="N2805" s="63">
        <v>44249</v>
      </c>
    </row>
    <row r="2806" spans="1:14" x14ac:dyDescent="0.25">
      <c r="A2806" s="43" t="s">
        <v>39654</v>
      </c>
      <c r="B2806" s="42" t="s">
        <v>51804</v>
      </c>
      <c r="C2806" s="42" t="s">
        <v>39655</v>
      </c>
      <c r="D2806" s="43"/>
      <c r="E2806" s="43" t="s">
        <v>39656</v>
      </c>
      <c r="F2806" s="81" t="s">
        <v>3093</v>
      </c>
      <c r="G2806" s="32" t="s">
        <v>11</v>
      </c>
      <c r="H2806" s="43" t="s">
        <v>12</v>
      </c>
      <c r="I2806" s="48" t="s">
        <v>39657</v>
      </c>
      <c r="J2806" s="42">
        <v>8059175366833</v>
      </c>
      <c r="K2806" s="63"/>
      <c r="L2806" s="47">
        <v>109.95</v>
      </c>
      <c r="M2806" s="47">
        <v>109.95</v>
      </c>
      <c r="N2806" s="63">
        <v>44249</v>
      </c>
    </row>
    <row r="2807" spans="1:14" x14ac:dyDescent="0.25">
      <c r="A2807" s="43" t="s">
        <v>39669</v>
      </c>
      <c r="B2807" s="42" t="s">
        <v>51770</v>
      </c>
      <c r="C2807" s="42"/>
      <c r="D2807" s="43"/>
      <c r="E2807" s="43" t="s">
        <v>39670</v>
      </c>
      <c r="F2807" s="81" t="s">
        <v>3093</v>
      </c>
      <c r="G2807" s="32" t="s">
        <v>11</v>
      </c>
      <c r="H2807" s="43" t="s">
        <v>12</v>
      </c>
      <c r="I2807" s="48" t="s">
        <v>39671</v>
      </c>
      <c r="J2807" s="42">
        <v>8059175359637</v>
      </c>
      <c r="K2807" s="63"/>
      <c r="L2807" s="47">
        <v>109.95</v>
      </c>
      <c r="M2807" s="47">
        <v>109.95</v>
      </c>
      <c r="N2807" s="63">
        <v>44249</v>
      </c>
    </row>
    <row r="2808" spans="1:14" x14ac:dyDescent="0.25">
      <c r="A2808" s="43" t="s">
        <v>39667</v>
      </c>
      <c r="B2808" s="42" t="s">
        <v>51769</v>
      </c>
      <c r="C2808" s="42"/>
      <c r="D2808" s="43"/>
      <c r="E2808" s="43" t="s">
        <v>61764</v>
      </c>
      <c r="F2808" s="81" t="s">
        <v>3093</v>
      </c>
      <c r="G2808" s="32" t="s">
        <v>11</v>
      </c>
      <c r="H2808" s="43" t="s">
        <v>12</v>
      </c>
      <c r="I2808" s="48" t="s">
        <v>39668</v>
      </c>
      <c r="J2808" s="42">
        <v>8059175359620</v>
      </c>
      <c r="K2808" s="63"/>
      <c r="L2808" s="47">
        <v>109.95</v>
      </c>
      <c r="M2808" s="47">
        <v>109.95</v>
      </c>
      <c r="N2808" s="63">
        <v>44249</v>
      </c>
    </row>
    <row r="2809" spans="1:14" x14ac:dyDescent="0.25">
      <c r="A2809" s="43" t="s">
        <v>39665</v>
      </c>
      <c r="B2809" s="42" t="s">
        <v>51766</v>
      </c>
      <c r="C2809" s="42"/>
      <c r="D2809" s="43"/>
      <c r="E2809" s="43" t="s">
        <v>61763</v>
      </c>
      <c r="F2809" s="81" t="s">
        <v>3093</v>
      </c>
      <c r="G2809" s="32" t="s">
        <v>11</v>
      </c>
      <c r="H2809" s="43" t="s">
        <v>12</v>
      </c>
      <c r="I2809" s="48" t="s">
        <v>39666</v>
      </c>
      <c r="J2809" s="42">
        <v>8059175359590</v>
      </c>
      <c r="K2809" s="63"/>
      <c r="L2809" s="47">
        <v>109.95</v>
      </c>
      <c r="M2809" s="47">
        <v>109.95</v>
      </c>
      <c r="N2809" s="63">
        <v>44249</v>
      </c>
    </row>
    <row r="2810" spans="1:14" x14ac:dyDescent="0.25">
      <c r="A2810" s="43" t="s">
        <v>39663</v>
      </c>
      <c r="B2810" s="42" t="s">
        <v>51767</v>
      </c>
      <c r="C2810" s="42"/>
      <c r="D2810" s="43"/>
      <c r="E2810" s="43" t="s">
        <v>61762</v>
      </c>
      <c r="F2810" s="81" t="s">
        <v>3093</v>
      </c>
      <c r="G2810" s="32" t="s">
        <v>11</v>
      </c>
      <c r="H2810" s="43" t="s">
        <v>12</v>
      </c>
      <c r="I2810" s="48" t="s">
        <v>39664</v>
      </c>
      <c r="J2810" s="42">
        <v>8059175359606</v>
      </c>
      <c r="K2810" s="63"/>
      <c r="L2810" s="47">
        <v>109.95</v>
      </c>
      <c r="M2810" s="47">
        <v>109.95</v>
      </c>
      <c r="N2810" s="63">
        <v>44249</v>
      </c>
    </row>
    <row r="2811" spans="1:14" x14ac:dyDescent="0.25">
      <c r="A2811" s="43" t="s">
        <v>39661</v>
      </c>
      <c r="B2811" s="42" t="s">
        <v>51768</v>
      </c>
      <c r="C2811" s="42"/>
      <c r="D2811" s="43"/>
      <c r="E2811" s="43" t="s">
        <v>61761</v>
      </c>
      <c r="F2811" s="81" t="s">
        <v>3093</v>
      </c>
      <c r="G2811" s="32" t="s">
        <v>11</v>
      </c>
      <c r="H2811" s="43" t="s">
        <v>12</v>
      </c>
      <c r="I2811" s="48" t="s">
        <v>39662</v>
      </c>
      <c r="J2811" s="42">
        <v>8059175359613</v>
      </c>
      <c r="K2811" s="63"/>
      <c r="L2811" s="47">
        <v>109.95</v>
      </c>
      <c r="M2811" s="47">
        <v>109.95</v>
      </c>
      <c r="N2811" s="63">
        <v>44249</v>
      </c>
    </row>
    <row r="2812" spans="1:14" x14ac:dyDescent="0.25">
      <c r="A2812" s="43" t="s">
        <v>39672</v>
      </c>
      <c r="B2812" s="42" t="s">
        <v>51771</v>
      </c>
      <c r="C2812" s="42"/>
      <c r="D2812" s="43"/>
      <c r="E2812" s="43" t="s">
        <v>39673</v>
      </c>
      <c r="F2812" s="81" t="s">
        <v>3093</v>
      </c>
      <c r="G2812" s="32" t="s">
        <v>11</v>
      </c>
      <c r="H2812" s="43" t="s">
        <v>12</v>
      </c>
      <c r="I2812" s="48" t="s">
        <v>39674</v>
      </c>
      <c r="J2812" s="42">
        <v>8059175359644</v>
      </c>
      <c r="K2812" s="63"/>
      <c r="L2812" s="47">
        <v>109.95</v>
      </c>
      <c r="M2812" s="47">
        <v>109.95</v>
      </c>
      <c r="N2812" s="63">
        <v>44249</v>
      </c>
    </row>
    <row r="2813" spans="1:14" x14ac:dyDescent="0.25">
      <c r="A2813" s="45" t="s">
        <v>45065</v>
      </c>
      <c r="B2813" s="42"/>
      <c r="C2813" s="42" t="s">
        <v>70325</v>
      </c>
      <c r="D2813" s="42"/>
      <c r="E2813" s="43" t="s">
        <v>45066</v>
      </c>
      <c r="F2813" s="44" t="s">
        <v>3093</v>
      </c>
      <c r="G2813" s="32" t="s">
        <v>11</v>
      </c>
      <c r="H2813" s="43" t="s">
        <v>12</v>
      </c>
      <c r="I2813" s="42" t="s">
        <v>45067</v>
      </c>
      <c r="J2813" s="65">
        <v>8059175914515</v>
      </c>
      <c r="L2813" s="47">
        <v>279.95</v>
      </c>
      <c r="M2813" s="47">
        <v>279.95</v>
      </c>
      <c r="N2813" s="45">
        <v>44438</v>
      </c>
    </row>
    <row r="2814" spans="1:14" x14ac:dyDescent="0.25">
      <c r="A2814" s="45" t="s">
        <v>45062</v>
      </c>
      <c r="B2814" s="42"/>
      <c r="C2814" s="42" t="s">
        <v>70324</v>
      </c>
      <c r="D2814" s="42"/>
      <c r="E2814" s="43" t="s">
        <v>45063</v>
      </c>
      <c r="F2814" s="44" t="s">
        <v>3093</v>
      </c>
      <c r="G2814" s="32" t="s">
        <v>11</v>
      </c>
      <c r="H2814" s="43" t="s">
        <v>12</v>
      </c>
      <c r="I2814" s="42" t="s">
        <v>45064</v>
      </c>
      <c r="J2814" s="65">
        <v>8059175914508</v>
      </c>
      <c r="L2814" s="47">
        <v>279.95</v>
      </c>
      <c r="M2814" s="47">
        <v>279.95</v>
      </c>
      <c r="N2814" s="45">
        <v>44438</v>
      </c>
    </row>
    <row r="2815" spans="1:14" x14ac:dyDescent="0.25">
      <c r="A2815" s="45" t="s">
        <v>45059</v>
      </c>
      <c r="B2815" s="42"/>
      <c r="C2815" s="42" t="s">
        <v>70323</v>
      </c>
      <c r="D2815" s="42"/>
      <c r="E2815" s="43" t="s">
        <v>45060</v>
      </c>
      <c r="F2815" s="44" t="s">
        <v>3093</v>
      </c>
      <c r="G2815" s="32" t="s">
        <v>11</v>
      </c>
      <c r="H2815" s="43" t="s">
        <v>12</v>
      </c>
      <c r="I2815" s="42" t="s">
        <v>45061</v>
      </c>
      <c r="J2815" s="65">
        <v>8059175914478</v>
      </c>
      <c r="L2815" s="47">
        <v>279.95</v>
      </c>
      <c r="M2815" s="47">
        <v>279.95</v>
      </c>
      <c r="N2815" s="45">
        <v>44438</v>
      </c>
    </row>
    <row r="2816" spans="1:14" x14ac:dyDescent="0.25">
      <c r="A2816" s="45" t="s">
        <v>45056</v>
      </c>
      <c r="B2816" s="42"/>
      <c r="C2816" s="42" t="s">
        <v>70322</v>
      </c>
      <c r="D2816" s="42"/>
      <c r="E2816" s="43" t="s">
        <v>45057</v>
      </c>
      <c r="F2816" s="44" t="s">
        <v>3093</v>
      </c>
      <c r="G2816" s="32" t="s">
        <v>11</v>
      </c>
      <c r="H2816" s="43" t="s">
        <v>12</v>
      </c>
      <c r="I2816" s="42" t="s">
        <v>45058</v>
      </c>
      <c r="J2816" s="65">
        <v>8059175914485</v>
      </c>
      <c r="L2816" s="47">
        <v>279.95</v>
      </c>
      <c r="M2816" s="47">
        <v>279.95</v>
      </c>
      <c r="N2816" s="45">
        <v>44438</v>
      </c>
    </row>
    <row r="2817" spans="1:14" x14ac:dyDescent="0.25">
      <c r="A2817" s="45" t="s">
        <v>45053</v>
      </c>
      <c r="B2817" s="42"/>
      <c r="C2817" s="42" t="s">
        <v>70321</v>
      </c>
      <c r="D2817" s="42"/>
      <c r="E2817" s="43" t="s">
        <v>45054</v>
      </c>
      <c r="F2817" s="44" t="s">
        <v>3093</v>
      </c>
      <c r="G2817" s="32" t="s">
        <v>11</v>
      </c>
      <c r="H2817" s="43" t="s">
        <v>12</v>
      </c>
      <c r="I2817" s="42" t="s">
        <v>45055</v>
      </c>
      <c r="J2817" s="65">
        <v>8059175914492</v>
      </c>
      <c r="L2817" s="47">
        <v>279.95</v>
      </c>
      <c r="M2817" s="47">
        <v>279.95</v>
      </c>
      <c r="N2817" s="45">
        <v>44438</v>
      </c>
    </row>
    <row r="2818" spans="1:14" x14ac:dyDescent="0.25">
      <c r="A2818" s="45" t="s">
        <v>45050</v>
      </c>
      <c r="B2818" s="42"/>
      <c r="C2818" s="42" t="s">
        <v>70320</v>
      </c>
      <c r="D2818" s="42"/>
      <c r="E2818" s="43" t="s">
        <v>45051</v>
      </c>
      <c r="F2818" s="44" t="s">
        <v>3093</v>
      </c>
      <c r="G2818" s="32" t="s">
        <v>11</v>
      </c>
      <c r="H2818" s="43" t="s">
        <v>12</v>
      </c>
      <c r="I2818" s="42" t="s">
        <v>45052</v>
      </c>
      <c r="J2818" s="65">
        <v>8059175914522</v>
      </c>
      <c r="L2818" s="47">
        <v>279.95</v>
      </c>
      <c r="M2818" s="47">
        <v>279.95</v>
      </c>
      <c r="N2818" s="45">
        <v>44438</v>
      </c>
    </row>
    <row r="2819" spans="1:14" x14ac:dyDescent="0.25">
      <c r="A2819" s="45" t="s">
        <v>45047</v>
      </c>
      <c r="B2819" s="42"/>
      <c r="C2819" s="42" t="s">
        <v>70319</v>
      </c>
      <c r="D2819" s="42"/>
      <c r="E2819" s="43" t="s">
        <v>45048</v>
      </c>
      <c r="F2819" s="44" t="s">
        <v>3093</v>
      </c>
      <c r="G2819" s="32" t="s">
        <v>11</v>
      </c>
      <c r="H2819" s="43" t="s">
        <v>12</v>
      </c>
      <c r="I2819" s="42" t="s">
        <v>45049</v>
      </c>
      <c r="J2819" s="65">
        <v>8059175914331</v>
      </c>
      <c r="L2819" s="47">
        <v>279.95</v>
      </c>
      <c r="M2819" s="47">
        <v>279.95</v>
      </c>
      <c r="N2819" s="45">
        <v>44438</v>
      </c>
    </row>
    <row r="2820" spans="1:14" x14ac:dyDescent="0.25">
      <c r="A2820" s="45" t="s">
        <v>45044</v>
      </c>
      <c r="B2820" s="42"/>
      <c r="C2820" s="42" t="s">
        <v>70318</v>
      </c>
      <c r="D2820" s="42"/>
      <c r="E2820" s="43" t="s">
        <v>45045</v>
      </c>
      <c r="F2820" s="44" t="s">
        <v>3093</v>
      </c>
      <c r="G2820" s="32" t="s">
        <v>11</v>
      </c>
      <c r="H2820" s="43" t="s">
        <v>12</v>
      </c>
      <c r="I2820" s="42" t="s">
        <v>45046</v>
      </c>
      <c r="J2820" s="65">
        <v>8059175914324</v>
      </c>
      <c r="L2820" s="47">
        <v>279.95</v>
      </c>
      <c r="M2820" s="47">
        <v>279.95</v>
      </c>
      <c r="N2820" s="45">
        <v>44438</v>
      </c>
    </row>
    <row r="2821" spans="1:14" x14ac:dyDescent="0.25">
      <c r="A2821" s="45" t="s">
        <v>45041</v>
      </c>
      <c r="B2821" s="42"/>
      <c r="C2821" s="42" t="s">
        <v>70317</v>
      </c>
      <c r="D2821" s="42"/>
      <c r="E2821" s="43" t="s">
        <v>45042</v>
      </c>
      <c r="F2821" s="44" t="s">
        <v>3093</v>
      </c>
      <c r="G2821" s="32" t="s">
        <v>11</v>
      </c>
      <c r="H2821" s="43" t="s">
        <v>12</v>
      </c>
      <c r="I2821" s="42" t="s">
        <v>45043</v>
      </c>
      <c r="J2821" s="65">
        <v>8059175914294</v>
      </c>
      <c r="L2821" s="47">
        <v>279.95</v>
      </c>
      <c r="M2821" s="47">
        <v>279.95</v>
      </c>
      <c r="N2821" s="45">
        <v>44438</v>
      </c>
    </row>
    <row r="2822" spans="1:14" x14ac:dyDescent="0.25">
      <c r="A2822" s="45" t="s">
        <v>45038</v>
      </c>
      <c r="B2822" s="42"/>
      <c r="C2822" s="42" t="s">
        <v>70316</v>
      </c>
      <c r="D2822" s="42"/>
      <c r="E2822" s="43" t="s">
        <v>45039</v>
      </c>
      <c r="F2822" s="44" t="s">
        <v>3093</v>
      </c>
      <c r="G2822" s="32" t="s">
        <v>11</v>
      </c>
      <c r="H2822" s="43" t="s">
        <v>12</v>
      </c>
      <c r="I2822" s="42" t="s">
        <v>45040</v>
      </c>
      <c r="J2822" s="65">
        <v>8059175914300</v>
      </c>
      <c r="L2822" s="47">
        <v>279.95</v>
      </c>
      <c r="M2822" s="47">
        <v>279.95</v>
      </c>
      <c r="N2822" s="45">
        <v>44438</v>
      </c>
    </row>
    <row r="2823" spans="1:14" x14ac:dyDescent="0.25">
      <c r="A2823" s="45" t="s">
        <v>45035</v>
      </c>
      <c r="B2823" s="42"/>
      <c r="C2823" s="42" t="s">
        <v>70315</v>
      </c>
      <c r="D2823" s="42"/>
      <c r="E2823" s="43" t="s">
        <v>45036</v>
      </c>
      <c r="F2823" s="44" t="s">
        <v>3093</v>
      </c>
      <c r="G2823" s="32" t="s">
        <v>11</v>
      </c>
      <c r="H2823" s="43" t="s">
        <v>12</v>
      </c>
      <c r="I2823" s="42" t="s">
        <v>45037</v>
      </c>
      <c r="J2823" s="65">
        <v>8059175914317</v>
      </c>
      <c r="L2823" s="47">
        <v>279.95</v>
      </c>
      <c r="M2823" s="47">
        <v>279.95</v>
      </c>
      <c r="N2823" s="45">
        <v>44438</v>
      </c>
    </row>
    <row r="2824" spans="1:14" x14ac:dyDescent="0.25">
      <c r="A2824" s="45" t="s">
        <v>45032</v>
      </c>
      <c r="B2824" s="42"/>
      <c r="C2824" s="42" t="s">
        <v>70314</v>
      </c>
      <c r="D2824" s="42"/>
      <c r="E2824" s="43" t="s">
        <v>45033</v>
      </c>
      <c r="F2824" s="44" t="s">
        <v>3093</v>
      </c>
      <c r="G2824" s="32" t="s">
        <v>11</v>
      </c>
      <c r="H2824" s="43" t="s">
        <v>12</v>
      </c>
      <c r="I2824" s="42" t="s">
        <v>45034</v>
      </c>
      <c r="J2824" s="65">
        <v>8059175914348</v>
      </c>
      <c r="L2824" s="47">
        <v>279.95</v>
      </c>
      <c r="M2824" s="47">
        <v>279.95</v>
      </c>
      <c r="N2824" s="45">
        <v>44438</v>
      </c>
    </row>
    <row r="2825" spans="1:14" x14ac:dyDescent="0.25">
      <c r="A2825" s="45" t="s">
        <v>45029</v>
      </c>
      <c r="B2825" s="42"/>
      <c r="C2825" s="42" t="s">
        <v>70313</v>
      </c>
      <c r="D2825" s="42"/>
      <c r="E2825" s="43" t="s">
        <v>45030</v>
      </c>
      <c r="F2825" s="44" t="s">
        <v>3093</v>
      </c>
      <c r="G2825" s="32" t="s">
        <v>11</v>
      </c>
      <c r="H2825" s="43" t="s">
        <v>12</v>
      </c>
      <c r="I2825" s="42" t="s">
        <v>45031</v>
      </c>
      <c r="J2825" s="65">
        <v>8059175914393</v>
      </c>
      <c r="L2825" s="47">
        <v>279.95</v>
      </c>
      <c r="M2825" s="47">
        <v>279.95</v>
      </c>
      <c r="N2825" s="45">
        <v>44438</v>
      </c>
    </row>
    <row r="2826" spans="1:14" x14ac:dyDescent="0.25">
      <c r="A2826" s="45" t="s">
        <v>45026</v>
      </c>
      <c r="B2826" s="42"/>
      <c r="C2826" s="42" t="s">
        <v>70312</v>
      </c>
      <c r="D2826" s="42"/>
      <c r="E2826" s="43" t="s">
        <v>45027</v>
      </c>
      <c r="F2826" s="44" t="s">
        <v>3093</v>
      </c>
      <c r="G2826" s="32" t="s">
        <v>11</v>
      </c>
      <c r="H2826" s="43" t="s">
        <v>12</v>
      </c>
      <c r="I2826" s="42" t="s">
        <v>45028</v>
      </c>
      <c r="J2826" s="65">
        <v>8059175914386</v>
      </c>
      <c r="L2826" s="47">
        <v>279.95</v>
      </c>
      <c r="M2826" s="47">
        <v>279.95</v>
      </c>
      <c r="N2826" s="45">
        <v>44438</v>
      </c>
    </row>
    <row r="2827" spans="1:14" x14ac:dyDescent="0.25">
      <c r="A2827" s="45" t="s">
        <v>45023</v>
      </c>
      <c r="B2827" s="42"/>
      <c r="C2827" s="42" t="s">
        <v>70311</v>
      </c>
      <c r="D2827" s="42"/>
      <c r="E2827" s="43" t="s">
        <v>45024</v>
      </c>
      <c r="F2827" s="44" t="s">
        <v>3093</v>
      </c>
      <c r="G2827" s="32" t="s">
        <v>11</v>
      </c>
      <c r="H2827" s="43" t="s">
        <v>12</v>
      </c>
      <c r="I2827" s="42" t="s">
        <v>45025</v>
      </c>
      <c r="J2827" s="65">
        <v>8059175914355</v>
      </c>
      <c r="L2827" s="47">
        <v>279.95</v>
      </c>
      <c r="M2827" s="47">
        <v>279.95</v>
      </c>
      <c r="N2827" s="45">
        <v>44438</v>
      </c>
    </row>
    <row r="2828" spans="1:14" x14ac:dyDescent="0.25">
      <c r="A2828" s="45" t="s">
        <v>45020</v>
      </c>
      <c r="B2828" s="42"/>
      <c r="C2828" s="42" t="s">
        <v>70310</v>
      </c>
      <c r="D2828" s="42"/>
      <c r="E2828" s="43" t="s">
        <v>45021</v>
      </c>
      <c r="F2828" s="44" t="s">
        <v>3093</v>
      </c>
      <c r="G2828" s="32" t="s">
        <v>11</v>
      </c>
      <c r="H2828" s="43" t="s">
        <v>12</v>
      </c>
      <c r="I2828" s="42" t="s">
        <v>45022</v>
      </c>
      <c r="J2828" s="65">
        <v>8059175914362</v>
      </c>
      <c r="L2828" s="47">
        <v>279.95</v>
      </c>
      <c r="M2828" s="47">
        <v>279.95</v>
      </c>
      <c r="N2828" s="45">
        <v>44438</v>
      </c>
    </row>
    <row r="2829" spans="1:14" x14ac:dyDescent="0.25">
      <c r="A2829" s="45" t="s">
        <v>45017</v>
      </c>
      <c r="B2829" s="42"/>
      <c r="C2829" s="42" t="s">
        <v>70309</v>
      </c>
      <c r="D2829" s="42"/>
      <c r="E2829" s="43" t="s">
        <v>45018</v>
      </c>
      <c r="F2829" s="44" t="s">
        <v>3093</v>
      </c>
      <c r="G2829" s="32" t="s">
        <v>11</v>
      </c>
      <c r="H2829" s="43" t="s">
        <v>12</v>
      </c>
      <c r="I2829" s="42" t="s">
        <v>45019</v>
      </c>
      <c r="J2829" s="65">
        <v>8059175914379</v>
      </c>
      <c r="L2829" s="47">
        <v>279.95</v>
      </c>
      <c r="M2829" s="47">
        <v>279.95</v>
      </c>
      <c r="N2829" s="45">
        <v>44438</v>
      </c>
    </row>
    <row r="2830" spans="1:14" ht="15.95" customHeight="1" x14ac:dyDescent="0.25">
      <c r="A2830" s="45" t="s">
        <v>45014</v>
      </c>
      <c r="B2830" s="42"/>
      <c r="C2830" s="42" t="s">
        <v>70308</v>
      </c>
      <c r="D2830" s="42"/>
      <c r="E2830" s="43" t="s">
        <v>45015</v>
      </c>
      <c r="F2830" s="44" t="s">
        <v>3093</v>
      </c>
      <c r="G2830" s="32" t="s">
        <v>11</v>
      </c>
      <c r="H2830" s="43" t="s">
        <v>12</v>
      </c>
      <c r="I2830" s="42" t="s">
        <v>45016</v>
      </c>
      <c r="J2830" s="65">
        <v>8059175914409</v>
      </c>
      <c r="L2830" s="47">
        <v>279.95</v>
      </c>
      <c r="M2830" s="47">
        <v>279.95</v>
      </c>
      <c r="N2830" s="45">
        <v>44438</v>
      </c>
    </row>
    <row r="2831" spans="1:14" x14ac:dyDescent="0.25">
      <c r="A2831" s="32" t="s">
        <v>71559</v>
      </c>
      <c r="B2831" s="17" t="s">
        <v>69150</v>
      </c>
      <c r="C2831" s="42"/>
      <c r="D2831" s="17"/>
      <c r="E2831" s="70" t="s">
        <v>69151</v>
      </c>
      <c r="F2831" s="80" t="s">
        <v>3093</v>
      </c>
      <c r="G2831" s="44" t="s">
        <v>11</v>
      </c>
      <c r="H2831" s="44" t="s">
        <v>12</v>
      </c>
      <c r="I2831" s="70" t="s">
        <v>69152</v>
      </c>
      <c r="J2831" s="20">
        <v>8059347340784</v>
      </c>
      <c r="K2831" s="17"/>
      <c r="L2831" s="28">
        <v>299.95</v>
      </c>
      <c r="M2831" s="28">
        <v>299.95</v>
      </c>
      <c r="N2831" s="24">
        <v>45335</v>
      </c>
    </row>
    <row r="2832" spans="1:14" x14ac:dyDescent="0.25">
      <c r="A2832" s="32" t="s">
        <v>71558</v>
      </c>
      <c r="B2832" s="17" t="s">
        <v>69147</v>
      </c>
      <c r="C2832" s="42"/>
      <c r="D2832" s="17"/>
      <c r="E2832" s="70" t="s">
        <v>69148</v>
      </c>
      <c r="F2832" s="80" t="s">
        <v>3093</v>
      </c>
      <c r="G2832" s="44" t="s">
        <v>11</v>
      </c>
      <c r="H2832" s="44" t="s">
        <v>12</v>
      </c>
      <c r="I2832" s="70" t="s">
        <v>69149</v>
      </c>
      <c r="J2832" s="20">
        <v>8059347340760</v>
      </c>
      <c r="K2832" s="17"/>
      <c r="L2832" s="28">
        <v>299.95</v>
      </c>
      <c r="M2832" s="28">
        <v>299.95</v>
      </c>
      <c r="N2832" s="24">
        <v>45335</v>
      </c>
    </row>
    <row r="2833" spans="1:14" x14ac:dyDescent="0.25">
      <c r="A2833" s="32" t="s">
        <v>71557</v>
      </c>
      <c r="B2833" s="17" t="s">
        <v>69144</v>
      </c>
      <c r="C2833" s="42"/>
      <c r="D2833" s="17"/>
      <c r="E2833" s="70" t="s">
        <v>69145</v>
      </c>
      <c r="F2833" s="80" t="s">
        <v>3093</v>
      </c>
      <c r="G2833" s="44" t="s">
        <v>11</v>
      </c>
      <c r="H2833" s="44" t="s">
        <v>12</v>
      </c>
      <c r="I2833" s="70" t="s">
        <v>69146</v>
      </c>
      <c r="J2833" s="20">
        <v>8059347340777</v>
      </c>
      <c r="K2833" s="17"/>
      <c r="L2833" s="28">
        <v>299.95</v>
      </c>
      <c r="M2833" s="28">
        <v>299.95</v>
      </c>
      <c r="N2833" s="24">
        <v>45335</v>
      </c>
    </row>
    <row r="2834" spans="1:14" x14ac:dyDescent="0.25">
      <c r="A2834" s="32" t="s">
        <v>71556</v>
      </c>
      <c r="B2834" s="17" t="s">
        <v>69141</v>
      </c>
      <c r="C2834" s="42"/>
      <c r="D2834" s="17"/>
      <c r="E2834" s="70" t="s">
        <v>69142</v>
      </c>
      <c r="F2834" s="80" t="s">
        <v>3093</v>
      </c>
      <c r="G2834" s="44" t="s">
        <v>11</v>
      </c>
      <c r="H2834" s="44" t="s">
        <v>12</v>
      </c>
      <c r="I2834" s="70" t="s">
        <v>69143</v>
      </c>
      <c r="J2834" s="20">
        <v>8059347311555</v>
      </c>
      <c r="K2834" s="17"/>
      <c r="L2834" s="28">
        <v>299.95</v>
      </c>
      <c r="M2834" s="28">
        <v>299.95</v>
      </c>
      <c r="N2834" s="24">
        <v>45335</v>
      </c>
    </row>
    <row r="2835" spans="1:14" x14ac:dyDescent="0.25">
      <c r="A2835" s="32" t="s">
        <v>71555</v>
      </c>
      <c r="B2835" s="17" t="s">
        <v>69138</v>
      </c>
      <c r="C2835" s="42"/>
      <c r="D2835" s="17"/>
      <c r="E2835" s="70" t="s">
        <v>69139</v>
      </c>
      <c r="F2835" s="80" t="s">
        <v>3093</v>
      </c>
      <c r="G2835" s="44" t="s">
        <v>11</v>
      </c>
      <c r="H2835" s="44" t="s">
        <v>12</v>
      </c>
      <c r="I2835" s="70" t="s">
        <v>69140</v>
      </c>
      <c r="J2835" s="20">
        <v>8059347340807</v>
      </c>
      <c r="K2835" s="17"/>
      <c r="L2835" s="28">
        <v>299.95</v>
      </c>
      <c r="M2835" s="28">
        <v>299.95</v>
      </c>
      <c r="N2835" s="24">
        <v>45335</v>
      </c>
    </row>
    <row r="2836" spans="1:14" ht="17.45" customHeight="1" x14ac:dyDescent="0.25">
      <c r="A2836" s="32" t="s">
        <v>71554</v>
      </c>
      <c r="B2836" s="17" t="s">
        <v>69135</v>
      </c>
      <c r="C2836" s="42"/>
      <c r="D2836" s="17"/>
      <c r="E2836" s="70" t="s">
        <v>69136</v>
      </c>
      <c r="F2836" s="80" t="s">
        <v>3093</v>
      </c>
      <c r="G2836" s="44" t="s">
        <v>11</v>
      </c>
      <c r="H2836" s="44" t="s">
        <v>12</v>
      </c>
      <c r="I2836" s="70" t="s">
        <v>69137</v>
      </c>
      <c r="J2836" s="20">
        <v>8059347340791</v>
      </c>
      <c r="K2836" s="17"/>
      <c r="L2836" s="28">
        <v>299.95</v>
      </c>
      <c r="M2836" s="28">
        <v>299.95</v>
      </c>
      <c r="N2836" s="24">
        <v>45335</v>
      </c>
    </row>
    <row r="2837" spans="1:14" x14ac:dyDescent="0.25">
      <c r="A2837" s="32" t="s">
        <v>71553</v>
      </c>
      <c r="B2837" s="17" t="s">
        <v>69132</v>
      </c>
      <c r="C2837" s="42"/>
      <c r="D2837" s="17"/>
      <c r="E2837" s="70" t="s">
        <v>69133</v>
      </c>
      <c r="F2837" s="80" t="s">
        <v>3093</v>
      </c>
      <c r="G2837" s="44" t="s">
        <v>11</v>
      </c>
      <c r="H2837" s="44" t="s">
        <v>12</v>
      </c>
      <c r="I2837" s="70" t="s">
        <v>69134</v>
      </c>
      <c r="J2837" s="20">
        <v>8059347340739</v>
      </c>
      <c r="K2837" s="17"/>
      <c r="L2837" s="28">
        <v>299.95</v>
      </c>
      <c r="M2837" s="28">
        <v>299.95</v>
      </c>
      <c r="N2837" s="24">
        <v>45335</v>
      </c>
    </row>
    <row r="2838" spans="1:14" x14ac:dyDescent="0.25">
      <c r="A2838" s="32" t="s">
        <v>71552</v>
      </c>
      <c r="B2838" s="17" t="s">
        <v>69129</v>
      </c>
      <c r="C2838" s="42"/>
      <c r="D2838" s="17"/>
      <c r="E2838" s="70" t="s">
        <v>69130</v>
      </c>
      <c r="F2838" s="80" t="s">
        <v>3093</v>
      </c>
      <c r="G2838" s="44" t="s">
        <v>11</v>
      </c>
      <c r="H2838" s="44" t="s">
        <v>12</v>
      </c>
      <c r="I2838" s="70" t="s">
        <v>69131</v>
      </c>
      <c r="J2838" s="20">
        <v>8059347340715</v>
      </c>
      <c r="K2838" s="17"/>
      <c r="L2838" s="28">
        <v>299.95</v>
      </c>
      <c r="M2838" s="28">
        <v>299.95</v>
      </c>
      <c r="N2838" s="24">
        <v>45335</v>
      </c>
    </row>
    <row r="2839" spans="1:14" x14ac:dyDescent="0.25">
      <c r="A2839" s="32" t="s">
        <v>71551</v>
      </c>
      <c r="B2839" s="17" t="s">
        <v>69126</v>
      </c>
      <c r="C2839" s="42"/>
      <c r="D2839" s="17"/>
      <c r="E2839" s="70" t="s">
        <v>69127</v>
      </c>
      <c r="F2839" s="80" t="s">
        <v>3093</v>
      </c>
      <c r="G2839" s="44" t="s">
        <v>11</v>
      </c>
      <c r="H2839" s="44" t="s">
        <v>12</v>
      </c>
      <c r="I2839" s="70" t="s">
        <v>69128</v>
      </c>
      <c r="J2839" s="20">
        <v>8059347340722</v>
      </c>
      <c r="K2839" s="17"/>
      <c r="L2839" s="28">
        <v>299.95</v>
      </c>
      <c r="M2839" s="28">
        <v>299.95</v>
      </c>
      <c r="N2839" s="24">
        <v>45335</v>
      </c>
    </row>
    <row r="2840" spans="1:14" x14ac:dyDescent="0.25">
      <c r="A2840" s="32" t="s">
        <v>71550</v>
      </c>
      <c r="B2840" s="17" t="s">
        <v>69123</v>
      </c>
      <c r="C2840" s="42"/>
      <c r="D2840" s="17"/>
      <c r="E2840" s="70" t="s">
        <v>69124</v>
      </c>
      <c r="F2840" s="80" t="s">
        <v>3093</v>
      </c>
      <c r="G2840" s="44" t="s">
        <v>11</v>
      </c>
      <c r="H2840" s="44" t="s">
        <v>12</v>
      </c>
      <c r="I2840" s="70" t="s">
        <v>69125</v>
      </c>
      <c r="J2840" s="20">
        <v>8059347311548</v>
      </c>
      <c r="K2840" s="17"/>
      <c r="L2840" s="28">
        <v>299.95</v>
      </c>
      <c r="M2840" s="28">
        <v>299.95</v>
      </c>
      <c r="N2840" s="24">
        <v>45335</v>
      </c>
    </row>
    <row r="2841" spans="1:14" x14ac:dyDescent="0.25">
      <c r="A2841" s="32" t="s">
        <v>71549</v>
      </c>
      <c r="B2841" s="17" t="s">
        <v>69120</v>
      </c>
      <c r="C2841" s="42"/>
      <c r="D2841" s="17"/>
      <c r="E2841" s="70" t="s">
        <v>69121</v>
      </c>
      <c r="F2841" s="80" t="s">
        <v>3093</v>
      </c>
      <c r="G2841" s="44" t="s">
        <v>11</v>
      </c>
      <c r="H2841" s="44" t="s">
        <v>12</v>
      </c>
      <c r="I2841" s="70" t="s">
        <v>69122</v>
      </c>
      <c r="J2841" s="20">
        <v>8059347340753</v>
      </c>
      <c r="K2841" s="17"/>
      <c r="L2841" s="28">
        <v>299.95</v>
      </c>
      <c r="M2841" s="28">
        <v>299.95</v>
      </c>
      <c r="N2841" s="24">
        <v>45335</v>
      </c>
    </row>
    <row r="2842" spans="1:14" x14ac:dyDescent="0.25">
      <c r="A2842" s="32" t="s">
        <v>71548</v>
      </c>
      <c r="B2842" s="17" t="s">
        <v>69117</v>
      </c>
      <c r="C2842" s="42"/>
      <c r="D2842" s="17"/>
      <c r="E2842" s="70" t="s">
        <v>69118</v>
      </c>
      <c r="F2842" s="80" t="s">
        <v>3093</v>
      </c>
      <c r="G2842" s="44" t="s">
        <v>11</v>
      </c>
      <c r="H2842" s="44" t="s">
        <v>12</v>
      </c>
      <c r="I2842" s="70" t="s">
        <v>69119</v>
      </c>
      <c r="J2842" s="20">
        <v>8059347340746</v>
      </c>
      <c r="K2842" s="17"/>
      <c r="L2842" s="28">
        <v>299.95</v>
      </c>
      <c r="M2842" s="28">
        <v>299.95</v>
      </c>
      <c r="N2842" s="24">
        <v>45335</v>
      </c>
    </row>
    <row r="2843" spans="1:14" x14ac:dyDescent="0.25">
      <c r="A2843" s="32" t="s">
        <v>71547</v>
      </c>
      <c r="B2843" s="17" t="s">
        <v>69114</v>
      </c>
      <c r="C2843" s="42"/>
      <c r="D2843" s="17"/>
      <c r="E2843" s="70" t="s">
        <v>69115</v>
      </c>
      <c r="F2843" s="80" t="s">
        <v>3093</v>
      </c>
      <c r="G2843" s="44" t="s">
        <v>11</v>
      </c>
      <c r="H2843" s="44" t="s">
        <v>12</v>
      </c>
      <c r="I2843" s="70" t="s">
        <v>69116</v>
      </c>
      <c r="J2843" s="20">
        <v>8059347340692</v>
      </c>
      <c r="K2843" s="17"/>
      <c r="L2843" s="28">
        <v>299.95</v>
      </c>
      <c r="M2843" s="28">
        <v>299.95</v>
      </c>
      <c r="N2843" s="24">
        <v>45335</v>
      </c>
    </row>
    <row r="2844" spans="1:14" x14ac:dyDescent="0.25">
      <c r="A2844" s="32" t="s">
        <v>71546</v>
      </c>
      <c r="B2844" s="17" t="s">
        <v>69111</v>
      </c>
      <c r="C2844" s="42"/>
      <c r="D2844" s="17"/>
      <c r="E2844" s="70" t="s">
        <v>69112</v>
      </c>
      <c r="F2844" s="80" t="s">
        <v>3093</v>
      </c>
      <c r="G2844" s="44" t="s">
        <v>11</v>
      </c>
      <c r="H2844" s="44" t="s">
        <v>12</v>
      </c>
      <c r="I2844" s="70" t="s">
        <v>69113</v>
      </c>
      <c r="J2844" s="20">
        <v>8059347340685</v>
      </c>
      <c r="K2844" s="17"/>
      <c r="L2844" s="28">
        <v>299.95</v>
      </c>
      <c r="M2844" s="28">
        <v>299.95</v>
      </c>
      <c r="N2844" s="24">
        <v>45335</v>
      </c>
    </row>
    <row r="2845" spans="1:14" x14ac:dyDescent="0.25">
      <c r="A2845" s="32" t="s">
        <v>71545</v>
      </c>
      <c r="B2845" s="17" t="s">
        <v>69108</v>
      </c>
      <c r="C2845" s="42"/>
      <c r="D2845" s="17"/>
      <c r="E2845" s="70" t="s">
        <v>69109</v>
      </c>
      <c r="F2845" s="80" t="s">
        <v>3093</v>
      </c>
      <c r="G2845" s="44" t="s">
        <v>11</v>
      </c>
      <c r="H2845" s="44" t="s">
        <v>12</v>
      </c>
      <c r="I2845" s="70" t="s">
        <v>69110</v>
      </c>
      <c r="J2845" s="20">
        <v>8059347340661</v>
      </c>
      <c r="K2845" s="17"/>
      <c r="L2845" s="28">
        <v>299.95</v>
      </c>
      <c r="M2845" s="28">
        <v>299.95</v>
      </c>
      <c r="N2845" s="24">
        <v>45335</v>
      </c>
    </row>
    <row r="2846" spans="1:14" x14ac:dyDescent="0.25">
      <c r="A2846" s="32" t="s">
        <v>71544</v>
      </c>
      <c r="B2846" s="17" t="s">
        <v>69105</v>
      </c>
      <c r="C2846" s="42"/>
      <c r="D2846" s="17"/>
      <c r="E2846" s="70" t="s">
        <v>69106</v>
      </c>
      <c r="F2846" s="80" t="s">
        <v>3093</v>
      </c>
      <c r="G2846" s="44" t="s">
        <v>11</v>
      </c>
      <c r="H2846" s="44" t="s">
        <v>12</v>
      </c>
      <c r="I2846" s="70" t="s">
        <v>69107</v>
      </c>
      <c r="J2846" s="20">
        <v>8059347340678</v>
      </c>
      <c r="K2846" s="17"/>
      <c r="L2846" s="28">
        <v>299.95</v>
      </c>
      <c r="M2846" s="28">
        <v>299.95</v>
      </c>
      <c r="N2846" s="24">
        <v>45335</v>
      </c>
    </row>
    <row r="2847" spans="1:14" x14ac:dyDescent="0.25">
      <c r="A2847" s="32" t="s">
        <v>71543</v>
      </c>
      <c r="B2847" s="17" t="s">
        <v>69102</v>
      </c>
      <c r="C2847" s="42"/>
      <c r="D2847" s="17"/>
      <c r="E2847" s="70" t="s">
        <v>69103</v>
      </c>
      <c r="F2847" s="80" t="s">
        <v>3093</v>
      </c>
      <c r="G2847" s="44" t="s">
        <v>11</v>
      </c>
      <c r="H2847" s="44" t="s">
        <v>12</v>
      </c>
      <c r="I2847" s="70" t="s">
        <v>69104</v>
      </c>
      <c r="J2847" s="20">
        <v>8059347311531</v>
      </c>
      <c r="K2847" s="17"/>
      <c r="L2847" s="28">
        <v>299.95</v>
      </c>
      <c r="M2847" s="28">
        <v>299.95</v>
      </c>
      <c r="N2847" s="24">
        <v>45335</v>
      </c>
    </row>
    <row r="2848" spans="1:14" ht="13.5" customHeight="1" x14ac:dyDescent="0.25">
      <c r="A2848" s="32" t="s">
        <v>71542</v>
      </c>
      <c r="B2848" s="17" t="s">
        <v>69099</v>
      </c>
      <c r="C2848" s="42"/>
      <c r="D2848" s="17"/>
      <c r="E2848" s="70" t="s">
        <v>69100</v>
      </c>
      <c r="F2848" s="80" t="s">
        <v>3093</v>
      </c>
      <c r="G2848" s="44" t="s">
        <v>11</v>
      </c>
      <c r="H2848" s="44" t="s">
        <v>12</v>
      </c>
      <c r="I2848" s="70" t="s">
        <v>69101</v>
      </c>
      <c r="J2848" s="20">
        <v>8059347340708</v>
      </c>
      <c r="K2848" s="17"/>
      <c r="L2848" s="28">
        <v>299.95</v>
      </c>
      <c r="M2848" s="28">
        <v>299.95</v>
      </c>
      <c r="N2848" s="24">
        <v>45335</v>
      </c>
    </row>
    <row r="2849" spans="1:14" x14ac:dyDescent="0.25">
      <c r="A2849" s="32" t="s">
        <v>24888</v>
      </c>
      <c r="B2849" s="42" t="s">
        <v>66016</v>
      </c>
      <c r="C2849" s="42"/>
      <c r="D2849" s="42"/>
      <c r="E2849" s="43" t="s">
        <v>61712</v>
      </c>
      <c r="F2849" s="44" t="s">
        <v>3093</v>
      </c>
      <c r="G2849" s="44" t="s">
        <v>17</v>
      </c>
      <c r="H2849" s="44" t="s">
        <v>18</v>
      </c>
      <c r="I2849" s="42" t="s">
        <v>21223</v>
      </c>
      <c r="J2849" s="42">
        <v>8033637972480</v>
      </c>
      <c r="K2849" s="45">
        <v>45444</v>
      </c>
      <c r="L2849" s="47">
        <v>0</v>
      </c>
      <c r="M2849" s="47">
        <v>299.95</v>
      </c>
      <c r="N2849" s="45">
        <v>43507</v>
      </c>
    </row>
    <row r="2850" spans="1:14" x14ac:dyDescent="0.25">
      <c r="A2850" s="32" t="s">
        <v>24887</v>
      </c>
      <c r="B2850" s="42" t="s">
        <v>66013</v>
      </c>
      <c r="C2850" s="42"/>
      <c r="D2850" s="42"/>
      <c r="E2850" s="43" t="s">
        <v>61711</v>
      </c>
      <c r="F2850" s="44" t="s">
        <v>3093</v>
      </c>
      <c r="G2850" s="44" t="s">
        <v>17</v>
      </c>
      <c r="H2850" s="44" t="s">
        <v>18</v>
      </c>
      <c r="I2850" s="42" t="s">
        <v>7063</v>
      </c>
      <c r="J2850" s="42">
        <v>8033637972459</v>
      </c>
      <c r="K2850" s="45">
        <v>45444</v>
      </c>
      <c r="L2850" s="47">
        <v>0</v>
      </c>
      <c r="M2850" s="47">
        <v>299.95</v>
      </c>
      <c r="N2850" s="45">
        <v>43507</v>
      </c>
    </row>
    <row r="2851" spans="1:14" x14ac:dyDescent="0.25">
      <c r="A2851" s="32" t="s">
        <v>24886</v>
      </c>
      <c r="B2851" s="42" t="s">
        <v>66014</v>
      </c>
      <c r="C2851" s="42"/>
      <c r="D2851" s="42"/>
      <c r="E2851" s="43" t="s">
        <v>61710</v>
      </c>
      <c r="F2851" s="44" t="s">
        <v>3093</v>
      </c>
      <c r="G2851" s="44" t="s">
        <v>17</v>
      </c>
      <c r="H2851" s="44" t="s">
        <v>18</v>
      </c>
      <c r="I2851" s="42" t="s">
        <v>7062</v>
      </c>
      <c r="J2851" s="42">
        <v>8033637972466</v>
      </c>
      <c r="K2851" s="45">
        <v>45444</v>
      </c>
      <c r="L2851" s="47">
        <v>0</v>
      </c>
      <c r="M2851" s="47">
        <v>299.95</v>
      </c>
      <c r="N2851" s="45">
        <v>43507</v>
      </c>
    </row>
    <row r="2852" spans="1:14" x14ac:dyDescent="0.25">
      <c r="A2852" s="32" t="s">
        <v>24885</v>
      </c>
      <c r="B2852" s="42" t="s">
        <v>66015</v>
      </c>
      <c r="C2852" s="42"/>
      <c r="D2852" s="42"/>
      <c r="E2852" s="43" t="s">
        <v>61709</v>
      </c>
      <c r="F2852" s="44" t="s">
        <v>3093</v>
      </c>
      <c r="G2852" s="44" t="s">
        <v>17</v>
      </c>
      <c r="H2852" s="44" t="s">
        <v>18</v>
      </c>
      <c r="I2852" s="42" t="s">
        <v>7061</v>
      </c>
      <c r="J2852" s="42">
        <v>8033637972473</v>
      </c>
      <c r="K2852" s="45">
        <v>45444</v>
      </c>
      <c r="L2852" s="47">
        <v>0</v>
      </c>
      <c r="M2852" s="47">
        <v>299.95</v>
      </c>
      <c r="N2852" s="45">
        <v>43507</v>
      </c>
    </row>
    <row r="2853" spans="1:14" x14ac:dyDescent="0.25">
      <c r="A2853" s="32" t="s">
        <v>24884</v>
      </c>
      <c r="B2853" s="42" t="s">
        <v>66018</v>
      </c>
      <c r="C2853" s="42"/>
      <c r="D2853" s="42"/>
      <c r="E2853" s="43" t="s">
        <v>61708</v>
      </c>
      <c r="F2853" s="44" t="s">
        <v>3093</v>
      </c>
      <c r="G2853" s="44" t="s">
        <v>17</v>
      </c>
      <c r="H2853" s="44" t="s">
        <v>18</v>
      </c>
      <c r="I2853" s="42" t="s">
        <v>7060</v>
      </c>
      <c r="J2853" s="42">
        <v>8033637972503</v>
      </c>
      <c r="K2853" s="45">
        <v>45444</v>
      </c>
      <c r="L2853" s="47">
        <v>0</v>
      </c>
      <c r="M2853" s="47">
        <v>299.95</v>
      </c>
      <c r="N2853" s="45">
        <v>43507</v>
      </c>
    </row>
    <row r="2854" spans="1:14" x14ac:dyDescent="0.25">
      <c r="A2854" s="32" t="s">
        <v>24883</v>
      </c>
      <c r="B2854" s="42" t="s">
        <v>66017</v>
      </c>
      <c r="C2854" s="42"/>
      <c r="D2854" s="42"/>
      <c r="E2854" s="43" t="s">
        <v>61707</v>
      </c>
      <c r="F2854" s="44" t="s">
        <v>3093</v>
      </c>
      <c r="G2854" s="44" t="s">
        <v>17</v>
      </c>
      <c r="H2854" s="44" t="s">
        <v>18</v>
      </c>
      <c r="I2854" s="42" t="s">
        <v>7059</v>
      </c>
      <c r="J2854" s="42">
        <v>8033637972497</v>
      </c>
      <c r="K2854" s="45">
        <v>45444</v>
      </c>
      <c r="L2854" s="47">
        <v>0</v>
      </c>
      <c r="M2854" s="47">
        <v>299.95</v>
      </c>
      <c r="N2854" s="45">
        <v>43507</v>
      </c>
    </row>
    <row r="2855" spans="1:14" x14ac:dyDescent="0.25">
      <c r="A2855" s="32" t="s">
        <v>24882</v>
      </c>
      <c r="B2855" s="42" t="s">
        <v>66028</v>
      </c>
      <c r="C2855" s="42"/>
      <c r="D2855" s="42"/>
      <c r="E2855" s="43" t="s">
        <v>61706</v>
      </c>
      <c r="F2855" s="44" t="s">
        <v>3093</v>
      </c>
      <c r="G2855" s="44" t="s">
        <v>17</v>
      </c>
      <c r="H2855" s="44" t="s">
        <v>18</v>
      </c>
      <c r="I2855" s="42" t="s">
        <v>7058</v>
      </c>
      <c r="J2855" s="42">
        <v>8033637972428</v>
      </c>
      <c r="K2855" s="45">
        <v>45444</v>
      </c>
      <c r="L2855" s="47">
        <v>0</v>
      </c>
      <c r="M2855" s="47">
        <v>299.95</v>
      </c>
      <c r="N2855" s="45">
        <v>43507</v>
      </c>
    </row>
    <row r="2856" spans="1:14" x14ac:dyDescent="0.25">
      <c r="A2856" s="32" t="s">
        <v>24881</v>
      </c>
      <c r="B2856" s="42" t="s">
        <v>66025</v>
      </c>
      <c r="C2856" s="42"/>
      <c r="D2856" s="42"/>
      <c r="E2856" s="43" t="s">
        <v>61705</v>
      </c>
      <c r="F2856" s="44" t="s">
        <v>3093</v>
      </c>
      <c r="G2856" s="44" t="s">
        <v>17</v>
      </c>
      <c r="H2856" s="44" t="s">
        <v>18</v>
      </c>
      <c r="I2856" s="42" t="s">
        <v>21222</v>
      </c>
      <c r="J2856" s="42">
        <v>8033637972398</v>
      </c>
      <c r="K2856" s="45">
        <v>45444</v>
      </c>
      <c r="L2856" s="47">
        <v>0</v>
      </c>
      <c r="M2856" s="47">
        <v>299.95</v>
      </c>
      <c r="N2856" s="45">
        <v>43507</v>
      </c>
    </row>
    <row r="2857" spans="1:14" x14ac:dyDescent="0.25">
      <c r="A2857" s="32" t="s">
        <v>24880</v>
      </c>
      <c r="B2857" s="42" t="s">
        <v>66026</v>
      </c>
      <c r="C2857" s="42"/>
      <c r="D2857" s="42"/>
      <c r="E2857" s="43" t="s">
        <v>61704</v>
      </c>
      <c r="F2857" s="44" t="s">
        <v>3093</v>
      </c>
      <c r="G2857" s="44" t="s">
        <v>17</v>
      </c>
      <c r="H2857" s="44" t="s">
        <v>18</v>
      </c>
      <c r="I2857" s="42" t="s">
        <v>21221</v>
      </c>
      <c r="J2857" s="42">
        <v>8033637972404</v>
      </c>
      <c r="K2857" s="45">
        <v>45444</v>
      </c>
      <c r="L2857" s="47">
        <v>0</v>
      </c>
      <c r="M2857" s="47">
        <v>299.95</v>
      </c>
      <c r="N2857" s="45">
        <v>43507</v>
      </c>
    </row>
    <row r="2858" spans="1:14" x14ac:dyDescent="0.25">
      <c r="A2858" s="32" t="s">
        <v>24879</v>
      </c>
      <c r="B2858" s="42" t="s">
        <v>66027</v>
      </c>
      <c r="C2858" s="42"/>
      <c r="D2858" s="42"/>
      <c r="E2858" s="43" t="s">
        <v>61703</v>
      </c>
      <c r="F2858" s="44" t="s">
        <v>3093</v>
      </c>
      <c r="G2858" s="44" t="s">
        <v>17</v>
      </c>
      <c r="H2858" s="44" t="s">
        <v>18</v>
      </c>
      <c r="I2858" s="42" t="s">
        <v>21220</v>
      </c>
      <c r="J2858" s="42">
        <v>8033637972411</v>
      </c>
      <c r="K2858" s="45">
        <v>45444</v>
      </c>
      <c r="L2858" s="47">
        <v>0</v>
      </c>
      <c r="M2858" s="47">
        <v>299.95</v>
      </c>
      <c r="N2858" s="45">
        <v>43507</v>
      </c>
    </row>
    <row r="2859" spans="1:14" x14ac:dyDescent="0.25">
      <c r="A2859" s="32" t="s">
        <v>24878</v>
      </c>
      <c r="B2859" s="42" t="s">
        <v>66030</v>
      </c>
      <c r="C2859" s="42"/>
      <c r="D2859" s="42"/>
      <c r="E2859" s="43" t="s">
        <v>61702</v>
      </c>
      <c r="F2859" s="44" t="s">
        <v>3093</v>
      </c>
      <c r="G2859" s="44" t="s">
        <v>17</v>
      </c>
      <c r="H2859" s="44" t="s">
        <v>18</v>
      </c>
      <c r="I2859" s="42" t="s">
        <v>53621</v>
      </c>
      <c r="J2859" s="42">
        <v>8033637972442</v>
      </c>
      <c r="K2859" s="45">
        <v>45444</v>
      </c>
      <c r="L2859" s="47">
        <v>0</v>
      </c>
      <c r="M2859" s="47">
        <v>299.95</v>
      </c>
      <c r="N2859" s="45">
        <v>43507</v>
      </c>
    </row>
    <row r="2860" spans="1:14" x14ac:dyDescent="0.25">
      <c r="A2860" s="32" t="s">
        <v>24877</v>
      </c>
      <c r="B2860" s="42" t="s">
        <v>66029</v>
      </c>
      <c r="C2860" s="42"/>
      <c r="D2860" s="42"/>
      <c r="E2860" s="43" t="s">
        <v>61701</v>
      </c>
      <c r="F2860" s="44" t="s">
        <v>3093</v>
      </c>
      <c r="G2860" s="44" t="s">
        <v>17</v>
      </c>
      <c r="H2860" s="44" t="s">
        <v>18</v>
      </c>
      <c r="I2860" s="42" t="s">
        <v>53620</v>
      </c>
      <c r="J2860" s="42">
        <v>8033637972435</v>
      </c>
      <c r="K2860" s="45">
        <v>45444</v>
      </c>
      <c r="L2860" s="47">
        <v>0</v>
      </c>
      <c r="M2860" s="47">
        <v>299.95</v>
      </c>
      <c r="N2860" s="45">
        <v>43507</v>
      </c>
    </row>
    <row r="2861" spans="1:14" x14ac:dyDescent="0.25">
      <c r="A2861" s="32" t="s">
        <v>24876</v>
      </c>
      <c r="B2861" s="42" t="s">
        <v>66010</v>
      </c>
      <c r="C2861" s="42"/>
      <c r="D2861" s="42"/>
      <c r="E2861" s="43" t="s">
        <v>61700</v>
      </c>
      <c r="F2861" s="44" t="s">
        <v>3093</v>
      </c>
      <c r="G2861" s="44" t="s">
        <v>17</v>
      </c>
      <c r="H2861" s="44" t="s">
        <v>18</v>
      </c>
      <c r="I2861" s="42" t="s">
        <v>7057</v>
      </c>
      <c r="J2861" s="42">
        <v>8033637972367</v>
      </c>
      <c r="K2861" s="45">
        <v>45444</v>
      </c>
      <c r="L2861" s="47">
        <v>0</v>
      </c>
      <c r="M2861" s="47">
        <v>299.95</v>
      </c>
      <c r="N2861" s="45">
        <v>43507</v>
      </c>
    </row>
    <row r="2862" spans="1:14" x14ac:dyDescent="0.25">
      <c r="A2862" s="32" t="s">
        <v>24875</v>
      </c>
      <c r="B2862" s="42" t="s">
        <v>66007</v>
      </c>
      <c r="C2862" s="42"/>
      <c r="D2862" s="42"/>
      <c r="E2862" s="43" t="s">
        <v>61699</v>
      </c>
      <c r="F2862" s="44" t="s">
        <v>3093</v>
      </c>
      <c r="G2862" s="44" t="s">
        <v>17</v>
      </c>
      <c r="H2862" s="44" t="s">
        <v>18</v>
      </c>
      <c r="I2862" s="42" t="s">
        <v>7056</v>
      </c>
      <c r="J2862" s="42">
        <v>8033637941264</v>
      </c>
      <c r="K2862" s="45">
        <v>45444</v>
      </c>
      <c r="L2862" s="47">
        <v>0</v>
      </c>
      <c r="M2862" s="47">
        <v>299.95</v>
      </c>
      <c r="N2862" s="45">
        <v>43507</v>
      </c>
    </row>
    <row r="2863" spans="1:14" x14ac:dyDescent="0.25">
      <c r="A2863" s="32" t="s">
        <v>24874</v>
      </c>
      <c r="B2863" s="42" t="s">
        <v>66008</v>
      </c>
      <c r="C2863" s="42"/>
      <c r="D2863" s="42"/>
      <c r="E2863" s="43" t="s">
        <v>61698</v>
      </c>
      <c r="F2863" s="44" t="s">
        <v>3093</v>
      </c>
      <c r="G2863" s="44" t="s">
        <v>17</v>
      </c>
      <c r="H2863" s="44" t="s">
        <v>18</v>
      </c>
      <c r="I2863" s="42" t="s">
        <v>7055</v>
      </c>
      <c r="J2863" s="42">
        <v>8033637941271</v>
      </c>
      <c r="K2863" s="45">
        <v>45444</v>
      </c>
      <c r="L2863" s="47">
        <v>0</v>
      </c>
      <c r="M2863" s="47">
        <v>299.95</v>
      </c>
      <c r="N2863" s="45">
        <v>43507</v>
      </c>
    </row>
    <row r="2864" spans="1:14" x14ac:dyDescent="0.25">
      <c r="A2864" s="32" t="s">
        <v>24873</v>
      </c>
      <c r="B2864" s="42" t="s">
        <v>66009</v>
      </c>
      <c r="C2864" s="42"/>
      <c r="D2864" s="42"/>
      <c r="E2864" s="43" t="s">
        <v>61697</v>
      </c>
      <c r="F2864" s="44" t="s">
        <v>3093</v>
      </c>
      <c r="G2864" s="44" t="s">
        <v>17</v>
      </c>
      <c r="H2864" s="44" t="s">
        <v>18</v>
      </c>
      <c r="I2864" s="42" t="s">
        <v>7054</v>
      </c>
      <c r="J2864" s="42">
        <v>8033637941288</v>
      </c>
      <c r="K2864" s="45">
        <v>45444</v>
      </c>
      <c r="L2864" s="47">
        <v>0</v>
      </c>
      <c r="M2864" s="47">
        <v>299.95</v>
      </c>
      <c r="N2864" s="45">
        <v>43507</v>
      </c>
    </row>
    <row r="2865" spans="1:14" x14ac:dyDescent="0.25">
      <c r="A2865" s="32" t="s">
        <v>24872</v>
      </c>
      <c r="B2865" s="42" t="s">
        <v>66012</v>
      </c>
      <c r="C2865" s="42"/>
      <c r="D2865" s="42"/>
      <c r="E2865" s="43" t="s">
        <v>61696</v>
      </c>
      <c r="F2865" s="44" t="s">
        <v>3093</v>
      </c>
      <c r="G2865" s="44" t="s">
        <v>17</v>
      </c>
      <c r="H2865" s="44" t="s">
        <v>18</v>
      </c>
      <c r="I2865" s="42" t="s">
        <v>21219</v>
      </c>
      <c r="J2865" s="42">
        <v>8033637972381</v>
      </c>
      <c r="K2865" s="45">
        <v>45444</v>
      </c>
      <c r="L2865" s="47">
        <v>0</v>
      </c>
      <c r="M2865" s="47">
        <v>299.95</v>
      </c>
      <c r="N2865" s="45">
        <v>43507</v>
      </c>
    </row>
    <row r="2866" spans="1:14" x14ac:dyDescent="0.25">
      <c r="A2866" s="32" t="s">
        <v>24871</v>
      </c>
      <c r="B2866" s="42" t="s">
        <v>66011</v>
      </c>
      <c r="C2866" s="42"/>
      <c r="D2866" s="42"/>
      <c r="E2866" s="43" t="s">
        <v>61695</v>
      </c>
      <c r="F2866" s="44" t="s">
        <v>3093</v>
      </c>
      <c r="G2866" s="44" t="s">
        <v>17</v>
      </c>
      <c r="H2866" s="44" t="s">
        <v>18</v>
      </c>
      <c r="I2866" s="42" t="s">
        <v>21218</v>
      </c>
      <c r="J2866" s="42">
        <v>8033637972374</v>
      </c>
      <c r="K2866" s="45">
        <v>45444</v>
      </c>
      <c r="L2866" s="47">
        <v>0</v>
      </c>
      <c r="M2866" s="47">
        <v>299.95</v>
      </c>
      <c r="N2866" s="45">
        <v>43507</v>
      </c>
    </row>
    <row r="2867" spans="1:14" x14ac:dyDescent="0.25">
      <c r="B2867" s="42" t="s">
        <v>66059</v>
      </c>
      <c r="C2867" s="42"/>
      <c r="E2867" s="58" t="s">
        <v>61694</v>
      </c>
      <c r="F2867" s="44" t="s">
        <v>3093</v>
      </c>
      <c r="G2867" s="44" t="s">
        <v>17</v>
      </c>
      <c r="H2867" s="44" t="s">
        <v>18</v>
      </c>
      <c r="I2867" s="32" t="s">
        <v>36602</v>
      </c>
      <c r="J2867" s="55">
        <v>8059175287565</v>
      </c>
      <c r="K2867" s="45">
        <v>45444</v>
      </c>
      <c r="L2867" s="47">
        <v>0</v>
      </c>
      <c r="M2867" s="47">
        <v>299.95</v>
      </c>
      <c r="N2867" s="45">
        <v>44074</v>
      </c>
    </row>
    <row r="2868" spans="1:14" x14ac:dyDescent="0.25">
      <c r="B2868" s="42" t="s">
        <v>66058</v>
      </c>
      <c r="C2868" s="42"/>
      <c r="E2868" s="58" t="s">
        <v>61693</v>
      </c>
      <c r="F2868" s="44" t="s">
        <v>3093</v>
      </c>
      <c r="G2868" s="44" t="s">
        <v>17</v>
      </c>
      <c r="H2868" s="44" t="s">
        <v>18</v>
      </c>
      <c r="I2868" s="32" t="s">
        <v>36601</v>
      </c>
      <c r="J2868" s="55">
        <v>8059175287558</v>
      </c>
      <c r="K2868" s="45">
        <v>45444</v>
      </c>
      <c r="L2868" s="47">
        <v>0</v>
      </c>
      <c r="M2868" s="47">
        <v>299.95</v>
      </c>
      <c r="N2868" s="45">
        <v>44074</v>
      </c>
    </row>
    <row r="2869" spans="1:14" x14ac:dyDescent="0.25">
      <c r="B2869" s="42" t="s">
        <v>66055</v>
      </c>
      <c r="C2869" s="42"/>
      <c r="E2869" s="58" t="s">
        <v>61692</v>
      </c>
      <c r="F2869" s="44" t="s">
        <v>3093</v>
      </c>
      <c r="G2869" s="44" t="s">
        <v>17</v>
      </c>
      <c r="H2869" s="44" t="s">
        <v>18</v>
      </c>
      <c r="I2869" s="32" t="s">
        <v>36600</v>
      </c>
      <c r="J2869" s="55">
        <v>8059175287503</v>
      </c>
      <c r="K2869" s="45">
        <v>45444</v>
      </c>
      <c r="L2869" s="47">
        <v>0</v>
      </c>
      <c r="M2869" s="47">
        <v>299.95</v>
      </c>
      <c r="N2869" s="45">
        <v>44074</v>
      </c>
    </row>
    <row r="2870" spans="1:14" x14ac:dyDescent="0.25">
      <c r="B2870" s="42" t="s">
        <v>66056</v>
      </c>
      <c r="C2870" s="42"/>
      <c r="E2870" s="58" t="s">
        <v>61691</v>
      </c>
      <c r="F2870" s="44" t="s">
        <v>3093</v>
      </c>
      <c r="G2870" s="44" t="s">
        <v>17</v>
      </c>
      <c r="H2870" s="44" t="s">
        <v>18</v>
      </c>
      <c r="I2870" s="32" t="s">
        <v>36599</v>
      </c>
      <c r="J2870" s="55">
        <v>8059175287510</v>
      </c>
      <c r="K2870" s="45">
        <v>45444</v>
      </c>
      <c r="L2870" s="47">
        <v>0</v>
      </c>
      <c r="M2870" s="47">
        <v>299.95</v>
      </c>
      <c r="N2870" s="45">
        <v>44074</v>
      </c>
    </row>
    <row r="2871" spans="1:14" x14ac:dyDescent="0.25">
      <c r="B2871" s="42" t="s">
        <v>66057</v>
      </c>
      <c r="C2871" s="42"/>
      <c r="E2871" s="58" t="s">
        <v>61690</v>
      </c>
      <c r="F2871" s="44" t="s">
        <v>3093</v>
      </c>
      <c r="G2871" s="44" t="s">
        <v>17</v>
      </c>
      <c r="H2871" s="44" t="s">
        <v>18</v>
      </c>
      <c r="I2871" s="32" t="s">
        <v>36598</v>
      </c>
      <c r="J2871" s="55">
        <v>8059175287527</v>
      </c>
      <c r="K2871" s="45">
        <v>45444</v>
      </c>
      <c r="L2871" s="47">
        <v>0</v>
      </c>
      <c r="M2871" s="47">
        <v>299.95</v>
      </c>
      <c r="N2871" s="45">
        <v>44074</v>
      </c>
    </row>
    <row r="2872" spans="1:14" x14ac:dyDescent="0.25">
      <c r="B2872" s="42" t="s">
        <v>66060</v>
      </c>
      <c r="C2872" s="42"/>
      <c r="E2872" s="58" t="s">
        <v>61689</v>
      </c>
      <c r="F2872" s="44" t="s">
        <v>3093</v>
      </c>
      <c r="G2872" s="44" t="s">
        <v>17</v>
      </c>
      <c r="H2872" s="44" t="s">
        <v>18</v>
      </c>
      <c r="I2872" s="32" t="s">
        <v>36603</v>
      </c>
      <c r="J2872" s="55">
        <v>8059175287572</v>
      </c>
      <c r="K2872" s="45">
        <v>45444</v>
      </c>
      <c r="L2872" s="47">
        <v>0</v>
      </c>
      <c r="M2872" s="47">
        <v>299.95</v>
      </c>
      <c r="N2872" s="45">
        <v>44074</v>
      </c>
    </row>
    <row r="2873" spans="1:14" x14ac:dyDescent="0.25">
      <c r="A2873" s="32" t="s">
        <v>24870</v>
      </c>
      <c r="B2873" s="42" t="s">
        <v>66004</v>
      </c>
      <c r="C2873" s="42"/>
      <c r="D2873" s="42"/>
      <c r="E2873" s="43" t="s">
        <v>61688</v>
      </c>
      <c r="F2873" s="44" t="s">
        <v>3093</v>
      </c>
      <c r="G2873" s="44" t="s">
        <v>17</v>
      </c>
      <c r="H2873" s="44" t="s">
        <v>18</v>
      </c>
      <c r="I2873" s="42" t="s">
        <v>7050</v>
      </c>
      <c r="J2873" s="42">
        <v>8033637972275</v>
      </c>
      <c r="K2873" s="45">
        <v>45444</v>
      </c>
      <c r="L2873" s="47">
        <v>0</v>
      </c>
      <c r="M2873" s="47">
        <v>299.95</v>
      </c>
      <c r="N2873" s="45">
        <v>43507</v>
      </c>
    </row>
    <row r="2874" spans="1:14" x14ac:dyDescent="0.25">
      <c r="A2874" s="32" t="s">
        <v>24869</v>
      </c>
      <c r="B2874" s="42" t="s">
        <v>66001</v>
      </c>
      <c r="C2874" s="42"/>
      <c r="D2874" s="42"/>
      <c r="E2874" s="43" t="s">
        <v>61687</v>
      </c>
      <c r="F2874" s="44" t="s">
        <v>3093</v>
      </c>
      <c r="G2874" s="44" t="s">
        <v>17</v>
      </c>
      <c r="H2874" s="44" t="s">
        <v>18</v>
      </c>
      <c r="I2874" s="42" t="s">
        <v>7049</v>
      </c>
      <c r="J2874" s="42">
        <v>8033637972244</v>
      </c>
      <c r="K2874" s="45">
        <v>45444</v>
      </c>
      <c r="L2874" s="47">
        <v>0</v>
      </c>
      <c r="M2874" s="47">
        <v>299.95</v>
      </c>
      <c r="N2874" s="45">
        <v>43507</v>
      </c>
    </row>
    <row r="2875" spans="1:14" x14ac:dyDescent="0.25">
      <c r="A2875" s="32" t="s">
        <v>24868</v>
      </c>
      <c r="B2875" s="42" t="s">
        <v>66002</v>
      </c>
      <c r="C2875" s="42"/>
      <c r="D2875" s="42"/>
      <c r="E2875" s="43" t="s">
        <v>61686</v>
      </c>
      <c r="F2875" s="44" t="s">
        <v>3093</v>
      </c>
      <c r="G2875" s="44" t="s">
        <v>17</v>
      </c>
      <c r="H2875" s="44" t="s">
        <v>18</v>
      </c>
      <c r="I2875" s="42" t="s">
        <v>7048</v>
      </c>
      <c r="J2875" s="42">
        <v>8033637972251</v>
      </c>
      <c r="K2875" s="45">
        <v>45444</v>
      </c>
      <c r="L2875" s="47">
        <v>0</v>
      </c>
      <c r="M2875" s="47">
        <v>299.95</v>
      </c>
      <c r="N2875" s="45">
        <v>43507</v>
      </c>
    </row>
    <row r="2876" spans="1:14" x14ac:dyDescent="0.25">
      <c r="A2876" s="32" t="s">
        <v>24867</v>
      </c>
      <c r="B2876" s="42" t="s">
        <v>66003</v>
      </c>
      <c r="C2876" s="42"/>
      <c r="D2876" s="42"/>
      <c r="E2876" s="43" t="s">
        <v>61685</v>
      </c>
      <c r="F2876" s="44" t="s">
        <v>3093</v>
      </c>
      <c r="G2876" s="44" t="s">
        <v>17</v>
      </c>
      <c r="H2876" s="44" t="s">
        <v>18</v>
      </c>
      <c r="I2876" s="42" t="s">
        <v>7047</v>
      </c>
      <c r="J2876" s="42">
        <v>8033637972268</v>
      </c>
      <c r="K2876" s="45">
        <v>45444</v>
      </c>
      <c r="L2876" s="47">
        <v>0</v>
      </c>
      <c r="M2876" s="47">
        <v>299.95</v>
      </c>
      <c r="N2876" s="45">
        <v>43507</v>
      </c>
    </row>
    <row r="2877" spans="1:14" x14ac:dyDescent="0.25">
      <c r="A2877" s="32" t="s">
        <v>24866</v>
      </c>
      <c r="B2877" s="42" t="s">
        <v>66006</v>
      </c>
      <c r="C2877" s="42"/>
      <c r="D2877" s="42"/>
      <c r="E2877" s="43" t="s">
        <v>61684</v>
      </c>
      <c r="F2877" s="44" t="s">
        <v>3093</v>
      </c>
      <c r="G2877" s="44" t="s">
        <v>17</v>
      </c>
      <c r="H2877" s="44" t="s">
        <v>18</v>
      </c>
      <c r="I2877" s="42" t="s">
        <v>21214</v>
      </c>
      <c r="J2877" s="42">
        <v>8033637972299</v>
      </c>
      <c r="K2877" s="45">
        <v>45444</v>
      </c>
      <c r="L2877" s="47">
        <v>0</v>
      </c>
      <c r="M2877" s="47">
        <v>299.95</v>
      </c>
      <c r="N2877" s="45">
        <v>43507</v>
      </c>
    </row>
    <row r="2878" spans="1:14" x14ac:dyDescent="0.25">
      <c r="A2878" s="32" t="s">
        <v>24865</v>
      </c>
      <c r="B2878" s="42" t="s">
        <v>66022</v>
      </c>
      <c r="C2878" s="42"/>
      <c r="D2878" s="42"/>
      <c r="E2878" s="43" t="s">
        <v>61683</v>
      </c>
      <c r="F2878" s="44" t="s">
        <v>3093</v>
      </c>
      <c r="G2878" s="44" t="s">
        <v>17</v>
      </c>
      <c r="H2878" s="44" t="s">
        <v>18</v>
      </c>
      <c r="I2878" s="42" t="s">
        <v>7053</v>
      </c>
      <c r="J2878" s="42">
        <v>8033637972336</v>
      </c>
      <c r="K2878" s="45">
        <v>45444</v>
      </c>
      <c r="L2878" s="47">
        <v>0</v>
      </c>
      <c r="M2878" s="47">
        <v>299.95</v>
      </c>
      <c r="N2878" s="45">
        <v>43507</v>
      </c>
    </row>
    <row r="2879" spans="1:14" x14ac:dyDescent="0.25">
      <c r="A2879" s="32" t="s">
        <v>24864</v>
      </c>
      <c r="B2879" s="42" t="s">
        <v>66019</v>
      </c>
      <c r="C2879" s="42"/>
      <c r="D2879" s="42"/>
      <c r="E2879" s="43" t="s">
        <v>61682</v>
      </c>
      <c r="F2879" s="44" t="s">
        <v>3093</v>
      </c>
      <c r="G2879" s="44" t="s">
        <v>17</v>
      </c>
      <c r="H2879" s="44" t="s">
        <v>18</v>
      </c>
      <c r="I2879" s="42" t="s">
        <v>21217</v>
      </c>
      <c r="J2879" s="42">
        <v>8033637972305</v>
      </c>
      <c r="K2879" s="45">
        <v>45444</v>
      </c>
      <c r="L2879" s="47">
        <v>0</v>
      </c>
      <c r="M2879" s="47">
        <v>299.95</v>
      </c>
      <c r="N2879" s="45">
        <v>43507</v>
      </c>
    </row>
    <row r="2880" spans="1:14" x14ac:dyDescent="0.25">
      <c r="A2880" s="32" t="s">
        <v>24863</v>
      </c>
      <c r="B2880" s="42" t="s">
        <v>66020</v>
      </c>
      <c r="C2880" s="42"/>
      <c r="D2880" s="42"/>
      <c r="E2880" s="43" t="s">
        <v>61681</v>
      </c>
      <c r="F2880" s="44" t="s">
        <v>3093</v>
      </c>
      <c r="G2880" s="44" t="s">
        <v>17</v>
      </c>
      <c r="H2880" s="44" t="s">
        <v>18</v>
      </c>
      <c r="I2880" s="42" t="s">
        <v>21216</v>
      </c>
      <c r="J2880" s="42">
        <v>8033637972312</v>
      </c>
      <c r="K2880" s="45">
        <v>45444</v>
      </c>
      <c r="L2880" s="47">
        <v>0</v>
      </c>
      <c r="M2880" s="47">
        <v>299.95</v>
      </c>
      <c r="N2880" s="45">
        <v>43507</v>
      </c>
    </row>
    <row r="2881" spans="1:14" x14ac:dyDescent="0.25">
      <c r="A2881" s="32" t="s">
        <v>24862</v>
      </c>
      <c r="B2881" s="42" t="s">
        <v>66021</v>
      </c>
      <c r="C2881" s="42"/>
      <c r="D2881" s="42"/>
      <c r="E2881" s="43" t="s">
        <v>61680</v>
      </c>
      <c r="F2881" s="44" t="s">
        <v>3093</v>
      </c>
      <c r="G2881" s="44" t="s">
        <v>17</v>
      </c>
      <c r="H2881" s="44" t="s">
        <v>18</v>
      </c>
      <c r="I2881" s="42" t="s">
        <v>21215</v>
      </c>
      <c r="J2881" s="42">
        <v>8033637972329</v>
      </c>
      <c r="K2881" s="45">
        <v>45444</v>
      </c>
      <c r="L2881" s="47">
        <v>0</v>
      </c>
      <c r="M2881" s="47">
        <v>299.95</v>
      </c>
      <c r="N2881" s="45">
        <v>43507</v>
      </c>
    </row>
    <row r="2882" spans="1:14" x14ac:dyDescent="0.25">
      <c r="A2882" s="32" t="s">
        <v>24861</v>
      </c>
      <c r="B2882" s="42" t="s">
        <v>66024</v>
      </c>
      <c r="C2882" s="42"/>
      <c r="D2882" s="42"/>
      <c r="E2882" s="43" t="s">
        <v>61679</v>
      </c>
      <c r="F2882" s="44" t="s">
        <v>3093</v>
      </c>
      <c r="G2882" s="44" t="s">
        <v>17</v>
      </c>
      <c r="H2882" s="44" t="s">
        <v>18</v>
      </c>
      <c r="I2882" s="42" t="s">
        <v>7052</v>
      </c>
      <c r="J2882" s="42">
        <v>8033637972350</v>
      </c>
      <c r="K2882" s="45">
        <v>45444</v>
      </c>
      <c r="L2882" s="47">
        <v>0</v>
      </c>
      <c r="M2882" s="47">
        <v>289.95</v>
      </c>
      <c r="N2882" s="45">
        <v>43507</v>
      </c>
    </row>
    <row r="2883" spans="1:14" x14ac:dyDescent="0.25">
      <c r="A2883" s="32" t="s">
        <v>24860</v>
      </c>
      <c r="B2883" s="42" t="s">
        <v>66023</v>
      </c>
      <c r="C2883" s="42"/>
      <c r="D2883" s="42"/>
      <c r="E2883" s="43" t="s">
        <v>61678</v>
      </c>
      <c r="F2883" s="44" t="s">
        <v>3093</v>
      </c>
      <c r="G2883" s="44" t="s">
        <v>17</v>
      </c>
      <c r="H2883" s="44" t="s">
        <v>18</v>
      </c>
      <c r="I2883" s="42" t="s">
        <v>7051</v>
      </c>
      <c r="J2883" s="42">
        <v>8033637972343</v>
      </c>
      <c r="K2883" s="45">
        <v>45444</v>
      </c>
      <c r="L2883" s="47">
        <v>0</v>
      </c>
      <c r="M2883" s="47">
        <v>289.95</v>
      </c>
      <c r="N2883" s="45">
        <v>43507</v>
      </c>
    </row>
    <row r="2884" spans="1:14" x14ac:dyDescent="0.25">
      <c r="A2884" s="32" t="s">
        <v>24859</v>
      </c>
      <c r="B2884" s="42" t="s">
        <v>66005</v>
      </c>
      <c r="C2884" s="42"/>
      <c r="D2884" s="42"/>
      <c r="E2884" s="43" t="s">
        <v>61677</v>
      </c>
      <c r="F2884" s="44" t="s">
        <v>3093</v>
      </c>
      <c r="G2884" s="44" t="s">
        <v>17</v>
      </c>
      <c r="H2884" s="44" t="s">
        <v>18</v>
      </c>
      <c r="I2884" s="42" t="s">
        <v>21213</v>
      </c>
      <c r="J2884" s="42">
        <v>8033637972282</v>
      </c>
      <c r="K2884" s="45">
        <v>45444</v>
      </c>
      <c r="L2884" s="47">
        <v>0</v>
      </c>
      <c r="M2884" s="47">
        <v>299.95</v>
      </c>
      <c r="N2884" s="45">
        <v>43507</v>
      </c>
    </row>
    <row r="2885" spans="1:14" x14ac:dyDescent="0.25">
      <c r="A2885" s="45" t="s">
        <v>45010</v>
      </c>
      <c r="B2885" s="42" t="s">
        <v>45011</v>
      </c>
      <c r="C2885" s="42"/>
      <c r="D2885" s="42"/>
      <c r="E2885" s="43" t="s">
        <v>45012</v>
      </c>
      <c r="F2885" s="44" t="s">
        <v>3093</v>
      </c>
      <c r="G2885" s="32" t="s">
        <v>11</v>
      </c>
      <c r="H2885" s="43" t="s">
        <v>12</v>
      </c>
      <c r="I2885" s="42" t="s">
        <v>45013</v>
      </c>
      <c r="J2885" s="65">
        <v>8059175931376</v>
      </c>
      <c r="L2885" s="47">
        <v>394.95</v>
      </c>
      <c r="M2885" s="47">
        <v>394.95</v>
      </c>
      <c r="N2885" s="45">
        <v>44438</v>
      </c>
    </row>
    <row r="2886" spans="1:14" x14ac:dyDescent="0.25">
      <c r="A2886" s="45" t="s">
        <v>45006</v>
      </c>
      <c r="B2886" s="42" t="s">
        <v>45007</v>
      </c>
      <c r="C2886" s="42"/>
      <c r="D2886" s="42"/>
      <c r="E2886" s="43" t="s">
        <v>45008</v>
      </c>
      <c r="F2886" s="44" t="s">
        <v>3093</v>
      </c>
      <c r="G2886" s="32" t="s">
        <v>11</v>
      </c>
      <c r="H2886" s="43" t="s">
        <v>12</v>
      </c>
      <c r="I2886" s="42" t="s">
        <v>45009</v>
      </c>
      <c r="J2886" s="65">
        <v>8059175914270</v>
      </c>
      <c r="L2886" s="47">
        <v>394.95</v>
      </c>
      <c r="M2886" s="47">
        <v>394.95</v>
      </c>
      <c r="N2886" s="45">
        <v>44438</v>
      </c>
    </row>
    <row r="2887" spans="1:14" x14ac:dyDescent="0.25">
      <c r="A2887" s="45" t="s">
        <v>45002</v>
      </c>
      <c r="B2887" s="42" t="s">
        <v>45003</v>
      </c>
      <c r="C2887" s="42"/>
      <c r="D2887" s="42"/>
      <c r="E2887" s="43" t="s">
        <v>45004</v>
      </c>
      <c r="F2887" s="44" t="s">
        <v>3093</v>
      </c>
      <c r="G2887" s="32" t="s">
        <v>11</v>
      </c>
      <c r="H2887" s="43" t="s">
        <v>12</v>
      </c>
      <c r="I2887" s="42" t="s">
        <v>45005</v>
      </c>
      <c r="J2887" s="65">
        <v>8059175914256</v>
      </c>
      <c r="L2887" s="47">
        <v>394.95</v>
      </c>
      <c r="M2887" s="47">
        <v>394.95</v>
      </c>
      <c r="N2887" s="45">
        <v>44438</v>
      </c>
    </row>
    <row r="2888" spans="1:14" x14ac:dyDescent="0.25">
      <c r="A2888" s="45" t="s">
        <v>44998</v>
      </c>
      <c r="B2888" s="42" t="s">
        <v>44999</v>
      </c>
      <c r="C2888" s="42"/>
      <c r="D2888" s="42"/>
      <c r="E2888" s="43" t="s">
        <v>45000</v>
      </c>
      <c r="F2888" s="44" t="s">
        <v>3093</v>
      </c>
      <c r="G2888" s="32" t="s">
        <v>11</v>
      </c>
      <c r="H2888" s="43" t="s">
        <v>12</v>
      </c>
      <c r="I2888" s="42" t="s">
        <v>45001</v>
      </c>
      <c r="J2888" s="65">
        <v>8059175914263</v>
      </c>
      <c r="L2888" s="47">
        <v>394.95</v>
      </c>
      <c r="M2888" s="47">
        <v>394.95</v>
      </c>
      <c r="N2888" s="45">
        <v>44438</v>
      </c>
    </row>
    <row r="2889" spans="1:14" x14ac:dyDescent="0.25">
      <c r="A2889" s="45" t="s">
        <v>44994</v>
      </c>
      <c r="B2889" s="42" t="s">
        <v>44995</v>
      </c>
      <c r="C2889" s="42"/>
      <c r="D2889" s="42"/>
      <c r="E2889" s="43" t="s">
        <v>44996</v>
      </c>
      <c r="F2889" s="44" t="s">
        <v>3093</v>
      </c>
      <c r="G2889" s="32" t="s">
        <v>11</v>
      </c>
      <c r="H2889" s="43" t="s">
        <v>12</v>
      </c>
      <c r="I2889" s="42" t="s">
        <v>44997</v>
      </c>
      <c r="J2889" s="65">
        <v>8059175890369</v>
      </c>
      <c r="L2889" s="47">
        <v>394.95</v>
      </c>
      <c r="M2889" s="47">
        <v>394.95</v>
      </c>
      <c r="N2889" s="45">
        <v>44438</v>
      </c>
    </row>
    <row r="2890" spans="1:14" x14ac:dyDescent="0.25">
      <c r="A2890" s="45" t="s">
        <v>44990</v>
      </c>
      <c r="B2890" s="42" t="s">
        <v>44991</v>
      </c>
      <c r="C2890" s="42"/>
      <c r="D2890" s="42"/>
      <c r="E2890" s="43" t="s">
        <v>44992</v>
      </c>
      <c r="F2890" s="44" t="s">
        <v>3093</v>
      </c>
      <c r="G2890" s="32" t="s">
        <v>11</v>
      </c>
      <c r="H2890" s="43" t="s">
        <v>12</v>
      </c>
      <c r="I2890" s="42" t="s">
        <v>44993</v>
      </c>
      <c r="J2890" s="65">
        <v>8059175914287</v>
      </c>
      <c r="L2890" s="47">
        <v>394.95</v>
      </c>
      <c r="M2890" s="47">
        <v>394.95</v>
      </c>
      <c r="N2890" s="45">
        <v>44438</v>
      </c>
    </row>
    <row r="2891" spans="1:14" x14ac:dyDescent="0.25">
      <c r="A2891" s="45" t="s">
        <v>44986</v>
      </c>
      <c r="B2891" s="42" t="s">
        <v>44987</v>
      </c>
      <c r="C2891" s="42"/>
      <c r="D2891" s="42"/>
      <c r="E2891" s="43" t="s">
        <v>44988</v>
      </c>
      <c r="F2891" s="44" t="s">
        <v>3093</v>
      </c>
      <c r="G2891" s="32" t="s">
        <v>11</v>
      </c>
      <c r="H2891" s="43" t="s">
        <v>12</v>
      </c>
      <c r="I2891" s="42" t="s">
        <v>44989</v>
      </c>
      <c r="J2891" s="65">
        <v>8059175931277</v>
      </c>
      <c r="L2891" s="47">
        <v>394.95</v>
      </c>
      <c r="M2891" s="47">
        <v>394.95</v>
      </c>
      <c r="N2891" s="45">
        <v>44438</v>
      </c>
    </row>
    <row r="2892" spans="1:14" x14ac:dyDescent="0.25">
      <c r="A2892" s="45" t="s">
        <v>44982</v>
      </c>
      <c r="B2892" s="42" t="s">
        <v>44983</v>
      </c>
      <c r="C2892" s="42"/>
      <c r="D2892" s="42"/>
      <c r="E2892" s="43" t="s">
        <v>44984</v>
      </c>
      <c r="F2892" s="44" t="s">
        <v>3093</v>
      </c>
      <c r="G2892" s="32" t="s">
        <v>11</v>
      </c>
      <c r="H2892" s="43" t="s">
        <v>12</v>
      </c>
      <c r="I2892" s="42" t="s">
        <v>44985</v>
      </c>
      <c r="J2892" s="65">
        <v>8059175931260</v>
      </c>
      <c r="L2892" s="47">
        <v>394.95</v>
      </c>
      <c r="M2892" s="47">
        <v>394.95</v>
      </c>
      <c r="N2892" s="45">
        <v>44438</v>
      </c>
    </row>
    <row r="2893" spans="1:14" x14ac:dyDescent="0.25">
      <c r="A2893" s="45" t="s">
        <v>44978</v>
      </c>
      <c r="B2893" s="42" t="s">
        <v>44979</v>
      </c>
      <c r="C2893" s="42"/>
      <c r="D2893" s="42"/>
      <c r="E2893" s="43" t="s">
        <v>44980</v>
      </c>
      <c r="F2893" s="44" t="s">
        <v>3093</v>
      </c>
      <c r="G2893" s="32" t="s">
        <v>11</v>
      </c>
      <c r="H2893" s="43" t="s">
        <v>12</v>
      </c>
      <c r="I2893" s="42" t="s">
        <v>44981</v>
      </c>
      <c r="J2893" s="65">
        <v>8059175931246</v>
      </c>
      <c r="L2893" s="47">
        <v>394.95</v>
      </c>
      <c r="M2893" s="47">
        <v>394.95</v>
      </c>
      <c r="N2893" s="45">
        <v>44438</v>
      </c>
    </row>
    <row r="2894" spans="1:14" x14ac:dyDescent="0.25">
      <c r="A2894" s="45" t="s">
        <v>44974</v>
      </c>
      <c r="B2894" s="42" t="s">
        <v>44975</v>
      </c>
      <c r="C2894" s="42"/>
      <c r="D2894" s="42"/>
      <c r="E2894" s="43" t="s">
        <v>44976</v>
      </c>
      <c r="F2894" s="44" t="s">
        <v>3093</v>
      </c>
      <c r="G2894" s="32" t="s">
        <v>11</v>
      </c>
      <c r="H2894" s="43" t="s">
        <v>12</v>
      </c>
      <c r="I2894" s="42" t="s">
        <v>44977</v>
      </c>
      <c r="J2894" s="65">
        <v>8059175931253</v>
      </c>
      <c r="L2894" s="47">
        <v>394.95</v>
      </c>
      <c r="M2894" s="47">
        <v>394.95</v>
      </c>
      <c r="N2894" s="45">
        <v>44438</v>
      </c>
    </row>
    <row r="2895" spans="1:14" x14ac:dyDescent="0.25">
      <c r="A2895" s="45" t="s">
        <v>44970</v>
      </c>
      <c r="B2895" s="42" t="s">
        <v>44971</v>
      </c>
      <c r="C2895" s="42"/>
      <c r="D2895" s="42"/>
      <c r="E2895" s="43" t="s">
        <v>44972</v>
      </c>
      <c r="F2895" s="44" t="s">
        <v>3093</v>
      </c>
      <c r="G2895" s="32" t="s">
        <v>11</v>
      </c>
      <c r="H2895" s="43" t="s">
        <v>12</v>
      </c>
      <c r="I2895" s="42" t="s">
        <v>44973</v>
      </c>
      <c r="J2895" s="65">
        <v>8059175371530</v>
      </c>
      <c r="L2895" s="47">
        <v>394.95</v>
      </c>
      <c r="M2895" s="47">
        <v>394.95</v>
      </c>
      <c r="N2895" s="45">
        <v>44438</v>
      </c>
    </row>
    <row r="2896" spans="1:14" x14ac:dyDescent="0.25">
      <c r="A2896" s="45" t="s">
        <v>44966</v>
      </c>
      <c r="B2896" s="42" t="s">
        <v>44967</v>
      </c>
      <c r="C2896" s="42"/>
      <c r="D2896" s="42"/>
      <c r="E2896" s="43" t="s">
        <v>44968</v>
      </c>
      <c r="F2896" s="44" t="s">
        <v>3093</v>
      </c>
      <c r="G2896" s="32" t="s">
        <v>11</v>
      </c>
      <c r="H2896" s="43" t="s">
        <v>12</v>
      </c>
      <c r="I2896" s="42" t="s">
        <v>44969</v>
      </c>
      <c r="J2896" s="65">
        <v>8059175931284</v>
      </c>
      <c r="L2896" s="47">
        <v>394.95</v>
      </c>
      <c r="M2896" s="47">
        <v>394.95</v>
      </c>
      <c r="N2896" s="45">
        <v>44438</v>
      </c>
    </row>
    <row r="2897" spans="1:14" x14ac:dyDescent="0.25">
      <c r="A2897" s="45" t="s">
        <v>44962</v>
      </c>
      <c r="B2897" s="42" t="s">
        <v>44963</v>
      </c>
      <c r="C2897" s="42"/>
      <c r="D2897" s="42"/>
      <c r="E2897" s="43" t="s">
        <v>44964</v>
      </c>
      <c r="F2897" s="44" t="s">
        <v>3093</v>
      </c>
      <c r="G2897" s="32" t="s">
        <v>11</v>
      </c>
      <c r="H2897" s="43" t="s">
        <v>12</v>
      </c>
      <c r="I2897" s="42" t="s">
        <v>44965</v>
      </c>
      <c r="J2897" s="65">
        <v>8059175914232</v>
      </c>
      <c r="L2897" s="47">
        <v>394.95</v>
      </c>
      <c r="M2897" s="47">
        <v>394.95</v>
      </c>
      <c r="N2897" s="45">
        <v>44438</v>
      </c>
    </row>
    <row r="2898" spans="1:14" x14ac:dyDescent="0.25">
      <c r="A2898" s="45" t="s">
        <v>44958</v>
      </c>
      <c r="B2898" s="42" t="s">
        <v>44959</v>
      </c>
      <c r="C2898" s="42"/>
      <c r="D2898" s="42"/>
      <c r="E2898" s="43" t="s">
        <v>44960</v>
      </c>
      <c r="F2898" s="44" t="s">
        <v>3093</v>
      </c>
      <c r="G2898" s="32" t="s">
        <v>11</v>
      </c>
      <c r="H2898" s="43" t="s">
        <v>12</v>
      </c>
      <c r="I2898" s="42" t="s">
        <v>44961</v>
      </c>
      <c r="J2898" s="65">
        <v>8059175931314</v>
      </c>
      <c r="L2898" s="47">
        <v>394.95</v>
      </c>
      <c r="M2898" s="47">
        <v>394.95</v>
      </c>
      <c r="N2898" s="45">
        <v>44438</v>
      </c>
    </row>
    <row r="2899" spans="1:14" x14ac:dyDescent="0.25">
      <c r="A2899" s="45" t="s">
        <v>44954</v>
      </c>
      <c r="B2899" s="42" t="s">
        <v>44955</v>
      </c>
      <c r="C2899" s="42"/>
      <c r="D2899" s="42"/>
      <c r="E2899" s="43" t="s">
        <v>44956</v>
      </c>
      <c r="F2899" s="44" t="s">
        <v>3093</v>
      </c>
      <c r="G2899" s="32" t="s">
        <v>11</v>
      </c>
      <c r="H2899" s="43" t="s">
        <v>12</v>
      </c>
      <c r="I2899" s="42" t="s">
        <v>44957</v>
      </c>
      <c r="J2899" s="65">
        <v>8059175931291</v>
      </c>
      <c r="L2899" s="47">
        <v>394.95</v>
      </c>
      <c r="M2899" s="47">
        <v>394.95</v>
      </c>
      <c r="N2899" s="45">
        <v>44438</v>
      </c>
    </row>
    <row r="2900" spans="1:14" x14ac:dyDescent="0.25">
      <c r="A2900" s="45" t="s">
        <v>44950</v>
      </c>
      <c r="B2900" s="42" t="s">
        <v>44951</v>
      </c>
      <c r="C2900" s="42"/>
      <c r="D2900" s="42"/>
      <c r="E2900" s="43" t="s">
        <v>44952</v>
      </c>
      <c r="F2900" s="44" t="s">
        <v>3093</v>
      </c>
      <c r="G2900" s="32" t="s">
        <v>11</v>
      </c>
      <c r="H2900" s="43" t="s">
        <v>12</v>
      </c>
      <c r="I2900" s="42" t="s">
        <v>44953</v>
      </c>
      <c r="J2900" s="65">
        <v>8059175931307</v>
      </c>
      <c r="L2900" s="47">
        <v>394.95</v>
      </c>
      <c r="M2900" s="47">
        <v>394.95</v>
      </c>
      <c r="N2900" s="45">
        <v>44438</v>
      </c>
    </row>
    <row r="2901" spans="1:14" x14ac:dyDescent="0.25">
      <c r="A2901" s="45" t="s">
        <v>44946</v>
      </c>
      <c r="B2901" s="42" t="s">
        <v>44947</v>
      </c>
      <c r="C2901" s="42"/>
      <c r="D2901" s="42"/>
      <c r="E2901" s="43" t="s">
        <v>44948</v>
      </c>
      <c r="F2901" s="44" t="s">
        <v>3093</v>
      </c>
      <c r="G2901" s="32" t="s">
        <v>11</v>
      </c>
      <c r="H2901" s="43" t="s">
        <v>12</v>
      </c>
      <c r="I2901" s="42" t="s">
        <v>44949</v>
      </c>
      <c r="J2901" s="65">
        <v>8059175890352</v>
      </c>
      <c r="L2901" s="47">
        <v>394.95</v>
      </c>
      <c r="M2901" s="47">
        <v>394.95</v>
      </c>
      <c r="N2901" s="45">
        <v>44438</v>
      </c>
    </row>
    <row r="2902" spans="1:14" x14ac:dyDescent="0.25">
      <c r="A2902" s="45" t="s">
        <v>44942</v>
      </c>
      <c r="B2902" s="42" t="s">
        <v>44943</v>
      </c>
      <c r="C2902" s="42"/>
      <c r="D2902" s="42"/>
      <c r="E2902" s="43" t="s">
        <v>44944</v>
      </c>
      <c r="F2902" s="44" t="s">
        <v>3093</v>
      </c>
      <c r="G2902" s="32" t="s">
        <v>11</v>
      </c>
      <c r="H2902" s="43" t="s">
        <v>12</v>
      </c>
      <c r="I2902" s="42" t="s">
        <v>44945</v>
      </c>
      <c r="J2902" s="65">
        <v>8059175914249</v>
      </c>
      <c r="L2902" s="47">
        <v>394.95</v>
      </c>
      <c r="M2902" s="47">
        <v>394.95</v>
      </c>
      <c r="N2902" s="45">
        <v>44438</v>
      </c>
    </row>
    <row r="2903" spans="1:14" x14ac:dyDescent="0.25">
      <c r="A2903" s="45" t="s">
        <v>44938</v>
      </c>
      <c r="B2903" s="42" t="s">
        <v>44939</v>
      </c>
      <c r="C2903" s="42"/>
      <c r="D2903" s="42"/>
      <c r="E2903" s="43" t="s">
        <v>44940</v>
      </c>
      <c r="F2903" s="44" t="s">
        <v>3093</v>
      </c>
      <c r="G2903" s="32" t="s">
        <v>11</v>
      </c>
      <c r="H2903" s="43" t="s">
        <v>12</v>
      </c>
      <c r="I2903" s="42" t="s">
        <v>44941</v>
      </c>
      <c r="J2903" s="65">
        <v>8059175398636</v>
      </c>
      <c r="L2903" s="47">
        <v>229.95</v>
      </c>
      <c r="M2903" s="47">
        <v>229.95</v>
      </c>
      <c r="N2903" s="45">
        <v>44438</v>
      </c>
    </row>
    <row r="2904" spans="1:14" x14ac:dyDescent="0.25">
      <c r="A2904" s="45" t="s">
        <v>44934</v>
      </c>
      <c r="B2904" s="42" t="s">
        <v>44935</v>
      </c>
      <c r="C2904" s="42"/>
      <c r="D2904" s="42"/>
      <c r="E2904" s="43" t="s">
        <v>44936</v>
      </c>
      <c r="F2904" s="44" t="s">
        <v>3093</v>
      </c>
      <c r="G2904" s="32" t="s">
        <v>11</v>
      </c>
      <c r="H2904" s="43" t="s">
        <v>12</v>
      </c>
      <c r="I2904" s="42" t="s">
        <v>44937</v>
      </c>
      <c r="J2904" s="65">
        <v>8059175398629</v>
      </c>
      <c r="L2904" s="47">
        <v>229.95</v>
      </c>
      <c r="M2904" s="47">
        <v>229.95</v>
      </c>
      <c r="N2904" s="45">
        <v>44438</v>
      </c>
    </row>
    <row r="2905" spans="1:14" x14ac:dyDescent="0.25">
      <c r="A2905" s="45" t="s">
        <v>44930</v>
      </c>
      <c r="B2905" s="42" t="s">
        <v>44931</v>
      </c>
      <c r="C2905" s="42"/>
      <c r="D2905" s="42"/>
      <c r="E2905" s="43" t="s">
        <v>44932</v>
      </c>
      <c r="F2905" s="44" t="s">
        <v>3093</v>
      </c>
      <c r="G2905" s="32" t="s">
        <v>11</v>
      </c>
      <c r="H2905" s="43" t="s">
        <v>12</v>
      </c>
      <c r="I2905" s="42" t="s">
        <v>44933</v>
      </c>
      <c r="J2905" s="65">
        <v>8059175398599</v>
      </c>
      <c r="L2905" s="47">
        <v>229.95</v>
      </c>
      <c r="M2905" s="47">
        <v>229.95</v>
      </c>
      <c r="N2905" s="45">
        <v>44438</v>
      </c>
    </row>
    <row r="2906" spans="1:14" x14ac:dyDescent="0.25">
      <c r="A2906" s="45" t="s">
        <v>44926</v>
      </c>
      <c r="B2906" s="42" t="s">
        <v>44927</v>
      </c>
      <c r="C2906" s="42"/>
      <c r="D2906" s="42"/>
      <c r="E2906" s="43" t="s">
        <v>44928</v>
      </c>
      <c r="F2906" s="44" t="s">
        <v>3093</v>
      </c>
      <c r="G2906" s="32" t="s">
        <v>11</v>
      </c>
      <c r="H2906" s="43" t="s">
        <v>12</v>
      </c>
      <c r="I2906" s="42" t="s">
        <v>44929</v>
      </c>
      <c r="J2906" s="65">
        <v>8059175398605</v>
      </c>
      <c r="L2906" s="47">
        <v>229.95</v>
      </c>
      <c r="M2906" s="47">
        <v>229.95</v>
      </c>
      <c r="N2906" s="45">
        <v>44438</v>
      </c>
    </row>
    <row r="2907" spans="1:14" x14ac:dyDescent="0.25">
      <c r="A2907" s="45" t="s">
        <v>44922</v>
      </c>
      <c r="B2907" s="42" t="s">
        <v>44923</v>
      </c>
      <c r="C2907" s="42"/>
      <c r="D2907" s="42"/>
      <c r="E2907" s="43" t="s">
        <v>44924</v>
      </c>
      <c r="F2907" s="44" t="s">
        <v>3093</v>
      </c>
      <c r="G2907" s="32" t="s">
        <v>11</v>
      </c>
      <c r="H2907" s="43" t="s">
        <v>12</v>
      </c>
      <c r="I2907" s="42" t="s">
        <v>44925</v>
      </c>
      <c r="J2907" s="65">
        <v>8059175398612</v>
      </c>
      <c r="L2907" s="47">
        <v>229.95</v>
      </c>
      <c r="M2907" s="47">
        <v>229.95</v>
      </c>
      <c r="N2907" s="45">
        <v>44438</v>
      </c>
    </row>
    <row r="2908" spans="1:14" x14ac:dyDescent="0.25">
      <c r="A2908" s="45" t="s">
        <v>44918</v>
      </c>
      <c r="B2908" s="42" t="s">
        <v>44919</v>
      </c>
      <c r="C2908" s="42"/>
      <c r="D2908" s="42"/>
      <c r="E2908" s="43" t="s">
        <v>44920</v>
      </c>
      <c r="F2908" s="44" t="s">
        <v>3093</v>
      </c>
      <c r="G2908" s="32" t="s">
        <v>11</v>
      </c>
      <c r="H2908" s="43" t="s">
        <v>12</v>
      </c>
      <c r="I2908" s="42" t="s">
        <v>44921</v>
      </c>
      <c r="J2908" s="65">
        <v>8059175398643</v>
      </c>
      <c r="L2908" s="47">
        <v>229.95</v>
      </c>
      <c r="M2908" s="47">
        <v>229.95</v>
      </c>
      <c r="N2908" s="45">
        <v>44438</v>
      </c>
    </row>
    <row r="2909" spans="1:14" x14ac:dyDescent="0.25">
      <c r="A2909" s="32" t="s">
        <v>24805</v>
      </c>
      <c r="B2909" s="42" t="s">
        <v>66052</v>
      </c>
      <c r="C2909" s="42" t="s">
        <v>20493</v>
      </c>
      <c r="D2909" s="42"/>
      <c r="E2909" s="43" t="s">
        <v>19547</v>
      </c>
      <c r="F2909" s="44" t="s">
        <v>3093</v>
      </c>
      <c r="G2909" s="44" t="s">
        <v>11</v>
      </c>
      <c r="H2909" s="44" t="s">
        <v>12</v>
      </c>
      <c r="I2909" s="42" t="s">
        <v>19523</v>
      </c>
      <c r="J2909" s="42">
        <v>8059175002083</v>
      </c>
      <c r="L2909" s="46">
        <v>229.95</v>
      </c>
      <c r="M2909" s="46">
        <v>229.95</v>
      </c>
      <c r="N2909" s="45">
        <v>43706</v>
      </c>
    </row>
    <row r="2910" spans="1:14" x14ac:dyDescent="0.25">
      <c r="A2910" s="32" t="s">
        <v>24804</v>
      </c>
      <c r="B2910" s="42" t="s">
        <v>66049</v>
      </c>
      <c r="C2910" s="42" t="s">
        <v>20492</v>
      </c>
      <c r="D2910" s="42"/>
      <c r="E2910" s="43" t="s">
        <v>19544</v>
      </c>
      <c r="F2910" s="44" t="s">
        <v>3093</v>
      </c>
      <c r="G2910" s="44" t="s">
        <v>11</v>
      </c>
      <c r="H2910" s="44" t="s">
        <v>12</v>
      </c>
      <c r="I2910" s="42" t="s">
        <v>19520</v>
      </c>
      <c r="J2910" s="42">
        <v>8059175002113</v>
      </c>
      <c r="L2910" s="46">
        <v>229.95</v>
      </c>
      <c r="M2910" s="46">
        <v>229.95</v>
      </c>
      <c r="N2910" s="45">
        <v>43706</v>
      </c>
    </row>
    <row r="2911" spans="1:14" x14ac:dyDescent="0.25">
      <c r="A2911" s="32" t="s">
        <v>24803</v>
      </c>
      <c r="B2911" s="42" t="s">
        <v>66050</v>
      </c>
      <c r="C2911" s="42" t="s">
        <v>20491</v>
      </c>
      <c r="D2911" s="42"/>
      <c r="E2911" s="43" t="s">
        <v>19545</v>
      </c>
      <c r="F2911" s="44" t="s">
        <v>3093</v>
      </c>
      <c r="G2911" s="44" t="s">
        <v>11</v>
      </c>
      <c r="H2911" s="44" t="s">
        <v>12</v>
      </c>
      <c r="I2911" s="42" t="s">
        <v>19521</v>
      </c>
      <c r="J2911" s="42">
        <v>8059175002120</v>
      </c>
      <c r="L2911" s="46">
        <v>229.95</v>
      </c>
      <c r="M2911" s="46">
        <v>229.95</v>
      </c>
      <c r="N2911" s="45">
        <v>43706</v>
      </c>
    </row>
    <row r="2912" spans="1:14" x14ac:dyDescent="0.25">
      <c r="A2912" s="32" t="s">
        <v>24802</v>
      </c>
      <c r="B2912" s="42" t="s">
        <v>66051</v>
      </c>
      <c r="C2912" s="42" t="s">
        <v>20490</v>
      </c>
      <c r="D2912" s="42"/>
      <c r="E2912" s="43" t="s">
        <v>19546</v>
      </c>
      <c r="F2912" s="44" t="s">
        <v>3093</v>
      </c>
      <c r="G2912" s="44" t="s">
        <v>11</v>
      </c>
      <c r="H2912" s="44" t="s">
        <v>12</v>
      </c>
      <c r="I2912" s="42" t="s">
        <v>19522</v>
      </c>
      <c r="J2912" s="42">
        <v>8059175002090</v>
      </c>
      <c r="L2912" s="46">
        <v>229.95</v>
      </c>
      <c r="M2912" s="46">
        <v>229.95</v>
      </c>
      <c r="N2912" s="45">
        <v>43706</v>
      </c>
    </row>
    <row r="2913" spans="1:14" x14ac:dyDescent="0.25">
      <c r="A2913" s="32" t="s">
        <v>24801</v>
      </c>
      <c r="B2913" s="42" t="s">
        <v>66054</v>
      </c>
      <c r="C2913" s="42" t="s">
        <v>20489</v>
      </c>
      <c r="D2913" s="42"/>
      <c r="E2913" s="43" t="s">
        <v>19549</v>
      </c>
      <c r="F2913" s="44" t="s">
        <v>3093</v>
      </c>
      <c r="G2913" s="44" t="s">
        <v>11</v>
      </c>
      <c r="H2913" s="44" t="s">
        <v>12</v>
      </c>
      <c r="I2913" s="42" t="s">
        <v>19525</v>
      </c>
      <c r="J2913" s="42">
        <v>8059175002106</v>
      </c>
      <c r="L2913" s="46">
        <v>229.95</v>
      </c>
      <c r="M2913" s="46">
        <v>229.95</v>
      </c>
      <c r="N2913" s="45">
        <v>43706</v>
      </c>
    </row>
    <row r="2914" spans="1:14" x14ac:dyDescent="0.25">
      <c r="A2914" s="32" t="s">
        <v>24800</v>
      </c>
      <c r="B2914" s="42" t="s">
        <v>66053</v>
      </c>
      <c r="C2914" s="42" t="s">
        <v>20488</v>
      </c>
      <c r="D2914" s="42"/>
      <c r="E2914" s="43" t="s">
        <v>19548</v>
      </c>
      <c r="F2914" s="44" t="s">
        <v>3093</v>
      </c>
      <c r="G2914" s="44" t="s">
        <v>11</v>
      </c>
      <c r="H2914" s="44" t="s">
        <v>12</v>
      </c>
      <c r="I2914" s="42" t="s">
        <v>19524</v>
      </c>
      <c r="J2914" s="42">
        <v>8059175002076</v>
      </c>
      <c r="L2914" s="46">
        <v>229.95</v>
      </c>
      <c r="M2914" s="46">
        <v>229.95</v>
      </c>
      <c r="N2914" s="45">
        <v>43706</v>
      </c>
    </row>
    <row r="2915" spans="1:14" x14ac:dyDescent="0.25">
      <c r="A2915" s="32" t="s">
        <v>24799</v>
      </c>
      <c r="B2915" s="42" t="s">
        <v>66046</v>
      </c>
      <c r="C2915" s="42" t="s">
        <v>20487</v>
      </c>
      <c r="D2915" s="42"/>
      <c r="E2915" s="43" t="s">
        <v>19541</v>
      </c>
      <c r="F2915" s="44" t="s">
        <v>3093</v>
      </c>
      <c r="G2915" s="44" t="s">
        <v>11</v>
      </c>
      <c r="H2915" s="44" t="s">
        <v>12</v>
      </c>
      <c r="I2915" s="42" t="s">
        <v>19517</v>
      </c>
      <c r="J2915" s="42">
        <v>8059175002021</v>
      </c>
      <c r="L2915" s="47">
        <v>229.95</v>
      </c>
      <c r="M2915" s="47">
        <v>229.95</v>
      </c>
      <c r="N2915" s="45">
        <v>43706</v>
      </c>
    </row>
    <row r="2916" spans="1:14" x14ac:dyDescent="0.25">
      <c r="A2916" s="32" t="s">
        <v>24798</v>
      </c>
      <c r="B2916" s="42" t="s">
        <v>66043</v>
      </c>
      <c r="C2916" s="42" t="s">
        <v>20486</v>
      </c>
      <c r="D2916" s="42"/>
      <c r="E2916" s="43" t="s">
        <v>19538</v>
      </c>
      <c r="F2916" s="44" t="s">
        <v>3093</v>
      </c>
      <c r="G2916" s="44" t="s">
        <v>11</v>
      </c>
      <c r="H2916" s="44" t="s">
        <v>12</v>
      </c>
      <c r="I2916" s="42" t="s">
        <v>19514</v>
      </c>
      <c r="J2916" s="42">
        <v>8059175002052</v>
      </c>
      <c r="L2916" s="47">
        <v>229.95</v>
      </c>
      <c r="M2916" s="47">
        <v>229.95</v>
      </c>
      <c r="N2916" s="45">
        <v>43706</v>
      </c>
    </row>
    <row r="2917" spans="1:14" x14ac:dyDescent="0.25">
      <c r="A2917" s="32" t="s">
        <v>24797</v>
      </c>
      <c r="B2917" s="42" t="s">
        <v>66044</v>
      </c>
      <c r="C2917" s="42" t="s">
        <v>20485</v>
      </c>
      <c r="D2917" s="42"/>
      <c r="E2917" s="43" t="s">
        <v>19539</v>
      </c>
      <c r="F2917" s="44" t="s">
        <v>3093</v>
      </c>
      <c r="G2917" s="44" t="s">
        <v>11</v>
      </c>
      <c r="H2917" s="44" t="s">
        <v>12</v>
      </c>
      <c r="I2917" s="42" t="s">
        <v>19515</v>
      </c>
      <c r="J2917" s="42">
        <v>8059175002069</v>
      </c>
      <c r="L2917" s="47">
        <v>229.95</v>
      </c>
      <c r="M2917" s="47">
        <v>229.95</v>
      </c>
      <c r="N2917" s="45">
        <v>43706</v>
      </c>
    </row>
    <row r="2918" spans="1:14" x14ac:dyDescent="0.25">
      <c r="A2918" s="32" t="s">
        <v>24796</v>
      </c>
      <c r="B2918" s="42" t="s">
        <v>66045</v>
      </c>
      <c r="C2918" s="42" t="s">
        <v>20484</v>
      </c>
      <c r="D2918" s="42"/>
      <c r="E2918" s="43" t="s">
        <v>19540</v>
      </c>
      <c r="F2918" s="44" t="s">
        <v>3093</v>
      </c>
      <c r="G2918" s="44" t="s">
        <v>11</v>
      </c>
      <c r="H2918" s="44" t="s">
        <v>12</v>
      </c>
      <c r="I2918" s="42" t="s">
        <v>19516</v>
      </c>
      <c r="J2918" s="42">
        <v>8059175002038</v>
      </c>
      <c r="L2918" s="47">
        <v>229.95</v>
      </c>
      <c r="M2918" s="47">
        <v>229.95</v>
      </c>
      <c r="N2918" s="45">
        <v>43706</v>
      </c>
    </row>
    <row r="2919" spans="1:14" x14ac:dyDescent="0.25">
      <c r="A2919" s="32" t="s">
        <v>24795</v>
      </c>
      <c r="B2919" s="42" t="s">
        <v>66048</v>
      </c>
      <c r="C2919" s="42" t="s">
        <v>20483</v>
      </c>
      <c r="D2919" s="42"/>
      <c r="E2919" s="43" t="s">
        <v>19543</v>
      </c>
      <c r="F2919" s="44" t="s">
        <v>3093</v>
      </c>
      <c r="G2919" s="44" t="s">
        <v>11</v>
      </c>
      <c r="H2919" s="44" t="s">
        <v>12</v>
      </c>
      <c r="I2919" s="42" t="s">
        <v>19519</v>
      </c>
      <c r="J2919" s="42">
        <v>8059175002045</v>
      </c>
      <c r="L2919" s="47">
        <v>229.95</v>
      </c>
      <c r="M2919" s="47">
        <v>229.95</v>
      </c>
      <c r="N2919" s="45">
        <v>43706</v>
      </c>
    </row>
    <row r="2920" spans="1:14" x14ac:dyDescent="0.25">
      <c r="A2920" s="32" t="s">
        <v>24794</v>
      </c>
      <c r="B2920" s="42" t="s">
        <v>66047</v>
      </c>
      <c r="C2920" s="42" t="s">
        <v>20482</v>
      </c>
      <c r="D2920" s="42"/>
      <c r="E2920" s="43" t="s">
        <v>19542</v>
      </c>
      <c r="F2920" s="44" t="s">
        <v>3093</v>
      </c>
      <c r="G2920" s="44" t="s">
        <v>11</v>
      </c>
      <c r="H2920" s="44" t="s">
        <v>12</v>
      </c>
      <c r="I2920" s="42" t="s">
        <v>19518</v>
      </c>
      <c r="J2920" s="42">
        <v>8059175002014</v>
      </c>
      <c r="L2920" s="47">
        <v>229.95</v>
      </c>
      <c r="M2920" s="47">
        <v>229.95</v>
      </c>
      <c r="N2920" s="45">
        <v>43706</v>
      </c>
    </row>
    <row r="2921" spans="1:14" x14ac:dyDescent="0.25">
      <c r="A2921" s="32" t="s">
        <v>24793</v>
      </c>
      <c r="B2921" s="42" t="s">
        <v>66040</v>
      </c>
      <c r="C2921" s="42" t="s">
        <v>20481</v>
      </c>
      <c r="D2921" s="42"/>
      <c r="E2921" s="43" t="s">
        <v>19535</v>
      </c>
      <c r="F2921" s="44" t="s">
        <v>3093</v>
      </c>
      <c r="G2921" s="44" t="s">
        <v>11</v>
      </c>
      <c r="H2921" s="44" t="s">
        <v>12</v>
      </c>
      <c r="I2921" s="42" t="s">
        <v>19511</v>
      </c>
      <c r="J2921" s="42">
        <v>8059175001963</v>
      </c>
      <c r="L2921" s="47">
        <v>229.95</v>
      </c>
      <c r="M2921" s="47">
        <v>229.95</v>
      </c>
      <c r="N2921" s="45">
        <v>43706</v>
      </c>
    </row>
    <row r="2922" spans="1:14" x14ac:dyDescent="0.25">
      <c r="A2922" s="32" t="s">
        <v>24792</v>
      </c>
      <c r="B2922" s="42" t="s">
        <v>66037</v>
      </c>
      <c r="C2922" s="42" t="s">
        <v>20480</v>
      </c>
      <c r="D2922" s="42"/>
      <c r="E2922" s="43" t="s">
        <v>19532</v>
      </c>
      <c r="F2922" s="44" t="s">
        <v>3093</v>
      </c>
      <c r="G2922" s="44" t="s">
        <v>11</v>
      </c>
      <c r="H2922" s="44" t="s">
        <v>12</v>
      </c>
      <c r="I2922" s="42" t="s">
        <v>19508</v>
      </c>
      <c r="J2922" s="42">
        <v>8059175001994</v>
      </c>
      <c r="L2922" s="47">
        <v>229.95</v>
      </c>
      <c r="M2922" s="47">
        <v>229.95</v>
      </c>
      <c r="N2922" s="45">
        <v>43706</v>
      </c>
    </row>
    <row r="2923" spans="1:14" x14ac:dyDescent="0.25">
      <c r="A2923" s="32" t="s">
        <v>24791</v>
      </c>
      <c r="B2923" s="42" t="s">
        <v>66038</v>
      </c>
      <c r="C2923" s="42" t="s">
        <v>20479</v>
      </c>
      <c r="D2923" s="42"/>
      <c r="E2923" s="43" t="s">
        <v>19533</v>
      </c>
      <c r="F2923" s="44" t="s">
        <v>3093</v>
      </c>
      <c r="G2923" s="44" t="s">
        <v>11</v>
      </c>
      <c r="H2923" s="44" t="s">
        <v>12</v>
      </c>
      <c r="I2923" s="42" t="s">
        <v>19509</v>
      </c>
      <c r="J2923" s="42">
        <v>8059175002007</v>
      </c>
      <c r="L2923" s="47">
        <v>229.95</v>
      </c>
      <c r="M2923" s="47">
        <v>229.95</v>
      </c>
      <c r="N2923" s="45">
        <v>43706</v>
      </c>
    </row>
    <row r="2924" spans="1:14" x14ac:dyDescent="0.25">
      <c r="A2924" s="32" t="s">
        <v>24790</v>
      </c>
      <c r="B2924" s="42" t="s">
        <v>66039</v>
      </c>
      <c r="C2924" s="42" t="s">
        <v>20478</v>
      </c>
      <c r="D2924" s="42"/>
      <c r="E2924" s="43" t="s">
        <v>19534</v>
      </c>
      <c r="F2924" s="44" t="s">
        <v>3093</v>
      </c>
      <c r="G2924" s="44" t="s">
        <v>11</v>
      </c>
      <c r="H2924" s="44" t="s">
        <v>12</v>
      </c>
      <c r="I2924" s="42" t="s">
        <v>19510</v>
      </c>
      <c r="J2924" s="42">
        <v>8059175001970</v>
      </c>
      <c r="L2924" s="47">
        <v>229.95</v>
      </c>
      <c r="M2924" s="47">
        <v>229.95</v>
      </c>
      <c r="N2924" s="45">
        <v>43706</v>
      </c>
    </row>
    <row r="2925" spans="1:14" x14ac:dyDescent="0.25">
      <c r="A2925" s="32" t="s">
        <v>24789</v>
      </c>
      <c r="B2925" s="42" t="s">
        <v>66042</v>
      </c>
      <c r="C2925" s="42" t="s">
        <v>20477</v>
      </c>
      <c r="D2925" s="42"/>
      <c r="E2925" s="43" t="s">
        <v>19537</v>
      </c>
      <c r="F2925" s="44" t="s">
        <v>3093</v>
      </c>
      <c r="G2925" s="44" t="s">
        <v>11</v>
      </c>
      <c r="H2925" s="44" t="s">
        <v>12</v>
      </c>
      <c r="I2925" s="42" t="s">
        <v>19513</v>
      </c>
      <c r="J2925" s="42">
        <v>8059175001987</v>
      </c>
      <c r="L2925" s="47">
        <v>229.95</v>
      </c>
      <c r="M2925" s="47">
        <v>229.95</v>
      </c>
      <c r="N2925" s="45">
        <v>43706</v>
      </c>
    </row>
    <row r="2926" spans="1:14" x14ac:dyDescent="0.25">
      <c r="A2926" s="32" t="s">
        <v>24788</v>
      </c>
      <c r="B2926" s="42" t="s">
        <v>66041</v>
      </c>
      <c r="C2926" s="42" t="s">
        <v>20476</v>
      </c>
      <c r="D2926" s="42"/>
      <c r="E2926" s="43" t="s">
        <v>19536</v>
      </c>
      <c r="F2926" s="44" t="s">
        <v>3093</v>
      </c>
      <c r="G2926" s="44" t="s">
        <v>11</v>
      </c>
      <c r="H2926" s="44" t="s">
        <v>12</v>
      </c>
      <c r="I2926" s="42" t="s">
        <v>19512</v>
      </c>
      <c r="J2926" s="42">
        <v>8059175001956</v>
      </c>
      <c r="L2926" s="47">
        <v>229.95</v>
      </c>
      <c r="M2926" s="47">
        <v>229.95</v>
      </c>
      <c r="N2926" s="45">
        <v>43706</v>
      </c>
    </row>
    <row r="2927" spans="1:14" x14ac:dyDescent="0.25">
      <c r="A2927" s="32" t="s">
        <v>24783</v>
      </c>
      <c r="B2927" s="42" t="s">
        <v>66034</v>
      </c>
      <c r="C2927" s="42" t="s">
        <v>20475</v>
      </c>
      <c r="D2927" s="42"/>
      <c r="E2927" s="43" t="s">
        <v>19529</v>
      </c>
      <c r="F2927" s="44" t="s">
        <v>3093</v>
      </c>
      <c r="G2927" s="44" t="s">
        <v>11</v>
      </c>
      <c r="H2927" s="44" t="s">
        <v>12</v>
      </c>
      <c r="I2927" s="42" t="s">
        <v>19505</v>
      </c>
      <c r="J2927" s="42">
        <v>8059175001901</v>
      </c>
      <c r="L2927" s="47">
        <v>229.95</v>
      </c>
      <c r="M2927" s="47">
        <v>229.95</v>
      </c>
      <c r="N2927" s="45">
        <v>43706</v>
      </c>
    </row>
    <row r="2928" spans="1:14" x14ac:dyDescent="0.25">
      <c r="A2928" s="32" t="s">
        <v>24782</v>
      </c>
      <c r="B2928" s="42" t="s">
        <v>66031</v>
      </c>
      <c r="C2928" s="42">
        <v>4202010504</v>
      </c>
      <c r="D2928" s="42"/>
      <c r="E2928" s="43" t="s">
        <v>19526</v>
      </c>
      <c r="F2928" s="44" t="s">
        <v>3093</v>
      </c>
      <c r="G2928" s="44" t="s">
        <v>11</v>
      </c>
      <c r="H2928" s="44" t="s">
        <v>12</v>
      </c>
      <c r="I2928" s="42" t="s">
        <v>19502</v>
      </c>
      <c r="J2928" s="42">
        <v>8059175001932</v>
      </c>
      <c r="L2928" s="47">
        <v>229.95</v>
      </c>
      <c r="M2928" s="47">
        <v>229.95</v>
      </c>
      <c r="N2928" s="45">
        <v>43706</v>
      </c>
    </row>
    <row r="2929" spans="1:14" x14ac:dyDescent="0.25">
      <c r="A2929" s="32" t="s">
        <v>24787</v>
      </c>
      <c r="B2929" s="42" t="s">
        <v>66032</v>
      </c>
      <c r="C2929" s="42" t="s">
        <v>20474</v>
      </c>
      <c r="D2929" s="42"/>
      <c r="E2929" s="43" t="s">
        <v>19527</v>
      </c>
      <c r="F2929" s="44" t="s">
        <v>3093</v>
      </c>
      <c r="G2929" s="44" t="s">
        <v>11</v>
      </c>
      <c r="H2929" s="44" t="s">
        <v>12</v>
      </c>
      <c r="I2929" s="42" t="s">
        <v>19503</v>
      </c>
      <c r="J2929" s="42">
        <v>8059175001949</v>
      </c>
      <c r="L2929" s="47">
        <v>229.95</v>
      </c>
      <c r="M2929" s="47">
        <v>229.95</v>
      </c>
      <c r="N2929" s="45">
        <v>43706</v>
      </c>
    </row>
    <row r="2930" spans="1:14" x14ac:dyDescent="0.25">
      <c r="A2930" s="32" t="s">
        <v>24784</v>
      </c>
      <c r="B2930" s="42" t="s">
        <v>66033</v>
      </c>
      <c r="C2930" s="42" t="s">
        <v>20473</v>
      </c>
      <c r="D2930" s="42"/>
      <c r="E2930" s="43" t="s">
        <v>19528</v>
      </c>
      <c r="F2930" s="44" t="s">
        <v>3093</v>
      </c>
      <c r="G2930" s="44" t="s">
        <v>11</v>
      </c>
      <c r="H2930" s="44" t="s">
        <v>12</v>
      </c>
      <c r="I2930" s="42" t="s">
        <v>19504</v>
      </c>
      <c r="J2930" s="42">
        <v>8059175001918</v>
      </c>
      <c r="L2930" s="47">
        <v>229.95</v>
      </c>
      <c r="M2930" s="47">
        <v>229.95</v>
      </c>
      <c r="N2930" s="45">
        <v>43706</v>
      </c>
    </row>
    <row r="2931" spans="1:14" x14ac:dyDescent="0.25">
      <c r="A2931" s="32" t="s">
        <v>24785</v>
      </c>
      <c r="B2931" s="42" t="s">
        <v>66036</v>
      </c>
      <c r="C2931" s="42" t="s">
        <v>20472</v>
      </c>
      <c r="D2931" s="42"/>
      <c r="E2931" s="43" t="s">
        <v>19531</v>
      </c>
      <c r="F2931" s="44" t="s">
        <v>3093</v>
      </c>
      <c r="G2931" s="44" t="s">
        <v>11</v>
      </c>
      <c r="H2931" s="44" t="s">
        <v>12</v>
      </c>
      <c r="I2931" s="42" t="s">
        <v>19507</v>
      </c>
      <c r="J2931" s="42">
        <v>8059175001925</v>
      </c>
      <c r="L2931" s="47">
        <v>229.95</v>
      </c>
      <c r="M2931" s="47">
        <v>229.95</v>
      </c>
      <c r="N2931" s="45">
        <v>43706</v>
      </c>
    </row>
    <row r="2932" spans="1:14" x14ac:dyDescent="0.25">
      <c r="A2932" s="45" t="s">
        <v>44914</v>
      </c>
      <c r="B2932" s="42" t="s">
        <v>44915</v>
      </c>
      <c r="C2932" s="42"/>
      <c r="D2932" s="42"/>
      <c r="E2932" s="43" t="s">
        <v>44916</v>
      </c>
      <c r="F2932" s="44" t="s">
        <v>3093</v>
      </c>
      <c r="G2932" s="32" t="s">
        <v>11</v>
      </c>
      <c r="H2932" s="43" t="s">
        <v>12</v>
      </c>
      <c r="I2932" s="42" t="s">
        <v>44917</v>
      </c>
      <c r="J2932" s="65">
        <v>8059175398575</v>
      </c>
      <c r="L2932" s="47">
        <v>229.95</v>
      </c>
      <c r="M2932" s="47">
        <v>229.95</v>
      </c>
      <c r="N2932" s="45">
        <v>44438</v>
      </c>
    </row>
    <row r="2933" spans="1:14" x14ac:dyDescent="0.25">
      <c r="A2933" s="45" t="s">
        <v>44910</v>
      </c>
      <c r="B2933" s="42" t="s">
        <v>44911</v>
      </c>
      <c r="C2933" s="42"/>
      <c r="D2933" s="42"/>
      <c r="E2933" s="43" t="s">
        <v>44912</v>
      </c>
      <c r="F2933" s="44" t="s">
        <v>3093</v>
      </c>
      <c r="G2933" s="32" t="s">
        <v>11</v>
      </c>
      <c r="H2933" s="43" t="s">
        <v>12</v>
      </c>
      <c r="I2933" s="42" t="s">
        <v>44913</v>
      </c>
      <c r="J2933" s="65">
        <v>8059175398568</v>
      </c>
      <c r="L2933" s="47">
        <v>229.95</v>
      </c>
      <c r="M2933" s="47">
        <v>229.95</v>
      </c>
      <c r="N2933" s="45">
        <v>44438</v>
      </c>
    </row>
    <row r="2934" spans="1:14" x14ac:dyDescent="0.25">
      <c r="A2934" s="45" t="s">
        <v>44906</v>
      </c>
      <c r="B2934" s="42" t="s">
        <v>44907</v>
      </c>
      <c r="C2934" s="42"/>
      <c r="D2934" s="42"/>
      <c r="E2934" s="43" t="s">
        <v>44908</v>
      </c>
      <c r="F2934" s="44" t="s">
        <v>3093</v>
      </c>
      <c r="G2934" s="32" t="s">
        <v>11</v>
      </c>
      <c r="H2934" s="43" t="s">
        <v>12</v>
      </c>
      <c r="I2934" s="42" t="s">
        <v>44909</v>
      </c>
      <c r="J2934" s="65">
        <v>8059175398537</v>
      </c>
      <c r="L2934" s="47">
        <v>229.95</v>
      </c>
      <c r="M2934" s="47">
        <v>229.95</v>
      </c>
      <c r="N2934" s="45">
        <v>44438</v>
      </c>
    </row>
    <row r="2935" spans="1:14" x14ac:dyDescent="0.25">
      <c r="A2935" s="45" t="s">
        <v>44902</v>
      </c>
      <c r="B2935" s="42" t="s">
        <v>44903</v>
      </c>
      <c r="C2935" s="42"/>
      <c r="D2935" s="42"/>
      <c r="E2935" s="43" t="s">
        <v>44904</v>
      </c>
      <c r="F2935" s="44" t="s">
        <v>3093</v>
      </c>
      <c r="G2935" s="32" t="s">
        <v>11</v>
      </c>
      <c r="H2935" s="43" t="s">
        <v>12</v>
      </c>
      <c r="I2935" s="42" t="s">
        <v>44905</v>
      </c>
      <c r="J2935" s="65">
        <v>8059175398544</v>
      </c>
      <c r="L2935" s="47">
        <v>229.95</v>
      </c>
      <c r="M2935" s="47">
        <v>229.95</v>
      </c>
      <c r="N2935" s="45">
        <v>44438</v>
      </c>
    </row>
    <row r="2936" spans="1:14" x14ac:dyDescent="0.25">
      <c r="A2936" s="45" t="s">
        <v>44898</v>
      </c>
      <c r="B2936" s="42" t="s">
        <v>44899</v>
      </c>
      <c r="C2936" s="42"/>
      <c r="D2936" s="42"/>
      <c r="E2936" s="43" t="s">
        <v>44900</v>
      </c>
      <c r="F2936" s="44" t="s">
        <v>3093</v>
      </c>
      <c r="G2936" s="32" t="s">
        <v>11</v>
      </c>
      <c r="H2936" s="43" t="s">
        <v>12</v>
      </c>
      <c r="I2936" s="42" t="s">
        <v>44901</v>
      </c>
      <c r="J2936" s="65">
        <v>8059175398551</v>
      </c>
      <c r="L2936" s="47">
        <v>229.95</v>
      </c>
      <c r="M2936" s="47">
        <v>229.95</v>
      </c>
      <c r="N2936" s="45">
        <v>44438</v>
      </c>
    </row>
    <row r="2937" spans="1:14" x14ac:dyDescent="0.25">
      <c r="A2937" s="45" t="s">
        <v>44894</v>
      </c>
      <c r="B2937" s="42" t="s">
        <v>44895</v>
      </c>
      <c r="C2937" s="42"/>
      <c r="D2937" s="42"/>
      <c r="E2937" s="43" t="s">
        <v>44896</v>
      </c>
      <c r="F2937" s="44" t="s">
        <v>3093</v>
      </c>
      <c r="G2937" s="32" t="s">
        <v>11</v>
      </c>
      <c r="H2937" s="43" t="s">
        <v>12</v>
      </c>
      <c r="I2937" s="42" t="s">
        <v>44897</v>
      </c>
      <c r="J2937" s="65">
        <v>8059175398582</v>
      </c>
      <c r="L2937" s="47">
        <v>229.95</v>
      </c>
      <c r="M2937" s="47">
        <v>229.95</v>
      </c>
      <c r="N2937" s="45">
        <v>44438</v>
      </c>
    </row>
    <row r="2938" spans="1:14" x14ac:dyDescent="0.25">
      <c r="A2938" s="32" t="s">
        <v>24786</v>
      </c>
      <c r="B2938" s="42" t="s">
        <v>66035</v>
      </c>
      <c r="C2938" s="42" t="s">
        <v>20471</v>
      </c>
      <c r="D2938" s="42"/>
      <c r="E2938" s="43" t="s">
        <v>19530</v>
      </c>
      <c r="F2938" s="44" t="s">
        <v>3093</v>
      </c>
      <c r="G2938" s="44" t="s">
        <v>11</v>
      </c>
      <c r="H2938" s="44" t="s">
        <v>12</v>
      </c>
      <c r="I2938" s="42" t="s">
        <v>19506</v>
      </c>
      <c r="J2938" s="42">
        <v>8059175001895</v>
      </c>
      <c r="L2938" s="47">
        <v>229.95</v>
      </c>
      <c r="M2938" s="47">
        <v>229.95</v>
      </c>
      <c r="N2938" s="45">
        <v>43706</v>
      </c>
    </row>
    <row r="2939" spans="1:14" x14ac:dyDescent="0.25">
      <c r="A2939" s="32" t="s">
        <v>71111</v>
      </c>
      <c r="B2939" s="42" t="s">
        <v>66077</v>
      </c>
      <c r="C2939" s="42" t="s">
        <v>46401</v>
      </c>
      <c r="E2939" s="44" t="s">
        <v>46402</v>
      </c>
      <c r="F2939" s="44" t="s">
        <v>3093</v>
      </c>
      <c r="G2939" s="44" t="s">
        <v>11</v>
      </c>
      <c r="H2939" s="44" t="s">
        <v>12</v>
      </c>
      <c r="I2939" s="55" t="s">
        <v>46403</v>
      </c>
      <c r="J2939" s="55">
        <v>8059347030531</v>
      </c>
      <c r="L2939" s="47">
        <v>349.95</v>
      </c>
      <c r="M2939" s="47">
        <v>349.95</v>
      </c>
      <c r="N2939" s="45">
        <v>44641</v>
      </c>
    </row>
    <row r="2940" spans="1:14" x14ac:dyDescent="0.25">
      <c r="A2940" s="32" t="s">
        <v>71110</v>
      </c>
      <c r="B2940" s="42" t="s">
        <v>66076</v>
      </c>
      <c r="C2940" s="42" t="s">
        <v>46399</v>
      </c>
      <c r="E2940" s="44" t="s">
        <v>61676</v>
      </c>
      <c r="F2940" s="44" t="s">
        <v>3093</v>
      </c>
      <c r="G2940" s="44" t="s">
        <v>11</v>
      </c>
      <c r="H2940" s="44" t="s">
        <v>12</v>
      </c>
      <c r="I2940" s="55" t="s">
        <v>46400</v>
      </c>
      <c r="J2940" s="55">
        <v>8059347030524</v>
      </c>
      <c r="L2940" s="47">
        <v>349.95</v>
      </c>
      <c r="M2940" s="47">
        <v>349.95</v>
      </c>
      <c r="N2940" s="45">
        <v>44641</v>
      </c>
    </row>
    <row r="2941" spans="1:14" x14ac:dyDescent="0.25">
      <c r="A2941" s="32" t="s">
        <v>71109</v>
      </c>
      <c r="B2941" s="42" t="s">
        <v>66073</v>
      </c>
      <c r="C2941" s="42" t="s">
        <v>46397</v>
      </c>
      <c r="E2941" s="44" t="s">
        <v>61675</v>
      </c>
      <c r="F2941" s="44" t="s">
        <v>3093</v>
      </c>
      <c r="G2941" s="44" t="s">
        <v>11</v>
      </c>
      <c r="H2941" s="44" t="s">
        <v>12</v>
      </c>
      <c r="I2941" s="55" t="s">
        <v>46398</v>
      </c>
      <c r="J2941" s="55">
        <v>8059347030500</v>
      </c>
      <c r="L2941" s="47">
        <v>349.95</v>
      </c>
      <c r="M2941" s="47">
        <v>349.95</v>
      </c>
      <c r="N2941" s="45">
        <v>44641</v>
      </c>
    </row>
    <row r="2942" spans="1:14" x14ac:dyDescent="0.25">
      <c r="A2942" s="32" t="s">
        <v>71108</v>
      </c>
      <c r="B2942" s="42" t="s">
        <v>66074</v>
      </c>
      <c r="C2942" s="42" t="s">
        <v>46395</v>
      </c>
      <c r="E2942" s="44" t="s">
        <v>61674</v>
      </c>
      <c r="F2942" s="44" t="s">
        <v>3093</v>
      </c>
      <c r="G2942" s="44" t="s">
        <v>11</v>
      </c>
      <c r="H2942" s="44" t="s">
        <v>12</v>
      </c>
      <c r="I2942" s="55" t="s">
        <v>46396</v>
      </c>
      <c r="J2942" s="55">
        <v>8059347030517</v>
      </c>
      <c r="L2942" s="47">
        <v>349.95</v>
      </c>
      <c r="M2942" s="47">
        <v>349.95</v>
      </c>
      <c r="N2942" s="45">
        <v>44641</v>
      </c>
    </row>
    <row r="2943" spans="1:14" x14ac:dyDescent="0.25">
      <c r="A2943" s="32" t="s">
        <v>71107</v>
      </c>
      <c r="B2943" s="42" t="s">
        <v>66075</v>
      </c>
      <c r="C2943" s="42" t="s">
        <v>46393</v>
      </c>
      <c r="E2943" s="44" t="s">
        <v>61673</v>
      </c>
      <c r="F2943" s="44" t="s">
        <v>3093</v>
      </c>
      <c r="G2943" s="44" t="s">
        <v>11</v>
      </c>
      <c r="H2943" s="44" t="s">
        <v>12</v>
      </c>
      <c r="I2943" s="55" t="s">
        <v>46394</v>
      </c>
      <c r="J2943" s="55">
        <v>8059347002019</v>
      </c>
      <c r="L2943" s="47">
        <v>349.95</v>
      </c>
      <c r="M2943" s="47">
        <v>349.95</v>
      </c>
      <c r="N2943" s="45">
        <v>44641</v>
      </c>
    </row>
    <row r="2944" spans="1:14" x14ac:dyDescent="0.25">
      <c r="A2944" s="32" t="s">
        <v>71106</v>
      </c>
      <c r="B2944" s="42" t="s">
        <v>66078</v>
      </c>
      <c r="C2944" s="42" t="s">
        <v>46404</v>
      </c>
      <c r="E2944" s="44" t="s">
        <v>46405</v>
      </c>
      <c r="F2944" s="44" t="s">
        <v>3093</v>
      </c>
      <c r="G2944" s="44" t="s">
        <v>11</v>
      </c>
      <c r="H2944" s="44" t="s">
        <v>12</v>
      </c>
      <c r="I2944" s="55" t="s">
        <v>46406</v>
      </c>
      <c r="J2944" s="55">
        <v>8059347030548</v>
      </c>
      <c r="L2944" s="47">
        <v>349.95</v>
      </c>
      <c r="M2944" s="47">
        <v>349.95</v>
      </c>
      <c r="N2944" s="45">
        <v>44641</v>
      </c>
    </row>
    <row r="2945" spans="1:14" x14ac:dyDescent="0.25">
      <c r="A2945" s="32" t="s">
        <v>71105</v>
      </c>
      <c r="B2945" s="42" t="s">
        <v>66065</v>
      </c>
      <c r="C2945" s="42" t="s">
        <v>46373</v>
      </c>
      <c r="E2945" s="44" t="s">
        <v>46374</v>
      </c>
      <c r="F2945" s="44" t="s">
        <v>3093</v>
      </c>
      <c r="G2945" s="44" t="s">
        <v>11</v>
      </c>
      <c r="H2945" s="44" t="s">
        <v>12</v>
      </c>
      <c r="I2945" s="55" t="s">
        <v>46375</v>
      </c>
      <c r="J2945" s="55">
        <v>8059347002026</v>
      </c>
      <c r="L2945" s="47">
        <v>349.95</v>
      </c>
      <c r="M2945" s="47">
        <v>349.95</v>
      </c>
      <c r="N2945" s="45">
        <v>44641</v>
      </c>
    </row>
    <row r="2946" spans="1:14" x14ac:dyDescent="0.25">
      <c r="A2946" s="32" t="s">
        <v>71104</v>
      </c>
      <c r="B2946" s="42" t="s">
        <v>66064</v>
      </c>
      <c r="C2946" s="42" t="s">
        <v>46371</v>
      </c>
      <c r="E2946" s="44" t="s">
        <v>61672</v>
      </c>
      <c r="F2946" s="44" t="s">
        <v>3093</v>
      </c>
      <c r="G2946" s="44" t="s">
        <v>11</v>
      </c>
      <c r="H2946" s="44" t="s">
        <v>12</v>
      </c>
      <c r="I2946" s="55" t="s">
        <v>46372</v>
      </c>
      <c r="J2946" s="55">
        <v>8059347030449</v>
      </c>
      <c r="L2946" s="47">
        <v>349.95</v>
      </c>
      <c r="M2946" s="47">
        <v>349.95</v>
      </c>
      <c r="N2946" s="45">
        <v>44641</v>
      </c>
    </row>
    <row r="2947" spans="1:14" x14ac:dyDescent="0.25">
      <c r="A2947" s="32" t="s">
        <v>71103</v>
      </c>
      <c r="B2947" s="42" t="s">
        <v>66061</v>
      </c>
      <c r="C2947" s="42" t="s">
        <v>46369</v>
      </c>
      <c r="E2947" s="44" t="s">
        <v>61671</v>
      </c>
      <c r="F2947" s="44" t="s">
        <v>3093</v>
      </c>
      <c r="G2947" s="44" t="s">
        <v>11</v>
      </c>
      <c r="H2947" s="44" t="s">
        <v>12</v>
      </c>
      <c r="I2947" s="55" t="s">
        <v>46370</v>
      </c>
      <c r="J2947" s="55">
        <v>8059347030425</v>
      </c>
      <c r="L2947" s="47">
        <v>349.95</v>
      </c>
      <c r="M2947" s="47">
        <v>349.95</v>
      </c>
      <c r="N2947" s="45">
        <v>44641</v>
      </c>
    </row>
    <row r="2948" spans="1:14" x14ac:dyDescent="0.25">
      <c r="A2948" s="32" t="s">
        <v>71102</v>
      </c>
      <c r="B2948" s="42" t="s">
        <v>66062</v>
      </c>
      <c r="C2948" s="42" t="s">
        <v>46367</v>
      </c>
      <c r="E2948" s="44" t="s">
        <v>61670</v>
      </c>
      <c r="F2948" s="44" t="s">
        <v>3093</v>
      </c>
      <c r="G2948" s="44" t="s">
        <v>11</v>
      </c>
      <c r="H2948" s="44" t="s">
        <v>12</v>
      </c>
      <c r="I2948" s="55" t="s">
        <v>46368</v>
      </c>
      <c r="J2948" s="55">
        <v>8059347030432</v>
      </c>
      <c r="L2948" s="47">
        <v>349.95</v>
      </c>
      <c r="M2948" s="47">
        <v>349.95</v>
      </c>
      <c r="N2948" s="45">
        <v>44641</v>
      </c>
    </row>
    <row r="2949" spans="1:14" x14ac:dyDescent="0.25">
      <c r="A2949" s="32" t="s">
        <v>71101</v>
      </c>
      <c r="B2949" s="42" t="s">
        <v>66063</v>
      </c>
      <c r="C2949" s="42" t="s">
        <v>46365</v>
      </c>
      <c r="E2949" s="44" t="s">
        <v>61669</v>
      </c>
      <c r="F2949" s="44" t="s">
        <v>3093</v>
      </c>
      <c r="G2949" s="44" t="s">
        <v>11</v>
      </c>
      <c r="H2949" s="44" t="s">
        <v>12</v>
      </c>
      <c r="I2949" s="55" t="s">
        <v>46366</v>
      </c>
      <c r="J2949" s="55">
        <v>8059347002033</v>
      </c>
      <c r="L2949" s="47">
        <v>349.95</v>
      </c>
      <c r="M2949" s="47">
        <v>349.95</v>
      </c>
      <c r="N2949" s="45">
        <v>44641</v>
      </c>
    </row>
    <row r="2950" spans="1:14" x14ac:dyDescent="0.25">
      <c r="A2950" s="32" t="s">
        <v>71100</v>
      </c>
      <c r="B2950" s="42" t="s">
        <v>66066</v>
      </c>
      <c r="C2950" s="42" t="s">
        <v>46376</v>
      </c>
      <c r="E2950" s="44" t="s">
        <v>46377</v>
      </c>
      <c r="F2950" s="44" t="s">
        <v>3093</v>
      </c>
      <c r="G2950" s="44" t="s">
        <v>11</v>
      </c>
      <c r="H2950" s="44" t="s">
        <v>12</v>
      </c>
      <c r="I2950" s="55" t="s">
        <v>46378</v>
      </c>
      <c r="J2950" s="55">
        <v>8059347030456</v>
      </c>
      <c r="L2950" s="47">
        <v>349.95</v>
      </c>
      <c r="M2950" s="47">
        <v>349.95</v>
      </c>
      <c r="N2950" s="45">
        <v>44641</v>
      </c>
    </row>
    <row r="2951" spans="1:14" x14ac:dyDescent="0.25">
      <c r="A2951" s="32" t="s">
        <v>71099</v>
      </c>
      <c r="B2951" s="42" t="s">
        <v>66071</v>
      </c>
      <c r="C2951" s="42" t="s">
        <v>46387</v>
      </c>
      <c r="E2951" s="44" t="s">
        <v>46388</v>
      </c>
      <c r="F2951" s="44" t="s">
        <v>3093</v>
      </c>
      <c r="G2951" s="44" t="s">
        <v>11</v>
      </c>
      <c r="H2951" s="44" t="s">
        <v>12</v>
      </c>
      <c r="I2951" s="55" t="s">
        <v>46389</v>
      </c>
      <c r="J2951" s="55">
        <v>8059347030487</v>
      </c>
      <c r="L2951" s="47">
        <v>349.95</v>
      </c>
      <c r="M2951" s="47">
        <v>349.95</v>
      </c>
      <c r="N2951" s="45">
        <v>44641</v>
      </c>
    </row>
    <row r="2952" spans="1:14" x14ac:dyDescent="0.25">
      <c r="B2952" s="42" t="s">
        <v>66070</v>
      </c>
      <c r="C2952" s="42" t="s">
        <v>46385</v>
      </c>
      <c r="E2952" s="44" t="s">
        <v>61668</v>
      </c>
      <c r="F2952" s="44" t="s">
        <v>3093</v>
      </c>
      <c r="G2952" s="44" t="s">
        <v>11</v>
      </c>
      <c r="H2952" s="44" t="s">
        <v>12</v>
      </c>
      <c r="I2952" s="55" t="s">
        <v>46386</v>
      </c>
      <c r="J2952" s="55">
        <v>8059347030470</v>
      </c>
      <c r="L2952" s="47">
        <v>349.95</v>
      </c>
      <c r="M2952" s="47">
        <v>349.95</v>
      </c>
      <c r="N2952" s="45">
        <v>44641</v>
      </c>
    </row>
    <row r="2953" spans="1:14" x14ac:dyDescent="0.25">
      <c r="A2953" s="32" t="s">
        <v>71098</v>
      </c>
      <c r="B2953" s="42" t="s">
        <v>66067</v>
      </c>
      <c r="C2953" s="42" t="s">
        <v>46383</v>
      </c>
      <c r="E2953" s="44" t="s">
        <v>61667</v>
      </c>
      <c r="F2953" s="44" t="s">
        <v>3093</v>
      </c>
      <c r="G2953" s="44" t="s">
        <v>11</v>
      </c>
      <c r="H2953" s="44" t="s">
        <v>12</v>
      </c>
      <c r="I2953" s="55" t="s">
        <v>46384</v>
      </c>
      <c r="J2953" s="55">
        <v>8059347002002</v>
      </c>
      <c r="L2953" s="47">
        <v>349.95</v>
      </c>
      <c r="M2953" s="47">
        <v>349.95</v>
      </c>
      <c r="N2953" s="45">
        <v>44641</v>
      </c>
    </row>
    <row r="2954" spans="1:14" x14ac:dyDescent="0.25">
      <c r="A2954" s="32" t="s">
        <v>71097</v>
      </c>
      <c r="B2954" s="42" t="s">
        <v>66068</v>
      </c>
      <c r="C2954" s="42" t="s">
        <v>46381</v>
      </c>
      <c r="E2954" s="44" t="s">
        <v>61666</v>
      </c>
      <c r="F2954" s="44" t="s">
        <v>3093</v>
      </c>
      <c r="G2954" s="44" t="s">
        <v>11</v>
      </c>
      <c r="H2954" s="44" t="s">
        <v>12</v>
      </c>
      <c r="I2954" s="55" t="s">
        <v>46382</v>
      </c>
      <c r="J2954" s="55">
        <v>8059347030463</v>
      </c>
      <c r="L2954" s="47">
        <v>349.95</v>
      </c>
      <c r="M2954" s="47">
        <v>349.95</v>
      </c>
      <c r="N2954" s="45">
        <v>44641</v>
      </c>
    </row>
    <row r="2955" spans="1:14" x14ac:dyDescent="0.25">
      <c r="A2955" s="32" t="s">
        <v>71096</v>
      </c>
      <c r="B2955" s="42" t="s">
        <v>66069</v>
      </c>
      <c r="C2955" s="42" t="s">
        <v>46379</v>
      </c>
      <c r="E2955" s="44" t="s">
        <v>61665</v>
      </c>
      <c r="F2955" s="44" t="s">
        <v>3093</v>
      </c>
      <c r="G2955" s="44" t="s">
        <v>11</v>
      </c>
      <c r="H2955" s="44" t="s">
        <v>12</v>
      </c>
      <c r="I2955" s="55" t="s">
        <v>46380</v>
      </c>
      <c r="J2955" s="55">
        <v>8059347002040</v>
      </c>
      <c r="L2955" s="47">
        <v>349.95</v>
      </c>
      <c r="M2955" s="47">
        <v>349.95</v>
      </c>
      <c r="N2955" s="45">
        <v>44641</v>
      </c>
    </row>
    <row r="2956" spans="1:14" x14ac:dyDescent="0.25">
      <c r="A2956" s="32" t="s">
        <v>71095</v>
      </c>
      <c r="B2956" s="42" t="s">
        <v>66072</v>
      </c>
      <c r="C2956" s="42" t="s">
        <v>46390</v>
      </c>
      <c r="E2956" s="44" t="s">
        <v>46391</v>
      </c>
      <c r="F2956" s="44" t="s">
        <v>3093</v>
      </c>
      <c r="G2956" s="44" t="s">
        <v>11</v>
      </c>
      <c r="H2956" s="44" t="s">
        <v>12</v>
      </c>
      <c r="I2956" s="55" t="s">
        <v>46392</v>
      </c>
      <c r="J2956" s="55">
        <v>8059347030494</v>
      </c>
      <c r="L2956" s="47">
        <v>349.95</v>
      </c>
      <c r="M2956" s="47">
        <v>349.95</v>
      </c>
      <c r="N2956" s="45">
        <v>44641</v>
      </c>
    </row>
    <row r="2957" spans="1:14" x14ac:dyDescent="0.25">
      <c r="B2957" s="42" t="s">
        <v>58403</v>
      </c>
      <c r="C2957" s="42"/>
      <c r="E2957" s="32" t="s">
        <v>58208</v>
      </c>
      <c r="G2957" s="44" t="s">
        <v>11</v>
      </c>
      <c r="H2957" s="44" t="s">
        <v>12</v>
      </c>
      <c r="I2957" s="32" t="s">
        <v>58559</v>
      </c>
      <c r="J2957" s="55">
        <v>8059175382093</v>
      </c>
      <c r="L2957" s="46">
        <v>249.95</v>
      </c>
      <c r="M2957" s="46">
        <v>249.95</v>
      </c>
      <c r="N2957" s="45">
        <v>45187</v>
      </c>
    </row>
    <row r="2958" spans="1:14" x14ac:dyDescent="0.25">
      <c r="B2958" s="42" t="s">
        <v>58404</v>
      </c>
      <c r="C2958" s="42"/>
      <c r="E2958" s="32" t="s">
        <v>58209</v>
      </c>
      <c r="G2958" s="44" t="s">
        <v>11</v>
      </c>
      <c r="H2958" s="44" t="s">
        <v>12</v>
      </c>
      <c r="I2958" s="32" t="s">
        <v>58560</v>
      </c>
      <c r="J2958" s="55">
        <v>8059175382086</v>
      </c>
      <c r="L2958" s="46">
        <v>249.95</v>
      </c>
      <c r="M2958" s="46">
        <v>249.95</v>
      </c>
      <c r="N2958" s="45">
        <v>45187</v>
      </c>
    </row>
    <row r="2959" spans="1:14" x14ac:dyDescent="0.25">
      <c r="B2959" s="42" t="s">
        <v>58407</v>
      </c>
      <c r="C2959" s="42"/>
      <c r="E2959" s="32" t="s">
        <v>58212</v>
      </c>
      <c r="G2959" s="44" t="s">
        <v>11</v>
      </c>
      <c r="H2959" s="44" t="s">
        <v>12</v>
      </c>
      <c r="I2959" s="32" t="s">
        <v>58563</v>
      </c>
      <c r="J2959" s="55">
        <v>8059175382055</v>
      </c>
      <c r="L2959" s="46">
        <v>249.95</v>
      </c>
      <c r="M2959" s="46">
        <v>249.95</v>
      </c>
      <c r="N2959" s="45">
        <v>45187</v>
      </c>
    </row>
    <row r="2960" spans="1:14" x14ac:dyDescent="0.25">
      <c r="B2960" s="42" t="s">
        <v>58406</v>
      </c>
      <c r="C2960" s="42"/>
      <c r="E2960" s="32" t="s">
        <v>58211</v>
      </c>
      <c r="G2960" s="44" t="s">
        <v>11</v>
      </c>
      <c r="H2960" s="44" t="s">
        <v>12</v>
      </c>
      <c r="I2960" s="32" t="s">
        <v>58562</v>
      </c>
      <c r="J2960" s="55">
        <v>8059175382062</v>
      </c>
      <c r="L2960" s="46">
        <v>249.95</v>
      </c>
      <c r="M2960" s="46">
        <v>249.95</v>
      </c>
      <c r="N2960" s="45">
        <v>45187</v>
      </c>
    </row>
    <row r="2961" spans="1:14" x14ac:dyDescent="0.25">
      <c r="B2961" s="42" t="s">
        <v>58405</v>
      </c>
      <c r="C2961" s="42"/>
      <c r="E2961" s="32" t="s">
        <v>58210</v>
      </c>
      <c r="G2961" s="44" t="s">
        <v>11</v>
      </c>
      <c r="H2961" s="44" t="s">
        <v>12</v>
      </c>
      <c r="I2961" s="32" t="s">
        <v>58561</v>
      </c>
      <c r="J2961" s="55">
        <v>8059175382079</v>
      </c>
      <c r="L2961" s="46">
        <v>249.95</v>
      </c>
      <c r="M2961" s="46">
        <v>249.95</v>
      </c>
      <c r="N2961" s="45">
        <v>45187</v>
      </c>
    </row>
    <row r="2962" spans="1:14" x14ac:dyDescent="0.25">
      <c r="B2962" s="42" t="s">
        <v>58402</v>
      </c>
      <c r="C2962" s="42"/>
      <c r="E2962" s="32" t="s">
        <v>58207</v>
      </c>
      <c r="G2962" s="44" t="s">
        <v>11</v>
      </c>
      <c r="H2962" s="44" t="s">
        <v>12</v>
      </c>
      <c r="I2962" s="32" t="s">
        <v>58558</v>
      </c>
      <c r="J2962" s="55">
        <v>8059175382109</v>
      </c>
      <c r="L2962" s="46">
        <v>249.95</v>
      </c>
      <c r="M2962" s="46">
        <v>249.95</v>
      </c>
      <c r="N2962" s="45">
        <v>45187</v>
      </c>
    </row>
    <row r="2963" spans="1:14" x14ac:dyDescent="0.25">
      <c r="B2963" s="42" t="s">
        <v>58352</v>
      </c>
      <c r="C2963" s="42"/>
      <c r="E2963" s="32" t="s">
        <v>58116</v>
      </c>
      <c r="G2963" s="44" t="s">
        <v>11</v>
      </c>
      <c r="H2963" s="44" t="s">
        <v>12</v>
      </c>
      <c r="I2963" s="32" t="s">
        <v>58494</v>
      </c>
      <c r="J2963" s="55">
        <v>8059347168074</v>
      </c>
      <c r="L2963" s="46">
        <v>314.95</v>
      </c>
      <c r="M2963" s="46">
        <v>314.95</v>
      </c>
      <c r="N2963" s="45">
        <v>45187</v>
      </c>
    </row>
    <row r="2964" spans="1:14" x14ac:dyDescent="0.25">
      <c r="B2964" s="42" t="s">
        <v>58353</v>
      </c>
      <c r="C2964" s="42"/>
      <c r="E2964" s="32" t="s">
        <v>58117</v>
      </c>
      <c r="G2964" s="44" t="s">
        <v>11</v>
      </c>
      <c r="H2964" s="44" t="s">
        <v>12</v>
      </c>
      <c r="I2964" s="32" t="s">
        <v>58495</v>
      </c>
      <c r="J2964" s="55">
        <v>8059347168067</v>
      </c>
      <c r="L2964" s="46">
        <v>314.95</v>
      </c>
      <c r="M2964" s="46">
        <v>314.95</v>
      </c>
      <c r="N2964" s="45">
        <v>45187</v>
      </c>
    </row>
    <row r="2965" spans="1:14" x14ac:dyDescent="0.25">
      <c r="B2965" s="42" t="s">
        <v>58356</v>
      </c>
      <c r="C2965" s="42"/>
      <c r="E2965" s="32" t="s">
        <v>58120</v>
      </c>
      <c r="G2965" s="44" t="s">
        <v>11</v>
      </c>
      <c r="H2965" s="44" t="s">
        <v>12</v>
      </c>
      <c r="I2965" s="32" t="s">
        <v>58498</v>
      </c>
      <c r="J2965" s="55">
        <v>8059347168036</v>
      </c>
      <c r="L2965" s="46">
        <v>314.95</v>
      </c>
      <c r="M2965" s="46">
        <v>314.95</v>
      </c>
      <c r="N2965" s="45">
        <v>45187</v>
      </c>
    </row>
    <row r="2966" spans="1:14" x14ac:dyDescent="0.25">
      <c r="B2966" s="42" t="s">
        <v>58355</v>
      </c>
      <c r="C2966" s="42"/>
      <c r="E2966" s="32" t="s">
        <v>58119</v>
      </c>
      <c r="G2966" s="44" t="s">
        <v>11</v>
      </c>
      <c r="H2966" s="44" t="s">
        <v>12</v>
      </c>
      <c r="I2966" s="32" t="s">
        <v>58497</v>
      </c>
      <c r="J2966" s="55">
        <v>8059347168043</v>
      </c>
      <c r="L2966" s="46">
        <v>314.95</v>
      </c>
      <c r="M2966" s="46">
        <v>314.95</v>
      </c>
      <c r="N2966" s="45">
        <v>45187</v>
      </c>
    </row>
    <row r="2967" spans="1:14" x14ac:dyDescent="0.25">
      <c r="B2967" s="42" t="s">
        <v>58354</v>
      </c>
      <c r="C2967" s="42"/>
      <c r="E2967" s="32" t="s">
        <v>58118</v>
      </c>
      <c r="G2967" s="44" t="s">
        <v>11</v>
      </c>
      <c r="H2967" s="44" t="s">
        <v>12</v>
      </c>
      <c r="I2967" s="32" t="s">
        <v>58496</v>
      </c>
      <c r="J2967" s="55">
        <v>8059347168050</v>
      </c>
      <c r="L2967" s="46">
        <v>314.95</v>
      </c>
      <c r="M2967" s="46">
        <v>314.95</v>
      </c>
      <c r="N2967" s="45">
        <v>45187</v>
      </c>
    </row>
    <row r="2968" spans="1:14" x14ac:dyDescent="0.25">
      <c r="B2968" s="42" t="s">
        <v>58351</v>
      </c>
      <c r="C2968" s="42"/>
      <c r="E2968" s="32" t="s">
        <v>58115</v>
      </c>
      <c r="G2968" s="44" t="s">
        <v>11</v>
      </c>
      <c r="H2968" s="44" t="s">
        <v>12</v>
      </c>
      <c r="I2968" s="32" t="s">
        <v>58493</v>
      </c>
      <c r="J2968" s="55">
        <v>8059347168081</v>
      </c>
      <c r="L2968" s="46">
        <v>314.95</v>
      </c>
      <c r="M2968" s="46">
        <v>314.95</v>
      </c>
      <c r="N2968" s="45">
        <v>45187</v>
      </c>
    </row>
    <row r="2969" spans="1:14" x14ac:dyDescent="0.25">
      <c r="A2969" s="17"/>
      <c r="B2969" s="17" t="s">
        <v>76004</v>
      </c>
      <c r="C2969" s="17"/>
      <c r="D2969" s="17"/>
      <c r="E2969" s="17" t="s">
        <v>76005</v>
      </c>
      <c r="F2969" s="21"/>
      <c r="G2969" s="17" t="s">
        <v>34</v>
      </c>
      <c r="H2969" s="17" t="s">
        <v>35</v>
      </c>
      <c r="I2969" s="17" t="s">
        <v>76006</v>
      </c>
      <c r="J2969" s="20">
        <v>8059347394688</v>
      </c>
      <c r="K2969" s="17"/>
      <c r="L2969" s="28">
        <v>449.95</v>
      </c>
      <c r="M2969" s="17">
        <v>449.95</v>
      </c>
      <c r="N2969" s="24">
        <v>45544</v>
      </c>
    </row>
    <row r="2970" spans="1:14" x14ac:dyDescent="0.25">
      <c r="A2970" s="17"/>
      <c r="B2970" s="17" t="s">
        <v>76001</v>
      </c>
      <c r="C2970" s="17"/>
      <c r="D2970" s="17"/>
      <c r="E2970" s="17" t="s">
        <v>76002</v>
      </c>
      <c r="F2970" s="21"/>
      <c r="G2970" s="17" t="s">
        <v>34</v>
      </c>
      <c r="H2970" s="17" t="s">
        <v>35</v>
      </c>
      <c r="I2970" s="17" t="s">
        <v>76003</v>
      </c>
      <c r="J2970" s="20">
        <v>8059347394671</v>
      </c>
      <c r="K2970" s="17"/>
      <c r="L2970" s="28">
        <v>449.95</v>
      </c>
      <c r="M2970" s="17">
        <v>449.95</v>
      </c>
      <c r="N2970" s="24">
        <v>45544</v>
      </c>
    </row>
    <row r="2971" spans="1:14" x14ac:dyDescent="0.25">
      <c r="A2971" s="17"/>
      <c r="B2971" s="17" t="s">
        <v>75992</v>
      </c>
      <c r="C2971" s="17"/>
      <c r="D2971" s="17"/>
      <c r="E2971" s="17" t="s">
        <v>75993</v>
      </c>
      <c r="F2971" s="21"/>
      <c r="G2971" s="17" t="s">
        <v>34</v>
      </c>
      <c r="H2971" s="17" t="s">
        <v>35</v>
      </c>
      <c r="I2971" s="17" t="s">
        <v>75994</v>
      </c>
      <c r="J2971" s="20">
        <v>8059347394640</v>
      </c>
      <c r="K2971" s="17"/>
      <c r="L2971" s="28">
        <v>449.95</v>
      </c>
      <c r="M2971" s="17">
        <v>449.95</v>
      </c>
      <c r="N2971" s="24">
        <v>45544</v>
      </c>
    </row>
    <row r="2972" spans="1:14" x14ac:dyDescent="0.25">
      <c r="A2972" s="17"/>
      <c r="B2972" s="17" t="s">
        <v>75995</v>
      </c>
      <c r="C2972" s="17"/>
      <c r="D2972" s="17"/>
      <c r="E2972" s="17" t="s">
        <v>75996</v>
      </c>
      <c r="F2972" s="21"/>
      <c r="G2972" s="17" t="s">
        <v>34</v>
      </c>
      <c r="H2972" s="17" t="s">
        <v>35</v>
      </c>
      <c r="I2972" s="17" t="s">
        <v>75997</v>
      </c>
      <c r="J2972" s="20">
        <v>8059347394657</v>
      </c>
      <c r="K2972" s="17"/>
      <c r="L2972" s="28">
        <v>449.95</v>
      </c>
      <c r="M2972" s="17">
        <v>449.95</v>
      </c>
      <c r="N2972" s="24">
        <v>45544</v>
      </c>
    </row>
    <row r="2973" spans="1:14" x14ac:dyDescent="0.25">
      <c r="A2973" s="17"/>
      <c r="B2973" s="17" t="s">
        <v>75998</v>
      </c>
      <c r="C2973" s="17"/>
      <c r="D2973" s="17"/>
      <c r="E2973" s="17" t="s">
        <v>75999</v>
      </c>
      <c r="F2973" s="21"/>
      <c r="G2973" s="17" t="s">
        <v>34</v>
      </c>
      <c r="H2973" s="17" t="s">
        <v>35</v>
      </c>
      <c r="I2973" s="17" t="s">
        <v>76000</v>
      </c>
      <c r="J2973" s="20">
        <v>8059347394664</v>
      </c>
      <c r="K2973" s="17"/>
      <c r="L2973" s="28">
        <v>449.95</v>
      </c>
      <c r="M2973" s="17">
        <v>449.95</v>
      </c>
      <c r="N2973" s="24">
        <v>45544</v>
      </c>
    </row>
    <row r="2974" spans="1:14" x14ac:dyDescent="0.25">
      <c r="A2974" s="17"/>
      <c r="B2974" s="17" t="s">
        <v>76007</v>
      </c>
      <c r="C2974" s="17"/>
      <c r="D2974" s="17"/>
      <c r="E2974" s="17" t="s">
        <v>76008</v>
      </c>
      <c r="F2974" s="21"/>
      <c r="G2974" s="17" t="s">
        <v>34</v>
      </c>
      <c r="H2974" s="17" t="s">
        <v>35</v>
      </c>
      <c r="I2974" s="17" t="s">
        <v>76009</v>
      </c>
      <c r="J2974" s="20">
        <v>8059347394695</v>
      </c>
      <c r="K2974" s="17"/>
      <c r="L2974" s="28">
        <v>449.95</v>
      </c>
      <c r="M2974" s="17">
        <v>449.95</v>
      </c>
      <c r="N2974" s="24">
        <v>45544</v>
      </c>
    </row>
    <row r="2975" spans="1:14" x14ac:dyDescent="0.25">
      <c r="A2975" s="17"/>
      <c r="B2975" s="17" t="s">
        <v>75986</v>
      </c>
      <c r="C2975" s="17"/>
      <c r="D2975" s="17"/>
      <c r="E2975" s="17" t="s">
        <v>75987</v>
      </c>
      <c r="F2975" s="21"/>
      <c r="G2975" s="17" t="s">
        <v>34</v>
      </c>
      <c r="H2975" s="17" t="s">
        <v>35</v>
      </c>
      <c r="I2975" s="17" t="s">
        <v>75988</v>
      </c>
      <c r="J2975" s="20">
        <v>8059347394626</v>
      </c>
      <c r="K2975" s="17"/>
      <c r="L2975" s="28">
        <v>449.95</v>
      </c>
      <c r="M2975" s="17">
        <v>449.95</v>
      </c>
      <c r="N2975" s="24">
        <v>45544</v>
      </c>
    </row>
    <row r="2976" spans="1:14" x14ac:dyDescent="0.25">
      <c r="A2976" s="17"/>
      <c r="B2976" s="17" t="s">
        <v>75966</v>
      </c>
      <c r="C2976" s="17"/>
      <c r="D2976" s="17"/>
      <c r="E2976" s="17" t="s">
        <v>75984</v>
      </c>
      <c r="F2976" s="21"/>
      <c r="G2976" s="17" t="s">
        <v>34</v>
      </c>
      <c r="H2976" s="17" t="s">
        <v>35</v>
      </c>
      <c r="I2976" s="17" t="s">
        <v>75985</v>
      </c>
      <c r="J2976" s="20">
        <v>8059347394619</v>
      </c>
      <c r="K2976" s="17"/>
      <c r="L2976" s="28">
        <v>449.95</v>
      </c>
      <c r="M2976" s="17">
        <v>449.95</v>
      </c>
      <c r="N2976" s="24">
        <v>45544</v>
      </c>
    </row>
    <row r="2977" spans="1:14" x14ac:dyDescent="0.25">
      <c r="A2977" s="17"/>
      <c r="B2977" s="17" t="s">
        <v>75975</v>
      </c>
      <c r="C2977" s="17"/>
      <c r="D2977" s="17"/>
      <c r="E2977" s="17" t="s">
        <v>75976</v>
      </c>
      <c r="F2977" s="21"/>
      <c r="G2977" s="17" t="s">
        <v>34</v>
      </c>
      <c r="H2977" s="17" t="s">
        <v>35</v>
      </c>
      <c r="I2977" s="17" t="s">
        <v>75977</v>
      </c>
      <c r="J2977" s="20">
        <v>8059347394589</v>
      </c>
      <c r="K2977" s="17"/>
      <c r="L2977" s="28">
        <v>449.95</v>
      </c>
      <c r="M2977" s="17">
        <v>449.95</v>
      </c>
      <c r="N2977" s="24">
        <v>45544</v>
      </c>
    </row>
    <row r="2978" spans="1:14" x14ac:dyDescent="0.25">
      <c r="A2978" s="17"/>
      <c r="B2978" s="17" t="s">
        <v>75978</v>
      </c>
      <c r="C2978" s="17"/>
      <c r="D2978" s="17"/>
      <c r="E2978" s="17" t="s">
        <v>75979</v>
      </c>
      <c r="F2978" s="21"/>
      <c r="G2978" s="17" t="s">
        <v>34</v>
      </c>
      <c r="H2978" s="17" t="s">
        <v>35</v>
      </c>
      <c r="I2978" s="17" t="s">
        <v>75980</v>
      </c>
      <c r="J2978" s="20">
        <v>8059347394596</v>
      </c>
      <c r="K2978" s="17"/>
      <c r="L2978" s="28">
        <v>449.95</v>
      </c>
      <c r="M2978" s="17">
        <v>449.95</v>
      </c>
      <c r="N2978" s="24">
        <v>45544</v>
      </c>
    </row>
    <row r="2979" spans="1:14" x14ac:dyDescent="0.25">
      <c r="A2979" s="17"/>
      <c r="B2979" s="17" t="s">
        <v>75981</v>
      </c>
      <c r="C2979" s="17"/>
      <c r="D2979" s="17"/>
      <c r="E2979" s="17" t="s">
        <v>75982</v>
      </c>
      <c r="F2979" s="21"/>
      <c r="G2979" s="17" t="s">
        <v>34</v>
      </c>
      <c r="H2979" s="17" t="s">
        <v>35</v>
      </c>
      <c r="I2979" s="17" t="s">
        <v>75983</v>
      </c>
      <c r="J2979" s="20">
        <v>8059347394602</v>
      </c>
      <c r="K2979" s="17"/>
      <c r="L2979" s="28">
        <v>449.95</v>
      </c>
      <c r="M2979" s="17">
        <v>449.95</v>
      </c>
      <c r="N2979" s="24">
        <v>45544</v>
      </c>
    </row>
    <row r="2980" spans="1:14" x14ac:dyDescent="0.25">
      <c r="A2980" s="17"/>
      <c r="B2980" s="17" t="s">
        <v>75989</v>
      </c>
      <c r="C2980" s="17"/>
      <c r="D2980" s="17"/>
      <c r="E2980" s="17" t="s">
        <v>75990</v>
      </c>
      <c r="F2980" s="21"/>
      <c r="G2980" s="17" t="s">
        <v>34</v>
      </c>
      <c r="H2980" s="17" t="s">
        <v>35</v>
      </c>
      <c r="I2980" s="17" t="s">
        <v>75991</v>
      </c>
      <c r="J2980" s="20">
        <v>8059347394633</v>
      </c>
      <c r="K2980" s="17"/>
      <c r="L2980" s="28">
        <v>449.95</v>
      </c>
      <c r="M2980" s="17">
        <v>449.95</v>
      </c>
      <c r="N2980" s="24">
        <v>45544</v>
      </c>
    </row>
    <row r="2981" spans="1:14" x14ac:dyDescent="0.25">
      <c r="A2981" s="17"/>
      <c r="B2981" s="17" t="s">
        <v>75969</v>
      </c>
      <c r="C2981" s="17"/>
      <c r="D2981" s="17"/>
      <c r="E2981" s="17" t="s">
        <v>75970</v>
      </c>
      <c r="F2981" s="21"/>
      <c r="G2981" s="17" t="s">
        <v>34</v>
      </c>
      <c r="H2981" s="17" t="s">
        <v>35</v>
      </c>
      <c r="I2981" s="17" t="s">
        <v>75971</v>
      </c>
      <c r="J2981" s="20">
        <v>8059347394565</v>
      </c>
      <c r="K2981" s="17"/>
      <c r="L2981" s="28">
        <v>449.95</v>
      </c>
      <c r="M2981" s="17">
        <v>449.95</v>
      </c>
      <c r="N2981" s="24">
        <v>45544</v>
      </c>
    </row>
    <row r="2982" spans="1:14" x14ac:dyDescent="0.25">
      <c r="A2982" s="17"/>
      <c r="B2982" s="17" t="s">
        <v>75966</v>
      </c>
      <c r="C2982" s="17"/>
      <c r="D2982" s="17"/>
      <c r="E2982" s="17" t="s">
        <v>75967</v>
      </c>
      <c r="F2982" s="21"/>
      <c r="G2982" s="17" t="s">
        <v>34</v>
      </c>
      <c r="H2982" s="17" t="s">
        <v>35</v>
      </c>
      <c r="I2982" s="17" t="s">
        <v>75968</v>
      </c>
      <c r="J2982" s="20">
        <v>8059347394558</v>
      </c>
      <c r="K2982" s="17"/>
      <c r="L2982" s="28">
        <v>449.95</v>
      </c>
      <c r="M2982" s="17">
        <v>449.95</v>
      </c>
      <c r="N2982" s="24">
        <v>45544</v>
      </c>
    </row>
    <row r="2983" spans="1:14" x14ac:dyDescent="0.25">
      <c r="A2983" s="17"/>
      <c r="B2983" s="17" t="s">
        <v>75957</v>
      </c>
      <c r="C2983" s="17"/>
      <c r="D2983" s="17"/>
      <c r="E2983" s="17" t="s">
        <v>75958</v>
      </c>
      <c r="F2983" s="21"/>
      <c r="G2983" s="17" t="s">
        <v>34</v>
      </c>
      <c r="H2983" s="17" t="s">
        <v>35</v>
      </c>
      <c r="I2983" s="17" t="s">
        <v>75959</v>
      </c>
      <c r="J2983" s="20">
        <v>8059347394527</v>
      </c>
      <c r="K2983" s="17"/>
      <c r="L2983" s="28">
        <v>449.95</v>
      </c>
      <c r="M2983" s="17">
        <v>449.95</v>
      </c>
      <c r="N2983" s="24">
        <v>45544</v>
      </c>
    </row>
    <row r="2984" spans="1:14" x14ac:dyDescent="0.25">
      <c r="A2984" s="17"/>
      <c r="B2984" s="17" t="s">
        <v>75960</v>
      </c>
      <c r="C2984" s="17"/>
      <c r="D2984" s="17"/>
      <c r="E2984" s="17" t="s">
        <v>75961</v>
      </c>
      <c r="F2984" s="21"/>
      <c r="G2984" s="17" t="s">
        <v>34</v>
      </c>
      <c r="H2984" s="17" t="s">
        <v>35</v>
      </c>
      <c r="I2984" s="17" t="s">
        <v>75962</v>
      </c>
      <c r="J2984" s="20">
        <v>8059347394534</v>
      </c>
      <c r="K2984" s="17"/>
      <c r="L2984" s="28">
        <v>449.95</v>
      </c>
      <c r="M2984" s="17">
        <v>449.95</v>
      </c>
      <c r="N2984" s="24">
        <v>45544</v>
      </c>
    </row>
    <row r="2985" spans="1:14" x14ac:dyDescent="0.25">
      <c r="A2985" s="17"/>
      <c r="B2985" s="17" t="s">
        <v>75963</v>
      </c>
      <c r="C2985" s="17"/>
      <c r="D2985" s="17"/>
      <c r="E2985" s="17" t="s">
        <v>75964</v>
      </c>
      <c r="F2985" s="21"/>
      <c r="G2985" s="17" t="s">
        <v>34</v>
      </c>
      <c r="H2985" s="17" t="s">
        <v>35</v>
      </c>
      <c r="I2985" s="17" t="s">
        <v>75965</v>
      </c>
      <c r="J2985" s="20">
        <v>8059347394541</v>
      </c>
      <c r="K2985" s="17"/>
      <c r="L2985" s="28">
        <v>449.95</v>
      </c>
      <c r="M2985" s="17">
        <v>449.95</v>
      </c>
      <c r="N2985" s="24">
        <v>45544</v>
      </c>
    </row>
    <row r="2986" spans="1:14" x14ac:dyDescent="0.25">
      <c r="A2986" s="17"/>
      <c r="B2986" s="17" t="s">
        <v>75972</v>
      </c>
      <c r="C2986" s="17"/>
      <c r="D2986" s="17"/>
      <c r="E2986" s="17" t="s">
        <v>75973</v>
      </c>
      <c r="F2986" s="21"/>
      <c r="G2986" s="17" t="s">
        <v>34</v>
      </c>
      <c r="H2986" s="17" t="s">
        <v>35</v>
      </c>
      <c r="I2986" s="17" t="s">
        <v>75974</v>
      </c>
      <c r="J2986" s="20">
        <v>8059347394572</v>
      </c>
      <c r="K2986" s="17"/>
      <c r="L2986" s="28">
        <v>449.95</v>
      </c>
      <c r="M2986" s="17">
        <v>449.95</v>
      </c>
      <c r="N2986" s="24">
        <v>45544</v>
      </c>
    </row>
    <row r="2987" spans="1:14" x14ac:dyDescent="0.25">
      <c r="A2987" s="32" t="s">
        <v>24705</v>
      </c>
      <c r="B2987" s="42" t="s">
        <v>65998</v>
      </c>
      <c r="C2987" s="42"/>
      <c r="D2987" s="42"/>
      <c r="E2987" s="43" t="s">
        <v>6807</v>
      </c>
      <c r="F2987" s="44" t="s">
        <v>3093</v>
      </c>
      <c r="G2987" s="44" t="s">
        <v>11</v>
      </c>
      <c r="H2987" s="44" t="s">
        <v>12</v>
      </c>
      <c r="I2987" s="42" t="s">
        <v>6808</v>
      </c>
      <c r="J2987" s="42">
        <v>8051194988584</v>
      </c>
      <c r="L2987" s="46">
        <v>449.95</v>
      </c>
      <c r="M2987" s="46">
        <v>449.95</v>
      </c>
    </row>
    <row r="2988" spans="1:14" x14ac:dyDescent="0.25">
      <c r="A2988" s="32" t="s">
        <v>24704</v>
      </c>
      <c r="B2988" s="42" t="s">
        <v>65995</v>
      </c>
      <c r="C2988" s="42"/>
      <c r="D2988" s="42"/>
      <c r="E2988" s="43" t="s">
        <v>6805</v>
      </c>
      <c r="F2988" s="44" t="s">
        <v>3093</v>
      </c>
      <c r="G2988" s="44" t="s">
        <v>11</v>
      </c>
      <c r="H2988" s="44" t="s">
        <v>12</v>
      </c>
      <c r="I2988" s="42" t="s">
        <v>6806</v>
      </c>
      <c r="J2988" s="42">
        <v>8051194988553</v>
      </c>
      <c r="L2988" s="46">
        <v>449.95</v>
      </c>
      <c r="M2988" s="46">
        <v>449.95</v>
      </c>
    </row>
    <row r="2989" spans="1:14" x14ac:dyDescent="0.25">
      <c r="A2989" s="32" t="s">
        <v>24703</v>
      </c>
      <c r="B2989" s="42" t="s">
        <v>65996</v>
      </c>
      <c r="C2989" s="42"/>
      <c r="D2989" s="42"/>
      <c r="E2989" s="43" t="s">
        <v>6803</v>
      </c>
      <c r="F2989" s="44" t="s">
        <v>3093</v>
      </c>
      <c r="G2989" s="44" t="s">
        <v>11</v>
      </c>
      <c r="H2989" s="44" t="s">
        <v>12</v>
      </c>
      <c r="I2989" s="42" t="s">
        <v>6804</v>
      </c>
      <c r="J2989" s="42">
        <v>8051194988560</v>
      </c>
      <c r="L2989" s="46">
        <v>449.95</v>
      </c>
      <c r="M2989" s="46">
        <v>449.95</v>
      </c>
    </row>
    <row r="2990" spans="1:14" x14ac:dyDescent="0.25">
      <c r="A2990" s="32" t="s">
        <v>24702</v>
      </c>
      <c r="B2990" s="42" t="s">
        <v>65997</v>
      </c>
      <c r="C2990" s="42"/>
      <c r="D2990" s="42"/>
      <c r="E2990" s="43" t="s">
        <v>6801</v>
      </c>
      <c r="F2990" s="44" t="s">
        <v>3093</v>
      </c>
      <c r="G2990" s="44" t="s">
        <v>11</v>
      </c>
      <c r="H2990" s="44" t="s">
        <v>12</v>
      </c>
      <c r="I2990" s="42" t="s">
        <v>6802</v>
      </c>
      <c r="J2990" s="42">
        <v>8051194988577</v>
      </c>
      <c r="L2990" s="46">
        <v>449.95</v>
      </c>
      <c r="M2990" s="46">
        <v>449.95</v>
      </c>
    </row>
    <row r="2991" spans="1:14" x14ac:dyDescent="0.25">
      <c r="A2991" s="32" t="s">
        <v>24701</v>
      </c>
      <c r="B2991" s="42" t="s">
        <v>66000</v>
      </c>
      <c r="C2991" s="42"/>
      <c r="D2991" s="42"/>
      <c r="E2991" s="43" t="s">
        <v>6799</v>
      </c>
      <c r="F2991" s="44" t="s">
        <v>3093</v>
      </c>
      <c r="G2991" s="44" t="s">
        <v>11</v>
      </c>
      <c r="H2991" s="44" t="s">
        <v>12</v>
      </c>
      <c r="I2991" s="42" t="s">
        <v>6800</v>
      </c>
      <c r="J2991" s="42">
        <v>8051194988607</v>
      </c>
      <c r="L2991" s="46">
        <v>449.95</v>
      </c>
      <c r="M2991" s="46">
        <v>449.95</v>
      </c>
    </row>
    <row r="2992" spans="1:14" x14ac:dyDescent="0.25">
      <c r="A2992" s="32" t="s">
        <v>24700</v>
      </c>
      <c r="B2992" s="42" t="s">
        <v>65999</v>
      </c>
      <c r="C2992" s="42"/>
      <c r="D2992" s="42"/>
      <c r="E2992" s="43" t="s">
        <v>6797</v>
      </c>
      <c r="F2992" s="44" t="s">
        <v>3093</v>
      </c>
      <c r="G2992" s="44" t="s">
        <v>11</v>
      </c>
      <c r="H2992" s="44" t="s">
        <v>12</v>
      </c>
      <c r="I2992" s="42" t="s">
        <v>6798</v>
      </c>
      <c r="J2992" s="42">
        <v>8051194988591</v>
      </c>
      <c r="L2992" s="46">
        <v>449.95</v>
      </c>
      <c r="M2992" s="46">
        <v>449.95</v>
      </c>
    </row>
    <row r="2993" spans="1:13" x14ac:dyDescent="0.25">
      <c r="A2993" s="32" t="s">
        <v>24699</v>
      </c>
      <c r="B2993" s="42" t="s">
        <v>65986</v>
      </c>
      <c r="C2993" s="42"/>
      <c r="D2993" s="42"/>
      <c r="E2993" s="43" t="s">
        <v>6783</v>
      </c>
      <c r="F2993" s="44" t="s">
        <v>3093</v>
      </c>
      <c r="G2993" s="44" t="s">
        <v>11</v>
      </c>
      <c r="H2993" s="44" t="s">
        <v>12</v>
      </c>
      <c r="I2993" s="42" t="s">
        <v>6784</v>
      </c>
      <c r="J2993" s="42">
        <v>8051194988461</v>
      </c>
      <c r="L2993" s="46">
        <v>449.95</v>
      </c>
      <c r="M2993" s="46">
        <v>449.95</v>
      </c>
    </row>
    <row r="2994" spans="1:13" x14ac:dyDescent="0.25">
      <c r="A2994" s="32" t="s">
        <v>24698</v>
      </c>
      <c r="B2994" s="42" t="s">
        <v>65983</v>
      </c>
      <c r="C2994" s="42"/>
      <c r="D2994" s="42"/>
      <c r="E2994" s="43" t="s">
        <v>6781</v>
      </c>
      <c r="F2994" s="44" t="s">
        <v>3093</v>
      </c>
      <c r="G2994" s="44" t="s">
        <v>11</v>
      </c>
      <c r="H2994" s="44" t="s">
        <v>12</v>
      </c>
      <c r="I2994" s="42" t="s">
        <v>6782</v>
      </c>
      <c r="J2994" s="42">
        <v>8051194988430</v>
      </c>
      <c r="L2994" s="46">
        <v>449.95</v>
      </c>
      <c r="M2994" s="46">
        <v>449.95</v>
      </c>
    </row>
    <row r="2995" spans="1:13" x14ac:dyDescent="0.25">
      <c r="A2995" s="32" t="s">
        <v>24697</v>
      </c>
      <c r="B2995" s="42" t="s">
        <v>65984</v>
      </c>
      <c r="C2995" s="42"/>
      <c r="D2995" s="42"/>
      <c r="E2995" s="43" t="s">
        <v>6779</v>
      </c>
      <c r="F2995" s="44" t="s">
        <v>3093</v>
      </c>
      <c r="G2995" s="44" t="s">
        <v>11</v>
      </c>
      <c r="H2995" s="44" t="s">
        <v>12</v>
      </c>
      <c r="I2995" s="42" t="s">
        <v>6780</v>
      </c>
      <c r="J2995" s="42">
        <v>8051194988447</v>
      </c>
      <c r="L2995" s="46">
        <v>449.95</v>
      </c>
      <c r="M2995" s="46">
        <v>449.95</v>
      </c>
    </row>
    <row r="2996" spans="1:13" x14ac:dyDescent="0.25">
      <c r="A2996" s="32" t="s">
        <v>24696</v>
      </c>
      <c r="B2996" s="42" t="s">
        <v>65985</v>
      </c>
      <c r="C2996" s="42"/>
      <c r="D2996" s="42"/>
      <c r="E2996" s="43" t="s">
        <v>6777</v>
      </c>
      <c r="F2996" s="44" t="s">
        <v>3093</v>
      </c>
      <c r="G2996" s="44" t="s">
        <v>11</v>
      </c>
      <c r="H2996" s="44" t="s">
        <v>12</v>
      </c>
      <c r="I2996" s="42" t="s">
        <v>6778</v>
      </c>
      <c r="J2996" s="42">
        <v>8051194988454</v>
      </c>
      <c r="L2996" s="46">
        <v>449.95</v>
      </c>
      <c r="M2996" s="46">
        <v>449.95</v>
      </c>
    </row>
    <row r="2997" spans="1:13" x14ac:dyDescent="0.25">
      <c r="A2997" s="32" t="s">
        <v>24695</v>
      </c>
      <c r="B2997" s="42" t="s">
        <v>65992</v>
      </c>
      <c r="C2997" s="42"/>
      <c r="D2997" s="42"/>
      <c r="E2997" s="43" t="s">
        <v>6795</v>
      </c>
      <c r="F2997" s="44" t="s">
        <v>3093</v>
      </c>
      <c r="G2997" s="44" t="s">
        <v>11</v>
      </c>
      <c r="H2997" s="44" t="s">
        <v>12</v>
      </c>
      <c r="I2997" s="42" t="s">
        <v>6796</v>
      </c>
      <c r="J2997" s="42">
        <v>8051194988522</v>
      </c>
      <c r="L2997" s="46">
        <v>449.95</v>
      </c>
      <c r="M2997" s="46">
        <v>449.95</v>
      </c>
    </row>
    <row r="2998" spans="1:13" x14ac:dyDescent="0.25">
      <c r="A2998" s="32" t="s">
        <v>24694</v>
      </c>
      <c r="B2998" s="42" t="s">
        <v>65988</v>
      </c>
      <c r="C2998" s="42"/>
      <c r="D2998" s="42"/>
      <c r="E2998" s="43" t="s">
        <v>6775</v>
      </c>
      <c r="F2998" s="44" t="s">
        <v>3093</v>
      </c>
      <c r="G2998" s="44" t="s">
        <v>11</v>
      </c>
      <c r="H2998" s="44" t="s">
        <v>12</v>
      </c>
      <c r="I2998" s="42" t="s">
        <v>6776</v>
      </c>
      <c r="J2998" s="42">
        <v>8051194988485</v>
      </c>
      <c r="L2998" s="46">
        <v>449.95</v>
      </c>
      <c r="M2998" s="46">
        <v>449.95</v>
      </c>
    </row>
    <row r="2999" spans="1:13" x14ac:dyDescent="0.25">
      <c r="A2999" s="32" t="s">
        <v>24693</v>
      </c>
      <c r="B2999" s="42" t="s">
        <v>65989</v>
      </c>
      <c r="C2999" s="42"/>
      <c r="D2999" s="42"/>
      <c r="E2999" s="43" t="s">
        <v>6793</v>
      </c>
      <c r="F2999" s="44" t="s">
        <v>3093</v>
      </c>
      <c r="G2999" s="44" t="s">
        <v>11</v>
      </c>
      <c r="H2999" s="44" t="s">
        <v>12</v>
      </c>
      <c r="I2999" s="42" t="s">
        <v>6794</v>
      </c>
      <c r="J2999" s="42">
        <v>8051194988492</v>
      </c>
      <c r="L2999" s="46">
        <v>449.95</v>
      </c>
      <c r="M2999" s="46">
        <v>449.95</v>
      </c>
    </row>
    <row r="3000" spans="1:13" x14ac:dyDescent="0.25">
      <c r="A3000" s="32" t="s">
        <v>24692</v>
      </c>
      <c r="B3000" s="42" t="s">
        <v>65990</v>
      </c>
      <c r="C3000" s="42"/>
      <c r="D3000" s="42"/>
      <c r="E3000" s="43" t="s">
        <v>6791</v>
      </c>
      <c r="F3000" s="44" t="s">
        <v>3093</v>
      </c>
      <c r="G3000" s="44" t="s">
        <v>11</v>
      </c>
      <c r="H3000" s="44" t="s">
        <v>12</v>
      </c>
      <c r="I3000" s="42" t="s">
        <v>6792</v>
      </c>
      <c r="J3000" s="42">
        <v>8051194988508</v>
      </c>
      <c r="L3000" s="46">
        <v>449.95</v>
      </c>
      <c r="M3000" s="46">
        <v>449.95</v>
      </c>
    </row>
    <row r="3001" spans="1:13" x14ac:dyDescent="0.25">
      <c r="A3001" s="32" t="s">
        <v>24691</v>
      </c>
      <c r="B3001" s="42" t="s">
        <v>65991</v>
      </c>
      <c r="C3001" s="42"/>
      <c r="D3001" s="42"/>
      <c r="E3001" s="43" t="s">
        <v>6789</v>
      </c>
      <c r="F3001" s="44" t="s">
        <v>3093</v>
      </c>
      <c r="G3001" s="44" t="s">
        <v>11</v>
      </c>
      <c r="H3001" s="44" t="s">
        <v>12</v>
      </c>
      <c r="I3001" s="42" t="s">
        <v>6790</v>
      </c>
      <c r="J3001" s="42">
        <v>8051194988515</v>
      </c>
      <c r="L3001" s="46">
        <v>449.95</v>
      </c>
      <c r="M3001" s="46">
        <v>449.95</v>
      </c>
    </row>
    <row r="3002" spans="1:13" x14ac:dyDescent="0.25">
      <c r="A3002" s="32" t="s">
        <v>24690</v>
      </c>
      <c r="B3002" s="42" t="s">
        <v>65994</v>
      </c>
      <c r="C3002" s="42"/>
      <c r="D3002" s="42"/>
      <c r="E3002" s="43" t="s">
        <v>6787</v>
      </c>
      <c r="F3002" s="44" t="s">
        <v>3093</v>
      </c>
      <c r="G3002" s="44" t="s">
        <v>11</v>
      </c>
      <c r="H3002" s="44" t="s">
        <v>12</v>
      </c>
      <c r="I3002" s="42" t="s">
        <v>6788</v>
      </c>
      <c r="J3002" s="42">
        <v>8051194988546</v>
      </c>
      <c r="L3002" s="46">
        <v>449.95</v>
      </c>
      <c r="M3002" s="46">
        <v>449.95</v>
      </c>
    </row>
    <row r="3003" spans="1:13" s="45" customFormat="1" x14ac:dyDescent="0.25">
      <c r="A3003" s="32" t="s">
        <v>24689</v>
      </c>
      <c r="B3003" s="42" t="s">
        <v>65993</v>
      </c>
      <c r="C3003" s="42"/>
      <c r="D3003" s="42"/>
      <c r="E3003" s="43" t="s">
        <v>6785</v>
      </c>
      <c r="F3003" s="44" t="s">
        <v>3093</v>
      </c>
      <c r="G3003" s="44" t="s">
        <v>11</v>
      </c>
      <c r="H3003" s="44" t="s">
        <v>12</v>
      </c>
      <c r="I3003" s="42" t="s">
        <v>6786</v>
      </c>
      <c r="J3003" s="42">
        <v>8051194988539</v>
      </c>
      <c r="L3003" s="46">
        <v>449.95</v>
      </c>
      <c r="M3003" s="46">
        <v>449.95</v>
      </c>
    </row>
    <row r="3004" spans="1:13" s="45" customFormat="1" x14ac:dyDescent="0.25">
      <c r="A3004" s="32" t="s">
        <v>24688</v>
      </c>
      <c r="B3004" s="42" t="s">
        <v>65987</v>
      </c>
      <c r="C3004" s="42"/>
      <c r="D3004" s="42"/>
      <c r="E3004" s="43" t="s">
        <v>6773</v>
      </c>
      <c r="F3004" s="44" t="s">
        <v>3093</v>
      </c>
      <c r="G3004" s="44" t="s">
        <v>11</v>
      </c>
      <c r="H3004" s="44" t="s">
        <v>12</v>
      </c>
      <c r="I3004" s="42" t="s">
        <v>6774</v>
      </c>
      <c r="J3004" s="42">
        <v>8051194988478</v>
      </c>
      <c r="L3004" s="46">
        <v>449.95</v>
      </c>
      <c r="M3004" s="46">
        <v>449.95</v>
      </c>
    </row>
    <row r="3005" spans="1:13" s="45" customFormat="1" x14ac:dyDescent="0.25">
      <c r="A3005" s="32" t="s">
        <v>24687</v>
      </c>
      <c r="B3005" s="42" t="s">
        <v>65980</v>
      </c>
      <c r="C3005" s="42"/>
      <c r="D3005" s="42"/>
      <c r="E3005" s="43" t="s">
        <v>6819</v>
      </c>
      <c r="F3005" s="44" t="s">
        <v>3093</v>
      </c>
      <c r="G3005" s="44" t="s">
        <v>11</v>
      </c>
      <c r="H3005" s="44" t="s">
        <v>12</v>
      </c>
      <c r="I3005" s="42" t="s">
        <v>6820</v>
      </c>
      <c r="J3005" s="42">
        <v>8051194988409</v>
      </c>
      <c r="L3005" s="46">
        <v>449.95</v>
      </c>
      <c r="M3005" s="46">
        <v>449.95</v>
      </c>
    </row>
    <row r="3006" spans="1:13" s="45" customFormat="1" x14ac:dyDescent="0.25">
      <c r="A3006" s="32" t="s">
        <v>24686</v>
      </c>
      <c r="B3006" s="42" t="s">
        <v>65977</v>
      </c>
      <c r="C3006" s="42"/>
      <c r="D3006" s="42"/>
      <c r="E3006" s="43" t="s">
        <v>6817</v>
      </c>
      <c r="F3006" s="44" t="s">
        <v>3093</v>
      </c>
      <c r="G3006" s="44" t="s">
        <v>11</v>
      </c>
      <c r="H3006" s="44" t="s">
        <v>12</v>
      </c>
      <c r="I3006" s="42" t="s">
        <v>6818</v>
      </c>
      <c r="J3006" s="42">
        <v>8051194988379</v>
      </c>
      <c r="L3006" s="46">
        <v>449.95</v>
      </c>
      <c r="M3006" s="46">
        <v>449.95</v>
      </c>
    </row>
    <row r="3007" spans="1:13" s="45" customFormat="1" x14ac:dyDescent="0.25">
      <c r="A3007" s="32" t="s">
        <v>24685</v>
      </c>
      <c r="B3007" s="42" t="s">
        <v>65978</v>
      </c>
      <c r="C3007" s="42"/>
      <c r="D3007" s="42"/>
      <c r="E3007" s="43" t="s">
        <v>6815</v>
      </c>
      <c r="F3007" s="44" t="s">
        <v>3093</v>
      </c>
      <c r="G3007" s="44" t="s">
        <v>11</v>
      </c>
      <c r="H3007" s="44" t="s">
        <v>12</v>
      </c>
      <c r="I3007" s="42" t="s">
        <v>6816</v>
      </c>
      <c r="J3007" s="42">
        <v>8051194988386</v>
      </c>
      <c r="L3007" s="46">
        <v>449.95</v>
      </c>
      <c r="M3007" s="46">
        <v>449.95</v>
      </c>
    </row>
    <row r="3008" spans="1:13" s="45" customFormat="1" x14ac:dyDescent="0.25">
      <c r="A3008" s="32" t="s">
        <v>24684</v>
      </c>
      <c r="B3008" s="42" t="s">
        <v>65979</v>
      </c>
      <c r="C3008" s="42"/>
      <c r="D3008" s="42"/>
      <c r="E3008" s="43" t="s">
        <v>6813</v>
      </c>
      <c r="F3008" s="44" t="s">
        <v>3093</v>
      </c>
      <c r="G3008" s="44" t="s">
        <v>11</v>
      </c>
      <c r="H3008" s="44" t="s">
        <v>12</v>
      </c>
      <c r="I3008" s="42" t="s">
        <v>6814</v>
      </c>
      <c r="J3008" s="42">
        <v>8051194988393</v>
      </c>
      <c r="L3008" s="46">
        <v>449.95</v>
      </c>
      <c r="M3008" s="46">
        <v>449.95</v>
      </c>
    </row>
    <row r="3009" spans="1:14" s="45" customFormat="1" x14ac:dyDescent="0.25">
      <c r="A3009" s="32" t="s">
        <v>24683</v>
      </c>
      <c r="B3009" s="42" t="s">
        <v>65982</v>
      </c>
      <c r="C3009" s="42"/>
      <c r="D3009" s="42"/>
      <c r="E3009" s="43" t="s">
        <v>6811</v>
      </c>
      <c r="F3009" s="44" t="s">
        <v>3093</v>
      </c>
      <c r="G3009" s="44" t="s">
        <v>11</v>
      </c>
      <c r="H3009" s="44" t="s">
        <v>12</v>
      </c>
      <c r="I3009" s="42" t="s">
        <v>6812</v>
      </c>
      <c r="J3009" s="42">
        <v>8051194988423</v>
      </c>
      <c r="L3009" s="46">
        <v>449.95</v>
      </c>
      <c r="M3009" s="46">
        <v>449.95</v>
      </c>
    </row>
    <row r="3010" spans="1:14" s="45" customFormat="1" x14ac:dyDescent="0.25">
      <c r="A3010" s="32" t="s">
        <v>24682</v>
      </c>
      <c r="B3010" s="42" t="s">
        <v>65981</v>
      </c>
      <c r="C3010" s="42"/>
      <c r="D3010" s="42"/>
      <c r="E3010" s="43" t="s">
        <v>6809</v>
      </c>
      <c r="F3010" s="44" t="s">
        <v>3093</v>
      </c>
      <c r="G3010" s="44" t="s">
        <v>11</v>
      </c>
      <c r="H3010" s="44" t="s">
        <v>12</v>
      </c>
      <c r="I3010" s="42" t="s">
        <v>6810</v>
      </c>
      <c r="J3010" s="42">
        <v>8051194988416</v>
      </c>
      <c r="L3010" s="46">
        <v>449.95</v>
      </c>
      <c r="M3010" s="46">
        <v>449.95</v>
      </c>
    </row>
    <row r="3011" spans="1:14" s="45" customFormat="1" x14ac:dyDescent="0.25">
      <c r="A3011" s="17"/>
      <c r="B3011" s="17"/>
      <c r="C3011" s="17" t="s">
        <v>75951</v>
      </c>
      <c r="D3011" s="17"/>
      <c r="E3011" s="17" t="s">
        <v>75952</v>
      </c>
      <c r="F3011" s="21"/>
      <c r="G3011" s="17" t="s">
        <v>34</v>
      </c>
      <c r="H3011" s="17" t="s">
        <v>35</v>
      </c>
      <c r="I3011" s="17" t="s">
        <v>75953</v>
      </c>
      <c r="J3011" s="20">
        <v>8059347444505</v>
      </c>
      <c r="K3011" s="17"/>
      <c r="L3011" s="28">
        <v>289.95</v>
      </c>
      <c r="M3011" s="17">
        <v>289.95</v>
      </c>
      <c r="N3011" s="24">
        <v>45544</v>
      </c>
    </row>
    <row r="3012" spans="1:14" s="45" customFormat="1" x14ac:dyDescent="0.25">
      <c r="A3012" s="17"/>
      <c r="B3012" s="17"/>
      <c r="C3012" s="17" t="s">
        <v>75948</v>
      </c>
      <c r="D3012" s="17"/>
      <c r="E3012" s="17" t="s">
        <v>75949</v>
      </c>
      <c r="F3012" s="21"/>
      <c r="G3012" s="17" t="s">
        <v>34</v>
      </c>
      <c r="H3012" s="17" t="s">
        <v>35</v>
      </c>
      <c r="I3012" s="17" t="s">
        <v>75950</v>
      </c>
      <c r="J3012" s="20">
        <v>8059347444499</v>
      </c>
      <c r="K3012" s="17"/>
      <c r="L3012" s="28">
        <v>289.95</v>
      </c>
      <c r="M3012" s="17">
        <v>289.95</v>
      </c>
      <c r="N3012" s="24">
        <v>45544</v>
      </c>
    </row>
    <row r="3013" spans="1:14" s="45" customFormat="1" x14ac:dyDescent="0.25">
      <c r="A3013" s="17"/>
      <c r="B3013" s="17"/>
      <c r="C3013" s="17" t="s">
        <v>75939</v>
      </c>
      <c r="D3013" s="17"/>
      <c r="E3013" s="17" t="s">
        <v>75940</v>
      </c>
      <c r="F3013" s="21"/>
      <c r="G3013" s="17" t="s">
        <v>34</v>
      </c>
      <c r="H3013" s="17" t="s">
        <v>35</v>
      </c>
      <c r="I3013" s="17" t="s">
        <v>75941</v>
      </c>
      <c r="J3013" s="20">
        <v>8059347444475</v>
      </c>
      <c r="K3013" s="17"/>
      <c r="L3013" s="28">
        <v>289.95</v>
      </c>
      <c r="M3013" s="17">
        <v>289.95</v>
      </c>
      <c r="N3013" s="24">
        <v>45544</v>
      </c>
    </row>
    <row r="3014" spans="1:14" s="45" customFormat="1" x14ac:dyDescent="0.25">
      <c r="A3014" s="17"/>
      <c r="B3014" s="17"/>
      <c r="C3014" s="17" t="s">
        <v>75942</v>
      </c>
      <c r="D3014" s="17"/>
      <c r="E3014" s="17" t="s">
        <v>75943</v>
      </c>
      <c r="F3014" s="21"/>
      <c r="G3014" s="17" t="s">
        <v>34</v>
      </c>
      <c r="H3014" s="17" t="s">
        <v>35</v>
      </c>
      <c r="I3014" s="17" t="s">
        <v>75944</v>
      </c>
      <c r="J3014" s="20">
        <v>8059347444482</v>
      </c>
      <c r="K3014" s="17"/>
      <c r="L3014" s="28">
        <v>289.95</v>
      </c>
      <c r="M3014" s="17">
        <v>289.95</v>
      </c>
      <c r="N3014" s="24">
        <v>45544</v>
      </c>
    </row>
    <row r="3015" spans="1:14" s="45" customFormat="1" x14ac:dyDescent="0.25">
      <c r="A3015" s="17"/>
      <c r="B3015" s="17"/>
      <c r="C3015" s="17" t="s">
        <v>75945</v>
      </c>
      <c r="D3015" s="17"/>
      <c r="E3015" s="17" t="s">
        <v>75946</v>
      </c>
      <c r="F3015" s="21"/>
      <c r="G3015" s="17" t="s">
        <v>34</v>
      </c>
      <c r="H3015" s="17" t="s">
        <v>35</v>
      </c>
      <c r="I3015" s="17" t="s">
        <v>75947</v>
      </c>
      <c r="J3015" s="20">
        <v>8059347439952</v>
      </c>
      <c r="K3015" s="17"/>
      <c r="L3015" s="28">
        <v>289.95</v>
      </c>
      <c r="M3015" s="17">
        <v>289.95</v>
      </c>
      <c r="N3015" s="24">
        <v>45544</v>
      </c>
    </row>
    <row r="3016" spans="1:14" s="45" customFormat="1" x14ac:dyDescent="0.25">
      <c r="A3016" s="17"/>
      <c r="B3016" s="17"/>
      <c r="C3016" s="17" t="s">
        <v>75954</v>
      </c>
      <c r="D3016" s="17"/>
      <c r="E3016" s="17" t="s">
        <v>75955</v>
      </c>
      <c r="F3016" s="21"/>
      <c r="G3016" s="17" t="s">
        <v>34</v>
      </c>
      <c r="H3016" s="17" t="s">
        <v>35</v>
      </c>
      <c r="I3016" s="17" t="s">
        <v>75956</v>
      </c>
      <c r="J3016" s="20">
        <v>8059347444512</v>
      </c>
      <c r="K3016" s="17"/>
      <c r="L3016" s="28">
        <v>289.95</v>
      </c>
      <c r="M3016" s="17">
        <v>289.95</v>
      </c>
      <c r="N3016" s="24">
        <v>45544</v>
      </c>
    </row>
    <row r="3017" spans="1:14" s="45" customFormat="1" x14ac:dyDescent="0.25">
      <c r="A3017" s="17"/>
      <c r="B3017" s="17"/>
      <c r="C3017" s="17" t="s">
        <v>75933</v>
      </c>
      <c r="D3017" s="17"/>
      <c r="E3017" s="17" t="s">
        <v>75934</v>
      </c>
      <c r="F3017" s="21"/>
      <c r="G3017" s="17" t="s">
        <v>34</v>
      </c>
      <c r="H3017" s="17" t="s">
        <v>35</v>
      </c>
      <c r="I3017" s="17" t="s">
        <v>75935</v>
      </c>
      <c r="J3017" s="20">
        <v>8059347444451</v>
      </c>
      <c r="K3017" s="17"/>
      <c r="L3017" s="28">
        <v>289.95</v>
      </c>
      <c r="M3017" s="17">
        <v>289.95</v>
      </c>
      <c r="N3017" s="24">
        <v>45544</v>
      </c>
    </row>
    <row r="3018" spans="1:14" s="45" customFormat="1" x14ac:dyDescent="0.25">
      <c r="A3018" s="17"/>
      <c r="B3018" s="17"/>
      <c r="C3018" s="17" t="s">
        <v>75930</v>
      </c>
      <c r="D3018" s="17"/>
      <c r="E3018" s="17" t="s">
        <v>75931</v>
      </c>
      <c r="F3018" s="21"/>
      <c r="G3018" s="17" t="s">
        <v>34</v>
      </c>
      <c r="H3018" s="17" t="s">
        <v>35</v>
      </c>
      <c r="I3018" s="17" t="s">
        <v>75932</v>
      </c>
      <c r="J3018" s="20">
        <v>8059347444444</v>
      </c>
      <c r="K3018" s="17"/>
      <c r="L3018" s="28">
        <v>289.95</v>
      </c>
      <c r="M3018" s="17">
        <v>289.95</v>
      </c>
      <c r="N3018" s="24">
        <v>45544</v>
      </c>
    </row>
    <row r="3019" spans="1:14" x14ac:dyDescent="0.25">
      <c r="A3019" s="17"/>
      <c r="B3019" s="17"/>
      <c r="C3019" s="17" t="s">
        <v>75921</v>
      </c>
      <c r="D3019" s="17"/>
      <c r="E3019" s="17" t="s">
        <v>75922</v>
      </c>
      <c r="F3019" s="21"/>
      <c r="G3019" s="17" t="s">
        <v>34</v>
      </c>
      <c r="H3019" s="17" t="s">
        <v>35</v>
      </c>
      <c r="I3019" s="17" t="s">
        <v>75923</v>
      </c>
      <c r="J3019" s="20">
        <v>8059347444420</v>
      </c>
      <c r="K3019" s="17"/>
      <c r="L3019" s="28">
        <v>289.95</v>
      </c>
      <c r="M3019" s="17">
        <v>289.95</v>
      </c>
      <c r="N3019" s="24">
        <v>45544</v>
      </c>
    </row>
    <row r="3020" spans="1:14" x14ac:dyDescent="0.25">
      <c r="A3020" s="17"/>
      <c r="B3020" s="17"/>
      <c r="C3020" s="17" t="s">
        <v>75924</v>
      </c>
      <c r="D3020" s="17"/>
      <c r="E3020" s="17" t="s">
        <v>75925</v>
      </c>
      <c r="F3020" s="21"/>
      <c r="G3020" s="17" t="s">
        <v>34</v>
      </c>
      <c r="H3020" s="17" t="s">
        <v>35</v>
      </c>
      <c r="I3020" s="17" t="s">
        <v>75926</v>
      </c>
      <c r="J3020" s="20">
        <v>8059347444437</v>
      </c>
      <c r="K3020" s="17"/>
      <c r="L3020" s="28">
        <v>289.95</v>
      </c>
      <c r="M3020" s="17">
        <v>289.95</v>
      </c>
      <c r="N3020" s="24">
        <v>45544</v>
      </c>
    </row>
    <row r="3021" spans="1:14" x14ac:dyDescent="0.25">
      <c r="A3021" s="17"/>
      <c r="B3021" s="17"/>
      <c r="C3021" s="17" t="s">
        <v>75927</v>
      </c>
      <c r="D3021" s="17"/>
      <c r="E3021" s="17" t="s">
        <v>75928</v>
      </c>
      <c r="F3021" s="21"/>
      <c r="G3021" s="17" t="s">
        <v>34</v>
      </c>
      <c r="H3021" s="17" t="s">
        <v>35</v>
      </c>
      <c r="I3021" s="17" t="s">
        <v>75929</v>
      </c>
      <c r="J3021" s="20">
        <v>8059347439945</v>
      </c>
      <c r="K3021" s="17"/>
      <c r="L3021" s="28">
        <v>289.95</v>
      </c>
      <c r="M3021" s="17">
        <v>289.95</v>
      </c>
      <c r="N3021" s="24">
        <v>45544</v>
      </c>
    </row>
    <row r="3022" spans="1:14" x14ac:dyDescent="0.25">
      <c r="A3022" s="17"/>
      <c r="B3022" s="17"/>
      <c r="C3022" s="17" t="s">
        <v>75936</v>
      </c>
      <c r="D3022" s="17"/>
      <c r="E3022" s="17" t="s">
        <v>75937</v>
      </c>
      <c r="F3022" s="21"/>
      <c r="G3022" s="17" t="s">
        <v>34</v>
      </c>
      <c r="H3022" s="17" t="s">
        <v>35</v>
      </c>
      <c r="I3022" s="17" t="s">
        <v>75938</v>
      </c>
      <c r="J3022" s="20">
        <v>8059347444468</v>
      </c>
      <c r="K3022" s="17"/>
      <c r="L3022" s="28">
        <v>289.95</v>
      </c>
      <c r="M3022" s="17">
        <v>289.95</v>
      </c>
      <c r="N3022" s="24">
        <v>45544</v>
      </c>
    </row>
    <row r="3023" spans="1:14" x14ac:dyDescent="0.25">
      <c r="A3023" s="17"/>
      <c r="B3023" s="17"/>
      <c r="C3023" s="17" t="s">
        <v>75915</v>
      </c>
      <c r="D3023" s="17"/>
      <c r="E3023" s="17" t="s">
        <v>75916</v>
      </c>
      <c r="F3023" s="21"/>
      <c r="G3023" s="17" t="s">
        <v>34</v>
      </c>
      <c r="H3023" s="17" t="s">
        <v>35</v>
      </c>
      <c r="I3023" s="17" t="s">
        <v>75917</v>
      </c>
      <c r="J3023" s="20">
        <v>8059347444406</v>
      </c>
      <c r="K3023" s="17"/>
      <c r="L3023" s="28">
        <v>289.95</v>
      </c>
      <c r="M3023" s="17">
        <v>289.95</v>
      </c>
      <c r="N3023" s="24">
        <v>45544</v>
      </c>
    </row>
    <row r="3024" spans="1:14" x14ac:dyDescent="0.25">
      <c r="A3024" s="17"/>
      <c r="B3024" s="17"/>
      <c r="C3024" s="17" t="s">
        <v>75912</v>
      </c>
      <c r="D3024" s="17"/>
      <c r="E3024" s="17" t="s">
        <v>75913</v>
      </c>
      <c r="F3024" s="21"/>
      <c r="G3024" s="17" t="s">
        <v>34</v>
      </c>
      <c r="H3024" s="17" t="s">
        <v>35</v>
      </c>
      <c r="I3024" s="17" t="s">
        <v>75914</v>
      </c>
      <c r="J3024" s="20">
        <v>8059347444390</v>
      </c>
      <c r="K3024" s="17"/>
      <c r="L3024" s="28">
        <v>289.95</v>
      </c>
      <c r="M3024" s="17">
        <v>289.95</v>
      </c>
      <c r="N3024" s="24">
        <v>45544</v>
      </c>
    </row>
    <row r="3025" spans="1:14" x14ac:dyDescent="0.25">
      <c r="A3025" s="17"/>
      <c r="B3025" s="17"/>
      <c r="C3025" s="17" t="s">
        <v>75903</v>
      </c>
      <c r="D3025" s="17"/>
      <c r="E3025" s="17" t="s">
        <v>75904</v>
      </c>
      <c r="F3025" s="21"/>
      <c r="G3025" s="17" t="s">
        <v>34</v>
      </c>
      <c r="H3025" s="17" t="s">
        <v>35</v>
      </c>
      <c r="I3025" s="17" t="s">
        <v>75905</v>
      </c>
      <c r="J3025" s="20">
        <v>8059347444376</v>
      </c>
      <c r="K3025" s="17"/>
      <c r="L3025" s="28">
        <v>289.95</v>
      </c>
      <c r="M3025" s="17">
        <v>289.95</v>
      </c>
      <c r="N3025" s="24">
        <v>45544</v>
      </c>
    </row>
    <row r="3026" spans="1:14" x14ac:dyDescent="0.25">
      <c r="A3026" s="17"/>
      <c r="B3026" s="17"/>
      <c r="C3026" s="17" t="s">
        <v>75906</v>
      </c>
      <c r="D3026" s="17"/>
      <c r="E3026" s="17" t="s">
        <v>75907</v>
      </c>
      <c r="F3026" s="21"/>
      <c r="G3026" s="17" t="s">
        <v>34</v>
      </c>
      <c r="H3026" s="17" t="s">
        <v>35</v>
      </c>
      <c r="I3026" s="17" t="s">
        <v>75908</v>
      </c>
      <c r="J3026" s="20">
        <v>8059347444383</v>
      </c>
      <c r="K3026" s="17"/>
      <c r="L3026" s="28">
        <v>289.95</v>
      </c>
      <c r="M3026" s="17">
        <v>289.95</v>
      </c>
      <c r="N3026" s="24">
        <v>45544</v>
      </c>
    </row>
    <row r="3027" spans="1:14" x14ac:dyDescent="0.25">
      <c r="A3027" s="17"/>
      <c r="B3027" s="17"/>
      <c r="C3027" s="17" t="s">
        <v>75909</v>
      </c>
      <c r="D3027" s="17"/>
      <c r="E3027" s="17" t="s">
        <v>75910</v>
      </c>
      <c r="F3027" s="21"/>
      <c r="G3027" s="17" t="s">
        <v>34</v>
      </c>
      <c r="H3027" s="17" t="s">
        <v>35</v>
      </c>
      <c r="I3027" s="17" t="s">
        <v>75911</v>
      </c>
      <c r="J3027" s="20">
        <v>8059347439938</v>
      </c>
      <c r="K3027" s="17"/>
      <c r="L3027" s="28">
        <v>289.95</v>
      </c>
      <c r="M3027" s="17">
        <v>289.95</v>
      </c>
      <c r="N3027" s="24">
        <v>45544</v>
      </c>
    </row>
    <row r="3028" spans="1:14" x14ac:dyDescent="0.25">
      <c r="A3028" s="17"/>
      <c r="B3028" s="17"/>
      <c r="C3028" s="17" t="s">
        <v>75918</v>
      </c>
      <c r="D3028" s="17"/>
      <c r="E3028" s="17" t="s">
        <v>75919</v>
      </c>
      <c r="F3028" s="21"/>
      <c r="G3028" s="17" t="s">
        <v>34</v>
      </c>
      <c r="H3028" s="17" t="s">
        <v>35</v>
      </c>
      <c r="I3028" s="17" t="s">
        <v>75920</v>
      </c>
      <c r="J3028" s="20">
        <v>8059347444413</v>
      </c>
      <c r="K3028" s="17"/>
      <c r="L3028" s="28">
        <v>289.95</v>
      </c>
      <c r="M3028" s="17">
        <v>289.95</v>
      </c>
      <c r="N3028" s="24">
        <v>45544</v>
      </c>
    </row>
    <row r="3029" spans="1:14" x14ac:dyDescent="0.25">
      <c r="B3029" s="43" t="s">
        <v>71716</v>
      </c>
      <c r="D3029" s="42" t="s">
        <v>42856</v>
      </c>
      <c r="E3029" s="43" t="s">
        <v>61664</v>
      </c>
      <c r="F3029" s="44" t="s">
        <v>4171</v>
      </c>
      <c r="G3029" s="32" t="s">
        <v>11</v>
      </c>
      <c r="H3029" s="43" t="s">
        <v>12</v>
      </c>
      <c r="I3029" s="42" t="s">
        <v>42857</v>
      </c>
      <c r="J3029" s="42">
        <v>8059175888564</v>
      </c>
      <c r="L3029" s="46">
        <v>27.95</v>
      </c>
      <c r="M3029" s="54">
        <v>27.95</v>
      </c>
      <c r="N3029" s="45">
        <v>44396</v>
      </c>
    </row>
    <row r="3030" spans="1:14" x14ac:dyDescent="0.25">
      <c r="B3030" s="43" t="s">
        <v>71717</v>
      </c>
      <c r="D3030" s="42" t="s">
        <v>42854</v>
      </c>
      <c r="E3030" s="43" t="s">
        <v>61663</v>
      </c>
      <c r="F3030" s="44" t="s">
        <v>4171</v>
      </c>
      <c r="G3030" s="32" t="s">
        <v>11</v>
      </c>
      <c r="H3030" s="43" t="s">
        <v>12</v>
      </c>
      <c r="I3030" s="42" t="s">
        <v>42855</v>
      </c>
      <c r="J3030" s="42">
        <v>8059175881411</v>
      </c>
      <c r="L3030" s="46">
        <v>27.95</v>
      </c>
      <c r="M3030" s="54">
        <v>27.95</v>
      </c>
      <c r="N3030" s="45">
        <v>44396</v>
      </c>
    </row>
    <row r="3031" spans="1:14" x14ac:dyDescent="0.25">
      <c r="B3031" s="43" t="s">
        <v>71718</v>
      </c>
      <c r="D3031" s="42" t="s">
        <v>42852</v>
      </c>
      <c r="E3031" s="43" t="s">
        <v>61662</v>
      </c>
      <c r="F3031" s="44" t="s">
        <v>4171</v>
      </c>
      <c r="G3031" s="32" t="s">
        <v>11</v>
      </c>
      <c r="H3031" s="43" t="s">
        <v>12</v>
      </c>
      <c r="I3031" s="42" t="s">
        <v>42853</v>
      </c>
      <c r="J3031" s="42">
        <v>8059175888571</v>
      </c>
      <c r="L3031" s="46">
        <v>27.95</v>
      </c>
      <c r="M3031" s="54">
        <v>27.95</v>
      </c>
      <c r="N3031" s="45">
        <v>44396</v>
      </c>
    </row>
    <row r="3032" spans="1:14" x14ac:dyDescent="0.25">
      <c r="B3032" s="43" t="s">
        <v>71719</v>
      </c>
      <c r="D3032" s="42" t="s">
        <v>42850</v>
      </c>
      <c r="E3032" s="43" t="s">
        <v>61661</v>
      </c>
      <c r="F3032" s="44" t="s">
        <v>4171</v>
      </c>
      <c r="G3032" s="32" t="s">
        <v>11</v>
      </c>
      <c r="H3032" s="43" t="s">
        <v>12</v>
      </c>
      <c r="I3032" s="42" t="s">
        <v>42851</v>
      </c>
      <c r="J3032" s="42">
        <v>8059175888588</v>
      </c>
      <c r="L3032" s="46">
        <v>27.95</v>
      </c>
      <c r="M3032" s="54">
        <v>27.95</v>
      </c>
      <c r="N3032" s="45">
        <v>44396</v>
      </c>
    </row>
    <row r="3033" spans="1:14" x14ac:dyDescent="0.25">
      <c r="B3033" s="42"/>
      <c r="D3033" s="42" t="s">
        <v>42847</v>
      </c>
      <c r="E3033" s="43" t="s">
        <v>42848</v>
      </c>
      <c r="F3033" s="44" t="s">
        <v>4171</v>
      </c>
      <c r="G3033" s="32" t="s">
        <v>11</v>
      </c>
      <c r="H3033" s="43" t="s">
        <v>12</v>
      </c>
      <c r="I3033" s="42" t="s">
        <v>42849</v>
      </c>
      <c r="J3033" s="42">
        <v>8059175888540</v>
      </c>
      <c r="L3033" s="46">
        <v>27.95</v>
      </c>
      <c r="M3033" s="54">
        <v>27.95</v>
      </c>
      <c r="N3033" s="45">
        <v>44396</v>
      </c>
    </row>
    <row r="3034" spans="1:14" x14ac:dyDescent="0.25">
      <c r="B3034" s="43" t="s">
        <v>71715</v>
      </c>
      <c r="C3034" s="42"/>
      <c r="D3034" s="42" t="s">
        <v>42844</v>
      </c>
      <c r="E3034" s="43" t="s">
        <v>42845</v>
      </c>
      <c r="F3034" s="44" t="s">
        <v>4171</v>
      </c>
      <c r="G3034" s="32" t="s">
        <v>11</v>
      </c>
      <c r="H3034" s="43" t="s">
        <v>12</v>
      </c>
      <c r="I3034" s="42" t="s">
        <v>42846</v>
      </c>
      <c r="J3034" s="42">
        <v>8059175888557</v>
      </c>
      <c r="L3034" s="46">
        <v>27.95</v>
      </c>
      <c r="M3034" s="54">
        <v>27.95</v>
      </c>
      <c r="N3034" s="45">
        <v>44396</v>
      </c>
    </row>
    <row r="3035" spans="1:14" s="45" customFormat="1" x14ac:dyDescent="0.25">
      <c r="A3035" s="32"/>
      <c r="B3035" s="42"/>
      <c r="C3035" s="42"/>
      <c r="D3035" s="32" t="s">
        <v>54364</v>
      </c>
      <c r="E3035" s="32" t="s">
        <v>56610</v>
      </c>
      <c r="F3035" s="44"/>
      <c r="G3035" s="44" t="s">
        <v>11</v>
      </c>
      <c r="H3035" s="44" t="s">
        <v>12</v>
      </c>
      <c r="I3035" s="32" t="s">
        <v>54843</v>
      </c>
      <c r="J3035" s="55">
        <v>8059347199825</v>
      </c>
      <c r="L3035" s="47">
        <v>27.95</v>
      </c>
      <c r="M3035" s="47">
        <v>27.95</v>
      </c>
      <c r="N3035" s="45">
        <v>45131</v>
      </c>
    </row>
    <row r="3036" spans="1:14" s="45" customFormat="1" x14ac:dyDescent="0.25">
      <c r="A3036" s="32"/>
      <c r="B3036" s="42"/>
      <c r="C3036" s="42"/>
      <c r="D3036" s="32" t="s">
        <v>54369</v>
      </c>
      <c r="E3036" s="32" t="s">
        <v>56609</v>
      </c>
      <c r="F3036" s="44"/>
      <c r="G3036" s="44" t="s">
        <v>11</v>
      </c>
      <c r="H3036" s="44" t="s">
        <v>12</v>
      </c>
      <c r="I3036" s="32" t="s">
        <v>54848</v>
      </c>
      <c r="J3036" s="55">
        <v>8059347199832</v>
      </c>
      <c r="L3036" s="47">
        <v>27.95</v>
      </c>
      <c r="M3036" s="47">
        <v>27.95</v>
      </c>
      <c r="N3036" s="45">
        <v>45131</v>
      </c>
    </row>
    <row r="3037" spans="1:14" s="45" customFormat="1" x14ac:dyDescent="0.25">
      <c r="A3037" s="32"/>
      <c r="B3037" s="42"/>
      <c r="C3037" s="42"/>
      <c r="D3037" s="32" t="s">
        <v>54368</v>
      </c>
      <c r="E3037" s="32" t="s">
        <v>56608</v>
      </c>
      <c r="F3037" s="44"/>
      <c r="G3037" s="44" t="s">
        <v>11</v>
      </c>
      <c r="H3037" s="44" t="s">
        <v>12</v>
      </c>
      <c r="I3037" s="32" t="s">
        <v>54847</v>
      </c>
      <c r="J3037" s="55">
        <v>8059347199849</v>
      </c>
      <c r="L3037" s="47">
        <v>27.95</v>
      </c>
      <c r="M3037" s="47">
        <v>27.95</v>
      </c>
      <c r="N3037" s="45">
        <v>45131</v>
      </c>
    </row>
    <row r="3038" spans="1:14" s="45" customFormat="1" x14ac:dyDescent="0.25">
      <c r="A3038" s="32"/>
      <c r="B3038" s="42"/>
      <c r="C3038" s="42"/>
      <c r="D3038" s="32" t="s">
        <v>54367</v>
      </c>
      <c r="E3038" s="32" t="s">
        <v>56607</v>
      </c>
      <c r="F3038" s="44"/>
      <c r="G3038" s="44" t="s">
        <v>11</v>
      </c>
      <c r="H3038" s="44" t="s">
        <v>12</v>
      </c>
      <c r="I3038" s="32" t="s">
        <v>54846</v>
      </c>
      <c r="J3038" s="55">
        <v>8059347199856</v>
      </c>
      <c r="L3038" s="47">
        <v>27.95</v>
      </c>
      <c r="M3038" s="47">
        <v>27.95</v>
      </c>
      <c r="N3038" s="45">
        <v>45131</v>
      </c>
    </row>
    <row r="3039" spans="1:14" s="45" customFormat="1" x14ac:dyDescent="0.25">
      <c r="A3039" s="32"/>
      <c r="B3039" s="42"/>
      <c r="C3039" s="42"/>
      <c r="D3039" s="32" t="s">
        <v>54366</v>
      </c>
      <c r="E3039" s="32" t="s">
        <v>56606</v>
      </c>
      <c r="F3039" s="44"/>
      <c r="G3039" s="44" t="s">
        <v>11</v>
      </c>
      <c r="H3039" s="44" t="s">
        <v>12</v>
      </c>
      <c r="I3039" s="32" t="s">
        <v>54845</v>
      </c>
      <c r="J3039" s="55">
        <v>8059347199863</v>
      </c>
      <c r="L3039" s="47">
        <v>27.95</v>
      </c>
      <c r="M3039" s="47">
        <v>27.95</v>
      </c>
      <c r="N3039" s="45">
        <v>45131</v>
      </c>
    </row>
    <row r="3040" spans="1:14" s="45" customFormat="1" x14ac:dyDescent="0.25">
      <c r="A3040" s="32"/>
      <c r="B3040" s="42"/>
      <c r="C3040" s="42"/>
      <c r="D3040" s="32" t="s">
        <v>54365</v>
      </c>
      <c r="E3040" s="32" t="s">
        <v>56611</v>
      </c>
      <c r="F3040" s="44"/>
      <c r="G3040" s="44" t="s">
        <v>11</v>
      </c>
      <c r="H3040" s="44" t="s">
        <v>12</v>
      </c>
      <c r="I3040" s="32" t="s">
        <v>54844</v>
      </c>
      <c r="J3040" s="55">
        <v>8059347199818</v>
      </c>
      <c r="L3040" s="47">
        <v>27.95</v>
      </c>
      <c r="M3040" s="47">
        <v>27.95</v>
      </c>
      <c r="N3040" s="45">
        <v>45131</v>
      </c>
    </row>
    <row r="3041" spans="1:14" s="45" customFormat="1" x14ac:dyDescent="0.25">
      <c r="A3041" s="32"/>
      <c r="B3041" s="43" t="s">
        <v>71711</v>
      </c>
      <c r="C3041" s="42"/>
      <c r="D3041" s="42" t="s">
        <v>42842</v>
      </c>
      <c r="E3041" s="43" t="s">
        <v>61660</v>
      </c>
      <c r="F3041" s="44" t="s">
        <v>4171</v>
      </c>
      <c r="G3041" s="32" t="s">
        <v>11</v>
      </c>
      <c r="H3041" s="43" t="s">
        <v>12</v>
      </c>
      <c r="I3041" s="42" t="s">
        <v>42843</v>
      </c>
      <c r="J3041" s="42">
        <v>8059175888519</v>
      </c>
      <c r="L3041" s="46">
        <v>27.95</v>
      </c>
      <c r="M3041" s="54">
        <v>27.95</v>
      </c>
      <c r="N3041" s="45">
        <v>44396</v>
      </c>
    </row>
    <row r="3042" spans="1:14" s="45" customFormat="1" x14ac:dyDescent="0.25">
      <c r="A3042" s="32"/>
      <c r="B3042" s="43" t="s">
        <v>71712</v>
      </c>
      <c r="C3042" s="42"/>
      <c r="D3042" s="42" t="s">
        <v>42840</v>
      </c>
      <c r="E3042" s="43" t="s">
        <v>61659</v>
      </c>
      <c r="F3042" s="44" t="s">
        <v>4171</v>
      </c>
      <c r="G3042" s="32" t="s">
        <v>11</v>
      </c>
      <c r="H3042" s="43" t="s">
        <v>12</v>
      </c>
      <c r="I3042" s="42" t="s">
        <v>42841</v>
      </c>
      <c r="J3042" s="42">
        <v>8059175881404</v>
      </c>
      <c r="L3042" s="46">
        <v>27.95</v>
      </c>
      <c r="M3042" s="54">
        <v>27.95</v>
      </c>
      <c r="N3042" s="45">
        <v>44396</v>
      </c>
    </row>
    <row r="3043" spans="1:14" s="45" customFormat="1" x14ac:dyDescent="0.25">
      <c r="A3043" s="32"/>
      <c r="B3043" s="43" t="s">
        <v>71713</v>
      </c>
      <c r="C3043" s="42"/>
      <c r="D3043" s="42" t="s">
        <v>42838</v>
      </c>
      <c r="E3043" s="43" t="s">
        <v>61658</v>
      </c>
      <c r="F3043" s="44" t="s">
        <v>4171</v>
      </c>
      <c r="G3043" s="32" t="s">
        <v>11</v>
      </c>
      <c r="H3043" s="43" t="s">
        <v>12</v>
      </c>
      <c r="I3043" s="42" t="s">
        <v>42839</v>
      </c>
      <c r="J3043" s="42">
        <v>8059175888526</v>
      </c>
      <c r="L3043" s="46">
        <v>27.95</v>
      </c>
      <c r="M3043" s="54">
        <v>27.95</v>
      </c>
      <c r="N3043" s="45">
        <v>44396</v>
      </c>
    </row>
    <row r="3044" spans="1:14" s="45" customFormat="1" x14ac:dyDescent="0.25">
      <c r="A3044" s="32"/>
      <c r="B3044" s="43" t="s">
        <v>71714</v>
      </c>
      <c r="C3044" s="42"/>
      <c r="D3044" s="42" t="s">
        <v>42836</v>
      </c>
      <c r="E3044" s="43" t="s">
        <v>61657</v>
      </c>
      <c r="F3044" s="44" t="s">
        <v>4171</v>
      </c>
      <c r="G3044" s="32" t="s">
        <v>11</v>
      </c>
      <c r="H3044" s="43" t="s">
        <v>12</v>
      </c>
      <c r="I3044" s="42" t="s">
        <v>42837</v>
      </c>
      <c r="J3044" s="42">
        <v>8059175888533</v>
      </c>
      <c r="L3044" s="46">
        <v>27.95</v>
      </c>
      <c r="M3044" s="54">
        <v>27.95</v>
      </c>
      <c r="N3044" s="45">
        <v>44396</v>
      </c>
    </row>
    <row r="3045" spans="1:14" s="45" customFormat="1" x14ac:dyDescent="0.25">
      <c r="A3045" s="32"/>
      <c r="B3045" s="42"/>
      <c r="C3045" s="42"/>
      <c r="D3045" s="42" t="s">
        <v>42833</v>
      </c>
      <c r="E3045" s="43" t="s">
        <v>42834</v>
      </c>
      <c r="F3045" s="44" t="s">
        <v>4171</v>
      </c>
      <c r="G3045" s="32" t="s">
        <v>11</v>
      </c>
      <c r="H3045" s="43" t="s">
        <v>12</v>
      </c>
      <c r="I3045" s="42" t="s">
        <v>42835</v>
      </c>
      <c r="J3045" s="42">
        <v>8059175888496</v>
      </c>
      <c r="L3045" s="46">
        <v>27.95</v>
      </c>
      <c r="M3045" s="54">
        <v>27.95</v>
      </c>
      <c r="N3045" s="45">
        <v>44396</v>
      </c>
    </row>
    <row r="3046" spans="1:14" s="45" customFormat="1" x14ac:dyDescent="0.25">
      <c r="A3046" s="32"/>
      <c r="B3046" s="43" t="s">
        <v>71710</v>
      </c>
      <c r="C3046" s="42"/>
      <c r="D3046" s="42" t="s">
        <v>42830</v>
      </c>
      <c r="E3046" s="43" t="s">
        <v>42831</v>
      </c>
      <c r="F3046" s="44" t="s">
        <v>4171</v>
      </c>
      <c r="G3046" s="32" t="s">
        <v>11</v>
      </c>
      <c r="H3046" s="43" t="s">
        <v>12</v>
      </c>
      <c r="I3046" s="42" t="s">
        <v>42832</v>
      </c>
      <c r="J3046" s="42">
        <v>8059175888502</v>
      </c>
      <c r="L3046" s="46">
        <v>27.95</v>
      </c>
      <c r="M3046" s="54">
        <v>27.95</v>
      </c>
      <c r="N3046" s="45">
        <v>44396</v>
      </c>
    </row>
    <row r="3047" spans="1:14" s="45" customFormat="1" x14ac:dyDescent="0.25">
      <c r="A3047" s="32"/>
      <c r="B3047" s="43" t="s">
        <v>71721</v>
      </c>
      <c r="C3047" s="42"/>
      <c r="D3047" s="42" t="s">
        <v>42828</v>
      </c>
      <c r="E3047" s="43" t="s">
        <v>61656</v>
      </c>
      <c r="F3047" s="44" t="s">
        <v>4171</v>
      </c>
      <c r="G3047" s="32" t="s">
        <v>11</v>
      </c>
      <c r="H3047" s="43" t="s">
        <v>12</v>
      </c>
      <c r="I3047" s="42" t="s">
        <v>42829</v>
      </c>
      <c r="J3047" s="42">
        <v>8059175888465</v>
      </c>
      <c r="L3047" s="46">
        <v>27.95</v>
      </c>
      <c r="M3047" s="54">
        <v>27.95</v>
      </c>
      <c r="N3047" s="45">
        <v>44396</v>
      </c>
    </row>
    <row r="3048" spans="1:14" s="45" customFormat="1" x14ac:dyDescent="0.25">
      <c r="A3048" s="32"/>
      <c r="B3048" s="43" t="s">
        <v>71722</v>
      </c>
      <c r="C3048" s="42"/>
      <c r="D3048" s="42" t="s">
        <v>42826</v>
      </c>
      <c r="E3048" s="43" t="s">
        <v>61655</v>
      </c>
      <c r="F3048" s="44" t="s">
        <v>4171</v>
      </c>
      <c r="G3048" s="32" t="s">
        <v>11</v>
      </c>
      <c r="H3048" s="43" t="s">
        <v>12</v>
      </c>
      <c r="I3048" s="42" t="s">
        <v>42827</v>
      </c>
      <c r="J3048" s="42">
        <v>8059175881398</v>
      </c>
      <c r="L3048" s="46">
        <v>27.95</v>
      </c>
      <c r="M3048" s="54">
        <v>27.95</v>
      </c>
      <c r="N3048" s="45">
        <v>44396</v>
      </c>
    </row>
    <row r="3049" spans="1:14" s="45" customFormat="1" x14ac:dyDescent="0.25">
      <c r="A3049" s="32"/>
      <c r="B3049" s="43" t="s">
        <v>71723</v>
      </c>
      <c r="C3049" s="42"/>
      <c r="D3049" s="42" t="s">
        <v>42824</v>
      </c>
      <c r="E3049" s="43" t="s">
        <v>61654</v>
      </c>
      <c r="F3049" s="44" t="s">
        <v>4171</v>
      </c>
      <c r="G3049" s="32" t="s">
        <v>11</v>
      </c>
      <c r="H3049" s="43" t="s">
        <v>12</v>
      </c>
      <c r="I3049" s="42" t="s">
        <v>42825</v>
      </c>
      <c r="J3049" s="42">
        <v>8059175888472</v>
      </c>
      <c r="L3049" s="46">
        <v>27.95</v>
      </c>
      <c r="M3049" s="54">
        <v>27.95</v>
      </c>
      <c r="N3049" s="45">
        <v>44396</v>
      </c>
    </row>
    <row r="3050" spans="1:14" s="45" customFormat="1" x14ac:dyDescent="0.25">
      <c r="A3050" s="32"/>
      <c r="B3050" s="43" t="s">
        <v>71724</v>
      </c>
      <c r="C3050" s="42"/>
      <c r="D3050" s="42" t="s">
        <v>42822</v>
      </c>
      <c r="E3050" s="43" t="s">
        <v>61653</v>
      </c>
      <c r="F3050" s="44" t="s">
        <v>4171</v>
      </c>
      <c r="G3050" s="32" t="s">
        <v>11</v>
      </c>
      <c r="H3050" s="43" t="s">
        <v>12</v>
      </c>
      <c r="I3050" s="42" t="s">
        <v>42823</v>
      </c>
      <c r="J3050" s="42">
        <v>8059175888489</v>
      </c>
      <c r="L3050" s="46">
        <v>27.95</v>
      </c>
      <c r="M3050" s="54">
        <v>27.95</v>
      </c>
      <c r="N3050" s="45">
        <v>44396</v>
      </c>
    </row>
    <row r="3051" spans="1:14" s="45" customFormat="1" x14ac:dyDescent="0.25">
      <c r="A3051" s="32"/>
      <c r="B3051" s="42"/>
      <c r="C3051" s="42"/>
      <c r="D3051" s="42" t="s">
        <v>42819</v>
      </c>
      <c r="E3051" s="43" t="s">
        <v>42820</v>
      </c>
      <c r="F3051" s="44" t="s">
        <v>4171</v>
      </c>
      <c r="G3051" s="32" t="s">
        <v>11</v>
      </c>
      <c r="H3051" s="43" t="s">
        <v>12</v>
      </c>
      <c r="I3051" s="42" t="s">
        <v>42821</v>
      </c>
      <c r="J3051" s="42">
        <v>8059175888441</v>
      </c>
      <c r="L3051" s="46">
        <v>27.95</v>
      </c>
      <c r="M3051" s="54">
        <v>27.95</v>
      </c>
      <c r="N3051" s="45">
        <v>44396</v>
      </c>
    </row>
    <row r="3052" spans="1:14" s="45" customFormat="1" x14ac:dyDescent="0.25">
      <c r="A3052" s="32"/>
      <c r="B3052" s="43" t="s">
        <v>71720</v>
      </c>
      <c r="C3052" s="42"/>
      <c r="D3052" s="42" t="s">
        <v>42816</v>
      </c>
      <c r="E3052" s="43" t="s">
        <v>42817</v>
      </c>
      <c r="F3052" s="44" t="s">
        <v>4171</v>
      </c>
      <c r="G3052" s="32" t="s">
        <v>11</v>
      </c>
      <c r="H3052" s="43" t="s">
        <v>12</v>
      </c>
      <c r="I3052" s="42" t="s">
        <v>42818</v>
      </c>
      <c r="J3052" s="42">
        <v>8059175888458</v>
      </c>
      <c r="L3052" s="46">
        <v>27.95</v>
      </c>
      <c r="M3052" s="54">
        <v>27.95</v>
      </c>
      <c r="N3052" s="45">
        <v>44396</v>
      </c>
    </row>
    <row r="3053" spans="1:14" s="45" customFormat="1" x14ac:dyDescent="0.25">
      <c r="A3053" s="32"/>
      <c r="B3053" s="43" t="s">
        <v>71706</v>
      </c>
      <c r="C3053" s="42"/>
      <c r="D3053" s="42" t="s">
        <v>42814</v>
      </c>
      <c r="E3053" s="43" t="s">
        <v>61652</v>
      </c>
      <c r="F3053" s="44" t="s">
        <v>4171</v>
      </c>
      <c r="G3053" s="32" t="s">
        <v>11</v>
      </c>
      <c r="H3053" s="43" t="s">
        <v>12</v>
      </c>
      <c r="I3053" s="42" t="s">
        <v>42815</v>
      </c>
      <c r="J3053" s="42">
        <v>8059175403842</v>
      </c>
      <c r="L3053" s="46">
        <v>27.95</v>
      </c>
      <c r="M3053" s="54">
        <v>27.95</v>
      </c>
      <c r="N3053" s="45">
        <v>44396</v>
      </c>
    </row>
    <row r="3054" spans="1:14" s="45" customFormat="1" x14ac:dyDescent="0.25">
      <c r="A3054" s="32"/>
      <c r="B3054" s="43" t="s">
        <v>71707</v>
      </c>
      <c r="C3054" s="42"/>
      <c r="D3054" s="42" t="s">
        <v>42812</v>
      </c>
      <c r="E3054" s="43" t="s">
        <v>61651</v>
      </c>
      <c r="F3054" s="44" t="s">
        <v>4171</v>
      </c>
      <c r="G3054" s="32" t="s">
        <v>11</v>
      </c>
      <c r="H3054" s="43" t="s">
        <v>12</v>
      </c>
      <c r="I3054" s="42" t="s">
        <v>42813</v>
      </c>
      <c r="J3054" s="42">
        <v>8059175403859</v>
      </c>
      <c r="L3054" s="46">
        <v>27.95</v>
      </c>
      <c r="M3054" s="54">
        <v>27.95</v>
      </c>
      <c r="N3054" s="45">
        <v>44396</v>
      </c>
    </row>
    <row r="3055" spans="1:14" s="45" customFormat="1" x14ac:dyDescent="0.25">
      <c r="A3055" s="32"/>
      <c r="B3055" s="43" t="s">
        <v>71708</v>
      </c>
      <c r="C3055" s="42"/>
      <c r="D3055" s="42" t="s">
        <v>42810</v>
      </c>
      <c r="E3055" s="43" t="s">
        <v>61650</v>
      </c>
      <c r="F3055" s="44" t="s">
        <v>4171</v>
      </c>
      <c r="G3055" s="32" t="s">
        <v>11</v>
      </c>
      <c r="H3055" s="43" t="s">
        <v>12</v>
      </c>
      <c r="I3055" s="42" t="s">
        <v>42811</v>
      </c>
      <c r="J3055" s="42">
        <v>8059175403866</v>
      </c>
      <c r="L3055" s="46">
        <v>27.95</v>
      </c>
      <c r="M3055" s="54">
        <v>27.95</v>
      </c>
      <c r="N3055" s="45">
        <v>44396</v>
      </c>
    </row>
    <row r="3056" spans="1:14" s="45" customFormat="1" x14ac:dyDescent="0.25">
      <c r="A3056" s="32"/>
      <c r="B3056" s="43" t="s">
        <v>71709</v>
      </c>
      <c r="C3056" s="42"/>
      <c r="D3056" s="42" t="s">
        <v>42808</v>
      </c>
      <c r="E3056" s="43" t="s">
        <v>61649</v>
      </c>
      <c r="F3056" s="44" t="s">
        <v>4171</v>
      </c>
      <c r="G3056" s="32" t="s">
        <v>11</v>
      </c>
      <c r="H3056" s="43" t="s">
        <v>12</v>
      </c>
      <c r="I3056" s="42" t="s">
        <v>42809</v>
      </c>
      <c r="J3056" s="42">
        <v>8059175403873</v>
      </c>
      <c r="L3056" s="46">
        <v>27.95</v>
      </c>
      <c r="M3056" s="54">
        <v>27.95</v>
      </c>
      <c r="N3056" s="45">
        <v>44396</v>
      </c>
    </row>
    <row r="3057" spans="1:14" s="45" customFormat="1" x14ac:dyDescent="0.25">
      <c r="A3057" s="32"/>
      <c r="B3057" s="42"/>
      <c r="C3057" s="42"/>
      <c r="D3057" s="42" t="s">
        <v>42805</v>
      </c>
      <c r="E3057" s="43" t="s">
        <v>42806</v>
      </c>
      <c r="F3057" s="44" t="s">
        <v>4171</v>
      </c>
      <c r="G3057" s="32" t="s">
        <v>11</v>
      </c>
      <c r="H3057" s="43" t="s">
        <v>12</v>
      </c>
      <c r="I3057" s="42" t="s">
        <v>42807</v>
      </c>
      <c r="J3057" s="42">
        <v>8059175403828</v>
      </c>
      <c r="L3057" s="46">
        <v>27.95</v>
      </c>
      <c r="M3057" s="54">
        <v>27.95</v>
      </c>
      <c r="N3057" s="45">
        <v>44396</v>
      </c>
    </row>
    <row r="3058" spans="1:14" s="45" customFormat="1" x14ac:dyDescent="0.25">
      <c r="A3058" s="32"/>
      <c r="B3058" s="43" t="s">
        <v>71705</v>
      </c>
      <c r="C3058" s="42"/>
      <c r="D3058" s="42" t="s">
        <v>42802</v>
      </c>
      <c r="E3058" s="43" t="s">
        <v>42803</v>
      </c>
      <c r="F3058" s="44" t="s">
        <v>4171</v>
      </c>
      <c r="G3058" s="32" t="s">
        <v>11</v>
      </c>
      <c r="H3058" s="43" t="s">
        <v>12</v>
      </c>
      <c r="I3058" s="42" t="s">
        <v>42804</v>
      </c>
      <c r="J3058" s="42">
        <v>8059175403835</v>
      </c>
      <c r="L3058" s="46">
        <v>27.95</v>
      </c>
      <c r="M3058" s="54">
        <v>27.95</v>
      </c>
      <c r="N3058" s="45">
        <v>44396</v>
      </c>
    </row>
    <row r="3059" spans="1:14" s="45" customFormat="1" x14ac:dyDescent="0.25">
      <c r="A3059" s="32"/>
      <c r="B3059" s="42"/>
      <c r="C3059" s="42"/>
      <c r="D3059" s="32" t="s">
        <v>54288</v>
      </c>
      <c r="E3059" s="32" t="s">
        <v>56616</v>
      </c>
      <c r="F3059" s="44"/>
      <c r="G3059" s="44" t="s">
        <v>17</v>
      </c>
      <c r="H3059" s="44" t="s">
        <v>18</v>
      </c>
      <c r="I3059" s="32" t="s">
        <v>54767</v>
      </c>
      <c r="J3059" s="55">
        <v>8059347245737</v>
      </c>
      <c r="K3059" s="45">
        <v>45413</v>
      </c>
      <c r="L3059" s="47">
        <v>0</v>
      </c>
      <c r="M3059" s="47">
        <v>24.95</v>
      </c>
      <c r="N3059" s="45">
        <v>45131</v>
      </c>
    </row>
    <row r="3060" spans="1:14" s="45" customFormat="1" x14ac:dyDescent="0.25">
      <c r="A3060" s="32"/>
      <c r="B3060" s="42" t="s">
        <v>54949</v>
      </c>
      <c r="C3060" s="42"/>
      <c r="D3060" s="32" t="s">
        <v>54293</v>
      </c>
      <c r="E3060" s="32" t="s">
        <v>56615</v>
      </c>
      <c r="F3060" s="44"/>
      <c r="G3060" s="44" t="s">
        <v>17</v>
      </c>
      <c r="H3060" s="44" t="s">
        <v>18</v>
      </c>
      <c r="I3060" s="32" t="s">
        <v>54772</v>
      </c>
      <c r="J3060" s="55">
        <v>8059347245744</v>
      </c>
      <c r="K3060" s="45">
        <v>45413</v>
      </c>
      <c r="L3060" s="47">
        <v>0</v>
      </c>
      <c r="M3060" s="47">
        <v>24.95</v>
      </c>
      <c r="N3060" s="45">
        <v>45131</v>
      </c>
    </row>
    <row r="3061" spans="1:14" s="45" customFormat="1" x14ac:dyDescent="0.25">
      <c r="A3061" s="32"/>
      <c r="B3061" s="42" t="s">
        <v>54948</v>
      </c>
      <c r="C3061" s="42"/>
      <c r="D3061" s="32" t="s">
        <v>54292</v>
      </c>
      <c r="E3061" s="32" t="s">
        <v>56614</v>
      </c>
      <c r="F3061" s="44"/>
      <c r="G3061" s="44" t="s">
        <v>17</v>
      </c>
      <c r="H3061" s="44" t="s">
        <v>18</v>
      </c>
      <c r="I3061" s="32" t="s">
        <v>54771</v>
      </c>
      <c r="J3061" s="55">
        <v>8059347245751</v>
      </c>
      <c r="K3061" s="45">
        <v>45413</v>
      </c>
      <c r="L3061" s="47">
        <v>0</v>
      </c>
      <c r="M3061" s="47">
        <v>24.95</v>
      </c>
      <c r="N3061" s="45">
        <v>45131</v>
      </c>
    </row>
    <row r="3062" spans="1:14" s="45" customFormat="1" x14ac:dyDescent="0.25">
      <c r="A3062" s="32"/>
      <c r="B3062" s="42" t="s">
        <v>54947</v>
      </c>
      <c r="C3062" s="42"/>
      <c r="D3062" s="32" t="s">
        <v>54291</v>
      </c>
      <c r="E3062" s="32" t="s">
        <v>56613</v>
      </c>
      <c r="F3062" s="44"/>
      <c r="G3062" s="44" t="s">
        <v>17</v>
      </c>
      <c r="H3062" s="44" t="s">
        <v>18</v>
      </c>
      <c r="I3062" s="32" t="s">
        <v>54770</v>
      </c>
      <c r="J3062" s="55">
        <v>8059347245768</v>
      </c>
      <c r="K3062" s="45">
        <v>45413</v>
      </c>
      <c r="L3062" s="47">
        <v>0</v>
      </c>
      <c r="M3062" s="47">
        <v>24.95</v>
      </c>
      <c r="N3062" s="45">
        <v>45131</v>
      </c>
    </row>
    <row r="3063" spans="1:14" s="45" customFormat="1" x14ac:dyDescent="0.25">
      <c r="A3063" s="32"/>
      <c r="B3063" s="42" t="s">
        <v>54946</v>
      </c>
      <c r="C3063" s="42"/>
      <c r="D3063" s="32" t="s">
        <v>54290</v>
      </c>
      <c r="E3063" s="32" t="s">
        <v>56612</v>
      </c>
      <c r="F3063" s="44"/>
      <c r="G3063" s="44" t="s">
        <v>17</v>
      </c>
      <c r="H3063" s="44" t="s">
        <v>18</v>
      </c>
      <c r="I3063" s="32" t="s">
        <v>54769</v>
      </c>
      <c r="J3063" s="55">
        <v>8059347245775</v>
      </c>
      <c r="K3063" s="45">
        <v>45413</v>
      </c>
      <c r="L3063" s="47">
        <v>0</v>
      </c>
      <c r="M3063" s="47">
        <v>24.95</v>
      </c>
      <c r="N3063" s="45">
        <v>45131</v>
      </c>
    </row>
    <row r="3064" spans="1:14" s="45" customFormat="1" x14ac:dyDescent="0.25">
      <c r="A3064" s="32"/>
      <c r="B3064" s="42"/>
      <c r="C3064" s="42"/>
      <c r="D3064" s="32" t="s">
        <v>54289</v>
      </c>
      <c r="E3064" s="32" t="s">
        <v>56617</v>
      </c>
      <c r="F3064" s="44"/>
      <c r="G3064" s="44" t="s">
        <v>17</v>
      </c>
      <c r="H3064" s="44" t="s">
        <v>18</v>
      </c>
      <c r="I3064" s="32" t="s">
        <v>54768</v>
      </c>
      <c r="J3064" s="55">
        <v>8059347245720</v>
      </c>
      <c r="K3064" s="45">
        <v>45413</v>
      </c>
      <c r="L3064" s="47">
        <v>0</v>
      </c>
      <c r="M3064" s="47">
        <v>24.95</v>
      </c>
      <c r="N3064" s="45">
        <v>45131</v>
      </c>
    </row>
    <row r="3065" spans="1:14" s="45" customFormat="1" x14ac:dyDescent="0.25">
      <c r="A3065" s="32"/>
      <c r="B3065" s="42"/>
      <c r="C3065" s="42"/>
      <c r="D3065" s="32" t="s">
        <v>54282</v>
      </c>
      <c r="E3065" s="32" t="s">
        <v>56621</v>
      </c>
      <c r="F3065" s="44"/>
      <c r="G3065" s="44" t="s">
        <v>17</v>
      </c>
      <c r="H3065" s="44" t="s">
        <v>18</v>
      </c>
      <c r="I3065" s="32" t="s">
        <v>54761</v>
      </c>
      <c r="J3065" s="55">
        <v>8059347245676</v>
      </c>
      <c r="K3065" s="45">
        <v>45413</v>
      </c>
      <c r="L3065" s="47">
        <v>0</v>
      </c>
      <c r="M3065" s="47">
        <v>24.95</v>
      </c>
      <c r="N3065" s="45">
        <v>45131</v>
      </c>
    </row>
    <row r="3066" spans="1:14" s="45" customFormat="1" x14ac:dyDescent="0.25">
      <c r="A3066" s="32"/>
      <c r="B3066" s="42"/>
      <c r="C3066" s="42"/>
      <c r="D3066" s="32" t="s">
        <v>54287</v>
      </c>
      <c r="E3066" s="32" t="s">
        <v>54854</v>
      </c>
      <c r="F3066" s="44"/>
      <c r="G3066" s="44" t="s">
        <v>17</v>
      </c>
      <c r="H3066" s="44" t="s">
        <v>18</v>
      </c>
      <c r="I3066" s="32" t="s">
        <v>54766</v>
      </c>
      <c r="J3066" s="55">
        <v>8059347245683</v>
      </c>
      <c r="K3066" s="45">
        <v>45413</v>
      </c>
      <c r="L3066" s="47">
        <v>0</v>
      </c>
      <c r="M3066" s="47">
        <v>24.95</v>
      </c>
      <c r="N3066" s="45">
        <v>45131</v>
      </c>
    </row>
    <row r="3067" spans="1:14" s="45" customFormat="1" x14ac:dyDescent="0.25">
      <c r="A3067" s="32"/>
      <c r="B3067" s="42" t="s">
        <v>54952</v>
      </c>
      <c r="C3067" s="42"/>
      <c r="D3067" s="32" t="s">
        <v>54286</v>
      </c>
      <c r="E3067" s="32" t="s">
        <v>56620</v>
      </c>
      <c r="F3067" s="44"/>
      <c r="G3067" s="44" t="s">
        <v>17</v>
      </c>
      <c r="H3067" s="44" t="s">
        <v>18</v>
      </c>
      <c r="I3067" s="32" t="s">
        <v>54765</v>
      </c>
      <c r="J3067" s="55">
        <v>8059347245690</v>
      </c>
      <c r="K3067" s="45">
        <v>45413</v>
      </c>
      <c r="L3067" s="47">
        <v>0</v>
      </c>
      <c r="M3067" s="47">
        <v>24.95</v>
      </c>
      <c r="N3067" s="45">
        <v>45131</v>
      </c>
    </row>
    <row r="3068" spans="1:14" s="45" customFormat="1" x14ac:dyDescent="0.25">
      <c r="A3068" s="32"/>
      <c r="B3068" s="42" t="s">
        <v>54951</v>
      </c>
      <c r="C3068" s="42"/>
      <c r="D3068" s="32" t="s">
        <v>54285</v>
      </c>
      <c r="E3068" s="32" t="s">
        <v>56619</v>
      </c>
      <c r="F3068" s="44"/>
      <c r="G3068" s="44" t="s">
        <v>17</v>
      </c>
      <c r="H3068" s="44" t="s">
        <v>18</v>
      </c>
      <c r="I3068" s="32" t="s">
        <v>54764</v>
      </c>
      <c r="J3068" s="55">
        <v>8059347245706</v>
      </c>
      <c r="K3068" s="45">
        <v>45413</v>
      </c>
      <c r="L3068" s="47">
        <v>0</v>
      </c>
      <c r="M3068" s="47">
        <v>24.95</v>
      </c>
      <c r="N3068" s="45">
        <v>45131</v>
      </c>
    </row>
    <row r="3069" spans="1:14" s="45" customFormat="1" x14ac:dyDescent="0.25">
      <c r="A3069" s="32"/>
      <c r="B3069" s="42" t="s">
        <v>54950</v>
      </c>
      <c r="C3069" s="42"/>
      <c r="D3069" s="32" t="s">
        <v>54284</v>
      </c>
      <c r="E3069" s="32" t="s">
        <v>56618</v>
      </c>
      <c r="F3069" s="44"/>
      <c r="G3069" s="44" t="s">
        <v>17</v>
      </c>
      <c r="H3069" s="44" t="s">
        <v>18</v>
      </c>
      <c r="I3069" s="32" t="s">
        <v>54763</v>
      </c>
      <c r="J3069" s="55">
        <v>8059347245713</v>
      </c>
      <c r="K3069" s="45">
        <v>45413</v>
      </c>
      <c r="L3069" s="47">
        <v>0</v>
      </c>
      <c r="M3069" s="47">
        <v>24.95</v>
      </c>
      <c r="N3069" s="45">
        <v>45131</v>
      </c>
    </row>
    <row r="3070" spans="1:14" s="45" customFormat="1" x14ac:dyDescent="0.25">
      <c r="A3070" s="17" t="s">
        <v>72057</v>
      </c>
      <c r="B3070" s="17" t="s">
        <v>72058</v>
      </c>
      <c r="C3070" s="17"/>
      <c r="D3070" s="17" t="s">
        <v>72059</v>
      </c>
      <c r="E3070" s="17" t="s">
        <v>72060</v>
      </c>
      <c r="F3070" s="21"/>
      <c r="G3070" s="17" t="s">
        <v>11</v>
      </c>
      <c r="H3070" s="17" t="s">
        <v>12</v>
      </c>
      <c r="I3070" s="17" t="s">
        <v>72061</v>
      </c>
      <c r="J3070" s="20">
        <v>8059347429892</v>
      </c>
      <c r="K3070" s="17"/>
      <c r="L3070" s="28">
        <v>24.95</v>
      </c>
      <c r="M3070" s="28">
        <v>24.95</v>
      </c>
      <c r="N3070" s="45">
        <v>45495</v>
      </c>
    </row>
    <row r="3071" spans="1:14" s="45" customFormat="1" x14ac:dyDescent="0.25">
      <c r="A3071" s="17" t="s">
        <v>72062</v>
      </c>
      <c r="B3071" s="17" t="s">
        <v>72063</v>
      </c>
      <c r="C3071" s="17"/>
      <c r="D3071" s="17" t="s">
        <v>72064</v>
      </c>
      <c r="E3071" s="17" t="s">
        <v>72065</v>
      </c>
      <c r="F3071" s="21"/>
      <c r="G3071" s="17" t="s">
        <v>11</v>
      </c>
      <c r="H3071" s="17" t="s">
        <v>12</v>
      </c>
      <c r="I3071" s="17" t="s">
        <v>72066</v>
      </c>
      <c r="J3071" s="20">
        <v>8059347428895</v>
      </c>
      <c r="K3071" s="17"/>
      <c r="L3071" s="28">
        <v>24.95</v>
      </c>
      <c r="M3071" s="28">
        <v>24.95</v>
      </c>
      <c r="N3071" s="45">
        <v>45495</v>
      </c>
    </row>
    <row r="3072" spans="1:14" s="45" customFormat="1" x14ac:dyDescent="0.25">
      <c r="A3072" s="17" t="s">
        <v>72067</v>
      </c>
      <c r="B3072" s="17" t="s">
        <v>72068</v>
      </c>
      <c r="C3072" s="17"/>
      <c r="D3072" s="17" t="s">
        <v>72069</v>
      </c>
      <c r="E3072" s="17" t="s">
        <v>72070</v>
      </c>
      <c r="F3072" s="21"/>
      <c r="G3072" s="17" t="s">
        <v>11</v>
      </c>
      <c r="H3072" s="17" t="s">
        <v>12</v>
      </c>
      <c r="I3072" s="17" t="s">
        <v>72071</v>
      </c>
      <c r="J3072" s="20">
        <v>8059347429908</v>
      </c>
      <c r="K3072" s="17"/>
      <c r="L3072" s="28">
        <v>24.95</v>
      </c>
      <c r="M3072" s="28">
        <v>24.95</v>
      </c>
      <c r="N3072" s="45">
        <v>45495</v>
      </c>
    </row>
    <row r="3073" spans="1:14" s="45" customFormat="1" x14ac:dyDescent="0.25">
      <c r="A3073" s="17" t="s">
        <v>72072</v>
      </c>
      <c r="B3073" s="17" t="s">
        <v>72073</v>
      </c>
      <c r="C3073" s="17"/>
      <c r="D3073" s="17" t="s">
        <v>72074</v>
      </c>
      <c r="E3073" s="17" t="s">
        <v>72075</v>
      </c>
      <c r="F3073" s="21"/>
      <c r="G3073" s="17" t="s">
        <v>11</v>
      </c>
      <c r="H3073" s="17" t="s">
        <v>12</v>
      </c>
      <c r="I3073" s="17" t="s">
        <v>72076</v>
      </c>
      <c r="J3073" s="20">
        <v>8059347429915</v>
      </c>
      <c r="K3073" s="17"/>
      <c r="L3073" s="28">
        <v>24.95</v>
      </c>
      <c r="M3073" s="28">
        <v>24.95</v>
      </c>
      <c r="N3073" s="45">
        <v>45495</v>
      </c>
    </row>
    <row r="3074" spans="1:14" s="45" customFormat="1" x14ac:dyDescent="0.25">
      <c r="A3074" s="17"/>
      <c r="B3074" s="17"/>
      <c r="C3074" s="17"/>
      <c r="D3074" s="17"/>
      <c r="E3074" s="17" t="s">
        <v>73579</v>
      </c>
      <c r="F3074" s="21"/>
      <c r="G3074" s="17" t="s">
        <v>11</v>
      </c>
      <c r="H3074" s="17" t="s">
        <v>12</v>
      </c>
      <c r="I3074" s="17" t="s">
        <v>73580</v>
      </c>
      <c r="J3074" s="20">
        <v>8059347429878</v>
      </c>
      <c r="K3074" s="17"/>
      <c r="L3074" s="28">
        <v>24.95</v>
      </c>
      <c r="M3074" s="28">
        <v>24.95</v>
      </c>
      <c r="N3074" s="45">
        <v>45495</v>
      </c>
    </row>
    <row r="3075" spans="1:14" s="45" customFormat="1" x14ac:dyDescent="0.25">
      <c r="A3075" s="17" t="s">
        <v>72052</v>
      </c>
      <c r="B3075" s="17" t="s">
        <v>72053</v>
      </c>
      <c r="C3075" s="17"/>
      <c r="D3075" s="17" t="s">
        <v>72054</v>
      </c>
      <c r="E3075" s="17" t="s">
        <v>72055</v>
      </c>
      <c r="F3075" s="21"/>
      <c r="G3075" s="17" t="s">
        <v>11</v>
      </c>
      <c r="H3075" s="17" t="s">
        <v>12</v>
      </c>
      <c r="I3075" s="17" t="s">
        <v>72056</v>
      </c>
      <c r="J3075" s="20">
        <v>8059347429885</v>
      </c>
      <c r="K3075" s="17"/>
      <c r="L3075" s="28">
        <v>24.95</v>
      </c>
      <c r="M3075" s="28">
        <v>24.95</v>
      </c>
      <c r="N3075" s="45">
        <v>45495</v>
      </c>
    </row>
    <row r="3076" spans="1:14" s="45" customFormat="1" x14ac:dyDescent="0.25">
      <c r="A3076" s="32"/>
      <c r="B3076" s="42"/>
      <c r="C3076" s="42"/>
      <c r="D3076" s="32" t="s">
        <v>54283</v>
      </c>
      <c r="E3076" s="32" t="s">
        <v>54853</v>
      </c>
      <c r="F3076" s="44"/>
      <c r="G3076" s="44" t="s">
        <v>17</v>
      </c>
      <c r="H3076" s="44" t="s">
        <v>18</v>
      </c>
      <c r="I3076" s="32" t="s">
        <v>54762</v>
      </c>
      <c r="J3076" s="55">
        <v>8059347245669</v>
      </c>
      <c r="K3076" s="45">
        <v>45413</v>
      </c>
      <c r="L3076" s="47">
        <v>0</v>
      </c>
      <c r="M3076" s="47">
        <v>24.95</v>
      </c>
      <c r="N3076" s="45">
        <v>45131</v>
      </c>
    </row>
    <row r="3077" spans="1:14" s="45" customFormat="1" x14ac:dyDescent="0.25">
      <c r="A3077" s="32"/>
      <c r="B3077" s="42"/>
      <c r="C3077" s="42"/>
      <c r="D3077" s="32" t="s">
        <v>54276</v>
      </c>
      <c r="E3077" s="32" t="s">
        <v>56626</v>
      </c>
      <c r="F3077" s="44"/>
      <c r="G3077" s="44" t="s">
        <v>17</v>
      </c>
      <c r="H3077" s="44" t="s">
        <v>18</v>
      </c>
      <c r="I3077" s="32" t="s">
        <v>54755</v>
      </c>
      <c r="J3077" s="55">
        <v>8059347245614</v>
      </c>
      <c r="K3077" s="45">
        <v>45413</v>
      </c>
      <c r="L3077" s="47">
        <v>0</v>
      </c>
      <c r="M3077" s="47">
        <v>24.95</v>
      </c>
      <c r="N3077" s="45">
        <v>45131</v>
      </c>
    </row>
    <row r="3078" spans="1:14" s="45" customFormat="1" x14ac:dyDescent="0.25">
      <c r="A3078" s="32"/>
      <c r="B3078" s="42" t="s">
        <v>54955</v>
      </c>
      <c r="C3078" s="42"/>
      <c r="D3078" s="32" t="s">
        <v>54281</v>
      </c>
      <c r="E3078" s="32" t="s">
        <v>56625</v>
      </c>
      <c r="F3078" s="44"/>
      <c r="G3078" s="44" t="s">
        <v>17</v>
      </c>
      <c r="H3078" s="44" t="s">
        <v>18</v>
      </c>
      <c r="I3078" s="32" t="s">
        <v>54760</v>
      </c>
      <c r="J3078" s="55">
        <v>8059347245621</v>
      </c>
      <c r="K3078" s="45">
        <v>45413</v>
      </c>
      <c r="L3078" s="47">
        <v>0</v>
      </c>
      <c r="M3078" s="47">
        <v>24.95</v>
      </c>
      <c r="N3078" s="45">
        <v>45131</v>
      </c>
    </row>
    <row r="3079" spans="1:14" s="45" customFormat="1" x14ac:dyDescent="0.25">
      <c r="A3079" s="32"/>
      <c r="B3079" s="42" t="s">
        <v>54954</v>
      </c>
      <c r="C3079" s="42"/>
      <c r="D3079" s="32" t="s">
        <v>54280</v>
      </c>
      <c r="E3079" s="32" t="s">
        <v>56624</v>
      </c>
      <c r="F3079" s="44"/>
      <c r="G3079" s="44" t="s">
        <v>17</v>
      </c>
      <c r="H3079" s="44" t="s">
        <v>18</v>
      </c>
      <c r="I3079" s="32" t="s">
        <v>54759</v>
      </c>
      <c r="J3079" s="55">
        <v>8059347245638</v>
      </c>
      <c r="K3079" s="45">
        <v>45413</v>
      </c>
      <c r="L3079" s="47">
        <v>0</v>
      </c>
      <c r="M3079" s="47">
        <v>24.95</v>
      </c>
      <c r="N3079" s="45">
        <v>45131</v>
      </c>
    </row>
    <row r="3080" spans="1:14" s="45" customFormat="1" x14ac:dyDescent="0.25">
      <c r="A3080" s="32"/>
      <c r="B3080" s="42"/>
      <c r="C3080" s="42"/>
      <c r="D3080" s="32" t="s">
        <v>54279</v>
      </c>
      <c r="E3080" s="32" t="s">
        <v>56623</v>
      </c>
      <c r="F3080" s="44"/>
      <c r="G3080" s="44" t="s">
        <v>17</v>
      </c>
      <c r="H3080" s="44" t="s">
        <v>18</v>
      </c>
      <c r="I3080" s="32" t="s">
        <v>54758</v>
      </c>
      <c r="J3080" s="55">
        <v>8059347245645</v>
      </c>
      <c r="K3080" s="45">
        <v>45413</v>
      </c>
      <c r="L3080" s="47">
        <v>0</v>
      </c>
      <c r="M3080" s="47">
        <v>24.95</v>
      </c>
      <c r="N3080" s="45">
        <v>45131</v>
      </c>
    </row>
    <row r="3081" spans="1:14" s="45" customFormat="1" x14ac:dyDescent="0.25">
      <c r="A3081" s="32"/>
      <c r="B3081" s="42" t="s">
        <v>54953</v>
      </c>
      <c r="C3081" s="42"/>
      <c r="D3081" s="32" t="s">
        <v>54278</v>
      </c>
      <c r="E3081" s="32" t="s">
        <v>56622</v>
      </c>
      <c r="F3081" s="44"/>
      <c r="G3081" s="44" t="s">
        <v>17</v>
      </c>
      <c r="H3081" s="44" t="s">
        <v>18</v>
      </c>
      <c r="I3081" s="32" t="s">
        <v>54757</v>
      </c>
      <c r="J3081" s="55">
        <v>8059347245652</v>
      </c>
      <c r="K3081" s="45">
        <v>45413</v>
      </c>
      <c r="L3081" s="47">
        <v>0</v>
      </c>
      <c r="M3081" s="47">
        <v>24.95</v>
      </c>
      <c r="N3081" s="45">
        <v>45131</v>
      </c>
    </row>
    <row r="3082" spans="1:14" s="45" customFormat="1" x14ac:dyDescent="0.25">
      <c r="A3082" s="32"/>
      <c r="B3082" s="42"/>
      <c r="C3082" s="42"/>
      <c r="D3082" s="32" t="s">
        <v>54277</v>
      </c>
      <c r="E3082" s="32" t="s">
        <v>56627</v>
      </c>
      <c r="F3082" s="44"/>
      <c r="G3082" s="44" t="s">
        <v>17</v>
      </c>
      <c r="H3082" s="44" t="s">
        <v>18</v>
      </c>
      <c r="I3082" s="32" t="s">
        <v>54756</v>
      </c>
      <c r="J3082" s="55">
        <v>8059347245607</v>
      </c>
      <c r="K3082" s="45">
        <v>45413</v>
      </c>
      <c r="L3082" s="47">
        <v>0</v>
      </c>
      <c r="M3082" s="47">
        <v>24.95</v>
      </c>
      <c r="N3082" s="45">
        <v>45131</v>
      </c>
    </row>
    <row r="3083" spans="1:14" s="45" customFormat="1" x14ac:dyDescent="0.25">
      <c r="A3083" s="17" t="s">
        <v>72032</v>
      </c>
      <c r="B3083" s="17" t="s">
        <v>72033</v>
      </c>
      <c r="C3083" s="17"/>
      <c r="D3083" s="17" t="s">
        <v>72034</v>
      </c>
      <c r="E3083" s="17" t="s">
        <v>72035</v>
      </c>
      <c r="F3083" s="21"/>
      <c r="G3083" s="17" t="s">
        <v>11</v>
      </c>
      <c r="H3083" s="17" t="s">
        <v>12</v>
      </c>
      <c r="I3083" s="17" t="s">
        <v>72036</v>
      </c>
      <c r="J3083" s="20">
        <v>8059347429847</v>
      </c>
      <c r="K3083" s="17"/>
      <c r="L3083" s="28">
        <v>24.95</v>
      </c>
      <c r="M3083" s="28">
        <v>24.95</v>
      </c>
      <c r="N3083" s="45">
        <v>45495</v>
      </c>
    </row>
    <row r="3084" spans="1:14" s="45" customFormat="1" x14ac:dyDescent="0.25">
      <c r="A3084" s="17" t="s">
        <v>72037</v>
      </c>
      <c r="B3084" s="17" t="s">
        <v>72038</v>
      </c>
      <c r="C3084" s="17"/>
      <c r="D3084" s="17" t="s">
        <v>72039</v>
      </c>
      <c r="E3084" s="17" t="s">
        <v>72040</v>
      </c>
      <c r="F3084" s="21"/>
      <c r="G3084" s="17" t="s">
        <v>11</v>
      </c>
      <c r="H3084" s="17" t="s">
        <v>12</v>
      </c>
      <c r="I3084" s="17" t="s">
        <v>72041</v>
      </c>
      <c r="J3084" s="20">
        <v>8059347428888</v>
      </c>
      <c r="K3084" s="17"/>
      <c r="L3084" s="28">
        <v>24.95</v>
      </c>
      <c r="M3084" s="28">
        <v>24.95</v>
      </c>
      <c r="N3084" s="45">
        <v>45495</v>
      </c>
    </row>
    <row r="3085" spans="1:14" s="45" customFormat="1" x14ac:dyDescent="0.25">
      <c r="A3085" s="17" t="s">
        <v>72042</v>
      </c>
      <c r="B3085" s="17" t="s">
        <v>72043</v>
      </c>
      <c r="C3085" s="17"/>
      <c r="D3085" s="17" t="s">
        <v>72044</v>
      </c>
      <c r="E3085" s="17" t="s">
        <v>72045</v>
      </c>
      <c r="F3085" s="21"/>
      <c r="G3085" s="17" t="s">
        <v>11</v>
      </c>
      <c r="H3085" s="17" t="s">
        <v>12</v>
      </c>
      <c r="I3085" s="17" t="s">
        <v>72046</v>
      </c>
      <c r="J3085" s="20">
        <v>8059347429854</v>
      </c>
      <c r="K3085" s="17"/>
      <c r="L3085" s="28">
        <v>24.95</v>
      </c>
      <c r="M3085" s="28">
        <v>24.95</v>
      </c>
      <c r="N3085" s="45">
        <v>45495</v>
      </c>
    </row>
    <row r="3086" spans="1:14" s="45" customFormat="1" x14ac:dyDescent="0.25">
      <c r="A3086" s="17" t="s">
        <v>72047</v>
      </c>
      <c r="B3086" s="17" t="s">
        <v>72048</v>
      </c>
      <c r="C3086" s="17"/>
      <c r="D3086" s="17" t="s">
        <v>72049</v>
      </c>
      <c r="E3086" s="17" t="s">
        <v>72050</v>
      </c>
      <c r="F3086" s="21"/>
      <c r="G3086" s="17" t="s">
        <v>11</v>
      </c>
      <c r="H3086" s="17" t="s">
        <v>12</v>
      </c>
      <c r="I3086" s="17" t="s">
        <v>72051</v>
      </c>
      <c r="J3086" s="20">
        <v>8059347429861</v>
      </c>
      <c r="K3086" s="17"/>
      <c r="L3086" s="28">
        <v>24.95</v>
      </c>
      <c r="M3086" s="28">
        <v>24.95</v>
      </c>
      <c r="N3086" s="45">
        <v>45495</v>
      </c>
    </row>
    <row r="3087" spans="1:14" s="45" customFormat="1" x14ac:dyDescent="0.25">
      <c r="A3087" s="17"/>
      <c r="B3087" s="17"/>
      <c r="C3087" s="17"/>
      <c r="D3087" s="17"/>
      <c r="E3087" s="17" t="s">
        <v>73577</v>
      </c>
      <c r="F3087" s="21"/>
      <c r="G3087" s="17" t="s">
        <v>11</v>
      </c>
      <c r="H3087" s="17" t="s">
        <v>12</v>
      </c>
      <c r="I3087" s="17" t="s">
        <v>73578</v>
      </c>
      <c r="J3087" s="20">
        <v>8059347429823</v>
      </c>
      <c r="K3087" s="17"/>
      <c r="L3087" s="28">
        <v>24.95</v>
      </c>
      <c r="M3087" s="28">
        <v>24.95</v>
      </c>
      <c r="N3087" s="45">
        <v>45495</v>
      </c>
    </row>
    <row r="3088" spans="1:14" s="45" customFormat="1" x14ac:dyDescent="0.25">
      <c r="A3088" s="17" t="s">
        <v>72027</v>
      </c>
      <c r="B3088" s="17" t="s">
        <v>72028</v>
      </c>
      <c r="C3088" s="17"/>
      <c r="D3088" s="17" t="s">
        <v>72029</v>
      </c>
      <c r="E3088" s="17" t="s">
        <v>72030</v>
      </c>
      <c r="F3088" s="21"/>
      <c r="G3088" s="17" t="s">
        <v>11</v>
      </c>
      <c r="H3088" s="17" t="s">
        <v>12</v>
      </c>
      <c r="I3088" s="17" t="s">
        <v>72031</v>
      </c>
      <c r="J3088" s="20">
        <v>8059347429830</v>
      </c>
      <c r="K3088" s="17"/>
      <c r="L3088" s="28">
        <v>24.95</v>
      </c>
      <c r="M3088" s="28">
        <v>24.95</v>
      </c>
      <c r="N3088" s="45">
        <v>45495</v>
      </c>
    </row>
    <row r="3089" spans="1:14" s="45" customFormat="1" x14ac:dyDescent="0.25">
      <c r="A3089" s="17" t="s">
        <v>72011</v>
      </c>
      <c r="B3089" s="17" t="s">
        <v>72012</v>
      </c>
      <c r="C3089" s="17"/>
      <c r="D3089" s="17"/>
      <c r="E3089" s="17" t="s">
        <v>72013</v>
      </c>
      <c r="F3089" s="21"/>
      <c r="G3089" s="17" t="s">
        <v>11</v>
      </c>
      <c r="H3089" s="17" t="s">
        <v>12</v>
      </c>
      <c r="I3089" s="17" t="s">
        <v>72014</v>
      </c>
      <c r="J3089" s="20">
        <v>8059347429793</v>
      </c>
      <c r="K3089" s="17"/>
      <c r="L3089" s="28">
        <v>24.95</v>
      </c>
      <c r="M3089" s="28">
        <v>24.95</v>
      </c>
      <c r="N3089" s="45">
        <v>45495</v>
      </c>
    </row>
    <row r="3090" spans="1:14" s="45" customFormat="1" x14ac:dyDescent="0.25">
      <c r="A3090" s="17" t="s">
        <v>72015</v>
      </c>
      <c r="B3090" s="17" t="s">
        <v>72016</v>
      </c>
      <c r="C3090" s="17"/>
      <c r="D3090" s="17"/>
      <c r="E3090" s="17" t="s">
        <v>72017</v>
      </c>
      <c r="F3090" s="21"/>
      <c r="G3090" s="17" t="s">
        <v>11</v>
      </c>
      <c r="H3090" s="17" t="s">
        <v>12</v>
      </c>
      <c r="I3090" s="17" t="s">
        <v>72018</v>
      </c>
      <c r="J3090" s="20">
        <v>8059347428871</v>
      </c>
      <c r="K3090" s="17"/>
      <c r="L3090" s="28">
        <v>24.95</v>
      </c>
      <c r="M3090" s="28">
        <v>24.95</v>
      </c>
      <c r="N3090" s="45">
        <v>45495</v>
      </c>
    </row>
    <row r="3091" spans="1:14" s="45" customFormat="1" x14ac:dyDescent="0.25">
      <c r="A3091" s="17" t="s">
        <v>72019</v>
      </c>
      <c r="B3091" s="17" t="s">
        <v>72020</v>
      </c>
      <c r="C3091" s="17"/>
      <c r="D3091" s="17"/>
      <c r="E3091" s="17" t="s">
        <v>72021</v>
      </c>
      <c r="F3091" s="21"/>
      <c r="G3091" s="17" t="s">
        <v>11</v>
      </c>
      <c r="H3091" s="17" t="s">
        <v>12</v>
      </c>
      <c r="I3091" s="17" t="s">
        <v>72022</v>
      </c>
      <c r="J3091" s="20">
        <v>8059347429809</v>
      </c>
      <c r="K3091" s="17"/>
      <c r="L3091" s="28">
        <v>24.95</v>
      </c>
      <c r="M3091" s="28">
        <v>24.95</v>
      </c>
      <c r="N3091" s="45">
        <v>45495</v>
      </c>
    </row>
    <row r="3092" spans="1:14" s="45" customFormat="1" x14ac:dyDescent="0.25">
      <c r="A3092" s="17" t="s">
        <v>72023</v>
      </c>
      <c r="B3092" s="17" t="s">
        <v>72024</v>
      </c>
      <c r="C3092" s="17"/>
      <c r="D3092" s="17"/>
      <c r="E3092" s="17" t="s">
        <v>72025</v>
      </c>
      <c r="F3092" s="21"/>
      <c r="G3092" s="17" t="s">
        <v>11</v>
      </c>
      <c r="H3092" s="17" t="s">
        <v>12</v>
      </c>
      <c r="I3092" s="17" t="s">
        <v>72026</v>
      </c>
      <c r="J3092" s="20">
        <v>8059347429816</v>
      </c>
      <c r="K3092" s="17"/>
      <c r="L3092" s="28">
        <v>24.95</v>
      </c>
      <c r="M3092" s="28">
        <v>24.95</v>
      </c>
      <c r="N3092" s="45">
        <v>45495</v>
      </c>
    </row>
    <row r="3093" spans="1:14" s="45" customFormat="1" x14ac:dyDescent="0.25">
      <c r="A3093" s="17" t="s">
        <v>72007</v>
      </c>
      <c r="B3093" s="17" t="s">
        <v>72008</v>
      </c>
      <c r="C3093" s="17"/>
      <c r="D3093" s="17"/>
      <c r="E3093" s="17" t="s">
        <v>72009</v>
      </c>
      <c r="F3093" s="21"/>
      <c r="G3093" s="17" t="s">
        <v>11</v>
      </c>
      <c r="H3093" s="17" t="s">
        <v>12</v>
      </c>
      <c r="I3093" s="17" t="s">
        <v>72010</v>
      </c>
      <c r="J3093" s="20">
        <v>8059347429786</v>
      </c>
      <c r="K3093" s="17"/>
      <c r="L3093" s="28">
        <v>24.95</v>
      </c>
      <c r="M3093" s="28">
        <v>24.95</v>
      </c>
      <c r="N3093" s="45">
        <v>45495</v>
      </c>
    </row>
    <row r="3094" spans="1:14" s="45" customFormat="1" x14ac:dyDescent="0.25">
      <c r="A3094" s="32"/>
      <c r="B3094" s="42"/>
      <c r="C3094" s="42"/>
      <c r="D3094" s="32" t="s">
        <v>54270</v>
      </c>
      <c r="E3094" s="32" t="s">
        <v>56632</v>
      </c>
      <c r="F3094" s="44"/>
      <c r="G3094" s="44" t="s">
        <v>17</v>
      </c>
      <c r="H3094" s="44" t="s">
        <v>18</v>
      </c>
      <c r="I3094" s="32" t="s">
        <v>54749</v>
      </c>
      <c r="J3094" s="55">
        <v>8059347245553</v>
      </c>
      <c r="K3094" s="45">
        <v>45413</v>
      </c>
      <c r="L3094" s="47">
        <v>0</v>
      </c>
      <c r="M3094" s="47">
        <v>24.95</v>
      </c>
      <c r="N3094" s="45">
        <v>45131</v>
      </c>
    </row>
    <row r="3095" spans="1:14" s="45" customFormat="1" x14ac:dyDescent="0.25">
      <c r="A3095" s="32"/>
      <c r="B3095" s="42" t="s">
        <v>54959</v>
      </c>
      <c r="C3095" s="42"/>
      <c r="D3095" s="32" t="s">
        <v>54275</v>
      </c>
      <c r="E3095" s="32" t="s">
        <v>56631</v>
      </c>
      <c r="F3095" s="44"/>
      <c r="G3095" s="44" t="s">
        <v>17</v>
      </c>
      <c r="H3095" s="44" t="s">
        <v>18</v>
      </c>
      <c r="I3095" s="32" t="s">
        <v>54754</v>
      </c>
      <c r="J3095" s="55">
        <v>8059347245560</v>
      </c>
      <c r="K3095" s="45">
        <v>45413</v>
      </c>
      <c r="L3095" s="47">
        <v>0</v>
      </c>
      <c r="M3095" s="47">
        <v>24.95</v>
      </c>
      <c r="N3095" s="45">
        <v>45131</v>
      </c>
    </row>
    <row r="3096" spans="1:14" s="45" customFormat="1" x14ac:dyDescent="0.25">
      <c r="A3096" s="32"/>
      <c r="B3096" s="42" t="s">
        <v>54958</v>
      </c>
      <c r="C3096" s="42"/>
      <c r="D3096" s="32" t="s">
        <v>54274</v>
      </c>
      <c r="E3096" s="32" t="s">
        <v>56630</v>
      </c>
      <c r="F3096" s="44"/>
      <c r="G3096" s="44" t="s">
        <v>17</v>
      </c>
      <c r="H3096" s="44" t="s">
        <v>18</v>
      </c>
      <c r="I3096" s="32" t="s">
        <v>54753</v>
      </c>
      <c r="J3096" s="55">
        <v>8059347245577</v>
      </c>
      <c r="K3096" s="45">
        <v>45413</v>
      </c>
      <c r="L3096" s="47">
        <v>0</v>
      </c>
      <c r="M3096" s="47">
        <v>24.95</v>
      </c>
      <c r="N3096" s="45">
        <v>45131</v>
      </c>
    </row>
    <row r="3097" spans="1:14" s="45" customFormat="1" x14ac:dyDescent="0.25">
      <c r="A3097" s="32"/>
      <c r="B3097" s="42" t="s">
        <v>54957</v>
      </c>
      <c r="C3097" s="42"/>
      <c r="D3097" s="32" t="s">
        <v>54273</v>
      </c>
      <c r="E3097" s="32" t="s">
        <v>56629</v>
      </c>
      <c r="F3097" s="44"/>
      <c r="G3097" s="44" t="s">
        <v>17</v>
      </c>
      <c r="H3097" s="44" t="s">
        <v>18</v>
      </c>
      <c r="I3097" s="32" t="s">
        <v>54752</v>
      </c>
      <c r="J3097" s="55">
        <v>8059347245584</v>
      </c>
      <c r="K3097" s="45">
        <v>45413</v>
      </c>
      <c r="L3097" s="47">
        <v>0</v>
      </c>
      <c r="M3097" s="47">
        <v>24.95</v>
      </c>
      <c r="N3097" s="45">
        <v>45131</v>
      </c>
    </row>
    <row r="3098" spans="1:14" s="45" customFormat="1" x14ac:dyDescent="0.25">
      <c r="A3098" s="32"/>
      <c r="B3098" s="42" t="s">
        <v>54956</v>
      </c>
      <c r="C3098" s="42"/>
      <c r="D3098" s="32" t="s">
        <v>54272</v>
      </c>
      <c r="E3098" s="32" t="s">
        <v>56628</v>
      </c>
      <c r="F3098" s="44"/>
      <c r="G3098" s="44" t="s">
        <v>17</v>
      </c>
      <c r="H3098" s="44" t="s">
        <v>18</v>
      </c>
      <c r="I3098" s="32" t="s">
        <v>54751</v>
      </c>
      <c r="J3098" s="55">
        <v>8059347245591</v>
      </c>
      <c r="K3098" s="45">
        <v>45413</v>
      </c>
      <c r="L3098" s="47">
        <v>0</v>
      </c>
      <c r="M3098" s="47">
        <v>24.95</v>
      </c>
      <c r="N3098" s="45">
        <v>45131</v>
      </c>
    </row>
    <row r="3099" spans="1:14" s="45" customFormat="1" x14ac:dyDescent="0.25">
      <c r="A3099" s="32"/>
      <c r="B3099" s="42"/>
      <c r="C3099" s="42"/>
      <c r="D3099" s="32" t="s">
        <v>54271</v>
      </c>
      <c r="E3099" s="32" t="s">
        <v>56633</v>
      </c>
      <c r="F3099" s="44"/>
      <c r="G3099" s="44" t="s">
        <v>17</v>
      </c>
      <c r="H3099" s="44" t="s">
        <v>18</v>
      </c>
      <c r="I3099" s="32" t="s">
        <v>54750</v>
      </c>
      <c r="J3099" s="55">
        <v>8059347245546</v>
      </c>
      <c r="K3099" s="45">
        <v>45413</v>
      </c>
      <c r="L3099" s="47">
        <v>0</v>
      </c>
      <c r="M3099" s="47">
        <v>24.95</v>
      </c>
      <c r="N3099" s="45">
        <v>45131</v>
      </c>
    </row>
    <row r="3100" spans="1:14" s="45" customFormat="1" x14ac:dyDescent="0.25">
      <c r="A3100" s="32"/>
      <c r="B3100" s="42"/>
      <c r="C3100" s="42"/>
      <c r="D3100" s="32" t="s">
        <v>54264</v>
      </c>
      <c r="E3100" s="32" t="s">
        <v>56638</v>
      </c>
      <c r="F3100" s="44"/>
      <c r="G3100" s="44" t="s">
        <v>17</v>
      </c>
      <c r="H3100" s="44" t="s">
        <v>18</v>
      </c>
      <c r="I3100" s="32" t="s">
        <v>54743</v>
      </c>
      <c r="J3100" s="55">
        <v>8059347245492</v>
      </c>
      <c r="K3100" s="45">
        <v>45413</v>
      </c>
      <c r="L3100" s="47">
        <v>0</v>
      </c>
      <c r="M3100" s="47">
        <v>24.95</v>
      </c>
      <c r="N3100" s="45">
        <v>45131</v>
      </c>
    </row>
    <row r="3101" spans="1:14" s="45" customFormat="1" x14ac:dyDescent="0.25">
      <c r="A3101" s="32"/>
      <c r="B3101" s="42" t="s">
        <v>54963</v>
      </c>
      <c r="C3101" s="42"/>
      <c r="D3101" s="32" t="s">
        <v>54269</v>
      </c>
      <c r="E3101" s="32" t="s">
        <v>56637</v>
      </c>
      <c r="F3101" s="44"/>
      <c r="G3101" s="44" t="s">
        <v>17</v>
      </c>
      <c r="H3101" s="44" t="s">
        <v>18</v>
      </c>
      <c r="I3101" s="32" t="s">
        <v>54748</v>
      </c>
      <c r="J3101" s="55">
        <v>8059347245508</v>
      </c>
      <c r="K3101" s="45">
        <v>45413</v>
      </c>
      <c r="L3101" s="47">
        <v>0</v>
      </c>
      <c r="M3101" s="47">
        <v>24.95</v>
      </c>
      <c r="N3101" s="45">
        <v>45131</v>
      </c>
    </row>
    <row r="3102" spans="1:14" s="45" customFormat="1" x14ac:dyDescent="0.25">
      <c r="A3102" s="32"/>
      <c r="B3102" s="42" t="s">
        <v>54962</v>
      </c>
      <c r="C3102" s="42"/>
      <c r="D3102" s="32" t="s">
        <v>54268</v>
      </c>
      <c r="E3102" s="32" t="s">
        <v>56636</v>
      </c>
      <c r="F3102" s="44"/>
      <c r="G3102" s="44" t="s">
        <v>17</v>
      </c>
      <c r="H3102" s="44" t="s">
        <v>18</v>
      </c>
      <c r="I3102" s="32" t="s">
        <v>54747</v>
      </c>
      <c r="J3102" s="55">
        <v>8059347245515</v>
      </c>
      <c r="K3102" s="45">
        <v>45413</v>
      </c>
      <c r="L3102" s="47">
        <v>0</v>
      </c>
      <c r="M3102" s="47">
        <v>24.95</v>
      </c>
      <c r="N3102" s="45">
        <v>45131</v>
      </c>
    </row>
    <row r="3103" spans="1:14" s="45" customFormat="1" x14ac:dyDescent="0.25">
      <c r="A3103" s="32"/>
      <c r="B3103" s="42" t="s">
        <v>54961</v>
      </c>
      <c r="C3103" s="42"/>
      <c r="D3103" s="32" t="s">
        <v>54267</v>
      </c>
      <c r="E3103" s="32" t="s">
        <v>56635</v>
      </c>
      <c r="F3103" s="44"/>
      <c r="G3103" s="44" t="s">
        <v>17</v>
      </c>
      <c r="H3103" s="44" t="s">
        <v>18</v>
      </c>
      <c r="I3103" s="32" t="s">
        <v>54746</v>
      </c>
      <c r="J3103" s="55">
        <v>8059347245522</v>
      </c>
      <c r="K3103" s="45">
        <v>45413</v>
      </c>
      <c r="L3103" s="47">
        <v>0</v>
      </c>
      <c r="M3103" s="47">
        <v>24.95</v>
      </c>
      <c r="N3103" s="45">
        <v>45131</v>
      </c>
    </row>
    <row r="3104" spans="1:14" s="45" customFormat="1" x14ac:dyDescent="0.25">
      <c r="A3104" s="32"/>
      <c r="B3104" s="42" t="s">
        <v>54960</v>
      </c>
      <c r="C3104" s="42"/>
      <c r="D3104" s="32" t="s">
        <v>54266</v>
      </c>
      <c r="E3104" s="32" t="s">
        <v>56634</v>
      </c>
      <c r="F3104" s="44"/>
      <c r="G3104" s="44" t="s">
        <v>17</v>
      </c>
      <c r="H3104" s="44" t="s">
        <v>18</v>
      </c>
      <c r="I3104" s="32" t="s">
        <v>54745</v>
      </c>
      <c r="J3104" s="55">
        <v>8059347245539</v>
      </c>
      <c r="K3104" s="45">
        <v>45413</v>
      </c>
      <c r="L3104" s="47">
        <v>0</v>
      </c>
      <c r="M3104" s="47">
        <v>24.95</v>
      </c>
      <c r="N3104" s="45">
        <v>45131</v>
      </c>
    </row>
    <row r="3105" spans="1:14" s="45" customFormat="1" x14ac:dyDescent="0.25">
      <c r="A3105" s="32"/>
      <c r="B3105" s="42"/>
      <c r="C3105" s="42"/>
      <c r="D3105" s="32" t="s">
        <v>54265</v>
      </c>
      <c r="E3105" s="32" t="s">
        <v>56639</v>
      </c>
      <c r="F3105" s="44"/>
      <c r="G3105" s="44" t="s">
        <v>17</v>
      </c>
      <c r="H3105" s="44" t="s">
        <v>18</v>
      </c>
      <c r="I3105" s="32" t="s">
        <v>54744</v>
      </c>
      <c r="J3105" s="55">
        <v>8059347245485</v>
      </c>
      <c r="K3105" s="45">
        <v>45413</v>
      </c>
      <c r="L3105" s="47">
        <v>0</v>
      </c>
      <c r="M3105" s="47">
        <v>24.95</v>
      </c>
      <c r="N3105" s="45">
        <v>45131</v>
      </c>
    </row>
    <row r="3106" spans="1:14" s="45" customFormat="1" x14ac:dyDescent="0.25">
      <c r="A3106" s="32"/>
      <c r="B3106" s="42"/>
      <c r="C3106" s="42"/>
      <c r="D3106" s="32" t="s">
        <v>54258</v>
      </c>
      <c r="E3106" s="32" t="s">
        <v>56644</v>
      </c>
      <c r="F3106" s="44"/>
      <c r="G3106" s="44" t="s">
        <v>17</v>
      </c>
      <c r="H3106" s="44" t="s">
        <v>18</v>
      </c>
      <c r="I3106" s="32" t="s">
        <v>54737</v>
      </c>
      <c r="J3106" s="55">
        <v>8059347245430</v>
      </c>
      <c r="K3106" s="45">
        <v>45413</v>
      </c>
      <c r="L3106" s="47">
        <v>0</v>
      </c>
      <c r="M3106" s="47">
        <v>24.95</v>
      </c>
      <c r="N3106" s="45">
        <v>45131</v>
      </c>
    </row>
    <row r="3107" spans="1:14" s="45" customFormat="1" x14ac:dyDescent="0.25">
      <c r="A3107" s="32"/>
      <c r="B3107" s="42"/>
      <c r="C3107" s="42"/>
      <c r="D3107" s="32" t="s">
        <v>54263</v>
      </c>
      <c r="E3107" s="32" t="s">
        <v>56643</v>
      </c>
      <c r="F3107" s="44"/>
      <c r="G3107" s="44" t="s">
        <v>17</v>
      </c>
      <c r="H3107" s="44" t="s">
        <v>18</v>
      </c>
      <c r="I3107" s="32" t="s">
        <v>54742</v>
      </c>
      <c r="J3107" s="55">
        <v>8059347245447</v>
      </c>
      <c r="K3107" s="45">
        <v>45413</v>
      </c>
      <c r="L3107" s="47">
        <v>0</v>
      </c>
      <c r="M3107" s="47">
        <v>24.95</v>
      </c>
      <c r="N3107" s="45">
        <v>45131</v>
      </c>
    </row>
    <row r="3108" spans="1:14" s="45" customFormat="1" x14ac:dyDescent="0.25">
      <c r="A3108" s="32"/>
      <c r="B3108" s="42" t="s">
        <v>54966</v>
      </c>
      <c r="C3108" s="42"/>
      <c r="D3108" s="32" t="s">
        <v>54262</v>
      </c>
      <c r="E3108" s="32" t="s">
        <v>56642</v>
      </c>
      <c r="F3108" s="44"/>
      <c r="G3108" s="44" t="s">
        <v>17</v>
      </c>
      <c r="H3108" s="44" t="s">
        <v>18</v>
      </c>
      <c r="I3108" s="32" t="s">
        <v>54741</v>
      </c>
      <c r="J3108" s="55">
        <v>8059347245454</v>
      </c>
      <c r="K3108" s="45">
        <v>45413</v>
      </c>
      <c r="L3108" s="47">
        <v>0</v>
      </c>
      <c r="M3108" s="47">
        <v>24.95</v>
      </c>
      <c r="N3108" s="45">
        <v>45131</v>
      </c>
    </row>
    <row r="3109" spans="1:14" s="45" customFormat="1" x14ac:dyDescent="0.25">
      <c r="A3109" s="32"/>
      <c r="B3109" s="42" t="s">
        <v>54965</v>
      </c>
      <c r="C3109" s="42"/>
      <c r="D3109" s="32" t="s">
        <v>54261</v>
      </c>
      <c r="E3109" s="32" t="s">
        <v>56641</v>
      </c>
      <c r="F3109" s="44"/>
      <c r="G3109" s="44" t="s">
        <v>17</v>
      </c>
      <c r="H3109" s="44" t="s">
        <v>18</v>
      </c>
      <c r="I3109" s="32" t="s">
        <v>54740</v>
      </c>
      <c r="J3109" s="55">
        <v>8059347245461</v>
      </c>
      <c r="K3109" s="45">
        <v>45413</v>
      </c>
      <c r="L3109" s="47">
        <v>0</v>
      </c>
      <c r="M3109" s="47">
        <v>24.95</v>
      </c>
      <c r="N3109" s="45">
        <v>45131</v>
      </c>
    </row>
    <row r="3110" spans="1:14" s="45" customFormat="1" x14ac:dyDescent="0.25">
      <c r="A3110" s="32"/>
      <c r="B3110" s="42" t="s">
        <v>54964</v>
      </c>
      <c r="C3110" s="42"/>
      <c r="D3110" s="32" t="s">
        <v>54260</v>
      </c>
      <c r="E3110" s="32" t="s">
        <v>56640</v>
      </c>
      <c r="F3110" s="44"/>
      <c r="G3110" s="44" t="s">
        <v>17</v>
      </c>
      <c r="H3110" s="44" t="s">
        <v>18</v>
      </c>
      <c r="I3110" s="32" t="s">
        <v>54739</v>
      </c>
      <c r="J3110" s="55">
        <v>8059347245478</v>
      </c>
      <c r="K3110" s="45">
        <v>45413</v>
      </c>
      <c r="L3110" s="47">
        <v>0</v>
      </c>
      <c r="M3110" s="47">
        <v>24.95</v>
      </c>
      <c r="N3110" s="45">
        <v>45131</v>
      </c>
    </row>
    <row r="3111" spans="1:14" s="45" customFormat="1" x14ac:dyDescent="0.25">
      <c r="A3111" s="32"/>
      <c r="B3111" s="42"/>
      <c r="C3111" s="42"/>
      <c r="D3111" s="32" t="s">
        <v>54259</v>
      </c>
      <c r="E3111" s="32" t="s">
        <v>56645</v>
      </c>
      <c r="F3111" s="44"/>
      <c r="G3111" s="44" t="s">
        <v>17</v>
      </c>
      <c r="H3111" s="44" t="s">
        <v>18</v>
      </c>
      <c r="I3111" s="32" t="s">
        <v>54738</v>
      </c>
      <c r="J3111" s="55">
        <v>8059347245423</v>
      </c>
      <c r="K3111" s="45">
        <v>45413</v>
      </c>
      <c r="L3111" s="47">
        <v>0</v>
      </c>
      <c r="M3111" s="47">
        <v>24.95</v>
      </c>
      <c r="N3111" s="45">
        <v>45131</v>
      </c>
    </row>
    <row r="3112" spans="1:14" s="45" customFormat="1" x14ac:dyDescent="0.25">
      <c r="A3112" s="32"/>
      <c r="B3112" s="42"/>
      <c r="C3112" s="42"/>
      <c r="D3112" s="32" t="s">
        <v>54252</v>
      </c>
      <c r="E3112" s="32" t="s">
        <v>56650</v>
      </c>
      <c r="F3112" s="44"/>
      <c r="G3112" s="44" t="s">
        <v>17</v>
      </c>
      <c r="H3112" s="44" t="s">
        <v>18</v>
      </c>
      <c r="I3112" s="32" t="s">
        <v>54731</v>
      </c>
      <c r="J3112" s="55">
        <v>8059347245379</v>
      </c>
      <c r="K3112" s="45">
        <v>45413</v>
      </c>
      <c r="L3112" s="47">
        <v>0</v>
      </c>
      <c r="M3112" s="47">
        <v>24.95</v>
      </c>
      <c r="N3112" s="45">
        <v>45131</v>
      </c>
    </row>
    <row r="3113" spans="1:14" s="45" customFormat="1" x14ac:dyDescent="0.25">
      <c r="A3113" s="32"/>
      <c r="B3113" s="42" t="s">
        <v>54970</v>
      </c>
      <c r="C3113" s="42"/>
      <c r="D3113" s="32" t="s">
        <v>54257</v>
      </c>
      <c r="E3113" s="32" t="s">
        <v>56649</v>
      </c>
      <c r="F3113" s="44"/>
      <c r="G3113" s="44" t="s">
        <v>17</v>
      </c>
      <c r="H3113" s="44" t="s">
        <v>18</v>
      </c>
      <c r="I3113" s="32" t="s">
        <v>54736</v>
      </c>
      <c r="J3113" s="55">
        <v>8059347245386</v>
      </c>
      <c r="K3113" s="45">
        <v>45413</v>
      </c>
      <c r="L3113" s="47">
        <v>0</v>
      </c>
      <c r="M3113" s="47">
        <v>24.95</v>
      </c>
      <c r="N3113" s="45">
        <v>45131</v>
      </c>
    </row>
    <row r="3114" spans="1:14" s="45" customFormat="1" x14ac:dyDescent="0.25">
      <c r="A3114" s="32"/>
      <c r="B3114" s="42" t="s">
        <v>54969</v>
      </c>
      <c r="C3114" s="42"/>
      <c r="D3114" s="32" t="s">
        <v>54256</v>
      </c>
      <c r="E3114" s="32" t="s">
        <v>56648</v>
      </c>
      <c r="F3114" s="44"/>
      <c r="G3114" s="44" t="s">
        <v>17</v>
      </c>
      <c r="H3114" s="44" t="s">
        <v>18</v>
      </c>
      <c r="I3114" s="32" t="s">
        <v>54735</v>
      </c>
      <c r="J3114" s="55">
        <v>8059347245393</v>
      </c>
      <c r="K3114" s="45">
        <v>45413</v>
      </c>
      <c r="L3114" s="47">
        <v>0</v>
      </c>
      <c r="M3114" s="47">
        <v>24.95</v>
      </c>
      <c r="N3114" s="45">
        <v>45131</v>
      </c>
    </row>
    <row r="3115" spans="1:14" s="45" customFormat="1" x14ac:dyDescent="0.25">
      <c r="A3115" s="32"/>
      <c r="B3115" s="42" t="s">
        <v>54968</v>
      </c>
      <c r="C3115" s="42"/>
      <c r="D3115" s="32" t="s">
        <v>54255</v>
      </c>
      <c r="E3115" s="32" t="s">
        <v>56647</v>
      </c>
      <c r="F3115" s="44"/>
      <c r="G3115" s="44" t="s">
        <v>17</v>
      </c>
      <c r="H3115" s="44" t="s">
        <v>18</v>
      </c>
      <c r="I3115" s="32" t="s">
        <v>54734</v>
      </c>
      <c r="J3115" s="55">
        <v>8059347245409</v>
      </c>
      <c r="K3115" s="45">
        <v>45413</v>
      </c>
      <c r="L3115" s="47">
        <v>0</v>
      </c>
      <c r="M3115" s="47">
        <v>24.95</v>
      </c>
      <c r="N3115" s="45">
        <v>45131</v>
      </c>
    </row>
    <row r="3116" spans="1:14" s="45" customFormat="1" x14ac:dyDescent="0.25">
      <c r="A3116" s="32"/>
      <c r="B3116" s="42" t="s">
        <v>54967</v>
      </c>
      <c r="C3116" s="42"/>
      <c r="D3116" s="32" t="s">
        <v>54254</v>
      </c>
      <c r="E3116" s="32" t="s">
        <v>56646</v>
      </c>
      <c r="F3116" s="44"/>
      <c r="G3116" s="44" t="s">
        <v>17</v>
      </c>
      <c r="H3116" s="44" t="s">
        <v>18</v>
      </c>
      <c r="I3116" s="32" t="s">
        <v>54733</v>
      </c>
      <c r="J3116" s="55">
        <v>8059347245416</v>
      </c>
      <c r="K3116" s="45">
        <v>45413</v>
      </c>
      <c r="L3116" s="47">
        <v>0</v>
      </c>
      <c r="M3116" s="47">
        <v>24.95</v>
      </c>
      <c r="N3116" s="45">
        <v>45131</v>
      </c>
    </row>
    <row r="3117" spans="1:14" s="45" customFormat="1" x14ac:dyDescent="0.25">
      <c r="A3117" s="32"/>
      <c r="B3117" s="42"/>
      <c r="C3117" s="42"/>
      <c r="D3117" s="32" t="s">
        <v>54253</v>
      </c>
      <c r="E3117" s="32" t="s">
        <v>56651</v>
      </c>
      <c r="F3117" s="44"/>
      <c r="G3117" s="44" t="s">
        <v>17</v>
      </c>
      <c r="H3117" s="44" t="s">
        <v>18</v>
      </c>
      <c r="I3117" s="32" t="s">
        <v>54732</v>
      </c>
      <c r="J3117" s="55">
        <v>8059347245362</v>
      </c>
      <c r="K3117" s="45">
        <v>45413</v>
      </c>
      <c r="L3117" s="47">
        <v>0</v>
      </c>
      <c r="M3117" s="47">
        <v>24.95</v>
      </c>
      <c r="N3117" s="45">
        <v>45131</v>
      </c>
    </row>
    <row r="3118" spans="1:14" s="45" customFormat="1" x14ac:dyDescent="0.25">
      <c r="A3118" s="32"/>
      <c r="B3118" s="42"/>
      <c r="C3118" s="42"/>
      <c r="D3118" s="32" t="s">
        <v>54246</v>
      </c>
      <c r="E3118" s="32" t="s">
        <v>56655</v>
      </c>
      <c r="F3118" s="44"/>
      <c r="G3118" s="44" t="s">
        <v>17</v>
      </c>
      <c r="H3118" s="44" t="s">
        <v>18</v>
      </c>
      <c r="I3118" s="32" t="s">
        <v>54725</v>
      </c>
      <c r="J3118" s="55">
        <v>8059347245195</v>
      </c>
      <c r="K3118" s="45">
        <v>45413</v>
      </c>
      <c r="L3118" s="47">
        <v>0</v>
      </c>
      <c r="M3118" s="47">
        <v>24.95</v>
      </c>
      <c r="N3118" s="45">
        <v>45131</v>
      </c>
    </row>
    <row r="3119" spans="1:14" s="45" customFormat="1" x14ac:dyDescent="0.25">
      <c r="A3119" s="32"/>
      <c r="B3119" s="42" t="s">
        <v>54974</v>
      </c>
      <c r="C3119" s="42"/>
      <c r="D3119" s="32" t="s">
        <v>54251</v>
      </c>
      <c r="E3119" s="32" t="s">
        <v>54852</v>
      </c>
      <c r="F3119" s="44"/>
      <c r="G3119" s="44" t="s">
        <v>17</v>
      </c>
      <c r="H3119" s="44" t="s">
        <v>18</v>
      </c>
      <c r="I3119" s="32" t="s">
        <v>54730</v>
      </c>
      <c r="J3119" s="55">
        <v>8059347245201</v>
      </c>
      <c r="K3119" s="45">
        <v>45413</v>
      </c>
      <c r="L3119" s="47">
        <v>0</v>
      </c>
      <c r="M3119" s="47">
        <v>24.95</v>
      </c>
      <c r="N3119" s="45">
        <v>45131</v>
      </c>
    </row>
    <row r="3120" spans="1:14" s="45" customFormat="1" x14ac:dyDescent="0.25">
      <c r="A3120" s="32"/>
      <c r="B3120" s="42" t="s">
        <v>54973</v>
      </c>
      <c r="C3120" s="42"/>
      <c r="D3120" s="32" t="s">
        <v>54250</v>
      </c>
      <c r="E3120" s="32" t="s">
        <v>56654</v>
      </c>
      <c r="F3120" s="44"/>
      <c r="G3120" s="44" t="s">
        <v>17</v>
      </c>
      <c r="H3120" s="44" t="s">
        <v>18</v>
      </c>
      <c r="I3120" s="32" t="s">
        <v>54729</v>
      </c>
      <c r="J3120" s="55">
        <v>8059347245218</v>
      </c>
      <c r="K3120" s="45">
        <v>45413</v>
      </c>
      <c r="L3120" s="47">
        <v>0</v>
      </c>
      <c r="M3120" s="47">
        <v>24.95</v>
      </c>
      <c r="N3120" s="45">
        <v>45131</v>
      </c>
    </row>
    <row r="3121" spans="1:14" s="45" customFormat="1" x14ac:dyDescent="0.25">
      <c r="A3121" s="32"/>
      <c r="B3121" s="42" t="s">
        <v>54972</v>
      </c>
      <c r="C3121" s="42"/>
      <c r="D3121" s="32" t="s">
        <v>54249</v>
      </c>
      <c r="E3121" s="32" t="s">
        <v>56653</v>
      </c>
      <c r="F3121" s="44"/>
      <c r="G3121" s="44" t="s">
        <v>17</v>
      </c>
      <c r="H3121" s="44" t="s">
        <v>18</v>
      </c>
      <c r="I3121" s="32" t="s">
        <v>54728</v>
      </c>
      <c r="J3121" s="55">
        <v>8059347245225</v>
      </c>
      <c r="K3121" s="45">
        <v>45413</v>
      </c>
      <c r="L3121" s="47">
        <v>0</v>
      </c>
      <c r="M3121" s="47">
        <v>24.95</v>
      </c>
      <c r="N3121" s="45">
        <v>45131</v>
      </c>
    </row>
    <row r="3122" spans="1:14" s="45" customFormat="1" x14ac:dyDescent="0.25">
      <c r="A3122" s="32"/>
      <c r="B3122" s="42" t="s">
        <v>54971</v>
      </c>
      <c r="C3122" s="42"/>
      <c r="D3122" s="32" t="s">
        <v>54248</v>
      </c>
      <c r="E3122" s="32" t="s">
        <v>56652</v>
      </c>
      <c r="F3122" s="44"/>
      <c r="G3122" s="44" t="s">
        <v>17</v>
      </c>
      <c r="H3122" s="44" t="s">
        <v>18</v>
      </c>
      <c r="I3122" s="32" t="s">
        <v>54727</v>
      </c>
      <c r="J3122" s="55">
        <v>8059347245232</v>
      </c>
      <c r="K3122" s="45">
        <v>45413</v>
      </c>
      <c r="L3122" s="47">
        <v>0</v>
      </c>
      <c r="M3122" s="47">
        <v>24.95</v>
      </c>
      <c r="N3122" s="45">
        <v>45131</v>
      </c>
    </row>
    <row r="3123" spans="1:14" s="45" customFormat="1" x14ac:dyDescent="0.25">
      <c r="A3123" s="32"/>
      <c r="B3123" s="42"/>
      <c r="C3123" s="42"/>
      <c r="D3123" s="32" t="s">
        <v>54247</v>
      </c>
      <c r="E3123" s="32" t="s">
        <v>54851</v>
      </c>
      <c r="F3123" s="44"/>
      <c r="G3123" s="44" t="s">
        <v>17</v>
      </c>
      <c r="H3123" s="44" t="s">
        <v>18</v>
      </c>
      <c r="I3123" s="32" t="s">
        <v>54726</v>
      </c>
      <c r="J3123" s="55">
        <v>8059347245188</v>
      </c>
      <c r="K3123" s="45">
        <v>45413</v>
      </c>
      <c r="L3123" s="47">
        <v>0</v>
      </c>
      <c r="M3123" s="47">
        <v>24.95</v>
      </c>
      <c r="N3123" s="45">
        <v>45131</v>
      </c>
    </row>
    <row r="3124" spans="1:14" s="45" customFormat="1" x14ac:dyDescent="0.25">
      <c r="A3124" s="32"/>
      <c r="B3124" s="42"/>
      <c r="C3124" s="42"/>
      <c r="D3124" s="32" t="s">
        <v>55348</v>
      </c>
      <c r="E3124" s="32" t="s">
        <v>56660</v>
      </c>
      <c r="F3124" s="44"/>
      <c r="G3124" s="44" t="s">
        <v>11</v>
      </c>
      <c r="H3124" s="44" t="s">
        <v>12</v>
      </c>
      <c r="I3124" s="32" t="s">
        <v>55776</v>
      </c>
      <c r="J3124" s="55">
        <v>8059347245133</v>
      </c>
      <c r="L3124" s="47">
        <v>36.950000000000003</v>
      </c>
      <c r="M3124" s="47">
        <v>36.950000000000003</v>
      </c>
      <c r="N3124" s="45">
        <v>45131</v>
      </c>
    </row>
    <row r="3125" spans="1:14" s="45" customFormat="1" x14ac:dyDescent="0.25">
      <c r="A3125" s="32"/>
      <c r="B3125" s="42" t="s">
        <v>54978</v>
      </c>
      <c r="C3125" s="42"/>
      <c r="D3125" s="32" t="s">
        <v>55347</v>
      </c>
      <c r="E3125" s="32" t="s">
        <v>56659</v>
      </c>
      <c r="F3125" s="44"/>
      <c r="G3125" s="44" t="s">
        <v>11</v>
      </c>
      <c r="H3125" s="44" t="s">
        <v>12</v>
      </c>
      <c r="I3125" s="32" t="s">
        <v>55775</v>
      </c>
      <c r="J3125" s="55">
        <v>8059347245140</v>
      </c>
      <c r="L3125" s="47">
        <v>36.950000000000003</v>
      </c>
      <c r="M3125" s="47">
        <v>36.950000000000003</v>
      </c>
      <c r="N3125" s="45">
        <v>45131</v>
      </c>
    </row>
    <row r="3126" spans="1:14" s="45" customFormat="1" x14ac:dyDescent="0.25">
      <c r="A3126" s="32"/>
      <c r="B3126" s="42" t="s">
        <v>54977</v>
      </c>
      <c r="C3126" s="42"/>
      <c r="D3126" s="32" t="s">
        <v>55346</v>
      </c>
      <c r="E3126" s="32" t="s">
        <v>56658</v>
      </c>
      <c r="F3126" s="44"/>
      <c r="G3126" s="44" t="s">
        <v>11</v>
      </c>
      <c r="H3126" s="44" t="s">
        <v>12</v>
      </c>
      <c r="I3126" s="32" t="s">
        <v>55774</v>
      </c>
      <c r="J3126" s="55">
        <v>8059347245157</v>
      </c>
      <c r="L3126" s="47">
        <v>36.950000000000003</v>
      </c>
      <c r="M3126" s="47">
        <v>36.950000000000003</v>
      </c>
      <c r="N3126" s="45">
        <v>45131</v>
      </c>
    </row>
    <row r="3127" spans="1:14" s="45" customFormat="1" x14ac:dyDescent="0.25">
      <c r="A3127" s="32"/>
      <c r="B3127" s="42" t="s">
        <v>54976</v>
      </c>
      <c r="C3127" s="42"/>
      <c r="D3127" s="32" t="s">
        <v>55345</v>
      </c>
      <c r="E3127" s="32" t="s">
        <v>56657</v>
      </c>
      <c r="F3127" s="44"/>
      <c r="G3127" s="44" t="s">
        <v>11</v>
      </c>
      <c r="H3127" s="44" t="s">
        <v>12</v>
      </c>
      <c r="I3127" s="32" t="s">
        <v>55773</v>
      </c>
      <c r="J3127" s="55">
        <v>8059347245164</v>
      </c>
      <c r="L3127" s="47">
        <v>36.950000000000003</v>
      </c>
      <c r="M3127" s="47">
        <v>36.950000000000003</v>
      </c>
      <c r="N3127" s="45">
        <v>45131</v>
      </c>
    </row>
    <row r="3128" spans="1:14" s="45" customFormat="1" x14ac:dyDescent="0.25">
      <c r="A3128" s="32"/>
      <c r="B3128" s="42" t="s">
        <v>54975</v>
      </c>
      <c r="C3128" s="42"/>
      <c r="D3128" s="32" t="s">
        <v>55344</v>
      </c>
      <c r="E3128" s="32" t="s">
        <v>56656</v>
      </c>
      <c r="F3128" s="44"/>
      <c r="G3128" s="44" t="s">
        <v>11</v>
      </c>
      <c r="H3128" s="44" t="s">
        <v>12</v>
      </c>
      <c r="I3128" s="32" t="s">
        <v>55772</v>
      </c>
      <c r="J3128" s="55">
        <v>8059347245171</v>
      </c>
      <c r="L3128" s="47">
        <v>36.950000000000003</v>
      </c>
      <c r="M3128" s="47">
        <v>36.950000000000003</v>
      </c>
      <c r="N3128" s="45">
        <v>45131</v>
      </c>
    </row>
    <row r="3129" spans="1:14" s="45" customFormat="1" x14ac:dyDescent="0.25">
      <c r="A3129" s="32"/>
      <c r="B3129" s="42"/>
      <c r="C3129" s="42"/>
      <c r="D3129" s="32" t="s">
        <v>55349</v>
      </c>
      <c r="E3129" s="32" t="s">
        <v>56661</v>
      </c>
      <c r="F3129" s="44"/>
      <c r="G3129" s="44" t="s">
        <v>11</v>
      </c>
      <c r="H3129" s="44" t="s">
        <v>12</v>
      </c>
      <c r="I3129" s="32" t="s">
        <v>55777</v>
      </c>
      <c r="J3129" s="55">
        <v>8059347245126</v>
      </c>
      <c r="L3129" s="47">
        <v>36.950000000000003</v>
      </c>
      <c r="M3129" s="47">
        <v>36.950000000000003</v>
      </c>
      <c r="N3129" s="45">
        <v>45131</v>
      </c>
    </row>
    <row r="3130" spans="1:14" s="45" customFormat="1" x14ac:dyDescent="0.25">
      <c r="A3130" s="32" t="s">
        <v>25902</v>
      </c>
      <c r="B3130" s="42" t="s">
        <v>51270</v>
      </c>
      <c r="C3130" s="42"/>
      <c r="D3130" s="42"/>
      <c r="E3130" s="43" t="s">
        <v>18056</v>
      </c>
      <c r="F3130" s="44" t="s">
        <v>3752</v>
      </c>
      <c r="G3130" s="44" t="s">
        <v>11</v>
      </c>
      <c r="H3130" s="44" t="s">
        <v>12</v>
      </c>
      <c r="I3130" s="42" t="s">
        <v>18057</v>
      </c>
      <c r="J3130" s="42">
        <v>8059175099489</v>
      </c>
      <c r="L3130" s="47">
        <v>89.95</v>
      </c>
      <c r="M3130" s="47">
        <v>89.95</v>
      </c>
      <c r="N3130" s="45">
        <v>43706</v>
      </c>
    </row>
    <row r="3131" spans="1:14" x14ac:dyDescent="0.25">
      <c r="A3131" s="32" t="s">
        <v>25901</v>
      </c>
      <c r="B3131" s="42" t="s">
        <v>51274</v>
      </c>
      <c r="C3131" s="42"/>
      <c r="D3131" s="42"/>
      <c r="E3131" s="43" t="s">
        <v>18061</v>
      </c>
      <c r="F3131" s="44" t="s">
        <v>3752</v>
      </c>
      <c r="G3131" s="44" t="s">
        <v>11</v>
      </c>
      <c r="H3131" s="44" t="s">
        <v>12</v>
      </c>
      <c r="I3131" s="42" t="s">
        <v>18062</v>
      </c>
      <c r="J3131" s="42">
        <v>8059175099526</v>
      </c>
      <c r="L3131" s="47">
        <v>89.95</v>
      </c>
      <c r="M3131" s="47">
        <v>89.95</v>
      </c>
      <c r="N3131" s="45">
        <v>43706</v>
      </c>
    </row>
    <row r="3132" spans="1:14" x14ac:dyDescent="0.25">
      <c r="A3132" s="32" t="s">
        <v>25900</v>
      </c>
      <c r="B3132" s="42" t="s">
        <v>51271</v>
      </c>
      <c r="C3132" s="42"/>
      <c r="D3132" s="42"/>
      <c r="E3132" s="43" t="s">
        <v>61620</v>
      </c>
      <c r="F3132" s="44" t="s">
        <v>3752</v>
      </c>
      <c r="G3132" s="44" t="s">
        <v>11</v>
      </c>
      <c r="H3132" s="44" t="s">
        <v>12</v>
      </c>
      <c r="I3132" s="42" t="s">
        <v>18058</v>
      </c>
      <c r="J3132" s="42">
        <v>8059175099496</v>
      </c>
      <c r="L3132" s="47">
        <v>89.95</v>
      </c>
      <c r="M3132" s="47">
        <v>89.95</v>
      </c>
      <c r="N3132" s="45">
        <v>43706</v>
      </c>
    </row>
    <row r="3133" spans="1:14" x14ac:dyDescent="0.25">
      <c r="A3133" s="32" t="s">
        <v>25899</v>
      </c>
      <c r="B3133" s="42" t="s">
        <v>51272</v>
      </c>
      <c r="C3133" s="42"/>
      <c r="D3133" s="42"/>
      <c r="E3133" s="43" t="s">
        <v>61619</v>
      </c>
      <c r="F3133" s="44" t="s">
        <v>3752</v>
      </c>
      <c r="G3133" s="44" t="s">
        <v>11</v>
      </c>
      <c r="H3133" s="44" t="s">
        <v>12</v>
      </c>
      <c r="I3133" s="42" t="s">
        <v>18059</v>
      </c>
      <c r="J3133" s="42">
        <v>8059175099502</v>
      </c>
      <c r="L3133" s="47">
        <v>89.95</v>
      </c>
      <c r="M3133" s="47">
        <v>89.95</v>
      </c>
      <c r="N3133" s="45">
        <v>43706</v>
      </c>
    </row>
    <row r="3134" spans="1:14" x14ac:dyDescent="0.25">
      <c r="A3134" s="32" t="s">
        <v>25898</v>
      </c>
      <c r="B3134" s="42" t="s">
        <v>51273</v>
      </c>
      <c r="C3134" s="42"/>
      <c r="D3134" s="42"/>
      <c r="E3134" s="43" t="s">
        <v>61618</v>
      </c>
      <c r="F3134" s="44" t="s">
        <v>3752</v>
      </c>
      <c r="G3134" s="44" t="s">
        <v>11</v>
      </c>
      <c r="H3134" s="44" t="s">
        <v>12</v>
      </c>
      <c r="I3134" s="42" t="s">
        <v>18060</v>
      </c>
      <c r="J3134" s="42">
        <v>8059175099519</v>
      </c>
      <c r="L3134" s="47">
        <v>89.95</v>
      </c>
      <c r="M3134" s="47">
        <v>89.95</v>
      </c>
      <c r="N3134" s="45">
        <v>43706</v>
      </c>
    </row>
    <row r="3135" spans="1:14" x14ac:dyDescent="0.25">
      <c r="A3135" s="32" t="s">
        <v>25897</v>
      </c>
      <c r="B3135" s="42" t="s">
        <v>51265</v>
      </c>
      <c r="C3135" s="42"/>
      <c r="D3135" s="42"/>
      <c r="E3135" s="43" t="s">
        <v>18070</v>
      </c>
      <c r="F3135" s="44" t="s">
        <v>3752</v>
      </c>
      <c r="G3135" s="44" t="s">
        <v>11</v>
      </c>
      <c r="H3135" s="44" t="s">
        <v>12</v>
      </c>
      <c r="I3135" s="42" t="s">
        <v>18071</v>
      </c>
      <c r="J3135" s="42">
        <v>8059175099434</v>
      </c>
      <c r="L3135" s="46">
        <v>89.95</v>
      </c>
      <c r="M3135" s="46">
        <v>89.95</v>
      </c>
      <c r="N3135" s="45">
        <v>43706</v>
      </c>
    </row>
    <row r="3136" spans="1:14" x14ac:dyDescent="0.25">
      <c r="A3136" s="32" t="s">
        <v>25896</v>
      </c>
      <c r="B3136" s="42" t="s">
        <v>51269</v>
      </c>
      <c r="C3136" s="42"/>
      <c r="D3136" s="42"/>
      <c r="E3136" s="43" t="s">
        <v>18075</v>
      </c>
      <c r="F3136" s="44" t="s">
        <v>3752</v>
      </c>
      <c r="G3136" s="44" t="s">
        <v>11</v>
      </c>
      <c r="H3136" s="44" t="s">
        <v>12</v>
      </c>
      <c r="I3136" s="42" t="s">
        <v>18076</v>
      </c>
      <c r="J3136" s="42">
        <v>8059175099472</v>
      </c>
      <c r="L3136" s="46">
        <v>89.95</v>
      </c>
      <c r="M3136" s="46">
        <v>89.95</v>
      </c>
      <c r="N3136" s="45">
        <v>43706</v>
      </c>
    </row>
    <row r="3137" spans="1:14" x14ac:dyDescent="0.25">
      <c r="A3137" s="32" t="s">
        <v>25895</v>
      </c>
      <c r="B3137" s="42" t="s">
        <v>51266</v>
      </c>
      <c r="C3137" s="42"/>
      <c r="D3137" s="42"/>
      <c r="E3137" s="43" t="s">
        <v>61617</v>
      </c>
      <c r="F3137" s="44" t="s">
        <v>3752</v>
      </c>
      <c r="G3137" s="44" t="s">
        <v>11</v>
      </c>
      <c r="H3137" s="44" t="s">
        <v>12</v>
      </c>
      <c r="I3137" s="42" t="s">
        <v>18072</v>
      </c>
      <c r="J3137" s="42">
        <v>8059175099441</v>
      </c>
      <c r="L3137" s="46">
        <v>89.95</v>
      </c>
      <c r="M3137" s="46">
        <v>89.95</v>
      </c>
      <c r="N3137" s="45">
        <v>43706</v>
      </c>
    </row>
    <row r="3138" spans="1:14" x14ac:dyDescent="0.25">
      <c r="A3138" s="32" t="s">
        <v>25894</v>
      </c>
      <c r="B3138" s="42" t="s">
        <v>51267</v>
      </c>
      <c r="C3138" s="42"/>
      <c r="D3138" s="42"/>
      <c r="E3138" s="43" t="s">
        <v>61616</v>
      </c>
      <c r="F3138" s="44" t="s">
        <v>3752</v>
      </c>
      <c r="G3138" s="44" t="s">
        <v>11</v>
      </c>
      <c r="H3138" s="44" t="s">
        <v>12</v>
      </c>
      <c r="I3138" s="42" t="s">
        <v>18073</v>
      </c>
      <c r="J3138" s="42">
        <v>8059175099458</v>
      </c>
      <c r="L3138" s="46">
        <v>89.95</v>
      </c>
      <c r="M3138" s="46">
        <v>89.95</v>
      </c>
      <c r="N3138" s="45">
        <v>43706</v>
      </c>
    </row>
    <row r="3139" spans="1:14" x14ac:dyDescent="0.25">
      <c r="A3139" s="32" t="s">
        <v>25893</v>
      </c>
      <c r="B3139" s="42" t="s">
        <v>51268</v>
      </c>
      <c r="C3139" s="42"/>
      <c r="D3139" s="42"/>
      <c r="E3139" s="43" t="s">
        <v>61615</v>
      </c>
      <c r="F3139" s="44" t="s">
        <v>3752</v>
      </c>
      <c r="G3139" s="44" t="s">
        <v>11</v>
      </c>
      <c r="H3139" s="44" t="s">
        <v>12</v>
      </c>
      <c r="I3139" s="42" t="s">
        <v>18074</v>
      </c>
      <c r="J3139" s="42">
        <v>8059175099465</v>
      </c>
      <c r="L3139" s="46">
        <v>89.95</v>
      </c>
      <c r="M3139" s="46">
        <v>89.95</v>
      </c>
      <c r="N3139" s="45">
        <v>43706</v>
      </c>
    </row>
    <row r="3140" spans="1:14" x14ac:dyDescent="0.25">
      <c r="A3140" s="32" t="s">
        <v>25892</v>
      </c>
      <c r="B3140" s="42" t="s">
        <v>51260</v>
      </c>
      <c r="C3140" s="42"/>
      <c r="D3140" s="42"/>
      <c r="E3140" s="43" t="s">
        <v>18049</v>
      </c>
      <c r="F3140" s="44" t="s">
        <v>3752</v>
      </c>
      <c r="G3140" s="44" t="s">
        <v>11</v>
      </c>
      <c r="H3140" s="44" t="s">
        <v>12</v>
      </c>
      <c r="I3140" s="42" t="s">
        <v>18050</v>
      </c>
      <c r="J3140" s="42">
        <v>8059175099380</v>
      </c>
      <c r="L3140" s="47">
        <v>89.95</v>
      </c>
      <c r="M3140" s="47">
        <v>89.95</v>
      </c>
      <c r="N3140" s="45">
        <v>43706</v>
      </c>
    </row>
    <row r="3141" spans="1:14" x14ac:dyDescent="0.25">
      <c r="A3141" s="32" t="s">
        <v>25891</v>
      </c>
      <c r="B3141" s="42" t="s">
        <v>51264</v>
      </c>
      <c r="C3141" s="42"/>
      <c r="D3141" s="42"/>
      <c r="E3141" s="43" t="s">
        <v>18054</v>
      </c>
      <c r="F3141" s="44" t="s">
        <v>3752</v>
      </c>
      <c r="G3141" s="44" t="s">
        <v>11</v>
      </c>
      <c r="H3141" s="44" t="s">
        <v>12</v>
      </c>
      <c r="I3141" s="42" t="s">
        <v>18055</v>
      </c>
      <c r="J3141" s="42">
        <v>8059175099427</v>
      </c>
      <c r="L3141" s="47">
        <v>89.95</v>
      </c>
      <c r="M3141" s="47">
        <v>89.95</v>
      </c>
      <c r="N3141" s="45">
        <v>43706</v>
      </c>
    </row>
    <row r="3142" spans="1:14" x14ac:dyDescent="0.25">
      <c r="A3142" s="32" t="s">
        <v>25890</v>
      </c>
      <c r="B3142" s="42" t="s">
        <v>51261</v>
      </c>
      <c r="C3142" s="42"/>
      <c r="D3142" s="42"/>
      <c r="E3142" s="43" t="s">
        <v>61614</v>
      </c>
      <c r="F3142" s="44" t="s">
        <v>3752</v>
      </c>
      <c r="G3142" s="44" t="s">
        <v>11</v>
      </c>
      <c r="H3142" s="44" t="s">
        <v>12</v>
      </c>
      <c r="I3142" s="42" t="s">
        <v>18051</v>
      </c>
      <c r="J3142" s="42">
        <v>8059175099397</v>
      </c>
      <c r="L3142" s="47">
        <v>89.95</v>
      </c>
      <c r="M3142" s="47">
        <v>89.95</v>
      </c>
      <c r="N3142" s="45">
        <v>43706</v>
      </c>
    </row>
    <row r="3143" spans="1:14" x14ac:dyDescent="0.25">
      <c r="A3143" s="32" t="s">
        <v>25889</v>
      </c>
      <c r="B3143" s="42" t="s">
        <v>51262</v>
      </c>
      <c r="C3143" s="42"/>
      <c r="D3143" s="42"/>
      <c r="E3143" s="43" t="s">
        <v>61613</v>
      </c>
      <c r="F3143" s="44" t="s">
        <v>3752</v>
      </c>
      <c r="G3143" s="44" t="s">
        <v>11</v>
      </c>
      <c r="H3143" s="44" t="s">
        <v>12</v>
      </c>
      <c r="I3143" s="42" t="s">
        <v>18052</v>
      </c>
      <c r="J3143" s="42">
        <v>8059175099403</v>
      </c>
      <c r="L3143" s="47">
        <v>89.95</v>
      </c>
      <c r="M3143" s="47">
        <v>89.95</v>
      </c>
      <c r="N3143" s="45">
        <v>43706</v>
      </c>
    </row>
    <row r="3144" spans="1:14" x14ac:dyDescent="0.25">
      <c r="A3144" s="32" t="s">
        <v>25888</v>
      </c>
      <c r="B3144" s="42" t="s">
        <v>51263</v>
      </c>
      <c r="C3144" s="42"/>
      <c r="D3144" s="42"/>
      <c r="E3144" s="43" t="s">
        <v>61612</v>
      </c>
      <c r="F3144" s="44" t="s">
        <v>3752</v>
      </c>
      <c r="G3144" s="44" t="s">
        <v>11</v>
      </c>
      <c r="H3144" s="44" t="s">
        <v>12</v>
      </c>
      <c r="I3144" s="42" t="s">
        <v>18053</v>
      </c>
      <c r="J3144" s="42">
        <v>8059175099410</v>
      </c>
      <c r="L3144" s="47">
        <v>89.95</v>
      </c>
      <c r="M3144" s="47">
        <v>89.95</v>
      </c>
      <c r="N3144" s="45">
        <v>43706</v>
      </c>
    </row>
    <row r="3145" spans="1:14" x14ac:dyDescent="0.25">
      <c r="A3145" s="32" t="s">
        <v>25887</v>
      </c>
      <c r="B3145" s="42" t="s">
        <v>51255</v>
      </c>
      <c r="C3145" s="42"/>
      <c r="D3145" s="42"/>
      <c r="E3145" s="43" t="s">
        <v>18063</v>
      </c>
      <c r="F3145" s="44" t="s">
        <v>3752</v>
      </c>
      <c r="G3145" s="44" t="s">
        <v>11</v>
      </c>
      <c r="H3145" s="44" t="s">
        <v>12</v>
      </c>
      <c r="I3145" s="42" t="s">
        <v>18064</v>
      </c>
      <c r="J3145" s="42">
        <v>8059175099335</v>
      </c>
      <c r="L3145" s="47">
        <v>89.95</v>
      </c>
      <c r="M3145" s="47">
        <v>89.95</v>
      </c>
      <c r="N3145" s="45">
        <v>43706</v>
      </c>
    </row>
    <row r="3146" spans="1:14" x14ac:dyDescent="0.25">
      <c r="A3146" s="32" t="s">
        <v>25886</v>
      </c>
      <c r="B3146" s="42" t="s">
        <v>51259</v>
      </c>
      <c r="C3146" s="42"/>
      <c r="D3146" s="42"/>
      <c r="E3146" s="43" t="s">
        <v>18068</v>
      </c>
      <c r="F3146" s="44" t="s">
        <v>3752</v>
      </c>
      <c r="G3146" s="44" t="s">
        <v>11</v>
      </c>
      <c r="H3146" s="44" t="s">
        <v>12</v>
      </c>
      <c r="I3146" s="42" t="s">
        <v>18069</v>
      </c>
      <c r="J3146" s="42">
        <v>8059175099373</v>
      </c>
      <c r="L3146" s="47">
        <v>89.95</v>
      </c>
      <c r="M3146" s="47">
        <v>89.95</v>
      </c>
      <c r="N3146" s="45">
        <v>43706</v>
      </c>
    </row>
    <row r="3147" spans="1:14" x14ac:dyDescent="0.25">
      <c r="A3147" s="32" t="s">
        <v>25885</v>
      </c>
      <c r="B3147" s="42" t="s">
        <v>51256</v>
      </c>
      <c r="C3147" s="42"/>
      <c r="D3147" s="42"/>
      <c r="E3147" s="43" t="s">
        <v>61611</v>
      </c>
      <c r="F3147" s="44" t="s">
        <v>3752</v>
      </c>
      <c r="G3147" s="44" t="s">
        <v>11</v>
      </c>
      <c r="H3147" s="44" t="s">
        <v>12</v>
      </c>
      <c r="I3147" s="42" t="s">
        <v>18065</v>
      </c>
      <c r="J3147" s="42">
        <v>8059175099342</v>
      </c>
      <c r="L3147" s="47">
        <v>89.95</v>
      </c>
      <c r="M3147" s="47">
        <v>89.95</v>
      </c>
      <c r="N3147" s="45">
        <v>43706</v>
      </c>
    </row>
    <row r="3148" spans="1:14" x14ac:dyDescent="0.25">
      <c r="A3148" s="32" t="s">
        <v>25884</v>
      </c>
      <c r="B3148" s="42" t="s">
        <v>51257</v>
      </c>
      <c r="C3148" s="42"/>
      <c r="D3148" s="42"/>
      <c r="E3148" s="43" t="s">
        <v>61610</v>
      </c>
      <c r="F3148" s="44" t="s">
        <v>3752</v>
      </c>
      <c r="G3148" s="44" t="s">
        <v>11</v>
      </c>
      <c r="H3148" s="44" t="s">
        <v>12</v>
      </c>
      <c r="I3148" s="42" t="s">
        <v>18066</v>
      </c>
      <c r="J3148" s="42">
        <v>8059175099359</v>
      </c>
      <c r="L3148" s="47">
        <v>89.95</v>
      </c>
      <c r="M3148" s="47">
        <v>89.95</v>
      </c>
      <c r="N3148" s="45">
        <v>43706</v>
      </c>
    </row>
    <row r="3149" spans="1:14" x14ac:dyDescent="0.25">
      <c r="A3149" s="32" t="s">
        <v>25883</v>
      </c>
      <c r="B3149" s="42" t="s">
        <v>51258</v>
      </c>
      <c r="C3149" s="42"/>
      <c r="D3149" s="42"/>
      <c r="E3149" s="43" t="s">
        <v>61609</v>
      </c>
      <c r="F3149" s="44" t="s">
        <v>3752</v>
      </c>
      <c r="G3149" s="44" t="s">
        <v>11</v>
      </c>
      <c r="H3149" s="44" t="s">
        <v>12</v>
      </c>
      <c r="I3149" s="42" t="s">
        <v>18067</v>
      </c>
      <c r="J3149" s="42">
        <v>8059175099366</v>
      </c>
      <c r="L3149" s="47">
        <v>89.95</v>
      </c>
      <c r="M3149" s="47">
        <v>89.95</v>
      </c>
      <c r="N3149" s="45">
        <v>43706</v>
      </c>
    </row>
    <row r="3150" spans="1:14" x14ac:dyDescent="0.25">
      <c r="A3150" s="45" t="s">
        <v>44890</v>
      </c>
      <c r="B3150" s="42" t="s">
        <v>44891</v>
      </c>
      <c r="C3150" s="42"/>
      <c r="D3150" s="42"/>
      <c r="E3150" s="43" t="s">
        <v>44892</v>
      </c>
      <c r="F3150" s="44" t="s">
        <v>3093</v>
      </c>
      <c r="G3150" s="32" t="s">
        <v>11</v>
      </c>
      <c r="H3150" s="43" t="s">
        <v>12</v>
      </c>
      <c r="I3150" s="42" t="s">
        <v>44893</v>
      </c>
      <c r="J3150" s="65">
        <v>8059175930843</v>
      </c>
      <c r="L3150" s="47">
        <v>149.94999999999999</v>
      </c>
      <c r="M3150" s="47">
        <v>149.94999999999999</v>
      </c>
      <c r="N3150" s="45">
        <v>44438</v>
      </c>
    </row>
    <row r="3151" spans="1:14" x14ac:dyDescent="0.25">
      <c r="A3151" s="45" t="s">
        <v>44886</v>
      </c>
      <c r="B3151" s="42" t="s">
        <v>44887</v>
      </c>
      <c r="C3151" s="42"/>
      <c r="D3151" s="42"/>
      <c r="E3151" s="43" t="s">
        <v>44888</v>
      </c>
      <c r="F3151" s="44" t="s">
        <v>3093</v>
      </c>
      <c r="G3151" s="32" t="s">
        <v>11</v>
      </c>
      <c r="H3151" s="43" t="s">
        <v>12</v>
      </c>
      <c r="I3151" s="42" t="s">
        <v>44889</v>
      </c>
      <c r="J3151" s="65">
        <v>8059175914225</v>
      </c>
      <c r="L3151" s="47">
        <v>149.94999999999999</v>
      </c>
      <c r="M3151" s="47">
        <v>149.94999999999999</v>
      </c>
      <c r="N3151" s="45">
        <v>44438</v>
      </c>
    </row>
    <row r="3152" spans="1:14" x14ac:dyDescent="0.25">
      <c r="A3152" s="45" t="s">
        <v>44882</v>
      </c>
      <c r="B3152" s="42" t="s">
        <v>44883</v>
      </c>
      <c r="C3152" s="42"/>
      <c r="D3152" s="42"/>
      <c r="E3152" s="43" t="s">
        <v>44884</v>
      </c>
      <c r="F3152" s="44" t="s">
        <v>3093</v>
      </c>
      <c r="G3152" s="32" t="s">
        <v>11</v>
      </c>
      <c r="H3152" s="43" t="s">
        <v>12</v>
      </c>
      <c r="I3152" s="42" t="s">
        <v>44885</v>
      </c>
      <c r="J3152" s="65">
        <v>8059175930850</v>
      </c>
      <c r="L3152" s="47">
        <v>149.94999999999999</v>
      </c>
      <c r="M3152" s="47">
        <v>149.94999999999999</v>
      </c>
      <c r="N3152" s="45">
        <v>44438</v>
      </c>
    </row>
    <row r="3153" spans="1:14" x14ac:dyDescent="0.25">
      <c r="A3153" s="45" t="s">
        <v>44878</v>
      </c>
      <c r="B3153" s="42" t="s">
        <v>44879</v>
      </c>
      <c r="C3153" s="42"/>
      <c r="D3153" s="42"/>
      <c r="E3153" s="43" t="s">
        <v>44880</v>
      </c>
      <c r="F3153" s="44" t="s">
        <v>3093</v>
      </c>
      <c r="G3153" s="32" t="s">
        <v>11</v>
      </c>
      <c r="H3153" s="43" t="s">
        <v>12</v>
      </c>
      <c r="I3153" s="42" t="s">
        <v>44881</v>
      </c>
      <c r="J3153" s="65">
        <v>8059175930867</v>
      </c>
      <c r="L3153" s="47">
        <v>149.94999999999999</v>
      </c>
      <c r="M3153" s="47">
        <v>149.94999999999999</v>
      </c>
      <c r="N3153" s="45">
        <v>44438</v>
      </c>
    </row>
    <row r="3154" spans="1:14" x14ac:dyDescent="0.25">
      <c r="A3154" s="45" t="s">
        <v>44874</v>
      </c>
      <c r="B3154" s="42" t="s">
        <v>44875</v>
      </c>
      <c r="C3154" s="42"/>
      <c r="D3154" s="42"/>
      <c r="E3154" s="43" t="s">
        <v>44876</v>
      </c>
      <c r="F3154" s="44" t="s">
        <v>3093</v>
      </c>
      <c r="G3154" s="32" t="s">
        <v>11</v>
      </c>
      <c r="H3154" s="43" t="s">
        <v>12</v>
      </c>
      <c r="I3154" s="42" t="s">
        <v>44877</v>
      </c>
      <c r="J3154" s="65">
        <v>8059175930874</v>
      </c>
      <c r="L3154" s="47">
        <v>149.94999999999999</v>
      </c>
      <c r="M3154" s="47">
        <v>149.94999999999999</v>
      </c>
      <c r="N3154" s="45">
        <v>44438</v>
      </c>
    </row>
    <row r="3155" spans="1:14" x14ac:dyDescent="0.25">
      <c r="A3155" s="45" t="s">
        <v>44870</v>
      </c>
      <c r="B3155" s="42" t="s">
        <v>44871</v>
      </c>
      <c r="C3155" s="42" t="s">
        <v>70307</v>
      </c>
      <c r="D3155" s="42"/>
      <c r="E3155" s="43" t="s">
        <v>44872</v>
      </c>
      <c r="F3155" s="44" t="s">
        <v>3093</v>
      </c>
      <c r="G3155" s="32" t="s">
        <v>11</v>
      </c>
      <c r="H3155" s="43" t="s">
        <v>12</v>
      </c>
      <c r="I3155" s="42" t="s">
        <v>44873</v>
      </c>
      <c r="J3155" s="65">
        <v>8059175930805</v>
      </c>
      <c r="L3155" s="47">
        <v>149.94999999999999</v>
      </c>
      <c r="M3155" s="47">
        <v>149.94999999999999</v>
      </c>
      <c r="N3155" s="45">
        <v>44438</v>
      </c>
    </row>
    <row r="3156" spans="1:14" x14ac:dyDescent="0.25">
      <c r="A3156" s="45" t="s">
        <v>44866</v>
      </c>
      <c r="B3156" s="42" t="s">
        <v>44867</v>
      </c>
      <c r="C3156" s="42" t="s">
        <v>70306</v>
      </c>
      <c r="D3156" s="42"/>
      <c r="E3156" s="43" t="s">
        <v>44868</v>
      </c>
      <c r="F3156" s="44" t="s">
        <v>3093</v>
      </c>
      <c r="G3156" s="32" t="s">
        <v>11</v>
      </c>
      <c r="H3156" s="43" t="s">
        <v>12</v>
      </c>
      <c r="I3156" s="42" t="s">
        <v>44869</v>
      </c>
      <c r="J3156" s="65">
        <v>8059175914218</v>
      </c>
      <c r="L3156" s="47">
        <v>149.94999999999999</v>
      </c>
      <c r="M3156" s="47">
        <v>149.94999999999999</v>
      </c>
      <c r="N3156" s="45">
        <v>44438</v>
      </c>
    </row>
    <row r="3157" spans="1:14" x14ac:dyDescent="0.25">
      <c r="A3157" s="45" t="s">
        <v>44862</v>
      </c>
      <c r="B3157" s="42" t="s">
        <v>44863</v>
      </c>
      <c r="C3157" s="42" t="s">
        <v>70305</v>
      </c>
      <c r="D3157" s="42"/>
      <c r="E3157" s="43" t="s">
        <v>44864</v>
      </c>
      <c r="F3157" s="44" t="s">
        <v>3093</v>
      </c>
      <c r="G3157" s="32" t="s">
        <v>11</v>
      </c>
      <c r="H3157" s="43" t="s">
        <v>12</v>
      </c>
      <c r="I3157" s="42" t="s">
        <v>44865</v>
      </c>
      <c r="J3157" s="65">
        <v>8059175930812</v>
      </c>
      <c r="L3157" s="47">
        <v>149.94999999999999</v>
      </c>
      <c r="M3157" s="47">
        <v>149.94999999999999</v>
      </c>
      <c r="N3157" s="45">
        <v>44438</v>
      </c>
    </row>
    <row r="3158" spans="1:14" x14ac:dyDescent="0.25">
      <c r="A3158" s="45" t="s">
        <v>44858</v>
      </c>
      <c r="B3158" s="42" t="s">
        <v>44859</v>
      </c>
      <c r="C3158" s="42" t="s">
        <v>70304</v>
      </c>
      <c r="D3158" s="42"/>
      <c r="E3158" s="43" t="s">
        <v>44860</v>
      </c>
      <c r="F3158" s="44" t="s">
        <v>3093</v>
      </c>
      <c r="G3158" s="32" t="s">
        <v>11</v>
      </c>
      <c r="H3158" s="43" t="s">
        <v>12</v>
      </c>
      <c r="I3158" s="42" t="s">
        <v>44861</v>
      </c>
      <c r="J3158" s="65">
        <v>8059175404948</v>
      </c>
      <c r="L3158" s="47">
        <v>149.94999999999999</v>
      </c>
      <c r="M3158" s="47">
        <v>149.94999999999999</v>
      </c>
      <c r="N3158" s="45">
        <v>44438</v>
      </c>
    </row>
    <row r="3159" spans="1:14" x14ac:dyDescent="0.25">
      <c r="A3159" s="45" t="s">
        <v>44854</v>
      </c>
      <c r="B3159" s="42" t="s">
        <v>44855</v>
      </c>
      <c r="C3159" s="42" t="s">
        <v>70303</v>
      </c>
      <c r="D3159" s="42"/>
      <c r="E3159" s="43" t="s">
        <v>44856</v>
      </c>
      <c r="F3159" s="44" t="s">
        <v>3093</v>
      </c>
      <c r="G3159" s="32" t="s">
        <v>11</v>
      </c>
      <c r="H3159" s="43" t="s">
        <v>12</v>
      </c>
      <c r="I3159" s="42" t="s">
        <v>44857</v>
      </c>
      <c r="J3159" s="65">
        <v>8059175930829</v>
      </c>
      <c r="L3159" s="47">
        <v>149.94999999999999</v>
      </c>
      <c r="M3159" s="47">
        <v>149.94999999999999</v>
      </c>
      <c r="N3159" s="45">
        <v>44438</v>
      </c>
    </row>
    <row r="3160" spans="1:14" x14ac:dyDescent="0.25">
      <c r="A3160" s="32" t="s">
        <v>24665</v>
      </c>
      <c r="B3160" s="42" t="s">
        <v>65737</v>
      </c>
      <c r="C3160" s="42"/>
      <c r="D3160" s="42"/>
      <c r="E3160" s="43" t="s">
        <v>14325</v>
      </c>
      <c r="F3160" s="44" t="s">
        <v>3093</v>
      </c>
      <c r="G3160" s="44" t="s">
        <v>17</v>
      </c>
      <c r="H3160" s="44" t="s">
        <v>18</v>
      </c>
      <c r="I3160" s="42" t="s">
        <v>14326</v>
      </c>
      <c r="J3160" s="42">
        <v>8033637960272</v>
      </c>
      <c r="K3160" s="45">
        <v>45527</v>
      </c>
      <c r="L3160" s="46">
        <v>0</v>
      </c>
      <c r="M3160" s="54">
        <v>119.95</v>
      </c>
      <c r="N3160" s="45">
        <v>43507</v>
      </c>
    </row>
    <row r="3161" spans="1:14" x14ac:dyDescent="0.25">
      <c r="A3161" s="32" t="s">
        <v>24664</v>
      </c>
      <c r="B3161" s="42" t="s">
        <v>65741</v>
      </c>
      <c r="C3161" s="42"/>
      <c r="D3161" s="42"/>
      <c r="E3161" s="43" t="s">
        <v>14323</v>
      </c>
      <c r="F3161" s="44" t="s">
        <v>3093</v>
      </c>
      <c r="G3161" s="44" t="s">
        <v>17</v>
      </c>
      <c r="H3161" s="44" t="s">
        <v>18</v>
      </c>
      <c r="I3161" s="42" t="s">
        <v>14324</v>
      </c>
      <c r="J3161" s="42">
        <v>8033637960319</v>
      </c>
      <c r="K3161" s="45">
        <v>45527</v>
      </c>
      <c r="L3161" s="46">
        <v>0</v>
      </c>
      <c r="M3161" s="54">
        <v>119.95</v>
      </c>
      <c r="N3161" s="45">
        <v>43507</v>
      </c>
    </row>
    <row r="3162" spans="1:14" x14ac:dyDescent="0.25">
      <c r="A3162" s="32" t="s">
        <v>24663</v>
      </c>
      <c r="B3162" s="42" t="s">
        <v>65738</v>
      </c>
      <c r="C3162" s="42"/>
      <c r="D3162" s="42"/>
      <c r="E3162" s="43" t="s">
        <v>14322</v>
      </c>
      <c r="F3162" s="44" t="s">
        <v>3093</v>
      </c>
      <c r="G3162" s="44" t="s">
        <v>17</v>
      </c>
      <c r="H3162" s="44" t="s">
        <v>18</v>
      </c>
      <c r="I3162" s="42" t="s">
        <v>21498</v>
      </c>
      <c r="J3162" s="42">
        <v>8033637960289</v>
      </c>
      <c r="K3162" s="45">
        <v>45527</v>
      </c>
      <c r="L3162" s="46">
        <v>0</v>
      </c>
      <c r="M3162" s="54">
        <v>119.95</v>
      </c>
      <c r="N3162" s="45">
        <v>43507</v>
      </c>
    </row>
    <row r="3163" spans="1:14" x14ac:dyDescent="0.25">
      <c r="A3163" s="32" t="s">
        <v>24662</v>
      </c>
      <c r="B3163" s="42" t="s">
        <v>65739</v>
      </c>
      <c r="C3163" s="42"/>
      <c r="D3163" s="42"/>
      <c r="E3163" s="43" t="s">
        <v>14321</v>
      </c>
      <c r="F3163" s="44" t="s">
        <v>3093</v>
      </c>
      <c r="G3163" s="44" t="s">
        <v>17</v>
      </c>
      <c r="H3163" s="44" t="s">
        <v>18</v>
      </c>
      <c r="I3163" s="42" t="s">
        <v>21497</v>
      </c>
      <c r="J3163" s="42">
        <v>8033637960296</v>
      </c>
      <c r="K3163" s="45">
        <v>45527</v>
      </c>
      <c r="L3163" s="46">
        <v>0</v>
      </c>
      <c r="M3163" s="54">
        <v>119.95</v>
      </c>
      <c r="N3163" s="45">
        <v>43507</v>
      </c>
    </row>
    <row r="3164" spans="1:14" x14ac:dyDescent="0.25">
      <c r="A3164" s="32" t="s">
        <v>24661</v>
      </c>
      <c r="B3164" s="42" t="s">
        <v>65740</v>
      </c>
      <c r="C3164" s="42"/>
      <c r="D3164" s="42"/>
      <c r="E3164" s="43" t="s">
        <v>14320</v>
      </c>
      <c r="F3164" s="44" t="s">
        <v>3093</v>
      </c>
      <c r="G3164" s="44" t="s">
        <v>17</v>
      </c>
      <c r="H3164" s="44" t="s">
        <v>18</v>
      </c>
      <c r="I3164" s="42" t="s">
        <v>21496</v>
      </c>
      <c r="J3164" s="42">
        <v>8033637960302</v>
      </c>
      <c r="K3164" s="45">
        <v>45527</v>
      </c>
      <c r="L3164" s="46">
        <v>0</v>
      </c>
      <c r="M3164" s="54">
        <v>119.95</v>
      </c>
      <c r="N3164" s="45">
        <v>43507</v>
      </c>
    </row>
    <row r="3165" spans="1:14" x14ac:dyDescent="0.25">
      <c r="A3165" s="45" t="s">
        <v>44850</v>
      </c>
      <c r="B3165" s="42" t="s">
        <v>44851</v>
      </c>
      <c r="C3165" s="42"/>
      <c r="D3165" s="42"/>
      <c r="E3165" s="43" t="s">
        <v>44852</v>
      </c>
      <c r="F3165" s="44" t="s">
        <v>3093</v>
      </c>
      <c r="G3165" s="32" t="s">
        <v>11</v>
      </c>
      <c r="H3165" s="43" t="s">
        <v>12</v>
      </c>
      <c r="I3165" s="42" t="s">
        <v>44853</v>
      </c>
      <c r="J3165" s="65">
        <v>8059175930768</v>
      </c>
      <c r="L3165" s="47">
        <v>89.95</v>
      </c>
      <c r="M3165" s="47">
        <v>89.95</v>
      </c>
      <c r="N3165" s="45">
        <v>44438</v>
      </c>
    </row>
    <row r="3166" spans="1:14" x14ac:dyDescent="0.25">
      <c r="A3166" s="45" t="s">
        <v>44846</v>
      </c>
      <c r="B3166" s="42" t="s">
        <v>44847</v>
      </c>
      <c r="C3166" s="42"/>
      <c r="D3166" s="42"/>
      <c r="E3166" s="43" t="s">
        <v>44848</v>
      </c>
      <c r="F3166" s="44" t="s">
        <v>3093</v>
      </c>
      <c r="G3166" s="32" t="s">
        <v>11</v>
      </c>
      <c r="H3166" s="43" t="s">
        <v>12</v>
      </c>
      <c r="I3166" s="42" t="s">
        <v>44849</v>
      </c>
      <c r="J3166" s="65">
        <v>8059175914201</v>
      </c>
      <c r="L3166" s="47">
        <v>89.95</v>
      </c>
      <c r="M3166" s="47">
        <v>89.95</v>
      </c>
      <c r="N3166" s="45">
        <v>44438</v>
      </c>
    </row>
    <row r="3167" spans="1:14" x14ac:dyDescent="0.25">
      <c r="A3167" s="45" t="s">
        <v>44842</v>
      </c>
      <c r="B3167" s="42" t="s">
        <v>44843</v>
      </c>
      <c r="C3167" s="42"/>
      <c r="D3167" s="42"/>
      <c r="E3167" s="43" t="s">
        <v>44844</v>
      </c>
      <c r="F3167" s="44" t="s">
        <v>3093</v>
      </c>
      <c r="G3167" s="32" t="s">
        <v>11</v>
      </c>
      <c r="H3167" s="43" t="s">
        <v>12</v>
      </c>
      <c r="I3167" s="42" t="s">
        <v>44845</v>
      </c>
      <c r="J3167" s="65">
        <v>8059175930775</v>
      </c>
      <c r="L3167" s="47">
        <v>89.95</v>
      </c>
      <c r="M3167" s="47">
        <v>89.95</v>
      </c>
      <c r="N3167" s="45">
        <v>44438</v>
      </c>
    </row>
    <row r="3168" spans="1:14" x14ac:dyDescent="0.25">
      <c r="A3168" s="45" t="s">
        <v>44838</v>
      </c>
      <c r="B3168" s="42" t="s">
        <v>44839</v>
      </c>
      <c r="C3168" s="42"/>
      <c r="D3168" s="42"/>
      <c r="E3168" s="43" t="s">
        <v>44840</v>
      </c>
      <c r="F3168" s="44" t="s">
        <v>3093</v>
      </c>
      <c r="G3168" s="32" t="s">
        <v>11</v>
      </c>
      <c r="H3168" s="43" t="s">
        <v>12</v>
      </c>
      <c r="I3168" s="42" t="s">
        <v>44841</v>
      </c>
      <c r="J3168" s="65">
        <v>8059175404931</v>
      </c>
      <c r="L3168" s="47">
        <v>89.95</v>
      </c>
      <c r="M3168" s="47">
        <v>89.95</v>
      </c>
      <c r="N3168" s="45">
        <v>44438</v>
      </c>
    </row>
    <row r="3169" spans="1:14" x14ac:dyDescent="0.25">
      <c r="A3169" s="45" t="s">
        <v>44834</v>
      </c>
      <c r="B3169" s="42" t="s">
        <v>44835</v>
      </c>
      <c r="C3169" s="42"/>
      <c r="D3169" s="42"/>
      <c r="E3169" s="43" t="s">
        <v>44836</v>
      </c>
      <c r="F3169" s="44" t="s">
        <v>3093</v>
      </c>
      <c r="G3169" s="32" t="s">
        <v>11</v>
      </c>
      <c r="H3169" s="43" t="s">
        <v>12</v>
      </c>
      <c r="I3169" s="42" t="s">
        <v>44837</v>
      </c>
      <c r="J3169" s="65">
        <v>8059175930782</v>
      </c>
      <c r="L3169" s="47">
        <v>89.95</v>
      </c>
      <c r="M3169" s="47">
        <v>89.95</v>
      </c>
      <c r="N3169" s="45">
        <v>44438</v>
      </c>
    </row>
    <row r="3170" spans="1:14" x14ac:dyDescent="0.25">
      <c r="A3170" s="32" t="s">
        <v>71541</v>
      </c>
      <c r="B3170" s="42" t="s">
        <v>57346</v>
      </c>
      <c r="C3170" s="42" t="s">
        <v>57345</v>
      </c>
      <c r="E3170" s="32" t="s">
        <v>61605</v>
      </c>
      <c r="F3170" s="80" t="s">
        <v>41</v>
      </c>
      <c r="G3170" s="44" t="s">
        <v>11</v>
      </c>
      <c r="H3170" s="44" t="s">
        <v>12</v>
      </c>
      <c r="I3170" s="32" t="s">
        <v>61606</v>
      </c>
      <c r="J3170" s="55">
        <v>8059347244846</v>
      </c>
      <c r="K3170" s="32"/>
      <c r="L3170" s="46">
        <v>114.95</v>
      </c>
      <c r="M3170" s="46">
        <v>114.95</v>
      </c>
      <c r="N3170" s="24">
        <v>45335</v>
      </c>
    </row>
    <row r="3171" spans="1:14" x14ac:dyDescent="0.25">
      <c r="A3171" s="32" t="s">
        <v>71540</v>
      </c>
      <c r="B3171" s="42" t="s">
        <v>57344</v>
      </c>
      <c r="C3171" s="42" t="s">
        <v>57343</v>
      </c>
      <c r="E3171" s="32" t="s">
        <v>61603</v>
      </c>
      <c r="F3171" s="80" t="s">
        <v>41</v>
      </c>
      <c r="G3171" s="44" t="s">
        <v>11</v>
      </c>
      <c r="H3171" s="44" t="s">
        <v>12</v>
      </c>
      <c r="I3171" s="32" t="s">
        <v>61604</v>
      </c>
      <c r="J3171" s="55">
        <v>8059347194509</v>
      </c>
      <c r="K3171" s="32"/>
      <c r="L3171" s="46">
        <v>114.95</v>
      </c>
      <c r="M3171" s="46">
        <v>114.95</v>
      </c>
      <c r="N3171" s="24">
        <v>45335</v>
      </c>
    </row>
    <row r="3172" spans="1:14" x14ac:dyDescent="0.25">
      <c r="A3172" s="32" t="s">
        <v>71539</v>
      </c>
      <c r="B3172" s="42" t="s">
        <v>57342</v>
      </c>
      <c r="C3172" s="42" t="s">
        <v>57341</v>
      </c>
      <c r="E3172" s="32" t="s">
        <v>61601</v>
      </c>
      <c r="F3172" s="80" t="s">
        <v>41</v>
      </c>
      <c r="G3172" s="44" t="s">
        <v>11</v>
      </c>
      <c r="H3172" s="44" t="s">
        <v>12</v>
      </c>
      <c r="I3172" s="32" t="s">
        <v>61602</v>
      </c>
      <c r="J3172" s="55">
        <v>8059347244853</v>
      </c>
      <c r="K3172" s="32"/>
      <c r="L3172" s="46">
        <v>114.95</v>
      </c>
      <c r="M3172" s="46">
        <v>114.95</v>
      </c>
      <c r="N3172" s="24">
        <v>45335</v>
      </c>
    </row>
    <row r="3173" spans="1:14" x14ac:dyDescent="0.25">
      <c r="A3173" s="32" t="s">
        <v>71538</v>
      </c>
      <c r="B3173" s="42" t="s">
        <v>57349</v>
      </c>
      <c r="C3173" s="42" t="s">
        <v>57348</v>
      </c>
      <c r="E3173" s="32" t="s">
        <v>61608</v>
      </c>
      <c r="F3173" s="80" t="s">
        <v>41</v>
      </c>
      <c r="G3173" s="44" t="s">
        <v>11</v>
      </c>
      <c r="H3173" s="44" t="s">
        <v>12</v>
      </c>
      <c r="I3173" s="32" t="s">
        <v>57347</v>
      </c>
      <c r="J3173" s="55">
        <v>8059347244839</v>
      </c>
      <c r="K3173" s="32"/>
      <c r="L3173" s="46">
        <v>114.95</v>
      </c>
      <c r="M3173" s="46">
        <v>114.95</v>
      </c>
      <c r="N3173" s="24">
        <v>45335</v>
      </c>
    </row>
    <row r="3174" spans="1:14" x14ac:dyDescent="0.25">
      <c r="A3174" s="32" t="s">
        <v>71537</v>
      </c>
      <c r="B3174" s="42" t="s">
        <v>57340</v>
      </c>
      <c r="C3174" s="42" t="s">
        <v>57339</v>
      </c>
      <c r="E3174" s="32" t="s">
        <v>61607</v>
      </c>
      <c r="F3174" s="80" t="s">
        <v>41</v>
      </c>
      <c r="G3174" s="44" t="s">
        <v>11</v>
      </c>
      <c r="H3174" s="44" t="s">
        <v>12</v>
      </c>
      <c r="I3174" s="32" t="s">
        <v>57338</v>
      </c>
      <c r="J3174" s="55">
        <v>8059347244860</v>
      </c>
      <c r="K3174" s="32"/>
      <c r="L3174" s="46">
        <v>114.95</v>
      </c>
      <c r="M3174" s="46">
        <v>114.95</v>
      </c>
      <c r="N3174" s="24">
        <v>45335</v>
      </c>
    </row>
    <row r="3175" spans="1:14" x14ac:dyDescent="0.25">
      <c r="A3175" s="32" t="s">
        <v>24627</v>
      </c>
      <c r="B3175" s="42" t="s">
        <v>65967</v>
      </c>
      <c r="C3175" s="42"/>
      <c r="D3175" s="42"/>
      <c r="E3175" s="43" t="s">
        <v>3117</v>
      </c>
      <c r="F3175" s="44" t="s">
        <v>3093</v>
      </c>
      <c r="G3175" s="44" t="s">
        <v>11</v>
      </c>
      <c r="H3175" s="44" t="s">
        <v>12</v>
      </c>
      <c r="I3175" s="42" t="s">
        <v>3118</v>
      </c>
      <c r="J3175" s="42">
        <v>8033637206783</v>
      </c>
      <c r="L3175" s="47">
        <v>89.95</v>
      </c>
      <c r="M3175" s="47">
        <v>89.95</v>
      </c>
      <c r="N3175" s="45">
        <v>43339</v>
      </c>
    </row>
    <row r="3176" spans="1:14" x14ac:dyDescent="0.25">
      <c r="A3176" s="32" t="s">
        <v>24626</v>
      </c>
      <c r="B3176" s="42" t="s">
        <v>65971</v>
      </c>
      <c r="C3176" s="42"/>
      <c r="D3176" s="42"/>
      <c r="E3176" s="43" t="s">
        <v>3115</v>
      </c>
      <c r="F3176" s="44" t="s">
        <v>3093</v>
      </c>
      <c r="G3176" s="44" t="s">
        <v>11</v>
      </c>
      <c r="H3176" s="44" t="s">
        <v>12</v>
      </c>
      <c r="I3176" s="42" t="s">
        <v>3116</v>
      </c>
      <c r="J3176" s="42">
        <v>8033637206820</v>
      </c>
      <c r="L3176" s="47">
        <v>89.95</v>
      </c>
      <c r="M3176" s="47">
        <v>89.95</v>
      </c>
      <c r="N3176" s="45">
        <v>43339</v>
      </c>
    </row>
    <row r="3177" spans="1:14" x14ac:dyDescent="0.25">
      <c r="A3177" s="32" t="s">
        <v>24625</v>
      </c>
      <c r="B3177" s="42" t="s">
        <v>65968</v>
      </c>
      <c r="C3177" s="42"/>
      <c r="D3177" s="42"/>
      <c r="E3177" s="43" t="s">
        <v>3113</v>
      </c>
      <c r="F3177" s="44" t="s">
        <v>3093</v>
      </c>
      <c r="G3177" s="44" t="s">
        <v>11</v>
      </c>
      <c r="H3177" s="44" t="s">
        <v>12</v>
      </c>
      <c r="I3177" s="42" t="s">
        <v>3114</v>
      </c>
      <c r="J3177" s="42">
        <v>8033637206790</v>
      </c>
      <c r="L3177" s="47">
        <v>89.95</v>
      </c>
      <c r="M3177" s="47">
        <v>89.95</v>
      </c>
      <c r="N3177" s="45">
        <v>43339</v>
      </c>
    </row>
    <row r="3178" spans="1:14" x14ac:dyDescent="0.25">
      <c r="A3178" s="32" t="s">
        <v>24624</v>
      </c>
      <c r="B3178" s="42" t="s">
        <v>65969</v>
      </c>
      <c r="C3178" s="42"/>
      <c r="D3178" s="42"/>
      <c r="E3178" s="43" t="s">
        <v>3111</v>
      </c>
      <c r="F3178" s="44" t="s">
        <v>3093</v>
      </c>
      <c r="G3178" s="44" t="s">
        <v>11</v>
      </c>
      <c r="H3178" s="44" t="s">
        <v>12</v>
      </c>
      <c r="I3178" s="42" t="s">
        <v>3112</v>
      </c>
      <c r="J3178" s="42">
        <v>8033637206806</v>
      </c>
      <c r="L3178" s="47">
        <v>89.95</v>
      </c>
      <c r="M3178" s="47">
        <v>89.95</v>
      </c>
      <c r="N3178" s="45">
        <v>43339</v>
      </c>
    </row>
    <row r="3179" spans="1:14" x14ac:dyDescent="0.25">
      <c r="A3179" s="32" t="s">
        <v>24623</v>
      </c>
      <c r="B3179" s="42" t="s">
        <v>65970</v>
      </c>
      <c r="C3179" s="42"/>
      <c r="D3179" s="42"/>
      <c r="E3179" s="43" t="s">
        <v>3109</v>
      </c>
      <c r="F3179" s="44" t="s">
        <v>3093</v>
      </c>
      <c r="G3179" s="44" t="s">
        <v>11</v>
      </c>
      <c r="H3179" s="44" t="s">
        <v>12</v>
      </c>
      <c r="I3179" s="42" t="s">
        <v>3110</v>
      </c>
      <c r="J3179" s="42">
        <v>8033637206813</v>
      </c>
      <c r="L3179" s="47">
        <v>89.95</v>
      </c>
      <c r="M3179" s="47">
        <v>89.95</v>
      </c>
      <c r="N3179" s="45">
        <v>43339</v>
      </c>
    </row>
    <row r="3180" spans="1:14" x14ac:dyDescent="0.25">
      <c r="B3180" s="42"/>
      <c r="C3180" s="42"/>
      <c r="E3180" s="32" t="s">
        <v>49896</v>
      </c>
      <c r="F3180" s="44" t="s">
        <v>3093</v>
      </c>
      <c r="G3180" s="32" t="s">
        <v>11</v>
      </c>
      <c r="H3180" s="32" t="s">
        <v>12</v>
      </c>
      <c r="I3180" s="32" t="s">
        <v>49897</v>
      </c>
      <c r="J3180" s="55">
        <v>8059347074665</v>
      </c>
      <c r="K3180" s="32"/>
      <c r="L3180" s="47">
        <v>179.95</v>
      </c>
      <c r="M3180" s="47">
        <v>179.95</v>
      </c>
      <c r="N3180" s="45">
        <v>44835</v>
      </c>
    </row>
    <row r="3181" spans="1:14" x14ac:dyDescent="0.25">
      <c r="B3181" s="42"/>
      <c r="C3181" s="42"/>
      <c r="E3181" s="32" t="s">
        <v>61600</v>
      </c>
      <c r="F3181" s="44" t="s">
        <v>3093</v>
      </c>
      <c r="G3181" s="32" t="s">
        <v>11</v>
      </c>
      <c r="H3181" s="32" t="s">
        <v>12</v>
      </c>
      <c r="I3181" s="32" t="s">
        <v>50372</v>
      </c>
      <c r="J3181" s="55">
        <v>8059347074658</v>
      </c>
      <c r="K3181" s="32"/>
      <c r="L3181" s="47">
        <v>179.95</v>
      </c>
      <c r="M3181" s="47">
        <v>179.95</v>
      </c>
      <c r="N3181" s="45">
        <v>44835</v>
      </c>
    </row>
    <row r="3182" spans="1:14" x14ac:dyDescent="0.25">
      <c r="B3182" s="42"/>
      <c r="C3182" s="42"/>
      <c r="E3182" s="32" t="s">
        <v>61599</v>
      </c>
      <c r="F3182" s="44" t="s">
        <v>3093</v>
      </c>
      <c r="G3182" s="32" t="s">
        <v>11</v>
      </c>
      <c r="H3182" s="32" t="s">
        <v>12</v>
      </c>
      <c r="I3182" s="32" t="s">
        <v>50371</v>
      </c>
      <c r="J3182" s="55">
        <v>8059347074627</v>
      </c>
      <c r="K3182" s="32"/>
      <c r="L3182" s="47">
        <v>179.95</v>
      </c>
      <c r="M3182" s="47">
        <v>179.95</v>
      </c>
      <c r="N3182" s="45">
        <v>44835</v>
      </c>
    </row>
    <row r="3183" spans="1:14" x14ac:dyDescent="0.25">
      <c r="B3183" s="42"/>
      <c r="C3183" s="42"/>
      <c r="E3183" s="32" t="s">
        <v>61598</v>
      </c>
      <c r="F3183" s="44" t="s">
        <v>3093</v>
      </c>
      <c r="G3183" s="32" t="s">
        <v>11</v>
      </c>
      <c r="H3183" s="32" t="s">
        <v>12</v>
      </c>
      <c r="I3183" s="32" t="s">
        <v>50370</v>
      </c>
      <c r="J3183" s="55">
        <v>8059347074634</v>
      </c>
      <c r="K3183" s="32"/>
      <c r="L3183" s="47">
        <v>179.95</v>
      </c>
      <c r="M3183" s="47">
        <v>179.95</v>
      </c>
      <c r="N3183" s="45">
        <v>44835</v>
      </c>
    </row>
    <row r="3184" spans="1:14" x14ac:dyDescent="0.25">
      <c r="B3184" s="42"/>
      <c r="C3184" s="42"/>
      <c r="E3184" s="32" t="s">
        <v>61597</v>
      </c>
      <c r="F3184" s="44" t="s">
        <v>3093</v>
      </c>
      <c r="G3184" s="32" t="s">
        <v>11</v>
      </c>
      <c r="H3184" s="32" t="s">
        <v>12</v>
      </c>
      <c r="I3184" s="32" t="s">
        <v>50369</v>
      </c>
      <c r="J3184" s="55">
        <v>8059347074641</v>
      </c>
      <c r="K3184" s="32"/>
      <c r="L3184" s="47">
        <v>179.95</v>
      </c>
      <c r="M3184" s="47">
        <v>179.95</v>
      </c>
      <c r="N3184" s="45">
        <v>44835</v>
      </c>
    </row>
    <row r="3185" spans="1:14" x14ac:dyDescent="0.25">
      <c r="B3185" s="42"/>
      <c r="C3185" s="42"/>
      <c r="E3185" s="32" t="s">
        <v>49898</v>
      </c>
      <c r="F3185" s="44" t="s">
        <v>3093</v>
      </c>
      <c r="G3185" s="32" t="s">
        <v>11</v>
      </c>
      <c r="H3185" s="32" t="s">
        <v>12</v>
      </c>
      <c r="I3185" s="32" t="s">
        <v>49899</v>
      </c>
      <c r="J3185" s="55">
        <v>8059347074672</v>
      </c>
      <c r="K3185" s="32"/>
      <c r="L3185" s="47">
        <v>179.95</v>
      </c>
      <c r="M3185" s="47">
        <v>179.95</v>
      </c>
      <c r="N3185" s="45">
        <v>44835</v>
      </c>
    </row>
    <row r="3186" spans="1:14" x14ac:dyDescent="0.25">
      <c r="A3186" s="32" t="s">
        <v>25870</v>
      </c>
      <c r="B3186" s="42" t="s">
        <v>65827</v>
      </c>
      <c r="C3186" s="42"/>
      <c r="D3186" s="42"/>
      <c r="E3186" s="43" t="s">
        <v>61587</v>
      </c>
      <c r="F3186" s="44" t="s">
        <v>3752</v>
      </c>
      <c r="G3186" s="44" t="s">
        <v>11</v>
      </c>
      <c r="H3186" s="44" t="s">
        <v>12</v>
      </c>
      <c r="I3186" s="42" t="s">
        <v>5116</v>
      </c>
      <c r="J3186" s="42">
        <v>8021506940968</v>
      </c>
      <c r="L3186" s="46">
        <v>99.95</v>
      </c>
      <c r="M3186" s="54">
        <v>99.95</v>
      </c>
      <c r="N3186" s="45">
        <v>42975</v>
      </c>
    </row>
    <row r="3187" spans="1:14" x14ac:dyDescent="0.25">
      <c r="A3187" s="32" t="s">
        <v>25869</v>
      </c>
      <c r="B3187" s="42" t="s">
        <v>65824</v>
      </c>
      <c r="C3187" s="42"/>
      <c r="D3187" s="42"/>
      <c r="E3187" s="43" t="s">
        <v>61586</v>
      </c>
      <c r="F3187" s="44" t="s">
        <v>3752</v>
      </c>
      <c r="G3187" s="44" t="s">
        <v>11</v>
      </c>
      <c r="H3187" s="44" t="s">
        <v>12</v>
      </c>
      <c r="I3187" s="42" t="s">
        <v>5115</v>
      </c>
      <c r="J3187" s="42">
        <v>8021506940937</v>
      </c>
      <c r="L3187" s="46">
        <v>99.95</v>
      </c>
      <c r="M3187" s="54">
        <v>99.95</v>
      </c>
      <c r="N3187" s="45">
        <v>42975</v>
      </c>
    </row>
    <row r="3188" spans="1:14" x14ac:dyDescent="0.25">
      <c r="A3188" s="32" t="s">
        <v>25868</v>
      </c>
      <c r="B3188" s="42" t="s">
        <v>65825</v>
      </c>
      <c r="C3188" s="42"/>
      <c r="D3188" s="42"/>
      <c r="E3188" s="43" t="s">
        <v>61585</v>
      </c>
      <c r="F3188" s="44" t="s">
        <v>3752</v>
      </c>
      <c r="G3188" s="44" t="s">
        <v>11</v>
      </c>
      <c r="H3188" s="44" t="s">
        <v>12</v>
      </c>
      <c r="I3188" s="42" t="s">
        <v>5114</v>
      </c>
      <c r="J3188" s="42">
        <v>8021506940944</v>
      </c>
      <c r="L3188" s="46">
        <v>99.95</v>
      </c>
      <c r="M3188" s="54">
        <v>99.95</v>
      </c>
      <c r="N3188" s="45">
        <v>42975</v>
      </c>
    </row>
    <row r="3189" spans="1:14" x14ac:dyDescent="0.25">
      <c r="A3189" s="32" t="s">
        <v>25867</v>
      </c>
      <c r="B3189" s="42" t="s">
        <v>65826</v>
      </c>
      <c r="C3189" s="42"/>
      <c r="D3189" s="42"/>
      <c r="E3189" s="43" t="s">
        <v>61584</v>
      </c>
      <c r="F3189" s="44" t="s">
        <v>3752</v>
      </c>
      <c r="G3189" s="44" t="s">
        <v>11</v>
      </c>
      <c r="H3189" s="44" t="s">
        <v>12</v>
      </c>
      <c r="I3189" s="42" t="s">
        <v>5113</v>
      </c>
      <c r="J3189" s="42">
        <v>8021506940951</v>
      </c>
      <c r="L3189" s="46">
        <v>99.95</v>
      </c>
      <c r="M3189" s="54">
        <v>99.95</v>
      </c>
      <c r="N3189" s="45">
        <v>42975</v>
      </c>
    </row>
    <row r="3190" spans="1:14" x14ac:dyDescent="0.25">
      <c r="A3190" s="32" t="s">
        <v>25866</v>
      </c>
      <c r="B3190" s="42" t="s">
        <v>65829</v>
      </c>
      <c r="C3190" s="42"/>
      <c r="D3190" s="42"/>
      <c r="E3190" s="43" t="s">
        <v>61583</v>
      </c>
      <c r="F3190" s="44" t="s">
        <v>3752</v>
      </c>
      <c r="G3190" s="44" t="s">
        <v>11</v>
      </c>
      <c r="H3190" s="44" t="s">
        <v>12</v>
      </c>
      <c r="I3190" s="42" t="s">
        <v>5112</v>
      </c>
      <c r="J3190" s="42">
        <v>8021506940982</v>
      </c>
      <c r="L3190" s="46">
        <v>99.95</v>
      </c>
      <c r="M3190" s="54">
        <v>99.95</v>
      </c>
      <c r="N3190" s="45">
        <v>42975</v>
      </c>
    </row>
    <row r="3191" spans="1:14" x14ac:dyDescent="0.25">
      <c r="A3191" s="32" t="s">
        <v>25865</v>
      </c>
      <c r="B3191" s="42" t="s">
        <v>65828</v>
      </c>
      <c r="C3191" s="42"/>
      <c r="D3191" s="42"/>
      <c r="E3191" s="43" t="s">
        <v>61582</v>
      </c>
      <c r="F3191" s="44" t="s">
        <v>3752</v>
      </c>
      <c r="G3191" s="44" t="s">
        <v>11</v>
      </c>
      <c r="H3191" s="44" t="s">
        <v>12</v>
      </c>
      <c r="I3191" s="42" t="s">
        <v>5111</v>
      </c>
      <c r="J3191" s="42">
        <v>8021506940975</v>
      </c>
      <c r="L3191" s="46">
        <v>99.95</v>
      </c>
      <c r="M3191" s="54">
        <v>99.95</v>
      </c>
      <c r="N3191" s="45">
        <v>42975</v>
      </c>
    </row>
    <row r="3192" spans="1:14" x14ac:dyDescent="0.25">
      <c r="A3192" s="32" t="s">
        <v>25864</v>
      </c>
      <c r="B3192" s="42" t="s">
        <v>65821</v>
      </c>
      <c r="C3192" s="42"/>
      <c r="D3192" s="42"/>
      <c r="E3192" s="43" t="s">
        <v>61581</v>
      </c>
      <c r="F3192" s="44" t="s">
        <v>3752</v>
      </c>
      <c r="G3192" s="44" t="s">
        <v>11</v>
      </c>
      <c r="H3192" s="44" t="s">
        <v>12</v>
      </c>
      <c r="I3192" s="42" t="s">
        <v>5122</v>
      </c>
      <c r="J3192" s="42">
        <v>8021506940906</v>
      </c>
      <c r="L3192" s="46">
        <v>99.95</v>
      </c>
      <c r="M3192" s="54">
        <v>99.95</v>
      </c>
      <c r="N3192" s="45">
        <v>42975</v>
      </c>
    </row>
    <row r="3193" spans="1:14" x14ac:dyDescent="0.25">
      <c r="A3193" s="32" t="s">
        <v>25863</v>
      </c>
      <c r="B3193" s="42" t="s">
        <v>65818</v>
      </c>
      <c r="C3193" s="42"/>
      <c r="D3193" s="42"/>
      <c r="E3193" s="43" t="s">
        <v>61580</v>
      </c>
      <c r="F3193" s="44" t="s">
        <v>3752</v>
      </c>
      <c r="G3193" s="44" t="s">
        <v>11</v>
      </c>
      <c r="H3193" s="44" t="s">
        <v>12</v>
      </c>
      <c r="I3193" s="42" t="s">
        <v>5121</v>
      </c>
      <c r="J3193" s="42">
        <v>8021506940876</v>
      </c>
      <c r="L3193" s="46">
        <v>99.95</v>
      </c>
      <c r="M3193" s="54">
        <v>99.95</v>
      </c>
      <c r="N3193" s="45">
        <v>42975</v>
      </c>
    </row>
    <row r="3194" spans="1:14" x14ac:dyDescent="0.25">
      <c r="A3194" s="32" t="s">
        <v>25862</v>
      </c>
      <c r="B3194" s="42" t="s">
        <v>65819</v>
      </c>
      <c r="C3194" s="42"/>
      <c r="D3194" s="42"/>
      <c r="E3194" s="43" t="s">
        <v>61579</v>
      </c>
      <c r="F3194" s="44" t="s">
        <v>3752</v>
      </c>
      <c r="G3194" s="44" t="s">
        <v>11</v>
      </c>
      <c r="H3194" s="44" t="s">
        <v>12</v>
      </c>
      <c r="I3194" s="42" t="s">
        <v>5120</v>
      </c>
      <c r="J3194" s="42">
        <v>8021506940883</v>
      </c>
      <c r="L3194" s="46">
        <v>99.95</v>
      </c>
      <c r="M3194" s="54">
        <v>99.95</v>
      </c>
      <c r="N3194" s="45">
        <v>42975</v>
      </c>
    </row>
    <row r="3195" spans="1:14" x14ac:dyDescent="0.25">
      <c r="A3195" s="32" t="s">
        <v>25861</v>
      </c>
      <c r="B3195" s="42" t="s">
        <v>65820</v>
      </c>
      <c r="C3195" s="42"/>
      <c r="D3195" s="42"/>
      <c r="E3195" s="43" t="s">
        <v>61578</v>
      </c>
      <c r="F3195" s="44" t="s">
        <v>3752</v>
      </c>
      <c r="G3195" s="44" t="s">
        <v>11</v>
      </c>
      <c r="H3195" s="44" t="s">
        <v>12</v>
      </c>
      <c r="I3195" s="42" t="s">
        <v>5119</v>
      </c>
      <c r="J3195" s="42">
        <v>8021506940890</v>
      </c>
      <c r="L3195" s="46">
        <v>99.95</v>
      </c>
      <c r="M3195" s="54">
        <v>99.95</v>
      </c>
      <c r="N3195" s="45">
        <v>42975</v>
      </c>
    </row>
    <row r="3196" spans="1:14" x14ac:dyDescent="0.25">
      <c r="A3196" s="32" t="s">
        <v>25860</v>
      </c>
      <c r="B3196" s="42" t="s">
        <v>65823</v>
      </c>
      <c r="C3196" s="42"/>
      <c r="D3196" s="42"/>
      <c r="E3196" s="43" t="s">
        <v>61577</v>
      </c>
      <c r="F3196" s="44" t="s">
        <v>3752</v>
      </c>
      <c r="G3196" s="44" t="s">
        <v>11</v>
      </c>
      <c r="H3196" s="44" t="s">
        <v>12</v>
      </c>
      <c r="I3196" s="42" t="s">
        <v>5118</v>
      </c>
      <c r="J3196" s="42">
        <v>8021506940920</v>
      </c>
      <c r="L3196" s="46">
        <v>99.95</v>
      </c>
      <c r="M3196" s="54">
        <v>99.95</v>
      </c>
      <c r="N3196" s="45">
        <v>42975</v>
      </c>
    </row>
    <row r="3197" spans="1:14" x14ac:dyDescent="0.25">
      <c r="A3197" s="32" t="s">
        <v>25859</v>
      </c>
      <c r="B3197" s="42" t="s">
        <v>65822</v>
      </c>
      <c r="C3197" s="42"/>
      <c r="D3197" s="42"/>
      <c r="E3197" s="43" t="s">
        <v>61576</v>
      </c>
      <c r="F3197" s="44" t="s">
        <v>3752</v>
      </c>
      <c r="G3197" s="44" t="s">
        <v>11</v>
      </c>
      <c r="H3197" s="44" t="s">
        <v>12</v>
      </c>
      <c r="I3197" s="42" t="s">
        <v>5117</v>
      </c>
      <c r="J3197" s="42">
        <v>8021506940913</v>
      </c>
      <c r="L3197" s="46">
        <v>99.95</v>
      </c>
      <c r="M3197" s="54">
        <v>99.95</v>
      </c>
      <c r="N3197" s="45">
        <v>42975</v>
      </c>
    </row>
    <row r="3198" spans="1:14" x14ac:dyDescent="0.25">
      <c r="B3198" s="42" t="s">
        <v>65960</v>
      </c>
      <c r="C3198" s="42"/>
      <c r="E3198" s="58" t="s">
        <v>36594</v>
      </c>
      <c r="F3198" s="44" t="s">
        <v>3093</v>
      </c>
      <c r="G3198" s="44" t="s">
        <v>11</v>
      </c>
      <c r="H3198" s="44" t="s">
        <v>12</v>
      </c>
      <c r="I3198" s="32" t="s">
        <v>36595</v>
      </c>
      <c r="J3198" s="55">
        <v>8059175287817</v>
      </c>
      <c r="L3198" s="47">
        <v>139.94999999999999</v>
      </c>
      <c r="M3198" s="47">
        <v>139.94999999999999</v>
      </c>
      <c r="N3198" s="45">
        <v>44074</v>
      </c>
    </row>
    <row r="3199" spans="1:14" x14ac:dyDescent="0.25">
      <c r="B3199" s="42" t="s">
        <v>65959</v>
      </c>
      <c r="C3199" s="42"/>
      <c r="E3199" s="58" t="s">
        <v>36592</v>
      </c>
      <c r="F3199" s="44" t="s">
        <v>3093</v>
      </c>
      <c r="G3199" s="44" t="s">
        <v>11</v>
      </c>
      <c r="H3199" s="44" t="s">
        <v>12</v>
      </c>
      <c r="I3199" s="32" t="s">
        <v>36593</v>
      </c>
      <c r="J3199" s="55">
        <v>8059175287800</v>
      </c>
      <c r="L3199" s="47">
        <v>139.94999999999999</v>
      </c>
      <c r="M3199" s="47">
        <v>139.94999999999999</v>
      </c>
      <c r="N3199" s="45">
        <v>44074</v>
      </c>
    </row>
    <row r="3200" spans="1:14" x14ac:dyDescent="0.25">
      <c r="B3200" s="42" t="s">
        <v>65956</v>
      </c>
      <c r="C3200" s="42"/>
      <c r="E3200" s="58" t="s">
        <v>61573</v>
      </c>
      <c r="F3200" s="44" t="s">
        <v>3093</v>
      </c>
      <c r="G3200" s="44" t="s">
        <v>11</v>
      </c>
      <c r="H3200" s="44" t="s">
        <v>12</v>
      </c>
      <c r="I3200" s="32" t="s">
        <v>36591</v>
      </c>
      <c r="J3200" s="55">
        <v>8059175287770</v>
      </c>
      <c r="L3200" s="47">
        <v>139.94999999999999</v>
      </c>
      <c r="M3200" s="47">
        <v>139.94999999999999</v>
      </c>
      <c r="N3200" s="45">
        <v>44074</v>
      </c>
    </row>
    <row r="3201" spans="2:14" x14ac:dyDescent="0.25">
      <c r="B3201" s="42" t="s">
        <v>65957</v>
      </c>
      <c r="C3201" s="42"/>
      <c r="E3201" s="58" t="s">
        <v>61572</v>
      </c>
      <c r="F3201" s="44" t="s">
        <v>3093</v>
      </c>
      <c r="G3201" s="44" t="s">
        <v>11</v>
      </c>
      <c r="H3201" s="44" t="s">
        <v>12</v>
      </c>
      <c r="I3201" s="32" t="s">
        <v>36590</v>
      </c>
      <c r="J3201" s="55">
        <v>8059175287787</v>
      </c>
      <c r="L3201" s="47">
        <v>139.94999999999999</v>
      </c>
      <c r="M3201" s="47">
        <v>139.94999999999999</v>
      </c>
      <c r="N3201" s="45">
        <v>44074</v>
      </c>
    </row>
    <row r="3202" spans="2:14" x14ac:dyDescent="0.25">
      <c r="B3202" s="42" t="s">
        <v>65958</v>
      </c>
      <c r="C3202" s="42"/>
      <c r="E3202" s="58" t="s">
        <v>61571</v>
      </c>
      <c r="F3202" s="44" t="s">
        <v>3093</v>
      </c>
      <c r="G3202" s="44" t="s">
        <v>11</v>
      </c>
      <c r="H3202" s="44" t="s">
        <v>12</v>
      </c>
      <c r="I3202" s="32" t="s">
        <v>36589</v>
      </c>
      <c r="J3202" s="55">
        <v>8059175287794</v>
      </c>
      <c r="L3202" s="47">
        <v>139.94999999999999</v>
      </c>
      <c r="M3202" s="47">
        <v>139.94999999999999</v>
      </c>
      <c r="N3202" s="45">
        <v>44074</v>
      </c>
    </row>
    <row r="3203" spans="2:14" x14ac:dyDescent="0.25">
      <c r="B3203" s="42" t="s">
        <v>65961</v>
      </c>
      <c r="C3203" s="42"/>
      <c r="E3203" s="58" t="s">
        <v>36596</v>
      </c>
      <c r="F3203" s="44" t="s">
        <v>3093</v>
      </c>
      <c r="G3203" s="44" t="s">
        <v>11</v>
      </c>
      <c r="H3203" s="44" t="s">
        <v>12</v>
      </c>
      <c r="I3203" s="32" t="s">
        <v>36597</v>
      </c>
      <c r="J3203" s="55">
        <v>8059175287824</v>
      </c>
      <c r="L3203" s="47">
        <v>139.94999999999999</v>
      </c>
      <c r="M3203" s="47">
        <v>139.94999999999999</v>
      </c>
      <c r="N3203" s="45">
        <v>44074</v>
      </c>
    </row>
    <row r="3204" spans="2:14" x14ac:dyDescent="0.25">
      <c r="B3204" s="42" t="s">
        <v>65954</v>
      </c>
      <c r="C3204" s="42"/>
      <c r="E3204" s="58" t="s">
        <v>36585</v>
      </c>
      <c r="F3204" s="44" t="s">
        <v>3093</v>
      </c>
      <c r="G3204" s="44" t="s">
        <v>11</v>
      </c>
      <c r="H3204" s="44" t="s">
        <v>12</v>
      </c>
      <c r="I3204" s="32" t="s">
        <v>36586</v>
      </c>
      <c r="J3204" s="55">
        <v>8059175287756</v>
      </c>
      <c r="L3204" s="47">
        <v>139.94999999999999</v>
      </c>
      <c r="M3204" s="47">
        <v>139.94999999999999</v>
      </c>
      <c r="N3204" s="45">
        <v>44074</v>
      </c>
    </row>
    <row r="3205" spans="2:14" x14ac:dyDescent="0.25">
      <c r="B3205" s="42" t="s">
        <v>65953</v>
      </c>
      <c r="C3205" s="42"/>
      <c r="E3205" s="58" t="s">
        <v>36583</v>
      </c>
      <c r="F3205" s="44" t="s">
        <v>3093</v>
      </c>
      <c r="G3205" s="44" t="s">
        <v>11</v>
      </c>
      <c r="H3205" s="44" t="s">
        <v>12</v>
      </c>
      <c r="I3205" s="32" t="s">
        <v>36584</v>
      </c>
      <c r="J3205" s="55">
        <v>8059175287749</v>
      </c>
      <c r="L3205" s="47">
        <v>139.94999999999999</v>
      </c>
      <c r="M3205" s="47">
        <v>139.94999999999999</v>
      </c>
      <c r="N3205" s="45">
        <v>44074</v>
      </c>
    </row>
    <row r="3206" spans="2:14" x14ac:dyDescent="0.25">
      <c r="B3206" s="42" t="s">
        <v>65950</v>
      </c>
      <c r="C3206" s="42"/>
      <c r="E3206" s="58" t="s">
        <v>61570</v>
      </c>
      <c r="F3206" s="44" t="s">
        <v>3093</v>
      </c>
      <c r="G3206" s="44" t="s">
        <v>11</v>
      </c>
      <c r="H3206" s="44" t="s">
        <v>12</v>
      </c>
      <c r="I3206" s="32" t="s">
        <v>36582</v>
      </c>
      <c r="J3206" s="55">
        <v>8059175287718</v>
      </c>
      <c r="L3206" s="47">
        <v>139.94999999999999</v>
      </c>
      <c r="M3206" s="47">
        <v>139.94999999999999</v>
      </c>
      <c r="N3206" s="45">
        <v>44074</v>
      </c>
    </row>
    <row r="3207" spans="2:14" x14ac:dyDescent="0.25">
      <c r="B3207" s="42" t="s">
        <v>65951</v>
      </c>
      <c r="C3207" s="42"/>
      <c r="E3207" s="58" t="s">
        <v>61569</v>
      </c>
      <c r="F3207" s="44" t="s">
        <v>3093</v>
      </c>
      <c r="G3207" s="44" t="s">
        <v>11</v>
      </c>
      <c r="H3207" s="44" t="s">
        <v>12</v>
      </c>
      <c r="I3207" s="32" t="s">
        <v>36581</v>
      </c>
      <c r="J3207" s="55">
        <v>8059175287725</v>
      </c>
      <c r="L3207" s="47">
        <v>139.94999999999999</v>
      </c>
      <c r="M3207" s="47">
        <v>139.94999999999999</v>
      </c>
      <c r="N3207" s="45">
        <v>44074</v>
      </c>
    </row>
    <row r="3208" spans="2:14" x14ac:dyDescent="0.25">
      <c r="B3208" s="42" t="s">
        <v>65952</v>
      </c>
      <c r="C3208" s="42"/>
      <c r="E3208" s="58" t="s">
        <v>61568</v>
      </c>
      <c r="F3208" s="44" t="s">
        <v>3093</v>
      </c>
      <c r="G3208" s="44" t="s">
        <v>11</v>
      </c>
      <c r="H3208" s="44" t="s">
        <v>12</v>
      </c>
      <c r="I3208" s="32" t="s">
        <v>36580</v>
      </c>
      <c r="J3208" s="55">
        <v>8059175287732</v>
      </c>
      <c r="L3208" s="47">
        <v>139.94999999999999</v>
      </c>
      <c r="M3208" s="47">
        <v>139.94999999999999</v>
      </c>
      <c r="N3208" s="45">
        <v>44074</v>
      </c>
    </row>
    <row r="3209" spans="2:14" x14ac:dyDescent="0.25">
      <c r="B3209" s="42" t="s">
        <v>65955</v>
      </c>
      <c r="C3209" s="42"/>
      <c r="E3209" s="58" t="s">
        <v>36587</v>
      </c>
      <c r="F3209" s="44" t="s">
        <v>3093</v>
      </c>
      <c r="G3209" s="44" t="s">
        <v>11</v>
      </c>
      <c r="H3209" s="44" t="s">
        <v>12</v>
      </c>
      <c r="I3209" s="32" t="s">
        <v>36588</v>
      </c>
      <c r="J3209" s="55">
        <v>8059175287763</v>
      </c>
      <c r="L3209" s="47">
        <v>139.94999999999999</v>
      </c>
      <c r="M3209" s="47">
        <v>139.94999999999999</v>
      </c>
      <c r="N3209" s="45">
        <v>44074</v>
      </c>
    </row>
    <row r="3210" spans="2:14" x14ac:dyDescent="0.25">
      <c r="B3210" s="42" t="s">
        <v>65948</v>
      </c>
      <c r="C3210" s="42"/>
      <c r="E3210" s="58" t="s">
        <v>36576</v>
      </c>
      <c r="F3210" s="44" t="s">
        <v>3093</v>
      </c>
      <c r="G3210" s="44" t="s">
        <v>11</v>
      </c>
      <c r="H3210" s="44" t="s">
        <v>12</v>
      </c>
      <c r="I3210" s="32" t="s">
        <v>36577</v>
      </c>
      <c r="J3210" s="55">
        <v>8059175287695</v>
      </c>
      <c r="L3210" s="47">
        <v>139.94999999999999</v>
      </c>
      <c r="M3210" s="47">
        <v>139.94999999999999</v>
      </c>
      <c r="N3210" s="45">
        <v>44074</v>
      </c>
    </row>
    <row r="3211" spans="2:14" x14ac:dyDescent="0.25">
      <c r="B3211" s="42" t="s">
        <v>65947</v>
      </c>
      <c r="C3211" s="42"/>
      <c r="E3211" s="58" t="s">
        <v>36574</v>
      </c>
      <c r="F3211" s="44" t="s">
        <v>3093</v>
      </c>
      <c r="G3211" s="44" t="s">
        <v>11</v>
      </c>
      <c r="H3211" s="44" t="s">
        <v>12</v>
      </c>
      <c r="I3211" s="32" t="s">
        <v>36575</v>
      </c>
      <c r="J3211" s="55">
        <v>8059175287688</v>
      </c>
      <c r="L3211" s="47">
        <v>139.94999999999999</v>
      </c>
      <c r="M3211" s="47">
        <v>139.94999999999999</v>
      </c>
      <c r="N3211" s="45">
        <v>44074</v>
      </c>
    </row>
    <row r="3212" spans="2:14" x14ac:dyDescent="0.25">
      <c r="B3212" s="42" t="s">
        <v>65944</v>
      </c>
      <c r="C3212" s="42"/>
      <c r="E3212" s="58" t="s">
        <v>61567</v>
      </c>
      <c r="F3212" s="44" t="s">
        <v>3093</v>
      </c>
      <c r="G3212" s="44" t="s">
        <v>11</v>
      </c>
      <c r="H3212" s="44" t="s">
        <v>12</v>
      </c>
      <c r="I3212" s="32" t="s">
        <v>36573</v>
      </c>
      <c r="J3212" s="55">
        <v>8059175287657</v>
      </c>
      <c r="L3212" s="47">
        <v>139.94999999999999</v>
      </c>
      <c r="M3212" s="47">
        <v>139.94999999999999</v>
      </c>
      <c r="N3212" s="45">
        <v>44074</v>
      </c>
    </row>
    <row r="3213" spans="2:14" x14ac:dyDescent="0.25">
      <c r="B3213" s="42" t="s">
        <v>65945</v>
      </c>
      <c r="C3213" s="42"/>
      <c r="E3213" s="58" t="s">
        <v>61566</v>
      </c>
      <c r="F3213" s="44" t="s">
        <v>3093</v>
      </c>
      <c r="G3213" s="44" t="s">
        <v>11</v>
      </c>
      <c r="H3213" s="44" t="s">
        <v>12</v>
      </c>
      <c r="I3213" s="32" t="s">
        <v>36572</v>
      </c>
      <c r="J3213" s="55">
        <v>8059175287664</v>
      </c>
      <c r="L3213" s="47">
        <v>139.94999999999999</v>
      </c>
      <c r="M3213" s="47">
        <v>139.94999999999999</v>
      </c>
      <c r="N3213" s="45">
        <v>44074</v>
      </c>
    </row>
    <row r="3214" spans="2:14" x14ac:dyDescent="0.25">
      <c r="B3214" s="42" t="s">
        <v>65946</v>
      </c>
      <c r="C3214" s="42"/>
      <c r="E3214" s="58" t="s">
        <v>61565</v>
      </c>
      <c r="F3214" s="44" t="s">
        <v>3093</v>
      </c>
      <c r="G3214" s="44" t="s">
        <v>11</v>
      </c>
      <c r="H3214" s="44" t="s">
        <v>12</v>
      </c>
      <c r="I3214" s="32" t="s">
        <v>36571</v>
      </c>
      <c r="J3214" s="55">
        <v>8059175287671</v>
      </c>
      <c r="L3214" s="47">
        <v>139.94999999999999</v>
      </c>
      <c r="M3214" s="47">
        <v>139.94999999999999</v>
      </c>
      <c r="N3214" s="45">
        <v>44074</v>
      </c>
    </row>
    <row r="3215" spans="2:14" x14ac:dyDescent="0.25">
      <c r="B3215" s="42" t="s">
        <v>65949</v>
      </c>
      <c r="C3215" s="42"/>
      <c r="E3215" s="58" t="s">
        <v>36578</v>
      </c>
      <c r="F3215" s="44" t="s">
        <v>3093</v>
      </c>
      <c r="G3215" s="44" t="s">
        <v>11</v>
      </c>
      <c r="H3215" s="44" t="s">
        <v>12</v>
      </c>
      <c r="I3215" s="32" t="s">
        <v>36579</v>
      </c>
      <c r="J3215" s="55">
        <v>8059175287701</v>
      </c>
      <c r="L3215" s="47">
        <v>139.94999999999999</v>
      </c>
      <c r="M3215" s="47">
        <v>139.94999999999999</v>
      </c>
      <c r="N3215" s="45">
        <v>44074</v>
      </c>
    </row>
    <row r="3216" spans="2:14" x14ac:dyDescent="0.25">
      <c r="B3216" s="42" t="s">
        <v>52247</v>
      </c>
      <c r="C3216" s="42"/>
      <c r="E3216" s="32" t="s">
        <v>49892</v>
      </c>
      <c r="F3216" s="44" t="s">
        <v>3093</v>
      </c>
      <c r="G3216" s="32" t="s">
        <v>11</v>
      </c>
      <c r="H3216" s="32" t="s">
        <v>12</v>
      </c>
      <c r="I3216" s="32" t="s">
        <v>49893</v>
      </c>
      <c r="J3216" s="55">
        <v>8059347053608</v>
      </c>
      <c r="K3216" s="32"/>
      <c r="L3216" s="47">
        <v>149.94999999999999</v>
      </c>
      <c r="M3216" s="47">
        <v>149.94999999999999</v>
      </c>
      <c r="N3216" s="45">
        <v>44835</v>
      </c>
    </row>
    <row r="3217" spans="2:14" x14ac:dyDescent="0.25">
      <c r="B3217" s="42" t="s">
        <v>52246</v>
      </c>
      <c r="C3217" s="42"/>
      <c r="E3217" s="32" t="s">
        <v>61535</v>
      </c>
      <c r="F3217" s="44" t="s">
        <v>3093</v>
      </c>
      <c r="G3217" s="32" t="s">
        <v>11</v>
      </c>
      <c r="H3217" s="32" t="s">
        <v>12</v>
      </c>
      <c r="I3217" s="32" t="s">
        <v>50368</v>
      </c>
      <c r="J3217" s="55">
        <v>8059347053592</v>
      </c>
      <c r="K3217" s="32"/>
      <c r="L3217" s="47">
        <v>149.94999999999999</v>
      </c>
      <c r="M3217" s="47">
        <v>149.94999999999999</v>
      </c>
      <c r="N3217" s="45">
        <v>44835</v>
      </c>
    </row>
    <row r="3218" spans="2:14" x14ac:dyDescent="0.25">
      <c r="B3218" s="42" t="s">
        <v>52245</v>
      </c>
      <c r="C3218" s="42"/>
      <c r="E3218" s="32" t="s">
        <v>61534</v>
      </c>
      <c r="F3218" s="44" t="s">
        <v>3093</v>
      </c>
      <c r="G3218" s="32" t="s">
        <v>11</v>
      </c>
      <c r="H3218" s="32" t="s">
        <v>12</v>
      </c>
      <c r="I3218" s="32" t="s">
        <v>50367</v>
      </c>
      <c r="J3218" s="55">
        <v>8059347053578</v>
      </c>
      <c r="K3218" s="32"/>
      <c r="L3218" s="47">
        <v>149.94999999999999</v>
      </c>
      <c r="M3218" s="47">
        <v>149.94999999999999</v>
      </c>
      <c r="N3218" s="45">
        <v>44835</v>
      </c>
    </row>
    <row r="3219" spans="2:14" x14ac:dyDescent="0.25">
      <c r="B3219" s="42" t="s">
        <v>52244</v>
      </c>
      <c r="C3219" s="42"/>
      <c r="E3219" s="32" t="s">
        <v>61533</v>
      </c>
      <c r="F3219" s="44" t="s">
        <v>3093</v>
      </c>
      <c r="G3219" s="32" t="s">
        <v>11</v>
      </c>
      <c r="H3219" s="32" t="s">
        <v>12</v>
      </c>
      <c r="I3219" s="32" t="s">
        <v>50366</v>
      </c>
      <c r="J3219" s="55">
        <v>8059347053585</v>
      </c>
      <c r="K3219" s="32"/>
      <c r="L3219" s="47">
        <v>149.94999999999999</v>
      </c>
      <c r="M3219" s="47">
        <v>149.94999999999999</v>
      </c>
      <c r="N3219" s="45">
        <v>44835</v>
      </c>
    </row>
    <row r="3220" spans="2:14" x14ac:dyDescent="0.25">
      <c r="B3220" s="42" t="s">
        <v>52243</v>
      </c>
      <c r="C3220" s="42"/>
      <c r="E3220" s="32" t="s">
        <v>61532</v>
      </c>
      <c r="F3220" s="44" t="s">
        <v>3093</v>
      </c>
      <c r="G3220" s="32" t="s">
        <v>11</v>
      </c>
      <c r="H3220" s="32" t="s">
        <v>12</v>
      </c>
      <c r="I3220" s="32" t="s">
        <v>50365</v>
      </c>
      <c r="J3220" s="55">
        <v>8059347044941</v>
      </c>
      <c r="K3220" s="32"/>
      <c r="L3220" s="47">
        <v>149.94999999999999</v>
      </c>
      <c r="M3220" s="47">
        <v>149.94999999999999</v>
      </c>
      <c r="N3220" s="45">
        <v>44835</v>
      </c>
    </row>
    <row r="3221" spans="2:14" x14ac:dyDescent="0.25">
      <c r="B3221" s="42" t="s">
        <v>52248</v>
      </c>
      <c r="C3221" s="42"/>
      <c r="E3221" s="32" t="s">
        <v>49894</v>
      </c>
      <c r="F3221" s="44" t="s">
        <v>3093</v>
      </c>
      <c r="G3221" s="32" t="s">
        <v>11</v>
      </c>
      <c r="H3221" s="32" t="s">
        <v>12</v>
      </c>
      <c r="I3221" s="32" t="s">
        <v>49895</v>
      </c>
      <c r="J3221" s="55">
        <v>8059347053615</v>
      </c>
      <c r="K3221" s="32"/>
      <c r="L3221" s="47">
        <v>149.94999999999999</v>
      </c>
      <c r="M3221" s="47">
        <v>149.94999999999999</v>
      </c>
      <c r="N3221" s="45">
        <v>44835</v>
      </c>
    </row>
    <row r="3222" spans="2:14" x14ac:dyDescent="0.25">
      <c r="B3222" s="42" t="s">
        <v>65936</v>
      </c>
      <c r="C3222" s="42"/>
      <c r="E3222" s="58" t="s">
        <v>61528</v>
      </c>
      <c r="F3222" s="44" t="s">
        <v>3093</v>
      </c>
      <c r="G3222" s="44" t="s">
        <v>11</v>
      </c>
      <c r="H3222" s="44" t="s">
        <v>12</v>
      </c>
      <c r="I3222" s="32" t="s">
        <v>36569</v>
      </c>
      <c r="J3222" s="55">
        <v>8059175284779</v>
      </c>
      <c r="L3222" s="47">
        <v>94.95</v>
      </c>
      <c r="M3222" s="47">
        <v>94.95</v>
      </c>
      <c r="N3222" s="45">
        <v>44074</v>
      </c>
    </row>
    <row r="3223" spans="2:14" x14ac:dyDescent="0.25">
      <c r="B3223" s="42" t="s">
        <v>65935</v>
      </c>
      <c r="C3223" s="42"/>
      <c r="E3223" s="58" t="s">
        <v>61527</v>
      </c>
      <c r="F3223" s="44" t="s">
        <v>3093</v>
      </c>
      <c r="G3223" s="44" t="s">
        <v>11</v>
      </c>
      <c r="H3223" s="44" t="s">
        <v>12</v>
      </c>
      <c r="I3223" s="32" t="s">
        <v>36568</v>
      </c>
      <c r="J3223" s="55">
        <v>8059175284762</v>
      </c>
      <c r="L3223" s="47">
        <v>94.95</v>
      </c>
      <c r="M3223" s="47">
        <v>94.95</v>
      </c>
      <c r="N3223" s="45">
        <v>44074</v>
      </c>
    </row>
    <row r="3224" spans="2:14" x14ac:dyDescent="0.25">
      <c r="B3224" s="42" t="s">
        <v>65932</v>
      </c>
      <c r="C3224" s="42"/>
      <c r="E3224" s="58" t="s">
        <v>61526</v>
      </c>
      <c r="F3224" s="44" t="s">
        <v>3093</v>
      </c>
      <c r="G3224" s="44" t="s">
        <v>11</v>
      </c>
      <c r="H3224" s="44" t="s">
        <v>12</v>
      </c>
      <c r="I3224" s="32" t="s">
        <v>36567</v>
      </c>
      <c r="J3224" s="55">
        <v>8059175284731</v>
      </c>
      <c r="L3224" s="47">
        <v>94.95</v>
      </c>
      <c r="M3224" s="47">
        <v>94.95</v>
      </c>
      <c r="N3224" s="45">
        <v>44074</v>
      </c>
    </row>
    <row r="3225" spans="2:14" x14ac:dyDescent="0.25">
      <c r="B3225" s="42" t="s">
        <v>65933</v>
      </c>
      <c r="C3225" s="42"/>
      <c r="E3225" s="58" t="s">
        <v>61525</v>
      </c>
      <c r="F3225" s="44" t="s">
        <v>3093</v>
      </c>
      <c r="G3225" s="44" t="s">
        <v>11</v>
      </c>
      <c r="H3225" s="44" t="s">
        <v>12</v>
      </c>
      <c r="I3225" s="32" t="s">
        <v>36566</v>
      </c>
      <c r="J3225" s="55">
        <v>8059175284748</v>
      </c>
      <c r="L3225" s="47">
        <v>94.95</v>
      </c>
      <c r="M3225" s="47">
        <v>94.95</v>
      </c>
      <c r="N3225" s="45">
        <v>44074</v>
      </c>
    </row>
    <row r="3226" spans="2:14" x14ac:dyDescent="0.25">
      <c r="B3226" s="42" t="s">
        <v>65934</v>
      </c>
      <c r="C3226" s="42"/>
      <c r="E3226" s="58" t="s">
        <v>61524</v>
      </c>
      <c r="F3226" s="44" t="s">
        <v>3093</v>
      </c>
      <c r="G3226" s="44" t="s">
        <v>11</v>
      </c>
      <c r="H3226" s="44" t="s">
        <v>12</v>
      </c>
      <c r="I3226" s="32" t="s">
        <v>36565</v>
      </c>
      <c r="J3226" s="55">
        <v>8059175284755</v>
      </c>
      <c r="L3226" s="47">
        <v>94.95</v>
      </c>
      <c r="M3226" s="47">
        <v>94.95</v>
      </c>
      <c r="N3226" s="45">
        <v>44074</v>
      </c>
    </row>
    <row r="3227" spans="2:14" x14ac:dyDescent="0.25">
      <c r="B3227" s="42" t="s">
        <v>65937</v>
      </c>
      <c r="C3227" s="42"/>
      <c r="E3227" s="58" t="s">
        <v>61523</v>
      </c>
      <c r="F3227" s="44" t="s">
        <v>3093</v>
      </c>
      <c r="G3227" s="44" t="s">
        <v>11</v>
      </c>
      <c r="H3227" s="44" t="s">
        <v>12</v>
      </c>
      <c r="I3227" s="32" t="s">
        <v>36570</v>
      </c>
      <c r="J3227" s="55">
        <v>8059175284786</v>
      </c>
      <c r="L3227" s="47">
        <v>94.95</v>
      </c>
      <c r="M3227" s="47">
        <v>94.95</v>
      </c>
      <c r="N3227" s="45">
        <v>44074</v>
      </c>
    </row>
    <row r="3228" spans="2:14" x14ac:dyDescent="0.25">
      <c r="B3228" s="42" t="s">
        <v>65924</v>
      </c>
      <c r="C3228" s="42" t="s">
        <v>46517</v>
      </c>
      <c r="E3228" s="58" t="s">
        <v>61522</v>
      </c>
      <c r="F3228" s="44" t="s">
        <v>3093</v>
      </c>
      <c r="G3228" s="44" t="s">
        <v>11</v>
      </c>
      <c r="H3228" s="44" t="s">
        <v>12</v>
      </c>
      <c r="I3228" s="32" t="s">
        <v>36557</v>
      </c>
      <c r="J3228" s="55">
        <v>8059175284656</v>
      </c>
      <c r="L3228" s="47">
        <v>94.95</v>
      </c>
      <c r="M3228" s="47">
        <v>94.95</v>
      </c>
      <c r="N3228" s="45">
        <v>44074</v>
      </c>
    </row>
    <row r="3229" spans="2:14" x14ac:dyDescent="0.25">
      <c r="B3229" s="42" t="s">
        <v>65923</v>
      </c>
      <c r="C3229" s="42" t="s">
        <v>46516</v>
      </c>
      <c r="E3229" s="58" t="s">
        <v>61521</v>
      </c>
      <c r="F3229" s="44" t="s">
        <v>3093</v>
      </c>
      <c r="G3229" s="44" t="s">
        <v>11</v>
      </c>
      <c r="H3229" s="44" t="s">
        <v>12</v>
      </c>
      <c r="I3229" s="32" t="s">
        <v>36556</v>
      </c>
      <c r="J3229" s="55">
        <v>8059175284649</v>
      </c>
      <c r="L3229" s="47">
        <v>94.95</v>
      </c>
      <c r="M3229" s="47">
        <v>94.95</v>
      </c>
      <c r="N3229" s="45">
        <v>44074</v>
      </c>
    </row>
    <row r="3230" spans="2:14" x14ac:dyDescent="0.25">
      <c r="B3230" s="42" t="s">
        <v>65920</v>
      </c>
      <c r="C3230" s="42" t="s">
        <v>46515</v>
      </c>
      <c r="E3230" s="58" t="s">
        <v>61520</v>
      </c>
      <c r="F3230" s="44" t="s">
        <v>3093</v>
      </c>
      <c r="G3230" s="44" t="s">
        <v>11</v>
      </c>
      <c r="H3230" s="44" t="s">
        <v>12</v>
      </c>
      <c r="I3230" s="32" t="s">
        <v>36555</v>
      </c>
      <c r="J3230" s="55">
        <v>8059175284618</v>
      </c>
      <c r="L3230" s="47">
        <v>94.95</v>
      </c>
      <c r="M3230" s="47">
        <v>94.95</v>
      </c>
      <c r="N3230" s="45">
        <v>44074</v>
      </c>
    </row>
    <row r="3231" spans="2:14" x14ac:dyDescent="0.25">
      <c r="B3231" s="42" t="s">
        <v>65921</v>
      </c>
      <c r="C3231" s="42" t="s">
        <v>46514</v>
      </c>
      <c r="E3231" s="58" t="s">
        <v>61519</v>
      </c>
      <c r="F3231" s="44" t="s">
        <v>3093</v>
      </c>
      <c r="G3231" s="44" t="s">
        <v>11</v>
      </c>
      <c r="H3231" s="44" t="s">
        <v>12</v>
      </c>
      <c r="I3231" s="32" t="s">
        <v>36554</v>
      </c>
      <c r="J3231" s="55">
        <v>8059175284625</v>
      </c>
      <c r="L3231" s="47">
        <v>94.95</v>
      </c>
      <c r="M3231" s="47">
        <v>94.95</v>
      </c>
      <c r="N3231" s="45">
        <v>44074</v>
      </c>
    </row>
    <row r="3232" spans="2:14" x14ac:dyDescent="0.25">
      <c r="B3232" s="42" t="s">
        <v>65922</v>
      </c>
      <c r="C3232" s="42" t="s">
        <v>46513</v>
      </c>
      <c r="E3232" s="58" t="s">
        <v>61518</v>
      </c>
      <c r="F3232" s="44" t="s">
        <v>3093</v>
      </c>
      <c r="G3232" s="44" t="s">
        <v>11</v>
      </c>
      <c r="H3232" s="44" t="s">
        <v>12</v>
      </c>
      <c r="I3232" s="32" t="s">
        <v>36553</v>
      </c>
      <c r="J3232" s="55">
        <v>8059175284632</v>
      </c>
      <c r="L3232" s="47">
        <v>94.95</v>
      </c>
      <c r="M3232" s="47">
        <v>94.95</v>
      </c>
      <c r="N3232" s="45">
        <v>44074</v>
      </c>
    </row>
    <row r="3233" spans="2:14" x14ac:dyDescent="0.25">
      <c r="B3233" s="42" t="s">
        <v>65925</v>
      </c>
      <c r="C3233" s="42" t="s">
        <v>46518</v>
      </c>
      <c r="E3233" s="58" t="s">
        <v>61517</v>
      </c>
      <c r="F3233" s="44" t="s">
        <v>3093</v>
      </c>
      <c r="G3233" s="44" t="s">
        <v>11</v>
      </c>
      <c r="H3233" s="44" t="s">
        <v>12</v>
      </c>
      <c r="I3233" s="32" t="s">
        <v>36558</v>
      </c>
      <c r="J3233" s="55">
        <v>8059175284663</v>
      </c>
      <c r="L3233" s="47">
        <v>94.95</v>
      </c>
      <c r="M3233" s="47">
        <v>94.95</v>
      </c>
      <c r="N3233" s="45">
        <v>44074</v>
      </c>
    </row>
    <row r="3234" spans="2:14" x14ac:dyDescent="0.25">
      <c r="B3234" s="42" t="s">
        <v>65930</v>
      </c>
      <c r="C3234" s="42" t="s">
        <v>46523</v>
      </c>
      <c r="E3234" s="58" t="s">
        <v>61516</v>
      </c>
      <c r="F3234" s="44" t="s">
        <v>3093</v>
      </c>
      <c r="G3234" s="44" t="s">
        <v>11</v>
      </c>
      <c r="H3234" s="44" t="s">
        <v>12</v>
      </c>
      <c r="I3234" s="32" t="s">
        <v>36563</v>
      </c>
      <c r="J3234" s="55">
        <v>8059175284717</v>
      </c>
      <c r="L3234" s="47">
        <v>94.95</v>
      </c>
      <c r="M3234" s="47">
        <v>94.95</v>
      </c>
      <c r="N3234" s="45">
        <v>44074</v>
      </c>
    </row>
    <row r="3235" spans="2:14" x14ac:dyDescent="0.25">
      <c r="B3235" s="42" t="s">
        <v>65929</v>
      </c>
      <c r="C3235" s="42" t="s">
        <v>46522</v>
      </c>
      <c r="E3235" s="58" t="s">
        <v>61515</v>
      </c>
      <c r="F3235" s="44" t="s">
        <v>3093</v>
      </c>
      <c r="G3235" s="44" t="s">
        <v>11</v>
      </c>
      <c r="H3235" s="44" t="s">
        <v>12</v>
      </c>
      <c r="I3235" s="32" t="s">
        <v>36562</v>
      </c>
      <c r="J3235" s="55">
        <v>8059175284700</v>
      </c>
      <c r="L3235" s="47">
        <v>94.95</v>
      </c>
      <c r="M3235" s="47">
        <v>94.95</v>
      </c>
      <c r="N3235" s="45">
        <v>44074</v>
      </c>
    </row>
    <row r="3236" spans="2:14" x14ac:dyDescent="0.25">
      <c r="B3236" s="42" t="s">
        <v>65926</v>
      </c>
      <c r="C3236" s="42" t="s">
        <v>46521</v>
      </c>
      <c r="E3236" s="58" t="s">
        <v>61514</v>
      </c>
      <c r="F3236" s="44" t="s">
        <v>3093</v>
      </c>
      <c r="G3236" s="44" t="s">
        <v>11</v>
      </c>
      <c r="H3236" s="44" t="s">
        <v>12</v>
      </c>
      <c r="I3236" s="32" t="s">
        <v>36561</v>
      </c>
      <c r="J3236" s="55">
        <v>8059175284670</v>
      </c>
      <c r="L3236" s="47">
        <v>94.95</v>
      </c>
      <c r="M3236" s="47">
        <v>94.95</v>
      </c>
      <c r="N3236" s="45">
        <v>44074</v>
      </c>
    </row>
    <row r="3237" spans="2:14" x14ac:dyDescent="0.25">
      <c r="B3237" s="42" t="s">
        <v>65927</v>
      </c>
      <c r="C3237" s="42" t="s">
        <v>46520</v>
      </c>
      <c r="E3237" s="58" t="s">
        <v>61513</v>
      </c>
      <c r="F3237" s="44" t="s">
        <v>3093</v>
      </c>
      <c r="G3237" s="44" t="s">
        <v>11</v>
      </c>
      <c r="H3237" s="44" t="s">
        <v>12</v>
      </c>
      <c r="I3237" s="32" t="s">
        <v>36560</v>
      </c>
      <c r="J3237" s="55">
        <v>8059175284687</v>
      </c>
      <c r="L3237" s="47">
        <v>94.95</v>
      </c>
      <c r="M3237" s="47">
        <v>94.95</v>
      </c>
      <c r="N3237" s="45">
        <v>44074</v>
      </c>
    </row>
    <row r="3238" spans="2:14" x14ac:dyDescent="0.25">
      <c r="B3238" s="42" t="s">
        <v>65928</v>
      </c>
      <c r="C3238" s="42" t="s">
        <v>46519</v>
      </c>
      <c r="E3238" s="58" t="s">
        <v>61512</v>
      </c>
      <c r="F3238" s="44" t="s">
        <v>3093</v>
      </c>
      <c r="G3238" s="44" t="s">
        <v>11</v>
      </c>
      <c r="H3238" s="44" t="s">
        <v>12</v>
      </c>
      <c r="I3238" s="32" t="s">
        <v>36559</v>
      </c>
      <c r="J3238" s="55">
        <v>8059175284694</v>
      </c>
      <c r="L3238" s="47">
        <v>94.95</v>
      </c>
      <c r="M3238" s="47">
        <v>94.95</v>
      </c>
      <c r="N3238" s="45">
        <v>44074</v>
      </c>
    </row>
    <row r="3239" spans="2:14" x14ac:dyDescent="0.25">
      <c r="B3239" s="42" t="s">
        <v>65931</v>
      </c>
      <c r="C3239" s="42" t="s">
        <v>46524</v>
      </c>
      <c r="E3239" s="58" t="s">
        <v>61511</v>
      </c>
      <c r="F3239" s="44" t="s">
        <v>3093</v>
      </c>
      <c r="G3239" s="44" t="s">
        <v>11</v>
      </c>
      <c r="H3239" s="44" t="s">
        <v>12</v>
      </c>
      <c r="I3239" s="32" t="s">
        <v>36564</v>
      </c>
      <c r="J3239" s="55">
        <v>8059175284724</v>
      </c>
      <c r="L3239" s="47">
        <v>94.95</v>
      </c>
      <c r="M3239" s="47">
        <v>94.95</v>
      </c>
      <c r="N3239" s="45">
        <v>44074</v>
      </c>
    </row>
    <row r="3240" spans="2:14" x14ac:dyDescent="0.25">
      <c r="B3240" s="42" t="s">
        <v>46009</v>
      </c>
      <c r="C3240" s="42"/>
      <c r="E3240" s="32" t="s">
        <v>45976</v>
      </c>
      <c r="F3240" s="44" t="s">
        <v>3093</v>
      </c>
      <c r="G3240" s="44" t="s">
        <v>11</v>
      </c>
      <c r="H3240" s="44" t="s">
        <v>12</v>
      </c>
      <c r="I3240" s="32" t="s">
        <v>45991</v>
      </c>
      <c r="J3240" s="55">
        <v>8059175381973</v>
      </c>
      <c r="L3240" s="46">
        <v>99.95</v>
      </c>
      <c r="M3240" s="46">
        <v>99.95</v>
      </c>
      <c r="N3240" s="45">
        <v>45187</v>
      </c>
    </row>
    <row r="3241" spans="2:14" x14ac:dyDescent="0.25">
      <c r="B3241" s="42" t="s">
        <v>46008</v>
      </c>
      <c r="C3241" s="42"/>
      <c r="E3241" s="32" t="s">
        <v>45975</v>
      </c>
      <c r="F3241" s="44" t="s">
        <v>3093</v>
      </c>
      <c r="G3241" s="44" t="s">
        <v>11</v>
      </c>
      <c r="H3241" s="44" t="s">
        <v>12</v>
      </c>
      <c r="I3241" s="32" t="s">
        <v>45990</v>
      </c>
      <c r="J3241" s="55">
        <v>8059175381966</v>
      </c>
      <c r="L3241" s="46">
        <v>99.95</v>
      </c>
      <c r="M3241" s="46">
        <v>99.95</v>
      </c>
      <c r="N3241" s="45">
        <v>45187</v>
      </c>
    </row>
    <row r="3242" spans="2:14" x14ac:dyDescent="0.25">
      <c r="B3242" s="42" t="s">
        <v>46005</v>
      </c>
      <c r="C3242" s="42"/>
      <c r="E3242" s="32" t="s">
        <v>58215</v>
      </c>
      <c r="F3242" s="44" t="s">
        <v>3093</v>
      </c>
      <c r="G3242" s="44" t="s">
        <v>11</v>
      </c>
      <c r="H3242" s="44" t="s">
        <v>12</v>
      </c>
      <c r="I3242" s="32" t="s">
        <v>45989</v>
      </c>
      <c r="J3242" s="55">
        <v>8059175381935</v>
      </c>
      <c r="L3242" s="46">
        <v>99.95</v>
      </c>
      <c r="M3242" s="46">
        <v>99.95</v>
      </c>
      <c r="N3242" s="45">
        <v>45187</v>
      </c>
    </row>
    <row r="3243" spans="2:14" x14ac:dyDescent="0.25">
      <c r="B3243" s="42" t="s">
        <v>46006</v>
      </c>
      <c r="C3243" s="42"/>
      <c r="E3243" s="32" t="s">
        <v>58214</v>
      </c>
      <c r="F3243" s="44" t="s">
        <v>3093</v>
      </c>
      <c r="G3243" s="44" t="s">
        <v>11</v>
      </c>
      <c r="H3243" s="44" t="s">
        <v>12</v>
      </c>
      <c r="I3243" s="32" t="s">
        <v>45988</v>
      </c>
      <c r="J3243" s="55">
        <v>8059175381942</v>
      </c>
      <c r="L3243" s="46">
        <v>99.95</v>
      </c>
      <c r="M3243" s="46">
        <v>99.95</v>
      </c>
      <c r="N3243" s="45">
        <v>45187</v>
      </c>
    </row>
    <row r="3244" spans="2:14" x14ac:dyDescent="0.25">
      <c r="B3244" s="42" t="s">
        <v>46007</v>
      </c>
      <c r="C3244" s="42"/>
      <c r="E3244" s="32" t="s">
        <v>58213</v>
      </c>
      <c r="F3244" s="44" t="s">
        <v>3093</v>
      </c>
      <c r="G3244" s="44" t="s">
        <v>11</v>
      </c>
      <c r="H3244" s="44" t="s">
        <v>12</v>
      </c>
      <c r="I3244" s="32" t="s">
        <v>45987</v>
      </c>
      <c r="J3244" s="55">
        <v>8059175381959</v>
      </c>
      <c r="L3244" s="46">
        <v>99.95</v>
      </c>
      <c r="M3244" s="46">
        <v>99.95</v>
      </c>
      <c r="N3244" s="45">
        <v>45187</v>
      </c>
    </row>
    <row r="3245" spans="2:14" x14ac:dyDescent="0.25">
      <c r="B3245" s="42" t="s">
        <v>46010</v>
      </c>
      <c r="C3245" s="42"/>
      <c r="E3245" s="32" t="s">
        <v>45977</v>
      </c>
      <c r="F3245" s="44" t="s">
        <v>3093</v>
      </c>
      <c r="G3245" s="44" t="s">
        <v>11</v>
      </c>
      <c r="H3245" s="44" t="s">
        <v>12</v>
      </c>
      <c r="I3245" s="32" t="s">
        <v>45992</v>
      </c>
      <c r="J3245" s="55">
        <v>8059175381980</v>
      </c>
      <c r="L3245" s="46">
        <v>99.95</v>
      </c>
      <c r="M3245" s="46">
        <v>99.95</v>
      </c>
      <c r="N3245" s="45">
        <v>45187</v>
      </c>
    </row>
    <row r="3246" spans="2:14" x14ac:dyDescent="0.25">
      <c r="B3246" s="42" t="s">
        <v>46003</v>
      </c>
      <c r="C3246" s="42"/>
      <c r="E3246" s="32" t="s">
        <v>45973</v>
      </c>
      <c r="F3246" s="44" t="s">
        <v>3093</v>
      </c>
      <c r="G3246" s="44" t="s">
        <v>11</v>
      </c>
      <c r="H3246" s="44" t="s">
        <v>12</v>
      </c>
      <c r="I3246" s="32" t="s">
        <v>45985</v>
      </c>
      <c r="J3246" s="55">
        <v>8059175381911</v>
      </c>
      <c r="L3246" s="46">
        <v>99.95</v>
      </c>
      <c r="M3246" s="46">
        <v>99.95</v>
      </c>
      <c r="N3246" s="45">
        <v>45187</v>
      </c>
    </row>
    <row r="3247" spans="2:14" x14ac:dyDescent="0.25">
      <c r="B3247" s="42" t="s">
        <v>46002</v>
      </c>
      <c r="C3247" s="42"/>
      <c r="E3247" s="32" t="s">
        <v>45972</v>
      </c>
      <c r="F3247" s="44" t="s">
        <v>3093</v>
      </c>
      <c r="G3247" s="44" t="s">
        <v>11</v>
      </c>
      <c r="H3247" s="44" t="s">
        <v>12</v>
      </c>
      <c r="I3247" s="32" t="s">
        <v>45984</v>
      </c>
      <c r="J3247" s="55">
        <v>8059175381904</v>
      </c>
      <c r="L3247" s="46">
        <v>99.95</v>
      </c>
      <c r="M3247" s="46">
        <v>99.95</v>
      </c>
      <c r="N3247" s="45">
        <v>45187</v>
      </c>
    </row>
    <row r="3248" spans="2:14" x14ac:dyDescent="0.25">
      <c r="B3248" s="42" t="s">
        <v>45999</v>
      </c>
      <c r="C3248" s="42"/>
      <c r="E3248" s="32" t="s">
        <v>58218</v>
      </c>
      <c r="F3248" s="44" t="s">
        <v>3093</v>
      </c>
      <c r="G3248" s="44" t="s">
        <v>11</v>
      </c>
      <c r="H3248" s="44" t="s">
        <v>12</v>
      </c>
      <c r="I3248" s="32" t="s">
        <v>45983</v>
      </c>
      <c r="J3248" s="55">
        <v>8059175381874</v>
      </c>
      <c r="L3248" s="46">
        <v>99.95</v>
      </c>
      <c r="M3248" s="46">
        <v>99.95</v>
      </c>
      <c r="N3248" s="45">
        <v>45187</v>
      </c>
    </row>
    <row r="3249" spans="1:14" x14ac:dyDescent="0.25">
      <c r="B3249" s="42" t="s">
        <v>46000</v>
      </c>
      <c r="C3249" s="42"/>
      <c r="E3249" s="32" t="s">
        <v>58217</v>
      </c>
      <c r="F3249" s="44" t="s">
        <v>3093</v>
      </c>
      <c r="G3249" s="44" t="s">
        <v>11</v>
      </c>
      <c r="H3249" s="44" t="s">
        <v>12</v>
      </c>
      <c r="I3249" s="32" t="s">
        <v>45982</v>
      </c>
      <c r="J3249" s="55">
        <v>8059175381881</v>
      </c>
      <c r="L3249" s="46">
        <v>99.95</v>
      </c>
      <c r="M3249" s="46">
        <v>99.95</v>
      </c>
      <c r="N3249" s="45">
        <v>45187</v>
      </c>
    </row>
    <row r="3250" spans="1:14" x14ac:dyDescent="0.25">
      <c r="B3250" s="42" t="s">
        <v>46001</v>
      </c>
      <c r="C3250" s="42"/>
      <c r="E3250" s="32" t="s">
        <v>58216</v>
      </c>
      <c r="F3250" s="44" t="s">
        <v>3093</v>
      </c>
      <c r="G3250" s="44" t="s">
        <v>11</v>
      </c>
      <c r="H3250" s="44" t="s">
        <v>12</v>
      </c>
      <c r="I3250" s="32" t="s">
        <v>45981</v>
      </c>
      <c r="J3250" s="55">
        <v>8059175381898</v>
      </c>
      <c r="L3250" s="46">
        <v>99.95</v>
      </c>
      <c r="M3250" s="46">
        <v>99.95</v>
      </c>
      <c r="N3250" s="45">
        <v>45187</v>
      </c>
    </row>
    <row r="3251" spans="1:14" x14ac:dyDescent="0.25">
      <c r="B3251" s="42" t="s">
        <v>46004</v>
      </c>
      <c r="C3251" s="42"/>
      <c r="E3251" s="32" t="s">
        <v>45974</v>
      </c>
      <c r="F3251" s="44" t="s">
        <v>3093</v>
      </c>
      <c r="G3251" s="44" t="s">
        <v>11</v>
      </c>
      <c r="H3251" s="44" t="s">
        <v>12</v>
      </c>
      <c r="I3251" s="32" t="s">
        <v>45986</v>
      </c>
      <c r="J3251" s="55">
        <v>8059175381928</v>
      </c>
      <c r="L3251" s="46">
        <v>99.95</v>
      </c>
      <c r="M3251" s="46">
        <v>99.95</v>
      </c>
      <c r="N3251" s="45">
        <v>45187</v>
      </c>
    </row>
    <row r="3252" spans="1:14" x14ac:dyDescent="0.25">
      <c r="B3252" s="42" t="s">
        <v>52241</v>
      </c>
      <c r="C3252" s="42"/>
      <c r="E3252" s="32" t="s">
        <v>49888</v>
      </c>
      <c r="F3252" s="44" t="s">
        <v>3093</v>
      </c>
      <c r="G3252" s="32" t="s">
        <v>11</v>
      </c>
      <c r="H3252" s="32" t="s">
        <v>12</v>
      </c>
      <c r="I3252" s="32" t="s">
        <v>49889</v>
      </c>
      <c r="J3252" s="55">
        <v>8059347074603</v>
      </c>
      <c r="K3252" s="32"/>
      <c r="L3252" s="47">
        <v>134.94999999999999</v>
      </c>
      <c r="M3252" s="47">
        <v>134.94999999999999</v>
      </c>
      <c r="N3252" s="45">
        <v>44835</v>
      </c>
    </row>
    <row r="3253" spans="1:14" x14ac:dyDescent="0.25">
      <c r="B3253" s="42" t="s">
        <v>52240</v>
      </c>
      <c r="C3253" s="42"/>
      <c r="E3253" s="32" t="s">
        <v>61510</v>
      </c>
      <c r="F3253" s="44" t="s">
        <v>3093</v>
      </c>
      <c r="G3253" s="32" t="s">
        <v>11</v>
      </c>
      <c r="H3253" s="32" t="s">
        <v>12</v>
      </c>
      <c r="I3253" s="32" t="s">
        <v>50364</v>
      </c>
      <c r="J3253" s="55">
        <v>8059347074597</v>
      </c>
      <c r="K3253" s="32"/>
      <c r="L3253" s="47">
        <v>134.94999999999999</v>
      </c>
      <c r="M3253" s="47">
        <v>134.94999999999999</v>
      </c>
      <c r="N3253" s="45">
        <v>44835</v>
      </c>
    </row>
    <row r="3254" spans="1:14" x14ac:dyDescent="0.25">
      <c r="B3254" s="42" t="s">
        <v>52239</v>
      </c>
      <c r="C3254" s="42"/>
      <c r="E3254" s="32" t="s">
        <v>61509</v>
      </c>
      <c r="F3254" s="44" t="s">
        <v>3093</v>
      </c>
      <c r="G3254" s="32" t="s">
        <v>11</v>
      </c>
      <c r="H3254" s="32" t="s">
        <v>12</v>
      </c>
      <c r="I3254" s="32" t="s">
        <v>50363</v>
      </c>
      <c r="J3254" s="55">
        <v>8059347074566</v>
      </c>
      <c r="K3254" s="32"/>
      <c r="L3254" s="47">
        <v>134.94999999999999</v>
      </c>
      <c r="M3254" s="47">
        <v>134.94999999999999</v>
      </c>
      <c r="N3254" s="45">
        <v>44835</v>
      </c>
    </row>
    <row r="3255" spans="1:14" x14ac:dyDescent="0.25">
      <c r="B3255" s="42" t="s">
        <v>52238</v>
      </c>
      <c r="C3255" s="42"/>
      <c r="E3255" s="32" t="s">
        <v>61508</v>
      </c>
      <c r="F3255" s="44" t="s">
        <v>3093</v>
      </c>
      <c r="G3255" s="32" t="s">
        <v>11</v>
      </c>
      <c r="H3255" s="32" t="s">
        <v>12</v>
      </c>
      <c r="I3255" s="32" t="s">
        <v>50362</v>
      </c>
      <c r="J3255" s="55">
        <v>8059347074573</v>
      </c>
      <c r="K3255" s="32"/>
      <c r="L3255" s="47">
        <v>134.94999999999999</v>
      </c>
      <c r="M3255" s="47">
        <v>134.94999999999999</v>
      </c>
      <c r="N3255" s="45">
        <v>44835</v>
      </c>
    </row>
    <row r="3256" spans="1:14" x14ac:dyDescent="0.25">
      <c r="B3256" s="42" t="s">
        <v>52237</v>
      </c>
      <c r="C3256" s="42"/>
      <c r="E3256" s="32" t="s">
        <v>61507</v>
      </c>
      <c r="F3256" s="44" t="s">
        <v>3093</v>
      </c>
      <c r="G3256" s="32" t="s">
        <v>11</v>
      </c>
      <c r="H3256" s="32" t="s">
        <v>12</v>
      </c>
      <c r="I3256" s="32" t="s">
        <v>50361</v>
      </c>
      <c r="J3256" s="55">
        <v>8059347074580</v>
      </c>
      <c r="K3256" s="32"/>
      <c r="L3256" s="47">
        <v>134.94999999999999</v>
      </c>
      <c r="M3256" s="47">
        <v>134.94999999999999</v>
      </c>
      <c r="N3256" s="45">
        <v>44835</v>
      </c>
    </row>
    <row r="3257" spans="1:14" x14ac:dyDescent="0.25">
      <c r="B3257" s="42" t="s">
        <v>52242</v>
      </c>
      <c r="C3257" s="42"/>
      <c r="E3257" s="32" t="s">
        <v>49890</v>
      </c>
      <c r="F3257" s="44" t="s">
        <v>3093</v>
      </c>
      <c r="G3257" s="32" t="s">
        <v>11</v>
      </c>
      <c r="H3257" s="32" t="s">
        <v>12</v>
      </c>
      <c r="I3257" s="32" t="s">
        <v>49891</v>
      </c>
      <c r="J3257" s="55">
        <v>8059347074610</v>
      </c>
      <c r="K3257" s="32"/>
      <c r="L3257" s="47">
        <v>134.94999999999999</v>
      </c>
      <c r="M3257" s="47">
        <v>134.94999999999999</v>
      </c>
      <c r="N3257" s="45">
        <v>44835</v>
      </c>
    </row>
    <row r="3258" spans="1:14" x14ac:dyDescent="0.25">
      <c r="A3258" s="45" t="s">
        <v>44830</v>
      </c>
      <c r="B3258" s="42" t="s">
        <v>44831</v>
      </c>
      <c r="C3258" s="42"/>
      <c r="D3258" s="42"/>
      <c r="E3258" s="43" t="s">
        <v>44832</v>
      </c>
      <c r="F3258" s="44" t="s">
        <v>3093</v>
      </c>
      <c r="G3258" s="32" t="s">
        <v>11</v>
      </c>
      <c r="H3258" s="43" t="s">
        <v>12</v>
      </c>
      <c r="I3258" s="42" t="s">
        <v>44833</v>
      </c>
      <c r="J3258" s="65">
        <v>8059175914034</v>
      </c>
      <c r="L3258" s="47">
        <v>159.94999999999999</v>
      </c>
      <c r="M3258" s="47">
        <v>159.94999999999999</v>
      </c>
      <c r="N3258" s="45">
        <v>44438</v>
      </c>
    </row>
    <row r="3259" spans="1:14" x14ac:dyDescent="0.25">
      <c r="A3259" s="45" t="s">
        <v>44826</v>
      </c>
      <c r="B3259" s="42" t="s">
        <v>44827</v>
      </c>
      <c r="C3259" s="42"/>
      <c r="D3259" s="42"/>
      <c r="E3259" s="43" t="s">
        <v>44828</v>
      </c>
      <c r="F3259" s="44" t="s">
        <v>3093</v>
      </c>
      <c r="G3259" s="32" t="s">
        <v>11</v>
      </c>
      <c r="H3259" s="43" t="s">
        <v>12</v>
      </c>
      <c r="I3259" s="42" t="s">
        <v>44829</v>
      </c>
      <c r="J3259" s="65">
        <v>8059175930508</v>
      </c>
      <c r="L3259" s="47">
        <v>159.94999999999999</v>
      </c>
      <c r="M3259" s="47">
        <v>159.94999999999999</v>
      </c>
      <c r="N3259" s="45">
        <v>44438</v>
      </c>
    </row>
    <row r="3260" spans="1:14" x14ac:dyDescent="0.25">
      <c r="A3260" s="45" t="s">
        <v>44822</v>
      </c>
      <c r="B3260" s="42" t="s">
        <v>44823</v>
      </c>
      <c r="C3260" s="42"/>
      <c r="D3260" s="42"/>
      <c r="E3260" s="43" t="s">
        <v>44824</v>
      </c>
      <c r="F3260" s="44" t="s">
        <v>3093</v>
      </c>
      <c r="G3260" s="32" t="s">
        <v>11</v>
      </c>
      <c r="H3260" s="43" t="s">
        <v>12</v>
      </c>
      <c r="I3260" s="42" t="s">
        <v>44825</v>
      </c>
      <c r="J3260" s="65">
        <v>8059175914027</v>
      </c>
      <c r="L3260" s="47">
        <v>159.94999999999999</v>
      </c>
      <c r="M3260" s="47">
        <v>159.94999999999999</v>
      </c>
      <c r="N3260" s="45">
        <v>44438</v>
      </c>
    </row>
    <row r="3261" spans="1:14" x14ac:dyDescent="0.25">
      <c r="A3261" s="45" t="s">
        <v>44818</v>
      </c>
      <c r="B3261" s="42" t="s">
        <v>44819</v>
      </c>
      <c r="C3261" s="42"/>
      <c r="D3261" s="42"/>
      <c r="E3261" s="43" t="s">
        <v>44820</v>
      </c>
      <c r="F3261" s="44" t="s">
        <v>3093</v>
      </c>
      <c r="G3261" s="32" t="s">
        <v>11</v>
      </c>
      <c r="H3261" s="43" t="s">
        <v>12</v>
      </c>
      <c r="I3261" s="42" t="s">
        <v>44821</v>
      </c>
      <c r="J3261" s="65">
        <v>8059175930485</v>
      </c>
      <c r="L3261" s="47">
        <v>159.94999999999999</v>
      </c>
      <c r="M3261" s="47">
        <v>159.94999999999999</v>
      </c>
      <c r="N3261" s="45">
        <v>44438</v>
      </c>
    </row>
    <row r="3262" spans="1:14" x14ac:dyDescent="0.25">
      <c r="A3262" s="45" t="s">
        <v>44814</v>
      </c>
      <c r="B3262" s="42" t="s">
        <v>44815</v>
      </c>
      <c r="C3262" s="42"/>
      <c r="D3262" s="42"/>
      <c r="E3262" s="43" t="s">
        <v>44816</v>
      </c>
      <c r="F3262" s="44" t="s">
        <v>3093</v>
      </c>
      <c r="G3262" s="32" t="s">
        <v>11</v>
      </c>
      <c r="H3262" s="43" t="s">
        <v>12</v>
      </c>
      <c r="I3262" s="42" t="s">
        <v>44817</v>
      </c>
      <c r="J3262" s="65">
        <v>8059175930492</v>
      </c>
      <c r="L3262" s="47">
        <v>159.94999999999999</v>
      </c>
      <c r="M3262" s="47">
        <v>159.94999999999999</v>
      </c>
      <c r="N3262" s="45">
        <v>44438</v>
      </c>
    </row>
    <row r="3263" spans="1:14" x14ac:dyDescent="0.25">
      <c r="A3263" s="45" t="s">
        <v>44810</v>
      </c>
      <c r="B3263" s="42" t="s">
        <v>44811</v>
      </c>
      <c r="C3263" s="42"/>
      <c r="D3263" s="42"/>
      <c r="E3263" s="43" t="s">
        <v>44812</v>
      </c>
      <c r="F3263" s="44" t="s">
        <v>3093</v>
      </c>
      <c r="G3263" s="32" t="s">
        <v>11</v>
      </c>
      <c r="H3263" s="43" t="s">
        <v>12</v>
      </c>
      <c r="I3263" s="42" t="s">
        <v>44813</v>
      </c>
      <c r="J3263" s="65">
        <v>8059175914041</v>
      </c>
      <c r="L3263" s="47">
        <v>159.94999999999999</v>
      </c>
      <c r="M3263" s="47">
        <v>159.94999999999999</v>
      </c>
      <c r="N3263" s="45">
        <v>44438</v>
      </c>
    </row>
    <row r="3264" spans="1:14" x14ac:dyDescent="0.25">
      <c r="A3264" s="45" t="s">
        <v>44806</v>
      </c>
      <c r="B3264" s="42" t="s">
        <v>44807</v>
      </c>
      <c r="C3264" s="42"/>
      <c r="D3264" s="42"/>
      <c r="E3264" s="43" t="s">
        <v>44808</v>
      </c>
      <c r="F3264" s="44" t="s">
        <v>3093</v>
      </c>
      <c r="G3264" s="32" t="s">
        <v>11</v>
      </c>
      <c r="H3264" s="43" t="s">
        <v>12</v>
      </c>
      <c r="I3264" s="42" t="s">
        <v>44809</v>
      </c>
      <c r="J3264" s="65">
        <v>8059175914003</v>
      </c>
      <c r="L3264" s="47">
        <v>159.94999999999999</v>
      </c>
      <c r="M3264" s="47">
        <v>159.94999999999999</v>
      </c>
      <c r="N3264" s="45">
        <v>44438</v>
      </c>
    </row>
    <row r="3265" spans="1:14" x14ac:dyDescent="0.25">
      <c r="A3265" s="45" t="s">
        <v>44802</v>
      </c>
      <c r="B3265" s="42" t="s">
        <v>44803</v>
      </c>
      <c r="C3265" s="42"/>
      <c r="D3265" s="42"/>
      <c r="E3265" s="43" t="s">
        <v>44804</v>
      </c>
      <c r="F3265" s="44" t="s">
        <v>3093</v>
      </c>
      <c r="G3265" s="32" t="s">
        <v>11</v>
      </c>
      <c r="H3265" s="43" t="s">
        <v>12</v>
      </c>
      <c r="I3265" s="42" t="s">
        <v>44805</v>
      </c>
      <c r="J3265" s="65">
        <v>8059175930447</v>
      </c>
      <c r="L3265" s="47">
        <v>159.94999999999999</v>
      </c>
      <c r="M3265" s="47">
        <v>159.94999999999999</v>
      </c>
      <c r="N3265" s="45">
        <v>44438</v>
      </c>
    </row>
    <row r="3266" spans="1:14" x14ac:dyDescent="0.25">
      <c r="A3266" s="45" t="s">
        <v>44798</v>
      </c>
      <c r="B3266" s="42" t="s">
        <v>44799</v>
      </c>
      <c r="C3266" s="42"/>
      <c r="D3266" s="42"/>
      <c r="E3266" s="43" t="s">
        <v>44800</v>
      </c>
      <c r="F3266" s="44" t="s">
        <v>3093</v>
      </c>
      <c r="G3266" s="32" t="s">
        <v>11</v>
      </c>
      <c r="H3266" s="43" t="s">
        <v>12</v>
      </c>
      <c r="I3266" s="42" t="s">
        <v>44801</v>
      </c>
      <c r="J3266" s="65">
        <v>8059175913990</v>
      </c>
      <c r="L3266" s="47">
        <v>159.94999999999999</v>
      </c>
      <c r="M3266" s="47">
        <v>159.94999999999999</v>
      </c>
      <c r="N3266" s="45">
        <v>44438</v>
      </c>
    </row>
    <row r="3267" spans="1:14" x14ac:dyDescent="0.25">
      <c r="A3267" s="45" t="s">
        <v>44794</v>
      </c>
      <c r="B3267" s="42" t="s">
        <v>44795</v>
      </c>
      <c r="C3267" s="42"/>
      <c r="D3267" s="42"/>
      <c r="E3267" s="43" t="s">
        <v>44796</v>
      </c>
      <c r="F3267" s="44" t="s">
        <v>3093</v>
      </c>
      <c r="G3267" s="32" t="s">
        <v>11</v>
      </c>
      <c r="H3267" s="43" t="s">
        <v>12</v>
      </c>
      <c r="I3267" s="42" t="s">
        <v>44797</v>
      </c>
      <c r="J3267" s="65">
        <v>8059175930423</v>
      </c>
      <c r="L3267" s="47">
        <v>159.94999999999999</v>
      </c>
      <c r="M3267" s="47">
        <v>159.94999999999999</v>
      </c>
      <c r="N3267" s="45">
        <v>44438</v>
      </c>
    </row>
    <row r="3268" spans="1:14" x14ac:dyDescent="0.25">
      <c r="A3268" s="45" t="s">
        <v>44790</v>
      </c>
      <c r="B3268" s="42" t="s">
        <v>44791</v>
      </c>
      <c r="C3268" s="42"/>
      <c r="D3268" s="42"/>
      <c r="E3268" s="43" t="s">
        <v>44792</v>
      </c>
      <c r="F3268" s="44" t="s">
        <v>3093</v>
      </c>
      <c r="G3268" s="32" t="s">
        <v>11</v>
      </c>
      <c r="H3268" s="43" t="s">
        <v>12</v>
      </c>
      <c r="I3268" s="42" t="s">
        <v>44793</v>
      </c>
      <c r="J3268" s="65">
        <v>8059175930430</v>
      </c>
      <c r="L3268" s="47">
        <v>159.94999999999999</v>
      </c>
      <c r="M3268" s="47">
        <v>159.94999999999999</v>
      </c>
      <c r="N3268" s="45">
        <v>44438</v>
      </c>
    </row>
    <row r="3269" spans="1:14" x14ac:dyDescent="0.25">
      <c r="A3269" s="45" t="s">
        <v>44786</v>
      </c>
      <c r="B3269" s="42" t="s">
        <v>44787</v>
      </c>
      <c r="C3269" s="42"/>
      <c r="D3269" s="42"/>
      <c r="E3269" s="43" t="s">
        <v>44788</v>
      </c>
      <c r="F3269" s="44" t="s">
        <v>3093</v>
      </c>
      <c r="G3269" s="32" t="s">
        <v>11</v>
      </c>
      <c r="H3269" s="43" t="s">
        <v>12</v>
      </c>
      <c r="I3269" s="42" t="s">
        <v>44789</v>
      </c>
      <c r="J3269" s="65">
        <v>8059175914010</v>
      </c>
      <c r="L3269" s="47">
        <v>159.94999999999999</v>
      </c>
      <c r="M3269" s="47">
        <v>159.94999999999999</v>
      </c>
      <c r="N3269" s="45">
        <v>44438</v>
      </c>
    </row>
    <row r="3270" spans="1:14" x14ac:dyDescent="0.25">
      <c r="A3270" s="45" t="s">
        <v>44782</v>
      </c>
      <c r="B3270" s="42" t="s">
        <v>44783</v>
      </c>
      <c r="C3270" s="42"/>
      <c r="D3270" s="42"/>
      <c r="E3270" s="43" t="s">
        <v>44784</v>
      </c>
      <c r="F3270" s="44" t="s">
        <v>3093</v>
      </c>
      <c r="G3270" s="32" t="s">
        <v>11</v>
      </c>
      <c r="H3270" s="43" t="s">
        <v>12</v>
      </c>
      <c r="I3270" s="42" t="s">
        <v>44785</v>
      </c>
      <c r="J3270" s="65">
        <v>8059175930393</v>
      </c>
      <c r="L3270" s="47">
        <v>159.94999999999999</v>
      </c>
      <c r="M3270" s="47">
        <v>159.94999999999999</v>
      </c>
      <c r="N3270" s="45">
        <v>44438</v>
      </c>
    </row>
    <row r="3271" spans="1:14" x14ac:dyDescent="0.25">
      <c r="A3271" s="45" t="s">
        <v>44778</v>
      </c>
      <c r="B3271" s="42" t="s">
        <v>44779</v>
      </c>
      <c r="C3271" s="42"/>
      <c r="D3271" s="42"/>
      <c r="E3271" s="43" t="s">
        <v>44780</v>
      </c>
      <c r="F3271" s="44" t="s">
        <v>3093</v>
      </c>
      <c r="G3271" s="32" t="s">
        <v>11</v>
      </c>
      <c r="H3271" s="43" t="s">
        <v>12</v>
      </c>
      <c r="I3271" s="42" t="s">
        <v>44781</v>
      </c>
      <c r="J3271" s="65">
        <v>8059175930386</v>
      </c>
      <c r="L3271" s="47">
        <v>159.94999999999999</v>
      </c>
      <c r="M3271" s="47">
        <v>159.94999999999999</v>
      </c>
      <c r="N3271" s="45">
        <v>44438</v>
      </c>
    </row>
    <row r="3272" spans="1:14" x14ac:dyDescent="0.25">
      <c r="A3272" s="45" t="s">
        <v>44774</v>
      </c>
      <c r="B3272" s="42" t="s">
        <v>44775</v>
      </c>
      <c r="C3272" s="42"/>
      <c r="D3272" s="42"/>
      <c r="E3272" s="43" t="s">
        <v>44776</v>
      </c>
      <c r="F3272" s="44" t="s">
        <v>3093</v>
      </c>
      <c r="G3272" s="32" t="s">
        <v>11</v>
      </c>
      <c r="H3272" s="43" t="s">
        <v>12</v>
      </c>
      <c r="I3272" s="42" t="s">
        <v>44777</v>
      </c>
      <c r="J3272" s="65">
        <v>8059175930355</v>
      </c>
      <c r="L3272" s="47">
        <v>159.94999999999999</v>
      </c>
      <c r="M3272" s="47">
        <v>159.94999999999999</v>
      </c>
      <c r="N3272" s="45">
        <v>44438</v>
      </c>
    </row>
    <row r="3273" spans="1:14" x14ac:dyDescent="0.25">
      <c r="A3273" s="45" t="s">
        <v>44770</v>
      </c>
      <c r="B3273" s="42" t="s">
        <v>44771</v>
      </c>
      <c r="C3273" s="42"/>
      <c r="D3273" s="42"/>
      <c r="E3273" s="43" t="s">
        <v>44772</v>
      </c>
      <c r="F3273" s="44" t="s">
        <v>3093</v>
      </c>
      <c r="G3273" s="32" t="s">
        <v>11</v>
      </c>
      <c r="H3273" s="43" t="s">
        <v>12</v>
      </c>
      <c r="I3273" s="42" t="s">
        <v>44773</v>
      </c>
      <c r="J3273" s="65">
        <v>8059175930362</v>
      </c>
      <c r="L3273" s="47">
        <v>159.94999999999999</v>
      </c>
      <c r="M3273" s="47">
        <v>159.94999999999999</v>
      </c>
      <c r="N3273" s="45">
        <v>44438</v>
      </c>
    </row>
    <row r="3274" spans="1:14" x14ac:dyDescent="0.25">
      <c r="A3274" s="45" t="s">
        <v>44766</v>
      </c>
      <c r="B3274" s="42" t="s">
        <v>44767</v>
      </c>
      <c r="C3274" s="42"/>
      <c r="D3274" s="42"/>
      <c r="E3274" s="43" t="s">
        <v>44768</v>
      </c>
      <c r="F3274" s="44" t="s">
        <v>3093</v>
      </c>
      <c r="G3274" s="32" t="s">
        <v>11</v>
      </c>
      <c r="H3274" s="43" t="s">
        <v>12</v>
      </c>
      <c r="I3274" s="42" t="s">
        <v>44769</v>
      </c>
      <c r="J3274" s="65">
        <v>8059175930379</v>
      </c>
      <c r="L3274" s="47">
        <v>159.94999999999999</v>
      </c>
      <c r="M3274" s="47">
        <v>159.94999999999999</v>
      </c>
      <c r="N3274" s="45">
        <v>44438</v>
      </c>
    </row>
    <row r="3275" spans="1:14" x14ac:dyDescent="0.25">
      <c r="A3275" s="45" t="s">
        <v>44762</v>
      </c>
      <c r="B3275" s="42" t="s">
        <v>44763</v>
      </c>
      <c r="C3275" s="42"/>
      <c r="D3275" s="42"/>
      <c r="E3275" s="43" t="s">
        <v>44764</v>
      </c>
      <c r="F3275" s="44" t="s">
        <v>3093</v>
      </c>
      <c r="G3275" s="32" t="s">
        <v>11</v>
      </c>
      <c r="H3275" s="43" t="s">
        <v>12</v>
      </c>
      <c r="I3275" s="42" t="s">
        <v>44765</v>
      </c>
      <c r="J3275" s="65">
        <v>8059175913983</v>
      </c>
      <c r="L3275" s="47">
        <v>159.94999999999999</v>
      </c>
      <c r="M3275" s="47">
        <v>159.94999999999999</v>
      </c>
      <c r="N3275" s="45">
        <v>44438</v>
      </c>
    </row>
    <row r="3276" spans="1:14" x14ac:dyDescent="0.25">
      <c r="A3276" s="45" t="s">
        <v>44759</v>
      </c>
      <c r="B3276" s="42"/>
      <c r="C3276" s="42"/>
      <c r="E3276" s="44" t="s">
        <v>44760</v>
      </c>
      <c r="F3276" s="44" t="s">
        <v>3093</v>
      </c>
      <c r="G3276" s="32" t="s">
        <v>17</v>
      </c>
      <c r="H3276" s="43" t="s">
        <v>18</v>
      </c>
      <c r="I3276" s="55" t="s">
        <v>44761</v>
      </c>
      <c r="J3276" s="65">
        <v>8059175930287</v>
      </c>
      <c r="K3276" s="45">
        <v>45597</v>
      </c>
      <c r="L3276" s="47">
        <v>0</v>
      </c>
      <c r="M3276" s="47">
        <v>189.95</v>
      </c>
      <c r="N3276" s="45">
        <v>44438</v>
      </c>
    </row>
    <row r="3277" spans="1:14" x14ac:dyDescent="0.25">
      <c r="A3277" s="45" t="s">
        <v>44756</v>
      </c>
      <c r="B3277" s="42"/>
      <c r="C3277" s="42"/>
      <c r="E3277" s="44" t="s">
        <v>44757</v>
      </c>
      <c r="F3277" s="44" t="s">
        <v>3093</v>
      </c>
      <c r="G3277" s="32" t="s">
        <v>17</v>
      </c>
      <c r="H3277" s="43" t="s">
        <v>18</v>
      </c>
      <c r="I3277" s="55" t="s">
        <v>44758</v>
      </c>
      <c r="J3277" s="65">
        <v>8059175930270</v>
      </c>
      <c r="K3277" s="45">
        <v>45597</v>
      </c>
      <c r="L3277" s="47">
        <v>0</v>
      </c>
      <c r="M3277" s="47">
        <v>189.95</v>
      </c>
      <c r="N3277" s="45">
        <v>44438</v>
      </c>
    </row>
    <row r="3278" spans="1:14" x14ac:dyDescent="0.25">
      <c r="A3278" s="45" t="s">
        <v>44753</v>
      </c>
      <c r="B3278" s="42"/>
      <c r="C3278" s="42"/>
      <c r="E3278" s="44" t="s">
        <v>44754</v>
      </c>
      <c r="F3278" s="44" t="s">
        <v>3093</v>
      </c>
      <c r="G3278" s="32" t="s">
        <v>17</v>
      </c>
      <c r="H3278" s="43" t="s">
        <v>18</v>
      </c>
      <c r="I3278" s="55" t="s">
        <v>44755</v>
      </c>
      <c r="J3278" s="65">
        <v>8059175913921</v>
      </c>
      <c r="K3278" s="45">
        <v>45597</v>
      </c>
      <c r="L3278" s="47">
        <v>0</v>
      </c>
      <c r="M3278" s="47">
        <v>189.95</v>
      </c>
      <c r="N3278" s="45">
        <v>44438</v>
      </c>
    </row>
    <row r="3279" spans="1:14" x14ac:dyDescent="0.25">
      <c r="A3279" s="45" t="s">
        <v>44750</v>
      </c>
      <c r="B3279" s="42"/>
      <c r="C3279" s="42"/>
      <c r="E3279" s="44" t="s">
        <v>44751</v>
      </c>
      <c r="F3279" s="44" t="s">
        <v>3093</v>
      </c>
      <c r="G3279" s="32" t="s">
        <v>17</v>
      </c>
      <c r="H3279" s="43" t="s">
        <v>18</v>
      </c>
      <c r="I3279" s="55" t="s">
        <v>44752</v>
      </c>
      <c r="J3279" s="65">
        <v>8059175930256</v>
      </c>
      <c r="K3279" s="45">
        <v>45597</v>
      </c>
      <c r="L3279" s="47">
        <v>0</v>
      </c>
      <c r="M3279" s="47">
        <v>189.95</v>
      </c>
      <c r="N3279" s="45">
        <v>44438</v>
      </c>
    </row>
    <row r="3280" spans="1:14" x14ac:dyDescent="0.25">
      <c r="A3280" s="45" t="s">
        <v>44747</v>
      </c>
      <c r="B3280" s="42"/>
      <c r="C3280" s="42"/>
      <c r="E3280" s="44" t="s">
        <v>44748</v>
      </c>
      <c r="F3280" s="44" t="s">
        <v>3093</v>
      </c>
      <c r="G3280" s="32" t="s">
        <v>17</v>
      </c>
      <c r="H3280" s="43" t="s">
        <v>18</v>
      </c>
      <c r="I3280" s="55" t="s">
        <v>44749</v>
      </c>
      <c r="J3280" s="65">
        <v>8059175930263</v>
      </c>
      <c r="K3280" s="45">
        <v>45597</v>
      </c>
      <c r="L3280" s="47">
        <v>0</v>
      </c>
      <c r="M3280" s="47">
        <v>189.95</v>
      </c>
      <c r="N3280" s="45">
        <v>44438</v>
      </c>
    </row>
    <row r="3281" spans="1:14" x14ac:dyDescent="0.25">
      <c r="A3281" s="45" t="s">
        <v>44744</v>
      </c>
      <c r="B3281" s="42"/>
      <c r="C3281" s="42"/>
      <c r="E3281" s="44" t="s">
        <v>44745</v>
      </c>
      <c r="F3281" s="44" t="s">
        <v>3093</v>
      </c>
      <c r="G3281" s="32" t="s">
        <v>17</v>
      </c>
      <c r="H3281" s="43" t="s">
        <v>18</v>
      </c>
      <c r="I3281" s="55" t="s">
        <v>44746</v>
      </c>
      <c r="J3281" s="65">
        <v>8059175913938</v>
      </c>
      <c r="K3281" s="45">
        <v>45597</v>
      </c>
      <c r="L3281" s="47">
        <v>0</v>
      </c>
      <c r="M3281" s="47">
        <v>189.95</v>
      </c>
      <c r="N3281" s="45">
        <v>44438</v>
      </c>
    </row>
    <row r="3282" spans="1:14" x14ac:dyDescent="0.25">
      <c r="A3282" s="45" t="s">
        <v>44741</v>
      </c>
      <c r="B3282" s="42"/>
      <c r="C3282" s="42"/>
      <c r="E3282" s="44" t="s">
        <v>44742</v>
      </c>
      <c r="F3282" s="44" t="s">
        <v>3093</v>
      </c>
      <c r="G3282" s="32" t="s">
        <v>17</v>
      </c>
      <c r="H3282" s="43" t="s">
        <v>18</v>
      </c>
      <c r="I3282" s="55" t="s">
        <v>44743</v>
      </c>
      <c r="J3282" s="65">
        <v>8059175913907</v>
      </c>
      <c r="K3282" s="45">
        <v>45597</v>
      </c>
      <c r="L3282" s="47">
        <v>0</v>
      </c>
      <c r="M3282" s="47">
        <v>189.95</v>
      </c>
      <c r="N3282" s="45">
        <v>44438</v>
      </c>
    </row>
    <row r="3283" spans="1:14" x14ac:dyDescent="0.25">
      <c r="A3283" s="45" t="s">
        <v>44738</v>
      </c>
      <c r="B3283" s="42"/>
      <c r="C3283" s="42"/>
      <c r="E3283" s="44" t="s">
        <v>44739</v>
      </c>
      <c r="F3283" s="44" t="s">
        <v>3093</v>
      </c>
      <c r="G3283" s="32" t="s">
        <v>17</v>
      </c>
      <c r="H3283" s="43" t="s">
        <v>18</v>
      </c>
      <c r="I3283" s="55" t="s">
        <v>44740</v>
      </c>
      <c r="J3283" s="65">
        <v>8059175930218</v>
      </c>
      <c r="K3283" s="45">
        <v>45597</v>
      </c>
      <c r="L3283" s="47">
        <v>0</v>
      </c>
      <c r="M3283" s="47">
        <v>189.95</v>
      </c>
      <c r="N3283" s="45">
        <v>44438</v>
      </c>
    </row>
    <row r="3284" spans="1:14" x14ac:dyDescent="0.25">
      <c r="A3284" s="45" t="s">
        <v>44735</v>
      </c>
      <c r="B3284" s="42"/>
      <c r="C3284" s="42"/>
      <c r="E3284" s="44" t="s">
        <v>44736</v>
      </c>
      <c r="F3284" s="44" t="s">
        <v>3093</v>
      </c>
      <c r="G3284" s="32" t="s">
        <v>17</v>
      </c>
      <c r="H3284" s="43" t="s">
        <v>18</v>
      </c>
      <c r="I3284" s="55" t="s">
        <v>44737</v>
      </c>
      <c r="J3284" s="65">
        <v>8059175913891</v>
      </c>
      <c r="K3284" s="45">
        <v>45597</v>
      </c>
      <c r="L3284" s="47">
        <v>0</v>
      </c>
      <c r="M3284" s="47">
        <v>189.95</v>
      </c>
      <c r="N3284" s="45">
        <v>44438</v>
      </c>
    </row>
    <row r="3285" spans="1:14" x14ac:dyDescent="0.25">
      <c r="A3285" s="45" t="s">
        <v>44732</v>
      </c>
      <c r="B3285" s="42"/>
      <c r="C3285" s="42"/>
      <c r="E3285" s="44" t="s">
        <v>44733</v>
      </c>
      <c r="F3285" s="44" t="s">
        <v>3093</v>
      </c>
      <c r="G3285" s="32" t="s">
        <v>17</v>
      </c>
      <c r="H3285" s="43" t="s">
        <v>18</v>
      </c>
      <c r="I3285" s="55" t="s">
        <v>44734</v>
      </c>
      <c r="J3285" s="65">
        <v>8059175930201</v>
      </c>
      <c r="K3285" s="45">
        <v>45597</v>
      </c>
      <c r="L3285" s="47">
        <v>0</v>
      </c>
      <c r="M3285" s="47">
        <v>189.95</v>
      </c>
      <c r="N3285" s="45">
        <v>44438</v>
      </c>
    </row>
    <row r="3286" spans="1:14" x14ac:dyDescent="0.25">
      <c r="A3286" s="45" t="s">
        <v>44729</v>
      </c>
      <c r="B3286" s="42"/>
      <c r="C3286" s="42"/>
      <c r="E3286" s="44" t="s">
        <v>44730</v>
      </c>
      <c r="F3286" s="44" t="s">
        <v>3093</v>
      </c>
      <c r="G3286" s="32" t="s">
        <v>17</v>
      </c>
      <c r="H3286" s="43" t="s">
        <v>18</v>
      </c>
      <c r="I3286" s="55" t="s">
        <v>44731</v>
      </c>
      <c r="J3286" s="65">
        <v>8059175405181</v>
      </c>
      <c r="K3286" s="45">
        <v>45597</v>
      </c>
      <c r="L3286" s="47">
        <v>0</v>
      </c>
      <c r="M3286" s="47">
        <v>189.95</v>
      </c>
      <c r="N3286" s="45">
        <v>44438</v>
      </c>
    </row>
    <row r="3287" spans="1:14" x14ac:dyDescent="0.25">
      <c r="A3287" s="45" t="s">
        <v>44726</v>
      </c>
      <c r="B3287" s="42"/>
      <c r="C3287" s="42"/>
      <c r="E3287" s="44" t="s">
        <v>44727</v>
      </c>
      <c r="F3287" s="44" t="s">
        <v>3093</v>
      </c>
      <c r="G3287" s="32" t="s">
        <v>17</v>
      </c>
      <c r="H3287" s="43" t="s">
        <v>18</v>
      </c>
      <c r="I3287" s="55" t="s">
        <v>44728</v>
      </c>
      <c r="J3287" s="65">
        <v>8059175913914</v>
      </c>
      <c r="K3287" s="45">
        <v>45597</v>
      </c>
      <c r="L3287" s="47">
        <v>0</v>
      </c>
      <c r="M3287" s="47">
        <v>189.95</v>
      </c>
      <c r="N3287" s="45">
        <v>44438</v>
      </c>
    </row>
    <row r="3288" spans="1:14" x14ac:dyDescent="0.25">
      <c r="A3288" s="32" t="s">
        <v>71536</v>
      </c>
      <c r="B3288" s="42" t="s">
        <v>57356</v>
      </c>
      <c r="C3288" s="42" t="s">
        <v>57355</v>
      </c>
      <c r="E3288" s="32" t="s">
        <v>57354</v>
      </c>
      <c r="F3288" s="80" t="s">
        <v>41</v>
      </c>
      <c r="G3288" s="44" t="s">
        <v>11</v>
      </c>
      <c r="H3288" s="44" t="s">
        <v>12</v>
      </c>
      <c r="I3288" s="32" t="s">
        <v>57353</v>
      </c>
      <c r="J3288" s="55">
        <v>8059347244167</v>
      </c>
      <c r="K3288" s="32"/>
      <c r="L3288" s="46">
        <v>114.95</v>
      </c>
      <c r="M3288" s="46">
        <v>114.95</v>
      </c>
      <c r="N3288" s="24">
        <v>45335</v>
      </c>
    </row>
    <row r="3289" spans="1:14" x14ac:dyDescent="0.25">
      <c r="A3289" s="32" t="s">
        <v>71535</v>
      </c>
      <c r="B3289" s="42" t="s">
        <v>57365</v>
      </c>
      <c r="C3289" s="42" t="s">
        <v>57364</v>
      </c>
      <c r="E3289" s="32" t="s">
        <v>61486</v>
      </c>
      <c r="F3289" s="80" t="s">
        <v>41</v>
      </c>
      <c r="G3289" s="44" t="s">
        <v>11</v>
      </c>
      <c r="H3289" s="44" t="s">
        <v>12</v>
      </c>
      <c r="I3289" s="32" t="s">
        <v>61487</v>
      </c>
      <c r="J3289" s="55">
        <v>8059347244136</v>
      </c>
      <c r="K3289" s="32"/>
      <c r="L3289" s="46">
        <v>114.95</v>
      </c>
      <c r="M3289" s="46">
        <v>114.95</v>
      </c>
      <c r="N3289" s="24">
        <v>45335</v>
      </c>
    </row>
    <row r="3290" spans="1:14" x14ac:dyDescent="0.25">
      <c r="A3290" s="32" t="s">
        <v>71534</v>
      </c>
      <c r="B3290" s="42" t="s">
        <v>57363</v>
      </c>
      <c r="C3290" s="42" t="s">
        <v>57362</v>
      </c>
      <c r="E3290" s="32" t="s">
        <v>61484</v>
      </c>
      <c r="F3290" s="80" t="s">
        <v>41</v>
      </c>
      <c r="G3290" s="44" t="s">
        <v>11</v>
      </c>
      <c r="H3290" s="44" t="s">
        <v>12</v>
      </c>
      <c r="I3290" s="32" t="s">
        <v>61485</v>
      </c>
      <c r="J3290" s="55">
        <v>8059347244143</v>
      </c>
      <c r="K3290" s="32"/>
      <c r="L3290" s="46">
        <v>114.95</v>
      </c>
      <c r="M3290" s="46">
        <v>114.95</v>
      </c>
      <c r="N3290" s="24">
        <v>45335</v>
      </c>
    </row>
    <row r="3291" spans="1:14" x14ac:dyDescent="0.25">
      <c r="A3291" s="32" t="s">
        <v>71533</v>
      </c>
      <c r="B3291" s="42" t="s">
        <v>57361</v>
      </c>
      <c r="C3291" s="42" t="s">
        <v>57360</v>
      </c>
      <c r="E3291" s="32" t="s">
        <v>61482</v>
      </c>
      <c r="F3291" s="80" t="s">
        <v>41</v>
      </c>
      <c r="G3291" s="44" t="s">
        <v>11</v>
      </c>
      <c r="H3291" s="44" t="s">
        <v>12</v>
      </c>
      <c r="I3291" s="32" t="s">
        <v>61483</v>
      </c>
      <c r="J3291" s="55">
        <v>8059347194493</v>
      </c>
      <c r="K3291" s="32"/>
      <c r="L3291" s="46">
        <v>114.95</v>
      </c>
      <c r="M3291" s="46">
        <v>114.95</v>
      </c>
      <c r="N3291" s="24">
        <v>45335</v>
      </c>
    </row>
    <row r="3292" spans="1:14" x14ac:dyDescent="0.25">
      <c r="A3292" s="32" t="s">
        <v>71532</v>
      </c>
      <c r="B3292" s="42" t="s">
        <v>57352</v>
      </c>
      <c r="C3292" s="42" t="s">
        <v>70302</v>
      </c>
      <c r="E3292" s="32" t="s">
        <v>57351</v>
      </c>
      <c r="F3292" s="80" t="s">
        <v>41</v>
      </c>
      <c r="G3292" s="44" t="s">
        <v>11</v>
      </c>
      <c r="H3292" s="44" t="s">
        <v>12</v>
      </c>
      <c r="I3292" s="32" t="s">
        <v>57350</v>
      </c>
      <c r="J3292" s="55">
        <v>8059347244174</v>
      </c>
      <c r="K3292" s="32"/>
      <c r="L3292" s="46">
        <v>114.95</v>
      </c>
      <c r="M3292" s="46">
        <v>114.95</v>
      </c>
      <c r="N3292" s="24">
        <v>45335</v>
      </c>
    </row>
    <row r="3293" spans="1:14" x14ac:dyDescent="0.25">
      <c r="A3293" s="32" t="s">
        <v>71531</v>
      </c>
      <c r="B3293" s="42" t="s">
        <v>57359</v>
      </c>
      <c r="C3293" s="42" t="s">
        <v>57358</v>
      </c>
      <c r="E3293" s="32" t="s">
        <v>61488</v>
      </c>
      <c r="F3293" s="80" t="s">
        <v>41</v>
      </c>
      <c r="G3293" s="44" t="s">
        <v>11</v>
      </c>
      <c r="H3293" s="44" t="s">
        <v>12</v>
      </c>
      <c r="I3293" s="32" t="s">
        <v>57357</v>
      </c>
      <c r="J3293" s="55">
        <v>8059347244150</v>
      </c>
      <c r="K3293" s="32"/>
      <c r="L3293" s="46">
        <v>114.95</v>
      </c>
      <c r="M3293" s="46">
        <v>114.95</v>
      </c>
      <c r="N3293" s="24">
        <v>45335</v>
      </c>
    </row>
    <row r="3294" spans="1:14" x14ac:dyDescent="0.25">
      <c r="A3294" s="32" t="s">
        <v>71530</v>
      </c>
      <c r="B3294" s="42" t="s">
        <v>57373</v>
      </c>
      <c r="C3294" s="42" t="s">
        <v>57372</v>
      </c>
      <c r="E3294" s="32" t="s">
        <v>57371</v>
      </c>
      <c r="F3294" s="80" t="s">
        <v>41</v>
      </c>
      <c r="G3294" s="44" t="s">
        <v>11</v>
      </c>
      <c r="H3294" s="44" t="s">
        <v>12</v>
      </c>
      <c r="I3294" s="32" t="s">
        <v>57370</v>
      </c>
      <c r="J3294" s="55">
        <v>8059347244112</v>
      </c>
      <c r="K3294" s="32"/>
      <c r="L3294" s="46">
        <v>114.95</v>
      </c>
      <c r="M3294" s="46">
        <v>114.95</v>
      </c>
      <c r="N3294" s="24">
        <v>45335</v>
      </c>
    </row>
    <row r="3295" spans="1:14" x14ac:dyDescent="0.25">
      <c r="A3295" s="32" t="s">
        <v>71529</v>
      </c>
      <c r="B3295" s="42" t="s">
        <v>57382</v>
      </c>
      <c r="C3295" s="42" t="s">
        <v>57381</v>
      </c>
      <c r="E3295" s="32" t="s">
        <v>61479</v>
      </c>
      <c r="F3295" s="80" t="s">
        <v>41</v>
      </c>
      <c r="G3295" s="44" t="s">
        <v>11</v>
      </c>
      <c r="H3295" s="44" t="s">
        <v>12</v>
      </c>
      <c r="I3295" s="32" t="s">
        <v>61480</v>
      </c>
      <c r="J3295" s="55">
        <v>8059347244082</v>
      </c>
      <c r="K3295" s="32"/>
      <c r="L3295" s="46">
        <v>114.95</v>
      </c>
      <c r="M3295" s="46">
        <v>114.95</v>
      </c>
      <c r="N3295" s="24">
        <v>45335</v>
      </c>
    </row>
    <row r="3296" spans="1:14" x14ac:dyDescent="0.25">
      <c r="A3296" s="32" t="s">
        <v>71528</v>
      </c>
      <c r="B3296" s="42" t="s">
        <v>57380</v>
      </c>
      <c r="C3296" s="42" t="s">
        <v>57379</v>
      </c>
      <c r="E3296" s="32" t="s">
        <v>61477</v>
      </c>
      <c r="F3296" s="80" t="s">
        <v>41</v>
      </c>
      <c r="G3296" s="44" t="s">
        <v>11</v>
      </c>
      <c r="H3296" s="44" t="s">
        <v>12</v>
      </c>
      <c r="I3296" s="32" t="s">
        <v>61478</v>
      </c>
      <c r="J3296" s="55">
        <v>8059347244099</v>
      </c>
      <c r="K3296" s="32"/>
      <c r="L3296" s="46">
        <v>114.95</v>
      </c>
      <c r="M3296" s="46">
        <v>114.95</v>
      </c>
      <c r="N3296" s="24">
        <v>45335</v>
      </c>
    </row>
    <row r="3297" spans="1:14" x14ac:dyDescent="0.25">
      <c r="A3297" s="32" t="s">
        <v>71527</v>
      </c>
      <c r="B3297" s="42" t="s">
        <v>57378</v>
      </c>
      <c r="C3297" s="42" t="s">
        <v>57377</v>
      </c>
      <c r="E3297" s="32" t="s">
        <v>61475</v>
      </c>
      <c r="F3297" s="80" t="s">
        <v>41</v>
      </c>
      <c r="G3297" s="44" t="s">
        <v>11</v>
      </c>
      <c r="H3297" s="44" t="s">
        <v>12</v>
      </c>
      <c r="I3297" s="32" t="s">
        <v>61476</v>
      </c>
      <c r="J3297" s="55">
        <v>8059347194486</v>
      </c>
      <c r="K3297" s="32"/>
      <c r="L3297" s="46">
        <v>114.95</v>
      </c>
      <c r="M3297" s="46">
        <v>114.95</v>
      </c>
      <c r="N3297" s="24">
        <v>45335</v>
      </c>
    </row>
    <row r="3298" spans="1:14" x14ac:dyDescent="0.25">
      <c r="A3298" s="32" t="s">
        <v>71526</v>
      </c>
      <c r="B3298" s="42" t="s">
        <v>57369</v>
      </c>
      <c r="C3298" s="42" t="s">
        <v>57368</v>
      </c>
      <c r="E3298" s="32" t="s">
        <v>57367</v>
      </c>
      <c r="F3298" s="80" t="s">
        <v>41</v>
      </c>
      <c r="G3298" s="44" t="s">
        <v>11</v>
      </c>
      <c r="H3298" s="44" t="s">
        <v>12</v>
      </c>
      <c r="I3298" s="32" t="s">
        <v>57366</v>
      </c>
      <c r="J3298" s="55">
        <v>8059347244129</v>
      </c>
      <c r="K3298" s="32"/>
      <c r="L3298" s="46">
        <v>114.95</v>
      </c>
      <c r="M3298" s="46">
        <v>114.95</v>
      </c>
      <c r="N3298" s="24">
        <v>45335</v>
      </c>
    </row>
    <row r="3299" spans="1:14" x14ac:dyDescent="0.25">
      <c r="A3299" s="32" t="s">
        <v>71525</v>
      </c>
      <c r="B3299" s="42" t="s">
        <v>57376</v>
      </c>
      <c r="C3299" s="42" t="s">
        <v>57375</v>
      </c>
      <c r="E3299" s="32" t="s">
        <v>61481</v>
      </c>
      <c r="F3299" s="80" t="s">
        <v>41</v>
      </c>
      <c r="G3299" s="44" t="s">
        <v>11</v>
      </c>
      <c r="H3299" s="44" t="s">
        <v>12</v>
      </c>
      <c r="I3299" s="32" t="s">
        <v>57374</v>
      </c>
      <c r="J3299" s="55">
        <v>8059347244105</v>
      </c>
      <c r="K3299" s="32"/>
      <c r="L3299" s="46">
        <v>114.95</v>
      </c>
      <c r="M3299" s="46">
        <v>114.95</v>
      </c>
      <c r="N3299" s="24">
        <v>45335</v>
      </c>
    </row>
    <row r="3300" spans="1:14" x14ac:dyDescent="0.25">
      <c r="B3300" s="42" t="s">
        <v>46680</v>
      </c>
      <c r="C3300" s="42" t="s">
        <v>70301</v>
      </c>
      <c r="E3300" s="32" t="s">
        <v>46679</v>
      </c>
      <c r="F3300" s="44" t="s">
        <v>3093</v>
      </c>
      <c r="G3300" s="32" t="s">
        <v>17</v>
      </c>
      <c r="H3300" s="32" t="s">
        <v>18</v>
      </c>
      <c r="I3300" s="32" t="s">
        <v>46739</v>
      </c>
      <c r="J3300" s="55">
        <v>8059175283734</v>
      </c>
      <c r="K3300" s="45">
        <v>45658</v>
      </c>
      <c r="L3300" s="47">
        <v>0</v>
      </c>
      <c r="M3300" s="47">
        <v>124.95</v>
      </c>
    </row>
    <row r="3301" spans="1:14" x14ac:dyDescent="0.25">
      <c r="B3301" s="42" t="s">
        <v>46686</v>
      </c>
      <c r="C3301" s="42" t="s">
        <v>70300</v>
      </c>
      <c r="E3301" s="32" t="s">
        <v>46685</v>
      </c>
      <c r="F3301" s="44" t="s">
        <v>3093</v>
      </c>
      <c r="G3301" s="32" t="s">
        <v>17</v>
      </c>
      <c r="H3301" s="32" t="s">
        <v>18</v>
      </c>
      <c r="I3301" s="32" t="s">
        <v>46742</v>
      </c>
      <c r="J3301" s="55">
        <v>8059175283703</v>
      </c>
      <c r="K3301" s="45">
        <v>45658</v>
      </c>
      <c r="L3301" s="47">
        <v>0</v>
      </c>
      <c r="M3301" s="47">
        <v>124.95</v>
      </c>
    </row>
    <row r="3302" spans="1:14" x14ac:dyDescent="0.25">
      <c r="B3302" s="42" t="s">
        <v>46684</v>
      </c>
      <c r="C3302" s="42" t="s">
        <v>70299</v>
      </c>
      <c r="E3302" s="32" t="s">
        <v>46683</v>
      </c>
      <c r="F3302" s="44" t="s">
        <v>3093</v>
      </c>
      <c r="G3302" s="32" t="s">
        <v>17</v>
      </c>
      <c r="H3302" s="32" t="s">
        <v>18</v>
      </c>
      <c r="I3302" s="32" t="s">
        <v>46741</v>
      </c>
      <c r="J3302" s="55">
        <v>8059175283710</v>
      </c>
      <c r="K3302" s="45">
        <v>45658</v>
      </c>
      <c r="L3302" s="47">
        <v>0</v>
      </c>
      <c r="M3302" s="47">
        <v>124.95</v>
      </c>
    </row>
    <row r="3303" spans="1:14" x14ac:dyDescent="0.25">
      <c r="B3303" s="42" t="s">
        <v>46682</v>
      </c>
      <c r="C3303" s="42" t="s">
        <v>70298</v>
      </c>
      <c r="E3303" s="32" t="s">
        <v>46681</v>
      </c>
      <c r="F3303" s="44" t="s">
        <v>3093</v>
      </c>
      <c r="G3303" s="32" t="s">
        <v>17</v>
      </c>
      <c r="H3303" s="32" t="s">
        <v>18</v>
      </c>
      <c r="I3303" s="32" t="s">
        <v>46740</v>
      </c>
      <c r="J3303" s="55">
        <v>8059175283727</v>
      </c>
      <c r="K3303" s="45">
        <v>45658</v>
      </c>
      <c r="L3303" s="47">
        <v>0</v>
      </c>
      <c r="M3303" s="47">
        <v>124.95</v>
      </c>
    </row>
    <row r="3304" spans="1:14" x14ac:dyDescent="0.25">
      <c r="B3304" s="42" t="s">
        <v>46676</v>
      </c>
      <c r="C3304" s="42" t="s">
        <v>70297</v>
      </c>
      <c r="E3304" s="32" t="s">
        <v>46675</v>
      </c>
      <c r="F3304" s="44" t="s">
        <v>3093</v>
      </c>
      <c r="G3304" s="32" t="s">
        <v>17</v>
      </c>
      <c r="H3304" s="32" t="s">
        <v>18</v>
      </c>
      <c r="I3304" s="32" t="s">
        <v>46737</v>
      </c>
      <c r="J3304" s="55">
        <v>8059175283758</v>
      </c>
      <c r="K3304" s="45">
        <v>45658</v>
      </c>
      <c r="L3304" s="47">
        <v>0</v>
      </c>
      <c r="M3304" s="47">
        <v>124.95</v>
      </c>
    </row>
    <row r="3305" spans="1:14" x14ac:dyDescent="0.25">
      <c r="B3305" s="42" t="s">
        <v>46678</v>
      </c>
      <c r="C3305" s="42" t="s">
        <v>70296</v>
      </c>
      <c r="E3305" s="32" t="s">
        <v>46677</v>
      </c>
      <c r="F3305" s="44" t="s">
        <v>3093</v>
      </c>
      <c r="G3305" s="32" t="s">
        <v>17</v>
      </c>
      <c r="H3305" s="32" t="s">
        <v>18</v>
      </c>
      <c r="I3305" s="32" t="s">
        <v>46738</v>
      </c>
      <c r="J3305" s="55">
        <v>8059175283741</v>
      </c>
      <c r="K3305" s="45">
        <v>45658</v>
      </c>
      <c r="L3305" s="47">
        <v>0</v>
      </c>
      <c r="M3305" s="47">
        <v>124.95</v>
      </c>
    </row>
    <row r="3306" spans="1:14" x14ac:dyDescent="0.25">
      <c r="B3306" s="42" t="s">
        <v>46692</v>
      </c>
      <c r="C3306" s="42" t="s">
        <v>70295</v>
      </c>
      <c r="E3306" s="32" t="s">
        <v>46691</v>
      </c>
      <c r="F3306" s="44" t="s">
        <v>3093</v>
      </c>
      <c r="G3306" s="32" t="s">
        <v>17</v>
      </c>
      <c r="H3306" s="32" t="s">
        <v>18</v>
      </c>
      <c r="I3306" s="32" t="s">
        <v>46745</v>
      </c>
      <c r="J3306" s="55">
        <v>8059175283666</v>
      </c>
      <c r="K3306" s="45">
        <v>45658</v>
      </c>
      <c r="L3306" s="47">
        <v>0</v>
      </c>
      <c r="M3306" s="32">
        <v>124.95</v>
      </c>
    </row>
    <row r="3307" spans="1:14" x14ac:dyDescent="0.25">
      <c r="B3307" s="42" t="s">
        <v>46698</v>
      </c>
      <c r="C3307" s="42" t="s">
        <v>70294</v>
      </c>
      <c r="E3307" s="32" t="s">
        <v>46697</v>
      </c>
      <c r="F3307" s="44" t="s">
        <v>3093</v>
      </c>
      <c r="G3307" s="32" t="s">
        <v>17</v>
      </c>
      <c r="H3307" s="32" t="s">
        <v>18</v>
      </c>
      <c r="I3307" s="32" t="s">
        <v>46748</v>
      </c>
      <c r="J3307" s="55">
        <v>8059175283635</v>
      </c>
      <c r="K3307" s="45">
        <v>45658</v>
      </c>
      <c r="L3307" s="47">
        <v>0</v>
      </c>
      <c r="M3307" s="32">
        <v>124.95</v>
      </c>
    </row>
    <row r="3308" spans="1:14" x14ac:dyDescent="0.25">
      <c r="B3308" s="42" t="s">
        <v>46696</v>
      </c>
      <c r="C3308" s="42" t="s">
        <v>70293</v>
      </c>
      <c r="E3308" s="32" t="s">
        <v>46695</v>
      </c>
      <c r="F3308" s="44" t="s">
        <v>3093</v>
      </c>
      <c r="G3308" s="32" t="s">
        <v>17</v>
      </c>
      <c r="H3308" s="32" t="s">
        <v>18</v>
      </c>
      <c r="I3308" s="32" t="s">
        <v>46747</v>
      </c>
      <c r="J3308" s="55">
        <v>8059175283642</v>
      </c>
      <c r="K3308" s="45">
        <v>45658</v>
      </c>
      <c r="L3308" s="47">
        <v>0</v>
      </c>
      <c r="M3308" s="32">
        <v>124.95</v>
      </c>
    </row>
    <row r="3309" spans="1:14" x14ac:dyDescent="0.25">
      <c r="B3309" s="42" t="s">
        <v>46694</v>
      </c>
      <c r="C3309" s="42" t="s">
        <v>70292</v>
      </c>
      <c r="E3309" s="32" t="s">
        <v>46693</v>
      </c>
      <c r="F3309" s="44" t="s">
        <v>3093</v>
      </c>
      <c r="G3309" s="32" t="s">
        <v>17</v>
      </c>
      <c r="H3309" s="32" t="s">
        <v>18</v>
      </c>
      <c r="I3309" s="32" t="s">
        <v>46746</v>
      </c>
      <c r="J3309" s="55">
        <v>8059175283659</v>
      </c>
      <c r="K3309" s="45">
        <v>45658</v>
      </c>
      <c r="L3309" s="47">
        <v>0</v>
      </c>
      <c r="M3309" s="32">
        <v>124.95</v>
      </c>
    </row>
    <row r="3310" spans="1:14" x14ac:dyDescent="0.25">
      <c r="B3310" s="42" t="s">
        <v>46688</v>
      </c>
      <c r="C3310" s="42" t="s">
        <v>70291</v>
      </c>
      <c r="E3310" s="32" t="s">
        <v>46687</v>
      </c>
      <c r="F3310" s="44" t="s">
        <v>3093</v>
      </c>
      <c r="G3310" s="32" t="s">
        <v>17</v>
      </c>
      <c r="H3310" s="32" t="s">
        <v>18</v>
      </c>
      <c r="I3310" s="32" t="s">
        <v>46743</v>
      </c>
      <c r="J3310" s="55">
        <v>8059175283680</v>
      </c>
      <c r="K3310" s="45">
        <v>45658</v>
      </c>
      <c r="L3310" s="47">
        <v>0</v>
      </c>
      <c r="M3310" s="32">
        <v>124.95</v>
      </c>
    </row>
    <row r="3311" spans="1:14" x14ac:dyDescent="0.25">
      <c r="B3311" s="42" t="s">
        <v>46690</v>
      </c>
      <c r="C3311" s="42" t="s">
        <v>70290</v>
      </c>
      <c r="E3311" s="32" t="s">
        <v>46689</v>
      </c>
      <c r="F3311" s="44" t="s">
        <v>3093</v>
      </c>
      <c r="G3311" s="32" t="s">
        <v>17</v>
      </c>
      <c r="H3311" s="32" t="s">
        <v>18</v>
      </c>
      <c r="I3311" s="32" t="s">
        <v>46744</v>
      </c>
      <c r="J3311" s="55">
        <v>8059175283673</v>
      </c>
      <c r="K3311" s="45">
        <v>45658</v>
      </c>
      <c r="L3311" s="47">
        <v>0</v>
      </c>
      <c r="M3311" s="32">
        <v>124.95</v>
      </c>
    </row>
    <row r="3312" spans="1:14" x14ac:dyDescent="0.25">
      <c r="B3312" s="42" t="s">
        <v>46704</v>
      </c>
      <c r="C3312" s="42"/>
      <c r="E3312" s="32" t="s">
        <v>46703</v>
      </c>
      <c r="F3312" s="44" t="s">
        <v>3093</v>
      </c>
      <c r="G3312" s="32" t="s">
        <v>17</v>
      </c>
      <c r="H3312" s="32" t="s">
        <v>18</v>
      </c>
      <c r="I3312" s="32" t="s">
        <v>46751</v>
      </c>
      <c r="J3312" s="55">
        <v>8059175283536</v>
      </c>
      <c r="K3312" s="45">
        <v>45658</v>
      </c>
      <c r="L3312" s="47">
        <v>0</v>
      </c>
      <c r="M3312" s="47">
        <v>124.95</v>
      </c>
    </row>
    <row r="3313" spans="2:14" x14ac:dyDescent="0.25">
      <c r="B3313" s="42" t="s">
        <v>46710</v>
      </c>
      <c r="C3313" s="42"/>
      <c r="E3313" s="32" t="s">
        <v>46709</v>
      </c>
      <c r="F3313" s="44" t="s">
        <v>3093</v>
      </c>
      <c r="G3313" s="32" t="s">
        <v>17</v>
      </c>
      <c r="H3313" s="32" t="s">
        <v>18</v>
      </c>
      <c r="I3313" s="32" t="s">
        <v>46754</v>
      </c>
      <c r="J3313" s="55">
        <v>8059175283505</v>
      </c>
      <c r="K3313" s="45">
        <v>45658</v>
      </c>
      <c r="L3313" s="47">
        <v>0</v>
      </c>
      <c r="M3313" s="47">
        <v>124.95</v>
      </c>
    </row>
    <row r="3314" spans="2:14" x14ac:dyDescent="0.25">
      <c r="B3314" s="42" t="s">
        <v>46708</v>
      </c>
      <c r="C3314" s="42"/>
      <c r="E3314" s="32" t="s">
        <v>46707</v>
      </c>
      <c r="F3314" s="44" t="s">
        <v>3093</v>
      </c>
      <c r="G3314" s="32" t="s">
        <v>17</v>
      </c>
      <c r="H3314" s="32" t="s">
        <v>18</v>
      </c>
      <c r="I3314" s="32" t="s">
        <v>46753</v>
      </c>
      <c r="J3314" s="55">
        <v>8059175283512</v>
      </c>
      <c r="K3314" s="45">
        <v>45658</v>
      </c>
      <c r="L3314" s="47">
        <v>0</v>
      </c>
      <c r="M3314" s="47">
        <v>124.95</v>
      </c>
    </row>
    <row r="3315" spans="2:14" x14ac:dyDescent="0.25">
      <c r="B3315" s="42" t="s">
        <v>46706</v>
      </c>
      <c r="C3315" s="42"/>
      <c r="E3315" s="32" t="s">
        <v>46705</v>
      </c>
      <c r="F3315" s="44" t="s">
        <v>3093</v>
      </c>
      <c r="G3315" s="32" t="s">
        <v>17</v>
      </c>
      <c r="H3315" s="32" t="s">
        <v>18</v>
      </c>
      <c r="I3315" s="32" t="s">
        <v>46752</v>
      </c>
      <c r="J3315" s="55">
        <v>8059175283529</v>
      </c>
      <c r="K3315" s="45">
        <v>45658</v>
      </c>
      <c r="L3315" s="47">
        <v>0</v>
      </c>
      <c r="M3315" s="47">
        <v>124.95</v>
      </c>
    </row>
    <row r="3316" spans="2:14" x14ac:dyDescent="0.25">
      <c r="B3316" s="42" t="s">
        <v>46700</v>
      </c>
      <c r="C3316" s="42"/>
      <c r="E3316" s="32" t="s">
        <v>46699</v>
      </c>
      <c r="F3316" s="44" t="s">
        <v>3093</v>
      </c>
      <c r="G3316" s="32" t="s">
        <v>17</v>
      </c>
      <c r="H3316" s="32" t="s">
        <v>18</v>
      </c>
      <c r="I3316" s="32" t="s">
        <v>46749</v>
      </c>
      <c r="J3316" s="55">
        <v>8059175283611</v>
      </c>
      <c r="K3316" s="45">
        <v>45658</v>
      </c>
      <c r="L3316" s="47">
        <v>0</v>
      </c>
      <c r="M3316" s="47">
        <v>124.95</v>
      </c>
    </row>
    <row r="3317" spans="2:14" x14ac:dyDescent="0.25">
      <c r="B3317" s="42" t="s">
        <v>46702</v>
      </c>
      <c r="C3317" s="42"/>
      <c r="E3317" s="32" t="s">
        <v>46701</v>
      </c>
      <c r="F3317" s="44" t="s">
        <v>3093</v>
      </c>
      <c r="G3317" s="32" t="s">
        <v>17</v>
      </c>
      <c r="H3317" s="32" t="s">
        <v>18</v>
      </c>
      <c r="I3317" s="32" t="s">
        <v>46750</v>
      </c>
      <c r="J3317" s="55">
        <v>8059175283543</v>
      </c>
      <c r="K3317" s="45">
        <v>45658</v>
      </c>
      <c r="L3317" s="47">
        <v>0</v>
      </c>
      <c r="M3317" s="47">
        <v>124.95</v>
      </c>
    </row>
    <row r="3318" spans="2:14" x14ac:dyDescent="0.25">
      <c r="B3318" s="42" t="s">
        <v>46716</v>
      </c>
      <c r="C3318" s="42" t="s">
        <v>70289</v>
      </c>
      <c r="E3318" s="32" t="s">
        <v>46715</v>
      </c>
      <c r="F3318" s="44" t="s">
        <v>3093</v>
      </c>
      <c r="G3318" s="32" t="s">
        <v>11</v>
      </c>
      <c r="H3318" s="32" t="s">
        <v>12</v>
      </c>
      <c r="I3318" s="32" t="s">
        <v>46757</v>
      </c>
      <c r="J3318" s="55">
        <v>8059175098598</v>
      </c>
      <c r="L3318" s="46">
        <v>104.95</v>
      </c>
      <c r="M3318" s="46">
        <v>104.95</v>
      </c>
    </row>
    <row r="3319" spans="2:14" x14ac:dyDescent="0.25">
      <c r="B3319" s="42" t="s">
        <v>46722</v>
      </c>
      <c r="C3319" s="42" t="s">
        <v>70288</v>
      </c>
      <c r="E3319" s="32" t="s">
        <v>46721</v>
      </c>
      <c r="F3319" s="44" t="s">
        <v>3093</v>
      </c>
      <c r="G3319" s="32" t="s">
        <v>11</v>
      </c>
      <c r="H3319" s="32" t="s">
        <v>12</v>
      </c>
      <c r="I3319" s="32" t="s">
        <v>46760</v>
      </c>
      <c r="J3319" s="55">
        <v>8059175098574</v>
      </c>
      <c r="L3319" s="46">
        <v>104.95</v>
      </c>
      <c r="M3319" s="46">
        <v>104.95</v>
      </c>
    </row>
    <row r="3320" spans="2:14" x14ac:dyDescent="0.25">
      <c r="B3320" s="42" t="s">
        <v>46720</v>
      </c>
      <c r="C3320" s="42" t="s">
        <v>70287</v>
      </c>
      <c r="E3320" s="32" t="s">
        <v>46719</v>
      </c>
      <c r="F3320" s="44" t="s">
        <v>3093</v>
      </c>
      <c r="G3320" s="32" t="s">
        <v>11</v>
      </c>
      <c r="H3320" s="32" t="s">
        <v>12</v>
      </c>
      <c r="I3320" s="32" t="s">
        <v>46759</v>
      </c>
      <c r="J3320" s="55">
        <v>8059175098581</v>
      </c>
      <c r="L3320" s="46">
        <v>104.95</v>
      </c>
      <c r="M3320" s="46">
        <v>104.95</v>
      </c>
    </row>
    <row r="3321" spans="2:14" x14ac:dyDescent="0.25">
      <c r="B3321" s="42" t="s">
        <v>46718</v>
      </c>
      <c r="C3321" s="42" t="s">
        <v>70286</v>
      </c>
      <c r="E3321" s="32" t="s">
        <v>46717</v>
      </c>
      <c r="F3321" s="44" t="s">
        <v>3093</v>
      </c>
      <c r="G3321" s="32" t="s">
        <v>11</v>
      </c>
      <c r="H3321" s="32" t="s">
        <v>12</v>
      </c>
      <c r="I3321" s="32" t="s">
        <v>46758</v>
      </c>
      <c r="J3321" s="55">
        <v>8059175090080</v>
      </c>
      <c r="L3321" s="46">
        <v>104.95</v>
      </c>
      <c r="M3321" s="46">
        <v>104.95</v>
      </c>
    </row>
    <row r="3322" spans="2:14" x14ac:dyDescent="0.25">
      <c r="B3322" s="42" t="s">
        <v>46712</v>
      </c>
      <c r="C3322" s="42" t="s">
        <v>70285</v>
      </c>
      <c r="E3322" s="32" t="s">
        <v>46711</v>
      </c>
      <c r="F3322" s="44" t="s">
        <v>3093</v>
      </c>
      <c r="G3322" s="32" t="s">
        <v>11</v>
      </c>
      <c r="H3322" s="32" t="s">
        <v>12</v>
      </c>
      <c r="I3322" s="32" t="s">
        <v>46755</v>
      </c>
      <c r="J3322" s="55">
        <v>8059175098611</v>
      </c>
      <c r="L3322" s="46">
        <v>104.95</v>
      </c>
      <c r="M3322" s="46">
        <v>104.95</v>
      </c>
    </row>
    <row r="3323" spans="2:14" x14ac:dyDescent="0.25">
      <c r="B3323" s="42" t="s">
        <v>46714</v>
      </c>
      <c r="C3323" s="42" t="s">
        <v>70284</v>
      </c>
      <c r="E3323" s="32" t="s">
        <v>46713</v>
      </c>
      <c r="F3323" s="44" t="s">
        <v>3093</v>
      </c>
      <c r="G3323" s="32" t="s">
        <v>11</v>
      </c>
      <c r="H3323" s="32" t="s">
        <v>12</v>
      </c>
      <c r="I3323" s="32" t="s">
        <v>46756</v>
      </c>
      <c r="J3323" s="55">
        <v>8059175098604</v>
      </c>
      <c r="L3323" s="46">
        <v>104.95</v>
      </c>
      <c r="M3323" s="46">
        <v>104.95</v>
      </c>
    </row>
    <row r="3324" spans="2:14" x14ac:dyDescent="0.25">
      <c r="B3324" s="42"/>
      <c r="C3324" s="42"/>
      <c r="E3324" s="32" t="s">
        <v>49884</v>
      </c>
      <c r="F3324" s="44" t="s">
        <v>3093</v>
      </c>
      <c r="G3324" s="32" t="s">
        <v>11</v>
      </c>
      <c r="H3324" s="32" t="s">
        <v>12</v>
      </c>
      <c r="I3324" s="32" t="s">
        <v>49885</v>
      </c>
      <c r="J3324" s="55">
        <v>8059347074542</v>
      </c>
      <c r="K3324" s="32"/>
      <c r="L3324" s="47">
        <v>209.95</v>
      </c>
      <c r="M3324" s="47">
        <v>209.95</v>
      </c>
      <c r="N3324" s="45">
        <v>44835</v>
      </c>
    </row>
    <row r="3325" spans="2:14" x14ac:dyDescent="0.25">
      <c r="B3325" s="42"/>
      <c r="C3325" s="42"/>
      <c r="E3325" s="32" t="s">
        <v>61474</v>
      </c>
      <c r="F3325" s="44" t="s">
        <v>3093</v>
      </c>
      <c r="G3325" s="32" t="s">
        <v>11</v>
      </c>
      <c r="H3325" s="32" t="s">
        <v>12</v>
      </c>
      <c r="I3325" s="32" t="s">
        <v>50360</v>
      </c>
      <c r="J3325" s="55">
        <v>8059347074535</v>
      </c>
      <c r="K3325" s="32"/>
      <c r="L3325" s="47">
        <v>209.95</v>
      </c>
      <c r="M3325" s="47">
        <v>209.95</v>
      </c>
      <c r="N3325" s="45">
        <v>44835</v>
      </c>
    </row>
    <row r="3326" spans="2:14" x14ac:dyDescent="0.25">
      <c r="B3326" s="42"/>
      <c r="C3326" s="42"/>
      <c r="E3326" s="32" t="s">
        <v>61473</v>
      </c>
      <c r="F3326" s="44" t="s">
        <v>3093</v>
      </c>
      <c r="G3326" s="32" t="s">
        <v>11</v>
      </c>
      <c r="H3326" s="32" t="s">
        <v>12</v>
      </c>
      <c r="I3326" s="32" t="s">
        <v>50359</v>
      </c>
      <c r="J3326" s="55">
        <v>8059347074504</v>
      </c>
      <c r="K3326" s="32"/>
      <c r="L3326" s="47">
        <v>209.95</v>
      </c>
      <c r="M3326" s="47">
        <v>209.95</v>
      </c>
      <c r="N3326" s="45">
        <v>44835</v>
      </c>
    </row>
    <row r="3327" spans="2:14" x14ac:dyDescent="0.25">
      <c r="B3327" s="42"/>
      <c r="C3327" s="42"/>
      <c r="E3327" s="32" t="s">
        <v>61472</v>
      </c>
      <c r="F3327" s="44" t="s">
        <v>3093</v>
      </c>
      <c r="G3327" s="32" t="s">
        <v>11</v>
      </c>
      <c r="H3327" s="32" t="s">
        <v>12</v>
      </c>
      <c r="I3327" s="32" t="s">
        <v>50358</v>
      </c>
      <c r="J3327" s="55">
        <v>8059347074511</v>
      </c>
      <c r="K3327" s="32"/>
      <c r="L3327" s="47">
        <v>209.95</v>
      </c>
      <c r="M3327" s="47">
        <v>209.95</v>
      </c>
      <c r="N3327" s="45">
        <v>44835</v>
      </c>
    </row>
    <row r="3328" spans="2:14" x14ac:dyDescent="0.25">
      <c r="B3328" s="42"/>
      <c r="C3328" s="42"/>
      <c r="E3328" s="32" t="s">
        <v>61471</v>
      </c>
      <c r="F3328" s="44" t="s">
        <v>3093</v>
      </c>
      <c r="G3328" s="32" t="s">
        <v>11</v>
      </c>
      <c r="H3328" s="32" t="s">
        <v>12</v>
      </c>
      <c r="I3328" s="32" t="s">
        <v>50357</v>
      </c>
      <c r="J3328" s="55">
        <v>8059347074528</v>
      </c>
      <c r="K3328" s="32"/>
      <c r="L3328" s="47">
        <v>209.95</v>
      </c>
      <c r="M3328" s="47">
        <v>209.95</v>
      </c>
      <c r="N3328" s="45">
        <v>44835</v>
      </c>
    </row>
    <row r="3329" spans="1:14" x14ac:dyDescent="0.25">
      <c r="B3329" s="42"/>
      <c r="C3329" s="42"/>
      <c r="E3329" s="32" t="s">
        <v>49886</v>
      </c>
      <c r="F3329" s="44" t="s">
        <v>3093</v>
      </c>
      <c r="G3329" s="32" t="s">
        <v>11</v>
      </c>
      <c r="H3329" s="32" t="s">
        <v>12</v>
      </c>
      <c r="I3329" s="32" t="s">
        <v>49887</v>
      </c>
      <c r="J3329" s="55">
        <v>8059347074559</v>
      </c>
      <c r="K3329" s="32"/>
      <c r="L3329" s="47">
        <v>209.95</v>
      </c>
      <c r="M3329" s="47">
        <v>209.95</v>
      </c>
      <c r="N3329" s="45">
        <v>44835</v>
      </c>
    </row>
    <row r="3330" spans="1:14" x14ac:dyDescent="0.25">
      <c r="A3330" s="32" t="s">
        <v>25810</v>
      </c>
      <c r="B3330" s="42" t="s">
        <v>65851</v>
      </c>
      <c r="C3330" s="42"/>
      <c r="D3330" s="42"/>
      <c r="E3330" s="43" t="s">
        <v>4451</v>
      </c>
      <c r="F3330" s="44" t="s">
        <v>3752</v>
      </c>
      <c r="G3330" s="44" t="s">
        <v>17</v>
      </c>
      <c r="H3330" s="44" t="s">
        <v>18</v>
      </c>
      <c r="I3330" s="42" t="s">
        <v>4452</v>
      </c>
      <c r="J3330" s="42">
        <v>8021506940425</v>
      </c>
      <c r="K3330" s="45">
        <v>45527</v>
      </c>
      <c r="L3330" s="46">
        <v>0</v>
      </c>
      <c r="M3330" s="54">
        <v>149.94999999999999</v>
      </c>
      <c r="N3330" s="45">
        <v>42975</v>
      </c>
    </row>
    <row r="3331" spans="1:14" x14ac:dyDescent="0.25">
      <c r="A3331" s="32" t="s">
        <v>25809</v>
      </c>
      <c r="B3331" s="42" t="s">
        <v>65848</v>
      </c>
      <c r="C3331" s="42"/>
      <c r="D3331" s="42"/>
      <c r="E3331" s="43" t="s">
        <v>4449</v>
      </c>
      <c r="F3331" s="44" t="s">
        <v>3752</v>
      </c>
      <c r="G3331" s="44" t="s">
        <v>17</v>
      </c>
      <c r="H3331" s="44" t="s">
        <v>18</v>
      </c>
      <c r="I3331" s="42" t="s">
        <v>4450</v>
      </c>
      <c r="J3331" s="42">
        <v>8021506940418</v>
      </c>
      <c r="K3331" s="45">
        <v>45527</v>
      </c>
      <c r="L3331" s="46">
        <v>0</v>
      </c>
      <c r="M3331" s="54">
        <v>149.94999999999999</v>
      </c>
      <c r="N3331" s="45">
        <v>42975</v>
      </c>
    </row>
    <row r="3332" spans="1:14" x14ac:dyDescent="0.25">
      <c r="A3332" s="32" t="s">
        <v>25808</v>
      </c>
      <c r="B3332" s="42" t="s">
        <v>65849</v>
      </c>
      <c r="C3332" s="42"/>
      <c r="D3332" s="42"/>
      <c r="E3332" s="43" t="s">
        <v>4447</v>
      </c>
      <c r="F3332" s="44" t="s">
        <v>3752</v>
      </c>
      <c r="G3332" s="44" t="s">
        <v>17</v>
      </c>
      <c r="H3332" s="44" t="s">
        <v>18</v>
      </c>
      <c r="I3332" s="42" t="s">
        <v>4448</v>
      </c>
      <c r="J3332" s="42">
        <v>8021506932000</v>
      </c>
      <c r="K3332" s="45">
        <v>45527</v>
      </c>
      <c r="L3332" s="46">
        <v>0</v>
      </c>
      <c r="M3332" s="54">
        <v>149.94999999999999</v>
      </c>
      <c r="N3332" s="45">
        <v>42975</v>
      </c>
    </row>
    <row r="3333" spans="1:14" x14ac:dyDescent="0.25">
      <c r="A3333" s="32" t="s">
        <v>25807</v>
      </c>
      <c r="B3333" s="42" t="s">
        <v>65850</v>
      </c>
      <c r="C3333" s="42"/>
      <c r="D3333" s="42"/>
      <c r="E3333" s="43" t="s">
        <v>4445</v>
      </c>
      <c r="F3333" s="44" t="s">
        <v>3752</v>
      </c>
      <c r="G3333" s="44" t="s">
        <v>17</v>
      </c>
      <c r="H3333" s="44" t="s">
        <v>18</v>
      </c>
      <c r="I3333" s="42" t="s">
        <v>4446</v>
      </c>
      <c r="J3333" s="42">
        <v>8021506931997</v>
      </c>
      <c r="K3333" s="45">
        <v>45527</v>
      </c>
      <c r="L3333" s="46">
        <v>0</v>
      </c>
      <c r="M3333" s="54">
        <v>149.94999999999999</v>
      </c>
      <c r="N3333" s="45">
        <v>42975</v>
      </c>
    </row>
    <row r="3334" spans="1:14" x14ac:dyDescent="0.25">
      <c r="A3334" s="32" t="s">
        <v>25806</v>
      </c>
      <c r="B3334" s="42" t="s">
        <v>65853</v>
      </c>
      <c r="C3334" s="42"/>
      <c r="D3334" s="42"/>
      <c r="E3334" s="43" t="s">
        <v>4443</v>
      </c>
      <c r="F3334" s="44" t="s">
        <v>3752</v>
      </c>
      <c r="G3334" s="44" t="s">
        <v>17</v>
      </c>
      <c r="H3334" s="44" t="s">
        <v>18</v>
      </c>
      <c r="I3334" s="42" t="s">
        <v>4444</v>
      </c>
      <c r="J3334" s="42">
        <v>8021506940449</v>
      </c>
      <c r="K3334" s="45">
        <v>45527</v>
      </c>
      <c r="L3334" s="46">
        <v>0</v>
      </c>
      <c r="M3334" s="54">
        <v>149.94999999999999</v>
      </c>
      <c r="N3334" s="45">
        <v>42975</v>
      </c>
    </row>
    <row r="3335" spans="1:14" x14ac:dyDescent="0.25">
      <c r="A3335" s="32" t="s">
        <v>25805</v>
      </c>
      <c r="B3335" s="42" t="s">
        <v>65852</v>
      </c>
      <c r="C3335" s="42"/>
      <c r="D3335" s="42"/>
      <c r="E3335" s="43" t="s">
        <v>4441</v>
      </c>
      <c r="F3335" s="44" t="s">
        <v>3752</v>
      </c>
      <c r="G3335" s="44" t="s">
        <v>17</v>
      </c>
      <c r="H3335" s="44" t="s">
        <v>18</v>
      </c>
      <c r="I3335" s="42" t="s">
        <v>4442</v>
      </c>
      <c r="J3335" s="42">
        <v>8021506940432</v>
      </c>
      <c r="K3335" s="45">
        <v>45527</v>
      </c>
      <c r="L3335" s="46">
        <v>0</v>
      </c>
      <c r="M3335" s="54">
        <v>149.94999999999999</v>
      </c>
      <c r="N3335" s="45">
        <v>42975</v>
      </c>
    </row>
    <row r="3336" spans="1:14" x14ac:dyDescent="0.25">
      <c r="B3336" s="42" t="s">
        <v>65942</v>
      </c>
      <c r="C3336" s="42"/>
      <c r="E3336" s="58" t="s">
        <v>61464</v>
      </c>
      <c r="F3336" s="44" t="s">
        <v>3093</v>
      </c>
      <c r="G3336" s="44" t="s">
        <v>11</v>
      </c>
      <c r="H3336" s="44" t="s">
        <v>12</v>
      </c>
      <c r="I3336" s="32" t="s">
        <v>36551</v>
      </c>
      <c r="J3336" s="55">
        <v>8059175283482</v>
      </c>
      <c r="L3336" s="66">
        <v>149.94999999999999</v>
      </c>
      <c r="M3336" s="66">
        <v>149.94999999999999</v>
      </c>
      <c r="N3336" s="45">
        <v>44074</v>
      </c>
    </row>
    <row r="3337" spans="1:14" x14ac:dyDescent="0.25">
      <c r="B3337" s="42" t="s">
        <v>65941</v>
      </c>
      <c r="C3337" s="42"/>
      <c r="E3337" s="58" t="s">
        <v>61463</v>
      </c>
      <c r="F3337" s="44" t="s">
        <v>3093</v>
      </c>
      <c r="G3337" s="44" t="s">
        <v>11</v>
      </c>
      <c r="H3337" s="44" t="s">
        <v>12</v>
      </c>
      <c r="I3337" s="32" t="s">
        <v>36550</v>
      </c>
      <c r="J3337" s="55">
        <v>8059175283475</v>
      </c>
      <c r="L3337" s="66">
        <v>149.94999999999999</v>
      </c>
      <c r="M3337" s="66">
        <v>149.94999999999999</v>
      </c>
      <c r="N3337" s="45">
        <v>44074</v>
      </c>
    </row>
    <row r="3338" spans="1:14" x14ac:dyDescent="0.25">
      <c r="B3338" s="42" t="s">
        <v>65938</v>
      </c>
      <c r="C3338" s="42"/>
      <c r="E3338" s="58" t="s">
        <v>61462</v>
      </c>
      <c r="F3338" s="44" t="s">
        <v>3093</v>
      </c>
      <c r="G3338" s="44" t="s">
        <v>11</v>
      </c>
      <c r="H3338" s="44" t="s">
        <v>12</v>
      </c>
      <c r="I3338" s="32" t="s">
        <v>36549</v>
      </c>
      <c r="J3338" s="55">
        <v>8059175283444</v>
      </c>
      <c r="L3338" s="66">
        <v>149.94999999999999</v>
      </c>
      <c r="M3338" s="66">
        <v>149.94999999999999</v>
      </c>
      <c r="N3338" s="45">
        <v>44074</v>
      </c>
    </row>
    <row r="3339" spans="1:14" x14ac:dyDescent="0.25">
      <c r="B3339" s="42" t="s">
        <v>65939</v>
      </c>
      <c r="C3339" s="42"/>
      <c r="E3339" s="58" t="s">
        <v>61461</v>
      </c>
      <c r="F3339" s="44" t="s">
        <v>3093</v>
      </c>
      <c r="G3339" s="44" t="s">
        <v>11</v>
      </c>
      <c r="H3339" s="44" t="s">
        <v>12</v>
      </c>
      <c r="I3339" s="32" t="s">
        <v>36548</v>
      </c>
      <c r="J3339" s="55">
        <v>8059175283451</v>
      </c>
      <c r="L3339" s="66">
        <v>149.94999999999999</v>
      </c>
      <c r="M3339" s="66">
        <v>149.94999999999999</v>
      </c>
      <c r="N3339" s="45">
        <v>44074</v>
      </c>
    </row>
    <row r="3340" spans="1:14" x14ac:dyDescent="0.25">
      <c r="B3340" s="42" t="s">
        <v>65940</v>
      </c>
      <c r="C3340" s="42"/>
      <c r="E3340" s="58" t="s">
        <v>61460</v>
      </c>
      <c r="F3340" s="44" t="s">
        <v>3093</v>
      </c>
      <c r="G3340" s="44" t="s">
        <v>11</v>
      </c>
      <c r="H3340" s="44" t="s">
        <v>12</v>
      </c>
      <c r="I3340" s="32" t="s">
        <v>36547</v>
      </c>
      <c r="J3340" s="55">
        <v>8059175283468</v>
      </c>
      <c r="L3340" s="66">
        <v>149.94999999999999</v>
      </c>
      <c r="M3340" s="66">
        <v>149.94999999999999</v>
      </c>
      <c r="N3340" s="45">
        <v>44074</v>
      </c>
    </row>
    <row r="3341" spans="1:14" x14ac:dyDescent="0.25">
      <c r="B3341" s="42" t="s">
        <v>65943</v>
      </c>
      <c r="C3341" s="42"/>
      <c r="E3341" s="58" t="s">
        <v>61459</v>
      </c>
      <c r="F3341" s="44" t="s">
        <v>3093</v>
      </c>
      <c r="G3341" s="44" t="s">
        <v>11</v>
      </c>
      <c r="H3341" s="44" t="s">
        <v>12</v>
      </c>
      <c r="I3341" s="32" t="s">
        <v>36552</v>
      </c>
      <c r="J3341" s="55">
        <v>8059175283499</v>
      </c>
      <c r="L3341" s="66">
        <v>149.94999999999999</v>
      </c>
      <c r="M3341" s="66">
        <v>149.94999999999999</v>
      </c>
      <c r="N3341" s="45">
        <v>44074</v>
      </c>
    </row>
    <row r="3342" spans="1:14" x14ac:dyDescent="0.25">
      <c r="A3342" s="45" t="s">
        <v>44722</v>
      </c>
      <c r="B3342" s="42" t="s">
        <v>44723</v>
      </c>
      <c r="C3342" s="42"/>
      <c r="D3342" s="42"/>
      <c r="E3342" s="43" t="s">
        <v>44724</v>
      </c>
      <c r="F3342" s="44" t="s">
        <v>3093</v>
      </c>
      <c r="G3342" s="32" t="s">
        <v>11</v>
      </c>
      <c r="H3342" s="43" t="s">
        <v>12</v>
      </c>
      <c r="I3342" s="42" t="s">
        <v>44725</v>
      </c>
      <c r="J3342" s="65">
        <v>8059175930119</v>
      </c>
      <c r="L3342" s="47">
        <v>509.95</v>
      </c>
      <c r="M3342" s="47">
        <v>509.95</v>
      </c>
      <c r="N3342" s="45">
        <v>44438</v>
      </c>
    </row>
    <row r="3343" spans="1:14" x14ac:dyDescent="0.25">
      <c r="A3343" s="45" t="s">
        <v>44718</v>
      </c>
      <c r="B3343" s="42" t="s">
        <v>44719</v>
      </c>
      <c r="C3343" s="42"/>
      <c r="D3343" s="42"/>
      <c r="E3343" s="43" t="s">
        <v>44720</v>
      </c>
      <c r="F3343" s="44" t="s">
        <v>3093</v>
      </c>
      <c r="G3343" s="32" t="s">
        <v>11</v>
      </c>
      <c r="H3343" s="43" t="s">
        <v>12</v>
      </c>
      <c r="I3343" s="42" t="s">
        <v>44721</v>
      </c>
      <c r="J3343" s="65">
        <v>8059175930102</v>
      </c>
      <c r="L3343" s="47">
        <v>509.95</v>
      </c>
      <c r="M3343" s="47">
        <v>509.95</v>
      </c>
      <c r="N3343" s="45">
        <v>44438</v>
      </c>
    </row>
    <row r="3344" spans="1:14" x14ac:dyDescent="0.25">
      <c r="A3344" s="45" t="s">
        <v>44714</v>
      </c>
      <c r="B3344" s="42" t="s">
        <v>44715</v>
      </c>
      <c r="C3344" s="42"/>
      <c r="D3344" s="42"/>
      <c r="E3344" s="43" t="s">
        <v>44716</v>
      </c>
      <c r="F3344" s="44" t="s">
        <v>3093</v>
      </c>
      <c r="G3344" s="32" t="s">
        <v>11</v>
      </c>
      <c r="H3344" s="43" t="s">
        <v>12</v>
      </c>
      <c r="I3344" s="42" t="s">
        <v>44717</v>
      </c>
      <c r="J3344" s="65">
        <v>8059175930089</v>
      </c>
      <c r="L3344" s="47">
        <v>509.95</v>
      </c>
      <c r="M3344" s="47">
        <v>509.95</v>
      </c>
      <c r="N3344" s="45">
        <v>44438</v>
      </c>
    </row>
    <row r="3345" spans="1:14" x14ac:dyDescent="0.25">
      <c r="A3345" s="45" t="s">
        <v>44710</v>
      </c>
      <c r="B3345" s="42" t="s">
        <v>44711</v>
      </c>
      <c r="C3345" s="42"/>
      <c r="D3345" s="42"/>
      <c r="E3345" s="43" t="s">
        <v>44712</v>
      </c>
      <c r="F3345" s="44" t="s">
        <v>3093</v>
      </c>
      <c r="G3345" s="32" t="s">
        <v>11</v>
      </c>
      <c r="H3345" s="43" t="s">
        <v>12</v>
      </c>
      <c r="I3345" s="42" t="s">
        <v>44713</v>
      </c>
      <c r="J3345" s="65">
        <v>8059175930096</v>
      </c>
      <c r="L3345" s="47">
        <v>509.95</v>
      </c>
      <c r="M3345" s="47">
        <v>509.95</v>
      </c>
      <c r="N3345" s="45">
        <v>44438</v>
      </c>
    </row>
    <row r="3346" spans="1:14" x14ac:dyDescent="0.25">
      <c r="A3346" s="45" t="s">
        <v>44706</v>
      </c>
      <c r="B3346" s="42" t="s">
        <v>44707</v>
      </c>
      <c r="C3346" s="42"/>
      <c r="D3346" s="42"/>
      <c r="E3346" s="43" t="s">
        <v>44708</v>
      </c>
      <c r="F3346" s="44" t="s">
        <v>3093</v>
      </c>
      <c r="G3346" s="32" t="s">
        <v>11</v>
      </c>
      <c r="H3346" s="43" t="s">
        <v>12</v>
      </c>
      <c r="I3346" s="42" t="s">
        <v>44709</v>
      </c>
      <c r="J3346" s="65">
        <v>8059175890406</v>
      </c>
      <c r="L3346" s="47">
        <v>509.95</v>
      </c>
      <c r="M3346" s="47">
        <v>509.95</v>
      </c>
      <c r="N3346" s="45">
        <v>44438</v>
      </c>
    </row>
    <row r="3347" spans="1:14" x14ac:dyDescent="0.25">
      <c r="A3347" s="45" t="s">
        <v>44702</v>
      </c>
      <c r="B3347" s="42" t="s">
        <v>44703</v>
      </c>
      <c r="C3347" s="42"/>
      <c r="D3347" s="42"/>
      <c r="E3347" s="43" t="s">
        <v>44704</v>
      </c>
      <c r="F3347" s="44" t="s">
        <v>3093</v>
      </c>
      <c r="G3347" s="32" t="s">
        <v>11</v>
      </c>
      <c r="H3347" s="43" t="s">
        <v>12</v>
      </c>
      <c r="I3347" s="42" t="s">
        <v>44705</v>
      </c>
      <c r="J3347" s="65">
        <v>8059175930126</v>
      </c>
      <c r="L3347" s="47">
        <v>509.95</v>
      </c>
      <c r="M3347" s="47">
        <v>509.95</v>
      </c>
      <c r="N3347" s="45">
        <v>44438</v>
      </c>
    </row>
    <row r="3348" spans="1:14" x14ac:dyDescent="0.25">
      <c r="A3348" s="45" t="s">
        <v>44698</v>
      </c>
      <c r="B3348" s="42" t="s">
        <v>44699</v>
      </c>
      <c r="C3348" s="42"/>
      <c r="D3348" s="42"/>
      <c r="E3348" s="43" t="s">
        <v>44700</v>
      </c>
      <c r="F3348" s="44" t="s">
        <v>3093</v>
      </c>
      <c r="G3348" s="32" t="s">
        <v>11</v>
      </c>
      <c r="H3348" s="43" t="s">
        <v>12</v>
      </c>
      <c r="I3348" s="42" t="s">
        <v>44701</v>
      </c>
      <c r="J3348" s="65">
        <v>8059175930065</v>
      </c>
      <c r="L3348" s="47">
        <v>404.95</v>
      </c>
      <c r="M3348" s="47">
        <v>404.95</v>
      </c>
      <c r="N3348" s="45">
        <v>44438</v>
      </c>
    </row>
    <row r="3349" spans="1:14" x14ac:dyDescent="0.25">
      <c r="A3349" s="45" t="s">
        <v>44694</v>
      </c>
      <c r="B3349" s="42" t="s">
        <v>44695</v>
      </c>
      <c r="C3349" s="42"/>
      <c r="D3349" s="42"/>
      <c r="E3349" s="43" t="s">
        <v>44696</v>
      </c>
      <c r="F3349" s="44" t="s">
        <v>3093</v>
      </c>
      <c r="G3349" s="32" t="s">
        <v>11</v>
      </c>
      <c r="H3349" s="43" t="s">
        <v>12</v>
      </c>
      <c r="I3349" s="42" t="s">
        <v>44697</v>
      </c>
      <c r="J3349" s="65">
        <v>8059175890390</v>
      </c>
      <c r="L3349" s="47">
        <v>404.95</v>
      </c>
      <c r="M3349" s="47">
        <v>404.95</v>
      </c>
      <c r="N3349" s="45">
        <v>44438</v>
      </c>
    </row>
    <row r="3350" spans="1:14" x14ac:dyDescent="0.25">
      <c r="A3350" s="45" t="s">
        <v>44690</v>
      </c>
      <c r="B3350" s="42" t="s">
        <v>44691</v>
      </c>
      <c r="C3350" s="42"/>
      <c r="D3350" s="42"/>
      <c r="E3350" s="43" t="s">
        <v>44692</v>
      </c>
      <c r="F3350" s="44" t="s">
        <v>3093</v>
      </c>
      <c r="G3350" s="32" t="s">
        <v>11</v>
      </c>
      <c r="H3350" s="43" t="s">
        <v>12</v>
      </c>
      <c r="I3350" s="42" t="s">
        <v>44693</v>
      </c>
      <c r="J3350" s="65">
        <v>8059175930058</v>
      </c>
      <c r="L3350" s="47">
        <v>404.95</v>
      </c>
      <c r="M3350" s="47">
        <v>404.95</v>
      </c>
      <c r="N3350" s="45">
        <v>44438</v>
      </c>
    </row>
    <row r="3351" spans="1:14" x14ac:dyDescent="0.25">
      <c r="A3351" s="45" t="s">
        <v>44686</v>
      </c>
      <c r="B3351" s="42" t="s">
        <v>44687</v>
      </c>
      <c r="C3351" s="42"/>
      <c r="D3351" s="42"/>
      <c r="E3351" s="43" t="s">
        <v>44688</v>
      </c>
      <c r="F3351" s="44" t="s">
        <v>3093</v>
      </c>
      <c r="G3351" s="32" t="s">
        <v>11</v>
      </c>
      <c r="H3351" s="43" t="s">
        <v>12</v>
      </c>
      <c r="I3351" s="42" t="s">
        <v>44689</v>
      </c>
      <c r="J3351" s="65">
        <v>8059175890376</v>
      </c>
      <c r="L3351" s="47">
        <v>404.95</v>
      </c>
      <c r="M3351" s="47">
        <v>404.95</v>
      </c>
      <c r="N3351" s="45">
        <v>44438</v>
      </c>
    </row>
    <row r="3352" spans="1:14" x14ac:dyDescent="0.25">
      <c r="A3352" s="45" t="s">
        <v>44682</v>
      </c>
      <c r="B3352" s="42" t="s">
        <v>44683</v>
      </c>
      <c r="C3352" s="42"/>
      <c r="D3352" s="42"/>
      <c r="E3352" s="43" t="s">
        <v>44684</v>
      </c>
      <c r="F3352" s="44" t="s">
        <v>3093</v>
      </c>
      <c r="G3352" s="32" t="s">
        <v>11</v>
      </c>
      <c r="H3352" s="43" t="s">
        <v>12</v>
      </c>
      <c r="I3352" s="42" t="s">
        <v>44685</v>
      </c>
      <c r="J3352" s="65">
        <v>8059175890383</v>
      </c>
      <c r="L3352" s="47">
        <v>404.95</v>
      </c>
      <c r="M3352" s="47">
        <v>404.95</v>
      </c>
      <c r="N3352" s="45">
        <v>44438</v>
      </c>
    </row>
    <row r="3353" spans="1:14" x14ac:dyDescent="0.25">
      <c r="A3353" s="45" t="s">
        <v>44678</v>
      </c>
      <c r="B3353" s="42" t="s">
        <v>44679</v>
      </c>
      <c r="C3353" s="42"/>
      <c r="D3353" s="42"/>
      <c r="E3353" s="43" t="s">
        <v>44680</v>
      </c>
      <c r="F3353" s="44" t="s">
        <v>3093</v>
      </c>
      <c r="G3353" s="32" t="s">
        <v>11</v>
      </c>
      <c r="H3353" s="43" t="s">
        <v>12</v>
      </c>
      <c r="I3353" s="42" t="s">
        <v>44681</v>
      </c>
      <c r="J3353" s="65">
        <v>8059175930072</v>
      </c>
      <c r="L3353" s="47">
        <v>404.95</v>
      </c>
      <c r="M3353" s="47">
        <v>404.95</v>
      </c>
      <c r="N3353" s="45">
        <v>44438</v>
      </c>
    </row>
    <row r="3354" spans="1:14" x14ac:dyDescent="0.25">
      <c r="A3354" s="45" t="s">
        <v>44674</v>
      </c>
      <c r="B3354" s="42" t="s">
        <v>44675</v>
      </c>
      <c r="C3354" s="42"/>
      <c r="D3354" s="42"/>
      <c r="E3354" s="43" t="s">
        <v>44676</v>
      </c>
      <c r="F3354" s="44" t="s">
        <v>3093</v>
      </c>
      <c r="G3354" s="32" t="s">
        <v>11</v>
      </c>
      <c r="H3354" s="43" t="s">
        <v>12</v>
      </c>
      <c r="I3354" s="42" t="s">
        <v>44677</v>
      </c>
      <c r="J3354" s="65">
        <v>8059175913822</v>
      </c>
      <c r="L3354" s="47">
        <v>384.95</v>
      </c>
      <c r="M3354" s="47">
        <v>384.95</v>
      </c>
      <c r="N3354" s="45">
        <v>44438</v>
      </c>
    </row>
    <row r="3355" spans="1:14" x14ac:dyDescent="0.25">
      <c r="A3355" s="45" t="s">
        <v>44670</v>
      </c>
      <c r="B3355" s="42" t="s">
        <v>44671</v>
      </c>
      <c r="C3355" s="42"/>
      <c r="D3355" s="42"/>
      <c r="E3355" s="43" t="s">
        <v>44672</v>
      </c>
      <c r="F3355" s="44" t="s">
        <v>3093</v>
      </c>
      <c r="G3355" s="32" t="s">
        <v>11</v>
      </c>
      <c r="H3355" s="43" t="s">
        <v>12</v>
      </c>
      <c r="I3355" s="42" t="s">
        <v>44673</v>
      </c>
      <c r="J3355" s="65">
        <v>8059175913815</v>
      </c>
      <c r="L3355" s="47">
        <v>384.95</v>
      </c>
      <c r="M3355" s="47">
        <v>384.95</v>
      </c>
      <c r="N3355" s="45">
        <v>44438</v>
      </c>
    </row>
    <row r="3356" spans="1:14" x14ac:dyDescent="0.25">
      <c r="A3356" s="45" t="s">
        <v>44666</v>
      </c>
      <c r="B3356" s="42" t="s">
        <v>44667</v>
      </c>
      <c r="C3356" s="42"/>
      <c r="D3356" s="42"/>
      <c r="E3356" s="43" t="s">
        <v>44668</v>
      </c>
      <c r="F3356" s="44" t="s">
        <v>3093</v>
      </c>
      <c r="G3356" s="32" t="s">
        <v>11</v>
      </c>
      <c r="H3356" s="43" t="s">
        <v>12</v>
      </c>
      <c r="I3356" s="42" t="s">
        <v>44669</v>
      </c>
      <c r="J3356" s="65">
        <v>8059175913785</v>
      </c>
      <c r="L3356" s="47">
        <v>384.95</v>
      </c>
      <c r="M3356" s="47">
        <v>384.95</v>
      </c>
      <c r="N3356" s="45">
        <v>44438</v>
      </c>
    </row>
    <row r="3357" spans="1:14" x14ac:dyDescent="0.25">
      <c r="A3357" s="45" t="s">
        <v>44662</v>
      </c>
      <c r="B3357" s="42" t="s">
        <v>44663</v>
      </c>
      <c r="C3357" s="42"/>
      <c r="D3357" s="42"/>
      <c r="E3357" s="43" t="s">
        <v>44664</v>
      </c>
      <c r="F3357" s="44" t="s">
        <v>3093</v>
      </c>
      <c r="G3357" s="32" t="s">
        <v>11</v>
      </c>
      <c r="H3357" s="43" t="s">
        <v>12</v>
      </c>
      <c r="I3357" s="42" t="s">
        <v>44665</v>
      </c>
      <c r="J3357" s="65">
        <v>8059175913792</v>
      </c>
      <c r="L3357" s="47">
        <v>384.95</v>
      </c>
      <c r="M3357" s="47">
        <v>384.95</v>
      </c>
      <c r="N3357" s="45">
        <v>44438</v>
      </c>
    </row>
    <row r="3358" spans="1:14" x14ac:dyDescent="0.25">
      <c r="A3358" s="45" t="s">
        <v>44658</v>
      </c>
      <c r="B3358" s="42" t="s">
        <v>44659</v>
      </c>
      <c r="C3358" s="42"/>
      <c r="D3358" s="42"/>
      <c r="E3358" s="43" t="s">
        <v>44660</v>
      </c>
      <c r="F3358" s="44" t="s">
        <v>3093</v>
      </c>
      <c r="G3358" s="32" t="s">
        <v>11</v>
      </c>
      <c r="H3358" s="43" t="s">
        <v>12</v>
      </c>
      <c r="I3358" s="42" t="s">
        <v>44661</v>
      </c>
      <c r="J3358" s="65">
        <v>8059175913808</v>
      </c>
      <c r="L3358" s="47">
        <v>384.95</v>
      </c>
      <c r="M3358" s="47">
        <v>384.95</v>
      </c>
      <c r="N3358" s="45">
        <v>44438</v>
      </c>
    </row>
    <row r="3359" spans="1:14" x14ac:dyDescent="0.25">
      <c r="A3359" s="45" t="s">
        <v>44654</v>
      </c>
      <c r="B3359" s="42" t="s">
        <v>44655</v>
      </c>
      <c r="C3359" s="42"/>
      <c r="D3359" s="42"/>
      <c r="E3359" s="43" t="s">
        <v>44656</v>
      </c>
      <c r="F3359" s="44" t="s">
        <v>3093</v>
      </c>
      <c r="G3359" s="32" t="s">
        <v>11</v>
      </c>
      <c r="H3359" s="43" t="s">
        <v>12</v>
      </c>
      <c r="I3359" s="42" t="s">
        <v>44657</v>
      </c>
      <c r="J3359" s="65">
        <v>8059175913839</v>
      </c>
      <c r="L3359" s="47">
        <v>384.95</v>
      </c>
      <c r="M3359" s="47">
        <v>384.95</v>
      </c>
      <c r="N3359" s="45">
        <v>44438</v>
      </c>
    </row>
    <row r="3360" spans="1:14" x14ac:dyDescent="0.25">
      <c r="B3360" s="42" t="s">
        <v>52235</v>
      </c>
      <c r="C3360" s="42"/>
      <c r="E3360" s="32" t="s">
        <v>49880</v>
      </c>
      <c r="F3360" s="44" t="s">
        <v>3093</v>
      </c>
      <c r="G3360" s="32" t="s">
        <v>11</v>
      </c>
      <c r="H3360" s="32" t="s">
        <v>12</v>
      </c>
      <c r="I3360" s="32" t="s">
        <v>49881</v>
      </c>
      <c r="J3360" s="55">
        <v>8059347074481</v>
      </c>
      <c r="K3360" s="32"/>
      <c r="L3360" s="47">
        <v>114.95</v>
      </c>
      <c r="M3360" s="47">
        <v>114.95</v>
      </c>
      <c r="N3360" s="45">
        <v>44835</v>
      </c>
    </row>
    <row r="3361" spans="2:14" x14ac:dyDescent="0.25">
      <c r="B3361" s="42" t="s">
        <v>52234</v>
      </c>
      <c r="C3361" s="42"/>
      <c r="E3361" s="32" t="s">
        <v>61458</v>
      </c>
      <c r="F3361" s="44" t="s">
        <v>3093</v>
      </c>
      <c r="G3361" s="32" t="s">
        <v>11</v>
      </c>
      <c r="H3361" s="32" t="s">
        <v>12</v>
      </c>
      <c r="I3361" s="32" t="s">
        <v>50356</v>
      </c>
      <c r="J3361" s="55">
        <v>8059347074474</v>
      </c>
      <c r="K3361" s="32"/>
      <c r="L3361" s="47">
        <v>114.95</v>
      </c>
      <c r="M3361" s="47">
        <v>114.95</v>
      </c>
      <c r="N3361" s="45">
        <v>44835</v>
      </c>
    </row>
    <row r="3362" spans="2:14" x14ac:dyDescent="0.25">
      <c r="B3362" s="42" t="s">
        <v>52233</v>
      </c>
      <c r="C3362" s="42"/>
      <c r="E3362" s="32" t="s">
        <v>61457</v>
      </c>
      <c r="F3362" s="44" t="s">
        <v>3093</v>
      </c>
      <c r="G3362" s="32" t="s">
        <v>11</v>
      </c>
      <c r="H3362" s="32" t="s">
        <v>12</v>
      </c>
      <c r="I3362" s="32" t="s">
        <v>50355</v>
      </c>
      <c r="J3362" s="55">
        <v>8059347074443</v>
      </c>
      <c r="K3362" s="32"/>
      <c r="L3362" s="47">
        <v>114.95</v>
      </c>
      <c r="M3362" s="47">
        <v>114.95</v>
      </c>
      <c r="N3362" s="45">
        <v>44835</v>
      </c>
    </row>
    <row r="3363" spans="2:14" x14ac:dyDescent="0.25">
      <c r="B3363" s="42" t="s">
        <v>52232</v>
      </c>
      <c r="C3363" s="42"/>
      <c r="E3363" s="32" t="s">
        <v>61456</v>
      </c>
      <c r="F3363" s="44" t="s">
        <v>3093</v>
      </c>
      <c r="G3363" s="32" t="s">
        <v>11</v>
      </c>
      <c r="H3363" s="32" t="s">
        <v>12</v>
      </c>
      <c r="I3363" s="32" t="s">
        <v>50354</v>
      </c>
      <c r="J3363" s="55">
        <v>8059347074450</v>
      </c>
      <c r="K3363" s="32"/>
      <c r="L3363" s="47">
        <v>114.95</v>
      </c>
      <c r="M3363" s="47">
        <v>114.95</v>
      </c>
      <c r="N3363" s="45">
        <v>44835</v>
      </c>
    </row>
    <row r="3364" spans="2:14" x14ac:dyDescent="0.25">
      <c r="B3364" s="42" t="s">
        <v>52231</v>
      </c>
      <c r="C3364" s="42"/>
      <c r="E3364" s="32" t="s">
        <v>61455</v>
      </c>
      <c r="F3364" s="44" t="s">
        <v>3093</v>
      </c>
      <c r="G3364" s="32" t="s">
        <v>11</v>
      </c>
      <c r="H3364" s="32" t="s">
        <v>12</v>
      </c>
      <c r="I3364" s="32" t="s">
        <v>50353</v>
      </c>
      <c r="J3364" s="55">
        <v>8059347074467</v>
      </c>
      <c r="K3364" s="32"/>
      <c r="L3364" s="47">
        <v>114.95</v>
      </c>
      <c r="M3364" s="47">
        <v>114.95</v>
      </c>
      <c r="N3364" s="45">
        <v>44835</v>
      </c>
    </row>
    <row r="3365" spans="2:14" x14ac:dyDescent="0.25">
      <c r="B3365" s="42" t="s">
        <v>52236</v>
      </c>
      <c r="C3365" s="42"/>
      <c r="E3365" s="32" t="s">
        <v>49882</v>
      </c>
      <c r="F3365" s="44" t="s">
        <v>3093</v>
      </c>
      <c r="G3365" s="32" t="s">
        <v>11</v>
      </c>
      <c r="H3365" s="32" t="s">
        <v>12</v>
      </c>
      <c r="I3365" s="32" t="s">
        <v>49883</v>
      </c>
      <c r="J3365" s="55">
        <v>8059347074498</v>
      </c>
      <c r="K3365" s="32"/>
      <c r="L3365" s="47">
        <v>114.95</v>
      </c>
      <c r="M3365" s="47">
        <v>114.95</v>
      </c>
      <c r="N3365" s="45">
        <v>44835</v>
      </c>
    </row>
    <row r="3366" spans="2:14" x14ac:dyDescent="0.25">
      <c r="B3366" s="42" t="s">
        <v>52229</v>
      </c>
      <c r="C3366" s="42"/>
      <c r="E3366" s="32" t="s">
        <v>49876</v>
      </c>
      <c r="F3366" s="44" t="s">
        <v>3093</v>
      </c>
      <c r="G3366" s="32" t="s">
        <v>11</v>
      </c>
      <c r="H3366" s="32" t="s">
        <v>12</v>
      </c>
      <c r="I3366" s="32" t="s">
        <v>49877</v>
      </c>
      <c r="J3366" s="55">
        <v>8059347074429</v>
      </c>
      <c r="K3366" s="32"/>
      <c r="L3366" s="47">
        <v>114.95</v>
      </c>
      <c r="M3366" s="47">
        <v>114.95</v>
      </c>
      <c r="N3366" s="45">
        <v>44835</v>
      </c>
    </row>
    <row r="3367" spans="2:14" x14ac:dyDescent="0.25">
      <c r="B3367" s="42" t="s">
        <v>52228</v>
      </c>
      <c r="C3367" s="42"/>
      <c r="E3367" s="32" t="s">
        <v>61454</v>
      </c>
      <c r="F3367" s="44" t="s">
        <v>3093</v>
      </c>
      <c r="G3367" s="32" t="s">
        <v>11</v>
      </c>
      <c r="H3367" s="32" t="s">
        <v>12</v>
      </c>
      <c r="I3367" s="32" t="s">
        <v>50352</v>
      </c>
      <c r="J3367" s="55">
        <v>8059347074412</v>
      </c>
      <c r="K3367" s="32"/>
      <c r="L3367" s="47">
        <v>114.95</v>
      </c>
      <c r="M3367" s="47">
        <v>114.95</v>
      </c>
      <c r="N3367" s="45">
        <v>44835</v>
      </c>
    </row>
    <row r="3368" spans="2:14" x14ac:dyDescent="0.25">
      <c r="B3368" s="42" t="s">
        <v>52227</v>
      </c>
      <c r="C3368" s="42"/>
      <c r="E3368" s="32" t="s">
        <v>61453</v>
      </c>
      <c r="F3368" s="44" t="s">
        <v>3093</v>
      </c>
      <c r="G3368" s="32" t="s">
        <v>11</v>
      </c>
      <c r="H3368" s="32" t="s">
        <v>12</v>
      </c>
      <c r="I3368" s="32" t="s">
        <v>50351</v>
      </c>
      <c r="J3368" s="55">
        <v>8059347074382</v>
      </c>
      <c r="K3368" s="32"/>
      <c r="L3368" s="47">
        <v>114.95</v>
      </c>
      <c r="M3368" s="47">
        <v>114.95</v>
      </c>
      <c r="N3368" s="45">
        <v>44835</v>
      </c>
    </row>
    <row r="3369" spans="2:14" x14ac:dyDescent="0.25">
      <c r="B3369" s="42" t="s">
        <v>52226</v>
      </c>
      <c r="C3369" s="42"/>
      <c r="E3369" s="32" t="s">
        <v>61452</v>
      </c>
      <c r="F3369" s="44" t="s">
        <v>3093</v>
      </c>
      <c r="G3369" s="32" t="s">
        <v>11</v>
      </c>
      <c r="H3369" s="32" t="s">
        <v>12</v>
      </c>
      <c r="I3369" s="32" t="s">
        <v>50350</v>
      </c>
      <c r="J3369" s="55">
        <v>8059347074399</v>
      </c>
      <c r="K3369" s="32"/>
      <c r="L3369" s="47">
        <v>114.95</v>
      </c>
      <c r="M3369" s="47">
        <v>114.95</v>
      </c>
      <c r="N3369" s="45">
        <v>44835</v>
      </c>
    </row>
    <row r="3370" spans="2:14" x14ac:dyDescent="0.25">
      <c r="B3370" s="42" t="s">
        <v>52225</v>
      </c>
      <c r="C3370" s="42"/>
      <c r="E3370" s="32" t="s">
        <v>61451</v>
      </c>
      <c r="F3370" s="44" t="s">
        <v>3093</v>
      </c>
      <c r="G3370" s="32" t="s">
        <v>11</v>
      </c>
      <c r="H3370" s="32" t="s">
        <v>12</v>
      </c>
      <c r="I3370" s="32" t="s">
        <v>50349</v>
      </c>
      <c r="J3370" s="55">
        <v>8059347074405</v>
      </c>
      <c r="K3370" s="32"/>
      <c r="L3370" s="47">
        <v>114.95</v>
      </c>
      <c r="M3370" s="47">
        <v>114.95</v>
      </c>
      <c r="N3370" s="45">
        <v>44835</v>
      </c>
    </row>
    <row r="3371" spans="2:14" x14ac:dyDescent="0.25">
      <c r="B3371" s="42" t="s">
        <v>52230</v>
      </c>
      <c r="C3371" s="42"/>
      <c r="E3371" s="32" t="s">
        <v>49878</v>
      </c>
      <c r="F3371" s="44" t="s">
        <v>3093</v>
      </c>
      <c r="G3371" s="32" t="s">
        <v>11</v>
      </c>
      <c r="H3371" s="32" t="s">
        <v>12</v>
      </c>
      <c r="I3371" s="32" t="s">
        <v>49879</v>
      </c>
      <c r="J3371" s="55">
        <v>8059347074436</v>
      </c>
      <c r="K3371" s="32"/>
      <c r="L3371" s="47">
        <v>114.95</v>
      </c>
      <c r="M3371" s="47">
        <v>114.95</v>
      </c>
      <c r="N3371" s="45">
        <v>44835</v>
      </c>
    </row>
    <row r="3372" spans="2:14" x14ac:dyDescent="0.25">
      <c r="B3372" s="42" t="s">
        <v>52223</v>
      </c>
      <c r="C3372" s="42"/>
      <c r="E3372" s="32" t="s">
        <v>49872</v>
      </c>
      <c r="F3372" s="44" t="s">
        <v>3093</v>
      </c>
      <c r="G3372" s="32" t="s">
        <v>11</v>
      </c>
      <c r="H3372" s="32" t="s">
        <v>12</v>
      </c>
      <c r="I3372" s="32" t="s">
        <v>49873</v>
      </c>
      <c r="J3372" s="55">
        <v>8059347074368</v>
      </c>
      <c r="K3372" s="32"/>
      <c r="L3372" s="47">
        <v>114.95</v>
      </c>
      <c r="M3372" s="47">
        <v>114.95</v>
      </c>
      <c r="N3372" s="45">
        <v>44835</v>
      </c>
    </row>
    <row r="3373" spans="2:14" x14ac:dyDescent="0.25">
      <c r="B3373" s="42" t="s">
        <v>52222</v>
      </c>
      <c r="C3373" s="42"/>
      <c r="E3373" s="32" t="s">
        <v>61450</v>
      </c>
      <c r="F3373" s="44" t="s">
        <v>3093</v>
      </c>
      <c r="G3373" s="32" t="s">
        <v>11</v>
      </c>
      <c r="H3373" s="32" t="s">
        <v>12</v>
      </c>
      <c r="I3373" s="32" t="s">
        <v>50348</v>
      </c>
      <c r="J3373" s="55">
        <v>8059347074351</v>
      </c>
      <c r="K3373" s="32"/>
      <c r="L3373" s="47">
        <v>114.95</v>
      </c>
      <c r="M3373" s="47">
        <v>114.95</v>
      </c>
      <c r="N3373" s="45">
        <v>44835</v>
      </c>
    </row>
    <row r="3374" spans="2:14" x14ac:dyDescent="0.25">
      <c r="B3374" s="42" t="s">
        <v>52221</v>
      </c>
      <c r="C3374" s="42"/>
      <c r="E3374" s="32" t="s">
        <v>61449</v>
      </c>
      <c r="F3374" s="44" t="s">
        <v>3093</v>
      </c>
      <c r="G3374" s="32" t="s">
        <v>11</v>
      </c>
      <c r="H3374" s="32" t="s">
        <v>12</v>
      </c>
      <c r="I3374" s="32" t="s">
        <v>50347</v>
      </c>
      <c r="J3374" s="55">
        <v>8059347074320</v>
      </c>
      <c r="K3374" s="32"/>
      <c r="L3374" s="47">
        <v>114.95</v>
      </c>
      <c r="M3374" s="47">
        <v>114.95</v>
      </c>
      <c r="N3374" s="45">
        <v>44835</v>
      </c>
    </row>
    <row r="3375" spans="2:14" x14ac:dyDescent="0.25">
      <c r="B3375" s="42" t="s">
        <v>52220</v>
      </c>
      <c r="C3375" s="42"/>
      <c r="E3375" s="32" t="s">
        <v>61448</v>
      </c>
      <c r="F3375" s="44" t="s">
        <v>3093</v>
      </c>
      <c r="G3375" s="32" t="s">
        <v>11</v>
      </c>
      <c r="H3375" s="32" t="s">
        <v>12</v>
      </c>
      <c r="I3375" s="32" t="s">
        <v>50346</v>
      </c>
      <c r="J3375" s="55">
        <v>8059347074337</v>
      </c>
      <c r="K3375" s="32"/>
      <c r="L3375" s="47">
        <v>114.95</v>
      </c>
      <c r="M3375" s="47">
        <v>114.95</v>
      </c>
      <c r="N3375" s="45">
        <v>44835</v>
      </c>
    </row>
    <row r="3376" spans="2:14" x14ac:dyDescent="0.25">
      <c r="B3376" s="42" t="s">
        <v>52219</v>
      </c>
      <c r="C3376" s="42"/>
      <c r="E3376" s="32" t="s">
        <v>61447</v>
      </c>
      <c r="F3376" s="44" t="s">
        <v>3093</v>
      </c>
      <c r="G3376" s="32" t="s">
        <v>11</v>
      </c>
      <c r="H3376" s="32" t="s">
        <v>12</v>
      </c>
      <c r="I3376" s="32" t="s">
        <v>50345</v>
      </c>
      <c r="J3376" s="55">
        <v>8059347074344</v>
      </c>
      <c r="K3376" s="32"/>
      <c r="L3376" s="47">
        <v>114.95</v>
      </c>
      <c r="M3376" s="47">
        <v>114.95</v>
      </c>
      <c r="N3376" s="45">
        <v>44835</v>
      </c>
    </row>
    <row r="3377" spans="1:14" x14ac:dyDescent="0.25">
      <c r="B3377" s="42" t="s">
        <v>52224</v>
      </c>
      <c r="C3377" s="42"/>
      <c r="E3377" s="32" t="s">
        <v>49874</v>
      </c>
      <c r="F3377" s="44" t="s">
        <v>3093</v>
      </c>
      <c r="G3377" s="32" t="s">
        <v>11</v>
      </c>
      <c r="H3377" s="32" t="s">
        <v>12</v>
      </c>
      <c r="I3377" s="32" t="s">
        <v>49875</v>
      </c>
      <c r="J3377" s="55">
        <v>8059347074375</v>
      </c>
      <c r="K3377" s="32"/>
      <c r="L3377" s="47">
        <v>114.95</v>
      </c>
      <c r="M3377" s="47">
        <v>114.95</v>
      </c>
      <c r="N3377" s="45">
        <v>44835</v>
      </c>
    </row>
    <row r="3378" spans="1:14" x14ac:dyDescent="0.25">
      <c r="A3378" s="32" t="s">
        <v>24412</v>
      </c>
      <c r="B3378" s="42" t="s">
        <v>65887</v>
      </c>
      <c r="C3378" s="42"/>
      <c r="D3378" s="42"/>
      <c r="E3378" s="43" t="s">
        <v>10758</v>
      </c>
      <c r="F3378" s="44" t="s">
        <v>3093</v>
      </c>
      <c r="G3378" s="44" t="s">
        <v>17</v>
      </c>
      <c r="H3378" s="44" t="s">
        <v>18</v>
      </c>
      <c r="I3378" s="42" t="s">
        <v>10759</v>
      </c>
      <c r="J3378" s="42">
        <v>8033637206271</v>
      </c>
      <c r="K3378" s="45">
        <v>45597</v>
      </c>
      <c r="L3378" s="47">
        <v>0</v>
      </c>
      <c r="M3378" s="47">
        <v>219.95</v>
      </c>
      <c r="N3378" s="45">
        <v>43339</v>
      </c>
    </row>
    <row r="3379" spans="1:14" x14ac:dyDescent="0.25">
      <c r="A3379" s="32" t="s">
        <v>24411</v>
      </c>
      <c r="B3379" s="42" t="s">
        <v>65884</v>
      </c>
      <c r="C3379" s="42"/>
      <c r="D3379" s="42"/>
      <c r="E3379" s="43" t="s">
        <v>61446</v>
      </c>
      <c r="F3379" s="44" t="s">
        <v>3093</v>
      </c>
      <c r="G3379" s="44" t="s">
        <v>17</v>
      </c>
      <c r="H3379" s="44" t="s">
        <v>18</v>
      </c>
      <c r="I3379" s="42" t="s">
        <v>10757</v>
      </c>
      <c r="J3379" s="42">
        <v>8033637206240</v>
      </c>
      <c r="K3379" s="45">
        <v>45597</v>
      </c>
      <c r="L3379" s="47">
        <v>0</v>
      </c>
      <c r="M3379" s="47">
        <v>219.95</v>
      </c>
      <c r="N3379" s="45">
        <v>43339</v>
      </c>
    </row>
    <row r="3380" spans="1:14" x14ac:dyDescent="0.25">
      <c r="A3380" s="32" t="s">
        <v>24410</v>
      </c>
      <c r="B3380" s="42" t="s">
        <v>65885</v>
      </c>
      <c r="C3380" s="42"/>
      <c r="D3380" s="42"/>
      <c r="E3380" s="43" t="s">
        <v>61445</v>
      </c>
      <c r="F3380" s="44" t="s">
        <v>3093</v>
      </c>
      <c r="G3380" s="44" t="s">
        <v>17</v>
      </c>
      <c r="H3380" s="44" t="s">
        <v>18</v>
      </c>
      <c r="I3380" s="42" t="s">
        <v>10756</v>
      </c>
      <c r="J3380" s="42">
        <v>8033637206257</v>
      </c>
      <c r="K3380" s="45">
        <v>45597</v>
      </c>
      <c r="L3380" s="47">
        <v>0</v>
      </c>
      <c r="M3380" s="47">
        <v>219.95</v>
      </c>
      <c r="N3380" s="45">
        <v>43339</v>
      </c>
    </row>
    <row r="3381" spans="1:14" x14ac:dyDescent="0.25">
      <c r="A3381" s="32" t="s">
        <v>24409</v>
      </c>
      <c r="B3381" s="42" t="s">
        <v>65886</v>
      </c>
      <c r="C3381" s="42"/>
      <c r="D3381" s="42"/>
      <c r="E3381" s="43" t="s">
        <v>61444</v>
      </c>
      <c r="F3381" s="44" t="s">
        <v>3093</v>
      </c>
      <c r="G3381" s="44" t="s">
        <v>17</v>
      </c>
      <c r="H3381" s="44" t="s">
        <v>18</v>
      </c>
      <c r="I3381" s="42" t="s">
        <v>10755</v>
      </c>
      <c r="J3381" s="42">
        <v>8033637206264</v>
      </c>
      <c r="K3381" s="45">
        <v>45597</v>
      </c>
      <c r="L3381" s="47">
        <v>0</v>
      </c>
      <c r="M3381" s="47">
        <v>219.95</v>
      </c>
      <c r="N3381" s="45">
        <v>43339</v>
      </c>
    </row>
    <row r="3382" spans="1:14" x14ac:dyDescent="0.25">
      <c r="A3382" s="32" t="s">
        <v>24408</v>
      </c>
      <c r="B3382" s="42" t="s">
        <v>65889</v>
      </c>
      <c r="C3382" s="42"/>
      <c r="D3382" s="42"/>
      <c r="E3382" s="43" t="s">
        <v>61443</v>
      </c>
      <c r="F3382" s="44" t="s">
        <v>3093</v>
      </c>
      <c r="G3382" s="44" t="s">
        <v>17</v>
      </c>
      <c r="H3382" s="44" t="s">
        <v>18</v>
      </c>
      <c r="I3382" s="42" t="s">
        <v>10754</v>
      </c>
      <c r="J3382" s="42">
        <v>8033637206295</v>
      </c>
      <c r="K3382" s="45">
        <v>45597</v>
      </c>
      <c r="L3382" s="47">
        <v>0</v>
      </c>
      <c r="M3382" s="47">
        <v>219.95</v>
      </c>
      <c r="N3382" s="45">
        <v>43339</v>
      </c>
    </row>
    <row r="3383" spans="1:14" x14ac:dyDescent="0.25">
      <c r="A3383" s="32" t="s">
        <v>24407</v>
      </c>
      <c r="B3383" s="42" t="s">
        <v>65888</v>
      </c>
      <c r="C3383" s="42"/>
      <c r="D3383" s="42"/>
      <c r="E3383" s="43" t="s">
        <v>61442</v>
      </c>
      <c r="F3383" s="44" t="s">
        <v>3093</v>
      </c>
      <c r="G3383" s="44" t="s">
        <v>17</v>
      </c>
      <c r="H3383" s="44" t="s">
        <v>18</v>
      </c>
      <c r="I3383" s="42" t="s">
        <v>10753</v>
      </c>
      <c r="J3383" s="42">
        <v>8033637206288</v>
      </c>
      <c r="K3383" s="45">
        <v>45597</v>
      </c>
      <c r="L3383" s="47">
        <v>0</v>
      </c>
      <c r="M3383" s="47">
        <v>219.95</v>
      </c>
      <c r="N3383" s="45">
        <v>43339</v>
      </c>
    </row>
    <row r="3384" spans="1:14" x14ac:dyDescent="0.25">
      <c r="A3384" s="32" t="s">
        <v>71524</v>
      </c>
      <c r="B3384" s="42" t="s">
        <v>57388</v>
      </c>
      <c r="C3384" s="42"/>
      <c r="E3384" s="32" t="s">
        <v>57387</v>
      </c>
      <c r="F3384" s="80" t="s">
        <v>41</v>
      </c>
      <c r="G3384" s="44" t="s">
        <v>11</v>
      </c>
      <c r="H3384" s="44" t="s">
        <v>12</v>
      </c>
      <c r="I3384" s="32" t="s">
        <v>57386</v>
      </c>
      <c r="J3384" s="55">
        <v>8059347243207</v>
      </c>
      <c r="K3384" s="32"/>
      <c r="L3384" s="46">
        <v>179.95</v>
      </c>
      <c r="M3384" s="46">
        <v>179.95</v>
      </c>
      <c r="N3384" s="24">
        <v>45335</v>
      </c>
    </row>
    <row r="3385" spans="1:14" x14ac:dyDescent="0.25">
      <c r="A3385" s="32" t="s">
        <v>71523</v>
      </c>
      <c r="B3385" s="42" t="s">
        <v>57389</v>
      </c>
      <c r="C3385" s="42"/>
      <c r="E3385" s="32" t="s">
        <v>61441</v>
      </c>
      <c r="F3385" s="80" t="s">
        <v>41</v>
      </c>
      <c r="G3385" s="44" t="s">
        <v>11</v>
      </c>
      <c r="H3385" s="44" t="s">
        <v>12</v>
      </c>
      <c r="I3385" s="32" t="s">
        <v>68197</v>
      </c>
      <c r="J3385" s="55">
        <v>8059347243191</v>
      </c>
      <c r="K3385" s="32"/>
      <c r="L3385" s="46">
        <v>179.95</v>
      </c>
      <c r="M3385" s="46">
        <v>179.95</v>
      </c>
      <c r="N3385" s="24">
        <v>45335</v>
      </c>
    </row>
    <row r="3386" spans="1:14" x14ac:dyDescent="0.25">
      <c r="A3386" s="32" t="s">
        <v>71522</v>
      </c>
      <c r="B3386" s="42" t="s">
        <v>57392</v>
      </c>
      <c r="C3386" s="42"/>
      <c r="E3386" s="32" t="s">
        <v>61439</v>
      </c>
      <c r="F3386" s="80" t="s">
        <v>41</v>
      </c>
      <c r="G3386" s="44" t="s">
        <v>11</v>
      </c>
      <c r="H3386" s="44" t="s">
        <v>12</v>
      </c>
      <c r="I3386" s="32" t="s">
        <v>61440</v>
      </c>
      <c r="J3386" s="55">
        <v>8059347243177</v>
      </c>
      <c r="K3386" s="32"/>
      <c r="L3386" s="46">
        <v>179.95</v>
      </c>
      <c r="M3386" s="46">
        <v>179.95</v>
      </c>
      <c r="N3386" s="24">
        <v>45335</v>
      </c>
    </row>
    <row r="3387" spans="1:14" x14ac:dyDescent="0.25">
      <c r="A3387" s="32" t="s">
        <v>71521</v>
      </c>
      <c r="B3387" s="42" t="s">
        <v>57391</v>
      </c>
      <c r="C3387" s="42"/>
      <c r="E3387" s="32" t="s">
        <v>61437</v>
      </c>
      <c r="F3387" s="80" t="s">
        <v>41</v>
      </c>
      <c r="G3387" s="44" t="s">
        <v>11</v>
      </c>
      <c r="H3387" s="44" t="s">
        <v>12</v>
      </c>
      <c r="I3387" s="32" t="s">
        <v>61438</v>
      </c>
      <c r="J3387" s="55">
        <v>8059347243184</v>
      </c>
      <c r="K3387" s="32"/>
      <c r="L3387" s="46">
        <v>179.95</v>
      </c>
      <c r="M3387" s="46">
        <v>179.95</v>
      </c>
      <c r="N3387" s="24">
        <v>45335</v>
      </c>
    </row>
    <row r="3388" spans="1:14" x14ac:dyDescent="0.25">
      <c r="A3388" s="32" t="s">
        <v>71520</v>
      </c>
      <c r="B3388" s="42" t="s">
        <v>57390</v>
      </c>
      <c r="C3388" s="42"/>
      <c r="E3388" s="32" t="s">
        <v>61435</v>
      </c>
      <c r="F3388" s="80" t="s">
        <v>41</v>
      </c>
      <c r="G3388" s="44" t="s">
        <v>11</v>
      </c>
      <c r="H3388" s="44" t="s">
        <v>12</v>
      </c>
      <c r="I3388" s="32" t="s">
        <v>61436</v>
      </c>
      <c r="J3388" s="55">
        <v>8059347194424</v>
      </c>
      <c r="K3388" s="32"/>
      <c r="L3388" s="46">
        <v>179.95</v>
      </c>
      <c r="M3388" s="46">
        <v>179.95</v>
      </c>
      <c r="N3388" s="24">
        <v>45335</v>
      </c>
    </row>
    <row r="3389" spans="1:14" x14ac:dyDescent="0.25">
      <c r="A3389" s="32" t="s">
        <v>71519</v>
      </c>
      <c r="B3389" s="42" t="s">
        <v>57385</v>
      </c>
      <c r="C3389" s="42"/>
      <c r="E3389" s="32" t="s">
        <v>57384</v>
      </c>
      <c r="F3389" s="80" t="s">
        <v>41</v>
      </c>
      <c r="G3389" s="44" t="s">
        <v>11</v>
      </c>
      <c r="H3389" s="44" t="s">
        <v>12</v>
      </c>
      <c r="I3389" s="32" t="s">
        <v>57383</v>
      </c>
      <c r="J3389" s="55">
        <v>8059347243214</v>
      </c>
      <c r="K3389" s="32"/>
      <c r="L3389" s="46">
        <v>179.95</v>
      </c>
      <c r="M3389" s="46">
        <v>179.95</v>
      </c>
      <c r="N3389" s="24">
        <v>45335</v>
      </c>
    </row>
    <row r="3390" spans="1:14" x14ac:dyDescent="0.25">
      <c r="B3390" s="42"/>
      <c r="C3390" s="42"/>
      <c r="E3390" s="32" t="s">
        <v>49868</v>
      </c>
      <c r="F3390" s="44" t="s">
        <v>3093</v>
      </c>
      <c r="G3390" s="32" t="s">
        <v>11</v>
      </c>
      <c r="H3390" s="32" t="s">
        <v>12</v>
      </c>
      <c r="I3390" s="32" t="s">
        <v>49869</v>
      </c>
      <c r="J3390" s="55">
        <v>8059347074306</v>
      </c>
      <c r="K3390" s="32"/>
      <c r="L3390" s="64">
        <v>144.94999999999999</v>
      </c>
      <c r="M3390" s="64">
        <v>144.94999999999999</v>
      </c>
      <c r="N3390" s="45">
        <v>44835</v>
      </c>
    </row>
    <row r="3391" spans="1:14" x14ac:dyDescent="0.25">
      <c r="B3391" s="42"/>
      <c r="C3391" s="42"/>
      <c r="E3391" s="32" t="s">
        <v>61434</v>
      </c>
      <c r="F3391" s="44" t="s">
        <v>3093</v>
      </c>
      <c r="G3391" s="32" t="s">
        <v>11</v>
      </c>
      <c r="H3391" s="32" t="s">
        <v>12</v>
      </c>
      <c r="I3391" s="32" t="s">
        <v>50344</v>
      </c>
      <c r="J3391" s="55">
        <v>8059347074290</v>
      </c>
      <c r="K3391" s="32"/>
      <c r="L3391" s="64">
        <v>144.94999999999999</v>
      </c>
      <c r="M3391" s="64">
        <v>144.94999999999999</v>
      </c>
      <c r="N3391" s="45">
        <v>44835</v>
      </c>
    </row>
    <row r="3392" spans="1:14" x14ac:dyDescent="0.25">
      <c r="B3392" s="42"/>
      <c r="C3392" s="42"/>
      <c r="E3392" s="32" t="s">
        <v>61433</v>
      </c>
      <c r="F3392" s="44" t="s">
        <v>3093</v>
      </c>
      <c r="G3392" s="32" t="s">
        <v>11</v>
      </c>
      <c r="H3392" s="32" t="s">
        <v>12</v>
      </c>
      <c r="I3392" s="32" t="s">
        <v>50343</v>
      </c>
      <c r="J3392" s="55">
        <v>8059347074269</v>
      </c>
      <c r="K3392" s="32"/>
      <c r="L3392" s="64">
        <v>144.94999999999999</v>
      </c>
      <c r="M3392" s="64">
        <v>144.94999999999999</v>
      </c>
      <c r="N3392" s="45">
        <v>44835</v>
      </c>
    </row>
    <row r="3393" spans="1:14" x14ac:dyDescent="0.25">
      <c r="B3393" s="42"/>
      <c r="C3393" s="42"/>
      <c r="E3393" s="32" t="s">
        <v>61432</v>
      </c>
      <c r="F3393" s="44" t="s">
        <v>3093</v>
      </c>
      <c r="G3393" s="32" t="s">
        <v>11</v>
      </c>
      <c r="H3393" s="32" t="s">
        <v>12</v>
      </c>
      <c r="I3393" s="32" t="s">
        <v>50342</v>
      </c>
      <c r="J3393" s="55">
        <v>8059347074276</v>
      </c>
      <c r="K3393" s="32"/>
      <c r="L3393" s="64">
        <v>144.94999999999999</v>
      </c>
      <c r="M3393" s="64">
        <v>144.94999999999999</v>
      </c>
      <c r="N3393" s="45">
        <v>44835</v>
      </c>
    </row>
    <row r="3394" spans="1:14" x14ac:dyDescent="0.25">
      <c r="B3394" s="42"/>
      <c r="C3394" s="42"/>
      <c r="E3394" s="32" t="s">
        <v>61431</v>
      </c>
      <c r="F3394" s="44" t="s">
        <v>3093</v>
      </c>
      <c r="G3394" s="32" t="s">
        <v>11</v>
      </c>
      <c r="H3394" s="32" t="s">
        <v>12</v>
      </c>
      <c r="I3394" s="32" t="s">
        <v>50341</v>
      </c>
      <c r="J3394" s="55">
        <v>8059347074283</v>
      </c>
      <c r="K3394" s="32"/>
      <c r="L3394" s="64">
        <v>144.94999999999999</v>
      </c>
      <c r="M3394" s="64">
        <v>144.94999999999999</v>
      </c>
      <c r="N3394" s="45">
        <v>44835</v>
      </c>
    </row>
    <row r="3395" spans="1:14" x14ac:dyDescent="0.25">
      <c r="B3395" s="42"/>
      <c r="C3395" s="42"/>
      <c r="E3395" s="32" t="s">
        <v>49870</v>
      </c>
      <c r="F3395" s="44" t="s">
        <v>3093</v>
      </c>
      <c r="G3395" s="32" t="s">
        <v>11</v>
      </c>
      <c r="H3395" s="32" t="s">
        <v>12</v>
      </c>
      <c r="I3395" s="32" t="s">
        <v>49871</v>
      </c>
      <c r="J3395" s="55">
        <v>8059347074313</v>
      </c>
      <c r="K3395" s="32"/>
      <c r="L3395" s="64">
        <v>144.94999999999999</v>
      </c>
      <c r="M3395" s="64">
        <v>144.94999999999999</v>
      </c>
      <c r="N3395" s="45">
        <v>44835</v>
      </c>
    </row>
    <row r="3396" spans="1:14" x14ac:dyDescent="0.25">
      <c r="B3396" s="42"/>
      <c r="C3396" s="42"/>
      <c r="E3396" s="32" t="s">
        <v>49864</v>
      </c>
      <c r="F3396" s="44" t="s">
        <v>3093</v>
      </c>
      <c r="G3396" s="32" t="s">
        <v>11</v>
      </c>
      <c r="H3396" s="32" t="s">
        <v>12</v>
      </c>
      <c r="I3396" s="32" t="s">
        <v>49865</v>
      </c>
      <c r="J3396" s="55">
        <v>8059347074245</v>
      </c>
      <c r="K3396" s="32"/>
      <c r="L3396" s="64">
        <v>144.94999999999999</v>
      </c>
      <c r="M3396" s="64">
        <v>144.94999999999999</v>
      </c>
      <c r="N3396" s="45">
        <v>44835</v>
      </c>
    </row>
    <row r="3397" spans="1:14" x14ac:dyDescent="0.25">
      <c r="B3397" s="42"/>
      <c r="C3397" s="42"/>
      <c r="E3397" s="32" t="s">
        <v>61430</v>
      </c>
      <c r="F3397" s="44" t="s">
        <v>3093</v>
      </c>
      <c r="G3397" s="32" t="s">
        <v>11</v>
      </c>
      <c r="H3397" s="32" t="s">
        <v>12</v>
      </c>
      <c r="I3397" s="32" t="s">
        <v>50340</v>
      </c>
      <c r="J3397" s="55">
        <v>8059347074238</v>
      </c>
      <c r="K3397" s="32"/>
      <c r="L3397" s="64">
        <v>144.94999999999999</v>
      </c>
      <c r="M3397" s="64">
        <v>144.94999999999999</v>
      </c>
      <c r="N3397" s="45">
        <v>44835</v>
      </c>
    </row>
    <row r="3398" spans="1:14" x14ac:dyDescent="0.25">
      <c r="B3398" s="42"/>
      <c r="C3398" s="42"/>
      <c r="E3398" s="32" t="s">
        <v>61429</v>
      </c>
      <c r="F3398" s="44" t="s">
        <v>3093</v>
      </c>
      <c r="G3398" s="32" t="s">
        <v>11</v>
      </c>
      <c r="H3398" s="32" t="s">
        <v>12</v>
      </c>
      <c r="I3398" s="32" t="s">
        <v>50339</v>
      </c>
      <c r="J3398" s="55">
        <v>8059347074207</v>
      </c>
      <c r="K3398" s="32"/>
      <c r="L3398" s="64">
        <v>144.94999999999999</v>
      </c>
      <c r="M3398" s="64">
        <v>144.94999999999999</v>
      </c>
      <c r="N3398" s="45">
        <v>44835</v>
      </c>
    </row>
    <row r="3399" spans="1:14" x14ac:dyDescent="0.25">
      <c r="B3399" s="42"/>
      <c r="C3399" s="42"/>
      <c r="E3399" s="32" t="s">
        <v>61428</v>
      </c>
      <c r="F3399" s="44" t="s">
        <v>3093</v>
      </c>
      <c r="G3399" s="32" t="s">
        <v>11</v>
      </c>
      <c r="H3399" s="32" t="s">
        <v>12</v>
      </c>
      <c r="I3399" s="32" t="s">
        <v>50338</v>
      </c>
      <c r="J3399" s="55">
        <v>8059347074214</v>
      </c>
      <c r="K3399" s="32"/>
      <c r="L3399" s="64">
        <v>144.94999999999999</v>
      </c>
      <c r="M3399" s="64">
        <v>144.94999999999999</v>
      </c>
      <c r="N3399" s="45">
        <v>44835</v>
      </c>
    </row>
    <row r="3400" spans="1:14" x14ac:dyDescent="0.25">
      <c r="B3400" s="42"/>
      <c r="C3400" s="42"/>
      <c r="E3400" s="32" t="s">
        <v>61427</v>
      </c>
      <c r="F3400" s="44" t="s">
        <v>3093</v>
      </c>
      <c r="G3400" s="32" t="s">
        <v>11</v>
      </c>
      <c r="H3400" s="32" t="s">
        <v>12</v>
      </c>
      <c r="I3400" s="32" t="s">
        <v>50337</v>
      </c>
      <c r="J3400" s="55">
        <v>8059347074221</v>
      </c>
      <c r="K3400" s="32"/>
      <c r="L3400" s="64">
        <v>144.94999999999999</v>
      </c>
      <c r="M3400" s="64">
        <v>144.94999999999999</v>
      </c>
      <c r="N3400" s="45">
        <v>44835</v>
      </c>
    </row>
    <row r="3401" spans="1:14" x14ac:dyDescent="0.25">
      <c r="B3401" s="42"/>
      <c r="C3401" s="42"/>
      <c r="E3401" s="32" t="s">
        <v>49866</v>
      </c>
      <c r="F3401" s="44" t="s">
        <v>3093</v>
      </c>
      <c r="G3401" s="32" t="s">
        <v>11</v>
      </c>
      <c r="H3401" s="32" t="s">
        <v>12</v>
      </c>
      <c r="I3401" s="32" t="s">
        <v>49867</v>
      </c>
      <c r="J3401" s="55">
        <v>8059347074252</v>
      </c>
      <c r="K3401" s="32"/>
      <c r="L3401" s="64">
        <v>144.94999999999999</v>
      </c>
      <c r="M3401" s="64">
        <v>144.94999999999999</v>
      </c>
      <c r="N3401" s="45">
        <v>44835</v>
      </c>
    </row>
    <row r="3402" spans="1:14" x14ac:dyDescent="0.25">
      <c r="B3402" s="42"/>
      <c r="C3402" s="42"/>
      <c r="E3402" s="32" t="s">
        <v>49860</v>
      </c>
      <c r="F3402" s="44" t="s">
        <v>3093</v>
      </c>
      <c r="G3402" s="32" t="s">
        <v>11</v>
      </c>
      <c r="H3402" s="32" t="s">
        <v>12</v>
      </c>
      <c r="I3402" s="32" t="s">
        <v>49861</v>
      </c>
      <c r="J3402" s="55">
        <v>8059347074184</v>
      </c>
      <c r="K3402" s="32"/>
      <c r="L3402" s="64">
        <v>144.94999999999999</v>
      </c>
      <c r="M3402" s="64">
        <v>144.94999999999999</v>
      </c>
      <c r="N3402" s="45">
        <v>44835</v>
      </c>
    </row>
    <row r="3403" spans="1:14" x14ac:dyDescent="0.25">
      <c r="B3403" s="42"/>
      <c r="C3403" s="42"/>
      <c r="E3403" s="32" t="s">
        <v>61426</v>
      </c>
      <c r="F3403" s="44" t="s">
        <v>3093</v>
      </c>
      <c r="G3403" s="32" t="s">
        <v>11</v>
      </c>
      <c r="H3403" s="32" t="s">
        <v>12</v>
      </c>
      <c r="I3403" s="32" t="s">
        <v>50336</v>
      </c>
      <c r="J3403" s="55">
        <v>8059347074177</v>
      </c>
      <c r="K3403" s="32"/>
      <c r="L3403" s="64">
        <v>144.94999999999999</v>
      </c>
      <c r="M3403" s="64">
        <v>144.94999999999999</v>
      </c>
      <c r="N3403" s="45">
        <v>44835</v>
      </c>
    </row>
    <row r="3404" spans="1:14" x14ac:dyDescent="0.25">
      <c r="B3404" s="42"/>
      <c r="C3404" s="42"/>
      <c r="E3404" s="32" t="s">
        <v>61425</v>
      </c>
      <c r="F3404" s="44" t="s">
        <v>3093</v>
      </c>
      <c r="G3404" s="32" t="s">
        <v>11</v>
      </c>
      <c r="H3404" s="32" t="s">
        <v>12</v>
      </c>
      <c r="I3404" s="32" t="s">
        <v>50335</v>
      </c>
      <c r="J3404" s="55">
        <v>8059347074146</v>
      </c>
      <c r="K3404" s="32"/>
      <c r="L3404" s="64">
        <v>144.94999999999999</v>
      </c>
      <c r="M3404" s="64">
        <v>144.94999999999999</v>
      </c>
      <c r="N3404" s="45">
        <v>44835</v>
      </c>
    </row>
    <row r="3405" spans="1:14" x14ac:dyDescent="0.25">
      <c r="B3405" s="42"/>
      <c r="C3405" s="42"/>
      <c r="E3405" s="32" t="s">
        <v>61424</v>
      </c>
      <c r="F3405" s="44" t="s">
        <v>3093</v>
      </c>
      <c r="G3405" s="32" t="s">
        <v>11</v>
      </c>
      <c r="H3405" s="32" t="s">
        <v>12</v>
      </c>
      <c r="I3405" s="32" t="s">
        <v>50334</v>
      </c>
      <c r="J3405" s="55">
        <v>8059347074153</v>
      </c>
      <c r="K3405" s="32"/>
      <c r="L3405" s="64">
        <v>144.94999999999999</v>
      </c>
      <c r="M3405" s="64">
        <v>144.94999999999999</v>
      </c>
      <c r="N3405" s="45">
        <v>44835</v>
      </c>
    </row>
    <row r="3406" spans="1:14" x14ac:dyDescent="0.25">
      <c r="B3406" s="42"/>
      <c r="C3406" s="42"/>
      <c r="E3406" s="32" t="s">
        <v>61423</v>
      </c>
      <c r="F3406" s="44" t="s">
        <v>3093</v>
      </c>
      <c r="G3406" s="32" t="s">
        <v>11</v>
      </c>
      <c r="H3406" s="32" t="s">
        <v>12</v>
      </c>
      <c r="I3406" s="32" t="s">
        <v>50333</v>
      </c>
      <c r="J3406" s="55">
        <v>8059347074160</v>
      </c>
      <c r="K3406" s="32"/>
      <c r="L3406" s="64">
        <v>144.94999999999999</v>
      </c>
      <c r="M3406" s="64">
        <v>144.94999999999999</v>
      </c>
      <c r="N3406" s="45">
        <v>44835</v>
      </c>
    </row>
    <row r="3407" spans="1:14" x14ac:dyDescent="0.25">
      <c r="B3407" s="42"/>
      <c r="C3407" s="42"/>
      <c r="E3407" s="32" t="s">
        <v>49862</v>
      </c>
      <c r="F3407" s="44" t="s">
        <v>3093</v>
      </c>
      <c r="G3407" s="32" t="s">
        <v>11</v>
      </c>
      <c r="H3407" s="32" t="s">
        <v>12</v>
      </c>
      <c r="I3407" s="32" t="s">
        <v>49863</v>
      </c>
      <c r="J3407" s="55">
        <v>8059347074191</v>
      </c>
      <c r="K3407" s="32"/>
      <c r="L3407" s="64">
        <v>144.94999999999999</v>
      </c>
      <c r="M3407" s="64">
        <v>144.94999999999999</v>
      </c>
      <c r="N3407" s="45">
        <v>44835</v>
      </c>
    </row>
    <row r="3408" spans="1:14" x14ac:dyDescent="0.25">
      <c r="A3408" s="17"/>
      <c r="B3408" s="17"/>
      <c r="C3408" s="17" t="s">
        <v>75897</v>
      </c>
      <c r="D3408" s="17"/>
      <c r="E3408" s="17" t="s">
        <v>75898</v>
      </c>
      <c r="F3408" s="21"/>
      <c r="G3408" s="17" t="s">
        <v>34</v>
      </c>
      <c r="H3408" s="17" t="s">
        <v>35</v>
      </c>
      <c r="I3408" s="17" t="s">
        <v>75899</v>
      </c>
      <c r="J3408" s="20">
        <v>8059347453811</v>
      </c>
      <c r="K3408" s="17"/>
      <c r="L3408" s="28">
        <v>129.94999999999999</v>
      </c>
      <c r="M3408" s="17">
        <v>129.94999999999999</v>
      </c>
      <c r="N3408" s="24">
        <v>45544</v>
      </c>
    </row>
    <row r="3409" spans="1:14" x14ac:dyDescent="0.25">
      <c r="A3409" s="17"/>
      <c r="B3409" s="17"/>
      <c r="C3409" s="17" t="s">
        <v>75894</v>
      </c>
      <c r="D3409" s="17"/>
      <c r="E3409" s="17" t="s">
        <v>75895</v>
      </c>
      <c r="F3409" s="21"/>
      <c r="G3409" s="17" t="s">
        <v>34</v>
      </c>
      <c r="H3409" s="17" t="s">
        <v>35</v>
      </c>
      <c r="I3409" s="17" t="s">
        <v>75896</v>
      </c>
      <c r="J3409" s="20">
        <v>8059347453804</v>
      </c>
      <c r="K3409" s="17"/>
      <c r="L3409" s="28">
        <v>129.94999999999999</v>
      </c>
      <c r="M3409" s="17">
        <v>129.94999999999999</v>
      </c>
      <c r="N3409" s="24">
        <v>45544</v>
      </c>
    </row>
    <row r="3410" spans="1:14" x14ac:dyDescent="0.25">
      <c r="A3410" s="17"/>
      <c r="B3410" s="17"/>
      <c r="C3410" s="17" t="s">
        <v>75885</v>
      </c>
      <c r="D3410" s="17"/>
      <c r="E3410" s="17" t="s">
        <v>75886</v>
      </c>
      <c r="F3410" s="21"/>
      <c r="G3410" s="17" t="s">
        <v>34</v>
      </c>
      <c r="H3410" s="17" t="s">
        <v>35</v>
      </c>
      <c r="I3410" s="17" t="s">
        <v>75887</v>
      </c>
      <c r="J3410" s="20">
        <v>8059347453774</v>
      </c>
      <c r="K3410" s="17"/>
      <c r="L3410" s="28">
        <v>129.94999999999999</v>
      </c>
      <c r="M3410" s="17">
        <v>129.94999999999999</v>
      </c>
      <c r="N3410" s="24">
        <v>45544</v>
      </c>
    </row>
    <row r="3411" spans="1:14" x14ac:dyDescent="0.25">
      <c r="A3411" s="17"/>
      <c r="B3411" s="17"/>
      <c r="C3411" s="17" t="s">
        <v>75888</v>
      </c>
      <c r="D3411" s="17"/>
      <c r="E3411" s="17" t="s">
        <v>75889</v>
      </c>
      <c r="F3411" s="21"/>
      <c r="G3411" s="17" t="s">
        <v>34</v>
      </c>
      <c r="H3411" s="17" t="s">
        <v>35</v>
      </c>
      <c r="I3411" s="17" t="s">
        <v>75890</v>
      </c>
      <c r="J3411" s="20">
        <v>8059347453781</v>
      </c>
      <c r="K3411" s="17"/>
      <c r="L3411" s="28">
        <v>129.94999999999999</v>
      </c>
      <c r="M3411" s="17">
        <v>129.94999999999999</v>
      </c>
      <c r="N3411" s="24">
        <v>45544</v>
      </c>
    </row>
    <row r="3412" spans="1:14" x14ac:dyDescent="0.25">
      <c r="A3412" s="17"/>
      <c r="B3412" s="17"/>
      <c r="C3412" s="17" t="s">
        <v>75891</v>
      </c>
      <c r="D3412" s="17"/>
      <c r="E3412" s="17" t="s">
        <v>75892</v>
      </c>
      <c r="F3412" s="21"/>
      <c r="G3412" s="17" t="s">
        <v>34</v>
      </c>
      <c r="H3412" s="17" t="s">
        <v>35</v>
      </c>
      <c r="I3412" s="17" t="s">
        <v>75893</v>
      </c>
      <c r="J3412" s="20">
        <v>8059347453798</v>
      </c>
      <c r="K3412" s="17"/>
      <c r="L3412" s="28">
        <v>129.94999999999999</v>
      </c>
      <c r="M3412" s="17">
        <v>129.94999999999999</v>
      </c>
      <c r="N3412" s="24">
        <v>45544</v>
      </c>
    </row>
    <row r="3413" spans="1:14" x14ac:dyDescent="0.25">
      <c r="A3413" s="17"/>
      <c r="B3413" s="17"/>
      <c r="C3413" s="17" t="s">
        <v>75900</v>
      </c>
      <c r="D3413" s="17"/>
      <c r="E3413" s="17" t="s">
        <v>75901</v>
      </c>
      <c r="F3413" s="21"/>
      <c r="G3413" s="17" t="s">
        <v>34</v>
      </c>
      <c r="H3413" s="17" t="s">
        <v>35</v>
      </c>
      <c r="I3413" s="17" t="s">
        <v>75902</v>
      </c>
      <c r="J3413" s="20">
        <v>8059347453828</v>
      </c>
      <c r="K3413" s="17"/>
      <c r="L3413" s="28">
        <v>129.94999999999999</v>
      </c>
      <c r="M3413" s="17">
        <v>129.94999999999999</v>
      </c>
      <c r="N3413" s="24">
        <v>45544</v>
      </c>
    </row>
    <row r="3414" spans="1:14" x14ac:dyDescent="0.25">
      <c r="A3414" s="17"/>
      <c r="B3414" s="17"/>
      <c r="C3414" s="17" t="s">
        <v>75879</v>
      </c>
      <c r="D3414" s="17"/>
      <c r="E3414" s="17" t="s">
        <v>75880</v>
      </c>
      <c r="F3414" s="21"/>
      <c r="G3414" s="17" t="s">
        <v>34</v>
      </c>
      <c r="H3414" s="17" t="s">
        <v>35</v>
      </c>
      <c r="I3414" s="17" t="s">
        <v>75881</v>
      </c>
      <c r="J3414" s="20">
        <v>8059347444291</v>
      </c>
      <c r="K3414" s="17"/>
      <c r="L3414" s="28">
        <v>129.94999999999999</v>
      </c>
      <c r="M3414" s="17">
        <v>129.94999999999999</v>
      </c>
      <c r="N3414" s="24">
        <v>45544</v>
      </c>
    </row>
    <row r="3415" spans="1:14" x14ac:dyDescent="0.25">
      <c r="A3415" s="17"/>
      <c r="B3415" s="17"/>
      <c r="C3415" s="17" t="s">
        <v>75876</v>
      </c>
      <c r="D3415" s="17"/>
      <c r="E3415" s="17" t="s">
        <v>75877</v>
      </c>
      <c r="F3415" s="21"/>
      <c r="G3415" s="17" t="s">
        <v>34</v>
      </c>
      <c r="H3415" s="17" t="s">
        <v>35</v>
      </c>
      <c r="I3415" s="17" t="s">
        <v>75878</v>
      </c>
      <c r="J3415" s="20">
        <v>8059347444284</v>
      </c>
      <c r="K3415" s="17"/>
      <c r="L3415" s="28">
        <v>129.94999999999999</v>
      </c>
      <c r="M3415" s="17">
        <v>129.94999999999999</v>
      </c>
      <c r="N3415" s="24">
        <v>45544</v>
      </c>
    </row>
    <row r="3416" spans="1:14" x14ac:dyDescent="0.25">
      <c r="A3416" s="17"/>
      <c r="B3416" s="17"/>
      <c r="C3416" s="17" t="s">
        <v>75867</v>
      </c>
      <c r="D3416" s="17"/>
      <c r="E3416" s="17" t="s">
        <v>75868</v>
      </c>
      <c r="F3416" s="21"/>
      <c r="G3416" s="17" t="s">
        <v>34</v>
      </c>
      <c r="H3416" s="17" t="s">
        <v>35</v>
      </c>
      <c r="I3416" s="17" t="s">
        <v>75869</v>
      </c>
      <c r="J3416" s="20">
        <v>8059347444260</v>
      </c>
      <c r="K3416" s="17"/>
      <c r="L3416" s="28">
        <v>129.94999999999999</v>
      </c>
      <c r="M3416" s="17">
        <v>129.94999999999999</v>
      </c>
      <c r="N3416" s="24">
        <v>45544</v>
      </c>
    </row>
    <row r="3417" spans="1:14" x14ac:dyDescent="0.25">
      <c r="A3417" s="17"/>
      <c r="B3417" s="17"/>
      <c r="C3417" s="17" t="s">
        <v>75870</v>
      </c>
      <c r="D3417" s="17"/>
      <c r="E3417" s="17" t="s">
        <v>75871</v>
      </c>
      <c r="F3417" s="21"/>
      <c r="G3417" s="17" t="s">
        <v>34</v>
      </c>
      <c r="H3417" s="17" t="s">
        <v>35</v>
      </c>
      <c r="I3417" s="17" t="s">
        <v>75872</v>
      </c>
      <c r="J3417" s="20">
        <v>8059347444277</v>
      </c>
      <c r="K3417" s="17"/>
      <c r="L3417" s="28">
        <v>129.94999999999999</v>
      </c>
      <c r="M3417" s="17">
        <v>129.94999999999999</v>
      </c>
      <c r="N3417" s="24">
        <v>45544</v>
      </c>
    </row>
    <row r="3418" spans="1:14" x14ac:dyDescent="0.25">
      <c r="A3418" s="17"/>
      <c r="B3418" s="17"/>
      <c r="C3418" s="17" t="s">
        <v>75873</v>
      </c>
      <c r="D3418" s="17"/>
      <c r="E3418" s="17" t="s">
        <v>75874</v>
      </c>
      <c r="F3418" s="21"/>
      <c r="G3418" s="17" t="s">
        <v>34</v>
      </c>
      <c r="H3418" s="17" t="s">
        <v>35</v>
      </c>
      <c r="I3418" s="17" t="s">
        <v>75875</v>
      </c>
      <c r="J3418" s="20">
        <v>8059347439907</v>
      </c>
      <c r="K3418" s="17"/>
      <c r="L3418" s="28">
        <v>129.94999999999999</v>
      </c>
      <c r="M3418" s="17">
        <v>129.94999999999999</v>
      </c>
      <c r="N3418" s="24">
        <v>45544</v>
      </c>
    </row>
    <row r="3419" spans="1:14" x14ac:dyDescent="0.25">
      <c r="A3419" s="17"/>
      <c r="B3419" s="17"/>
      <c r="C3419" s="17" t="s">
        <v>75882</v>
      </c>
      <c r="D3419" s="17"/>
      <c r="E3419" s="17" t="s">
        <v>75883</v>
      </c>
      <c r="F3419" s="21"/>
      <c r="G3419" s="17" t="s">
        <v>34</v>
      </c>
      <c r="H3419" s="17" t="s">
        <v>35</v>
      </c>
      <c r="I3419" s="17" t="s">
        <v>75884</v>
      </c>
      <c r="J3419" s="20">
        <v>8059347444307</v>
      </c>
      <c r="K3419" s="17"/>
      <c r="L3419" s="28">
        <v>129.94999999999999</v>
      </c>
      <c r="M3419" s="17">
        <v>129.94999999999999</v>
      </c>
      <c r="N3419" s="24">
        <v>45544</v>
      </c>
    </row>
    <row r="3420" spans="1:14" x14ac:dyDescent="0.25">
      <c r="A3420" s="17"/>
      <c r="B3420" s="17"/>
      <c r="C3420" s="17" t="s">
        <v>75861</v>
      </c>
      <c r="D3420" s="17"/>
      <c r="E3420" s="17" t="s">
        <v>75862</v>
      </c>
      <c r="F3420" s="21"/>
      <c r="G3420" s="17" t="s">
        <v>34</v>
      </c>
      <c r="H3420" s="17" t="s">
        <v>35</v>
      </c>
      <c r="I3420" s="17" t="s">
        <v>75863</v>
      </c>
      <c r="J3420" s="20">
        <v>8059347444239</v>
      </c>
      <c r="K3420" s="17"/>
      <c r="L3420" s="28">
        <v>129.94999999999999</v>
      </c>
      <c r="M3420" s="17">
        <v>129.94999999999999</v>
      </c>
      <c r="N3420" s="24">
        <v>45544</v>
      </c>
    </row>
    <row r="3421" spans="1:14" x14ac:dyDescent="0.25">
      <c r="A3421" s="17"/>
      <c r="B3421" s="17"/>
      <c r="C3421" s="17" t="s">
        <v>75858</v>
      </c>
      <c r="D3421" s="17"/>
      <c r="E3421" s="17" t="s">
        <v>75859</v>
      </c>
      <c r="F3421" s="21"/>
      <c r="G3421" s="17" t="s">
        <v>34</v>
      </c>
      <c r="H3421" s="17" t="s">
        <v>35</v>
      </c>
      <c r="I3421" s="17" t="s">
        <v>75860</v>
      </c>
      <c r="J3421" s="20">
        <v>8059347444222</v>
      </c>
      <c r="K3421" s="17"/>
      <c r="L3421" s="28">
        <v>129.94999999999999</v>
      </c>
      <c r="M3421" s="17">
        <v>129.94999999999999</v>
      </c>
      <c r="N3421" s="24">
        <v>45544</v>
      </c>
    </row>
    <row r="3422" spans="1:14" x14ac:dyDescent="0.25">
      <c r="A3422" s="17"/>
      <c r="B3422" s="17"/>
      <c r="C3422" s="17" t="s">
        <v>75849</v>
      </c>
      <c r="D3422" s="17"/>
      <c r="E3422" s="17" t="s">
        <v>75850</v>
      </c>
      <c r="F3422" s="21"/>
      <c r="G3422" s="17" t="s">
        <v>34</v>
      </c>
      <c r="H3422" s="17" t="s">
        <v>35</v>
      </c>
      <c r="I3422" s="17" t="s">
        <v>75851</v>
      </c>
      <c r="J3422" s="20">
        <v>8059347444208</v>
      </c>
      <c r="K3422" s="17"/>
      <c r="L3422" s="28">
        <v>129.94999999999999</v>
      </c>
      <c r="M3422" s="17">
        <v>129.94999999999999</v>
      </c>
      <c r="N3422" s="24">
        <v>45544</v>
      </c>
    </row>
    <row r="3423" spans="1:14" x14ac:dyDescent="0.25">
      <c r="A3423" s="17"/>
      <c r="B3423" s="17"/>
      <c r="C3423" s="17" t="s">
        <v>75852</v>
      </c>
      <c r="D3423" s="17"/>
      <c r="E3423" s="17" t="s">
        <v>75853</v>
      </c>
      <c r="F3423" s="21"/>
      <c r="G3423" s="17" t="s">
        <v>34</v>
      </c>
      <c r="H3423" s="17" t="s">
        <v>35</v>
      </c>
      <c r="I3423" s="17" t="s">
        <v>75854</v>
      </c>
      <c r="J3423" s="20">
        <v>8059347444215</v>
      </c>
      <c r="K3423" s="17"/>
      <c r="L3423" s="28">
        <v>129.94999999999999</v>
      </c>
      <c r="M3423" s="17">
        <v>129.94999999999999</v>
      </c>
      <c r="N3423" s="24">
        <v>45544</v>
      </c>
    </row>
    <row r="3424" spans="1:14" x14ac:dyDescent="0.25">
      <c r="A3424" s="17"/>
      <c r="B3424" s="17"/>
      <c r="C3424" s="17" t="s">
        <v>75855</v>
      </c>
      <c r="D3424" s="17"/>
      <c r="E3424" s="17" t="s">
        <v>75856</v>
      </c>
      <c r="F3424" s="21"/>
      <c r="G3424" s="17" t="s">
        <v>34</v>
      </c>
      <c r="H3424" s="17" t="s">
        <v>35</v>
      </c>
      <c r="I3424" s="17" t="s">
        <v>75857</v>
      </c>
      <c r="J3424" s="20">
        <v>8059347439891</v>
      </c>
      <c r="K3424" s="17"/>
      <c r="L3424" s="28">
        <v>129.94999999999999</v>
      </c>
      <c r="M3424" s="17">
        <v>129.94999999999999</v>
      </c>
      <c r="N3424" s="24">
        <v>45544</v>
      </c>
    </row>
    <row r="3425" spans="1:14" x14ac:dyDescent="0.25">
      <c r="A3425" s="17"/>
      <c r="B3425" s="17"/>
      <c r="C3425" s="17" t="s">
        <v>75864</v>
      </c>
      <c r="D3425" s="17"/>
      <c r="E3425" s="17" t="s">
        <v>75865</v>
      </c>
      <c r="F3425" s="21"/>
      <c r="G3425" s="17" t="s">
        <v>34</v>
      </c>
      <c r="H3425" s="17" t="s">
        <v>35</v>
      </c>
      <c r="I3425" s="17" t="s">
        <v>75866</v>
      </c>
      <c r="J3425" s="20">
        <v>8059347444246</v>
      </c>
      <c r="K3425" s="17"/>
      <c r="L3425" s="28">
        <v>129.94999999999999</v>
      </c>
      <c r="M3425" s="17">
        <v>129.94999999999999</v>
      </c>
      <c r="N3425" s="24">
        <v>45544</v>
      </c>
    </row>
    <row r="3426" spans="1:14" x14ac:dyDescent="0.25">
      <c r="B3426" s="42" t="s">
        <v>48806</v>
      </c>
      <c r="C3426" s="42"/>
      <c r="D3426" s="32" t="s">
        <v>50425</v>
      </c>
      <c r="E3426" s="44" t="s">
        <v>48716</v>
      </c>
      <c r="F3426" s="44" t="s">
        <v>4171</v>
      </c>
      <c r="G3426" s="32" t="s">
        <v>11</v>
      </c>
      <c r="H3426" s="32" t="s">
        <v>12</v>
      </c>
      <c r="I3426" s="55" t="s">
        <v>48745</v>
      </c>
      <c r="J3426" s="55">
        <v>8059347074139</v>
      </c>
      <c r="L3426" s="46">
        <v>42.95</v>
      </c>
      <c r="M3426" s="46">
        <v>42.95</v>
      </c>
      <c r="N3426" s="45">
        <v>44802</v>
      </c>
    </row>
    <row r="3427" spans="1:14" x14ac:dyDescent="0.25">
      <c r="B3427" s="42" t="s">
        <v>48805</v>
      </c>
      <c r="C3427" s="42"/>
      <c r="D3427" s="32" t="s">
        <v>50424</v>
      </c>
      <c r="E3427" s="44" t="s">
        <v>48715</v>
      </c>
      <c r="F3427" s="44" t="s">
        <v>4171</v>
      </c>
      <c r="G3427" s="32" t="s">
        <v>11</v>
      </c>
      <c r="H3427" s="32" t="s">
        <v>12</v>
      </c>
      <c r="I3427" s="55" t="s">
        <v>48744</v>
      </c>
      <c r="J3427" s="55">
        <v>8059347074122</v>
      </c>
      <c r="L3427" s="46">
        <v>42.95</v>
      </c>
      <c r="M3427" s="46">
        <v>42.95</v>
      </c>
      <c r="N3427" s="45">
        <v>44802</v>
      </c>
    </row>
    <row r="3428" spans="1:14" x14ac:dyDescent="0.25">
      <c r="B3428" s="42" t="s">
        <v>48802</v>
      </c>
      <c r="C3428" s="42"/>
      <c r="D3428" s="32" t="s">
        <v>50421</v>
      </c>
      <c r="E3428" s="44" t="s">
        <v>48712</v>
      </c>
      <c r="F3428" s="44" t="s">
        <v>4171</v>
      </c>
      <c r="G3428" s="32" t="s">
        <v>11</v>
      </c>
      <c r="H3428" s="32" t="s">
        <v>12</v>
      </c>
      <c r="I3428" s="55" t="s">
        <v>48741</v>
      </c>
      <c r="J3428" s="55">
        <v>8059347074092</v>
      </c>
      <c r="L3428" s="46">
        <v>42.95</v>
      </c>
      <c r="M3428" s="46">
        <v>42.95</v>
      </c>
      <c r="N3428" s="45">
        <v>44802</v>
      </c>
    </row>
    <row r="3429" spans="1:14" x14ac:dyDescent="0.25">
      <c r="B3429" s="42" t="s">
        <v>48803</v>
      </c>
      <c r="C3429" s="42"/>
      <c r="D3429" s="32" t="s">
        <v>69983</v>
      </c>
      <c r="E3429" s="44" t="s">
        <v>48713</v>
      </c>
      <c r="F3429" s="44" t="s">
        <v>4171</v>
      </c>
      <c r="G3429" s="32" t="s">
        <v>11</v>
      </c>
      <c r="H3429" s="32" t="s">
        <v>12</v>
      </c>
      <c r="I3429" s="55" t="s">
        <v>48742</v>
      </c>
      <c r="J3429" s="55">
        <v>8059347074108</v>
      </c>
      <c r="L3429" s="46">
        <v>42.95</v>
      </c>
      <c r="M3429" s="46">
        <v>42.95</v>
      </c>
      <c r="N3429" s="45">
        <v>44802</v>
      </c>
    </row>
    <row r="3430" spans="1:14" x14ac:dyDescent="0.25">
      <c r="B3430" s="42" t="s">
        <v>48804</v>
      </c>
      <c r="C3430" s="42"/>
      <c r="D3430" s="32" t="s">
        <v>69984</v>
      </c>
      <c r="E3430" s="44" t="s">
        <v>48714</v>
      </c>
      <c r="F3430" s="44" t="s">
        <v>4171</v>
      </c>
      <c r="G3430" s="32" t="s">
        <v>11</v>
      </c>
      <c r="H3430" s="32" t="s">
        <v>12</v>
      </c>
      <c r="I3430" s="55" t="s">
        <v>48743</v>
      </c>
      <c r="J3430" s="55">
        <v>8059347074115</v>
      </c>
      <c r="L3430" s="46">
        <v>42.95</v>
      </c>
      <c r="M3430" s="46">
        <v>42.95</v>
      </c>
      <c r="N3430" s="45">
        <v>44802</v>
      </c>
    </row>
    <row r="3431" spans="1:14" x14ac:dyDescent="0.25">
      <c r="A3431" s="17"/>
      <c r="B3431" s="17" t="s">
        <v>75843</v>
      </c>
      <c r="C3431" s="17"/>
      <c r="D3431" s="17"/>
      <c r="E3431" s="17" t="s">
        <v>75844</v>
      </c>
      <c r="F3431" s="21"/>
      <c r="G3431" s="17" t="s">
        <v>34</v>
      </c>
      <c r="H3431" s="17" t="s">
        <v>35</v>
      </c>
      <c r="I3431" s="17" t="s">
        <v>75845</v>
      </c>
      <c r="J3431" s="20">
        <v>8059347444185</v>
      </c>
      <c r="K3431" s="17"/>
      <c r="L3431" s="28">
        <v>139.94999999999999</v>
      </c>
      <c r="M3431" s="17">
        <v>139.94999999999999</v>
      </c>
      <c r="N3431" s="24">
        <v>45544</v>
      </c>
    </row>
    <row r="3432" spans="1:14" x14ac:dyDescent="0.25">
      <c r="A3432" s="17"/>
      <c r="B3432" s="17" t="s">
        <v>75840</v>
      </c>
      <c r="C3432" s="17"/>
      <c r="D3432" s="17"/>
      <c r="E3432" s="17" t="s">
        <v>75841</v>
      </c>
      <c r="F3432" s="21"/>
      <c r="G3432" s="17" t="s">
        <v>34</v>
      </c>
      <c r="H3432" s="17" t="s">
        <v>35</v>
      </c>
      <c r="I3432" s="17" t="s">
        <v>75842</v>
      </c>
      <c r="J3432" s="20">
        <v>8059347444178</v>
      </c>
      <c r="K3432" s="17"/>
      <c r="L3432" s="28">
        <v>139.94999999999999</v>
      </c>
      <c r="M3432" s="17">
        <v>139.94999999999999</v>
      </c>
      <c r="N3432" s="24">
        <v>45544</v>
      </c>
    </row>
    <row r="3433" spans="1:14" x14ac:dyDescent="0.25">
      <c r="A3433" s="17"/>
      <c r="B3433" s="17" t="s">
        <v>75831</v>
      </c>
      <c r="C3433" s="17"/>
      <c r="D3433" s="17"/>
      <c r="E3433" s="17" t="s">
        <v>75832</v>
      </c>
      <c r="F3433" s="21"/>
      <c r="G3433" s="17" t="s">
        <v>34</v>
      </c>
      <c r="H3433" s="17" t="s">
        <v>35</v>
      </c>
      <c r="I3433" s="17" t="s">
        <v>75833</v>
      </c>
      <c r="J3433" s="20">
        <v>8059347444154</v>
      </c>
      <c r="K3433" s="17"/>
      <c r="L3433" s="28">
        <v>139.94999999999999</v>
      </c>
      <c r="M3433" s="17">
        <v>139.94999999999999</v>
      </c>
      <c r="N3433" s="24">
        <v>45544</v>
      </c>
    </row>
    <row r="3434" spans="1:14" x14ac:dyDescent="0.25">
      <c r="A3434" s="17"/>
      <c r="B3434" s="17" t="s">
        <v>75834</v>
      </c>
      <c r="C3434" s="17"/>
      <c r="D3434" s="17"/>
      <c r="E3434" s="17" t="s">
        <v>75835</v>
      </c>
      <c r="F3434" s="21"/>
      <c r="G3434" s="17" t="s">
        <v>34</v>
      </c>
      <c r="H3434" s="17" t="s">
        <v>35</v>
      </c>
      <c r="I3434" s="17" t="s">
        <v>75836</v>
      </c>
      <c r="J3434" s="20">
        <v>8059347444161</v>
      </c>
      <c r="K3434" s="17"/>
      <c r="L3434" s="28">
        <v>139.94999999999999</v>
      </c>
      <c r="M3434" s="17">
        <v>139.94999999999999</v>
      </c>
      <c r="N3434" s="24">
        <v>45544</v>
      </c>
    </row>
    <row r="3435" spans="1:14" x14ac:dyDescent="0.25">
      <c r="A3435" s="17"/>
      <c r="B3435" s="17" t="s">
        <v>75837</v>
      </c>
      <c r="C3435" s="17"/>
      <c r="D3435" s="17"/>
      <c r="E3435" s="17" t="s">
        <v>75838</v>
      </c>
      <c r="F3435" s="21"/>
      <c r="G3435" s="17" t="s">
        <v>34</v>
      </c>
      <c r="H3435" s="17" t="s">
        <v>35</v>
      </c>
      <c r="I3435" s="17" t="s">
        <v>75839</v>
      </c>
      <c r="J3435" s="20">
        <v>8059347439914</v>
      </c>
      <c r="K3435" s="17"/>
      <c r="L3435" s="28">
        <v>139.94999999999999</v>
      </c>
      <c r="M3435" s="17">
        <v>139.94999999999999</v>
      </c>
      <c r="N3435" s="24">
        <v>45544</v>
      </c>
    </row>
    <row r="3436" spans="1:14" x14ac:dyDescent="0.25">
      <c r="A3436" s="17"/>
      <c r="B3436" s="17" t="s">
        <v>75846</v>
      </c>
      <c r="C3436" s="17"/>
      <c r="D3436" s="17"/>
      <c r="E3436" s="17" t="s">
        <v>75847</v>
      </c>
      <c r="F3436" s="21"/>
      <c r="G3436" s="17" t="s">
        <v>34</v>
      </c>
      <c r="H3436" s="17" t="s">
        <v>35</v>
      </c>
      <c r="I3436" s="17" t="s">
        <v>75848</v>
      </c>
      <c r="J3436" s="20">
        <v>8059347444192</v>
      </c>
      <c r="K3436" s="17"/>
      <c r="L3436" s="28">
        <v>139.94999999999999</v>
      </c>
      <c r="M3436" s="17">
        <v>139.94999999999999</v>
      </c>
      <c r="N3436" s="24">
        <v>45544</v>
      </c>
    </row>
    <row r="3437" spans="1:14" x14ac:dyDescent="0.25">
      <c r="A3437" s="32" t="s">
        <v>24398</v>
      </c>
      <c r="B3437" s="42" t="s">
        <v>65875</v>
      </c>
      <c r="C3437" s="42"/>
      <c r="D3437" s="42"/>
      <c r="E3437" s="43" t="s">
        <v>3107</v>
      </c>
      <c r="F3437" s="44" t="s">
        <v>3093</v>
      </c>
      <c r="G3437" s="44" t="s">
        <v>11</v>
      </c>
      <c r="H3437" s="44" t="s">
        <v>12</v>
      </c>
      <c r="I3437" s="42" t="s">
        <v>3108</v>
      </c>
      <c r="J3437" s="42">
        <v>8033637206219</v>
      </c>
      <c r="L3437" s="47">
        <v>89.95</v>
      </c>
      <c r="M3437" s="47">
        <v>89.95</v>
      </c>
      <c r="N3437" s="45">
        <v>43339</v>
      </c>
    </row>
    <row r="3438" spans="1:14" x14ac:dyDescent="0.25">
      <c r="A3438" s="32" t="s">
        <v>24397</v>
      </c>
      <c r="B3438" s="42" t="s">
        <v>65872</v>
      </c>
      <c r="C3438" s="42"/>
      <c r="D3438" s="42"/>
      <c r="E3438" s="43" t="s">
        <v>61422</v>
      </c>
      <c r="F3438" s="44" t="s">
        <v>3093</v>
      </c>
      <c r="G3438" s="44" t="s">
        <v>11</v>
      </c>
      <c r="H3438" s="44" t="s">
        <v>12</v>
      </c>
      <c r="I3438" s="42" t="s">
        <v>3106</v>
      </c>
      <c r="J3438" s="42">
        <v>8033637206189</v>
      </c>
      <c r="L3438" s="47">
        <v>89.95</v>
      </c>
      <c r="M3438" s="47">
        <v>89.95</v>
      </c>
      <c r="N3438" s="45">
        <v>43339</v>
      </c>
    </row>
    <row r="3439" spans="1:14" x14ac:dyDescent="0.25">
      <c r="A3439" s="32" t="s">
        <v>24396</v>
      </c>
      <c r="B3439" s="42" t="s">
        <v>65873</v>
      </c>
      <c r="C3439" s="42"/>
      <c r="D3439" s="42"/>
      <c r="E3439" s="43" t="s">
        <v>3104</v>
      </c>
      <c r="F3439" s="44" t="s">
        <v>3093</v>
      </c>
      <c r="G3439" s="44" t="s">
        <v>11</v>
      </c>
      <c r="H3439" s="44" t="s">
        <v>12</v>
      </c>
      <c r="I3439" s="42" t="s">
        <v>3105</v>
      </c>
      <c r="J3439" s="42">
        <v>8033637206196</v>
      </c>
      <c r="L3439" s="47">
        <v>89.95</v>
      </c>
      <c r="M3439" s="47">
        <v>89.95</v>
      </c>
      <c r="N3439" s="45">
        <v>43339</v>
      </c>
    </row>
    <row r="3440" spans="1:14" x14ac:dyDescent="0.25">
      <c r="A3440" s="32" t="s">
        <v>24395</v>
      </c>
      <c r="B3440" s="42" t="s">
        <v>65874</v>
      </c>
      <c r="C3440" s="42"/>
      <c r="D3440" s="42"/>
      <c r="E3440" s="43" t="s">
        <v>3102</v>
      </c>
      <c r="F3440" s="44" t="s">
        <v>3093</v>
      </c>
      <c r="G3440" s="44" t="s">
        <v>11</v>
      </c>
      <c r="H3440" s="44" t="s">
        <v>12</v>
      </c>
      <c r="I3440" s="42" t="s">
        <v>3103</v>
      </c>
      <c r="J3440" s="42">
        <v>8033637206202</v>
      </c>
      <c r="L3440" s="47">
        <v>89.95</v>
      </c>
      <c r="M3440" s="47">
        <v>89.95</v>
      </c>
      <c r="N3440" s="45">
        <v>43339</v>
      </c>
    </row>
    <row r="3441" spans="1:14" x14ac:dyDescent="0.25">
      <c r="A3441" s="32" t="s">
        <v>24394</v>
      </c>
      <c r="B3441" s="42" t="s">
        <v>65877</v>
      </c>
      <c r="C3441" s="42"/>
      <c r="D3441" s="42"/>
      <c r="E3441" s="43" t="s">
        <v>3100</v>
      </c>
      <c r="F3441" s="44" t="s">
        <v>3093</v>
      </c>
      <c r="G3441" s="44" t="s">
        <v>11</v>
      </c>
      <c r="H3441" s="44" t="s">
        <v>12</v>
      </c>
      <c r="I3441" s="42" t="s">
        <v>3101</v>
      </c>
      <c r="J3441" s="42">
        <v>8033637206233</v>
      </c>
      <c r="L3441" s="47">
        <v>89.95</v>
      </c>
      <c r="M3441" s="47">
        <v>89.95</v>
      </c>
      <c r="N3441" s="45">
        <v>43339</v>
      </c>
    </row>
    <row r="3442" spans="1:14" x14ac:dyDescent="0.25">
      <c r="A3442" s="32" t="s">
        <v>24393</v>
      </c>
      <c r="B3442" s="42" t="s">
        <v>65876</v>
      </c>
      <c r="C3442" s="42"/>
      <c r="D3442" s="42"/>
      <c r="E3442" s="43" t="s">
        <v>3098</v>
      </c>
      <c r="F3442" s="44" t="s">
        <v>3093</v>
      </c>
      <c r="G3442" s="44" t="s">
        <v>11</v>
      </c>
      <c r="H3442" s="44" t="s">
        <v>12</v>
      </c>
      <c r="I3442" s="42" t="s">
        <v>3099</v>
      </c>
      <c r="J3442" s="42">
        <v>8033637206226</v>
      </c>
      <c r="L3442" s="47">
        <v>89.95</v>
      </c>
      <c r="M3442" s="47">
        <v>89.95</v>
      </c>
      <c r="N3442" s="45">
        <v>43339</v>
      </c>
    </row>
    <row r="3443" spans="1:14" x14ac:dyDescent="0.25">
      <c r="A3443" s="32" t="s">
        <v>24382</v>
      </c>
      <c r="B3443" s="42" t="s">
        <v>65645</v>
      </c>
      <c r="C3443" s="42"/>
      <c r="D3443" s="42"/>
      <c r="E3443" s="43" t="s">
        <v>3613</v>
      </c>
      <c r="F3443" s="44" t="s">
        <v>3093</v>
      </c>
      <c r="G3443" s="44" t="s">
        <v>17</v>
      </c>
      <c r="H3443" s="44" t="s">
        <v>18</v>
      </c>
      <c r="I3443" s="42" t="s">
        <v>3614</v>
      </c>
      <c r="J3443" s="42">
        <v>8051194898593</v>
      </c>
      <c r="K3443" s="45">
        <v>45527</v>
      </c>
      <c r="L3443" s="46">
        <v>0</v>
      </c>
      <c r="M3443" s="54">
        <v>99.95</v>
      </c>
    </row>
    <row r="3444" spans="1:14" x14ac:dyDescent="0.25">
      <c r="A3444" s="32" t="s">
        <v>24381</v>
      </c>
      <c r="B3444" s="42" t="s">
        <v>65649</v>
      </c>
      <c r="C3444" s="42"/>
      <c r="D3444" s="42"/>
      <c r="E3444" s="43" t="s">
        <v>3611</v>
      </c>
      <c r="F3444" s="44" t="s">
        <v>3093</v>
      </c>
      <c r="G3444" s="44" t="s">
        <v>17</v>
      </c>
      <c r="H3444" s="44" t="s">
        <v>18</v>
      </c>
      <c r="I3444" s="42" t="s">
        <v>3612</v>
      </c>
      <c r="J3444" s="42">
        <v>8051194898623</v>
      </c>
      <c r="K3444" s="45">
        <v>45527</v>
      </c>
      <c r="L3444" s="46">
        <v>0</v>
      </c>
      <c r="M3444" s="54">
        <v>99.95</v>
      </c>
    </row>
    <row r="3445" spans="1:14" x14ac:dyDescent="0.25">
      <c r="A3445" s="32" t="s">
        <v>24380</v>
      </c>
      <c r="B3445" s="42" t="s">
        <v>65646</v>
      </c>
      <c r="C3445" s="42"/>
      <c r="D3445" s="42"/>
      <c r="E3445" s="43" t="s">
        <v>3609</v>
      </c>
      <c r="F3445" s="44" t="s">
        <v>3093</v>
      </c>
      <c r="G3445" s="44" t="s">
        <v>17</v>
      </c>
      <c r="H3445" s="44" t="s">
        <v>18</v>
      </c>
      <c r="I3445" s="42" t="s">
        <v>3610</v>
      </c>
      <c r="J3445" s="42">
        <v>8051194898609</v>
      </c>
      <c r="K3445" s="45">
        <v>45527</v>
      </c>
      <c r="L3445" s="46">
        <v>0</v>
      </c>
      <c r="M3445" s="54">
        <v>99.95</v>
      </c>
    </row>
    <row r="3446" spans="1:14" x14ac:dyDescent="0.25">
      <c r="A3446" s="32" t="s">
        <v>24379</v>
      </c>
      <c r="B3446" s="42" t="s">
        <v>65647</v>
      </c>
      <c r="C3446" s="42"/>
      <c r="D3446" s="42"/>
      <c r="E3446" s="43" t="s">
        <v>3607</v>
      </c>
      <c r="F3446" s="44" t="s">
        <v>3093</v>
      </c>
      <c r="G3446" s="44" t="s">
        <v>17</v>
      </c>
      <c r="H3446" s="44" t="s">
        <v>18</v>
      </c>
      <c r="I3446" s="42" t="s">
        <v>3608</v>
      </c>
      <c r="J3446" s="42">
        <v>8051194888655</v>
      </c>
      <c r="K3446" s="45">
        <v>45527</v>
      </c>
      <c r="L3446" s="46">
        <v>0</v>
      </c>
      <c r="M3446" s="54">
        <v>99.95</v>
      </c>
    </row>
    <row r="3447" spans="1:14" x14ac:dyDescent="0.25">
      <c r="A3447" s="32" t="s">
        <v>24378</v>
      </c>
      <c r="B3447" s="42" t="s">
        <v>65648</v>
      </c>
      <c r="C3447" s="42"/>
      <c r="D3447" s="42"/>
      <c r="E3447" s="43" t="s">
        <v>3605</v>
      </c>
      <c r="F3447" s="44" t="s">
        <v>3093</v>
      </c>
      <c r="G3447" s="44" t="s">
        <v>17</v>
      </c>
      <c r="H3447" s="44" t="s">
        <v>18</v>
      </c>
      <c r="I3447" s="42" t="s">
        <v>3606</v>
      </c>
      <c r="J3447" s="42">
        <v>8051194898616</v>
      </c>
      <c r="K3447" s="45">
        <v>45527</v>
      </c>
      <c r="L3447" s="46">
        <v>0</v>
      </c>
      <c r="M3447" s="54">
        <v>99.95</v>
      </c>
    </row>
    <row r="3448" spans="1:14" x14ac:dyDescent="0.25">
      <c r="A3448" s="32" t="s">
        <v>24377</v>
      </c>
      <c r="B3448" s="42" t="s">
        <v>65650</v>
      </c>
      <c r="C3448" s="42"/>
      <c r="D3448" s="42"/>
      <c r="E3448" s="43" t="s">
        <v>3623</v>
      </c>
      <c r="F3448" s="44" t="s">
        <v>3093</v>
      </c>
      <c r="G3448" s="44" t="s">
        <v>17</v>
      </c>
      <c r="H3448" s="44" t="s">
        <v>18</v>
      </c>
      <c r="I3448" s="42" t="s">
        <v>3624</v>
      </c>
      <c r="J3448" s="42">
        <v>8051194898630</v>
      </c>
      <c r="K3448" s="45">
        <v>45527</v>
      </c>
      <c r="L3448" s="46">
        <v>0</v>
      </c>
      <c r="M3448" s="54">
        <v>99.95</v>
      </c>
    </row>
    <row r="3449" spans="1:14" x14ac:dyDescent="0.25">
      <c r="A3449" s="32" t="s">
        <v>24376</v>
      </c>
      <c r="B3449" s="42" t="s">
        <v>65654</v>
      </c>
      <c r="C3449" s="42"/>
      <c r="D3449" s="42"/>
      <c r="E3449" s="43" t="s">
        <v>3621</v>
      </c>
      <c r="F3449" s="44" t="s">
        <v>3093</v>
      </c>
      <c r="G3449" s="44" t="s">
        <v>17</v>
      </c>
      <c r="H3449" s="44" t="s">
        <v>18</v>
      </c>
      <c r="I3449" s="42" t="s">
        <v>3622</v>
      </c>
      <c r="J3449" s="42">
        <v>8051194898654</v>
      </c>
      <c r="K3449" s="45">
        <v>45527</v>
      </c>
      <c r="L3449" s="46">
        <v>0</v>
      </c>
      <c r="M3449" s="54">
        <v>99.95</v>
      </c>
    </row>
    <row r="3450" spans="1:14" x14ac:dyDescent="0.25">
      <c r="A3450" s="32" t="s">
        <v>24375</v>
      </c>
      <c r="B3450" s="42" t="s">
        <v>65651</v>
      </c>
      <c r="C3450" s="42"/>
      <c r="D3450" s="42"/>
      <c r="E3450" s="43" t="s">
        <v>3619</v>
      </c>
      <c r="F3450" s="44" t="s">
        <v>3093</v>
      </c>
      <c r="G3450" s="44" t="s">
        <v>17</v>
      </c>
      <c r="H3450" s="44" t="s">
        <v>18</v>
      </c>
      <c r="I3450" s="42" t="s">
        <v>3620</v>
      </c>
      <c r="J3450" s="42">
        <v>8051194888631</v>
      </c>
      <c r="K3450" s="45">
        <v>45527</v>
      </c>
      <c r="L3450" s="46">
        <v>0</v>
      </c>
      <c r="M3450" s="54">
        <v>99.95</v>
      </c>
    </row>
    <row r="3451" spans="1:14" x14ac:dyDescent="0.25">
      <c r="A3451" s="32" t="s">
        <v>24374</v>
      </c>
      <c r="B3451" s="42" t="s">
        <v>65652</v>
      </c>
      <c r="C3451" s="42"/>
      <c r="D3451" s="42"/>
      <c r="E3451" s="43" t="s">
        <v>3617</v>
      </c>
      <c r="F3451" s="44" t="s">
        <v>3093</v>
      </c>
      <c r="G3451" s="44" t="s">
        <v>17</v>
      </c>
      <c r="H3451" s="44" t="s">
        <v>18</v>
      </c>
      <c r="I3451" s="42" t="s">
        <v>3618</v>
      </c>
      <c r="J3451" s="42">
        <v>8051194888648</v>
      </c>
      <c r="K3451" s="45">
        <v>45527</v>
      </c>
      <c r="L3451" s="46">
        <v>0</v>
      </c>
      <c r="M3451" s="54">
        <v>99.95</v>
      </c>
    </row>
    <row r="3452" spans="1:14" x14ac:dyDescent="0.25">
      <c r="A3452" s="32" t="s">
        <v>24373</v>
      </c>
      <c r="B3452" s="42" t="s">
        <v>65653</v>
      </c>
      <c r="C3452" s="42"/>
      <c r="D3452" s="42"/>
      <c r="E3452" s="43" t="s">
        <v>3615</v>
      </c>
      <c r="F3452" s="44" t="s">
        <v>3093</v>
      </c>
      <c r="G3452" s="44" t="s">
        <v>17</v>
      </c>
      <c r="H3452" s="44" t="s">
        <v>18</v>
      </c>
      <c r="I3452" s="42" t="s">
        <v>3616</v>
      </c>
      <c r="J3452" s="42">
        <v>8051194898647</v>
      </c>
      <c r="K3452" s="45">
        <v>45527</v>
      </c>
      <c r="L3452" s="46">
        <v>0</v>
      </c>
      <c r="M3452" s="54">
        <v>99.95</v>
      </c>
    </row>
    <row r="3453" spans="1:14" x14ac:dyDescent="0.25">
      <c r="A3453" s="43" t="s">
        <v>39610</v>
      </c>
      <c r="B3453" s="42" t="s">
        <v>51761</v>
      </c>
      <c r="C3453" s="42" t="s">
        <v>39611</v>
      </c>
      <c r="D3453" s="43"/>
      <c r="E3453" s="43" t="s">
        <v>61411</v>
      </c>
      <c r="F3453" s="81" t="s">
        <v>3093</v>
      </c>
      <c r="G3453" s="32" t="s">
        <v>11</v>
      </c>
      <c r="H3453" s="43" t="s">
        <v>12</v>
      </c>
      <c r="I3453" s="48" t="s">
        <v>39612</v>
      </c>
      <c r="J3453" s="42">
        <v>8059175358777</v>
      </c>
      <c r="K3453" s="63"/>
      <c r="L3453" s="47">
        <v>109.95</v>
      </c>
      <c r="M3453" s="47">
        <v>109.95</v>
      </c>
      <c r="N3453" s="63">
        <v>44249</v>
      </c>
    </row>
    <row r="3454" spans="1:14" x14ac:dyDescent="0.25">
      <c r="A3454" s="43" t="s">
        <v>39607</v>
      </c>
      <c r="B3454" s="42" t="s">
        <v>51765</v>
      </c>
      <c r="C3454" s="42" t="s">
        <v>39608</v>
      </c>
      <c r="D3454" s="43"/>
      <c r="E3454" s="43" t="s">
        <v>61410</v>
      </c>
      <c r="F3454" s="81" t="s">
        <v>3093</v>
      </c>
      <c r="G3454" s="32" t="s">
        <v>11</v>
      </c>
      <c r="H3454" s="43" t="s">
        <v>12</v>
      </c>
      <c r="I3454" s="48" t="s">
        <v>39609</v>
      </c>
      <c r="J3454" s="42">
        <v>8059175358814</v>
      </c>
      <c r="K3454" s="63"/>
      <c r="L3454" s="47">
        <v>109.95</v>
      </c>
      <c r="M3454" s="47">
        <v>109.95</v>
      </c>
      <c r="N3454" s="63">
        <v>44249</v>
      </c>
    </row>
    <row r="3455" spans="1:14" x14ac:dyDescent="0.25">
      <c r="A3455" s="43" t="s">
        <v>39604</v>
      </c>
      <c r="B3455" s="42" t="s">
        <v>51762</v>
      </c>
      <c r="C3455" s="42" t="s">
        <v>39605</v>
      </c>
      <c r="D3455" s="43"/>
      <c r="E3455" s="43" t="s">
        <v>61409</v>
      </c>
      <c r="F3455" s="81" t="s">
        <v>3093</v>
      </c>
      <c r="G3455" s="32" t="s">
        <v>11</v>
      </c>
      <c r="H3455" s="43" t="s">
        <v>12</v>
      </c>
      <c r="I3455" s="48" t="s">
        <v>39606</v>
      </c>
      <c r="J3455" s="42">
        <v>8059175358784</v>
      </c>
      <c r="K3455" s="63"/>
      <c r="L3455" s="47">
        <v>109.95</v>
      </c>
      <c r="M3455" s="47">
        <v>109.95</v>
      </c>
      <c r="N3455" s="63">
        <v>44249</v>
      </c>
    </row>
    <row r="3456" spans="1:14" x14ac:dyDescent="0.25">
      <c r="A3456" s="43" t="s">
        <v>39601</v>
      </c>
      <c r="B3456" s="42" t="s">
        <v>51763</v>
      </c>
      <c r="C3456" s="42" t="s">
        <v>39602</v>
      </c>
      <c r="D3456" s="43"/>
      <c r="E3456" s="43" t="s">
        <v>61408</v>
      </c>
      <c r="F3456" s="81" t="s">
        <v>3093</v>
      </c>
      <c r="G3456" s="32" t="s">
        <v>11</v>
      </c>
      <c r="H3456" s="43" t="s">
        <v>12</v>
      </c>
      <c r="I3456" s="48" t="s">
        <v>39603</v>
      </c>
      <c r="J3456" s="42">
        <v>8059175358791</v>
      </c>
      <c r="K3456" s="63"/>
      <c r="L3456" s="47">
        <v>109.95</v>
      </c>
      <c r="M3456" s="47">
        <v>109.95</v>
      </c>
      <c r="N3456" s="63">
        <v>44249</v>
      </c>
    </row>
    <row r="3457" spans="1:14" x14ac:dyDescent="0.25">
      <c r="A3457" s="43" t="s">
        <v>39598</v>
      </c>
      <c r="B3457" s="42" t="s">
        <v>51764</v>
      </c>
      <c r="C3457" s="42" t="s">
        <v>39599</v>
      </c>
      <c r="D3457" s="43"/>
      <c r="E3457" s="43" t="s">
        <v>61407</v>
      </c>
      <c r="F3457" s="81" t="s">
        <v>3093</v>
      </c>
      <c r="G3457" s="32" t="s">
        <v>11</v>
      </c>
      <c r="H3457" s="43" t="s">
        <v>12</v>
      </c>
      <c r="I3457" s="48" t="s">
        <v>39600</v>
      </c>
      <c r="J3457" s="42">
        <v>8059175358807</v>
      </c>
      <c r="K3457" s="63"/>
      <c r="L3457" s="47">
        <v>109.95</v>
      </c>
      <c r="M3457" s="47">
        <v>109.95</v>
      </c>
      <c r="N3457" s="63">
        <v>44249</v>
      </c>
    </row>
    <row r="3458" spans="1:14" x14ac:dyDescent="0.25">
      <c r="A3458" s="43" t="s">
        <v>39595</v>
      </c>
      <c r="B3458" s="42" t="s">
        <v>51756</v>
      </c>
      <c r="C3458" s="42" t="s">
        <v>39596</v>
      </c>
      <c r="D3458" s="43"/>
      <c r="E3458" s="43" t="s">
        <v>61406</v>
      </c>
      <c r="F3458" s="81" t="s">
        <v>3093</v>
      </c>
      <c r="G3458" s="32" t="s">
        <v>11</v>
      </c>
      <c r="H3458" s="43" t="s">
        <v>12</v>
      </c>
      <c r="I3458" s="48" t="s">
        <v>39597</v>
      </c>
      <c r="J3458" s="42">
        <v>8059175358722</v>
      </c>
      <c r="K3458" s="63"/>
      <c r="L3458" s="47">
        <v>109.95</v>
      </c>
      <c r="M3458" s="47">
        <v>109.95</v>
      </c>
      <c r="N3458" s="63">
        <v>44249</v>
      </c>
    </row>
    <row r="3459" spans="1:14" x14ac:dyDescent="0.25">
      <c r="A3459" s="43" t="s">
        <v>39593</v>
      </c>
      <c r="B3459" s="42" t="s">
        <v>51760</v>
      </c>
      <c r="C3459" s="42" t="s">
        <v>46550</v>
      </c>
      <c r="D3459" s="43"/>
      <c r="E3459" s="43" t="s">
        <v>61405</v>
      </c>
      <c r="F3459" s="81" t="s">
        <v>3093</v>
      </c>
      <c r="G3459" s="32" t="s">
        <v>11</v>
      </c>
      <c r="H3459" s="43" t="s">
        <v>12</v>
      </c>
      <c r="I3459" s="48" t="s">
        <v>39594</v>
      </c>
      <c r="J3459" s="42">
        <v>8059175358760</v>
      </c>
      <c r="K3459" s="63"/>
      <c r="L3459" s="47">
        <v>109.95</v>
      </c>
      <c r="M3459" s="47">
        <v>109.95</v>
      </c>
      <c r="N3459" s="63">
        <v>44249</v>
      </c>
    </row>
    <row r="3460" spans="1:14" x14ac:dyDescent="0.25">
      <c r="A3460" s="43" t="s">
        <v>39591</v>
      </c>
      <c r="B3460" s="42" t="s">
        <v>51757</v>
      </c>
      <c r="C3460" s="42" t="s">
        <v>46549</v>
      </c>
      <c r="D3460" s="43"/>
      <c r="E3460" s="43" t="s">
        <v>61404</v>
      </c>
      <c r="F3460" s="81" t="s">
        <v>3093</v>
      </c>
      <c r="G3460" s="32" t="s">
        <v>11</v>
      </c>
      <c r="H3460" s="43" t="s">
        <v>12</v>
      </c>
      <c r="I3460" s="48" t="s">
        <v>39592</v>
      </c>
      <c r="J3460" s="42">
        <v>8059175358739</v>
      </c>
      <c r="K3460" s="63"/>
      <c r="L3460" s="47">
        <v>109.95</v>
      </c>
      <c r="M3460" s="47">
        <v>109.95</v>
      </c>
      <c r="N3460" s="63">
        <v>44249</v>
      </c>
    </row>
    <row r="3461" spans="1:14" x14ac:dyDescent="0.25">
      <c r="A3461" s="43" t="s">
        <v>39589</v>
      </c>
      <c r="B3461" s="42" t="s">
        <v>51758</v>
      </c>
      <c r="C3461" s="42" t="s">
        <v>46548</v>
      </c>
      <c r="D3461" s="43"/>
      <c r="E3461" s="43" t="s">
        <v>61403</v>
      </c>
      <c r="F3461" s="81" t="s">
        <v>3093</v>
      </c>
      <c r="G3461" s="32" t="s">
        <v>11</v>
      </c>
      <c r="H3461" s="43" t="s">
        <v>12</v>
      </c>
      <c r="I3461" s="48" t="s">
        <v>39590</v>
      </c>
      <c r="J3461" s="42">
        <v>8059175358746</v>
      </c>
      <c r="K3461" s="63"/>
      <c r="L3461" s="47">
        <v>109.95</v>
      </c>
      <c r="M3461" s="47">
        <v>109.95</v>
      </c>
      <c r="N3461" s="63">
        <v>44249</v>
      </c>
    </row>
    <row r="3462" spans="1:14" x14ac:dyDescent="0.25">
      <c r="A3462" s="43" t="s">
        <v>39587</v>
      </c>
      <c r="B3462" s="42" t="s">
        <v>51759</v>
      </c>
      <c r="C3462" s="42" t="s">
        <v>46547</v>
      </c>
      <c r="D3462" s="43"/>
      <c r="E3462" s="43" t="s">
        <v>61402</v>
      </c>
      <c r="F3462" s="81" t="s">
        <v>3093</v>
      </c>
      <c r="G3462" s="32" t="s">
        <v>11</v>
      </c>
      <c r="H3462" s="43" t="s">
        <v>12</v>
      </c>
      <c r="I3462" s="48" t="s">
        <v>39588</v>
      </c>
      <c r="J3462" s="42">
        <v>8059175358753</v>
      </c>
      <c r="K3462" s="63"/>
      <c r="L3462" s="47">
        <v>109.95</v>
      </c>
      <c r="M3462" s="47">
        <v>109.95</v>
      </c>
      <c r="N3462" s="63">
        <v>44249</v>
      </c>
    </row>
    <row r="3463" spans="1:14" x14ac:dyDescent="0.25">
      <c r="A3463" s="43" t="s">
        <v>39584</v>
      </c>
      <c r="B3463" s="42" t="s">
        <v>51751</v>
      </c>
      <c r="C3463" s="42" t="s">
        <v>39585</v>
      </c>
      <c r="D3463" s="43"/>
      <c r="E3463" s="43" t="s">
        <v>61401</v>
      </c>
      <c r="F3463" s="81" t="s">
        <v>3093</v>
      </c>
      <c r="G3463" s="32" t="s">
        <v>11</v>
      </c>
      <c r="H3463" s="43" t="s">
        <v>12</v>
      </c>
      <c r="I3463" s="48" t="s">
        <v>39586</v>
      </c>
      <c r="J3463" s="42">
        <v>8059175358678</v>
      </c>
      <c r="K3463" s="63"/>
      <c r="L3463" s="47">
        <v>109.95</v>
      </c>
      <c r="M3463" s="47">
        <v>109.95</v>
      </c>
      <c r="N3463" s="63">
        <v>44249</v>
      </c>
    </row>
    <row r="3464" spans="1:14" x14ac:dyDescent="0.25">
      <c r="A3464" s="43" t="s">
        <v>39581</v>
      </c>
      <c r="B3464" s="42" t="s">
        <v>51755</v>
      </c>
      <c r="C3464" s="42" t="s">
        <v>39582</v>
      </c>
      <c r="D3464" s="43"/>
      <c r="E3464" s="43" t="s">
        <v>61400</v>
      </c>
      <c r="F3464" s="81" t="s">
        <v>3093</v>
      </c>
      <c r="G3464" s="32" t="s">
        <v>11</v>
      </c>
      <c r="H3464" s="43" t="s">
        <v>12</v>
      </c>
      <c r="I3464" s="48" t="s">
        <v>39583</v>
      </c>
      <c r="J3464" s="42">
        <v>8059175358715</v>
      </c>
      <c r="K3464" s="63"/>
      <c r="L3464" s="47">
        <v>109.95</v>
      </c>
      <c r="M3464" s="47">
        <v>109.95</v>
      </c>
      <c r="N3464" s="63">
        <v>44249</v>
      </c>
    </row>
    <row r="3465" spans="1:14" x14ac:dyDescent="0.25">
      <c r="A3465" s="43" t="s">
        <v>39578</v>
      </c>
      <c r="B3465" s="42" t="s">
        <v>51752</v>
      </c>
      <c r="C3465" s="42" t="s">
        <v>39579</v>
      </c>
      <c r="D3465" s="43"/>
      <c r="E3465" s="43" t="s">
        <v>61399</v>
      </c>
      <c r="F3465" s="81" t="s">
        <v>3093</v>
      </c>
      <c r="G3465" s="32" t="s">
        <v>11</v>
      </c>
      <c r="H3465" s="43" t="s">
        <v>12</v>
      </c>
      <c r="I3465" s="48" t="s">
        <v>39580</v>
      </c>
      <c r="J3465" s="42">
        <v>8059175358685</v>
      </c>
      <c r="K3465" s="63"/>
      <c r="L3465" s="47">
        <v>109.95</v>
      </c>
      <c r="M3465" s="47">
        <v>109.95</v>
      </c>
      <c r="N3465" s="63">
        <v>44249</v>
      </c>
    </row>
    <row r="3466" spans="1:14" x14ac:dyDescent="0.25">
      <c r="A3466" s="43" t="s">
        <v>39575</v>
      </c>
      <c r="B3466" s="42" t="s">
        <v>51753</v>
      </c>
      <c r="C3466" s="42" t="s">
        <v>39576</v>
      </c>
      <c r="D3466" s="43"/>
      <c r="E3466" s="43" t="s">
        <v>61398</v>
      </c>
      <c r="F3466" s="81" t="s">
        <v>3093</v>
      </c>
      <c r="G3466" s="32" t="s">
        <v>11</v>
      </c>
      <c r="H3466" s="43" t="s">
        <v>12</v>
      </c>
      <c r="I3466" s="48" t="s">
        <v>39577</v>
      </c>
      <c r="J3466" s="42">
        <v>8059175358692</v>
      </c>
      <c r="K3466" s="63"/>
      <c r="L3466" s="47">
        <v>109.95</v>
      </c>
      <c r="M3466" s="47">
        <v>109.95</v>
      </c>
      <c r="N3466" s="63">
        <v>44249</v>
      </c>
    </row>
    <row r="3467" spans="1:14" x14ac:dyDescent="0.25">
      <c r="A3467" s="43" t="s">
        <v>39572</v>
      </c>
      <c r="B3467" s="42" t="s">
        <v>51754</v>
      </c>
      <c r="C3467" s="42" t="s">
        <v>39573</v>
      </c>
      <c r="D3467" s="43"/>
      <c r="E3467" s="43" t="s">
        <v>61397</v>
      </c>
      <c r="F3467" s="81" t="s">
        <v>3093</v>
      </c>
      <c r="G3467" s="32" t="s">
        <v>11</v>
      </c>
      <c r="H3467" s="43" t="s">
        <v>12</v>
      </c>
      <c r="I3467" s="48" t="s">
        <v>39574</v>
      </c>
      <c r="J3467" s="42">
        <v>8059175358708</v>
      </c>
      <c r="K3467" s="63"/>
      <c r="L3467" s="47">
        <v>109.95</v>
      </c>
      <c r="M3467" s="47">
        <v>109.95</v>
      </c>
      <c r="N3467" s="63">
        <v>44249</v>
      </c>
    </row>
    <row r="3468" spans="1:14" x14ac:dyDescent="0.25">
      <c r="A3468" s="32" t="s">
        <v>25770</v>
      </c>
      <c r="B3468" s="42" t="s">
        <v>65659</v>
      </c>
      <c r="C3468" s="42" t="s">
        <v>19858</v>
      </c>
      <c r="D3468" s="42"/>
      <c r="E3468" s="43" t="s">
        <v>3762</v>
      </c>
      <c r="F3468" s="44" t="s">
        <v>3752</v>
      </c>
      <c r="G3468" s="44" t="s">
        <v>11</v>
      </c>
      <c r="H3468" s="44" t="s">
        <v>12</v>
      </c>
      <c r="I3468" s="42" t="s">
        <v>3763</v>
      </c>
      <c r="J3468" s="42">
        <v>8021506616863</v>
      </c>
      <c r="L3468" s="47">
        <v>99.95</v>
      </c>
      <c r="M3468" s="47">
        <v>99.95</v>
      </c>
      <c r="N3468" s="45">
        <v>42786</v>
      </c>
    </row>
    <row r="3469" spans="1:14" x14ac:dyDescent="0.25">
      <c r="A3469" s="32" t="s">
        <v>25769</v>
      </c>
      <c r="B3469" s="42" t="s">
        <v>65660</v>
      </c>
      <c r="C3469" s="42" t="s">
        <v>19857</v>
      </c>
      <c r="D3469" s="42"/>
      <c r="E3469" s="43" t="s">
        <v>3757</v>
      </c>
      <c r="F3469" s="44" t="s">
        <v>3752</v>
      </c>
      <c r="G3469" s="44" t="s">
        <v>11</v>
      </c>
      <c r="H3469" s="44" t="s">
        <v>12</v>
      </c>
      <c r="I3469" s="42" t="s">
        <v>3759</v>
      </c>
      <c r="J3469" s="42">
        <v>8021506616870</v>
      </c>
      <c r="L3469" s="47">
        <v>99.95</v>
      </c>
      <c r="M3469" s="47">
        <v>99.95</v>
      </c>
      <c r="N3469" s="45">
        <v>42786</v>
      </c>
    </row>
    <row r="3470" spans="1:14" x14ac:dyDescent="0.25">
      <c r="A3470" s="32" t="s">
        <v>25768</v>
      </c>
      <c r="B3470" s="42" t="s">
        <v>65661</v>
      </c>
      <c r="C3470" s="42" t="s">
        <v>19856</v>
      </c>
      <c r="D3470" s="42"/>
      <c r="E3470" s="43" t="s">
        <v>3754</v>
      </c>
      <c r="F3470" s="44" t="s">
        <v>3752</v>
      </c>
      <c r="G3470" s="44" t="s">
        <v>11</v>
      </c>
      <c r="H3470" s="44" t="s">
        <v>12</v>
      </c>
      <c r="I3470" s="42" t="s">
        <v>3756</v>
      </c>
      <c r="J3470" s="42">
        <v>8021506612247</v>
      </c>
      <c r="L3470" s="47">
        <v>99.95</v>
      </c>
      <c r="M3470" s="47">
        <v>99.95</v>
      </c>
      <c r="N3470" s="45">
        <v>42786</v>
      </c>
    </row>
    <row r="3471" spans="1:14" x14ac:dyDescent="0.25">
      <c r="A3471" s="32" t="s">
        <v>25767</v>
      </c>
      <c r="B3471" s="42" t="s">
        <v>65662</v>
      </c>
      <c r="C3471" s="42" t="s">
        <v>19855</v>
      </c>
      <c r="D3471" s="42"/>
      <c r="E3471" s="43" t="s">
        <v>3750</v>
      </c>
      <c r="F3471" s="44" t="s">
        <v>3752</v>
      </c>
      <c r="G3471" s="44" t="s">
        <v>11</v>
      </c>
      <c r="H3471" s="44" t="s">
        <v>12</v>
      </c>
      <c r="I3471" s="42" t="s">
        <v>3753</v>
      </c>
      <c r="J3471" s="42">
        <v>8021506616887</v>
      </c>
      <c r="L3471" s="47">
        <v>99.95</v>
      </c>
      <c r="M3471" s="47">
        <v>99.95</v>
      </c>
      <c r="N3471" s="45">
        <v>42786</v>
      </c>
    </row>
    <row r="3472" spans="1:14" x14ac:dyDescent="0.25">
      <c r="A3472" s="32" t="s">
        <v>25766</v>
      </c>
      <c r="B3472" s="42" t="s">
        <v>65663</v>
      </c>
      <c r="C3472" s="42" t="s">
        <v>19866</v>
      </c>
      <c r="D3472" s="42"/>
      <c r="E3472" s="43" t="s">
        <v>3779</v>
      </c>
      <c r="F3472" s="44" t="s">
        <v>3752</v>
      </c>
      <c r="G3472" s="44" t="s">
        <v>11</v>
      </c>
      <c r="H3472" s="44" t="s">
        <v>12</v>
      </c>
      <c r="I3472" s="42" t="s">
        <v>3780</v>
      </c>
      <c r="J3472" s="42">
        <v>8021506616788</v>
      </c>
      <c r="L3472" s="47">
        <v>99.95</v>
      </c>
      <c r="M3472" s="47">
        <v>99.95</v>
      </c>
      <c r="N3472" s="45">
        <v>42786</v>
      </c>
    </row>
    <row r="3473" spans="1:14" x14ac:dyDescent="0.25">
      <c r="A3473" s="32" t="s">
        <v>25765</v>
      </c>
      <c r="B3473" s="42" t="s">
        <v>65664</v>
      </c>
      <c r="C3473" s="42" t="s">
        <v>19865</v>
      </c>
      <c r="D3473" s="42"/>
      <c r="E3473" s="43" t="s">
        <v>61376</v>
      </c>
      <c r="F3473" s="44" t="s">
        <v>3752</v>
      </c>
      <c r="G3473" s="44" t="s">
        <v>11</v>
      </c>
      <c r="H3473" s="44" t="s">
        <v>12</v>
      </c>
      <c r="I3473" s="42" t="s">
        <v>3778</v>
      </c>
      <c r="J3473" s="42">
        <v>8021506612186</v>
      </c>
      <c r="L3473" s="47">
        <v>99.95</v>
      </c>
      <c r="M3473" s="47">
        <v>99.95</v>
      </c>
      <c r="N3473" s="45">
        <v>42786</v>
      </c>
    </row>
    <row r="3474" spans="1:14" x14ac:dyDescent="0.25">
      <c r="A3474" s="32" t="s">
        <v>25764</v>
      </c>
      <c r="B3474" s="42" t="s">
        <v>65665</v>
      </c>
      <c r="C3474" s="42" t="s">
        <v>19864</v>
      </c>
      <c r="D3474" s="42"/>
      <c r="E3474" s="43" t="s">
        <v>61375</v>
      </c>
      <c r="F3474" s="44" t="s">
        <v>3752</v>
      </c>
      <c r="G3474" s="44" t="s">
        <v>11</v>
      </c>
      <c r="H3474" s="44" t="s">
        <v>12</v>
      </c>
      <c r="I3474" s="42" t="s">
        <v>3777</v>
      </c>
      <c r="J3474" s="42">
        <v>8021506612193</v>
      </c>
      <c r="L3474" s="47">
        <v>99.95</v>
      </c>
      <c r="M3474" s="47">
        <v>99.95</v>
      </c>
      <c r="N3474" s="45">
        <v>42786</v>
      </c>
    </row>
    <row r="3475" spans="1:14" x14ac:dyDescent="0.25">
      <c r="A3475" s="32" t="s">
        <v>25763</v>
      </c>
      <c r="B3475" s="42" t="s">
        <v>65666</v>
      </c>
      <c r="C3475" s="42" t="s">
        <v>19863</v>
      </c>
      <c r="D3475" s="42"/>
      <c r="E3475" s="43" t="s">
        <v>61374</v>
      </c>
      <c r="F3475" s="44" t="s">
        <v>3752</v>
      </c>
      <c r="G3475" s="44" t="s">
        <v>11</v>
      </c>
      <c r="H3475" s="44" t="s">
        <v>12</v>
      </c>
      <c r="I3475" s="42" t="s">
        <v>3776</v>
      </c>
      <c r="J3475" s="42">
        <v>8021506616795</v>
      </c>
      <c r="L3475" s="47">
        <v>99.95</v>
      </c>
      <c r="M3475" s="47">
        <v>99.95</v>
      </c>
      <c r="N3475" s="45">
        <v>42786</v>
      </c>
    </row>
    <row r="3476" spans="1:14" x14ac:dyDescent="0.25">
      <c r="A3476" s="32" t="s">
        <v>25762</v>
      </c>
      <c r="B3476" s="42" t="s">
        <v>65655</v>
      </c>
      <c r="C3476" s="42" t="s">
        <v>19862</v>
      </c>
      <c r="D3476" s="42"/>
      <c r="E3476" s="43" t="s">
        <v>61373</v>
      </c>
      <c r="F3476" s="44" t="s">
        <v>3752</v>
      </c>
      <c r="G3476" s="44" t="s">
        <v>11</v>
      </c>
      <c r="H3476" s="44" t="s">
        <v>12</v>
      </c>
      <c r="I3476" s="42" t="s">
        <v>3767</v>
      </c>
      <c r="J3476" s="42">
        <v>8021506616818</v>
      </c>
      <c r="L3476" s="47">
        <v>99.95</v>
      </c>
      <c r="M3476" s="47">
        <v>99.95</v>
      </c>
      <c r="N3476" s="45">
        <v>42786</v>
      </c>
    </row>
    <row r="3477" spans="1:14" x14ac:dyDescent="0.25">
      <c r="A3477" s="32" t="s">
        <v>25761</v>
      </c>
      <c r="B3477" s="42" t="s">
        <v>65656</v>
      </c>
      <c r="C3477" s="42" t="s">
        <v>19861</v>
      </c>
      <c r="D3477" s="42"/>
      <c r="E3477" s="43" t="s">
        <v>61372</v>
      </c>
      <c r="F3477" s="44" t="s">
        <v>3752</v>
      </c>
      <c r="G3477" s="44" t="s">
        <v>11</v>
      </c>
      <c r="H3477" s="44" t="s">
        <v>12</v>
      </c>
      <c r="I3477" s="42" t="s">
        <v>3766</v>
      </c>
      <c r="J3477" s="42">
        <v>8021506616801</v>
      </c>
      <c r="L3477" s="47">
        <v>99.95</v>
      </c>
      <c r="M3477" s="47">
        <v>99.95</v>
      </c>
      <c r="N3477" s="45">
        <v>42786</v>
      </c>
    </row>
    <row r="3478" spans="1:14" x14ac:dyDescent="0.25">
      <c r="A3478" s="32" t="s">
        <v>25760</v>
      </c>
      <c r="B3478" s="42" t="s">
        <v>65657</v>
      </c>
      <c r="C3478" s="42" t="s">
        <v>19860</v>
      </c>
      <c r="D3478" s="42"/>
      <c r="E3478" s="43" t="s">
        <v>61371</v>
      </c>
      <c r="F3478" s="44" t="s">
        <v>3752</v>
      </c>
      <c r="G3478" s="44" t="s">
        <v>11</v>
      </c>
      <c r="H3478" s="44" t="s">
        <v>12</v>
      </c>
      <c r="I3478" s="42" t="s">
        <v>3765</v>
      </c>
      <c r="J3478" s="42">
        <v>8021506612230</v>
      </c>
      <c r="L3478" s="47">
        <v>99.95</v>
      </c>
      <c r="M3478" s="47">
        <v>99.95</v>
      </c>
      <c r="N3478" s="45">
        <v>42786</v>
      </c>
    </row>
    <row r="3479" spans="1:14" x14ac:dyDescent="0.25">
      <c r="A3479" s="32" t="s">
        <v>25759</v>
      </c>
      <c r="B3479" s="42" t="s">
        <v>65658</v>
      </c>
      <c r="C3479" s="42" t="s">
        <v>19859</v>
      </c>
      <c r="D3479" s="42"/>
      <c r="E3479" s="43" t="s">
        <v>61370</v>
      </c>
      <c r="F3479" s="44" t="s">
        <v>3752</v>
      </c>
      <c r="G3479" s="44" t="s">
        <v>11</v>
      </c>
      <c r="H3479" s="44" t="s">
        <v>12</v>
      </c>
      <c r="I3479" s="42" t="s">
        <v>3764</v>
      </c>
      <c r="J3479" s="42">
        <v>8021506616825</v>
      </c>
      <c r="L3479" s="47">
        <v>99.95</v>
      </c>
      <c r="M3479" s="47">
        <v>99.95</v>
      </c>
      <c r="N3479" s="45">
        <v>42786</v>
      </c>
    </row>
    <row r="3480" spans="1:14" x14ac:dyDescent="0.25">
      <c r="A3480" s="32" t="s">
        <v>24306</v>
      </c>
      <c r="B3480" s="42" t="s">
        <v>65732</v>
      </c>
      <c r="C3480" s="42"/>
      <c r="D3480" s="42"/>
      <c r="E3480" s="43" t="s">
        <v>14596</v>
      </c>
      <c r="F3480" s="44" t="s">
        <v>3093</v>
      </c>
      <c r="G3480" s="44" t="s">
        <v>11</v>
      </c>
      <c r="H3480" s="44" t="s">
        <v>12</v>
      </c>
      <c r="I3480" s="42" t="s">
        <v>14597</v>
      </c>
      <c r="J3480" s="42">
        <v>8033637972190</v>
      </c>
      <c r="L3480" s="46">
        <v>144.94999999999999</v>
      </c>
      <c r="M3480" s="46">
        <v>144.94999999999999</v>
      </c>
      <c r="N3480" s="45">
        <v>43507</v>
      </c>
    </row>
    <row r="3481" spans="1:14" x14ac:dyDescent="0.25">
      <c r="A3481" s="32" t="s">
        <v>24305</v>
      </c>
      <c r="B3481" s="42" t="s">
        <v>65736</v>
      </c>
      <c r="C3481" s="42"/>
      <c r="D3481" s="42"/>
      <c r="E3481" s="43" t="s">
        <v>14594</v>
      </c>
      <c r="F3481" s="44" t="s">
        <v>3093</v>
      </c>
      <c r="G3481" s="44" t="s">
        <v>11</v>
      </c>
      <c r="H3481" s="44" t="s">
        <v>12</v>
      </c>
      <c r="I3481" s="42" t="s">
        <v>14595</v>
      </c>
      <c r="J3481" s="42">
        <v>8033637972237</v>
      </c>
      <c r="L3481" s="46">
        <v>144.94999999999999</v>
      </c>
      <c r="M3481" s="46">
        <v>144.94999999999999</v>
      </c>
      <c r="N3481" s="45">
        <v>43507</v>
      </c>
    </row>
    <row r="3482" spans="1:14" x14ac:dyDescent="0.25">
      <c r="A3482" s="32" t="s">
        <v>24304</v>
      </c>
      <c r="B3482" s="42" t="s">
        <v>65733</v>
      </c>
      <c r="C3482" s="42"/>
      <c r="D3482" s="42"/>
      <c r="E3482" s="43" t="s">
        <v>61366</v>
      </c>
      <c r="F3482" s="44" t="s">
        <v>3093</v>
      </c>
      <c r="G3482" s="44" t="s">
        <v>11</v>
      </c>
      <c r="H3482" s="44" t="s">
        <v>12</v>
      </c>
      <c r="I3482" s="42" t="s">
        <v>21544</v>
      </c>
      <c r="J3482" s="42">
        <v>8033637972206</v>
      </c>
      <c r="L3482" s="46">
        <v>144.94999999999999</v>
      </c>
      <c r="M3482" s="46">
        <v>144.94999999999999</v>
      </c>
      <c r="N3482" s="45">
        <v>43507</v>
      </c>
    </row>
    <row r="3483" spans="1:14" x14ac:dyDescent="0.25">
      <c r="A3483" s="32" t="s">
        <v>24303</v>
      </c>
      <c r="B3483" s="42" t="s">
        <v>65734</v>
      </c>
      <c r="C3483" s="42"/>
      <c r="D3483" s="42"/>
      <c r="E3483" s="43" t="s">
        <v>61365</v>
      </c>
      <c r="F3483" s="44" t="s">
        <v>3093</v>
      </c>
      <c r="G3483" s="44" t="s">
        <v>11</v>
      </c>
      <c r="H3483" s="44" t="s">
        <v>12</v>
      </c>
      <c r="I3483" s="42" t="s">
        <v>21543</v>
      </c>
      <c r="J3483" s="42">
        <v>8033637972213</v>
      </c>
      <c r="L3483" s="46">
        <v>144.94999999999999</v>
      </c>
      <c r="M3483" s="46">
        <v>144.94999999999999</v>
      </c>
      <c r="N3483" s="45">
        <v>43507</v>
      </c>
    </row>
    <row r="3484" spans="1:14" x14ac:dyDescent="0.25">
      <c r="A3484" s="32" t="s">
        <v>24302</v>
      </c>
      <c r="B3484" s="42" t="s">
        <v>65735</v>
      </c>
      <c r="C3484" s="42"/>
      <c r="D3484" s="42"/>
      <c r="E3484" s="43" t="s">
        <v>61364</v>
      </c>
      <c r="F3484" s="44" t="s">
        <v>3093</v>
      </c>
      <c r="G3484" s="44" t="s">
        <v>11</v>
      </c>
      <c r="H3484" s="44" t="s">
        <v>12</v>
      </c>
      <c r="I3484" s="42" t="s">
        <v>21542</v>
      </c>
      <c r="J3484" s="42">
        <v>8033637972220</v>
      </c>
      <c r="L3484" s="46">
        <v>144.94999999999999</v>
      </c>
      <c r="M3484" s="46">
        <v>144.94999999999999</v>
      </c>
      <c r="N3484" s="45">
        <v>43507</v>
      </c>
    </row>
    <row r="3485" spans="1:14" x14ac:dyDescent="0.25">
      <c r="A3485" s="32" t="s">
        <v>24301</v>
      </c>
      <c r="B3485" s="42" t="s">
        <v>65722</v>
      </c>
      <c r="C3485" s="42"/>
      <c r="D3485" s="42"/>
      <c r="E3485" s="43" t="s">
        <v>14589</v>
      </c>
      <c r="F3485" s="44" t="s">
        <v>3093</v>
      </c>
      <c r="G3485" s="44" t="s">
        <v>11</v>
      </c>
      <c r="H3485" s="44" t="s">
        <v>12</v>
      </c>
      <c r="I3485" s="42" t="s">
        <v>21538</v>
      </c>
      <c r="J3485" s="42">
        <v>8033637972145</v>
      </c>
      <c r="L3485" s="47">
        <v>144.94999999999999</v>
      </c>
      <c r="M3485" s="47">
        <v>144.94999999999999</v>
      </c>
      <c r="N3485" s="45">
        <v>43507</v>
      </c>
    </row>
    <row r="3486" spans="1:14" x14ac:dyDescent="0.25">
      <c r="A3486" s="32" t="s">
        <v>24300</v>
      </c>
      <c r="B3486" s="42" t="s">
        <v>65726</v>
      </c>
      <c r="C3486" s="42"/>
      <c r="D3486" s="42"/>
      <c r="E3486" s="43" t="s">
        <v>14588</v>
      </c>
      <c r="F3486" s="44" t="s">
        <v>3093</v>
      </c>
      <c r="G3486" s="44" t="s">
        <v>11</v>
      </c>
      <c r="H3486" s="44" t="s">
        <v>12</v>
      </c>
      <c r="I3486" s="42" t="s">
        <v>21537</v>
      </c>
      <c r="J3486" s="42">
        <v>8033637972183</v>
      </c>
      <c r="L3486" s="47">
        <v>144.94999999999999</v>
      </c>
      <c r="M3486" s="47">
        <v>144.94999999999999</v>
      </c>
      <c r="N3486" s="45">
        <v>43507</v>
      </c>
    </row>
    <row r="3487" spans="1:14" x14ac:dyDescent="0.25">
      <c r="A3487" s="32" t="s">
        <v>24299</v>
      </c>
      <c r="B3487" s="42" t="s">
        <v>65723</v>
      </c>
      <c r="C3487" s="42"/>
      <c r="D3487" s="42"/>
      <c r="E3487" s="43" t="s">
        <v>61363</v>
      </c>
      <c r="F3487" s="44" t="s">
        <v>3093</v>
      </c>
      <c r="G3487" s="44" t="s">
        <v>11</v>
      </c>
      <c r="H3487" s="44" t="s">
        <v>12</v>
      </c>
      <c r="I3487" s="42" t="s">
        <v>14587</v>
      </c>
      <c r="J3487" s="42">
        <v>8033637972152</v>
      </c>
      <c r="L3487" s="47">
        <v>144.94999999999999</v>
      </c>
      <c r="M3487" s="47">
        <v>144.94999999999999</v>
      </c>
      <c r="N3487" s="45">
        <v>43507</v>
      </c>
    </row>
    <row r="3488" spans="1:14" x14ac:dyDescent="0.25">
      <c r="A3488" s="32" t="s">
        <v>24298</v>
      </c>
      <c r="B3488" s="42" t="s">
        <v>65724</v>
      </c>
      <c r="C3488" s="42"/>
      <c r="D3488" s="42"/>
      <c r="E3488" s="43" t="s">
        <v>61362</v>
      </c>
      <c r="F3488" s="44" t="s">
        <v>3093</v>
      </c>
      <c r="G3488" s="44" t="s">
        <v>11</v>
      </c>
      <c r="H3488" s="44" t="s">
        <v>12</v>
      </c>
      <c r="I3488" s="42" t="s">
        <v>14586</v>
      </c>
      <c r="J3488" s="42">
        <v>8033637972169</v>
      </c>
      <c r="L3488" s="47">
        <v>144.94999999999999</v>
      </c>
      <c r="M3488" s="47">
        <v>144.94999999999999</v>
      </c>
      <c r="N3488" s="45">
        <v>43507</v>
      </c>
    </row>
    <row r="3489" spans="1:14" ht="18.75" customHeight="1" x14ac:dyDescent="0.25">
      <c r="A3489" s="32" t="s">
        <v>24297</v>
      </c>
      <c r="B3489" s="42" t="s">
        <v>65725</v>
      </c>
      <c r="C3489" s="42"/>
      <c r="D3489" s="42"/>
      <c r="E3489" s="43" t="s">
        <v>61361</v>
      </c>
      <c r="F3489" s="44" t="s">
        <v>3093</v>
      </c>
      <c r="G3489" s="44" t="s">
        <v>11</v>
      </c>
      <c r="H3489" s="44" t="s">
        <v>12</v>
      </c>
      <c r="I3489" s="42" t="s">
        <v>14585</v>
      </c>
      <c r="J3489" s="42">
        <v>8033637972176</v>
      </c>
      <c r="L3489" s="47">
        <v>144.94999999999999</v>
      </c>
      <c r="M3489" s="47">
        <v>144.94999999999999</v>
      </c>
      <c r="N3489" s="45">
        <v>43507</v>
      </c>
    </row>
    <row r="3490" spans="1:14" x14ac:dyDescent="0.25">
      <c r="A3490" s="32" t="s">
        <v>24296</v>
      </c>
      <c r="B3490" s="42" t="s">
        <v>65727</v>
      </c>
      <c r="C3490" s="42"/>
      <c r="D3490" s="42"/>
      <c r="E3490" s="43" t="s">
        <v>14592</v>
      </c>
      <c r="F3490" s="44" t="s">
        <v>3093</v>
      </c>
      <c r="G3490" s="44" t="s">
        <v>11</v>
      </c>
      <c r="H3490" s="44" t="s">
        <v>12</v>
      </c>
      <c r="I3490" s="42" t="s">
        <v>14593</v>
      </c>
      <c r="J3490" s="42">
        <v>8033637972091</v>
      </c>
      <c r="L3490" s="47">
        <v>144.94999999999999</v>
      </c>
      <c r="M3490" s="47">
        <v>144.94999999999999</v>
      </c>
      <c r="N3490" s="45">
        <v>43507</v>
      </c>
    </row>
    <row r="3491" spans="1:14" x14ac:dyDescent="0.25">
      <c r="A3491" s="32" t="s">
        <v>24295</v>
      </c>
      <c r="B3491" s="42" t="s">
        <v>65731</v>
      </c>
      <c r="C3491" s="42"/>
      <c r="D3491" s="42"/>
      <c r="E3491" s="43" t="s">
        <v>14590</v>
      </c>
      <c r="F3491" s="44" t="s">
        <v>3093</v>
      </c>
      <c r="G3491" s="44" t="s">
        <v>11</v>
      </c>
      <c r="H3491" s="44" t="s">
        <v>12</v>
      </c>
      <c r="I3491" s="42" t="s">
        <v>14591</v>
      </c>
      <c r="J3491" s="42">
        <v>8033637972138</v>
      </c>
      <c r="L3491" s="47">
        <v>144.94999999999999</v>
      </c>
      <c r="M3491" s="47">
        <v>144.94999999999999</v>
      </c>
      <c r="N3491" s="45">
        <v>43507</v>
      </c>
    </row>
    <row r="3492" spans="1:14" x14ac:dyDescent="0.25">
      <c r="A3492" s="32" t="s">
        <v>24294</v>
      </c>
      <c r="B3492" s="42" t="s">
        <v>65728</v>
      </c>
      <c r="C3492" s="42"/>
      <c r="D3492" s="42"/>
      <c r="E3492" s="43" t="s">
        <v>61360</v>
      </c>
      <c r="F3492" s="44" t="s">
        <v>3093</v>
      </c>
      <c r="G3492" s="44" t="s">
        <v>11</v>
      </c>
      <c r="H3492" s="44" t="s">
        <v>12</v>
      </c>
      <c r="I3492" s="42" t="s">
        <v>21541</v>
      </c>
      <c r="J3492" s="42">
        <v>8033637972107</v>
      </c>
      <c r="L3492" s="47">
        <v>144.94999999999999</v>
      </c>
      <c r="M3492" s="47">
        <v>144.94999999999999</v>
      </c>
      <c r="N3492" s="45">
        <v>43507</v>
      </c>
    </row>
    <row r="3493" spans="1:14" x14ac:dyDescent="0.25">
      <c r="A3493" s="32" t="s">
        <v>24293</v>
      </c>
      <c r="B3493" s="42" t="s">
        <v>65729</v>
      </c>
      <c r="C3493" s="42"/>
      <c r="D3493" s="42"/>
      <c r="E3493" s="43" t="s">
        <v>61359</v>
      </c>
      <c r="F3493" s="44" t="s">
        <v>3093</v>
      </c>
      <c r="G3493" s="44" t="s">
        <v>11</v>
      </c>
      <c r="H3493" s="44" t="s">
        <v>12</v>
      </c>
      <c r="I3493" s="42" t="s">
        <v>21540</v>
      </c>
      <c r="J3493" s="42">
        <v>8033637972114</v>
      </c>
      <c r="L3493" s="47">
        <v>144.94999999999999</v>
      </c>
      <c r="M3493" s="47">
        <v>144.94999999999999</v>
      </c>
      <c r="N3493" s="45">
        <v>43507</v>
      </c>
    </row>
    <row r="3494" spans="1:14" x14ac:dyDescent="0.25">
      <c r="A3494" s="32" t="s">
        <v>24292</v>
      </c>
      <c r="B3494" s="42" t="s">
        <v>65730</v>
      </c>
      <c r="C3494" s="42"/>
      <c r="D3494" s="42"/>
      <c r="E3494" s="43" t="s">
        <v>61358</v>
      </c>
      <c r="F3494" s="44" t="s">
        <v>3093</v>
      </c>
      <c r="G3494" s="44" t="s">
        <v>11</v>
      </c>
      <c r="H3494" s="44" t="s">
        <v>12</v>
      </c>
      <c r="I3494" s="42" t="s">
        <v>21539</v>
      </c>
      <c r="J3494" s="42">
        <v>8033637972121</v>
      </c>
      <c r="L3494" s="47">
        <v>144.94999999999999</v>
      </c>
      <c r="M3494" s="47">
        <v>144.94999999999999</v>
      </c>
      <c r="N3494" s="45">
        <v>43507</v>
      </c>
    </row>
    <row r="3495" spans="1:14" x14ac:dyDescent="0.25">
      <c r="A3495" s="32" t="s">
        <v>24263</v>
      </c>
      <c r="B3495" s="42" t="s">
        <v>65962</v>
      </c>
      <c r="C3495" s="42"/>
      <c r="D3495" s="42"/>
      <c r="E3495" s="43" t="s">
        <v>16502</v>
      </c>
      <c r="F3495" s="44" t="s">
        <v>3093</v>
      </c>
      <c r="G3495" s="44" t="s">
        <v>11</v>
      </c>
      <c r="H3495" s="44" t="s">
        <v>12</v>
      </c>
      <c r="I3495" s="42" t="s">
        <v>16503</v>
      </c>
      <c r="J3495" s="42">
        <v>8033637206035</v>
      </c>
      <c r="L3495" s="47">
        <v>99.95</v>
      </c>
      <c r="M3495" s="47">
        <v>99.95</v>
      </c>
      <c r="N3495" s="45">
        <v>43339</v>
      </c>
    </row>
    <row r="3496" spans="1:14" x14ac:dyDescent="0.25">
      <c r="A3496" s="32" t="s">
        <v>24262</v>
      </c>
      <c r="B3496" s="42" t="s">
        <v>65966</v>
      </c>
      <c r="C3496" s="42"/>
      <c r="D3496" s="42"/>
      <c r="E3496" s="43" t="s">
        <v>16500</v>
      </c>
      <c r="F3496" s="44" t="s">
        <v>3093</v>
      </c>
      <c r="G3496" s="44" t="s">
        <v>11</v>
      </c>
      <c r="H3496" s="44" t="s">
        <v>12</v>
      </c>
      <c r="I3496" s="42" t="s">
        <v>16501</v>
      </c>
      <c r="J3496" s="42">
        <v>8033637206073</v>
      </c>
      <c r="L3496" s="47">
        <v>99.95</v>
      </c>
      <c r="M3496" s="47">
        <v>99.95</v>
      </c>
      <c r="N3496" s="45">
        <v>43339</v>
      </c>
    </row>
    <row r="3497" spans="1:14" x14ac:dyDescent="0.25">
      <c r="A3497" s="32" t="s">
        <v>24261</v>
      </c>
      <c r="B3497" s="42" t="s">
        <v>65963</v>
      </c>
      <c r="C3497" s="42"/>
      <c r="D3497" s="42"/>
      <c r="E3497" s="43" t="s">
        <v>16498</v>
      </c>
      <c r="F3497" s="44" t="s">
        <v>3093</v>
      </c>
      <c r="G3497" s="44" t="s">
        <v>11</v>
      </c>
      <c r="H3497" s="44" t="s">
        <v>12</v>
      </c>
      <c r="I3497" s="42" t="s">
        <v>16499</v>
      </c>
      <c r="J3497" s="42">
        <v>8033637206042</v>
      </c>
      <c r="L3497" s="47">
        <v>99.95</v>
      </c>
      <c r="M3497" s="47">
        <v>99.95</v>
      </c>
      <c r="N3497" s="45">
        <v>43339</v>
      </c>
    </row>
    <row r="3498" spans="1:14" x14ac:dyDescent="0.25">
      <c r="A3498" s="32" t="s">
        <v>24260</v>
      </c>
      <c r="B3498" s="42" t="s">
        <v>65964</v>
      </c>
      <c r="C3498" s="42"/>
      <c r="D3498" s="42"/>
      <c r="E3498" s="43" t="s">
        <v>16496</v>
      </c>
      <c r="F3498" s="44" t="s">
        <v>3093</v>
      </c>
      <c r="G3498" s="44" t="s">
        <v>11</v>
      </c>
      <c r="H3498" s="44" t="s">
        <v>12</v>
      </c>
      <c r="I3498" s="42" t="s">
        <v>16497</v>
      </c>
      <c r="J3498" s="42">
        <v>8033637206059</v>
      </c>
      <c r="L3498" s="47">
        <v>99.95</v>
      </c>
      <c r="M3498" s="47">
        <v>99.95</v>
      </c>
      <c r="N3498" s="45">
        <v>43339</v>
      </c>
    </row>
    <row r="3499" spans="1:14" x14ac:dyDescent="0.25">
      <c r="A3499" s="32" t="s">
        <v>24259</v>
      </c>
      <c r="B3499" s="42" t="s">
        <v>65965</v>
      </c>
      <c r="C3499" s="42"/>
      <c r="D3499" s="42"/>
      <c r="E3499" s="43" t="s">
        <v>16494</v>
      </c>
      <c r="F3499" s="44" t="s">
        <v>3093</v>
      </c>
      <c r="G3499" s="44" t="s">
        <v>11</v>
      </c>
      <c r="H3499" s="44" t="s">
        <v>12</v>
      </c>
      <c r="I3499" s="42" t="s">
        <v>16495</v>
      </c>
      <c r="J3499" s="42">
        <v>8033637206066</v>
      </c>
      <c r="L3499" s="47">
        <v>99.95</v>
      </c>
      <c r="M3499" s="47">
        <v>99.95</v>
      </c>
      <c r="N3499" s="45">
        <v>43339</v>
      </c>
    </row>
    <row r="3500" spans="1:14" x14ac:dyDescent="0.25">
      <c r="A3500" s="32" t="s">
        <v>24238</v>
      </c>
      <c r="B3500" s="42" t="s">
        <v>65416</v>
      </c>
      <c r="C3500" s="42"/>
      <c r="D3500" s="42"/>
      <c r="E3500" s="43" t="s">
        <v>4331</v>
      </c>
      <c r="F3500" s="44" t="s">
        <v>3093</v>
      </c>
      <c r="G3500" s="44" t="s">
        <v>11</v>
      </c>
      <c r="H3500" s="44" t="s">
        <v>12</v>
      </c>
      <c r="I3500" s="42" t="s">
        <v>4332</v>
      </c>
      <c r="J3500" s="42">
        <v>8033637022208</v>
      </c>
      <c r="L3500" s="47">
        <v>114.95</v>
      </c>
      <c r="M3500" s="47">
        <v>114.95</v>
      </c>
      <c r="N3500" s="45">
        <v>43140</v>
      </c>
    </row>
    <row r="3501" spans="1:14" x14ac:dyDescent="0.25">
      <c r="A3501" s="32" t="s">
        <v>24237</v>
      </c>
      <c r="B3501" s="42" t="s">
        <v>65413</v>
      </c>
      <c r="C3501" s="42"/>
      <c r="D3501" s="42"/>
      <c r="E3501" s="43" t="s">
        <v>61349</v>
      </c>
      <c r="F3501" s="44" t="s">
        <v>3093</v>
      </c>
      <c r="G3501" s="44" t="s">
        <v>11</v>
      </c>
      <c r="H3501" s="44" t="s">
        <v>12</v>
      </c>
      <c r="I3501" s="42" t="s">
        <v>4330</v>
      </c>
      <c r="J3501" s="42">
        <v>8033637022178</v>
      </c>
      <c r="L3501" s="47">
        <v>114.95</v>
      </c>
      <c r="M3501" s="47">
        <v>114.95</v>
      </c>
      <c r="N3501" s="45">
        <v>43140</v>
      </c>
    </row>
    <row r="3502" spans="1:14" x14ac:dyDescent="0.25">
      <c r="A3502" s="32" t="s">
        <v>24236</v>
      </c>
      <c r="B3502" s="42" t="s">
        <v>65414</v>
      </c>
      <c r="C3502" s="42"/>
      <c r="D3502" s="42"/>
      <c r="E3502" s="43" t="s">
        <v>61348</v>
      </c>
      <c r="F3502" s="44" t="s">
        <v>3093</v>
      </c>
      <c r="G3502" s="44" t="s">
        <v>11</v>
      </c>
      <c r="H3502" s="44" t="s">
        <v>12</v>
      </c>
      <c r="I3502" s="42" t="s">
        <v>4329</v>
      </c>
      <c r="J3502" s="42">
        <v>8033637022185</v>
      </c>
      <c r="L3502" s="47">
        <v>114.95</v>
      </c>
      <c r="M3502" s="47">
        <v>114.95</v>
      </c>
      <c r="N3502" s="45">
        <v>43140</v>
      </c>
    </row>
    <row r="3503" spans="1:14" x14ac:dyDescent="0.25">
      <c r="A3503" s="32" t="s">
        <v>24235</v>
      </c>
      <c r="B3503" s="42" t="s">
        <v>65415</v>
      </c>
      <c r="C3503" s="42"/>
      <c r="D3503" s="42"/>
      <c r="E3503" s="43" t="s">
        <v>61347</v>
      </c>
      <c r="F3503" s="44" t="s">
        <v>3093</v>
      </c>
      <c r="G3503" s="44" t="s">
        <v>11</v>
      </c>
      <c r="H3503" s="44" t="s">
        <v>12</v>
      </c>
      <c r="I3503" s="42" t="s">
        <v>4328</v>
      </c>
      <c r="J3503" s="42">
        <v>8033637022192</v>
      </c>
      <c r="L3503" s="47">
        <v>114.95</v>
      </c>
      <c r="M3503" s="47">
        <v>114.95</v>
      </c>
      <c r="N3503" s="45">
        <v>43140</v>
      </c>
    </row>
    <row r="3504" spans="1:14" x14ac:dyDescent="0.25">
      <c r="A3504" s="32" t="s">
        <v>24234</v>
      </c>
      <c r="B3504" s="42" t="s">
        <v>65418</v>
      </c>
      <c r="C3504" s="42"/>
      <c r="D3504" s="42"/>
      <c r="E3504" s="43" t="s">
        <v>4326</v>
      </c>
      <c r="F3504" s="44" t="s">
        <v>3093</v>
      </c>
      <c r="G3504" s="44" t="s">
        <v>11</v>
      </c>
      <c r="H3504" s="44" t="s">
        <v>12</v>
      </c>
      <c r="I3504" s="42" t="s">
        <v>4327</v>
      </c>
      <c r="J3504" s="42">
        <v>8033637022222</v>
      </c>
      <c r="L3504" s="47">
        <v>114.95</v>
      </c>
      <c r="M3504" s="47">
        <v>114.95</v>
      </c>
      <c r="N3504" s="45">
        <v>43140</v>
      </c>
    </row>
    <row r="3505" spans="1:14" x14ac:dyDescent="0.25">
      <c r="A3505" s="32" t="s">
        <v>24233</v>
      </c>
      <c r="B3505" s="42" t="s">
        <v>65417</v>
      </c>
      <c r="C3505" s="42"/>
      <c r="D3505" s="42"/>
      <c r="E3505" s="43" t="s">
        <v>4324</v>
      </c>
      <c r="F3505" s="44" t="s">
        <v>3093</v>
      </c>
      <c r="G3505" s="44" t="s">
        <v>11</v>
      </c>
      <c r="H3505" s="44" t="s">
        <v>12</v>
      </c>
      <c r="I3505" s="42" t="s">
        <v>4325</v>
      </c>
      <c r="J3505" s="42">
        <v>8033637022215</v>
      </c>
      <c r="L3505" s="47">
        <v>114.95</v>
      </c>
      <c r="M3505" s="47">
        <v>114.95</v>
      </c>
      <c r="N3505" s="45">
        <v>43140</v>
      </c>
    </row>
    <row r="3506" spans="1:14" x14ac:dyDescent="0.25">
      <c r="A3506" s="32" t="s">
        <v>24232</v>
      </c>
      <c r="B3506" s="42" t="s">
        <v>65422</v>
      </c>
      <c r="C3506" s="42"/>
      <c r="D3506" s="42"/>
      <c r="E3506" s="43" t="s">
        <v>61346</v>
      </c>
      <c r="F3506" s="44" t="s">
        <v>3093</v>
      </c>
      <c r="G3506" s="44" t="s">
        <v>11</v>
      </c>
      <c r="H3506" s="44" t="s">
        <v>12</v>
      </c>
      <c r="I3506" s="42" t="s">
        <v>4323</v>
      </c>
      <c r="J3506" s="42">
        <v>8033637030111</v>
      </c>
      <c r="L3506" s="47">
        <v>114.95</v>
      </c>
      <c r="M3506" s="47">
        <v>114.95</v>
      </c>
      <c r="N3506" s="45">
        <v>43140</v>
      </c>
    </row>
    <row r="3507" spans="1:14" x14ac:dyDescent="0.25">
      <c r="A3507" s="32" t="s">
        <v>24231</v>
      </c>
      <c r="B3507" s="42" t="s">
        <v>65419</v>
      </c>
      <c r="C3507" s="42"/>
      <c r="D3507" s="42"/>
      <c r="E3507" s="43" t="s">
        <v>61345</v>
      </c>
      <c r="F3507" s="44" t="s">
        <v>3093</v>
      </c>
      <c r="G3507" s="44" t="s">
        <v>11</v>
      </c>
      <c r="H3507" s="44" t="s">
        <v>12</v>
      </c>
      <c r="I3507" s="42" t="s">
        <v>21085</v>
      </c>
      <c r="J3507" s="42">
        <v>8033637030050</v>
      </c>
      <c r="L3507" s="47">
        <v>114.95</v>
      </c>
      <c r="M3507" s="47">
        <v>114.95</v>
      </c>
      <c r="N3507" s="45">
        <v>43140</v>
      </c>
    </row>
    <row r="3508" spans="1:14" x14ac:dyDescent="0.25">
      <c r="A3508" s="32" t="s">
        <v>24230</v>
      </c>
      <c r="B3508" s="42" t="s">
        <v>65420</v>
      </c>
      <c r="C3508" s="42"/>
      <c r="D3508" s="42"/>
      <c r="E3508" s="43" t="s">
        <v>61344</v>
      </c>
      <c r="F3508" s="44" t="s">
        <v>3093</v>
      </c>
      <c r="G3508" s="44" t="s">
        <v>11</v>
      </c>
      <c r="H3508" s="44" t="s">
        <v>12</v>
      </c>
      <c r="I3508" s="42" t="s">
        <v>21084</v>
      </c>
      <c r="J3508" s="42">
        <v>8033637030067</v>
      </c>
      <c r="L3508" s="47">
        <v>114.95</v>
      </c>
      <c r="M3508" s="47">
        <v>114.95</v>
      </c>
      <c r="N3508" s="45">
        <v>43140</v>
      </c>
    </row>
    <row r="3509" spans="1:14" x14ac:dyDescent="0.25">
      <c r="A3509" s="32" t="s">
        <v>24229</v>
      </c>
      <c r="B3509" s="42" t="s">
        <v>65421</v>
      </c>
      <c r="C3509" s="42"/>
      <c r="D3509" s="42"/>
      <c r="E3509" s="43" t="s">
        <v>61343</v>
      </c>
      <c r="F3509" s="44" t="s">
        <v>3093</v>
      </c>
      <c r="G3509" s="44" t="s">
        <v>11</v>
      </c>
      <c r="H3509" s="44" t="s">
        <v>12</v>
      </c>
      <c r="I3509" s="42" t="s">
        <v>21083</v>
      </c>
      <c r="J3509" s="42">
        <v>8033637030104</v>
      </c>
      <c r="L3509" s="47">
        <v>114.95</v>
      </c>
      <c r="M3509" s="47">
        <v>114.95</v>
      </c>
      <c r="N3509" s="45">
        <v>43140</v>
      </c>
    </row>
    <row r="3510" spans="1:14" x14ac:dyDescent="0.25">
      <c r="A3510" s="32" t="s">
        <v>24228</v>
      </c>
      <c r="B3510" s="42" t="s">
        <v>65424</v>
      </c>
      <c r="C3510" s="42"/>
      <c r="D3510" s="42"/>
      <c r="E3510" s="43" t="s">
        <v>61342</v>
      </c>
      <c r="F3510" s="44" t="s">
        <v>3093</v>
      </c>
      <c r="G3510" s="44" t="s">
        <v>11</v>
      </c>
      <c r="H3510" s="44" t="s">
        <v>12</v>
      </c>
      <c r="I3510" s="42" t="s">
        <v>4322</v>
      </c>
      <c r="J3510" s="42">
        <v>8033637030135</v>
      </c>
      <c r="L3510" s="47">
        <v>114.95</v>
      </c>
      <c r="M3510" s="47">
        <v>114.95</v>
      </c>
      <c r="N3510" s="45">
        <v>43140</v>
      </c>
    </row>
    <row r="3511" spans="1:14" x14ac:dyDescent="0.25">
      <c r="A3511" s="32" t="s">
        <v>24227</v>
      </c>
      <c r="B3511" s="42" t="s">
        <v>65423</v>
      </c>
      <c r="C3511" s="42"/>
      <c r="D3511" s="42"/>
      <c r="E3511" s="43" t="s">
        <v>61341</v>
      </c>
      <c r="F3511" s="44" t="s">
        <v>3093</v>
      </c>
      <c r="G3511" s="44" t="s">
        <v>11</v>
      </c>
      <c r="H3511" s="44" t="s">
        <v>12</v>
      </c>
      <c r="I3511" s="42" t="s">
        <v>4321</v>
      </c>
      <c r="J3511" s="42">
        <v>8033637030128</v>
      </c>
      <c r="L3511" s="47">
        <v>114.95</v>
      </c>
      <c r="M3511" s="47">
        <v>114.95</v>
      </c>
      <c r="N3511" s="45">
        <v>43140</v>
      </c>
    </row>
    <row r="3512" spans="1:14" x14ac:dyDescent="0.25">
      <c r="A3512" s="32" t="s">
        <v>24214</v>
      </c>
      <c r="B3512" s="42" t="s">
        <v>65248</v>
      </c>
      <c r="C3512" s="42"/>
      <c r="D3512" s="42"/>
      <c r="E3512" s="43" t="s">
        <v>5205</v>
      </c>
      <c r="F3512" s="44" t="s">
        <v>3093</v>
      </c>
      <c r="G3512" s="44" t="s">
        <v>17</v>
      </c>
      <c r="H3512" s="44" t="s">
        <v>18</v>
      </c>
      <c r="I3512" s="42" t="s">
        <v>5206</v>
      </c>
      <c r="J3512" s="42">
        <v>8051194750471</v>
      </c>
      <c r="K3512" s="45">
        <v>45527</v>
      </c>
      <c r="L3512" s="46">
        <v>0</v>
      </c>
      <c r="M3512" s="54">
        <v>89.95</v>
      </c>
    </row>
    <row r="3513" spans="1:14" x14ac:dyDescent="0.25">
      <c r="A3513" s="32" t="s">
        <v>24213</v>
      </c>
      <c r="B3513" s="42" t="s">
        <v>65245</v>
      </c>
      <c r="C3513" s="42"/>
      <c r="D3513" s="42"/>
      <c r="E3513" s="43" t="s">
        <v>5203</v>
      </c>
      <c r="F3513" s="44" t="s">
        <v>3093</v>
      </c>
      <c r="G3513" s="44" t="s">
        <v>17</v>
      </c>
      <c r="H3513" s="44" t="s">
        <v>18</v>
      </c>
      <c r="I3513" s="42" t="s">
        <v>5204</v>
      </c>
      <c r="J3513" s="42">
        <v>8051194743152</v>
      </c>
      <c r="K3513" s="45">
        <v>45527</v>
      </c>
      <c r="L3513" s="46">
        <v>0</v>
      </c>
      <c r="M3513" s="54">
        <v>89.95</v>
      </c>
    </row>
    <row r="3514" spans="1:14" x14ac:dyDescent="0.25">
      <c r="A3514" s="32" t="s">
        <v>24212</v>
      </c>
      <c r="B3514" s="42" t="s">
        <v>65246</v>
      </c>
      <c r="C3514" s="42"/>
      <c r="D3514" s="42"/>
      <c r="E3514" s="43" t="s">
        <v>5201</v>
      </c>
      <c r="F3514" s="44" t="s">
        <v>3093</v>
      </c>
      <c r="G3514" s="44" t="s">
        <v>17</v>
      </c>
      <c r="H3514" s="44" t="s">
        <v>18</v>
      </c>
      <c r="I3514" s="42" t="s">
        <v>5202</v>
      </c>
      <c r="J3514" s="42">
        <v>8051194750457</v>
      </c>
      <c r="K3514" s="45">
        <v>45527</v>
      </c>
      <c r="L3514" s="46">
        <v>0</v>
      </c>
      <c r="M3514" s="54">
        <v>89.95</v>
      </c>
    </row>
    <row r="3515" spans="1:14" x14ac:dyDescent="0.25">
      <c r="A3515" s="32" t="s">
        <v>24211</v>
      </c>
      <c r="B3515" s="42" t="s">
        <v>65247</v>
      </c>
      <c r="C3515" s="42"/>
      <c r="D3515" s="42"/>
      <c r="E3515" s="43" t="s">
        <v>5199</v>
      </c>
      <c r="F3515" s="44" t="s">
        <v>3093</v>
      </c>
      <c r="G3515" s="44" t="s">
        <v>17</v>
      </c>
      <c r="H3515" s="44" t="s">
        <v>18</v>
      </c>
      <c r="I3515" s="42" t="s">
        <v>5200</v>
      </c>
      <c r="J3515" s="42">
        <v>8051194750464</v>
      </c>
      <c r="K3515" s="45">
        <v>45527</v>
      </c>
      <c r="L3515" s="46">
        <v>0</v>
      </c>
      <c r="M3515" s="54">
        <v>89.95</v>
      </c>
    </row>
    <row r="3516" spans="1:14" x14ac:dyDescent="0.25">
      <c r="A3516" s="32" t="s">
        <v>24210</v>
      </c>
      <c r="B3516" s="42" t="s">
        <v>65250</v>
      </c>
      <c r="C3516" s="42"/>
      <c r="D3516" s="42"/>
      <c r="E3516" s="43" t="s">
        <v>5197</v>
      </c>
      <c r="F3516" s="44" t="s">
        <v>3093</v>
      </c>
      <c r="G3516" s="44" t="s">
        <v>17</v>
      </c>
      <c r="H3516" s="44" t="s">
        <v>18</v>
      </c>
      <c r="I3516" s="42" t="s">
        <v>5198</v>
      </c>
      <c r="J3516" s="42">
        <v>8051194743169</v>
      </c>
      <c r="K3516" s="45">
        <v>45527</v>
      </c>
      <c r="L3516" s="46">
        <v>0</v>
      </c>
      <c r="M3516" s="54">
        <v>89.95</v>
      </c>
    </row>
    <row r="3517" spans="1:14" x14ac:dyDescent="0.25">
      <c r="A3517" s="32" t="s">
        <v>24209</v>
      </c>
      <c r="B3517" s="42" t="s">
        <v>65249</v>
      </c>
      <c r="C3517" s="42"/>
      <c r="D3517" s="42"/>
      <c r="E3517" s="43" t="s">
        <v>5195</v>
      </c>
      <c r="F3517" s="44" t="s">
        <v>3093</v>
      </c>
      <c r="G3517" s="44" t="s">
        <v>17</v>
      </c>
      <c r="H3517" s="44" t="s">
        <v>18</v>
      </c>
      <c r="I3517" s="42" t="s">
        <v>5196</v>
      </c>
      <c r="J3517" s="42">
        <v>8051194750488</v>
      </c>
      <c r="K3517" s="45">
        <v>45527</v>
      </c>
      <c r="L3517" s="46">
        <v>0</v>
      </c>
      <c r="M3517" s="54">
        <v>89.95</v>
      </c>
    </row>
    <row r="3518" spans="1:14" x14ac:dyDescent="0.25">
      <c r="A3518" s="32" t="s">
        <v>24208</v>
      </c>
      <c r="B3518" s="42" t="s">
        <v>65242</v>
      </c>
      <c r="C3518" s="42"/>
      <c r="D3518" s="42"/>
      <c r="E3518" s="43" t="s">
        <v>5193</v>
      </c>
      <c r="F3518" s="44" t="s">
        <v>3093</v>
      </c>
      <c r="G3518" s="44" t="s">
        <v>17</v>
      </c>
      <c r="H3518" s="44" t="s">
        <v>18</v>
      </c>
      <c r="I3518" s="42" t="s">
        <v>5194</v>
      </c>
      <c r="J3518" s="42">
        <v>8051194750433</v>
      </c>
      <c r="K3518" s="45">
        <v>45527</v>
      </c>
      <c r="L3518" s="46">
        <v>0</v>
      </c>
      <c r="M3518" s="54">
        <v>89.95</v>
      </c>
    </row>
    <row r="3519" spans="1:14" x14ac:dyDescent="0.25">
      <c r="A3519" s="32" t="s">
        <v>24207</v>
      </c>
      <c r="B3519" s="42" t="s">
        <v>65239</v>
      </c>
      <c r="C3519" s="42"/>
      <c r="D3519" s="42"/>
      <c r="E3519" s="43" t="s">
        <v>5191</v>
      </c>
      <c r="F3519" s="44" t="s">
        <v>3093</v>
      </c>
      <c r="G3519" s="44" t="s">
        <v>17</v>
      </c>
      <c r="H3519" s="44" t="s">
        <v>18</v>
      </c>
      <c r="I3519" s="42" t="s">
        <v>5192</v>
      </c>
      <c r="J3519" s="42">
        <v>8051194743138</v>
      </c>
      <c r="K3519" s="45">
        <v>45527</v>
      </c>
      <c r="L3519" s="46">
        <v>0</v>
      </c>
      <c r="M3519" s="54">
        <v>89.95</v>
      </c>
    </row>
    <row r="3520" spans="1:14" x14ac:dyDescent="0.25">
      <c r="A3520" s="32" t="s">
        <v>24206</v>
      </c>
      <c r="B3520" s="42" t="s">
        <v>65240</v>
      </c>
      <c r="C3520" s="42"/>
      <c r="D3520" s="42"/>
      <c r="E3520" s="43" t="s">
        <v>5189</v>
      </c>
      <c r="F3520" s="44" t="s">
        <v>3093</v>
      </c>
      <c r="G3520" s="44" t="s">
        <v>17</v>
      </c>
      <c r="H3520" s="44" t="s">
        <v>18</v>
      </c>
      <c r="I3520" s="42" t="s">
        <v>5190</v>
      </c>
      <c r="J3520" s="42">
        <v>8051194750426</v>
      </c>
      <c r="K3520" s="45">
        <v>45527</v>
      </c>
      <c r="L3520" s="46">
        <v>0</v>
      </c>
      <c r="M3520" s="54">
        <v>89.95</v>
      </c>
    </row>
    <row r="3521" spans="1:14" x14ac:dyDescent="0.25">
      <c r="A3521" s="32" t="s">
        <v>24205</v>
      </c>
      <c r="B3521" s="42" t="s">
        <v>65241</v>
      </c>
      <c r="C3521" s="42"/>
      <c r="D3521" s="42"/>
      <c r="E3521" s="43" t="s">
        <v>5187</v>
      </c>
      <c r="F3521" s="44" t="s">
        <v>3093</v>
      </c>
      <c r="G3521" s="44" t="s">
        <v>17</v>
      </c>
      <c r="H3521" s="44" t="s">
        <v>18</v>
      </c>
      <c r="I3521" s="42" t="s">
        <v>5188</v>
      </c>
      <c r="J3521" s="42">
        <v>8051194743244</v>
      </c>
      <c r="K3521" s="45">
        <v>45527</v>
      </c>
      <c r="L3521" s="46">
        <v>0</v>
      </c>
      <c r="M3521" s="54">
        <v>89.95</v>
      </c>
    </row>
    <row r="3522" spans="1:14" x14ac:dyDescent="0.25">
      <c r="A3522" s="32" t="s">
        <v>24204</v>
      </c>
      <c r="B3522" s="42" t="s">
        <v>65244</v>
      </c>
      <c r="C3522" s="42"/>
      <c r="D3522" s="42"/>
      <c r="E3522" s="43" t="s">
        <v>5185</v>
      </c>
      <c r="F3522" s="44" t="s">
        <v>3093</v>
      </c>
      <c r="G3522" s="44" t="s">
        <v>17</v>
      </c>
      <c r="H3522" s="44" t="s">
        <v>18</v>
      </c>
      <c r="I3522" s="42" t="s">
        <v>5186</v>
      </c>
      <c r="J3522" s="42">
        <v>8051194743145</v>
      </c>
      <c r="K3522" s="45">
        <v>45527</v>
      </c>
      <c r="L3522" s="46">
        <v>0</v>
      </c>
      <c r="M3522" s="54">
        <v>89.95</v>
      </c>
    </row>
    <row r="3523" spans="1:14" x14ac:dyDescent="0.25">
      <c r="A3523" s="32" t="s">
        <v>24203</v>
      </c>
      <c r="B3523" s="42" t="s">
        <v>65243</v>
      </c>
      <c r="C3523" s="42"/>
      <c r="D3523" s="42"/>
      <c r="E3523" s="43" t="s">
        <v>5183</v>
      </c>
      <c r="F3523" s="44" t="s">
        <v>3093</v>
      </c>
      <c r="G3523" s="44" t="s">
        <v>17</v>
      </c>
      <c r="H3523" s="44" t="s">
        <v>18</v>
      </c>
      <c r="I3523" s="42" t="s">
        <v>5184</v>
      </c>
      <c r="J3523" s="42">
        <v>8051194750440</v>
      </c>
      <c r="K3523" s="45">
        <v>45527</v>
      </c>
      <c r="L3523" s="46">
        <v>0</v>
      </c>
      <c r="M3523" s="54">
        <v>89.95</v>
      </c>
    </row>
    <row r="3524" spans="1:14" x14ac:dyDescent="0.25">
      <c r="A3524" s="32" t="s">
        <v>24202</v>
      </c>
      <c r="B3524" s="42" t="s">
        <v>65236</v>
      </c>
      <c r="C3524" s="42"/>
      <c r="D3524" s="42"/>
      <c r="E3524" s="43" t="s">
        <v>5181</v>
      </c>
      <c r="F3524" s="44" t="s">
        <v>3093</v>
      </c>
      <c r="G3524" s="44" t="s">
        <v>17</v>
      </c>
      <c r="H3524" s="44" t="s">
        <v>18</v>
      </c>
      <c r="I3524" s="42" t="s">
        <v>5182</v>
      </c>
      <c r="J3524" s="42">
        <v>8051194750402</v>
      </c>
      <c r="K3524" s="45">
        <v>45527</v>
      </c>
      <c r="L3524" s="46">
        <v>0</v>
      </c>
      <c r="M3524" s="54">
        <v>99.95</v>
      </c>
    </row>
    <row r="3525" spans="1:14" x14ac:dyDescent="0.25">
      <c r="A3525" s="32" t="s">
        <v>24201</v>
      </c>
      <c r="B3525" s="42" t="s">
        <v>65233</v>
      </c>
      <c r="C3525" s="42"/>
      <c r="D3525" s="42"/>
      <c r="E3525" s="43" t="s">
        <v>5179</v>
      </c>
      <c r="F3525" s="44" t="s">
        <v>3093</v>
      </c>
      <c r="G3525" s="44" t="s">
        <v>17</v>
      </c>
      <c r="H3525" s="44" t="s">
        <v>18</v>
      </c>
      <c r="I3525" s="42" t="s">
        <v>5180</v>
      </c>
      <c r="J3525" s="42">
        <v>8051194743114</v>
      </c>
      <c r="K3525" s="45">
        <v>45527</v>
      </c>
      <c r="L3525" s="46">
        <v>0</v>
      </c>
      <c r="M3525" s="54">
        <v>99.95</v>
      </c>
    </row>
    <row r="3526" spans="1:14" x14ac:dyDescent="0.25">
      <c r="A3526" s="32" t="s">
        <v>24200</v>
      </c>
      <c r="B3526" s="42" t="s">
        <v>65234</v>
      </c>
      <c r="C3526" s="42"/>
      <c r="D3526" s="42"/>
      <c r="E3526" s="43" t="s">
        <v>5177</v>
      </c>
      <c r="F3526" s="44" t="s">
        <v>3093</v>
      </c>
      <c r="G3526" s="44" t="s">
        <v>17</v>
      </c>
      <c r="H3526" s="44" t="s">
        <v>18</v>
      </c>
      <c r="I3526" s="42" t="s">
        <v>5178</v>
      </c>
      <c r="J3526" s="42">
        <v>8051194750389</v>
      </c>
      <c r="K3526" s="45">
        <v>45527</v>
      </c>
      <c r="L3526" s="46">
        <v>0</v>
      </c>
      <c r="M3526" s="54">
        <v>99.95</v>
      </c>
    </row>
    <row r="3527" spans="1:14" x14ac:dyDescent="0.25">
      <c r="A3527" s="32" t="s">
        <v>24199</v>
      </c>
      <c r="B3527" s="42" t="s">
        <v>65235</v>
      </c>
      <c r="C3527" s="42"/>
      <c r="D3527" s="42"/>
      <c r="E3527" s="43" t="s">
        <v>5175</v>
      </c>
      <c r="F3527" s="44" t="s">
        <v>3093</v>
      </c>
      <c r="G3527" s="44" t="s">
        <v>17</v>
      </c>
      <c r="H3527" s="44" t="s">
        <v>18</v>
      </c>
      <c r="I3527" s="42" t="s">
        <v>5176</v>
      </c>
      <c r="J3527" s="42">
        <v>8051194750396</v>
      </c>
      <c r="K3527" s="45">
        <v>45527</v>
      </c>
      <c r="L3527" s="46">
        <v>0</v>
      </c>
      <c r="M3527" s="54">
        <v>99.95</v>
      </c>
    </row>
    <row r="3528" spans="1:14" x14ac:dyDescent="0.25">
      <c r="A3528" s="32" t="s">
        <v>24198</v>
      </c>
      <c r="B3528" s="42" t="s">
        <v>65238</v>
      </c>
      <c r="C3528" s="42"/>
      <c r="D3528" s="42"/>
      <c r="E3528" s="43" t="s">
        <v>5173</v>
      </c>
      <c r="F3528" s="44" t="s">
        <v>3093</v>
      </c>
      <c r="G3528" s="44" t="s">
        <v>17</v>
      </c>
      <c r="H3528" s="44" t="s">
        <v>18</v>
      </c>
      <c r="I3528" s="42" t="s">
        <v>5174</v>
      </c>
      <c r="J3528" s="42">
        <v>8051194743121</v>
      </c>
      <c r="K3528" s="45">
        <v>45527</v>
      </c>
      <c r="L3528" s="46">
        <v>0</v>
      </c>
      <c r="M3528" s="54">
        <v>99.95</v>
      </c>
    </row>
    <row r="3529" spans="1:14" x14ac:dyDescent="0.25">
      <c r="A3529" s="32" t="s">
        <v>24197</v>
      </c>
      <c r="B3529" s="42" t="s">
        <v>65237</v>
      </c>
      <c r="C3529" s="42"/>
      <c r="D3529" s="42"/>
      <c r="E3529" s="43" t="s">
        <v>5171</v>
      </c>
      <c r="F3529" s="44" t="s">
        <v>3093</v>
      </c>
      <c r="G3529" s="44" t="s">
        <v>17</v>
      </c>
      <c r="H3529" s="44" t="s">
        <v>18</v>
      </c>
      <c r="I3529" s="42" t="s">
        <v>5172</v>
      </c>
      <c r="J3529" s="42">
        <v>8051194750419</v>
      </c>
      <c r="K3529" s="45">
        <v>45527</v>
      </c>
      <c r="L3529" s="46">
        <v>0</v>
      </c>
      <c r="M3529" s="54">
        <v>99.95</v>
      </c>
    </row>
    <row r="3530" spans="1:14" x14ac:dyDescent="0.25">
      <c r="A3530" s="32" t="s">
        <v>24196</v>
      </c>
      <c r="B3530" s="42" t="s">
        <v>65230</v>
      </c>
      <c r="C3530" s="42"/>
      <c r="D3530" s="42"/>
      <c r="E3530" s="43" t="s">
        <v>5169</v>
      </c>
      <c r="F3530" s="44" t="s">
        <v>3093</v>
      </c>
      <c r="G3530" s="44" t="s">
        <v>17</v>
      </c>
      <c r="H3530" s="44" t="s">
        <v>18</v>
      </c>
      <c r="I3530" s="42" t="s">
        <v>5170</v>
      </c>
      <c r="J3530" s="42">
        <v>8051194750365</v>
      </c>
      <c r="K3530" s="45">
        <v>45527</v>
      </c>
      <c r="L3530" s="46">
        <v>0</v>
      </c>
      <c r="M3530" s="54">
        <v>99.95</v>
      </c>
    </row>
    <row r="3531" spans="1:14" x14ac:dyDescent="0.25">
      <c r="A3531" s="32" t="s">
        <v>24195</v>
      </c>
      <c r="B3531" s="42" t="s">
        <v>65227</v>
      </c>
      <c r="C3531" s="42"/>
      <c r="D3531" s="42"/>
      <c r="E3531" s="43" t="s">
        <v>5167</v>
      </c>
      <c r="F3531" s="44" t="s">
        <v>3093</v>
      </c>
      <c r="G3531" s="44" t="s">
        <v>17</v>
      </c>
      <c r="H3531" s="44" t="s">
        <v>18</v>
      </c>
      <c r="I3531" s="42" t="s">
        <v>5168</v>
      </c>
      <c r="J3531" s="42">
        <v>8051194743091</v>
      </c>
      <c r="K3531" s="45">
        <v>45527</v>
      </c>
      <c r="L3531" s="46">
        <v>0</v>
      </c>
      <c r="M3531" s="54">
        <v>99.95</v>
      </c>
    </row>
    <row r="3532" spans="1:14" x14ac:dyDescent="0.25">
      <c r="A3532" s="32" t="s">
        <v>24194</v>
      </c>
      <c r="B3532" s="42" t="s">
        <v>65228</v>
      </c>
      <c r="C3532" s="42"/>
      <c r="D3532" s="42"/>
      <c r="E3532" s="43" t="s">
        <v>5165</v>
      </c>
      <c r="F3532" s="44" t="s">
        <v>3093</v>
      </c>
      <c r="G3532" s="44" t="s">
        <v>17</v>
      </c>
      <c r="H3532" s="44" t="s">
        <v>18</v>
      </c>
      <c r="I3532" s="42" t="s">
        <v>5166</v>
      </c>
      <c r="J3532" s="42">
        <v>8051194750358</v>
      </c>
      <c r="K3532" s="45">
        <v>45527</v>
      </c>
      <c r="L3532" s="46">
        <v>0</v>
      </c>
      <c r="M3532" s="54">
        <v>99.95</v>
      </c>
    </row>
    <row r="3533" spans="1:14" x14ac:dyDescent="0.25">
      <c r="A3533" s="32" t="s">
        <v>24193</v>
      </c>
      <c r="B3533" s="42" t="s">
        <v>65229</v>
      </c>
      <c r="C3533" s="42"/>
      <c r="D3533" s="42"/>
      <c r="E3533" s="43" t="s">
        <v>5163</v>
      </c>
      <c r="F3533" s="44" t="s">
        <v>3093</v>
      </c>
      <c r="G3533" s="44" t="s">
        <v>17</v>
      </c>
      <c r="H3533" s="44" t="s">
        <v>18</v>
      </c>
      <c r="I3533" s="42" t="s">
        <v>5164</v>
      </c>
      <c r="J3533" s="42">
        <v>8051194743220</v>
      </c>
      <c r="K3533" s="45">
        <v>45527</v>
      </c>
      <c r="L3533" s="46">
        <v>0</v>
      </c>
      <c r="M3533" s="54">
        <v>99.95</v>
      </c>
    </row>
    <row r="3534" spans="1:14" x14ac:dyDescent="0.25">
      <c r="A3534" s="32" t="s">
        <v>24192</v>
      </c>
      <c r="B3534" s="42" t="s">
        <v>65232</v>
      </c>
      <c r="C3534" s="42"/>
      <c r="D3534" s="42"/>
      <c r="E3534" s="43" t="s">
        <v>5161</v>
      </c>
      <c r="F3534" s="44" t="s">
        <v>3093</v>
      </c>
      <c r="G3534" s="44" t="s">
        <v>17</v>
      </c>
      <c r="H3534" s="44" t="s">
        <v>18</v>
      </c>
      <c r="I3534" s="42" t="s">
        <v>5162</v>
      </c>
      <c r="J3534" s="42">
        <v>8051194743107</v>
      </c>
      <c r="K3534" s="45">
        <v>45527</v>
      </c>
      <c r="L3534" s="46">
        <v>0</v>
      </c>
      <c r="M3534" s="54">
        <v>99.95</v>
      </c>
    </row>
    <row r="3535" spans="1:14" x14ac:dyDescent="0.25">
      <c r="A3535" s="32" t="s">
        <v>24191</v>
      </c>
      <c r="B3535" s="42" t="s">
        <v>65231</v>
      </c>
      <c r="C3535" s="42"/>
      <c r="D3535" s="42"/>
      <c r="E3535" s="43" t="s">
        <v>5159</v>
      </c>
      <c r="F3535" s="44" t="s">
        <v>3093</v>
      </c>
      <c r="G3535" s="44" t="s">
        <v>17</v>
      </c>
      <c r="H3535" s="44" t="s">
        <v>18</v>
      </c>
      <c r="I3535" s="42" t="s">
        <v>5160</v>
      </c>
      <c r="J3535" s="42">
        <v>8051194750372</v>
      </c>
      <c r="K3535" s="45">
        <v>45527</v>
      </c>
      <c r="L3535" s="46">
        <v>0</v>
      </c>
      <c r="M3535" s="54">
        <v>99.95</v>
      </c>
    </row>
    <row r="3536" spans="1:14" x14ac:dyDescent="0.25">
      <c r="B3536" s="55" t="s">
        <v>68255</v>
      </c>
      <c r="C3536" s="42"/>
      <c r="E3536" s="44" t="s">
        <v>68243</v>
      </c>
      <c r="F3536" s="44" t="s">
        <v>3093</v>
      </c>
      <c r="G3536" s="32" t="s">
        <v>11</v>
      </c>
      <c r="H3536" s="32" t="s">
        <v>12</v>
      </c>
      <c r="I3536" s="17" t="s">
        <v>68249</v>
      </c>
      <c r="J3536" s="20" t="str">
        <f>"8059347018386"</f>
        <v>8059347018386</v>
      </c>
      <c r="L3536" s="47">
        <v>124.95</v>
      </c>
      <c r="M3536" s="47">
        <v>124.95</v>
      </c>
      <c r="N3536" s="45">
        <v>44984</v>
      </c>
    </row>
    <row r="3537" spans="2:14" x14ac:dyDescent="0.25">
      <c r="B3537" s="55" t="s">
        <v>68252</v>
      </c>
      <c r="C3537" s="42"/>
      <c r="E3537" s="44" t="s">
        <v>68240</v>
      </c>
      <c r="F3537" s="44" t="s">
        <v>3093</v>
      </c>
      <c r="G3537" s="44" t="s">
        <v>11</v>
      </c>
      <c r="H3537" s="44" t="s">
        <v>12</v>
      </c>
      <c r="I3537" s="55" t="s">
        <v>68246</v>
      </c>
      <c r="J3537" s="20" t="str">
        <f>"8059347018362"</f>
        <v>8059347018362</v>
      </c>
      <c r="L3537" s="47">
        <v>124.95</v>
      </c>
      <c r="M3537" s="46">
        <v>124.95</v>
      </c>
      <c r="N3537" s="45">
        <v>44984</v>
      </c>
    </row>
    <row r="3538" spans="2:14" x14ac:dyDescent="0.25">
      <c r="B3538" s="55" t="s">
        <v>68253</v>
      </c>
      <c r="C3538" s="42"/>
      <c r="E3538" s="44" t="s">
        <v>68241</v>
      </c>
      <c r="F3538" s="44" t="s">
        <v>3093</v>
      </c>
      <c r="G3538" s="44" t="s">
        <v>11</v>
      </c>
      <c r="H3538" s="44" t="s">
        <v>12</v>
      </c>
      <c r="I3538" s="55" t="s">
        <v>68247</v>
      </c>
      <c r="J3538" s="20" t="str">
        <f>"8059347018379"</f>
        <v>8059347018379</v>
      </c>
      <c r="L3538" s="47">
        <v>124.95</v>
      </c>
      <c r="M3538" s="47">
        <v>124.95</v>
      </c>
      <c r="N3538" s="45">
        <v>44984</v>
      </c>
    </row>
    <row r="3539" spans="2:14" x14ac:dyDescent="0.25">
      <c r="B3539" s="55" t="s">
        <v>68254</v>
      </c>
      <c r="C3539" s="42"/>
      <c r="E3539" s="44" t="s">
        <v>68242</v>
      </c>
      <c r="F3539" s="44" t="s">
        <v>3093</v>
      </c>
      <c r="G3539" s="32" t="s">
        <v>11</v>
      </c>
      <c r="H3539" s="32" t="s">
        <v>12</v>
      </c>
      <c r="I3539" s="55" t="s">
        <v>68248</v>
      </c>
      <c r="J3539" s="20" t="str">
        <f>"8059347002149"</f>
        <v>8059347002149</v>
      </c>
      <c r="L3539" s="47">
        <v>124.95</v>
      </c>
      <c r="M3539" s="47">
        <v>124.95</v>
      </c>
      <c r="N3539" s="45">
        <v>44984</v>
      </c>
    </row>
    <row r="3540" spans="2:14" x14ac:dyDescent="0.25">
      <c r="B3540" s="55" t="s">
        <v>68257</v>
      </c>
      <c r="C3540" s="42"/>
      <c r="E3540" s="44" t="s">
        <v>68245</v>
      </c>
      <c r="F3540" s="44" t="s">
        <v>3093</v>
      </c>
      <c r="G3540" s="32" t="s">
        <v>11</v>
      </c>
      <c r="H3540" s="32" t="s">
        <v>12</v>
      </c>
      <c r="I3540" s="55" t="s">
        <v>68251</v>
      </c>
      <c r="J3540" s="20" t="str">
        <f>"8059347004938"</f>
        <v>8059347004938</v>
      </c>
      <c r="L3540" s="47">
        <v>124.95</v>
      </c>
      <c r="M3540" s="47">
        <v>124.95</v>
      </c>
      <c r="N3540" s="45">
        <v>44984</v>
      </c>
    </row>
    <row r="3541" spans="2:14" x14ac:dyDescent="0.25">
      <c r="B3541" s="55" t="s">
        <v>68256</v>
      </c>
      <c r="C3541" s="42"/>
      <c r="E3541" s="44" t="s">
        <v>68244</v>
      </c>
      <c r="F3541" s="44" t="s">
        <v>3093</v>
      </c>
      <c r="G3541" s="32" t="s">
        <v>11</v>
      </c>
      <c r="H3541" s="32" t="s">
        <v>12</v>
      </c>
      <c r="I3541" s="55" t="s">
        <v>68250</v>
      </c>
      <c r="J3541" s="20" t="str">
        <f>"8059347018393"</f>
        <v>8059347018393</v>
      </c>
      <c r="L3541" s="47">
        <v>124.95</v>
      </c>
      <c r="M3541" s="47">
        <v>124.95</v>
      </c>
      <c r="N3541" s="45">
        <v>44984</v>
      </c>
    </row>
    <row r="3542" spans="2:14" x14ac:dyDescent="0.25">
      <c r="B3542" s="55" t="s">
        <v>68237</v>
      </c>
      <c r="C3542" s="42"/>
      <c r="E3542" s="32" t="s">
        <v>68231</v>
      </c>
      <c r="F3542" s="44" t="s">
        <v>3093</v>
      </c>
      <c r="G3542" s="32" t="s">
        <v>11</v>
      </c>
      <c r="H3542" s="32" t="s">
        <v>12</v>
      </c>
      <c r="I3542" s="55" t="s">
        <v>68223</v>
      </c>
      <c r="J3542" s="20" t="str">
        <f>"8059347018348"</f>
        <v>8059347018348</v>
      </c>
      <c r="L3542" s="47">
        <v>124.95</v>
      </c>
      <c r="M3542" s="47">
        <v>124.95</v>
      </c>
      <c r="N3542" s="45">
        <v>44984</v>
      </c>
    </row>
    <row r="3543" spans="2:14" x14ac:dyDescent="0.25">
      <c r="B3543" s="55" t="s">
        <v>68234</v>
      </c>
      <c r="C3543" s="42"/>
      <c r="E3543" s="32" t="s">
        <v>68228</v>
      </c>
      <c r="F3543" s="44" t="s">
        <v>3093</v>
      </c>
      <c r="G3543" s="32" t="s">
        <v>11</v>
      </c>
      <c r="H3543" s="32" t="s">
        <v>12</v>
      </c>
      <c r="I3543" s="55" t="s">
        <v>68220</v>
      </c>
      <c r="J3543" s="20" t="str">
        <f>"8059347018331"</f>
        <v>8059347018331</v>
      </c>
      <c r="L3543" s="47">
        <v>124.95</v>
      </c>
      <c r="M3543" s="47">
        <v>124.95</v>
      </c>
      <c r="N3543" s="45">
        <v>44984</v>
      </c>
    </row>
    <row r="3544" spans="2:14" x14ac:dyDescent="0.25">
      <c r="B3544" s="55" t="s">
        <v>68235</v>
      </c>
      <c r="C3544" s="42"/>
      <c r="E3544" s="32" t="s">
        <v>68229</v>
      </c>
      <c r="F3544" s="44" t="s">
        <v>3093</v>
      </c>
      <c r="G3544" s="32" t="s">
        <v>11</v>
      </c>
      <c r="H3544" s="32" t="s">
        <v>12</v>
      </c>
      <c r="I3544" s="55" t="s">
        <v>68221</v>
      </c>
      <c r="J3544" s="20" t="str">
        <f>"8059347004914"</f>
        <v>8059347004914</v>
      </c>
      <c r="L3544" s="47">
        <v>124.95</v>
      </c>
      <c r="M3544" s="47">
        <v>124.95</v>
      </c>
      <c r="N3544" s="45">
        <v>44984</v>
      </c>
    </row>
    <row r="3545" spans="2:14" x14ac:dyDescent="0.25">
      <c r="B3545" s="55" t="s">
        <v>68236</v>
      </c>
      <c r="C3545" s="42"/>
      <c r="E3545" s="32" t="s">
        <v>68230</v>
      </c>
      <c r="F3545" s="44" t="s">
        <v>3093</v>
      </c>
      <c r="G3545" s="32" t="s">
        <v>11</v>
      </c>
      <c r="H3545" s="32" t="s">
        <v>12</v>
      </c>
      <c r="I3545" s="55" t="s">
        <v>68222</v>
      </c>
      <c r="J3545" s="20" t="str">
        <f>"8059347002132"</f>
        <v>8059347002132</v>
      </c>
      <c r="L3545" s="47">
        <v>124.95</v>
      </c>
      <c r="M3545" s="47">
        <v>124.95</v>
      </c>
      <c r="N3545" s="45">
        <v>44984</v>
      </c>
    </row>
    <row r="3546" spans="2:14" x14ac:dyDescent="0.25">
      <c r="B3546" s="55" t="s">
        <v>68239</v>
      </c>
      <c r="C3546" s="42"/>
      <c r="E3546" s="32" t="s">
        <v>68233</v>
      </c>
      <c r="F3546" s="44" t="s">
        <v>3093</v>
      </c>
      <c r="G3546" s="32" t="s">
        <v>11</v>
      </c>
      <c r="H3546" s="32" t="s">
        <v>12</v>
      </c>
      <c r="I3546" s="55" t="s">
        <v>68227</v>
      </c>
      <c r="J3546" s="20" t="str">
        <f>"8059347018355"</f>
        <v>8059347018355</v>
      </c>
      <c r="L3546" s="47">
        <v>124.95</v>
      </c>
      <c r="M3546" s="47">
        <v>124.95</v>
      </c>
      <c r="N3546" s="45">
        <v>44984</v>
      </c>
    </row>
    <row r="3547" spans="2:14" x14ac:dyDescent="0.25">
      <c r="B3547" s="55" t="s">
        <v>68238</v>
      </c>
      <c r="C3547" s="42"/>
      <c r="E3547" s="32" t="s">
        <v>68232</v>
      </c>
      <c r="F3547" s="44" t="s">
        <v>3093</v>
      </c>
      <c r="G3547" s="32" t="s">
        <v>11</v>
      </c>
      <c r="H3547" s="32" t="s">
        <v>12</v>
      </c>
      <c r="I3547" s="55" t="s">
        <v>68226</v>
      </c>
      <c r="J3547" s="20" t="str">
        <f>"8059347004921"</f>
        <v>8059347004921</v>
      </c>
      <c r="L3547" s="47">
        <v>124.95</v>
      </c>
      <c r="M3547" s="47">
        <v>124.95</v>
      </c>
      <c r="N3547" s="45">
        <v>44984</v>
      </c>
    </row>
    <row r="3548" spans="2:14" x14ac:dyDescent="0.25">
      <c r="B3548" s="42" t="s">
        <v>52716</v>
      </c>
      <c r="C3548" s="42"/>
      <c r="E3548" s="32" t="s">
        <v>68269</v>
      </c>
      <c r="F3548" s="44" t="s">
        <v>3093</v>
      </c>
      <c r="G3548" s="32" t="s">
        <v>11</v>
      </c>
      <c r="H3548" s="32" t="s">
        <v>12</v>
      </c>
      <c r="I3548" s="32" t="s">
        <v>52717</v>
      </c>
      <c r="J3548" s="55">
        <v>8059347124216</v>
      </c>
      <c r="L3548" s="47">
        <v>124.95</v>
      </c>
      <c r="M3548" s="47">
        <v>124.95</v>
      </c>
      <c r="N3548" s="45">
        <v>44984</v>
      </c>
    </row>
    <row r="3549" spans="2:14" x14ac:dyDescent="0.25">
      <c r="B3549" s="42" t="s">
        <v>52714</v>
      </c>
      <c r="C3549" s="42"/>
      <c r="E3549" s="32" t="s">
        <v>68268</v>
      </c>
      <c r="F3549" s="44" t="s">
        <v>3093</v>
      </c>
      <c r="G3549" s="32" t="s">
        <v>11</v>
      </c>
      <c r="H3549" s="32" t="s">
        <v>12</v>
      </c>
      <c r="I3549" s="32" t="s">
        <v>52715</v>
      </c>
      <c r="J3549" s="55">
        <v>8059347124209</v>
      </c>
      <c r="L3549" s="47">
        <v>124.95</v>
      </c>
      <c r="M3549" s="47">
        <v>124.95</v>
      </c>
      <c r="N3549" s="45">
        <v>44984</v>
      </c>
    </row>
    <row r="3550" spans="2:14" x14ac:dyDescent="0.25">
      <c r="B3550" s="42" t="s">
        <v>52708</v>
      </c>
      <c r="C3550" s="42"/>
      <c r="E3550" s="32" t="s">
        <v>68267</v>
      </c>
      <c r="F3550" s="44" t="s">
        <v>3093</v>
      </c>
      <c r="G3550" s="32" t="s">
        <v>11</v>
      </c>
      <c r="H3550" s="32" t="s">
        <v>12</v>
      </c>
      <c r="I3550" s="32" t="s">
        <v>52709</v>
      </c>
      <c r="J3550" s="55">
        <v>8059347124179</v>
      </c>
      <c r="L3550" s="47">
        <v>124.95</v>
      </c>
      <c r="M3550" s="47">
        <v>124.95</v>
      </c>
      <c r="N3550" s="45">
        <v>44984</v>
      </c>
    </row>
    <row r="3551" spans="2:14" x14ac:dyDescent="0.25">
      <c r="B3551" s="42" t="s">
        <v>52710</v>
      </c>
      <c r="C3551" s="42"/>
      <c r="E3551" s="32" t="s">
        <v>68266</v>
      </c>
      <c r="F3551" s="44" t="s">
        <v>3093</v>
      </c>
      <c r="G3551" s="32" t="s">
        <v>11</v>
      </c>
      <c r="H3551" s="32" t="s">
        <v>12</v>
      </c>
      <c r="I3551" s="32" t="s">
        <v>52711</v>
      </c>
      <c r="J3551" s="55">
        <v>8059347124186</v>
      </c>
      <c r="L3551" s="47">
        <v>124.95</v>
      </c>
      <c r="M3551" s="47">
        <v>124.95</v>
      </c>
      <c r="N3551" s="45">
        <v>44984</v>
      </c>
    </row>
    <row r="3552" spans="2:14" x14ac:dyDescent="0.25">
      <c r="B3552" s="42" t="s">
        <v>52712</v>
      </c>
      <c r="C3552" s="42"/>
      <c r="E3552" s="32" t="s">
        <v>68265</v>
      </c>
      <c r="F3552" s="44" t="s">
        <v>3093</v>
      </c>
      <c r="G3552" s="32" t="s">
        <v>11</v>
      </c>
      <c r="H3552" s="32" t="s">
        <v>12</v>
      </c>
      <c r="I3552" s="32" t="s">
        <v>52713</v>
      </c>
      <c r="J3552" s="55">
        <v>8059347124193</v>
      </c>
      <c r="L3552" s="47">
        <v>124.95</v>
      </c>
      <c r="M3552" s="47">
        <v>124.95</v>
      </c>
      <c r="N3552" s="45">
        <v>44984</v>
      </c>
    </row>
    <row r="3553" spans="2:14" x14ac:dyDescent="0.25">
      <c r="B3553" s="42" t="s">
        <v>52718</v>
      </c>
      <c r="C3553" s="42"/>
      <c r="E3553" s="32" t="s">
        <v>68264</v>
      </c>
      <c r="F3553" s="44" t="s">
        <v>3093</v>
      </c>
      <c r="G3553" s="32" t="s">
        <v>11</v>
      </c>
      <c r="H3553" s="32" t="s">
        <v>12</v>
      </c>
      <c r="I3553" s="32" t="s">
        <v>52719</v>
      </c>
      <c r="J3553" s="55">
        <v>8059347124223</v>
      </c>
      <c r="L3553" s="47">
        <v>124.95</v>
      </c>
      <c r="M3553" s="47">
        <v>124.95</v>
      </c>
      <c r="N3553" s="45">
        <v>44984</v>
      </c>
    </row>
    <row r="3554" spans="2:14" x14ac:dyDescent="0.25">
      <c r="B3554" s="42" t="s">
        <v>52704</v>
      </c>
      <c r="C3554" s="42"/>
      <c r="E3554" s="32" t="s">
        <v>68262</v>
      </c>
      <c r="F3554" s="44" t="s">
        <v>3093</v>
      </c>
      <c r="G3554" s="32" t="s">
        <v>11</v>
      </c>
      <c r="H3554" s="32" t="s">
        <v>12</v>
      </c>
      <c r="I3554" s="32" t="s">
        <v>52705</v>
      </c>
      <c r="J3554" s="55">
        <v>8059347124155</v>
      </c>
      <c r="L3554" s="47">
        <v>124.95</v>
      </c>
      <c r="M3554" s="47">
        <v>124.95</v>
      </c>
      <c r="N3554" s="45">
        <v>44984</v>
      </c>
    </row>
    <row r="3555" spans="2:14" x14ac:dyDescent="0.25">
      <c r="B3555" s="42" t="s">
        <v>52702</v>
      </c>
      <c r="C3555" s="42"/>
      <c r="E3555" s="32" t="s">
        <v>68263</v>
      </c>
      <c r="F3555" s="44" t="s">
        <v>3093</v>
      </c>
      <c r="G3555" s="32" t="s">
        <v>11</v>
      </c>
      <c r="H3555" s="32" t="s">
        <v>12</v>
      </c>
      <c r="I3555" s="32" t="s">
        <v>52703</v>
      </c>
      <c r="J3555" s="55">
        <v>8059347124148</v>
      </c>
      <c r="L3555" s="47">
        <v>124.95</v>
      </c>
      <c r="M3555" s="47">
        <v>124.95</v>
      </c>
      <c r="N3555" s="45">
        <v>44984</v>
      </c>
    </row>
    <row r="3556" spans="2:14" x14ac:dyDescent="0.25">
      <c r="B3556" s="42" t="s">
        <v>52696</v>
      </c>
      <c r="C3556" s="42"/>
      <c r="E3556" s="32" t="s">
        <v>68261</v>
      </c>
      <c r="F3556" s="44" t="s">
        <v>3093</v>
      </c>
      <c r="G3556" s="32" t="s">
        <v>11</v>
      </c>
      <c r="H3556" s="32" t="s">
        <v>12</v>
      </c>
      <c r="I3556" s="32" t="s">
        <v>52697</v>
      </c>
      <c r="J3556" s="55">
        <v>8059347124117</v>
      </c>
      <c r="L3556" s="47">
        <v>124.95</v>
      </c>
      <c r="M3556" s="47">
        <v>124.95</v>
      </c>
      <c r="N3556" s="45">
        <v>44984</v>
      </c>
    </row>
    <row r="3557" spans="2:14" x14ac:dyDescent="0.25">
      <c r="B3557" s="42" t="s">
        <v>52698</v>
      </c>
      <c r="C3557" s="42"/>
      <c r="E3557" s="32" t="s">
        <v>68260</v>
      </c>
      <c r="F3557" s="44" t="s">
        <v>3093</v>
      </c>
      <c r="G3557" s="32" t="s">
        <v>11</v>
      </c>
      <c r="H3557" s="32" t="s">
        <v>12</v>
      </c>
      <c r="I3557" s="32" t="s">
        <v>52699</v>
      </c>
      <c r="J3557" s="55">
        <v>8059347124124</v>
      </c>
      <c r="L3557" s="47">
        <v>124.95</v>
      </c>
      <c r="M3557" s="47">
        <v>124.95</v>
      </c>
      <c r="N3557" s="45">
        <v>44984</v>
      </c>
    </row>
    <row r="3558" spans="2:14" x14ac:dyDescent="0.25">
      <c r="B3558" s="42" t="s">
        <v>52700</v>
      </c>
      <c r="C3558" s="42"/>
      <c r="E3558" s="32" t="s">
        <v>68259</v>
      </c>
      <c r="F3558" s="44" t="s">
        <v>3093</v>
      </c>
      <c r="G3558" s="32" t="s">
        <v>11</v>
      </c>
      <c r="H3558" s="32" t="s">
        <v>12</v>
      </c>
      <c r="I3558" s="32" t="s">
        <v>52701</v>
      </c>
      <c r="J3558" s="55">
        <v>8059347124131</v>
      </c>
      <c r="L3558" s="47">
        <v>124.95</v>
      </c>
      <c r="M3558" s="47">
        <v>124.95</v>
      </c>
      <c r="N3558" s="45">
        <v>44984</v>
      </c>
    </row>
    <row r="3559" spans="2:14" x14ac:dyDescent="0.25">
      <c r="B3559" s="42" t="s">
        <v>52706</v>
      </c>
      <c r="C3559" s="42"/>
      <c r="E3559" s="32" t="s">
        <v>68258</v>
      </c>
      <c r="F3559" s="44" t="s">
        <v>3093</v>
      </c>
      <c r="G3559" s="32" t="s">
        <v>11</v>
      </c>
      <c r="H3559" s="32" t="s">
        <v>12</v>
      </c>
      <c r="I3559" s="32" t="s">
        <v>52707</v>
      </c>
      <c r="J3559" s="55">
        <v>8059347124162</v>
      </c>
      <c r="L3559" s="47">
        <v>124.95</v>
      </c>
      <c r="M3559" s="47">
        <v>124.95</v>
      </c>
      <c r="N3559" s="45">
        <v>44984</v>
      </c>
    </row>
    <row r="3560" spans="2:14" x14ac:dyDescent="0.25">
      <c r="B3560" s="55" t="s">
        <v>68207</v>
      </c>
      <c r="C3560" s="42"/>
      <c r="E3560" s="44" t="s">
        <v>68217</v>
      </c>
      <c r="F3560" s="44" t="s">
        <v>3093</v>
      </c>
      <c r="G3560" s="44" t="s">
        <v>11</v>
      </c>
      <c r="H3560" s="44" t="s">
        <v>12</v>
      </c>
      <c r="I3560" s="55" t="s">
        <v>68213</v>
      </c>
      <c r="J3560" s="20" t="str">
        <f>"8059347004907"</f>
        <v>8059347004907</v>
      </c>
      <c r="L3560" s="47">
        <v>124.95</v>
      </c>
      <c r="M3560" s="46">
        <v>124.95</v>
      </c>
      <c r="N3560" s="45">
        <v>44984</v>
      </c>
    </row>
    <row r="3561" spans="2:14" x14ac:dyDescent="0.25">
      <c r="B3561" s="55" t="s">
        <v>68204</v>
      </c>
      <c r="C3561" s="42"/>
      <c r="E3561" s="44" t="s">
        <v>68214</v>
      </c>
      <c r="F3561" s="44" t="s">
        <v>3093</v>
      </c>
      <c r="G3561" s="44" t="s">
        <v>11</v>
      </c>
      <c r="H3561" s="44" t="s">
        <v>12</v>
      </c>
      <c r="I3561" s="55" t="s">
        <v>68210</v>
      </c>
      <c r="J3561" s="20" t="str">
        <f>"8059347004891"</f>
        <v>8059347004891</v>
      </c>
      <c r="L3561" s="47">
        <v>124.95</v>
      </c>
      <c r="M3561" s="46">
        <v>124.95</v>
      </c>
      <c r="N3561" s="45">
        <v>44984</v>
      </c>
    </row>
    <row r="3562" spans="2:14" x14ac:dyDescent="0.25">
      <c r="B3562" s="55" t="s">
        <v>68205</v>
      </c>
      <c r="C3562" s="42"/>
      <c r="E3562" s="44" t="s">
        <v>68215</v>
      </c>
      <c r="F3562" s="44" t="s">
        <v>3093</v>
      </c>
      <c r="G3562" s="44" t="s">
        <v>11</v>
      </c>
      <c r="H3562" s="44" t="s">
        <v>12</v>
      </c>
      <c r="I3562" s="55" t="s">
        <v>68211</v>
      </c>
      <c r="J3562" s="20" t="str">
        <f>"8059347004945"</f>
        <v>8059347004945</v>
      </c>
      <c r="L3562" s="47">
        <v>124.95</v>
      </c>
      <c r="M3562" s="46">
        <v>124.95</v>
      </c>
      <c r="N3562" s="45">
        <v>44984</v>
      </c>
    </row>
    <row r="3563" spans="2:14" x14ac:dyDescent="0.25">
      <c r="B3563" s="55" t="s">
        <v>68206</v>
      </c>
      <c r="C3563" s="42"/>
      <c r="E3563" s="44" t="s">
        <v>68216</v>
      </c>
      <c r="F3563" s="44" t="s">
        <v>3093</v>
      </c>
      <c r="G3563" s="44" t="s">
        <v>11</v>
      </c>
      <c r="H3563" s="44" t="s">
        <v>12</v>
      </c>
      <c r="I3563" s="55" t="s">
        <v>68212</v>
      </c>
      <c r="J3563" s="20" t="str">
        <f>"8059347002125"</f>
        <v>8059347002125</v>
      </c>
      <c r="L3563" s="47">
        <v>124.95</v>
      </c>
      <c r="M3563" s="46">
        <v>124.95</v>
      </c>
      <c r="N3563" s="45">
        <v>44984</v>
      </c>
    </row>
    <row r="3564" spans="2:14" x14ac:dyDescent="0.25">
      <c r="B3564" s="55" t="s">
        <v>68209</v>
      </c>
      <c r="C3564" s="42"/>
      <c r="E3564" s="44" t="s">
        <v>68219</v>
      </c>
      <c r="F3564" s="44" t="s">
        <v>3093</v>
      </c>
      <c r="G3564" s="44" t="s">
        <v>11</v>
      </c>
      <c r="H3564" s="44" t="s">
        <v>12</v>
      </c>
      <c r="I3564" s="55" t="s">
        <v>68225</v>
      </c>
      <c r="J3564" s="20" t="str">
        <f>"8059347004969"</f>
        <v>8059347004969</v>
      </c>
      <c r="L3564" s="47">
        <v>124.95</v>
      </c>
      <c r="M3564" s="46">
        <v>124.95</v>
      </c>
      <c r="N3564" s="45">
        <v>44984</v>
      </c>
    </row>
    <row r="3565" spans="2:14" x14ac:dyDescent="0.25">
      <c r="B3565" s="55" t="s">
        <v>68208</v>
      </c>
      <c r="C3565" s="42"/>
      <c r="E3565" s="44" t="s">
        <v>68218</v>
      </c>
      <c r="F3565" s="44" t="s">
        <v>3093</v>
      </c>
      <c r="G3565" s="44" t="s">
        <v>11</v>
      </c>
      <c r="H3565" s="44" t="s">
        <v>12</v>
      </c>
      <c r="I3565" s="55" t="s">
        <v>68224</v>
      </c>
      <c r="J3565" s="20" t="str">
        <f>"8059347004952"</f>
        <v>8059347004952</v>
      </c>
      <c r="L3565" s="47">
        <v>124.95</v>
      </c>
      <c r="M3565" s="46">
        <v>124.95</v>
      </c>
      <c r="N3565" s="45">
        <v>44984</v>
      </c>
    </row>
    <row r="3566" spans="2:14" x14ac:dyDescent="0.25">
      <c r="B3566" s="42" t="s">
        <v>52692</v>
      </c>
      <c r="C3566" s="42"/>
      <c r="E3566" s="32" t="s">
        <v>52660</v>
      </c>
      <c r="F3566" s="44" t="s">
        <v>3093</v>
      </c>
      <c r="G3566" s="32" t="s">
        <v>11</v>
      </c>
      <c r="H3566" s="32" t="s">
        <v>12</v>
      </c>
      <c r="I3566" s="32" t="s">
        <v>52693</v>
      </c>
      <c r="J3566" s="55">
        <v>8059347167718</v>
      </c>
      <c r="L3566" s="47">
        <v>104.95</v>
      </c>
      <c r="M3566" s="47">
        <v>104.95</v>
      </c>
      <c r="N3566" s="45">
        <v>44984</v>
      </c>
    </row>
    <row r="3567" spans="2:14" x14ac:dyDescent="0.25">
      <c r="B3567" s="42" t="s">
        <v>52690</v>
      </c>
      <c r="C3567" s="42"/>
      <c r="E3567" s="32" t="s">
        <v>52660</v>
      </c>
      <c r="F3567" s="44" t="s">
        <v>3093</v>
      </c>
      <c r="G3567" s="32" t="s">
        <v>11</v>
      </c>
      <c r="H3567" s="32" t="s">
        <v>12</v>
      </c>
      <c r="I3567" s="32" t="s">
        <v>52691</v>
      </c>
      <c r="J3567" s="55">
        <v>8059347167701</v>
      </c>
      <c r="L3567" s="47">
        <v>104.95</v>
      </c>
      <c r="M3567" s="47">
        <v>104.95</v>
      </c>
      <c r="N3567" s="45">
        <v>44984</v>
      </c>
    </row>
    <row r="3568" spans="2:14" x14ac:dyDescent="0.25">
      <c r="B3568" s="42" t="s">
        <v>52684</v>
      </c>
      <c r="C3568" s="42"/>
      <c r="E3568" s="32" t="s">
        <v>52660</v>
      </c>
      <c r="F3568" s="44" t="s">
        <v>3093</v>
      </c>
      <c r="G3568" s="32" t="s">
        <v>11</v>
      </c>
      <c r="H3568" s="32" t="s">
        <v>12</v>
      </c>
      <c r="I3568" s="32" t="s">
        <v>52685</v>
      </c>
      <c r="J3568" s="55">
        <v>8059347167695</v>
      </c>
      <c r="L3568" s="47">
        <v>104.95</v>
      </c>
      <c r="M3568" s="47">
        <v>104.95</v>
      </c>
      <c r="N3568" s="45">
        <v>44984</v>
      </c>
    </row>
    <row r="3569" spans="2:14" x14ac:dyDescent="0.25">
      <c r="B3569" s="42" t="s">
        <v>52686</v>
      </c>
      <c r="C3569" s="42"/>
      <c r="E3569" s="32" t="s">
        <v>52660</v>
      </c>
      <c r="F3569" s="44" t="s">
        <v>3093</v>
      </c>
      <c r="G3569" s="32" t="s">
        <v>11</v>
      </c>
      <c r="H3569" s="32" t="s">
        <v>12</v>
      </c>
      <c r="I3569" s="32" t="s">
        <v>52687</v>
      </c>
      <c r="J3569" s="55">
        <v>8059347146058</v>
      </c>
      <c r="L3569" s="47">
        <v>104.95</v>
      </c>
      <c r="M3569" s="47">
        <v>104.95</v>
      </c>
      <c r="N3569" s="45">
        <v>44984</v>
      </c>
    </row>
    <row r="3570" spans="2:14" x14ac:dyDescent="0.25">
      <c r="B3570" s="42" t="s">
        <v>52688</v>
      </c>
      <c r="C3570" s="42"/>
      <c r="E3570" s="32" t="s">
        <v>52660</v>
      </c>
      <c r="F3570" s="44" t="s">
        <v>3093</v>
      </c>
      <c r="G3570" s="32" t="s">
        <v>11</v>
      </c>
      <c r="H3570" s="32" t="s">
        <v>12</v>
      </c>
      <c r="I3570" s="32" t="s">
        <v>52689</v>
      </c>
      <c r="J3570" s="55">
        <v>8059347145228</v>
      </c>
      <c r="L3570" s="47">
        <v>104.95</v>
      </c>
      <c r="M3570" s="47">
        <v>104.95</v>
      </c>
      <c r="N3570" s="45">
        <v>44984</v>
      </c>
    </row>
    <row r="3571" spans="2:14" x14ac:dyDescent="0.25">
      <c r="B3571" s="42" t="s">
        <v>52694</v>
      </c>
      <c r="C3571" s="42"/>
      <c r="E3571" s="32" t="s">
        <v>52660</v>
      </c>
      <c r="F3571" s="44" t="s">
        <v>3093</v>
      </c>
      <c r="G3571" s="32" t="s">
        <v>11</v>
      </c>
      <c r="H3571" s="32" t="s">
        <v>12</v>
      </c>
      <c r="I3571" s="32" t="s">
        <v>52695</v>
      </c>
      <c r="J3571" s="55">
        <v>8059347167725</v>
      </c>
      <c r="L3571" s="47">
        <v>104.95</v>
      </c>
      <c r="M3571" s="47">
        <v>104.95</v>
      </c>
      <c r="N3571" s="45">
        <v>44984</v>
      </c>
    </row>
    <row r="3572" spans="2:14" x14ac:dyDescent="0.25">
      <c r="B3572" s="42" t="s">
        <v>52680</v>
      </c>
      <c r="C3572" s="42"/>
      <c r="E3572" s="32" t="s">
        <v>52660</v>
      </c>
      <c r="F3572" s="44" t="s">
        <v>3093</v>
      </c>
      <c r="G3572" s="32" t="s">
        <v>11</v>
      </c>
      <c r="H3572" s="32" t="s">
        <v>12</v>
      </c>
      <c r="I3572" s="32" t="s">
        <v>52681</v>
      </c>
      <c r="J3572" s="55">
        <v>8059347167671</v>
      </c>
      <c r="L3572" s="47">
        <v>104.95</v>
      </c>
      <c r="M3572" s="47">
        <v>104.95</v>
      </c>
      <c r="N3572" s="45">
        <v>44984</v>
      </c>
    </row>
    <row r="3573" spans="2:14" x14ac:dyDescent="0.25">
      <c r="B3573" s="42" t="s">
        <v>52678</v>
      </c>
      <c r="C3573" s="42"/>
      <c r="E3573" s="32" t="s">
        <v>52660</v>
      </c>
      <c r="F3573" s="44" t="s">
        <v>3093</v>
      </c>
      <c r="G3573" s="32" t="s">
        <v>11</v>
      </c>
      <c r="H3573" s="32" t="s">
        <v>12</v>
      </c>
      <c r="I3573" s="32" t="s">
        <v>52679</v>
      </c>
      <c r="J3573" s="55">
        <v>8059347167664</v>
      </c>
      <c r="L3573" s="47">
        <v>104.95</v>
      </c>
      <c r="M3573" s="47">
        <v>104.95</v>
      </c>
      <c r="N3573" s="45">
        <v>44984</v>
      </c>
    </row>
    <row r="3574" spans="2:14" x14ac:dyDescent="0.25">
      <c r="B3574" s="42" t="s">
        <v>52672</v>
      </c>
      <c r="C3574" s="42"/>
      <c r="E3574" s="32" t="s">
        <v>52660</v>
      </c>
      <c r="F3574" s="44" t="s">
        <v>3093</v>
      </c>
      <c r="G3574" s="32" t="s">
        <v>11</v>
      </c>
      <c r="H3574" s="32" t="s">
        <v>12</v>
      </c>
      <c r="I3574" s="32" t="s">
        <v>52673</v>
      </c>
      <c r="J3574" s="55">
        <v>8059347167640</v>
      </c>
      <c r="L3574" s="47">
        <v>104.95</v>
      </c>
      <c r="M3574" s="47">
        <v>104.95</v>
      </c>
      <c r="N3574" s="45">
        <v>44984</v>
      </c>
    </row>
    <row r="3575" spans="2:14" x14ac:dyDescent="0.25">
      <c r="B3575" s="42" t="s">
        <v>52674</v>
      </c>
      <c r="C3575" s="42"/>
      <c r="E3575" s="32" t="s">
        <v>52660</v>
      </c>
      <c r="F3575" s="44" t="s">
        <v>3093</v>
      </c>
      <c r="G3575" s="32" t="s">
        <v>11</v>
      </c>
      <c r="H3575" s="32" t="s">
        <v>12</v>
      </c>
      <c r="I3575" s="32" t="s">
        <v>52675</v>
      </c>
      <c r="J3575" s="55">
        <v>8059347167657</v>
      </c>
      <c r="L3575" s="47">
        <v>104.95</v>
      </c>
      <c r="M3575" s="47">
        <v>104.95</v>
      </c>
      <c r="N3575" s="45">
        <v>44984</v>
      </c>
    </row>
    <row r="3576" spans="2:14" x14ac:dyDescent="0.25">
      <c r="B3576" s="42" t="s">
        <v>52676</v>
      </c>
      <c r="C3576" s="42"/>
      <c r="E3576" s="32" t="s">
        <v>52660</v>
      </c>
      <c r="F3576" s="44" t="s">
        <v>3093</v>
      </c>
      <c r="G3576" s="32" t="s">
        <v>11</v>
      </c>
      <c r="H3576" s="32" t="s">
        <v>12</v>
      </c>
      <c r="I3576" s="32" t="s">
        <v>52677</v>
      </c>
      <c r="J3576" s="55">
        <v>8059347145211</v>
      </c>
      <c r="L3576" s="47">
        <v>104.95</v>
      </c>
      <c r="M3576" s="47">
        <v>104.95</v>
      </c>
      <c r="N3576" s="45">
        <v>44984</v>
      </c>
    </row>
    <row r="3577" spans="2:14" x14ac:dyDescent="0.25">
      <c r="B3577" s="42" t="s">
        <v>52682</v>
      </c>
      <c r="C3577" s="42"/>
      <c r="E3577" s="32" t="s">
        <v>52660</v>
      </c>
      <c r="F3577" s="44" t="s">
        <v>3093</v>
      </c>
      <c r="G3577" s="32" t="s">
        <v>11</v>
      </c>
      <c r="H3577" s="32" t="s">
        <v>12</v>
      </c>
      <c r="I3577" s="32" t="s">
        <v>52683</v>
      </c>
      <c r="J3577" s="55">
        <v>8059347167688</v>
      </c>
      <c r="L3577" s="47">
        <v>104.95</v>
      </c>
      <c r="M3577" s="47">
        <v>104.95</v>
      </c>
      <c r="N3577" s="45">
        <v>44984</v>
      </c>
    </row>
    <row r="3578" spans="2:14" x14ac:dyDescent="0.25">
      <c r="B3578" s="42" t="s">
        <v>52668</v>
      </c>
      <c r="C3578" s="42"/>
      <c r="E3578" s="32" t="s">
        <v>52660</v>
      </c>
      <c r="F3578" s="44" t="s">
        <v>3093</v>
      </c>
      <c r="G3578" s="32" t="s">
        <v>11</v>
      </c>
      <c r="H3578" s="32" t="s">
        <v>12</v>
      </c>
      <c r="I3578" s="32" t="s">
        <v>52669</v>
      </c>
      <c r="J3578" s="55">
        <v>8059347167626</v>
      </c>
      <c r="L3578" s="47">
        <v>104.95</v>
      </c>
      <c r="M3578" s="47">
        <v>104.95</v>
      </c>
      <c r="N3578" s="45">
        <v>44984</v>
      </c>
    </row>
    <row r="3579" spans="2:14" x14ac:dyDescent="0.25">
      <c r="B3579" s="42" t="s">
        <v>52666</v>
      </c>
      <c r="C3579" s="42"/>
      <c r="E3579" s="32" t="s">
        <v>52660</v>
      </c>
      <c r="F3579" s="44" t="s">
        <v>3093</v>
      </c>
      <c r="G3579" s="32" t="s">
        <v>11</v>
      </c>
      <c r="H3579" s="32" t="s">
        <v>12</v>
      </c>
      <c r="I3579" s="32" t="s">
        <v>52667</v>
      </c>
      <c r="J3579" s="55">
        <v>8059347167619</v>
      </c>
      <c r="L3579" s="47">
        <v>104.95</v>
      </c>
      <c r="M3579" s="47">
        <v>104.95</v>
      </c>
      <c r="N3579" s="45">
        <v>44984</v>
      </c>
    </row>
    <row r="3580" spans="2:14" x14ac:dyDescent="0.25">
      <c r="B3580" s="42" t="s">
        <v>52659</v>
      </c>
      <c r="C3580" s="42"/>
      <c r="E3580" s="32" t="s">
        <v>52660</v>
      </c>
      <c r="F3580" s="44" t="s">
        <v>3093</v>
      </c>
      <c r="G3580" s="32" t="s">
        <v>11</v>
      </c>
      <c r="H3580" s="32" t="s">
        <v>12</v>
      </c>
      <c r="I3580" s="32" t="s">
        <v>52661</v>
      </c>
      <c r="J3580" s="55">
        <v>8059347167596</v>
      </c>
      <c r="L3580" s="47">
        <v>104.95</v>
      </c>
      <c r="M3580" s="47">
        <v>104.95</v>
      </c>
      <c r="N3580" s="45">
        <v>44984</v>
      </c>
    </row>
    <row r="3581" spans="2:14" x14ac:dyDescent="0.25">
      <c r="B3581" s="42" t="s">
        <v>52662</v>
      </c>
      <c r="C3581" s="42"/>
      <c r="E3581" s="32" t="s">
        <v>52660</v>
      </c>
      <c r="F3581" s="44" t="s">
        <v>3093</v>
      </c>
      <c r="G3581" s="32" t="s">
        <v>11</v>
      </c>
      <c r="H3581" s="32" t="s">
        <v>12</v>
      </c>
      <c r="I3581" s="32" t="s">
        <v>52663</v>
      </c>
      <c r="J3581" s="55">
        <v>8059347167602</v>
      </c>
      <c r="L3581" s="47">
        <v>104.95</v>
      </c>
      <c r="M3581" s="47">
        <v>104.95</v>
      </c>
      <c r="N3581" s="45">
        <v>44984</v>
      </c>
    </row>
    <row r="3582" spans="2:14" x14ac:dyDescent="0.25">
      <c r="B3582" s="42" t="s">
        <v>52664</v>
      </c>
      <c r="C3582" s="42"/>
      <c r="E3582" s="32" t="s">
        <v>52660</v>
      </c>
      <c r="F3582" s="44" t="s">
        <v>3093</v>
      </c>
      <c r="G3582" s="32" t="s">
        <v>11</v>
      </c>
      <c r="H3582" s="32" t="s">
        <v>12</v>
      </c>
      <c r="I3582" s="32" t="s">
        <v>52665</v>
      </c>
      <c r="J3582" s="55">
        <v>8059347145204</v>
      </c>
      <c r="L3582" s="47">
        <v>104.95</v>
      </c>
      <c r="M3582" s="47">
        <v>104.95</v>
      </c>
      <c r="N3582" s="45">
        <v>44984</v>
      </c>
    </row>
    <row r="3583" spans="2:14" x14ac:dyDescent="0.25">
      <c r="B3583" s="42" t="s">
        <v>52670</v>
      </c>
      <c r="C3583" s="42"/>
      <c r="E3583" s="32" t="s">
        <v>52660</v>
      </c>
      <c r="F3583" s="44" t="s">
        <v>3093</v>
      </c>
      <c r="G3583" s="32" t="s">
        <v>11</v>
      </c>
      <c r="H3583" s="32" t="s">
        <v>12</v>
      </c>
      <c r="I3583" s="32" t="s">
        <v>52671</v>
      </c>
      <c r="J3583" s="55">
        <v>8059347167633</v>
      </c>
      <c r="L3583" s="47">
        <v>104.95</v>
      </c>
      <c r="M3583" s="47">
        <v>104.95</v>
      </c>
      <c r="N3583" s="45">
        <v>44984</v>
      </c>
    </row>
    <row r="3584" spans="2:14" x14ac:dyDescent="0.25">
      <c r="B3584" s="42" t="s">
        <v>52218</v>
      </c>
      <c r="C3584" s="42"/>
      <c r="E3584" s="32" t="s">
        <v>49858</v>
      </c>
      <c r="F3584" s="44" t="s">
        <v>41</v>
      </c>
      <c r="G3584" s="32" t="s">
        <v>11</v>
      </c>
      <c r="H3584" s="32" t="s">
        <v>12</v>
      </c>
      <c r="I3584" s="32" t="s">
        <v>49859</v>
      </c>
      <c r="J3584" s="55">
        <v>8059347053561</v>
      </c>
      <c r="K3584" s="32"/>
      <c r="L3584" s="47">
        <v>219.95</v>
      </c>
      <c r="M3584" s="47">
        <v>219.95</v>
      </c>
      <c r="N3584" s="45">
        <v>44835</v>
      </c>
    </row>
    <row r="3585" spans="1:14" x14ac:dyDescent="0.25">
      <c r="B3585" s="42"/>
      <c r="C3585" s="42"/>
      <c r="E3585" s="32" t="s">
        <v>61340</v>
      </c>
      <c r="F3585" s="44" t="s">
        <v>41</v>
      </c>
      <c r="G3585" s="32" t="s">
        <v>11</v>
      </c>
      <c r="H3585" s="32" t="s">
        <v>12</v>
      </c>
      <c r="I3585" s="32" t="s">
        <v>50332</v>
      </c>
      <c r="J3585" s="55">
        <v>8059347053516</v>
      </c>
      <c r="K3585" s="32"/>
      <c r="L3585" s="47">
        <v>219.95</v>
      </c>
      <c r="M3585" s="47">
        <v>219.95</v>
      </c>
      <c r="N3585" s="45">
        <v>44835</v>
      </c>
    </row>
    <row r="3586" spans="1:14" x14ac:dyDescent="0.25">
      <c r="B3586" s="42" t="s">
        <v>52217</v>
      </c>
      <c r="C3586" s="42"/>
      <c r="E3586" s="32" t="s">
        <v>61339</v>
      </c>
      <c r="F3586" s="44" t="s">
        <v>41</v>
      </c>
      <c r="G3586" s="32" t="s">
        <v>11</v>
      </c>
      <c r="H3586" s="32" t="s">
        <v>12</v>
      </c>
      <c r="I3586" s="32" t="s">
        <v>50331</v>
      </c>
      <c r="J3586" s="55">
        <v>8059347053554</v>
      </c>
      <c r="K3586" s="32"/>
      <c r="L3586" s="47">
        <v>219.95</v>
      </c>
      <c r="M3586" s="47">
        <v>219.95</v>
      </c>
      <c r="N3586" s="45">
        <v>44835</v>
      </c>
    </row>
    <row r="3587" spans="1:14" x14ac:dyDescent="0.25">
      <c r="B3587" s="42" t="s">
        <v>52216</v>
      </c>
      <c r="C3587" s="42"/>
      <c r="E3587" s="32" t="s">
        <v>61338</v>
      </c>
      <c r="F3587" s="44" t="s">
        <v>41</v>
      </c>
      <c r="G3587" s="32" t="s">
        <v>11</v>
      </c>
      <c r="H3587" s="32" t="s">
        <v>12</v>
      </c>
      <c r="I3587" s="32" t="s">
        <v>50330</v>
      </c>
      <c r="J3587" s="55">
        <v>8059347053523</v>
      </c>
      <c r="K3587" s="32"/>
      <c r="L3587" s="47">
        <v>219.95</v>
      </c>
      <c r="M3587" s="47">
        <v>219.95</v>
      </c>
      <c r="N3587" s="45">
        <v>44835</v>
      </c>
    </row>
    <row r="3588" spans="1:14" x14ac:dyDescent="0.25">
      <c r="B3588" s="42" t="s">
        <v>52215</v>
      </c>
      <c r="C3588" s="42"/>
      <c r="E3588" s="32" t="s">
        <v>61337</v>
      </c>
      <c r="F3588" s="44" t="s">
        <v>41</v>
      </c>
      <c r="G3588" s="32" t="s">
        <v>11</v>
      </c>
      <c r="H3588" s="32" t="s">
        <v>12</v>
      </c>
      <c r="I3588" s="32" t="s">
        <v>50329</v>
      </c>
      <c r="J3588" s="55">
        <v>8059347053530</v>
      </c>
      <c r="K3588" s="32"/>
      <c r="L3588" s="47">
        <v>219.95</v>
      </c>
      <c r="M3588" s="47">
        <v>219.95</v>
      </c>
      <c r="N3588" s="45">
        <v>44835</v>
      </c>
    </row>
    <row r="3589" spans="1:14" x14ac:dyDescent="0.25">
      <c r="B3589" s="42" t="s">
        <v>52214</v>
      </c>
      <c r="C3589" s="42"/>
      <c r="E3589" s="32" t="s">
        <v>61336</v>
      </c>
      <c r="F3589" s="44" t="s">
        <v>41</v>
      </c>
      <c r="G3589" s="32" t="s">
        <v>11</v>
      </c>
      <c r="H3589" s="32" t="s">
        <v>12</v>
      </c>
      <c r="I3589" s="32" t="s">
        <v>50328</v>
      </c>
      <c r="J3589" s="55">
        <v>8059347053547</v>
      </c>
      <c r="K3589" s="32"/>
      <c r="L3589" s="47">
        <v>219.95</v>
      </c>
      <c r="M3589" s="47">
        <v>219.95</v>
      </c>
      <c r="N3589" s="45">
        <v>44835</v>
      </c>
    </row>
    <row r="3590" spans="1:14" x14ac:dyDescent="0.25">
      <c r="B3590" s="42" t="s">
        <v>52213</v>
      </c>
      <c r="C3590" s="42"/>
      <c r="E3590" s="32" t="s">
        <v>49856</v>
      </c>
      <c r="F3590" s="44" t="s">
        <v>41</v>
      </c>
      <c r="G3590" s="32" t="s">
        <v>11</v>
      </c>
      <c r="H3590" s="32" t="s">
        <v>12</v>
      </c>
      <c r="I3590" s="32" t="s">
        <v>49857</v>
      </c>
      <c r="J3590" s="55">
        <v>8059347053509</v>
      </c>
      <c r="K3590" s="32"/>
      <c r="L3590" s="47">
        <v>219.95</v>
      </c>
      <c r="M3590" s="47">
        <v>219.95</v>
      </c>
      <c r="N3590" s="45">
        <v>44835</v>
      </c>
    </row>
    <row r="3591" spans="1:14" x14ac:dyDescent="0.25">
      <c r="B3591" s="42"/>
      <c r="C3591" s="42"/>
      <c r="E3591" s="32" t="s">
        <v>61335</v>
      </c>
      <c r="F3591" s="44" t="s">
        <v>41</v>
      </c>
      <c r="G3591" s="32" t="s">
        <v>11</v>
      </c>
      <c r="H3591" s="32" t="s">
        <v>12</v>
      </c>
      <c r="I3591" s="32" t="s">
        <v>50327</v>
      </c>
      <c r="J3591" s="55">
        <v>8059347053462</v>
      </c>
      <c r="K3591" s="32"/>
      <c r="L3591" s="47">
        <v>219.95</v>
      </c>
      <c r="M3591" s="47">
        <v>219.95</v>
      </c>
      <c r="N3591" s="45">
        <v>44835</v>
      </c>
    </row>
    <row r="3592" spans="1:14" x14ac:dyDescent="0.25">
      <c r="B3592" s="42" t="s">
        <v>52212</v>
      </c>
      <c r="C3592" s="42"/>
      <c r="E3592" s="32" t="s">
        <v>61334</v>
      </c>
      <c r="F3592" s="44" t="s">
        <v>41</v>
      </c>
      <c r="G3592" s="32" t="s">
        <v>11</v>
      </c>
      <c r="H3592" s="32" t="s">
        <v>12</v>
      </c>
      <c r="I3592" s="32" t="s">
        <v>50326</v>
      </c>
      <c r="J3592" s="55">
        <v>8059347053493</v>
      </c>
      <c r="K3592" s="32"/>
      <c r="L3592" s="47">
        <v>219.95</v>
      </c>
      <c r="M3592" s="47">
        <v>219.95</v>
      </c>
      <c r="N3592" s="45">
        <v>44835</v>
      </c>
    </row>
    <row r="3593" spans="1:14" x14ac:dyDescent="0.25">
      <c r="B3593" s="42" t="s">
        <v>52211</v>
      </c>
      <c r="C3593" s="42"/>
      <c r="E3593" s="32" t="s">
        <v>61333</v>
      </c>
      <c r="F3593" s="44" t="s">
        <v>41</v>
      </c>
      <c r="G3593" s="32" t="s">
        <v>11</v>
      </c>
      <c r="H3593" s="32" t="s">
        <v>12</v>
      </c>
      <c r="I3593" s="32" t="s">
        <v>50325</v>
      </c>
      <c r="J3593" s="55">
        <v>8059347053479</v>
      </c>
      <c r="K3593" s="32"/>
      <c r="L3593" s="47">
        <v>219.95</v>
      </c>
      <c r="M3593" s="47">
        <v>219.95</v>
      </c>
      <c r="N3593" s="45">
        <v>44835</v>
      </c>
    </row>
    <row r="3594" spans="1:14" x14ac:dyDescent="0.25">
      <c r="B3594" s="42" t="s">
        <v>52210</v>
      </c>
      <c r="C3594" s="42"/>
      <c r="E3594" s="32" t="s">
        <v>61332</v>
      </c>
      <c r="F3594" s="44" t="s">
        <v>41</v>
      </c>
      <c r="G3594" s="32" t="s">
        <v>11</v>
      </c>
      <c r="H3594" s="32" t="s">
        <v>12</v>
      </c>
      <c r="I3594" s="32" t="s">
        <v>50324</v>
      </c>
      <c r="J3594" s="55">
        <v>8059347044125</v>
      </c>
      <c r="K3594" s="32"/>
      <c r="L3594" s="47">
        <v>219.95</v>
      </c>
      <c r="M3594" s="47">
        <v>219.95</v>
      </c>
      <c r="N3594" s="45">
        <v>44835</v>
      </c>
    </row>
    <row r="3595" spans="1:14" x14ac:dyDescent="0.25">
      <c r="B3595" s="42" t="s">
        <v>52209</v>
      </c>
      <c r="C3595" s="42"/>
      <c r="E3595" s="32" t="s">
        <v>61331</v>
      </c>
      <c r="F3595" s="44" t="s">
        <v>41</v>
      </c>
      <c r="G3595" s="32" t="s">
        <v>11</v>
      </c>
      <c r="H3595" s="32" t="s">
        <v>12</v>
      </c>
      <c r="I3595" s="32" t="s">
        <v>50323</v>
      </c>
      <c r="J3595" s="55">
        <v>8059347053486</v>
      </c>
      <c r="K3595" s="32"/>
      <c r="L3595" s="47">
        <v>219.95</v>
      </c>
      <c r="M3595" s="47">
        <v>219.95</v>
      </c>
      <c r="N3595" s="45">
        <v>44835</v>
      </c>
    </row>
    <row r="3596" spans="1:14" x14ac:dyDescent="0.25">
      <c r="B3596" s="42"/>
      <c r="C3596" s="42" t="s">
        <v>70283</v>
      </c>
      <c r="D3596" s="42"/>
      <c r="E3596" s="43" t="s">
        <v>61330</v>
      </c>
      <c r="F3596" s="44" t="s">
        <v>82</v>
      </c>
      <c r="G3596" s="44" t="s">
        <v>11</v>
      </c>
      <c r="H3596" s="44" t="s">
        <v>12</v>
      </c>
      <c r="I3596" s="42" t="s">
        <v>40319</v>
      </c>
      <c r="J3596" s="42">
        <v>8033637961248</v>
      </c>
      <c r="L3596" s="47">
        <v>219.95</v>
      </c>
      <c r="M3596" s="47">
        <v>219.95</v>
      </c>
    </row>
    <row r="3597" spans="1:14" x14ac:dyDescent="0.25">
      <c r="A3597" s="32" t="s">
        <v>31808</v>
      </c>
      <c r="B3597" s="42" t="s">
        <v>64810</v>
      </c>
      <c r="C3597" s="42" t="s">
        <v>70282</v>
      </c>
      <c r="D3597" s="42"/>
      <c r="E3597" s="43" t="s">
        <v>201</v>
      </c>
      <c r="F3597" s="44" t="s">
        <v>82</v>
      </c>
      <c r="G3597" s="44" t="s">
        <v>11</v>
      </c>
      <c r="H3597" s="44" t="s">
        <v>12</v>
      </c>
      <c r="I3597" s="42" t="s">
        <v>202</v>
      </c>
      <c r="J3597" s="42">
        <v>8033637206011</v>
      </c>
      <c r="L3597" s="47">
        <v>219.95</v>
      </c>
      <c r="M3597" s="47">
        <v>219.95</v>
      </c>
      <c r="N3597" s="45">
        <v>43339</v>
      </c>
    </row>
    <row r="3598" spans="1:14" x14ac:dyDescent="0.25">
      <c r="A3598" s="32" t="s">
        <v>31807</v>
      </c>
      <c r="B3598" s="42" t="s">
        <v>64807</v>
      </c>
      <c r="C3598" s="42" t="s">
        <v>70281</v>
      </c>
      <c r="D3598" s="42"/>
      <c r="E3598" s="43" t="s">
        <v>61329</v>
      </c>
      <c r="F3598" s="44" t="s">
        <v>82</v>
      </c>
      <c r="G3598" s="44" t="s">
        <v>11</v>
      </c>
      <c r="H3598" s="44" t="s">
        <v>12</v>
      </c>
      <c r="I3598" s="42" t="s">
        <v>200</v>
      </c>
      <c r="J3598" s="42">
        <v>8033637205984</v>
      </c>
      <c r="L3598" s="47">
        <v>219.95</v>
      </c>
      <c r="M3598" s="47">
        <v>219.95</v>
      </c>
      <c r="N3598" s="45">
        <v>43339</v>
      </c>
    </row>
    <row r="3599" spans="1:14" x14ac:dyDescent="0.25">
      <c r="A3599" s="32" t="s">
        <v>31806</v>
      </c>
      <c r="B3599" s="42" t="s">
        <v>64808</v>
      </c>
      <c r="C3599" s="42" t="s">
        <v>70280</v>
      </c>
      <c r="D3599" s="42"/>
      <c r="E3599" s="43" t="s">
        <v>61328</v>
      </c>
      <c r="F3599" s="44" t="s">
        <v>82</v>
      </c>
      <c r="G3599" s="44" t="s">
        <v>11</v>
      </c>
      <c r="H3599" s="44" t="s">
        <v>12</v>
      </c>
      <c r="I3599" s="42" t="s">
        <v>199</v>
      </c>
      <c r="J3599" s="42">
        <v>8033637205991</v>
      </c>
      <c r="L3599" s="47">
        <v>219.95</v>
      </c>
      <c r="M3599" s="47">
        <v>219.95</v>
      </c>
      <c r="N3599" s="45">
        <v>43339</v>
      </c>
    </row>
    <row r="3600" spans="1:14" x14ac:dyDescent="0.25">
      <c r="A3600" s="32" t="s">
        <v>31805</v>
      </c>
      <c r="B3600" s="42" t="s">
        <v>64809</v>
      </c>
      <c r="C3600" s="42" t="s">
        <v>70279</v>
      </c>
      <c r="D3600" s="42"/>
      <c r="E3600" s="43" t="s">
        <v>61327</v>
      </c>
      <c r="F3600" s="44" t="s">
        <v>82</v>
      </c>
      <c r="G3600" s="44" t="s">
        <v>11</v>
      </c>
      <c r="H3600" s="44" t="s">
        <v>12</v>
      </c>
      <c r="I3600" s="42" t="s">
        <v>198</v>
      </c>
      <c r="J3600" s="42">
        <v>8033637206004</v>
      </c>
      <c r="L3600" s="47">
        <v>219.95</v>
      </c>
      <c r="M3600" s="47">
        <v>219.95</v>
      </c>
      <c r="N3600" s="45">
        <v>43339</v>
      </c>
    </row>
    <row r="3601" spans="1:14" x14ac:dyDescent="0.25">
      <c r="A3601" s="32" t="s">
        <v>31804</v>
      </c>
      <c r="B3601" s="42" t="s">
        <v>64811</v>
      </c>
      <c r="C3601" s="42" t="s">
        <v>70278</v>
      </c>
      <c r="D3601" s="42"/>
      <c r="E3601" s="43" t="s">
        <v>196</v>
      </c>
      <c r="F3601" s="44" t="s">
        <v>82</v>
      </c>
      <c r="G3601" s="44" t="s">
        <v>11</v>
      </c>
      <c r="H3601" s="44" t="s">
        <v>12</v>
      </c>
      <c r="I3601" s="42" t="s">
        <v>197</v>
      </c>
      <c r="J3601" s="42">
        <v>8033637206028</v>
      </c>
      <c r="L3601" s="47">
        <v>219.95</v>
      </c>
      <c r="M3601" s="47">
        <v>219.95</v>
      </c>
      <c r="N3601" s="45">
        <v>43339</v>
      </c>
    </row>
    <row r="3602" spans="1:14" x14ac:dyDescent="0.25">
      <c r="A3602" s="32" t="s">
        <v>31034</v>
      </c>
      <c r="B3602" s="42" t="s">
        <v>64841</v>
      </c>
      <c r="C3602" s="42"/>
      <c r="D3602" s="42"/>
      <c r="E3602" s="43" t="s">
        <v>19298</v>
      </c>
      <c r="F3602" s="44" t="s">
        <v>41</v>
      </c>
      <c r="G3602" s="44" t="s">
        <v>11</v>
      </c>
      <c r="H3602" s="44" t="s">
        <v>12</v>
      </c>
      <c r="I3602" s="42" t="s">
        <v>19299</v>
      </c>
      <c r="J3602" s="42">
        <v>8059175198410</v>
      </c>
      <c r="L3602" s="47">
        <v>219.95</v>
      </c>
      <c r="M3602" s="47">
        <v>219.95</v>
      </c>
      <c r="N3602" s="45">
        <v>43878</v>
      </c>
    </row>
    <row r="3603" spans="1:14" x14ac:dyDescent="0.25">
      <c r="A3603" s="32" t="s">
        <v>31033</v>
      </c>
      <c r="B3603" s="42" t="s">
        <v>64836</v>
      </c>
      <c r="C3603" s="42"/>
      <c r="D3603" s="42"/>
      <c r="E3603" s="43" t="s">
        <v>61326</v>
      </c>
      <c r="F3603" s="44" t="s">
        <v>41</v>
      </c>
      <c r="G3603" s="44" t="s">
        <v>11</v>
      </c>
      <c r="H3603" s="44" t="s">
        <v>12</v>
      </c>
      <c r="I3603" s="42" t="s">
        <v>19297</v>
      </c>
      <c r="J3603" s="42">
        <v>8059175198366</v>
      </c>
      <c r="L3603" s="47">
        <v>219.95</v>
      </c>
      <c r="M3603" s="47">
        <v>219.95</v>
      </c>
      <c r="N3603" s="45">
        <v>43878</v>
      </c>
    </row>
    <row r="3604" spans="1:14" x14ac:dyDescent="0.25">
      <c r="A3604" s="32" t="s">
        <v>31032</v>
      </c>
      <c r="B3604" s="42" t="s">
        <v>64840</v>
      </c>
      <c r="C3604" s="42"/>
      <c r="D3604" s="42"/>
      <c r="E3604" s="43" t="s">
        <v>61325</v>
      </c>
      <c r="F3604" s="44" t="s">
        <v>41</v>
      </c>
      <c r="G3604" s="44" t="s">
        <v>11</v>
      </c>
      <c r="H3604" s="44" t="s">
        <v>12</v>
      </c>
      <c r="I3604" s="42" t="s">
        <v>19296</v>
      </c>
      <c r="J3604" s="42">
        <v>8059175198403</v>
      </c>
      <c r="L3604" s="47">
        <v>219.95</v>
      </c>
      <c r="M3604" s="47">
        <v>219.95</v>
      </c>
      <c r="N3604" s="45">
        <v>43878</v>
      </c>
    </row>
    <row r="3605" spans="1:14" x14ac:dyDescent="0.25">
      <c r="A3605" s="32" t="s">
        <v>31031</v>
      </c>
      <c r="B3605" s="42" t="s">
        <v>64837</v>
      </c>
      <c r="C3605" s="42"/>
      <c r="D3605" s="42"/>
      <c r="E3605" s="43" t="s">
        <v>61324</v>
      </c>
      <c r="F3605" s="44" t="s">
        <v>41</v>
      </c>
      <c r="G3605" s="44" t="s">
        <v>11</v>
      </c>
      <c r="H3605" s="44" t="s">
        <v>12</v>
      </c>
      <c r="I3605" s="42" t="s">
        <v>19295</v>
      </c>
      <c r="J3605" s="42">
        <v>8059175198373</v>
      </c>
      <c r="L3605" s="47">
        <v>219.95</v>
      </c>
      <c r="M3605" s="47">
        <v>219.95</v>
      </c>
      <c r="N3605" s="45">
        <v>43878</v>
      </c>
    </row>
    <row r="3606" spans="1:14" x14ac:dyDescent="0.25">
      <c r="A3606" s="32" t="s">
        <v>31030</v>
      </c>
      <c r="B3606" s="42" t="s">
        <v>64838</v>
      </c>
      <c r="C3606" s="42"/>
      <c r="D3606" s="42"/>
      <c r="E3606" s="43" t="s">
        <v>61323</v>
      </c>
      <c r="F3606" s="44" t="s">
        <v>41</v>
      </c>
      <c r="G3606" s="44" t="s">
        <v>11</v>
      </c>
      <c r="H3606" s="44" t="s">
        <v>12</v>
      </c>
      <c r="I3606" s="42" t="s">
        <v>19294</v>
      </c>
      <c r="J3606" s="42">
        <v>8059175198380</v>
      </c>
      <c r="L3606" s="47">
        <v>219.95</v>
      </c>
      <c r="M3606" s="47">
        <v>219.95</v>
      </c>
      <c r="N3606" s="45">
        <v>43878</v>
      </c>
    </row>
    <row r="3607" spans="1:14" x14ac:dyDescent="0.25">
      <c r="A3607" s="32" t="s">
        <v>31029</v>
      </c>
      <c r="B3607" s="42" t="s">
        <v>64839</v>
      </c>
      <c r="C3607" s="42"/>
      <c r="D3607" s="42"/>
      <c r="E3607" s="43" t="s">
        <v>61322</v>
      </c>
      <c r="F3607" s="44" t="s">
        <v>41</v>
      </c>
      <c r="G3607" s="44" t="s">
        <v>11</v>
      </c>
      <c r="H3607" s="44" t="s">
        <v>12</v>
      </c>
      <c r="I3607" s="42" t="s">
        <v>19293</v>
      </c>
      <c r="J3607" s="42">
        <v>8059175198397</v>
      </c>
      <c r="L3607" s="47">
        <v>219.95</v>
      </c>
      <c r="M3607" s="47">
        <v>219.95</v>
      </c>
      <c r="N3607" s="45">
        <v>43878</v>
      </c>
    </row>
    <row r="3608" spans="1:14" x14ac:dyDescent="0.25">
      <c r="A3608" s="32" t="s">
        <v>31028</v>
      </c>
      <c r="B3608" s="42" t="s">
        <v>64835</v>
      </c>
      <c r="C3608" s="42"/>
      <c r="D3608" s="42"/>
      <c r="E3608" s="43" t="s">
        <v>19291</v>
      </c>
      <c r="F3608" s="44" t="s">
        <v>41</v>
      </c>
      <c r="G3608" s="44" t="s">
        <v>11</v>
      </c>
      <c r="H3608" s="44" t="s">
        <v>12</v>
      </c>
      <c r="I3608" s="42" t="s">
        <v>19292</v>
      </c>
      <c r="J3608" s="42">
        <v>8059175198359</v>
      </c>
      <c r="L3608" s="47">
        <v>219.95</v>
      </c>
      <c r="M3608" s="47">
        <v>219.95</v>
      </c>
      <c r="N3608" s="45">
        <v>43878</v>
      </c>
    </row>
    <row r="3609" spans="1:14" x14ac:dyDescent="0.25">
      <c r="A3609" s="32" t="s">
        <v>31027</v>
      </c>
      <c r="B3609" s="42" t="s">
        <v>64830</v>
      </c>
      <c r="C3609" s="42"/>
      <c r="D3609" s="42"/>
      <c r="E3609" s="43" t="s">
        <v>61321</v>
      </c>
      <c r="F3609" s="44" t="s">
        <v>41</v>
      </c>
      <c r="G3609" s="44" t="s">
        <v>11</v>
      </c>
      <c r="H3609" s="44" t="s">
        <v>12</v>
      </c>
      <c r="I3609" s="42" t="s">
        <v>19290</v>
      </c>
      <c r="J3609" s="42">
        <v>8059175198304</v>
      </c>
      <c r="L3609" s="47">
        <v>219.95</v>
      </c>
      <c r="M3609" s="47">
        <v>219.95</v>
      </c>
      <c r="N3609" s="45">
        <v>43878</v>
      </c>
    </row>
    <row r="3610" spans="1:14" x14ac:dyDescent="0.25">
      <c r="A3610" s="32" t="s">
        <v>31026</v>
      </c>
      <c r="B3610" s="42" t="s">
        <v>64834</v>
      </c>
      <c r="C3610" s="42"/>
      <c r="D3610" s="42"/>
      <c r="E3610" s="43" t="s">
        <v>61320</v>
      </c>
      <c r="F3610" s="44" t="s">
        <v>41</v>
      </c>
      <c r="G3610" s="44" t="s">
        <v>11</v>
      </c>
      <c r="H3610" s="44" t="s">
        <v>12</v>
      </c>
      <c r="I3610" s="42" t="s">
        <v>19289</v>
      </c>
      <c r="J3610" s="42">
        <v>8059175198342</v>
      </c>
      <c r="L3610" s="47">
        <v>219.95</v>
      </c>
      <c r="M3610" s="47">
        <v>219.95</v>
      </c>
      <c r="N3610" s="45">
        <v>43878</v>
      </c>
    </row>
    <row r="3611" spans="1:14" x14ac:dyDescent="0.25">
      <c r="A3611" s="32" t="s">
        <v>31025</v>
      </c>
      <c r="B3611" s="42" t="s">
        <v>64831</v>
      </c>
      <c r="C3611" s="42"/>
      <c r="D3611" s="42"/>
      <c r="E3611" s="43" t="s">
        <v>61319</v>
      </c>
      <c r="F3611" s="44" t="s">
        <v>41</v>
      </c>
      <c r="G3611" s="44" t="s">
        <v>11</v>
      </c>
      <c r="H3611" s="44" t="s">
        <v>12</v>
      </c>
      <c r="I3611" s="42" t="s">
        <v>19288</v>
      </c>
      <c r="J3611" s="42">
        <v>8059175198311</v>
      </c>
      <c r="L3611" s="47">
        <v>219.95</v>
      </c>
      <c r="M3611" s="47">
        <v>219.95</v>
      </c>
      <c r="N3611" s="45">
        <v>43878</v>
      </c>
    </row>
    <row r="3612" spans="1:14" x14ac:dyDescent="0.25">
      <c r="A3612" s="32" t="s">
        <v>31024</v>
      </c>
      <c r="B3612" s="42" t="s">
        <v>64832</v>
      </c>
      <c r="C3612" s="42"/>
      <c r="D3612" s="42"/>
      <c r="E3612" s="43" t="s">
        <v>61318</v>
      </c>
      <c r="F3612" s="44" t="s">
        <v>41</v>
      </c>
      <c r="G3612" s="44" t="s">
        <v>11</v>
      </c>
      <c r="H3612" s="44" t="s">
        <v>12</v>
      </c>
      <c r="I3612" s="42" t="s">
        <v>19287</v>
      </c>
      <c r="J3612" s="42">
        <v>8059175198328</v>
      </c>
      <c r="L3612" s="47">
        <v>219.95</v>
      </c>
      <c r="M3612" s="47">
        <v>219.95</v>
      </c>
      <c r="N3612" s="45">
        <v>43878</v>
      </c>
    </row>
    <row r="3613" spans="1:14" x14ac:dyDescent="0.25">
      <c r="A3613" s="32" t="s">
        <v>31023</v>
      </c>
      <c r="B3613" s="42" t="s">
        <v>64833</v>
      </c>
      <c r="C3613" s="42"/>
      <c r="D3613" s="42"/>
      <c r="E3613" s="43" t="s">
        <v>61317</v>
      </c>
      <c r="F3613" s="44" t="s">
        <v>41</v>
      </c>
      <c r="G3613" s="44" t="s">
        <v>11</v>
      </c>
      <c r="H3613" s="44" t="s">
        <v>12</v>
      </c>
      <c r="I3613" s="42" t="s">
        <v>19286</v>
      </c>
      <c r="J3613" s="42">
        <v>8059175198335</v>
      </c>
      <c r="L3613" s="47">
        <v>219.95</v>
      </c>
      <c r="M3613" s="47">
        <v>219.95</v>
      </c>
      <c r="N3613" s="45">
        <v>43878</v>
      </c>
    </row>
    <row r="3614" spans="1:14" x14ac:dyDescent="0.25">
      <c r="B3614" s="42" t="s">
        <v>64861</v>
      </c>
      <c r="C3614" s="42"/>
      <c r="E3614" s="58" t="s">
        <v>36545</v>
      </c>
      <c r="F3614" s="44" t="s">
        <v>41</v>
      </c>
      <c r="G3614" s="44" t="s">
        <v>11</v>
      </c>
      <c r="H3614" s="44" t="s">
        <v>12</v>
      </c>
      <c r="I3614" s="32" t="s">
        <v>36546</v>
      </c>
      <c r="J3614" s="55">
        <v>8059175283376</v>
      </c>
      <c r="L3614" s="47">
        <v>219.95</v>
      </c>
      <c r="M3614" s="47">
        <v>219.95</v>
      </c>
      <c r="N3614" s="45">
        <v>44074</v>
      </c>
    </row>
    <row r="3615" spans="1:14" x14ac:dyDescent="0.25">
      <c r="B3615" s="42" t="s">
        <v>64860</v>
      </c>
      <c r="C3615" s="42"/>
      <c r="E3615" s="58" t="s">
        <v>36543</v>
      </c>
      <c r="F3615" s="44" t="s">
        <v>41</v>
      </c>
      <c r="G3615" s="44" t="s">
        <v>11</v>
      </c>
      <c r="H3615" s="44" t="s">
        <v>12</v>
      </c>
      <c r="I3615" s="32" t="s">
        <v>36544</v>
      </c>
      <c r="J3615" s="55">
        <v>8059175283369</v>
      </c>
      <c r="L3615" s="47">
        <v>219.95</v>
      </c>
      <c r="M3615" s="47">
        <v>219.95</v>
      </c>
      <c r="N3615" s="45">
        <v>44074</v>
      </c>
    </row>
    <row r="3616" spans="1:14" x14ac:dyDescent="0.25">
      <c r="B3616" s="42" t="s">
        <v>64857</v>
      </c>
      <c r="C3616" s="42"/>
      <c r="E3616" s="58" t="s">
        <v>61316</v>
      </c>
      <c r="F3616" s="44" t="s">
        <v>41</v>
      </c>
      <c r="G3616" s="44" t="s">
        <v>11</v>
      </c>
      <c r="H3616" s="44" t="s">
        <v>12</v>
      </c>
      <c r="I3616" s="32" t="s">
        <v>36542</v>
      </c>
      <c r="J3616" s="55">
        <v>8059175283338</v>
      </c>
      <c r="L3616" s="47">
        <v>219.95</v>
      </c>
      <c r="M3616" s="47">
        <v>219.95</v>
      </c>
      <c r="N3616" s="45">
        <v>44074</v>
      </c>
    </row>
    <row r="3617" spans="1:14" x14ac:dyDescent="0.25">
      <c r="B3617" s="42" t="s">
        <v>64858</v>
      </c>
      <c r="C3617" s="42"/>
      <c r="E3617" s="58" t="s">
        <v>61315</v>
      </c>
      <c r="F3617" s="44" t="s">
        <v>41</v>
      </c>
      <c r="G3617" s="44" t="s">
        <v>11</v>
      </c>
      <c r="H3617" s="44" t="s">
        <v>12</v>
      </c>
      <c r="I3617" s="32" t="s">
        <v>36541</v>
      </c>
      <c r="J3617" s="55">
        <v>8059175283345</v>
      </c>
      <c r="L3617" s="47">
        <v>219.95</v>
      </c>
      <c r="M3617" s="47">
        <v>219.95</v>
      </c>
      <c r="N3617" s="45">
        <v>44074</v>
      </c>
    </row>
    <row r="3618" spans="1:14" x14ac:dyDescent="0.25">
      <c r="B3618" s="42" t="s">
        <v>64859</v>
      </c>
      <c r="C3618" s="42"/>
      <c r="E3618" s="58" t="s">
        <v>61314</v>
      </c>
      <c r="F3618" s="44" t="s">
        <v>41</v>
      </c>
      <c r="G3618" s="44" t="s">
        <v>11</v>
      </c>
      <c r="H3618" s="44" t="s">
        <v>12</v>
      </c>
      <c r="I3618" s="32" t="s">
        <v>36540</v>
      </c>
      <c r="J3618" s="55">
        <v>8059175283352</v>
      </c>
      <c r="L3618" s="47">
        <v>219.95</v>
      </c>
      <c r="M3618" s="47">
        <v>219.95</v>
      </c>
      <c r="N3618" s="45">
        <v>44074</v>
      </c>
    </row>
    <row r="3619" spans="1:14" x14ac:dyDescent="0.25">
      <c r="B3619" s="42" t="s">
        <v>64856</v>
      </c>
      <c r="C3619" s="42"/>
      <c r="E3619" s="58" t="s">
        <v>36538</v>
      </c>
      <c r="F3619" s="44" t="s">
        <v>41</v>
      </c>
      <c r="G3619" s="44" t="s">
        <v>11</v>
      </c>
      <c r="H3619" s="44" t="s">
        <v>12</v>
      </c>
      <c r="I3619" s="32" t="s">
        <v>36539</v>
      </c>
      <c r="J3619" s="55">
        <v>8059175283314</v>
      </c>
      <c r="L3619" s="47">
        <v>219.95</v>
      </c>
      <c r="M3619" s="47">
        <v>219.95</v>
      </c>
      <c r="N3619" s="45">
        <v>44074</v>
      </c>
    </row>
    <row r="3620" spans="1:14" x14ac:dyDescent="0.25">
      <c r="B3620" s="42" t="s">
        <v>64855</v>
      </c>
      <c r="C3620" s="42"/>
      <c r="E3620" s="58" t="s">
        <v>36536</v>
      </c>
      <c r="F3620" s="44" t="s">
        <v>41</v>
      </c>
      <c r="G3620" s="44" t="s">
        <v>11</v>
      </c>
      <c r="H3620" s="44" t="s">
        <v>12</v>
      </c>
      <c r="I3620" s="32" t="s">
        <v>36537</v>
      </c>
      <c r="J3620" s="55">
        <v>8059175283307</v>
      </c>
      <c r="L3620" s="47">
        <v>219.95</v>
      </c>
      <c r="M3620" s="47">
        <v>219.95</v>
      </c>
      <c r="N3620" s="45">
        <v>44074</v>
      </c>
    </row>
    <row r="3621" spans="1:14" x14ac:dyDescent="0.25">
      <c r="B3621" s="42" t="s">
        <v>64852</v>
      </c>
      <c r="C3621" s="42"/>
      <c r="E3621" s="58" t="s">
        <v>36534</v>
      </c>
      <c r="F3621" s="44" t="s">
        <v>41</v>
      </c>
      <c r="G3621" s="44" t="s">
        <v>11</v>
      </c>
      <c r="H3621" s="44" t="s">
        <v>12</v>
      </c>
      <c r="I3621" s="32" t="s">
        <v>36535</v>
      </c>
      <c r="J3621" s="55">
        <v>8059175283277</v>
      </c>
      <c r="L3621" s="47">
        <v>219.95</v>
      </c>
      <c r="M3621" s="47">
        <v>219.95</v>
      </c>
      <c r="N3621" s="45">
        <v>44074</v>
      </c>
    </row>
    <row r="3622" spans="1:14" x14ac:dyDescent="0.25">
      <c r="B3622" s="42" t="s">
        <v>64853</v>
      </c>
      <c r="C3622" s="42"/>
      <c r="E3622" s="58" t="s">
        <v>36532</v>
      </c>
      <c r="F3622" s="44" t="s">
        <v>41</v>
      </c>
      <c r="G3622" s="44" t="s">
        <v>11</v>
      </c>
      <c r="H3622" s="44" t="s">
        <v>12</v>
      </c>
      <c r="I3622" s="32" t="s">
        <v>36533</v>
      </c>
      <c r="J3622" s="55">
        <v>8059175283284</v>
      </c>
      <c r="L3622" s="47">
        <v>219.95</v>
      </c>
      <c r="M3622" s="47">
        <v>219.95</v>
      </c>
      <c r="N3622" s="45">
        <v>44074</v>
      </c>
    </row>
    <row r="3623" spans="1:14" x14ac:dyDescent="0.25">
      <c r="B3623" s="42" t="s">
        <v>64854</v>
      </c>
      <c r="C3623" s="42"/>
      <c r="E3623" s="58" t="s">
        <v>36530</v>
      </c>
      <c r="F3623" s="44" t="s">
        <v>41</v>
      </c>
      <c r="G3623" s="44" t="s">
        <v>11</v>
      </c>
      <c r="H3623" s="44" t="s">
        <v>12</v>
      </c>
      <c r="I3623" s="32" t="s">
        <v>36531</v>
      </c>
      <c r="J3623" s="55">
        <v>8059175283291</v>
      </c>
      <c r="L3623" s="47">
        <v>219.95</v>
      </c>
      <c r="M3623" s="47">
        <v>219.95</v>
      </c>
      <c r="N3623" s="45">
        <v>44074</v>
      </c>
    </row>
    <row r="3624" spans="1:14" x14ac:dyDescent="0.25">
      <c r="A3624" s="32" t="s">
        <v>71518</v>
      </c>
      <c r="B3624" s="17" t="s">
        <v>69096</v>
      </c>
      <c r="C3624" s="42"/>
      <c r="D3624" s="17"/>
      <c r="E3624" s="70" t="s">
        <v>69097</v>
      </c>
      <c r="F3624" s="80" t="s">
        <v>41</v>
      </c>
      <c r="G3624" s="44" t="s">
        <v>11</v>
      </c>
      <c r="H3624" s="44" t="s">
        <v>12</v>
      </c>
      <c r="I3624" s="70" t="s">
        <v>69098</v>
      </c>
      <c r="J3624" s="20">
        <v>8059347206691</v>
      </c>
      <c r="K3624" s="17"/>
      <c r="L3624" s="28">
        <v>229.95</v>
      </c>
      <c r="M3624" s="28">
        <v>229.95</v>
      </c>
      <c r="N3624" s="24">
        <v>45335</v>
      </c>
    </row>
    <row r="3625" spans="1:14" x14ac:dyDescent="0.25">
      <c r="A3625" s="32" t="s">
        <v>71517</v>
      </c>
      <c r="B3625" s="17" t="s">
        <v>69093</v>
      </c>
      <c r="C3625" s="42"/>
      <c r="D3625" s="17"/>
      <c r="E3625" s="70" t="s">
        <v>69094</v>
      </c>
      <c r="F3625" s="80" t="s">
        <v>41</v>
      </c>
      <c r="G3625" s="44" t="s">
        <v>11</v>
      </c>
      <c r="H3625" s="44" t="s">
        <v>12</v>
      </c>
      <c r="I3625" s="70" t="s">
        <v>69095</v>
      </c>
      <c r="J3625" s="20">
        <v>8059347206684</v>
      </c>
      <c r="K3625" s="17"/>
      <c r="L3625" s="28">
        <v>229.95</v>
      </c>
      <c r="M3625" s="28">
        <v>229.95</v>
      </c>
      <c r="N3625" s="24">
        <v>45335</v>
      </c>
    </row>
    <row r="3626" spans="1:14" x14ac:dyDescent="0.25">
      <c r="A3626" s="32" t="s">
        <v>71516</v>
      </c>
      <c r="B3626" s="17" t="s">
        <v>69090</v>
      </c>
      <c r="C3626" s="42"/>
      <c r="D3626" s="17"/>
      <c r="E3626" s="70" t="s">
        <v>69091</v>
      </c>
      <c r="F3626" s="80" t="s">
        <v>41</v>
      </c>
      <c r="G3626" s="44" t="s">
        <v>11</v>
      </c>
      <c r="H3626" s="44" t="s">
        <v>12</v>
      </c>
      <c r="I3626" s="70" t="s">
        <v>69092</v>
      </c>
      <c r="J3626" s="20">
        <v>8059347206677</v>
      </c>
      <c r="K3626" s="17"/>
      <c r="L3626" s="28">
        <v>229.95</v>
      </c>
      <c r="M3626" s="28">
        <v>229.95</v>
      </c>
      <c r="N3626" s="24">
        <v>45335</v>
      </c>
    </row>
    <row r="3627" spans="1:14" x14ac:dyDescent="0.25">
      <c r="A3627" s="32" t="s">
        <v>71515</v>
      </c>
      <c r="B3627" s="17" t="s">
        <v>69087</v>
      </c>
      <c r="C3627" s="42"/>
      <c r="D3627" s="17"/>
      <c r="E3627" s="70" t="s">
        <v>69088</v>
      </c>
      <c r="F3627" s="80" t="s">
        <v>41</v>
      </c>
      <c r="G3627" s="44" t="s">
        <v>11</v>
      </c>
      <c r="H3627" s="44" t="s">
        <v>12</v>
      </c>
      <c r="I3627" s="70" t="s">
        <v>69089</v>
      </c>
      <c r="J3627" s="20">
        <v>8059347206660</v>
      </c>
      <c r="K3627" s="17"/>
      <c r="L3627" s="28">
        <v>229.95</v>
      </c>
      <c r="M3627" s="28">
        <v>229.95</v>
      </c>
      <c r="N3627" s="24">
        <v>45335</v>
      </c>
    </row>
    <row r="3628" spans="1:14" x14ac:dyDescent="0.25">
      <c r="A3628" s="32" t="s">
        <v>71514</v>
      </c>
      <c r="B3628" s="17" t="s">
        <v>69084</v>
      </c>
      <c r="C3628" s="42"/>
      <c r="D3628" s="17"/>
      <c r="E3628" s="70" t="s">
        <v>69085</v>
      </c>
      <c r="F3628" s="80" t="s">
        <v>41</v>
      </c>
      <c r="G3628" s="44" t="s">
        <v>11</v>
      </c>
      <c r="H3628" s="44" t="s">
        <v>12</v>
      </c>
      <c r="I3628" s="70" t="s">
        <v>69086</v>
      </c>
      <c r="J3628" s="20">
        <v>8059347206653</v>
      </c>
      <c r="K3628" s="17"/>
      <c r="L3628" s="28">
        <v>229.95</v>
      </c>
      <c r="M3628" s="28">
        <v>229.95</v>
      </c>
      <c r="N3628" s="24">
        <v>45335</v>
      </c>
    </row>
    <row r="3629" spans="1:14" x14ac:dyDescent="0.25">
      <c r="A3629" s="32" t="s">
        <v>71513</v>
      </c>
      <c r="B3629" s="17" t="s">
        <v>69081</v>
      </c>
      <c r="C3629" s="42"/>
      <c r="D3629" s="17"/>
      <c r="E3629" s="70" t="s">
        <v>69082</v>
      </c>
      <c r="F3629" s="80" t="s">
        <v>41</v>
      </c>
      <c r="G3629" s="44" t="s">
        <v>11</v>
      </c>
      <c r="H3629" s="44" t="s">
        <v>12</v>
      </c>
      <c r="I3629" s="70" t="s">
        <v>69083</v>
      </c>
      <c r="J3629" s="20">
        <v>8059347206646</v>
      </c>
      <c r="K3629" s="17"/>
      <c r="L3629" s="28">
        <v>229.95</v>
      </c>
      <c r="M3629" s="28">
        <v>229.95</v>
      </c>
      <c r="N3629" s="24">
        <v>45335</v>
      </c>
    </row>
    <row r="3630" spans="1:14" x14ac:dyDescent="0.25">
      <c r="A3630" s="32" t="s">
        <v>71512</v>
      </c>
      <c r="B3630" s="17" t="s">
        <v>69078</v>
      </c>
      <c r="C3630" s="42"/>
      <c r="D3630" s="17"/>
      <c r="E3630" s="70" t="s">
        <v>69079</v>
      </c>
      <c r="F3630" s="80" t="s">
        <v>41</v>
      </c>
      <c r="G3630" s="44" t="s">
        <v>11</v>
      </c>
      <c r="H3630" s="44" t="s">
        <v>12</v>
      </c>
      <c r="I3630" s="70" t="s">
        <v>69080</v>
      </c>
      <c r="J3630" s="20">
        <v>8059347206639</v>
      </c>
      <c r="K3630" s="17"/>
      <c r="L3630" s="28">
        <v>229.95</v>
      </c>
      <c r="M3630" s="28">
        <v>229.95</v>
      </c>
      <c r="N3630" s="24">
        <v>45335</v>
      </c>
    </row>
    <row r="3631" spans="1:14" x14ac:dyDescent="0.25">
      <c r="A3631" s="32" t="s">
        <v>71511</v>
      </c>
      <c r="B3631" s="17" t="s">
        <v>69075</v>
      </c>
      <c r="C3631" s="42"/>
      <c r="D3631" s="17"/>
      <c r="E3631" s="70" t="s">
        <v>69076</v>
      </c>
      <c r="F3631" s="80" t="s">
        <v>41</v>
      </c>
      <c r="G3631" s="44" t="s">
        <v>11</v>
      </c>
      <c r="H3631" s="44" t="s">
        <v>12</v>
      </c>
      <c r="I3631" s="70" t="s">
        <v>69077</v>
      </c>
      <c r="J3631" s="20">
        <v>8059347206622</v>
      </c>
      <c r="K3631" s="17"/>
      <c r="L3631" s="28">
        <v>229.95</v>
      </c>
      <c r="M3631" s="28">
        <v>229.95</v>
      </c>
      <c r="N3631" s="24">
        <v>45335</v>
      </c>
    </row>
    <row r="3632" spans="1:14" x14ac:dyDescent="0.25">
      <c r="A3632" s="32" t="s">
        <v>71510</v>
      </c>
      <c r="B3632" s="17" t="s">
        <v>69072</v>
      </c>
      <c r="C3632" s="42"/>
      <c r="D3632" s="17"/>
      <c r="E3632" s="70" t="s">
        <v>69073</v>
      </c>
      <c r="F3632" s="80" t="s">
        <v>41</v>
      </c>
      <c r="G3632" s="44" t="s">
        <v>11</v>
      </c>
      <c r="H3632" s="44" t="s">
        <v>12</v>
      </c>
      <c r="I3632" s="70" t="s">
        <v>69074</v>
      </c>
      <c r="J3632" s="20">
        <v>8059347206615</v>
      </c>
      <c r="K3632" s="17"/>
      <c r="L3632" s="28">
        <v>229.95</v>
      </c>
      <c r="M3632" s="28">
        <v>229.95</v>
      </c>
      <c r="N3632" s="24">
        <v>45335</v>
      </c>
    </row>
    <row r="3633" spans="1:14" x14ac:dyDescent="0.25">
      <c r="A3633" s="32" t="s">
        <v>71509</v>
      </c>
      <c r="B3633" s="17" t="s">
        <v>69069</v>
      </c>
      <c r="C3633" s="42"/>
      <c r="D3633" s="17"/>
      <c r="E3633" s="70" t="s">
        <v>69070</v>
      </c>
      <c r="F3633" s="80" t="s">
        <v>41</v>
      </c>
      <c r="G3633" s="44" t="s">
        <v>11</v>
      </c>
      <c r="H3633" s="44" t="s">
        <v>12</v>
      </c>
      <c r="I3633" s="70" t="s">
        <v>69071</v>
      </c>
      <c r="J3633" s="20">
        <v>8059347206608</v>
      </c>
      <c r="K3633" s="17"/>
      <c r="L3633" s="28">
        <v>229.95</v>
      </c>
      <c r="M3633" s="28">
        <v>229.95</v>
      </c>
      <c r="N3633" s="24">
        <v>45335</v>
      </c>
    </row>
    <row r="3634" spans="1:14" x14ac:dyDescent="0.25">
      <c r="A3634" s="32" t="s">
        <v>71508</v>
      </c>
      <c r="B3634" s="17" t="s">
        <v>57393</v>
      </c>
      <c r="C3634" s="42"/>
      <c r="D3634" s="17"/>
      <c r="E3634" s="70" t="s">
        <v>69067</v>
      </c>
      <c r="F3634" s="80" t="s">
        <v>41</v>
      </c>
      <c r="G3634" s="44" t="s">
        <v>11</v>
      </c>
      <c r="H3634" s="44" t="s">
        <v>12</v>
      </c>
      <c r="I3634" s="70" t="s">
        <v>69068</v>
      </c>
      <c r="J3634" s="20">
        <v>8059347206592</v>
      </c>
      <c r="K3634" s="17"/>
      <c r="L3634" s="28">
        <v>229.95</v>
      </c>
      <c r="M3634" s="28">
        <v>229.95</v>
      </c>
      <c r="N3634" s="24">
        <v>45335</v>
      </c>
    </row>
    <row r="3635" spans="1:14" x14ac:dyDescent="0.25">
      <c r="A3635" s="32" t="s">
        <v>71507</v>
      </c>
      <c r="B3635" s="17" t="s">
        <v>57394</v>
      </c>
      <c r="C3635" s="42"/>
      <c r="D3635" s="17"/>
      <c r="E3635" s="70" t="s">
        <v>69065</v>
      </c>
      <c r="F3635" s="80" t="s">
        <v>41</v>
      </c>
      <c r="G3635" s="44" t="s">
        <v>11</v>
      </c>
      <c r="H3635" s="44" t="s">
        <v>12</v>
      </c>
      <c r="I3635" s="70" t="s">
        <v>69066</v>
      </c>
      <c r="J3635" s="20">
        <v>8059347206585</v>
      </c>
      <c r="K3635" s="17"/>
      <c r="L3635" s="28">
        <v>229.95</v>
      </c>
      <c r="M3635" s="28">
        <v>229.95</v>
      </c>
      <c r="N3635" s="24">
        <v>45335</v>
      </c>
    </row>
    <row r="3636" spans="1:14" x14ac:dyDescent="0.25">
      <c r="A3636" s="32" t="s">
        <v>71506</v>
      </c>
      <c r="B3636" s="17" t="s">
        <v>57395</v>
      </c>
      <c r="C3636" s="42"/>
      <c r="D3636" s="17"/>
      <c r="E3636" s="70" t="s">
        <v>69063</v>
      </c>
      <c r="F3636" s="80" t="s">
        <v>41</v>
      </c>
      <c r="G3636" s="44" t="s">
        <v>11</v>
      </c>
      <c r="H3636" s="44" t="s">
        <v>12</v>
      </c>
      <c r="I3636" s="70" t="s">
        <v>69064</v>
      </c>
      <c r="J3636" s="20">
        <v>8059347206578</v>
      </c>
      <c r="K3636" s="17"/>
      <c r="L3636" s="28">
        <v>229.95</v>
      </c>
      <c r="M3636" s="28">
        <v>229.95</v>
      </c>
      <c r="N3636" s="24">
        <v>45335</v>
      </c>
    </row>
    <row r="3637" spans="1:14" x14ac:dyDescent="0.25">
      <c r="A3637" s="32" t="s">
        <v>71505</v>
      </c>
      <c r="B3637" s="17" t="s">
        <v>57396</v>
      </c>
      <c r="C3637" s="42"/>
      <c r="D3637" s="17"/>
      <c r="E3637" s="70" t="s">
        <v>69061</v>
      </c>
      <c r="F3637" s="80" t="s">
        <v>41</v>
      </c>
      <c r="G3637" s="44" t="s">
        <v>11</v>
      </c>
      <c r="H3637" s="44" t="s">
        <v>12</v>
      </c>
      <c r="I3637" s="70" t="s">
        <v>69062</v>
      </c>
      <c r="J3637" s="20">
        <v>8059347206561</v>
      </c>
      <c r="K3637" s="17"/>
      <c r="L3637" s="28">
        <v>229.95</v>
      </c>
      <c r="M3637" s="28">
        <v>229.95</v>
      </c>
      <c r="N3637" s="24">
        <v>45335</v>
      </c>
    </row>
    <row r="3638" spans="1:14" x14ac:dyDescent="0.25">
      <c r="A3638" s="32" t="s">
        <v>71504</v>
      </c>
      <c r="B3638" s="17" t="s">
        <v>57397</v>
      </c>
      <c r="C3638" s="42"/>
      <c r="D3638" s="17"/>
      <c r="E3638" s="70" t="s">
        <v>69059</v>
      </c>
      <c r="F3638" s="80" t="s">
        <v>41</v>
      </c>
      <c r="G3638" s="44" t="s">
        <v>11</v>
      </c>
      <c r="H3638" s="44" t="s">
        <v>12</v>
      </c>
      <c r="I3638" s="70" t="s">
        <v>69060</v>
      </c>
      <c r="J3638" s="20">
        <v>8059347206554</v>
      </c>
      <c r="K3638" s="17"/>
      <c r="L3638" s="28">
        <v>229.95</v>
      </c>
      <c r="M3638" s="28">
        <v>229.95</v>
      </c>
      <c r="N3638" s="24">
        <v>45335</v>
      </c>
    </row>
    <row r="3639" spans="1:14" x14ac:dyDescent="0.25">
      <c r="A3639" s="32" t="s">
        <v>71503</v>
      </c>
      <c r="B3639" s="17" t="s">
        <v>57398</v>
      </c>
      <c r="C3639" s="42"/>
      <c r="D3639" s="17"/>
      <c r="E3639" s="70" t="s">
        <v>69057</v>
      </c>
      <c r="F3639" s="80" t="s">
        <v>41</v>
      </c>
      <c r="G3639" s="44" t="s">
        <v>11</v>
      </c>
      <c r="H3639" s="44" t="s">
        <v>12</v>
      </c>
      <c r="I3639" s="70" t="s">
        <v>69058</v>
      </c>
      <c r="J3639" s="20">
        <v>8059347206547</v>
      </c>
      <c r="K3639" s="17"/>
      <c r="L3639" s="28">
        <v>229.95</v>
      </c>
      <c r="M3639" s="28">
        <v>229.95</v>
      </c>
      <c r="N3639" s="24">
        <v>45335</v>
      </c>
    </row>
    <row r="3640" spans="1:14" x14ac:dyDescent="0.25">
      <c r="A3640" s="32" t="s">
        <v>71502</v>
      </c>
      <c r="B3640" s="17" t="s">
        <v>57399</v>
      </c>
      <c r="C3640" s="42"/>
      <c r="D3640" s="17"/>
      <c r="E3640" s="70" t="s">
        <v>69055</v>
      </c>
      <c r="F3640" s="80" t="s">
        <v>41</v>
      </c>
      <c r="G3640" s="44" t="s">
        <v>11</v>
      </c>
      <c r="H3640" s="44" t="s">
        <v>12</v>
      </c>
      <c r="I3640" s="70" t="s">
        <v>69056</v>
      </c>
      <c r="J3640" s="20">
        <v>8059347206530</v>
      </c>
      <c r="K3640" s="17"/>
      <c r="L3640" s="28">
        <v>229.95</v>
      </c>
      <c r="M3640" s="28">
        <v>229.95</v>
      </c>
      <c r="N3640" s="24">
        <v>45335</v>
      </c>
    </row>
    <row r="3641" spans="1:14" x14ac:dyDescent="0.25">
      <c r="A3641" s="32" t="s">
        <v>71501</v>
      </c>
      <c r="B3641" s="17" t="s">
        <v>69052</v>
      </c>
      <c r="C3641" s="42"/>
      <c r="D3641" s="17"/>
      <c r="E3641" s="70" t="s">
        <v>69053</v>
      </c>
      <c r="F3641" s="80" t="s">
        <v>41</v>
      </c>
      <c r="G3641" s="44" t="s">
        <v>11</v>
      </c>
      <c r="H3641" s="44" t="s">
        <v>12</v>
      </c>
      <c r="I3641" s="70" t="s">
        <v>69054</v>
      </c>
      <c r="J3641" s="20">
        <v>8059347206523</v>
      </c>
      <c r="K3641" s="17"/>
      <c r="L3641" s="28">
        <v>229.95</v>
      </c>
      <c r="M3641" s="28">
        <v>229.95</v>
      </c>
      <c r="N3641" s="24">
        <v>45335</v>
      </c>
    </row>
    <row r="3642" spans="1:14" x14ac:dyDescent="0.25">
      <c r="B3642" s="42"/>
      <c r="C3642" s="42"/>
      <c r="E3642" s="32" t="s">
        <v>61286</v>
      </c>
      <c r="F3642" s="44" t="s">
        <v>41</v>
      </c>
      <c r="G3642" s="32" t="s">
        <v>11</v>
      </c>
      <c r="H3642" s="32" t="s">
        <v>12</v>
      </c>
      <c r="I3642" s="32" t="s">
        <v>50304</v>
      </c>
      <c r="J3642" s="55">
        <v>8059347101033</v>
      </c>
      <c r="K3642" s="32"/>
      <c r="L3642" s="47">
        <v>399.95</v>
      </c>
      <c r="M3642" s="47">
        <v>399.95</v>
      </c>
      <c r="N3642" s="45">
        <v>44835</v>
      </c>
    </row>
    <row r="3643" spans="1:14" x14ac:dyDescent="0.25">
      <c r="B3643" s="42"/>
      <c r="C3643" s="42"/>
      <c r="E3643" s="32" t="s">
        <v>61285</v>
      </c>
      <c r="F3643" s="44" t="s">
        <v>41</v>
      </c>
      <c r="G3643" s="32" t="s">
        <v>11</v>
      </c>
      <c r="H3643" s="32" t="s">
        <v>12</v>
      </c>
      <c r="I3643" s="32" t="s">
        <v>50303</v>
      </c>
      <c r="J3643" s="55">
        <v>8059347101026</v>
      </c>
      <c r="K3643" s="32"/>
      <c r="L3643" s="47">
        <v>399.95</v>
      </c>
      <c r="M3643" s="47">
        <v>399.95</v>
      </c>
      <c r="N3643" s="45">
        <v>44835</v>
      </c>
    </row>
    <row r="3644" spans="1:14" x14ac:dyDescent="0.25">
      <c r="B3644" s="42"/>
      <c r="C3644" s="42"/>
      <c r="E3644" s="32" t="s">
        <v>61284</v>
      </c>
      <c r="F3644" s="44" t="s">
        <v>41</v>
      </c>
      <c r="G3644" s="32" t="s">
        <v>11</v>
      </c>
      <c r="H3644" s="32" t="s">
        <v>12</v>
      </c>
      <c r="I3644" s="32" t="s">
        <v>50302</v>
      </c>
      <c r="J3644" s="55">
        <v>8059347101019</v>
      </c>
      <c r="K3644" s="32"/>
      <c r="L3644" s="47">
        <v>399.95</v>
      </c>
      <c r="M3644" s="47">
        <v>399.95</v>
      </c>
      <c r="N3644" s="45">
        <v>44835</v>
      </c>
    </row>
    <row r="3645" spans="1:14" x14ac:dyDescent="0.25">
      <c r="B3645" s="42"/>
      <c r="C3645" s="42"/>
      <c r="E3645" s="32" t="s">
        <v>61283</v>
      </c>
      <c r="F3645" s="44" t="s">
        <v>41</v>
      </c>
      <c r="G3645" s="32" t="s">
        <v>11</v>
      </c>
      <c r="H3645" s="32" t="s">
        <v>12</v>
      </c>
      <c r="I3645" s="32" t="s">
        <v>50301</v>
      </c>
      <c r="J3645" s="55">
        <v>8059347101002</v>
      </c>
      <c r="K3645" s="32"/>
      <c r="L3645" s="47">
        <v>399.95</v>
      </c>
      <c r="M3645" s="47">
        <v>399.95</v>
      </c>
      <c r="N3645" s="45">
        <v>44835</v>
      </c>
    </row>
    <row r="3646" spans="1:14" x14ac:dyDescent="0.25">
      <c r="B3646" s="42"/>
      <c r="C3646" s="42"/>
      <c r="E3646" s="32" t="s">
        <v>61282</v>
      </c>
      <c r="F3646" s="44" t="s">
        <v>41</v>
      </c>
      <c r="G3646" s="32" t="s">
        <v>11</v>
      </c>
      <c r="H3646" s="32" t="s">
        <v>12</v>
      </c>
      <c r="I3646" s="32" t="s">
        <v>50300</v>
      </c>
      <c r="J3646" s="55">
        <v>8059347100999</v>
      </c>
      <c r="K3646" s="32"/>
      <c r="L3646" s="47">
        <v>399.95</v>
      </c>
      <c r="M3646" s="47">
        <v>399.95</v>
      </c>
      <c r="N3646" s="45">
        <v>44835</v>
      </c>
    </row>
    <row r="3647" spans="1:14" x14ac:dyDescent="0.25">
      <c r="B3647" s="42"/>
      <c r="C3647" s="42"/>
      <c r="E3647" s="32" t="s">
        <v>61281</v>
      </c>
      <c r="F3647" s="44" t="s">
        <v>41</v>
      </c>
      <c r="G3647" s="32" t="s">
        <v>11</v>
      </c>
      <c r="H3647" s="32" t="s">
        <v>12</v>
      </c>
      <c r="I3647" s="32" t="s">
        <v>50299</v>
      </c>
      <c r="J3647" s="55">
        <v>8059347100982</v>
      </c>
      <c r="K3647" s="32"/>
      <c r="L3647" s="47">
        <v>399.95</v>
      </c>
      <c r="M3647" s="47">
        <v>399.95</v>
      </c>
      <c r="N3647" s="45">
        <v>44835</v>
      </c>
    </row>
    <row r="3648" spans="1:14" x14ac:dyDescent="0.25">
      <c r="B3648" s="42"/>
      <c r="C3648" s="42"/>
      <c r="E3648" s="32" t="s">
        <v>61280</v>
      </c>
      <c r="F3648" s="44" t="s">
        <v>41</v>
      </c>
      <c r="G3648" s="32" t="s">
        <v>11</v>
      </c>
      <c r="H3648" s="32" t="s">
        <v>12</v>
      </c>
      <c r="I3648" s="32" t="s">
        <v>50298</v>
      </c>
      <c r="J3648" s="55">
        <v>8059347125435</v>
      </c>
      <c r="K3648" s="32"/>
      <c r="L3648" s="47">
        <v>399.95</v>
      </c>
      <c r="M3648" s="47">
        <v>399.95</v>
      </c>
      <c r="N3648" s="45">
        <v>44835</v>
      </c>
    </row>
    <row r="3649" spans="1:14" x14ac:dyDescent="0.25">
      <c r="B3649" s="42"/>
      <c r="C3649" s="42"/>
      <c r="E3649" s="32" t="s">
        <v>61279</v>
      </c>
      <c r="F3649" s="44" t="s">
        <v>41</v>
      </c>
      <c r="G3649" s="32" t="s">
        <v>11</v>
      </c>
      <c r="H3649" s="32" t="s">
        <v>12</v>
      </c>
      <c r="I3649" s="32" t="s">
        <v>50297</v>
      </c>
      <c r="J3649" s="55">
        <v>8059347100975</v>
      </c>
      <c r="K3649" s="32"/>
      <c r="L3649" s="47">
        <v>399.95</v>
      </c>
      <c r="M3649" s="47">
        <v>399.95</v>
      </c>
      <c r="N3649" s="45">
        <v>44835</v>
      </c>
    </row>
    <row r="3650" spans="1:14" x14ac:dyDescent="0.25">
      <c r="B3650" s="42"/>
      <c r="C3650" s="42"/>
      <c r="E3650" s="32" t="s">
        <v>61278</v>
      </c>
      <c r="F3650" s="44" t="s">
        <v>41</v>
      </c>
      <c r="G3650" s="32" t="s">
        <v>11</v>
      </c>
      <c r="H3650" s="32" t="s">
        <v>12</v>
      </c>
      <c r="I3650" s="32" t="s">
        <v>50296</v>
      </c>
      <c r="J3650" s="55">
        <v>8059347100968</v>
      </c>
      <c r="K3650" s="32"/>
      <c r="L3650" s="47">
        <v>399.95</v>
      </c>
      <c r="M3650" s="47">
        <v>399.95</v>
      </c>
      <c r="N3650" s="45">
        <v>44835</v>
      </c>
    </row>
    <row r="3651" spans="1:14" x14ac:dyDescent="0.25">
      <c r="A3651" s="17"/>
      <c r="B3651" s="17" t="s">
        <v>75828</v>
      </c>
      <c r="C3651" s="17"/>
      <c r="D3651" s="17"/>
      <c r="E3651" s="17" t="s">
        <v>75829</v>
      </c>
      <c r="F3651" s="21"/>
      <c r="G3651" s="17" t="s">
        <v>34</v>
      </c>
      <c r="H3651" s="17" t="s">
        <v>35</v>
      </c>
      <c r="I3651" s="17" t="s">
        <v>75830</v>
      </c>
      <c r="J3651" s="20">
        <v>8059347404387</v>
      </c>
      <c r="K3651" s="17"/>
      <c r="L3651" s="28">
        <v>169.95</v>
      </c>
      <c r="M3651" s="17">
        <v>169.95</v>
      </c>
      <c r="N3651" s="24">
        <v>45544</v>
      </c>
    </row>
    <row r="3652" spans="1:14" x14ac:dyDescent="0.25">
      <c r="A3652" s="17"/>
      <c r="B3652" s="17" t="s">
        <v>75825</v>
      </c>
      <c r="C3652" s="17"/>
      <c r="D3652" s="17"/>
      <c r="E3652" s="17" t="s">
        <v>75826</v>
      </c>
      <c r="F3652" s="21"/>
      <c r="G3652" s="17" t="s">
        <v>34</v>
      </c>
      <c r="H3652" s="17" t="s">
        <v>35</v>
      </c>
      <c r="I3652" s="17" t="s">
        <v>75827</v>
      </c>
      <c r="J3652" s="20">
        <v>8059347404370</v>
      </c>
      <c r="K3652" s="17"/>
      <c r="L3652" s="28">
        <v>169.95</v>
      </c>
      <c r="M3652" s="17">
        <v>169.95</v>
      </c>
      <c r="N3652" s="24">
        <v>45544</v>
      </c>
    </row>
    <row r="3653" spans="1:14" x14ac:dyDescent="0.25">
      <c r="A3653" s="17"/>
      <c r="B3653" s="17" t="s">
        <v>75822</v>
      </c>
      <c r="C3653" s="17"/>
      <c r="D3653" s="17"/>
      <c r="E3653" s="17" t="s">
        <v>75823</v>
      </c>
      <c r="F3653" s="21"/>
      <c r="G3653" s="17" t="s">
        <v>34</v>
      </c>
      <c r="H3653" s="17" t="s">
        <v>35</v>
      </c>
      <c r="I3653" s="17" t="s">
        <v>75824</v>
      </c>
      <c r="J3653" s="20">
        <v>8059347404363</v>
      </c>
      <c r="K3653" s="17"/>
      <c r="L3653" s="28">
        <v>169.95</v>
      </c>
      <c r="M3653" s="17">
        <v>169.95</v>
      </c>
      <c r="N3653" s="24">
        <v>45544</v>
      </c>
    </row>
    <row r="3654" spans="1:14" x14ac:dyDescent="0.25">
      <c r="A3654" s="17"/>
      <c r="B3654" s="17" t="s">
        <v>75819</v>
      </c>
      <c r="C3654" s="17"/>
      <c r="D3654" s="17"/>
      <c r="E3654" s="17" t="s">
        <v>75820</v>
      </c>
      <c r="F3654" s="21"/>
      <c r="G3654" s="17" t="s">
        <v>34</v>
      </c>
      <c r="H3654" s="17" t="s">
        <v>35</v>
      </c>
      <c r="I3654" s="17" t="s">
        <v>75821</v>
      </c>
      <c r="J3654" s="20">
        <v>8059347404356</v>
      </c>
      <c r="K3654" s="17"/>
      <c r="L3654" s="28">
        <v>169.95</v>
      </c>
      <c r="M3654" s="17">
        <v>169.95</v>
      </c>
      <c r="N3654" s="24">
        <v>45544</v>
      </c>
    </row>
    <row r="3655" spans="1:14" x14ac:dyDescent="0.25">
      <c r="A3655" s="17"/>
      <c r="B3655" s="17" t="s">
        <v>75816</v>
      </c>
      <c r="C3655" s="17"/>
      <c r="D3655" s="17"/>
      <c r="E3655" s="17" t="s">
        <v>75817</v>
      </c>
      <c r="F3655" s="21"/>
      <c r="G3655" s="17" t="s">
        <v>34</v>
      </c>
      <c r="H3655" s="17" t="s">
        <v>35</v>
      </c>
      <c r="I3655" s="17" t="s">
        <v>75818</v>
      </c>
      <c r="J3655" s="20">
        <v>8059347404349</v>
      </c>
      <c r="K3655" s="17"/>
      <c r="L3655" s="28">
        <v>169.95</v>
      </c>
      <c r="M3655" s="17">
        <v>169.95</v>
      </c>
      <c r="N3655" s="24">
        <v>45544</v>
      </c>
    </row>
    <row r="3656" spans="1:14" x14ac:dyDescent="0.25">
      <c r="A3656" s="17"/>
      <c r="B3656" s="17" t="s">
        <v>75813</v>
      </c>
      <c r="C3656" s="17"/>
      <c r="D3656" s="17"/>
      <c r="E3656" s="17" t="s">
        <v>75814</v>
      </c>
      <c r="F3656" s="21"/>
      <c r="G3656" s="17" t="s">
        <v>34</v>
      </c>
      <c r="H3656" s="17" t="s">
        <v>35</v>
      </c>
      <c r="I3656" s="17" t="s">
        <v>75815</v>
      </c>
      <c r="J3656" s="20">
        <v>8059347404332</v>
      </c>
      <c r="K3656" s="17"/>
      <c r="L3656" s="28">
        <v>169.95</v>
      </c>
      <c r="M3656" s="17">
        <v>169.95</v>
      </c>
      <c r="N3656" s="24">
        <v>45544</v>
      </c>
    </row>
    <row r="3657" spans="1:14" x14ac:dyDescent="0.25">
      <c r="A3657" s="17"/>
      <c r="B3657" s="17" t="s">
        <v>75810</v>
      </c>
      <c r="C3657" s="17"/>
      <c r="D3657" s="17"/>
      <c r="E3657" s="17" t="s">
        <v>75811</v>
      </c>
      <c r="F3657" s="21"/>
      <c r="G3657" s="17" t="s">
        <v>34</v>
      </c>
      <c r="H3657" s="17" t="s">
        <v>35</v>
      </c>
      <c r="I3657" s="17" t="s">
        <v>75812</v>
      </c>
      <c r="J3657" s="20">
        <v>8059347404325</v>
      </c>
      <c r="K3657" s="17"/>
      <c r="L3657" s="28">
        <v>169.95</v>
      </c>
      <c r="M3657" s="17">
        <v>169.95</v>
      </c>
      <c r="N3657" s="24">
        <v>45544</v>
      </c>
    </row>
    <row r="3658" spans="1:14" x14ac:dyDescent="0.25">
      <c r="A3658" s="17"/>
      <c r="B3658" s="17" t="s">
        <v>75807</v>
      </c>
      <c r="C3658" s="17"/>
      <c r="D3658" s="17"/>
      <c r="E3658" s="17" t="s">
        <v>75808</v>
      </c>
      <c r="F3658" s="21"/>
      <c r="G3658" s="17" t="s">
        <v>34</v>
      </c>
      <c r="H3658" s="17" t="s">
        <v>35</v>
      </c>
      <c r="I3658" s="17" t="s">
        <v>75809</v>
      </c>
      <c r="J3658" s="20">
        <v>8059347404318</v>
      </c>
      <c r="K3658" s="17"/>
      <c r="L3658" s="28">
        <v>169.95</v>
      </c>
      <c r="M3658" s="17">
        <v>169.95</v>
      </c>
      <c r="N3658" s="24">
        <v>45544</v>
      </c>
    </row>
    <row r="3659" spans="1:14" x14ac:dyDescent="0.25">
      <c r="A3659" s="17"/>
      <c r="B3659" s="17" t="s">
        <v>75804</v>
      </c>
      <c r="C3659" s="17"/>
      <c r="D3659" s="17"/>
      <c r="E3659" s="17" t="s">
        <v>75805</v>
      </c>
      <c r="F3659" s="21"/>
      <c r="G3659" s="17" t="s">
        <v>34</v>
      </c>
      <c r="H3659" s="17" t="s">
        <v>35</v>
      </c>
      <c r="I3659" s="17" t="s">
        <v>75806</v>
      </c>
      <c r="J3659" s="20">
        <v>8059347404301</v>
      </c>
      <c r="K3659" s="17"/>
      <c r="L3659" s="28">
        <v>169.95</v>
      </c>
      <c r="M3659" s="17">
        <v>169.95</v>
      </c>
      <c r="N3659" s="24">
        <v>45544</v>
      </c>
    </row>
    <row r="3660" spans="1:14" x14ac:dyDescent="0.25">
      <c r="B3660" s="42"/>
      <c r="C3660" s="42"/>
      <c r="E3660" s="32" t="s">
        <v>45651</v>
      </c>
      <c r="G3660" s="44" t="s">
        <v>11</v>
      </c>
      <c r="H3660" s="44" t="s">
        <v>12</v>
      </c>
      <c r="I3660" s="32" t="s">
        <v>45579</v>
      </c>
      <c r="J3660" s="59">
        <v>8059175371356</v>
      </c>
      <c r="L3660" s="66">
        <v>299.95</v>
      </c>
      <c r="M3660" s="66">
        <v>299.95</v>
      </c>
    </row>
    <row r="3661" spans="1:14" x14ac:dyDescent="0.25">
      <c r="B3661" s="42"/>
      <c r="C3661" s="42"/>
      <c r="E3661" s="32" t="s">
        <v>45650</v>
      </c>
      <c r="G3661" s="44" t="s">
        <v>11</v>
      </c>
      <c r="H3661" s="44" t="s">
        <v>12</v>
      </c>
      <c r="I3661" s="32" t="s">
        <v>45580</v>
      </c>
      <c r="J3661" s="59">
        <v>8059175371349</v>
      </c>
      <c r="L3661" s="66">
        <v>299.95</v>
      </c>
      <c r="M3661" s="66">
        <v>299.95</v>
      </c>
    </row>
    <row r="3662" spans="1:14" x14ac:dyDescent="0.25">
      <c r="B3662" s="42"/>
      <c r="C3662" s="42"/>
      <c r="E3662" s="32" t="s">
        <v>45649</v>
      </c>
      <c r="G3662" s="44" t="s">
        <v>11</v>
      </c>
      <c r="H3662" s="44" t="s">
        <v>12</v>
      </c>
      <c r="I3662" s="32" t="s">
        <v>45581</v>
      </c>
      <c r="J3662" s="59">
        <v>8059175371332</v>
      </c>
      <c r="L3662" s="66">
        <v>299.95</v>
      </c>
      <c r="M3662" s="66">
        <v>299.95</v>
      </c>
    </row>
    <row r="3663" spans="1:14" x14ac:dyDescent="0.25">
      <c r="B3663" s="42"/>
      <c r="C3663" s="42"/>
      <c r="E3663" s="32" t="s">
        <v>45648</v>
      </c>
      <c r="G3663" s="44" t="s">
        <v>11</v>
      </c>
      <c r="H3663" s="44" t="s">
        <v>12</v>
      </c>
      <c r="I3663" s="32" t="s">
        <v>45582</v>
      </c>
      <c r="J3663" s="59">
        <v>8059175371325</v>
      </c>
      <c r="L3663" s="66">
        <v>299.95</v>
      </c>
      <c r="M3663" s="66">
        <v>299.95</v>
      </c>
    </row>
    <row r="3664" spans="1:14" x14ac:dyDescent="0.25">
      <c r="B3664" s="42"/>
      <c r="C3664" s="42"/>
      <c r="E3664" s="32" t="s">
        <v>45647</v>
      </c>
      <c r="G3664" s="44" t="s">
        <v>11</v>
      </c>
      <c r="H3664" s="44" t="s">
        <v>12</v>
      </c>
      <c r="I3664" s="32" t="s">
        <v>45583</v>
      </c>
      <c r="J3664" s="59">
        <v>8059175371318</v>
      </c>
      <c r="L3664" s="66">
        <v>299.95</v>
      </c>
      <c r="M3664" s="66">
        <v>299.95</v>
      </c>
    </row>
    <row r="3665" spans="2:13" x14ac:dyDescent="0.25">
      <c r="B3665" s="42"/>
      <c r="C3665" s="42"/>
      <c r="E3665" s="32" t="s">
        <v>45646</v>
      </c>
      <c r="G3665" s="44" t="s">
        <v>11</v>
      </c>
      <c r="H3665" s="44" t="s">
        <v>12</v>
      </c>
      <c r="I3665" s="32" t="s">
        <v>45584</v>
      </c>
      <c r="J3665" s="59">
        <v>8059175371301</v>
      </c>
      <c r="L3665" s="66">
        <v>299.95</v>
      </c>
      <c r="M3665" s="66">
        <v>299.95</v>
      </c>
    </row>
    <row r="3666" spans="2:13" x14ac:dyDescent="0.25">
      <c r="B3666" s="42"/>
      <c r="C3666" s="42"/>
      <c r="E3666" s="32" t="s">
        <v>45645</v>
      </c>
      <c r="G3666" s="44" t="s">
        <v>11</v>
      </c>
      <c r="H3666" s="44" t="s">
        <v>12</v>
      </c>
      <c r="I3666" s="32" t="s">
        <v>45585</v>
      </c>
      <c r="J3666" s="59">
        <v>8059175371295</v>
      </c>
      <c r="L3666" s="66">
        <v>299.95</v>
      </c>
      <c r="M3666" s="66">
        <v>299.95</v>
      </c>
    </row>
    <row r="3667" spans="2:13" x14ac:dyDescent="0.25">
      <c r="B3667" s="42"/>
      <c r="C3667" s="42"/>
      <c r="E3667" s="32" t="s">
        <v>45644</v>
      </c>
      <c r="G3667" s="44" t="s">
        <v>11</v>
      </c>
      <c r="H3667" s="44" t="s">
        <v>12</v>
      </c>
      <c r="I3667" s="32" t="s">
        <v>45586</v>
      </c>
      <c r="J3667" s="59">
        <v>8059175371288</v>
      </c>
      <c r="L3667" s="66">
        <v>299.95</v>
      </c>
      <c r="M3667" s="66">
        <v>299.95</v>
      </c>
    </row>
    <row r="3668" spans="2:13" x14ac:dyDescent="0.25">
      <c r="B3668" s="42"/>
      <c r="C3668" s="42"/>
      <c r="E3668" s="32" t="s">
        <v>45643</v>
      </c>
      <c r="G3668" s="44" t="s">
        <v>11</v>
      </c>
      <c r="H3668" s="44" t="s">
        <v>12</v>
      </c>
      <c r="I3668" s="32" t="s">
        <v>45587</v>
      </c>
      <c r="J3668" s="59">
        <v>8059175371271</v>
      </c>
      <c r="L3668" s="66">
        <v>299.95</v>
      </c>
      <c r="M3668" s="66">
        <v>299.95</v>
      </c>
    </row>
    <row r="3669" spans="2:13" x14ac:dyDescent="0.25">
      <c r="B3669" s="42"/>
      <c r="C3669" s="42"/>
      <c r="E3669" s="32" t="s">
        <v>45651</v>
      </c>
      <c r="G3669" s="44" t="s">
        <v>11</v>
      </c>
      <c r="H3669" s="44" t="s">
        <v>12</v>
      </c>
      <c r="I3669" s="32" t="s">
        <v>45588</v>
      </c>
      <c r="J3669" s="59">
        <v>8059175371264</v>
      </c>
      <c r="L3669" s="66">
        <v>299.95</v>
      </c>
      <c r="M3669" s="66">
        <v>299.95</v>
      </c>
    </row>
    <row r="3670" spans="2:13" x14ac:dyDescent="0.25">
      <c r="B3670" s="42"/>
      <c r="C3670" s="42"/>
      <c r="E3670" s="32" t="s">
        <v>45650</v>
      </c>
      <c r="G3670" s="44" t="s">
        <v>11</v>
      </c>
      <c r="H3670" s="44" t="s">
        <v>12</v>
      </c>
      <c r="I3670" s="32" t="s">
        <v>45589</v>
      </c>
      <c r="J3670" s="59">
        <v>8059175371257</v>
      </c>
      <c r="L3670" s="66">
        <v>299.95</v>
      </c>
      <c r="M3670" s="66">
        <v>299.95</v>
      </c>
    </row>
    <row r="3671" spans="2:13" x14ac:dyDescent="0.25">
      <c r="B3671" s="42"/>
      <c r="C3671" s="42"/>
      <c r="E3671" s="32" t="s">
        <v>45649</v>
      </c>
      <c r="G3671" s="44" t="s">
        <v>11</v>
      </c>
      <c r="H3671" s="44" t="s">
        <v>12</v>
      </c>
      <c r="I3671" s="32" t="s">
        <v>45590</v>
      </c>
      <c r="J3671" s="59">
        <v>8059175371240</v>
      </c>
      <c r="L3671" s="66">
        <v>299.95</v>
      </c>
      <c r="M3671" s="66">
        <v>299.95</v>
      </c>
    </row>
    <row r="3672" spans="2:13" x14ac:dyDescent="0.25">
      <c r="B3672" s="42"/>
      <c r="C3672" s="42"/>
      <c r="E3672" s="32" t="s">
        <v>45648</v>
      </c>
      <c r="G3672" s="44" t="s">
        <v>11</v>
      </c>
      <c r="H3672" s="44" t="s">
        <v>12</v>
      </c>
      <c r="I3672" s="32" t="s">
        <v>45591</v>
      </c>
      <c r="J3672" s="59">
        <v>8059175371233</v>
      </c>
      <c r="L3672" s="66">
        <v>299.95</v>
      </c>
      <c r="M3672" s="66">
        <v>299.95</v>
      </c>
    </row>
    <row r="3673" spans="2:13" x14ac:dyDescent="0.25">
      <c r="B3673" s="42"/>
      <c r="C3673" s="42"/>
      <c r="E3673" s="32" t="s">
        <v>45647</v>
      </c>
      <c r="G3673" s="44" t="s">
        <v>11</v>
      </c>
      <c r="H3673" s="44" t="s">
        <v>12</v>
      </c>
      <c r="I3673" s="32" t="s">
        <v>45592</v>
      </c>
      <c r="J3673" s="59">
        <v>8059175371226</v>
      </c>
      <c r="L3673" s="66">
        <v>299.95</v>
      </c>
      <c r="M3673" s="66">
        <v>299.95</v>
      </c>
    </row>
    <row r="3674" spans="2:13" x14ac:dyDescent="0.25">
      <c r="B3674" s="42"/>
      <c r="C3674" s="42"/>
      <c r="E3674" s="32" t="s">
        <v>45646</v>
      </c>
      <c r="G3674" s="44" t="s">
        <v>11</v>
      </c>
      <c r="H3674" s="44" t="s">
        <v>12</v>
      </c>
      <c r="I3674" s="32" t="s">
        <v>45593</v>
      </c>
      <c r="J3674" s="59">
        <v>8059175371219</v>
      </c>
      <c r="L3674" s="66">
        <v>299.95</v>
      </c>
      <c r="M3674" s="66">
        <v>299.95</v>
      </c>
    </row>
    <row r="3675" spans="2:13" x14ac:dyDescent="0.25">
      <c r="B3675" s="42"/>
      <c r="C3675" s="42"/>
      <c r="E3675" s="32" t="s">
        <v>45645</v>
      </c>
      <c r="G3675" s="44" t="s">
        <v>11</v>
      </c>
      <c r="H3675" s="44" t="s">
        <v>12</v>
      </c>
      <c r="I3675" s="32" t="s">
        <v>45594</v>
      </c>
      <c r="J3675" s="59">
        <v>8059175371202</v>
      </c>
      <c r="L3675" s="66">
        <v>299.95</v>
      </c>
      <c r="M3675" s="66">
        <v>299.95</v>
      </c>
    </row>
    <row r="3676" spans="2:13" x14ac:dyDescent="0.25">
      <c r="B3676" s="42"/>
      <c r="C3676" s="42"/>
      <c r="E3676" s="32" t="s">
        <v>45644</v>
      </c>
      <c r="G3676" s="44" t="s">
        <v>11</v>
      </c>
      <c r="H3676" s="44" t="s">
        <v>12</v>
      </c>
      <c r="I3676" s="32" t="s">
        <v>45595</v>
      </c>
      <c r="J3676" s="59">
        <v>8059175371196</v>
      </c>
      <c r="L3676" s="66">
        <v>299.95</v>
      </c>
      <c r="M3676" s="66">
        <v>299.95</v>
      </c>
    </row>
    <row r="3677" spans="2:13" x14ac:dyDescent="0.25">
      <c r="B3677" s="42"/>
      <c r="C3677" s="42"/>
      <c r="E3677" s="32" t="s">
        <v>45643</v>
      </c>
      <c r="G3677" s="44" t="s">
        <v>11</v>
      </c>
      <c r="H3677" s="44" t="s">
        <v>12</v>
      </c>
      <c r="I3677" s="32" t="s">
        <v>45596</v>
      </c>
      <c r="J3677" s="59">
        <v>8059175371189</v>
      </c>
      <c r="L3677" s="66">
        <v>299.95</v>
      </c>
      <c r="M3677" s="66">
        <v>299.95</v>
      </c>
    </row>
    <row r="3678" spans="2:13" x14ac:dyDescent="0.25">
      <c r="B3678" s="42"/>
      <c r="C3678" s="42"/>
      <c r="E3678" s="32" t="s">
        <v>45642</v>
      </c>
      <c r="G3678" s="44" t="s">
        <v>11</v>
      </c>
      <c r="H3678" s="44" t="s">
        <v>12</v>
      </c>
      <c r="I3678" s="32" t="s">
        <v>45597</v>
      </c>
      <c r="J3678" s="59">
        <v>8059175371172</v>
      </c>
      <c r="L3678" s="66">
        <v>399.95</v>
      </c>
      <c r="M3678" s="66">
        <v>399.95</v>
      </c>
    </row>
    <row r="3679" spans="2:13" x14ac:dyDescent="0.25">
      <c r="B3679" s="42"/>
      <c r="C3679" s="42"/>
      <c r="E3679" s="32" t="s">
        <v>45641</v>
      </c>
      <c r="G3679" s="44" t="s">
        <v>11</v>
      </c>
      <c r="H3679" s="44" t="s">
        <v>12</v>
      </c>
      <c r="I3679" s="32" t="s">
        <v>45598</v>
      </c>
      <c r="J3679" s="59">
        <v>8059175371165</v>
      </c>
      <c r="L3679" s="66">
        <v>399.95</v>
      </c>
      <c r="M3679" s="66">
        <v>399.95</v>
      </c>
    </row>
    <row r="3680" spans="2:13" x14ac:dyDescent="0.25">
      <c r="B3680" s="42"/>
      <c r="C3680" s="42"/>
      <c r="E3680" s="32" t="s">
        <v>45640</v>
      </c>
      <c r="G3680" s="44" t="s">
        <v>11</v>
      </c>
      <c r="H3680" s="44" t="s">
        <v>12</v>
      </c>
      <c r="I3680" s="32" t="s">
        <v>45599</v>
      </c>
      <c r="J3680" s="59">
        <v>8059175371158</v>
      </c>
      <c r="L3680" s="66">
        <v>399.95</v>
      </c>
      <c r="M3680" s="66">
        <v>399.95</v>
      </c>
    </row>
    <row r="3681" spans="1:14" x14ac:dyDescent="0.25">
      <c r="B3681" s="42"/>
      <c r="C3681" s="42"/>
      <c r="E3681" s="32" t="s">
        <v>45639</v>
      </c>
      <c r="G3681" s="44" t="s">
        <v>11</v>
      </c>
      <c r="H3681" s="44" t="s">
        <v>12</v>
      </c>
      <c r="I3681" s="32" t="s">
        <v>45600</v>
      </c>
      <c r="J3681" s="59">
        <v>8059175371141</v>
      </c>
      <c r="L3681" s="66">
        <v>399.95</v>
      </c>
      <c r="M3681" s="66">
        <v>399.95</v>
      </c>
    </row>
    <row r="3682" spans="1:14" x14ac:dyDescent="0.25">
      <c r="B3682" s="42"/>
      <c r="C3682" s="42"/>
      <c r="E3682" s="32" t="s">
        <v>45638</v>
      </c>
      <c r="G3682" s="44" t="s">
        <v>11</v>
      </c>
      <c r="H3682" s="44" t="s">
        <v>12</v>
      </c>
      <c r="I3682" s="32" t="s">
        <v>45601</v>
      </c>
      <c r="J3682" s="59">
        <v>8059175371134</v>
      </c>
      <c r="L3682" s="66">
        <v>399.95</v>
      </c>
      <c r="M3682" s="66">
        <v>399.95</v>
      </c>
    </row>
    <row r="3683" spans="1:14" x14ac:dyDescent="0.25">
      <c r="B3683" s="42"/>
      <c r="C3683" s="42"/>
      <c r="E3683" s="32" t="s">
        <v>45637</v>
      </c>
      <c r="G3683" s="44" t="s">
        <v>11</v>
      </c>
      <c r="H3683" s="44" t="s">
        <v>12</v>
      </c>
      <c r="I3683" s="32" t="s">
        <v>45602</v>
      </c>
      <c r="J3683" s="59">
        <v>8059175371127</v>
      </c>
      <c r="L3683" s="66">
        <v>399.95</v>
      </c>
      <c r="M3683" s="66">
        <v>399.95</v>
      </c>
    </row>
    <row r="3684" spans="1:14" x14ac:dyDescent="0.25">
      <c r="B3684" s="42"/>
      <c r="C3684" s="42"/>
      <c r="E3684" s="32" t="s">
        <v>45636</v>
      </c>
      <c r="G3684" s="44" t="s">
        <v>11</v>
      </c>
      <c r="H3684" s="44" t="s">
        <v>12</v>
      </c>
      <c r="I3684" s="32" t="s">
        <v>45603</v>
      </c>
      <c r="J3684" s="59">
        <v>8059175371110</v>
      </c>
      <c r="L3684" s="66">
        <v>399.95</v>
      </c>
      <c r="M3684" s="66">
        <v>399.95</v>
      </c>
    </row>
    <row r="3685" spans="1:14" x14ac:dyDescent="0.25">
      <c r="B3685" s="42"/>
      <c r="C3685" s="42"/>
      <c r="E3685" s="32" t="s">
        <v>45635</v>
      </c>
      <c r="G3685" s="44" t="s">
        <v>11</v>
      </c>
      <c r="H3685" s="44" t="s">
        <v>12</v>
      </c>
      <c r="I3685" s="32" t="s">
        <v>45604</v>
      </c>
      <c r="J3685" s="59">
        <v>8059175371103</v>
      </c>
      <c r="L3685" s="66">
        <v>399.95</v>
      </c>
      <c r="M3685" s="66">
        <v>399.95</v>
      </c>
    </row>
    <row r="3686" spans="1:14" x14ac:dyDescent="0.25">
      <c r="B3686" s="42"/>
      <c r="C3686" s="42"/>
      <c r="E3686" s="32" t="s">
        <v>45634</v>
      </c>
      <c r="G3686" s="44" t="s">
        <v>11</v>
      </c>
      <c r="H3686" s="44" t="s">
        <v>12</v>
      </c>
      <c r="I3686" s="32" t="s">
        <v>45605</v>
      </c>
      <c r="J3686" s="59">
        <v>8059175371097</v>
      </c>
      <c r="L3686" s="66">
        <v>399.95</v>
      </c>
      <c r="M3686" s="66">
        <v>399.95</v>
      </c>
    </row>
    <row r="3687" spans="1:14" x14ac:dyDescent="0.25">
      <c r="A3687" s="32" t="s">
        <v>71094</v>
      </c>
      <c r="B3687" s="42" t="s">
        <v>64598</v>
      </c>
      <c r="C3687" s="42"/>
      <c r="E3687" s="44" t="s">
        <v>46363</v>
      </c>
      <c r="F3687" s="44" t="s">
        <v>41</v>
      </c>
      <c r="G3687" s="44" t="s">
        <v>11</v>
      </c>
      <c r="H3687" s="44" t="s">
        <v>12</v>
      </c>
      <c r="I3687" s="55" t="s">
        <v>46364</v>
      </c>
      <c r="J3687" s="55">
        <v>8059347018324</v>
      </c>
      <c r="L3687" s="47">
        <v>299.95</v>
      </c>
      <c r="M3687" s="47">
        <v>299.95</v>
      </c>
      <c r="N3687" s="45">
        <v>44641</v>
      </c>
    </row>
    <row r="3688" spans="1:14" x14ac:dyDescent="0.25">
      <c r="B3688" s="42" t="s">
        <v>64597</v>
      </c>
      <c r="C3688" s="42"/>
      <c r="E3688" s="44" t="s">
        <v>46361</v>
      </c>
      <c r="F3688" s="44" t="s">
        <v>41</v>
      </c>
      <c r="G3688" s="44" t="s">
        <v>11</v>
      </c>
      <c r="H3688" s="44" t="s">
        <v>12</v>
      </c>
      <c r="I3688" s="55" t="s">
        <v>46362</v>
      </c>
      <c r="J3688" s="55">
        <v>8059347018317</v>
      </c>
      <c r="L3688" s="47">
        <v>299.95</v>
      </c>
      <c r="M3688" s="47">
        <v>299.95</v>
      </c>
      <c r="N3688" s="45">
        <v>44641</v>
      </c>
    </row>
    <row r="3689" spans="1:14" x14ac:dyDescent="0.25">
      <c r="A3689" s="32" t="s">
        <v>71093</v>
      </c>
      <c r="B3689" s="42" t="s">
        <v>64596</v>
      </c>
      <c r="C3689" s="42"/>
      <c r="E3689" s="44" t="s">
        <v>46359</v>
      </c>
      <c r="F3689" s="44" t="s">
        <v>41</v>
      </c>
      <c r="G3689" s="44" t="s">
        <v>11</v>
      </c>
      <c r="H3689" s="44" t="s">
        <v>12</v>
      </c>
      <c r="I3689" s="55" t="s">
        <v>46360</v>
      </c>
      <c r="J3689" s="55">
        <v>8059347018300</v>
      </c>
      <c r="L3689" s="47">
        <v>299.95</v>
      </c>
      <c r="M3689" s="47">
        <v>299.95</v>
      </c>
      <c r="N3689" s="45">
        <v>44641</v>
      </c>
    </row>
    <row r="3690" spans="1:14" x14ac:dyDescent="0.25">
      <c r="A3690" s="32" t="s">
        <v>71092</v>
      </c>
      <c r="B3690" s="42" t="s">
        <v>64595</v>
      </c>
      <c r="C3690" s="42"/>
      <c r="E3690" s="44" t="s">
        <v>46357</v>
      </c>
      <c r="F3690" s="44" t="s">
        <v>41</v>
      </c>
      <c r="G3690" s="44" t="s">
        <v>11</v>
      </c>
      <c r="H3690" s="44" t="s">
        <v>12</v>
      </c>
      <c r="I3690" s="55" t="s">
        <v>46358</v>
      </c>
      <c r="J3690" s="55">
        <v>8059347018294</v>
      </c>
      <c r="L3690" s="47">
        <v>299.95</v>
      </c>
      <c r="M3690" s="47">
        <v>299.95</v>
      </c>
      <c r="N3690" s="45">
        <v>44641</v>
      </c>
    </row>
    <row r="3691" spans="1:14" x14ac:dyDescent="0.25">
      <c r="A3691" s="32" t="s">
        <v>71091</v>
      </c>
      <c r="B3691" s="42"/>
      <c r="C3691" s="42"/>
      <c r="E3691" s="44" t="s">
        <v>46355</v>
      </c>
      <c r="F3691" s="44" t="s">
        <v>41</v>
      </c>
      <c r="G3691" s="44" t="s">
        <v>11</v>
      </c>
      <c r="H3691" s="44" t="s">
        <v>12</v>
      </c>
      <c r="I3691" s="55" t="s">
        <v>46356</v>
      </c>
      <c r="J3691" s="55">
        <v>8059347018287</v>
      </c>
      <c r="L3691" s="47">
        <v>299.95</v>
      </c>
      <c r="M3691" s="47">
        <v>299.95</v>
      </c>
      <c r="N3691" s="45">
        <v>44641</v>
      </c>
    </row>
    <row r="3692" spans="1:14" x14ac:dyDescent="0.25">
      <c r="A3692" s="32" t="s">
        <v>71090</v>
      </c>
      <c r="B3692" s="42" t="s">
        <v>64594</v>
      </c>
      <c r="C3692" s="42"/>
      <c r="E3692" s="44" t="s">
        <v>46353</v>
      </c>
      <c r="F3692" s="44" t="s">
        <v>41</v>
      </c>
      <c r="G3692" s="44" t="s">
        <v>11</v>
      </c>
      <c r="H3692" s="44" t="s">
        <v>12</v>
      </c>
      <c r="I3692" s="55" t="s">
        <v>46354</v>
      </c>
      <c r="J3692" s="55">
        <v>8059347010397</v>
      </c>
      <c r="L3692" s="47">
        <v>299.95</v>
      </c>
      <c r="M3692" s="47">
        <v>299.95</v>
      </c>
      <c r="N3692" s="45">
        <v>44641</v>
      </c>
    </row>
    <row r="3693" spans="1:14" x14ac:dyDescent="0.25">
      <c r="A3693" s="32" t="s">
        <v>71089</v>
      </c>
      <c r="B3693" s="42"/>
      <c r="C3693" s="42"/>
      <c r="E3693" s="44" t="s">
        <v>46351</v>
      </c>
      <c r="F3693" s="44" t="s">
        <v>41</v>
      </c>
      <c r="G3693" s="44" t="s">
        <v>11</v>
      </c>
      <c r="H3693" s="44" t="s">
        <v>12</v>
      </c>
      <c r="I3693" s="55" t="s">
        <v>46352</v>
      </c>
      <c r="J3693" s="55">
        <v>8059347018270</v>
      </c>
      <c r="L3693" s="47">
        <v>299.95</v>
      </c>
      <c r="M3693" s="47">
        <v>299.95</v>
      </c>
      <c r="N3693" s="45">
        <v>44641</v>
      </c>
    </row>
    <row r="3694" spans="1:14" x14ac:dyDescent="0.25">
      <c r="A3694" s="32" t="s">
        <v>71088</v>
      </c>
      <c r="B3694" s="42" t="s">
        <v>64593</v>
      </c>
      <c r="C3694" s="42"/>
      <c r="E3694" s="44" t="s">
        <v>46349</v>
      </c>
      <c r="F3694" s="44" t="s">
        <v>41</v>
      </c>
      <c r="G3694" s="44" t="s">
        <v>11</v>
      </c>
      <c r="H3694" s="44" t="s">
        <v>12</v>
      </c>
      <c r="I3694" s="55" t="s">
        <v>46350</v>
      </c>
      <c r="J3694" s="55">
        <v>8059347010427</v>
      </c>
      <c r="L3694" s="47">
        <v>299.95</v>
      </c>
      <c r="M3694" s="47">
        <v>299.95</v>
      </c>
      <c r="N3694" s="45">
        <v>44641</v>
      </c>
    </row>
    <row r="3695" spans="1:14" x14ac:dyDescent="0.25">
      <c r="A3695" s="32" t="s">
        <v>71087</v>
      </c>
      <c r="B3695" s="42" t="s">
        <v>64592</v>
      </c>
      <c r="C3695" s="42"/>
      <c r="E3695" s="44" t="s">
        <v>46347</v>
      </c>
      <c r="F3695" s="44" t="s">
        <v>41</v>
      </c>
      <c r="G3695" s="44" t="s">
        <v>11</v>
      </c>
      <c r="H3695" s="44" t="s">
        <v>12</v>
      </c>
      <c r="I3695" s="55" t="s">
        <v>46348</v>
      </c>
      <c r="J3695" s="55">
        <v>8059347018263</v>
      </c>
      <c r="L3695" s="47">
        <v>299.95</v>
      </c>
      <c r="M3695" s="47">
        <v>299.95</v>
      </c>
      <c r="N3695" s="45">
        <v>44641</v>
      </c>
    </row>
    <row r="3696" spans="1:14" x14ac:dyDescent="0.25">
      <c r="A3696" s="32" t="s">
        <v>71086</v>
      </c>
      <c r="B3696" s="42" t="s">
        <v>64591</v>
      </c>
      <c r="C3696" s="42"/>
      <c r="E3696" s="44" t="s">
        <v>46345</v>
      </c>
      <c r="F3696" s="44" t="s">
        <v>41</v>
      </c>
      <c r="G3696" s="44" t="s">
        <v>11</v>
      </c>
      <c r="H3696" s="44" t="s">
        <v>12</v>
      </c>
      <c r="I3696" s="55" t="s">
        <v>46346</v>
      </c>
      <c r="J3696" s="55">
        <v>8059347018256</v>
      </c>
      <c r="L3696" s="47">
        <v>299.95</v>
      </c>
      <c r="M3696" s="47">
        <v>299.95</v>
      </c>
      <c r="N3696" s="45">
        <v>44641</v>
      </c>
    </row>
    <row r="3697" spans="1:14" x14ac:dyDescent="0.25">
      <c r="A3697" s="32" t="s">
        <v>71085</v>
      </c>
      <c r="B3697" s="42" t="s">
        <v>64590</v>
      </c>
      <c r="C3697" s="42"/>
      <c r="E3697" s="44" t="s">
        <v>46343</v>
      </c>
      <c r="F3697" s="44" t="s">
        <v>41</v>
      </c>
      <c r="G3697" s="44" t="s">
        <v>11</v>
      </c>
      <c r="H3697" s="44" t="s">
        <v>12</v>
      </c>
      <c r="I3697" s="55" t="s">
        <v>46344</v>
      </c>
      <c r="J3697" s="55">
        <v>8059347018249</v>
      </c>
      <c r="L3697" s="47">
        <v>299.95</v>
      </c>
      <c r="M3697" s="47">
        <v>299.95</v>
      </c>
      <c r="N3697" s="45">
        <v>44641</v>
      </c>
    </row>
    <row r="3698" spans="1:14" x14ac:dyDescent="0.25">
      <c r="A3698" s="32" t="s">
        <v>71084</v>
      </c>
      <c r="B3698" s="42" t="s">
        <v>64589</v>
      </c>
      <c r="C3698" s="42"/>
      <c r="E3698" s="44" t="s">
        <v>46341</v>
      </c>
      <c r="F3698" s="44" t="s">
        <v>41</v>
      </c>
      <c r="G3698" s="44" t="s">
        <v>11</v>
      </c>
      <c r="H3698" s="44" t="s">
        <v>12</v>
      </c>
      <c r="I3698" s="55" t="s">
        <v>46342</v>
      </c>
      <c r="J3698" s="55">
        <v>8059347018232</v>
      </c>
      <c r="L3698" s="47">
        <v>299.95</v>
      </c>
      <c r="M3698" s="47">
        <v>299.95</v>
      </c>
      <c r="N3698" s="45">
        <v>44641</v>
      </c>
    </row>
    <row r="3699" spans="1:14" x14ac:dyDescent="0.25">
      <c r="A3699" s="32" t="s">
        <v>71083</v>
      </c>
      <c r="B3699" s="42" t="s">
        <v>64588</v>
      </c>
      <c r="C3699" s="42"/>
      <c r="E3699" s="44" t="s">
        <v>46339</v>
      </c>
      <c r="F3699" s="44" t="s">
        <v>41</v>
      </c>
      <c r="G3699" s="44" t="s">
        <v>11</v>
      </c>
      <c r="H3699" s="44" t="s">
        <v>12</v>
      </c>
      <c r="I3699" s="55" t="s">
        <v>46340</v>
      </c>
      <c r="J3699" s="55">
        <v>8059347010410</v>
      </c>
      <c r="L3699" s="47">
        <v>299.95</v>
      </c>
      <c r="M3699" s="47">
        <v>299.95</v>
      </c>
      <c r="N3699" s="45">
        <v>44641</v>
      </c>
    </row>
    <row r="3700" spans="1:14" x14ac:dyDescent="0.25">
      <c r="A3700" s="32" t="s">
        <v>71082</v>
      </c>
      <c r="B3700" s="42"/>
      <c r="C3700" s="42"/>
      <c r="E3700" s="44" t="s">
        <v>46337</v>
      </c>
      <c r="F3700" s="44" t="s">
        <v>41</v>
      </c>
      <c r="G3700" s="44" t="s">
        <v>11</v>
      </c>
      <c r="H3700" s="44" t="s">
        <v>12</v>
      </c>
      <c r="I3700" s="55" t="s">
        <v>46338</v>
      </c>
      <c r="J3700" s="55">
        <v>8059347018225</v>
      </c>
      <c r="L3700" s="47">
        <v>299.95</v>
      </c>
      <c r="M3700" s="47">
        <v>299.95</v>
      </c>
      <c r="N3700" s="45">
        <v>44641</v>
      </c>
    </row>
    <row r="3701" spans="1:14" x14ac:dyDescent="0.25">
      <c r="A3701" s="32" t="s">
        <v>71081</v>
      </c>
      <c r="B3701" s="42" t="s">
        <v>64587</v>
      </c>
      <c r="C3701" s="42"/>
      <c r="E3701" s="44" t="s">
        <v>46335</v>
      </c>
      <c r="F3701" s="44" t="s">
        <v>41</v>
      </c>
      <c r="G3701" s="44" t="s">
        <v>11</v>
      </c>
      <c r="H3701" s="44" t="s">
        <v>12</v>
      </c>
      <c r="I3701" s="55" t="s">
        <v>46336</v>
      </c>
      <c r="J3701" s="55">
        <v>8059347010403</v>
      </c>
      <c r="L3701" s="47">
        <v>299.95</v>
      </c>
      <c r="M3701" s="47">
        <v>299.95</v>
      </c>
      <c r="N3701" s="45">
        <v>44641</v>
      </c>
    </row>
    <row r="3702" spans="1:14" x14ac:dyDescent="0.25">
      <c r="A3702" s="32" t="s">
        <v>71080</v>
      </c>
      <c r="B3702" s="42"/>
      <c r="C3702" s="42"/>
      <c r="E3702" s="44" t="s">
        <v>46333</v>
      </c>
      <c r="F3702" s="44" t="s">
        <v>41</v>
      </c>
      <c r="G3702" s="44" t="s">
        <v>11</v>
      </c>
      <c r="H3702" s="44" t="s">
        <v>12</v>
      </c>
      <c r="I3702" s="55" t="s">
        <v>46334</v>
      </c>
      <c r="J3702" s="55">
        <v>8059347018218</v>
      </c>
      <c r="L3702" s="47">
        <v>299.95</v>
      </c>
      <c r="M3702" s="47">
        <v>299.95</v>
      </c>
      <c r="N3702" s="45">
        <v>44641</v>
      </c>
    </row>
    <row r="3703" spans="1:14" x14ac:dyDescent="0.25">
      <c r="A3703" s="32" t="s">
        <v>71079</v>
      </c>
      <c r="B3703" s="42" t="s">
        <v>64586</v>
      </c>
      <c r="C3703" s="42"/>
      <c r="E3703" s="44" t="s">
        <v>46331</v>
      </c>
      <c r="F3703" s="44" t="s">
        <v>41</v>
      </c>
      <c r="G3703" s="44" t="s">
        <v>11</v>
      </c>
      <c r="H3703" s="44" t="s">
        <v>12</v>
      </c>
      <c r="I3703" s="55" t="s">
        <v>46332</v>
      </c>
      <c r="J3703" s="55">
        <v>8059347018201</v>
      </c>
      <c r="L3703" s="47">
        <v>299.95</v>
      </c>
      <c r="M3703" s="47">
        <v>299.95</v>
      </c>
      <c r="N3703" s="45">
        <v>44641</v>
      </c>
    </row>
    <row r="3704" spans="1:14" x14ac:dyDescent="0.25">
      <c r="A3704" s="32" t="s">
        <v>71500</v>
      </c>
      <c r="B3704" s="42" t="s">
        <v>57402</v>
      </c>
      <c r="C3704" s="42"/>
      <c r="E3704" s="32" t="s">
        <v>57401</v>
      </c>
      <c r="F3704" s="80" t="s">
        <v>41</v>
      </c>
      <c r="G3704" s="44" t="s">
        <v>11</v>
      </c>
      <c r="H3704" s="44" t="s">
        <v>12</v>
      </c>
      <c r="I3704" s="32" t="s">
        <v>57400</v>
      </c>
      <c r="J3704" s="55">
        <v>8059347206332</v>
      </c>
      <c r="K3704" s="32"/>
      <c r="L3704" s="46">
        <v>249.95</v>
      </c>
      <c r="M3704" s="46">
        <v>249.95</v>
      </c>
      <c r="N3704" s="24">
        <v>45335</v>
      </c>
    </row>
    <row r="3705" spans="1:14" x14ac:dyDescent="0.25">
      <c r="A3705" s="32" t="s">
        <v>71499</v>
      </c>
      <c r="B3705" s="42" t="s">
        <v>57405</v>
      </c>
      <c r="C3705" s="42"/>
      <c r="E3705" s="32" t="s">
        <v>57404</v>
      </c>
      <c r="F3705" s="80" t="s">
        <v>41</v>
      </c>
      <c r="G3705" s="44" t="s">
        <v>11</v>
      </c>
      <c r="H3705" s="44" t="s">
        <v>12</v>
      </c>
      <c r="I3705" s="32" t="s">
        <v>57403</v>
      </c>
      <c r="J3705" s="55">
        <v>8059347206325</v>
      </c>
      <c r="K3705" s="32"/>
      <c r="L3705" s="46">
        <v>249.95</v>
      </c>
      <c r="M3705" s="46">
        <v>249.95</v>
      </c>
      <c r="N3705" s="24">
        <v>45335</v>
      </c>
    </row>
    <row r="3706" spans="1:14" x14ac:dyDescent="0.25">
      <c r="A3706" s="32" t="s">
        <v>71498</v>
      </c>
      <c r="B3706" s="42" t="s">
        <v>57408</v>
      </c>
      <c r="C3706" s="42"/>
      <c r="E3706" s="32" t="s">
        <v>57407</v>
      </c>
      <c r="F3706" s="80" t="s">
        <v>41</v>
      </c>
      <c r="G3706" s="44" t="s">
        <v>11</v>
      </c>
      <c r="H3706" s="44" t="s">
        <v>12</v>
      </c>
      <c r="I3706" s="32" t="s">
        <v>57406</v>
      </c>
      <c r="J3706" s="55">
        <v>8059347206318</v>
      </c>
      <c r="K3706" s="32"/>
      <c r="L3706" s="46">
        <v>249.95</v>
      </c>
      <c r="M3706" s="46">
        <v>249.95</v>
      </c>
      <c r="N3706" s="24">
        <v>45335</v>
      </c>
    </row>
    <row r="3707" spans="1:14" x14ac:dyDescent="0.25">
      <c r="A3707" s="32" t="s">
        <v>71497</v>
      </c>
      <c r="B3707" s="42" t="s">
        <v>57411</v>
      </c>
      <c r="C3707" s="42"/>
      <c r="E3707" s="32" t="s">
        <v>57410</v>
      </c>
      <c r="F3707" s="80" t="s">
        <v>41</v>
      </c>
      <c r="G3707" s="44" t="s">
        <v>11</v>
      </c>
      <c r="H3707" s="44" t="s">
        <v>12</v>
      </c>
      <c r="I3707" s="32" t="s">
        <v>57409</v>
      </c>
      <c r="J3707" s="55">
        <v>8059347206301</v>
      </c>
      <c r="K3707" s="32"/>
      <c r="L3707" s="46">
        <v>249.95</v>
      </c>
      <c r="M3707" s="46">
        <v>249.95</v>
      </c>
      <c r="N3707" s="24">
        <v>45335</v>
      </c>
    </row>
    <row r="3708" spans="1:14" x14ac:dyDescent="0.25">
      <c r="B3708" s="42" t="s">
        <v>57414</v>
      </c>
      <c r="C3708" s="42"/>
      <c r="E3708" s="32" t="s">
        <v>57413</v>
      </c>
      <c r="F3708" s="80" t="s">
        <v>41</v>
      </c>
      <c r="G3708" s="44" t="s">
        <v>11</v>
      </c>
      <c r="H3708" s="44" t="s">
        <v>12</v>
      </c>
      <c r="I3708" s="32" t="s">
        <v>57412</v>
      </c>
      <c r="J3708" s="55">
        <v>8059347206295</v>
      </c>
      <c r="K3708" s="32"/>
      <c r="L3708" s="46">
        <v>249.95</v>
      </c>
      <c r="M3708" s="46">
        <v>249.95</v>
      </c>
      <c r="N3708" s="24">
        <v>45335</v>
      </c>
    </row>
    <row r="3709" spans="1:14" x14ac:dyDescent="0.25">
      <c r="A3709" s="32" t="s">
        <v>71496</v>
      </c>
      <c r="B3709" s="42" t="s">
        <v>57417</v>
      </c>
      <c r="C3709" s="42"/>
      <c r="E3709" s="32" t="s">
        <v>57416</v>
      </c>
      <c r="F3709" s="80" t="s">
        <v>41</v>
      </c>
      <c r="G3709" s="44" t="s">
        <v>11</v>
      </c>
      <c r="H3709" s="44" t="s">
        <v>12</v>
      </c>
      <c r="I3709" s="32" t="s">
        <v>57415</v>
      </c>
      <c r="J3709" s="55">
        <v>8059347206288</v>
      </c>
      <c r="K3709" s="32"/>
      <c r="L3709" s="46">
        <v>249.95</v>
      </c>
      <c r="M3709" s="46">
        <v>249.95</v>
      </c>
      <c r="N3709" s="24">
        <v>45335</v>
      </c>
    </row>
    <row r="3710" spans="1:14" x14ac:dyDescent="0.25">
      <c r="B3710" s="42" t="s">
        <v>57420</v>
      </c>
      <c r="C3710" s="42"/>
      <c r="E3710" s="32" t="s">
        <v>57419</v>
      </c>
      <c r="F3710" s="80" t="s">
        <v>41</v>
      </c>
      <c r="G3710" s="44" t="s">
        <v>11</v>
      </c>
      <c r="H3710" s="44" t="s">
        <v>12</v>
      </c>
      <c r="I3710" s="32" t="s">
        <v>57418</v>
      </c>
      <c r="J3710" s="55">
        <v>8059347206271</v>
      </c>
      <c r="K3710" s="32"/>
      <c r="L3710" s="46">
        <v>249.95</v>
      </c>
      <c r="M3710" s="46">
        <v>249.95</v>
      </c>
      <c r="N3710" s="24">
        <v>45335</v>
      </c>
    </row>
    <row r="3711" spans="1:14" x14ac:dyDescent="0.25">
      <c r="A3711" s="32" t="s">
        <v>71495</v>
      </c>
      <c r="B3711" s="42" t="s">
        <v>57423</v>
      </c>
      <c r="C3711" s="42"/>
      <c r="E3711" s="32" t="s">
        <v>57422</v>
      </c>
      <c r="F3711" s="80" t="s">
        <v>41</v>
      </c>
      <c r="G3711" s="44" t="s">
        <v>11</v>
      </c>
      <c r="H3711" s="44" t="s">
        <v>12</v>
      </c>
      <c r="I3711" s="32" t="s">
        <v>57421</v>
      </c>
      <c r="J3711" s="55">
        <v>8059347206264</v>
      </c>
      <c r="K3711" s="32"/>
      <c r="L3711" s="46">
        <v>249.95</v>
      </c>
      <c r="M3711" s="46">
        <v>249.95</v>
      </c>
      <c r="N3711" s="24">
        <v>45335</v>
      </c>
    </row>
    <row r="3712" spans="1:14" x14ac:dyDescent="0.25">
      <c r="A3712" s="32" t="s">
        <v>71494</v>
      </c>
      <c r="B3712" s="42" t="s">
        <v>57426</v>
      </c>
      <c r="C3712" s="42"/>
      <c r="E3712" s="32" t="s">
        <v>57425</v>
      </c>
      <c r="F3712" s="80" t="s">
        <v>41</v>
      </c>
      <c r="G3712" s="44" t="s">
        <v>11</v>
      </c>
      <c r="H3712" s="44" t="s">
        <v>12</v>
      </c>
      <c r="I3712" s="32" t="s">
        <v>57424</v>
      </c>
      <c r="J3712" s="55">
        <v>8059347206257</v>
      </c>
      <c r="K3712" s="32"/>
      <c r="L3712" s="46">
        <v>249.95</v>
      </c>
      <c r="M3712" s="46">
        <v>249.95</v>
      </c>
      <c r="N3712" s="24">
        <v>45335</v>
      </c>
    </row>
    <row r="3713" spans="1:14" x14ac:dyDescent="0.25">
      <c r="A3713" s="32" t="s">
        <v>71493</v>
      </c>
      <c r="B3713" s="42" t="s">
        <v>57429</v>
      </c>
      <c r="C3713" s="42"/>
      <c r="E3713" s="32" t="s">
        <v>57428</v>
      </c>
      <c r="F3713" s="80" t="s">
        <v>41</v>
      </c>
      <c r="G3713" s="44" t="s">
        <v>11</v>
      </c>
      <c r="H3713" s="44" t="s">
        <v>12</v>
      </c>
      <c r="I3713" s="32" t="s">
        <v>57427</v>
      </c>
      <c r="J3713" s="55">
        <v>8059347206240</v>
      </c>
      <c r="K3713" s="32"/>
      <c r="L3713" s="46">
        <v>249.95</v>
      </c>
      <c r="M3713" s="46">
        <v>249.95</v>
      </c>
      <c r="N3713" s="24">
        <v>45335</v>
      </c>
    </row>
    <row r="3714" spans="1:14" x14ac:dyDescent="0.25">
      <c r="A3714" s="32" t="s">
        <v>71492</v>
      </c>
      <c r="B3714" s="42" t="s">
        <v>57432</v>
      </c>
      <c r="C3714" s="42"/>
      <c r="E3714" s="32" t="s">
        <v>57431</v>
      </c>
      <c r="F3714" s="80" t="s">
        <v>41</v>
      </c>
      <c r="G3714" s="44" t="s">
        <v>11</v>
      </c>
      <c r="H3714" s="44" t="s">
        <v>12</v>
      </c>
      <c r="I3714" s="32" t="s">
        <v>57430</v>
      </c>
      <c r="J3714" s="55">
        <v>8059347206233</v>
      </c>
      <c r="K3714" s="32"/>
      <c r="L3714" s="46">
        <v>249.95</v>
      </c>
      <c r="M3714" s="46">
        <v>249.95</v>
      </c>
      <c r="N3714" s="24">
        <v>45335</v>
      </c>
    </row>
    <row r="3715" spans="1:14" x14ac:dyDescent="0.25">
      <c r="A3715" s="32" t="s">
        <v>71491</v>
      </c>
      <c r="B3715" s="42" t="s">
        <v>57435</v>
      </c>
      <c r="C3715" s="42"/>
      <c r="E3715" s="32" t="s">
        <v>57434</v>
      </c>
      <c r="F3715" s="80" t="s">
        <v>41</v>
      </c>
      <c r="G3715" s="44" t="s">
        <v>11</v>
      </c>
      <c r="H3715" s="44" t="s">
        <v>12</v>
      </c>
      <c r="I3715" s="32" t="s">
        <v>57433</v>
      </c>
      <c r="J3715" s="55">
        <v>8059347206226</v>
      </c>
      <c r="K3715" s="32"/>
      <c r="L3715" s="46">
        <v>249.95</v>
      </c>
      <c r="M3715" s="46">
        <v>249.95</v>
      </c>
      <c r="N3715" s="24">
        <v>45335</v>
      </c>
    </row>
    <row r="3716" spans="1:14" x14ac:dyDescent="0.25">
      <c r="A3716" s="32" t="s">
        <v>71490</v>
      </c>
      <c r="B3716" s="42" t="s">
        <v>57438</v>
      </c>
      <c r="C3716" s="42"/>
      <c r="E3716" s="32" t="s">
        <v>57437</v>
      </c>
      <c r="F3716" s="80" t="s">
        <v>41</v>
      </c>
      <c r="G3716" s="44" t="s">
        <v>11</v>
      </c>
      <c r="H3716" s="44" t="s">
        <v>12</v>
      </c>
      <c r="I3716" s="32" t="s">
        <v>57436</v>
      </c>
      <c r="J3716" s="55">
        <v>8059347206219</v>
      </c>
      <c r="K3716" s="32"/>
      <c r="L3716" s="46">
        <v>249.95</v>
      </c>
      <c r="M3716" s="46">
        <v>249.95</v>
      </c>
      <c r="N3716" s="24">
        <v>45335</v>
      </c>
    </row>
    <row r="3717" spans="1:14" x14ac:dyDescent="0.25">
      <c r="B3717" s="42" t="s">
        <v>57441</v>
      </c>
      <c r="C3717" s="42"/>
      <c r="E3717" s="32" t="s">
        <v>57440</v>
      </c>
      <c r="F3717" s="80" t="s">
        <v>41</v>
      </c>
      <c r="G3717" s="44" t="s">
        <v>11</v>
      </c>
      <c r="H3717" s="44" t="s">
        <v>12</v>
      </c>
      <c r="I3717" s="32" t="s">
        <v>57439</v>
      </c>
      <c r="J3717" s="55">
        <v>8059347206202</v>
      </c>
      <c r="K3717" s="32"/>
      <c r="L3717" s="46">
        <v>249.95</v>
      </c>
      <c r="M3717" s="46">
        <v>249.95</v>
      </c>
      <c r="N3717" s="24">
        <v>45335</v>
      </c>
    </row>
    <row r="3718" spans="1:14" x14ac:dyDescent="0.25">
      <c r="A3718" s="32" t="s">
        <v>71489</v>
      </c>
      <c r="B3718" s="42" t="s">
        <v>57444</v>
      </c>
      <c r="C3718" s="42"/>
      <c r="E3718" s="32" t="s">
        <v>57443</v>
      </c>
      <c r="F3718" s="80" t="s">
        <v>41</v>
      </c>
      <c r="G3718" s="44" t="s">
        <v>11</v>
      </c>
      <c r="H3718" s="44" t="s">
        <v>12</v>
      </c>
      <c r="I3718" s="32" t="s">
        <v>57442</v>
      </c>
      <c r="J3718" s="55">
        <v>8059347206196</v>
      </c>
      <c r="K3718" s="32"/>
      <c r="L3718" s="46">
        <v>249.95</v>
      </c>
      <c r="M3718" s="46">
        <v>249.95</v>
      </c>
      <c r="N3718" s="24">
        <v>45335</v>
      </c>
    </row>
    <row r="3719" spans="1:14" x14ac:dyDescent="0.25">
      <c r="B3719" s="42" t="s">
        <v>57447</v>
      </c>
      <c r="C3719" s="42"/>
      <c r="E3719" s="32" t="s">
        <v>57446</v>
      </c>
      <c r="F3719" s="80" t="s">
        <v>41</v>
      </c>
      <c r="G3719" s="44" t="s">
        <v>11</v>
      </c>
      <c r="H3719" s="44" t="s">
        <v>12</v>
      </c>
      <c r="I3719" s="32" t="s">
        <v>57445</v>
      </c>
      <c r="J3719" s="55">
        <v>8059347206189</v>
      </c>
      <c r="K3719" s="32"/>
      <c r="L3719" s="46">
        <v>249.95</v>
      </c>
      <c r="M3719" s="46">
        <v>249.95</v>
      </c>
      <c r="N3719" s="24">
        <v>45335</v>
      </c>
    </row>
    <row r="3720" spans="1:14" x14ac:dyDescent="0.25">
      <c r="A3720" s="32" t="s">
        <v>71488</v>
      </c>
      <c r="B3720" s="42" t="s">
        <v>57450</v>
      </c>
      <c r="C3720" s="42"/>
      <c r="E3720" s="32" t="s">
        <v>57449</v>
      </c>
      <c r="F3720" s="80" t="s">
        <v>41</v>
      </c>
      <c r="G3720" s="44" t="s">
        <v>11</v>
      </c>
      <c r="H3720" s="44" t="s">
        <v>12</v>
      </c>
      <c r="I3720" s="32" t="s">
        <v>57448</v>
      </c>
      <c r="J3720" s="55">
        <v>8059347206172</v>
      </c>
      <c r="K3720" s="32"/>
      <c r="L3720" s="46">
        <v>249.95</v>
      </c>
      <c r="M3720" s="46">
        <v>249.95</v>
      </c>
      <c r="N3720" s="24">
        <v>45335</v>
      </c>
    </row>
    <row r="3721" spans="1:14" x14ac:dyDescent="0.25">
      <c r="A3721" s="32" t="s">
        <v>71487</v>
      </c>
      <c r="B3721" s="42" t="s">
        <v>57453</v>
      </c>
      <c r="C3721" s="42"/>
      <c r="E3721" s="32" t="s">
        <v>57452</v>
      </c>
      <c r="F3721" s="80" t="s">
        <v>41</v>
      </c>
      <c r="G3721" s="44" t="s">
        <v>11</v>
      </c>
      <c r="H3721" s="44" t="s">
        <v>12</v>
      </c>
      <c r="I3721" s="32" t="s">
        <v>57451</v>
      </c>
      <c r="J3721" s="55">
        <v>8059347206165</v>
      </c>
      <c r="K3721" s="32"/>
      <c r="L3721" s="46">
        <v>249.95</v>
      </c>
      <c r="M3721" s="46">
        <v>249.95</v>
      </c>
      <c r="N3721" s="24">
        <v>45335</v>
      </c>
    </row>
    <row r="3722" spans="1:14" x14ac:dyDescent="0.25">
      <c r="A3722" s="32" t="s">
        <v>31785</v>
      </c>
      <c r="B3722" s="42" t="s">
        <v>51377</v>
      </c>
      <c r="C3722" s="42"/>
      <c r="D3722" s="42"/>
      <c r="E3722" s="43" t="s">
        <v>61272</v>
      </c>
      <c r="F3722" s="44" t="s">
        <v>82</v>
      </c>
      <c r="G3722" s="44" t="s">
        <v>17</v>
      </c>
      <c r="H3722" s="44" t="s">
        <v>18</v>
      </c>
      <c r="I3722" s="42" t="s">
        <v>18305</v>
      </c>
      <c r="J3722" s="42">
        <v>8059175115721</v>
      </c>
      <c r="K3722" s="45">
        <v>45413</v>
      </c>
      <c r="L3722" s="47">
        <v>0</v>
      </c>
      <c r="M3722" s="47">
        <v>239.95</v>
      </c>
      <c r="N3722" s="45">
        <v>43706</v>
      </c>
    </row>
    <row r="3723" spans="1:14" x14ac:dyDescent="0.25">
      <c r="A3723" s="32" t="s">
        <v>31784</v>
      </c>
      <c r="B3723" s="42" t="s">
        <v>51376</v>
      </c>
      <c r="C3723" s="42"/>
      <c r="D3723" s="42"/>
      <c r="E3723" s="43" t="s">
        <v>61271</v>
      </c>
      <c r="F3723" s="44" t="s">
        <v>82</v>
      </c>
      <c r="G3723" s="44" t="s">
        <v>17</v>
      </c>
      <c r="H3723" s="44" t="s">
        <v>18</v>
      </c>
      <c r="I3723" s="42" t="s">
        <v>18304</v>
      </c>
      <c r="J3723" s="42">
        <v>8059175115714</v>
      </c>
      <c r="K3723" s="45">
        <v>45413</v>
      </c>
      <c r="L3723" s="47">
        <v>0</v>
      </c>
      <c r="M3723" s="47">
        <v>239.95</v>
      </c>
      <c r="N3723" s="45">
        <v>43706</v>
      </c>
    </row>
    <row r="3724" spans="1:14" x14ac:dyDescent="0.25">
      <c r="A3724" s="32" t="s">
        <v>31783</v>
      </c>
      <c r="B3724" s="42" t="s">
        <v>51375</v>
      </c>
      <c r="C3724" s="42"/>
      <c r="D3724" s="42"/>
      <c r="E3724" s="43" t="s">
        <v>61270</v>
      </c>
      <c r="F3724" s="44" t="s">
        <v>82</v>
      </c>
      <c r="G3724" s="44" t="s">
        <v>17</v>
      </c>
      <c r="H3724" s="44" t="s">
        <v>18</v>
      </c>
      <c r="I3724" s="42" t="s">
        <v>18303</v>
      </c>
      <c r="J3724" s="42">
        <v>8059175115707</v>
      </c>
      <c r="K3724" s="45">
        <v>45413</v>
      </c>
      <c r="L3724" s="47">
        <v>0</v>
      </c>
      <c r="M3724" s="47">
        <v>239.95</v>
      </c>
      <c r="N3724" s="45">
        <v>43706</v>
      </c>
    </row>
    <row r="3725" spans="1:14" x14ac:dyDescent="0.25">
      <c r="A3725" s="32" t="s">
        <v>31782</v>
      </c>
      <c r="B3725" s="42" t="s">
        <v>51355</v>
      </c>
      <c r="C3725" s="42"/>
      <c r="D3725" s="42"/>
      <c r="E3725" s="43" t="s">
        <v>61269</v>
      </c>
      <c r="F3725" s="44" t="s">
        <v>82</v>
      </c>
      <c r="G3725" s="44" t="s">
        <v>17</v>
      </c>
      <c r="H3725" s="44" t="s">
        <v>18</v>
      </c>
      <c r="I3725" s="42" t="s">
        <v>18302</v>
      </c>
      <c r="J3725" s="42">
        <v>8059175108013</v>
      </c>
      <c r="K3725" s="45">
        <v>45413</v>
      </c>
      <c r="L3725" s="47">
        <v>0</v>
      </c>
      <c r="M3725" s="47">
        <v>239.95</v>
      </c>
      <c r="N3725" s="45">
        <v>43706</v>
      </c>
    </row>
    <row r="3726" spans="1:14" x14ac:dyDescent="0.25">
      <c r="A3726" s="32" t="s">
        <v>31781</v>
      </c>
      <c r="B3726" s="42" t="s">
        <v>51374</v>
      </c>
      <c r="C3726" s="42"/>
      <c r="D3726" s="42"/>
      <c r="E3726" s="43" t="s">
        <v>61268</v>
      </c>
      <c r="F3726" s="44" t="s">
        <v>82</v>
      </c>
      <c r="G3726" s="44" t="s">
        <v>17</v>
      </c>
      <c r="H3726" s="44" t="s">
        <v>18</v>
      </c>
      <c r="I3726" s="42" t="s">
        <v>18301</v>
      </c>
      <c r="J3726" s="42">
        <v>8059175115684</v>
      </c>
      <c r="K3726" s="45">
        <v>45413</v>
      </c>
      <c r="L3726" s="47">
        <v>0</v>
      </c>
      <c r="M3726" s="47">
        <v>239.95</v>
      </c>
      <c r="N3726" s="45">
        <v>43706</v>
      </c>
    </row>
    <row r="3727" spans="1:14" x14ac:dyDescent="0.25">
      <c r="A3727" s="32" t="s">
        <v>31780</v>
      </c>
      <c r="B3727" s="42" t="s">
        <v>51373</v>
      </c>
      <c r="C3727" s="42"/>
      <c r="D3727" s="42"/>
      <c r="E3727" s="43" t="s">
        <v>61267</v>
      </c>
      <c r="F3727" s="44" t="s">
        <v>82</v>
      </c>
      <c r="G3727" s="44" t="s">
        <v>17</v>
      </c>
      <c r="H3727" s="44" t="s">
        <v>18</v>
      </c>
      <c r="I3727" s="42" t="s">
        <v>18300</v>
      </c>
      <c r="J3727" s="42">
        <v>8059175115660</v>
      </c>
      <c r="K3727" s="45">
        <v>45413</v>
      </c>
      <c r="L3727" s="47">
        <v>0</v>
      </c>
      <c r="M3727" s="47">
        <v>239.95</v>
      </c>
      <c r="N3727" s="45">
        <v>43706</v>
      </c>
    </row>
    <row r="3728" spans="1:14" x14ac:dyDescent="0.25">
      <c r="A3728" s="32" t="s">
        <v>31779</v>
      </c>
      <c r="B3728" s="42" t="s">
        <v>51372</v>
      </c>
      <c r="C3728" s="42"/>
      <c r="D3728" s="42"/>
      <c r="E3728" s="43" t="s">
        <v>61266</v>
      </c>
      <c r="F3728" s="44" t="s">
        <v>82</v>
      </c>
      <c r="G3728" s="44" t="s">
        <v>17</v>
      </c>
      <c r="H3728" s="44" t="s">
        <v>18</v>
      </c>
      <c r="I3728" s="42" t="s">
        <v>18299</v>
      </c>
      <c r="J3728" s="42">
        <v>8059175115653</v>
      </c>
      <c r="K3728" s="45">
        <v>45413</v>
      </c>
      <c r="L3728" s="47">
        <v>0</v>
      </c>
      <c r="M3728" s="47">
        <v>239.95</v>
      </c>
      <c r="N3728" s="45">
        <v>43706</v>
      </c>
    </row>
    <row r="3729" spans="1:14" x14ac:dyDescent="0.25">
      <c r="A3729" s="32" t="s">
        <v>31778</v>
      </c>
      <c r="B3729" s="42" t="s">
        <v>51371</v>
      </c>
      <c r="C3729" s="42"/>
      <c r="D3729" s="42"/>
      <c r="E3729" s="43" t="s">
        <v>61265</v>
      </c>
      <c r="F3729" s="44" t="s">
        <v>82</v>
      </c>
      <c r="G3729" s="44" t="s">
        <v>17</v>
      </c>
      <c r="H3729" s="44" t="s">
        <v>18</v>
      </c>
      <c r="I3729" s="42" t="s">
        <v>18298</v>
      </c>
      <c r="J3729" s="42">
        <v>8059175115646</v>
      </c>
      <c r="K3729" s="45">
        <v>45413</v>
      </c>
      <c r="L3729" s="47">
        <v>0</v>
      </c>
      <c r="M3729" s="47">
        <v>239.95</v>
      </c>
      <c r="N3729" s="45">
        <v>43706</v>
      </c>
    </row>
    <row r="3730" spans="1:14" x14ac:dyDescent="0.25">
      <c r="A3730" s="32" t="s">
        <v>31777</v>
      </c>
      <c r="B3730" s="42" t="s">
        <v>51370</v>
      </c>
      <c r="C3730" s="42"/>
      <c r="D3730" s="42"/>
      <c r="E3730" s="43" t="s">
        <v>61264</v>
      </c>
      <c r="F3730" s="44" t="s">
        <v>82</v>
      </c>
      <c r="G3730" s="44" t="s">
        <v>17</v>
      </c>
      <c r="H3730" s="44" t="s">
        <v>18</v>
      </c>
      <c r="I3730" s="42" t="s">
        <v>18297</v>
      </c>
      <c r="J3730" s="42">
        <v>8059175115639</v>
      </c>
      <c r="K3730" s="45">
        <v>45413</v>
      </c>
      <c r="L3730" s="47">
        <v>0</v>
      </c>
      <c r="M3730" s="47">
        <v>239.95</v>
      </c>
      <c r="N3730" s="45">
        <v>43706</v>
      </c>
    </row>
    <row r="3731" spans="1:14" x14ac:dyDescent="0.25">
      <c r="A3731" s="32" t="s">
        <v>31776</v>
      </c>
      <c r="B3731" s="42" t="s">
        <v>51369</v>
      </c>
      <c r="C3731" s="42"/>
      <c r="D3731" s="42"/>
      <c r="E3731" s="43" t="s">
        <v>61263</v>
      </c>
      <c r="F3731" s="44" t="s">
        <v>82</v>
      </c>
      <c r="G3731" s="44" t="s">
        <v>17</v>
      </c>
      <c r="H3731" s="44" t="s">
        <v>18</v>
      </c>
      <c r="I3731" s="42" t="s">
        <v>18296</v>
      </c>
      <c r="J3731" s="42">
        <v>8059175115622</v>
      </c>
      <c r="K3731" s="45">
        <v>45413</v>
      </c>
      <c r="L3731" s="47">
        <v>0</v>
      </c>
      <c r="M3731" s="47">
        <v>239.95</v>
      </c>
      <c r="N3731" s="45">
        <v>43706</v>
      </c>
    </row>
    <row r="3732" spans="1:14" x14ac:dyDescent="0.25">
      <c r="A3732" s="32" t="s">
        <v>31775</v>
      </c>
      <c r="B3732" s="42" t="s">
        <v>51354</v>
      </c>
      <c r="C3732" s="42"/>
      <c r="D3732" s="42"/>
      <c r="E3732" s="43" t="s">
        <v>61262</v>
      </c>
      <c r="F3732" s="44" t="s">
        <v>82</v>
      </c>
      <c r="G3732" s="44" t="s">
        <v>17</v>
      </c>
      <c r="H3732" s="44" t="s">
        <v>18</v>
      </c>
      <c r="I3732" s="42" t="s">
        <v>18295</v>
      </c>
      <c r="J3732" s="42">
        <v>8059175107900</v>
      </c>
      <c r="K3732" s="45">
        <v>45413</v>
      </c>
      <c r="L3732" s="47">
        <v>0</v>
      </c>
      <c r="M3732" s="47">
        <v>239.95</v>
      </c>
      <c r="N3732" s="45">
        <v>43706</v>
      </c>
    </row>
    <row r="3733" spans="1:14" x14ac:dyDescent="0.25">
      <c r="A3733" s="32" t="s">
        <v>31774</v>
      </c>
      <c r="B3733" s="42" t="s">
        <v>51368</v>
      </c>
      <c r="C3733" s="42"/>
      <c r="D3733" s="42"/>
      <c r="E3733" s="43" t="s">
        <v>61261</v>
      </c>
      <c r="F3733" s="44" t="s">
        <v>82</v>
      </c>
      <c r="G3733" s="44" t="s">
        <v>17</v>
      </c>
      <c r="H3733" s="44" t="s">
        <v>18</v>
      </c>
      <c r="I3733" s="42" t="s">
        <v>18294</v>
      </c>
      <c r="J3733" s="42">
        <v>8059175115608</v>
      </c>
      <c r="K3733" s="45">
        <v>45413</v>
      </c>
      <c r="L3733" s="47">
        <v>0</v>
      </c>
      <c r="M3733" s="47">
        <v>239.95</v>
      </c>
      <c r="N3733" s="45">
        <v>43706</v>
      </c>
    </row>
    <row r="3734" spans="1:14" x14ac:dyDescent="0.25">
      <c r="A3734" s="32" t="s">
        <v>31773</v>
      </c>
      <c r="B3734" s="42" t="s">
        <v>51367</v>
      </c>
      <c r="C3734" s="42"/>
      <c r="D3734" s="42"/>
      <c r="E3734" s="43" t="s">
        <v>61260</v>
      </c>
      <c r="F3734" s="44" t="s">
        <v>82</v>
      </c>
      <c r="G3734" s="44" t="s">
        <v>17</v>
      </c>
      <c r="H3734" s="44" t="s">
        <v>18</v>
      </c>
      <c r="I3734" s="42" t="s">
        <v>18293</v>
      </c>
      <c r="J3734" s="42">
        <v>8059175115585</v>
      </c>
      <c r="K3734" s="45">
        <v>45413</v>
      </c>
      <c r="L3734" s="47">
        <v>0</v>
      </c>
      <c r="M3734" s="47">
        <v>239.95</v>
      </c>
      <c r="N3734" s="45">
        <v>43706</v>
      </c>
    </row>
    <row r="3735" spans="1:14" x14ac:dyDescent="0.25">
      <c r="A3735" s="32" t="s">
        <v>31772</v>
      </c>
      <c r="B3735" s="42" t="s">
        <v>51366</v>
      </c>
      <c r="C3735" s="42"/>
      <c r="D3735" s="42"/>
      <c r="E3735" s="43" t="s">
        <v>61259</v>
      </c>
      <c r="F3735" s="44" t="s">
        <v>82</v>
      </c>
      <c r="G3735" s="44" t="s">
        <v>17</v>
      </c>
      <c r="H3735" s="44" t="s">
        <v>18</v>
      </c>
      <c r="I3735" s="42" t="s">
        <v>18292</v>
      </c>
      <c r="J3735" s="42">
        <v>8059175115578</v>
      </c>
      <c r="K3735" s="45">
        <v>45413</v>
      </c>
      <c r="L3735" s="47">
        <v>0</v>
      </c>
      <c r="M3735" s="47">
        <v>239.95</v>
      </c>
      <c r="N3735" s="45">
        <v>43706</v>
      </c>
    </row>
    <row r="3736" spans="1:14" x14ac:dyDescent="0.25">
      <c r="A3736" s="32" t="s">
        <v>31771</v>
      </c>
      <c r="B3736" s="42" t="s">
        <v>51365</v>
      </c>
      <c r="C3736" s="42"/>
      <c r="D3736" s="42"/>
      <c r="E3736" s="43" t="s">
        <v>61258</v>
      </c>
      <c r="F3736" s="44" t="s">
        <v>82</v>
      </c>
      <c r="G3736" s="44" t="s">
        <v>17</v>
      </c>
      <c r="H3736" s="44" t="s">
        <v>18</v>
      </c>
      <c r="I3736" s="42" t="s">
        <v>18312</v>
      </c>
      <c r="J3736" s="42">
        <v>8059175115561</v>
      </c>
      <c r="K3736" s="45">
        <v>45413</v>
      </c>
      <c r="L3736" s="47">
        <v>0</v>
      </c>
      <c r="M3736" s="47">
        <v>239.95</v>
      </c>
      <c r="N3736" s="45">
        <v>43706</v>
      </c>
    </row>
    <row r="3737" spans="1:14" x14ac:dyDescent="0.25">
      <c r="A3737" s="32" t="s">
        <v>31770</v>
      </c>
      <c r="B3737" s="42" t="s">
        <v>51364</v>
      </c>
      <c r="C3737" s="42"/>
      <c r="D3737" s="42"/>
      <c r="E3737" s="43" t="s">
        <v>61257</v>
      </c>
      <c r="F3737" s="44" t="s">
        <v>82</v>
      </c>
      <c r="G3737" s="44" t="s">
        <v>17</v>
      </c>
      <c r="H3737" s="44" t="s">
        <v>18</v>
      </c>
      <c r="I3737" s="42" t="s">
        <v>18311</v>
      </c>
      <c r="J3737" s="42">
        <v>8059175115554</v>
      </c>
      <c r="K3737" s="45">
        <v>45413</v>
      </c>
      <c r="L3737" s="47">
        <v>0</v>
      </c>
      <c r="M3737" s="47">
        <v>239.95</v>
      </c>
      <c r="N3737" s="45">
        <v>43706</v>
      </c>
    </row>
    <row r="3738" spans="1:14" x14ac:dyDescent="0.25">
      <c r="A3738" s="32" t="s">
        <v>31769</v>
      </c>
      <c r="B3738" s="42" t="s">
        <v>51363</v>
      </c>
      <c r="C3738" s="42"/>
      <c r="D3738" s="42"/>
      <c r="E3738" s="43" t="s">
        <v>61256</v>
      </c>
      <c r="F3738" s="44" t="s">
        <v>82</v>
      </c>
      <c r="G3738" s="44" t="s">
        <v>17</v>
      </c>
      <c r="H3738" s="44" t="s">
        <v>18</v>
      </c>
      <c r="I3738" s="42" t="s">
        <v>18310</v>
      </c>
      <c r="J3738" s="42">
        <v>8059175115547</v>
      </c>
      <c r="K3738" s="45">
        <v>45413</v>
      </c>
      <c r="L3738" s="47">
        <v>0</v>
      </c>
      <c r="M3738" s="47">
        <v>239.95</v>
      </c>
      <c r="N3738" s="45">
        <v>43706</v>
      </c>
    </row>
    <row r="3739" spans="1:14" x14ac:dyDescent="0.25">
      <c r="A3739" s="32" t="s">
        <v>31768</v>
      </c>
      <c r="B3739" s="42" t="s">
        <v>51353</v>
      </c>
      <c r="C3739" s="42"/>
      <c r="D3739" s="42"/>
      <c r="E3739" s="43" t="s">
        <v>61255</v>
      </c>
      <c r="F3739" s="44" t="s">
        <v>82</v>
      </c>
      <c r="G3739" s="44" t="s">
        <v>17</v>
      </c>
      <c r="H3739" s="44" t="s">
        <v>18</v>
      </c>
      <c r="I3739" s="42" t="s">
        <v>18309</v>
      </c>
      <c r="J3739" s="42">
        <v>8059175107894</v>
      </c>
      <c r="K3739" s="45">
        <v>45413</v>
      </c>
      <c r="L3739" s="47">
        <v>0</v>
      </c>
      <c r="M3739" s="47">
        <v>239.95</v>
      </c>
      <c r="N3739" s="45">
        <v>43706</v>
      </c>
    </row>
    <row r="3740" spans="1:14" x14ac:dyDescent="0.25">
      <c r="A3740" s="32" t="s">
        <v>31767</v>
      </c>
      <c r="B3740" s="42" t="s">
        <v>51362</v>
      </c>
      <c r="C3740" s="42"/>
      <c r="D3740" s="42"/>
      <c r="E3740" s="43" t="s">
        <v>61254</v>
      </c>
      <c r="F3740" s="44" t="s">
        <v>82</v>
      </c>
      <c r="G3740" s="44" t="s">
        <v>17</v>
      </c>
      <c r="H3740" s="44" t="s">
        <v>18</v>
      </c>
      <c r="I3740" s="42" t="s">
        <v>18308</v>
      </c>
      <c r="J3740" s="42">
        <v>8059175115523</v>
      </c>
      <c r="K3740" s="45">
        <v>45413</v>
      </c>
      <c r="L3740" s="47">
        <v>0</v>
      </c>
      <c r="M3740" s="47">
        <v>239.95</v>
      </c>
      <c r="N3740" s="45">
        <v>43706</v>
      </c>
    </row>
    <row r="3741" spans="1:14" x14ac:dyDescent="0.25">
      <c r="A3741" s="32" t="s">
        <v>31766</v>
      </c>
      <c r="B3741" s="42" t="s">
        <v>51361</v>
      </c>
      <c r="C3741" s="42"/>
      <c r="D3741" s="42"/>
      <c r="E3741" s="43" t="s">
        <v>61253</v>
      </c>
      <c r="F3741" s="44" t="s">
        <v>82</v>
      </c>
      <c r="G3741" s="44" t="s">
        <v>17</v>
      </c>
      <c r="H3741" s="44" t="s">
        <v>18</v>
      </c>
      <c r="I3741" s="42" t="s">
        <v>18307</v>
      </c>
      <c r="J3741" s="42">
        <v>8059175115509</v>
      </c>
      <c r="K3741" s="45">
        <v>45413</v>
      </c>
      <c r="L3741" s="47">
        <v>0</v>
      </c>
      <c r="M3741" s="47">
        <v>239.95</v>
      </c>
      <c r="N3741" s="45">
        <v>43706</v>
      </c>
    </row>
    <row r="3742" spans="1:14" x14ac:dyDescent="0.25">
      <c r="A3742" s="32" t="s">
        <v>31765</v>
      </c>
      <c r="B3742" s="42" t="s">
        <v>51360</v>
      </c>
      <c r="C3742" s="42"/>
      <c r="D3742" s="42"/>
      <c r="E3742" s="43" t="s">
        <v>61252</v>
      </c>
      <c r="F3742" s="44" t="s">
        <v>82</v>
      </c>
      <c r="G3742" s="44" t="s">
        <v>17</v>
      </c>
      <c r="H3742" s="44" t="s">
        <v>18</v>
      </c>
      <c r="I3742" s="42" t="s">
        <v>18306</v>
      </c>
      <c r="J3742" s="42">
        <v>8059175115493</v>
      </c>
      <c r="K3742" s="45">
        <v>45413</v>
      </c>
      <c r="L3742" s="47">
        <v>0</v>
      </c>
      <c r="M3742" s="47">
        <v>239.95</v>
      </c>
      <c r="N3742" s="45">
        <v>43706</v>
      </c>
    </row>
    <row r="3743" spans="1:14" x14ac:dyDescent="0.25">
      <c r="B3743" s="76" t="s">
        <v>69948</v>
      </c>
      <c r="C3743" s="42"/>
      <c r="D3743" s="17"/>
      <c r="E3743" s="17" t="s">
        <v>69949</v>
      </c>
      <c r="F3743" s="21"/>
      <c r="G3743" s="32" t="s">
        <v>11</v>
      </c>
      <c r="H3743" s="43" t="s">
        <v>12</v>
      </c>
      <c r="I3743" s="76" t="s">
        <v>69950</v>
      </c>
      <c r="J3743" s="20" t="str">
        <f>"8059347018188"</f>
        <v>8059347018188</v>
      </c>
      <c r="K3743" s="17"/>
      <c r="L3743" s="28">
        <v>209.95</v>
      </c>
      <c r="M3743" s="28">
        <v>209.95</v>
      </c>
      <c r="N3743" s="17"/>
    </row>
    <row r="3744" spans="1:14" x14ac:dyDescent="0.25">
      <c r="B3744" s="76" t="s">
        <v>69945</v>
      </c>
      <c r="C3744" s="42"/>
      <c r="D3744" s="17"/>
      <c r="E3744" s="17" t="s">
        <v>69946</v>
      </c>
      <c r="F3744" s="21"/>
      <c r="G3744" s="32" t="s">
        <v>11</v>
      </c>
      <c r="H3744" s="43" t="s">
        <v>12</v>
      </c>
      <c r="I3744" s="76" t="s">
        <v>69947</v>
      </c>
      <c r="J3744" s="20" t="str">
        <f>"8059347018171"</f>
        <v>8059347018171</v>
      </c>
      <c r="K3744" s="17"/>
      <c r="L3744" s="28">
        <v>209.95</v>
      </c>
      <c r="M3744" s="28">
        <v>209.95</v>
      </c>
      <c r="N3744" s="17"/>
    </row>
    <row r="3745" spans="2:14" x14ac:dyDescent="0.25">
      <c r="B3745" s="76" t="s">
        <v>69942</v>
      </c>
      <c r="C3745" s="42"/>
      <c r="D3745" s="17"/>
      <c r="E3745" s="17" t="s">
        <v>69943</v>
      </c>
      <c r="F3745" s="21"/>
      <c r="G3745" s="32" t="s">
        <v>11</v>
      </c>
      <c r="H3745" s="43" t="s">
        <v>12</v>
      </c>
      <c r="I3745" s="76" t="s">
        <v>69944</v>
      </c>
      <c r="J3745" s="20">
        <v>8059347018164</v>
      </c>
      <c r="K3745" s="17"/>
      <c r="L3745" s="28">
        <v>209.95</v>
      </c>
      <c r="M3745" s="28">
        <v>209.95</v>
      </c>
      <c r="N3745" s="17"/>
    </row>
    <row r="3746" spans="2:14" x14ac:dyDescent="0.25">
      <c r="B3746" s="76" t="s">
        <v>69939</v>
      </c>
      <c r="C3746" s="42"/>
      <c r="D3746" s="17"/>
      <c r="E3746" s="17" t="s">
        <v>69940</v>
      </c>
      <c r="F3746" s="21"/>
      <c r="G3746" s="32" t="s">
        <v>11</v>
      </c>
      <c r="H3746" s="43" t="s">
        <v>12</v>
      </c>
      <c r="I3746" s="76" t="s">
        <v>69941</v>
      </c>
      <c r="J3746" s="20">
        <v>8059347018157</v>
      </c>
      <c r="K3746" s="17"/>
      <c r="L3746" s="28">
        <v>209.95</v>
      </c>
      <c r="M3746" s="28">
        <v>209.95</v>
      </c>
      <c r="N3746" s="17"/>
    </row>
    <row r="3747" spans="2:14" x14ac:dyDescent="0.25">
      <c r="B3747" s="76" t="s">
        <v>69936</v>
      </c>
      <c r="C3747" s="42"/>
      <c r="D3747" s="17"/>
      <c r="E3747" s="17" t="s">
        <v>69937</v>
      </c>
      <c r="F3747" s="21"/>
      <c r="G3747" s="32" t="s">
        <v>11</v>
      </c>
      <c r="H3747" s="43" t="s">
        <v>12</v>
      </c>
      <c r="I3747" s="76" t="s">
        <v>69938</v>
      </c>
      <c r="J3747" s="20">
        <v>8059347010724</v>
      </c>
      <c r="K3747" s="17"/>
      <c r="L3747" s="28">
        <v>209.95</v>
      </c>
      <c r="M3747" s="28">
        <v>209.95</v>
      </c>
      <c r="N3747" s="17"/>
    </row>
    <row r="3748" spans="2:14" x14ac:dyDescent="0.25">
      <c r="B3748" s="76" t="s">
        <v>69933</v>
      </c>
      <c r="C3748" s="42"/>
      <c r="D3748" s="17"/>
      <c r="E3748" s="17" t="s">
        <v>69934</v>
      </c>
      <c r="F3748" s="21"/>
      <c r="G3748" s="32" t="s">
        <v>11</v>
      </c>
      <c r="H3748" s="43" t="s">
        <v>12</v>
      </c>
      <c r="I3748" s="76" t="s">
        <v>69935</v>
      </c>
      <c r="J3748" s="20" t="str">
        <f>"8059347010779"</f>
        <v>8059347010779</v>
      </c>
      <c r="K3748" s="17"/>
      <c r="L3748" s="28">
        <v>209.95</v>
      </c>
      <c r="M3748" s="28">
        <v>209.95</v>
      </c>
      <c r="N3748" s="17"/>
    </row>
    <row r="3749" spans="2:14" x14ac:dyDescent="0.25">
      <c r="B3749" s="76" t="s">
        <v>69930</v>
      </c>
      <c r="C3749" s="42"/>
      <c r="D3749" s="17"/>
      <c r="E3749" s="17" t="s">
        <v>69931</v>
      </c>
      <c r="F3749" s="21"/>
      <c r="G3749" s="32" t="s">
        <v>11</v>
      </c>
      <c r="H3749" s="43" t="s">
        <v>12</v>
      </c>
      <c r="I3749" s="76" t="s">
        <v>69932</v>
      </c>
      <c r="J3749" s="20" t="str">
        <f>"8059347018126"</f>
        <v>8059347018126</v>
      </c>
      <c r="K3749" s="17"/>
      <c r="L3749" s="28">
        <v>209.95</v>
      </c>
      <c r="M3749" s="28">
        <v>209.95</v>
      </c>
      <c r="N3749" s="17"/>
    </row>
    <row r="3750" spans="2:14" x14ac:dyDescent="0.25">
      <c r="B3750" s="76" t="s">
        <v>69969</v>
      </c>
      <c r="C3750" s="42"/>
      <c r="D3750" s="17"/>
      <c r="E3750" s="17" t="s">
        <v>69970</v>
      </c>
      <c r="F3750" s="21"/>
      <c r="G3750" s="32" t="s">
        <v>11</v>
      </c>
      <c r="H3750" s="43" t="s">
        <v>12</v>
      </c>
      <c r="I3750" s="76" t="s">
        <v>69971</v>
      </c>
      <c r="J3750" s="20" t="str">
        <f>"8059347018119"</f>
        <v>8059347018119</v>
      </c>
      <c r="K3750" s="17"/>
      <c r="L3750" s="28">
        <v>209.95</v>
      </c>
      <c r="M3750" s="28">
        <v>209.95</v>
      </c>
      <c r="N3750" s="17"/>
    </row>
    <row r="3751" spans="2:14" x14ac:dyDescent="0.25">
      <c r="B3751" s="76" t="s">
        <v>69966</v>
      </c>
      <c r="C3751" s="42"/>
      <c r="D3751" s="17"/>
      <c r="E3751" s="17" t="s">
        <v>69967</v>
      </c>
      <c r="F3751" s="21"/>
      <c r="G3751" s="32" t="s">
        <v>11</v>
      </c>
      <c r="H3751" s="43" t="s">
        <v>12</v>
      </c>
      <c r="I3751" s="76" t="s">
        <v>69968</v>
      </c>
      <c r="J3751" s="20" t="str">
        <f>"8059347018102"</f>
        <v>8059347018102</v>
      </c>
      <c r="K3751" s="17"/>
      <c r="L3751" s="28">
        <v>209.95</v>
      </c>
      <c r="M3751" s="28">
        <v>209.95</v>
      </c>
      <c r="N3751" s="17"/>
    </row>
    <row r="3752" spans="2:14" x14ac:dyDescent="0.25">
      <c r="B3752" s="76" t="s">
        <v>69963</v>
      </c>
      <c r="C3752" s="42"/>
      <c r="D3752" s="17"/>
      <c r="E3752" s="17" t="s">
        <v>69964</v>
      </c>
      <c r="F3752" s="21"/>
      <c r="G3752" s="32" t="s">
        <v>11</v>
      </c>
      <c r="H3752" s="43" t="s">
        <v>12</v>
      </c>
      <c r="I3752" s="76" t="s">
        <v>69965</v>
      </c>
      <c r="J3752" s="20">
        <v>8059347018096</v>
      </c>
      <c r="K3752" s="17"/>
      <c r="L3752" s="28">
        <v>209.95</v>
      </c>
      <c r="M3752" s="28">
        <v>209.95</v>
      </c>
      <c r="N3752" s="17"/>
    </row>
    <row r="3753" spans="2:14" x14ac:dyDescent="0.25">
      <c r="B3753" s="76" t="s">
        <v>69960</v>
      </c>
      <c r="C3753" s="42"/>
      <c r="D3753" s="17"/>
      <c r="E3753" s="17" t="s">
        <v>69961</v>
      </c>
      <c r="F3753" s="21"/>
      <c r="G3753" s="32" t="s">
        <v>11</v>
      </c>
      <c r="H3753" s="43" t="s">
        <v>12</v>
      </c>
      <c r="I3753" s="76" t="s">
        <v>69962</v>
      </c>
      <c r="J3753" s="20">
        <v>8059347018089</v>
      </c>
      <c r="K3753" s="17"/>
      <c r="L3753" s="28">
        <v>209.95</v>
      </c>
      <c r="M3753" s="28">
        <v>209.95</v>
      </c>
      <c r="N3753" s="17"/>
    </row>
    <row r="3754" spans="2:14" x14ac:dyDescent="0.25">
      <c r="B3754" s="76" t="s">
        <v>69957</v>
      </c>
      <c r="C3754" s="42"/>
      <c r="D3754" s="17"/>
      <c r="E3754" s="17" t="s">
        <v>69958</v>
      </c>
      <c r="F3754" s="21"/>
      <c r="G3754" s="32" t="s">
        <v>11</v>
      </c>
      <c r="H3754" s="43" t="s">
        <v>12</v>
      </c>
      <c r="I3754" s="76" t="s">
        <v>69959</v>
      </c>
      <c r="J3754" s="20">
        <v>8059347010700</v>
      </c>
      <c r="K3754" s="17"/>
      <c r="L3754" s="28">
        <v>209.95</v>
      </c>
      <c r="M3754" s="28">
        <v>209.95</v>
      </c>
      <c r="N3754" s="17"/>
    </row>
    <row r="3755" spans="2:14" x14ac:dyDescent="0.25">
      <c r="B3755" s="76" t="s">
        <v>69954</v>
      </c>
      <c r="C3755" s="42"/>
      <c r="D3755" s="17"/>
      <c r="E3755" s="17" t="s">
        <v>69955</v>
      </c>
      <c r="F3755" s="21"/>
      <c r="G3755" s="32" t="s">
        <v>11</v>
      </c>
      <c r="H3755" s="43" t="s">
        <v>12</v>
      </c>
      <c r="I3755" s="76" t="s">
        <v>69956</v>
      </c>
      <c r="J3755" s="20" t="str">
        <f>"8059347018058"</f>
        <v>8059347018058</v>
      </c>
      <c r="K3755" s="17"/>
      <c r="L3755" s="28">
        <v>209.95</v>
      </c>
      <c r="M3755" s="28">
        <v>209.95</v>
      </c>
      <c r="N3755" s="17"/>
    </row>
    <row r="3756" spans="2:14" x14ac:dyDescent="0.25">
      <c r="B3756" s="76" t="s">
        <v>69951</v>
      </c>
      <c r="C3756" s="42"/>
      <c r="D3756" s="17"/>
      <c r="E3756" s="17" t="s">
        <v>69952</v>
      </c>
      <c r="F3756" s="21"/>
      <c r="G3756" s="32" t="s">
        <v>11</v>
      </c>
      <c r="H3756" s="43" t="s">
        <v>12</v>
      </c>
      <c r="I3756" s="76" t="s">
        <v>69953</v>
      </c>
      <c r="J3756" s="20" t="str">
        <f>"8059347018041"</f>
        <v>8059347018041</v>
      </c>
      <c r="K3756" s="17"/>
      <c r="L3756" s="28">
        <v>209.95</v>
      </c>
      <c r="M3756" s="28">
        <v>209.95</v>
      </c>
      <c r="N3756" s="17"/>
    </row>
    <row r="3757" spans="2:14" x14ac:dyDescent="0.25">
      <c r="B3757" s="76" t="s">
        <v>69927</v>
      </c>
      <c r="C3757" s="42"/>
      <c r="D3757" s="17"/>
      <c r="E3757" s="17" t="s">
        <v>69928</v>
      </c>
      <c r="F3757" s="21"/>
      <c r="G3757" s="32" t="s">
        <v>11</v>
      </c>
      <c r="H3757" s="43" t="s">
        <v>12</v>
      </c>
      <c r="I3757" s="76" t="s">
        <v>69929</v>
      </c>
      <c r="J3757" s="20" t="str">
        <f>"8059347018034"</f>
        <v>8059347018034</v>
      </c>
      <c r="K3757" s="17"/>
      <c r="L3757" s="28">
        <v>209.95</v>
      </c>
      <c r="M3757" s="28">
        <v>209.95</v>
      </c>
      <c r="N3757" s="17"/>
    </row>
    <row r="3758" spans="2:14" x14ac:dyDescent="0.25">
      <c r="B3758" s="76" t="s">
        <v>69924</v>
      </c>
      <c r="C3758" s="42"/>
      <c r="D3758" s="17"/>
      <c r="E3758" s="17" t="s">
        <v>69925</v>
      </c>
      <c r="F3758" s="21"/>
      <c r="G3758" s="32" t="s">
        <v>11</v>
      </c>
      <c r="H3758" s="43" t="s">
        <v>12</v>
      </c>
      <c r="I3758" s="76" t="s">
        <v>69926</v>
      </c>
      <c r="J3758" s="20">
        <v>8059347018027</v>
      </c>
      <c r="K3758" s="17"/>
      <c r="L3758" s="28">
        <v>209.95</v>
      </c>
      <c r="M3758" s="28">
        <v>209.95</v>
      </c>
      <c r="N3758" s="17"/>
    </row>
    <row r="3759" spans="2:14" x14ac:dyDescent="0.25">
      <c r="B3759" s="76" t="s">
        <v>69921</v>
      </c>
      <c r="C3759" s="42"/>
      <c r="D3759" s="17"/>
      <c r="E3759" s="17" t="s">
        <v>69922</v>
      </c>
      <c r="F3759" s="21"/>
      <c r="G3759" s="32" t="s">
        <v>11</v>
      </c>
      <c r="H3759" s="43" t="s">
        <v>12</v>
      </c>
      <c r="I3759" s="76" t="s">
        <v>69923</v>
      </c>
      <c r="J3759" s="20">
        <v>8059347018010</v>
      </c>
      <c r="K3759" s="17"/>
      <c r="L3759" s="28">
        <v>209.95</v>
      </c>
      <c r="M3759" s="28">
        <v>209.95</v>
      </c>
      <c r="N3759" s="17"/>
    </row>
    <row r="3760" spans="2:14" x14ac:dyDescent="0.25">
      <c r="B3760" s="76" t="s">
        <v>69918</v>
      </c>
      <c r="C3760" s="42"/>
      <c r="D3760" s="17"/>
      <c r="E3760" s="17" t="s">
        <v>69919</v>
      </c>
      <c r="F3760" s="21"/>
      <c r="G3760" s="32" t="s">
        <v>11</v>
      </c>
      <c r="H3760" s="43" t="s">
        <v>12</v>
      </c>
      <c r="I3760" s="76" t="s">
        <v>69920</v>
      </c>
      <c r="J3760" s="20">
        <v>8059347018003</v>
      </c>
      <c r="K3760" s="17"/>
      <c r="L3760" s="28">
        <v>209.95</v>
      </c>
      <c r="M3760" s="28">
        <v>209.95</v>
      </c>
      <c r="N3760" s="17"/>
    </row>
    <row r="3761" spans="1:14" x14ac:dyDescent="0.25">
      <c r="B3761" s="76" t="s">
        <v>69915</v>
      </c>
      <c r="C3761" s="42"/>
      <c r="D3761" s="17"/>
      <c r="E3761" s="17" t="s">
        <v>69916</v>
      </c>
      <c r="F3761" s="21"/>
      <c r="G3761" s="32" t="s">
        <v>11</v>
      </c>
      <c r="H3761" s="43" t="s">
        <v>12</v>
      </c>
      <c r="I3761" s="76" t="s">
        <v>69917</v>
      </c>
      <c r="J3761" s="20">
        <v>8059347010717</v>
      </c>
      <c r="K3761" s="17"/>
      <c r="L3761" s="28">
        <v>209.95</v>
      </c>
      <c r="M3761" s="28">
        <v>209.95</v>
      </c>
      <c r="N3761" s="17"/>
    </row>
    <row r="3762" spans="1:14" x14ac:dyDescent="0.25">
      <c r="B3762" s="76" t="s">
        <v>69912</v>
      </c>
      <c r="C3762" s="42"/>
      <c r="D3762" s="17"/>
      <c r="E3762" s="17" t="s">
        <v>69913</v>
      </c>
      <c r="F3762" s="21"/>
      <c r="G3762" s="32" t="s">
        <v>11</v>
      </c>
      <c r="H3762" s="43" t="s">
        <v>12</v>
      </c>
      <c r="I3762" s="76" t="s">
        <v>69914</v>
      </c>
      <c r="J3762" s="20">
        <v>8059347017983</v>
      </c>
      <c r="K3762" s="17"/>
      <c r="L3762" s="28">
        <v>209.95</v>
      </c>
      <c r="M3762" s="28">
        <v>209.95</v>
      </c>
      <c r="N3762" s="17"/>
    </row>
    <row r="3763" spans="1:14" x14ac:dyDescent="0.25">
      <c r="B3763" s="76" t="s">
        <v>69909</v>
      </c>
      <c r="C3763" s="42"/>
      <c r="D3763" s="17"/>
      <c r="E3763" s="17" t="s">
        <v>69910</v>
      </c>
      <c r="F3763" s="21"/>
      <c r="G3763" s="32" t="s">
        <v>11</v>
      </c>
      <c r="H3763" s="43" t="s">
        <v>12</v>
      </c>
      <c r="I3763" s="76" t="s">
        <v>69911</v>
      </c>
      <c r="J3763" s="20">
        <v>8059347017976</v>
      </c>
      <c r="K3763" s="17"/>
      <c r="L3763" s="28">
        <v>209.95</v>
      </c>
      <c r="M3763" s="28">
        <v>209.95</v>
      </c>
      <c r="N3763" s="17"/>
    </row>
    <row r="3764" spans="1:14" x14ac:dyDescent="0.25">
      <c r="A3764" s="32" t="s">
        <v>31728</v>
      </c>
      <c r="B3764" s="42" t="s">
        <v>51212</v>
      </c>
      <c r="C3764" s="42"/>
      <c r="D3764" s="42"/>
      <c r="E3764" s="43" t="s">
        <v>61242</v>
      </c>
      <c r="F3764" s="44" t="s">
        <v>82</v>
      </c>
      <c r="G3764" s="44" t="s">
        <v>17</v>
      </c>
      <c r="H3764" s="44" t="s">
        <v>18</v>
      </c>
      <c r="I3764" s="42" t="s">
        <v>18263</v>
      </c>
      <c r="J3764" s="42">
        <v>8059175097669</v>
      </c>
      <c r="K3764" s="45">
        <v>45597</v>
      </c>
      <c r="L3764" s="46">
        <v>0</v>
      </c>
      <c r="M3764" s="54">
        <v>199.95</v>
      </c>
      <c r="N3764" s="45">
        <v>43706</v>
      </c>
    </row>
    <row r="3765" spans="1:14" x14ac:dyDescent="0.25">
      <c r="A3765" s="32" t="s">
        <v>31727</v>
      </c>
      <c r="B3765" s="42" t="s">
        <v>51211</v>
      </c>
      <c r="C3765" s="42"/>
      <c r="D3765" s="42"/>
      <c r="E3765" s="43" t="s">
        <v>61241</v>
      </c>
      <c r="F3765" s="44" t="s">
        <v>82</v>
      </c>
      <c r="G3765" s="44" t="s">
        <v>17</v>
      </c>
      <c r="H3765" s="44" t="s">
        <v>18</v>
      </c>
      <c r="I3765" s="42" t="s">
        <v>18262</v>
      </c>
      <c r="J3765" s="42">
        <v>8059175097652</v>
      </c>
      <c r="K3765" s="45">
        <v>45597</v>
      </c>
      <c r="L3765" s="46">
        <v>0</v>
      </c>
      <c r="M3765" s="54">
        <v>199.95</v>
      </c>
      <c r="N3765" s="45">
        <v>43706</v>
      </c>
    </row>
    <row r="3766" spans="1:14" x14ac:dyDescent="0.25">
      <c r="A3766" s="32" t="s">
        <v>31726</v>
      </c>
      <c r="B3766" s="42" t="s">
        <v>51210</v>
      </c>
      <c r="C3766" s="42"/>
      <c r="D3766" s="42"/>
      <c r="E3766" s="43" t="s">
        <v>61240</v>
      </c>
      <c r="F3766" s="44" t="s">
        <v>82</v>
      </c>
      <c r="G3766" s="44" t="s">
        <v>17</v>
      </c>
      <c r="H3766" s="44" t="s">
        <v>18</v>
      </c>
      <c r="I3766" s="42" t="s">
        <v>18261</v>
      </c>
      <c r="J3766" s="42">
        <v>8059175097645</v>
      </c>
      <c r="K3766" s="45">
        <v>45597</v>
      </c>
      <c r="L3766" s="46">
        <v>0</v>
      </c>
      <c r="M3766" s="54">
        <v>199.95</v>
      </c>
      <c r="N3766" s="45">
        <v>43706</v>
      </c>
    </row>
    <row r="3767" spans="1:14" x14ac:dyDescent="0.25">
      <c r="A3767" s="32" t="s">
        <v>31725</v>
      </c>
      <c r="B3767" s="42" t="s">
        <v>51209</v>
      </c>
      <c r="C3767" s="42"/>
      <c r="D3767" s="42"/>
      <c r="E3767" s="43" t="s">
        <v>61239</v>
      </c>
      <c r="F3767" s="44" t="s">
        <v>82</v>
      </c>
      <c r="G3767" s="44" t="s">
        <v>17</v>
      </c>
      <c r="H3767" s="44" t="s">
        <v>18</v>
      </c>
      <c r="I3767" s="42" t="s">
        <v>18260</v>
      </c>
      <c r="J3767" s="42">
        <v>8059175097621</v>
      </c>
      <c r="K3767" s="45">
        <v>45597</v>
      </c>
      <c r="L3767" s="46">
        <v>0</v>
      </c>
      <c r="M3767" s="54">
        <v>199.95</v>
      </c>
      <c r="N3767" s="45">
        <v>43706</v>
      </c>
    </row>
    <row r="3768" spans="1:14" x14ac:dyDescent="0.25">
      <c r="A3768" s="32" t="s">
        <v>31724</v>
      </c>
      <c r="B3768" s="42" t="s">
        <v>51208</v>
      </c>
      <c r="C3768" s="42"/>
      <c r="D3768" s="42"/>
      <c r="E3768" s="43" t="s">
        <v>61238</v>
      </c>
      <c r="F3768" s="44" t="s">
        <v>82</v>
      </c>
      <c r="G3768" s="44" t="s">
        <v>17</v>
      </c>
      <c r="H3768" s="44" t="s">
        <v>18</v>
      </c>
      <c r="I3768" s="42" t="s">
        <v>18259</v>
      </c>
      <c r="J3768" s="42">
        <v>8059175097607</v>
      </c>
      <c r="K3768" s="45">
        <v>45597</v>
      </c>
      <c r="L3768" s="46">
        <v>0</v>
      </c>
      <c r="M3768" s="54">
        <v>199.95</v>
      </c>
      <c r="N3768" s="45">
        <v>43706</v>
      </c>
    </row>
    <row r="3769" spans="1:14" x14ac:dyDescent="0.25">
      <c r="A3769" s="32" t="s">
        <v>31723</v>
      </c>
      <c r="B3769" s="42" t="s">
        <v>51207</v>
      </c>
      <c r="C3769" s="42"/>
      <c r="D3769" s="42"/>
      <c r="E3769" s="43" t="s">
        <v>61237</v>
      </c>
      <c r="F3769" s="44" t="s">
        <v>82</v>
      </c>
      <c r="G3769" s="44" t="s">
        <v>17</v>
      </c>
      <c r="H3769" s="44" t="s">
        <v>18</v>
      </c>
      <c r="I3769" s="42" t="s">
        <v>18258</v>
      </c>
      <c r="J3769" s="42">
        <v>8059175097584</v>
      </c>
      <c r="K3769" s="45">
        <v>45597</v>
      </c>
      <c r="L3769" s="46">
        <v>0</v>
      </c>
      <c r="M3769" s="54">
        <v>199.95</v>
      </c>
      <c r="N3769" s="45">
        <v>43706</v>
      </c>
    </row>
    <row r="3770" spans="1:14" x14ac:dyDescent="0.25">
      <c r="A3770" s="32" t="s">
        <v>31722</v>
      </c>
      <c r="B3770" s="42" t="s">
        <v>51206</v>
      </c>
      <c r="C3770" s="42"/>
      <c r="D3770" s="42"/>
      <c r="E3770" s="43" t="s">
        <v>61236</v>
      </c>
      <c r="F3770" s="44" t="s">
        <v>82</v>
      </c>
      <c r="G3770" s="44" t="s">
        <v>17</v>
      </c>
      <c r="H3770" s="44" t="s">
        <v>18</v>
      </c>
      <c r="I3770" s="42" t="s">
        <v>18257</v>
      </c>
      <c r="J3770" s="42">
        <v>8059175097577</v>
      </c>
      <c r="K3770" s="45">
        <v>45597</v>
      </c>
      <c r="L3770" s="46">
        <v>0</v>
      </c>
      <c r="M3770" s="54">
        <v>199.95</v>
      </c>
      <c r="N3770" s="45">
        <v>43706</v>
      </c>
    </row>
    <row r="3771" spans="1:14" x14ac:dyDescent="0.25">
      <c r="A3771" s="32" t="s">
        <v>31721</v>
      </c>
      <c r="B3771" s="42" t="s">
        <v>51205</v>
      </c>
      <c r="C3771" s="42"/>
      <c r="D3771" s="42"/>
      <c r="E3771" s="43" t="s">
        <v>61235</v>
      </c>
      <c r="F3771" s="44" t="s">
        <v>82</v>
      </c>
      <c r="G3771" s="44" t="s">
        <v>17</v>
      </c>
      <c r="H3771" s="44" t="s">
        <v>18</v>
      </c>
      <c r="I3771" s="42" t="s">
        <v>18270</v>
      </c>
      <c r="J3771" s="42">
        <v>8059175097560</v>
      </c>
      <c r="K3771" s="45">
        <v>45597</v>
      </c>
      <c r="L3771" s="46">
        <v>0</v>
      </c>
      <c r="M3771" s="54">
        <v>199.95</v>
      </c>
      <c r="N3771" s="45">
        <v>43706</v>
      </c>
    </row>
    <row r="3772" spans="1:14" x14ac:dyDescent="0.25">
      <c r="A3772" s="32" t="s">
        <v>31720</v>
      </c>
      <c r="B3772" s="42" t="s">
        <v>51204</v>
      </c>
      <c r="C3772" s="42"/>
      <c r="D3772" s="42"/>
      <c r="E3772" s="43" t="s">
        <v>61234</v>
      </c>
      <c r="F3772" s="44" t="s">
        <v>82</v>
      </c>
      <c r="G3772" s="44" t="s">
        <v>17</v>
      </c>
      <c r="H3772" s="44" t="s">
        <v>18</v>
      </c>
      <c r="I3772" s="42" t="s">
        <v>18269</v>
      </c>
      <c r="J3772" s="42">
        <v>8059175097553</v>
      </c>
      <c r="K3772" s="45">
        <v>45597</v>
      </c>
      <c r="L3772" s="46">
        <v>0</v>
      </c>
      <c r="M3772" s="54">
        <v>199.95</v>
      </c>
      <c r="N3772" s="45">
        <v>43706</v>
      </c>
    </row>
    <row r="3773" spans="1:14" x14ac:dyDescent="0.25">
      <c r="A3773" s="32" t="s">
        <v>31719</v>
      </c>
      <c r="B3773" s="42" t="s">
        <v>51203</v>
      </c>
      <c r="C3773" s="42"/>
      <c r="D3773" s="42"/>
      <c r="E3773" s="43" t="s">
        <v>61233</v>
      </c>
      <c r="F3773" s="44" t="s">
        <v>82</v>
      </c>
      <c r="G3773" s="44" t="s">
        <v>17</v>
      </c>
      <c r="H3773" s="44" t="s">
        <v>18</v>
      </c>
      <c r="I3773" s="42" t="s">
        <v>18268</v>
      </c>
      <c r="J3773" s="42">
        <v>8059175097546</v>
      </c>
      <c r="K3773" s="45">
        <v>45597</v>
      </c>
      <c r="L3773" s="46">
        <v>0</v>
      </c>
      <c r="M3773" s="54">
        <v>199.95</v>
      </c>
      <c r="N3773" s="45">
        <v>43706</v>
      </c>
    </row>
    <row r="3774" spans="1:14" x14ac:dyDescent="0.25">
      <c r="A3774" s="32" t="s">
        <v>31718</v>
      </c>
      <c r="B3774" s="42" t="s">
        <v>51202</v>
      </c>
      <c r="C3774" s="42"/>
      <c r="D3774" s="42"/>
      <c r="E3774" s="43" t="s">
        <v>61232</v>
      </c>
      <c r="F3774" s="44" t="s">
        <v>82</v>
      </c>
      <c r="G3774" s="44" t="s">
        <v>17</v>
      </c>
      <c r="H3774" s="44" t="s">
        <v>18</v>
      </c>
      <c r="I3774" s="42" t="s">
        <v>18267</v>
      </c>
      <c r="J3774" s="42">
        <v>8059175097539</v>
      </c>
      <c r="K3774" s="45">
        <v>45597</v>
      </c>
      <c r="L3774" s="46">
        <v>0</v>
      </c>
      <c r="M3774" s="54">
        <v>199.95</v>
      </c>
      <c r="N3774" s="45">
        <v>43706</v>
      </c>
    </row>
    <row r="3775" spans="1:14" x14ac:dyDescent="0.25">
      <c r="A3775" s="32" t="s">
        <v>31717</v>
      </c>
      <c r="B3775" s="42" t="s">
        <v>51201</v>
      </c>
      <c r="C3775" s="42"/>
      <c r="D3775" s="42"/>
      <c r="E3775" s="43" t="s">
        <v>61231</v>
      </c>
      <c r="F3775" s="44" t="s">
        <v>82</v>
      </c>
      <c r="G3775" s="44" t="s">
        <v>17</v>
      </c>
      <c r="H3775" s="44" t="s">
        <v>18</v>
      </c>
      <c r="I3775" s="42" t="s">
        <v>18266</v>
      </c>
      <c r="J3775" s="42">
        <v>8059175097515</v>
      </c>
      <c r="K3775" s="45">
        <v>45597</v>
      </c>
      <c r="L3775" s="46">
        <v>0</v>
      </c>
      <c r="M3775" s="54">
        <v>199.95</v>
      </c>
      <c r="N3775" s="45">
        <v>43706</v>
      </c>
    </row>
    <row r="3776" spans="1:14" x14ac:dyDescent="0.25">
      <c r="A3776" s="32" t="s">
        <v>31716</v>
      </c>
      <c r="B3776" s="42" t="s">
        <v>51200</v>
      </c>
      <c r="C3776" s="42"/>
      <c r="D3776" s="42"/>
      <c r="E3776" s="43" t="s">
        <v>61230</v>
      </c>
      <c r="F3776" s="44" t="s">
        <v>82</v>
      </c>
      <c r="G3776" s="44" t="s">
        <v>17</v>
      </c>
      <c r="H3776" s="44" t="s">
        <v>18</v>
      </c>
      <c r="I3776" s="42" t="s">
        <v>18265</v>
      </c>
      <c r="J3776" s="42">
        <v>8059175097492</v>
      </c>
      <c r="K3776" s="45">
        <v>45597</v>
      </c>
      <c r="L3776" s="46">
        <v>0</v>
      </c>
      <c r="M3776" s="54">
        <v>199.95</v>
      </c>
      <c r="N3776" s="45">
        <v>43706</v>
      </c>
    </row>
    <row r="3777" spans="1:14" x14ac:dyDescent="0.25">
      <c r="A3777" s="32" t="s">
        <v>31715</v>
      </c>
      <c r="B3777" s="42" t="s">
        <v>51199</v>
      </c>
      <c r="C3777" s="42"/>
      <c r="D3777" s="42"/>
      <c r="E3777" s="43" t="s">
        <v>61229</v>
      </c>
      <c r="F3777" s="44" t="s">
        <v>82</v>
      </c>
      <c r="G3777" s="44" t="s">
        <v>17</v>
      </c>
      <c r="H3777" s="44" t="s">
        <v>18</v>
      </c>
      <c r="I3777" s="42" t="s">
        <v>18264</v>
      </c>
      <c r="J3777" s="42">
        <v>8059175097485</v>
      </c>
      <c r="K3777" s="45">
        <v>45597</v>
      </c>
      <c r="L3777" s="46">
        <v>0</v>
      </c>
      <c r="M3777" s="54">
        <v>199.95</v>
      </c>
      <c r="N3777" s="45">
        <v>43706</v>
      </c>
    </row>
    <row r="3778" spans="1:14" x14ac:dyDescent="0.25">
      <c r="B3778" s="55" t="s">
        <v>69854</v>
      </c>
      <c r="C3778" s="42"/>
      <c r="E3778" s="44" t="s">
        <v>69840</v>
      </c>
      <c r="G3778" s="32" t="s">
        <v>11</v>
      </c>
      <c r="H3778" s="43" t="s">
        <v>12</v>
      </c>
      <c r="I3778" s="55" t="s">
        <v>69847</v>
      </c>
      <c r="J3778" s="20" t="str">
        <f>"8059347017969"</f>
        <v>8059347017969</v>
      </c>
      <c r="L3778" s="46">
        <v>199.95</v>
      </c>
      <c r="M3778" s="46">
        <v>199.95</v>
      </c>
    </row>
    <row r="3779" spans="1:14" x14ac:dyDescent="0.25">
      <c r="B3779" s="55" t="s">
        <v>69853</v>
      </c>
      <c r="C3779" s="42"/>
      <c r="E3779" s="44" t="s">
        <v>69839</v>
      </c>
      <c r="G3779" s="32" t="s">
        <v>11</v>
      </c>
      <c r="H3779" s="43" t="s">
        <v>12</v>
      </c>
      <c r="I3779" s="55" t="s">
        <v>69846</v>
      </c>
      <c r="J3779" s="20" t="str">
        <f>"8059347017952"</f>
        <v>8059347017952</v>
      </c>
      <c r="L3779" s="46">
        <v>199.95</v>
      </c>
      <c r="M3779" s="46">
        <v>199.95</v>
      </c>
    </row>
    <row r="3780" spans="1:14" x14ac:dyDescent="0.25">
      <c r="B3780" s="55" t="s">
        <v>69852</v>
      </c>
      <c r="C3780" s="42"/>
      <c r="E3780" s="44" t="s">
        <v>69838</v>
      </c>
      <c r="G3780" s="32" t="s">
        <v>11</v>
      </c>
      <c r="H3780" s="43" t="s">
        <v>12</v>
      </c>
      <c r="I3780" s="55" t="s">
        <v>69845</v>
      </c>
      <c r="J3780" s="20" t="str">
        <f>"8059347017945"</f>
        <v>8059347017945</v>
      </c>
      <c r="L3780" s="46">
        <v>199.95</v>
      </c>
      <c r="M3780" s="46">
        <v>199.95</v>
      </c>
    </row>
    <row r="3781" spans="1:14" x14ac:dyDescent="0.25">
      <c r="B3781" s="55" t="s">
        <v>69851</v>
      </c>
      <c r="C3781" s="42"/>
      <c r="E3781" s="44" t="s">
        <v>69837</v>
      </c>
      <c r="G3781" s="44" t="s">
        <v>11</v>
      </c>
      <c r="H3781" s="44" t="s">
        <v>12</v>
      </c>
      <c r="I3781" s="55" t="s">
        <v>69844</v>
      </c>
      <c r="J3781" s="20" t="str">
        <f>"8059347017938"</f>
        <v>8059347017938</v>
      </c>
      <c r="L3781" s="46">
        <v>199.95</v>
      </c>
      <c r="M3781" s="46">
        <v>199.95</v>
      </c>
    </row>
    <row r="3782" spans="1:14" x14ac:dyDescent="0.25">
      <c r="B3782" s="55" t="s">
        <v>69850</v>
      </c>
      <c r="C3782" s="42"/>
      <c r="E3782" s="44" t="s">
        <v>69836</v>
      </c>
      <c r="G3782" s="44" t="s">
        <v>11</v>
      </c>
      <c r="H3782" s="44" t="s">
        <v>12</v>
      </c>
      <c r="I3782" s="55" t="s">
        <v>69843</v>
      </c>
      <c r="J3782" s="20" t="str">
        <f>"8059347010731"</f>
        <v>8059347010731</v>
      </c>
      <c r="L3782" s="46">
        <v>199.95</v>
      </c>
      <c r="M3782" s="46">
        <v>199.95</v>
      </c>
    </row>
    <row r="3783" spans="1:14" x14ac:dyDescent="0.25">
      <c r="B3783" s="55" t="s">
        <v>69849</v>
      </c>
      <c r="C3783" s="42"/>
      <c r="E3783" s="44" t="s">
        <v>69835</v>
      </c>
      <c r="G3783" s="44" t="s">
        <v>11</v>
      </c>
      <c r="H3783" s="44" t="s">
        <v>12</v>
      </c>
      <c r="I3783" s="55" t="s">
        <v>69842</v>
      </c>
      <c r="J3783" s="20" t="str">
        <f>"8059347010762"</f>
        <v>8059347010762</v>
      </c>
      <c r="L3783" s="46">
        <v>199.95</v>
      </c>
      <c r="M3783" s="46">
        <v>199.95</v>
      </c>
    </row>
    <row r="3784" spans="1:14" x14ac:dyDescent="0.25">
      <c r="B3784" s="55" t="s">
        <v>69848</v>
      </c>
      <c r="C3784" s="42"/>
      <c r="E3784" s="44" t="s">
        <v>69834</v>
      </c>
      <c r="G3784" s="44" t="s">
        <v>11</v>
      </c>
      <c r="H3784" s="44" t="s">
        <v>12</v>
      </c>
      <c r="I3784" s="55" t="s">
        <v>69841</v>
      </c>
      <c r="J3784" s="20" t="str">
        <f>"8059347017907"</f>
        <v>8059347017907</v>
      </c>
      <c r="L3784" s="46">
        <v>199.95</v>
      </c>
      <c r="M3784" s="46">
        <v>199.95</v>
      </c>
    </row>
    <row r="3785" spans="1:14" x14ac:dyDescent="0.25">
      <c r="B3785" s="55" t="s">
        <v>69875</v>
      </c>
      <c r="C3785" s="42"/>
      <c r="E3785" s="44" t="s">
        <v>69868</v>
      </c>
      <c r="G3785" s="32" t="s">
        <v>11</v>
      </c>
      <c r="H3785" s="43" t="s">
        <v>12</v>
      </c>
      <c r="I3785" s="55" t="s">
        <v>69861</v>
      </c>
      <c r="J3785" s="55">
        <v>8059347017891</v>
      </c>
      <c r="L3785" s="46">
        <v>199.95</v>
      </c>
      <c r="M3785" s="46">
        <v>199.95</v>
      </c>
    </row>
    <row r="3786" spans="1:14" x14ac:dyDescent="0.25">
      <c r="B3786" s="55" t="s">
        <v>69874</v>
      </c>
      <c r="C3786" s="42"/>
      <c r="E3786" s="44" t="s">
        <v>69867</v>
      </c>
      <c r="G3786" s="32" t="s">
        <v>11</v>
      </c>
      <c r="H3786" s="43" t="s">
        <v>12</v>
      </c>
      <c r="I3786" s="55" t="s">
        <v>69860</v>
      </c>
      <c r="J3786" s="55">
        <v>8059347017884</v>
      </c>
      <c r="L3786" s="46">
        <v>199.95</v>
      </c>
      <c r="M3786" s="46">
        <v>199.95</v>
      </c>
    </row>
    <row r="3787" spans="1:14" x14ac:dyDescent="0.25">
      <c r="B3787" s="55" t="s">
        <v>69873</v>
      </c>
      <c r="C3787" s="42"/>
      <c r="E3787" s="44" t="s">
        <v>69866</v>
      </c>
      <c r="G3787" s="32" t="s">
        <v>11</v>
      </c>
      <c r="H3787" s="43" t="s">
        <v>12</v>
      </c>
      <c r="I3787" s="55" t="s">
        <v>69859</v>
      </c>
      <c r="J3787" s="55">
        <v>8059347017877</v>
      </c>
      <c r="L3787" s="46">
        <v>199.95</v>
      </c>
      <c r="M3787" s="46">
        <v>199.95</v>
      </c>
    </row>
    <row r="3788" spans="1:14" x14ac:dyDescent="0.25">
      <c r="B3788" s="55" t="s">
        <v>69872</v>
      </c>
      <c r="C3788" s="42"/>
      <c r="E3788" s="44" t="s">
        <v>69865</v>
      </c>
      <c r="G3788" s="44" t="s">
        <v>11</v>
      </c>
      <c r="H3788" s="44" t="s">
        <v>12</v>
      </c>
      <c r="I3788" s="55" t="s">
        <v>69858</v>
      </c>
      <c r="J3788" s="55">
        <v>8059347010755</v>
      </c>
      <c r="L3788" s="46">
        <v>199.95</v>
      </c>
      <c r="M3788" s="46">
        <v>199.95</v>
      </c>
    </row>
    <row r="3789" spans="1:14" x14ac:dyDescent="0.25">
      <c r="B3789" s="55" t="s">
        <v>69871</v>
      </c>
      <c r="C3789" s="42"/>
      <c r="E3789" s="44" t="s">
        <v>69864</v>
      </c>
      <c r="G3789" s="32" t="s">
        <v>11</v>
      </c>
      <c r="H3789" s="43" t="s">
        <v>12</v>
      </c>
      <c r="I3789" s="55" t="s">
        <v>69857</v>
      </c>
      <c r="J3789" s="55">
        <v>8059347010748</v>
      </c>
      <c r="L3789" s="46">
        <v>199.95</v>
      </c>
      <c r="M3789" s="46">
        <v>199.95</v>
      </c>
    </row>
    <row r="3790" spans="1:14" x14ac:dyDescent="0.25">
      <c r="B3790" s="55" t="s">
        <v>69870</v>
      </c>
      <c r="C3790" s="42"/>
      <c r="E3790" s="44" t="s">
        <v>69863</v>
      </c>
      <c r="G3790" s="32" t="s">
        <v>11</v>
      </c>
      <c r="H3790" s="43" t="s">
        <v>12</v>
      </c>
      <c r="I3790" s="55" t="s">
        <v>69856</v>
      </c>
      <c r="J3790" s="55">
        <v>8059347017846</v>
      </c>
      <c r="L3790" s="46">
        <v>199.95</v>
      </c>
      <c r="M3790" s="46">
        <v>199.95</v>
      </c>
    </row>
    <row r="3791" spans="1:14" x14ac:dyDescent="0.25">
      <c r="B3791" s="55" t="s">
        <v>69869</v>
      </c>
      <c r="C3791" s="42"/>
      <c r="E3791" s="44" t="s">
        <v>69862</v>
      </c>
      <c r="G3791" s="32" t="s">
        <v>11</v>
      </c>
      <c r="H3791" s="43" t="s">
        <v>12</v>
      </c>
      <c r="I3791" s="55" t="s">
        <v>69855</v>
      </c>
      <c r="J3791" s="55">
        <v>8059347017839</v>
      </c>
      <c r="L3791" s="46">
        <v>199.95</v>
      </c>
      <c r="M3791" s="46">
        <v>199.95</v>
      </c>
    </row>
    <row r="3792" spans="1:14" x14ac:dyDescent="0.25">
      <c r="A3792" s="32" t="s">
        <v>31714</v>
      </c>
      <c r="B3792" s="42" t="s">
        <v>51198</v>
      </c>
      <c r="C3792" s="42"/>
      <c r="D3792" s="42"/>
      <c r="E3792" s="43" t="s">
        <v>61228</v>
      </c>
      <c r="F3792" s="44" t="s">
        <v>82</v>
      </c>
      <c r="G3792" s="44" t="s">
        <v>17</v>
      </c>
      <c r="H3792" s="44" t="s">
        <v>18</v>
      </c>
      <c r="I3792" s="42" t="s">
        <v>18277</v>
      </c>
      <c r="J3792" s="42">
        <v>8059175097195</v>
      </c>
      <c r="K3792" s="45">
        <v>45597</v>
      </c>
      <c r="L3792" s="46">
        <v>0</v>
      </c>
      <c r="M3792" s="54">
        <v>299.95</v>
      </c>
      <c r="N3792" s="45">
        <v>43706</v>
      </c>
    </row>
    <row r="3793" spans="1:14" x14ac:dyDescent="0.25">
      <c r="A3793" s="32" t="s">
        <v>31713</v>
      </c>
      <c r="B3793" s="42" t="s">
        <v>51197</v>
      </c>
      <c r="C3793" s="42"/>
      <c r="D3793" s="42"/>
      <c r="E3793" s="43" t="s">
        <v>61227</v>
      </c>
      <c r="F3793" s="44" t="s">
        <v>82</v>
      </c>
      <c r="G3793" s="44" t="s">
        <v>17</v>
      </c>
      <c r="H3793" s="44" t="s">
        <v>18</v>
      </c>
      <c r="I3793" s="42" t="s">
        <v>18276</v>
      </c>
      <c r="J3793" s="42">
        <v>8059175097188</v>
      </c>
      <c r="K3793" s="45">
        <v>45597</v>
      </c>
      <c r="L3793" s="46">
        <v>0</v>
      </c>
      <c r="M3793" s="54">
        <v>299.95</v>
      </c>
      <c r="N3793" s="45">
        <v>43706</v>
      </c>
    </row>
    <row r="3794" spans="1:14" x14ac:dyDescent="0.25">
      <c r="A3794" s="32" t="s">
        <v>31712</v>
      </c>
      <c r="B3794" s="42" t="s">
        <v>51196</v>
      </c>
      <c r="C3794" s="42"/>
      <c r="D3794" s="42"/>
      <c r="E3794" s="43" t="s">
        <v>61226</v>
      </c>
      <c r="F3794" s="44" t="s">
        <v>82</v>
      </c>
      <c r="G3794" s="44" t="s">
        <v>17</v>
      </c>
      <c r="H3794" s="44" t="s">
        <v>18</v>
      </c>
      <c r="I3794" s="42" t="s">
        <v>18275</v>
      </c>
      <c r="J3794" s="42">
        <v>8059175097171</v>
      </c>
      <c r="K3794" s="45">
        <v>45597</v>
      </c>
      <c r="L3794" s="46">
        <v>0</v>
      </c>
      <c r="M3794" s="54">
        <v>299.95</v>
      </c>
      <c r="N3794" s="45">
        <v>43706</v>
      </c>
    </row>
    <row r="3795" spans="1:14" x14ac:dyDescent="0.25">
      <c r="A3795" s="32" t="s">
        <v>31711</v>
      </c>
      <c r="B3795" s="42" t="s">
        <v>51195</v>
      </c>
      <c r="C3795" s="42"/>
      <c r="D3795" s="42"/>
      <c r="E3795" s="43" t="s">
        <v>61225</v>
      </c>
      <c r="F3795" s="44" t="s">
        <v>82</v>
      </c>
      <c r="G3795" s="44" t="s">
        <v>17</v>
      </c>
      <c r="H3795" s="44" t="s">
        <v>18</v>
      </c>
      <c r="I3795" s="42" t="s">
        <v>18274</v>
      </c>
      <c r="J3795" s="42">
        <v>8059175097164</v>
      </c>
      <c r="K3795" s="45">
        <v>45597</v>
      </c>
      <c r="L3795" s="46">
        <v>0</v>
      </c>
      <c r="M3795" s="54">
        <v>299.95</v>
      </c>
      <c r="N3795" s="45">
        <v>43706</v>
      </c>
    </row>
    <row r="3796" spans="1:14" x14ac:dyDescent="0.25">
      <c r="A3796" s="32" t="s">
        <v>31710</v>
      </c>
      <c r="B3796" s="42" t="s">
        <v>51194</v>
      </c>
      <c r="C3796" s="42"/>
      <c r="D3796" s="42"/>
      <c r="E3796" s="43" t="s">
        <v>61224</v>
      </c>
      <c r="F3796" s="44" t="s">
        <v>82</v>
      </c>
      <c r="G3796" s="44" t="s">
        <v>17</v>
      </c>
      <c r="H3796" s="44" t="s">
        <v>18</v>
      </c>
      <c r="I3796" s="42" t="s">
        <v>18273</v>
      </c>
      <c r="J3796" s="42">
        <v>8059175097140</v>
      </c>
      <c r="K3796" s="45">
        <v>45597</v>
      </c>
      <c r="L3796" s="46">
        <v>0</v>
      </c>
      <c r="M3796" s="54">
        <v>299.95</v>
      </c>
      <c r="N3796" s="45">
        <v>43706</v>
      </c>
    </row>
    <row r="3797" spans="1:14" x14ac:dyDescent="0.25">
      <c r="A3797" s="32" t="s">
        <v>31709</v>
      </c>
      <c r="B3797" s="42" t="s">
        <v>51193</v>
      </c>
      <c r="C3797" s="42"/>
      <c r="D3797" s="42"/>
      <c r="E3797" s="43" t="s">
        <v>61223</v>
      </c>
      <c r="F3797" s="44" t="s">
        <v>82</v>
      </c>
      <c r="G3797" s="44" t="s">
        <v>17</v>
      </c>
      <c r="H3797" s="44" t="s">
        <v>18</v>
      </c>
      <c r="I3797" s="42" t="s">
        <v>18272</v>
      </c>
      <c r="J3797" s="42">
        <v>8059175097126</v>
      </c>
      <c r="K3797" s="45">
        <v>45597</v>
      </c>
      <c r="L3797" s="46">
        <v>0</v>
      </c>
      <c r="M3797" s="54">
        <v>299.95</v>
      </c>
      <c r="N3797" s="45">
        <v>43706</v>
      </c>
    </row>
    <row r="3798" spans="1:14" x14ac:dyDescent="0.25">
      <c r="A3798" s="32" t="s">
        <v>31708</v>
      </c>
      <c r="B3798" s="42" t="s">
        <v>51192</v>
      </c>
      <c r="C3798" s="42"/>
      <c r="D3798" s="42"/>
      <c r="E3798" s="43" t="s">
        <v>61222</v>
      </c>
      <c r="F3798" s="44" t="s">
        <v>82</v>
      </c>
      <c r="G3798" s="44" t="s">
        <v>17</v>
      </c>
      <c r="H3798" s="44" t="s">
        <v>18</v>
      </c>
      <c r="I3798" s="42" t="s">
        <v>18271</v>
      </c>
      <c r="J3798" s="42">
        <v>8059175097119</v>
      </c>
      <c r="K3798" s="45">
        <v>45597</v>
      </c>
      <c r="L3798" s="46">
        <v>0</v>
      </c>
      <c r="M3798" s="54">
        <v>299.95</v>
      </c>
      <c r="N3798" s="45">
        <v>43706</v>
      </c>
    </row>
    <row r="3799" spans="1:14" x14ac:dyDescent="0.25">
      <c r="A3799" s="32" t="s">
        <v>31707</v>
      </c>
      <c r="B3799" s="42" t="s">
        <v>51191</v>
      </c>
      <c r="C3799" s="42"/>
      <c r="D3799" s="42"/>
      <c r="E3799" s="43" t="s">
        <v>18290</v>
      </c>
      <c r="F3799" s="44" t="s">
        <v>82</v>
      </c>
      <c r="G3799" s="44" t="s">
        <v>17</v>
      </c>
      <c r="H3799" s="44" t="s">
        <v>18</v>
      </c>
      <c r="I3799" s="42" t="s">
        <v>18291</v>
      </c>
      <c r="J3799" s="42">
        <v>8059175097102</v>
      </c>
      <c r="K3799" s="45">
        <v>45597</v>
      </c>
      <c r="L3799" s="46">
        <v>0</v>
      </c>
      <c r="M3799" s="54">
        <v>299.95</v>
      </c>
      <c r="N3799" s="45">
        <v>43706</v>
      </c>
    </row>
    <row r="3800" spans="1:14" x14ac:dyDescent="0.25">
      <c r="A3800" s="32" t="s">
        <v>31706</v>
      </c>
      <c r="B3800" s="42" t="s">
        <v>51190</v>
      </c>
      <c r="C3800" s="42"/>
      <c r="D3800" s="42"/>
      <c r="E3800" s="43" t="s">
        <v>18288</v>
      </c>
      <c r="F3800" s="44" t="s">
        <v>82</v>
      </c>
      <c r="G3800" s="44" t="s">
        <v>17</v>
      </c>
      <c r="H3800" s="44" t="s">
        <v>18</v>
      </c>
      <c r="I3800" s="42" t="s">
        <v>18289</v>
      </c>
      <c r="J3800" s="42">
        <v>8059175097096</v>
      </c>
      <c r="K3800" s="45">
        <v>45597</v>
      </c>
      <c r="L3800" s="46">
        <v>0</v>
      </c>
      <c r="M3800" s="54">
        <v>299.95</v>
      </c>
      <c r="N3800" s="45">
        <v>43706</v>
      </c>
    </row>
    <row r="3801" spans="1:14" x14ac:dyDescent="0.25">
      <c r="A3801" s="32" t="s">
        <v>31705</v>
      </c>
      <c r="B3801" s="42" t="s">
        <v>51189</v>
      </c>
      <c r="C3801" s="42"/>
      <c r="D3801" s="42"/>
      <c r="E3801" s="43" t="s">
        <v>18286</v>
      </c>
      <c r="F3801" s="44" t="s">
        <v>82</v>
      </c>
      <c r="G3801" s="44" t="s">
        <v>17</v>
      </c>
      <c r="H3801" s="44" t="s">
        <v>18</v>
      </c>
      <c r="I3801" s="42" t="s">
        <v>18287</v>
      </c>
      <c r="J3801" s="42">
        <v>8059175097089</v>
      </c>
      <c r="K3801" s="45">
        <v>45597</v>
      </c>
      <c r="L3801" s="46">
        <v>0</v>
      </c>
      <c r="M3801" s="54">
        <v>299.95</v>
      </c>
      <c r="N3801" s="45">
        <v>43706</v>
      </c>
    </row>
    <row r="3802" spans="1:14" x14ac:dyDescent="0.25">
      <c r="A3802" s="32" t="s">
        <v>31704</v>
      </c>
      <c r="B3802" s="42" t="s">
        <v>51188</v>
      </c>
      <c r="C3802" s="42"/>
      <c r="D3802" s="42"/>
      <c r="E3802" s="43" t="s">
        <v>18284</v>
      </c>
      <c r="F3802" s="44" t="s">
        <v>82</v>
      </c>
      <c r="G3802" s="44" t="s">
        <v>17</v>
      </c>
      <c r="H3802" s="44" t="s">
        <v>18</v>
      </c>
      <c r="I3802" s="42" t="s">
        <v>18285</v>
      </c>
      <c r="J3802" s="42">
        <v>8059175097072</v>
      </c>
      <c r="K3802" s="45">
        <v>45597</v>
      </c>
      <c r="L3802" s="46">
        <v>0</v>
      </c>
      <c r="M3802" s="54">
        <v>299.95</v>
      </c>
      <c r="N3802" s="45">
        <v>43706</v>
      </c>
    </row>
    <row r="3803" spans="1:14" x14ac:dyDescent="0.25">
      <c r="A3803" s="32" t="s">
        <v>31703</v>
      </c>
      <c r="B3803" s="42" t="s">
        <v>51187</v>
      </c>
      <c r="C3803" s="42"/>
      <c r="D3803" s="42"/>
      <c r="E3803" s="43" t="s">
        <v>18282</v>
      </c>
      <c r="F3803" s="44" t="s">
        <v>82</v>
      </c>
      <c r="G3803" s="44" t="s">
        <v>17</v>
      </c>
      <c r="H3803" s="44" t="s">
        <v>18</v>
      </c>
      <c r="I3803" s="42" t="s">
        <v>18283</v>
      </c>
      <c r="J3803" s="42">
        <v>8059175097058</v>
      </c>
      <c r="K3803" s="45">
        <v>45597</v>
      </c>
      <c r="L3803" s="46">
        <v>0</v>
      </c>
      <c r="M3803" s="54">
        <v>299.95</v>
      </c>
      <c r="N3803" s="45">
        <v>43706</v>
      </c>
    </row>
    <row r="3804" spans="1:14" x14ac:dyDescent="0.25">
      <c r="A3804" s="32" t="s">
        <v>31702</v>
      </c>
      <c r="B3804" s="42" t="s">
        <v>51186</v>
      </c>
      <c r="C3804" s="42"/>
      <c r="D3804" s="42"/>
      <c r="E3804" s="43" t="s">
        <v>18280</v>
      </c>
      <c r="F3804" s="44" t="s">
        <v>82</v>
      </c>
      <c r="G3804" s="44" t="s">
        <v>17</v>
      </c>
      <c r="H3804" s="44" t="s">
        <v>18</v>
      </c>
      <c r="I3804" s="42" t="s">
        <v>18281</v>
      </c>
      <c r="J3804" s="42">
        <v>8059175097034</v>
      </c>
      <c r="K3804" s="45">
        <v>45597</v>
      </c>
      <c r="L3804" s="46">
        <v>0</v>
      </c>
      <c r="M3804" s="54">
        <v>299.95</v>
      </c>
      <c r="N3804" s="45">
        <v>43706</v>
      </c>
    </row>
    <row r="3805" spans="1:14" x14ac:dyDescent="0.25">
      <c r="A3805" s="32" t="s">
        <v>31701</v>
      </c>
      <c r="B3805" s="42" t="s">
        <v>51185</v>
      </c>
      <c r="C3805" s="42"/>
      <c r="D3805" s="42"/>
      <c r="E3805" s="43" t="s">
        <v>18278</v>
      </c>
      <c r="F3805" s="44" t="s">
        <v>82</v>
      </c>
      <c r="G3805" s="44" t="s">
        <v>17</v>
      </c>
      <c r="H3805" s="44" t="s">
        <v>18</v>
      </c>
      <c r="I3805" s="42" t="s">
        <v>18279</v>
      </c>
      <c r="J3805" s="42">
        <v>8059175097027</v>
      </c>
      <c r="K3805" s="45">
        <v>45597</v>
      </c>
      <c r="L3805" s="46">
        <v>0</v>
      </c>
      <c r="M3805" s="54">
        <v>299.95</v>
      </c>
      <c r="N3805" s="45">
        <v>43706</v>
      </c>
    </row>
    <row r="3806" spans="1:14" x14ac:dyDescent="0.25">
      <c r="B3806" s="42"/>
      <c r="C3806" s="42"/>
      <c r="E3806" s="32" t="s">
        <v>49800</v>
      </c>
      <c r="F3806" s="44" t="s">
        <v>41</v>
      </c>
      <c r="G3806" s="32" t="s">
        <v>11</v>
      </c>
      <c r="H3806" s="32" t="s">
        <v>12</v>
      </c>
      <c r="I3806" s="32" t="s">
        <v>49801</v>
      </c>
      <c r="J3806" s="55">
        <v>8059347089027</v>
      </c>
      <c r="K3806" s="32"/>
      <c r="L3806" s="64">
        <v>314.95</v>
      </c>
      <c r="M3806" s="64">
        <v>314.95</v>
      </c>
      <c r="N3806" s="45">
        <v>44835</v>
      </c>
    </row>
    <row r="3807" spans="1:14" x14ac:dyDescent="0.25">
      <c r="B3807" s="42"/>
      <c r="C3807" s="42"/>
      <c r="E3807" s="32" t="s">
        <v>49798</v>
      </c>
      <c r="F3807" s="44" t="s">
        <v>41</v>
      </c>
      <c r="G3807" s="32" t="s">
        <v>11</v>
      </c>
      <c r="H3807" s="32" t="s">
        <v>12</v>
      </c>
      <c r="I3807" s="32" t="s">
        <v>49799</v>
      </c>
      <c r="J3807" s="55">
        <v>8059347089010</v>
      </c>
      <c r="K3807" s="32"/>
      <c r="L3807" s="64">
        <v>314.95</v>
      </c>
      <c r="M3807" s="64">
        <v>314.95</v>
      </c>
      <c r="N3807" s="45">
        <v>44835</v>
      </c>
    </row>
    <row r="3808" spans="1:14" x14ac:dyDescent="0.25">
      <c r="B3808" s="42"/>
      <c r="C3808" s="42"/>
      <c r="E3808" s="32" t="s">
        <v>49796</v>
      </c>
      <c r="F3808" s="44" t="s">
        <v>41</v>
      </c>
      <c r="G3808" s="32" t="s">
        <v>11</v>
      </c>
      <c r="H3808" s="32" t="s">
        <v>12</v>
      </c>
      <c r="I3808" s="32" t="s">
        <v>49797</v>
      </c>
      <c r="J3808" s="55">
        <v>8059347089003</v>
      </c>
      <c r="K3808" s="32"/>
      <c r="L3808" s="64">
        <v>314.95</v>
      </c>
      <c r="M3808" s="64">
        <v>314.95</v>
      </c>
      <c r="N3808" s="45">
        <v>44835</v>
      </c>
    </row>
    <row r="3809" spans="1:14" x14ac:dyDescent="0.25">
      <c r="B3809" s="42"/>
      <c r="C3809" s="42"/>
      <c r="E3809" s="32" t="s">
        <v>49794</v>
      </c>
      <c r="F3809" s="44" t="s">
        <v>41</v>
      </c>
      <c r="G3809" s="32" t="s">
        <v>11</v>
      </c>
      <c r="H3809" s="32" t="s">
        <v>12</v>
      </c>
      <c r="I3809" s="32" t="s">
        <v>49795</v>
      </c>
      <c r="J3809" s="55">
        <v>8059347088990</v>
      </c>
      <c r="K3809" s="32"/>
      <c r="L3809" s="64">
        <v>314.95</v>
      </c>
      <c r="M3809" s="64">
        <v>314.95</v>
      </c>
      <c r="N3809" s="45">
        <v>44835</v>
      </c>
    </row>
    <row r="3810" spans="1:14" x14ac:dyDescent="0.25">
      <c r="B3810" s="42"/>
      <c r="C3810" s="42"/>
      <c r="E3810" s="32" t="s">
        <v>49792</v>
      </c>
      <c r="F3810" s="44" t="s">
        <v>41</v>
      </c>
      <c r="G3810" s="32" t="s">
        <v>11</v>
      </c>
      <c r="H3810" s="32" t="s">
        <v>12</v>
      </c>
      <c r="I3810" s="32" t="s">
        <v>49793</v>
      </c>
      <c r="J3810" s="55">
        <v>8059347088983</v>
      </c>
      <c r="K3810" s="32"/>
      <c r="L3810" s="64">
        <v>314.95</v>
      </c>
      <c r="M3810" s="64">
        <v>314.95</v>
      </c>
      <c r="N3810" s="45">
        <v>44835</v>
      </c>
    </row>
    <row r="3811" spans="1:14" x14ac:dyDescent="0.25">
      <c r="B3811" s="42"/>
      <c r="C3811" s="42"/>
      <c r="E3811" s="32" t="s">
        <v>49790</v>
      </c>
      <c r="F3811" s="44" t="s">
        <v>41</v>
      </c>
      <c r="G3811" s="32" t="s">
        <v>11</v>
      </c>
      <c r="H3811" s="32" t="s">
        <v>12</v>
      </c>
      <c r="I3811" s="32" t="s">
        <v>49791</v>
      </c>
      <c r="J3811" s="55">
        <v>8059347088976</v>
      </c>
      <c r="K3811" s="32"/>
      <c r="L3811" s="64">
        <v>314.95</v>
      </c>
      <c r="M3811" s="64">
        <v>314.95</v>
      </c>
      <c r="N3811" s="45">
        <v>44835</v>
      </c>
    </row>
    <row r="3812" spans="1:14" x14ac:dyDescent="0.25">
      <c r="B3812" s="42"/>
      <c r="C3812" s="42"/>
      <c r="E3812" s="32" t="s">
        <v>49788</v>
      </c>
      <c r="F3812" s="44" t="s">
        <v>41</v>
      </c>
      <c r="G3812" s="32" t="s">
        <v>11</v>
      </c>
      <c r="H3812" s="32" t="s">
        <v>12</v>
      </c>
      <c r="I3812" s="32" t="s">
        <v>49789</v>
      </c>
      <c r="J3812" s="55">
        <v>8059347088969</v>
      </c>
      <c r="K3812" s="32"/>
      <c r="L3812" s="64">
        <v>314.95</v>
      </c>
      <c r="M3812" s="64">
        <v>314.95</v>
      </c>
      <c r="N3812" s="45">
        <v>44835</v>
      </c>
    </row>
    <row r="3813" spans="1:14" x14ac:dyDescent="0.25">
      <c r="B3813" s="42"/>
      <c r="C3813" s="42"/>
      <c r="E3813" s="32" t="s">
        <v>49786</v>
      </c>
      <c r="F3813" s="44" t="s">
        <v>41</v>
      </c>
      <c r="G3813" s="32" t="s">
        <v>11</v>
      </c>
      <c r="H3813" s="32" t="s">
        <v>12</v>
      </c>
      <c r="I3813" s="32" t="s">
        <v>49787</v>
      </c>
      <c r="J3813" s="55">
        <v>8059347088952</v>
      </c>
      <c r="K3813" s="32"/>
      <c r="L3813" s="64">
        <v>314.95</v>
      </c>
      <c r="M3813" s="64">
        <v>314.95</v>
      </c>
      <c r="N3813" s="45">
        <v>44835</v>
      </c>
    </row>
    <row r="3814" spans="1:14" x14ac:dyDescent="0.25">
      <c r="B3814" s="42"/>
      <c r="C3814" s="42"/>
      <c r="E3814" s="32" t="s">
        <v>49784</v>
      </c>
      <c r="F3814" s="44" t="s">
        <v>41</v>
      </c>
      <c r="G3814" s="32" t="s">
        <v>11</v>
      </c>
      <c r="H3814" s="32" t="s">
        <v>12</v>
      </c>
      <c r="I3814" s="32" t="s">
        <v>49785</v>
      </c>
      <c r="J3814" s="55">
        <v>8059347088945</v>
      </c>
      <c r="K3814" s="32"/>
      <c r="L3814" s="64">
        <v>314.95</v>
      </c>
      <c r="M3814" s="64">
        <v>314.95</v>
      </c>
      <c r="N3814" s="45">
        <v>44835</v>
      </c>
    </row>
    <row r="3815" spans="1:14" x14ac:dyDescent="0.25">
      <c r="B3815" s="42"/>
      <c r="C3815" s="42"/>
      <c r="E3815" s="32" t="s">
        <v>49782</v>
      </c>
      <c r="F3815" s="44" t="s">
        <v>41</v>
      </c>
      <c r="G3815" s="32" t="s">
        <v>11</v>
      </c>
      <c r="H3815" s="32" t="s">
        <v>12</v>
      </c>
      <c r="I3815" s="32" t="s">
        <v>49783</v>
      </c>
      <c r="J3815" s="55">
        <v>8059347088938</v>
      </c>
      <c r="K3815" s="32"/>
      <c r="L3815" s="64">
        <v>314.95</v>
      </c>
      <c r="M3815" s="64">
        <v>314.95</v>
      </c>
      <c r="N3815" s="45">
        <v>44835</v>
      </c>
    </row>
    <row r="3816" spans="1:14" x14ac:dyDescent="0.25">
      <c r="B3816" s="42"/>
      <c r="C3816" s="42"/>
      <c r="E3816" s="32" t="s">
        <v>49780</v>
      </c>
      <c r="F3816" s="44" t="s">
        <v>41</v>
      </c>
      <c r="G3816" s="32" t="s">
        <v>11</v>
      </c>
      <c r="H3816" s="32" t="s">
        <v>12</v>
      </c>
      <c r="I3816" s="32" t="s">
        <v>49781</v>
      </c>
      <c r="J3816" s="55">
        <v>8059347088921</v>
      </c>
      <c r="K3816" s="32"/>
      <c r="L3816" s="64">
        <v>314.95</v>
      </c>
      <c r="M3816" s="64">
        <v>314.95</v>
      </c>
      <c r="N3816" s="45">
        <v>44835</v>
      </c>
    </row>
    <row r="3817" spans="1:14" x14ac:dyDescent="0.25">
      <c r="B3817" s="42"/>
      <c r="C3817" s="42"/>
      <c r="E3817" s="32" t="s">
        <v>49778</v>
      </c>
      <c r="F3817" s="44" t="s">
        <v>41</v>
      </c>
      <c r="G3817" s="32" t="s">
        <v>11</v>
      </c>
      <c r="H3817" s="32" t="s">
        <v>12</v>
      </c>
      <c r="I3817" s="32" t="s">
        <v>49779</v>
      </c>
      <c r="J3817" s="55">
        <v>8059347088914</v>
      </c>
      <c r="K3817" s="32"/>
      <c r="L3817" s="64">
        <v>314.95</v>
      </c>
      <c r="M3817" s="64">
        <v>314.95</v>
      </c>
      <c r="N3817" s="45">
        <v>44835</v>
      </c>
    </row>
    <row r="3818" spans="1:14" x14ac:dyDescent="0.25">
      <c r="B3818" s="42"/>
      <c r="C3818" s="42"/>
      <c r="E3818" s="32" t="s">
        <v>49776</v>
      </c>
      <c r="F3818" s="44" t="s">
        <v>41</v>
      </c>
      <c r="G3818" s="32" t="s">
        <v>11</v>
      </c>
      <c r="H3818" s="32" t="s">
        <v>12</v>
      </c>
      <c r="I3818" s="32" t="s">
        <v>49777</v>
      </c>
      <c r="J3818" s="55">
        <v>8059347088907</v>
      </c>
      <c r="K3818" s="32"/>
      <c r="L3818" s="64">
        <v>314.95</v>
      </c>
      <c r="M3818" s="64">
        <v>314.95</v>
      </c>
      <c r="N3818" s="45">
        <v>44835</v>
      </c>
    </row>
    <row r="3819" spans="1:14" x14ac:dyDescent="0.25">
      <c r="B3819" s="42"/>
      <c r="C3819" s="42"/>
      <c r="E3819" s="32" t="s">
        <v>49774</v>
      </c>
      <c r="F3819" s="44" t="s">
        <v>41</v>
      </c>
      <c r="G3819" s="32" t="s">
        <v>11</v>
      </c>
      <c r="H3819" s="32" t="s">
        <v>12</v>
      </c>
      <c r="I3819" s="32" t="s">
        <v>49775</v>
      </c>
      <c r="J3819" s="55">
        <v>8059347088891</v>
      </c>
      <c r="K3819" s="32"/>
      <c r="L3819" s="64">
        <v>314.95</v>
      </c>
      <c r="M3819" s="64">
        <v>314.95</v>
      </c>
      <c r="N3819" s="45">
        <v>44835</v>
      </c>
    </row>
    <row r="3820" spans="1:14" x14ac:dyDescent="0.25">
      <c r="B3820" s="42"/>
      <c r="C3820" s="42"/>
      <c r="E3820" s="32" t="s">
        <v>49772</v>
      </c>
      <c r="F3820" s="44" t="s">
        <v>41</v>
      </c>
      <c r="G3820" s="32" t="s">
        <v>11</v>
      </c>
      <c r="H3820" s="32" t="s">
        <v>12</v>
      </c>
      <c r="I3820" s="32" t="s">
        <v>49773</v>
      </c>
      <c r="J3820" s="55">
        <v>8059347088884</v>
      </c>
      <c r="K3820" s="32"/>
      <c r="L3820" s="64">
        <v>314.95</v>
      </c>
      <c r="M3820" s="64">
        <v>314.95</v>
      </c>
      <c r="N3820" s="45">
        <v>44835</v>
      </c>
    </row>
    <row r="3821" spans="1:14" x14ac:dyDescent="0.25">
      <c r="B3821" s="42"/>
      <c r="C3821" s="42"/>
      <c r="E3821" s="32" t="s">
        <v>49770</v>
      </c>
      <c r="F3821" s="44" t="s">
        <v>41</v>
      </c>
      <c r="G3821" s="32" t="s">
        <v>11</v>
      </c>
      <c r="H3821" s="32" t="s">
        <v>12</v>
      </c>
      <c r="I3821" s="32" t="s">
        <v>49771</v>
      </c>
      <c r="J3821" s="55">
        <v>8059347088877</v>
      </c>
      <c r="K3821" s="32"/>
      <c r="L3821" s="64">
        <v>314.95</v>
      </c>
      <c r="M3821" s="64">
        <v>314.95</v>
      </c>
      <c r="N3821" s="45">
        <v>44835</v>
      </c>
    </row>
    <row r="3822" spans="1:14" x14ac:dyDescent="0.25">
      <c r="B3822" s="42"/>
      <c r="C3822" s="42"/>
      <c r="E3822" s="32" t="s">
        <v>49768</v>
      </c>
      <c r="F3822" s="44" t="s">
        <v>41</v>
      </c>
      <c r="G3822" s="32" t="s">
        <v>11</v>
      </c>
      <c r="H3822" s="32" t="s">
        <v>12</v>
      </c>
      <c r="I3822" s="32" t="s">
        <v>49769</v>
      </c>
      <c r="J3822" s="55">
        <v>8059347088860</v>
      </c>
      <c r="K3822" s="32"/>
      <c r="L3822" s="64">
        <v>314.95</v>
      </c>
      <c r="M3822" s="64">
        <v>314.95</v>
      </c>
      <c r="N3822" s="45">
        <v>44835</v>
      </c>
    </row>
    <row r="3823" spans="1:14" x14ac:dyDescent="0.25">
      <c r="B3823" s="42"/>
      <c r="C3823" s="42"/>
      <c r="E3823" s="32" t="s">
        <v>49766</v>
      </c>
      <c r="F3823" s="44" t="s">
        <v>41</v>
      </c>
      <c r="G3823" s="32" t="s">
        <v>11</v>
      </c>
      <c r="H3823" s="32" t="s">
        <v>12</v>
      </c>
      <c r="I3823" s="32" t="s">
        <v>49767</v>
      </c>
      <c r="J3823" s="55">
        <v>8059347088853</v>
      </c>
      <c r="K3823" s="32"/>
      <c r="L3823" s="64">
        <v>314.95</v>
      </c>
      <c r="M3823" s="64">
        <v>314.95</v>
      </c>
      <c r="N3823" s="45">
        <v>44835</v>
      </c>
    </row>
    <row r="3824" spans="1:14" x14ac:dyDescent="0.25">
      <c r="A3824" s="32" t="s">
        <v>30991</v>
      </c>
      <c r="B3824" s="42" t="s">
        <v>64570</v>
      </c>
      <c r="C3824" s="42"/>
      <c r="D3824" s="42"/>
      <c r="E3824" s="43" t="s">
        <v>19270</v>
      </c>
      <c r="F3824" s="44" t="s">
        <v>41</v>
      </c>
      <c r="G3824" s="44" t="s">
        <v>11</v>
      </c>
      <c r="H3824" s="44" t="s">
        <v>12</v>
      </c>
      <c r="I3824" s="42" t="s">
        <v>19271</v>
      </c>
      <c r="J3824" s="42">
        <v>8059175197529</v>
      </c>
      <c r="L3824" s="47">
        <v>269.95</v>
      </c>
      <c r="M3824" s="47">
        <v>269.95</v>
      </c>
      <c r="N3824" s="45">
        <v>43878</v>
      </c>
    </row>
    <row r="3825" spans="1:14" x14ac:dyDescent="0.25">
      <c r="A3825" s="32" t="s">
        <v>30990</v>
      </c>
      <c r="B3825" s="42" t="s">
        <v>64569</v>
      </c>
      <c r="C3825" s="42"/>
      <c r="D3825" s="42"/>
      <c r="E3825" s="43" t="s">
        <v>19268</v>
      </c>
      <c r="F3825" s="44" t="s">
        <v>41</v>
      </c>
      <c r="G3825" s="44" t="s">
        <v>11</v>
      </c>
      <c r="H3825" s="44" t="s">
        <v>12</v>
      </c>
      <c r="I3825" s="42" t="s">
        <v>19269</v>
      </c>
      <c r="J3825" s="42">
        <v>8059175197512</v>
      </c>
      <c r="L3825" s="47">
        <v>269.95</v>
      </c>
      <c r="M3825" s="47">
        <v>269.95</v>
      </c>
      <c r="N3825" s="45">
        <v>43878</v>
      </c>
    </row>
    <row r="3826" spans="1:14" x14ac:dyDescent="0.25">
      <c r="A3826" s="32" t="s">
        <v>30989</v>
      </c>
      <c r="B3826" s="42" t="s">
        <v>64568</v>
      </c>
      <c r="C3826" s="42"/>
      <c r="D3826" s="42"/>
      <c r="E3826" s="43" t="s">
        <v>19266</v>
      </c>
      <c r="F3826" s="44" t="s">
        <v>41</v>
      </c>
      <c r="G3826" s="44" t="s">
        <v>11</v>
      </c>
      <c r="H3826" s="44" t="s">
        <v>12</v>
      </c>
      <c r="I3826" s="42" t="s">
        <v>19267</v>
      </c>
      <c r="J3826" s="42">
        <v>8059175197505</v>
      </c>
      <c r="L3826" s="47">
        <v>269.95</v>
      </c>
      <c r="M3826" s="47">
        <v>269.95</v>
      </c>
      <c r="N3826" s="45">
        <v>43878</v>
      </c>
    </row>
    <row r="3827" spans="1:14" x14ac:dyDescent="0.25">
      <c r="A3827" s="32" t="s">
        <v>30988</v>
      </c>
      <c r="B3827" s="42" t="s">
        <v>64567</v>
      </c>
      <c r="C3827" s="42"/>
      <c r="D3827" s="42"/>
      <c r="E3827" s="43" t="s">
        <v>19264</v>
      </c>
      <c r="F3827" s="44" t="s">
        <v>41</v>
      </c>
      <c r="G3827" s="44" t="s">
        <v>11</v>
      </c>
      <c r="H3827" s="44" t="s">
        <v>12</v>
      </c>
      <c r="I3827" s="42" t="s">
        <v>19265</v>
      </c>
      <c r="J3827" s="42">
        <v>8059175197499</v>
      </c>
      <c r="L3827" s="47">
        <v>269.95</v>
      </c>
      <c r="M3827" s="47">
        <v>269.95</v>
      </c>
      <c r="N3827" s="45">
        <v>43878</v>
      </c>
    </row>
    <row r="3828" spans="1:14" x14ac:dyDescent="0.25">
      <c r="A3828" s="32" t="s">
        <v>30987</v>
      </c>
      <c r="B3828" s="42" t="s">
        <v>64566</v>
      </c>
      <c r="C3828" s="42"/>
      <c r="D3828" s="42"/>
      <c r="E3828" s="43" t="s">
        <v>19262</v>
      </c>
      <c r="F3828" s="44" t="s">
        <v>41</v>
      </c>
      <c r="G3828" s="44" t="s">
        <v>11</v>
      </c>
      <c r="H3828" s="44" t="s">
        <v>12</v>
      </c>
      <c r="I3828" s="42" t="s">
        <v>19263</v>
      </c>
      <c r="J3828" s="42">
        <v>8059175197482</v>
      </c>
      <c r="L3828" s="47">
        <v>269.95</v>
      </c>
      <c r="M3828" s="47">
        <v>269.95</v>
      </c>
      <c r="N3828" s="45">
        <v>43878</v>
      </c>
    </row>
    <row r="3829" spans="1:14" x14ac:dyDescent="0.25">
      <c r="A3829" s="32" t="s">
        <v>30986</v>
      </c>
      <c r="B3829" s="42" t="s">
        <v>64565</v>
      </c>
      <c r="C3829" s="42"/>
      <c r="D3829" s="42"/>
      <c r="E3829" s="43" t="s">
        <v>19260</v>
      </c>
      <c r="F3829" s="44" t="s">
        <v>41</v>
      </c>
      <c r="G3829" s="44" t="s">
        <v>11</v>
      </c>
      <c r="H3829" s="44" t="s">
        <v>12</v>
      </c>
      <c r="I3829" s="42" t="s">
        <v>19261</v>
      </c>
      <c r="J3829" s="42">
        <v>8059175197475</v>
      </c>
      <c r="L3829" s="47">
        <v>269.95</v>
      </c>
      <c r="M3829" s="47">
        <v>269.95</v>
      </c>
      <c r="N3829" s="45">
        <v>43878</v>
      </c>
    </row>
    <row r="3830" spans="1:14" x14ac:dyDescent="0.25">
      <c r="A3830" s="32" t="s">
        <v>30985</v>
      </c>
      <c r="B3830" s="42" t="s">
        <v>64564</v>
      </c>
      <c r="C3830" s="42"/>
      <c r="D3830" s="42"/>
      <c r="E3830" s="43" t="s">
        <v>19258</v>
      </c>
      <c r="F3830" s="44" t="s">
        <v>41</v>
      </c>
      <c r="G3830" s="44" t="s">
        <v>11</v>
      </c>
      <c r="H3830" s="44" t="s">
        <v>12</v>
      </c>
      <c r="I3830" s="42" t="s">
        <v>19259</v>
      </c>
      <c r="J3830" s="42">
        <v>8059175197468</v>
      </c>
      <c r="L3830" s="47">
        <v>269.95</v>
      </c>
      <c r="M3830" s="47">
        <v>269.95</v>
      </c>
      <c r="N3830" s="45">
        <v>43878</v>
      </c>
    </row>
    <row r="3831" spans="1:14" x14ac:dyDescent="0.25">
      <c r="A3831" s="32" t="s">
        <v>30984</v>
      </c>
      <c r="B3831" s="42" t="s">
        <v>64552</v>
      </c>
      <c r="C3831" s="42"/>
      <c r="D3831" s="42"/>
      <c r="E3831" s="43" t="s">
        <v>61221</v>
      </c>
      <c r="F3831" s="44" t="s">
        <v>41</v>
      </c>
      <c r="G3831" s="44" t="s">
        <v>17</v>
      </c>
      <c r="H3831" s="44" t="s">
        <v>18</v>
      </c>
      <c r="I3831" s="42" t="s">
        <v>11376</v>
      </c>
      <c r="J3831" s="42">
        <v>8033637029603</v>
      </c>
      <c r="K3831" s="45">
        <v>45527</v>
      </c>
      <c r="L3831" s="46">
        <v>0</v>
      </c>
      <c r="M3831" s="54">
        <v>319.95</v>
      </c>
      <c r="N3831" s="45">
        <v>43140</v>
      </c>
    </row>
    <row r="3832" spans="1:14" x14ac:dyDescent="0.25">
      <c r="A3832" s="32" t="s">
        <v>30983</v>
      </c>
      <c r="B3832" s="42" t="s">
        <v>64549</v>
      </c>
      <c r="C3832" s="42"/>
      <c r="D3832" s="42"/>
      <c r="E3832" s="43" t="s">
        <v>61220</v>
      </c>
      <c r="F3832" s="44" t="s">
        <v>41</v>
      </c>
      <c r="G3832" s="44" t="s">
        <v>17</v>
      </c>
      <c r="H3832" s="44" t="s">
        <v>18</v>
      </c>
      <c r="I3832" s="42" t="s">
        <v>11375</v>
      </c>
      <c r="J3832" s="42">
        <v>8033637029542</v>
      </c>
      <c r="K3832" s="45">
        <v>45527</v>
      </c>
      <c r="L3832" s="46">
        <v>0</v>
      </c>
      <c r="M3832" s="54">
        <v>319.95</v>
      </c>
      <c r="N3832" s="45">
        <v>43140</v>
      </c>
    </row>
    <row r="3833" spans="1:14" x14ac:dyDescent="0.25">
      <c r="A3833" s="32" t="s">
        <v>30982</v>
      </c>
      <c r="B3833" s="42" t="s">
        <v>64550</v>
      </c>
      <c r="C3833" s="42"/>
      <c r="D3833" s="42"/>
      <c r="E3833" s="43" t="s">
        <v>61219</v>
      </c>
      <c r="F3833" s="44" t="s">
        <v>41</v>
      </c>
      <c r="G3833" s="44" t="s">
        <v>17</v>
      </c>
      <c r="H3833" s="44" t="s">
        <v>18</v>
      </c>
      <c r="I3833" s="42" t="s">
        <v>11374</v>
      </c>
      <c r="J3833" s="42">
        <v>8033637029580</v>
      </c>
      <c r="K3833" s="45">
        <v>45527</v>
      </c>
      <c r="L3833" s="46">
        <v>0</v>
      </c>
      <c r="M3833" s="54">
        <v>319.95</v>
      </c>
      <c r="N3833" s="45">
        <v>43140</v>
      </c>
    </row>
    <row r="3834" spans="1:14" x14ac:dyDescent="0.25">
      <c r="A3834" s="32" t="s">
        <v>30981</v>
      </c>
      <c r="B3834" s="42" t="s">
        <v>64551</v>
      </c>
      <c r="C3834" s="42"/>
      <c r="D3834" s="42"/>
      <c r="E3834" s="43" t="s">
        <v>61218</v>
      </c>
      <c r="F3834" s="44" t="s">
        <v>41</v>
      </c>
      <c r="G3834" s="44" t="s">
        <v>17</v>
      </c>
      <c r="H3834" s="44" t="s">
        <v>18</v>
      </c>
      <c r="I3834" s="42" t="s">
        <v>11373</v>
      </c>
      <c r="J3834" s="42">
        <v>8033637029597</v>
      </c>
      <c r="K3834" s="45">
        <v>45527</v>
      </c>
      <c r="L3834" s="46">
        <v>0</v>
      </c>
      <c r="M3834" s="54">
        <v>319.95</v>
      </c>
      <c r="N3834" s="45">
        <v>43140</v>
      </c>
    </row>
    <row r="3835" spans="1:14" x14ac:dyDescent="0.25">
      <c r="A3835" s="32" t="s">
        <v>30980</v>
      </c>
      <c r="B3835" s="42" t="s">
        <v>64554</v>
      </c>
      <c r="C3835" s="42"/>
      <c r="D3835" s="42"/>
      <c r="E3835" s="43" t="s">
        <v>61217</v>
      </c>
      <c r="F3835" s="44" t="s">
        <v>41</v>
      </c>
      <c r="G3835" s="44" t="s">
        <v>17</v>
      </c>
      <c r="H3835" s="44" t="s">
        <v>18</v>
      </c>
      <c r="I3835" s="42" t="s">
        <v>11372</v>
      </c>
      <c r="J3835" s="42">
        <v>8033637029665</v>
      </c>
      <c r="K3835" s="45">
        <v>45527</v>
      </c>
      <c r="L3835" s="46">
        <v>0</v>
      </c>
      <c r="M3835" s="54">
        <v>319.95</v>
      </c>
      <c r="N3835" s="45">
        <v>43140</v>
      </c>
    </row>
    <row r="3836" spans="1:14" x14ac:dyDescent="0.25">
      <c r="A3836" s="32" t="s">
        <v>30979</v>
      </c>
      <c r="B3836" s="42" t="s">
        <v>64553</v>
      </c>
      <c r="C3836" s="42"/>
      <c r="D3836" s="42"/>
      <c r="E3836" s="43" t="s">
        <v>61216</v>
      </c>
      <c r="F3836" s="44" t="s">
        <v>41</v>
      </c>
      <c r="G3836" s="44" t="s">
        <v>17</v>
      </c>
      <c r="H3836" s="44" t="s">
        <v>18</v>
      </c>
      <c r="I3836" s="42" t="s">
        <v>11371</v>
      </c>
      <c r="J3836" s="42">
        <v>8033637029627</v>
      </c>
      <c r="K3836" s="45">
        <v>45527</v>
      </c>
      <c r="L3836" s="46">
        <v>0</v>
      </c>
      <c r="M3836" s="54">
        <v>319.95</v>
      </c>
      <c r="N3836" s="45">
        <v>43140</v>
      </c>
    </row>
    <row r="3837" spans="1:14" x14ac:dyDescent="0.25">
      <c r="A3837" s="32" t="s">
        <v>71486</v>
      </c>
      <c r="B3837" s="42" t="s">
        <v>57456</v>
      </c>
      <c r="C3837" s="42"/>
      <c r="E3837" s="32" t="s">
        <v>57455</v>
      </c>
      <c r="F3837" s="80" t="s">
        <v>41</v>
      </c>
      <c r="G3837" s="44" t="s">
        <v>11</v>
      </c>
      <c r="H3837" s="44" t="s">
        <v>12</v>
      </c>
      <c r="I3837" s="32" t="s">
        <v>57454</v>
      </c>
      <c r="J3837" s="55">
        <v>8059347205434</v>
      </c>
      <c r="K3837" s="32"/>
      <c r="L3837" s="46">
        <v>214.95</v>
      </c>
      <c r="M3837" s="46">
        <v>214.95</v>
      </c>
      <c r="N3837" s="24">
        <v>45335</v>
      </c>
    </row>
    <row r="3838" spans="1:14" x14ac:dyDescent="0.25">
      <c r="A3838" s="32" t="s">
        <v>71485</v>
      </c>
      <c r="B3838" s="42" t="s">
        <v>57459</v>
      </c>
      <c r="C3838" s="42"/>
      <c r="E3838" s="32" t="s">
        <v>57458</v>
      </c>
      <c r="F3838" s="80" t="s">
        <v>41</v>
      </c>
      <c r="G3838" s="44" t="s">
        <v>11</v>
      </c>
      <c r="H3838" s="44" t="s">
        <v>12</v>
      </c>
      <c r="I3838" s="32" t="s">
        <v>57457</v>
      </c>
      <c r="J3838" s="55">
        <v>8059347205427</v>
      </c>
      <c r="K3838" s="32"/>
      <c r="L3838" s="46">
        <v>214.95</v>
      </c>
      <c r="M3838" s="46">
        <v>214.95</v>
      </c>
      <c r="N3838" s="24">
        <v>45335</v>
      </c>
    </row>
    <row r="3839" spans="1:14" x14ac:dyDescent="0.25">
      <c r="A3839" s="32" t="s">
        <v>71484</v>
      </c>
      <c r="B3839" s="42" t="s">
        <v>57462</v>
      </c>
      <c r="C3839" s="42"/>
      <c r="E3839" s="32" t="s">
        <v>57461</v>
      </c>
      <c r="F3839" s="80" t="s">
        <v>41</v>
      </c>
      <c r="G3839" s="44" t="s">
        <v>11</v>
      </c>
      <c r="H3839" s="44" t="s">
        <v>12</v>
      </c>
      <c r="I3839" s="32" t="s">
        <v>57460</v>
      </c>
      <c r="J3839" s="55">
        <v>8059347205410</v>
      </c>
      <c r="K3839" s="32"/>
      <c r="L3839" s="46">
        <v>214.95</v>
      </c>
      <c r="M3839" s="46">
        <v>214.95</v>
      </c>
      <c r="N3839" s="24">
        <v>45335</v>
      </c>
    </row>
    <row r="3840" spans="1:14" x14ac:dyDescent="0.25">
      <c r="A3840" s="32" t="s">
        <v>71483</v>
      </c>
      <c r="B3840" s="42" t="s">
        <v>57465</v>
      </c>
      <c r="C3840" s="42"/>
      <c r="E3840" s="32" t="s">
        <v>57464</v>
      </c>
      <c r="F3840" s="80" t="s">
        <v>41</v>
      </c>
      <c r="G3840" s="44" t="s">
        <v>11</v>
      </c>
      <c r="H3840" s="44" t="s">
        <v>12</v>
      </c>
      <c r="I3840" s="32" t="s">
        <v>57463</v>
      </c>
      <c r="J3840" s="55">
        <v>8059347205403</v>
      </c>
      <c r="K3840" s="32"/>
      <c r="L3840" s="46">
        <v>214.95</v>
      </c>
      <c r="M3840" s="46">
        <v>214.95</v>
      </c>
      <c r="N3840" s="24">
        <v>45335</v>
      </c>
    </row>
    <row r="3841" spans="1:14" x14ac:dyDescent="0.25">
      <c r="B3841" s="42" t="s">
        <v>57468</v>
      </c>
      <c r="C3841" s="42"/>
      <c r="E3841" s="32" t="s">
        <v>57467</v>
      </c>
      <c r="F3841" s="80" t="s">
        <v>41</v>
      </c>
      <c r="G3841" s="44" t="s">
        <v>11</v>
      </c>
      <c r="H3841" s="44" t="s">
        <v>12</v>
      </c>
      <c r="I3841" s="32" t="s">
        <v>57466</v>
      </c>
      <c r="J3841" s="55">
        <v>8059347205397</v>
      </c>
      <c r="K3841" s="32"/>
      <c r="L3841" s="46">
        <v>214.95</v>
      </c>
      <c r="M3841" s="46">
        <v>214.95</v>
      </c>
      <c r="N3841" s="24">
        <v>45335</v>
      </c>
    </row>
    <row r="3842" spans="1:14" x14ac:dyDescent="0.25">
      <c r="A3842" s="32" t="s">
        <v>71482</v>
      </c>
      <c r="B3842" s="42" t="s">
        <v>57471</v>
      </c>
      <c r="C3842" s="42"/>
      <c r="E3842" s="32" t="s">
        <v>57470</v>
      </c>
      <c r="F3842" s="80" t="s">
        <v>41</v>
      </c>
      <c r="G3842" s="44" t="s">
        <v>11</v>
      </c>
      <c r="H3842" s="44" t="s">
        <v>12</v>
      </c>
      <c r="I3842" s="32" t="s">
        <v>57469</v>
      </c>
      <c r="J3842" s="55">
        <v>8059347205380</v>
      </c>
      <c r="K3842" s="32"/>
      <c r="L3842" s="46">
        <v>214.95</v>
      </c>
      <c r="M3842" s="46">
        <v>214.95</v>
      </c>
      <c r="N3842" s="24">
        <v>45335</v>
      </c>
    </row>
    <row r="3843" spans="1:14" x14ac:dyDescent="0.25">
      <c r="B3843" s="42" t="s">
        <v>57474</v>
      </c>
      <c r="C3843" s="42"/>
      <c r="E3843" s="32" t="s">
        <v>57473</v>
      </c>
      <c r="F3843" s="80" t="s">
        <v>41</v>
      </c>
      <c r="G3843" s="44" t="s">
        <v>11</v>
      </c>
      <c r="H3843" s="44" t="s">
        <v>12</v>
      </c>
      <c r="I3843" s="32" t="s">
        <v>57472</v>
      </c>
      <c r="J3843" s="55">
        <v>8059347205373</v>
      </c>
      <c r="K3843" s="32"/>
      <c r="L3843" s="46">
        <v>214.95</v>
      </c>
      <c r="M3843" s="46">
        <v>214.95</v>
      </c>
      <c r="N3843" s="24">
        <v>45335</v>
      </c>
    </row>
    <row r="3844" spans="1:14" x14ac:dyDescent="0.25">
      <c r="A3844" s="32" t="s">
        <v>71481</v>
      </c>
      <c r="B3844" s="42" t="s">
        <v>57477</v>
      </c>
      <c r="C3844" s="42"/>
      <c r="E3844" s="32" t="s">
        <v>57476</v>
      </c>
      <c r="F3844" s="80" t="s">
        <v>41</v>
      </c>
      <c r="G3844" s="44" t="s">
        <v>11</v>
      </c>
      <c r="H3844" s="44" t="s">
        <v>12</v>
      </c>
      <c r="I3844" s="32" t="s">
        <v>57475</v>
      </c>
      <c r="J3844" s="55">
        <v>8059347205366</v>
      </c>
      <c r="K3844" s="32"/>
      <c r="L3844" s="46">
        <v>214.95</v>
      </c>
      <c r="M3844" s="46">
        <v>214.95</v>
      </c>
      <c r="N3844" s="24">
        <v>45335</v>
      </c>
    </row>
    <row r="3845" spans="1:14" x14ac:dyDescent="0.25">
      <c r="A3845" s="32" t="s">
        <v>71480</v>
      </c>
      <c r="B3845" s="42" t="s">
        <v>57480</v>
      </c>
      <c r="C3845" s="42"/>
      <c r="E3845" s="32" t="s">
        <v>57479</v>
      </c>
      <c r="F3845" s="80" t="s">
        <v>41</v>
      </c>
      <c r="G3845" s="44" t="s">
        <v>11</v>
      </c>
      <c r="H3845" s="44" t="s">
        <v>12</v>
      </c>
      <c r="I3845" s="32" t="s">
        <v>57478</v>
      </c>
      <c r="J3845" s="55">
        <v>8059347205359</v>
      </c>
      <c r="K3845" s="32"/>
      <c r="L3845" s="46">
        <v>214.95</v>
      </c>
      <c r="M3845" s="46">
        <v>214.95</v>
      </c>
      <c r="N3845" s="24">
        <v>45335</v>
      </c>
    </row>
    <row r="3846" spans="1:14" x14ac:dyDescent="0.25">
      <c r="A3846" s="32" t="s">
        <v>71479</v>
      </c>
      <c r="B3846" s="42" t="s">
        <v>57483</v>
      </c>
      <c r="C3846" s="42"/>
      <c r="E3846" s="32" t="s">
        <v>57482</v>
      </c>
      <c r="F3846" s="80" t="s">
        <v>41</v>
      </c>
      <c r="G3846" s="44" t="s">
        <v>11</v>
      </c>
      <c r="H3846" s="44" t="s">
        <v>12</v>
      </c>
      <c r="I3846" s="32" t="s">
        <v>57481</v>
      </c>
      <c r="J3846" s="55">
        <v>8059347205342</v>
      </c>
      <c r="K3846" s="32"/>
      <c r="L3846" s="46">
        <v>214.95</v>
      </c>
      <c r="M3846" s="46">
        <v>214.95</v>
      </c>
      <c r="N3846" s="24">
        <v>45335</v>
      </c>
    </row>
    <row r="3847" spans="1:14" x14ac:dyDescent="0.25">
      <c r="A3847" s="32" t="s">
        <v>71478</v>
      </c>
      <c r="B3847" s="42" t="s">
        <v>57486</v>
      </c>
      <c r="C3847" s="42"/>
      <c r="E3847" s="32" t="s">
        <v>57485</v>
      </c>
      <c r="F3847" s="80" t="s">
        <v>41</v>
      </c>
      <c r="G3847" s="44" t="s">
        <v>11</v>
      </c>
      <c r="H3847" s="44" t="s">
        <v>12</v>
      </c>
      <c r="I3847" s="32" t="s">
        <v>57484</v>
      </c>
      <c r="J3847" s="55">
        <v>8059347205335</v>
      </c>
      <c r="K3847" s="32"/>
      <c r="L3847" s="46">
        <v>214.95</v>
      </c>
      <c r="M3847" s="46">
        <v>214.95</v>
      </c>
      <c r="N3847" s="24">
        <v>45335</v>
      </c>
    </row>
    <row r="3848" spans="1:14" x14ac:dyDescent="0.25">
      <c r="A3848" s="32" t="s">
        <v>71477</v>
      </c>
      <c r="B3848" s="42" t="s">
        <v>57489</v>
      </c>
      <c r="C3848" s="42"/>
      <c r="E3848" s="32" t="s">
        <v>57488</v>
      </c>
      <c r="F3848" s="80" t="s">
        <v>41</v>
      </c>
      <c r="G3848" s="44" t="s">
        <v>11</v>
      </c>
      <c r="H3848" s="44" t="s">
        <v>12</v>
      </c>
      <c r="I3848" s="32" t="s">
        <v>57487</v>
      </c>
      <c r="J3848" s="55">
        <v>8059347205328</v>
      </c>
      <c r="K3848" s="32"/>
      <c r="L3848" s="46">
        <v>214.95</v>
      </c>
      <c r="M3848" s="46">
        <v>214.95</v>
      </c>
      <c r="N3848" s="24">
        <v>45335</v>
      </c>
    </row>
    <row r="3849" spans="1:14" x14ac:dyDescent="0.25">
      <c r="A3849" s="32" t="s">
        <v>71476</v>
      </c>
      <c r="B3849" s="42" t="s">
        <v>57492</v>
      </c>
      <c r="C3849" s="42"/>
      <c r="E3849" s="32" t="s">
        <v>57491</v>
      </c>
      <c r="F3849" s="80" t="s">
        <v>41</v>
      </c>
      <c r="G3849" s="44" t="s">
        <v>11</v>
      </c>
      <c r="H3849" s="44" t="s">
        <v>12</v>
      </c>
      <c r="I3849" s="32" t="s">
        <v>57490</v>
      </c>
      <c r="J3849" s="55">
        <v>8059347205311</v>
      </c>
      <c r="K3849" s="32"/>
      <c r="L3849" s="46">
        <v>214.95</v>
      </c>
      <c r="M3849" s="46">
        <v>214.95</v>
      </c>
      <c r="N3849" s="24">
        <v>45335</v>
      </c>
    </row>
    <row r="3850" spans="1:14" x14ac:dyDescent="0.25">
      <c r="B3850" s="42" t="s">
        <v>57495</v>
      </c>
      <c r="C3850" s="42"/>
      <c r="E3850" s="32" t="s">
        <v>57494</v>
      </c>
      <c r="F3850" s="80" t="s">
        <v>41</v>
      </c>
      <c r="G3850" s="44" t="s">
        <v>11</v>
      </c>
      <c r="H3850" s="44" t="s">
        <v>12</v>
      </c>
      <c r="I3850" s="32" t="s">
        <v>57493</v>
      </c>
      <c r="J3850" s="55">
        <v>8059347205304</v>
      </c>
      <c r="K3850" s="32"/>
      <c r="L3850" s="46">
        <v>214.95</v>
      </c>
      <c r="M3850" s="46">
        <v>214.95</v>
      </c>
      <c r="N3850" s="24">
        <v>45335</v>
      </c>
    </row>
    <row r="3851" spans="1:14" x14ac:dyDescent="0.25">
      <c r="A3851" s="32" t="s">
        <v>71475</v>
      </c>
      <c r="B3851" s="42" t="s">
        <v>57498</v>
      </c>
      <c r="C3851" s="42"/>
      <c r="E3851" s="32" t="s">
        <v>57497</v>
      </c>
      <c r="F3851" s="80" t="s">
        <v>41</v>
      </c>
      <c r="G3851" s="44" t="s">
        <v>11</v>
      </c>
      <c r="H3851" s="44" t="s">
        <v>12</v>
      </c>
      <c r="I3851" s="32" t="s">
        <v>57496</v>
      </c>
      <c r="J3851" s="55">
        <v>8059347205298</v>
      </c>
      <c r="K3851" s="32"/>
      <c r="L3851" s="46">
        <v>214.95</v>
      </c>
      <c r="M3851" s="46">
        <v>214.95</v>
      </c>
      <c r="N3851" s="24">
        <v>45335</v>
      </c>
    </row>
    <row r="3852" spans="1:14" x14ac:dyDescent="0.25">
      <c r="B3852" s="42" t="s">
        <v>57501</v>
      </c>
      <c r="C3852" s="42"/>
      <c r="E3852" s="32" t="s">
        <v>57500</v>
      </c>
      <c r="F3852" s="80" t="s">
        <v>41</v>
      </c>
      <c r="G3852" s="44" t="s">
        <v>11</v>
      </c>
      <c r="H3852" s="44" t="s">
        <v>12</v>
      </c>
      <c r="I3852" s="32" t="s">
        <v>57499</v>
      </c>
      <c r="J3852" s="55">
        <v>8059347205281</v>
      </c>
      <c r="K3852" s="32"/>
      <c r="L3852" s="46">
        <v>214.95</v>
      </c>
      <c r="M3852" s="46">
        <v>214.95</v>
      </c>
      <c r="N3852" s="24">
        <v>45335</v>
      </c>
    </row>
    <row r="3853" spans="1:14" x14ac:dyDescent="0.25">
      <c r="A3853" s="32" t="s">
        <v>71474</v>
      </c>
      <c r="B3853" s="42" t="s">
        <v>57504</v>
      </c>
      <c r="C3853" s="42"/>
      <c r="E3853" s="32" t="s">
        <v>57503</v>
      </c>
      <c r="F3853" s="80" t="s">
        <v>41</v>
      </c>
      <c r="G3853" s="44" t="s">
        <v>11</v>
      </c>
      <c r="H3853" s="44" t="s">
        <v>12</v>
      </c>
      <c r="I3853" s="32" t="s">
        <v>57502</v>
      </c>
      <c r="J3853" s="55">
        <v>8059347205274</v>
      </c>
      <c r="K3853" s="32"/>
      <c r="L3853" s="46">
        <v>214.95</v>
      </c>
      <c r="M3853" s="46">
        <v>214.95</v>
      </c>
      <c r="N3853" s="24">
        <v>45335</v>
      </c>
    </row>
    <row r="3854" spans="1:14" x14ac:dyDescent="0.25">
      <c r="A3854" s="32" t="s">
        <v>71473</v>
      </c>
      <c r="B3854" s="42" t="s">
        <v>57507</v>
      </c>
      <c r="C3854" s="42"/>
      <c r="E3854" s="32" t="s">
        <v>57506</v>
      </c>
      <c r="F3854" s="80" t="s">
        <v>41</v>
      </c>
      <c r="G3854" s="44" t="s">
        <v>11</v>
      </c>
      <c r="H3854" s="44" t="s">
        <v>12</v>
      </c>
      <c r="I3854" s="32" t="s">
        <v>57505</v>
      </c>
      <c r="J3854" s="55">
        <v>8059347205267</v>
      </c>
      <c r="K3854" s="32"/>
      <c r="L3854" s="46">
        <v>214.95</v>
      </c>
      <c r="M3854" s="46">
        <v>214.95</v>
      </c>
      <c r="N3854" s="24">
        <v>45335</v>
      </c>
    </row>
    <row r="3855" spans="1:14" x14ac:dyDescent="0.25">
      <c r="A3855" s="32" t="s">
        <v>30962</v>
      </c>
      <c r="B3855" s="42" t="s">
        <v>64546</v>
      </c>
      <c r="C3855" s="42"/>
      <c r="D3855" s="42"/>
      <c r="E3855" s="43" t="s">
        <v>61215</v>
      </c>
      <c r="F3855" s="44" t="s">
        <v>41</v>
      </c>
      <c r="G3855" s="44" t="s">
        <v>11</v>
      </c>
      <c r="H3855" s="44" t="s">
        <v>12</v>
      </c>
      <c r="I3855" s="42" t="s">
        <v>11812</v>
      </c>
      <c r="J3855" s="42">
        <v>8021506626411</v>
      </c>
      <c r="L3855" s="47">
        <v>269.95</v>
      </c>
      <c r="M3855" s="47">
        <v>269.95</v>
      </c>
      <c r="N3855" s="45">
        <v>42786</v>
      </c>
    </row>
    <row r="3856" spans="1:14" x14ac:dyDescent="0.25">
      <c r="A3856" s="32" t="s">
        <v>30961</v>
      </c>
      <c r="B3856" s="42" t="s">
        <v>64545</v>
      </c>
      <c r="C3856" s="42"/>
      <c r="D3856" s="42"/>
      <c r="E3856" s="43" t="s">
        <v>61214</v>
      </c>
      <c r="F3856" s="44" t="s">
        <v>41</v>
      </c>
      <c r="G3856" s="44" t="s">
        <v>11</v>
      </c>
      <c r="H3856" s="44" t="s">
        <v>12</v>
      </c>
      <c r="I3856" s="42" t="s">
        <v>11811</v>
      </c>
      <c r="J3856" s="42">
        <v>8021506626404</v>
      </c>
      <c r="L3856" s="47">
        <v>269.95</v>
      </c>
      <c r="M3856" s="47">
        <v>269.95</v>
      </c>
      <c r="N3856" s="45">
        <v>42786</v>
      </c>
    </row>
    <row r="3857" spans="1:14" x14ac:dyDescent="0.25">
      <c r="A3857" s="32" t="s">
        <v>30960</v>
      </c>
      <c r="B3857" s="42" t="s">
        <v>64542</v>
      </c>
      <c r="C3857" s="42"/>
      <c r="D3857" s="42"/>
      <c r="E3857" s="43" t="s">
        <v>61213</v>
      </c>
      <c r="F3857" s="44" t="s">
        <v>41</v>
      </c>
      <c r="G3857" s="44" t="s">
        <v>11</v>
      </c>
      <c r="H3857" s="44" t="s">
        <v>12</v>
      </c>
      <c r="I3857" s="42" t="s">
        <v>11810</v>
      </c>
      <c r="J3857" s="42">
        <v>8021506626398</v>
      </c>
      <c r="L3857" s="47">
        <v>269.95</v>
      </c>
      <c r="M3857" s="47">
        <v>269.95</v>
      </c>
      <c r="N3857" s="45">
        <v>42786</v>
      </c>
    </row>
    <row r="3858" spans="1:14" x14ac:dyDescent="0.25">
      <c r="A3858" s="32" t="s">
        <v>30959</v>
      </c>
      <c r="B3858" s="42" t="s">
        <v>64543</v>
      </c>
      <c r="C3858" s="42"/>
      <c r="D3858" s="42"/>
      <c r="E3858" s="43" t="s">
        <v>61212</v>
      </c>
      <c r="F3858" s="44" t="s">
        <v>41</v>
      </c>
      <c r="G3858" s="44" t="s">
        <v>11</v>
      </c>
      <c r="H3858" s="44" t="s">
        <v>12</v>
      </c>
      <c r="I3858" s="42" t="s">
        <v>11809</v>
      </c>
      <c r="J3858" s="42">
        <v>8021506610984</v>
      </c>
      <c r="L3858" s="47">
        <v>269.95</v>
      </c>
      <c r="M3858" s="47">
        <v>269.95</v>
      </c>
      <c r="N3858" s="45">
        <v>42786</v>
      </c>
    </row>
    <row r="3859" spans="1:14" x14ac:dyDescent="0.25">
      <c r="A3859" s="32" t="s">
        <v>30958</v>
      </c>
      <c r="B3859" s="42" t="s">
        <v>64544</v>
      </c>
      <c r="C3859" s="42"/>
      <c r="D3859" s="42"/>
      <c r="E3859" s="43" t="s">
        <v>61211</v>
      </c>
      <c r="F3859" s="44" t="s">
        <v>41</v>
      </c>
      <c r="G3859" s="44" t="s">
        <v>11</v>
      </c>
      <c r="H3859" s="44" t="s">
        <v>12</v>
      </c>
      <c r="I3859" s="42" t="s">
        <v>11808</v>
      </c>
      <c r="J3859" s="42">
        <v>8021506610991</v>
      </c>
      <c r="L3859" s="47">
        <v>269.95</v>
      </c>
      <c r="M3859" s="47">
        <v>269.95</v>
      </c>
      <c r="N3859" s="45">
        <v>42786</v>
      </c>
    </row>
    <row r="3860" spans="1:14" x14ac:dyDescent="0.25">
      <c r="A3860" s="32" t="s">
        <v>30957</v>
      </c>
      <c r="B3860" s="42" t="s">
        <v>64548</v>
      </c>
      <c r="C3860" s="42"/>
      <c r="D3860" s="42"/>
      <c r="E3860" s="43" t="s">
        <v>61210</v>
      </c>
      <c r="F3860" s="44" t="s">
        <v>41</v>
      </c>
      <c r="G3860" s="44" t="s">
        <v>11</v>
      </c>
      <c r="H3860" s="44" t="s">
        <v>12</v>
      </c>
      <c r="I3860" s="42" t="s">
        <v>11807</v>
      </c>
      <c r="J3860" s="42">
        <v>8021506626435</v>
      </c>
      <c r="L3860" s="47">
        <v>269.95</v>
      </c>
      <c r="M3860" s="47">
        <v>269.95</v>
      </c>
      <c r="N3860" s="45">
        <v>42786</v>
      </c>
    </row>
    <row r="3861" spans="1:14" x14ac:dyDescent="0.25">
      <c r="A3861" s="32" t="s">
        <v>30956</v>
      </c>
      <c r="B3861" s="42" t="s">
        <v>64547</v>
      </c>
      <c r="C3861" s="42"/>
      <c r="D3861" s="42"/>
      <c r="E3861" s="43" t="s">
        <v>61209</v>
      </c>
      <c r="F3861" s="44" t="s">
        <v>41</v>
      </c>
      <c r="G3861" s="44" t="s">
        <v>11</v>
      </c>
      <c r="H3861" s="44" t="s">
        <v>12</v>
      </c>
      <c r="I3861" s="42" t="s">
        <v>11806</v>
      </c>
      <c r="J3861" s="42">
        <v>8021506626428</v>
      </c>
      <c r="L3861" s="47">
        <v>269.95</v>
      </c>
      <c r="M3861" s="47">
        <v>269.95</v>
      </c>
      <c r="N3861" s="45">
        <v>42786</v>
      </c>
    </row>
    <row r="3862" spans="1:14" x14ac:dyDescent="0.25">
      <c r="A3862" s="32" t="s">
        <v>30955</v>
      </c>
      <c r="B3862" s="42" t="s">
        <v>64539</v>
      </c>
      <c r="C3862" s="42" t="s">
        <v>20073</v>
      </c>
      <c r="D3862" s="42"/>
      <c r="E3862" s="43" t="s">
        <v>61208</v>
      </c>
      <c r="F3862" s="44" t="s">
        <v>41</v>
      </c>
      <c r="G3862" s="44" t="s">
        <v>11</v>
      </c>
      <c r="H3862" s="44" t="s">
        <v>12</v>
      </c>
      <c r="I3862" s="42" t="s">
        <v>11819</v>
      </c>
      <c r="J3862" s="42">
        <v>8021506626367</v>
      </c>
      <c r="L3862" s="47">
        <v>269.95</v>
      </c>
      <c r="M3862" s="47">
        <v>269.95</v>
      </c>
      <c r="N3862" s="45">
        <v>42786</v>
      </c>
    </row>
    <row r="3863" spans="1:14" x14ac:dyDescent="0.25">
      <c r="A3863" s="32" t="s">
        <v>30954</v>
      </c>
      <c r="B3863" s="42" t="s">
        <v>64538</v>
      </c>
      <c r="C3863" s="42" t="s">
        <v>20072</v>
      </c>
      <c r="D3863" s="42"/>
      <c r="E3863" s="43" t="s">
        <v>61207</v>
      </c>
      <c r="F3863" s="44" t="s">
        <v>41</v>
      </c>
      <c r="G3863" s="44" t="s">
        <v>11</v>
      </c>
      <c r="H3863" s="44" t="s">
        <v>12</v>
      </c>
      <c r="I3863" s="42" t="s">
        <v>11818</v>
      </c>
      <c r="J3863" s="42">
        <v>8021506610977</v>
      </c>
      <c r="L3863" s="47">
        <v>269.95</v>
      </c>
      <c r="M3863" s="47">
        <v>269.95</v>
      </c>
      <c r="N3863" s="45">
        <v>42786</v>
      </c>
    </row>
    <row r="3864" spans="1:14" x14ac:dyDescent="0.25">
      <c r="A3864" s="32" t="s">
        <v>30953</v>
      </c>
      <c r="B3864" s="42" t="s">
        <v>64535</v>
      </c>
      <c r="C3864" s="42" t="s">
        <v>20071</v>
      </c>
      <c r="D3864" s="42"/>
      <c r="E3864" s="43" t="s">
        <v>61206</v>
      </c>
      <c r="F3864" s="44" t="s">
        <v>41</v>
      </c>
      <c r="G3864" s="44" t="s">
        <v>11</v>
      </c>
      <c r="H3864" s="44" t="s">
        <v>12</v>
      </c>
      <c r="I3864" s="42" t="s">
        <v>11817</v>
      </c>
      <c r="J3864" s="42">
        <v>8021506626350</v>
      </c>
      <c r="L3864" s="47">
        <v>269.95</v>
      </c>
      <c r="M3864" s="47">
        <v>269.95</v>
      </c>
      <c r="N3864" s="45">
        <v>42786</v>
      </c>
    </row>
    <row r="3865" spans="1:14" x14ac:dyDescent="0.25">
      <c r="A3865" s="32" t="s">
        <v>30952</v>
      </c>
      <c r="B3865" s="42" t="s">
        <v>64536</v>
      </c>
      <c r="C3865" s="42" t="s">
        <v>20070</v>
      </c>
      <c r="D3865" s="42"/>
      <c r="E3865" s="43" t="s">
        <v>61205</v>
      </c>
      <c r="F3865" s="44" t="s">
        <v>41</v>
      </c>
      <c r="G3865" s="44" t="s">
        <v>11</v>
      </c>
      <c r="H3865" s="44" t="s">
        <v>12</v>
      </c>
      <c r="I3865" s="42" t="s">
        <v>11816</v>
      </c>
      <c r="J3865" s="42">
        <v>8021506610953</v>
      </c>
      <c r="L3865" s="47">
        <v>269.95</v>
      </c>
      <c r="M3865" s="47">
        <v>269.95</v>
      </c>
      <c r="N3865" s="45">
        <v>42786</v>
      </c>
    </row>
    <row r="3866" spans="1:14" x14ac:dyDescent="0.25">
      <c r="A3866" s="32" t="s">
        <v>30951</v>
      </c>
      <c r="B3866" s="42" t="s">
        <v>64537</v>
      </c>
      <c r="C3866" s="42" t="s">
        <v>20069</v>
      </c>
      <c r="D3866" s="42"/>
      <c r="E3866" s="43" t="s">
        <v>61204</v>
      </c>
      <c r="F3866" s="44" t="s">
        <v>41</v>
      </c>
      <c r="G3866" s="44" t="s">
        <v>11</v>
      </c>
      <c r="H3866" s="44" t="s">
        <v>12</v>
      </c>
      <c r="I3866" s="42" t="s">
        <v>11815</v>
      </c>
      <c r="J3866" s="42">
        <v>8021506610960</v>
      </c>
      <c r="L3866" s="47">
        <v>269.95</v>
      </c>
      <c r="M3866" s="47">
        <v>269.95</v>
      </c>
      <c r="N3866" s="45">
        <v>42786</v>
      </c>
    </row>
    <row r="3867" spans="1:14" x14ac:dyDescent="0.25">
      <c r="A3867" s="32" t="s">
        <v>30950</v>
      </c>
      <c r="B3867" s="42" t="s">
        <v>64541</v>
      </c>
      <c r="C3867" s="42" t="s">
        <v>20068</v>
      </c>
      <c r="D3867" s="42"/>
      <c r="E3867" s="43" t="s">
        <v>61203</v>
      </c>
      <c r="F3867" s="44" t="s">
        <v>41</v>
      </c>
      <c r="G3867" s="44" t="s">
        <v>11</v>
      </c>
      <c r="H3867" s="44" t="s">
        <v>12</v>
      </c>
      <c r="I3867" s="42" t="s">
        <v>11814</v>
      </c>
      <c r="J3867" s="42">
        <v>8021506626381</v>
      </c>
      <c r="L3867" s="47">
        <v>269.95</v>
      </c>
      <c r="M3867" s="47">
        <v>269.95</v>
      </c>
      <c r="N3867" s="45">
        <v>42786</v>
      </c>
    </row>
    <row r="3868" spans="1:14" x14ac:dyDescent="0.25">
      <c r="A3868" s="32" t="s">
        <v>30949</v>
      </c>
      <c r="B3868" s="42" t="s">
        <v>64540</v>
      </c>
      <c r="C3868" s="42" t="s">
        <v>20067</v>
      </c>
      <c r="D3868" s="42"/>
      <c r="E3868" s="43" t="s">
        <v>61202</v>
      </c>
      <c r="F3868" s="44" t="s">
        <v>41</v>
      </c>
      <c r="G3868" s="44" t="s">
        <v>11</v>
      </c>
      <c r="H3868" s="44" t="s">
        <v>12</v>
      </c>
      <c r="I3868" s="42" t="s">
        <v>11813</v>
      </c>
      <c r="J3868" s="42">
        <v>8021506626374</v>
      </c>
      <c r="L3868" s="47">
        <v>269.95</v>
      </c>
      <c r="M3868" s="47">
        <v>269.95</v>
      </c>
      <c r="N3868" s="45">
        <v>42786</v>
      </c>
    </row>
    <row r="3869" spans="1:14" x14ac:dyDescent="0.25">
      <c r="A3869" s="45" t="s">
        <v>44651</v>
      </c>
      <c r="B3869" s="42" t="s">
        <v>41321</v>
      </c>
      <c r="C3869" s="42"/>
      <c r="D3869" s="42" t="s">
        <v>41322</v>
      </c>
      <c r="E3869" s="43" t="s">
        <v>44652</v>
      </c>
      <c r="F3869" s="44" t="s">
        <v>41</v>
      </c>
      <c r="G3869" s="32" t="s">
        <v>17</v>
      </c>
      <c r="H3869" s="43" t="s">
        <v>18</v>
      </c>
      <c r="I3869" s="42" t="s">
        <v>44653</v>
      </c>
      <c r="J3869" s="65">
        <v>8059175898099</v>
      </c>
      <c r="K3869" s="45">
        <v>45597</v>
      </c>
      <c r="L3869" s="46">
        <v>0</v>
      </c>
      <c r="M3869" s="46">
        <v>259.95</v>
      </c>
      <c r="N3869" s="45">
        <v>44438</v>
      </c>
    </row>
    <row r="3870" spans="1:14" x14ac:dyDescent="0.25">
      <c r="A3870" s="45" t="s">
        <v>44650</v>
      </c>
      <c r="B3870" s="42" t="s">
        <v>41317</v>
      </c>
      <c r="C3870" s="42"/>
      <c r="D3870" s="42" t="s">
        <v>41318</v>
      </c>
      <c r="E3870" s="43" t="s">
        <v>41319</v>
      </c>
      <c r="F3870" s="44" t="s">
        <v>41</v>
      </c>
      <c r="G3870" s="32" t="s">
        <v>17</v>
      </c>
      <c r="H3870" s="43" t="s">
        <v>18</v>
      </c>
      <c r="I3870" s="42" t="s">
        <v>41320</v>
      </c>
      <c r="J3870" s="65">
        <v>8059175898082</v>
      </c>
      <c r="K3870" s="45">
        <v>45597</v>
      </c>
      <c r="L3870" s="46">
        <v>0</v>
      </c>
      <c r="M3870" s="46">
        <v>259.95</v>
      </c>
      <c r="N3870" s="45">
        <v>44438</v>
      </c>
    </row>
    <row r="3871" spans="1:14" x14ac:dyDescent="0.25">
      <c r="A3871" s="45" t="s">
        <v>44649</v>
      </c>
      <c r="B3871" s="42" t="s">
        <v>41313</v>
      </c>
      <c r="C3871" s="42"/>
      <c r="D3871" s="42" t="s">
        <v>41314</v>
      </c>
      <c r="E3871" s="43" t="s">
        <v>41315</v>
      </c>
      <c r="F3871" s="44" t="s">
        <v>41</v>
      </c>
      <c r="G3871" s="32" t="s">
        <v>17</v>
      </c>
      <c r="H3871" s="43" t="s">
        <v>18</v>
      </c>
      <c r="I3871" s="42" t="s">
        <v>41316</v>
      </c>
      <c r="J3871" s="65">
        <v>8059175898075</v>
      </c>
      <c r="K3871" s="45">
        <v>45597</v>
      </c>
      <c r="L3871" s="46">
        <v>0</v>
      </c>
      <c r="M3871" s="46">
        <v>259.95</v>
      </c>
      <c r="N3871" s="45">
        <v>44438</v>
      </c>
    </row>
    <row r="3872" spans="1:14" x14ac:dyDescent="0.25">
      <c r="A3872" s="45" t="s">
        <v>44648</v>
      </c>
      <c r="B3872" s="42" t="s">
        <v>41309</v>
      </c>
      <c r="C3872" s="42"/>
      <c r="D3872" s="42" t="s">
        <v>41310</v>
      </c>
      <c r="E3872" s="43" t="s">
        <v>41311</v>
      </c>
      <c r="F3872" s="44" t="s">
        <v>41</v>
      </c>
      <c r="G3872" s="32" t="s">
        <v>17</v>
      </c>
      <c r="H3872" s="43" t="s">
        <v>18</v>
      </c>
      <c r="I3872" s="42" t="s">
        <v>41312</v>
      </c>
      <c r="J3872" s="65">
        <v>8059175891960</v>
      </c>
      <c r="K3872" s="45">
        <v>45597</v>
      </c>
      <c r="L3872" s="46">
        <v>0</v>
      </c>
      <c r="M3872" s="46">
        <v>259.95</v>
      </c>
      <c r="N3872" s="45">
        <v>44438</v>
      </c>
    </row>
    <row r="3873" spans="1:14" x14ac:dyDescent="0.25">
      <c r="A3873" s="45" t="s">
        <v>44647</v>
      </c>
      <c r="B3873" s="42" t="s">
        <v>41305</v>
      </c>
      <c r="C3873" s="42"/>
      <c r="D3873" s="42" t="s">
        <v>41306</v>
      </c>
      <c r="E3873" s="43" t="s">
        <v>41307</v>
      </c>
      <c r="F3873" s="44" t="s">
        <v>41</v>
      </c>
      <c r="G3873" s="32" t="s">
        <v>17</v>
      </c>
      <c r="H3873" s="43" t="s">
        <v>18</v>
      </c>
      <c r="I3873" s="42" t="s">
        <v>41308</v>
      </c>
      <c r="J3873" s="65">
        <v>8059175891977</v>
      </c>
      <c r="K3873" s="45">
        <v>45597</v>
      </c>
      <c r="L3873" s="46">
        <v>0</v>
      </c>
      <c r="M3873" s="46">
        <v>259.95</v>
      </c>
      <c r="N3873" s="45">
        <v>44438</v>
      </c>
    </row>
    <row r="3874" spans="1:14" x14ac:dyDescent="0.25">
      <c r="A3874" s="45" t="s">
        <v>44646</v>
      </c>
      <c r="B3874" s="42" t="s">
        <v>41327</v>
      </c>
      <c r="C3874" s="42"/>
      <c r="D3874" s="42"/>
      <c r="E3874" s="43" t="s">
        <v>41328</v>
      </c>
      <c r="F3874" s="44" t="s">
        <v>41</v>
      </c>
      <c r="G3874" s="32" t="s">
        <v>17</v>
      </c>
      <c r="H3874" s="43" t="s">
        <v>18</v>
      </c>
      <c r="I3874" s="42" t="s">
        <v>41329</v>
      </c>
      <c r="J3874" s="65">
        <v>8059175898112</v>
      </c>
      <c r="K3874" s="45">
        <v>45597</v>
      </c>
      <c r="L3874" s="46">
        <v>0</v>
      </c>
      <c r="M3874" s="46">
        <v>259.95</v>
      </c>
      <c r="N3874" s="45">
        <v>44438</v>
      </c>
    </row>
    <row r="3875" spans="1:14" x14ac:dyDescent="0.25">
      <c r="A3875" s="45" t="s">
        <v>44645</v>
      </c>
      <c r="B3875" s="42" t="s">
        <v>41323</v>
      </c>
      <c r="C3875" s="42"/>
      <c r="D3875" s="42" t="s">
        <v>41324</v>
      </c>
      <c r="E3875" s="43" t="s">
        <v>41325</v>
      </c>
      <c r="F3875" s="44" t="s">
        <v>41</v>
      </c>
      <c r="G3875" s="32" t="s">
        <v>17</v>
      </c>
      <c r="H3875" s="43" t="s">
        <v>18</v>
      </c>
      <c r="I3875" s="42" t="s">
        <v>41326</v>
      </c>
      <c r="J3875" s="65">
        <v>8059175898105</v>
      </c>
      <c r="K3875" s="45">
        <v>45597</v>
      </c>
      <c r="L3875" s="46">
        <v>0</v>
      </c>
      <c r="M3875" s="46">
        <v>259.95</v>
      </c>
      <c r="N3875" s="45">
        <v>44438</v>
      </c>
    </row>
    <row r="3876" spans="1:14" x14ac:dyDescent="0.25">
      <c r="A3876" s="45" t="s">
        <v>44642</v>
      </c>
      <c r="B3876" s="42" t="s">
        <v>41296</v>
      </c>
      <c r="C3876" s="42"/>
      <c r="D3876" s="42" t="s">
        <v>41297</v>
      </c>
      <c r="E3876" s="43" t="s">
        <v>44643</v>
      </c>
      <c r="F3876" s="44" t="s">
        <v>41</v>
      </c>
      <c r="G3876" s="32" t="s">
        <v>17</v>
      </c>
      <c r="H3876" s="43" t="s">
        <v>18</v>
      </c>
      <c r="I3876" s="42" t="s">
        <v>44644</v>
      </c>
      <c r="J3876" s="65">
        <v>8059175898044</v>
      </c>
      <c r="K3876" s="45">
        <v>45597</v>
      </c>
      <c r="L3876" s="46">
        <v>0</v>
      </c>
      <c r="M3876" s="46">
        <v>259.95</v>
      </c>
      <c r="N3876" s="45">
        <v>44438</v>
      </c>
    </row>
    <row r="3877" spans="1:14" x14ac:dyDescent="0.25">
      <c r="A3877" s="45" t="s">
        <v>44641</v>
      </c>
      <c r="B3877" s="42" t="s">
        <v>41292</v>
      </c>
      <c r="C3877" s="42"/>
      <c r="D3877" s="42" t="s">
        <v>41293</v>
      </c>
      <c r="E3877" s="43" t="s">
        <v>41294</v>
      </c>
      <c r="F3877" s="44" t="s">
        <v>41</v>
      </c>
      <c r="G3877" s="32" t="s">
        <v>17</v>
      </c>
      <c r="H3877" s="43" t="s">
        <v>18</v>
      </c>
      <c r="I3877" s="42" t="s">
        <v>41295</v>
      </c>
      <c r="J3877" s="65">
        <v>8059175898037</v>
      </c>
      <c r="K3877" s="45">
        <v>45597</v>
      </c>
      <c r="L3877" s="46">
        <v>0</v>
      </c>
      <c r="M3877" s="46">
        <v>259.95</v>
      </c>
      <c r="N3877" s="45">
        <v>44438</v>
      </c>
    </row>
    <row r="3878" spans="1:14" x14ac:dyDescent="0.25">
      <c r="A3878" s="45" t="s">
        <v>44640</v>
      </c>
      <c r="B3878" s="42" t="s">
        <v>41288</v>
      </c>
      <c r="C3878" s="42"/>
      <c r="D3878" s="42" t="s">
        <v>41289</v>
      </c>
      <c r="E3878" s="43" t="s">
        <v>41290</v>
      </c>
      <c r="F3878" s="44" t="s">
        <v>41</v>
      </c>
      <c r="G3878" s="32" t="s">
        <v>17</v>
      </c>
      <c r="H3878" s="43" t="s">
        <v>18</v>
      </c>
      <c r="I3878" s="42" t="s">
        <v>41291</v>
      </c>
      <c r="J3878" s="65">
        <v>8059175898020</v>
      </c>
      <c r="K3878" s="45">
        <v>45597</v>
      </c>
      <c r="L3878" s="46">
        <v>0</v>
      </c>
      <c r="M3878" s="46">
        <v>259.95</v>
      </c>
      <c r="N3878" s="45">
        <v>44438</v>
      </c>
    </row>
    <row r="3879" spans="1:14" x14ac:dyDescent="0.25">
      <c r="A3879" s="45" t="s">
        <v>44639</v>
      </c>
      <c r="B3879" s="42" t="s">
        <v>41284</v>
      </c>
      <c r="C3879" s="42"/>
      <c r="D3879" s="42" t="s">
        <v>41285</v>
      </c>
      <c r="E3879" s="43" t="s">
        <v>41286</v>
      </c>
      <c r="F3879" s="44" t="s">
        <v>41</v>
      </c>
      <c r="G3879" s="32" t="s">
        <v>17</v>
      </c>
      <c r="H3879" s="43" t="s">
        <v>18</v>
      </c>
      <c r="I3879" s="42" t="s">
        <v>41287</v>
      </c>
      <c r="J3879" s="65">
        <v>8059175891892</v>
      </c>
      <c r="K3879" s="45">
        <v>45597</v>
      </c>
      <c r="L3879" s="46">
        <v>0</v>
      </c>
      <c r="M3879" s="46">
        <v>259.95</v>
      </c>
      <c r="N3879" s="45">
        <v>44438</v>
      </c>
    </row>
    <row r="3880" spans="1:14" x14ac:dyDescent="0.25">
      <c r="A3880" s="45" t="s">
        <v>44638</v>
      </c>
      <c r="B3880" s="42" t="s">
        <v>41280</v>
      </c>
      <c r="C3880" s="42"/>
      <c r="D3880" s="42" t="s">
        <v>41281</v>
      </c>
      <c r="E3880" s="43" t="s">
        <v>41282</v>
      </c>
      <c r="F3880" s="44" t="s">
        <v>41</v>
      </c>
      <c r="G3880" s="32" t="s">
        <v>17</v>
      </c>
      <c r="H3880" s="43" t="s">
        <v>18</v>
      </c>
      <c r="I3880" s="42" t="s">
        <v>41283</v>
      </c>
      <c r="J3880" s="65">
        <v>8059175891908</v>
      </c>
      <c r="K3880" s="45">
        <v>45597</v>
      </c>
      <c r="L3880" s="46">
        <v>0</v>
      </c>
      <c r="M3880" s="46">
        <v>259.95</v>
      </c>
      <c r="N3880" s="45">
        <v>44438</v>
      </c>
    </row>
    <row r="3881" spans="1:14" x14ac:dyDescent="0.25">
      <c r="A3881" s="45" t="s">
        <v>44637</v>
      </c>
      <c r="B3881" s="42" t="s">
        <v>41302</v>
      </c>
      <c r="C3881" s="42"/>
      <c r="D3881" s="42"/>
      <c r="E3881" s="43" t="s">
        <v>41303</v>
      </c>
      <c r="F3881" s="44" t="s">
        <v>41</v>
      </c>
      <c r="G3881" s="32" t="s">
        <v>17</v>
      </c>
      <c r="H3881" s="43" t="s">
        <v>18</v>
      </c>
      <c r="I3881" s="42" t="s">
        <v>41304</v>
      </c>
      <c r="J3881" s="65">
        <v>8059175898068</v>
      </c>
      <c r="K3881" s="45">
        <v>45597</v>
      </c>
      <c r="L3881" s="46">
        <v>0</v>
      </c>
      <c r="M3881" s="46">
        <v>259.95</v>
      </c>
      <c r="N3881" s="45">
        <v>44438</v>
      </c>
    </row>
    <row r="3882" spans="1:14" x14ac:dyDescent="0.25">
      <c r="A3882" s="45" t="s">
        <v>44636</v>
      </c>
      <c r="B3882" s="42" t="s">
        <v>41298</v>
      </c>
      <c r="C3882" s="42"/>
      <c r="D3882" s="42" t="s">
        <v>41299</v>
      </c>
      <c r="E3882" s="43" t="s">
        <v>41300</v>
      </c>
      <c r="F3882" s="44" t="s">
        <v>41</v>
      </c>
      <c r="G3882" s="32" t="s">
        <v>17</v>
      </c>
      <c r="H3882" s="43" t="s">
        <v>18</v>
      </c>
      <c r="I3882" s="42" t="s">
        <v>41301</v>
      </c>
      <c r="J3882" s="65">
        <v>8059175898051</v>
      </c>
      <c r="K3882" s="45">
        <v>45597</v>
      </c>
      <c r="L3882" s="46">
        <v>0</v>
      </c>
      <c r="M3882" s="46">
        <v>259.95</v>
      </c>
      <c r="N3882" s="45">
        <v>44438</v>
      </c>
    </row>
    <row r="3883" spans="1:14" x14ac:dyDescent="0.25">
      <c r="A3883" s="45" t="s">
        <v>44632</v>
      </c>
      <c r="B3883" s="42" t="s">
        <v>44633</v>
      </c>
      <c r="C3883" s="42"/>
      <c r="D3883" s="32" t="s">
        <v>45570</v>
      </c>
      <c r="E3883" s="44" t="s">
        <v>44634</v>
      </c>
      <c r="F3883" s="44" t="s">
        <v>41</v>
      </c>
      <c r="G3883" s="32" t="s">
        <v>17</v>
      </c>
      <c r="H3883" s="43" t="s">
        <v>18</v>
      </c>
      <c r="I3883" s="55" t="s">
        <v>44635</v>
      </c>
      <c r="J3883" s="65">
        <v>8059175925955</v>
      </c>
      <c r="K3883" s="45">
        <v>45597</v>
      </c>
      <c r="L3883" s="46">
        <v>0</v>
      </c>
      <c r="M3883" s="46">
        <v>259.95</v>
      </c>
      <c r="N3883" s="45">
        <v>44438</v>
      </c>
    </row>
    <row r="3884" spans="1:14" x14ac:dyDescent="0.25">
      <c r="A3884" s="45" t="s">
        <v>44628</v>
      </c>
      <c r="B3884" s="42" t="s">
        <v>44629</v>
      </c>
      <c r="C3884" s="42"/>
      <c r="D3884" s="32" t="s">
        <v>45569</v>
      </c>
      <c r="E3884" s="44" t="s">
        <v>44630</v>
      </c>
      <c r="F3884" s="44" t="s">
        <v>41</v>
      </c>
      <c r="G3884" s="32" t="s">
        <v>17</v>
      </c>
      <c r="H3884" s="43" t="s">
        <v>18</v>
      </c>
      <c r="I3884" s="55" t="s">
        <v>44631</v>
      </c>
      <c r="J3884" s="65">
        <v>8059175925948</v>
      </c>
      <c r="K3884" s="45">
        <v>45597</v>
      </c>
      <c r="L3884" s="46">
        <v>0</v>
      </c>
      <c r="M3884" s="46">
        <v>259.95</v>
      </c>
      <c r="N3884" s="45">
        <v>44438</v>
      </c>
    </row>
    <row r="3885" spans="1:14" x14ac:dyDescent="0.25">
      <c r="A3885" s="45" t="s">
        <v>44624</v>
      </c>
      <c r="B3885" s="42" t="s">
        <v>44625</v>
      </c>
      <c r="C3885" s="42"/>
      <c r="D3885" s="32" t="s">
        <v>45568</v>
      </c>
      <c r="E3885" s="44" t="s">
        <v>44626</v>
      </c>
      <c r="F3885" s="44" t="s">
        <v>41</v>
      </c>
      <c r="G3885" s="32" t="s">
        <v>17</v>
      </c>
      <c r="H3885" s="43" t="s">
        <v>18</v>
      </c>
      <c r="I3885" s="55" t="s">
        <v>44627</v>
      </c>
      <c r="J3885" s="65">
        <v>8059175925917</v>
      </c>
      <c r="K3885" s="45">
        <v>45597</v>
      </c>
      <c r="L3885" s="46">
        <v>0</v>
      </c>
      <c r="M3885" s="46">
        <v>259.95</v>
      </c>
      <c r="N3885" s="45">
        <v>44438</v>
      </c>
    </row>
    <row r="3886" spans="1:14" x14ac:dyDescent="0.25">
      <c r="A3886" s="45" t="s">
        <v>44620</v>
      </c>
      <c r="B3886" s="42" t="s">
        <v>44621</v>
      </c>
      <c r="C3886" s="42"/>
      <c r="D3886" s="32" t="s">
        <v>45567</v>
      </c>
      <c r="E3886" s="44" t="s">
        <v>44622</v>
      </c>
      <c r="F3886" s="44" t="s">
        <v>41</v>
      </c>
      <c r="G3886" s="32" t="s">
        <v>17</v>
      </c>
      <c r="H3886" s="43" t="s">
        <v>18</v>
      </c>
      <c r="I3886" s="55" t="s">
        <v>44623</v>
      </c>
      <c r="J3886" s="65">
        <v>8059175925924</v>
      </c>
      <c r="K3886" s="45">
        <v>45597</v>
      </c>
      <c r="L3886" s="46">
        <v>0</v>
      </c>
      <c r="M3886" s="46">
        <v>259.95</v>
      </c>
      <c r="N3886" s="45">
        <v>44438</v>
      </c>
    </row>
    <row r="3887" spans="1:14" x14ac:dyDescent="0.25">
      <c r="A3887" s="45" t="s">
        <v>44616</v>
      </c>
      <c r="B3887" s="42" t="s">
        <v>44617</v>
      </c>
      <c r="C3887" s="42"/>
      <c r="D3887" s="32" t="s">
        <v>45566</v>
      </c>
      <c r="E3887" s="44" t="s">
        <v>44618</v>
      </c>
      <c r="F3887" s="44" t="s">
        <v>41</v>
      </c>
      <c r="G3887" s="32" t="s">
        <v>17</v>
      </c>
      <c r="H3887" s="43" t="s">
        <v>18</v>
      </c>
      <c r="I3887" s="55" t="s">
        <v>44619</v>
      </c>
      <c r="J3887" s="65">
        <v>8059175925931</v>
      </c>
      <c r="K3887" s="45">
        <v>45597</v>
      </c>
      <c r="L3887" s="46">
        <v>0</v>
      </c>
      <c r="M3887" s="46">
        <v>259.95</v>
      </c>
      <c r="N3887" s="45">
        <v>44438</v>
      </c>
    </row>
    <row r="3888" spans="1:14" x14ac:dyDescent="0.25">
      <c r="A3888" s="45" t="s">
        <v>44612</v>
      </c>
      <c r="B3888" s="42" t="s">
        <v>44613</v>
      </c>
      <c r="C3888" s="42"/>
      <c r="E3888" s="44" t="s">
        <v>44614</v>
      </c>
      <c r="F3888" s="44" t="s">
        <v>41</v>
      </c>
      <c r="G3888" s="32" t="s">
        <v>17</v>
      </c>
      <c r="H3888" s="43" t="s">
        <v>18</v>
      </c>
      <c r="I3888" s="55" t="s">
        <v>44615</v>
      </c>
      <c r="J3888" s="65">
        <v>8059175925979</v>
      </c>
      <c r="K3888" s="45">
        <v>45597</v>
      </c>
      <c r="L3888" s="46">
        <v>0</v>
      </c>
      <c r="M3888" s="46">
        <v>259.95</v>
      </c>
      <c r="N3888" s="45">
        <v>44438</v>
      </c>
    </row>
    <row r="3889" spans="1:14" x14ac:dyDescent="0.25">
      <c r="A3889" s="45" t="s">
        <v>44608</v>
      </c>
      <c r="B3889" s="42" t="s">
        <v>44609</v>
      </c>
      <c r="C3889" s="42"/>
      <c r="D3889" s="32" t="s">
        <v>45565</v>
      </c>
      <c r="E3889" s="44" t="s">
        <v>44610</v>
      </c>
      <c r="F3889" s="44" t="s">
        <v>41</v>
      </c>
      <c r="G3889" s="32" t="s">
        <v>17</v>
      </c>
      <c r="H3889" s="43" t="s">
        <v>18</v>
      </c>
      <c r="I3889" s="55" t="s">
        <v>44611</v>
      </c>
      <c r="J3889" s="65">
        <v>8059175925962</v>
      </c>
      <c r="K3889" s="45">
        <v>45597</v>
      </c>
      <c r="L3889" s="46">
        <v>0</v>
      </c>
      <c r="M3889" s="46">
        <v>259.95</v>
      </c>
      <c r="N3889" s="45">
        <v>44438</v>
      </c>
    </row>
    <row r="3890" spans="1:14" x14ac:dyDescent="0.25">
      <c r="A3890" s="45" t="s">
        <v>44605</v>
      </c>
      <c r="B3890" s="42" t="s">
        <v>41270</v>
      </c>
      <c r="C3890" s="42"/>
      <c r="D3890" s="42" t="s">
        <v>41271</v>
      </c>
      <c r="E3890" s="43" t="s">
        <v>44606</v>
      </c>
      <c r="F3890" s="44" t="s">
        <v>41</v>
      </c>
      <c r="G3890" s="32" t="s">
        <v>17</v>
      </c>
      <c r="H3890" s="43" t="s">
        <v>18</v>
      </c>
      <c r="I3890" s="42" t="s">
        <v>44607</v>
      </c>
      <c r="J3890" s="65">
        <v>8059175897948</v>
      </c>
      <c r="K3890" s="45">
        <v>45597</v>
      </c>
      <c r="L3890" s="46">
        <v>0</v>
      </c>
      <c r="M3890" s="46">
        <v>259.95</v>
      </c>
      <c r="N3890" s="45">
        <v>44438</v>
      </c>
    </row>
    <row r="3891" spans="1:14" x14ac:dyDescent="0.25">
      <c r="A3891" s="45" t="s">
        <v>44604</v>
      </c>
      <c r="B3891" s="42" t="s">
        <v>41266</v>
      </c>
      <c r="C3891" s="42"/>
      <c r="D3891" s="42" t="s">
        <v>41267</v>
      </c>
      <c r="E3891" s="43" t="s">
        <v>41268</v>
      </c>
      <c r="F3891" s="44" t="s">
        <v>41</v>
      </c>
      <c r="G3891" s="32" t="s">
        <v>17</v>
      </c>
      <c r="H3891" s="43" t="s">
        <v>18</v>
      </c>
      <c r="I3891" s="42" t="s">
        <v>41269</v>
      </c>
      <c r="J3891" s="65">
        <v>8059175897931</v>
      </c>
      <c r="K3891" s="45">
        <v>45597</v>
      </c>
      <c r="L3891" s="46">
        <v>0</v>
      </c>
      <c r="M3891" s="46">
        <v>259.95</v>
      </c>
      <c r="N3891" s="45">
        <v>44438</v>
      </c>
    </row>
    <row r="3892" spans="1:14" x14ac:dyDescent="0.25">
      <c r="A3892" s="45" t="s">
        <v>44603</v>
      </c>
      <c r="B3892" s="42" t="s">
        <v>41262</v>
      </c>
      <c r="C3892" s="42"/>
      <c r="D3892" s="42" t="s">
        <v>41263</v>
      </c>
      <c r="E3892" s="43" t="s">
        <v>41264</v>
      </c>
      <c r="F3892" s="44" t="s">
        <v>41</v>
      </c>
      <c r="G3892" s="32" t="s">
        <v>17</v>
      </c>
      <c r="H3892" s="43" t="s">
        <v>18</v>
      </c>
      <c r="I3892" s="42" t="s">
        <v>41265</v>
      </c>
      <c r="J3892" s="65">
        <v>8059175891748</v>
      </c>
      <c r="K3892" s="45">
        <v>45597</v>
      </c>
      <c r="L3892" s="46">
        <v>0</v>
      </c>
      <c r="M3892" s="46">
        <v>259.95</v>
      </c>
      <c r="N3892" s="45">
        <v>44438</v>
      </c>
    </row>
    <row r="3893" spans="1:14" x14ac:dyDescent="0.25">
      <c r="A3893" s="45" t="s">
        <v>44602</v>
      </c>
      <c r="B3893" s="42" t="s">
        <v>41258</v>
      </c>
      <c r="C3893" s="42"/>
      <c r="D3893" s="42" t="s">
        <v>41259</v>
      </c>
      <c r="E3893" s="43" t="s">
        <v>41260</v>
      </c>
      <c r="F3893" s="44" t="s">
        <v>41</v>
      </c>
      <c r="G3893" s="32" t="s">
        <v>17</v>
      </c>
      <c r="H3893" s="43" t="s">
        <v>18</v>
      </c>
      <c r="I3893" s="42" t="s">
        <v>41261</v>
      </c>
      <c r="J3893" s="65">
        <v>8059175891755</v>
      </c>
      <c r="K3893" s="45">
        <v>45597</v>
      </c>
      <c r="L3893" s="46">
        <v>0</v>
      </c>
      <c r="M3893" s="46">
        <v>259.95</v>
      </c>
      <c r="N3893" s="45">
        <v>44438</v>
      </c>
    </row>
    <row r="3894" spans="1:14" x14ac:dyDescent="0.25">
      <c r="A3894" s="45" t="s">
        <v>44601</v>
      </c>
      <c r="B3894" s="42" t="s">
        <v>41254</v>
      </c>
      <c r="C3894" s="42"/>
      <c r="D3894" s="42" t="s">
        <v>41255</v>
      </c>
      <c r="E3894" s="43" t="s">
        <v>41256</v>
      </c>
      <c r="F3894" s="44" t="s">
        <v>41</v>
      </c>
      <c r="G3894" s="32" t="s">
        <v>17</v>
      </c>
      <c r="H3894" s="43" t="s">
        <v>18</v>
      </c>
      <c r="I3894" s="42" t="s">
        <v>41257</v>
      </c>
      <c r="J3894" s="65">
        <v>8059175891762</v>
      </c>
      <c r="K3894" s="45">
        <v>45597</v>
      </c>
      <c r="L3894" s="46">
        <v>0</v>
      </c>
      <c r="M3894" s="46">
        <v>259.95</v>
      </c>
      <c r="N3894" s="45">
        <v>44438</v>
      </c>
    </row>
    <row r="3895" spans="1:14" x14ac:dyDescent="0.25">
      <c r="A3895" s="45" t="s">
        <v>44600</v>
      </c>
      <c r="B3895" s="42" t="s">
        <v>41276</v>
      </c>
      <c r="C3895" s="42"/>
      <c r="D3895" s="42" t="s">
        <v>41277</v>
      </c>
      <c r="E3895" s="43" t="s">
        <v>41278</v>
      </c>
      <c r="F3895" s="44" t="s">
        <v>41</v>
      </c>
      <c r="G3895" s="32" t="s">
        <v>17</v>
      </c>
      <c r="H3895" s="43" t="s">
        <v>18</v>
      </c>
      <c r="I3895" s="42" t="s">
        <v>41279</v>
      </c>
      <c r="J3895" s="65">
        <v>8059175897962</v>
      </c>
      <c r="K3895" s="45">
        <v>45597</v>
      </c>
      <c r="L3895" s="46">
        <v>0</v>
      </c>
      <c r="M3895" s="46">
        <v>259.95</v>
      </c>
      <c r="N3895" s="45">
        <v>44438</v>
      </c>
    </row>
    <row r="3896" spans="1:14" x14ac:dyDescent="0.25">
      <c r="A3896" s="45" t="s">
        <v>44599</v>
      </c>
      <c r="B3896" s="42" t="s">
        <v>41272</v>
      </c>
      <c r="C3896" s="42"/>
      <c r="D3896" s="42" t="s">
        <v>41273</v>
      </c>
      <c r="E3896" s="43" t="s">
        <v>41274</v>
      </c>
      <c r="F3896" s="44" t="s">
        <v>41</v>
      </c>
      <c r="G3896" s="32" t="s">
        <v>17</v>
      </c>
      <c r="H3896" s="43" t="s">
        <v>18</v>
      </c>
      <c r="I3896" s="42" t="s">
        <v>41275</v>
      </c>
      <c r="J3896" s="65">
        <v>8059175897955</v>
      </c>
      <c r="K3896" s="45">
        <v>45597</v>
      </c>
      <c r="L3896" s="46">
        <v>0</v>
      </c>
      <c r="M3896" s="46">
        <v>259.95</v>
      </c>
      <c r="N3896" s="45">
        <v>44438</v>
      </c>
    </row>
    <row r="3897" spans="1:14" x14ac:dyDescent="0.25">
      <c r="A3897" s="17"/>
      <c r="B3897" s="17" t="s">
        <v>75801</v>
      </c>
      <c r="C3897" s="17"/>
      <c r="D3897" s="17"/>
      <c r="E3897" s="17" t="s">
        <v>75802</v>
      </c>
      <c r="F3897" s="21"/>
      <c r="G3897" s="17" t="s">
        <v>34</v>
      </c>
      <c r="H3897" s="17" t="s">
        <v>35</v>
      </c>
      <c r="I3897" s="17" t="s">
        <v>75803</v>
      </c>
      <c r="J3897" s="20">
        <v>8059347404295</v>
      </c>
      <c r="K3897" s="17"/>
      <c r="L3897" s="28">
        <v>189.95</v>
      </c>
      <c r="M3897" s="17">
        <v>189.95</v>
      </c>
      <c r="N3897" s="24">
        <v>45544</v>
      </c>
    </row>
    <row r="3898" spans="1:14" x14ac:dyDescent="0.25">
      <c r="A3898" s="17"/>
      <c r="B3898" s="17" t="s">
        <v>75798</v>
      </c>
      <c r="C3898" s="17"/>
      <c r="D3898" s="17"/>
      <c r="E3898" s="17" t="s">
        <v>75799</v>
      </c>
      <c r="F3898" s="21"/>
      <c r="G3898" s="17" t="s">
        <v>34</v>
      </c>
      <c r="H3898" s="17" t="s">
        <v>35</v>
      </c>
      <c r="I3898" s="17" t="s">
        <v>75800</v>
      </c>
      <c r="J3898" s="20">
        <v>8059347404288</v>
      </c>
      <c r="K3898" s="17"/>
      <c r="L3898" s="28">
        <v>189.95</v>
      </c>
      <c r="M3898" s="17">
        <v>189.95</v>
      </c>
      <c r="N3898" s="24">
        <v>45544</v>
      </c>
    </row>
    <row r="3899" spans="1:14" x14ac:dyDescent="0.25">
      <c r="A3899" s="17"/>
      <c r="B3899" s="17" t="s">
        <v>75795</v>
      </c>
      <c r="C3899" s="17"/>
      <c r="D3899" s="17"/>
      <c r="E3899" s="17" t="s">
        <v>75796</v>
      </c>
      <c r="F3899" s="21"/>
      <c r="G3899" s="17" t="s">
        <v>34</v>
      </c>
      <c r="H3899" s="17" t="s">
        <v>35</v>
      </c>
      <c r="I3899" s="17" t="s">
        <v>75797</v>
      </c>
      <c r="J3899" s="20">
        <v>8059347404271</v>
      </c>
      <c r="K3899" s="17"/>
      <c r="L3899" s="28">
        <v>189.95</v>
      </c>
      <c r="M3899" s="17">
        <v>189.95</v>
      </c>
      <c r="N3899" s="24">
        <v>45544</v>
      </c>
    </row>
    <row r="3900" spans="1:14" x14ac:dyDescent="0.25">
      <c r="A3900" s="17"/>
      <c r="B3900" s="17" t="s">
        <v>75792</v>
      </c>
      <c r="C3900" s="17"/>
      <c r="D3900" s="17"/>
      <c r="E3900" s="17" t="s">
        <v>75793</v>
      </c>
      <c r="F3900" s="21"/>
      <c r="G3900" s="17" t="s">
        <v>34</v>
      </c>
      <c r="H3900" s="17" t="s">
        <v>35</v>
      </c>
      <c r="I3900" s="17" t="s">
        <v>75794</v>
      </c>
      <c r="J3900" s="20">
        <v>8059347404264</v>
      </c>
      <c r="K3900" s="17"/>
      <c r="L3900" s="28">
        <v>189.95</v>
      </c>
      <c r="M3900" s="17">
        <v>189.95</v>
      </c>
      <c r="N3900" s="24">
        <v>45544</v>
      </c>
    </row>
    <row r="3901" spans="1:14" x14ac:dyDescent="0.25">
      <c r="A3901" s="17"/>
      <c r="B3901" s="17" t="s">
        <v>75789</v>
      </c>
      <c r="C3901" s="17"/>
      <c r="D3901" s="17"/>
      <c r="E3901" s="17" t="s">
        <v>75790</v>
      </c>
      <c r="F3901" s="21"/>
      <c r="G3901" s="17" t="s">
        <v>34</v>
      </c>
      <c r="H3901" s="17" t="s">
        <v>35</v>
      </c>
      <c r="I3901" s="17" t="s">
        <v>75791</v>
      </c>
      <c r="J3901" s="20">
        <v>8059347404257</v>
      </c>
      <c r="K3901" s="17"/>
      <c r="L3901" s="28">
        <v>189.95</v>
      </c>
      <c r="M3901" s="17">
        <v>189.95</v>
      </c>
      <c r="N3901" s="24">
        <v>45544</v>
      </c>
    </row>
    <row r="3902" spans="1:14" x14ac:dyDescent="0.25">
      <c r="A3902" s="17"/>
      <c r="B3902" s="17" t="s">
        <v>75786</v>
      </c>
      <c r="C3902" s="17"/>
      <c r="D3902" s="17"/>
      <c r="E3902" s="17" t="s">
        <v>75787</v>
      </c>
      <c r="F3902" s="21"/>
      <c r="G3902" s="17" t="s">
        <v>34</v>
      </c>
      <c r="H3902" s="17" t="s">
        <v>35</v>
      </c>
      <c r="I3902" s="17" t="s">
        <v>75788</v>
      </c>
      <c r="J3902" s="20">
        <v>8059347404240</v>
      </c>
      <c r="K3902" s="17"/>
      <c r="L3902" s="28">
        <v>189.95</v>
      </c>
      <c r="M3902" s="17">
        <v>189.95</v>
      </c>
      <c r="N3902" s="24">
        <v>45544</v>
      </c>
    </row>
    <row r="3903" spans="1:14" x14ac:dyDescent="0.25">
      <c r="A3903" s="17"/>
      <c r="B3903" s="17" t="s">
        <v>75783</v>
      </c>
      <c r="C3903" s="17"/>
      <c r="D3903" s="17"/>
      <c r="E3903" s="17" t="s">
        <v>75784</v>
      </c>
      <c r="F3903" s="21"/>
      <c r="G3903" s="17" t="s">
        <v>34</v>
      </c>
      <c r="H3903" s="17" t="s">
        <v>35</v>
      </c>
      <c r="I3903" s="17" t="s">
        <v>75785</v>
      </c>
      <c r="J3903" s="20">
        <v>8059347404233</v>
      </c>
      <c r="K3903" s="17"/>
      <c r="L3903" s="28">
        <v>189.95</v>
      </c>
      <c r="M3903" s="17">
        <v>189.95</v>
      </c>
      <c r="N3903" s="24">
        <v>45544</v>
      </c>
    </row>
    <row r="3904" spans="1:14" x14ac:dyDescent="0.25">
      <c r="A3904" s="17"/>
      <c r="B3904" s="17" t="s">
        <v>75780</v>
      </c>
      <c r="C3904" s="17"/>
      <c r="D3904" s="17"/>
      <c r="E3904" s="17" t="s">
        <v>75781</v>
      </c>
      <c r="F3904" s="21"/>
      <c r="G3904" s="17" t="s">
        <v>34</v>
      </c>
      <c r="H3904" s="17" t="s">
        <v>35</v>
      </c>
      <c r="I3904" s="17" t="s">
        <v>75782</v>
      </c>
      <c r="J3904" s="20">
        <v>8059347404158</v>
      </c>
      <c r="K3904" s="17"/>
      <c r="L3904" s="28">
        <v>189.95</v>
      </c>
      <c r="M3904" s="17">
        <v>189.95</v>
      </c>
      <c r="N3904" s="24">
        <v>45544</v>
      </c>
    </row>
    <row r="3905" spans="1:14" x14ac:dyDescent="0.25">
      <c r="A3905" s="17"/>
      <c r="B3905" s="17" t="s">
        <v>75777</v>
      </c>
      <c r="C3905" s="17"/>
      <c r="D3905" s="17"/>
      <c r="E3905" s="17" t="s">
        <v>75778</v>
      </c>
      <c r="F3905" s="21"/>
      <c r="G3905" s="17" t="s">
        <v>34</v>
      </c>
      <c r="H3905" s="17" t="s">
        <v>35</v>
      </c>
      <c r="I3905" s="17" t="s">
        <v>75779</v>
      </c>
      <c r="J3905" s="20">
        <v>8059347404141</v>
      </c>
      <c r="K3905" s="17"/>
      <c r="L3905" s="28">
        <v>189.95</v>
      </c>
      <c r="M3905" s="17">
        <v>189.95</v>
      </c>
      <c r="N3905" s="24">
        <v>45544</v>
      </c>
    </row>
    <row r="3906" spans="1:14" x14ac:dyDescent="0.25">
      <c r="A3906" s="17"/>
      <c r="B3906" s="17" t="s">
        <v>75774</v>
      </c>
      <c r="C3906" s="17"/>
      <c r="D3906" s="17"/>
      <c r="E3906" s="17" t="s">
        <v>75775</v>
      </c>
      <c r="F3906" s="21"/>
      <c r="G3906" s="17" t="s">
        <v>34</v>
      </c>
      <c r="H3906" s="17" t="s">
        <v>35</v>
      </c>
      <c r="I3906" s="17" t="s">
        <v>75776</v>
      </c>
      <c r="J3906" s="20">
        <v>8059347404134</v>
      </c>
      <c r="K3906" s="17"/>
      <c r="L3906" s="28">
        <v>189.95</v>
      </c>
      <c r="M3906" s="17">
        <v>189.95</v>
      </c>
      <c r="N3906" s="24">
        <v>45544</v>
      </c>
    </row>
    <row r="3907" spans="1:14" x14ac:dyDescent="0.25">
      <c r="A3907" s="17"/>
      <c r="B3907" s="17" t="s">
        <v>75771</v>
      </c>
      <c r="C3907" s="17"/>
      <c r="D3907" s="17"/>
      <c r="E3907" s="17" t="s">
        <v>75772</v>
      </c>
      <c r="F3907" s="21"/>
      <c r="G3907" s="17" t="s">
        <v>34</v>
      </c>
      <c r="H3907" s="17" t="s">
        <v>35</v>
      </c>
      <c r="I3907" s="17" t="s">
        <v>75773</v>
      </c>
      <c r="J3907" s="20">
        <v>8059347404127</v>
      </c>
      <c r="K3907" s="17"/>
      <c r="L3907" s="28">
        <v>189.95</v>
      </c>
      <c r="M3907" s="17">
        <v>189.95</v>
      </c>
      <c r="N3907" s="24">
        <v>45544</v>
      </c>
    </row>
    <row r="3908" spans="1:14" x14ac:dyDescent="0.25">
      <c r="A3908" s="17"/>
      <c r="B3908" s="17" t="s">
        <v>75768</v>
      </c>
      <c r="C3908" s="17"/>
      <c r="D3908" s="17"/>
      <c r="E3908" s="17" t="s">
        <v>75769</v>
      </c>
      <c r="F3908" s="21"/>
      <c r="G3908" s="17" t="s">
        <v>34</v>
      </c>
      <c r="H3908" s="17" t="s">
        <v>35</v>
      </c>
      <c r="I3908" s="17" t="s">
        <v>75770</v>
      </c>
      <c r="J3908" s="20">
        <v>8059347404110</v>
      </c>
      <c r="K3908" s="17"/>
      <c r="L3908" s="28">
        <v>189.95</v>
      </c>
      <c r="M3908" s="17">
        <v>189.95</v>
      </c>
      <c r="N3908" s="24">
        <v>45544</v>
      </c>
    </row>
    <row r="3909" spans="1:14" x14ac:dyDescent="0.25">
      <c r="A3909" s="17"/>
      <c r="B3909" s="17" t="s">
        <v>75765</v>
      </c>
      <c r="C3909" s="17"/>
      <c r="D3909" s="17"/>
      <c r="E3909" s="17" t="s">
        <v>75766</v>
      </c>
      <c r="F3909" s="21"/>
      <c r="G3909" s="17" t="s">
        <v>34</v>
      </c>
      <c r="H3909" s="17" t="s">
        <v>35</v>
      </c>
      <c r="I3909" s="17" t="s">
        <v>75767</v>
      </c>
      <c r="J3909" s="20">
        <v>8059347404103</v>
      </c>
      <c r="K3909" s="17"/>
      <c r="L3909" s="28">
        <v>189.95</v>
      </c>
      <c r="M3909" s="17">
        <v>189.95</v>
      </c>
      <c r="N3909" s="24">
        <v>45544</v>
      </c>
    </row>
    <row r="3910" spans="1:14" x14ac:dyDescent="0.25">
      <c r="A3910" s="17"/>
      <c r="B3910" s="17" t="s">
        <v>75762</v>
      </c>
      <c r="C3910" s="17"/>
      <c r="D3910" s="17"/>
      <c r="E3910" s="17" t="s">
        <v>75763</v>
      </c>
      <c r="F3910" s="21"/>
      <c r="G3910" s="17" t="s">
        <v>34</v>
      </c>
      <c r="H3910" s="17" t="s">
        <v>35</v>
      </c>
      <c r="I3910" s="17" t="s">
        <v>75764</v>
      </c>
      <c r="J3910" s="20">
        <v>8059347404097</v>
      </c>
      <c r="K3910" s="17"/>
      <c r="L3910" s="28">
        <v>189.95</v>
      </c>
      <c r="M3910" s="17">
        <v>189.95</v>
      </c>
      <c r="N3910" s="24">
        <v>45544</v>
      </c>
    </row>
    <row r="3911" spans="1:14" x14ac:dyDescent="0.25">
      <c r="A3911" s="32" t="s">
        <v>71078</v>
      </c>
      <c r="B3911" s="42" t="s">
        <v>64745</v>
      </c>
      <c r="C3911" s="42"/>
      <c r="E3911" s="44" t="s">
        <v>46329</v>
      </c>
      <c r="F3911" s="44" t="s">
        <v>41</v>
      </c>
      <c r="G3911" s="44" t="s">
        <v>11</v>
      </c>
      <c r="H3911" s="44" t="s">
        <v>12</v>
      </c>
      <c r="I3911" s="55" t="s">
        <v>46330</v>
      </c>
      <c r="J3911" s="55">
        <v>8059347017822</v>
      </c>
      <c r="L3911" s="47">
        <v>199.95</v>
      </c>
      <c r="M3911" s="47">
        <v>199.95</v>
      </c>
      <c r="N3911" s="45">
        <v>44641</v>
      </c>
    </row>
    <row r="3912" spans="1:14" x14ac:dyDescent="0.25">
      <c r="A3912" s="32" t="s">
        <v>71077</v>
      </c>
      <c r="B3912" s="42" t="s">
        <v>64740</v>
      </c>
      <c r="C3912" s="42"/>
      <c r="E3912" s="44" t="s">
        <v>61197</v>
      </c>
      <c r="F3912" s="44" t="s">
        <v>41</v>
      </c>
      <c r="G3912" s="44" t="s">
        <v>11</v>
      </c>
      <c r="H3912" s="44" t="s">
        <v>12</v>
      </c>
      <c r="I3912" s="55" t="s">
        <v>46328</v>
      </c>
      <c r="J3912" s="55">
        <v>8059347017785</v>
      </c>
      <c r="L3912" s="47">
        <v>199.95</v>
      </c>
      <c r="M3912" s="47">
        <v>199.95</v>
      </c>
      <c r="N3912" s="45">
        <v>44641</v>
      </c>
    </row>
    <row r="3913" spans="1:14" x14ac:dyDescent="0.25">
      <c r="A3913" s="32" t="s">
        <v>71076</v>
      </c>
      <c r="B3913" s="42" t="s">
        <v>64744</v>
      </c>
      <c r="C3913" s="42"/>
      <c r="E3913" s="44" t="s">
        <v>61196</v>
      </c>
      <c r="F3913" s="44" t="s">
        <v>41</v>
      </c>
      <c r="G3913" s="44" t="s">
        <v>11</v>
      </c>
      <c r="H3913" s="44" t="s">
        <v>12</v>
      </c>
      <c r="I3913" s="55" t="s">
        <v>46327</v>
      </c>
      <c r="J3913" s="55">
        <v>8059347017815</v>
      </c>
      <c r="L3913" s="47">
        <v>199.95</v>
      </c>
      <c r="M3913" s="47">
        <v>199.95</v>
      </c>
      <c r="N3913" s="45">
        <v>44641</v>
      </c>
    </row>
    <row r="3914" spans="1:14" x14ac:dyDescent="0.25">
      <c r="A3914" s="32" t="s">
        <v>71075</v>
      </c>
      <c r="B3914" s="42" t="s">
        <v>64741</v>
      </c>
      <c r="C3914" s="42"/>
      <c r="E3914" s="44" t="s">
        <v>61195</v>
      </c>
      <c r="F3914" s="44" t="s">
        <v>41</v>
      </c>
      <c r="G3914" s="44" t="s">
        <v>11</v>
      </c>
      <c r="H3914" s="44" t="s">
        <v>12</v>
      </c>
      <c r="I3914" s="55" t="s">
        <v>46326</v>
      </c>
      <c r="J3914" s="55">
        <v>8059347017792</v>
      </c>
      <c r="L3914" s="47">
        <v>199.95</v>
      </c>
      <c r="M3914" s="47">
        <v>199.95</v>
      </c>
      <c r="N3914" s="45">
        <v>44641</v>
      </c>
    </row>
    <row r="3915" spans="1:14" x14ac:dyDescent="0.25">
      <c r="A3915" s="32" t="s">
        <v>71074</v>
      </c>
      <c r="B3915" s="42" t="s">
        <v>64742</v>
      </c>
      <c r="C3915" s="42"/>
      <c r="E3915" s="44" t="s">
        <v>61194</v>
      </c>
      <c r="F3915" s="44" t="s">
        <v>41</v>
      </c>
      <c r="G3915" s="44" t="s">
        <v>11</v>
      </c>
      <c r="H3915" s="44" t="s">
        <v>12</v>
      </c>
      <c r="I3915" s="55" t="s">
        <v>46325</v>
      </c>
      <c r="J3915" s="55">
        <v>8059347003283</v>
      </c>
      <c r="L3915" s="47">
        <v>199.95</v>
      </c>
      <c r="M3915" s="47">
        <v>199.95</v>
      </c>
      <c r="N3915" s="45">
        <v>44641</v>
      </c>
    </row>
    <row r="3916" spans="1:14" x14ac:dyDescent="0.25">
      <c r="A3916" s="32" t="s">
        <v>71073</v>
      </c>
      <c r="B3916" s="42" t="s">
        <v>64743</v>
      </c>
      <c r="C3916" s="42"/>
      <c r="E3916" s="44" t="s">
        <v>61193</v>
      </c>
      <c r="F3916" s="44" t="s">
        <v>41</v>
      </c>
      <c r="G3916" s="44" t="s">
        <v>11</v>
      </c>
      <c r="H3916" s="44" t="s">
        <v>12</v>
      </c>
      <c r="I3916" s="55" t="s">
        <v>46324</v>
      </c>
      <c r="J3916" s="55">
        <v>8059347017808</v>
      </c>
      <c r="L3916" s="47">
        <v>199.95</v>
      </c>
      <c r="M3916" s="47">
        <v>199.95</v>
      </c>
      <c r="N3916" s="45">
        <v>44641</v>
      </c>
    </row>
    <row r="3917" spans="1:14" x14ac:dyDescent="0.25">
      <c r="B3917" s="42" t="s">
        <v>53041</v>
      </c>
      <c r="C3917" s="42"/>
      <c r="E3917" s="32" t="s">
        <v>53032</v>
      </c>
      <c r="F3917" s="44" t="s">
        <v>41</v>
      </c>
      <c r="G3917" s="32" t="s">
        <v>11</v>
      </c>
      <c r="H3917" s="32" t="s">
        <v>12</v>
      </c>
      <c r="I3917" s="32" t="s">
        <v>53042</v>
      </c>
      <c r="J3917" s="55">
        <v>8059347124100</v>
      </c>
      <c r="L3917" s="47">
        <v>199.95</v>
      </c>
      <c r="M3917" s="47">
        <v>199.95</v>
      </c>
      <c r="N3917" s="45">
        <v>44984</v>
      </c>
    </row>
    <row r="3918" spans="1:14" x14ac:dyDescent="0.25">
      <c r="B3918" s="42" t="s">
        <v>53031</v>
      </c>
      <c r="C3918" s="42"/>
      <c r="E3918" s="32" t="s">
        <v>53032</v>
      </c>
      <c r="F3918" s="44" t="s">
        <v>41</v>
      </c>
      <c r="G3918" s="32" t="s">
        <v>11</v>
      </c>
      <c r="H3918" s="32" t="s">
        <v>12</v>
      </c>
      <c r="I3918" s="32" t="s">
        <v>53033</v>
      </c>
      <c r="J3918" s="55">
        <v>8059347124056</v>
      </c>
      <c r="L3918" s="47">
        <v>199.95</v>
      </c>
      <c r="M3918" s="47">
        <v>199.95</v>
      </c>
      <c r="N3918" s="45">
        <v>44984</v>
      </c>
    </row>
    <row r="3919" spans="1:14" x14ac:dyDescent="0.25">
      <c r="B3919" s="42" t="s">
        <v>53039</v>
      </c>
      <c r="C3919" s="42"/>
      <c r="E3919" s="32" t="s">
        <v>53032</v>
      </c>
      <c r="F3919" s="44" t="s">
        <v>41</v>
      </c>
      <c r="G3919" s="32" t="s">
        <v>11</v>
      </c>
      <c r="H3919" s="32" t="s">
        <v>12</v>
      </c>
      <c r="I3919" s="32" t="s">
        <v>53040</v>
      </c>
      <c r="J3919" s="55">
        <v>8059347124094</v>
      </c>
      <c r="L3919" s="47">
        <v>199.95</v>
      </c>
      <c r="M3919" s="47">
        <v>199.95</v>
      </c>
      <c r="N3919" s="45">
        <v>44984</v>
      </c>
    </row>
    <row r="3920" spans="1:14" x14ac:dyDescent="0.25">
      <c r="B3920" s="42" t="s">
        <v>53034</v>
      </c>
      <c r="C3920" s="42"/>
      <c r="E3920" s="32" t="s">
        <v>53032</v>
      </c>
      <c r="F3920" s="44" t="s">
        <v>41</v>
      </c>
      <c r="G3920" s="32" t="s">
        <v>11</v>
      </c>
      <c r="H3920" s="32" t="s">
        <v>12</v>
      </c>
      <c r="I3920" s="32" t="s">
        <v>53280</v>
      </c>
      <c r="J3920" s="55">
        <v>8059347124063</v>
      </c>
      <c r="L3920" s="47">
        <v>199.95</v>
      </c>
      <c r="M3920" s="47">
        <v>199.95</v>
      </c>
      <c r="N3920" s="45">
        <v>44984</v>
      </c>
    </row>
    <row r="3921" spans="1:14" x14ac:dyDescent="0.25">
      <c r="B3921" s="42" t="s">
        <v>53035</v>
      </c>
      <c r="C3921" s="42"/>
      <c r="E3921" s="32" t="s">
        <v>53032</v>
      </c>
      <c r="F3921" s="44" t="s">
        <v>41</v>
      </c>
      <c r="G3921" s="32" t="s">
        <v>11</v>
      </c>
      <c r="H3921" s="32" t="s">
        <v>12</v>
      </c>
      <c r="I3921" s="32" t="s">
        <v>53036</v>
      </c>
      <c r="J3921" s="55">
        <v>8059347124070</v>
      </c>
      <c r="L3921" s="47">
        <v>199.95</v>
      </c>
      <c r="M3921" s="47">
        <v>199.95</v>
      </c>
      <c r="N3921" s="45">
        <v>44984</v>
      </c>
    </row>
    <row r="3922" spans="1:14" x14ac:dyDescent="0.25">
      <c r="B3922" s="42" t="s">
        <v>53037</v>
      </c>
      <c r="C3922" s="42"/>
      <c r="E3922" s="32" t="s">
        <v>53032</v>
      </c>
      <c r="F3922" s="44" t="s">
        <v>41</v>
      </c>
      <c r="G3922" s="32" t="s">
        <v>11</v>
      </c>
      <c r="H3922" s="32" t="s">
        <v>12</v>
      </c>
      <c r="I3922" s="32" t="s">
        <v>53038</v>
      </c>
      <c r="J3922" s="55">
        <v>8059347124087</v>
      </c>
      <c r="L3922" s="47">
        <v>199.95</v>
      </c>
      <c r="M3922" s="47">
        <v>199.95</v>
      </c>
      <c r="N3922" s="45">
        <v>44984</v>
      </c>
    </row>
    <row r="3923" spans="1:14" x14ac:dyDescent="0.25">
      <c r="A3923" s="32" t="s">
        <v>71072</v>
      </c>
      <c r="B3923" s="42" t="s">
        <v>64739</v>
      </c>
      <c r="C3923" s="42"/>
      <c r="E3923" s="44" t="s">
        <v>46322</v>
      </c>
      <c r="F3923" s="44" t="s">
        <v>41</v>
      </c>
      <c r="G3923" s="44" t="s">
        <v>11</v>
      </c>
      <c r="H3923" s="44" t="s">
        <v>12</v>
      </c>
      <c r="I3923" s="55" t="s">
        <v>46323</v>
      </c>
      <c r="J3923" s="55">
        <v>8059347017778</v>
      </c>
      <c r="L3923" s="47">
        <v>199.95</v>
      </c>
      <c r="M3923" s="47">
        <v>199.95</v>
      </c>
      <c r="N3923" s="45">
        <v>44641</v>
      </c>
    </row>
    <row r="3924" spans="1:14" x14ac:dyDescent="0.25">
      <c r="A3924" s="32" t="s">
        <v>71071</v>
      </c>
      <c r="B3924" s="42" t="s">
        <v>64734</v>
      </c>
      <c r="C3924" s="42"/>
      <c r="E3924" s="44" t="s">
        <v>61192</v>
      </c>
      <c r="F3924" s="44" t="s">
        <v>41</v>
      </c>
      <c r="G3924" s="44" t="s">
        <v>11</v>
      </c>
      <c r="H3924" s="44" t="s">
        <v>12</v>
      </c>
      <c r="I3924" s="55" t="s">
        <v>46321</v>
      </c>
      <c r="J3924" s="55">
        <v>8059347017730</v>
      </c>
      <c r="L3924" s="47">
        <v>199.95</v>
      </c>
      <c r="M3924" s="47">
        <v>199.95</v>
      </c>
      <c r="N3924" s="45">
        <v>44641</v>
      </c>
    </row>
    <row r="3925" spans="1:14" x14ac:dyDescent="0.25">
      <c r="A3925" s="32" t="s">
        <v>71070</v>
      </c>
      <c r="B3925" s="42" t="s">
        <v>64738</v>
      </c>
      <c r="C3925" s="42"/>
      <c r="E3925" s="44" t="s">
        <v>61191</v>
      </c>
      <c r="F3925" s="44" t="s">
        <v>41</v>
      </c>
      <c r="G3925" s="44" t="s">
        <v>11</v>
      </c>
      <c r="H3925" s="44" t="s">
        <v>12</v>
      </c>
      <c r="I3925" s="55" t="s">
        <v>46320</v>
      </c>
      <c r="J3925" s="55">
        <v>8059347017761</v>
      </c>
      <c r="L3925" s="47">
        <v>199.95</v>
      </c>
      <c r="M3925" s="47">
        <v>199.95</v>
      </c>
      <c r="N3925" s="45">
        <v>44641</v>
      </c>
    </row>
    <row r="3926" spans="1:14" x14ac:dyDescent="0.25">
      <c r="A3926" s="32" t="s">
        <v>71069</v>
      </c>
      <c r="B3926" s="42" t="s">
        <v>64735</v>
      </c>
      <c r="C3926" s="42"/>
      <c r="E3926" s="44" t="s">
        <v>61190</v>
      </c>
      <c r="F3926" s="44" t="s">
        <v>41</v>
      </c>
      <c r="G3926" s="44" t="s">
        <v>11</v>
      </c>
      <c r="H3926" s="44" t="s">
        <v>12</v>
      </c>
      <c r="I3926" s="55" t="s">
        <v>46319</v>
      </c>
      <c r="J3926" s="55">
        <v>8059347017747</v>
      </c>
      <c r="L3926" s="47">
        <v>199.95</v>
      </c>
      <c r="M3926" s="47">
        <v>199.95</v>
      </c>
      <c r="N3926" s="45">
        <v>44641</v>
      </c>
    </row>
    <row r="3927" spans="1:14" x14ac:dyDescent="0.25">
      <c r="B3927" s="42" t="s">
        <v>64736</v>
      </c>
      <c r="C3927" s="42"/>
      <c r="E3927" s="44" t="s">
        <v>61189</v>
      </c>
      <c r="F3927" s="44" t="s">
        <v>41</v>
      </c>
      <c r="G3927" s="44" t="s">
        <v>11</v>
      </c>
      <c r="H3927" s="44" t="s">
        <v>12</v>
      </c>
      <c r="I3927" s="55" t="s">
        <v>46318</v>
      </c>
      <c r="J3927" s="55">
        <v>8059347003276</v>
      </c>
      <c r="L3927" s="47">
        <v>199.95</v>
      </c>
      <c r="M3927" s="47">
        <v>199.95</v>
      </c>
      <c r="N3927" s="45">
        <v>44641</v>
      </c>
    </row>
    <row r="3928" spans="1:14" x14ac:dyDescent="0.25">
      <c r="A3928" s="32" t="s">
        <v>71068</v>
      </c>
      <c r="B3928" s="42" t="s">
        <v>64737</v>
      </c>
      <c r="C3928" s="42"/>
      <c r="E3928" s="44" t="s">
        <v>61188</v>
      </c>
      <c r="F3928" s="44" t="s">
        <v>41</v>
      </c>
      <c r="G3928" s="44" t="s">
        <v>11</v>
      </c>
      <c r="H3928" s="44" t="s">
        <v>12</v>
      </c>
      <c r="I3928" s="55" t="s">
        <v>46317</v>
      </c>
      <c r="J3928" s="55">
        <v>8059347017754</v>
      </c>
      <c r="L3928" s="47">
        <v>199.95</v>
      </c>
      <c r="M3928" s="47">
        <v>199.95</v>
      </c>
      <c r="N3928" s="45">
        <v>44641</v>
      </c>
    </row>
    <row r="3929" spans="1:14" x14ac:dyDescent="0.25">
      <c r="A3929" s="32" t="s">
        <v>31700</v>
      </c>
      <c r="B3929" s="42" t="s">
        <v>64648</v>
      </c>
      <c r="C3929" s="42"/>
      <c r="D3929" s="42"/>
      <c r="E3929" s="43" t="s">
        <v>61187</v>
      </c>
      <c r="F3929" s="44" t="s">
        <v>82</v>
      </c>
      <c r="G3929" s="44" t="s">
        <v>17</v>
      </c>
      <c r="H3929" s="44" t="s">
        <v>18</v>
      </c>
      <c r="I3929" s="42" t="s">
        <v>7643</v>
      </c>
      <c r="J3929" s="42">
        <v>8021506597407</v>
      </c>
      <c r="K3929" s="45">
        <v>45597</v>
      </c>
      <c r="L3929" s="46">
        <v>0</v>
      </c>
      <c r="M3929" s="54">
        <v>199.95</v>
      </c>
      <c r="N3929" s="45">
        <v>42975</v>
      </c>
    </row>
    <row r="3930" spans="1:14" x14ac:dyDescent="0.25">
      <c r="A3930" s="32" t="s">
        <v>31699</v>
      </c>
      <c r="B3930" s="42" t="s">
        <v>64652</v>
      </c>
      <c r="C3930" s="42"/>
      <c r="D3930" s="42"/>
      <c r="E3930" s="43" t="s">
        <v>61186</v>
      </c>
      <c r="F3930" s="44" t="s">
        <v>82</v>
      </c>
      <c r="G3930" s="44" t="s">
        <v>17</v>
      </c>
      <c r="H3930" s="44" t="s">
        <v>18</v>
      </c>
      <c r="I3930" s="42" t="s">
        <v>7642</v>
      </c>
      <c r="J3930" s="42">
        <v>8021506597445</v>
      </c>
      <c r="K3930" s="45">
        <v>45597</v>
      </c>
      <c r="L3930" s="46">
        <v>0</v>
      </c>
      <c r="M3930" s="54">
        <v>199.95</v>
      </c>
      <c r="N3930" s="45">
        <v>42975</v>
      </c>
    </row>
    <row r="3931" spans="1:14" x14ac:dyDescent="0.25">
      <c r="A3931" s="32" t="s">
        <v>31698</v>
      </c>
      <c r="B3931" s="42" t="s">
        <v>64649</v>
      </c>
      <c r="C3931" s="42"/>
      <c r="D3931" s="42"/>
      <c r="E3931" s="43" t="s">
        <v>61185</v>
      </c>
      <c r="F3931" s="44" t="s">
        <v>82</v>
      </c>
      <c r="G3931" s="44" t="s">
        <v>17</v>
      </c>
      <c r="H3931" s="44" t="s">
        <v>18</v>
      </c>
      <c r="I3931" s="42" t="s">
        <v>21279</v>
      </c>
      <c r="J3931" s="42">
        <v>8021506597414</v>
      </c>
      <c r="K3931" s="45">
        <v>45597</v>
      </c>
      <c r="L3931" s="46">
        <v>0</v>
      </c>
      <c r="M3931" s="54">
        <v>199.95</v>
      </c>
      <c r="N3931" s="45">
        <v>42975</v>
      </c>
    </row>
    <row r="3932" spans="1:14" x14ac:dyDescent="0.25">
      <c r="A3932" s="32" t="s">
        <v>31697</v>
      </c>
      <c r="B3932" s="42" t="s">
        <v>64650</v>
      </c>
      <c r="C3932" s="42"/>
      <c r="D3932" s="42"/>
      <c r="E3932" s="43" t="s">
        <v>61184</v>
      </c>
      <c r="F3932" s="44" t="s">
        <v>82</v>
      </c>
      <c r="G3932" s="44" t="s">
        <v>17</v>
      </c>
      <c r="H3932" s="44" t="s">
        <v>18</v>
      </c>
      <c r="I3932" s="42" t="s">
        <v>21278</v>
      </c>
      <c r="J3932" s="42">
        <v>8021506597421</v>
      </c>
      <c r="K3932" s="45">
        <v>45597</v>
      </c>
      <c r="L3932" s="46">
        <v>0</v>
      </c>
      <c r="M3932" s="54">
        <v>199.95</v>
      </c>
      <c r="N3932" s="45">
        <v>42975</v>
      </c>
    </row>
    <row r="3933" spans="1:14" x14ac:dyDescent="0.25">
      <c r="A3933" s="32" t="s">
        <v>31696</v>
      </c>
      <c r="B3933" s="42" t="s">
        <v>64651</v>
      </c>
      <c r="C3933" s="42"/>
      <c r="D3933" s="42"/>
      <c r="E3933" s="43" t="s">
        <v>61183</v>
      </c>
      <c r="F3933" s="44" t="s">
        <v>82</v>
      </c>
      <c r="G3933" s="44" t="s">
        <v>17</v>
      </c>
      <c r="H3933" s="44" t="s">
        <v>18</v>
      </c>
      <c r="I3933" s="42" t="s">
        <v>21277</v>
      </c>
      <c r="J3933" s="42">
        <v>8021506597438</v>
      </c>
      <c r="K3933" s="45">
        <v>45597</v>
      </c>
      <c r="L3933" s="46">
        <v>0</v>
      </c>
      <c r="M3933" s="54">
        <v>199.95</v>
      </c>
      <c r="N3933" s="45">
        <v>42975</v>
      </c>
    </row>
    <row r="3934" spans="1:14" x14ac:dyDescent="0.25">
      <c r="A3934" s="32" t="s">
        <v>31695</v>
      </c>
      <c r="B3934" s="42" t="s">
        <v>64653</v>
      </c>
      <c r="C3934" s="42"/>
      <c r="D3934" s="42"/>
      <c r="E3934" s="43" t="s">
        <v>61182</v>
      </c>
      <c r="F3934" s="44" t="s">
        <v>82</v>
      </c>
      <c r="G3934" s="44" t="s">
        <v>17</v>
      </c>
      <c r="H3934" s="44" t="s">
        <v>18</v>
      </c>
      <c r="I3934" s="42" t="s">
        <v>7641</v>
      </c>
      <c r="J3934" s="42">
        <v>8021506597452</v>
      </c>
      <c r="K3934" s="45">
        <v>45597</v>
      </c>
      <c r="L3934" s="46">
        <v>0</v>
      </c>
      <c r="M3934" s="54">
        <v>199.95</v>
      </c>
      <c r="N3934" s="45">
        <v>42975</v>
      </c>
    </row>
    <row r="3935" spans="1:14" x14ac:dyDescent="0.25">
      <c r="A3935" s="32" t="s">
        <v>30888</v>
      </c>
      <c r="B3935" s="42" t="s">
        <v>64599</v>
      </c>
      <c r="C3935" s="42"/>
      <c r="D3935" s="42"/>
      <c r="E3935" s="43" t="s">
        <v>7639</v>
      </c>
      <c r="F3935" s="44" t="s">
        <v>41</v>
      </c>
      <c r="G3935" s="44" t="s">
        <v>17</v>
      </c>
      <c r="H3935" s="44" t="s">
        <v>18</v>
      </c>
      <c r="I3935" s="42" t="s">
        <v>7640</v>
      </c>
      <c r="J3935" s="42">
        <v>8051194750150</v>
      </c>
      <c r="K3935" s="45">
        <v>45597</v>
      </c>
      <c r="L3935" s="46">
        <v>0</v>
      </c>
      <c r="M3935" s="54">
        <v>199.95</v>
      </c>
    </row>
    <row r="3936" spans="1:14" x14ac:dyDescent="0.25">
      <c r="A3936" s="32" t="s">
        <v>30887</v>
      </c>
      <c r="B3936" s="42" t="s">
        <v>64603</v>
      </c>
      <c r="C3936" s="42"/>
      <c r="D3936" s="42"/>
      <c r="E3936" s="43" t="s">
        <v>7637</v>
      </c>
      <c r="F3936" s="44" t="s">
        <v>41</v>
      </c>
      <c r="G3936" s="44" t="s">
        <v>17</v>
      </c>
      <c r="H3936" s="44" t="s">
        <v>18</v>
      </c>
      <c r="I3936" s="42" t="s">
        <v>7638</v>
      </c>
      <c r="J3936" s="42">
        <v>8051194750167</v>
      </c>
      <c r="K3936" s="45">
        <v>45597</v>
      </c>
      <c r="L3936" s="46">
        <v>0</v>
      </c>
      <c r="M3936" s="54">
        <v>199.95</v>
      </c>
    </row>
    <row r="3937" spans="1:14" x14ac:dyDescent="0.25">
      <c r="A3937" s="32" t="s">
        <v>30886</v>
      </c>
      <c r="B3937" s="42" t="s">
        <v>64600</v>
      </c>
      <c r="C3937" s="42"/>
      <c r="D3937" s="42"/>
      <c r="E3937" s="43" t="s">
        <v>7635</v>
      </c>
      <c r="F3937" s="44" t="s">
        <v>41</v>
      </c>
      <c r="G3937" s="44" t="s">
        <v>17</v>
      </c>
      <c r="H3937" s="44" t="s">
        <v>18</v>
      </c>
      <c r="I3937" s="42" t="s">
        <v>7636</v>
      </c>
      <c r="J3937" s="42">
        <v>8051194742919</v>
      </c>
      <c r="K3937" s="45">
        <v>45597</v>
      </c>
      <c r="L3937" s="46">
        <v>0</v>
      </c>
      <c r="M3937" s="54">
        <v>199.95</v>
      </c>
    </row>
    <row r="3938" spans="1:14" x14ac:dyDescent="0.25">
      <c r="A3938" s="32" t="s">
        <v>30885</v>
      </c>
      <c r="B3938" s="42" t="s">
        <v>64601</v>
      </c>
      <c r="C3938" s="42"/>
      <c r="D3938" s="42"/>
      <c r="E3938" s="43" t="s">
        <v>7633</v>
      </c>
      <c r="F3938" s="44" t="s">
        <v>41</v>
      </c>
      <c r="G3938" s="44" t="s">
        <v>17</v>
      </c>
      <c r="H3938" s="44" t="s">
        <v>18</v>
      </c>
      <c r="I3938" s="42" t="s">
        <v>7634</v>
      </c>
      <c r="J3938" s="42">
        <v>8051194742605</v>
      </c>
      <c r="K3938" s="45">
        <v>45597</v>
      </c>
      <c r="L3938" s="46">
        <v>0</v>
      </c>
      <c r="M3938" s="54">
        <v>199.95</v>
      </c>
    </row>
    <row r="3939" spans="1:14" x14ac:dyDescent="0.25">
      <c r="A3939" s="32" t="s">
        <v>30884</v>
      </c>
      <c r="B3939" s="42" t="s">
        <v>64602</v>
      </c>
      <c r="C3939" s="42"/>
      <c r="D3939" s="42"/>
      <c r="E3939" s="43" t="s">
        <v>7631</v>
      </c>
      <c r="F3939" s="44" t="s">
        <v>41</v>
      </c>
      <c r="G3939" s="44" t="s">
        <v>17</v>
      </c>
      <c r="H3939" s="44" t="s">
        <v>18</v>
      </c>
      <c r="I3939" s="42" t="s">
        <v>7632</v>
      </c>
      <c r="J3939" s="42">
        <v>8051194742582</v>
      </c>
      <c r="K3939" s="45">
        <v>45597</v>
      </c>
      <c r="L3939" s="46">
        <v>0</v>
      </c>
      <c r="M3939" s="54">
        <v>199.95</v>
      </c>
    </row>
    <row r="3940" spans="1:14" x14ac:dyDescent="0.25">
      <c r="A3940" s="32" t="s">
        <v>30883</v>
      </c>
      <c r="B3940" s="42" t="s">
        <v>64604</v>
      </c>
      <c r="C3940" s="42"/>
      <c r="D3940" s="42"/>
      <c r="E3940" s="43" t="s">
        <v>7629</v>
      </c>
      <c r="F3940" s="44" t="s">
        <v>41</v>
      </c>
      <c r="G3940" s="44" t="s">
        <v>17</v>
      </c>
      <c r="H3940" s="44" t="s">
        <v>18</v>
      </c>
      <c r="I3940" s="42" t="s">
        <v>7630</v>
      </c>
      <c r="J3940" s="42">
        <v>8051194750174</v>
      </c>
      <c r="K3940" s="45">
        <v>45597</v>
      </c>
      <c r="L3940" s="46">
        <v>0</v>
      </c>
      <c r="M3940" s="54">
        <v>199.95</v>
      </c>
    </row>
    <row r="3941" spans="1:14" x14ac:dyDescent="0.25">
      <c r="B3941" s="42" t="s">
        <v>53053</v>
      </c>
      <c r="C3941" s="42" t="s">
        <v>70277</v>
      </c>
      <c r="E3941" s="32" t="s">
        <v>52656</v>
      </c>
      <c r="F3941" s="44" t="s">
        <v>41</v>
      </c>
      <c r="G3941" s="32" t="s">
        <v>11</v>
      </c>
      <c r="H3941" s="32" t="s">
        <v>12</v>
      </c>
      <c r="I3941" s="32" t="s">
        <v>53054</v>
      </c>
      <c r="J3941" s="55">
        <v>8059347164885</v>
      </c>
      <c r="L3941" s="47">
        <v>259.95</v>
      </c>
      <c r="M3941" s="47">
        <v>259.95</v>
      </c>
      <c r="N3941" s="45">
        <v>44984</v>
      </c>
    </row>
    <row r="3942" spans="1:14" x14ac:dyDescent="0.25">
      <c r="B3942" s="42" t="s">
        <v>53043</v>
      </c>
      <c r="C3942" s="42" t="s">
        <v>70276</v>
      </c>
      <c r="E3942" s="32" t="s">
        <v>52656</v>
      </c>
      <c r="F3942" s="44" t="s">
        <v>41</v>
      </c>
      <c r="G3942" s="32" t="s">
        <v>11</v>
      </c>
      <c r="H3942" s="32" t="s">
        <v>12</v>
      </c>
      <c r="I3942" s="32" t="s">
        <v>53044</v>
      </c>
      <c r="J3942" s="55">
        <v>8059347164847</v>
      </c>
      <c r="L3942" s="47">
        <v>259.95</v>
      </c>
      <c r="M3942" s="47">
        <v>259.95</v>
      </c>
      <c r="N3942" s="45">
        <v>44984</v>
      </c>
    </row>
    <row r="3943" spans="1:14" x14ac:dyDescent="0.25">
      <c r="B3943" s="42" t="s">
        <v>53051</v>
      </c>
      <c r="C3943" s="42" t="s">
        <v>70275</v>
      </c>
      <c r="E3943" s="32" t="s">
        <v>52656</v>
      </c>
      <c r="F3943" s="44" t="s">
        <v>41</v>
      </c>
      <c r="G3943" s="32" t="s">
        <v>11</v>
      </c>
      <c r="H3943" s="32" t="s">
        <v>12</v>
      </c>
      <c r="I3943" s="32" t="s">
        <v>53052</v>
      </c>
      <c r="J3943" s="55">
        <v>8059347164878</v>
      </c>
      <c r="L3943" s="47">
        <v>259.95</v>
      </c>
      <c r="M3943" s="47">
        <v>259.95</v>
      </c>
      <c r="N3943" s="45">
        <v>44984</v>
      </c>
    </row>
    <row r="3944" spans="1:14" x14ac:dyDescent="0.25">
      <c r="B3944" s="42" t="s">
        <v>53045</v>
      </c>
      <c r="C3944" s="42" t="s">
        <v>70274</v>
      </c>
      <c r="E3944" s="32" t="s">
        <v>52656</v>
      </c>
      <c r="F3944" s="44" t="s">
        <v>41</v>
      </c>
      <c r="G3944" s="32" t="s">
        <v>11</v>
      </c>
      <c r="H3944" s="32" t="s">
        <v>12</v>
      </c>
      <c r="I3944" s="32" t="s">
        <v>53046</v>
      </c>
      <c r="J3944" s="55">
        <v>8059347164854</v>
      </c>
      <c r="L3944" s="47">
        <v>259.95</v>
      </c>
      <c r="M3944" s="47">
        <v>259.95</v>
      </c>
      <c r="N3944" s="45">
        <v>44984</v>
      </c>
    </row>
    <row r="3945" spans="1:14" x14ac:dyDescent="0.25">
      <c r="B3945" s="42" t="s">
        <v>53047</v>
      </c>
      <c r="C3945" s="42" t="s">
        <v>70273</v>
      </c>
      <c r="E3945" s="32" t="s">
        <v>52656</v>
      </c>
      <c r="F3945" s="44" t="s">
        <v>41</v>
      </c>
      <c r="G3945" s="32" t="s">
        <v>11</v>
      </c>
      <c r="H3945" s="32" t="s">
        <v>12</v>
      </c>
      <c r="I3945" s="32" t="s">
        <v>53048</v>
      </c>
      <c r="J3945" s="55">
        <v>8059347144795</v>
      </c>
      <c r="L3945" s="47">
        <v>259.95</v>
      </c>
      <c r="M3945" s="47">
        <v>259.95</v>
      </c>
      <c r="N3945" s="45">
        <v>44984</v>
      </c>
    </row>
    <row r="3946" spans="1:14" x14ac:dyDescent="0.25">
      <c r="B3946" s="42" t="s">
        <v>53049</v>
      </c>
      <c r="C3946" s="42" t="s">
        <v>70272</v>
      </c>
      <c r="E3946" s="32" t="s">
        <v>52656</v>
      </c>
      <c r="F3946" s="44" t="s">
        <v>41</v>
      </c>
      <c r="G3946" s="32" t="s">
        <v>11</v>
      </c>
      <c r="H3946" s="32" t="s">
        <v>12</v>
      </c>
      <c r="I3946" s="32" t="s">
        <v>53050</v>
      </c>
      <c r="J3946" s="55">
        <v>8059347164861</v>
      </c>
      <c r="L3946" s="47">
        <v>259.95</v>
      </c>
      <c r="M3946" s="47">
        <v>259.95</v>
      </c>
      <c r="N3946" s="45">
        <v>44984</v>
      </c>
    </row>
    <row r="3947" spans="1:14" x14ac:dyDescent="0.25">
      <c r="B3947" s="42" t="s">
        <v>52657</v>
      </c>
      <c r="C3947" s="42" t="s">
        <v>70271</v>
      </c>
      <c r="E3947" s="32" t="s">
        <v>52656</v>
      </c>
      <c r="F3947" s="44" t="s">
        <v>41</v>
      </c>
      <c r="G3947" s="32" t="s">
        <v>11</v>
      </c>
      <c r="H3947" s="32" t="s">
        <v>12</v>
      </c>
      <c r="I3947" s="32" t="s">
        <v>52658</v>
      </c>
      <c r="J3947" s="55">
        <v>8059347164830</v>
      </c>
      <c r="L3947" s="47">
        <v>259.95</v>
      </c>
      <c r="M3947" s="47">
        <v>259.95</v>
      </c>
      <c r="N3947" s="45">
        <v>44984</v>
      </c>
    </row>
    <row r="3948" spans="1:14" x14ac:dyDescent="0.25">
      <c r="A3948" s="32" t="s">
        <v>71472</v>
      </c>
      <c r="B3948" s="17" t="s">
        <v>69525</v>
      </c>
      <c r="C3948" s="42" t="s">
        <v>70591</v>
      </c>
      <c r="D3948" s="17"/>
      <c r="E3948" s="17" t="s">
        <v>69526</v>
      </c>
      <c r="F3948" s="80" t="s">
        <v>41</v>
      </c>
      <c r="G3948" s="44" t="s">
        <v>11</v>
      </c>
      <c r="H3948" s="44" t="s">
        <v>12</v>
      </c>
      <c r="I3948" s="17" t="s">
        <v>69527</v>
      </c>
      <c r="J3948" s="20">
        <v>8059347374857</v>
      </c>
      <c r="K3948" s="17"/>
      <c r="L3948" s="28">
        <v>289.95</v>
      </c>
      <c r="M3948" s="28">
        <v>289.95</v>
      </c>
      <c r="N3948" s="24">
        <v>45335</v>
      </c>
    </row>
    <row r="3949" spans="1:14" x14ac:dyDescent="0.25">
      <c r="A3949" s="32" t="s">
        <v>71471</v>
      </c>
      <c r="B3949" s="17" t="s">
        <v>69537</v>
      </c>
      <c r="C3949" s="42" t="s">
        <v>70595</v>
      </c>
      <c r="D3949" s="17"/>
      <c r="E3949" s="17" t="s">
        <v>69538</v>
      </c>
      <c r="F3949" s="80" t="s">
        <v>41</v>
      </c>
      <c r="G3949" s="44" t="s">
        <v>11</v>
      </c>
      <c r="H3949" s="44" t="s">
        <v>12</v>
      </c>
      <c r="I3949" s="17" t="s">
        <v>69539</v>
      </c>
      <c r="J3949" s="20">
        <v>8059347339528</v>
      </c>
      <c r="K3949" s="17"/>
      <c r="L3949" s="28">
        <v>289.95</v>
      </c>
      <c r="M3949" s="28">
        <v>289.95</v>
      </c>
      <c r="N3949" s="24">
        <v>45335</v>
      </c>
    </row>
    <row r="3950" spans="1:14" x14ac:dyDescent="0.25">
      <c r="A3950" s="32" t="s">
        <v>71470</v>
      </c>
      <c r="B3950" s="17" t="s">
        <v>69528</v>
      </c>
      <c r="C3950" s="42" t="s">
        <v>70592</v>
      </c>
      <c r="D3950" s="17"/>
      <c r="E3950" s="17" t="s">
        <v>69529</v>
      </c>
      <c r="F3950" s="80" t="s">
        <v>41</v>
      </c>
      <c r="G3950" s="44" t="s">
        <v>11</v>
      </c>
      <c r="H3950" s="44" t="s">
        <v>12</v>
      </c>
      <c r="I3950" s="17" t="s">
        <v>69530</v>
      </c>
      <c r="J3950" s="20">
        <v>8059347374864</v>
      </c>
      <c r="K3950" s="17"/>
      <c r="L3950" s="28">
        <v>289.95</v>
      </c>
      <c r="M3950" s="28">
        <v>289.95</v>
      </c>
      <c r="N3950" s="24">
        <v>45335</v>
      </c>
    </row>
    <row r="3951" spans="1:14" x14ac:dyDescent="0.25">
      <c r="A3951" s="32" t="s">
        <v>71469</v>
      </c>
      <c r="B3951" s="17" t="s">
        <v>69531</v>
      </c>
      <c r="C3951" s="42" t="s">
        <v>70593</v>
      </c>
      <c r="D3951" s="17"/>
      <c r="E3951" s="17" t="s">
        <v>69532</v>
      </c>
      <c r="F3951" s="80" t="s">
        <v>41</v>
      </c>
      <c r="G3951" s="44" t="s">
        <v>11</v>
      </c>
      <c r="H3951" s="44" t="s">
        <v>12</v>
      </c>
      <c r="I3951" s="17" t="s">
        <v>69533</v>
      </c>
      <c r="J3951" s="20">
        <v>8059347312484</v>
      </c>
      <c r="K3951" s="17"/>
      <c r="L3951" s="28">
        <v>289.95</v>
      </c>
      <c r="M3951" s="28">
        <v>289.95</v>
      </c>
      <c r="N3951" s="24">
        <v>45335</v>
      </c>
    </row>
    <row r="3952" spans="1:14" x14ac:dyDescent="0.25">
      <c r="A3952" s="32" t="s">
        <v>71468</v>
      </c>
      <c r="B3952" s="17" t="s">
        <v>69534</v>
      </c>
      <c r="C3952" s="42" t="s">
        <v>70594</v>
      </c>
      <c r="D3952" s="17"/>
      <c r="E3952" s="17" t="s">
        <v>69535</v>
      </c>
      <c r="F3952" s="80" t="s">
        <v>41</v>
      </c>
      <c r="G3952" s="44" t="s">
        <v>11</v>
      </c>
      <c r="H3952" s="44" t="s">
        <v>12</v>
      </c>
      <c r="I3952" s="17" t="s">
        <v>69536</v>
      </c>
      <c r="J3952" s="20">
        <v>8059347374871</v>
      </c>
      <c r="K3952" s="17"/>
      <c r="L3952" s="28">
        <v>289.95</v>
      </c>
      <c r="M3952" s="28">
        <v>289.95</v>
      </c>
      <c r="N3952" s="24">
        <v>45335</v>
      </c>
    </row>
    <row r="3953" spans="1:14" x14ac:dyDescent="0.25">
      <c r="A3953" s="32" t="s">
        <v>71467</v>
      </c>
      <c r="B3953" s="17" t="s">
        <v>69540</v>
      </c>
      <c r="C3953" s="42" t="s">
        <v>70596</v>
      </c>
      <c r="D3953" s="17"/>
      <c r="E3953" s="17" t="s">
        <v>69541</v>
      </c>
      <c r="F3953" s="80" t="s">
        <v>41</v>
      </c>
      <c r="G3953" s="44" t="s">
        <v>11</v>
      </c>
      <c r="H3953" s="44" t="s">
        <v>12</v>
      </c>
      <c r="I3953" s="17" t="s">
        <v>69542</v>
      </c>
      <c r="J3953" s="20">
        <v>8059347374888</v>
      </c>
      <c r="K3953" s="17"/>
      <c r="L3953" s="28">
        <v>289.95</v>
      </c>
      <c r="M3953" s="28">
        <v>289.95</v>
      </c>
      <c r="N3953" s="24">
        <v>45335</v>
      </c>
    </row>
    <row r="3954" spans="1:14" x14ac:dyDescent="0.25">
      <c r="A3954" s="32" t="s">
        <v>71466</v>
      </c>
      <c r="B3954" s="17" t="s">
        <v>69507</v>
      </c>
      <c r="C3954" s="42" t="s">
        <v>70585</v>
      </c>
      <c r="D3954" s="17"/>
      <c r="E3954" s="17" t="s">
        <v>69508</v>
      </c>
      <c r="F3954" s="80" t="s">
        <v>41</v>
      </c>
      <c r="G3954" s="44" t="s">
        <v>11</v>
      </c>
      <c r="H3954" s="44" t="s">
        <v>12</v>
      </c>
      <c r="I3954" s="17" t="s">
        <v>69509</v>
      </c>
      <c r="J3954" s="20">
        <v>8059347374819</v>
      </c>
      <c r="K3954" s="17"/>
      <c r="L3954" s="28">
        <v>289.95</v>
      </c>
      <c r="M3954" s="28">
        <v>289.95</v>
      </c>
      <c r="N3954" s="24">
        <v>45335</v>
      </c>
    </row>
    <row r="3955" spans="1:14" x14ac:dyDescent="0.25">
      <c r="A3955" s="32" t="s">
        <v>71465</v>
      </c>
      <c r="B3955" s="17" t="s">
        <v>69519</v>
      </c>
      <c r="C3955" s="42" t="s">
        <v>70589</v>
      </c>
      <c r="D3955" s="17"/>
      <c r="E3955" s="17" t="s">
        <v>69520</v>
      </c>
      <c r="F3955" s="80" t="s">
        <v>41</v>
      </c>
      <c r="G3955" s="44" t="s">
        <v>11</v>
      </c>
      <c r="H3955" s="44" t="s">
        <v>12</v>
      </c>
      <c r="I3955" s="17" t="s">
        <v>69521</v>
      </c>
      <c r="J3955" s="20">
        <v>8059347374833</v>
      </c>
      <c r="K3955" s="17"/>
      <c r="L3955" s="28">
        <v>289.95</v>
      </c>
      <c r="M3955" s="28">
        <v>289.95</v>
      </c>
      <c r="N3955" s="24">
        <v>45335</v>
      </c>
    </row>
    <row r="3956" spans="1:14" x14ac:dyDescent="0.25">
      <c r="A3956" s="32" t="s">
        <v>71464</v>
      </c>
      <c r="B3956" s="17" t="s">
        <v>69510</v>
      </c>
      <c r="C3956" s="42" t="s">
        <v>70586</v>
      </c>
      <c r="D3956" s="17"/>
      <c r="E3956" s="17" t="s">
        <v>69511</v>
      </c>
      <c r="F3956" s="80" t="s">
        <v>41</v>
      </c>
      <c r="G3956" s="44" t="s">
        <v>11</v>
      </c>
      <c r="H3956" s="44" t="s">
        <v>12</v>
      </c>
      <c r="I3956" s="17" t="s">
        <v>69512</v>
      </c>
      <c r="J3956" s="20">
        <v>8059347339511</v>
      </c>
      <c r="K3956" s="17"/>
      <c r="L3956" s="28">
        <v>289.95</v>
      </c>
      <c r="M3956" s="28">
        <v>289.95</v>
      </c>
      <c r="N3956" s="24">
        <v>45335</v>
      </c>
    </row>
    <row r="3957" spans="1:14" x14ac:dyDescent="0.25">
      <c r="A3957" s="32" t="s">
        <v>71463</v>
      </c>
      <c r="B3957" s="17" t="s">
        <v>69513</v>
      </c>
      <c r="C3957" s="42" t="s">
        <v>70587</v>
      </c>
      <c r="D3957" s="17"/>
      <c r="E3957" s="17" t="s">
        <v>69514</v>
      </c>
      <c r="F3957" s="80" t="s">
        <v>41</v>
      </c>
      <c r="G3957" s="44" t="s">
        <v>11</v>
      </c>
      <c r="H3957" s="44" t="s">
        <v>12</v>
      </c>
      <c r="I3957" s="17" t="s">
        <v>69515</v>
      </c>
      <c r="J3957" s="20">
        <v>8059347312477</v>
      </c>
      <c r="K3957" s="17"/>
      <c r="L3957" s="28">
        <v>289.95</v>
      </c>
      <c r="M3957" s="28">
        <v>289.95</v>
      </c>
      <c r="N3957" s="24">
        <v>45335</v>
      </c>
    </row>
    <row r="3958" spans="1:14" x14ac:dyDescent="0.25">
      <c r="A3958" s="32" t="s">
        <v>71462</v>
      </c>
      <c r="B3958" s="17" t="s">
        <v>69516</v>
      </c>
      <c r="C3958" s="42" t="s">
        <v>70588</v>
      </c>
      <c r="D3958" s="17"/>
      <c r="E3958" s="17" t="s">
        <v>69517</v>
      </c>
      <c r="F3958" s="80" t="s">
        <v>41</v>
      </c>
      <c r="G3958" s="44" t="s">
        <v>11</v>
      </c>
      <c r="H3958" s="44" t="s">
        <v>12</v>
      </c>
      <c r="I3958" s="17" t="s">
        <v>69518</v>
      </c>
      <c r="J3958" s="20">
        <v>8059347374826</v>
      </c>
      <c r="K3958" s="17"/>
      <c r="L3958" s="28">
        <v>289.95</v>
      </c>
      <c r="M3958" s="28">
        <v>289.95</v>
      </c>
      <c r="N3958" s="24">
        <v>45335</v>
      </c>
    </row>
    <row r="3959" spans="1:14" x14ac:dyDescent="0.25">
      <c r="A3959" s="32" t="s">
        <v>71461</v>
      </c>
      <c r="B3959" s="17" t="s">
        <v>69522</v>
      </c>
      <c r="C3959" s="42" t="s">
        <v>70590</v>
      </c>
      <c r="D3959" s="17"/>
      <c r="E3959" s="17" t="s">
        <v>69523</v>
      </c>
      <c r="F3959" s="80" t="s">
        <v>41</v>
      </c>
      <c r="G3959" s="44" t="s">
        <v>11</v>
      </c>
      <c r="H3959" s="44" t="s">
        <v>12</v>
      </c>
      <c r="I3959" s="17" t="s">
        <v>69524</v>
      </c>
      <c r="J3959" s="20">
        <v>8059347374840</v>
      </c>
      <c r="K3959" s="17"/>
      <c r="L3959" s="28">
        <v>289.95</v>
      </c>
      <c r="M3959" s="28">
        <v>289.95</v>
      </c>
      <c r="N3959" s="24">
        <v>45335</v>
      </c>
    </row>
    <row r="3960" spans="1:14" x14ac:dyDescent="0.25">
      <c r="A3960" s="32" t="s">
        <v>30825</v>
      </c>
      <c r="B3960" s="42" t="s">
        <v>64712</v>
      </c>
      <c r="C3960" s="42" t="s">
        <v>20470</v>
      </c>
      <c r="D3960" s="42"/>
      <c r="E3960" s="43" t="s">
        <v>19250</v>
      </c>
      <c r="F3960" s="44" t="s">
        <v>41</v>
      </c>
      <c r="G3960" s="44" t="s">
        <v>17</v>
      </c>
      <c r="H3960" s="44" t="s">
        <v>18</v>
      </c>
      <c r="I3960" s="42" t="s">
        <v>19251</v>
      </c>
      <c r="J3960" s="42">
        <v>8059175197246</v>
      </c>
      <c r="K3960" s="45">
        <v>45413</v>
      </c>
      <c r="L3960" s="47">
        <v>0</v>
      </c>
      <c r="M3960" s="47">
        <v>279.95</v>
      </c>
      <c r="N3960" s="45">
        <v>43878</v>
      </c>
    </row>
    <row r="3961" spans="1:14" x14ac:dyDescent="0.25">
      <c r="A3961" s="32" t="s">
        <v>30824</v>
      </c>
      <c r="B3961" s="42" t="s">
        <v>64707</v>
      </c>
      <c r="C3961" s="42" t="s">
        <v>20469</v>
      </c>
      <c r="D3961" s="42"/>
      <c r="E3961" s="43" t="s">
        <v>61159</v>
      </c>
      <c r="F3961" s="44" t="s">
        <v>41</v>
      </c>
      <c r="G3961" s="44" t="s">
        <v>17</v>
      </c>
      <c r="H3961" s="44" t="s">
        <v>18</v>
      </c>
      <c r="I3961" s="42" t="s">
        <v>19249</v>
      </c>
      <c r="J3961" s="42">
        <v>8059175197192</v>
      </c>
      <c r="K3961" s="45">
        <v>45413</v>
      </c>
      <c r="L3961" s="47">
        <v>0</v>
      </c>
      <c r="M3961" s="47">
        <v>279.95</v>
      </c>
      <c r="N3961" s="45">
        <v>43878</v>
      </c>
    </row>
    <row r="3962" spans="1:14" x14ac:dyDescent="0.25">
      <c r="A3962" s="32" t="s">
        <v>30823</v>
      </c>
      <c r="B3962" s="42" t="s">
        <v>64711</v>
      </c>
      <c r="C3962" s="42" t="s">
        <v>20468</v>
      </c>
      <c r="D3962" s="42"/>
      <c r="E3962" s="43" t="s">
        <v>61158</v>
      </c>
      <c r="F3962" s="44" t="s">
        <v>41</v>
      </c>
      <c r="G3962" s="44" t="s">
        <v>17</v>
      </c>
      <c r="H3962" s="44" t="s">
        <v>18</v>
      </c>
      <c r="I3962" s="42" t="s">
        <v>19248</v>
      </c>
      <c r="J3962" s="42">
        <v>8059175197239</v>
      </c>
      <c r="K3962" s="45">
        <v>45413</v>
      </c>
      <c r="L3962" s="47">
        <v>0</v>
      </c>
      <c r="M3962" s="47">
        <v>279.95</v>
      </c>
      <c r="N3962" s="45">
        <v>43878</v>
      </c>
    </row>
    <row r="3963" spans="1:14" x14ac:dyDescent="0.25">
      <c r="A3963" s="32" t="s">
        <v>30822</v>
      </c>
      <c r="B3963" s="42" t="s">
        <v>64708</v>
      </c>
      <c r="C3963" s="42" t="s">
        <v>20467</v>
      </c>
      <c r="D3963" s="42"/>
      <c r="E3963" s="43" t="s">
        <v>61157</v>
      </c>
      <c r="F3963" s="44" t="s">
        <v>41</v>
      </c>
      <c r="G3963" s="44" t="s">
        <v>17</v>
      </c>
      <c r="H3963" s="44" t="s">
        <v>18</v>
      </c>
      <c r="I3963" s="42" t="s">
        <v>19247</v>
      </c>
      <c r="J3963" s="42">
        <v>8059175197208</v>
      </c>
      <c r="K3963" s="45">
        <v>45413</v>
      </c>
      <c r="L3963" s="47">
        <v>0</v>
      </c>
      <c r="M3963" s="47">
        <v>279.95</v>
      </c>
      <c r="N3963" s="45">
        <v>43878</v>
      </c>
    </row>
    <row r="3964" spans="1:14" x14ac:dyDescent="0.25">
      <c r="A3964" s="32" t="s">
        <v>30821</v>
      </c>
      <c r="B3964" s="42" t="s">
        <v>64709</v>
      </c>
      <c r="C3964" s="42" t="s">
        <v>20466</v>
      </c>
      <c r="D3964" s="42"/>
      <c r="E3964" s="43" t="s">
        <v>61156</v>
      </c>
      <c r="F3964" s="44" t="s">
        <v>41</v>
      </c>
      <c r="G3964" s="44" t="s">
        <v>17</v>
      </c>
      <c r="H3964" s="44" t="s">
        <v>18</v>
      </c>
      <c r="I3964" s="42" t="s">
        <v>19246</v>
      </c>
      <c r="J3964" s="42">
        <v>8059175197215</v>
      </c>
      <c r="K3964" s="45">
        <v>45413</v>
      </c>
      <c r="L3964" s="47">
        <v>0</v>
      </c>
      <c r="M3964" s="47">
        <v>279.95</v>
      </c>
      <c r="N3964" s="45">
        <v>43878</v>
      </c>
    </row>
    <row r="3965" spans="1:14" x14ac:dyDescent="0.25">
      <c r="A3965" s="32" t="s">
        <v>30820</v>
      </c>
      <c r="B3965" s="42" t="s">
        <v>64710</v>
      </c>
      <c r="C3965" s="42" t="s">
        <v>20465</v>
      </c>
      <c r="D3965" s="42"/>
      <c r="E3965" s="43" t="s">
        <v>61155</v>
      </c>
      <c r="F3965" s="44" t="s">
        <v>41</v>
      </c>
      <c r="G3965" s="44" t="s">
        <v>17</v>
      </c>
      <c r="H3965" s="44" t="s">
        <v>18</v>
      </c>
      <c r="I3965" s="42" t="s">
        <v>19245</v>
      </c>
      <c r="J3965" s="42">
        <v>8059175197222</v>
      </c>
      <c r="K3965" s="45">
        <v>45413</v>
      </c>
      <c r="L3965" s="47">
        <v>0</v>
      </c>
      <c r="M3965" s="47">
        <v>279.95</v>
      </c>
      <c r="N3965" s="45">
        <v>43878</v>
      </c>
    </row>
    <row r="3966" spans="1:14" x14ac:dyDescent="0.25">
      <c r="B3966" s="42"/>
      <c r="C3966" s="42" t="s">
        <v>70270</v>
      </c>
      <c r="E3966" s="43" t="s">
        <v>40190</v>
      </c>
      <c r="F3966" s="44" t="s">
        <v>41</v>
      </c>
      <c r="G3966" s="44" t="s">
        <v>17</v>
      </c>
      <c r="H3966" s="44" t="s">
        <v>18</v>
      </c>
      <c r="I3966" s="43" t="s">
        <v>40184</v>
      </c>
      <c r="J3966" s="42">
        <v>8059175197062</v>
      </c>
      <c r="K3966" s="45">
        <v>45413</v>
      </c>
      <c r="L3966" s="47">
        <v>0</v>
      </c>
      <c r="M3966" s="46">
        <v>269.95</v>
      </c>
      <c r="N3966" s="45">
        <v>43878</v>
      </c>
    </row>
    <row r="3967" spans="1:14" x14ac:dyDescent="0.25">
      <c r="B3967" s="42"/>
      <c r="C3967" s="42" t="s">
        <v>70269</v>
      </c>
      <c r="E3967" s="43" t="s">
        <v>40185</v>
      </c>
      <c r="F3967" s="44" t="s">
        <v>41</v>
      </c>
      <c r="G3967" s="44" t="s">
        <v>17</v>
      </c>
      <c r="H3967" s="44" t="s">
        <v>18</v>
      </c>
      <c r="I3967" s="43" t="s">
        <v>40179</v>
      </c>
      <c r="J3967" s="42">
        <v>8059175197017</v>
      </c>
      <c r="K3967" s="45">
        <v>45413</v>
      </c>
      <c r="L3967" s="47">
        <v>0</v>
      </c>
      <c r="M3967" s="46">
        <v>269.95</v>
      </c>
      <c r="N3967" s="45">
        <v>43878</v>
      </c>
    </row>
    <row r="3968" spans="1:14" x14ac:dyDescent="0.25">
      <c r="B3968" s="42"/>
      <c r="C3968" s="42" t="s">
        <v>70268</v>
      </c>
      <c r="E3968" s="43" t="s">
        <v>40189</v>
      </c>
      <c r="F3968" s="44" t="s">
        <v>41</v>
      </c>
      <c r="G3968" s="44" t="s">
        <v>17</v>
      </c>
      <c r="H3968" s="44" t="s">
        <v>18</v>
      </c>
      <c r="I3968" s="43" t="s">
        <v>40183</v>
      </c>
      <c r="J3968" s="42">
        <v>8059175197055</v>
      </c>
      <c r="K3968" s="45">
        <v>45413</v>
      </c>
      <c r="L3968" s="47">
        <v>0</v>
      </c>
      <c r="M3968" s="46">
        <v>269.95</v>
      </c>
      <c r="N3968" s="45">
        <v>43878</v>
      </c>
    </row>
    <row r="3969" spans="1:14" x14ac:dyDescent="0.25">
      <c r="B3969" s="42"/>
      <c r="C3969" s="42" t="s">
        <v>70267</v>
      </c>
      <c r="E3969" s="43" t="s">
        <v>40186</v>
      </c>
      <c r="F3969" s="44" t="s">
        <v>41</v>
      </c>
      <c r="G3969" s="44" t="s">
        <v>17</v>
      </c>
      <c r="H3969" s="44" t="s">
        <v>18</v>
      </c>
      <c r="I3969" s="43" t="s">
        <v>40180</v>
      </c>
      <c r="J3969" s="42">
        <v>8059175197024</v>
      </c>
      <c r="K3969" s="45">
        <v>45413</v>
      </c>
      <c r="L3969" s="47">
        <v>0</v>
      </c>
      <c r="M3969" s="46">
        <v>269.95</v>
      </c>
      <c r="N3969" s="45">
        <v>43878</v>
      </c>
    </row>
    <row r="3970" spans="1:14" x14ac:dyDescent="0.25">
      <c r="B3970" s="42"/>
      <c r="C3970" s="42" t="s">
        <v>70266</v>
      </c>
      <c r="E3970" s="43" t="s">
        <v>40187</v>
      </c>
      <c r="F3970" s="44" t="s">
        <v>41</v>
      </c>
      <c r="G3970" s="44" t="s">
        <v>17</v>
      </c>
      <c r="H3970" s="44" t="s">
        <v>18</v>
      </c>
      <c r="I3970" s="43" t="s">
        <v>40181</v>
      </c>
      <c r="J3970" s="42">
        <v>8059175197031</v>
      </c>
      <c r="K3970" s="45">
        <v>45413</v>
      </c>
      <c r="L3970" s="47">
        <v>0</v>
      </c>
      <c r="M3970" s="46">
        <v>269.95</v>
      </c>
      <c r="N3970" s="45">
        <v>43878</v>
      </c>
    </row>
    <row r="3971" spans="1:14" x14ac:dyDescent="0.25">
      <c r="B3971" s="42"/>
      <c r="C3971" s="42" t="s">
        <v>70265</v>
      </c>
      <c r="E3971" s="43" t="s">
        <v>40188</v>
      </c>
      <c r="F3971" s="44" t="s">
        <v>41</v>
      </c>
      <c r="G3971" s="44" t="s">
        <v>17</v>
      </c>
      <c r="H3971" s="44" t="s">
        <v>18</v>
      </c>
      <c r="I3971" s="43" t="s">
        <v>40182</v>
      </c>
      <c r="J3971" s="42">
        <v>8059175197048</v>
      </c>
      <c r="K3971" s="45">
        <v>45413</v>
      </c>
      <c r="L3971" s="47">
        <v>0</v>
      </c>
      <c r="M3971" s="46">
        <v>269.95</v>
      </c>
      <c r="N3971" s="45">
        <v>43878</v>
      </c>
    </row>
    <row r="3972" spans="1:14" x14ac:dyDescent="0.25">
      <c r="A3972" s="32" t="s">
        <v>30819</v>
      </c>
      <c r="B3972" s="42" t="s">
        <v>64718</v>
      </c>
      <c r="C3972" s="42" t="s">
        <v>20464</v>
      </c>
      <c r="D3972" s="42"/>
      <c r="E3972" s="43" t="s">
        <v>19243</v>
      </c>
      <c r="F3972" s="44" t="s">
        <v>41</v>
      </c>
      <c r="G3972" s="44" t="s">
        <v>17</v>
      </c>
      <c r="H3972" s="44" t="s">
        <v>18</v>
      </c>
      <c r="I3972" s="42" t="s">
        <v>19244</v>
      </c>
      <c r="J3972" s="42">
        <v>8059175197185</v>
      </c>
      <c r="K3972" s="45">
        <v>45413</v>
      </c>
      <c r="L3972" s="47">
        <v>0</v>
      </c>
      <c r="M3972" s="47">
        <v>279.95</v>
      </c>
      <c r="N3972" s="45">
        <v>43878</v>
      </c>
    </row>
    <row r="3973" spans="1:14" x14ac:dyDescent="0.25">
      <c r="A3973" s="32" t="s">
        <v>30818</v>
      </c>
      <c r="B3973" s="42" t="s">
        <v>64713</v>
      </c>
      <c r="C3973" s="42" t="s">
        <v>20463</v>
      </c>
      <c r="D3973" s="42"/>
      <c r="E3973" s="43" t="s">
        <v>61154</v>
      </c>
      <c r="F3973" s="44" t="s">
        <v>41</v>
      </c>
      <c r="G3973" s="44" t="s">
        <v>17</v>
      </c>
      <c r="H3973" s="44" t="s">
        <v>18</v>
      </c>
      <c r="I3973" s="42" t="s">
        <v>19242</v>
      </c>
      <c r="J3973" s="42">
        <v>8059175197130</v>
      </c>
      <c r="K3973" s="45">
        <v>45413</v>
      </c>
      <c r="L3973" s="47">
        <v>0</v>
      </c>
      <c r="M3973" s="47">
        <v>279.95</v>
      </c>
      <c r="N3973" s="45">
        <v>43878</v>
      </c>
    </row>
    <row r="3974" spans="1:14" x14ac:dyDescent="0.25">
      <c r="A3974" s="32" t="s">
        <v>30817</v>
      </c>
      <c r="B3974" s="42" t="s">
        <v>64717</v>
      </c>
      <c r="C3974" s="42" t="s">
        <v>20462</v>
      </c>
      <c r="D3974" s="42"/>
      <c r="E3974" s="43" t="s">
        <v>61153</v>
      </c>
      <c r="F3974" s="44" t="s">
        <v>41</v>
      </c>
      <c r="G3974" s="44" t="s">
        <v>17</v>
      </c>
      <c r="H3974" s="44" t="s">
        <v>18</v>
      </c>
      <c r="I3974" s="42" t="s">
        <v>19241</v>
      </c>
      <c r="J3974" s="42">
        <v>8059175197178</v>
      </c>
      <c r="K3974" s="45">
        <v>45413</v>
      </c>
      <c r="L3974" s="47">
        <v>0</v>
      </c>
      <c r="M3974" s="47">
        <v>279.95</v>
      </c>
      <c r="N3974" s="45">
        <v>43878</v>
      </c>
    </row>
    <row r="3975" spans="1:14" x14ac:dyDescent="0.25">
      <c r="A3975" s="32" t="s">
        <v>30816</v>
      </c>
      <c r="B3975" s="42" t="s">
        <v>64714</v>
      </c>
      <c r="C3975" s="42" t="s">
        <v>20461</v>
      </c>
      <c r="D3975" s="42"/>
      <c r="E3975" s="43" t="s">
        <v>61152</v>
      </c>
      <c r="F3975" s="44" t="s">
        <v>41</v>
      </c>
      <c r="G3975" s="44" t="s">
        <v>17</v>
      </c>
      <c r="H3975" s="44" t="s">
        <v>18</v>
      </c>
      <c r="I3975" s="42" t="s">
        <v>19240</v>
      </c>
      <c r="J3975" s="42">
        <v>8059175197147</v>
      </c>
      <c r="K3975" s="45">
        <v>45413</v>
      </c>
      <c r="L3975" s="47">
        <v>0</v>
      </c>
      <c r="M3975" s="47">
        <v>279.95</v>
      </c>
      <c r="N3975" s="45">
        <v>43878</v>
      </c>
    </row>
    <row r="3976" spans="1:14" x14ac:dyDescent="0.25">
      <c r="A3976" s="32" t="s">
        <v>30815</v>
      </c>
      <c r="B3976" s="42" t="s">
        <v>64715</v>
      </c>
      <c r="C3976" s="42" t="s">
        <v>20460</v>
      </c>
      <c r="D3976" s="42"/>
      <c r="E3976" s="43" t="s">
        <v>61151</v>
      </c>
      <c r="F3976" s="44" t="s">
        <v>41</v>
      </c>
      <c r="G3976" s="44" t="s">
        <v>17</v>
      </c>
      <c r="H3976" s="44" t="s">
        <v>18</v>
      </c>
      <c r="I3976" s="42" t="s">
        <v>19239</v>
      </c>
      <c r="J3976" s="42">
        <v>8059175197154</v>
      </c>
      <c r="K3976" s="45">
        <v>45413</v>
      </c>
      <c r="L3976" s="47">
        <v>0</v>
      </c>
      <c r="M3976" s="47">
        <v>279.95</v>
      </c>
      <c r="N3976" s="45">
        <v>43878</v>
      </c>
    </row>
    <row r="3977" spans="1:14" x14ac:dyDescent="0.25">
      <c r="A3977" s="32" t="s">
        <v>30814</v>
      </c>
      <c r="B3977" s="42" t="s">
        <v>64716</v>
      </c>
      <c r="C3977" s="42" t="s">
        <v>20459</v>
      </c>
      <c r="D3977" s="42"/>
      <c r="E3977" s="43" t="s">
        <v>61150</v>
      </c>
      <c r="F3977" s="44" t="s">
        <v>41</v>
      </c>
      <c r="G3977" s="44" t="s">
        <v>17</v>
      </c>
      <c r="H3977" s="44" t="s">
        <v>18</v>
      </c>
      <c r="I3977" s="42" t="s">
        <v>19238</v>
      </c>
      <c r="J3977" s="42">
        <v>8059175197161</v>
      </c>
      <c r="K3977" s="45">
        <v>45413</v>
      </c>
      <c r="L3977" s="47">
        <v>0</v>
      </c>
      <c r="M3977" s="47">
        <v>279.95</v>
      </c>
      <c r="N3977" s="45">
        <v>43878</v>
      </c>
    </row>
    <row r="3978" spans="1:14" x14ac:dyDescent="0.25">
      <c r="B3978" s="42"/>
      <c r="C3978" s="42" t="s">
        <v>70264</v>
      </c>
      <c r="D3978" s="42"/>
      <c r="E3978" s="43" t="s">
        <v>63043</v>
      </c>
      <c r="F3978" s="44" t="s">
        <v>41</v>
      </c>
      <c r="G3978" s="44" t="s">
        <v>17</v>
      </c>
      <c r="H3978" s="44" t="s">
        <v>18</v>
      </c>
      <c r="I3978" s="42" t="s">
        <v>63047</v>
      </c>
      <c r="J3978" s="42">
        <v>8059175197123</v>
      </c>
      <c r="K3978" s="45">
        <v>45413</v>
      </c>
      <c r="L3978" s="47">
        <v>0</v>
      </c>
      <c r="M3978" s="47">
        <v>269.95</v>
      </c>
    </row>
    <row r="3979" spans="1:14" x14ac:dyDescent="0.25">
      <c r="B3979" s="42"/>
      <c r="C3979" s="42" t="s">
        <v>70263</v>
      </c>
      <c r="D3979" s="42"/>
      <c r="E3979" s="43" t="s">
        <v>63044</v>
      </c>
      <c r="F3979" s="44" t="s">
        <v>41</v>
      </c>
      <c r="G3979" s="44" t="s">
        <v>17</v>
      </c>
      <c r="H3979" s="44" t="s">
        <v>18</v>
      </c>
      <c r="I3979" s="42" t="s">
        <v>63046</v>
      </c>
      <c r="J3979" s="42">
        <v>8059175197079</v>
      </c>
      <c r="K3979" s="45">
        <v>45413</v>
      </c>
      <c r="L3979" s="47">
        <v>0</v>
      </c>
      <c r="M3979" s="47">
        <v>269.95</v>
      </c>
    </row>
    <row r="3980" spans="1:14" x14ac:dyDescent="0.25">
      <c r="B3980" s="42"/>
      <c r="C3980" s="42" t="s">
        <v>70262</v>
      </c>
      <c r="D3980" s="42"/>
      <c r="E3980" s="43" t="s">
        <v>63042</v>
      </c>
      <c r="F3980" s="44" t="s">
        <v>41</v>
      </c>
      <c r="G3980" s="44" t="s">
        <v>17</v>
      </c>
      <c r="H3980" s="44" t="s">
        <v>18</v>
      </c>
      <c r="I3980" s="42" t="s">
        <v>63045</v>
      </c>
      <c r="J3980" s="42">
        <v>8059175197116</v>
      </c>
      <c r="K3980" s="45">
        <v>45413</v>
      </c>
      <c r="L3980" s="47">
        <v>0</v>
      </c>
      <c r="M3980" s="47">
        <v>269.95</v>
      </c>
    </row>
    <row r="3981" spans="1:14" x14ac:dyDescent="0.25">
      <c r="B3981" s="42"/>
      <c r="C3981" s="42" t="s">
        <v>70261</v>
      </c>
      <c r="D3981" s="42"/>
      <c r="E3981" s="43" t="s">
        <v>63041</v>
      </c>
      <c r="F3981" s="44" t="s">
        <v>41</v>
      </c>
      <c r="G3981" s="44" t="s">
        <v>17</v>
      </c>
      <c r="H3981" s="44" t="s">
        <v>18</v>
      </c>
      <c r="I3981" s="42" t="s">
        <v>63049</v>
      </c>
      <c r="J3981" s="42">
        <v>8059175197086</v>
      </c>
      <c r="K3981" s="45">
        <v>45413</v>
      </c>
      <c r="L3981" s="47">
        <v>0</v>
      </c>
      <c r="M3981" s="47">
        <v>269.95</v>
      </c>
    </row>
    <row r="3982" spans="1:14" x14ac:dyDescent="0.25">
      <c r="B3982" s="42"/>
      <c r="C3982" s="42">
        <v>4031000805</v>
      </c>
      <c r="D3982" s="42"/>
      <c r="E3982" s="43" t="s">
        <v>63040</v>
      </c>
      <c r="F3982" s="44" t="s">
        <v>41</v>
      </c>
      <c r="G3982" s="44" t="s">
        <v>17</v>
      </c>
      <c r="H3982" s="44" t="s">
        <v>18</v>
      </c>
      <c r="I3982" s="42" t="s">
        <v>63054</v>
      </c>
      <c r="J3982" s="55" t="str">
        <f>"8059175197093"</f>
        <v>8059175197093</v>
      </c>
      <c r="K3982" s="45">
        <v>45413</v>
      </c>
      <c r="L3982" s="47">
        <v>0</v>
      </c>
      <c r="M3982" s="47">
        <v>279.95</v>
      </c>
    </row>
    <row r="3983" spans="1:14" x14ac:dyDescent="0.25">
      <c r="B3983" s="42"/>
      <c r="C3983" s="42" t="s">
        <v>70260</v>
      </c>
      <c r="D3983" s="42"/>
      <c r="E3983" s="43" t="s">
        <v>63039</v>
      </c>
      <c r="F3983" s="44" t="s">
        <v>41</v>
      </c>
      <c r="G3983" s="44" t="s">
        <v>17</v>
      </c>
      <c r="H3983" s="44" t="s">
        <v>18</v>
      </c>
      <c r="I3983" s="42" t="s">
        <v>63048</v>
      </c>
      <c r="J3983" s="42">
        <v>8059175197109</v>
      </c>
      <c r="K3983" s="45">
        <v>45413</v>
      </c>
      <c r="L3983" s="47">
        <v>0</v>
      </c>
      <c r="M3983" s="47">
        <v>269.95</v>
      </c>
    </row>
    <row r="3984" spans="1:14" x14ac:dyDescent="0.25">
      <c r="A3984" s="32" t="s">
        <v>30813</v>
      </c>
      <c r="B3984" s="42" t="s">
        <v>64706</v>
      </c>
      <c r="C3984" s="42" t="s">
        <v>46446</v>
      </c>
      <c r="D3984" s="42"/>
      <c r="E3984" s="43" t="s">
        <v>19236</v>
      </c>
      <c r="F3984" s="44" t="s">
        <v>41</v>
      </c>
      <c r="G3984" s="44" t="s">
        <v>17</v>
      </c>
      <c r="H3984" s="44" t="s">
        <v>18</v>
      </c>
      <c r="I3984" s="42" t="s">
        <v>19237</v>
      </c>
      <c r="J3984" s="42">
        <v>8059175197000</v>
      </c>
      <c r="K3984" s="45">
        <v>45413</v>
      </c>
      <c r="L3984" s="47">
        <v>0</v>
      </c>
      <c r="M3984" s="47">
        <v>279.95</v>
      </c>
      <c r="N3984" s="45">
        <v>43878</v>
      </c>
    </row>
    <row r="3985" spans="1:14" x14ac:dyDescent="0.25">
      <c r="A3985" s="32" t="s">
        <v>30812</v>
      </c>
      <c r="B3985" s="42" t="s">
        <v>64701</v>
      </c>
      <c r="C3985" s="42" t="s">
        <v>46445</v>
      </c>
      <c r="D3985" s="42"/>
      <c r="E3985" s="43" t="s">
        <v>61149</v>
      </c>
      <c r="F3985" s="44" t="s">
        <v>41</v>
      </c>
      <c r="G3985" s="44" t="s">
        <v>17</v>
      </c>
      <c r="H3985" s="44" t="s">
        <v>18</v>
      </c>
      <c r="I3985" s="42" t="s">
        <v>19235</v>
      </c>
      <c r="J3985" s="42">
        <v>8059175196959</v>
      </c>
      <c r="K3985" s="45">
        <v>45413</v>
      </c>
      <c r="L3985" s="47">
        <v>0</v>
      </c>
      <c r="M3985" s="47">
        <v>279.95</v>
      </c>
      <c r="N3985" s="45">
        <v>43878</v>
      </c>
    </row>
    <row r="3986" spans="1:14" x14ac:dyDescent="0.25">
      <c r="A3986" s="32" t="s">
        <v>30811</v>
      </c>
      <c r="B3986" s="42" t="s">
        <v>64705</v>
      </c>
      <c r="C3986" s="42" t="s">
        <v>46444</v>
      </c>
      <c r="D3986" s="42"/>
      <c r="E3986" s="43" t="s">
        <v>61148</v>
      </c>
      <c r="F3986" s="44" t="s">
        <v>41</v>
      </c>
      <c r="G3986" s="44" t="s">
        <v>17</v>
      </c>
      <c r="H3986" s="44" t="s">
        <v>18</v>
      </c>
      <c r="I3986" s="42" t="s">
        <v>19234</v>
      </c>
      <c r="J3986" s="42">
        <v>8059175196997</v>
      </c>
      <c r="K3986" s="45">
        <v>45413</v>
      </c>
      <c r="L3986" s="47">
        <v>0</v>
      </c>
      <c r="M3986" s="47">
        <v>279.95</v>
      </c>
      <c r="N3986" s="45">
        <v>43878</v>
      </c>
    </row>
    <row r="3987" spans="1:14" x14ac:dyDescent="0.25">
      <c r="A3987" s="32" t="s">
        <v>30810</v>
      </c>
      <c r="B3987" s="42" t="s">
        <v>64702</v>
      </c>
      <c r="C3987" s="42" t="s">
        <v>46443</v>
      </c>
      <c r="D3987" s="42"/>
      <c r="E3987" s="43" t="s">
        <v>61147</v>
      </c>
      <c r="F3987" s="44" t="s">
        <v>41</v>
      </c>
      <c r="G3987" s="44" t="s">
        <v>17</v>
      </c>
      <c r="H3987" s="44" t="s">
        <v>18</v>
      </c>
      <c r="I3987" s="42" t="s">
        <v>19233</v>
      </c>
      <c r="J3987" s="42">
        <v>8059175196966</v>
      </c>
      <c r="K3987" s="45">
        <v>45413</v>
      </c>
      <c r="L3987" s="47">
        <v>0</v>
      </c>
      <c r="M3987" s="47">
        <v>279.95</v>
      </c>
      <c r="N3987" s="45">
        <v>43878</v>
      </c>
    </row>
    <row r="3988" spans="1:14" x14ac:dyDescent="0.25">
      <c r="A3988" s="32" t="s">
        <v>30809</v>
      </c>
      <c r="B3988" s="42" t="s">
        <v>64703</v>
      </c>
      <c r="C3988" s="42" t="s">
        <v>46442</v>
      </c>
      <c r="D3988" s="42"/>
      <c r="E3988" s="43" t="s">
        <v>61146</v>
      </c>
      <c r="F3988" s="44" t="s">
        <v>41</v>
      </c>
      <c r="G3988" s="44" t="s">
        <v>17</v>
      </c>
      <c r="H3988" s="44" t="s">
        <v>18</v>
      </c>
      <c r="I3988" s="42" t="s">
        <v>19232</v>
      </c>
      <c r="J3988" s="42">
        <v>8059175196973</v>
      </c>
      <c r="K3988" s="45">
        <v>45413</v>
      </c>
      <c r="L3988" s="47">
        <v>0</v>
      </c>
      <c r="M3988" s="47">
        <v>279.95</v>
      </c>
      <c r="N3988" s="45">
        <v>43878</v>
      </c>
    </row>
    <row r="3989" spans="1:14" x14ac:dyDescent="0.25">
      <c r="A3989" s="32" t="s">
        <v>30808</v>
      </c>
      <c r="B3989" s="42" t="s">
        <v>64704</v>
      </c>
      <c r="C3989" s="42" t="s">
        <v>46441</v>
      </c>
      <c r="D3989" s="42"/>
      <c r="E3989" s="43" t="s">
        <v>61145</v>
      </c>
      <c r="F3989" s="44" t="s">
        <v>41</v>
      </c>
      <c r="G3989" s="44" t="s">
        <v>17</v>
      </c>
      <c r="H3989" s="44" t="s">
        <v>18</v>
      </c>
      <c r="I3989" s="42" t="s">
        <v>19231</v>
      </c>
      <c r="J3989" s="42">
        <v>8059175196980</v>
      </c>
      <c r="K3989" s="45">
        <v>45413</v>
      </c>
      <c r="L3989" s="47">
        <v>0</v>
      </c>
      <c r="M3989" s="47">
        <v>279.95</v>
      </c>
      <c r="N3989" s="45">
        <v>43878</v>
      </c>
    </row>
    <row r="3990" spans="1:14" x14ac:dyDescent="0.25">
      <c r="B3990" s="42"/>
      <c r="C3990" s="42"/>
      <c r="E3990" s="32" t="s">
        <v>49760</v>
      </c>
      <c r="F3990" s="44" t="s">
        <v>41</v>
      </c>
      <c r="G3990" s="32" t="s">
        <v>17</v>
      </c>
      <c r="H3990" s="32" t="s">
        <v>18</v>
      </c>
      <c r="I3990" s="32" t="s">
        <v>49761</v>
      </c>
      <c r="J3990" s="55">
        <v>8059347088402</v>
      </c>
      <c r="K3990" s="45">
        <v>45597</v>
      </c>
      <c r="L3990" s="64">
        <v>0</v>
      </c>
      <c r="M3990" s="64">
        <v>319.95</v>
      </c>
      <c r="N3990" s="45">
        <v>44835</v>
      </c>
    </row>
    <row r="3991" spans="1:14" x14ac:dyDescent="0.25">
      <c r="B3991" s="42"/>
      <c r="C3991" s="42"/>
      <c r="E3991" s="32" t="s">
        <v>61144</v>
      </c>
      <c r="F3991" s="44" t="s">
        <v>41</v>
      </c>
      <c r="G3991" s="32" t="s">
        <v>17</v>
      </c>
      <c r="H3991" s="32" t="s">
        <v>18</v>
      </c>
      <c r="I3991" s="32" t="s">
        <v>50295</v>
      </c>
      <c r="J3991" s="55">
        <v>8059347088396</v>
      </c>
      <c r="K3991" s="45">
        <v>45597</v>
      </c>
      <c r="L3991" s="64">
        <v>0</v>
      </c>
      <c r="M3991" s="64">
        <v>319.95</v>
      </c>
      <c r="N3991" s="45">
        <v>44835</v>
      </c>
    </row>
    <row r="3992" spans="1:14" x14ac:dyDescent="0.25">
      <c r="B3992" s="42"/>
      <c r="C3992" s="42"/>
      <c r="E3992" s="32" t="s">
        <v>61143</v>
      </c>
      <c r="F3992" s="44" t="s">
        <v>41</v>
      </c>
      <c r="G3992" s="32" t="s">
        <v>17</v>
      </c>
      <c r="H3992" s="32" t="s">
        <v>18</v>
      </c>
      <c r="I3992" s="32" t="s">
        <v>50294</v>
      </c>
      <c r="J3992" s="55">
        <v>8059347088365</v>
      </c>
      <c r="K3992" s="45">
        <v>45597</v>
      </c>
      <c r="L3992" s="64">
        <v>0</v>
      </c>
      <c r="M3992" s="64">
        <v>319.95</v>
      </c>
      <c r="N3992" s="45">
        <v>44835</v>
      </c>
    </row>
    <row r="3993" spans="1:14" x14ac:dyDescent="0.25">
      <c r="B3993" s="42"/>
      <c r="C3993" s="42"/>
      <c r="E3993" s="32" t="s">
        <v>61142</v>
      </c>
      <c r="F3993" s="44" t="s">
        <v>41</v>
      </c>
      <c r="G3993" s="32" t="s">
        <v>17</v>
      </c>
      <c r="H3993" s="32" t="s">
        <v>18</v>
      </c>
      <c r="I3993" s="32" t="s">
        <v>50293</v>
      </c>
      <c r="J3993" s="55">
        <v>8059347088372</v>
      </c>
      <c r="K3993" s="45">
        <v>45597</v>
      </c>
      <c r="L3993" s="64">
        <v>0</v>
      </c>
      <c r="M3993" s="64">
        <v>319.95</v>
      </c>
      <c r="N3993" s="45">
        <v>44835</v>
      </c>
    </row>
    <row r="3994" spans="1:14" x14ac:dyDescent="0.25">
      <c r="B3994" s="42"/>
      <c r="C3994" s="42"/>
      <c r="E3994" s="32" t="s">
        <v>61141</v>
      </c>
      <c r="F3994" s="44" t="s">
        <v>41</v>
      </c>
      <c r="G3994" s="32" t="s">
        <v>17</v>
      </c>
      <c r="H3994" s="32" t="s">
        <v>18</v>
      </c>
      <c r="I3994" s="32" t="s">
        <v>50292</v>
      </c>
      <c r="J3994" s="55">
        <v>8059347088389</v>
      </c>
      <c r="K3994" s="45">
        <v>45597</v>
      </c>
      <c r="L3994" s="64">
        <v>0</v>
      </c>
      <c r="M3994" s="64">
        <v>319.95</v>
      </c>
      <c r="N3994" s="45">
        <v>44835</v>
      </c>
    </row>
    <row r="3995" spans="1:14" x14ac:dyDescent="0.25">
      <c r="B3995" s="42"/>
      <c r="C3995" s="42"/>
      <c r="E3995" s="32" t="s">
        <v>49764</v>
      </c>
      <c r="F3995" s="44" t="s">
        <v>41</v>
      </c>
      <c r="G3995" s="32" t="s">
        <v>17</v>
      </c>
      <c r="H3995" s="32" t="s">
        <v>18</v>
      </c>
      <c r="I3995" s="32" t="s">
        <v>49765</v>
      </c>
      <c r="J3995" s="55">
        <v>8059347088426</v>
      </c>
      <c r="K3995" s="45">
        <v>45597</v>
      </c>
      <c r="L3995" s="64">
        <v>0</v>
      </c>
      <c r="M3995" s="64">
        <v>319.95</v>
      </c>
      <c r="N3995" s="45">
        <v>44835</v>
      </c>
    </row>
    <row r="3996" spans="1:14" x14ac:dyDescent="0.25">
      <c r="B3996" s="42"/>
      <c r="C3996" s="42"/>
      <c r="E3996" s="32" t="s">
        <v>49762</v>
      </c>
      <c r="F3996" s="44" t="s">
        <v>41</v>
      </c>
      <c r="G3996" s="32" t="s">
        <v>17</v>
      </c>
      <c r="H3996" s="32" t="s">
        <v>18</v>
      </c>
      <c r="I3996" s="32" t="s">
        <v>49763</v>
      </c>
      <c r="J3996" s="55">
        <v>8059347088419</v>
      </c>
      <c r="K3996" s="45">
        <v>45597</v>
      </c>
      <c r="L3996" s="64">
        <v>0</v>
      </c>
      <c r="M3996" s="64">
        <v>319.95</v>
      </c>
      <c r="N3996" s="45">
        <v>44835</v>
      </c>
    </row>
    <row r="3997" spans="1:14" x14ac:dyDescent="0.25">
      <c r="B3997" s="42"/>
      <c r="C3997" s="42"/>
      <c r="E3997" s="32" t="s">
        <v>49754</v>
      </c>
      <c r="F3997" s="44" t="s">
        <v>41</v>
      </c>
      <c r="G3997" s="32" t="s">
        <v>17</v>
      </c>
      <c r="H3997" s="32" t="s">
        <v>18</v>
      </c>
      <c r="I3997" s="32" t="s">
        <v>49755</v>
      </c>
      <c r="J3997" s="55">
        <v>8059347088334</v>
      </c>
      <c r="K3997" s="45">
        <v>45597</v>
      </c>
      <c r="L3997" s="64">
        <v>0</v>
      </c>
      <c r="M3997" s="64">
        <v>319.95</v>
      </c>
      <c r="N3997" s="45">
        <v>44835</v>
      </c>
    </row>
    <row r="3998" spans="1:14" x14ac:dyDescent="0.25">
      <c r="B3998" s="42"/>
      <c r="C3998" s="42"/>
      <c r="E3998" s="32" t="s">
        <v>61140</v>
      </c>
      <c r="F3998" s="44" t="s">
        <v>41</v>
      </c>
      <c r="G3998" s="32" t="s">
        <v>17</v>
      </c>
      <c r="H3998" s="32" t="s">
        <v>18</v>
      </c>
      <c r="I3998" s="32" t="s">
        <v>50291</v>
      </c>
      <c r="J3998" s="55">
        <v>8059347088327</v>
      </c>
      <c r="K3998" s="45">
        <v>45597</v>
      </c>
      <c r="L3998" s="64">
        <v>0</v>
      </c>
      <c r="M3998" s="64">
        <v>319.95</v>
      </c>
      <c r="N3998" s="45">
        <v>44835</v>
      </c>
    </row>
    <row r="3999" spans="1:14" x14ac:dyDescent="0.25">
      <c r="B3999" s="42"/>
      <c r="C3999" s="42"/>
      <c r="E3999" s="32" t="s">
        <v>61139</v>
      </c>
      <c r="F3999" s="44" t="s">
        <v>41</v>
      </c>
      <c r="G3999" s="32" t="s">
        <v>17</v>
      </c>
      <c r="H3999" s="32" t="s">
        <v>18</v>
      </c>
      <c r="I3999" s="32" t="s">
        <v>50290</v>
      </c>
      <c r="J3999" s="55">
        <v>8059347088297</v>
      </c>
      <c r="K3999" s="45">
        <v>45597</v>
      </c>
      <c r="L3999" s="64">
        <v>0</v>
      </c>
      <c r="M3999" s="64">
        <v>319.95</v>
      </c>
      <c r="N3999" s="45">
        <v>44835</v>
      </c>
    </row>
    <row r="4000" spans="1:14" x14ac:dyDescent="0.25">
      <c r="B4000" s="42"/>
      <c r="C4000" s="42"/>
      <c r="E4000" s="32" t="s">
        <v>61138</v>
      </c>
      <c r="F4000" s="44" t="s">
        <v>41</v>
      </c>
      <c r="G4000" s="32" t="s">
        <v>17</v>
      </c>
      <c r="H4000" s="32" t="s">
        <v>18</v>
      </c>
      <c r="I4000" s="32" t="s">
        <v>50289</v>
      </c>
      <c r="J4000" s="55">
        <v>8059347088303</v>
      </c>
      <c r="K4000" s="45">
        <v>45597</v>
      </c>
      <c r="L4000" s="64">
        <v>0</v>
      </c>
      <c r="M4000" s="64">
        <v>319.95</v>
      </c>
      <c r="N4000" s="45">
        <v>44835</v>
      </c>
    </row>
    <row r="4001" spans="1:14" x14ac:dyDescent="0.25">
      <c r="B4001" s="42"/>
      <c r="C4001" s="42"/>
      <c r="E4001" s="32" t="s">
        <v>61137</v>
      </c>
      <c r="F4001" s="44" t="s">
        <v>41</v>
      </c>
      <c r="G4001" s="32" t="s">
        <v>17</v>
      </c>
      <c r="H4001" s="32" t="s">
        <v>18</v>
      </c>
      <c r="I4001" s="32" t="s">
        <v>50288</v>
      </c>
      <c r="J4001" s="55">
        <v>8059347088310</v>
      </c>
      <c r="K4001" s="45">
        <v>45597</v>
      </c>
      <c r="L4001" s="64">
        <v>0</v>
      </c>
      <c r="M4001" s="64">
        <v>319.95</v>
      </c>
      <c r="N4001" s="45">
        <v>44835</v>
      </c>
    </row>
    <row r="4002" spans="1:14" x14ac:dyDescent="0.25">
      <c r="B4002" s="42"/>
      <c r="C4002" s="42"/>
      <c r="E4002" s="32" t="s">
        <v>49758</v>
      </c>
      <c r="F4002" s="44" t="s">
        <v>41</v>
      </c>
      <c r="G4002" s="32" t="s">
        <v>17</v>
      </c>
      <c r="H4002" s="32" t="s">
        <v>18</v>
      </c>
      <c r="I4002" s="32" t="s">
        <v>49759</v>
      </c>
      <c r="J4002" s="55">
        <v>8059347088358</v>
      </c>
      <c r="K4002" s="45">
        <v>45597</v>
      </c>
      <c r="L4002" s="64">
        <v>0</v>
      </c>
      <c r="M4002" s="64">
        <v>319.95</v>
      </c>
      <c r="N4002" s="45">
        <v>44835</v>
      </c>
    </row>
    <row r="4003" spans="1:14" x14ac:dyDescent="0.25">
      <c r="B4003" s="42"/>
      <c r="C4003" s="42"/>
      <c r="E4003" s="32" t="s">
        <v>49756</v>
      </c>
      <c r="F4003" s="44" t="s">
        <v>41</v>
      </c>
      <c r="G4003" s="32" t="s">
        <v>17</v>
      </c>
      <c r="H4003" s="32" t="s">
        <v>18</v>
      </c>
      <c r="I4003" s="32" t="s">
        <v>49757</v>
      </c>
      <c r="J4003" s="55">
        <v>8059347088341</v>
      </c>
      <c r="K4003" s="45">
        <v>45597</v>
      </c>
      <c r="L4003" s="64">
        <v>0</v>
      </c>
      <c r="M4003" s="64">
        <v>319.95</v>
      </c>
      <c r="N4003" s="45">
        <v>44835</v>
      </c>
    </row>
    <row r="4004" spans="1:14" x14ac:dyDescent="0.25">
      <c r="B4004" s="42" t="s">
        <v>53011</v>
      </c>
      <c r="C4004" s="42"/>
      <c r="E4004" s="32" t="s">
        <v>53003</v>
      </c>
      <c r="F4004" s="44" t="s">
        <v>41</v>
      </c>
      <c r="G4004" s="32" t="s">
        <v>11</v>
      </c>
      <c r="H4004" s="32" t="s">
        <v>12</v>
      </c>
      <c r="I4004" s="32" t="s">
        <v>53012</v>
      </c>
      <c r="J4004" s="55">
        <v>8059347124025</v>
      </c>
      <c r="L4004" s="47">
        <v>199.95</v>
      </c>
      <c r="M4004" s="47">
        <v>199.95</v>
      </c>
      <c r="N4004" s="45">
        <v>44984</v>
      </c>
    </row>
    <row r="4005" spans="1:14" x14ac:dyDescent="0.25">
      <c r="B4005" s="42" t="s">
        <v>53009</v>
      </c>
      <c r="C4005" s="42"/>
      <c r="E4005" s="32" t="s">
        <v>53003</v>
      </c>
      <c r="F4005" s="44" t="s">
        <v>41</v>
      </c>
      <c r="G4005" s="32" t="s">
        <v>11</v>
      </c>
      <c r="H4005" s="32" t="s">
        <v>12</v>
      </c>
      <c r="I4005" s="32" t="s">
        <v>53010</v>
      </c>
      <c r="J4005" s="55">
        <v>8059347124018</v>
      </c>
      <c r="L4005" s="47">
        <v>199.95</v>
      </c>
      <c r="M4005" s="47">
        <v>199.95</v>
      </c>
      <c r="N4005" s="45">
        <v>44984</v>
      </c>
    </row>
    <row r="4006" spans="1:14" x14ac:dyDescent="0.25">
      <c r="B4006" s="42" t="s">
        <v>53002</v>
      </c>
      <c r="C4006" s="42"/>
      <c r="E4006" s="32" t="s">
        <v>53003</v>
      </c>
      <c r="F4006" s="44" t="s">
        <v>41</v>
      </c>
      <c r="G4006" s="32" t="s">
        <v>11</v>
      </c>
      <c r="H4006" s="32" t="s">
        <v>12</v>
      </c>
      <c r="I4006" s="32" t="s">
        <v>53004</v>
      </c>
      <c r="J4006" s="55">
        <v>8059347123981</v>
      </c>
      <c r="L4006" s="47">
        <v>199.95</v>
      </c>
      <c r="M4006" s="47">
        <v>199.95</v>
      </c>
      <c r="N4006" s="45">
        <v>44984</v>
      </c>
    </row>
    <row r="4007" spans="1:14" x14ac:dyDescent="0.25">
      <c r="B4007" s="42" t="s">
        <v>53005</v>
      </c>
      <c r="C4007" s="42"/>
      <c r="E4007" s="32" t="s">
        <v>53003</v>
      </c>
      <c r="F4007" s="44" t="s">
        <v>41</v>
      </c>
      <c r="G4007" s="32" t="s">
        <v>11</v>
      </c>
      <c r="H4007" s="32" t="s">
        <v>12</v>
      </c>
      <c r="I4007" s="32" t="s">
        <v>53006</v>
      </c>
      <c r="J4007" s="55">
        <v>8059347123998</v>
      </c>
      <c r="L4007" s="47">
        <v>199.95</v>
      </c>
      <c r="M4007" s="47">
        <v>199.95</v>
      </c>
      <c r="N4007" s="45">
        <v>44984</v>
      </c>
    </row>
    <row r="4008" spans="1:14" x14ac:dyDescent="0.25">
      <c r="B4008" s="42" t="s">
        <v>53007</v>
      </c>
      <c r="C4008" s="42"/>
      <c r="E4008" s="32" t="s">
        <v>53003</v>
      </c>
      <c r="F4008" s="44" t="s">
        <v>41</v>
      </c>
      <c r="G4008" s="32" t="s">
        <v>11</v>
      </c>
      <c r="H4008" s="32" t="s">
        <v>12</v>
      </c>
      <c r="I4008" s="32" t="s">
        <v>53008</v>
      </c>
      <c r="J4008" s="55">
        <v>8059347124001</v>
      </c>
      <c r="L4008" s="47">
        <v>199.95</v>
      </c>
      <c r="M4008" s="47">
        <v>199.95</v>
      </c>
      <c r="N4008" s="45">
        <v>44984</v>
      </c>
    </row>
    <row r="4009" spans="1:14" x14ac:dyDescent="0.25">
      <c r="B4009" s="42" t="s">
        <v>53015</v>
      </c>
      <c r="C4009" s="42"/>
      <c r="E4009" s="32" t="s">
        <v>53003</v>
      </c>
      <c r="F4009" s="44" t="s">
        <v>41</v>
      </c>
      <c r="G4009" s="32" t="s">
        <v>11</v>
      </c>
      <c r="H4009" s="32" t="s">
        <v>12</v>
      </c>
      <c r="I4009" s="32" t="s">
        <v>53016</v>
      </c>
      <c r="J4009" s="55">
        <v>8059347124049</v>
      </c>
      <c r="L4009" s="47">
        <v>199.95</v>
      </c>
      <c r="M4009" s="47">
        <v>199.95</v>
      </c>
      <c r="N4009" s="45">
        <v>44984</v>
      </c>
    </row>
    <row r="4010" spans="1:14" x14ac:dyDescent="0.25">
      <c r="B4010" s="42" t="s">
        <v>53013</v>
      </c>
      <c r="C4010" s="42"/>
      <c r="E4010" s="32" t="s">
        <v>53003</v>
      </c>
      <c r="F4010" s="44" t="s">
        <v>41</v>
      </c>
      <c r="G4010" s="32" t="s">
        <v>11</v>
      </c>
      <c r="H4010" s="32" t="s">
        <v>12</v>
      </c>
      <c r="I4010" s="32" t="s">
        <v>53014</v>
      </c>
      <c r="J4010" s="55">
        <v>8059347124032</v>
      </c>
      <c r="L4010" s="47">
        <v>199.95</v>
      </c>
      <c r="M4010" s="47">
        <v>199.95</v>
      </c>
      <c r="N4010" s="45">
        <v>44984</v>
      </c>
    </row>
    <row r="4011" spans="1:14" x14ac:dyDescent="0.25">
      <c r="A4011" s="32" t="s">
        <v>71067</v>
      </c>
      <c r="B4011" s="42" t="s">
        <v>64525</v>
      </c>
      <c r="C4011" s="42"/>
      <c r="E4011" s="44" t="s">
        <v>46311</v>
      </c>
      <c r="F4011" s="44" t="s">
        <v>41</v>
      </c>
      <c r="G4011" s="44" t="s">
        <v>11</v>
      </c>
      <c r="H4011" s="44" t="s">
        <v>12</v>
      </c>
      <c r="I4011" s="55" t="s">
        <v>46312</v>
      </c>
      <c r="J4011" s="55">
        <v>8059347017518</v>
      </c>
      <c r="L4011" s="47">
        <v>199.95</v>
      </c>
      <c r="M4011" s="47">
        <v>199.95</v>
      </c>
      <c r="N4011" s="45">
        <v>44641</v>
      </c>
    </row>
    <row r="4012" spans="1:14" x14ac:dyDescent="0.25">
      <c r="A4012" s="32" t="s">
        <v>71066</v>
      </c>
      <c r="B4012" s="42" t="s">
        <v>64524</v>
      </c>
      <c r="C4012" s="42"/>
      <c r="E4012" s="44" t="s">
        <v>61136</v>
      </c>
      <c r="F4012" s="44" t="s">
        <v>41</v>
      </c>
      <c r="G4012" s="44" t="s">
        <v>11</v>
      </c>
      <c r="H4012" s="44" t="s">
        <v>12</v>
      </c>
      <c r="I4012" s="55" t="s">
        <v>46310</v>
      </c>
      <c r="J4012" s="55">
        <v>8059347017501</v>
      </c>
      <c r="L4012" s="47">
        <v>199.95</v>
      </c>
      <c r="M4012" s="47">
        <v>199.95</v>
      </c>
      <c r="N4012" s="45">
        <v>44641</v>
      </c>
    </row>
    <row r="4013" spans="1:14" x14ac:dyDescent="0.25">
      <c r="A4013" s="32" t="s">
        <v>71065</v>
      </c>
      <c r="B4013" s="42" t="s">
        <v>64521</v>
      </c>
      <c r="C4013" s="42"/>
      <c r="E4013" s="44" t="s">
        <v>61135</v>
      </c>
      <c r="F4013" s="44" t="s">
        <v>41</v>
      </c>
      <c r="G4013" s="44" t="s">
        <v>11</v>
      </c>
      <c r="H4013" s="44" t="s">
        <v>12</v>
      </c>
      <c r="I4013" s="55" t="s">
        <v>46309</v>
      </c>
      <c r="J4013" s="55">
        <v>8059347017495</v>
      </c>
      <c r="L4013" s="47">
        <v>199.95</v>
      </c>
      <c r="M4013" s="47">
        <v>199.95</v>
      </c>
      <c r="N4013" s="45">
        <v>44641</v>
      </c>
    </row>
    <row r="4014" spans="1:14" x14ac:dyDescent="0.25">
      <c r="A4014" s="32" t="s">
        <v>71064</v>
      </c>
      <c r="B4014" s="42" t="s">
        <v>64522</v>
      </c>
      <c r="C4014" s="42"/>
      <c r="E4014" s="44" t="s">
        <v>61134</v>
      </c>
      <c r="F4014" s="44" t="s">
        <v>41</v>
      </c>
      <c r="G4014" s="44" t="s">
        <v>11</v>
      </c>
      <c r="H4014" s="44" t="s">
        <v>12</v>
      </c>
      <c r="I4014" s="55" t="s">
        <v>46308</v>
      </c>
      <c r="J4014" s="55">
        <v>8059347003269</v>
      </c>
      <c r="L4014" s="47">
        <v>199.95</v>
      </c>
      <c r="M4014" s="47">
        <v>199.95</v>
      </c>
      <c r="N4014" s="45">
        <v>44641</v>
      </c>
    </row>
    <row r="4015" spans="1:14" x14ac:dyDescent="0.25">
      <c r="A4015" s="32" t="s">
        <v>71063</v>
      </c>
      <c r="B4015" s="42" t="s">
        <v>64523</v>
      </c>
      <c r="C4015" s="42"/>
      <c r="E4015" s="44" t="s">
        <v>61133</v>
      </c>
      <c r="F4015" s="44" t="s">
        <v>41</v>
      </c>
      <c r="G4015" s="44" t="s">
        <v>11</v>
      </c>
      <c r="H4015" s="44" t="s">
        <v>12</v>
      </c>
      <c r="I4015" s="55" t="s">
        <v>46307</v>
      </c>
      <c r="J4015" s="55">
        <v>8059347004204</v>
      </c>
      <c r="L4015" s="47">
        <v>199.95</v>
      </c>
      <c r="M4015" s="47">
        <v>199.95</v>
      </c>
      <c r="N4015" s="45">
        <v>44641</v>
      </c>
    </row>
    <row r="4016" spans="1:14" x14ac:dyDescent="0.25">
      <c r="A4016" s="32" t="s">
        <v>71062</v>
      </c>
      <c r="B4016" s="42" t="s">
        <v>64527</v>
      </c>
      <c r="C4016" s="42"/>
      <c r="E4016" s="44" t="s">
        <v>46315</v>
      </c>
      <c r="F4016" s="44" t="s">
        <v>41</v>
      </c>
      <c r="G4016" s="44" t="s">
        <v>11</v>
      </c>
      <c r="H4016" s="44" t="s">
        <v>12</v>
      </c>
      <c r="I4016" s="55" t="s">
        <v>46316</v>
      </c>
      <c r="J4016" s="55">
        <v>8059347017532</v>
      </c>
      <c r="L4016" s="47">
        <v>199.95</v>
      </c>
      <c r="M4016" s="47">
        <v>199.95</v>
      </c>
      <c r="N4016" s="45">
        <v>44641</v>
      </c>
    </row>
    <row r="4017" spans="1:14" x14ac:dyDescent="0.25">
      <c r="A4017" s="32" t="s">
        <v>71061</v>
      </c>
      <c r="B4017" s="42" t="s">
        <v>64526</v>
      </c>
      <c r="C4017" s="42"/>
      <c r="E4017" s="44" t="s">
        <v>46313</v>
      </c>
      <c r="F4017" s="44" t="s">
        <v>41</v>
      </c>
      <c r="G4017" s="44" t="s">
        <v>11</v>
      </c>
      <c r="H4017" s="44" t="s">
        <v>12</v>
      </c>
      <c r="I4017" s="55" t="s">
        <v>46314</v>
      </c>
      <c r="J4017" s="55">
        <v>8059347017525</v>
      </c>
      <c r="L4017" s="47">
        <v>199.95</v>
      </c>
      <c r="M4017" s="47">
        <v>199.95</v>
      </c>
      <c r="N4017" s="45">
        <v>44641</v>
      </c>
    </row>
    <row r="4018" spans="1:14" x14ac:dyDescent="0.25">
      <c r="A4018" s="32" t="s">
        <v>71060</v>
      </c>
      <c r="B4018" s="42" t="s">
        <v>64518</v>
      </c>
      <c r="C4018" s="42"/>
      <c r="E4018" s="44" t="s">
        <v>46301</v>
      </c>
      <c r="F4018" s="44" t="s">
        <v>41</v>
      </c>
      <c r="G4018" s="44" t="s">
        <v>11</v>
      </c>
      <c r="H4018" s="44" t="s">
        <v>12</v>
      </c>
      <c r="I4018" s="55" t="s">
        <v>46302</v>
      </c>
      <c r="J4018" s="55">
        <v>8059347017464</v>
      </c>
      <c r="L4018" s="47">
        <v>199.95</v>
      </c>
      <c r="M4018" s="47">
        <v>199.95</v>
      </c>
      <c r="N4018" s="45">
        <v>44641</v>
      </c>
    </row>
    <row r="4019" spans="1:14" x14ac:dyDescent="0.25">
      <c r="B4019" s="42" t="s">
        <v>64517</v>
      </c>
      <c r="C4019" s="42"/>
      <c r="E4019" s="44" t="s">
        <v>61132</v>
      </c>
      <c r="F4019" s="44" t="s">
        <v>41</v>
      </c>
      <c r="G4019" s="44" t="s">
        <v>11</v>
      </c>
      <c r="H4019" s="44" t="s">
        <v>12</v>
      </c>
      <c r="I4019" s="55" t="s">
        <v>46300</v>
      </c>
      <c r="J4019" s="55">
        <v>8059347017457</v>
      </c>
      <c r="L4019" s="47">
        <v>199.95</v>
      </c>
      <c r="M4019" s="47">
        <v>199.95</v>
      </c>
      <c r="N4019" s="45">
        <v>44641</v>
      </c>
    </row>
    <row r="4020" spans="1:14" x14ac:dyDescent="0.25">
      <c r="B4020" s="42" t="s">
        <v>64514</v>
      </c>
      <c r="C4020" s="42"/>
      <c r="E4020" s="44" t="s">
        <v>61131</v>
      </c>
      <c r="F4020" s="44" t="s">
        <v>41</v>
      </c>
      <c r="G4020" s="44" t="s">
        <v>11</v>
      </c>
      <c r="H4020" s="44" t="s">
        <v>12</v>
      </c>
      <c r="I4020" s="55" t="s">
        <v>46299</v>
      </c>
      <c r="J4020" s="55">
        <v>8059347017440</v>
      </c>
      <c r="L4020" s="47">
        <v>199.95</v>
      </c>
      <c r="M4020" s="47">
        <v>199.95</v>
      </c>
      <c r="N4020" s="45">
        <v>44641</v>
      </c>
    </row>
    <row r="4021" spans="1:14" x14ac:dyDescent="0.25">
      <c r="A4021" s="32" t="s">
        <v>71059</v>
      </c>
      <c r="B4021" s="42" t="s">
        <v>64515</v>
      </c>
      <c r="C4021" s="42"/>
      <c r="E4021" s="44" t="s">
        <v>61130</v>
      </c>
      <c r="F4021" s="44" t="s">
        <v>41</v>
      </c>
      <c r="G4021" s="44" t="s">
        <v>11</v>
      </c>
      <c r="H4021" s="44" t="s">
        <v>12</v>
      </c>
      <c r="I4021" s="55" t="s">
        <v>46298</v>
      </c>
      <c r="J4021" s="55">
        <v>8059347003252</v>
      </c>
      <c r="L4021" s="47">
        <v>199.95</v>
      </c>
      <c r="M4021" s="47">
        <v>199.95</v>
      </c>
      <c r="N4021" s="45">
        <v>44641</v>
      </c>
    </row>
    <row r="4022" spans="1:14" x14ac:dyDescent="0.25">
      <c r="A4022" s="32" t="s">
        <v>71058</v>
      </c>
      <c r="B4022" s="42" t="s">
        <v>64516</v>
      </c>
      <c r="C4022" s="42"/>
      <c r="E4022" s="44" t="s">
        <v>61129</v>
      </c>
      <c r="F4022" s="44" t="s">
        <v>41</v>
      </c>
      <c r="G4022" s="44" t="s">
        <v>11</v>
      </c>
      <c r="H4022" s="44" t="s">
        <v>12</v>
      </c>
      <c r="I4022" s="55" t="s">
        <v>46297</v>
      </c>
      <c r="J4022" s="55">
        <v>8059347004198</v>
      </c>
      <c r="L4022" s="47">
        <v>199.95</v>
      </c>
      <c r="M4022" s="47">
        <v>199.95</v>
      </c>
      <c r="N4022" s="45">
        <v>44641</v>
      </c>
    </row>
    <row r="4023" spans="1:14" x14ac:dyDescent="0.25">
      <c r="A4023" s="32" t="s">
        <v>71057</v>
      </c>
      <c r="B4023" s="42" t="s">
        <v>64520</v>
      </c>
      <c r="C4023" s="42"/>
      <c r="E4023" s="44" t="s">
        <v>46305</v>
      </c>
      <c r="F4023" s="44" t="s">
        <v>41</v>
      </c>
      <c r="G4023" s="44" t="s">
        <v>11</v>
      </c>
      <c r="H4023" s="44" t="s">
        <v>12</v>
      </c>
      <c r="I4023" s="55" t="s">
        <v>46306</v>
      </c>
      <c r="J4023" s="55">
        <v>8059347017488</v>
      </c>
      <c r="L4023" s="47">
        <v>199.95</v>
      </c>
      <c r="M4023" s="47">
        <v>199.95</v>
      </c>
      <c r="N4023" s="45">
        <v>44641</v>
      </c>
    </row>
    <row r="4024" spans="1:14" x14ac:dyDescent="0.25">
      <c r="A4024" s="32" t="s">
        <v>71056</v>
      </c>
      <c r="B4024" s="42" t="s">
        <v>64519</v>
      </c>
      <c r="C4024" s="42"/>
      <c r="E4024" s="44" t="s">
        <v>46303</v>
      </c>
      <c r="F4024" s="44" t="s">
        <v>41</v>
      </c>
      <c r="G4024" s="44" t="s">
        <v>11</v>
      </c>
      <c r="H4024" s="44" t="s">
        <v>12</v>
      </c>
      <c r="I4024" s="55" t="s">
        <v>46304</v>
      </c>
      <c r="J4024" s="55">
        <v>8059347017471</v>
      </c>
      <c r="L4024" s="47">
        <v>199.95</v>
      </c>
      <c r="M4024" s="47">
        <v>199.95</v>
      </c>
      <c r="N4024" s="45">
        <v>44641</v>
      </c>
    </row>
    <row r="4025" spans="1:14" x14ac:dyDescent="0.25">
      <c r="B4025" s="42" t="s">
        <v>53025</v>
      </c>
      <c r="C4025" s="42"/>
      <c r="E4025" s="32" t="s">
        <v>53003</v>
      </c>
      <c r="F4025" s="44" t="s">
        <v>41</v>
      </c>
      <c r="G4025" s="32" t="s">
        <v>11</v>
      </c>
      <c r="H4025" s="32" t="s">
        <v>12</v>
      </c>
      <c r="I4025" s="32" t="s">
        <v>53026</v>
      </c>
      <c r="J4025" s="55">
        <v>8059347123950</v>
      </c>
      <c r="L4025" s="47">
        <v>199.95</v>
      </c>
      <c r="M4025" s="47">
        <v>199.95</v>
      </c>
      <c r="N4025" s="45">
        <v>44984</v>
      </c>
    </row>
    <row r="4026" spans="1:14" x14ac:dyDescent="0.25">
      <c r="B4026" s="42" t="s">
        <v>53023</v>
      </c>
      <c r="C4026" s="42"/>
      <c r="E4026" s="32" t="s">
        <v>53003</v>
      </c>
      <c r="F4026" s="44" t="s">
        <v>41</v>
      </c>
      <c r="G4026" s="32" t="s">
        <v>11</v>
      </c>
      <c r="H4026" s="32" t="s">
        <v>12</v>
      </c>
      <c r="I4026" s="32" t="s">
        <v>53024</v>
      </c>
      <c r="J4026" s="55">
        <v>8059347123943</v>
      </c>
      <c r="L4026" s="47">
        <v>199.95</v>
      </c>
      <c r="M4026" s="47">
        <v>199.95</v>
      </c>
      <c r="N4026" s="45">
        <v>44984</v>
      </c>
    </row>
    <row r="4027" spans="1:14" x14ac:dyDescent="0.25">
      <c r="B4027" s="42" t="s">
        <v>53017</v>
      </c>
      <c r="C4027" s="42"/>
      <c r="E4027" s="32" t="s">
        <v>53003</v>
      </c>
      <c r="F4027" s="44" t="s">
        <v>41</v>
      </c>
      <c r="G4027" s="32" t="s">
        <v>11</v>
      </c>
      <c r="H4027" s="32" t="s">
        <v>12</v>
      </c>
      <c r="I4027" s="32" t="s">
        <v>53018</v>
      </c>
      <c r="J4027" s="55">
        <v>8059347123912</v>
      </c>
      <c r="L4027" s="47">
        <v>199.95</v>
      </c>
      <c r="M4027" s="47">
        <v>199.95</v>
      </c>
      <c r="N4027" s="45">
        <v>44984</v>
      </c>
    </row>
    <row r="4028" spans="1:14" x14ac:dyDescent="0.25">
      <c r="B4028" s="42" t="s">
        <v>53019</v>
      </c>
      <c r="C4028" s="42"/>
      <c r="E4028" s="32" t="s">
        <v>53003</v>
      </c>
      <c r="F4028" s="44" t="s">
        <v>41</v>
      </c>
      <c r="G4028" s="32" t="s">
        <v>11</v>
      </c>
      <c r="H4028" s="32" t="s">
        <v>12</v>
      </c>
      <c r="I4028" s="32" t="s">
        <v>53020</v>
      </c>
      <c r="J4028" s="55">
        <v>8059347123929</v>
      </c>
      <c r="L4028" s="47">
        <v>199.95</v>
      </c>
      <c r="M4028" s="47">
        <v>199.95</v>
      </c>
      <c r="N4028" s="45">
        <v>44984</v>
      </c>
    </row>
    <row r="4029" spans="1:14" x14ac:dyDescent="0.25">
      <c r="B4029" s="42" t="s">
        <v>53021</v>
      </c>
      <c r="C4029" s="42"/>
      <c r="E4029" s="32" t="s">
        <v>53003</v>
      </c>
      <c r="F4029" s="44" t="s">
        <v>41</v>
      </c>
      <c r="G4029" s="32" t="s">
        <v>11</v>
      </c>
      <c r="H4029" s="32" t="s">
        <v>12</v>
      </c>
      <c r="I4029" s="32" t="s">
        <v>53022</v>
      </c>
      <c r="J4029" s="55">
        <v>8059347123936</v>
      </c>
      <c r="L4029" s="47">
        <v>199.95</v>
      </c>
      <c r="M4029" s="47">
        <v>199.95</v>
      </c>
      <c r="N4029" s="45">
        <v>44984</v>
      </c>
    </row>
    <row r="4030" spans="1:14" x14ac:dyDescent="0.25">
      <c r="B4030" s="42" t="s">
        <v>53029</v>
      </c>
      <c r="C4030" s="42"/>
      <c r="E4030" s="32" t="s">
        <v>53003</v>
      </c>
      <c r="F4030" s="44" t="s">
        <v>41</v>
      </c>
      <c r="G4030" s="32" t="s">
        <v>11</v>
      </c>
      <c r="H4030" s="32" t="s">
        <v>12</v>
      </c>
      <c r="I4030" s="32" t="s">
        <v>53030</v>
      </c>
      <c r="J4030" s="55">
        <v>8059347123974</v>
      </c>
      <c r="L4030" s="47">
        <v>199.95</v>
      </c>
      <c r="M4030" s="47">
        <v>199.95</v>
      </c>
      <c r="N4030" s="45">
        <v>44984</v>
      </c>
    </row>
    <row r="4031" spans="1:14" x14ac:dyDescent="0.25">
      <c r="B4031" s="42" t="s">
        <v>53027</v>
      </c>
      <c r="C4031" s="42"/>
      <c r="E4031" s="32" t="s">
        <v>53003</v>
      </c>
      <c r="F4031" s="44" t="s">
        <v>41</v>
      </c>
      <c r="G4031" s="32" t="s">
        <v>11</v>
      </c>
      <c r="H4031" s="32" t="s">
        <v>12</v>
      </c>
      <c r="I4031" s="32" t="s">
        <v>53028</v>
      </c>
      <c r="J4031" s="55">
        <v>8059347123967</v>
      </c>
      <c r="L4031" s="47">
        <v>199.95</v>
      </c>
      <c r="M4031" s="47">
        <v>199.95</v>
      </c>
      <c r="N4031" s="45">
        <v>44984</v>
      </c>
    </row>
    <row r="4032" spans="1:14" x14ac:dyDescent="0.25">
      <c r="A4032" s="32" t="s">
        <v>71055</v>
      </c>
      <c r="B4032" s="42" t="s">
        <v>57951</v>
      </c>
      <c r="C4032" s="42"/>
      <c r="E4032" s="44" t="s">
        <v>46291</v>
      </c>
      <c r="F4032" s="44" t="s">
        <v>41</v>
      </c>
      <c r="G4032" s="44" t="s">
        <v>11</v>
      </c>
      <c r="H4032" s="44" t="s">
        <v>12</v>
      </c>
      <c r="I4032" s="55" t="s">
        <v>46292</v>
      </c>
      <c r="J4032" s="55">
        <v>8059347017419</v>
      </c>
      <c r="L4032" s="47">
        <v>199.95</v>
      </c>
      <c r="M4032" s="47">
        <v>199.95</v>
      </c>
      <c r="N4032" s="45">
        <v>44641</v>
      </c>
    </row>
    <row r="4033" spans="1:14" x14ac:dyDescent="0.25">
      <c r="A4033" s="32" t="s">
        <v>71054</v>
      </c>
      <c r="B4033" s="42" t="s">
        <v>57950</v>
      </c>
      <c r="C4033" s="42"/>
      <c r="E4033" s="44" t="s">
        <v>61128</v>
      </c>
      <c r="F4033" s="44" t="s">
        <v>41</v>
      </c>
      <c r="G4033" s="44" t="s">
        <v>11</v>
      </c>
      <c r="H4033" s="44" t="s">
        <v>12</v>
      </c>
      <c r="I4033" s="55" t="s">
        <v>46290</v>
      </c>
      <c r="J4033" s="55">
        <v>8059347017402</v>
      </c>
      <c r="L4033" s="47">
        <v>199.95</v>
      </c>
      <c r="M4033" s="47">
        <v>199.95</v>
      </c>
      <c r="N4033" s="45">
        <v>44641</v>
      </c>
    </row>
    <row r="4034" spans="1:14" x14ac:dyDescent="0.25">
      <c r="A4034" s="32" t="s">
        <v>71053</v>
      </c>
      <c r="B4034" s="42" t="s">
        <v>57949</v>
      </c>
      <c r="C4034" s="42"/>
      <c r="E4034" s="44" t="s">
        <v>61127</v>
      </c>
      <c r="F4034" s="44" t="s">
        <v>41</v>
      </c>
      <c r="G4034" s="44" t="s">
        <v>11</v>
      </c>
      <c r="H4034" s="44" t="s">
        <v>12</v>
      </c>
      <c r="I4034" s="55" t="s">
        <v>46289</v>
      </c>
      <c r="J4034" s="55">
        <v>8059347017396</v>
      </c>
      <c r="L4034" s="47">
        <v>199.95</v>
      </c>
      <c r="M4034" s="47">
        <v>199.95</v>
      </c>
      <c r="N4034" s="45">
        <v>44641</v>
      </c>
    </row>
    <row r="4035" spans="1:14" x14ac:dyDescent="0.25">
      <c r="A4035" s="32" t="s">
        <v>71052</v>
      </c>
      <c r="B4035" s="42" t="s">
        <v>57948</v>
      </c>
      <c r="C4035" s="42"/>
      <c r="E4035" s="44" t="s">
        <v>61126</v>
      </c>
      <c r="F4035" s="44" t="s">
        <v>41</v>
      </c>
      <c r="G4035" s="44" t="s">
        <v>11</v>
      </c>
      <c r="H4035" s="44" t="s">
        <v>12</v>
      </c>
      <c r="I4035" s="55" t="s">
        <v>46288</v>
      </c>
      <c r="J4035" s="55">
        <v>8059347003245</v>
      </c>
      <c r="L4035" s="47">
        <v>199.95</v>
      </c>
      <c r="M4035" s="47">
        <v>199.95</v>
      </c>
      <c r="N4035" s="45">
        <v>44641</v>
      </c>
    </row>
    <row r="4036" spans="1:14" x14ac:dyDescent="0.25">
      <c r="A4036" s="32" t="s">
        <v>71051</v>
      </c>
      <c r="B4036" s="42" t="s">
        <v>57947</v>
      </c>
      <c r="C4036" s="42"/>
      <c r="E4036" s="44" t="s">
        <v>61125</v>
      </c>
      <c r="F4036" s="44" t="s">
        <v>41</v>
      </c>
      <c r="G4036" s="44" t="s">
        <v>11</v>
      </c>
      <c r="H4036" s="44" t="s">
        <v>12</v>
      </c>
      <c r="I4036" s="55" t="s">
        <v>46287</v>
      </c>
      <c r="J4036" s="55">
        <v>8059347004181</v>
      </c>
      <c r="L4036" s="47">
        <v>199.95</v>
      </c>
      <c r="M4036" s="47">
        <v>199.95</v>
      </c>
      <c r="N4036" s="45">
        <v>44641</v>
      </c>
    </row>
    <row r="4037" spans="1:14" x14ac:dyDescent="0.25">
      <c r="A4037" s="32" t="s">
        <v>71050</v>
      </c>
      <c r="B4037" s="42" t="s">
        <v>57946</v>
      </c>
      <c r="C4037" s="42"/>
      <c r="E4037" s="44" t="s">
        <v>46295</v>
      </c>
      <c r="F4037" s="44" t="s">
        <v>41</v>
      </c>
      <c r="G4037" s="44" t="s">
        <v>11</v>
      </c>
      <c r="H4037" s="44" t="s">
        <v>12</v>
      </c>
      <c r="I4037" s="55" t="s">
        <v>46296</v>
      </c>
      <c r="J4037" s="55">
        <v>8059347017433</v>
      </c>
      <c r="L4037" s="47">
        <v>199.95</v>
      </c>
      <c r="M4037" s="47">
        <v>199.95</v>
      </c>
      <c r="N4037" s="45">
        <v>44641</v>
      </c>
    </row>
    <row r="4038" spans="1:14" x14ac:dyDescent="0.25">
      <c r="A4038" s="32" t="s">
        <v>71049</v>
      </c>
      <c r="B4038" s="42" t="s">
        <v>57945</v>
      </c>
      <c r="C4038" s="42"/>
      <c r="E4038" s="44" t="s">
        <v>46293</v>
      </c>
      <c r="F4038" s="44" t="s">
        <v>41</v>
      </c>
      <c r="G4038" s="44" t="s">
        <v>11</v>
      </c>
      <c r="H4038" s="44" t="s">
        <v>12</v>
      </c>
      <c r="I4038" s="55" t="s">
        <v>46294</v>
      </c>
      <c r="J4038" s="55">
        <v>8059347017426</v>
      </c>
      <c r="L4038" s="47">
        <v>199.95</v>
      </c>
      <c r="M4038" s="47">
        <v>199.95</v>
      </c>
      <c r="N4038" s="45">
        <v>44641</v>
      </c>
    </row>
    <row r="4039" spans="1:14" x14ac:dyDescent="0.25">
      <c r="B4039" s="42" t="s">
        <v>58359</v>
      </c>
      <c r="C4039" s="42"/>
      <c r="E4039" s="32" t="s">
        <v>58123</v>
      </c>
      <c r="G4039" s="44" t="s">
        <v>11</v>
      </c>
      <c r="H4039" s="44" t="s">
        <v>12</v>
      </c>
      <c r="I4039" s="32" t="s">
        <v>58501</v>
      </c>
      <c r="J4039" s="55">
        <v>8059347164410</v>
      </c>
      <c r="L4039" s="46">
        <v>224.95</v>
      </c>
      <c r="M4039" s="46">
        <v>224.95</v>
      </c>
      <c r="N4039" s="45">
        <v>45187</v>
      </c>
    </row>
    <row r="4040" spans="1:14" x14ac:dyDescent="0.25">
      <c r="B4040" s="42" t="s">
        <v>58360</v>
      </c>
      <c r="C4040" s="42"/>
      <c r="E4040" s="32" t="s">
        <v>58124</v>
      </c>
      <c r="G4040" s="44" t="s">
        <v>11</v>
      </c>
      <c r="H4040" s="44" t="s">
        <v>12</v>
      </c>
      <c r="I4040" s="32" t="s">
        <v>58502</v>
      </c>
      <c r="J4040" s="55">
        <v>8059347164403</v>
      </c>
      <c r="L4040" s="46">
        <v>224.95</v>
      </c>
      <c r="M4040" s="46">
        <v>224.95</v>
      </c>
      <c r="N4040" s="45">
        <v>45187</v>
      </c>
    </row>
    <row r="4041" spans="1:14" x14ac:dyDescent="0.25">
      <c r="B4041" s="42" t="s">
        <v>58363</v>
      </c>
      <c r="C4041" s="42"/>
      <c r="E4041" s="32" t="s">
        <v>58127</v>
      </c>
      <c r="G4041" s="44" t="s">
        <v>11</v>
      </c>
      <c r="H4041" s="44" t="s">
        <v>12</v>
      </c>
      <c r="I4041" s="32" t="s">
        <v>58505</v>
      </c>
      <c r="J4041" s="55">
        <v>8059347164373</v>
      </c>
      <c r="L4041" s="46">
        <v>224.95</v>
      </c>
      <c r="M4041" s="46">
        <v>224.95</v>
      </c>
      <c r="N4041" s="45">
        <v>45187</v>
      </c>
    </row>
    <row r="4042" spans="1:14" x14ac:dyDescent="0.25">
      <c r="B4042" s="42" t="s">
        <v>58362</v>
      </c>
      <c r="C4042" s="42"/>
      <c r="E4042" s="32" t="s">
        <v>58126</v>
      </c>
      <c r="G4042" s="44" t="s">
        <v>11</v>
      </c>
      <c r="H4042" s="44" t="s">
        <v>12</v>
      </c>
      <c r="I4042" s="32" t="s">
        <v>58504</v>
      </c>
      <c r="J4042" s="55">
        <v>8059347164380</v>
      </c>
      <c r="L4042" s="46">
        <v>224.95</v>
      </c>
      <c r="M4042" s="46">
        <v>224.95</v>
      </c>
      <c r="N4042" s="45">
        <v>45187</v>
      </c>
    </row>
    <row r="4043" spans="1:14" x14ac:dyDescent="0.25">
      <c r="B4043" s="42" t="s">
        <v>58361</v>
      </c>
      <c r="C4043" s="42"/>
      <c r="E4043" s="32" t="s">
        <v>58125</v>
      </c>
      <c r="G4043" s="44" t="s">
        <v>11</v>
      </c>
      <c r="H4043" s="44" t="s">
        <v>12</v>
      </c>
      <c r="I4043" s="32" t="s">
        <v>58503</v>
      </c>
      <c r="J4043" s="55">
        <v>8059347164397</v>
      </c>
      <c r="L4043" s="46">
        <v>224.95</v>
      </c>
      <c r="M4043" s="46">
        <v>224.95</v>
      </c>
      <c r="N4043" s="45">
        <v>45187</v>
      </c>
    </row>
    <row r="4044" spans="1:14" x14ac:dyDescent="0.25">
      <c r="B4044" s="42" t="s">
        <v>58357</v>
      </c>
      <c r="C4044" s="42"/>
      <c r="E4044" s="32" t="s">
        <v>58121</v>
      </c>
      <c r="G4044" s="44" t="s">
        <v>11</v>
      </c>
      <c r="H4044" s="44" t="s">
        <v>12</v>
      </c>
      <c r="I4044" s="32" t="s">
        <v>58499</v>
      </c>
      <c r="J4044" s="55">
        <v>8059347164434</v>
      </c>
      <c r="L4044" s="46">
        <v>224.95</v>
      </c>
      <c r="M4044" s="46">
        <v>224.95</v>
      </c>
      <c r="N4044" s="45">
        <v>45187</v>
      </c>
    </row>
    <row r="4045" spans="1:14" x14ac:dyDescent="0.25">
      <c r="B4045" s="42" t="s">
        <v>58358</v>
      </c>
      <c r="C4045" s="42"/>
      <c r="E4045" s="32" t="s">
        <v>58122</v>
      </c>
      <c r="G4045" s="44" t="s">
        <v>11</v>
      </c>
      <c r="H4045" s="44" t="s">
        <v>12</v>
      </c>
      <c r="I4045" s="32" t="s">
        <v>58500</v>
      </c>
      <c r="J4045" s="55">
        <v>8059347164427</v>
      </c>
      <c r="L4045" s="46">
        <v>224.95</v>
      </c>
      <c r="M4045" s="46">
        <v>224.95</v>
      </c>
      <c r="N4045" s="45">
        <v>45187</v>
      </c>
    </row>
    <row r="4046" spans="1:14" x14ac:dyDescent="0.25">
      <c r="A4046" s="32" t="s">
        <v>31680</v>
      </c>
      <c r="B4046" s="42" t="s">
        <v>64201</v>
      </c>
      <c r="C4046" s="42"/>
      <c r="D4046" s="42"/>
      <c r="E4046" s="43" t="s">
        <v>12430</v>
      </c>
      <c r="F4046" s="44" t="s">
        <v>82</v>
      </c>
      <c r="G4046" s="44" t="s">
        <v>17</v>
      </c>
      <c r="H4046" s="44" t="s">
        <v>18</v>
      </c>
      <c r="I4046" s="42" t="s">
        <v>12431</v>
      </c>
      <c r="J4046" s="42">
        <v>8033637205762</v>
      </c>
      <c r="K4046" s="45">
        <v>45527</v>
      </c>
      <c r="L4046" s="46">
        <v>0</v>
      </c>
      <c r="M4046" s="54">
        <v>299.95</v>
      </c>
      <c r="N4046" s="45">
        <v>43339</v>
      </c>
    </row>
    <row r="4047" spans="1:14" x14ac:dyDescent="0.25">
      <c r="A4047" s="32" t="s">
        <v>31679</v>
      </c>
      <c r="B4047" s="42" t="s">
        <v>64198</v>
      </c>
      <c r="C4047" s="42"/>
      <c r="D4047" s="42"/>
      <c r="E4047" s="43" t="s">
        <v>12428</v>
      </c>
      <c r="F4047" s="44" t="s">
        <v>82</v>
      </c>
      <c r="G4047" s="44" t="s">
        <v>17</v>
      </c>
      <c r="H4047" s="44" t="s">
        <v>18</v>
      </c>
      <c r="I4047" s="42" t="s">
        <v>12429</v>
      </c>
      <c r="J4047" s="42">
        <v>8033637205731</v>
      </c>
      <c r="K4047" s="45">
        <v>45527</v>
      </c>
      <c r="L4047" s="46">
        <v>0</v>
      </c>
      <c r="M4047" s="54">
        <v>299.95</v>
      </c>
      <c r="N4047" s="45">
        <v>43339</v>
      </c>
    </row>
    <row r="4048" spans="1:14" x14ac:dyDescent="0.25">
      <c r="A4048" s="32" t="s">
        <v>31678</v>
      </c>
      <c r="B4048" s="42" t="s">
        <v>64199</v>
      </c>
      <c r="C4048" s="42"/>
      <c r="D4048" s="42"/>
      <c r="E4048" s="43" t="s">
        <v>12426</v>
      </c>
      <c r="F4048" s="44" t="s">
        <v>82</v>
      </c>
      <c r="G4048" s="44" t="s">
        <v>17</v>
      </c>
      <c r="H4048" s="44" t="s">
        <v>18</v>
      </c>
      <c r="I4048" s="42" t="s">
        <v>12427</v>
      </c>
      <c r="J4048" s="42">
        <v>8033637205748</v>
      </c>
      <c r="K4048" s="45">
        <v>45527</v>
      </c>
      <c r="L4048" s="46">
        <v>0</v>
      </c>
      <c r="M4048" s="54">
        <v>299.95</v>
      </c>
      <c r="N4048" s="45">
        <v>43339</v>
      </c>
    </row>
    <row r="4049" spans="1:14" x14ac:dyDescent="0.25">
      <c r="A4049" s="32" t="s">
        <v>31677</v>
      </c>
      <c r="B4049" s="42" t="s">
        <v>64200</v>
      </c>
      <c r="C4049" s="42"/>
      <c r="D4049" s="42"/>
      <c r="E4049" s="43" t="s">
        <v>12424</v>
      </c>
      <c r="F4049" s="44" t="s">
        <v>82</v>
      </c>
      <c r="G4049" s="44" t="s">
        <v>17</v>
      </c>
      <c r="H4049" s="44" t="s">
        <v>18</v>
      </c>
      <c r="I4049" s="42" t="s">
        <v>12425</v>
      </c>
      <c r="J4049" s="42">
        <v>8033637205755</v>
      </c>
      <c r="K4049" s="45">
        <v>45527</v>
      </c>
      <c r="L4049" s="46">
        <v>0</v>
      </c>
      <c r="M4049" s="54">
        <v>299.95</v>
      </c>
      <c r="N4049" s="45">
        <v>43339</v>
      </c>
    </row>
    <row r="4050" spans="1:14" x14ac:dyDescent="0.25">
      <c r="A4050" s="32" t="s">
        <v>31676</v>
      </c>
      <c r="B4050" s="42" t="s">
        <v>64203</v>
      </c>
      <c r="C4050" s="42"/>
      <c r="D4050" s="42"/>
      <c r="E4050" s="43" t="s">
        <v>12422</v>
      </c>
      <c r="F4050" s="44" t="s">
        <v>82</v>
      </c>
      <c r="G4050" s="44" t="s">
        <v>17</v>
      </c>
      <c r="H4050" s="44" t="s">
        <v>18</v>
      </c>
      <c r="I4050" s="42" t="s">
        <v>12423</v>
      </c>
      <c r="J4050" s="42">
        <v>8033637205786</v>
      </c>
      <c r="K4050" s="45">
        <v>45527</v>
      </c>
      <c r="L4050" s="46">
        <v>0</v>
      </c>
      <c r="M4050" s="54">
        <v>299.95</v>
      </c>
      <c r="N4050" s="45">
        <v>43339</v>
      </c>
    </row>
    <row r="4051" spans="1:14" x14ac:dyDescent="0.25">
      <c r="A4051" s="32" t="s">
        <v>31675</v>
      </c>
      <c r="B4051" s="42" t="s">
        <v>64202</v>
      </c>
      <c r="C4051" s="42"/>
      <c r="D4051" s="42"/>
      <c r="E4051" s="43" t="s">
        <v>12420</v>
      </c>
      <c r="F4051" s="44" t="s">
        <v>82</v>
      </c>
      <c r="G4051" s="44" t="s">
        <v>17</v>
      </c>
      <c r="H4051" s="44" t="s">
        <v>18</v>
      </c>
      <c r="I4051" s="42" t="s">
        <v>12421</v>
      </c>
      <c r="J4051" s="42">
        <v>8033637205779</v>
      </c>
      <c r="K4051" s="45">
        <v>45527</v>
      </c>
      <c r="L4051" s="46">
        <v>0</v>
      </c>
      <c r="M4051" s="54">
        <v>299.95</v>
      </c>
      <c r="N4051" s="45">
        <v>43339</v>
      </c>
    </row>
    <row r="4052" spans="1:14" x14ac:dyDescent="0.25">
      <c r="A4052" s="32" t="s">
        <v>31674</v>
      </c>
      <c r="B4052" s="42" t="s">
        <v>64195</v>
      </c>
      <c r="C4052" s="42"/>
      <c r="D4052" s="42"/>
      <c r="E4052" s="43" t="s">
        <v>12418</v>
      </c>
      <c r="F4052" s="44" t="s">
        <v>82</v>
      </c>
      <c r="G4052" s="44" t="s">
        <v>17</v>
      </c>
      <c r="H4052" s="44" t="s">
        <v>18</v>
      </c>
      <c r="I4052" s="42" t="s">
        <v>12419</v>
      </c>
      <c r="J4052" s="42">
        <v>8033637205700</v>
      </c>
      <c r="K4052" s="45">
        <v>45527</v>
      </c>
      <c r="L4052" s="46">
        <v>0</v>
      </c>
      <c r="M4052" s="54">
        <v>299.95</v>
      </c>
      <c r="N4052" s="45">
        <v>43339</v>
      </c>
    </row>
    <row r="4053" spans="1:14" x14ac:dyDescent="0.25">
      <c r="A4053" s="32" t="s">
        <v>31673</v>
      </c>
      <c r="B4053" s="42" t="s">
        <v>64192</v>
      </c>
      <c r="C4053" s="42"/>
      <c r="D4053" s="42"/>
      <c r="E4053" s="43" t="s">
        <v>12416</v>
      </c>
      <c r="F4053" s="44" t="s">
        <v>82</v>
      </c>
      <c r="G4053" s="44" t="s">
        <v>17</v>
      </c>
      <c r="H4053" s="44" t="s">
        <v>18</v>
      </c>
      <c r="I4053" s="42" t="s">
        <v>12417</v>
      </c>
      <c r="J4053" s="42">
        <v>8033637205670</v>
      </c>
      <c r="K4053" s="45">
        <v>45527</v>
      </c>
      <c r="L4053" s="46">
        <v>0</v>
      </c>
      <c r="M4053" s="54">
        <v>299.95</v>
      </c>
      <c r="N4053" s="45">
        <v>43339</v>
      </c>
    </row>
    <row r="4054" spans="1:14" x14ac:dyDescent="0.25">
      <c r="A4054" s="32" t="s">
        <v>31672</v>
      </c>
      <c r="B4054" s="42" t="s">
        <v>64193</v>
      </c>
      <c r="C4054" s="42"/>
      <c r="D4054" s="42"/>
      <c r="E4054" s="43" t="s">
        <v>12414</v>
      </c>
      <c r="F4054" s="44" t="s">
        <v>82</v>
      </c>
      <c r="G4054" s="44" t="s">
        <v>17</v>
      </c>
      <c r="H4054" s="44" t="s">
        <v>18</v>
      </c>
      <c r="I4054" s="42" t="s">
        <v>12415</v>
      </c>
      <c r="J4054" s="42">
        <v>8033637205687</v>
      </c>
      <c r="K4054" s="45">
        <v>45527</v>
      </c>
      <c r="L4054" s="46">
        <v>0</v>
      </c>
      <c r="M4054" s="54">
        <v>299.95</v>
      </c>
      <c r="N4054" s="45">
        <v>43339</v>
      </c>
    </row>
    <row r="4055" spans="1:14" x14ac:dyDescent="0.25">
      <c r="A4055" s="32" t="s">
        <v>31671</v>
      </c>
      <c r="B4055" s="42" t="s">
        <v>64194</v>
      </c>
      <c r="C4055" s="42"/>
      <c r="D4055" s="42"/>
      <c r="E4055" s="43" t="s">
        <v>12412</v>
      </c>
      <c r="F4055" s="44" t="s">
        <v>82</v>
      </c>
      <c r="G4055" s="44" t="s">
        <v>17</v>
      </c>
      <c r="H4055" s="44" t="s">
        <v>18</v>
      </c>
      <c r="I4055" s="42" t="s">
        <v>12413</v>
      </c>
      <c r="J4055" s="42">
        <v>8033637205694</v>
      </c>
      <c r="K4055" s="45">
        <v>45527</v>
      </c>
      <c r="L4055" s="46">
        <v>0</v>
      </c>
      <c r="M4055" s="54">
        <v>299.95</v>
      </c>
      <c r="N4055" s="45">
        <v>43339</v>
      </c>
    </row>
    <row r="4056" spans="1:14" x14ac:dyDescent="0.25">
      <c r="A4056" s="32" t="s">
        <v>31670</v>
      </c>
      <c r="B4056" s="42" t="s">
        <v>64197</v>
      </c>
      <c r="C4056" s="42"/>
      <c r="D4056" s="42"/>
      <c r="E4056" s="43" t="s">
        <v>12410</v>
      </c>
      <c r="F4056" s="44" t="s">
        <v>82</v>
      </c>
      <c r="G4056" s="44" t="s">
        <v>17</v>
      </c>
      <c r="H4056" s="44" t="s">
        <v>18</v>
      </c>
      <c r="I4056" s="42" t="s">
        <v>12411</v>
      </c>
      <c r="J4056" s="42">
        <v>8033637205724</v>
      </c>
      <c r="K4056" s="45">
        <v>45527</v>
      </c>
      <c r="L4056" s="46">
        <v>0</v>
      </c>
      <c r="M4056" s="54">
        <v>299.95</v>
      </c>
      <c r="N4056" s="45">
        <v>43339</v>
      </c>
    </row>
    <row r="4057" spans="1:14" x14ac:dyDescent="0.25">
      <c r="A4057" s="32" t="s">
        <v>31669</v>
      </c>
      <c r="B4057" s="42" t="s">
        <v>64196</v>
      </c>
      <c r="C4057" s="42"/>
      <c r="D4057" s="42"/>
      <c r="E4057" s="43" t="s">
        <v>12408</v>
      </c>
      <c r="F4057" s="44" t="s">
        <v>82</v>
      </c>
      <c r="G4057" s="44" t="s">
        <v>17</v>
      </c>
      <c r="H4057" s="44" t="s">
        <v>18</v>
      </c>
      <c r="I4057" s="42" t="s">
        <v>12409</v>
      </c>
      <c r="J4057" s="42">
        <v>8033637205717</v>
      </c>
      <c r="K4057" s="45">
        <v>45527</v>
      </c>
      <c r="L4057" s="46">
        <v>0</v>
      </c>
      <c r="M4057" s="54">
        <v>299.95</v>
      </c>
      <c r="N4057" s="45">
        <v>43339</v>
      </c>
    </row>
    <row r="4058" spans="1:14" x14ac:dyDescent="0.25">
      <c r="B4058" s="42" t="s">
        <v>52953</v>
      </c>
      <c r="C4058" s="42"/>
      <c r="E4058" s="32" t="s">
        <v>52931</v>
      </c>
      <c r="F4058" s="44" t="s">
        <v>41</v>
      </c>
      <c r="G4058" s="32" t="s">
        <v>11</v>
      </c>
      <c r="H4058" s="32" t="s">
        <v>12</v>
      </c>
      <c r="I4058" s="32" t="s">
        <v>52954</v>
      </c>
      <c r="J4058" s="55">
        <v>8059347164236</v>
      </c>
      <c r="L4058" s="47">
        <v>314.95</v>
      </c>
      <c r="M4058" s="47">
        <v>314.95</v>
      </c>
      <c r="N4058" s="45">
        <v>44984</v>
      </c>
    </row>
    <row r="4059" spans="1:14" x14ac:dyDescent="0.25">
      <c r="B4059" s="42" t="s">
        <v>52951</v>
      </c>
      <c r="C4059" s="42"/>
      <c r="E4059" s="32" t="s">
        <v>52931</v>
      </c>
      <c r="F4059" s="44" t="s">
        <v>41</v>
      </c>
      <c r="G4059" s="32" t="s">
        <v>11</v>
      </c>
      <c r="H4059" s="32" t="s">
        <v>12</v>
      </c>
      <c r="I4059" s="32" t="s">
        <v>52952</v>
      </c>
      <c r="J4059" s="55">
        <v>8059347164229</v>
      </c>
      <c r="L4059" s="47">
        <v>314.95</v>
      </c>
      <c r="M4059" s="47">
        <v>314.95</v>
      </c>
      <c r="N4059" s="45">
        <v>44984</v>
      </c>
    </row>
    <row r="4060" spans="1:14" x14ac:dyDescent="0.25">
      <c r="B4060" s="42" t="s">
        <v>52945</v>
      </c>
      <c r="C4060" s="42"/>
      <c r="E4060" s="32" t="s">
        <v>52931</v>
      </c>
      <c r="F4060" s="44" t="s">
        <v>41</v>
      </c>
      <c r="G4060" s="32" t="s">
        <v>11</v>
      </c>
      <c r="H4060" s="32" t="s">
        <v>12</v>
      </c>
      <c r="I4060" s="32" t="s">
        <v>52946</v>
      </c>
      <c r="J4060" s="55">
        <v>8059347164205</v>
      </c>
      <c r="L4060" s="47">
        <v>314.95</v>
      </c>
      <c r="M4060" s="47">
        <v>314.95</v>
      </c>
      <c r="N4060" s="45">
        <v>44984</v>
      </c>
    </row>
    <row r="4061" spans="1:14" x14ac:dyDescent="0.25">
      <c r="B4061" s="42" t="s">
        <v>52947</v>
      </c>
      <c r="C4061" s="42"/>
      <c r="E4061" s="32" t="s">
        <v>52931</v>
      </c>
      <c r="F4061" s="44" t="s">
        <v>41</v>
      </c>
      <c r="G4061" s="32" t="s">
        <v>11</v>
      </c>
      <c r="H4061" s="32" t="s">
        <v>12</v>
      </c>
      <c r="I4061" s="32" t="s">
        <v>52948</v>
      </c>
      <c r="J4061" s="55">
        <v>8059347164212</v>
      </c>
      <c r="L4061" s="47">
        <v>314.95</v>
      </c>
      <c r="M4061" s="47">
        <v>314.95</v>
      </c>
      <c r="N4061" s="45">
        <v>44984</v>
      </c>
    </row>
    <row r="4062" spans="1:14" x14ac:dyDescent="0.25">
      <c r="B4062" s="42" t="s">
        <v>52949</v>
      </c>
      <c r="C4062" s="42"/>
      <c r="E4062" s="32" t="s">
        <v>52931</v>
      </c>
      <c r="F4062" s="44" t="s">
        <v>41</v>
      </c>
      <c r="G4062" s="32" t="s">
        <v>11</v>
      </c>
      <c r="H4062" s="32" t="s">
        <v>12</v>
      </c>
      <c r="I4062" s="32" t="s">
        <v>52950</v>
      </c>
      <c r="J4062" s="55">
        <v>8059347144726</v>
      </c>
      <c r="L4062" s="47">
        <v>314.95</v>
      </c>
      <c r="M4062" s="47">
        <v>314.95</v>
      </c>
      <c r="N4062" s="45">
        <v>44984</v>
      </c>
    </row>
    <row r="4063" spans="1:14" x14ac:dyDescent="0.25">
      <c r="B4063" s="42" t="s">
        <v>52957</v>
      </c>
      <c r="C4063" s="42"/>
      <c r="E4063" s="32" t="s">
        <v>52931</v>
      </c>
      <c r="F4063" s="44" t="s">
        <v>41</v>
      </c>
      <c r="G4063" s="32" t="s">
        <v>11</v>
      </c>
      <c r="H4063" s="32" t="s">
        <v>12</v>
      </c>
      <c r="I4063" s="32" t="s">
        <v>52958</v>
      </c>
      <c r="J4063" s="55">
        <v>8059347164250</v>
      </c>
      <c r="L4063" s="47">
        <v>314.95</v>
      </c>
      <c r="M4063" s="47">
        <v>314.95</v>
      </c>
      <c r="N4063" s="45">
        <v>44984</v>
      </c>
    </row>
    <row r="4064" spans="1:14" x14ac:dyDescent="0.25">
      <c r="B4064" s="42" t="s">
        <v>52955</v>
      </c>
      <c r="C4064" s="42"/>
      <c r="E4064" s="32" t="s">
        <v>52931</v>
      </c>
      <c r="F4064" s="44" t="s">
        <v>41</v>
      </c>
      <c r="G4064" s="32" t="s">
        <v>11</v>
      </c>
      <c r="H4064" s="32" t="s">
        <v>12</v>
      </c>
      <c r="I4064" s="32" t="s">
        <v>52956</v>
      </c>
      <c r="J4064" s="55">
        <v>8059347164243</v>
      </c>
      <c r="L4064" s="47">
        <v>314.95</v>
      </c>
      <c r="M4064" s="47">
        <v>314.95</v>
      </c>
      <c r="N4064" s="45">
        <v>44984</v>
      </c>
    </row>
    <row r="4065" spans="2:14" x14ac:dyDescent="0.25">
      <c r="B4065" s="42" t="s">
        <v>52939</v>
      </c>
      <c r="C4065" s="42"/>
      <c r="E4065" s="32" t="s">
        <v>52931</v>
      </c>
      <c r="F4065" s="44" t="s">
        <v>41</v>
      </c>
      <c r="G4065" s="32" t="s">
        <v>11</v>
      </c>
      <c r="H4065" s="32" t="s">
        <v>12</v>
      </c>
      <c r="I4065" s="32" t="s">
        <v>52940</v>
      </c>
      <c r="J4065" s="55">
        <v>8059347164175</v>
      </c>
      <c r="L4065" s="47">
        <v>314.95</v>
      </c>
      <c r="M4065" s="47">
        <v>314.95</v>
      </c>
      <c r="N4065" s="45">
        <v>44984</v>
      </c>
    </row>
    <row r="4066" spans="2:14" x14ac:dyDescent="0.25">
      <c r="B4066" s="42" t="s">
        <v>52937</v>
      </c>
      <c r="C4066" s="42"/>
      <c r="E4066" s="32" t="s">
        <v>52931</v>
      </c>
      <c r="F4066" s="44" t="s">
        <v>41</v>
      </c>
      <c r="G4066" s="32" t="s">
        <v>11</v>
      </c>
      <c r="H4066" s="32" t="s">
        <v>12</v>
      </c>
      <c r="I4066" s="32" t="s">
        <v>52938</v>
      </c>
      <c r="J4066" s="55">
        <v>8059347164168</v>
      </c>
      <c r="L4066" s="47">
        <v>314.95</v>
      </c>
      <c r="M4066" s="47">
        <v>314.95</v>
      </c>
      <c r="N4066" s="45">
        <v>44984</v>
      </c>
    </row>
    <row r="4067" spans="2:14" x14ac:dyDescent="0.25">
      <c r="B4067" s="42" t="s">
        <v>52930</v>
      </c>
      <c r="C4067" s="42"/>
      <c r="E4067" s="32" t="s">
        <v>52931</v>
      </c>
      <c r="F4067" s="44" t="s">
        <v>41</v>
      </c>
      <c r="G4067" s="32" t="s">
        <v>11</v>
      </c>
      <c r="H4067" s="32" t="s">
        <v>12</v>
      </c>
      <c r="I4067" s="32" t="s">
        <v>52932</v>
      </c>
      <c r="J4067" s="55">
        <v>8059347164151</v>
      </c>
      <c r="L4067" s="47">
        <v>314.95</v>
      </c>
      <c r="M4067" s="47">
        <v>314.95</v>
      </c>
      <c r="N4067" s="45">
        <v>44984</v>
      </c>
    </row>
    <row r="4068" spans="2:14" x14ac:dyDescent="0.25">
      <c r="B4068" s="42" t="s">
        <v>52933</v>
      </c>
      <c r="C4068" s="42"/>
      <c r="E4068" s="32" t="s">
        <v>52931</v>
      </c>
      <c r="F4068" s="44" t="s">
        <v>41</v>
      </c>
      <c r="G4068" s="32" t="s">
        <v>11</v>
      </c>
      <c r="H4068" s="32" t="s">
        <v>12</v>
      </c>
      <c r="I4068" s="32" t="s">
        <v>52934</v>
      </c>
      <c r="J4068" s="55">
        <v>8059347144887</v>
      </c>
      <c r="L4068" s="47">
        <v>314.95</v>
      </c>
      <c r="M4068" s="47">
        <v>314.95</v>
      </c>
      <c r="N4068" s="45">
        <v>44984</v>
      </c>
    </row>
    <row r="4069" spans="2:14" x14ac:dyDescent="0.25">
      <c r="B4069" s="42" t="s">
        <v>52935</v>
      </c>
      <c r="C4069" s="42"/>
      <c r="E4069" s="32" t="s">
        <v>52931</v>
      </c>
      <c r="F4069" s="44" t="s">
        <v>41</v>
      </c>
      <c r="G4069" s="32" t="s">
        <v>11</v>
      </c>
      <c r="H4069" s="32" t="s">
        <v>12</v>
      </c>
      <c r="I4069" s="32" t="s">
        <v>52936</v>
      </c>
      <c r="J4069" s="55">
        <v>8059347144719</v>
      </c>
      <c r="L4069" s="47">
        <v>314.95</v>
      </c>
      <c r="M4069" s="47">
        <v>314.95</v>
      </c>
      <c r="N4069" s="45">
        <v>44984</v>
      </c>
    </row>
    <row r="4070" spans="2:14" x14ac:dyDescent="0.25">
      <c r="B4070" s="42" t="s">
        <v>52943</v>
      </c>
      <c r="C4070" s="42"/>
      <c r="E4070" s="32" t="s">
        <v>52931</v>
      </c>
      <c r="F4070" s="44" t="s">
        <v>41</v>
      </c>
      <c r="G4070" s="32" t="s">
        <v>11</v>
      </c>
      <c r="H4070" s="32" t="s">
        <v>12</v>
      </c>
      <c r="I4070" s="32" t="s">
        <v>52944</v>
      </c>
      <c r="J4070" s="55">
        <v>8059347164199</v>
      </c>
      <c r="L4070" s="47">
        <v>314.95</v>
      </c>
      <c r="M4070" s="47">
        <v>314.95</v>
      </c>
      <c r="N4070" s="45">
        <v>44984</v>
      </c>
    </row>
    <row r="4071" spans="2:14" x14ac:dyDescent="0.25">
      <c r="B4071" s="42" t="s">
        <v>52941</v>
      </c>
      <c r="C4071" s="42"/>
      <c r="E4071" s="32" t="s">
        <v>52931</v>
      </c>
      <c r="F4071" s="44" t="s">
        <v>41</v>
      </c>
      <c r="G4071" s="32" t="s">
        <v>11</v>
      </c>
      <c r="H4071" s="32" t="s">
        <v>12</v>
      </c>
      <c r="I4071" s="32" t="s">
        <v>52942</v>
      </c>
      <c r="J4071" s="55">
        <v>8059347164182</v>
      </c>
      <c r="L4071" s="47">
        <v>314.95</v>
      </c>
      <c r="M4071" s="47">
        <v>314.95</v>
      </c>
      <c r="N4071" s="45">
        <v>44984</v>
      </c>
    </row>
    <row r="4072" spans="2:14" x14ac:dyDescent="0.25">
      <c r="B4072" s="42" t="s">
        <v>52996</v>
      </c>
      <c r="C4072" s="42"/>
      <c r="E4072" s="32" t="s">
        <v>52628</v>
      </c>
      <c r="F4072" s="44" t="s">
        <v>41</v>
      </c>
      <c r="G4072" s="32" t="s">
        <v>11</v>
      </c>
      <c r="H4072" s="32" t="s">
        <v>12</v>
      </c>
      <c r="I4072" s="32" t="s">
        <v>52997</v>
      </c>
      <c r="J4072" s="55">
        <v>8059347164120</v>
      </c>
      <c r="L4072" s="47">
        <v>259.95</v>
      </c>
      <c r="M4072" s="47">
        <v>259.95</v>
      </c>
      <c r="N4072" s="45">
        <v>44984</v>
      </c>
    </row>
    <row r="4073" spans="2:14" x14ac:dyDescent="0.25">
      <c r="B4073" s="42" t="s">
        <v>52994</v>
      </c>
      <c r="C4073" s="42"/>
      <c r="E4073" s="32" t="s">
        <v>52628</v>
      </c>
      <c r="F4073" s="44" t="s">
        <v>41</v>
      </c>
      <c r="G4073" s="32" t="s">
        <v>11</v>
      </c>
      <c r="H4073" s="32" t="s">
        <v>12</v>
      </c>
      <c r="I4073" s="32" t="s">
        <v>52995</v>
      </c>
      <c r="J4073" s="55">
        <v>8059347164113</v>
      </c>
      <c r="L4073" s="47">
        <v>259.95</v>
      </c>
      <c r="M4073" s="47">
        <v>259.95</v>
      </c>
      <c r="N4073" s="45">
        <v>44984</v>
      </c>
    </row>
    <row r="4074" spans="2:14" x14ac:dyDescent="0.25">
      <c r="B4074" s="42" t="s">
        <v>52988</v>
      </c>
      <c r="C4074" s="42"/>
      <c r="E4074" s="32" t="s">
        <v>52628</v>
      </c>
      <c r="F4074" s="44" t="s">
        <v>41</v>
      </c>
      <c r="G4074" s="32" t="s">
        <v>11</v>
      </c>
      <c r="H4074" s="32" t="s">
        <v>12</v>
      </c>
      <c r="I4074" s="32" t="s">
        <v>52989</v>
      </c>
      <c r="J4074" s="55">
        <v>8059347164090</v>
      </c>
      <c r="L4074" s="47">
        <v>259.95</v>
      </c>
      <c r="M4074" s="47">
        <v>259.95</v>
      </c>
      <c r="N4074" s="45">
        <v>44984</v>
      </c>
    </row>
    <row r="4075" spans="2:14" x14ac:dyDescent="0.25">
      <c r="B4075" s="42" t="s">
        <v>52990</v>
      </c>
      <c r="C4075" s="42"/>
      <c r="E4075" s="32" t="s">
        <v>52628</v>
      </c>
      <c r="F4075" s="44" t="s">
        <v>41</v>
      </c>
      <c r="G4075" s="32" t="s">
        <v>11</v>
      </c>
      <c r="H4075" s="32" t="s">
        <v>12</v>
      </c>
      <c r="I4075" s="32" t="s">
        <v>52991</v>
      </c>
      <c r="J4075" s="55">
        <v>8059347164106</v>
      </c>
      <c r="L4075" s="47">
        <v>259.95</v>
      </c>
      <c r="M4075" s="47">
        <v>259.95</v>
      </c>
      <c r="N4075" s="45">
        <v>44984</v>
      </c>
    </row>
    <row r="4076" spans="2:14" x14ac:dyDescent="0.25">
      <c r="B4076" s="42" t="s">
        <v>52992</v>
      </c>
      <c r="C4076" s="42"/>
      <c r="E4076" s="32" t="s">
        <v>52628</v>
      </c>
      <c r="F4076" s="44" t="s">
        <v>41</v>
      </c>
      <c r="G4076" s="32" t="s">
        <v>11</v>
      </c>
      <c r="H4076" s="32" t="s">
        <v>12</v>
      </c>
      <c r="I4076" s="32" t="s">
        <v>52993</v>
      </c>
      <c r="J4076" s="55">
        <v>8059347144702</v>
      </c>
      <c r="L4076" s="47">
        <v>259.95</v>
      </c>
      <c r="M4076" s="47">
        <v>259.95</v>
      </c>
      <c r="N4076" s="45">
        <v>44984</v>
      </c>
    </row>
    <row r="4077" spans="2:14" x14ac:dyDescent="0.25">
      <c r="B4077" s="42" t="s">
        <v>53000</v>
      </c>
      <c r="C4077" s="42"/>
      <c r="E4077" s="32" t="s">
        <v>52628</v>
      </c>
      <c r="F4077" s="44" t="s">
        <v>41</v>
      </c>
      <c r="G4077" s="32" t="s">
        <v>11</v>
      </c>
      <c r="H4077" s="32" t="s">
        <v>12</v>
      </c>
      <c r="I4077" s="32" t="s">
        <v>53001</v>
      </c>
      <c r="J4077" s="55">
        <v>8059347164144</v>
      </c>
      <c r="L4077" s="47">
        <v>259.95</v>
      </c>
      <c r="M4077" s="47">
        <v>259.95</v>
      </c>
      <c r="N4077" s="45">
        <v>44984</v>
      </c>
    </row>
    <row r="4078" spans="2:14" x14ac:dyDescent="0.25">
      <c r="B4078" s="42" t="s">
        <v>52998</v>
      </c>
      <c r="C4078" s="42"/>
      <c r="E4078" s="32" t="s">
        <v>52628</v>
      </c>
      <c r="F4078" s="44" t="s">
        <v>41</v>
      </c>
      <c r="G4078" s="32" t="s">
        <v>11</v>
      </c>
      <c r="H4078" s="32" t="s">
        <v>12</v>
      </c>
      <c r="I4078" s="32" t="s">
        <v>52999</v>
      </c>
      <c r="J4078" s="55">
        <v>8059347164137</v>
      </c>
      <c r="L4078" s="47">
        <v>259.95</v>
      </c>
      <c r="M4078" s="47">
        <v>259.95</v>
      </c>
      <c r="N4078" s="45">
        <v>44984</v>
      </c>
    </row>
    <row r="4079" spans="2:14" x14ac:dyDescent="0.25">
      <c r="B4079" s="42" t="s">
        <v>52650</v>
      </c>
      <c r="C4079" s="42" t="s">
        <v>70259</v>
      </c>
      <c r="E4079" s="32" t="s">
        <v>52628</v>
      </c>
      <c r="F4079" s="44" t="s">
        <v>41</v>
      </c>
      <c r="G4079" s="32" t="s">
        <v>11</v>
      </c>
      <c r="H4079" s="32" t="s">
        <v>12</v>
      </c>
      <c r="I4079" s="32" t="s">
        <v>52651</v>
      </c>
      <c r="J4079" s="55">
        <v>8059347164007</v>
      </c>
      <c r="L4079" s="47">
        <v>259.95</v>
      </c>
      <c r="M4079" s="47">
        <v>259.95</v>
      </c>
      <c r="N4079" s="45">
        <v>44984</v>
      </c>
    </row>
    <row r="4080" spans="2:14" x14ac:dyDescent="0.25">
      <c r="B4080" s="42" t="s">
        <v>52648</v>
      </c>
      <c r="C4080" s="42" t="s">
        <v>70258</v>
      </c>
      <c r="E4080" s="32" t="s">
        <v>52628</v>
      </c>
      <c r="F4080" s="44" t="s">
        <v>41</v>
      </c>
      <c r="G4080" s="32" t="s">
        <v>11</v>
      </c>
      <c r="H4080" s="32" t="s">
        <v>12</v>
      </c>
      <c r="I4080" s="32" t="s">
        <v>52649</v>
      </c>
      <c r="J4080" s="55">
        <v>8059347163994</v>
      </c>
      <c r="L4080" s="47">
        <v>259.95</v>
      </c>
      <c r="M4080" s="47">
        <v>259.95</v>
      </c>
      <c r="N4080" s="45">
        <v>44984</v>
      </c>
    </row>
    <row r="4081" spans="2:14" x14ac:dyDescent="0.25">
      <c r="B4081" s="42" t="s">
        <v>52642</v>
      </c>
      <c r="C4081" s="42" t="s">
        <v>70257</v>
      </c>
      <c r="E4081" s="32" t="s">
        <v>52628</v>
      </c>
      <c r="F4081" s="44" t="s">
        <v>41</v>
      </c>
      <c r="G4081" s="32" t="s">
        <v>11</v>
      </c>
      <c r="H4081" s="32" t="s">
        <v>12</v>
      </c>
      <c r="I4081" s="32" t="s">
        <v>52643</v>
      </c>
      <c r="J4081" s="55">
        <v>8059347163987</v>
      </c>
      <c r="L4081" s="47">
        <v>259.95</v>
      </c>
      <c r="M4081" s="47">
        <v>259.95</v>
      </c>
      <c r="N4081" s="45">
        <v>44984</v>
      </c>
    </row>
    <row r="4082" spans="2:14" x14ac:dyDescent="0.25">
      <c r="B4082" s="42" t="s">
        <v>52644</v>
      </c>
      <c r="C4082" s="42" t="s">
        <v>70256</v>
      </c>
      <c r="E4082" s="32" t="s">
        <v>52628</v>
      </c>
      <c r="F4082" s="44" t="s">
        <v>41</v>
      </c>
      <c r="G4082" s="32" t="s">
        <v>11</v>
      </c>
      <c r="H4082" s="32" t="s">
        <v>12</v>
      </c>
      <c r="I4082" s="32" t="s">
        <v>52645</v>
      </c>
      <c r="J4082" s="55">
        <v>8059347144870</v>
      </c>
      <c r="L4082" s="47">
        <v>259.95</v>
      </c>
      <c r="M4082" s="47">
        <v>259.95</v>
      </c>
      <c r="N4082" s="45">
        <v>44984</v>
      </c>
    </row>
    <row r="4083" spans="2:14" x14ac:dyDescent="0.25">
      <c r="B4083" s="42" t="s">
        <v>52646</v>
      </c>
      <c r="C4083" s="42" t="s">
        <v>70255</v>
      </c>
      <c r="E4083" s="32" t="s">
        <v>52628</v>
      </c>
      <c r="F4083" s="44" t="s">
        <v>41</v>
      </c>
      <c r="G4083" s="32" t="s">
        <v>11</v>
      </c>
      <c r="H4083" s="32" t="s">
        <v>12</v>
      </c>
      <c r="I4083" s="32" t="s">
        <v>52647</v>
      </c>
      <c r="J4083" s="55">
        <v>8059347144672</v>
      </c>
      <c r="L4083" s="47">
        <v>259.95</v>
      </c>
      <c r="M4083" s="47">
        <v>259.95</v>
      </c>
      <c r="N4083" s="45">
        <v>44984</v>
      </c>
    </row>
    <row r="4084" spans="2:14" x14ac:dyDescent="0.25">
      <c r="B4084" s="42" t="s">
        <v>52654</v>
      </c>
      <c r="C4084" s="42" t="s">
        <v>70254</v>
      </c>
      <c r="E4084" s="32" t="s">
        <v>52628</v>
      </c>
      <c r="F4084" s="44" t="s">
        <v>41</v>
      </c>
      <c r="G4084" s="32" t="s">
        <v>11</v>
      </c>
      <c r="H4084" s="32" t="s">
        <v>12</v>
      </c>
      <c r="I4084" s="32" t="s">
        <v>52655</v>
      </c>
      <c r="J4084" s="55">
        <v>8059347164021</v>
      </c>
      <c r="L4084" s="47">
        <v>259.95</v>
      </c>
      <c r="M4084" s="47">
        <v>259.95</v>
      </c>
      <c r="N4084" s="45">
        <v>44984</v>
      </c>
    </row>
    <row r="4085" spans="2:14" x14ac:dyDescent="0.25">
      <c r="B4085" s="42" t="s">
        <v>52652</v>
      </c>
      <c r="C4085" s="42" t="s">
        <v>70253</v>
      </c>
      <c r="E4085" s="32" t="s">
        <v>52628</v>
      </c>
      <c r="F4085" s="44" t="s">
        <v>41</v>
      </c>
      <c r="G4085" s="32" t="s">
        <v>11</v>
      </c>
      <c r="H4085" s="32" t="s">
        <v>12</v>
      </c>
      <c r="I4085" s="32" t="s">
        <v>52653</v>
      </c>
      <c r="J4085" s="55">
        <v>8059347164014</v>
      </c>
      <c r="L4085" s="47">
        <v>259.95</v>
      </c>
      <c r="M4085" s="47">
        <v>259.95</v>
      </c>
      <c r="N4085" s="45">
        <v>44984</v>
      </c>
    </row>
    <row r="4086" spans="2:14" x14ac:dyDescent="0.25">
      <c r="B4086" s="42" t="s">
        <v>52636</v>
      </c>
      <c r="C4086" s="42" t="s">
        <v>70252</v>
      </c>
      <c r="E4086" s="32" t="s">
        <v>52628</v>
      </c>
      <c r="F4086" s="44" t="s">
        <v>41</v>
      </c>
      <c r="G4086" s="32" t="s">
        <v>11</v>
      </c>
      <c r="H4086" s="32" t="s">
        <v>12</v>
      </c>
      <c r="I4086" s="32" t="s">
        <v>52637</v>
      </c>
      <c r="J4086" s="55">
        <v>8059347163956</v>
      </c>
      <c r="L4086" s="47">
        <v>259.95</v>
      </c>
      <c r="M4086" s="47">
        <v>259.95</v>
      </c>
      <c r="N4086" s="45">
        <v>44984</v>
      </c>
    </row>
    <row r="4087" spans="2:14" x14ac:dyDescent="0.25">
      <c r="B4087" s="42" t="s">
        <v>52634</v>
      </c>
      <c r="C4087" s="42" t="s">
        <v>70251</v>
      </c>
      <c r="E4087" s="32" t="s">
        <v>52628</v>
      </c>
      <c r="F4087" s="44" t="s">
        <v>41</v>
      </c>
      <c r="G4087" s="32" t="s">
        <v>11</v>
      </c>
      <c r="H4087" s="32" t="s">
        <v>12</v>
      </c>
      <c r="I4087" s="32" t="s">
        <v>52635</v>
      </c>
      <c r="J4087" s="55">
        <v>8059347163949</v>
      </c>
      <c r="L4087" s="47">
        <v>259.95</v>
      </c>
      <c r="M4087" s="47">
        <v>259.95</v>
      </c>
      <c r="N4087" s="45">
        <v>44984</v>
      </c>
    </row>
    <row r="4088" spans="2:14" x14ac:dyDescent="0.25">
      <c r="B4088" s="42" t="s">
        <v>52627</v>
      </c>
      <c r="C4088" s="42" t="s">
        <v>70250</v>
      </c>
      <c r="E4088" s="32" t="s">
        <v>52628</v>
      </c>
      <c r="F4088" s="44" t="s">
        <v>41</v>
      </c>
      <c r="G4088" s="32" t="s">
        <v>11</v>
      </c>
      <c r="H4088" s="32" t="s">
        <v>12</v>
      </c>
      <c r="I4088" s="32" t="s">
        <v>52629</v>
      </c>
      <c r="J4088" s="55">
        <v>8059347163925</v>
      </c>
      <c r="L4088" s="47">
        <v>259.95</v>
      </c>
      <c r="M4088" s="47">
        <v>259.95</v>
      </c>
      <c r="N4088" s="45">
        <v>44984</v>
      </c>
    </row>
    <row r="4089" spans="2:14" x14ac:dyDescent="0.25">
      <c r="B4089" s="42" t="s">
        <v>52630</v>
      </c>
      <c r="C4089" s="42" t="s">
        <v>70249</v>
      </c>
      <c r="E4089" s="32" t="s">
        <v>52628</v>
      </c>
      <c r="F4089" s="44" t="s">
        <v>41</v>
      </c>
      <c r="G4089" s="32" t="s">
        <v>11</v>
      </c>
      <c r="H4089" s="32" t="s">
        <v>12</v>
      </c>
      <c r="I4089" s="32" t="s">
        <v>52631</v>
      </c>
      <c r="J4089" s="55">
        <v>8059347163932</v>
      </c>
      <c r="L4089" s="47">
        <v>259.95</v>
      </c>
      <c r="M4089" s="47">
        <v>259.95</v>
      </c>
      <c r="N4089" s="45">
        <v>44984</v>
      </c>
    </row>
    <row r="4090" spans="2:14" x14ac:dyDescent="0.25">
      <c r="B4090" s="42" t="s">
        <v>52632</v>
      </c>
      <c r="C4090" s="42" t="s">
        <v>70248</v>
      </c>
      <c r="E4090" s="32" t="s">
        <v>52628</v>
      </c>
      <c r="F4090" s="44" t="s">
        <v>41</v>
      </c>
      <c r="G4090" s="32" t="s">
        <v>11</v>
      </c>
      <c r="H4090" s="32" t="s">
        <v>12</v>
      </c>
      <c r="I4090" s="32" t="s">
        <v>52633</v>
      </c>
      <c r="J4090" s="55">
        <v>8059347144689</v>
      </c>
      <c r="L4090" s="47">
        <v>259.95</v>
      </c>
      <c r="M4090" s="47">
        <v>259.95</v>
      </c>
      <c r="N4090" s="45">
        <v>44984</v>
      </c>
    </row>
    <row r="4091" spans="2:14" x14ac:dyDescent="0.25">
      <c r="B4091" s="42" t="s">
        <v>52640</v>
      </c>
      <c r="C4091" s="42" t="s">
        <v>70247</v>
      </c>
      <c r="E4091" s="32" t="s">
        <v>52628</v>
      </c>
      <c r="F4091" s="44" t="s">
        <v>41</v>
      </c>
      <c r="G4091" s="32" t="s">
        <v>11</v>
      </c>
      <c r="H4091" s="32" t="s">
        <v>12</v>
      </c>
      <c r="I4091" s="32" t="s">
        <v>52641</v>
      </c>
      <c r="J4091" s="55">
        <v>8059347163970</v>
      </c>
      <c r="L4091" s="47">
        <v>259.95</v>
      </c>
      <c r="M4091" s="47">
        <v>259.95</v>
      </c>
      <c r="N4091" s="45">
        <v>44984</v>
      </c>
    </row>
    <row r="4092" spans="2:14" x14ac:dyDescent="0.25">
      <c r="B4092" s="42" t="s">
        <v>52638</v>
      </c>
      <c r="C4092" s="42" t="s">
        <v>70246</v>
      </c>
      <c r="E4092" s="32" t="s">
        <v>52628</v>
      </c>
      <c r="F4092" s="44" t="s">
        <v>41</v>
      </c>
      <c r="G4092" s="32" t="s">
        <v>11</v>
      </c>
      <c r="H4092" s="32" t="s">
        <v>12</v>
      </c>
      <c r="I4092" s="32" t="s">
        <v>52639</v>
      </c>
      <c r="J4092" s="55">
        <v>8059347163963</v>
      </c>
      <c r="L4092" s="47">
        <v>259.95</v>
      </c>
      <c r="M4092" s="47">
        <v>259.95</v>
      </c>
      <c r="N4092" s="45">
        <v>44984</v>
      </c>
    </row>
    <row r="4093" spans="2:14" x14ac:dyDescent="0.25">
      <c r="B4093" s="42" t="s">
        <v>52982</v>
      </c>
      <c r="C4093" s="42"/>
      <c r="E4093" s="32" t="s">
        <v>52960</v>
      </c>
      <c r="F4093" s="44" t="s">
        <v>41</v>
      </c>
      <c r="G4093" s="32" t="s">
        <v>11</v>
      </c>
      <c r="H4093" s="32" t="s">
        <v>12</v>
      </c>
      <c r="I4093" s="32" t="s">
        <v>52983</v>
      </c>
      <c r="J4093" s="55">
        <v>8059347163895</v>
      </c>
      <c r="L4093" s="47">
        <v>294.95</v>
      </c>
      <c r="M4093" s="47">
        <v>294.95</v>
      </c>
      <c r="N4093" s="45">
        <v>44984</v>
      </c>
    </row>
    <row r="4094" spans="2:14" x14ac:dyDescent="0.25">
      <c r="B4094" s="42" t="s">
        <v>52980</v>
      </c>
      <c r="C4094" s="42"/>
      <c r="E4094" s="32" t="s">
        <v>52960</v>
      </c>
      <c r="F4094" s="44" t="s">
        <v>41</v>
      </c>
      <c r="G4094" s="32" t="s">
        <v>11</v>
      </c>
      <c r="H4094" s="32" t="s">
        <v>12</v>
      </c>
      <c r="I4094" s="32" t="s">
        <v>52981</v>
      </c>
      <c r="J4094" s="55">
        <v>8059347163888</v>
      </c>
      <c r="L4094" s="47">
        <v>294.95</v>
      </c>
      <c r="M4094" s="47">
        <v>294.95</v>
      </c>
      <c r="N4094" s="45">
        <v>44984</v>
      </c>
    </row>
    <row r="4095" spans="2:14" x14ac:dyDescent="0.25">
      <c r="B4095" s="42" t="s">
        <v>52974</v>
      </c>
      <c r="C4095" s="42"/>
      <c r="E4095" s="32" t="s">
        <v>52960</v>
      </c>
      <c r="F4095" s="44" t="s">
        <v>41</v>
      </c>
      <c r="G4095" s="32" t="s">
        <v>11</v>
      </c>
      <c r="H4095" s="32" t="s">
        <v>12</v>
      </c>
      <c r="I4095" s="32" t="s">
        <v>52975</v>
      </c>
      <c r="J4095" s="55">
        <v>8059347163871</v>
      </c>
      <c r="L4095" s="47">
        <v>294.95</v>
      </c>
      <c r="M4095" s="47">
        <v>294.95</v>
      </c>
      <c r="N4095" s="45">
        <v>44984</v>
      </c>
    </row>
    <row r="4096" spans="2:14" x14ac:dyDescent="0.25">
      <c r="B4096" s="42" t="s">
        <v>52976</v>
      </c>
      <c r="C4096" s="42"/>
      <c r="E4096" s="32" t="s">
        <v>52960</v>
      </c>
      <c r="F4096" s="44" t="s">
        <v>41</v>
      </c>
      <c r="G4096" s="32" t="s">
        <v>11</v>
      </c>
      <c r="H4096" s="32" t="s">
        <v>12</v>
      </c>
      <c r="I4096" s="32" t="s">
        <v>52977</v>
      </c>
      <c r="J4096" s="55">
        <v>8059347144863</v>
      </c>
      <c r="L4096" s="47">
        <v>294.95</v>
      </c>
      <c r="M4096" s="47">
        <v>294.95</v>
      </c>
      <c r="N4096" s="45">
        <v>44984</v>
      </c>
    </row>
    <row r="4097" spans="1:14" x14ac:dyDescent="0.25">
      <c r="B4097" s="42" t="s">
        <v>52978</v>
      </c>
      <c r="C4097" s="42"/>
      <c r="E4097" s="32" t="s">
        <v>52960</v>
      </c>
      <c r="F4097" s="44" t="s">
        <v>41</v>
      </c>
      <c r="G4097" s="32" t="s">
        <v>11</v>
      </c>
      <c r="H4097" s="32" t="s">
        <v>12</v>
      </c>
      <c r="I4097" s="32" t="s">
        <v>52979</v>
      </c>
      <c r="J4097" s="55">
        <v>8059347144665</v>
      </c>
      <c r="L4097" s="47">
        <v>294.95</v>
      </c>
      <c r="M4097" s="47">
        <v>294.95</v>
      </c>
      <c r="N4097" s="45">
        <v>44984</v>
      </c>
    </row>
    <row r="4098" spans="1:14" x14ac:dyDescent="0.25">
      <c r="B4098" s="42" t="s">
        <v>52986</v>
      </c>
      <c r="C4098" s="42"/>
      <c r="E4098" s="32" t="s">
        <v>52960</v>
      </c>
      <c r="F4098" s="44" t="s">
        <v>41</v>
      </c>
      <c r="G4098" s="32" t="s">
        <v>11</v>
      </c>
      <c r="H4098" s="32" t="s">
        <v>12</v>
      </c>
      <c r="I4098" s="32" t="s">
        <v>52987</v>
      </c>
      <c r="J4098" s="55">
        <v>8059347163918</v>
      </c>
      <c r="L4098" s="47">
        <v>294.95</v>
      </c>
      <c r="M4098" s="47">
        <v>294.95</v>
      </c>
      <c r="N4098" s="45">
        <v>44984</v>
      </c>
    </row>
    <row r="4099" spans="1:14" x14ac:dyDescent="0.25">
      <c r="B4099" s="42" t="s">
        <v>52984</v>
      </c>
      <c r="C4099" s="42"/>
      <c r="E4099" s="32" t="s">
        <v>52960</v>
      </c>
      <c r="F4099" s="44" t="s">
        <v>41</v>
      </c>
      <c r="G4099" s="32" t="s">
        <v>11</v>
      </c>
      <c r="H4099" s="32" t="s">
        <v>12</v>
      </c>
      <c r="I4099" s="32" t="s">
        <v>52985</v>
      </c>
      <c r="J4099" s="55">
        <v>8059347163901</v>
      </c>
      <c r="L4099" s="47">
        <v>294.95</v>
      </c>
      <c r="M4099" s="47">
        <v>294.95</v>
      </c>
      <c r="N4099" s="45">
        <v>44984</v>
      </c>
    </row>
    <row r="4100" spans="1:14" x14ac:dyDescent="0.25">
      <c r="B4100" s="42" t="s">
        <v>52968</v>
      </c>
      <c r="C4100" s="42"/>
      <c r="E4100" s="32" t="s">
        <v>52960</v>
      </c>
      <c r="F4100" s="44" t="s">
        <v>41</v>
      </c>
      <c r="G4100" s="32" t="s">
        <v>11</v>
      </c>
      <c r="H4100" s="32" t="s">
        <v>12</v>
      </c>
      <c r="I4100" s="32" t="s">
        <v>52969</v>
      </c>
      <c r="J4100" s="55">
        <v>8059347163789</v>
      </c>
      <c r="L4100" s="47">
        <v>294.95</v>
      </c>
      <c r="M4100" s="47">
        <v>294.95</v>
      </c>
      <c r="N4100" s="45">
        <v>44984</v>
      </c>
    </row>
    <row r="4101" spans="1:14" x14ac:dyDescent="0.25">
      <c r="B4101" s="42" t="s">
        <v>52966</v>
      </c>
      <c r="C4101" s="42"/>
      <c r="E4101" s="32" t="s">
        <v>52960</v>
      </c>
      <c r="F4101" s="44" t="s">
        <v>41</v>
      </c>
      <c r="G4101" s="32" t="s">
        <v>11</v>
      </c>
      <c r="H4101" s="32" t="s">
        <v>12</v>
      </c>
      <c r="I4101" s="32" t="s">
        <v>52967</v>
      </c>
      <c r="J4101" s="55">
        <v>8059347163772</v>
      </c>
      <c r="L4101" s="47">
        <v>294.95</v>
      </c>
      <c r="M4101" s="47">
        <v>294.95</v>
      </c>
      <c r="N4101" s="45">
        <v>44984</v>
      </c>
    </row>
    <row r="4102" spans="1:14" x14ac:dyDescent="0.25">
      <c r="B4102" s="42" t="s">
        <v>52959</v>
      </c>
      <c r="C4102" s="42"/>
      <c r="E4102" s="32" t="s">
        <v>52960</v>
      </c>
      <c r="F4102" s="44" t="s">
        <v>41</v>
      </c>
      <c r="G4102" s="32" t="s">
        <v>11</v>
      </c>
      <c r="H4102" s="32" t="s">
        <v>12</v>
      </c>
      <c r="I4102" s="32" t="s">
        <v>52961</v>
      </c>
      <c r="J4102" s="55">
        <v>8059347163758</v>
      </c>
      <c r="L4102" s="47">
        <v>294.95</v>
      </c>
      <c r="M4102" s="47">
        <v>294.95</v>
      </c>
      <c r="N4102" s="45">
        <v>44984</v>
      </c>
    </row>
    <row r="4103" spans="1:14" x14ac:dyDescent="0.25">
      <c r="B4103" s="42" t="s">
        <v>52962</v>
      </c>
      <c r="C4103" s="42"/>
      <c r="E4103" s="32" t="s">
        <v>52960</v>
      </c>
      <c r="F4103" s="44" t="s">
        <v>41</v>
      </c>
      <c r="G4103" s="32" t="s">
        <v>11</v>
      </c>
      <c r="H4103" s="32" t="s">
        <v>12</v>
      </c>
      <c r="I4103" s="32" t="s">
        <v>52963</v>
      </c>
      <c r="J4103" s="55">
        <v>8059347163765</v>
      </c>
      <c r="L4103" s="47">
        <v>294.95</v>
      </c>
      <c r="M4103" s="47">
        <v>294.95</v>
      </c>
      <c r="N4103" s="45">
        <v>44984</v>
      </c>
    </row>
    <row r="4104" spans="1:14" x14ac:dyDescent="0.25">
      <c r="B4104" s="42" t="s">
        <v>52964</v>
      </c>
      <c r="C4104" s="42"/>
      <c r="E4104" s="32" t="s">
        <v>52960</v>
      </c>
      <c r="F4104" s="44" t="s">
        <v>41</v>
      </c>
      <c r="G4104" s="32" t="s">
        <v>11</v>
      </c>
      <c r="H4104" s="32" t="s">
        <v>12</v>
      </c>
      <c r="I4104" s="32" t="s">
        <v>52965</v>
      </c>
      <c r="J4104" s="55">
        <v>8059347144658</v>
      </c>
      <c r="L4104" s="47">
        <v>294.95</v>
      </c>
      <c r="M4104" s="47">
        <v>294.95</v>
      </c>
      <c r="N4104" s="45">
        <v>44984</v>
      </c>
    </row>
    <row r="4105" spans="1:14" x14ac:dyDescent="0.25">
      <c r="B4105" s="42" t="s">
        <v>52972</v>
      </c>
      <c r="C4105" s="42"/>
      <c r="E4105" s="32" t="s">
        <v>52960</v>
      </c>
      <c r="F4105" s="44" t="s">
        <v>41</v>
      </c>
      <c r="G4105" s="32" t="s">
        <v>11</v>
      </c>
      <c r="H4105" s="32" t="s">
        <v>12</v>
      </c>
      <c r="I4105" s="32" t="s">
        <v>52973</v>
      </c>
      <c r="J4105" s="55">
        <v>8059347163802</v>
      </c>
      <c r="L4105" s="47">
        <v>294.95</v>
      </c>
      <c r="M4105" s="47">
        <v>294.95</v>
      </c>
      <c r="N4105" s="45">
        <v>44984</v>
      </c>
    </row>
    <row r="4106" spans="1:14" x14ac:dyDescent="0.25">
      <c r="B4106" s="42" t="s">
        <v>52970</v>
      </c>
      <c r="C4106" s="42"/>
      <c r="E4106" s="32" t="s">
        <v>52960</v>
      </c>
      <c r="F4106" s="44" t="s">
        <v>41</v>
      </c>
      <c r="G4106" s="32" t="s">
        <v>11</v>
      </c>
      <c r="H4106" s="32" t="s">
        <v>12</v>
      </c>
      <c r="I4106" s="32" t="s">
        <v>52971</v>
      </c>
      <c r="J4106" s="55">
        <v>8059347163796</v>
      </c>
      <c r="L4106" s="47">
        <v>294.95</v>
      </c>
      <c r="M4106" s="47">
        <v>294.95</v>
      </c>
      <c r="N4106" s="45">
        <v>44984</v>
      </c>
    </row>
    <row r="4107" spans="1:14" x14ac:dyDescent="0.25">
      <c r="B4107" s="42" t="s">
        <v>64483</v>
      </c>
      <c r="C4107" s="42" t="s">
        <v>46278</v>
      </c>
      <c r="E4107" s="44" t="s">
        <v>46279</v>
      </c>
      <c r="F4107" s="44" t="s">
        <v>41</v>
      </c>
      <c r="G4107" s="44" t="s">
        <v>11</v>
      </c>
      <c r="H4107" s="44" t="s">
        <v>12</v>
      </c>
      <c r="I4107" s="55" t="s">
        <v>46280</v>
      </c>
      <c r="J4107" s="55">
        <v>8059175355929</v>
      </c>
      <c r="L4107" s="47">
        <v>229.95</v>
      </c>
      <c r="M4107" s="47">
        <v>229.95</v>
      </c>
      <c r="N4107" s="45">
        <v>44641</v>
      </c>
    </row>
    <row r="4108" spans="1:14" x14ac:dyDescent="0.25">
      <c r="A4108" s="32" t="s">
        <v>71048</v>
      </c>
      <c r="B4108" s="42" t="s">
        <v>64482</v>
      </c>
      <c r="C4108" s="42" t="s">
        <v>46276</v>
      </c>
      <c r="E4108" s="44" t="s">
        <v>61108</v>
      </c>
      <c r="F4108" s="44" t="s">
        <v>41</v>
      </c>
      <c r="G4108" s="44" t="s">
        <v>11</v>
      </c>
      <c r="H4108" s="44" t="s">
        <v>12</v>
      </c>
      <c r="I4108" s="55" t="s">
        <v>46277</v>
      </c>
      <c r="J4108" s="55">
        <v>8059175355912</v>
      </c>
      <c r="L4108" s="47">
        <v>229.95</v>
      </c>
      <c r="M4108" s="47">
        <v>229.95</v>
      </c>
      <c r="N4108" s="45">
        <v>44641</v>
      </c>
    </row>
    <row r="4109" spans="1:14" x14ac:dyDescent="0.25">
      <c r="A4109" s="32" t="s">
        <v>71047</v>
      </c>
      <c r="B4109" s="42" t="s">
        <v>64479</v>
      </c>
      <c r="C4109" s="42" t="s">
        <v>46274</v>
      </c>
      <c r="E4109" s="44" t="s">
        <v>61107</v>
      </c>
      <c r="F4109" s="44" t="s">
        <v>41</v>
      </c>
      <c r="G4109" s="44" t="s">
        <v>11</v>
      </c>
      <c r="H4109" s="44" t="s">
        <v>12</v>
      </c>
      <c r="I4109" s="55" t="s">
        <v>46275</v>
      </c>
      <c r="J4109" s="55">
        <v>8059175355882</v>
      </c>
      <c r="L4109" s="47">
        <v>229.95</v>
      </c>
      <c r="M4109" s="47">
        <v>229.95</v>
      </c>
      <c r="N4109" s="45">
        <v>44641</v>
      </c>
    </row>
    <row r="4110" spans="1:14" x14ac:dyDescent="0.25">
      <c r="A4110" s="32" t="s">
        <v>71046</v>
      </c>
      <c r="B4110" s="42" t="s">
        <v>64480</v>
      </c>
      <c r="C4110" s="42" t="s">
        <v>46272</v>
      </c>
      <c r="E4110" s="44" t="s">
        <v>61106</v>
      </c>
      <c r="F4110" s="44" t="s">
        <v>41</v>
      </c>
      <c r="G4110" s="44" t="s">
        <v>11</v>
      </c>
      <c r="H4110" s="44" t="s">
        <v>12</v>
      </c>
      <c r="I4110" s="55" t="s">
        <v>46273</v>
      </c>
      <c r="J4110" s="55">
        <v>8059175355899</v>
      </c>
      <c r="L4110" s="47">
        <v>229.95</v>
      </c>
      <c r="M4110" s="47">
        <v>229.95</v>
      </c>
      <c r="N4110" s="45">
        <v>44641</v>
      </c>
    </row>
    <row r="4111" spans="1:14" x14ac:dyDescent="0.25">
      <c r="A4111" s="32" t="s">
        <v>71045</v>
      </c>
      <c r="B4111" s="42" t="s">
        <v>64481</v>
      </c>
      <c r="C4111" s="42" t="s">
        <v>46270</v>
      </c>
      <c r="E4111" s="44" t="s">
        <v>61105</v>
      </c>
      <c r="F4111" s="44" t="s">
        <v>41</v>
      </c>
      <c r="G4111" s="44" t="s">
        <v>11</v>
      </c>
      <c r="H4111" s="44" t="s">
        <v>12</v>
      </c>
      <c r="I4111" s="55" t="s">
        <v>46271</v>
      </c>
      <c r="J4111" s="55">
        <v>8059175355905</v>
      </c>
      <c r="L4111" s="47">
        <v>229.95</v>
      </c>
      <c r="M4111" s="47">
        <v>229.95</v>
      </c>
      <c r="N4111" s="45">
        <v>44641</v>
      </c>
    </row>
    <row r="4112" spans="1:14" x14ac:dyDescent="0.25">
      <c r="A4112" s="32" t="s">
        <v>71044</v>
      </c>
      <c r="B4112" s="42" t="s">
        <v>64485</v>
      </c>
      <c r="C4112" s="42" t="s">
        <v>46284</v>
      </c>
      <c r="E4112" s="44" t="s">
        <v>46285</v>
      </c>
      <c r="F4112" s="44" t="s">
        <v>41</v>
      </c>
      <c r="G4112" s="44" t="s">
        <v>11</v>
      </c>
      <c r="H4112" s="44" t="s">
        <v>12</v>
      </c>
      <c r="I4112" s="55" t="s">
        <v>46286</v>
      </c>
      <c r="J4112" s="55">
        <v>8059175355943</v>
      </c>
      <c r="L4112" s="47">
        <v>229.95</v>
      </c>
      <c r="M4112" s="47">
        <v>229.95</v>
      </c>
      <c r="N4112" s="45">
        <v>44641</v>
      </c>
    </row>
    <row r="4113" spans="1:14" x14ac:dyDescent="0.25">
      <c r="A4113" s="32" t="s">
        <v>71043</v>
      </c>
      <c r="B4113" s="42" t="s">
        <v>64484</v>
      </c>
      <c r="C4113" s="42" t="s">
        <v>46281</v>
      </c>
      <c r="E4113" s="44" t="s">
        <v>46282</v>
      </c>
      <c r="F4113" s="44" t="s">
        <v>41</v>
      </c>
      <c r="G4113" s="44" t="s">
        <v>11</v>
      </c>
      <c r="H4113" s="44" t="s">
        <v>12</v>
      </c>
      <c r="I4113" s="55" t="s">
        <v>46283</v>
      </c>
      <c r="J4113" s="55">
        <v>8059175355936</v>
      </c>
      <c r="L4113" s="47">
        <v>229.95</v>
      </c>
      <c r="M4113" s="47">
        <v>229.95</v>
      </c>
      <c r="N4113" s="45">
        <v>44641</v>
      </c>
    </row>
    <row r="4114" spans="1:14" x14ac:dyDescent="0.25">
      <c r="B4114" s="42" t="s">
        <v>52621</v>
      </c>
      <c r="C4114" s="42" t="s">
        <v>70245</v>
      </c>
      <c r="E4114" s="32" t="s">
        <v>53145</v>
      </c>
      <c r="F4114" s="44" t="s">
        <v>41</v>
      </c>
      <c r="G4114" s="32" t="s">
        <v>11</v>
      </c>
      <c r="H4114" s="32" t="s">
        <v>12</v>
      </c>
      <c r="I4114" s="32" t="s">
        <v>52622</v>
      </c>
      <c r="J4114" s="55">
        <v>8059347123882</v>
      </c>
      <c r="L4114" s="47">
        <v>229.95</v>
      </c>
      <c r="M4114" s="47">
        <v>229.95</v>
      </c>
      <c r="N4114" s="45">
        <v>44984</v>
      </c>
    </row>
    <row r="4115" spans="1:14" x14ac:dyDescent="0.25">
      <c r="B4115" s="42" t="s">
        <v>52619</v>
      </c>
      <c r="C4115" s="42" t="s">
        <v>70244</v>
      </c>
      <c r="E4115" s="32" t="s">
        <v>53144</v>
      </c>
      <c r="F4115" s="44" t="s">
        <v>41</v>
      </c>
      <c r="G4115" s="32" t="s">
        <v>11</v>
      </c>
      <c r="H4115" s="32" t="s">
        <v>12</v>
      </c>
      <c r="I4115" s="32" t="s">
        <v>52620</v>
      </c>
      <c r="J4115" s="55">
        <v>8059347123875</v>
      </c>
      <c r="L4115" s="47">
        <v>229.95</v>
      </c>
      <c r="M4115" s="47">
        <v>229.95</v>
      </c>
      <c r="N4115" s="45">
        <v>44984</v>
      </c>
    </row>
    <row r="4116" spans="1:14" x14ac:dyDescent="0.25">
      <c r="B4116" s="42" t="s">
        <v>52613</v>
      </c>
      <c r="C4116" s="42" t="s">
        <v>70243</v>
      </c>
      <c r="E4116" s="32" t="s">
        <v>53141</v>
      </c>
      <c r="F4116" s="44" t="s">
        <v>41</v>
      </c>
      <c r="G4116" s="32" t="s">
        <v>11</v>
      </c>
      <c r="H4116" s="32" t="s">
        <v>12</v>
      </c>
      <c r="I4116" s="32" t="s">
        <v>52614</v>
      </c>
      <c r="J4116" s="55">
        <v>8059347123844</v>
      </c>
      <c r="L4116" s="47">
        <v>229.95</v>
      </c>
      <c r="M4116" s="47">
        <v>229.95</v>
      </c>
      <c r="N4116" s="45">
        <v>44984</v>
      </c>
    </row>
    <row r="4117" spans="1:14" x14ac:dyDescent="0.25">
      <c r="B4117" s="42" t="s">
        <v>52615</v>
      </c>
      <c r="C4117" s="42" t="s">
        <v>70242</v>
      </c>
      <c r="E4117" s="32" t="s">
        <v>53142</v>
      </c>
      <c r="F4117" s="44" t="s">
        <v>41</v>
      </c>
      <c r="G4117" s="32" t="s">
        <v>11</v>
      </c>
      <c r="H4117" s="32" t="s">
        <v>12</v>
      </c>
      <c r="I4117" s="32" t="s">
        <v>52616</v>
      </c>
      <c r="J4117" s="55">
        <v>8059347123851</v>
      </c>
      <c r="L4117" s="47">
        <v>229.95</v>
      </c>
      <c r="M4117" s="47">
        <v>229.95</v>
      </c>
      <c r="N4117" s="45">
        <v>44984</v>
      </c>
    </row>
    <row r="4118" spans="1:14" x14ac:dyDescent="0.25">
      <c r="B4118" s="42" t="s">
        <v>52617</v>
      </c>
      <c r="C4118" s="42" t="s">
        <v>70241</v>
      </c>
      <c r="E4118" s="32" t="s">
        <v>53143</v>
      </c>
      <c r="F4118" s="44" t="s">
        <v>41</v>
      </c>
      <c r="G4118" s="32" t="s">
        <v>11</v>
      </c>
      <c r="H4118" s="32" t="s">
        <v>12</v>
      </c>
      <c r="I4118" s="32" t="s">
        <v>52618</v>
      </c>
      <c r="J4118" s="55">
        <v>8059347123868</v>
      </c>
      <c r="L4118" s="47">
        <v>229.95</v>
      </c>
      <c r="M4118" s="47">
        <v>229.95</v>
      </c>
      <c r="N4118" s="45">
        <v>44984</v>
      </c>
    </row>
    <row r="4119" spans="1:14" x14ac:dyDescent="0.25">
      <c r="B4119" s="42" t="s">
        <v>52625</v>
      </c>
      <c r="C4119" s="42" t="s">
        <v>70240</v>
      </c>
      <c r="E4119" s="32" t="s">
        <v>53147</v>
      </c>
      <c r="F4119" s="44" t="s">
        <v>41</v>
      </c>
      <c r="G4119" s="32" t="s">
        <v>11</v>
      </c>
      <c r="H4119" s="32" t="s">
        <v>12</v>
      </c>
      <c r="I4119" s="32" t="s">
        <v>52626</v>
      </c>
      <c r="J4119" s="55">
        <v>8059347123905</v>
      </c>
      <c r="L4119" s="47">
        <v>229.95</v>
      </c>
      <c r="M4119" s="47">
        <v>229.95</v>
      </c>
      <c r="N4119" s="45">
        <v>44984</v>
      </c>
    </row>
    <row r="4120" spans="1:14" x14ac:dyDescent="0.25">
      <c r="B4120" s="42" t="s">
        <v>52623</v>
      </c>
      <c r="C4120" s="42" t="s">
        <v>70239</v>
      </c>
      <c r="E4120" s="32" t="s">
        <v>53146</v>
      </c>
      <c r="F4120" s="44" t="s">
        <v>41</v>
      </c>
      <c r="G4120" s="32" t="s">
        <v>11</v>
      </c>
      <c r="H4120" s="32" t="s">
        <v>12</v>
      </c>
      <c r="I4120" s="32" t="s">
        <v>52624</v>
      </c>
      <c r="J4120" s="55">
        <v>8059347123899</v>
      </c>
      <c r="L4120" s="47">
        <v>229.95</v>
      </c>
      <c r="M4120" s="47">
        <v>229.95</v>
      </c>
      <c r="N4120" s="45">
        <v>44984</v>
      </c>
    </row>
    <row r="4121" spans="1:14" x14ac:dyDescent="0.25">
      <c r="A4121" s="32" t="s">
        <v>71042</v>
      </c>
      <c r="B4121" s="42" t="s">
        <v>64469</v>
      </c>
      <c r="C4121" s="42" t="s">
        <v>46261</v>
      </c>
      <c r="E4121" s="44" t="s">
        <v>46262</v>
      </c>
      <c r="F4121" s="44" t="s">
        <v>41</v>
      </c>
      <c r="G4121" s="44" t="s">
        <v>11</v>
      </c>
      <c r="H4121" s="44" t="s">
        <v>12</v>
      </c>
      <c r="I4121" s="55" t="s">
        <v>46263</v>
      </c>
      <c r="J4121" s="55">
        <v>8059175355851</v>
      </c>
      <c r="L4121" s="47">
        <v>229.95</v>
      </c>
      <c r="M4121" s="47">
        <v>229.95</v>
      </c>
      <c r="N4121" s="45">
        <v>44641</v>
      </c>
    </row>
    <row r="4122" spans="1:14" x14ac:dyDescent="0.25">
      <c r="B4122" s="42" t="s">
        <v>64468</v>
      </c>
      <c r="C4122" s="42" t="s">
        <v>46259</v>
      </c>
      <c r="E4122" s="44" t="s">
        <v>61104</v>
      </c>
      <c r="F4122" s="44" t="s">
        <v>41</v>
      </c>
      <c r="G4122" s="44" t="s">
        <v>11</v>
      </c>
      <c r="H4122" s="44" t="s">
        <v>12</v>
      </c>
      <c r="I4122" s="55" t="s">
        <v>46260</v>
      </c>
      <c r="J4122" s="55">
        <v>8059175355844</v>
      </c>
      <c r="L4122" s="47">
        <v>229.95</v>
      </c>
      <c r="M4122" s="47">
        <v>229.95</v>
      </c>
      <c r="N4122" s="45">
        <v>44641</v>
      </c>
    </row>
    <row r="4123" spans="1:14" x14ac:dyDescent="0.25">
      <c r="A4123" s="32" t="s">
        <v>71041</v>
      </c>
      <c r="B4123" s="42" t="s">
        <v>64465</v>
      </c>
      <c r="C4123" s="42" t="s">
        <v>46257</v>
      </c>
      <c r="E4123" s="44" t="s">
        <v>61103</v>
      </c>
      <c r="F4123" s="44" t="s">
        <v>41</v>
      </c>
      <c r="G4123" s="44" t="s">
        <v>11</v>
      </c>
      <c r="H4123" s="44" t="s">
        <v>12</v>
      </c>
      <c r="I4123" s="55" t="s">
        <v>46258</v>
      </c>
      <c r="J4123" s="55">
        <v>8059175355813</v>
      </c>
      <c r="L4123" s="47">
        <v>229.95</v>
      </c>
      <c r="M4123" s="47">
        <v>229.95</v>
      </c>
      <c r="N4123" s="45">
        <v>44641</v>
      </c>
    </row>
    <row r="4124" spans="1:14" x14ac:dyDescent="0.25">
      <c r="A4124" s="32" t="s">
        <v>71040</v>
      </c>
      <c r="B4124" s="42" t="s">
        <v>64466</v>
      </c>
      <c r="C4124" s="42" t="s">
        <v>46255</v>
      </c>
      <c r="E4124" s="44" t="s">
        <v>61102</v>
      </c>
      <c r="F4124" s="44" t="s">
        <v>41</v>
      </c>
      <c r="G4124" s="44" t="s">
        <v>11</v>
      </c>
      <c r="H4124" s="44" t="s">
        <v>12</v>
      </c>
      <c r="I4124" s="55" t="s">
        <v>46256</v>
      </c>
      <c r="J4124" s="55">
        <v>8059175355820</v>
      </c>
      <c r="L4124" s="47">
        <v>229.95</v>
      </c>
      <c r="M4124" s="47">
        <v>229.95</v>
      </c>
      <c r="N4124" s="45">
        <v>44641</v>
      </c>
    </row>
    <row r="4125" spans="1:14" x14ac:dyDescent="0.25">
      <c r="A4125" s="32" t="s">
        <v>71039</v>
      </c>
      <c r="B4125" s="42" t="s">
        <v>64467</v>
      </c>
      <c r="C4125" s="42" t="s">
        <v>46253</v>
      </c>
      <c r="E4125" s="44" t="s">
        <v>61101</v>
      </c>
      <c r="F4125" s="44" t="s">
        <v>41</v>
      </c>
      <c r="G4125" s="44" t="s">
        <v>11</v>
      </c>
      <c r="H4125" s="44" t="s">
        <v>12</v>
      </c>
      <c r="I4125" s="55" t="s">
        <v>46254</v>
      </c>
      <c r="J4125" s="55">
        <v>8059175355837</v>
      </c>
      <c r="L4125" s="47">
        <v>229.95</v>
      </c>
      <c r="M4125" s="47">
        <v>229.95</v>
      </c>
      <c r="N4125" s="45">
        <v>44641</v>
      </c>
    </row>
    <row r="4126" spans="1:14" x14ac:dyDescent="0.25">
      <c r="A4126" s="32" t="s">
        <v>71038</v>
      </c>
      <c r="B4126" s="42" t="s">
        <v>64471</v>
      </c>
      <c r="C4126" s="42" t="s">
        <v>46267</v>
      </c>
      <c r="E4126" s="44" t="s">
        <v>46268</v>
      </c>
      <c r="F4126" s="44" t="s">
        <v>41</v>
      </c>
      <c r="G4126" s="44" t="s">
        <v>11</v>
      </c>
      <c r="H4126" s="44" t="s">
        <v>12</v>
      </c>
      <c r="I4126" s="55" t="s">
        <v>46269</v>
      </c>
      <c r="J4126" s="55">
        <v>8059175355875</v>
      </c>
      <c r="L4126" s="47">
        <v>229.95</v>
      </c>
      <c r="M4126" s="47">
        <v>229.95</v>
      </c>
      <c r="N4126" s="45">
        <v>44641</v>
      </c>
    </row>
    <row r="4127" spans="1:14" x14ac:dyDescent="0.25">
      <c r="A4127" s="32" t="s">
        <v>71037</v>
      </c>
      <c r="B4127" s="42" t="s">
        <v>64470</v>
      </c>
      <c r="C4127" s="42" t="s">
        <v>46264</v>
      </c>
      <c r="E4127" s="44" t="s">
        <v>46265</v>
      </c>
      <c r="F4127" s="44" t="s">
        <v>41</v>
      </c>
      <c r="G4127" s="44" t="s">
        <v>11</v>
      </c>
      <c r="H4127" s="44" t="s">
        <v>12</v>
      </c>
      <c r="I4127" s="55" t="s">
        <v>46266</v>
      </c>
      <c r="J4127" s="55">
        <v>8059175355868</v>
      </c>
      <c r="L4127" s="47">
        <v>229.95</v>
      </c>
      <c r="M4127" s="47">
        <v>229.95</v>
      </c>
      <c r="N4127" s="45">
        <v>44641</v>
      </c>
    </row>
    <row r="4128" spans="1:14" x14ac:dyDescent="0.25">
      <c r="A4128" s="32" t="s">
        <v>71036</v>
      </c>
      <c r="B4128" s="42" t="s">
        <v>64476</v>
      </c>
      <c r="C4128" s="42" t="s">
        <v>46244</v>
      </c>
      <c r="E4128" s="44" t="s">
        <v>46245</v>
      </c>
      <c r="F4128" s="44" t="s">
        <v>41</v>
      </c>
      <c r="G4128" s="44" t="s">
        <v>11</v>
      </c>
      <c r="H4128" s="44" t="s">
        <v>12</v>
      </c>
      <c r="I4128" s="55" t="s">
        <v>46246</v>
      </c>
      <c r="J4128" s="55">
        <v>8059175355783</v>
      </c>
      <c r="L4128" s="46">
        <v>229.95</v>
      </c>
      <c r="M4128" s="46">
        <v>229.95</v>
      </c>
      <c r="N4128" s="45">
        <v>44641</v>
      </c>
    </row>
    <row r="4129" spans="1:14" x14ac:dyDescent="0.25">
      <c r="A4129" s="32" t="s">
        <v>71035</v>
      </c>
      <c r="B4129" s="42" t="s">
        <v>64475</v>
      </c>
      <c r="C4129" s="42" t="s">
        <v>46242</v>
      </c>
      <c r="E4129" s="44" t="s">
        <v>61100</v>
      </c>
      <c r="F4129" s="44" t="s">
        <v>41</v>
      </c>
      <c r="G4129" s="44" t="s">
        <v>11</v>
      </c>
      <c r="H4129" s="44" t="s">
        <v>12</v>
      </c>
      <c r="I4129" s="55" t="s">
        <v>46243</v>
      </c>
      <c r="J4129" s="55">
        <v>8059175355776</v>
      </c>
      <c r="L4129" s="46">
        <v>229.95</v>
      </c>
      <c r="M4129" s="46">
        <v>229.95</v>
      </c>
      <c r="N4129" s="45">
        <v>44641</v>
      </c>
    </row>
    <row r="4130" spans="1:14" x14ac:dyDescent="0.25">
      <c r="A4130" s="32" t="s">
        <v>71034</v>
      </c>
      <c r="B4130" s="42" t="s">
        <v>64472</v>
      </c>
      <c r="C4130" s="42" t="s">
        <v>46240</v>
      </c>
      <c r="E4130" s="44" t="s">
        <v>61099</v>
      </c>
      <c r="F4130" s="44" t="s">
        <v>41</v>
      </c>
      <c r="G4130" s="44" t="s">
        <v>11</v>
      </c>
      <c r="H4130" s="44" t="s">
        <v>12</v>
      </c>
      <c r="I4130" s="55" t="s">
        <v>46241</v>
      </c>
      <c r="J4130" s="55">
        <v>8059175355745</v>
      </c>
      <c r="L4130" s="46">
        <v>229.95</v>
      </c>
      <c r="M4130" s="46">
        <v>229.95</v>
      </c>
      <c r="N4130" s="45">
        <v>44641</v>
      </c>
    </row>
    <row r="4131" spans="1:14" x14ac:dyDescent="0.25">
      <c r="B4131" s="42" t="s">
        <v>64473</v>
      </c>
      <c r="C4131" s="42" t="s">
        <v>46238</v>
      </c>
      <c r="E4131" s="44" t="s">
        <v>61098</v>
      </c>
      <c r="F4131" s="44" t="s">
        <v>41</v>
      </c>
      <c r="G4131" s="44" t="s">
        <v>11</v>
      </c>
      <c r="H4131" s="44" t="s">
        <v>12</v>
      </c>
      <c r="I4131" s="55" t="s">
        <v>46239</v>
      </c>
      <c r="J4131" s="55">
        <v>8059175355752</v>
      </c>
      <c r="L4131" s="46">
        <v>229.95</v>
      </c>
      <c r="M4131" s="46">
        <v>229.95</v>
      </c>
      <c r="N4131" s="45">
        <v>44641</v>
      </c>
    </row>
    <row r="4132" spans="1:14" x14ac:dyDescent="0.25">
      <c r="B4132" s="42" t="s">
        <v>64474</v>
      </c>
      <c r="C4132" s="42" t="s">
        <v>46236</v>
      </c>
      <c r="E4132" s="44" t="s">
        <v>61097</v>
      </c>
      <c r="F4132" s="44" t="s">
        <v>41</v>
      </c>
      <c r="G4132" s="44" t="s">
        <v>11</v>
      </c>
      <c r="H4132" s="44" t="s">
        <v>12</v>
      </c>
      <c r="I4132" s="55" t="s">
        <v>46237</v>
      </c>
      <c r="J4132" s="55">
        <v>8059175355769</v>
      </c>
      <c r="L4132" s="46">
        <v>229.95</v>
      </c>
      <c r="M4132" s="46">
        <v>229.95</v>
      </c>
      <c r="N4132" s="45">
        <v>44641</v>
      </c>
    </row>
    <row r="4133" spans="1:14" x14ac:dyDescent="0.25">
      <c r="A4133" s="32" t="s">
        <v>71033</v>
      </c>
      <c r="B4133" s="42" t="s">
        <v>64478</v>
      </c>
      <c r="C4133" s="42" t="s">
        <v>46250</v>
      </c>
      <c r="E4133" s="44" t="s">
        <v>46251</v>
      </c>
      <c r="F4133" s="44" t="s">
        <v>41</v>
      </c>
      <c r="G4133" s="44" t="s">
        <v>11</v>
      </c>
      <c r="H4133" s="44" t="s">
        <v>12</v>
      </c>
      <c r="I4133" s="55" t="s">
        <v>46252</v>
      </c>
      <c r="J4133" s="55">
        <v>8059175355806</v>
      </c>
      <c r="L4133" s="46">
        <v>229.95</v>
      </c>
      <c r="M4133" s="46">
        <v>229.95</v>
      </c>
      <c r="N4133" s="45">
        <v>44641</v>
      </c>
    </row>
    <row r="4134" spans="1:14" x14ac:dyDescent="0.25">
      <c r="A4134" s="32" t="s">
        <v>71032</v>
      </c>
      <c r="B4134" s="42" t="s">
        <v>64477</v>
      </c>
      <c r="C4134" s="42" t="s">
        <v>46247</v>
      </c>
      <c r="E4134" s="44" t="s">
        <v>46248</v>
      </c>
      <c r="F4134" s="44" t="s">
        <v>41</v>
      </c>
      <c r="G4134" s="44" t="s">
        <v>11</v>
      </c>
      <c r="H4134" s="44" t="s">
        <v>12</v>
      </c>
      <c r="I4134" s="55" t="s">
        <v>46249</v>
      </c>
      <c r="J4134" s="55">
        <v>8059175355790</v>
      </c>
      <c r="L4134" s="46">
        <v>229.95</v>
      </c>
      <c r="M4134" s="46">
        <v>229.95</v>
      </c>
      <c r="N4134" s="45">
        <v>44641</v>
      </c>
    </row>
    <row r="4135" spans="1:14" x14ac:dyDescent="0.25">
      <c r="A4135" s="43" t="s">
        <v>39432</v>
      </c>
      <c r="B4135" s="42" t="s">
        <v>51739</v>
      </c>
      <c r="C4135" s="42" t="s">
        <v>70238</v>
      </c>
      <c r="D4135" s="43"/>
      <c r="E4135" s="43" t="s">
        <v>39433</v>
      </c>
      <c r="F4135" s="81" t="s">
        <v>41</v>
      </c>
      <c r="G4135" s="32" t="s">
        <v>17</v>
      </c>
      <c r="H4135" s="32" t="s">
        <v>18</v>
      </c>
      <c r="I4135" s="48" t="s">
        <v>39434</v>
      </c>
      <c r="J4135" s="42">
        <v>8059175354939</v>
      </c>
      <c r="K4135" s="45">
        <v>45597</v>
      </c>
      <c r="L4135" s="47">
        <v>0</v>
      </c>
      <c r="M4135" s="47">
        <v>319.95</v>
      </c>
      <c r="N4135" s="63">
        <v>44249</v>
      </c>
    </row>
    <row r="4136" spans="1:14" x14ac:dyDescent="0.25">
      <c r="A4136" s="43" t="s">
        <v>39430</v>
      </c>
      <c r="B4136" s="42" t="s">
        <v>51738</v>
      </c>
      <c r="C4136" s="42" t="s">
        <v>70237</v>
      </c>
      <c r="D4136" s="43"/>
      <c r="E4136" s="43" t="s">
        <v>61066</v>
      </c>
      <c r="F4136" s="81" t="s">
        <v>41</v>
      </c>
      <c r="G4136" s="32" t="s">
        <v>17</v>
      </c>
      <c r="H4136" s="32" t="s">
        <v>18</v>
      </c>
      <c r="I4136" s="48" t="s">
        <v>39431</v>
      </c>
      <c r="J4136" s="42">
        <v>8059175354922</v>
      </c>
      <c r="K4136" s="45">
        <v>45597</v>
      </c>
      <c r="L4136" s="47">
        <v>0</v>
      </c>
      <c r="M4136" s="47">
        <v>319.95</v>
      </c>
      <c r="N4136" s="63">
        <v>44249</v>
      </c>
    </row>
    <row r="4137" spans="1:14" x14ac:dyDescent="0.25">
      <c r="A4137" s="43" t="s">
        <v>39428</v>
      </c>
      <c r="B4137" s="42" t="s">
        <v>51735</v>
      </c>
      <c r="C4137" s="42" t="s">
        <v>70236</v>
      </c>
      <c r="D4137" s="43"/>
      <c r="E4137" s="43" t="s">
        <v>61065</v>
      </c>
      <c r="F4137" s="81" t="s">
        <v>41</v>
      </c>
      <c r="G4137" s="32" t="s">
        <v>17</v>
      </c>
      <c r="H4137" s="32" t="s">
        <v>18</v>
      </c>
      <c r="I4137" s="48" t="s">
        <v>39429</v>
      </c>
      <c r="J4137" s="42">
        <v>8059175354892</v>
      </c>
      <c r="K4137" s="45">
        <v>45597</v>
      </c>
      <c r="L4137" s="47">
        <v>0</v>
      </c>
      <c r="M4137" s="47">
        <v>319.95</v>
      </c>
      <c r="N4137" s="63">
        <v>44249</v>
      </c>
    </row>
    <row r="4138" spans="1:14" x14ac:dyDescent="0.25">
      <c r="A4138" s="43" t="s">
        <v>39426</v>
      </c>
      <c r="B4138" s="42" t="s">
        <v>51736</v>
      </c>
      <c r="C4138" s="42" t="s">
        <v>70235</v>
      </c>
      <c r="D4138" s="43"/>
      <c r="E4138" s="43" t="s">
        <v>61064</v>
      </c>
      <c r="F4138" s="81" t="s">
        <v>41</v>
      </c>
      <c r="G4138" s="32" t="s">
        <v>17</v>
      </c>
      <c r="H4138" s="32" t="s">
        <v>18</v>
      </c>
      <c r="I4138" s="48" t="s">
        <v>39427</v>
      </c>
      <c r="J4138" s="42">
        <v>8059175354908</v>
      </c>
      <c r="K4138" s="45">
        <v>45597</v>
      </c>
      <c r="L4138" s="47">
        <v>0</v>
      </c>
      <c r="M4138" s="47">
        <v>319.95</v>
      </c>
      <c r="N4138" s="63">
        <v>44249</v>
      </c>
    </row>
    <row r="4139" spans="1:14" x14ac:dyDescent="0.25">
      <c r="A4139" s="43" t="s">
        <v>39424</v>
      </c>
      <c r="B4139" s="42" t="s">
        <v>51737</v>
      </c>
      <c r="C4139" s="42" t="s">
        <v>70234</v>
      </c>
      <c r="D4139" s="43"/>
      <c r="E4139" s="43" t="s">
        <v>61063</v>
      </c>
      <c r="F4139" s="81" t="s">
        <v>41</v>
      </c>
      <c r="G4139" s="32" t="s">
        <v>17</v>
      </c>
      <c r="H4139" s="32" t="s">
        <v>18</v>
      </c>
      <c r="I4139" s="48" t="s">
        <v>39425</v>
      </c>
      <c r="J4139" s="42">
        <v>8059175354915</v>
      </c>
      <c r="K4139" s="45">
        <v>45597</v>
      </c>
      <c r="L4139" s="47">
        <v>0</v>
      </c>
      <c r="M4139" s="47">
        <v>319.95</v>
      </c>
      <c r="N4139" s="63">
        <v>44249</v>
      </c>
    </row>
    <row r="4140" spans="1:14" x14ac:dyDescent="0.25">
      <c r="A4140" s="43" t="s">
        <v>39435</v>
      </c>
      <c r="B4140" s="42" t="s">
        <v>51740</v>
      </c>
      <c r="C4140" s="42" t="s">
        <v>70233</v>
      </c>
      <c r="D4140" s="43"/>
      <c r="E4140" s="43" t="s">
        <v>39436</v>
      </c>
      <c r="F4140" s="81" t="s">
        <v>41</v>
      </c>
      <c r="G4140" s="32" t="s">
        <v>17</v>
      </c>
      <c r="H4140" s="32" t="s">
        <v>18</v>
      </c>
      <c r="I4140" s="48" t="s">
        <v>39437</v>
      </c>
      <c r="J4140" s="42">
        <v>8059175354946</v>
      </c>
      <c r="K4140" s="45">
        <v>45597</v>
      </c>
      <c r="L4140" s="47">
        <v>0</v>
      </c>
      <c r="M4140" s="47">
        <v>319.95</v>
      </c>
      <c r="N4140" s="63">
        <v>44249</v>
      </c>
    </row>
    <row r="4141" spans="1:14" x14ac:dyDescent="0.25">
      <c r="B4141" s="42" t="s">
        <v>53666</v>
      </c>
      <c r="C4141" s="42" t="s">
        <v>70232</v>
      </c>
      <c r="E4141" s="44" t="s">
        <v>53673</v>
      </c>
      <c r="F4141" s="44" t="s">
        <v>41</v>
      </c>
      <c r="G4141" s="32" t="s">
        <v>17</v>
      </c>
      <c r="H4141" s="32" t="s">
        <v>18</v>
      </c>
      <c r="I4141" s="55" t="s">
        <v>53680</v>
      </c>
      <c r="J4141" s="55">
        <v>8059175956300</v>
      </c>
      <c r="K4141" s="45">
        <v>45597</v>
      </c>
      <c r="L4141" s="47">
        <v>0</v>
      </c>
      <c r="M4141" s="47">
        <v>319.95</v>
      </c>
    </row>
    <row r="4142" spans="1:14" x14ac:dyDescent="0.25">
      <c r="B4142" s="42" t="s">
        <v>53663</v>
      </c>
      <c r="C4142" s="42" t="s">
        <v>70231</v>
      </c>
      <c r="E4142" s="44" t="s">
        <v>53670</v>
      </c>
      <c r="F4142" s="44" t="s">
        <v>41</v>
      </c>
      <c r="G4142" s="32" t="s">
        <v>17</v>
      </c>
      <c r="H4142" s="32" t="s">
        <v>18</v>
      </c>
      <c r="I4142" s="55" t="s">
        <v>53677</v>
      </c>
      <c r="J4142" s="55">
        <v>8059175956270</v>
      </c>
      <c r="K4142" s="45">
        <v>45597</v>
      </c>
      <c r="L4142" s="47">
        <v>0</v>
      </c>
      <c r="M4142" s="47">
        <v>319.95</v>
      </c>
    </row>
    <row r="4143" spans="1:14" x14ac:dyDescent="0.25">
      <c r="B4143" s="42" t="s">
        <v>53664</v>
      </c>
      <c r="C4143" s="42" t="s">
        <v>70230</v>
      </c>
      <c r="E4143" s="44" t="s">
        <v>53671</v>
      </c>
      <c r="F4143" s="44" t="s">
        <v>41</v>
      </c>
      <c r="G4143" s="32" t="s">
        <v>17</v>
      </c>
      <c r="H4143" s="32" t="s">
        <v>18</v>
      </c>
      <c r="I4143" s="55" t="s">
        <v>53678</v>
      </c>
      <c r="J4143" s="55">
        <v>8059175956287</v>
      </c>
      <c r="K4143" s="45">
        <v>45597</v>
      </c>
      <c r="L4143" s="47">
        <v>0</v>
      </c>
      <c r="M4143" s="47">
        <v>319.95</v>
      </c>
    </row>
    <row r="4144" spans="1:14" x14ac:dyDescent="0.25">
      <c r="B4144" s="42" t="s">
        <v>53665</v>
      </c>
      <c r="C4144" s="42" t="s">
        <v>70229</v>
      </c>
      <c r="E4144" s="44" t="s">
        <v>53672</v>
      </c>
      <c r="F4144" s="44" t="s">
        <v>41</v>
      </c>
      <c r="G4144" s="32" t="s">
        <v>17</v>
      </c>
      <c r="H4144" s="32" t="s">
        <v>18</v>
      </c>
      <c r="I4144" s="55" t="s">
        <v>53679</v>
      </c>
      <c r="J4144" s="55">
        <v>8059175956294</v>
      </c>
      <c r="K4144" s="45">
        <v>45597</v>
      </c>
      <c r="L4144" s="47">
        <v>0</v>
      </c>
      <c r="M4144" s="47">
        <v>319.95</v>
      </c>
    </row>
    <row r="4145" spans="1:14" x14ac:dyDescent="0.25">
      <c r="B4145" s="42" t="s">
        <v>53669</v>
      </c>
      <c r="C4145" s="42" t="s">
        <v>70228</v>
      </c>
      <c r="E4145" s="44" t="s">
        <v>53676</v>
      </c>
      <c r="F4145" s="44" t="s">
        <v>41</v>
      </c>
      <c r="G4145" s="32" t="s">
        <v>17</v>
      </c>
      <c r="H4145" s="32" t="s">
        <v>18</v>
      </c>
      <c r="I4145" s="55" t="s">
        <v>53683</v>
      </c>
      <c r="J4145" s="55">
        <v>8059175956331</v>
      </c>
      <c r="K4145" s="45">
        <v>45597</v>
      </c>
      <c r="L4145" s="47">
        <v>0</v>
      </c>
      <c r="M4145" s="47">
        <v>319.95</v>
      </c>
    </row>
    <row r="4146" spans="1:14" x14ac:dyDescent="0.25">
      <c r="B4146" s="42" t="s">
        <v>53668</v>
      </c>
      <c r="C4146" s="42" t="s">
        <v>70227</v>
      </c>
      <c r="E4146" s="44" t="s">
        <v>53675</v>
      </c>
      <c r="F4146" s="44" t="s">
        <v>41</v>
      </c>
      <c r="G4146" s="32" t="s">
        <v>17</v>
      </c>
      <c r="H4146" s="32" t="s">
        <v>18</v>
      </c>
      <c r="I4146" s="55" t="s">
        <v>53682</v>
      </c>
      <c r="J4146" s="55">
        <v>8059175956324</v>
      </c>
      <c r="K4146" s="45">
        <v>45597</v>
      </c>
      <c r="L4146" s="47">
        <v>0</v>
      </c>
      <c r="M4146" s="47">
        <v>319.95</v>
      </c>
    </row>
    <row r="4147" spans="1:14" x14ac:dyDescent="0.25">
      <c r="B4147" s="42" t="s">
        <v>53667</v>
      </c>
      <c r="C4147" s="42" t="s">
        <v>70226</v>
      </c>
      <c r="E4147" s="44" t="s">
        <v>53674</v>
      </c>
      <c r="F4147" s="44" t="s">
        <v>41</v>
      </c>
      <c r="G4147" s="32" t="s">
        <v>17</v>
      </c>
      <c r="H4147" s="32" t="s">
        <v>18</v>
      </c>
      <c r="I4147" s="55" t="s">
        <v>53681</v>
      </c>
      <c r="J4147" s="55">
        <v>8059175956317</v>
      </c>
      <c r="K4147" s="45">
        <v>45597</v>
      </c>
      <c r="L4147" s="47">
        <v>0</v>
      </c>
      <c r="M4147" s="47">
        <v>319.95</v>
      </c>
    </row>
    <row r="4148" spans="1:14" x14ac:dyDescent="0.25">
      <c r="A4148" s="43" t="s">
        <v>39415</v>
      </c>
      <c r="B4148" s="42" t="s">
        <v>51732</v>
      </c>
      <c r="C4148" s="42" t="s">
        <v>70225</v>
      </c>
      <c r="D4148" s="43"/>
      <c r="E4148" s="43" t="s">
        <v>39416</v>
      </c>
      <c r="F4148" s="81" t="s">
        <v>41</v>
      </c>
      <c r="G4148" s="32" t="s">
        <v>17</v>
      </c>
      <c r="H4148" s="32" t="s">
        <v>18</v>
      </c>
      <c r="I4148" s="48" t="s">
        <v>39417</v>
      </c>
      <c r="J4148" s="42">
        <v>8059175354861</v>
      </c>
      <c r="K4148" s="45">
        <v>45597</v>
      </c>
      <c r="L4148" s="47">
        <v>0</v>
      </c>
      <c r="M4148" s="47">
        <v>319.95</v>
      </c>
      <c r="N4148" s="63">
        <v>44249</v>
      </c>
    </row>
    <row r="4149" spans="1:14" x14ac:dyDescent="0.25">
      <c r="A4149" s="43" t="s">
        <v>39413</v>
      </c>
      <c r="B4149" s="42" t="s">
        <v>51731</v>
      </c>
      <c r="C4149" s="42" t="s">
        <v>70224</v>
      </c>
      <c r="D4149" s="43"/>
      <c r="E4149" s="43" t="s">
        <v>61062</v>
      </c>
      <c r="F4149" s="81" t="s">
        <v>41</v>
      </c>
      <c r="G4149" s="32" t="s">
        <v>17</v>
      </c>
      <c r="H4149" s="32" t="s">
        <v>18</v>
      </c>
      <c r="I4149" s="48" t="s">
        <v>39414</v>
      </c>
      <c r="J4149" s="42">
        <v>8059175354854</v>
      </c>
      <c r="K4149" s="45">
        <v>45597</v>
      </c>
      <c r="L4149" s="47">
        <v>0</v>
      </c>
      <c r="M4149" s="47">
        <v>319.95</v>
      </c>
      <c r="N4149" s="63">
        <v>44249</v>
      </c>
    </row>
    <row r="4150" spans="1:14" x14ac:dyDescent="0.25">
      <c r="A4150" s="43" t="s">
        <v>39411</v>
      </c>
      <c r="B4150" s="42" t="s">
        <v>51728</v>
      </c>
      <c r="C4150" s="42" t="s">
        <v>70223</v>
      </c>
      <c r="D4150" s="43"/>
      <c r="E4150" s="43" t="s">
        <v>61061</v>
      </c>
      <c r="F4150" s="81" t="s">
        <v>41</v>
      </c>
      <c r="G4150" s="32" t="s">
        <v>17</v>
      </c>
      <c r="H4150" s="32" t="s">
        <v>18</v>
      </c>
      <c r="I4150" s="48" t="s">
        <v>39412</v>
      </c>
      <c r="J4150" s="42">
        <v>8059175354823</v>
      </c>
      <c r="K4150" s="45">
        <v>45597</v>
      </c>
      <c r="L4150" s="47">
        <v>0</v>
      </c>
      <c r="M4150" s="47">
        <v>319.95</v>
      </c>
      <c r="N4150" s="63">
        <v>44249</v>
      </c>
    </row>
    <row r="4151" spans="1:14" x14ac:dyDescent="0.25">
      <c r="A4151" s="43" t="s">
        <v>39409</v>
      </c>
      <c r="B4151" s="42" t="s">
        <v>51729</v>
      </c>
      <c r="C4151" s="42" t="s">
        <v>70222</v>
      </c>
      <c r="D4151" s="43"/>
      <c r="E4151" s="43" t="s">
        <v>61060</v>
      </c>
      <c r="F4151" s="81" t="s">
        <v>41</v>
      </c>
      <c r="G4151" s="32" t="s">
        <v>17</v>
      </c>
      <c r="H4151" s="32" t="s">
        <v>18</v>
      </c>
      <c r="I4151" s="48" t="s">
        <v>39410</v>
      </c>
      <c r="J4151" s="42">
        <v>8059175354830</v>
      </c>
      <c r="K4151" s="45">
        <v>45597</v>
      </c>
      <c r="L4151" s="47">
        <v>0</v>
      </c>
      <c r="M4151" s="47">
        <v>319.95</v>
      </c>
      <c r="N4151" s="63">
        <v>44249</v>
      </c>
    </row>
    <row r="4152" spans="1:14" x14ac:dyDescent="0.25">
      <c r="A4152" s="43" t="s">
        <v>39407</v>
      </c>
      <c r="B4152" s="42" t="s">
        <v>51730</v>
      </c>
      <c r="C4152" s="42" t="s">
        <v>70221</v>
      </c>
      <c r="D4152" s="43"/>
      <c r="E4152" s="43" t="s">
        <v>61059</v>
      </c>
      <c r="F4152" s="81" t="s">
        <v>41</v>
      </c>
      <c r="G4152" s="32" t="s">
        <v>17</v>
      </c>
      <c r="H4152" s="32" t="s">
        <v>18</v>
      </c>
      <c r="I4152" s="48" t="s">
        <v>39408</v>
      </c>
      <c r="J4152" s="42">
        <v>8059175354847</v>
      </c>
      <c r="K4152" s="45">
        <v>45597</v>
      </c>
      <c r="L4152" s="47">
        <v>0</v>
      </c>
      <c r="M4152" s="47">
        <v>319.95</v>
      </c>
      <c r="N4152" s="63">
        <v>44249</v>
      </c>
    </row>
    <row r="4153" spans="1:14" x14ac:dyDescent="0.25">
      <c r="A4153" s="43" t="s">
        <v>39421</v>
      </c>
      <c r="B4153" s="42" t="s">
        <v>51734</v>
      </c>
      <c r="C4153" s="42" t="s">
        <v>70220</v>
      </c>
      <c r="D4153" s="43"/>
      <c r="E4153" s="43" t="s">
        <v>39422</v>
      </c>
      <c r="F4153" s="81" t="s">
        <v>41</v>
      </c>
      <c r="G4153" s="32" t="s">
        <v>17</v>
      </c>
      <c r="H4153" s="32" t="s">
        <v>18</v>
      </c>
      <c r="I4153" s="48" t="s">
        <v>39423</v>
      </c>
      <c r="J4153" s="42">
        <v>8059175354885</v>
      </c>
      <c r="K4153" s="45">
        <v>45597</v>
      </c>
      <c r="L4153" s="47">
        <v>0</v>
      </c>
      <c r="M4153" s="47">
        <v>319.95</v>
      </c>
      <c r="N4153" s="63">
        <v>44249</v>
      </c>
    </row>
    <row r="4154" spans="1:14" x14ac:dyDescent="0.25">
      <c r="A4154" s="43" t="s">
        <v>39418</v>
      </c>
      <c r="B4154" s="42" t="s">
        <v>51733</v>
      </c>
      <c r="C4154" s="42" t="s">
        <v>70219</v>
      </c>
      <c r="D4154" s="43"/>
      <c r="E4154" s="43" t="s">
        <v>39419</v>
      </c>
      <c r="F4154" s="81" t="s">
        <v>41</v>
      </c>
      <c r="G4154" s="32" t="s">
        <v>17</v>
      </c>
      <c r="H4154" s="32" t="s">
        <v>18</v>
      </c>
      <c r="I4154" s="48" t="s">
        <v>39420</v>
      </c>
      <c r="J4154" s="42">
        <v>8059175354878</v>
      </c>
      <c r="K4154" s="45">
        <v>45597</v>
      </c>
      <c r="L4154" s="47">
        <v>0</v>
      </c>
      <c r="M4154" s="47">
        <v>319.95</v>
      </c>
      <c r="N4154" s="63">
        <v>44249</v>
      </c>
    </row>
    <row r="4155" spans="1:14" x14ac:dyDescent="0.25">
      <c r="A4155" s="43" t="s">
        <v>39398</v>
      </c>
      <c r="B4155" s="42" t="s">
        <v>51725</v>
      </c>
      <c r="C4155" s="42" t="s">
        <v>70218</v>
      </c>
      <c r="D4155" s="43"/>
      <c r="E4155" s="43" t="s">
        <v>39399</v>
      </c>
      <c r="F4155" s="81" t="s">
        <v>41</v>
      </c>
      <c r="G4155" s="32" t="s">
        <v>17</v>
      </c>
      <c r="H4155" s="32" t="s">
        <v>18</v>
      </c>
      <c r="I4155" s="48" t="s">
        <v>39400</v>
      </c>
      <c r="J4155" s="42">
        <v>8059175354793</v>
      </c>
      <c r="K4155" s="45">
        <v>45597</v>
      </c>
      <c r="L4155" s="47">
        <v>0</v>
      </c>
      <c r="M4155" s="47">
        <v>319.95</v>
      </c>
      <c r="N4155" s="63">
        <v>44249</v>
      </c>
    </row>
    <row r="4156" spans="1:14" x14ac:dyDescent="0.25">
      <c r="A4156" s="43" t="s">
        <v>39396</v>
      </c>
      <c r="B4156" s="42" t="s">
        <v>51724</v>
      </c>
      <c r="C4156" s="42" t="s">
        <v>70217</v>
      </c>
      <c r="D4156" s="43"/>
      <c r="E4156" s="43" t="s">
        <v>61058</v>
      </c>
      <c r="F4156" s="81" t="s">
        <v>41</v>
      </c>
      <c r="G4156" s="32" t="s">
        <v>17</v>
      </c>
      <c r="H4156" s="32" t="s">
        <v>18</v>
      </c>
      <c r="I4156" s="48" t="s">
        <v>39397</v>
      </c>
      <c r="J4156" s="42">
        <v>8059175354786</v>
      </c>
      <c r="K4156" s="45">
        <v>45597</v>
      </c>
      <c r="L4156" s="47">
        <v>0</v>
      </c>
      <c r="M4156" s="47">
        <v>319.95</v>
      </c>
      <c r="N4156" s="63">
        <v>44249</v>
      </c>
    </row>
    <row r="4157" spans="1:14" x14ac:dyDescent="0.25">
      <c r="A4157" s="43" t="s">
        <v>39394</v>
      </c>
      <c r="B4157" s="42" t="s">
        <v>51721</v>
      </c>
      <c r="C4157" s="42" t="s">
        <v>70216</v>
      </c>
      <c r="D4157" s="43"/>
      <c r="E4157" s="43" t="s">
        <v>61057</v>
      </c>
      <c r="F4157" s="81" t="s">
        <v>41</v>
      </c>
      <c r="G4157" s="32" t="s">
        <v>17</v>
      </c>
      <c r="H4157" s="32" t="s">
        <v>18</v>
      </c>
      <c r="I4157" s="48" t="s">
        <v>39395</v>
      </c>
      <c r="J4157" s="42">
        <v>8059175354755</v>
      </c>
      <c r="K4157" s="45">
        <v>45597</v>
      </c>
      <c r="L4157" s="47">
        <v>0</v>
      </c>
      <c r="M4157" s="47">
        <v>319.95</v>
      </c>
      <c r="N4157" s="63">
        <v>44249</v>
      </c>
    </row>
    <row r="4158" spans="1:14" x14ac:dyDescent="0.25">
      <c r="A4158" s="43" t="s">
        <v>39392</v>
      </c>
      <c r="B4158" s="42" t="s">
        <v>51722</v>
      </c>
      <c r="C4158" s="42" t="s">
        <v>70215</v>
      </c>
      <c r="D4158" s="43"/>
      <c r="E4158" s="43" t="s">
        <v>61056</v>
      </c>
      <c r="F4158" s="81" t="s">
        <v>41</v>
      </c>
      <c r="G4158" s="32" t="s">
        <v>17</v>
      </c>
      <c r="H4158" s="32" t="s">
        <v>18</v>
      </c>
      <c r="I4158" s="48" t="s">
        <v>39393</v>
      </c>
      <c r="J4158" s="42">
        <v>8059175354762</v>
      </c>
      <c r="K4158" s="45">
        <v>45597</v>
      </c>
      <c r="L4158" s="47">
        <v>0</v>
      </c>
      <c r="M4158" s="47">
        <v>319.95</v>
      </c>
      <c r="N4158" s="63">
        <v>44249</v>
      </c>
    </row>
    <row r="4159" spans="1:14" x14ac:dyDescent="0.25">
      <c r="A4159" s="43" t="s">
        <v>39390</v>
      </c>
      <c r="B4159" s="42" t="s">
        <v>51723</v>
      </c>
      <c r="C4159" s="42" t="s">
        <v>70214</v>
      </c>
      <c r="D4159" s="43"/>
      <c r="E4159" s="43" t="s">
        <v>61055</v>
      </c>
      <c r="F4159" s="81" t="s">
        <v>41</v>
      </c>
      <c r="G4159" s="32" t="s">
        <v>17</v>
      </c>
      <c r="H4159" s="32" t="s">
        <v>18</v>
      </c>
      <c r="I4159" s="48" t="s">
        <v>39391</v>
      </c>
      <c r="J4159" s="42">
        <v>8059175354779</v>
      </c>
      <c r="K4159" s="45">
        <v>45597</v>
      </c>
      <c r="L4159" s="47">
        <v>0</v>
      </c>
      <c r="M4159" s="47">
        <v>319.95</v>
      </c>
      <c r="N4159" s="63">
        <v>44249</v>
      </c>
    </row>
    <row r="4160" spans="1:14" x14ac:dyDescent="0.25">
      <c r="A4160" s="43" t="s">
        <v>39404</v>
      </c>
      <c r="B4160" s="42" t="s">
        <v>51727</v>
      </c>
      <c r="C4160" s="42" t="s">
        <v>70213</v>
      </c>
      <c r="D4160" s="43"/>
      <c r="E4160" s="43" t="s">
        <v>39405</v>
      </c>
      <c r="F4160" s="81" t="s">
        <v>41</v>
      </c>
      <c r="G4160" s="32" t="s">
        <v>17</v>
      </c>
      <c r="H4160" s="32" t="s">
        <v>18</v>
      </c>
      <c r="I4160" s="48" t="s">
        <v>39406</v>
      </c>
      <c r="J4160" s="42">
        <v>8059175354816</v>
      </c>
      <c r="K4160" s="45">
        <v>45597</v>
      </c>
      <c r="L4160" s="47">
        <v>0</v>
      </c>
      <c r="M4160" s="47">
        <v>319.95</v>
      </c>
      <c r="N4160" s="63">
        <v>44249</v>
      </c>
    </row>
    <row r="4161" spans="1:14" x14ac:dyDescent="0.25">
      <c r="A4161" s="43" t="s">
        <v>39401</v>
      </c>
      <c r="B4161" s="42" t="s">
        <v>51726</v>
      </c>
      <c r="C4161" s="42" t="s">
        <v>70212</v>
      </c>
      <c r="D4161" s="43"/>
      <c r="E4161" s="43" t="s">
        <v>39402</v>
      </c>
      <c r="F4161" s="81" t="s">
        <v>41</v>
      </c>
      <c r="G4161" s="32" t="s">
        <v>17</v>
      </c>
      <c r="H4161" s="32" t="s">
        <v>18</v>
      </c>
      <c r="I4161" s="48" t="s">
        <v>39403</v>
      </c>
      <c r="J4161" s="42">
        <v>8059175354809</v>
      </c>
      <c r="K4161" s="45">
        <v>45597</v>
      </c>
      <c r="L4161" s="47">
        <v>0</v>
      </c>
      <c r="M4161" s="47">
        <v>319.95</v>
      </c>
      <c r="N4161" s="63">
        <v>44249</v>
      </c>
    </row>
    <row r="4162" spans="1:14" x14ac:dyDescent="0.25">
      <c r="B4162" s="42"/>
      <c r="C4162" s="42" t="s">
        <v>70211</v>
      </c>
      <c r="E4162" s="32" t="s">
        <v>49748</v>
      </c>
      <c r="F4162" s="44" t="s">
        <v>41</v>
      </c>
      <c r="G4162" s="32" t="s">
        <v>17</v>
      </c>
      <c r="H4162" s="32" t="s">
        <v>18</v>
      </c>
      <c r="I4162" s="32" t="s">
        <v>49749</v>
      </c>
      <c r="J4162" s="55">
        <v>8059175354724</v>
      </c>
      <c r="K4162" s="45">
        <v>45597</v>
      </c>
      <c r="L4162" s="47">
        <v>0</v>
      </c>
      <c r="M4162" s="47">
        <v>319.95</v>
      </c>
      <c r="N4162" s="45">
        <v>44835</v>
      </c>
    </row>
    <row r="4163" spans="1:14" x14ac:dyDescent="0.25">
      <c r="B4163" s="42"/>
      <c r="C4163" s="42" t="s">
        <v>70210</v>
      </c>
      <c r="E4163" s="32" t="s">
        <v>61054</v>
      </c>
      <c r="F4163" s="44" t="s">
        <v>41</v>
      </c>
      <c r="G4163" s="32" t="s">
        <v>17</v>
      </c>
      <c r="H4163" s="32" t="s">
        <v>18</v>
      </c>
      <c r="I4163" s="32" t="s">
        <v>50287</v>
      </c>
      <c r="J4163" s="55">
        <v>8059175354717</v>
      </c>
      <c r="K4163" s="45">
        <v>45597</v>
      </c>
      <c r="L4163" s="47">
        <v>0</v>
      </c>
      <c r="M4163" s="47">
        <v>319.95</v>
      </c>
      <c r="N4163" s="45">
        <v>44835</v>
      </c>
    </row>
    <row r="4164" spans="1:14" x14ac:dyDescent="0.25">
      <c r="B4164" s="42"/>
      <c r="C4164" s="42" t="s">
        <v>70209</v>
      </c>
      <c r="E4164" s="32" t="s">
        <v>61053</v>
      </c>
      <c r="F4164" s="44" t="s">
        <v>41</v>
      </c>
      <c r="G4164" s="32" t="s">
        <v>17</v>
      </c>
      <c r="H4164" s="32" t="s">
        <v>18</v>
      </c>
      <c r="I4164" s="32" t="s">
        <v>50286</v>
      </c>
      <c r="J4164" s="55">
        <v>8059175354687</v>
      </c>
      <c r="K4164" s="45">
        <v>45597</v>
      </c>
      <c r="L4164" s="47">
        <v>0</v>
      </c>
      <c r="M4164" s="47">
        <v>319.95</v>
      </c>
      <c r="N4164" s="45">
        <v>44835</v>
      </c>
    </row>
    <row r="4165" spans="1:14" x14ac:dyDescent="0.25">
      <c r="B4165" s="42"/>
      <c r="C4165" s="42" t="s">
        <v>70208</v>
      </c>
      <c r="E4165" s="32" t="s">
        <v>61052</v>
      </c>
      <c r="F4165" s="44" t="s">
        <v>41</v>
      </c>
      <c r="G4165" s="32" t="s">
        <v>17</v>
      </c>
      <c r="H4165" s="32" t="s">
        <v>18</v>
      </c>
      <c r="I4165" s="32" t="s">
        <v>50285</v>
      </c>
      <c r="J4165" s="55">
        <v>8059175354694</v>
      </c>
      <c r="K4165" s="45">
        <v>45597</v>
      </c>
      <c r="L4165" s="47">
        <v>0</v>
      </c>
      <c r="M4165" s="47">
        <v>319.95</v>
      </c>
      <c r="N4165" s="45">
        <v>44835</v>
      </c>
    </row>
    <row r="4166" spans="1:14" x14ac:dyDescent="0.25">
      <c r="B4166" s="42"/>
      <c r="C4166" s="42" t="s">
        <v>70207</v>
      </c>
      <c r="E4166" s="32" t="s">
        <v>61051</v>
      </c>
      <c r="F4166" s="44" t="s">
        <v>41</v>
      </c>
      <c r="G4166" s="32" t="s">
        <v>17</v>
      </c>
      <c r="H4166" s="32" t="s">
        <v>18</v>
      </c>
      <c r="I4166" s="32" t="s">
        <v>50284</v>
      </c>
      <c r="J4166" s="55">
        <v>8059175354700</v>
      </c>
      <c r="K4166" s="45">
        <v>45597</v>
      </c>
      <c r="L4166" s="47">
        <v>0</v>
      </c>
      <c r="M4166" s="47">
        <v>319.95</v>
      </c>
      <c r="N4166" s="45">
        <v>44835</v>
      </c>
    </row>
    <row r="4167" spans="1:14" x14ac:dyDescent="0.25">
      <c r="B4167" s="42"/>
      <c r="C4167" s="42" t="s">
        <v>70206</v>
      </c>
      <c r="E4167" s="32" t="s">
        <v>49752</v>
      </c>
      <c r="F4167" s="44" t="s">
        <v>41</v>
      </c>
      <c r="G4167" s="32" t="s">
        <v>17</v>
      </c>
      <c r="H4167" s="32" t="s">
        <v>18</v>
      </c>
      <c r="I4167" s="32" t="s">
        <v>49753</v>
      </c>
      <c r="J4167" s="55">
        <v>8059175354748</v>
      </c>
      <c r="K4167" s="45">
        <v>45597</v>
      </c>
      <c r="L4167" s="47">
        <v>0</v>
      </c>
      <c r="M4167" s="47">
        <v>319.95</v>
      </c>
      <c r="N4167" s="45">
        <v>44835</v>
      </c>
    </row>
    <row r="4168" spans="1:14" x14ac:dyDescent="0.25">
      <c r="B4168" s="42"/>
      <c r="C4168" s="42" t="s">
        <v>70205</v>
      </c>
      <c r="E4168" s="32" t="s">
        <v>49750</v>
      </c>
      <c r="F4168" s="44" t="s">
        <v>41</v>
      </c>
      <c r="G4168" s="32" t="s">
        <v>17</v>
      </c>
      <c r="H4168" s="32" t="s">
        <v>18</v>
      </c>
      <c r="I4168" s="32" t="s">
        <v>49751</v>
      </c>
      <c r="J4168" s="55">
        <v>8059175354731</v>
      </c>
      <c r="K4168" s="45">
        <v>45597</v>
      </c>
      <c r="L4168" s="47">
        <v>0</v>
      </c>
      <c r="M4168" s="47">
        <v>319.95</v>
      </c>
      <c r="N4168" s="45">
        <v>44835</v>
      </c>
    </row>
    <row r="4169" spans="1:14" x14ac:dyDescent="0.25">
      <c r="A4169" s="32" t="s">
        <v>71460</v>
      </c>
      <c r="B4169" s="17" t="s">
        <v>69478</v>
      </c>
      <c r="C4169" s="42" t="s">
        <v>70575</v>
      </c>
      <c r="D4169" s="17"/>
      <c r="E4169" s="17" t="s">
        <v>69479</v>
      </c>
      <c r="F4169" s="80" t="s">
        <v>41</v>
      </c>
      <c r="G4169" s="44" t="s">
        <v>11</v>
      </c>
      <c r="H4169" s="44" t="s">
        <v>12</v>
      </c>
      <c r="I4169" s="17" t="s">
        <v>69480</v>
      </c>
      <c r="J4169" s="20">
        <v>8059347371795</v>
      </c>
      <c r="K4169" s="17"/>
      <c r="L4169" s="71">
        <v>299.95</v>
      </c>
      <c r="M4169" s="71">
        <v>299.95</v>
      </c>
      <c r="N4169" s="24">
        <v>45335</v>
      </c>
    </row>
    <row r="4170" spans="1:14" x14ac:dyDescent="0.25">
      <c r="A4170" s="32" t="s">
        <v>71459</v>
      </c>
      <c r="B4170" s="17" t="s">
        <v>69475</v>
      </c>
      <c r="C4170" s="42" t="s">
        <v>70574</v>
      </c>
      <c r="D4170" s="17"/>
      <c r="E4170" s="17" t="s">
        <v>69476</v>
      </c>
      <c r="F4170" s="80" t="s">
        <v>41</v>
      </c>
      <c r="G4170" s="44" t="s">
        <v>11</v>
      </c>
      <c r="H4170" s="44" t="s">
        <v>12</v>
      </c>
      <c r="I4170" s="17" t="s">
        <v>69477</v>
      </c>
      <c r="J4170" s="20">
        <v>8059347374703</v>
      </c>
      <c r="K4170" s="17"/>
      <c r="L4170" s="71">
        <v>299.95</v>
      </c>
      <c r="M4170" s="71">
        <v>299.95</v>
      </c>
      <c r="N4170" s="24">
        <v>45335</v>
      </c>
    </row>
    <row r="4171" spans="1:14" x14ac:dyDescent="0.25">
      <c r="A4171" s="32" t="s">
        <v>71458</v>
      </c>
      <c r="B4171" s="17" t="s">
        <v>69466</v>
      </c>
      <c r="C4171" s="42" t="s">
        <v>70571</v>
      </c>
      <c r="D4171" s="17"/>
      <c r="E4171" s="17" t="s">
        <v>69467</v>
      </c>
      <c r="F4171" s="80" t="s">
        <v>41</v>
      </c>
      <c r="G4171" s="44" t="s">
        <v>11</v>
      </c>
      <c r="H4171" s="44" t="s">
        <v>12</v>
      </c>
      <c r="I4171" s="17" t="s">
        <v>69468</v>
      </c>
      <c r="J4171" s="20">
        <v>8059347374697</v>
      </c>
      <c r="K4171" s="17"/>
      <c r="L4171" s="71">
        <v>299.95</v>
      </c>
      <c r="M4171" s="71">
        <v>299.95</v>
      </c>
      <c r="N4171" s="24">
        <v>45335</v>
      </c>
    </row>
    <row r="4172" spans="1:14" x14ac:dyDescent="0.25">
      <c r="A4172" s="32" t="s">
        <v>71457</v>
      </c>
      <c r="B4172" s="17" t="s">
        <v>69469</v>
      </c>
      <c r="C4172" s="42" t="s">
        <v>70572</v>
      </c>
      <c r="D4172" s="17"/>
      <c r="E4172" s="17" t="s">
        <v>69470</v>
      </c>
      <c r="F4172" s="80" t="s">
        <v>41</v>
      </c>
      <c r="G4172" s="44" t="s">
        <v>11</v>
      </c>
      <c r="H4172" s="44" t="s">
        <v>12</v>
      </c>
      <c r="I4172" s="17" t="s">
        <v>69471</v>
      </c>
      <c r="J4172" s="20">
        <v>8059347371771</v>
      </c>
      <c r="K4172" s="17"/>
      <c r="L4172" s="71">
        <v>299.95</v>
      </c>
      <c r="M4172" s="71">
        <v>299.95</v>
      </c>
      <c r="N4172" s="24">
        <v>45335</v>
      </c>
    </row>
    <row r="4173" spans="1:14" x14ac:dyDescent="0.25">
      <c r="A4173" s="32" t="s">
        <v>71456</v>
      </c>
      <c r="B4173" s="17" t="s">
        <v>69472</v>
      </c>
      <c r="C4173" s="42" t="s">
        <v>70573</v>
      </c>
      <c r="D4173" s="17"/>
      <c r="E4173" s="17" t="s">
        <v>69473</v>
      </c>
      <c r="F4173" s="80" t="s">
        <v>41</v>
      </c>
      <c r="G4173" s="44" t="s">
        <v>11</v>
      </c>
      <c r="H4173" s="44" t="s">
        <v>12</v>
      </c>
      <c r="I4173" s="17" t="s">
        <v>69474</v>
      </c>
      <c r="J4173" s="20">
        <v>8059347326412</v>
      </c>
      <c r="K4173" s="45">
        <v>45597</v>
      </c>
      <c r="L4173" s="71">
        <v>299.95</v>
      </c>
      <c r="M4173" s="71">
        <v>299.95</v>
      </c>
      <c r="N4173" s="24">
        <v>45335</v>
      </c>
    </row>
    <row r="4174" spans="1:14" x14ac:dyDescent="0.25">
      <c r="A4174" s="32" t="s">
        <v>71455</v>
      </c>
      <c r="B4174" s="17"/>
      <c r="C4174" s="42" t="s">
        <v>70577</v>
      </c>
      <c r="D4174" s="17"/>
      <c r="E4174" s="17" t="s">
        <v>69484</v>
      </c>
      <c r="F4174" s="80" t="s">
        <v>41</v>
      </c>
      <c r="G4174" s="44" t="s">
        <v>11</v>
      </c>
      <c r="H4174" s="44" t="s">
        <v>12</v>
      </c>
      <c r="I4174" s="17" t="s">
        <v>69485</v>
      </c>
      <c r="J4174" s="20">
        <v>8059347374727</v>
      </c>
      <c r="K4174" s="45">
        <v>45597</v>
      </c>
      <c r="L4174" s="71">
        <v>299.95</v>
      </c>
      <c r="M4174" s="71">
        <v>299.95</v>
      </c>
      <c r="N4174" s="24">
        <v>45335</v>
      </c>
    </row>
    <row r="4175" spans="1:14" x14ac:dyDescent="0.25">
      <c r="A4175" s="32" t="s">
        <v>71454</v>
      </c>
      <c r="B4175" s="17" t="s">
        <v>69481</v>
      </c>
      <c r="C4175" s="42" t="s">
        <v>70576</v>
      </c>
      <c r="D4175" s="17"/>
      <c r="E4175" s="17" t="s">
        <v>69482</v>
      </c>
      <c r="F4175" s="80" t="s">
        <v>41</v>
      </c>
      <c r="G4175" s="44" t="s">
        <v>11</v>
      </c>
      <c r="H4175" s="44" t="s">
        <v>12</v>
      </c>
      <c r="I4175" s="17" t="s">
        <v>69483</v>
      </c>
      <c r="J4175" s="20">
        <v>8059347374710</v>
      </c>
      <c r="K4175" s="45">
        <v>45597</v>
      </c>
      <c r="L4175" s="71">
        <v>299.95</v>
      </c>
      <c r="M4175" s="71">
        <v>299.95</v>
      </c>
      <c r="N4175" s="24">
        <v>45335</v>
      </c>
    </row>
    <row r="4176" spans="1:14" x14ac:dyDescent="0.25">
      <c r="A4176" s="45" t="s">
        <v>44596</v>
      </c>
      <c r="B4176" s="42" t="s">
        <v>41245</v>
      </c>
      <c r="C4176" s="42"/>
      <c r="D4176" s="42" t="s">
        <v>41246</v>
      </c>
      <c r="E4176" s="43" t="s">
        <v>44597</v>
      </c>
      <c r="F4176" s="44" t="s">
        <v>41</v>
      </c>
      <c r="G4176" s="32" t="s">
        <v>17</v>
      </c>
      <c r="H4176" s="43" t="s">
        <v>18</v>
      </c>
      <c r="I4176" s="42" t="s">
        <v>44598</v>
      </c>
      <c r="J4176" s="65">
        <v>8059175897849</v>
      </c>
      <c r="K4176" s="45">
        <v>45597</v>
      </c>
      <c r="L4176" s="46">
        <v>0</v>
      </c>
      <c r="M4176" s="54">
        <v>299.95</v>
      </c>
      <c r="N4176" s="45">
        <v>44438</v>
      </c>
    </row>
    <row r="4177" spans="1:14" x14ac:dyDescent="0.25">
      <c r="A4177" s="45" t="s">
        <v>44595</v>
      </c>
      <c r="B4177" s="42" t="s">
        <v>41241</v>
      </c>
      <c r="C4177" s="42"/>
      <c r="D4177" s="42" t="s">
        <v>41242</v>
      </c>
      <c r="E4177" s="43" t="s">
        <v>41243</v>
      </c>
      <c r="F4177" s="44" t="s">
        <v>41</v>
      </c>
      <c r="G4177" s="32" t="s">
        <v>17</v>
      </c>
      <c r="H4177" s="43" t="s">
        <v>18</v>
      </c>
      <c r="I4177" s="42" t="s">
        <v>41244</v>
      </c>
      <c r="J4177" s="65">
        <v>8059175897832</v>
      </c>
      <c r="K4177" s="45">
        <v>45597</v>
      </c>
      <c r="L4177" s="46">
        <v>0</v>
      </c>
      <c r="M4177" s="54">
        <v>299.95</v>
      </c>
      <c r="N4177" s="45">
        <v>44438</v>
      </c>
    </row>
    <row r="4178" spans="1:14" x14ac:dyDescent="0.25">
      <c r="A4178" s="45" t="s">
        <v>44594</v>
      </c>
      <c r="B4178" s="42" t="s">
        <v>41237</v>
      </c>
      <c r="C4178" s="42"/>
      <c r="D4178" s="42" t="s">
        <v>41238</v>
      </c>
      <c r="E4178" s="43" t="s">
        <v>41239</v>
      </c>
      <c r="F4178" s="44" t="s">
        <v>41</v>
      </c>
      <c r="G4178" s="32" t="s">
        <v>17</v>
      </c>
      <c r="H4178" s="43" t="s">
        <v>18</v>
      </c>
      <c r="I4178" s="42" t="s">
        <v>41240</v>
      </c>
      <c r="J4178" s="65">
        <v>8059175897825</v>
      </c>
      <c r="K4178" s="45">
        <v>45597</v>
      </c>
      <c r="L4178" s="46">
        <v>0</v>
      </c>
      <c r="M4178" s="54">
        <v>299.95</v>
      </c>
      <c r="N4178" s="45">
        <v>44438</v>
      </c>
    </row>
    <row r="4179" spans="1:14" x14ac:dyDescent="0.25">
      <c r="A4179" s="32" t="s">
        <v>45505</v>
      </c>
      <c r="B4179" s="42" t="s">
        <v>41233</v>
      </c>
      <c r="C4179" s="42"/>
      <c r="D4179" s="42" t="s">
        <v>41234</v>
      </c>
      <c r="E4179" s="43" t="s">
        <v>41235</v>
      </c>
      <c r="F4179" s="44" t="s">
        <v>41</v>
      </c>
      <c r="G4179" s="32" t="s">
        <v>17</v>
      </c>
      <c r="H4179" s="43" t="s">
        <v>18</v>
      </c>
      <c r="I4179" s="42" t="s">
        <v>41236</v>
      </c>
      <c r="J4179" s="42">
        <v>8059175890666</v>
      </c>
      <c r="K4179" s="45">
        <v>45597</v>
      </c>
      <c r="L4179" s="46">
        <v>0</v>
      </c>
      <c r="M4179" s="54">
        <v>299.95</v>
      </c>
      <c r="N4179" s="45">
        <v>44438</v>
      </c>
    </row>
    <row r="4180" spans="1:14" x14ac:dyDescent="0.25">
      <c r="A4180" s="32" t="s">
        <v>45506</v>
      </c>
      <c r="B4180" s="42" t="s">
        <v>41229</v>
      </c>
      <c r="C4180" s="42"/>
      <c r="D4180" s="42" t="s">
        <v>41230</v>
      </c>
      <c r="E4180" s="43" t="s">
        <v>41231</v>
      </c>
      <c r="F4180" s="44" t="s">
        <v>41</v>
      </c>
      <c r="G4180" s="32" t="s">
        <v>17</v>
      </c>
      <c r="H4180" s="43" t="s">
        <v>18</v>
      </c>
      <c r="I4180" s="42" t="s">
        <v>41232</v>
      </c>
      <c r="J4180" s="42">
        <v>8059175890673</v>
      </c>
      <c r="K4180" s="45">
        <v>45597</v>
      </c>
      <c r="L4180" s="46">
        <v>0</v>
      </c>
      <c r="M4180" s="54">
        <v>299.95</v>
      </c>
      <c r="N4180" s="45">
        <v>44438</v>
      </c>
    </row>
    <row r="4181" spans="1:14" x14ac:dyDescent="0.25">
      <c r="A4181" s="45" t="s">
        <v>44593</v>
      </c>
      <c r="B4181" s="42" t="s">
        <v>41251</v>
      </c>
      <c r="C4181" s="42"/>
      <c r="D4181" s="42"/>
      <c r="E4181" s="43" t="s">
        <v>41252</v>
      </c>
      <c r="F4181" s="44" t="s">
        <v>41</v>
      </c>
      <c r="G4181" s="32" t="s">
        <v>17</v>
      </c>
      <c r="H4181" s="43" t="s">
        <v>18</v>
      </c>
      <c r="I4181" s="42" t="s">
        <v>41253</v>
      </c>
      <c r="J4181" s="65">
        <v>8059175897863</v>
      </c>
      <c r="K4181" s="45">
        <v>45597</v>
      </c>
      <c r="L4181" s="46">
        <v>0</v>
      </c>
      <c r="M4181" s="54">
        <v>299.95</v>
      </c>
      <c r="N4181" s="45">
        <v>44438</v>
      </c>
    </row>
    <row r="4182" spans="1:14" x14ac:dyDescent="0.25">
      <c r="A4182" s="45" t="s">
        <v>44592</v>
      </c>
      <c r="B4182" s="42" t="s">
        <v>41247</v>
      </c>
      <c r="C4182" s="42"/>
      <c r="D4182" s="42" t="s">
        <v>41248</v>
      </c>
      <c r="E4182" s="43" t="s">
        <v>41249</v>
      </c>
      <c r="F4182" s="44" t="s">
        <v>41</v>
      </c>
      <c r="G4182" s="32" t="s">
        <v>17</v>
      </c>
      <c r="H4182" s="43" t="s">
        <v>18</v>
      </c>
      <c r="I4182" s="42" t="s">
        <v>41250</v>
      </c>
      <c r="J4182" s="65">
        <v>8059175897856</v>
      </c>
      <c r="K4182" s="45">
        <v>45597</v>
      </c>
      <c r="L4182" s="46">
        <v>0</v>
      </c>
      <c r="M4182" s="54">
        <v>299.95</v>
      </c>
      <c r="N4182" s="45">
        <v>44438</v>
      </c>
    </row>
    <row r="4183" spans="1:14" x14ac:dyDescent="0.25">
      <c r="A4183" s="45" t="s">
        <v>44589</v>
      </c>
      <c r="B4183" s="42" t="s">
        <v>41220</v>
      </c>
      <c r="C4183" s="42"/>
      <c r="D4183" s="42" t="s">
        <v>41221</v>
      </c>
      <c r="E4183" s="43" t="s">
        <v>44590</v>
      </c>
      <c r="F4183" s="44" t="s">
        <v>41</v>
      </c>
      <c r="G4183" s="32" t="s">
        <v>17</v>
      </c>
      <c r="H4183" s="43" t="s">
        <v>18</v>
      </c>
      <c r="I4183" s="42" t="s">
        <v>44591</v>
      </c>
      <c r="J4183" s="65">
        <v>8059175897795</v>
      </c>
      <c r="K4183" s="45">
        <v>45597</v>
      </c>
      <c r="L4183" s="46">
        <v>0</v>
      </c>
      <c r="M4183" s="54">
        <v>299.95</v>
      </c>
      <c r="N4183" s="45">
        <v>44438</v>
      </c>
    </row>
    <row r="4184" spans="1:14" x14ac:dyDescent="0.25">
      <c r="A4184" s="45" t="s">
        <v>44588</v>
      </c>
      <c r="B4184" s="42" t="s">
        <v>41216</v>
      </c>
      <c r="C4184" s="42"/>
      <c r="D4184" s="42" t="s">
        <v>41217</v>
      </c>
      <c r="E4184" s="43" t="s">
        <v>41218</v>
      </c>
      <c r="F4184" s="44" t="s">
        <v>41</v>
      </c>
      <c r="G4184" s="32" t="s">
        <v>17</v>
      </c>
      <c r="H4184" s="43" t="s">
        <v>18</v>
      </c>
      <c r="I4184" s="42" t="s">
        <v>41219</v>
      </c>
      <c r="J4184" s="65">
        <v>8059175897788</v>
      </c>
      <c r="K4184" s="45">
        <v>45597</v>
      </c>
      <c r="L4184" s="46">
        <v>0</v>
      </c>
      <c r="M4184" s="54">
        <v>299.95</v>
      </c>
      <c r="N4184" s="45">
        <v>44438</v>
      </c>
    </row>
    <row r="4185" spans="1:14" x14ac:dyDescent="0.25">
      <c r="A4185" s="45" t="s">
        <v>44587</v>
      </c>
      <c r="B4185" s="42" t="s">
        <v>41212</v>
      </c>
      <c r="C4185" s="42"/>
      <c r="D4185" s="42" t="s">
        <v>41213</v>
      </c>
      <c r="E4185" s="43" t="s">
        <v>41214</v>
      </c>
      <c r="F4185" s="44" t="s">
        <v>41</v>
      </c>
      <c r="G4185" s="32" t="s">
        <v>17</v>
      </c>
      <c r="H4185" s="43" t="s">
        <v>18</v>
      </c>
      <c r="I4185" s="42" t="s">
        <v>41215</v>
      </c>
      <c r="J4185" s="65">
        <v>8059175897764</v>
      </c>
      <c r="K4185" s="45">
        <v>45597</v>
      </c>
      <c r="L4185" s="46">
        <v>0</v>
      </c>
      <c r="M4185" s="54">
        <v>299.95</v>
      </c>
      <c r="N4185" s="45">
        <v>44438</v>
      </c>
    </row>
    <row r="4186" spans="1:14" x14ac:dyDescent="0.25">
      <c r="A4186" s="45" t="s">
        <v>44586</v>
      </c>
      <c r="B4186" s="42" t="s">
        <v>41208</v>
      </c>
      <c r="C4186" s="42"/>
      <c r="D4186" s="42" t="s">
        <v>41209</v>
      </c>
      <c r="E4186" s="43" t="s">
        <v>41210</v>
      </c>
      <c r="F4186" s="44" t="s">
        <v>41</v>
      </c>
      <c r="G4186" s="32" t="s">
        <v>17</v>
      </c>
      <c r="H4186" s="43" t="s">
        <v>18</v>
      </c>
      <c r="I4186" s="42" t="s">
        <v>41211</v>
      </c>
      <c r="J4186" s="65">
        <v>8059175897771</v>
      </c>
      <c r="K4186" s="45">
        <v>45597</v>
      </c>
      <c r="L4186" s="46">
        <v>0</v>
      </c>
      <c r="M4186" s="54">
        <v>299.95</v>
      </c>
      <c r="N4186" s="45">
        <v>44438</v>
      </c>
    </row>
    <row r="4187" spans="1:14" x14ac:dyDescent="0.25">
      <c r="A4187" s="45" t="s">
        <v>44585</v>
      </c>
      <c r="B4187" s="42" t="s">
        <v>41204</v>
      </c>
      <c r="C4187" s="42"/>
      <c r="D4187" s="42" t="s">
        <v>41205</v>
      </c>
      <c r="E4187" s="43" t="s">
        <v>41206</v>
      </c>
      <c r="F4187" s="44" t="s">
        <v>41</v>
      </c>
      <c r="G4187" s="32" t="s">
        <v>17</v>
      </c>
      <c r="H4187" s="43" t="s">
        <v>18</v>
      </c>
      <c r="I4187" s="42" t="s">
        <v>41207</v>
      </c>
      <c r="J4187" s="65">
        <v>8059175890604</v>
      </c>
      <c r="K4187" s="45">
        <v>45597</v>
      </c>
      <c r="L4187" s="46">
        <v>0</v>
      </c>
      <c r="M4187" s="54">
        <v>299.95</v>
      </c>
      <c r="N4187" s="45">
        <v>44438</v>
      </c>
    </row>
    <row r="4188" spans="1:14" x14ac:dyDescent="0.25">
      <c r="A4188" s="45" t="s">
        <v>44584</v>
      </c>
      <c r="B4188" s="42" t="s">
        <v>41226</v>
      </c>
      <c r="C4188" s="42"/>
      <c r="D4188" s="42"/>
      <c r="E4188" s="43" t="s">
        <v>41227</v>
      </c>
      <c r="F4188" s="44" t="s">
        <v>41</v>
      </c>
      <c r="G4188" s="32" t="s">
        <v>17</v>
      </c>
      <c r="H4188" s="43" t="s">
        <v>18</v>
      </c>
      <c r="I4188" s="42" t="s">
        <v>41228</v>
      </c>
      <c r="J4188" s="65">
        <v>8059175897818</v>
      </c>
      <c r="K4188" s="45">
        <v>45597</v>
      </c>
      <c r="L4188" s="46">
        <v>0</v>
      </c>
      <c r="M4188" s="54">
        <v>299.95</v>
      </c>
      <c r="N4188" s="45">
        <v>44438</v>
      </c>
    </row>
    <row r="4189" spans="1:14" x14ac:dyDescent="0.25">
      <c r="A4189" s="45" t="s">
        <v>44583</v>
      </c>
      <c r="B4189" s="42" t="s">
        <v>41222</v>
      </c>
      <c r="C4189" s="42"/>
      <c r="D4189" s="42" t="s">
        <v>41223</v>
      </c>
      <c r="E4189" s="43" t="s">
        <v>41224</v>
      </c>
      <c r="F4189" s="44" t="s">
        <v>41</v>
      </c>
      <c r="G4189" s="32" t="s">
        <v>17</v>
      </c>
      <c r="H4189" s="43" t="s">
        <v>18</v>
      </c>
      <c r="I4189" s="42" t="s">
        <v>41225</v>
      </c>
      <c r="J4189" s="65">
        <v>8059175897801</v>
      </c>
      <c r="K4189" s="45">
        <v>45597</v>
      </c>
      <c r="L4189" s="46">
        <v>0</v>
      </c>
      <c r="M4189" s="54">
        <v>299.95</v>
      </c>
      <c r="N4189" s="45">
        <v>44438</v>
      </c>
    </row>
    <row r="4190" spans="1:14" x14ac:dyDescent="0.25">
      <c r="A4190" s="45" t="s">
        <v>44580</v>
      </c>
      <c r="B4190" s="42" t="s">
        <v>41195</v>
      </c>
      <c r="C4190" s="42"/>
      <c r="D4190" s="42" t="s">
        <v>41196</v>
      </c>
      <c r="E4190" s="43" t="s">
        <v>44581</v>
      </c>
      <c r="F4190" s="44" t="s">
        <v>41</v>
      </c>
      <c r="G4190" s="32" t="s">
        <v>17</v>
      </c>
      <c r="H4190" s="43" t="s">
        <v>18</v>
      </c>
      <c r="I4190" s="42" t="s">
        <v>44582</v>
      </c>
      <c r="J4190" s="65">
        <v>8059175897672</v>
      </c>
      <c r="K4190" s="45">
        <v>45597</v>
      </c>
      <c r="L4190" s="46">
        <v>0</v>
      </c>
      <c r="M4190" s="54">
        <v>299.95</v>
      </c>
      <c r="N4190" s="45">
        <v>44438</v>
      </c>
    </row>
    <row r="4191" spans="1:14" x14ac:dyDescent="0.25">
      <c r="A4191" s="45" t="s">
        <v>44579</v>
      </c>
      <c r="B4191" s="42" t="s">
        <v>41191</v>
      </c>
      <c r="C4191" s="42"/>
      <c r="D4191" s="42" t="s">
        <v>41192</v>
      </c>
      <c r="E4191" s="43" t="s">
        <v>41193</v>
      </c>
      <c r="F4191" s="44" t="s">
        <v>41</v>
      </c>
      <c r="G4191" s="32" t="s">
        <v>17</v>
      </c>
      <c r="H4191" s="43" t="s">
        <v>18</v>
      </c>
      <c r="I4191" s="42" t="s">
        <v>41194</v>
      </c>
      <c r="J4191" s="65">
        <v>8059175890475</v>
      </c>
      <c r="K4191" s="45">
        <v>45597</v>
      </c>
      <c r="L4191" s="46">
        <v>0</v>
      </c>
      <c r="M4191" s="54">
        <v>299.95</v>
      </c>
      <c r="N4191" s="45">
        <v>44438</v>
      </c>
    </row>
    <row r="4192" spans="1:14" x14ac:dyDescent="0.25">
      <c r="A4192" s="45" t="s">
        <v>44578</v>
      </c>
      <c r="B4192" s="42" t="s">
        <v>41187</v>
      </c>
      <c r="C4192" s="42"/>
      <c r="D4192" s="42" t="s">
        <v>41188</v>
      </c>
      <c r="E4192" s="43" t="s">
        <v>41189</v>
      </c>
      <c r="F4192" s="44" t="s">
        <v>41</v>
      </c>
      <c r="G4192" s="32" t="s">
        <v>17</v>
      </c>
      <c r="H4192" s="43" t="s">
        <v>18</v>
      </c>
      <c r="I4192" s="42" t="s">
        <v>41190</v>
      </c>
      <c r="J4192" s="65">
        <v>8059175890444</v>
      </c>
      <c r="K4192" s="45">
        <v>45597</v>
      </c>
      <c r="L4192" s="46">
        <v>0</v>
      </c>
      <c r="M4192" s="54">
        <v>299.95</v>
      </c>
      <c r="N4192" s="45">
        <v>44438</v>
      </c>
    </row>
    <row r="4193" spans="1:14" x14ac:dyDescent="0.25">
      <c r="A4193" s="45" t="s">
        <v>44577</v>
      </c>
      <c r="B4193" s="42" t="s">
        <v>41183</v>
      </c>
      <c r="C4193" s="42"/>
      <c r="D4193" s="42" t="s">
        <v>41184</v>
      </c>
      <c r="E4193" s="43" t="s">
        <v>41185</v>
      </c>
      <c r="F4193" s="44" t="s">
        <v>41</v>
      </c>
      <c r="G4193" s="32" t="s">
        <v>17</v>
      </c>
      <c r="H4193" s="43" t="s">
        <v>18</v>
      </c>
      <c r="I4193" s="42" t="s">
        <v>41186</v>
      </c>
      <c r="J4193" s="65">
        <v>8059175890451</v>
      </c>
      <c r="K4193" s="45">
        <v>45597</v>
      </c>
      <c r="L4193" s="46">
        <v>0</v>
      </c>
      <c r="M4193" s="54">
        <v>299.95</v>
      </c>
      <c r="N4193" s="45">
        <v>44438</v>
      </c>
    </row>
    <row r="4194" spans="1:14" x14ac:dyDescent="0.25">
      <c r="A4194" s="45" t="s">
        <v>44576</v>
      </c>
      <c r="B4194" s="42" t="s">
        <v>41179</v>
      </c>
      <c r="C4194" s="42"/>
      <c r="D4194" s="42" t="s">
        <v>41180</v>
      </c>
      <c r="E4194" s="43" t="s">
        <v>41181</v>
      </c>
      <c r="F4194" s="44" t="s">
        <v>41</v>
      </c>
      <c r="G4194" s="32" t="s">
        <v>17</v>
      </c>
      <c r="H4194" s="43" t="s">
        <v>18</v>
      </c>
      <c r="I4194" s="42" t="s">
        <v>41182</v>
      </c>
      <c r="J4194" s="65">
        <v>8059175890468</v>
      </c>
      <c r="K4194" s="45">
        <v>45597</v>
      </c>
      <c r="L4194" s="46">
        <v>0</v>
      </c>
      <c r="M4194" s="54">
        <v>299.95</v>
      </c>
      <c r="N4194" s="45">
        <v>44438</v>
      </c>
    </row>
    <row r="4195" spans="1:14" x14ac:dyDescent="0.25">
      <c r="A4195" s="45" t="s">
        <v>44575</v>
      </c>
      <c r="B4195" s="42" t="s">
        <v>41201</v>
      </c>
      <c r="C4195" s="42"/>
      <c r="D4195" s="42" t="s">
        <v>41061</v>
      </c>
      <c r="E4195" s="43" t="s">
        <v>41202</v>
      </c>
      <c r="F4195" s="44" t="s">
        <v>41</v>
      </c>
      <c r="G4195" s="32" t="s">
        <v>17</v>
      </c>
      <c r="H4195" s="43" t="s">
        <v>18</v>
      </c>
      <c r="I4195" s="42" t="s">
        <v>41203</v>
      </c>
      <c r="J4195" s="65">
        <v>8059175897696</v>
      </c>
      <c r="K4195" s="45">
        <v>45597</v>
      </c>
      <c r="L4195" s="46">
        <v>0</v>
      </c>
      <c r="M4195" s="54">
        <v>299.95</v>
      </c>
      <c r="N4195" s="45">
        <v>44438</v>
      </c>
    </row>
    <row r="4196" spans="1:14" x14ac:dyDescent="0.25">
      <c r="A4196" s="45" t="s">
        <v>44574</v>
      </c>
      <c r="B4196" s="42" t="s">
        <v>41197</v>
      </c>
      <c r="C4196" s="42"/>
      <c r="D4196" s="42" t="s">
        <v>41198</v>
      </c>
      <c r="E4196" s="43" t="s">
        <v>41199</v>
      </c>
      <c r="F4196" s="44" t="s">
        <v>41</v>
      </c>
      <c r="G4196" s="32" t="s">
        <v>17</v>
      </c>
      <c r="H4196" s="43" t="s">
        <v>18</v>
      </c>
      <c r="I4196" s="42" t="s">
        <v>41200</v>
      </c>
      <c r="J4196" s="65">
        <v>8059175897689</v>
      </c>
      <c r="K4196" s="45">
        <v>45597</v>
      </c>
      <c r="L4196" s="46">
        <v>0</v>
      </c>
      <c r="M4196" s="54">
        <v>299.95</v>
      </c>
      <c r="N4196" s="45">
        <v>44438</v>
      </c>
    </row>
    <row r="4197" spans="1:14" x14ac:dyDescent="0.25">
      <c r="B4197" s="42" t="s">
        <v>52607</v>
      </c>
      <c r="C4197" s="42" t="s">
        <v>70204</v>
      </c>
      <c r="E4197" s="32" t="s">
        <v>53152</v>
      </c>
      <c r="F4197" s="44" t="s">
        <v>41</v>
      </c>
      <c r="G4197" s="32" t="s">
        <v>11</v>
      </c>
      <c r="H4197" s="32" t="s">
        <v>12</v>
      </c>
      <c r="I4197" s="32" t="s">
        <v>52608</v>
      </c>
      <c r="J4197" s="55">
        <v>8059347123813</v>
      </c>
      <c r="L4197" s="47">
        <v>199.95</v>
      </c>
      <c r="M4197" s="47">
        <v>199.95</v>
      </c>
      <c r="N4197" s="45">
        <v>44984</v>
      </c>
    </row>
    <row r="4198" spans="1:14" x14ac:dyDescent="0.25">
      <c r="B4198" s="42" t="s">
        <v>52605</v>
      </c>
      <c r="C4198" s="42" t="s">
        <v>70203</v>
      </c>
      <c r="E4198" s="32" t="s">
        <v>53151</v>
      </c>
      <c r="F4198" s="44" t="s">
        <v>41</v>
      </c>
      <c r="G4198" s="32" t="s">
        <v>11</v>
      </c>
      <c r="H4198" s="32" t="s">
        <v>12</v>
      </c>
      <c r="I4198" s="32" t="s">
        <v>52606</v>
      </c>
      <c r="J4198" s="55">
        <v>8059347123806</v>
      </c>
      <c r="L4198" s="47">
        <v>199.95</v>
      </c>
      <c r="M4198" s="47">
        <v>199.95</v>
      </c>
      <c r="N4198" s="45">
        <v>44984</v>
      </c>
    </row>
    <row r="4199" spans="1:14" x14ac:dyDescent="0.25">
      <c r="B4199" s="42" t="s">
        <v>52599</v>
      </c>
      <c r="C4199" s="42" t="s">
        <v>70202</v>
      </c>
      <c r="E4199" s="32" t="s">
        <v>53148</v>
      </c>
      <c r="F4199" s="44" t="s">
        <v>41</v>
      </c>
      <c r="G4199" s="32" t="s">
        <v>11</v>
      </c>
      <c r="H4199" s="32" t="s">
        <v>12</v>
      </c>
      <c r="I4199" s="32" t="s">
        <v>52600</v>
      </c>
      <c r="J4199" s="55">
        <v>8059347123776</v>
      </c>
      <c r="L4199" s="47">
        <v>199.95</v>
      </c>
      <c r="M4199" s="47">
        <v>199.95</v>
      </c>
      <c r="N4199" s="45">
        <v>44984</v>
      </c>
    </row>
    <row r="4200" spans="1:14" x14ac:dyDescent="0.25">
      <c r="B4200" s="42" t="s">
        <v>52601</v>
      </c>
      <c r="C4200" s="42" t="s">
        <v>70201</v>
      </c>
      <c r="E4200" s="32" t="s">
        <v>53149</v>
      </c>
      <c r="F4200" s="44" t="s">
        <v>41</v>
      </c>
      <c r="G4200" s="32" t="s">
        <v>11</v>
      </c>
      <c r="H4200" s="32" t="s">
        <v>12</v>
      </c>
      <c r="I4200" s="32" t="s">
        <v>52602</v>
      </c>
      <c r="J4200" s="55">
        <v>8059347123783</v>
      </c>
      <c r="L4200" s="47">
        <v>199.95</v>
      </c>
      <c r="M4200" s="47">
        <v>199.95</v>
      </c>
      <c r="N4200" s="45">
        <v>44984</v>
      </c>
    </row>
    <row r="4201" spans="1:14" x14ac:dyDescent="0.25">
      <c r="B4201" s="42" t="s">
        <v>52603</v>
      </c>
      <c r="C4201" s="42" t="s">
        <v>70200</v>
      </c>
      <c r="E4201" s="32" t="s">
        <v>53150</v>
      </c>
      <c r="F4201" s="44" t="s">
        <v>41</v>
      </c>
      <c r="G4201" s="32" t="s">
        <v>11</v>
      </c>
      <c r="H4201" s="32" t="s">
        <v>12</v>
      </c>
      <c r="I4201" s="32" t="s">
        <v>52604</v>
      </c>
      <c r="J4201" s="55">
        <v>8059347123790</v>
      </c>
      <c r="L4201" s="47">
        <v>199.95</v>
      </c>
      <c r="M4201" s="47">
        <v>199.95</v>
      </c>
      <c r="N4201" s="45">
        <v>44984</v>
      </c>
    </row>
    <row r="4202" spans="1:14" x14ac:dyDescent="0.25">
      <c r="B4202" s="42" t="s">
        <v>52611</v>
      </c>
      <c r="C4202" s="42" t="s">
        <v>70199</v>
      </c>
      <c r="E4202" s="32" t="s">
        <v>53154</v>
      </c>
      <c r="F4202" s="44" t="s">
        <v>41</v>
      </c>
      <c r="G4202" s="32" t="s">
        <v>11</v>
      </c>
      <c r="H4202" s="32" t="s">
        <v>12</v>
      </c>
      <c r="I4202" s="32" t="s">
        <v>52612</v>
      </c>
      <c r="J4202" s="55">
        <v>8059347123837</v>
      </c>
      <c r="L4202" s="47">
        <v>199.95</v>
      </c>
      <c r="M4202" s="47">
        <v>199.95</v>
      </c>
      <c r="N4202" s="45">
        <v>44984</v>
      </c>
    </row>
    <row r="4203" spans="1:14" x14ac:dyDescent="0.25">
      <c r="B4203" s="42" t="s">
        <v>52609</v>
      </c>
      <c r="C4203" s="42" t="s">
        <v>70198</v>
      </c>
      <c r="E4203" s="32" t="s">
        <v>53153</v>
      </c>
      <c r="F4203" s="44" t="s">
        <v>41</v>
      </c>
      <c r="G4203" s="32" t="s">
        <v>11</v>
      </c>
      <c r="H4203" s="32" t="s">
        <v>12</v>
      </c>
      <c r="I4203" s="32" t="s">
        <v>52610</v>
      </c>
      <c r="J4203" s="55">
        <v>8059347123820</v>
      </c>
      <c r="L4203" s="47">
        <v>199.95</v>
      </c>
      <c r="M4203" s="47">
        <v>199.95</v>
      </c>
      <c r="N4203" s="45">
        <v>44984</v>
      </c>
    </row>
    <row r="4204" spans="1:14" x14ac:dyDescent="0.25">
      <c r="A4204" s="32" t="s">
        <v>71453</v>
      </c>
      <c r="B4204" s="17" t="s">
        <v>69457</v>
      </c>
      <c r="C4204" s="42" t="s">
        <v>70568</v>
      </c>
      <c r="D4204" s="17"/>
      <c r="E4204" s="17" t="s">
        <v>69458</v>
      </c>
      <c r="F4204" s="80" t="s">
        <v>41</v>
      </c>
      <c r="G4204" s="44" t="s">
        <v>11</v>
      </c>
      <c r="H4204" s="44" t="s">
        <v>12</v>
      </c>
      <c r="I4204" s="17" t="s">
        <v>69459</v>
      </c>
      <c r="J4204" s="20">
        <v>8059347312774</v>
      </c>
      <c r="K4204" s="17"/>
      <c r="L4204" s="71">
        <v>199.95</v>
      </c>
      <c r="M4204" s="71">
        <v>199.95</v>
      </c>
      <c r="N4204" s="24">
        <v>45335</v>
      </c>
    </row>
    <row r="4205" spans="1:14" x14ac:dyDescent="0.25">
      <c r="A4205" s="32" t="s">
        <v>71452</v>
      </c>
      <c r="B4205" s="17" t="s">
        <v>69454</v>
      </c>
      <c r="C4205" s="42" t="s">
        <v>70567</v>
      </c>
      <c r="D4205" s="17"/>
      <c r="E4205" s="17" t="s">
        <v>69455</v>
      </c>
      <c r="F4205" s="80" t="s">
        <v>41</v>
      </c>
      <c r="G4205" s="44" t="s">
        <v>11</v>
      </c>
      <c r="H4205" s="44" t="s">
        <v>12</v>
      </c>
      <c r="I4205" s="17" t="s">
        <v>69456</v>
      </c>
      <c r="J4205" s="20">
        <v>8059347312767</v>
      </c>
      <c r="K4205" s="17"/>
      <c r="L4205" s="71">
        <v>199.95</v>
      </c>
      <c r="M4205" s="71">
        <v>199.95</v>
      </c>
      <c r="N4205" s="24">
        <v>45335</v>
      </c>
    </row>
    <row r="4206" spans="1:14" x14ac:dyDescent="0.25">
      <c r="A4206" s="32" t="s">
        <v>71451</v>
      </c>
      <c r="B4206" s="17" t="s">
        <v>69445</v>
      </c>
      <c r="C4206" s="42" t="s">
        <v>70564</v>
      </c>
      <c r="D4206" s="17"/>
      <c r="E4206" s="17" t="s">
        <v>69446</v>
      </c>
      <c r="F4206" s="80" t="s">
        <v>41</v>
      </c>
      <c r="G4206" s="44" t="s">
        <v>11</v>
      </c>
      <c r="H4206" s="44" t="s">
        <v>12</v>
      </c>
      <c r="I4206" s="17" t="s">
        <v>69447</v>
      </c>
      <c r="J4206" s="20">
        <v>8059347312743</v>
      </c>
      <c r="K4206" s="17"/>
      <c r="L4206" s="71">
        <v>199.95</v>
      </c>
      <c r="M4206" s="71">
        <v>199.95</v>
      </c>
      <c r="N4206" s="24">
        <v>45335</v>
      </c>
    </row>
    <row r="4207" spans="1:14" x14ac:dyDescent="0.25">
      <c r="A4207" s="32" t="s">
        <v>71450</v>
      </c>
      <c r="B4207" s="17" t="s">
        <v>69448</v>
      </c>
      <c r="C4207" s="42" t="s">
        <v>70565</v>
      </c>
      <c r="D4207" s="17"/>
      <c r="E4207" s="17" t="s">
        <v>69449</v>
      </c>
      <c r="F4207" s="80" t="s">
        <v>41</v>
      </c>
      <c r="G4207" s="44" t="s">
        <v>11</v>
      </c>
      <c r="H4207" s="44" t="s">
        <v>12</v>
      </c>
      <c r="I4207" s="17" t="s">
        <v>69450</v>
      </c>
      <c r="J4207" s="20">
        <v>8059347312750</v>
      </c>
      <c r="K4207" s="17"/>
      <c r="L4207" s="71">
        <v>199.95</v>
      </c>
      <c r="M4207" s="71">
        <v>199.95</v>
      </c>
      <c r="N4207" s="24">
        <v>45335</v>
      </c>
    </row>
    <row r="4208" spans="1:14" x14ac:dyDescent="0.25">
      <c r="A4208" s="32" t="s">
        <v>71449</v>
      </c>
      <c r="B4208" s="17" t="s">
        <v>69451</v>
      </c>
      <c r="C4208" s="42" t="s">
        <v>70566</v>
      </c>
      <c r="D4208" s="17"/>
      <c r="E4208" s="17" t="s">
        <v>69452</v>
      </c>
      <c r="F4208" s="80" t="s">
        <v>41</v>
      </c>
      <c r="G4208" s="44" t="s">
        <v>11</v>
      </c>
      <c r="H4208" s="44" t="s">
        <v>12</v>
      </c>
      <c r="I4208" s="17" t="s">
        <v>69453</v>
      </c>
      <c r="J4208" s="20">
        <v>8059347302065</v>
      </c>
      <c r="K4208" s="17"/>
      <c r="L4208" s="71">
        <v>199.95</v>
      </c>
      <c r="M4208" s="71">
        <v>199.95</v>
      </c>
      <c r="N4208" s="24">
        <v>45335</v>
      </c>
    </row>
    <row r="4209" spans="1:14" x14ac:dyDescent="0.25">
      <c r="A4209" s="32" t="s">
        <v>71448</v>
      </c>
      <c r="B4209" s="17" t="s">
        <v>69463</v>
      </c>
      <c r="C4209" s="42" t="s">
        <v>70570</v>
      </c>
      <c r="D4209" s="17"/>
      <c r="E4209" s="17" t="s">
        <v>69464</v>
      </c>
      <c r="F4209" s="80" t="s">
        <v>41</v>
      </c>
      <c r="G4209" s="44" t="s">
        <v>11</v>
      </c>
      <c r="H4209" s="44" t="s">
        <v>12</v>
      </c>
      <c r="I4209" s="17" t="s">
        <v>69465</v>
      </c>
      <c r="J4209" s="20">
        <v>8059347312798</v>
      </c>
      <c r="K4209" s="17"/>
      <c r="L4209" s="71">
        <v>199.95</v>
      </c>
      <c r="M4209" s="71">
        <v>199.95</v>
      </c>
      <c r="N4209" s="24">
        <v>45335</v>
      </c>
    </row>
    <row r="4210" spans="1:14" x14ac:dyDescent="0.25">
      <c r="A4210" s="32" t="s">
        <v>71447</v>
      </c>
      <c r="B4210" s="17" t="s">
        <v>69460</v>
      </c>
      <c r="C4210" s="42" t="s">
        <v>70569</v>
      </c>
      <c r="D4210" s="17"/>
      <c r="E4210" s="17" t="s">
        <v>69461</v>
      </c>
      <c r="F4210" s="80" t="s">
        <v>41</v>
      </c>
      <c r="G4210" s="44" t="s">
        <v>11</v>
      </c>
      <c r="H4210" s="44" t="s">
        <v>12</v>
      </c>
      <c r="I4210" s="17" t="s">
        <v>69462</v>
      </c>
      <c r="J4210" s="20">
        <v>8059347312781</v>
      </c>
      <c r="K4210" s="17"/>
      <c r="L4210" s="71">
        <v>199.95</v>
      </c>
      <c r="M4210" s="71">
        <v>199.95</v>
      </c>
      <c r="N4210" s="24">
        <v>45335</v>
      </c>
    </row>
    <row r="4211" spans="1:14" x14ac:dyDescent="0.25">
      <c r="A4211" s="32" t="s">
        <v>71031</v>
      </c>
      <c r="B4211" s="42" t="s">
        <v>64511</v>
      </c>
      <c r="C4211" s="42" t="s">
        <v>46227</v>
      </c>
      <c r="E4211" s="44" t="s">
        <v>46228</v>
      </c>
      <c r="F4211" s="44" t="s">
        <v>41</v>
      </c>
      <c r="G4211" s="44" t="s">
        <v>11</v>
      </c>
      <c r="H4211" s="44" t="s">
        <v>12</v>
      </c>
      <c r="I4211" s="55" t="s">
        <v>46229</v>
      </c>
      <c r="J4211" s="55">
        <v>8059347016511</v>
      </c>
      <c r="L4211" s="47">
        <v>199.95</v>
      </c>
      <c r="M4211" s="47">
        <v>199.95</v>
      </c>
      <c r="N4211" s="45">
        <v>44641</v>
      </c>
    </row>
    <row r="4212" spans="1:14" x14ac:dyDescent="0.25">
      <c r="A4212" s="32" t="s">
        <v>71030</v>
      </c>
      <c r="B4212" s="42" t="s">
        <v>64510</v>
      </c>
      <c r="C4212" s="42" t="s">
        <v>46225</v>
      </c>
      <c r="E4212" s="44" t="s">
        <v>61035</v>
      </c>
      <c r="F4212" s="44" t="s">
        <v>41</v>
      </c>
      <c r="G4212" s="44" t="s">
        <v>11</v>
      </c>
      <c r="H4212" s="44" t="s">
        <v>12</v>
      </c>
      <c r="I4212" s="55" t="s">
        <v>46226</v>
      </c>
      <c r="J4212" s="55">
        <v>8059347016504</v>
      </c>
      <c r="L4212" s="47">
        <v>199.95</v>
      </c>
      <c r="M4212" s="47">
        <v>199.95</v>
      </c>
      <c r="N4212" s="45">
        <v>44641</v>
      </c>
    </row>
    <row r="4213" spans="1:14" x14ac:dyDescent="0.25">
      <c r="A4213" s="32" t="s">
        <v>71029</v>
      </c>
      <c r="B4213" s="42" t="s">
        <v>64507</v>
      </c>
      <c r="C4213" s="42" t="s">
        <v>46223</v>
      </c>
      <c r="E4213" s="44" t="s">
        <v>61034</v>
      </c>
      <c r="F4213" s="44" t="s">
        <v>41</v>
      </c>
      <c r="G4213" s="44" t="s">
        <v>11</v>
      </c>
      <c r="H4213" s="44" t="s">
        <v>12</v>
      </c>
      <c r="I4213" s="55" t="s">
        <v>46224</v>
      </c>
      <c r="J4213" s="55">
        <v>8059347016481</v>
      </c>
      <c r="L4213" s="47">
        <v>199.95</v>
      </c>
      <c r="M4213" s="47">
        <v>199.95</v>
      </c>
      <c r="N4213" s="45">
        <v>44641</v>
      </c>
    </row>
    <row r="4214" spans="1:14" x14ac:dyDescent="0.25">
      <c r="B4214" s="42" t="s">
        <v>64508</v>
      </c>
      <c r="C4214" s="42" t="s">
        <v>46221</v>
      </c>
      <c r="E4214" s="44" t="s">
        <v>61033</v>
      </c>
      <c r="F4214" s="44" t="s">
        <v>41</v>
      </c>
      <c r="G4214" s="44" t="s">
        <v>11</v>
      </c>
      <c r="H4214" s="44" t="s">
        <v>12</v>
      </c>
      <c r="I4214" s="55" t="s">
        <v>46222</v>
      </c>
      <c r="J4214" s="55">
        <v>8059347016498</v>
      </c>
      <c r="L4214" s="47">
        <v>199.95</v>
      </c>
      <c r="M4214" s="47">
        <v>199.95</v>
      </c>
      <c r="N4214" s="45">
        <v>44641</v>
      </c>
    </row>
    <row r="4215" spans="1:14" x14ac:dyDescent="0.25">
      <c r="B4215" s="42" t="s">
        <v>64509</v>
      </c>
      <c r="C4215" s="42" t="s">
        <v>46219</v>
      </c>
      <c r="E4215" s="44" t="s">
        <v>61032</v>
      </c>
      <c r="F4215" s="44" t="s">
        <v>41</v>
      </c>
      <c r="G4215" s="44" t="s">
        <v>11</v>
      </c>
      <c r="H4215" s="44" t="s">
        <v>12</v>
      </c>
      <c r="I4215" s="55" t="s">
        <v>46220</v>
      </c>
      <c r="J4215" s="55">
        <v>8059175967474</v>
      </c>
      <c r="L4215" s="47">
        <v>199.95</v>
      </c>
      <c r="M4215" s="47">
        <v>199.95</v>
      </c>
      <c r="N4215" s="45">
        <v>44641</v>
      </c>
    </row>
    <row r="4216" spans="1:14" x14ac:dyDescent="0.25">
      <c r="A4216" s="32" t="s">
        <v>71028</v>
      </c>
      <c r="B4216" s="42" t="s">
        <v>64513</v>
      </c>
      <c r="C4216" s="42" t="s">
        <v>46233</v>
      </c>
      <c r="E4216" s="44" t="s">
        <v>46234</v>
      </c>
      <c r="F4216" s="44" t="s">
        <v>41</v>
      </c>
      <c r="G4216" s="44" t="s">
        <v>11</v>
      </c>
      <c r="H4216" s="44" t="s">
        <v>12</v>
      </c>
      <c r="I4216" s="55" t="s">
        <v>46235</v>
      </c>
      <c r="J4216" s="55">
        <v>8059347016535</v>
      </c>
      <c r="L4216" s="47">
        <v>199.95</v>
      </c>
      <c r="M4216" s="47">
        <v>199.95</v>
      </c>
      <c r="N4216" s="45">
        <v>44641</v>
      </c>
    </row>
    <row r="4217" spans="1:14" x14ac:dyDescent="0.25">
      <c r="A4217" s="32" t="s">
        <v>71027</v>
      </c>
      <c r="B4217" s="42" t="s">
        <v>64512</v>
      </c>
      <c r="C4217" s="42" t="s">
        <v>46230</v>
      </c>
      <c r="E4217" s="44" t="s">
        <v>46231</v>
      </c>
      <c r="F4217" s="44" t="s">
        <v>41</v>
      </c>
      <c r="G4217" s="44" t="s">
        <v>11</v>
      </c>
      <c r="H4217" s="44" t="s">
        <v>12</v>
      </c>
      <c r="I4217" s="55" t="s">
        <v>46232</v>
      </c>
      <c r="J4217" s="55">
        <v>8059347016528</v>
      </c>
      <c r="L4217" s="47">
        <v>199.95</v>
      </c>
      <c r="M4217" s="47">
        <v>199.95</v>
      </c>
      <c r="N4217" s="45">
        <v>44641</v>
      </c>
    </row>
    <row r="4218" spans="1:14" x14ac:dyDescent="0.25">
      <c r="A4218" s="32" t="s">
        <v>71026</v>
      </c>
      <c r="B4218" s="42" t="s">
        <v>64497</v>
      </c>
      <c r="C4218" s="42" t="s">
        <v>46210</v>
      </c>
      <c r="E4218" s="44" t="s">
        <v>46211</v>
      </c>
      <c r="F4218" s="44" t="s">
        <v>41</v>
      </c>
      <c r="G4218" s="44" t="s">
        <v>11</v>
      </c>
      <c r="H4218" s="44" t="s">
        <v>12</v>
      </c>
      <c r="I4218" s="55" t="s">
        <v>46212</v>
      </c>
      <c r="J4218" s="55">
        <v>8059347016450</v>
      </c>
      <c r="L4218" s="47">
        <v>199.95</v>
      </c>
      <c r="M4218" s="47">
        <v>199.95</v>
      </c>
      <c r="N4218" s="45">
        <v>44641</v>
      </c>
    </row>
    <row r="4219" spans="1:14" x14ac:dyDescent="0.25">
      <c r="A4219" s="32" t="s">
        <v>71025</v>
      </c>
      <c r="B4219" s="42" t="s">
        <v>64496</v>
      </c>
      <c r="C4219" s="42" t="s">
        <v>46208</v>
      </c>
      <c r="E4219" s="44" t="s">
        <v>61031</v>
      </c>
      <c r="F4219" s="44" t="s">
        <v>41</v>
      </c>
      <c r="G4219" s="44" t="s">
        <v>11</v>
      </c>
      <c r="H4219" s="44" t="s">
        <v>12</v>
      </c>
      <c r="I4219" s="55" t="s">
        <v>46209</v>
      </c>
      <c r="J4219" s="55">
        <v>8059347016443</v>
      </c>
      <c r="L4219" s="47">
        <v>199.95</v>
      </c>
      <c r="M4219" s="47">
        <v>199.95</v>
      </c>
      <c r="N4219" s="45">
        <v>44641</v>
      </c>
    </row>
    <row r="4220" spans="1:14" x14ac:dyDescent="0.25">
      <c r="A4220" s="32" t="s">
        <v>71024</v>
      </c>
      <c r="B4220" s="42" t="s">
        <v>64493</v>
      </c>
      <c r="C4220" s="42" t="s">
        <v>46206</v>
      </c>
      <c r="E4220" s="44" t="s">
        <v>61030</v>
      </c>
      <c r="F4220" s="44" t="s">
        <v>41</v>
      </c>
      <c r="G4220" s="44" t="s">
        <v>11</v>
      </c>
      <c r="H4220" s="44" t="s">
        <v>12</v>
      </c>
      <c r="I4220" s="55" t="s">
        <v>46207</v>
      </c>
      <c r="J4220" s="55">
        <v>8059347016429</v>
      </c>
      <c r="L4220" s="47">
        <v>199.95</v>
      </c>
      <c r="M4220" s="47">
        <v>199.95</v>
      </c>
      <c r="N4220" s="45">
        <v>44641</v>
      </c>
    </row>
    <row r="4221" spans="1:14" x14ac:dyDescent="0.25">
      <c r="B4221" s="42" t="s">
        <v>64494</v>
      </c>
      <c r="C4221" s="42" t="s">
        <v>46204</v>
      </c>
      <c r="E4221" s="44" t="s">
        <v>61029</v>
      </c>
      <c r="F4221" s="44" t="s">
        <v>41</v>
      </c>
      <c r="G4221" s="44" t="s">
        <v>11</v>
      </c>
      <c r="H4221" s="44" t="s">
        <v>12</v>
      </c>
      <c r="I4221" s="55" t="s">
        <v>46205</v>
      </c>
      <c r="J4221" s="55">
        <v>8059347016436</v>
      </c>
      <c r="L4221" s="47">
        <v>199.95</v>
      </c>
      <c r="M4221" s="47">
        <v>199.95</v>
      </c>
      <c r="N4221" s="45">
        <v>44641</v>
      </c>
    </row>
    <row r="4222" spans="1:14" x14ac:dyDescent="0.25">
      <c r="A4222" s="32" t="s">
        <v>71023</v>
      </c>
      <c r="B4222" s="42" t="s">
        <v>64495</v>
      </c>
      <c r="C4222" s="42" t="s">
        <v>46202</v>
      </c>
      <c r="E4222" s="44" t="s">
        <v>61028</v>
      </c>
      <c r="F4222" s="44" t="s">
        <v>41</v>
      </c>
      <c r="G4222" s="44" t="s">
        <v>11</v>
      </c>
      <c r="H4222" s="44" t="s">
        <v>12</v>
      </c>
      <c r="I4222" s="55" t="s">
        <v>46203</v>
      </c>
      <c r="J4222" s="55">
        <v>8059175967498</v>
      </c>
      <c r="L4222" s="47">
        <v>199.95</v>
      </c>
      <c r="M4222" s="47">
        <v>199.95</v>
      </c>
      <c r="N4222" s="45">
        <v>44641</v>
      </c>
    </row>
    <row r="4223" spans="1:14" x14ac:dyDescent="0.25">
      <c r="A4223" s="32" t="s">
        <v>71022</v>
      </c>
      <c r="B4223" s="42" t="s">
        <v>64499</v>
      </c>
      <c r="C4223" s="42" t="s">
        <v>46216</v>
      </c>
      <c r="E4223" s="44" t="s">
        <v>46217</v>
      </c>
      <c r="F4223" s="44" t="s">
        <v>41</v>
      </c>
      <c r="G4223" s="44" t="s">
        <v>11</v>
      </c>
      <c r="H4223" s="44" t="s">
        <v>12</v>
      </c>
      <c r="I4223" s="55" t="s">
        <v>46218</v>
      </c>
      <c r="J4223" s="55">
        <v>8059347016474</v>
      </c>
      <c r="L4223" s="47">
        <v>199.95</v>
      </c>
      <c r="M4223" s="47">
        <v>199.95</v>
      </c>
      <c r="N4223" s="45">
        <v>44641</v>
      </c>
    </row>
    <row r="4224" spans="1:14" x14ac:dyDescent="0.25">
      <c r="A4224" s="32" t="s">
        <v>71021</v>
      </c>
      <c r="B4224" s="42" t="s">
        <v>64498</v>
      </c>
      <c r="C4224" s="42" t="s">
        <v>46213</v>
      </c>
      <c r="E4224" s="44" t="s">
        <v>46214</v>
      </c>
      <c r="F4224" s="44" t="s">
        <v>41</v>
      </c>
      <c r="G4224" s="44" t="s">
        <v>11</v>
      </c>
      <c r="H4224" s="44" t="s">
        <v>12</v>
      </c>
      <c r="I4224" s="55" t="s">
        <v>46215</v>
      </c>
      <c r="J4224" s="55">
        <v>8059347016467</v>
      </c>
      <c r="L4224" s="47">
        <v>199.95</v>
      </c>
      <c r="M4224" s="47">
        <v>199.95</v>
      </c>
      <c r="N4224" s="45">
        <v>44641</v>
      </c>
    </row>
    <row r="4225" spans="1:14" x14ac:dyDescent="0.25">
      <c r="A4225" s="32" t="s">
        <v>71020</v>
      </c>
      <c r="B4225" s="42" t="s">
        <v>64490</v>
      </c>
      <c r="C4225" s="42" t="s">
        <v>46193</v>
      </c>
      <c r="E4225" s="44" t="s">
        <v>46194</v>
      </c>
      <c r="F4225" s="44" t="s">
        <v>41</v>
      </c>
      <c r="G4225" s="44" t="s">
        <v>11</v>
      </c>
      <c r="H4225" s="44" t="s">
        <v>12</v>
      </c>
      <c r="I4225" s="55" t="s">
        <v>46195</v>
      </c>
      <c r="J4225" s="55">
        <v>8059347016399</v>
      </c>
      <c r="L4225" s="47">
        <v>199.95</v>
      </c>
      <c r="M4225" s="47">
        <v>199.95</v>
      </c>
      <c r="N4225" s="45">
        <v>44641</v>
      </c>
    </row>
    <row r="4226" spans="1:14" x14ac:dyDescent="0.25">
      <c r="B4226" s="42" t="s">
        <v>64489</v>
      </c>
      <c r="C4226" s="42" t="s">
        <v>46191</v>
      </c>
      <c r="E4226" s="44" t="s">
        <v>61027</v>
      </c>
      <c r="F4226" s="44" t="s">
        <v>41</v>
      </c>
      <c r="G4226" s="44" t="s">
        <v>11</v>
      </c>
      <c r="H4226" s="44" t="s">
        <v>12</v>
      </c>
      <c r="I4226" s="55" t="s">
        <v>46192</v>
      </c>
      <c r="J4226" s="55">
        <v>8059347016382</v>
      </c>
      <c r="L4226" s="47">
        <v>199.95</v>
      </c>
      <c r="M4226" s="47">
        <v>199.95</v>
      </c>
      <c r="N4226" s="45">
        <v>44641</v>
      </c>
    </row>
    <row r="4227" spans="1:14" x14ac:dyDescent="0.25">
      <c r="A4227" s="32" t="s">
        <v>71019</v>
      </c>
      <c r="B4227" s="42" t="s">
        <v>64486</v>
      </c>
      <c r="C4227" s="42" t="s">
        <v>46189</v>
      </c>
      <c r="E4227" s="44" t="s">
        <v>61026</v>
      </c>
      <c r="F4227" s="44" t="s">
        <v>41</v>
      </c>
      <c r="G4227" s="44" t="s">
        <v>11</v>
      </c>
      <c r="H4227" s="44" t="s">
        <v>12</v>
      </c>
      <c r="I4227" s="55" t="s">
        <v>46190</v>
      </c>
      <c r="J4227" s="55">
        <v>8059347016368</v>
      </c>
      <c r="L4227" s="47">
        <v>199.95</v>
      </c>
      <c r="M4227" s="47">
        <v>199.95</v>
      </c>
      <c r="N4227" s="45">
        <v>44641</v>
      </c>
    </row>
    <row r="4228" spans="1:14" x14ac:dyDescent="0.25">
      <c r="A4228" s="32" t="s">
        <v>71018</v>
      </c>
      <c r="B4228" s="42" t="s">
        <v>64487</v>
      </c>
      <c r="C4228" s="42" t="s">
        <v>46187</v>
      </c>
      <c r="E4228" s="44" t="s">
        <v>61025</v>
      </c>
      <c r="F4228" s="44" t="s">
        <v>41</v>
      </c>
      <c r="G4228" s="44" t="s">
        <v>11</v>
      </c>
      <c r="H4228" s="44" t="s">
        <v>12</v>
      </c>
      <c r="I4228" s="55" t="s">
        <v>46188</v>
      </c>
      <c r="J4228" s="55">
        <v>8059347016375</v>
      </c>
      <c r="L4228" s="47">
        <v>199.95</v>
      </c>
      <c r="M4228" s="47">
        <v>199.95</v>
      </c>
      <c r="N4228" s="45">
        <v>44641</v>
      </c>
    </row>
    <row r="4229" spans="1:14" x14ac:dyDescent="0.25">
      <c r="A4229" s="32" t="s">
        <v>71017</v>
      </c>
      <c r="B4229" s="42" t="s">
        <v>64488</v>
      </c>
      <c r="C4229" s="42" t="s">
        <v>46185</v>
      </c>
      <c r="E4229" s="44" t="s">
        <v>61024</v>
      </c>
      <c r="F4229" s="44" t="s">
        <v>41</v>
      </c>
      <c r="G4229" s="44" t="s">
        <v>11</v>
      </c>
      <c r="H4229" s="44" t="s">
        <v>12</v>
      </c>
      <c r="I4229" s="55" t="s">
        <v>46186</v>
      </c>
      <c r="J4229" s="55">
        <v>8059175967481</v>
      </c>
      <c r="L4229" s="47">
        <v>199.95</v>
      </c>
      <c r="M4229" s="47">
        <v>199.95</v>
      </c>
      <c r="N4229" s="45">
        <v>44641</v>
      </c>
    </row>
    <row r="4230" spans="1:14" x14ac:dyDescent="0.25">
      <c r="A4230" s="32" t="s">
        <v>71016</v>
      </c>
      <c r="B4230" s="42" t="s">
        <v>64492</v>
      </c>
      <c r="C4230" s="42" t="s">
        <v>46199</v>
      </c>
      <c r="E4230" s="44" t="s">
        <v>46200</v>
      </c>
      <c r="F4230" s="44" t="s">
        <v>41</v>
      </c>
      <c r="G4230" s="44" t="s">
        <v>11</v>
      </c>
      <c r="H4230" s="44" t="s">
        <v>12</v>
      </c>
      <c r="I4230" s="55" t="s">
        <v>46201</v>
      </c>
      <c r="J4230" s="55">
        <v>8059347016412</v>
      </c>
      <c r="L4230" s="47">
        <v>199.95</v>
      </c>
      <c r="M4230" s="47">
        <v>199.95</v>
      </c>
      <c r="N4230" s="45">
        <v>44641</v>
      </c>
    </row>
    <row r="4231" spans="1:14" x14ac:dyDescent="0.25">
      <c r="A4231" s="32" t="s">
        <v>71015</v>
      </c>
      <c r="B4231" s="42" t="s">
        <v>64491</v>
      </c>
      <c r="C4231" s="42" t="s">
        <v>46196</v>
      </c>
      <c r="E4231" s="44" t="s">
        <v>46197</v>
      </c>
      <c r="F4231" s="44" t="s">
        <v>41</v>
      </c>
      <c r="G4231" s="44" t="s">
        <v>11</v>
      </c>
      <c r="H4231" s="44" t="s">
        <v>12</v>
      </c>
      <c r="I4231" s="55" t="s">
        <v>46198</v>
      </c>
      <c r="J4231" s="55">
        <v>8059347016405</v>
      </c>
      <c r="L4231" s="47">
        <v>199.95</v>
      </c>
      <c r="M4231" s="47">
        <v>199.95</v>
      </c>
      <c r="N4231" s="45">
        <v>44641</v>
      </c>
    </row>
    <row r="4232" spans="1:14" x14ac:dyDescent="0.25">
      <c r="A4232" s="32" t="s">
        <v>71014</v>
      </c>
      <c r="B4232" s="42" t="s">
        <v>64504</v>
      </c>
      <c r="C4232" s="42" t="s">
        <v>46176</v>
      </c>
      <c r="E4232" s="44" t="s">
        <v>46177</v>
      </c>
      <c r="F4232" s="44" t="s">
        <v>41</v>
      </c>
      <c r="G4232" s="44" t="s">
        <v>11</v>
      </c>
      <c r="H4232" s="44" t="s">
        <v>12</v>
      </c>
      <c r="I4232" s="55" t="s">
        <v>46178</v>
      </c>
      <c r="J4232" s="55">
        <v>8059347016337</v>
      </c>
      <c r="L4232" s="47">
        <v>199.95</v>
      </c>
      <c r="M4232" s="47">
        <v>199.95</v>
      </c>
      <c r="N4232" s="45">
        <v>44641</v>
      </c>
    </row>
    <row r="4233" spans="1:14" x14ac:dyDescent="0.25">
      <c r="A4233" s="32" t="s">
        <v>71013</v>
      </c>
      <c r="B4233" s="42" t="s">
        <v>64503</v>
      </c>
      <c r="C4233" s="42" t="s">
        <v>46174</v>
      </c>
      <c r="E4233" s="44" t="s">
        <v>61023</v>
      </c>
      <c r="F4233" s="44" t="s">
        <v>41</v>
      </c>
      <c r="G4233" s="44" t="s">
        <v>11</v>
      </c>
      <c r="H4233" s="44" t="s">
        <v>12</v>
      </c>
      <c r="I4233" s="55" t="s">
        <v>46175</v>
      </c>
      <c r="J4233" s="55">
        <v>8059347016320</v>
      </c>
      <c r="L4233" s="47">
        <v>199.95</v>
      </c>
      <c r="M4233" s="47">
        <v>199.95</v>
      </c>
      <c r="N4233" s="45">
        <v>44641</v>
      </c>
    </row>
    <row r="4234" spans="1:14" x14ac:dyDescent="0.25">
      <c r="A4234" s="32" t="s">
        <v>71012</v>
      </c>
      <c r="B4234" s="42" t="s">
        <v>64500</v>
      </c>
      <c r="C4234" s="42" t="s">
        <v>46172</v>
      </c>
      <c r="E4234" s="44" t="s">
        <v>61022</v>
      </c>
      <c r="F4234" s="44" t="s">
        <v>41</v>
      </c>
      <c r="G4234" s="44" t="s">
        <v>11</v>
      </c>
      <c r="H4234" s="44" t="s">
        <v>12</v>
      </c>
      <c r="I4234" s="55" t="s">
        <v>46173</v>
      </c>
      <c r="J4234" s="55">
        <v>8059347016306</v>
      </c>
      <c r="L4234" s="47">
        <v>199.95</v>
      </c>
      <c r="M4234" s="47">
        <v>199.95</v>
      </c>
      <c r="N4234" s="45">
        <v>44641</v>
      </c>
    </row>
    <row r="4235" spans="1:14" x14ac:dyDescent="0.25">
      <c r="A4235" s="32" t="s">
        <v>71011</v>
      </c>
      <c r="B4235" s="42" t="s">
        <v>64501</v>
      </c>
      <c r="C4235" s="42" t="s">
        <v>46170</v>
      </c>
      <c r="E4235" s="44" t="s">
        <v>61021</v>
      </c>
      <c r="F4235" s="44" t="s">
        <v>41</v>
      </c>
      <c r="G4235" s="44" t="s">
        <v>11</v>
      </c>
      <c r="H4235" s="44" t="s">
        <v>12</v>
      </c>
      <c r="I4235" s="55" t="s">
        <v>46171</v>
      </c>
      <c r="J4235" s="55">
        <v>8059347016313</v>
      </c>
      <c r="L4235" s="47">
        <v>199.95</v>
      </c>
      <c r="M4235" s="47">
        <v>199.95</v>
      </c>
      <c r="N4235" s="45">
        <v>44641</v>
      </c>
    </row>
    <row r="4236" spans="1:14" x14ac:dyDescent="0.25">
      <c r="A4236" s="32" t="s">
        <v>71010</v>
      </c>
      <c r="B4236" s="42" t="s">
        <v>64502</v>
      </c>
      <c r="C4236" s="42" t="s">
        <v>46168</v>
      </c>
      <c r="E4236" s="44" t="s">
        <v>61020</v>
      </c>
      <c r="F4236" s="44" t="s">
        <v>41</v>
      </c>
      <c r="G4236" s="44" t="s">
        <v>11</v>
      </c>
      <c r="H4236" s="44" t="s">
        <v>12</v>
      </c>
      <c r="I4236" s="55" t="s">
        <v>46169</v>
      </c>
      <c r="J4236" s="55">
        <v>8059175967467</v>
      </c>
      <c r="L4236" s="47">
        <v>199.95</v>
      </c>
      <c r="M4236" s="47">
        <v>199.95</v>
      </c>
      <c r="N4236" s="45">
        <v>44641</v>
      </c>
    </row>
    <row r="4237" spans="1:14" x14ac:dyDescent="0.25">
      <c r="A4237" s="32" t="s">
        <v>71009</v>
      </c>
      <c r="B4237" s="42" t="s">
        <v>64506</v>
      </c>
      <c r="C4237" s="42" t="s">
        <v>46182</v>
      </c>
      <c r="E4237" s="44" t="s">
        <v>46183</v>
      </c>
      <c r="F4237" s="44" t="s">
        <v>41</v>
      </c>
      <c r="G4237" s="44" t="s">
        <v>11</v>
      </c>
      <c r="H4237" s="44" t="s">
        <v>12</v>
      </c>
      <c r="I4237" s="55" t="s">
        <v>46184</v>
      </c>
      <c r="J4237" s="55">
        <v>8059347016351</v>
      </c>
      <c r="L4237" s="47">
        <v>199.95</v>
      </c>
      <c r="M4237" s="47">
        <v>199.95</v>
      </c>
      <c r="N4237" s="45">
        <v>44641</v>
      </c>
    </row>
    <row r="4238" spans="1:14" x14ac:dyDescent="0.25">
      <c r="A4238" s="32" t="s">
        <v>71008</v>
      </c>
      <c r="B4238" s="42" t="s">
        <v>64505</v>
      </c>
      <c r="C4238" s="42" t="s">
        <v>46179</v>
      </c>
      <c r="E4238" s="44" t="s">
        <v>46180</v>
      </c>
      <c r="F4238" s="44" t="s">
        <v>41</v>
      </c>
      <c r="G4238" s="44" t="s">
        <v>11</v>
      </c>
      <c r="H4238" s="44" t="s">
        <v>12</v>
      </c>
      <c r="I4238" s="55" t="s">
        <v>46181</v>
      </c>
      <c r="J4238" s="55">
        <v>8059347016344</v>
      </c>
      <c r="L4238" s="47">
        <v>199.95</v>
      </c>
      <c r="M4238" s="47">
        <v>199.95</v>
      </c>
      <c r="N4238" s="45">
        <v>44641</v>
      </c>
    </row>
    <row r="4239" spans="1:14" x14ac:dyDescent="0.25">
      <c r="A4239" s="32" t="s">
        <v>71446</v>
      </c>
      <c r="B4239" s="17" t="s">
        <v>69049</v>
      </c>
      <c r="C4239" s="42" t="s">
        <v>70465</v>
      </c>
      <c r="D4239" s="17"/>
      <c r="E4239" s="70" t="s">
        <v>69050</v>
      </c>
      <c r="F4239" s="80" t="s">
        <v>41</v>
      </c>
      <c r="G4239" s="44" t="s">
        <v>11</v>
      </c>
      <c r="H4239" s="44" t="s">
        <v>12</v>
      </c>
      <c r="I4239" s="70" t="s">
        <v>69051</v>
      </c>
      <c r="J4239" s="20">
        <v>8059347374567</v>
      </c>
      <c r="K4239" s="17"/>
      <c r="L4239" s="28">
        <v>289.95</v>
      </c>
      <c r="M4239" s="28">
        <v>289.95</v>
      </c>
      <c r="N4239" s="24">
        <v>45335</v>
      </c>
    </row>
    <row r="4240" spans="1:14" x14ac:dyDescent="0.25">
      <c r="A4240" s="32" t="s">
        <v>71445</v>
      </c>
      <c r="B4240" s="17" t="s">
        <v>69046</v>
      </c>
      <c r="C4240" s="42" t="s">
        <v>70464</v>
      </c>
      <c r="D4240" s="17"/>
      <c r="E4240" s="70" t="s">
        <v>69047</v>
      </c>
      <c r="F4240" s="80" t="s">
        <v>41</v>
      </c>
      <c r="G4240" s="44" t="s">
        <v>11</v>
      </c>
      <c r="H4240" s="44" t="s">
        <v>12</v>
      </c>
      <c r="I4240" s="70" t="s">
        <v>69048</v>
      </c>
      <c r="J4240" s="20">
        <v>8059347374550</v>
      </c>
      <c r="K4240" s="17"/>
      <c r="L4240" s="28">
        <v>289.95</v>
      </c>
      <c r="M4240" s="28">
        <v>289.95</v>
      </c>
      <c r="N4240" s="24">
        <v>45335</v>
      </c>
    </row>
    <row r="4241" spans="1:14" x14ac:dyDescent="0.25">
      <c r="A4241" s="32" t="s">
        <v>71444</v>
      </c>
      <c r="B4241" s="17" t="s">
        <v>69043</v>
      </c>
      <c r="C4241" s="42" t="s">
        <v>70463</v>
      </c>
      <c r="D4241" s="17"/>
      <c r="E4241" s="70" t="s">
        <v>69044</v>
      </c>
      <c r="F4241" s="80" t="s">
        <v>41</v>
      </c>
      <c r="G4241" s="44" t="s">
        <v>11</v>
      </c>
      <c r="H4241" s="44" t="s">
        <v>12</v>
      </c>
      <c r="I4241" s="70" t="s">
        <v>69045</v>
      </c>
      <c r="J4241" s="20">
        <v>8059347339559</v>
      </c>
      <c r="K4241" s="17"/>
      <c r="L4241" s="28">
        <v>289.95</v>
      </c>
      <c r="M4241" s="28">
        <v>289.95</v>
      </c>
      <c r="N4241" s="24">
        <v>45335</v>
      </c>
    </row>
    <row r="4242" spans="1:14" x14ac:dyDescent="0.25">
      <c r="A4242" s="32" t="s">
        <v>71443</v>
      </c>
      <c r="B4242" s="17" t="s">
        <v>69040</v>
      </c>
      <c r="C4242" s="42" t="s">
        <v>70462</v>
      </c>
      <c r="D4242" s="17"/>
      <c r="E4242" s="70" t="s">
        <v>69041</v>
      </c>
      <c r="F4242" s="80" t="s">
        <v>41</v>
      </c>
      <c r="G4242" s="44" t="s">
        <v>11</v>
      </c>
      <c r="H4242" s="44" t="s">
        <v>12</v>
      </c>
      <c r="I4242" s="70" t="s">
        <v>69042</v>
      </c>
      <c r="J4242" s="20">
        <v>8059347312453</v>
      </c>
      <c r="K4242" s="17"/>
      <c r="L4242" s="28">
        <v>289.95</v>
      </c>
      <c r="M4242" s="28">
        <v>289.95</v>
      </c>
      <c r="N4242" s="24">
        <v>45335</v>
      </c>
    </row>
    <row r="4243" spans="1:14" x14ac:dyDescent="0.25">
      <c r="A4243" s="32" t="s">
        <v>71442</v>
      </c>
      <c r="B4243" s="17" t="s">
        <v>69037</v>
      </c>
      <c r="C4243" s="42" t="s">
        <v>70461</v>
      </c>
      <c r="D4243" s="17"/>
      <c r="E4243" s="70" t="s">
        <v>69038</v>
      </c>
      <c r="F4243" s="80" t="s">
        <v>41</v>
      </c>
      <c r="G4243" s="44" t="s">
        <v>11</v>
      </c>
      <c r="H4243" s="44" t="s">
        <v>12</v>
      </c>
      <c r="I4243" s="70" t="s">
        <v>69039</v>
      </c>
      <c r="J4243" s="20">
        <v>8059347374598</v>
      </c>
      <c r="K4243" s="17"/>
      <c r="L4243" s="28">
        <v>289.95</v>
      </c>
      <c r="M4243" s="28">
        <v>289.95</v>
      </c>
      <c r="N4243" s="24">
        <v>45335</v>
      </c>
    </row>
    <row r="4244" spans="1:14" x14ac:dyDescent="0.25">
      <c r="A4244" s="32" t="s">
        <v>71441</v>
      </c>
      <c r="B4244" s="17" t="s">
        <v>69034</v>
      </c>
      <c r="C4244" s="42" t="s">
        <v>70460</v>
      </c>
      <c r="D4244" s="17"/>
      <c r="E4244" s="70" t="s">
        <v>69035</v>
      </c>
      <c r="F4244" s="80" t="s">
        <v>41</v>
      </c>
      <c r="G4244" s="44" t="s">
        <v>11</v>
      </c>
      <c r="H4244" s="44" t="s">
        <v>12</v>
      </c>
      <c r="I4244" s="70" t="s">
        <v>69036</v>
      </c>
      <c r="J4244" s="20">
        <v>8059347374581</v>
      </c>
      <c r="K4244" s="17"/>
      <c r="L4244" s="28">
        <v>289.95</v>
      </c>
      <c r="M4244" s="28">
        <v>289.95</v>
      </c>
      <c r="N4244" s="24">
        <v>45335</v>
      </c>
    </row>
    <row r="4245" spans="1:14" x14ac:dyDescent="0.25">
      <c r="A4245" s="32" t="s">
        <v>71440</v>
      </c>
      <c r="B4245" s="17" t="s">
        <v>69031</v>
      </c>
      <c r="C4245" s="42" t="s">
        <v>70459</v>
      </c>
      <c r="D4245" s="17"/>
      <c r="E4245" s="70" t="s">
        <v>69032</v>
      </c>
      <c r="F4245" s="80" t="s">
        <v>41</v>
      </c>
      <c r="G4245" s="44" t="s">
        <v>11</v>
      </c>
      <c r="H4245" s="44" t="s">
        <v>12</v>
      </c>
      <c r="I4245" s="70" t="s">
        <v>69033</v>
      </c>
      <c r="J4245" s="20">
        <v>8059347374574</v>
      </c>
      <c r="K4245" s="17"/>
      <c r="L4245" s="28">
        <v>289.95</v>
      </c>
      <c r="M4245" s="28">
        <v>289.95</v>
      </c>
      <c r="N4245" s="24">
        <v>45335</v>
      </c>
    </row>
    <row r="4246" spans="1:14" x14ac:dyDescent="0.25">
      <c r="A4246" s="32" t="s">
        <v>71439</v>
      </c>
      <c r="B4246" s="17" t="s">
        <v>69028</v>
      </c>
      <c r="C4246" s="42" t="s">
        <v>70458</v>
      </c>
      <c r="D4246" s="17"/>
      <c r="E4246" s="70" t="s">
        <v>69029</v>
      </c>
      <c r="F4246" s="80" t="s">
        <v>41</v>
      </c>
      <c r="G4246" s="44" t="s">
        <v>11</v>
      </c>
      <c r="H4246" s="44" t="s">
        <v>12</v>
      </c>
      <c r="I4246" s="70" t="s">
        <v>69030</v>
      </c>
      <c r="J4246" s="20">
        <v>8059347339542</v>
      </c>
      <c r="K4246" s="17"/>
      <c r="L4246" s="28">
        <v>289.95</v>
      </c>
      <c r="M4246" s="28">
        <v>289.95</v>
      </c>
      <c r="N4246" s="24">
        <v>45335</v>
      </c>
    </row>
    <row r="4247" spans="1:14" x14ac:dyDescent="0.25">
      <c r="A4247" s="32" t="s">
        <v>71438</v>
      </c>
      <c r="B4247" s="17" t="s">
        <v>69025</v>
      </c>
      <c r="C4247" s="42" t="s">
        <v>70457</v>
      </c>
      <c r="D4247" s="17"/>
      <c r="E4247" s="70" t="s">
        <v>69026</v>
      </c>
      <c r="F4247" s="80" t="s">
        <v>41</v>
      </c>
      <c r="G4247" s="44" t="s">
        <v>11</v>
      </c>
      <c r="H4247" s="44" t="s">
        <v>12</v>
      </c>
      <c r="I4247" s="70" t="s">
        <v>69027</v>
      </c>
      <c r="J4247" s="20">
        <v>8059347374512</v>
      </c>
      <c r="K4247" s="17"/>
      <c r="L4247" s="28">
        <v>289.95</v>
      </c>
      <c r="M4247" s="28">
        <v>289.95</v>
      </c>
      <c r="N4247" s="24">
        <v>45335</v>
      </c>
    </row>
    <row r="4248" spans="1:14" x14ac:dyDescent="0.25">
      <c r="A4248" s="32" t="s">
        <v>71437</v>
      </c>
      <c r="B4248" s="17" t="s">
        <v>69022</v>
      </c>
      <c r="C4248" s="42" t="s">
        <v>70456</v>
      </c>
      <c r="D4248" s="17"/>
      <c r="E4248" s="70" t="s">
        <v>69023</v>
      </c>
      <c r="F4248" s="80" t="s">
        <v>41</v>
      </c>
      <c r="G4248" s="44" t="s">
        <v>11</v>
      </c>
      <c r="H4248" s="44" t="s">
        <v>12</v>
      </c>
      <c r="I4248" s="70" t="s">
        <v>69024</v>
      </c>
      <c r="J4248" s="20">
        <v>8059347339566</v>
      </c>
      <c r="K4248" s="17"/>
      <c r="L4248" s="28">
        <v>289.95</v>
      </c>
      <c r="M4248" s="28">
        <v>289.95</v>
      </c>
      <c r="N4248" s="24">
        <v>45335</v>
      </c>
    </row>
    <row r="4249" spans="1:14" x14ac:dyDescent="0.25">
      <c r="A4249" s="32" t="s">
        <v>71436</v>
      </c>
      <c r="B4249" s="17" t="s">
        <v>69019</v>
      </c>
      <c r="C4249" s="42" t="s">
        <v>70455</v>
      </c>
      <c r="D4249" s="17"/>
      <c r="E4249" s="70" t="s">
        <v>69020</v>
      </c>
      <c r="F4249" s="80" t="s">
        <v>41</v>
      </c>
      <c r="G4249" s="44" t="s">
        <v>11</v>
      </c>
      <c r="H4249" s="44" t="s">
        <v>12</v>
      </c>
      <c r="I4249" s="70" t="s">
        <v>69021</v>
      </c>
      <c r="J4249" s="20">
        <v>8059347312446</v>
      </c>
      <c r="K4249" s="17"/>
      <c r="L4249" s="28">
        <v>289.95</v>
      </c>
      <c r="M4249" s="28">
        <v>289.95</v>
      </c>
      <c r="N4249" s="24">
        <v>45335</v>
      </c>
    </row>
    <row r="4250" spans="1:14" x14ac:dyDescent="0.25">
      <c r="A4250" s="32" t="s">
        <v>71435</v>
      </c>
      <c r="B4250" s="17" t="s">
        <v>69016</v>
      </c>
      <c r="C4250" s="42" t="s">
        <v>70454</v>
      </c>
      <c r="D4250" s="17"/>
      <c r="E4250" s="70" t="s">
        <v>69017</v>
      </c>
      <c r="F4250" s="80" t="s">
        <v>41</v>
      </c>
      <c r="G4250" s="44" t="s">
        <v>11</v>
      </c>
      <c r="H4250" s="44" t="s">
        <v>12</v>
      </c>
      <c r="I4250" s="70" t="s">
        <v>69018</v>
      </c>
      <c r="J4250" s="20">
        <v>8059347374543</v>
      </c>
      <c r="K4250" s="17"/>
      <c r="L4250" s="28">
        <v>289.95</v>
      </c>
      <c r="M4250" s="28">
        <v>289.95</v>
      </c>
      <c r="N4250" s="24">
        <v>45335</v>
      </c>
    </row>
    <row r="4251" spans="1:14" x14ac:dyDescent="0.25">
      <c r="A4251" s="32" t="s">
        <v>71434</v>
      </c>
      <c r="B4251" s="17" t="s">
        <v>69013</v>
      </c>
      <c r="C4251" s="42" t="s">
        <v>70453</v>
      </c>
      <c r="D4251" s="17"/>
      <c r="E4251" s="70" t="s">
        <v>69014</v>
      </c>
      <c r="F4251" s="80" t="s">
        <v>41</v>
      </c>
      <c r="G4251" s="44" t="s">
        <v>11</v>
      </c>
      <c r="H4251" s="44" t="s">
        <v>12</v>
      </c>
      <c r="I4251" s="70" t="s">
        <v>69015</v>
      </c>
      <c r="J4251" s="20">
        <v>8059347374536</v>
      </c>
      <c r="K4251" s="17"/>
      <c r="L4251" s="28">
        <v>289.95</v>
      </c>
      <c r="M4251" s="28">
        <v>289.95</v>
      </c>
      <c r="N4251" s="24">
        <v>45335</v>
      </c>
    </row>
    <row r="4252" spans="1:14" x14ac:dyDescent="0.25">
      <c r="A4252" s="32" t="s">
        <v>71433</v>
      </c>
      <c r="B4252" s="17" t="s">
        <v>69010</v>
      </c>
      <c r="C4252" s="42" t="s">
        <v>70452</v>
      </c>
      <c r="D4252" s="17"/>
      <c r="E4252" s="70" t="s">
        <v>69011</v>
      </c>
      <c r="F4252" s="80" t="s">
        <v>41</v>
      </c>
      <c r="G4252" s="44" t="s">
        <v>11</v>
      </c>
      <c r="H4252" s="44" t="s">
        <v>12</v>
      </c>
      <c r="I4252" s="70" t="s">
        <v>69012</v>
      </c>
      <c r="J4252" s="20">
        <v>8059347374529</v>
      </c>
      <c r="K4252" s="17"/>
      <c r="L4252" s="28">
        <v>289.95</v>
      </c>
      <c r="M4252" s="28">
        <v>289.95</v>
      </c>
      <c r="N4252" s="24">
        <v>45335</v>
      </c>
    </row>
    <row r="4253" spans="1:14" x14ac:dyDescent="0.25">
      <c r="A4253" s="32" t="s">
        <v>71432</v>
      </c>
      <c r="B4253" s="17" t="s">
        <v>69007</v>
      </c>
      <c r="C4253" s="42" t="s">
        <v>70451</v>
      </c>
      <c r="D4253" s="17"/>
      <c r="E4253" s="70" t="s">
        <v>69008</v>
      </c>
      <c r="F4253" s="80" t="s">
        <v>41</v>
      </c>
      <c r="G4253" s="44" t="s">
        <v>11</v>
      </c>
      <c r="H4253" s="44" t="s">
        <v>12</v>
      </c>
      <c r="I4253" s="70" t="s">
        <v>69009</v>
      </c>
      <c r="J4253" s="20">
        <v>8059347378527</v>
      </c>
      <c r="K4253" s="17"/>
      <c r="L4253" s="28">
        <v>289.95</v>
      </c>
      <c r="M4253" s="28">
        <v>289.95</v>
      </c>
      <c r="N4253" s="24">
        <v>45335</v>
      </c>
    </row>
    <row r="4254" spans="1:14" x14ac:dyDescent="0.25">
      <c r="A4254" s="32" t="s">
        <v>71431</v>
      </c>
      <c r="B4254" s="17" t="s">
        <v>69004</v>
      </c>
      <c r="C4254" s="42" t="s">
        <v>70450</v>
      </c>
      <c r="D4254" s="17"/>
      <c r="E4254" s="70" t="s">
        <v>69005</v>
      </c>
      <c r="F4254" s="80" t="s">
        <v>41</v>
      </c>
      <c r="G4254" s="44" t="s">
        <v>11</v>
      </c>
      <c r="H4254" s="44" t="s">
        <v>12</v>
      </c>
      <c r="I4254" s="70" t="s">
        <v>69006</v>
      </c>
      <c r="J4254" s="20">
        <v>8059347378497</v>
      </c>
      <c r="K4254" s="17"/>
      <c r="L4254" s="28">
        <v>289.95</v>
      </c>
      <c r="M4254" s="28">
        <v>289.95</v>
      </c>
      <c r="N4254" s="24">
        <v>45335</v>
      </c>
    </row>
    <row r="4255" spans="1:14" x14ac:dyDescent="0.25">
      <c r="A4255" s="32" t="s">
        <v>71430</v>
      </c>
      <c r="B4255" s="17" t="s">
        <v>69001</v>
      </c>
      <c r="C4255" s="42" t="s">
        <v>70449</v>
      </c>
      <c r="D4255" s="17"/>
      <c r="E4255" s="70" t="s">
        <v>69002</v>
      </c>
      <c r="F4255" s="80" t="s">
        <v>41</v>
      </c>
      <c r="G4255" s="44" t="s">
        <v>11</v>
      </c>
      <c r="H4255" s="44" t="s">
        <v>12</v>
      </c>
      <c r="I4255" s="70" t="s">
        <v>69003</v>
      </c>
      <c r="J4255" s="20">
        <v>8059347378503</v>
      </c>
      <c r="K4255" s="17"/>
      <c r="L4255" s="28">
        <v>289.95</v>
      </c>
      <c r="M4255" s="28">
        <v>289.95</v>
      </c>
      <c r="N4255" s="24">
        <v>45335</v>
      </c>
    </row>
    <row r="4256" spans="1:14" x14ac:dyDescent="0.25">
      <c r="A4256" s="32" t="s">
        <v>71429</v>
      </c>
      <c r="B4256" s="17" t="s">
        <v>68998</v>
      </c>
      <c r="C4256" s="42" t="s">
        <v>70448</v>
      </c>
      <c r="D4256" s="17"/>
      <c r="E4256" s="70" t="s">
        <v>68999</v>
      </c>
      <c r="F4256" s="80" t="s">
        <v>41</v>
      </c>
      <c r="G4256" s="44" t="s">
        <v>11</v>
      </c>
      <c r="H4256" s="44" t="s">
        <v>12</v>
      </c>
      <c r="I4256" s="70" t="s">
        <v>69000</v>
      </c>
      <c r="J4256" s="20">
        <v>8059347378510</v>
      </c>
      <c r="K4256" s="17"/>
      <c r="L4256" s="28">
        <v>289.95</v>
      </c>
      <c r="M4256" s="28">
        <v>289.95</v>
      </c>
      <c r="N4256" s="24">
        <v>45335</v>
      </c>
    </row>
    <row r="4257" spans="1:14" x14ac:dyDescent="0.25">
      <c r="A4257" s="32" t="s">
        <v>71428</v>
      </c>
      <c r="B4257" s="17" t="s">
        <v>68995</v>
      </c>
      <c r="C4257" s="42" t="s">
        <v>70447</v>
      </c>
      <c r="D4257" s="17"/>
      <c r="E4257" s="70" t="s">
        <v>68996</v>
      </c>
      <c r="F4257" s="80" t="s">
        <v>41</v>
      </c>
      <c r="G4257" s="44" t="s">
        <v>11</v>
      </c>
      <c r="H4257" s="44" t="s">
        <v>12</v>
      </c>
      <c r="I4257" s="70" t="s">
        <v>68997</v>
      </c>
      <c r="J4257" s="78">
        <v>8059347378558</v>
      </c>
      <c r="K4257" s="17"/>
      <c r="L4257" s="28">
        <v>289.95</v>
      </c>
      <c r="M4257" s="28">
        <v>289.95</v>
      </c>
      <c r="N4257" s="24">
        <v>45335</v>
      </c>
    </row>
    <row r="4258" spans="1:14" x14ac:dyDescent="0.25">
      <c r="A4258" s="32" t="s">
        <v>71427</v>
      </c>
      <c r="B4258" s="17" t="s">
        <v>68992</v>
      </c>
      <c r="C4258" s="42" t="s">
        <v>70446</v>
      </c>
      <c r="D4258" s="17"/>
      <c r="E4258" s="70" t="s">
        <v>68993</v>
      </c>
      <c r="F4258" s="80" t="s">
        <v>41</v>
      </c>
      <c r="G4258" s="44" t="s">
        <v>11</v>
      </c>
      <c r="H4258" s="44" t="s">
        <v>12</v>
      </c>
      <c r="I4258" s="70" t="s">
        <v>68994</v>
      </c>
      <c r="J4258" s="78">
        <v>8059347378541</v>
      </c>
      <c r="K4258" s="17"/>
      <c r="L4258" s="28">
        <v>289.95</v>
      </c>
      <c r="M4258" s="28">
        <v>289.95</v>
      </c>
      <c r="N4258" s="24">
        <v>45335</v>
      </c>
    </row>
    <row r="4259" spans="1:14" x14ac:dyDescent="0.25">
      <c r="A4259" s="32" t="s">
        <v>71426</v>
      </c>
      <c r="B4259" s="17" t="s">
        <v>68989</v>
      </c>
      <c r="C4259" s="42" t="s">
        <v>70445</v>
      </c>
      <c r="D4259" s="17"/>
      <c r="E4259" s="70" t="s">
        <v>68990</v>
      </c>
      <c r="F4259" s="80" t="s">
        <v>41</v>
      </c>
      <c r="G4259" s="44" t="s">
        <v>11</v>
      </c>
      <c r="H4259" s="44" t="s">
        <v>12</v>
      </c>
      <c r="I4259" s="70" t="s">
        <v>68991</v>
      </c>
      <c r="J4259" s="78">
        <v>8059347378534</v>
      </c>
      <c r="K4259" s="17"/>
      <c r="L4259" s="28">
        <v>289.95</v>
      </c>
      <c r="M4259" s="28">
        <v>289.95</v>
      </c>
      <c r="N4259" s="24">
        <v>45335</v>
      </c>
    </row>
    <row r="4260" spans="1:14" x14ac:dyDescent="0.25">
      <c r="A4260" s="32" t="s">
        <v>30319</v>
      </c>
      <c r="B4260" s="42" t="s">
        <v>64419</v>
      </c>
      <c r="C4260" s="42" t="s">
        <v>20456</v>
      </c>
      <c r="D4260" s="42"/>
      <c r="E4260" s="43" t="s">
        <v>19215</v>
      </c>
      <c r="F4260" s="44" t="s">
        <v>41</v>
      </c>
      <c r="G4260" s="44" t="s">
        <v>17</v>
      </c>
      <c r="H4260" s="44" t="s">
        <v>18</v>
      </c>
      <c r="I4260" s="42" t="s">
        <v>19216</v>
      </c>
      <c r="J4260" s="42">
        <v>8059175196201</v>
      </c>
      <c r="K4260" s="45">
        <v>45413</v>
      </c>
      <c r="L4260" s="47">
        <v>0</v>
      </c>
      <c r="M4260" s="47">
        <v>279.95</v>
      </c>
      <c r="N4260" s="45">
        <v>43878</v>
      </c>
    </row>
    <row r="4261" spans="1:14" x14ac:dyDescent="0.25">
      <c r="A4261" s="32" t="s">
        <v>30318</v>
      </c>
      <c r="B4261" s="42" t="s">
        <v>64418</v>
      </c>
      <c r="C4261" s="42" t="s">
        <v>20455</v>
      </c>
      <c r="D4261" s="42"/>
      <c r="E4261" s="43" t="s">
        <v>61019</v>
      </c>
      <c r="F4261" s="44" t="s">
        <v>41</v>
      </c>
      <c r="G4261" s="44" t="s">
        <v>17</v>
      </c>
      <c r="H4261" s="44" t="s">
        <v>18</v>
      </c>
      <c r="I4261" s="42" t="s">
        <v>19214</v>
      </c>
      <c r="J4261" s="42">
        <v>8059175196195</v>
      </c>
      <c r="K4261" s="45">
        <v>45413</v>
      </c>
      <c r="L4261" s="47">
        <v>0</v>
      </c>
      <c r="M4261" s="47">
        <v>279.95</v>
      </c>
      <c r="N4261" s="45">
        <v>43878</v>
      </c>
    </row>
    <row r="4262" spans="1:14" x14ac:dyDescent="0.25">
      <c r="A4262" s="32" t="s">
        <v>30317</v>
      </c>
      <c r="B4262" s="42" t="s">
        <v>64415</v>
      </c>
      <c r="C4262" s="42" t="s">
        <v>20454</v>
      </c>
      <c r="D4262" s="42"/>
      <c r="E4262" s="43" t="s">
        <v>61018</v>
      </c>
      <c r="F4262" s="44" t="s">
        <v>41</v>
      </c>
      <c r="G4262" s="44" t="s">
        <v>17</v>
      </c>
      <c r="H4262" s="44" t="s">
        <v>18</v>
      </c>
      <c r="I4262" s="42" t="s">
        <v>19213</v>
      </c>
      <c r="J4262" s="42">
        <v>8059175196164</v>
      </c>
      <c r="K4262" s="45">
        <v>45413</v>
      </c>
      <c r="L4262" s="47">
        <v>0</v>
      </c>
      <c r="M4262" s="47">
        <v>279.95</v>
      </c>
      <c r="N4262" s="45">
        <v>43878</v>
      </c>
    </row>
    <row r="4263" spans="1:14" x14ac:dyDescent="0.25">
      <c r="A4263" s="32" t="s">
        <v>30316</v>
      </c>
      <c r="B4263" s="42" t="s">
        <v>64416</v>
      </c>
      <c r="C4263" s="42" t="s">
        <v>20453</v>
      </c>
      <c r="D4263" s="42"/>
      <c r="E4263" s="43" t="s">
        <v>61017</v>
      </c>
      <c r="F4263" s="44" t="s">
        <v>41</v>
      </c>
      <c r="G4263" s="44" t="s">
        <v>17</v>
      </c>
      <c r="H4263" s="44" t="s">
        <v>18</v>
      </c>
      <c r="I4263" s="42" t="s">
        <v>19212</v>
      </c>
      <c r="J4263" s="42">
        <v>8059175196171</v>
      </c>
      <c r="K4263" s="45">
        <v>45413</v>
      </c>
      <c r="L4263" s="47">
        <v>0</v>
      </c>
      <c r="M4263" s="47">
        <v>279.95</v>
      </c>
      <c r="N4263" s="45">
        <v>43878</v>
      </c>
    </row>
    <row r="4264" spans="1:14" x14ac:dyDescent="0.25">
      <c r="A4264" s="32" t="s">
        <v>30315</v>
      </c>
      <c r="B4264" s="42" t="s">
        <v>64417</v>
      </c>
      <c r="C4264" s="42" t="s">
        <v>20452</v>
      </c>
      <c r="D4264" s="42"/>
      <c r="E4264" s="43" t="s">
        <v>61016</v>
      </c>
      <c r="F4264" s="44" t="s">
        <v>41</v>
      </c>
      <c r="G4264" s="44" t="s">
        <v>17</v>
      </c>
      <c r="H4264" s="44" t="s">
        <v>18</v>
      </c>
      <c r="I4264" s="42" t="s">
        <v>19211</v>
      </c>
      <c r="J4264" s="42">
        <v>8059175196188</v>
      </c>
      <c r="K4264" s="45">
        <v>45413</v>
      </c>
      <c r="L4264" s="47">
        <v>0</v>
      </c>
      <c r="M4264" s="47">
        <v>279.95</v>
      </c>
      <c r="N4264" s="45">
        <v>43878</v>
      </c>
    </row>
    <row r="4265" spans="1:14" x14ac:dyDescent="0.25">
      <c r="A4265" s="32" t="s">
        <v>30314</v>
      </c>
      <c r="B4265" s="42" t="s">
        <v>64421</v>
      </c>
      <c r="C4265" s="42" t="s">
        <v>20458</v>
      </c>
      <c r="D4265" s="42"/>
      <c r="E4265" s="43" t="s">
        <v>19219</v>
      </c>
      <c r="F4265" s="44" t="s">
        <v>41</v>
      </c>
      <c r="G4265" s="44" t="s">
        <v>17</v>
      </c>
      <c r="H4265" s="44" t="s">
        <v>18</v>
      </c>
      <c r="I4265" s="42" t="s">
        <v>19220</v>
      </c>
      <c r="J4265" s="42">
        <v>8059175196225</v>
      </c>
      <c r="K4265" s="45">
        <v>45413</v>
      </c>
      <c r="L4265" s="47">
        <v>0</v>
      </c>
      <c r="M4265" s="47">
        <v>279.95</v>
      </c>
      <c r="N4265" s="45">
        <v>43878</v>
      </c>
    </row>
    <row r="4266" spans="1:14" x14ac:dyDescent="0.25">
      <c r="A4266" s="32" t="s">
        <v>30313</v>
      </c>
      <c r="B4266" s="42" t="s">
        <v>64420</v>
      </c>
      <c r="C4266" s="42" t="s">
        <v>20457</v>
      </c>
      <c r="D4266" s="42"/>
      <c r="E4266" s="43" t="s">
        <v>19217</v>
      </c>
      <c r="F4266" s="44" t="s">
        <v>41</v>
      </c>
      <c r="G4266" s="44" t="s">
        <v>17</v>
      </c>
      <c r="H4266" s="44" t="s">
        <v>18</v>
      </c>
      <c r="I4266" s="42" t="s">
        <v>19218</v>
      </c>
      <c r="J4266" s="42">
        <v>8059175196218</v>
      </c>
      <c r="K4266" s="45">
        <v>45413</v>
      </c>
      <c r="L4266" s="47">
        <v>0</v>
      </c>
      <c r="M4266" s="47">
        <v>279.95</v>
      </c>
      <c r="N4266" s="45">
        <v>43878</v>
      </c>
    </row>
    <row r="4267" spans="1:14" x14ac:dyDescent="0.25">
      <c r="A4267" s="32" t="s">
        <v>30312</v>
      </c>
      <c r="B4267" s="42" t="s">
        <v>64426</v>
      </c>
      <c r="C4267" s="42" t="s">
        <v>20449</v>
      </c>
      <c r="D4267" s="42"/>
      <c r="E4267" s="43" t="s">
        <v>19205</v>
      </c>
      <c r="F4267" s="44" t="s">
        <v>41</v>
      </c>
      <c r="G4267" s="44" t="s">
        <v>17</v>
      </c>
      <c r="H4267" s="44" t="s">
        <v>18</v>
      </c>
      <c r="I4267" s="42" t="s">
        <v>19206</v>
      </c>
      <c r="J4267" s="42">
        <v>8059175196133</v>
      </c>
      <c r="K4267" s="45">
        <v>45413</v>
      </c>
      <c r="L4267" s="47">
        <v>0</v>
      </c>
      <c r="M4267" s="47">
        <v>279.95</v>
      </c>
      <c r="N4267" s="45">
        <v>43878</v>
      </c>
    </row>
    <row r="4268" spans="1:14" x14ac:dyDescent="0.25">
      <c r="A4268" s="32" t="s">
        <v>30311</v>
      </c>
      <c r="B4268" s="42" t="s">
        <v>64425</v>
      </c>
      <c r="C4268" s="42" t="s">
        <v>20448</v>
      </c>
      <c r="D4268" s="42"/>
      <c r="E4268" s="43" t="s">
        <v>61015</v>
      </c>
      <c r="F4268" s="44" t="s">
        <v>41</v>
      </c>
      <c r="G4268" s="44" t="s">
        <v>17</v>
      </c>
      <c r="H4268" s="44" t="s">
        <v>18</v>
      </c>
      <c r="I4268" s="42" t="s">
        <v>19204</v>
      </c>
      <c r="J4268" s="42">
        <v>8059175196126</v>
      </c>
      <c r="K4268" s="45">
        <v>45413</v>
      </c>
      <c r="L4268" s="47">
        <v>0</v>
      </c>
      <c r="M4268" s="47">
        <v>279.95</v>
      </c>
      <c r="N4268" s="45">
        <v>43878</v>
      </c>
    </row>
    <row r="4269" spans="1:14" x14ac:dyDescent="0.25">
      <c r="A4269" s="32" t="s">
        <v>30310</v>
      </c>
      <c r="B4269" s="42" t="s">
        <v>64422</v>
      </c>
      <c r="C4269" s="42" t="s">
        <v>20447</v>
      </c>
      <c r="D4269" s="42"/>
      <c r="E4269" s="43" t="s">
        <v>61014</v>
      </c>
      <c r="F4269" s="44" t="s">
        <v>41</v>
      </c>
      <c r="G4269" s="44" t="s">
        <v>17</v>
      </c>
      <c r="H4269" s="44" t="s">
        <v>18</v>
      </c>
      <c r="I4269" s="42" t="s">
        <v>19203</v>
      </c>
      <c r="J4269" s="42">
        <v>8059175196096</v>
      </c>
      <c r="K4269" s="45">
        <v>45413</v>
      </c>
      <c r="L4269" s="47">
        <v>0</v>
      </c>
      <c r="M4269" s="47">
        <v>279.95</v>
      </c>
      <c r="N4269" s="45">
        <v>43878</v>
      </c>
    </row>
    <row r="4270" spans="1:14" x14ac:dyDescent="0.25">
      <c r="A4270" s="32" t="s">
        <v>30309</v>
      </c>
      <c r="B4270" s="42" t="s">
        <v>64423</v>
      </c>
      <c r="C4270" s="42" t="s">
        <v>20446</v>
      </c>
      <c r="D4270" s="42"/>
      <c r="E4270" s="43" t="s">
        <v>61013</v>
      </c>
      <c r="F4270" s="44" t="s">
        <v>41</v>
      </c>
      <c r="G4270" s="44" t="s">
        <v>17</v>
      </c>
      <c r="H4270" s="44" t="s">
        <v>18</v>
      </c>
      <c r="I4270" s="42" t="s">
        <v>19202</v>
      </c>
      <c r="J4270" s="42">
        <v>8059175196102</v>
      </c>
      <c r="K4270" s="45">
        <v>45413</v>
      </c>
      <c r="L4270" s="47">
        <v>0</v>
      </c>
      <c r="M4270" s="47">
        <v>279.95</v>
      </c>
      <c r="N4270" s="45">
        <v>43878</v>
      </c>
    </row>
    <row r="4271" spans="1:14" x14ac:dyDescent="0.25">
      <c r="A4271" s="32" t="s">
        <v>30308</v>
      </c>
      <c r="B4271" s="42" t="s">
        <v>64424</v>
      </c>
      <c r="C4271" s="42" t="s">
        <v>20445</v>
      </c>
      <c r="D4271" s="42"/>
      <c r="E4271" s="43" t="s">
        <v>61012</v>
      </c>
      <c r="F4271" s="44" t="s">
        <v>41</v>
      </c>
      <c r="G4271" s="44" t="s">
        <v>17</v>
      </c>
      <c r="H4271" s="44" t="s">
        <v>18</v>
      </c>
      <c r="I4271" s="42" t="s">
        <v>19201</v>
      </c>
      <c r="J4271" s="42">
        <v>8059175196119</v>
      </c>
      <c r="K4271" s="45">
        <v>45413</v>
      </c>
      <c r="L4271" s="47">
        <v>0</v>
      </c>
      <c r="M4271" s="47">
        <v>279.95</v>
      </c>
      <c r="N4271" s="45">
        <v>43878</v>
      </c>
    </row>
    <row r="4272" spans="1:14" x14ac:dyDescent="0.25">
      <c r="A4272" s="32" t="s">
        <v>30307</v>
      </c>
      <c r="B4272" s="42" t="s">
        <v>64428</v>
      </c>
      <c r="C4272" s="42" t="s">
        <v>20451</v>
      </c>
      <c r="D4272" s="42"/>
      <c r="E4272" s="43" t="s">
        <v>19209</v>
      </c>
      <c r="F4272" s="44" t="s">
        <v>41</v>
      </c>
      <c r="G4272" s="44" t="s">
        <v>17</v>
      </c>
      <c r="H4272" s="44" t="s">
        <v>18</v>
      </c>
      <c r="I4272" s="42" t="s">
        <v>19210</v>
      </c>
      <c r="J4272" s="42">
        <v>8059175196157</v>
      </c>
      <c r="K4272" s="45">
        <v>45413</v>
      </c>
      <c r="L4272" s="47">
        <v>0</v>
      </c>
      <c r="M4272" s="47">
        <v>279.95</v>
      </c>
      <c r="N4272" s="45">
        <v>43878</v>
      </c>
    </row>
    <row r="4273" spans="1:14" x14ac:dyDescent="0.25">
      <c r="A4273" s="32" t="s">
        <v>30306</v>
      </c>
      <c r="B4273" s="42" t="s">
        <v>64427</v>
      </c>
      <c r="C4273" s="42" t="s">
        <v>20450</v>
      </c>
      <c r="D4273" s="42"/>
      <c r="E4273" s="43" t="s">
        <v>19207</v>
      </c>
      <c r="F4273" s="44" t="s">
        <v>41</v>
      </c>
      <c r="G4273" s="44" t="s">
        <v>17</v>
      </c>
      <c r="H4273" s="44" t="s">
        <v>18</v>
      </c>
      <c r="I4273" s="42" t="s">
        <v>19208</v>
      </c>
      <c r="J4273" s="42">
        <v>8059175196140</v>
      </c>
      <c r="K4273" s="45">
        <v>45413</v>
      </c>
      <c r="L4273" s="47">
        <v>0</v>
      </c>
      <c r="M4273" s="47">
        <v>279.95</v>
      </c>
      <c r="N4273" s="45">
        <v>43878</v>
      </c>
    </row>
    <row r="4274" spans="1:14" x14ac:dyDescent="0.25">
      <c r="A4274" s="32" t="s">
        <v>30305</v>
      </c>
      <c r="B4274" s="42" t="s">
        <v>64405</v>
      </c>
      <c r="C4274" s="42" t="s">
        <v>20442</v>
      </c>
      <c r="D4274" s="42"/>
      <c r="E4274" s="43" t="s">
        <v>19195</v>
      </c>
      <c r="F4274" s="44" t="s">
        <v>41</v>
      </c>
      <c r="G4274" s="44" t="s">
        <v>17</v>
      </c>
      <c r="H4274" s="44" t="s">
        <v>18</v>
      </c>
      <c r="I4274" s="42" t="s">
        <v>19196</v>
      </c>
      <c r="J4274" s="42">
        <v>8059175196065</v>
      </c>
      <c r="K4274" s="45">
        <v>45413</v>
      </c>
      <c r="L4274" s="47">
        <v>0</v>
      </c>
      <c r="M4274" s="47">
        <v>279.95</v>
      </c>
      <c r="N4274" s="45">
        <v>43878</v>
      </c>
    </row>
    <row r="4275" spans="1:14" x14ac:dyDescent="0.25">
      <c r="A4275" s="32" t="s">
        <v>30304</v>
      </c>
      <c r="B4275" s="42" t="s">
        <v>64404</v>
      </c>
      <c r="C4275" s="42" t="s">
        <v>20441</v>
      </c>
      <c r="D4275" s="42"/>
      <c r="E4275" s="43" t="s">
        <v>61011</v>
      </c>
      <c r="F4275" s="44" t="s">
        <v>41</v>
      </c>
      <c r="G4275" s="44" t="s">
        <v>17</v>
      </c>
      <c r="H4275" s="44" t="s">
        <v>18</v>
      </c>
      <c r="I4275" s="42" t="s">
        <v>19194</v>
      </c>
      <c r="J4275" s="42">
        <v>8059175196058</v>
      </c>
      <c r="K4275" s="45">
        <v>45413</v>
      </c>
      <c r="L4275" s="47">
        <v>0</v>
      </c>
      <c r="M4275" s="47">
        <v>279.95</v>
      </c>
      <c r="N4275" s="45">
        <v>43878</v>
      </c>
    </row>
    <row r="4276" spans="1:14" x14ac:dyDescent="0.25">
      <c r="A4276" s="32" t="s">
        <v>30303</v>
      </c>
      <c r="B4276" s="42" t="s">
        <v>64401</v>
      </c>
      <c r="C4276" s="42" t="s">
        <v>20440</v>
      </c>
      <c r="D4276" s="42"/>
      <c r="E4276" s="43" t="s">
        <v>61010</v>
      </c>
      <c r="F4276" s="44" t="s">
        <v>41</v>
      </c>
      <c r="G4276" s="44" t="s">
        <v>17</v>
      </c>
      <c r="H4276" s="44" t="s">
        <v>18</v>
      </c>
      <c r="I4276" s="42" t="s">
        <v>19193</v>
      </c>
      <c r="J4276" s="42">
        <v>8059175196027</v>
      </c>
      <c r="K4276" s="45">
        <v>45413</v>
      </c>
      <c r="L4276" s="47">
        <v>0</v>
      </c>
      <c r="M4276" s="47">
        <v>279.95</v>
      </c>
      <c r="N4276" s="45">
        <v>43878</v>
      </c>
    </row>
    <row r="4277" spans="1:14" x14ac:dyDescent="0.25">
      <c r="A4277" s="32" t="s">
        <v>30302</v>
      </c>
      <c r="B4277" s="42" t="s">
        <v>64402</v>
      </c>
      <c r="C4277" s="42" t="s">
        <v>20439</v>
      </c>
      <c r="D4277" s="42"/>
      <c r="E4277" s="43" t="s">
        <v>61009</v>
      </c>
      <c r="F4277" s="44" t="s">
        <v>41</v>
      </c>
      <c r="G4277" s="44" t="s">
        <v>17</v>
      </c>
      <c r="H4277" s="44" t="s">
        <v>18</v>
      </c>
      <c r="I4277" s="42" t="s">
        <v>19192</v>
      </c>
      <c r="J4277" s="42">
        <v>8059175196034</v>
      </c>
      <c r="K4277" s="45">
        <v>45413</v>
      </c>
      <c r="L4277" s="47">
        <v>0</v>
      </c>
      <c r="M4277" s="47">
        <v>279.95</v>
      </c>
      <c r="N4277" s="45">
        <v>43878</v>
      </c>
    </row>
    <row r="4278" spans="1:14" x14ac:dyDescent="0.25">
      <c r="A4278" s="32" t="s">
        <v>30301</v>
      </c>
      <c r="B4278" s="42" t="s">
        <v>64403</v>
      </c>
      <c r="C4278" s="42" t="s">
        <v>20438</v>
      </c>
      <c r="D4278" s="42"/>
      <c r="E4278" s="43" t="s">
        <v>61008</v>
      </c>
      <c r="F4278" s="44" t="s">
        <v>41</v>
      </c>
      <c r="G4278" s="44" t="s">
        <v>17</v>
      </c>
      <c r="H4278" s="44" t="s">
        <v>18</v>
      </c>
      <c r="I4278" s="42" t="s">
        <v>19191</v>
      </c>
      <c r="J4278" s="42">
        <v>8059175196041</v>
      </c>
      <c r="K4278" s="45">
        <v>45413</v>
      </c>
      <c r="L4278" s="47">
        <v>0</v>
      </c>
      <c r="M4278" s="47">
        <v>279.95</v>
      </c>
      <c r="N4278" s="45">
        <v>43878</v>
      </c>
    </row>
    <row r="4279" spans="1:14" x14ac:dyDescent="0.25">
      <c r="A4279" s="32" t="s">
        <v>30300</v>
      </c>
      <c r="B4279" s="42" t="s">
        <v>64407</v>
      </c>
      <c r="C4279" s="42" t="s">
        <v>20444</v>
      </c>
      <c r="D4279" s="42"/>
      <c r="E4279" s="43" t="s">
        <v>19199</v>
      </c>
      <c r="F4279" s="44" t="s">
        <v>41</v>
      </c>
      <c r="G4279" s="44" t="s">
        <v>17</v>
      </c>
      <c r="H4279" s="44" t="s">
        <v>18</v>
      </c>
      <c r="I4279" s="42" t="s">
        <v>19200</v>
      </c>
      <c r="J4279" s="42">
        <v>8059175196089</v>
      </c>
      <c r="K4279" s="45">
        <v>45413</v>
      </c>
      <c r="L4279" s="47">
        <v>0</v>
      </c>
      <c r="M4279" s="47">
        <v>279.95</v>
      </c>
      <c r="N4279" s="45">
        <v>43878</v>
      </c>
    </row>
    <row r="4280" spans="1:14" x14ac:dyDescent="0.25">
      <c r="A4280" s="32" t="s">
        <v>30299</v>
      </c>
      <c r="B4280" s="42" t="s">
        <v>64406</v>
      </c>
      <c r="C4280" s="42" t="s">
        <v>20443</v>
      </c>
      <c r="D4280" s="42"/>
      <c r="E4280" s="43" t="s">
        <v>19197</v>
      </c>
      <c r="F4280" s="44" t="s">
        <v>41</v>
      </c>
      <c r="G4280" s="44" t="s">
        <v>17</v>
      </c>
      <c r="H4280" s="44" t="s">
        <v>18</v>
      </c>
      <c r="I4280" s="42" t="s">
        <v>19198</v>
      </c>
      <c r="J4280" s="42">
        <v>8059175196072</v>
      </c>
      <c r="K4280" s="45">
        <v>45413</v>
      </c>
      <c r="L4280" s="47">
        <v>0</v>
      </c>
      <c r="M4280" s="47">
        <v>279.95</v>
      </c>
      <c r="N4280" s="45">
        <v>43878</v>
      </c>
    </row>
    <row r="4281" spans="1:14" x14ac:dyDescent="0.25">
      <c r="A4281" s="32" t="s">
        <v>30298</v>
      </c>
      <c r="B4281" s="42" t="s">
        <v>64412</v>
      </c>
      <c r="C4281" s="42" t="s">
        <v>20435</v>
      </c>
      <c r="D4281" s="42"/>
      <c r="E4281" s="43" t="s">
        <v>19185</v>
      </c>
      <c r="F4281" s="44" t="s">
        <v>41</v>
      </c>
      <c r="G4281" s="44" t="s">
        <v>17</v>
      </c>
      <c r="H4281" s="44" t="s">
        <v>18</v>
      </c>
      <c r="I4281" s="42" t="s">
        <v>19186</v>
      </c>
      <c r="J4281" s="42">
        <v>8059175195990</v>
      </c>
      <c r="K4281" s="45">
        <v>45413</v>
      </c>
      <c r="L4281" s="47">
        <v>0</v>
      </c>
      <c r="M4281" s="47">
        <v>279.95</v>
      </c>
      <c r="N4281" s="45">
        <v>43878</v>
      </c>
    </row>
    <row r="4282" spans="1:14" x14ac:dyDescent="0.25">
      <c r="A4282" s="32" t="s">
        <v>30297</v>
      </c>
      <c r="B4282" s="42" t="s">
        <v>64411</v>
      </c>
      <c r="C4282" s="42" t="s">
        <v>20434</v>
      </c>
      <c r="D4282" s="42"/>
      <c r="E4282" s="43" t="s">
        <v>61007</v>
      </c>
      <c r="F4282" s="44" t="s">
        <v>41</v>
      </c>
      <c r="G4282" s="44" t="s">
        <v>17</v>
      </c>
      <c r="H4282" s="44" t="s">
        <v>18</v>
      </c>
      <c r="I4282" s="42" t="s">
        <v>19184</v>
      </c>
      <c r="J4282" s="42">
        <v>8059175195983</v>
      </c>
      <c r="K4282" s="45">
        <v>45413</v>
      </c>
      <c r="L4282" s="47">
        <v>0</v>
      </c>
      <c r="M4282" s="47">
        <v>279.95</v>
      </c>
      <c r="N4282" s="45">
        <v>43878</v>
      </c>
    </row>
    <row r="4283" spans="1:14" x14ac:dyDescent="0.25">
      <c r="A4283" s="32" t="s">
        <v>30296</v>
      </c>
      <c r="B4283" s="42" t="s">
        <v>64408</v>
      </c>
      <c r="C4283" s="42" t="s">
        <v>20433</v>
      </c>
      <c r="D4283" s="42"/>
      <c r="E4283" s="43" t="s">
        <v>61006</v>
      </c>
      <c r="F4283" s="44" t="s">
        <v>41</v>
      </c>
      <c r="G4283" s="44" t="s">
        <v>17</v>
      </c>
      <c r="H4283" s="44" t="s">
        <v>18</v>
      </c>
      <c r="I4283" s="42" t="s">
        <v>19183</v>
      </c>
      <c r="J4283" s="42">
        <v>8059175195952</v>
      </c>
      <c r="K4283" s="45">
        <v>45413</v>
      </c>
      <c r="L4283" s="47">
        <v>0</v>
      </c>
      <c r="M4283" s="47">
        <v>279.95</v>
      </c>
      <c r="N4283" s="45">
        <v>43878</v>
      </c>
    </row>
    <row r="4284" spans="1:14" x14ac:dyDescent="0.25">
      <c r="A4284" s="32" t="s">
        <v>30295</v>
      </c>
      <c r="B4284" s="42" t="s">
        <v>64409</v>
      </c>
      <c r="C4284" s="42" t="s">
        <v>20432</v>
      </c>
      <c r="D4284" s="42"/>
      <c r="E4284" s="43" t="s">
        <v>61005</v>
      </c>
      <c r="F4284" s="44" t="s">
        <v>41</v>
      </c>
      <c r="G4284" s="44" t="s">
        <v>17</v>
      </c>
      <c r="H4284" s="44" t="s">
        <v>18</v>
      </c>
      <c r="I4284" s="42" t="s">
        <v>19182</v>
      </c>
      <c r="J4284" s="42">
        <v>8059175195969</v>
      </c>
      <c r="K4284" s="45">
        <v>45413</v>
      </c>
      <c r="L4284" s="47">
        <v>0</v>
      </c>
      <c r="M4284" s="47">
        <v>279.95</v>
      </c>
      <c r="N4284" s="45">
        <v>43878</v>
      </c>
    </row>
    <row r="4285" spans="1:14" x14ac:dyDescent="0.25">
      <c r="A4285" s="32" t="s">
        <v>30294</v>
      </c>
      <c r="B4285" s="42" t="s">
        <v>64410</v>
      </c>
      <c r="C4285" s="42" t="s">
        <v>20431</v>
      </c>
      <c r="D4285" s="42"/>
      <c r="E4285" s="43" t="s">
        <v>61004</v>
      </c>
      <c r="F4285" s="44" t="s">
        <v>41</v>
      </c>
      <c r="G4285" s="44" t="s">
        <v>17</v>
      </c>
      <c r="H4285" s="44" t="s">
        <v>18</v>
      </c>
      <c r="I4285" s="42" t="s">
        <v>19181</v>
      </c>
      <c r="J4285" s="42">
        <v>8059175195976</v>
      </c>
      <c r="K4285" s="45">
        <v>45413</v>
      </c>
      <c r="L4285" s="47">
        <v>0</v>
      </c>
      <c r="M4285" s="47">
        <v>279.95</v>
      </c>
      <c r="N4285" s="45">
        <v>43878</v>
      </c>
    </row>
    <row r="4286" spans="1:14" x14ac:dyDescent="0.25">
      <c r="A4286" s="32" t="s">
        <v>30293</v>
      </c>
      <c r="B4286" s="42" t="s">
        <v>64414</v>
      </c>
      <c r="C4286" s="42" t="s">
        <v>20437</v>
      </c>
      <c r="D4286" s="42"/>
      <c r="E4286" s="43" t="s">
        <v>19189</v>
      </c>
      <c r="F4286" s="44" t="s">
        <v>41</v>
      </c>
      <c r="G4286" s="44" t="s">
        <v>17</v>
      </c>
      <c r="H4286" s="44" t="s">
        <v>18</v>
      </c>
      <c r="I4286" s="42" t="s">
        <v>19190</v>
      </c>
      <c r="J4286" s="42">
        <v>8059175196010</v>
      </c>
      <c r="K4286" s="45">
        <v>45413</v>
      </c>
      <c r="L4286" s="47">
        <v>0</v>
      </c>
      <c r="M4286" s="47">
        <v>279.95</v>
      </c>
      <c r="N4286" s="45">
        <v>43878</v>
      </c>
    </row>
    <row r="4287" spans="1:14" x14ac:dyDescent="0.25">
      <c r="A4287" s="32" t="s">
        <v>30292</v>
      </c>
      <c r="B4287" s="42" t="s">
        <v>64413</v>
      </c>
      <c r="C4287" s="42" t="s">
        <v>20436</v>
      </c>
      <c r="D4287" s="42"/>
      <c r="E4287" s="43" t="s">
        <v>19187</v>
      </c>
      <c r="F4287" s="44" t="s">
        <v>41</v>
      </c>
      <c r="G4287" s="44" t="s">
        <v>17</v>
      </c>
      <c r="H4287" s="44" t="s">
        <v>18</v>
      </c>
      <c r="I4287" s="42" t="s">
        <v>19188</v>
      </c>
      <c r="J4287" s="42">
        <v>8059175196003</v>
      </c>
      <c r="K4287" s="45">
        <v>45413</v>
      </c>
      <c r="L4287" s="47">
        <v>0</v>
      </c>
      <c r="M4287" s="47">
        <v>279.95</v>
      </c>
      <c r="N4287" s="45">
        <v>43878</v>
      </c>
    </row>
    <row r="4288" spans="1:14" x14ac:dyDescent="0.25">
      <c r="B4288" s="42" t="s">
        <v>45746</v>
      </c>
      <c r="C4288" s="42"/>
      <c r="E4288" s="32" t="s">
        <v>58220</v>
      </c>
      <c r="F4288" s="44" t="s">
        <v>41</v>
      </c>
      <c r="G4288" s="44" t="s">
        <v>11</v>
      </c>
      <c r="H4288" s="44" t="s">
        <v>12</v>
      </c>
      <c r="I4288" s="32" t="s">
        <v>58564</v>
      </c>
      <c r="J4288" s="55">
        <v>8059175379949</v>
      </c>
      <c r="L4288" s="46">
        <v>219.95</v>
      </c>
      <c r="M4288" s="46">
        <v>219.95</v>
      </c>
      <c r="N4288" s="45">
        <v>45187</v>
      </c>
    </row>
    <row r="4289" spans="1:14" x14ac:dyDescent="0.25">
      <c r="B4289" s="42" t="s">
        <v>45745</v>
      </c>
      <c r="C4289" s="42"/>
      <c r="E4289" s="32" t="s">
        <v>58221</v>
      </c>
      <c r="F4289" s="44" t="s">
        <v>41</v>
      </c>
      <c r="G4289" s="44" t="s">
        <v>11</v>
      </c>
      <c r="H4289" s="44" t="s">
        <v>12</v>
      </c>
      <c r="I4289" s="32" t="s">
        <v>45693</v>
      </c>
      <c r="J4289" s="55">
        <v>8059175379932</v>
      </c>
      <c r="L4289" s="46">
        <v>219.95</v>
      </c>
      <c r="M4289" s="46">
        <v>219.95</v>
      </c>
      <c r="N4289" s="45">
        <v>45187</v>
      </c>
    </row>
    <row r="4290" spans="1:14" x14ac:dyDescent="0.25">
      <c r="B4290" s="42" t="s">
        <v>45742</v>
      </c>
      <c r="C4290" s="42"/>
      <c r="E4290" s="32" t="s">
        <v>58224</v>
      </c>
      <c r="F4290" s="44" t="s">
        <v>41</v>
      </c>
      <c r="G4290" s="44" t="s">
        <v>11</v>
      </c>
      <c r="H4290" s="44" t="s">
        <v>12</v>
      </c>
      <c r="I4290" s="32" t="s">
        <v>45690</v>
      </c>
      <c r="J4290" s="55">
        <v>8059175379901</v>
      </c>
      <c r="L4290" s="46">
        <v>219.95</v>
      </c>
      <c r="M4290" s="46">
        <v>219.95</v>
      </c>
      <c r="N4290" s="45">
        <v>45187</v>
      </c>
    </row>
    <row r="4291" spans="1:14" x14ac:dyDescent="0.25">
      <c r="B4291" s="42" t="s">
        <v>45743</v>
      </c>
      <c r="C4291" s="42"/>
      <c r="E4291" s="32" t="s">
        <v>58223</v>
      </c>
      <c r="F4291" s="44" t="s">
        <v>41</v>
      </c>
      <c r="G4291" s="44" t="s">
        <v>11</v>
      </c>
      <c r="H4291" s="44" t="s">
        <v>12</v>
      </c>
      <c r="I4291" s="32" t="s">
        <v>45691</v>
      </c>
      <c r="J4291" s="55">
        <v>8059175379918</v>
      </c>
      <c r="L4291" s="46">
        <v>219.95</v>
      </c>
      <c r="M4291" s="46">
        <v>219.95</v>
      </c>
      <c r="N4291" s="45">
        <v>45187</v>
      </c>
    </row>
    <row r="4292" spans="1:14" x14ac:dyDescent="0.25">
      <c r="B4292" s="42" t="s">
        <v>45744</v>
      </c>
      <c r="C4292" s="42"/>
      <c r="E4292" s="32" t="s">
        <v>58222</v>
      </c>
      <c r="F4292" s="44" t="s">
        <v>41</v>
      </c>
      <c r="G4292" s="44" t="s">
        <v>11</v>
      </c>
      <c r="H4292" s="44" t="s">
        <v>12</v>
      </c>
      <c r="I4292" s="32" t="s">
        <v>45692</v>
      </c>
      <c r="J4292" s="55">
        <v>8059175379925</v>
      </c>
      <c r="L4292" s="46">
        <v>219.95</v>
      </c>
      <c r="M4292" s="46">
        <v>219.95</v>
      </c>
      <c r="N4292" s="45">
        <v>45187</v>
      </c>
    </row>
    <row r="4293" spans="1:14" x14ac:dyDescent="0.25">
      <c r="B4293" s="42" t="s">
        <v>45747</v>
      </c>
      <c r="C4293" s="42"/>
      <c r="E4293" s="32" t="s">
        <v>58219</v>
      </c>
      <c r="F4293" s="44" t="s">
        <v>41</v>
      </c>
      <c r="G4293" s="44" t="s">
        <v>11</v>
      </c>
      <c r="H4293" s="44" t="s">
        <v>12</v>
      </c>
      <c r="I4293" s="32" t="s">
        <v>45694</v>
      </c>
      <c r="J4293" s="55">
        <v>8059175379956</v>
      </c>
      <c r="L4293" s="46">
        <v>219.95</v>
      </c>
      <c r="M4293" s="46">
        <v>219.95</v>
      </c>
      <c r="N4293" s="45">
        <v>45187</v>
      </c>
    </row>
    <row r="4294" spans="1:14" x14ac:dyDescent="0.25">
      <c r="A4294" s="32" t="s">
        <v>30192</v>
      </c>
      <c r="B4294" s="42" t="s">
        <v>64896</v>
      </c>
      <c r="C4294" s="42"/>
      <c r="D4294" s="42"/>
      <c r="E4294" s="43" t="s">
        <v>12358</v>
      </c>
      <c r="F4294" s="44" t="s">
        <v>41</v>
      </c>
      <c r="G4294" s="44" t="s">
        <v>17</v>
      </c>
      <c r="H4294" s="44" t="s">
        <v>18</v>
      </c>
      <c r="I4294" s="42" t="s">
        <v>12359</v>
      </c>
      <c r="J4294" s="42">
        <v>8051194981424</v>
      </c>
      <c r="K4294" s="45">
        <v>45413</v>
      </c>
      <c r="L4294" s="47">
        <v>0</v>
      </c>
      <c r="M4294" s="47">
        <v>144.94999999999999</v>
      </c>
      <c r="N4294" s="45">
        <v>42786</v>
      </c>
    </row>
    <row r="4295" spans="1:14" x14ac:dyDescent="0.25">
      <c r="A4295" s="32" t="s">
        <v>30191</v>
      </c>
      <c r="B4295" s="42" t="s">
        <v>64895</v>
      </c>
      <c r="C4295" s="42"/>
      <c r="D4295" s="42"/>
      <c r="E4295" s="43" t="s">
        <v>12356</v>
      </c>
      <c r="F4295" s="44" t="s">
        <v>41</v>
      </c>
      <c r="G4295" s="44" t="s">
        <v>17</v>
      </c>
      <c r="H4295" s="44" t="s">
        <v>18</v>
      </c>
      <c r="I4295" s="42" t="s">
        <v>12357</v>
      </c>
      <c r="J4295" s="42">
        <v>8051194981417</v>
      </c>
      <c r="K4295" s="45">
        <v>45413</v>
      </c>
      <c r="L4295" s="47">
        <v>0</v>
      </c>
      <c r="M4295" s="47">
        <v>144.94999999999999</v>
      </c>
      <c r="N4295" s="45">
        <v>42786</v>
      </c>
    </row>
    <row r="4296" spans="1:14" x14ac:dyDescent="0.25">
      <c r="A4296" s="32" t="s">
        <v>30190</v>
      </c>
      <c r="B4296" s="42" t="s">
        <v>64892</v>
      </c>
      <c r="C4296" s="42"/>
      <c r="D4296" s="42"/>
      <c r="E4296" s="43" t="s">
        <v>12354</v>
      </c>
      <c r="F4296" s="44" t="s">
        <v>41</v>
      </c>
      <c r="G4296" s="44" t="s">
        <v>17</v>
      </c>
      <c r="H4296" s="44" t="s">
        <v>18</v>
      </c>
      <c r="I4296" s="42" t="s">
        <v>12355</v>
      </c>
      <c r="J4296" s="42">
        <v>8051194981394</v>
      </c>
      <c r="K4296" s="45">
        <v>45413</v>
      </c>
      <c r="L4296" s="47">
        <v>0</v>
      </c>
      <c r="M4296" s="47">
        <v>144.94999999999999</v>
      </c>
      <c r="N4296" s="45">
        <v>42786</v>
      </c>
    </row>
    <row r="4297" spans="1:14" x14ac:dyDescent="0.25">
      <c r="A4297" s="32" t="s">
        <v>30189</v>
      </c>
      <c r="B4297" s="42" t="s">
        <v>64893</v>
      </c>
      <c r="C4297" s="42"/>
      <c r="D4297" s="42"/>
      <c r="E4297" s="43" t="s">
        <v>12352</v>
      </c>
      <c r="F4297" s="44" t="s">
        <v>41</v>
      </c>
      <c r="G4297" s="44" t="s">
        <v>17</v>
      </c>
      <c r="H4297" s="44" t="s">
        <v>18</v>
      </c>
      <c r="I4297" s="42" t="s">
        <v>12353</v>
      </c>
      <c r="J4297" s="42">
        <v>8051194981400</v>
      </c>
      <c r="K4297" s="45">
        <v>45413</v>
      </c>
      <c r="L4297" s="47">
        <v>0</v>
      </c>
      <c r="M4297" s="47">
        <v>144.94999999999999</v>
      </c>
      <c r="N4297" s="45">
        <v>42786</v>
      </c>
    </row>
    <row r="4298" spans="1:14" x14ac:dyDescent="0.25">
      <c r="A4298" s="32" t="s">
        <v>30188</v>
      </c>
      <c r="B4298" s="42" t="s">
        <v>64894</v>
      </c>
      <c r="C4298" s="42"/>
      <c r="D4298" s="42"/>
      <c r="E4298" s="43" t="s">
        <v>12350</v>
      </c>
      <c r="F4298" s="44" t="s">
        <v>41</v>
      </c>
      <c r="G4298" s="44" t="s">
        <v>17</v>
      </c>
      <c r="H4298" s="44" t="s">
        <v>18</v>
      </c>
      <c r="I4298" s="42" t="s">
        <v>12351</v>
      </c>
      <c r="J4298" s="42">
        <v>8051194980939</v>
      </c>
      <c r="K4298" s="45">
        <v>45413</v>
      </c>
      <c r="L4298" s="47">
        <v>0</v>
      </c>
      <c r="M4298" s="47">
        <v>144.94999999999999</v>
      </c>
      <c r="N4298" s="45">
        <v>42786</v>
      </c>
    </row>
    <row r="4299" spans="1:14" x14ac:dyDescent="0.25">
      <c r="A4299" s="32" t="s">
        <v>30187</v>
      </c>
      <c r="B4299" s="42" t="s">
        <v>64897</v>
      </c>
      <c r="C4299" s="42"/>
      <c r="D4299" s="42"/>
      <c r="E4299" s="43" t="s">
        <v>12348</v>
      </c>
      <c r="F4299" s="44" t="s">
        <v>41</v>
      </c>
      <c r="G4299" s="44" t="s">
        <v>17</v>
      </c>
      <c r="H4299" s="44" t="s">
        <v>18</v>
      </c>
      <c r="I4299" s="42" t="s">
        <v>12349</v>
      </c>
      <c r="J4299" s="42">
        <v>8051194981431</v>
      </c>
      <c r="K4299" s="45">
        <v>45413</v>
      </c>
      <c r="L4299" s="47">
        <v>0</v>
      </c>
      <c r="M4299" s="47">
        <v>144.94999999999999</v>
      </c>
      <c r="N4299" s="45">
        <v>42786</v>
      </c>
    </row>
    <row r="4300" spans="1:14" x14ac:dyDescent="0.25">
      <c r="A4300" s="32" t="s">
        <v>30186</v>
      </c>
      <c r="B4300" s="42" t="s">
        <v>64890</v>
      </c>
      <c r="C4300" s="42"/>
      <c r="D4300" s="42"/>
      <c r="E4300" s="43" t="s">
        <v>12346</v>
      </c>
      <c r="F4300" s="44" t="s">
        <v>41</v>
      </c>
      <c r="G4300" s="44" t="s">
        <v>17</v>
      </c>
      <c r="H4300" s="44" t="s">
        <v>18</v>
      </c>
      <c r="I4300" s="42" t="s">
        <v>12347</v>
      </c>
      <c r="J4300" s="42">
        <v>8021506693802</v>
      </c>
      <c r="K4300" s="45">
        <v>45413</v>
      </c>
      <c r="L4300" s="47">
        <v>0</v>
      </c>
      <c r="M4300" s="47">
        <v>144.94999999999999</v>
      </c>
      <c r="N4300" s="45">
        <v>42786</v>
      </c>
    </row>
    <row r="4301" spans="1:14" x14ac:dyDescent="0.25">
      <c r="A4301" s="32" t="s">
        <v>30185</v>
      </c>
      <c r="B4301" s="42" t="s">
        <v>64889</v>
      </c>
      <c r="C4301" s="42"/>
      <c r="D4301" s="42"/>
      <c r="E4301" s="43" t="s">
        <v>12344</v>
      </c>
      <c r="F4301" s="44" t="s">
        <v>41</v>
      </c>
      <c r="G4301" s="44" t="s">
        <v>17</v>
      </c>
      <c r="H4301" s="44" t="s">
        <v>18</v>
      </c>
      <c r="I4301" s="42" t="s">
        <v>12345</v>
      </c>
      <c r="J4301" s="42">
        <v>8021506693796</v>
      </c>
      <c r="K4301" s="45">
        <v>45413</v>
      </c>
      <c r="L4301" s="47">
        <v>0</v>
      </c>
      <c r="M4301" s="47">
        <v>144.94999999999999</v>
      </c>
      <c r="N4301" s="45">
        <v>42786</v>
      </c>
    </row>
    <row r="4302" spans="1:14" x14ac:dyDescent="0.25">
      <c r="A4302" s="32" t="s">
        <v>30184</v>
      </c>
      <c r="B4302" s="42" t="s">
        <v>64886</v>
      </c>
      <c r="C4302" s="42"/>
      <c r="D4302" s="42"/>
      <c r="E4302" s="43" t="s">
        <v>61003</v>
      </c>
      <c r="F4302" s="44" t="s">
        <v>41</v>
      </c>
      <c r="G4302" s="44" t="s">
        <v>17</v>
      </c>
      <c r="H4302" s="44" t="s">
        <v>18</v>
      </c>
      <c r="I4302" s="42" t="s">
        <v>12343</v>
      </c>
      <c r="J4302" s="42">
        <v>8021506693772</v>
      </c>
      <c r="K4302" s="45">
        <v>45413</v>
      </c>
      <c r="L4302" s="47">
        <v>0</v>
      </c>
      <c r="M4302" s="47">
        <v>144.94999999999999</v>
      </c>
      <c r="N4302" s="45">
        <v>42786</v>
      </c>
    </row>
    <row r="4303" spans="1:14" x14ac:dyDescent="0.25">
      <c r="A4303" s="32" t="s">
        <v>30183</v>
      </c>
      <c r="B4303" s="42" t="s">
        <v>64887</v>
      </c>
      <c r="C4303" s="42"/>
      <c r="D4303" s="42"/>
      <c r="E4303" s="43" t="s">
        <v>61002</v>
      </c>
      <c r="F4303" s="44" t="s">
        <v>41</v>
      </c>
      <c r="G4303" s="44" t="s">
        <v>17</v>
      </c>
      <c r="H4303" s="44" t="s">
        <v>18</v>
      </c>
      <c r="I4303" s="42" t="s">
        <v>12342</v>
      </c>
      <c r="J4303" s="42">
        <v>8021506693789</v>
      </c>
      <c r="K4303" s="45">
        <v>45413</v>
      </c>
      <c r="L4303" s="47">
        <v>0</v>
      </c>
      <c r="M4303" s="47">
        <v>144.94999999999999</v>
      </c>
      <c r="N4303" s="45">
        <v>42786</v>
      </c>
    </row>
    <row r="4304" spans="1:14" x14ac:dyDescent="0.25">
      <c r="A4304" s="32" t="s">
        <v>30182</v>
      </c>
      <c r="B4304" s="42" t="s">
        <v>64888</v>
      </c>
      <c r="C4304" s="42"/>
      <c r="D4304" s="42"/>
      <c r="E4304" s="43" t="s">
        <v>61001</v>
      </c>
      <c r="F4304" s="44" t="s">
        <v>41</v>
      </c>
      <c r="G4304" s="44" t="s">
        <v>17</v>
      </c>
      <c r="H4304" s="44" t="s">
        <v>18</v>
      </c>
      <c r="I4304" s="42" t="s">
        <v>12341</v>
      </c>
      <c r="J4304" s="42">
        <v>8021506693666</v>
      </c>
      <c r="K4304" s="45">
        <v>45413</v>
      </c>
      <c r="L4304" s="47">
        <v>0</v>
      </c>
      <c r="M4304" s="47">
        <v>144.94999999999999</v>
      </c>
      <c r="N4304" s="45">
        <v>42786</v>
      </c>
    </row>
    <row r="4305" spans="1:14" x14ac:dyDescent="0.25">
      <c r="A4305" s="32" t="s">
        <v>30181</v>
      </c>
      <c r="B4305" s="42" t="s">
        <v>64891</v>
      </c>
      <c r="C4305" s="42"/>
      <c r="D4305" s="42"/>
      <c r="E4305" s="43" t="s">
        <v>12339</v>
      </c>
      <c r="F4305" s="44" t="s">
        <v>41</v>
      </c>
      <c r="G4305" s="44" t="s">
        <v>17</v>
      </c>
      <c r="H4305" s="44" t="s">
        <v>18</v>
      </c>
      <c r="I4305" s="42" t="s">
        <v>12340</v>
      </c>
      <c r="J4305" s="42">
        <v>8021506693819</v>
      </c>
      <c r="K4305" s="45">
        <v>45413</v>
      </c>
      <c r="L4305" s="47">
        <v>0</v>
      </c>
      <c r="M4305" s="47">
        <v>144.94999999999999</v>
      </c>
      <c r="N4305" s="45">
        <v>42786</v>
      </c>
    </row>
    <row r="4306" spans="1:14" x14ac:dyDescent="0.25">
      <c r="A4306" s="17"/>
      <c r="B4306" s="17" t="s">
        <v>75756</v>
      </c>
      <c r="C4306" s="17"/>
      <c r="D4306" s="17"/>
      <c r="E4306" s="17" t="s">
        <v>75754</v>
      </c>
      <c r="F4306" s="21"/>
      <c r="G4306" s="17" t="s">
        <v>34</v>
      </c>
      <c r="H4306" s="17" t="s">
        <v>35</v>
      </c>
      <c r="I4306" s="17" t="s">
        <v>75755</v>
      </c>
      <c r="J4306" s="20">
        <v>8059347453682</v>
      </c>
      <c r="K4306" s="17"/>
      <c r="L4306" s="28">
        <v>129.94999999999999</v>
      </c>
      <c r="M4306" s="17">
        <v>129.94999999999999</v>
      </c>
      <c r="N4306" s="24">
        <v>45544</v>
      </c>
    </row>
    <row r="4307" spans="1:14" x14ac:dyDescent="0.25">
      <c r="A4307" s="17"/>
      <c r="B4307" s="17" t="s">
        <v>75753</v>
      </c>
      <c r="C4307" s="17"/>
      <c r="D4307" s="17"/>
      <c r="E4307" s="17" t="s">
        <v>75751</v>
      </c>
      <c r="F4307" s="21"/>
      <c r="G4307" s="17" t="s">
        <v>34</v>
      </c>
      <c r="H4307" s="17" t="s">
        <v>35</v>
      </c>
      <c r="I4307" s="17" t="s">
        <v>75752</v>
      </c>
      <c r="J4307" s="20">
        <v>8059347453675</v>
      </c>
      <c r="K4307" s="17"/>
      <c r="L4307" s="28">
        <v>129.94999999999999</v>
      </c>
      <c r="M4307" s="17">
        <v>129.94999999999999</v>
      </c>
      <c r="N4307" s="24">
        <v>45544</v>
      </c>
    </row>
    <row r="4308" spans="1:14" x14ac:dyDescent="0.25">
      <c r="A4308" s="17"/>
      <c r="B4308" s="17" t="s">
        <v>75744</v>
      </c>
      <c r="C4308" s="17"/>
      <c r="D4308" s="17"/>
      <c r="E4308" s="17" t="s">
        <v>75742</v>
      </c>
      <c r="F4308" s="21"/>
      <c r="G4308" s="17" t="s">
        <v>34</v>
      </c>
      <c r="H4308" s="17" t="s">
        <v>35</v>
      </c>
      <c r="I4308" s="17" t="s">
        <v>75743</v>
      </c>
      <c r="J4308" s="20">
        <v>8059347453644</v>
      </c>
      <c r="K4308" s="17"/>
      <c r="L4308" s="28">
        <v>129.94999999999999</v>
      </c>
      <c r="M4308" s="17">
        <v>129.94999999999999</v>
      </c>
      <c r="N4308" s="24">
        <v>45544</v>
      </c>
    </row>
    <row r="4309" spans="1:14" x14ac:dyDescent="0.25">
      <c r="A4309" s="17"/>
      <c r="B4309" s="17" t="s">
        <v>75747</v>
      </c>
      <c r="C4309" s="17"/>
      <c r="D4309" s="17"/>
      <c r="E4309" s="17" t="s">
        <v>75745</v>
      </c>
      <c r="F4309" s="21"/>
      <c r="G4309" s="17" t="s">
        <v>34</v>
      </c>
      <c r="H4309" s="17" t="s">
        <v>35</v>
      </c>
      <c r="I4309" s="17" t="s">
        <v>75746</v>
      </c>
      <c r="J4309" s="20">
        <v>8059347453651</v>
      </c>
      <c r="K4309" s="17"/>
      <c r="L4309" s="28">
        <v>129.94999999999999</v>
      </c>
      <c r="M4309" s="17">
        <v>129.94999999999999</v>
      </c>
      <c r="N4309" s="24">
        <v>45544</v>
      </c>
    </row>
    <row r="4310" spans="1:14" x14ac:dyDescent="0.25">
      <c r="A4310" s="17"/>
      <c r="B4310" s="17" t="s">
        <v>75750</v>
      </c>
      <c r="C4310" s="17"/>
      <c r="D4310" s="17"/>
      <c r="E4310" s="17" t="s">
        <v>75748</v>
      </c>
      <c r="F4310" s="21"/>
      <c r="G4310" s="17" t="s">
        <v>34</v>
      </c>
      <c r="H4310" s="17" t="s">
        <v>35</v>
      </c>
      <c r="I4310" s="17" t="s">
        <v>75749</v>
      </c>
      <c r="J4310" s="20">
        <v>8059347453668</v>
      </c>
      <c r="K4310" s="17"/>
      <c r="L4310" s="28">
        <v>129.94999999999999</v>
      </c>
      <c r="M4310" s="17">
        <v>129.94999999999999</v>
      </c>
      <c r="N4310" s="24">
        <v>45544</v>
      </c>
    </row>
    <row r="4311" spans="1:14" x14ac:dyDescent="0.25">
      <c r="A4311" s="17"/>
      <c r="B4311" s="17" t="s">
        <v>76361</v>
      </c>
      <c r="C4311" s="17"/>
      <c r="D4311" s="17"/>
      <c r="E4311" s="17" t="s">
        <v>75760</v>
      </c>
      <c r="F4311" s="21"/>
      <c r="G4311" s="17" t="s">
        <v>34</v>
      </c>
      <c r="H4311" s="17" t="s">
        <v>35</v>
      </c>
      <c r="I4311" s="17" t="s">
        <v>75761</v>
      </c>
      <c r="J4311" s="20">
        <v>8059347453705</v>
      </c>
      <c r="K4311" s="17"/>
      <c r="L4311" s="28">
        <v>129.94999999999999</v>
      </c>
      <c r="M4311" s="17">
        <v>129.94999999999999</v>
      </c>
      <c r="N4311" s="24">
        <v>45544</v>
      </c>
    </row>
    <row r="4312" spans="1:14" x14ac:dyDescent="0.25">
      <c r="A4312" s="17"/>
      <c r="B4312" s="17" t="s">
        <v>75759</v>
      </c>
      <c r="C4312" s="17"/>
      <c r="D4312" s="17"/>
      <c r="E4312" s="17" t="s">
        <v>75757</v>
      </c>
      <c r="F4312" s="21"/>
      <c r="G4312" s="17" t="s">
        <v>34</v>
      </c>
      <c r="H4312" s="17" t="s">
        <v>35</v>
      </c>
      <c r="I4312" s="17" t="s">
        <v>75758</v>
      </c>
      <c r="J4312" s="20">
        <v>8059347453699</v>
      </c>
      <c r="K4312" s="17"/>
      <c r="L4312" s="28">
        <v>129.94999999999999</v>
      </c>
      <c r="M4312" s="17">
        <v>129.94999999999999</v>
      </c>
      <c r="N4312" s="24">
        <v>45544</v>
      </c>
    </row>
    <row r="4313" spans="1:14" x14ac:dyDescent="0.25">
      <c r="A4313" s="17"/>
      <c r="B4313" s="17" t="s">
        <v>75735</v>
      </c>
      <c r="C4313" s="17"/>
      <c r="D4313" s="17"/>
      <c r="E4313" s="17" t="s">
        <v>75733</v>
      </c>
      <c r="F4313" s="21"/>
      <c r="G4313" s="17" t="s">
        <v>34</v>
      </c>
      <c r="H4313" s="17" t="s">
        <v>35</v>
      </c>
      <c r="I4313" s="17" t="s">
        <v>75734</v>
      </c>
      <c r="J4313" s="20">
        <v>8059347399294</v>
      </c>
      <c r="K4313" s="17"/>
      <c r="L4313" s="28">
        <v>129.94999999999999</v>
      </c>
      <c r="M4313" s="17">
        <v>129.94999999999999</v>
      </c>
      <c r="N4313" s="24">
        <v>45544</v>
      </c>
    </row>
    <row r="4314" spans="1:14" x14ac:dyDescent="0.25">
      <c r="A4314" s="17"/>
      <c r="B4314" s="17" t="s">
        <v>75732</v>
      </c>
      <c r="C4314" s="17"/>
      <c r="D4314" s="17"/>
      <c r="E4314" s="17" t="s">
        <v>75730</v>
      </c>
      <c r="F4314" s="21"/>
      <c r="G4314" s="17" t="s">
        <v>34</v>
      </c>
      <c r="H4314" s="17" t="s">
        <v>35</v>
      </c>
      <c r="I4314" s="17" t="s">
        <v>75731</v>
      </c>
      <c r="J4314" s="20">
        <v>8059347399287</v>
      </c>
      <c r="K4314" s="17"/>
      <c r="L4314" s="28">
        <v>129.94999999999999</v>
      </c>
      <c r="M4314" s="17">
        <v>129.94999999999999</v>
      </c>
      <c r="N4314" s="24">
        <v>45544</v>
      </c>
    </row>
    <row r="4315" spans="1:14" x14ac:dyDescent="0.25">
      <c r="A4315" s="17"/>
      <c r="B4315" s="17" t="s">
        <v>75721</v>
      </c>
      <c r="C4315" s="17"/>
      <c r="D4315" s="17"/>
      <c r="E4315" s="17" t="s">
        <v>75722</v>
      </c>
      <c r="F4315" s="21"/>
      <c r="G4315" s="17" t="s">
        <v>34</v>
      </c>
      <c r="H4315" s="17" t="s">
        <v>35</v>
      </c>
      <c r="I4315" s="17" t="s">
        <v>75723</v>
      </c>
      <c r="J4315" s="20">
        <v>8059347399256</v>
      </c>
      <c r="K4315" s="17"/>
      <c r="L4315" s="28">
        <v>129.94999999999999</v>
      </c>
      <c r="M4315" s="17">
        <v>129.94999999999999</v>
      </c>
      <c r="N4315" s="24">
        <v>45544</v>
      </c>
    </row>
    <row r="4316" spans="1:14" x14ac:dyDescent="0.25">
      <c r="A4316" s="17"/>
      <c r="B4316" s="17" t="s">
        <v>75724</v>
      </c>
      <c r="C4316" s="17"/>
      <c r="D4316" s="17"/>
      <c r="E4316" s="17" t="s">
        <v>75725</v>
      </c>
      <c r="F4316" s="21"/>
      <c r="G4316" s="17" t="s">
        <v>34</v>
      </c>
      <c r="H4316" s="17" t="s">
        <v>35</v>
      </c>
      <c r="I4316" s="17" t="s">
        <v>75726</v>
      </c>
      <c r="J4316" s="20">
        <v>8059347399263</v>
      </c>
      <c r="K4316" s="17"/>
      <c r="L4316" s="28">
        <v>129.94999999999999</v>
      </c>
      <c r="M4316" s="17">
        <v>129.94999999999999</v>
      </c>
      <c r="N4316" s="24">
        <v>45544</v>
      </c>
    </row>
    <row r="4317" spans="1:14" x14ac:dyDescent="0.25">
      <c r="A4317" s="17"/>
      <c r="B4317" s="17" t="s">
        <v>75727</v>
      </c>
      <c r="C4317" s="17"/>
      <c r="D4317" s="17"/>
      <c r="E4317" s="17" t="s">
        <v>75728</v>
      </c>
      <c r="F4317" s="21"/>
      <c r="G4317" s="17" t="s">
        <v>34</v>
      </c>
      <c r="H4317" s="17" t="s">
        <v>35</v>
      </c>
      <c r="I4317" s="17" t="s">
        <v>75729</v>
      </c>
      <c r="J4317" s="20">
        <v>8059347399270</v>
      </c>
      <c r="K4317" s="17"/>
      <c r="L4317" s="28">
        <v>129.94999999999999</v>
      </c>
      <c r="M4317" s="17">
        <v>129.94999999999999</v>
      </c>
      <c r="N4317" s="24">
        <v>45544</v>
      </c>
    </row>
    <row r="4318" spans="1:14" x14ac:dyDescent="0.25">
      <c r="A4318" s="17"/>
      <c r="B4318" s="17" t="s">
        <v>75741</v>
      </c>
      <c r="C4318" s="17"/>
      <c r="D4318" s="17"/>
      <c r="E4318" s="17" t="s">
        <v>75739</v>
      </c>
      <c r="F4318" s="21"/>
      <c r="G4318" s="17" t="s">
        <v>34</v>
      </c>
      <c r="H4318" s="17" t="s">
        <v>35</v>
      </c>
      <c r="I4318" s="17" t="s">
        <v>75740</v>
      </c>
      <c r="J4318" s="20">
        <v>8059347443638</v>
      </c>
      <c r="K4318" s="17"/>
      <c r="L4318" s="28">
        <v>129.94999999999999</v>
      </c>
      <c r="M4318" s="17">
        <v>129.94999999999999</v>
      </c>
      <c r="N4318" s="24">
        <v>45544</v>
      </c>
    </row>
    <row r="4319" spans="1:14" x14ac:dyDescent="0.25">
      <c r="A4319" s="17"/>
      <c r="B4319" s="17" t="s">
        <v>75738</v>
      </c>
      <c r="C4319" s="17"/>
      <c r="D4319" s="17"/>
      <c r="E4319" s="17" t="s">
        <v>75736</v>
      </c>
      <c r="F4319" s="21"/>
      <c r="G4319" s="17" t="s">
        <v>34</v>
      </c>
      <c r="H4319" s="17" t="s">
        <v>35</v>
      </c>
      <c r="I4319" s="17" t="s">
        <v>75737</v>
      </c>
      <c r="J4319" s="20">
        <v>8059347399300</v>
      </c>
      <c r="K4319" s="17"/>
      <c r="L4319" s="28">
        <v>129.94999999999999</v>
      </c>
      <c r="M4319" s="17">
        <v>129.94999999999999</v>
      </c>
      <c r="N4319" s="24">
        <v>45544</v>
      </c>
    </row>
    <row r="4320" spans="1:14" x14ac:dyDescent="0.25">
      <c r="A4320" s="17"/>
      <c r="B4320" s="17" t="s">
        <v>75712</v>
      </c>
      <c r="C4320" s="17"/>
      <c r="D4320" s="17"/>
      <c r="E4320" s="17" t="s">
        <v>75713</v>
      </c>
      <c r="F4320" s="21"/>
      <c r="G4320" s="17" t="s">
        <v>34</v>
      </c>
      <c r="H4320" s="17" t="s">
        <v>35</v>
      </c>
      <c r="I4320" s="17" t="s">
        <v>75714</v>
      </c>
      <c r="J4320" s="20">
        <v>8059347403991</v>
      </c>
      <c r="K4320" s="17"/>
      <c r="L4320" s="28">
        <v>299.95</v>
      </c>
      <c r="M4320" s="17">
        <v>299.95</v>
      </c>
      <c r="N4320" s="24">
        <v>45544</v>
      </c>
    </row>
    <row r="4321" spans="1:14" x14ac:dyDescent="0.25">
      <c r="A4321" s="17"/>
      <c r="B4321" s="17" t="s">
        <v>75709</v>
      </c>
      <c r="C4321" s="17"/>
      <c r="D4321" s="17"/>
      <c r="E4321" s="17" t="s">
        <v>75710</v>
      </c>
      <c r="F4321" s="21"/>
      <c r="G4321" s="17" t="s">
        <v>34</v>
      </c>
      <c r="H4321" s="17" t="s">
        <v>35</v>
      </c>
      <c r="I4321" s="17" t="s">
        <v>75711</v>
      </c>
      <c r="J4321" s="20">
        <v>8059347403984</v>
      </c>
      <c r="K4321" s="17"/>
      <c r="L4321" s="28">
        <v>299.95</v>
      </c>
      <c r="M4321" s="17">
        <v>299.95</v>
      </c>
      <c r="N4321" s="24">
        <v>45544</v>
      </c>
    </row>
    <row r="4322" spans="1:14" x14ac:dyDescent="0.25">
      <c r="A4322" s="17"/>
      <c r="B4322" s="17" t="s">
        <v>75700</v>
      </c>
      <c r="C4322" s="17"/>
      <c r="D4322" s="17"/>
      <c r="E4322" s="17" t="s">
        <v>75701</v>
      </c>
      <c r="F4322" s="21"/>
      <c r="G4322" s="17" t="s">
        <v>34</v>
      </c>
      <c r="H4322" s="17" t="s">
        <v>35</v>
      </c>
      <c r="I4322" s="17" t="s">
        <v>75702</v>
      </c>
      <c r="J4322" s="20">
        <v>8059347403953</v>
      </c>
      <c r="K4322" s="17"/>
      <c r="L4322" s="28">
        <v>299.95</v>
      </c>
      <c r="M4322" s="17">
        <v>299.95</v>
      </c>
      <c r="N4322" s="24">
        <v>45544</v>
      </c>
    </row>
    <row r="4323" spans="1:14" x14ac:dyDescent="0.25">
      <c r="A4323" s="17"/>
      <c r="B4323" s="17" t="s">
        <v>75703</v>
      </c>
      <c r="C4323" s="17"/>
      <c r="D4323" s="17"/>
      <c r="E4323" s="17" t="s">
        <v>75704</v>
      </c>
      <c r="F4323" s="21"/>
      <c r="G4323" s="17" t="s">
        <v>34</v>
      </c>
      <c r="H4323" s="17" t="s">
        <v>35</v>
      </c>
      <c r="I4323" s="17" t="s">
        <v>75705</v>
      </c>
      <c r="J4323" s="20">
        <v>8059347403960</v>
      </c>
      <c r="K4323" s="17"/>
      <c r="L4323" s="28">
        <v>299.95</v>
      </c>
      <c r="M4323" s="17">
        <v>299.95</v>
      </c>
      <c r="N4323" s="24">
        <v>45544</v>
      </c>
    </row>
    <row r="4324" spans="1:14" x14ac:dyDescent="0.25">
      <c r="A4324" s="17"/>
      <c r="B4324" s="17" t="s">
        <v>75706</v>
      </c>
      <c r="C4324" s="17"/>
      <c r="D4324" s="17"/>
      <c r="E4324" s="17" t="s">
        <v>75707</v>
      </c>
      <c r="F4324" s="21"/>
      <c r="G4324" s="17" t="s">
        <v>34</v>
      </c>
      <c r="H4324" s="17" t="s">
        <v>35</v>
      </c>
      <c r="I4324" s="17" t="s">
        <v>75708</v>
      </c>
      <c r="J4324" s="20">
        <v>8059347403977</v>
      </c>
      <c r="K4324" s="17"/>
      <c r="L4324" s="28">
        <v>299.95</v>
      </c>
      <c r="M4324" s="17">
        <v>299.95</v>
      </c>
      <c r="N4324" s="24">
        <v>45544</v>
      </c>
    </row>
    <row r="4325" spans="1:14" x14ac:dyDescent="0.25">
      <c r="A4325" s="17"/>
      <c r="B4325" s="17" t="s">
        <v>75718</v>
      </c>
      <c r="C4325" s="17"/>
      <c r="D4325" s="17"/>
      <c r="E4325" s="17" t="s">
        <v>75719</v>
      </c>
      <c r="F4325" s="21"/>
      <c r="G4325" s="17" t="s">
        <v>34</v>
      </c>
      <c r="H4325" s="17" t="s">
        <v>35</v>
      </c>
      <c r="I4325" s="17" t="s">
        <v>75720</v>
      </c>
      <c r="J4325" s="20">
        <v>8059347404011</v>
      </c>
      <c r="K4325" s="17"/>
      <c r="L4325" s="28">
        <v>299.95</v>
      </c>
      <c r="M4325" s="17">
        <v>299.95</v>
      </c>
      <c r="N4325" s="24">
        <v>45544</v>
      </c>
    </row>
    <row r="4326" spans="1:14" x14ac:dyDescent="0.25">
      <c r="A4326" s="17"/>
      <c r="B4326" s="17" t="s">
        <v>75715</v>
      </c>
      <c r="C4326" s="17"/>
      <c r="D4326" s="17"/>
      <c r="E4326" s="17" t="s">
        <v>75716</v>
      </c>
      <c r="F4326" s="21"/>
      <c r="G4326" s="17" t="s">
        <v>34</v>
      </c>
      <c r="H4326" s="17" t="s">
        <v>35</v>
      </c>
      <c r="I4326" s="17" t="s">
        <v>75717</v>
      </c>
      <c r="J4326" s="20">
        <v>8059347404004</v>
      </c>
      <c r="K4326" s="17"/>
      <c r="L4326" s="28">
        <v>299.95</v>
      </c>
      <c r="M4326" s="17">
        <v>299.95</v>
      </c>
      <c r="N4326" s="24">
        <v>45544</v>
      </c>
    </row>
    <row r="4327" spans="1:14" x14ac:dyDescent="0.25">
      <c r="A4327" s="17"/>
      <c r="B4327" s="17" t="s">
        <v>75691</v>
      </c>
      <c r="C4327" s="17"/>
      <c r="D4327" s="17"/>
      <c r="E4327" s="17" t="s">
        <v>75692</v>
      </c>
      <c r="F4327" s="21"/>
      <c r="G4327" s="17" t="s">
        <v>34</v>
      </c>
      <c r="H4327" s="17" t="s">
        <v>35</v>
      </c>
      <c r="I4327" s="17" t="s">
        <v>75693</v>
      </c>
      <c r="J4327" s="20">
        <v>8059347403854</v>
      </c>
      <c r="K4327" s="17"/>
      <c r="L4327" s="28">
        <v>299.95</v>
      </c>
      <c r="M4327" s="17">
        <v>299.95</v>
      </c>
      <c r="N4327" s="24">
        <v>45544</v>
      </c>
    </row>
    <row r="4328" spans="1:14" x14ac:dyDescent="0.25">
      <c r="A4328" s="17"/>
      <c r="B4328" s="17" t="s">
        <v>75688</v>
      </c>
      <c r="C4328" s="17"/>
      <c r="D4328" s="17"/>
      <c r="E4328" s="17" t="s">
        <v>75689</v>
      </c>
      <c r="F4328" s="21"/>
      <c r="G4328" s="17" t="s">
        <v>34</v>
      </c>
      <c r="H4328" s="17" t="s">
        <v>35</v>
      </c>
      <c r="I4328" s="17" t="s">
        <v>75690</v>
      </c>
      <c r="J4328" s="20">
        <v>8059347403847</v>
      </c>
      <c r="K4328" s="17"/>
      <c r="L4328" s="28">
        <v>299.95</v>
      </c>
      <c r="M4328" s="17">
        <v>299.95</v>
      </c>
      <c r="N4328" s="24">
        <v>45544</v>
      </c>
    </row>
    <row r="4329" spans="1:14" x14ac:dyDescent="0.25">
      <c r="A4329" s="17"/>
      <c r="B4329" s="17" t="s">
        <v>75679</v>
      </c>
      <c r="C4329" s="17"/>
      <c r="D4329" s="17"/>
      <c r="E4329" s="17" t="s">
        <v>75680</v>
      </c>
      <c r="F4329" s="21"/>
      <c r="G4329" s="17" t="s">
        <v>34</v>
      </c>
      <c r="H4329" s="17" t="s">
        <v>35</v>
      </c>
      <c r="I4329" s="17" t="s">
        <v>75681</v>
      </c>
      <c r="J4329" s="20">
        <v>8059347403816</v>
      </c>
      <c r="K4329" s="17"/>
      <c r="L4329" s="28">
        <v>299.95</v>
      </c>
      <c r="M4329" s="17">
        <v>299.95</v>
      </c>
      <c r="N4329" s="24">
        <v>45544</v>
      </c>
    </row>
    <row r="4330" spans="1:14" x14ac:dyDescent="0.25">
      <c r="A4330" s="17"/>
      <c r="B4330" s="17" t="s">
        <v>75682</v>
      </c>
      <c r="C4330" s="17"/>
      <c r="D4330" s="17"/>
      <c r="E4330" s="17" t="s">
        <v>75683</v>
      </c>
      <c r="F4330" s="21"/>
      <c r="G4330" s="17" t="s">
        <v>34</v>
      </c>
      <c r="H4330" s="17" t="s">
        <v>35</v>
      </c>
      <c r="I4330" s="17" t="s">
        <v>75684</v>
      </c>
      <c r="J4330" s="20">
        <v>8059347403823</v>
      </c>
      <c r="K4330" s="17"/>
      <c r="L4330" s="28">
        <v>299.95</v>
      </c>
      <c r="M4330" s="17">
        <v>299.95</v>
      </c>
      <c r="N4330" s="24">
        <v>45544</v>
      </c>
    </row>
    <row r="4331" spans="1:14" x14ac:dyDescent="0.25">
      <c r="A4331" s="17"/>
      <c r="B4331" s="17" t="s">
        <v>75685</v>
      </c>
      <c r="C4331" s="17"/>
      <c r="D4331" s="17"/>
      <c r="E4331" s="17" t="s">
        <v>75686</v>
      </c>
      <c r="F4331" s="21"/>
      <c r="G4331" s="17" t="s">
        <v>34</v>
      </c>
      <c r="H4331" s="17" t="s">
        <v>35</v>
      </c>
      <c r="I4331" s="17" t="s">
        <v>75687</v>
      </c>
      <c r="J4331" s="20">
        <v>8059347403830</v>
      </c>
      <c r="K4331" s="17"/>
      <c r="L4331" s="28">
        <v>299.95</v>
      </c>
      <c r="M4331" s="17">
        <v>299.95</v>
      </c>
      <c r="N4331" s="24">
        <v>45544</v>
      </c>
    </row>
    <row r="4332" spans="1:14" x14ac:dyDescent="0.25">
      <c r="A4332" s="17"/>
      <c r="B4332" s="17" t="s">
        <v>75697</v>
      </c>
      <c r="C4332" s="17"/>
      <c r="D4332" s="17"/>
      <c r="E4332" s="17" t="s">
        <v>75698</v>
      </c>
      <c r="F4332" s="21"/>
      <c r="G4332" s="17" t="s">
        <v>34</v>
      </c>
      <c r="H4332" s="17" t="s">
        <v>35</v>
      </c>
      <c r="I4332" s="17" t="s">
        <v>75699</v>
      </c>
      <c r="J4332" s="20">
        <v>8059347403878</v>
      </c>
      <c r="K4332" s="17"/>
      <c r="L4332" s="28">
        <v>299.95</v>
      </c>
      <c r="M4332" s="17">
        <v>299.95</v>
      </c>
      <c r="N4332" s="24">
        <v>45544</v>
      </c>
    </row>
    <row r="4333" spans="1:14" x14ac:dyDescent="0.25">
      <c r="A4333" s="17"/>
      <c r="B4333" s="17" t="s">
        <v>75694</v>
      </c>
      <c r="C4333" s="17"/>
      <c r="D4333" s="17"/>
      <c r="E4333" s="17" t="s">
        <v>75695</v>
      </c>
      <c r="F4333" s="21"/>
      <c r="G4333" s="17" t="s">
        <v>34</v>
      </c>
      <c r="H4333" s="17" t="s">
        <v>35</v>
      </c>
      <c r="I4333" s="17" t="s">
        <v>75696</v>
      </c>
      <c r="J4333" s="20">
        <v>8059347403861</v>
      </c>
      <c r="K4333" s="17"/>
      <c r="L4333" s="28">
        <v>299.95</v>
      </c>
      <c r="M4333" s="17">
        <v>299.95</v>
      </c>
      <c r="N4333" s="24">
        <v>45544</v>
      </c>
    </row>
    <row r="4334" spans="1:14" x14ac:dyDescent="0.25">
      <c r="B4334" s="42" t="s">
        <v>64851</v>
      </c>
      <c r="C4334" s="42"/>
      <c r="E4334" s="58" t="s">
        <v>36467</v>
      </c>
      <c r="F4334" s="44" t="s">
        <v>41</v>
      </c>
      <c r="G4334" s="44" t="s">
        <v>11</v>
      </c>
      <c r="H4334" s="44" t="s">
        <v>12</v>
      </c>
      <c r="I4334" s="32" t="s">
        <v>36468</v>
      </c>
      <c r="J4334" s="55">
        <v>8059175282874</v>
      </c>
      <c r="L4334" s="66">
        <v>269.95</v>
      </c>
      <c r="M4334" s="66">
        <v>269.95</v>
      </c>
      <c r="N4334" s="45">
        <v>44074</v>
      </c>
    </row>
    <row r="4335" spans="1:14" x14ac:dyDescent="0.25">
      <c r="B4335" s="42" t="s">
        <v>64850</v>
      </c>
      <c r="C4335" s="42"/>
      <c r="E4335" s="58" t="s">
        <v>36465</v>
      </c>
      <c r="F4335" s="44" t="s">
        <v>41</v>
      </c>
      <c r="G4335" s="44" t="s">
        <v>11</v>
      </c>
      <c r="H4335" s="44" t="s">
        <v>12</v>
      </c>
      <c r="I4335" s="32" t="s">
        <v>36466</v>
      </c>
      <c r="J4335" s="55">
        <v>8059175282867</v>
      </c>
      <c r="L4335" s="66">
        <v>269.95</v>
      </c>
      <c r="M4335" s="66">
        <v>269.95</v>
      </c>
      <c r="N4335" s="45">
        <v>44074</v>
      </c>
    </row>
    <row r="4336" spans="1:14" x14ac:dyDescent="0.25">
      <c r="B4336" s="42" t="s">
        <v>64847</v>
      </c>
      <c r="C4336" s="42"/>
      <c r="E4336" s="58" t="s">
        <v>36463</v>
      </c>
      <c r="F4336" s="44" t="s">
        <v>41</v>
      </c>
      <c r="G4336" s="44" t="s">
        <v>11</v>
      </c>
      <c r="H4336" s="44" t="s">
        <v>12</v>
      </c>
      <c r="I4336" s="32" t="s">
        <v>36464</v>
      </c>
      <c r="J4336" s="55">
        <v>8059175282836</v>
      </c>
      <c r="L4336" s="66">
        <v>269.95</v>
      </c>
      <c r="M4336" s="66">
        <v>269.95</v>
      </c>
      <c r="N4336" s="45">
        <v>44074</v>
      </c>
    </row>
    <row r="4337" spans="2:14" x14ac:dyDescent="0.25">
      <c r="B4337" s="42" t="s">
        <v>64848</v>
      </c>
      <c r="C4337" s="42"/>
      <c r="E4337" s="58" t="s">
        <v>36461</v>
      </c>
      <c r="F4337" s="44" t="s">
        <v>41</v>
      </c>
      <c r="G4337" s="44" t="s">
        <v>11</v>
      </c>
      <c r="H4337" s="44" t="s">
        <v>12</v>
      </c>
      <c r="I4337" s="32" t="s">
        <v>36462</v>
      </c>
      <c r="J4337" s="55">
        <v>8059175282843</v>
      </c>
      <c r="L4337" s="66">
        <v>269.95</v>
      </c>
      <c r="M4337" s="66">
        <v>269.95</v>
      </c>
      <c r="N4337" s="45">
        <v>44074</v>
      </c>
    </row>
    <row r="4338" spans="2:14" x14ac:dyDescent="0.25">
      <c r="B4338" s="42" t="s">
        <v>64849</v>
      </c>
      <c r="C4338" s="42"/>
      <c r="E4338" s="58" t="s">
        <v>36459</v>
      </c>
      <c r="F4338" s="44" t="s">
        <v>41</v>
      </c>
      <c r="G4338" s="44" t="s">
        <v>11</v>
      </c>
      <c r="H4338" s="44" t="s">
        <v>12</v>
      </c>
      <c r="I4338" s="32" t="s">
        <v>36460</v>
      </c>
      <c r="J4338" s="55">
        <v>8059175282850</v>
      </c>
      <c r="L4338" s="66">
        <v>269.95</v>
      </c>
      <c r="M4338" s="66">
        <v>269.95</v>
      </c>
      <c r="N4338" s="45">
        <v>44074</v>
      </c>
    </row>
    <row r="4339" spans="2:14" x14ac:dyDescent="0.25">
      <c r="B4339" s="42" t="s">
        <v>64846</v>
      </c>
      <c r="C4339" s="42" t="s">
        <v>46512</v>
      </c>
      <c r="E4339" s="58" t="s">
        <v>60992</v>
      </c>
      <c r="F4339" s="44" t="s">
        <v>41</v>
      </c>
      <c r="G4339" s="44" t="s">
        <v>11</v>
      </c>
      <c r="H4339" s="44" t="s">
        <v>12</v>
      </c>
      <c r="I4339" s="32" t="s">
        <v>36458</v>
      </c>
      <c r="J4339" s="55">
        <v>8059175282829</v>
      </c>
      <c r="L4339" s="66">
        <v>269.95</v>
      </c>
      <c r="M4339" s="66">
        <v>269.95</v>
      </c>
      <c r="N4339" s="45">
        <v>44074</v>
      </c>
    </row>
    <row r="4340" spans="2:14" x14ac:dyDescent="0.25">
      <c r="B4340" s="42" t="s">
        <v>64845</v>
      </c>
      <c r="C4340" s="42" t="s">
        <v>46511</v>
      </c>
      <c r="E4340" s="58" t="s">
        <v>60991</v>
      </c>
      <c r="F4340" s="44" t="s">
        <v>41</v>
      </c>
      <c r="G4340" s="44" t="s">
        <v>11</v>
      </c>
      <c r="H4340" s="44" t="s">
        <v>12</v>
      </c>
      <c r="I4340" s="32" t="s">
        <v>36457</v>
      </c>
      <c r="J4340" s="55">
        <v>8059175282812</v>
      </c>
      <c r="L4340" s="66">
        <v>269.95</v>
      </c>
      <c r="M4340" s="66">
        <v>269.95</v>
      </c>
      <c r="N4340" s="45">
        <v>44074</v>
      </c>
    </row>
    <row r="4341" spans="2:14" x14ac:dyDescent="0.25">
      <c r="B4341" s="42" t="s">
        <v>64842</v>
      </c>
      <c r="C4341" s="42" t="s">
        <v>46510</v>
      </c>
      <c r="E4341" s="58" t="s">
        <v>60990</v>
      </c>
      <c r="F4341" s="44" t="s">
        <v>41</v>
      </c>
      <c r="G4341" s="44" t="s">
        <v>11</v>
      </c>
      <c r="H4341" s="44" t="s">
        <v>12</v>
      </c>
      <c r="I4341" s="32" t="s">
        <v>36456</v>
      </c>
      <c r="J4341" s="55">
        <v>8059175282782</v>
      </c>
      <c r="L4341" s="66">
        <v>269.95</v>
      </c>
      <c r="M4341" s="66">
        <v>269.95</v>
      </c>
      <c r="N4341" s="45">
        <v>44074</v>
      </c>
    </row>
    <row r="4342" spans="2:14" x14ac:dyDescent="0.25">
      <c r="B4342" s="42" t="s">
        <v>64843</v>
      </c>
      <c r="C4342" s="42" t="s">
        <v>46509</v>
      </c>
      <c r="E4342" s="58" t="s">
        <v>60989</v>
      </c>
      <c r="F4342" s="44" t="s">
        <v>41</v>
      </c>
      <c r="G4342" s="44" t="s">
        <v>11</v>
      </c>
      <c r="H4342" s="44" t="s">
        <v>12</v>
      </c>
      <c r="I4342" s="32" t="s">
        <v>36455</v>
      </c>
      <c r="J4342" s="55">
        <v>8059175282799</v>
      </c>
      <c r="L4342" s="66">
        <v>269.95</v>
      </c>
      <c r="M4342" s="66">
        <v>269.95</v>
      </c>
      <c r="N4342" s="45">
        <v>44074</v>
      </c>
    </row>
    <row r="4343" spans="2:14" x14ac:dyDescent="0.25">
      <c r="B4343" s="42" t="s">
        <v>64844</v>
      </c>
      <c r="C4343" s="42" t="s">
        <v>46508</v>
      </c>
      <c r="E4343" s="58" t="s">
        <v>60988</v>
      </c>
      <c r="F4343" s="44" t="s">
        <v>41</v>
      </c>
      <c r="G4343" s="44" t="s">
        <v>11</v>
      </c>
      <c r="H4343" s="44" t="s">
        <v>12</v>
      </c>
      <c r="I4343" s="32" t="s">
        <v>36454</v>
      </c>
      <c r="J4343" s="55">
        <v>8059175282805</v>
      </c>
      <c r="L4343" s="66">
        <v>269.95</v>
      </c>
      <c r="M4343" s="66">
        <v>269.95</v>
      </c>
      <c r="N4343" s="45">
        <v>44074</v>
      </c>
    </row>
    <row r="4344" spans="2:14" x14ac:dyDescent="0.25">
      <c r="B4344" s="42" t="s">
        <v>52208</v>
      </c>
      <c r="C4344" s="42"/>
      <c r="E4344" s="32" t="s">
        <v>49734</v>
      </c>
      <c r="F4344" s="44" t="s">
        <v>41</v>
      </c>
      <c r="G4344" s="32" t="s">
        <v>11</v>
      </c>
      <c r="H4344" s="32" t="s">
        <v>12</v>
      </c>
      <c r="I4344" s="32" t="s">
        <v>49735</v>
      </c>
      <c r="J4344" s="55">
        <v>8059347096797</v>
      </c>
      <c r="K4344" s="32"/>
      <c r="L4344" s="47">
        <v>299.95</v>
      </c>
      <c r="M4344" s="47">
        <v>299.95</v>
      </c>
      <c r="N4344" s="45">
        <v>44835</v>
      </c>
    </row>
    <row r="4345" spans="2:14" x14ac:dyDescent="0.25">
      <c r="B4345" s="42" t="s">
        <v>52207</v>
      </c>
      <c r="C4345" s="42"/>
      <c r="E4345" s="32" t="s">
        <v>60977</v>
      </c>
      <c r="F4345" s="44" t="s">
        <v>41</v>
      </c>
      <c r="G4345" s="32" t="s">
        <v>11</v>
      </c>
      <c r="H4345" s="32" t="s">
        <v>12</v>
      </c>
      <c r="I4345" s="32" t="s">
        <v>50275</v>
      </c>
      <c r="J4345" s="55">
        <v>8059347096780</v>
      </c>
      <c r="K4345" s="32"/>
      <c r="L4345" s="47">
        <v>299.95</v>
      </c>
      <c r="M4345" s="47">
        <v>299.95</v>
      </c>
      <c r="N4345" s="45">
        <v>44835</v>
      </c>
    </row>
    <row r="4346" spans="2:14" x14ac:dyDescent="0.25">
      <c r="B4346" s="42" t="s">
        <v>52206</v>
      </c>
      <c r="C4346" s="42"/>
      <c r="E4346" s="32" t="s">
        <v>60976</v>
      </c>
      <c r="F4346" s="44" t="s">
        <v>41</v>
      </c>
      <c r="G4346" s="32" t="s">
        <v>11</v>
      </c>
      <c r="H4346" s="32" t="s">
        <v>12</v>
      </c>
      <c r="I4346" s="32" t="s">
        <v>50274</v>
      </c>
      <c r="J4346" s="55">
        <v>8059347096759</v>
      </c>
      <c r="K4346" s="32"/>
      <c r="L4346" s="47">
        <v>299.95</v>
      </c>
      <c r="M4346" s="47">
        <v>299.95</v>
      </c>
      <c r="N4346" s="45">
        <v>44835</v>
      </c>
    </row>
    <row r="4347" spans="2:14" x14ac:dyDescent="0.25">
      <c r="B4347" s="42" t="s">
        <v>52205</v>
      </c>
      <c r="C4347" s="42"/>
      <c r="E4347" s="32" t="s">
        <v>60975</v>
      </c>
      <c r="F4347" s="44" t="s">
        <v>41</v>
      </c>
      <c r="G4347" s="32" t="s">
        <v>11</v>
      </c>
      <c r="H4347" s="32" t="s">
        <v>12</v>
      </c>
      <c r="I4347" s="32" t="s">
        <v>50273</v>
      </c>
      <c r="J4347" s="55">
        <v>8059347096766</v>
      </c>
      <c r="K4347" s="32"/>
      <c r="L4347" s="47">
        <v>299.95</v>
      </c>
      <c r="M4347" s="47">
        <v>299.95</v>
      </c>
      <c r="N4347" s="45">
        <v>44835</v>
      </c>
    </row>
    <row r="4348" spans="2:14" x14ac:dyDescent="0.25">
      <c r="B4348" s="42" t="s">
        <v>52204</v>
      </c>
      <c r="C4348" s="42"/>
      <c r="E4348" s="32" t="s">
        <v>60974</v>
      </c>
      <c r="F4348" s="44" t="s">
        <v>41</v>
      </c>
      <c r="G4348" s="32" t="s">
        <v>11</v>
      </c>
      <c r="H4348" s="32" t="s">
        <v>12</v>
      </c>
      <c r="I4348" s="32" t="s">
        <v>50272</v>
      </c>
      <c r="J4348" s="55">
        <v>8059347096773</v>
      </c>
      <c r="K4348" s="32"/>
      <c r="L4348" s="47">
        <v>299.95</v>
      </c>
      <c r="M4348" s="47">
        <v>299.95</v>
      </c>
      <c r="N4348" s="45">
        <v>44835</v>
      </c>
    </row>
    <row r="4349" spans="2:14" x14ac:dyDescent="0.25">
      <c r="B4349" s="17" t="s">
        <v>68986</v>
      </c>
      <c r="C4349" s="42" t="s">
        <v>70444</v>
      </c>
      <c r="D4349" s="17"/>
      <c r="E4349" s="70" t="s">
        <v>68987</v>
      </c>
      <c r="F4349" s="80" t="s">
        <v>41</v>
      </c>
      <c r="G4349" s="44" t="s">
        <v>11</v>
      </c>
      <c r="H4349" s="44" t="s">
        <v>12</v>
      </c>
      <c r="I4349" s="70" t="s">
        <v>68988</v>
      </c>
      <c r="J4349" s="20">
        <v>8059347374499</v>
      </c>
      <c r="K4349" s="17"/>
      <c r="L4349" s="28">
        <v>249.95</v>
      </c>
      <c r="M4349" s="28">
        <v>249.95</v>
      </c>
      <c r="N4349" s="24">
        <v>45335</v>
      </c>
    </row>
    <row r="4350" spans="2:14" x14ac:dyDescent="0.25">
      <c r="B4350" s="17" t="s">
        <v>68983</v>
      </c>
      <c r="C4350" s="42" t="s">
        <v>70443</v>
      </c>
      <c r="D4350" s="17"/>
      <c r="E4350" s="70" t="s">
        <v>68984</v>
      </c>
      <c r="F4350" s="80" t="s">
        <v>41</v>
      </c>
      <c r="G4350" s="44" t="s">
        <v>11</v>
      </c>
      <c r="H4350" s="44" t="s">
        <v>12</v>
      </c>
      <c r="I4350" s="70" t="s">
        <v>68985</v>
      </c>
      <c r="J4350" s="20">
        <v>8059347363196</v>
      </c>
      <c r="K4350" s="17"/>
      <c r="L4350" s="28">
        <v>249.95</v>
      </c>
      <c r="M4350" s="28">
        <v>249.95</v>
      </c>
      <c r="N4350" s="24">
        <v>45335</v>
      </c>
    </row>
    <row r="4351" spans="2:14" x14ac:dyDescent="0.25">
      <c r="B4351" s="17" t="s">
        <v>68980</v>
      </c>
      <c r="C4351" s="42" t="s">
        <v>70442</v>
      </c>
      <c r="D4351" s="17"/>
      <c r="E4351" s="70" t="s">
        <v>68981</v>
      </c>
      <c r="F4351" s="80" t="s">
        <v>41</v>
      </c>
      <c r="G4351" s="44" t="s">
        <v>11</v>
      </c>
      <c r="H4351" s="44" t="s">
        <v>12</v>
      </c>
      <c r="I4351" s="70" t="s">
        <v>68982</v>
      </c>
      <c r="J4351" s="20">
        <v>8059347321783</v>
      </c>
      <c r="K4351" s="17"/>
      <c r="L4351" s="28">
        <v>249.95</v>
      </c>
      <c r="M4351" s="28">
        <v>249.95</v>
      </c>
      <c r="N4351" s="24">
        <v>45335</v>
      </c>
    </row>
    <row r="4352" spans="2:14" x14ac:dyDescent="0.25">
      <c r="B4352" s="17" t="s">
        <v>68977</v>
      </c>
      <c r="C4352" s="42" t="s">
        <v>70441</v>
      </c>
      <c r="D4352" s="17"/>
      <c r="E4352" s="70" t="s">
        <v>68978</v>
      </c>
      <c r="F4352" s="80" t="s">
        <v>41</v>
      </c>
      <c r="G4352" s="44" t="s">
        <v>11</v>
      </c>
      <c r="H4352" s="44" t="s">
        <v>12</v>
      </c>
      <c r="I4352" s="70" t="s">
        <v>68979</v>
      </c>
      <c r="J4352" s="20">
        <v>8059347362830</v>
      </c>
      <c r="K4352" s="17"/>
      <c r="L4352" s="28">
        <v>249.95</v>
      </c>
      <c r="M4352" s="28">
        <v>249.95</v>
      </c>
      <c r="N4352" s="24">
        <v>45335</v>
      </c>
    </row>
    <row r="4353" spans="1:14" x14ac:dyDescent="0.25">
      <c r="B4353" s="17" t="s">
        <v>68974</v>
      </c>
      <c r="C4353" s="42" t="s">
        <v>70440</v>
      </c>
      <c r="D4353" s="17"/>
      <c r="E4353" s="70" t="s">
        <v>68975</v>
      </c>
      <c r="F4353" s="80" t="s">
        <v>41</v>
      </c>
      <c r="G4353" s="44" t="s">
        <v>11</v>
      </c>
      <c r="H4353" s="44" t="s">
        <v>12</v>
      </c>
      <c r="I4353" s="70" t="s">
        <v>68976</v>
      </c>
      <c r="J4353" s="20">
        <v>8059347374505</v>
      </c>
      <c r="K4353" s="17"/>
      <c r="L4353" s="28">
        <v>249.95</v>
      </c>
      <c r="M4353" s="28">
        <v>249.95</v>
      </c>
      <c r="N4353" s="24">
        <v>45335</v>
      </c>
    </row>
    <row r="4354" spans="1:14" x14ac:dyDescent="0.25">
      <c r="A4354" s="17"/>
      <c r="B4354" s="17" t="s">
        <v>75675</v>
      </c>
      <c r="C4354" s="17" t="s">
        <v>75676</v>
      </c>
      <c r="D4354" s="17"/>
      <c r="E4354" s="17" t="s">
        <v>75677</v>
      </c>
      <c r="F4354" s="21"/>
      <c r="G4354" s="17" t="s">
        <v>34</v>
      </c>
      <c r="H4354" s="17" t="s">
        <v>35</v>
      </c>
      <c r="I4354" s="17" t="s">
        <v>75678</v>
      </c>
      <c r="J4354" s="20">
        <v>8059347401898</v>
      </c>
      <c r="K4354" s="17"/>
      <c r="L4354" s="28">
        <v>209.95</v>
      </c>
      <c r="M4354" s="17">
        <v>209.95</v>
      </c>
      <c r="N4354" s="24">
        <v>45544</v>
      </c>
    </row>
    <row r="4355" spans="1:14" x14ac:dyDescent="0.25">
      <c r="A4355" s="17"/>
      <c r="B4355" s="17" t="s">
        <v>75655</v>
      </c>
      <c r="C4355" s="17" t="s">
        <v>75656</v>
      </c>
      <c r="D4355" s="17"/>
      <c r="E4355" s="17" t="s">
        <v>75657</v>
      </c>
      <c r="F4355" s="21"/>
      <c r="G4355" s="17" t="s">
        <v>34</v>
      </c>
      <c r="H4355" s="17" t="s">
        <v>35</v>
      </c>
      <c r="I4355" s="17" t="s">
        <v>75658</v>
      </c>
      <c r="J4355" s="20">
        <v>8059347401843</v>
      </c>
      <c r="K4355" s="17"/>
      <c r="L4355" s="28">
        <v>209.95</v>
      </c>
      <c r="M4355" s="17">
        <v>209.95</v>
      </c>
      <c r="N4355" s="24">
        <v>45544</v>
      </c>
    </row>
    <row r="4356" spans="1:14" x14ac:dyDescent="0.25">
      <c r="A4356" s="17"/>
      <c r="B4356" s="17" t="s">
        <v>75671</v>
      </c>
      <c r="C4356" s="17" t="s">
        <v>75672</v>
      </c>
      <c r="D4356" s="17"/>
      <c r="E4356" s="17" t="s">
        <v>75673</v>
      </c>
      <c r="F4356" s="21"/>
      <c r="G4356" s="17" t="s">
        <v>34</v>
      </c>
      <c r="H4356" s="17" t="s">
        <v>35</v>
      </c>
      <c r="I4356" s="17" t="s">
        <v>75674</v>
      </c>
      <c r="J4356" s="20">
        <v>8059347401881</v>
      </c>
      <c r="K4356" s="17"/>
      <c r="L4356" s="28">
        <v>209.95</v>
      </c>
      <c r="M4356" s="17">
        <v>209.95</v>
      </c>
      <c r="N4356" s="24">
        <v>45544</v>
      </c>
    </row>
    <row r="4357" spans="1:14" x14ac:dyDescent="0.25">
      <c r="A4357" s="17"/>
      <c r="B4357" s="17" t="s">
        <v>75659</v>
      </c>
      <c r="C4357" s="17" t="s">
        <v>75660</v>
      </c>
      <c r="D4357" s="17"/>
      <c r="E4357" s="17" t="s">
        <v>75661</v>
      </c>
      <c r="F4357" s="21"/>
      <c r="G4357" s="17" t="s">
        <v>34</v>
      </c>
      <c r="H4357" s="17" t="s">
        <v>35</v>
      </c>
      <c r="I4357" s="17" t="s">
        <v>75662</v>
      </c>
      <c r="J4357" s="20">
        <v>8059347401850</v>
      </c>
      <c r="K4357" s="17"/>
      <c r="L4357" s="28">
        <v>209.95</v>
      </c>
      <c r="M4357" s="17">
        <v>209.95</v>
      </c>
      <c r="N4357" s="24">
        <v>45544</v>
      </c>
    </row>
    <row r="4358" spans="1:14" x14ac:dyDescent="0.25">
      <c r="A4358" s="17"/>
      <c r="B4358" s="17" t="s">
        <v>75663</v>
      </c>
      <c r="C4358" s="17" t="s">
        <v>75664</v>
      </c>
      <c r="D4358" s="17"/>
      <c r="E4358" s="17" t="s">
        <v>75665</v>
      </c>
      <c r="F4358" s="21"/>
      <c r="G4358" s="17" t="s">
        <v>34</v>
      </c>
      <c r="H4358" s="17" t="s">
        <v>35</v>
      </c>
      <c r="I4358" s="17" t="s">
        <v>75666</v>
      </c>
      <c r="J4358" s="20">
        <v>8059347401867</v>
      </c>
      <c r="K4358" s="17"/>
      <c r="L4358" s="28">
        <v>209.95</v>
      </c>
      <c r="M4358" s="17">
        <v>209.95</v>
      </c>
      <c r="N4358" s="24">
        <v>45544</v>
      </c>
    </row>
    <row r="4359" spans="1:14" x14ac:dyDescent="0.25">
      <c r="A4359" s="17"/>
      <c r="B4359" s="17" t="s">
        <v>75667</v>
      </c>
      <c r="C4359" s="17" t="s">
        <v>75668</v>
      </c>
      <c r="D4359" s="17"/>
      <c r="E4359" s="17" t="s">
        <v>75669</v>
      </c>
      <c r="F4359" s="21"/>
      <c r="G4359" s="17" t="s">
        <v>34</v>
      </c>
      <c r="H4359" s="17" t="s">
        <v>35</v>
      </c>
      <c r="I4359" s="17" t="s">
        <v>75670</v>
      </c>
      <c r="J4359" s="20">
        <v>8059347401874</v>
      </c>
      <c r="K4359" s="17"/>
      <c r="L4359" s="28">
        <v>209.95</v>
      </c>
      <c r="M4359" s="17">
        <v>209.95</v>
      </c>
      <c r="N4359" s="24">
        <v>45544</v>
      </c>
    </row>
    <row r="4360" spans="1:14" x14ac:dyDescent="0.25">
      <c r="B4360" s="42" t="s">
        <v>52201</v>
      </c>
      <c r="C4360" s="42"/>
      <c r="D4360" s="32" t="s">
        <v>49725</v>
      </c>
      <c r="E4360" s="32" t="s">
        <v>49726</v>
      </c>
      <c r="F4360" s="44" t="s">
        <v>41</v>
      </c>
      <c r="G4360" s="32" t="s">
        <v>11</v>
      </c>
      <c r="H4360" s="32" t="s">
        <v>12</v>
      </c>
      <c r="I4360" s="32" t="s">
        <v>49727</v>
      </c>
      <c r="J4360" s="55">
        <v>8059347087863</v>
      </c>
      <c r="K4360" s="32"/>
      <c r="L4360" s="47">
        <v>519.95000000000005</v>
      </c>
      <c r="M4360" s="47">
        <v>519.95000000000005</v>
      </c>
      <c r="N4360" s="45">
        <v>44835</v>
      </c>
    </row>
    <row r="4361" spans="1:14" x14ac:dyDescent="0.25">
      <c r="B4361" s="42" t="s">
        <v>52200</v>
      </c>
      <c r="C4361" s="42"/>
      <c r="D4361" s="32" t="s">
        <v>49724</v>
      </c>
      <c r="E4361" s="32" t="s">
        <v>60965</v>
      </c>
      <c r="F4361" s="44" t="s">
        <v>41</v>
      </c>
      <c r="G4361" s="32" t="s">
        <v>11</v>
      </c>
      <c r="H4361" s="32" t="s">
        <v>12</v>
      </c>
      <c r="I4361" s="32" t="s">
        <v>50271</v>
      </c>
      <c r="J4361" s="55">
        <v>8059347087856</v>
      </c>
      <c r="K4361" s="32"/>
      <c r="L4361" s="47">
        <v>519.95000000000005</v>
      </c>
      <c r="M4361" s="47">
        <v>519.95000000000005</v>
      </c>
      <c r="N4361" s="45">
        <v>44835</v>
      </c>
    </row>
    <row r="4362" spans="1:14" x14ac:dyDescent="0.25">
      <c r="B4362" s="42" t="s">
        <v>52199</v>
      </c>
      <c r="C4362" s="42"/>
      <c r="D4362" s="32" t="s">
        <v>49723</v>
      </c>
      <c r="E4362" s="32" t="s">
        <v>60964</v>
      </c>
      <c r="F4362" s="44" t="s">
        <v>41</v>
      </c>
      <c r="G4362" s="32" t="s">
        <v>11</v>
      </c>
      <c r="H4362" s="32" t="s">
        <v>12</v>
      </c>
      <c r="I4362" s="32" t="s">
        <v>50270</v>
      </c>
      <c r="J4362" s="55">
        <v>8059347087825</v>
      </c>
      <c r="K4362" s="32"/>
      <c r="L4362" s="47">
        <v>519.95000000000005</v>
      </c>
      <c r="M4362" s="47">
        <v>519.95000000000005</v>
      </c>
      <c r="N4362" s="45">
        <v>44835</v>
      </c>
    </row>
    <row r="4363" spans="1:14" x14ac:dyDescent="0.25">
      <c r="B4363" s="42" t="s">
        <v>52198</v>
      </c>
      <c r="C4363" s="42"/>
      <c r="D4363" s="32" t="s">
        <v>49722</v>
      </c>
      <c r="E4363" s="32" t="s">
        <v>60963</v>
      </c>
      <c r="F4363" s="44" t="s">
        <v>41</v>
      </c>
      <c r="G4363" s="32" t="s">
        <v>11</v>
      </c>
      <c r="H4363" s="32" t="s">
        <v>12</v>
      </c>
      <c r="I4363" s="32" t="s">
        <v>50269</v>
      </c>
      <c r="J4363" s="55">
        <v>8059347087832</v>
      </c>
      <c r="K4363" s="32"/>
      <c r="L4363" s="47">
        <v>519.95000000000005</v>
      </c>
      <c r="M4363" s="47">
        <v>519.95000000000005</v>
      </c>
      <c r="N4363" s="45">
        <v>44835</v>
      </c>
    </row>
    <row r="4364" spans="1:14" x14ac:dyDescent="0.25">
      <c r="B4364" s="42" t="s">
        <v>52197</v>
      </c>
      <c r="C4364" s="42"/>
      <c r="D4364" s="32" t="s">
        <v>49721</v>
      </c>
      <c r="E4364" s="32" t="s">
        <v>60962</v>
      </c>
      <c r="F4364" s="44" t="s">
        <v>41</v>
      </c>
      <c r="G4364" s="32" t="s">
        <v>11</v>
      </c>
      <c r="H4364" s="32" t="s">
        <v>12</v>
      </c>
      <c r="I4364" s="32" t="s">
        <v>50268</v>
      </c>
      <c r="J4364" s="55">
        <v>8059347087849</v>
      </c>
      <c r="K4364" s="32"/>
      <c r="L4364" s="47">
        <v>519.95000000000005</v>
      </c>
      <c r="M4364" s="47">
        <v>519.95000000000005</v>
      </c>
      <c r="N4364" s="45">
        <v>44835</v>
      </c>
    </row>
    <row r="4365" spans="1:14" x14ac:dyDescent="0.25">
      <c r="B4365" s="42" t="s">
        <v>52203</v>
      </c>
      <c r="C4365" s="42"/>
      <c r="D4365" s="32" t="s">
        <v>49731</v>
      </c>
      <c r="E4365" s="32" t="s">
        <v>49732</v>
      </c>
      <c r="F4365" s="44" t="s">
        <v>41</v>
      </c>
      <c r="G4365" s="32" t="s">
        <v>11</v>
      </c>
      <c r="H4365" s="32" t="s">
        <v>12</v>
      </c>
      <c r="I4365" s="32" t="s">
        <v>49733</v>
      </c>
      <c r="J4365" s="55">
        <v>8059347087887</v>
      </c>
      <c r="K4365" s="32"/>
      <c r="L4365" s="47">
        <v>519.95000000000005</v>
      </c>
      <c r="M4365" s="47">
        <v>519.95000000000005</v>
      </c>
      <c r="N4365" s="45">
        <v>44835</v>
      </c>
    </row>
    <row r="4366" spans="1:14" x14ac:dyDescent="0.25">
      <c r="B4366" s="42" t="s">
        <v>52202</v>
      </c>
      <c r="C4366" s="42"/>
      <c r="D4366" s="32" t="s">
        <v>49728</v>
      </c>
      <c r="E4366" s="32" t="s">
        <v>49729</v>
      </c>
      <c r="F4366" s="44" t="s">
        <v>41</v>
      </c>
      <c r="G4366" s="32" t="s">
        <v>11</v>
      </c>
      <c r="H4366" s="32" t="s">
        <v>12</v>
      </c>
      <c r="I4366" s="32" t="s">
        <v>49730</v>
      </c>
      <c r="J4366" s="55">
        <v>8059347087870</v>
      </c>
      <c r="K4366" s="32"/>
      <c r="L4366" s="47">
        <v>519.95000000000005</v>
      </c>
      <c r="M4366" s="47">
        <v>519.95000000000005</v>
      </c>
      <c r="N4366" s="45">
        <v>44835</v>
      </c>
    </row>
    <row r="4367" spans="1:14" x14ac:dyDescent="0.25">
      <c r="A4367" s="32" t="s">
        <v>71425</v>
      </c>
      <c r="B4367" s="17"/>
      <c r="C4367" s="42" t="s">
        <v>70501</v>
      </c>
      <c r="D4367" s="17"/>
      <c r="E4367" s="17" t="s">
        <v>69279</v>
      </c>
      <c r="F4367" s="80" t="s">
        <v>41</v>
      </c>
      <c r="G4367" s="44" t="s">
        <v>11</v>
      </c>
      <c r="H4367" s="44" t="s">
        <v>12</v>
      </c>
      <c r="I4367" s="17" t="s">
        <v>69280</v>
      </c>
      <c r="J4367" s="20">
        <v>8059347354668</v>
      </c>
      <c r="K4367" s="17"/>
      <c r="L4367" s="71">
        <v>249.95</v>
      </c>
      <c r="M4367" s="71">
        <v>249.95</v>
      </c>
      <c r="N4367" s="24">
        <v>45335</v>
      </c>
    </row>
    <row r="4368" spans="1:14" x14ac:dyDescent="0.25">
      <c r="A4368" s="32" t="s">
        <v>71424</v>
      </c>
      <c r="B4368" s="17"/>
      <c r="C4368" s="42" t="s">
        <v>70498</v>
      </c>
      <c r="D4368" s="17"/>
      <c r="E4368" s="17" t="s">
        <v>69273</v>
      </c>
      <c r="F4368" s="80" t="s">
        <v>41</v>
      </c>
      <c r="G4368" s="44" t="s">
        <v>11</v>
      </c>
      <c r="H4368" s="44" t="s">
        <v>12</v>
      </c>
      <c r="I4368" s="17" t="s">
        <v>69274</v>
      </c>
      <c r="J4368" s="20">
        <v>8059347354644</v>
      </c>
      <c r="K4368" s="17"/>
      <c r="L4368" s="71">
        <v>249.95</v>
      </c>
      <c r="M4368" s="71">
        <v>249.95</v>
      </c>
      <c r="N4368" s="24">
        <v>45335</v>
      </c>
    </row>
    <row r="4369" spans="1:14" x14ac:dyDescent="0.25">
      <c r="A4369" s="32" t="s">
        <v>71423</v>
      </c>
      <c r="B4369" s="17"/>
      <c r="C4369" s="42" t="s">
        <v>70499</v>
      </c>
      <c r="D4369" s="17"/>
      <c r="E4369" s="17" t="s">
        <v>69275</v>
      </c>
      <c r="F4369" s="80" t="s">
        <v>41</v>
      </c>
      <c r="G4369" s="44" t="s">
        <v>11</v>
      </c>
      <c r="H4369" s="44" t="s">
        <v>12</v>
      </c>
      <c r="I4369" s="17" t="s">
        <v>69276</v>
      </c>
      <c r="J4369" s="20">
        <v>8059347354651</v>
      </c>
      <c r="K4369" s="17"/>
      <c r="L4369" s="71">
        <v>249.95</v>
      </c>
      <c r="M4369" s="71">
        <v>249.95</v>
      </c>
      <c r="N4369" s="24">
        <v>45335</v>
      </c>
    </row>
    <row r="4370" spans="1:14" x14ac:dyDescent="0.25">
      <c r="A4370" s="32" t="s">
        <v>71422</v>
      </c>
      <c r="B4370" s="17"/>
      <c r="C4370" s="42" t="s">
        <v>70500</v>
      </c>
      <c r="D4370" s="17"/>
      <c r="E4370" s="17" t="s">
        <v>69277</v>
      </c>
      <c r="F4370" s="80" t="s">
        <v>41</v>
      </c>
      <c r="G4370" s="44" t="s">
        <v>11</v>
      </c>
      <c r="H4370" s="44" t="s">
        <v>12</v>
      </c>
      <c r="I4370" s="17" t="s">
        <v>69278</v>
      </c>
      <c r="J4370" s="20">
        <v>8059347312675</v>
      </c>
      <c r="K4370" s="17"/>
      <c r="L4370" s="71">
        <v>249.95</v>
      </c>
      <c r="M4370" s="71">
        <v>249.95</v>
      </c>
      <c r="N4370" s="24">
        <v>45335</v>
      </c>
    </row>
    <row r="4371" spans="1:14" x14ac:dyDescent="0.25">
      <c r="A4371" s="32" t="s">
        <v>71421</v>
      </c>
      <c r="B4371" s="17"/>
      <c r="C4371" s="42" t="s">
        <v>70502</v>
      </c>
      <c r="D4371" s="17"/>
      <c r="E4371" s="17" t="s">
        <v>69281</v>
      </c>
      <c r="F4371" s="80" t="s">
        <v>41</v>
      </c>
      <c r="G4371" s="44" t="s">
        <v>11</v>
      </c>
      <c r="H4371" s="44" t="s">
        <v>12</v>
      </c>
      <c r="I4371" s="17" t="s">
        <v>69282</v>
      </c>
      <c r="J4371" s="20">
        <v>8059347354675</v>
      </c>
      <c r="K4371" s="17"/>
      <c r="L4371" s="71">
        <v>249.95</v>
      </c>
      <c r="M4371" s="71">
        <v>249.95</v>
      </c>
      <c r="N4371" s="24">
        <v>45335</v>
      </c>
    </row>
    <row r="4372" spans="1:14" x14ac:dyDescent="0.25">
      <c r="B4372" s="42" t="s">
        <v>65012</v>
      </c>
      <c r="C4372" s="42" t="s">
        <v>70197</v>
      </c>
      <c r="E4372" s="58" t="s">
        <v>60956</v>
      </c>
      <c r="F4372" s="44" t="s">
        <v>41</v>
      </c>
      <c r="G4372" s="44" t="s">
        <v>11</v>
      </c>
      <c r="H4372" s="44" t="s">
        <v>12</v>
      </c>
      <c r="I4372" s="32" t="s">
        <v>36453</v>
      </c>
      <c r="J4372" s="55">
        <v>8059175282652</v>
      </c>
      <c r="L4372" s="66">
        <v>269.95</v>
      </c>
      <c r="M4372" s="66">
        <v>269.95</v>
      </c>
      <c r="N4372" s="45">
        <v>44074</v>
      </c>
    </row>
    <row r="4373" spans="1:14" x14ac:dyDescent="0.25">
      <c r="B4373" s="42" t="s">
        <v>65011</v>
      </c>
      <c r="C4373" s="42" t="s">
        <v>70196</v>
      </c>
      <c r="E4373" s="58" t="s">
        <v>60955</v>
      </c>
      <c r="F4373" s="44" t="s">
        <v>41</v>
      </c>
      <c r="G4373" s="44" t="s">
        <v>11</v>
      </c>
      <c r="H4373" s="44" t="s">
        <v>12</v>
      </c>
      <c r="I4373" s="32" t="s">
        <v>36452</v>
      </c>
      <c r="J4373" s="55">
        <v>8059175282645</v>
      </c>
      <c r="L4373" s="66">
        <v>269.95</v>
      </c>
      <c r="M4373" s="66">
        <v>269.95</v>
      </c>
      <c r="N4373" s="45">
        <v>44074</v>
      </c>
    </row>
    <row r="4374" spans="1:14" x14ac:dyDescent="0.25">
      <c r="B4374" s="42" t="s">
        <v>65009</v>
      </c>
      <c r="C4374" s="42" t="s">
        <v>70195</v>
      </c>
      <c r="E4374" s="58" t="s">
        <v>60954</v>
      </c>
      <c r="F4374" s="44" t="s">
        <v>41</v>
      </c>
      <c r="G4374" s="44" t="s">
        <v>11</v>
      </c>
      <c r="H4374" s="44" t="s">
        <v>12</v>
      </c>
      <c r="I4374" s="32" t="s">
        <v>36451</v>
      </c>
      <c r="J4374" s="55">
        <v>8059175282621</v>
      </c>
      <c r="L4374" s="66">
        <v>269.95</v>
      </c>
      <c r="M4374" s="66">
        <v>269.95</v>
      </c>
      <c r="N4374" s="45">
        <v>44074</v>
      </c>
    </row>
    <row r="4375" spans="1:14" x14ac:dyDescent="0.25">
      <c r="B4375" s="42" t="s">
        <v>65010</v>
      </c>
      <c r="C4375" s="42" t="s">
        <v>70194</v>
      </c>
      <c r="E4375" s="58" t="s">
        <v>60953</v>
      </c>
      <c r="F4375" s="44" t="s">
        <v>41</v>
      </c>
      <c r="G4375" s="44" t="s">
        <v>11</v>
      </c>
      <c r="H4375" s="44" t="s">
        <v>12</v>
      </c>
      <c r="I4375" s="32" t="s">
        <v>36450</v>
      </c>
      <c r="J4375" s="55">
        <v>8059175282638</v>
      </c>
      <c r="L4375" s="66">
        <v>269.95</v>
      </c>
      <c r="M4375" s="66">
        <v>269.95</v>
      </c>
      <c r="N4375" s="45">
        <v>44074</v>
      </c>
    </row>
    <row r="4376" spans="1:14" x14ac:dyDescent="0.25">
      <c r="B4376" s="42" t="s">
        <v>65017</v>
      </c>
      <c r="C4376" s="42" t="s">
        <v>70193</v>
      </c>
      <c r="E4376" s="58" t="s">
        <v>36442</v>
      </c>
      <c r="F4376" s="44" t="s">
        <v>41</v>
      </c>
      <c r="G4376" s="44" t="s">
        <v>11</v>
      </c>
      <c r="H4376" s="44" t="s">
        <v>12</v>
      </c>
      <c r="I4376" s="32" t="s">
        <v>36443</v>
      </c>
      <c r="J4376" s="55">
        <v>8059175282577</v>
      </c>
      <c r="L4376" s="66">
        <v>269.95</v>
      </c>
      <c r="M4376" s="66">
        <v>269.95</v>
      </c>
      <c r="N4376" s="45">
        <v>44074</v>
      </c>
    </row>
    <row r="4377" spans="1:14" x14ac:dyDescent="0.25">
      <c r="B4377" s="42" t="s">
        <v>65016</v>
      </c>
      <c r="C4377" s="42" t="s">
        <v>70192</v>
      </c>
      <c r="E4377" s="58" t="s">
        <v>36440</v>
      </c>
      <c r="F4377" s="44" t="s">
        <v>41</v>
      </c>
      <c r="G4377" s="44" t="s">
        <v>11</v>
      </c>
      <c r="H4377" s="44" t="s">
        <v>12</v>
      </c>
      <c r="I4377" s="32" t="s">
        <v>36441</v>
      </c>
      <c r="J4377" s="55">
        <v>8059175282560</v>
      </c>
      <c r="L4377" s="66">
        <v>269.95</v>
      </c>
      <c r="M4377" s="66">
        <v>269.95</v>
      </c>
      <c r="N4377" s="45">
        <v>44074</v>
      </c>
    </row>
    <row r="4378" spans="1:14" x14ac:dyDescent="0.25">
      <c r="B4378" s="42" t="s">
        <v>65013</v>
      </c>
      <c r="C4378" s="42" t="s">
        <v>70191</v>
      </c>
      <c r="E4378" s="58" t="s">
        <v>60952</v>
      </c>
      <c r="F4378" s="44" t="s">
        <v>41</v>
      </c>
      <c r="G4378" s="44" t="s">
        <v>11</v>
      </c>
      <c r="H4378" s="44" t="s">
        <v>12</v>
      </c>
      <c r="I4378" s="32" t="s">
        <v>36439</v>
      </c>
      <c r="J4378" s="55">
        <v>8059175298233</v>
      </c>
      <c r="L4378" s="66">
        <v>269.95</v>
      </c>
      <c r="M4378" s="66">
        <v>269.95</v>
      </c>
      <c r="N4378" s="45">
        <v>44074</v>
      </c>
    </row>
    <row r="4379" spans="1:14" x14ac:dyDescent="0.25">
      <c r="B4379" s="42" t="s">
        <v>65014</v>
      </c>
      <c r="C4379" s="42" t="s">
        <v>70190</v>
      </c>
      <c r="E4379" s="58" t="s">
        <v>60951</v>
      </c>
      <c r="F4379" s="44" t="s">
        <v>41</v>
      </c>
      <c r="G4379" s="44" t="s">
        <v>11</v>
      </c>
      <c r="H4379" s="44" t="s">
        <v>12</v>
      </c>
      <c r="I4379" s="32" t="s">
        <v>36438</v>
      </c>
      <c r="J4379" s="55">
        <v>8059175282546</v>
      </c>
      <c r="L4379" s="66">
        <v>269.95</v>
      </c>
      <c r="M4379" s="66">
        <v>269.95</v>
      </c>
      <c r="N4379" s="45">
        <v>44074</v>
      </c>
    </row>
    <row r="4380" spans="1:14" x14ac:dyDescent="0.25">
      <c r="B4380" s="42" t="s">
        <v>65015</v>
      </c>
      <c r="C4380" s="42" t="s">
        <v>70189</v>
      </c>
      <c r="E4380" s="58" t="s">
        <v>60950</v>
      </c>
      <c r="F4380" s="44" t="s">
        <v>41</v>
      </c>
      <c r="G4380" s="44" t="s">
        <v>11</v>
      </c>
      <c r="H4380" s="44" t="s">
        <v>12</v>
      </c>
      <c r="I4380" s="32" t="s">
        <v>36437</v>
      </c>
      <c r="J4380" s="55">
        <v>8059175282553</v>
      </c>
      <c r="L4380" s="66">
        <v>269.95</v>
      </c>
      <c r="M4380" s="66">
        <v>269.95</v>
      </c>
      <c r="N4380" s="45">
        <v>44074</v>
      </c>
    </row>
    <row r="4381" spans="1:14" x14ac:dyDescent="0.25">
      <c r="B4381" s="42"/>
      <c r="C4381" s="42" t="s">
        <v>70188</v>
      </c>
      <c r="E4381" s="58" t="s">
        <v>36448</v>
      </c>
      <c r="F4381" s="44" t="s">
        <v>41</v>
      </c>
      <c r="G4381" s="44" t="s">
        <v>11</v>
      </c>
      <c r="H4381" s="44" t="s">
        <v>12</v>
      </c>
      <c r="I4381" s="32" t="s">
        <v>36449</v>
      </c>
      <c r="J4381" s="55">
        <v>8059175282607</v>
      </c>
      <c r="L4381" s="66">
        <v>269.95</v>
      </c>
      <c r="M4381" s="66">
        <v>269.95</v>
      </c>
      <c r="N4381" s="45">
        <v>44074</v>
      </c>
    </row>
    <row r="4382" spans="1:14" ht="17.100000000000001" customHeight="1" x14ac:dyDescent="0.25">
      <c r="B4382" s="42" t="s">
        <v>65019</v>
      </c>
      <c r="C4382" s="42" t="s">
        <v>70187</v>
      </c>
      <c r="E4382" s="58" t="s">
        <v>36446</v>
      </c>
      <c r="F4382" s="44" t="s">
        <v>41</v>
      </c>
      <c r="G4382" s="44" t="s">
        <v>11</v>
      </c>
      <c r="H4382" s="44" t="s">
        <v>12</v>
      </c>
      <c r="I4382" s="32" t="s">
        <v>36447</v>
      </c>
      <c r="J4382" s="55">
        <v>8059175282591</v>
      </c>
      <c r="L4382" s="66">
        <v>269.95</v>
      </c>
      <c r="M4382" s="66">
        <v>269.95</v>
      </c>
      <c r="N4382" s="45">
        <v>44074</v>
      </c>
    </row>
    <row r="4383" spans="1:14" x14ac:dyDescent="0.25">
      <c r="B4383" s="42" t="s">
        <v>65018</v>
      </c>
      <c r="C4383" s="42" t="s">
        <v>70186</v>
      </c>
      <c r="E4383" s="58" t="s">
        <v>36444</v>
      </c>
      <c r="F4383" s="44" t="s">
        <v>41</v>
      </c>
      <c r="G4383" s="44" t="s">
        <v>11</v>
      </c>
      <c r="H4383" s="44" t="s">
        <v>12</v>
      </c>
      <c r="I4383" s="32" t="s">
        <v>36445</v>
      </c>
      <c r="J4383" s="55">
        <v>8059175282584</v>
      </c>
      <c r="L4383" s="66">
        <v>269.95</v>
      </c>
      <c r="M4383" s="66">
        <v>269.95</v>
      </c>
      <c r="N4383" s="45">
        <v>44074</v>
      </c>
    </row>
    <row r="4384" spans="1:14" x14ac:dyDescent="0.25">
      <c r="B4384" s="42" t="s">
        <v>64999</v>
      </c>
      <c r="C4384" s="42"/>
      <c r="E4384" s="58" t="s">
        <v>60949</v>
      </c>
      <c r="F4384" s="44" t="s">
        <v>41</v>
      </c>
      <c r="G4384" s="44" t="s">
        <v>11</v>
      </c>
      <c r="H4384" s="44" t="s">
        <v>12</v>
      </c>
      <c r="I4384" s="32" t="s">
        <v>36434</v>
      </c>
      <c r="J4384" s="55">
        <v>8059175282515</v>
      </c>
      <c r="L4384" s="66">
        <v>269.95</v>
      </c>
      <c r="M4384" s="66">
        <v>269.95</v>
      </c>
      <c r="N4384" s="45">
        <v>44074</v>
      </c>
    </row>
    <row r="4385" spans="2:14" x14ac:dyDescent="0.25">
      <c r="B4385" s="42" t="s">
        <v>64998</v>
      </c>
      <c r="C4385" s="42"/>
      <c r="E4385" s="58" t="s">
        <v>60948</v>
      </c>
      <c r="F4385" s="44" t="s">
        <v>41</v>
      </c>
      <c r="G4385" s="44" t="s">
        <v>11</v>
      </c>
      <c r="H4385" s="44" t="s">
        <v>12</v>
      </c>
      <c r="I4385" s="32" t="s">
        <v>36433</v>
      </c>
      <c r="J4385" s="55">
        <v>8059175282508</v>
      </c>
      <c r="L4385" s="66">
        <v>269.95</v>
      </c>
      <c r="M4385" s="66">
        <v>269.95</v>
      </c>
      <c r="N4385" s="45">
        <v>44074</v>
      </c>
    </row>
    <row r="4386" spans="2:14" x14ac:dyDescent="0.25">
      <c r="B4386" s="42" t="s">
        <v>64995</v>
      </c>
      <c r="C4386" s="42"/>
      <c r="E4386" s="58" t="s">
        <v>60947</v>
      </c>
      <c r="F4386" s="44" t="s">
        <v>41</v>
      </c>
      <c r="G4386" s="44" t="s">
        <v>11</v>
      </c>
      <c r="H4386" s="44" t="s">
        <v>12</v>
      </c>
      <c r="I4386" s="32" t="s">
        <v>36432</v>
      </c>
      <c r="J4386" s="55">
        <v>8059175282478</v>
      </c>
      <c r="L4386" s="66">
        <v>269.95</v>
      </c>
      <c r="M4386" s="66">
        <v>269.95</v>
      </c>
      <c r="N4386" s="45">
        <v>44074</v>
      </c>
    </row>
    <row r="4387" spans="2:14" x14ac:dyDescent="0.25">
      <c r="B4387" s="42" t="s">
        <v>64996</v>
      </c>
      <c r="C4387" s="42"/>
      <c r="E4387" s="58" t="s">
        <v>60946</v>
      </c>
      <c r="F4387" s="44" t="s">
        <v>41</v>
      </c>
      <c r="G4387" s="44" t="s">
        <v>11</v>
      </c>
      <c r="H4387" s="44" t="s">
        <v>12</v>
      </c>
      <c r="I4387" s="32" t="s">
        <v>36431</v>
      </c>
      <c r="J4387" s="55">
        <v>8059175282485</v>
      </c>
      <c r="L4387" s="66">
        <v>269.95</v>
      </c>
      <c r="M4387" s="66">
        <v>269.95</v>
      </c>
      <c r="N4387" s="45">
        <v>44074</v>
      </c>
    </row>
    <row r="4388" spans="2:14" x14ac:dyDescent="0.25">
      <c r="B4388" s="42" t="s">
        <v>64997</v>
      </c>
      <c r="C4388" s="42"/>
      <c r="E4388" s="58" t="s">
        <v>60945</v>
      </c>
      <c r="F4388" s="44" t="s">
        <v>41</v>
      </c>
      <c r="G4388" s="44" t="s">
        <v>11</v>
      </c>
      <c r="H4388" s="44" t="s">
        <v>12</v>
      </c>
      <c r="I4388" s="32" t="s">
        <v>36430</v>
      </c>
      <c r="J4388" s="55">
        <v>8059175282492</v>
      </c>
      <c r="L4388" s="66">
        <v>269.95</v>
      </c>
      <c r="M4388" s="66">
        <v>269.95</v>
      </c>
      <c r="N4388" s="45">
        <v>44074</v>
      </c>
    </row>
    <row r="4389" spans="2:14" x14ac:dyDescent="0.25">
      <c r="B4389" s="42" t="s">
        <v>65001</v>
      </c>
      <c r="C4389" s="42"/>
      <c r="E4389" s="58" t="s">
        <v>60944</v>
      </c>
      <c r="F4389" s="44" t="s">
        <v>41</v>
      </c>
      <c r="G4389" s="44" t="s">
        <v>11</v>
      </c>
      <c r="H4389" s="44" t="s">
        <v>12</v>
      </c>
      <c r="I4389" s="32" t="s">
        <v>36436</v>
      </c>
      <c r="J4389" s="55">
        <v>8059175282539</v>
      </c>
      <c r="L4389" s="66">
        <v>269.95</v>
      </c>
      <c r="M4389" s="66">
        <v>269.95</v>
      </c>
      <c r="N4389" s="45">
        <v>44074</v>
      </c>
    </row>
    <row r="4390" spans="2:14" x14ac:dyDescent="0.25">
      <c r="B4390" s="42" t="s">
        <v>65000</v>
      </c>
      <c r="C4390" s="42"/>
      <c r="E4390" s="58" t="s">
        <v>60943</v>
      </c>
      <c r="F4390" s="44" t="s">
        <v>41</v>
      </c>
      <c r="G4390" s="44" t="s">
        <v>11</v>
      </c>
      <c r="H4390" s="44" t="s">
        <v>12</v>
      </c>
      <c r="I4390" s="32" t="s">
        <v>36435</v>
      </c>
      <c r="J4390" s="55">
        <v>8059175282522</v>
      </c>
      <c r="L4390" s="66">
        <v>269.95</v>
      </c>
      <c r="M4390" s="66">
        <v>269.95</v>
      </c>
      <c r="N4390" s="45">
        <v>44074</v>
      </c>
    </row>
    <row r="4391" spans="2:14" x14ac:dyDescent="0.25">
      <c r="B4391" s="42" t="s">
        <v>65006</v>
      </c>
      <c r="C4391" s="42"/>
      <c r="E4391" s="58" t="s">
        <v>60942</v>
      </c>
      <c r="F4391" s="44" t="s">
        <v>41</v>
      </c>
      <c r="G4391" s="44" t="s">
        <v>11</v>
      </c>
      <c r="H4391" s="44" t="s">
        <v>12</v>
      </c>
      <c r="I4391" s="32" t="s">
        <v>36427</v>
      </c>
      <c r="J4391" s="55">
        <v>8059175282447</v>
      </c>
      <c r="L4391" s="66">
        <v>269.95</v>
      </c>
      <c r="M4391" s="66">
        <v>269.95</v>
      </c>
      <c r="N4391" s="45">
        <v>44074</v>
      </c>
    </row>
    <row r="4392" spans="2:14" x14ac:dyDescent="0.25">
      <c r="B4392" s="42" t="s">
        <v>65005</v>
      </c>
      <c r="C4392" s="42"/>
      <c r="E4392" s="58" t="s">
        <v>60941</v>
      </c>
      <c r="F4392" s="44" t="s">
        <v>41</v>
      </c>
      <c r="G4392" s="44" t="s">
        <v>11</v>
      </c>
      <c r="H4392" s="44" t="s">
        <v>12</v>
      </c>
      <c r="I4392" s="32" t="s">
        <v>36426</v>
      </c>
      <c r="J4392" s="55">
        <v>8059175282430</v>
      </c>
      <c r="L4392" s="66">
        <v>269.95</v>
      </c>
      <c r="M4392" s="66">
        <v>269.95</v>
      </c>
      <c r="N4392" s="45">
        <v>44074</v>
      </c>
    </row>
    <row r="4393" spans="2:14" x14ac:dyDescent="0.25">
      <c r="B4393" s="42" t="s">
        <v>65002</v>
      </c>
      <c r="C4393" s="42"/>
      <c r="E4393" s="58" t="s">
        <v>60940</v>
      </c>
      <c r="F4393" s="44" t="s">
        <v>41</v>
      </c>
      <c r="G4393" s="44" t="s">
        <v>11</v>
      </c>
      <c r="H4393" s="44" t="s">
        <v>12</v>
      </c>
      <c r="I4393" s="32" t="s">
        <v>36425</v>
      </c>
      <c r="J4393" s="55">
        <v>8059175282409</v>
      </c>
      <c r="L4393" s="66">
        <v>269.95</v>
      </c>
      <c r="M4393" s="66">
        <v>269.95</v>
      </c>
      <c r="N4393" s="45">
        <v>44074</v>
      </c>
    </row>
    <row r="4394" spans="2:14" x14ac:dyDescent="0.25">
      <c r="B4394" s="42" t="s">
        <v>65003</v>
      </c>
      <c r="C4394" s="42"/>
      <c r="E4394" s="58" t="s">
        <v>60939</v>
      </c>
      <c r="F4394" s="44" t="s">
        <v>41</v>
      </c>
      <c r="G4394" s="44" t="s">
        <v>11</v>
      </c>
      <c r="H4394" s="44" t="s">
        <v>12</v>
      </c>
      <c r="I4394" s="32" t="s">
        <v>36424</v>
      </c>
      <c r="J4394" s="55">
        <v>8059175282416</v>
      </c>
      <c r="L4394" s="66">
        <v>269.95</v>
      </c>
      <c r="M4394" s="66">
        <v>269.95</v>
      </c>
      <c r="N4394" s="45">
        <v>44074</v>
      </c>
    </row>
    <row r="4395" spans="2:14" x14ac:dyDescent="0.25">
      <c r="B4395" s="42" t="s">
        <v>65004</v>
      </c>
      <c r="C4395" s="42"/>
      <c r="E4395" s="58" t="s">
        <v>60938</v>
      </c>
      <c r="F4395" s="44" t="s">
        <v>41</v>
      </c>
      <c r="G4395" s="44" t="s">
        <v>11</v>
      </c>
      <c r="H4395" s="44" t="s">
        <v>12</v>
      </c>
      <c r="I4395" s="32" t="s">
        <v>36423</v>
      </c>
      <c r="J4395" s="55">
        <v>8059175282423</v>
      </c>
      <c r="L4395" s="66">
        <v>269.95</v>
      </c>
      <c r="M4395" s="66">
        <v>269.95</v>
      </c>
      <c r="N4395" s="45">
        <v>44074</v>
      </c>
    </row>
    <row r="4396" spans="2:14" x14ac:dyDescent="0.25">
      <c r="B4396" s="42" t="s">
        <v>65008</v>
      </c>
      <c r="C4396" s="42"/>
      <c r="E4396" s="58" t="s">
        <v>60937</v>
      </c>
      <c r="F4396" s="44" t="s">
        <v>41</v>
      </c>
      <c r="G4396" s="44" t="s">
        <v>11</v>
      </c>
      <c r="H4396" s="44" t="s">
        <v>12</v>
      </c>
      <c r="I4396" s="32" t="s">
        <v>36429</v>
      </c>
      <c r="J4396" s="55">
        <v>8059175282461</v>
      </c>
      <c r="L4396" s="66">
        <v>269.95</v>
      </c>
      <c r="M4396" s="66">
        <v>269.95</v>
      </c>
      <c r="N4396" s="45">
        <v>44074</v>
      </c>
    </row>
    <row r="4397" spans="2:14" x14ac:dyDescent="0.25">
      <c r="B4397" s="42" t="s">
        <v>65007</v>
      </c>
      <c r="C4397" s="42"/>
      <c r="E4397" s="58" t="s">
        <v>60936</v>
      </c>
      <c r="F4397" s="44" t="s">
        <v>41</v>
      </c>
      <c r="G4397" s="44" t="s">
        <v>11</v>
      </c>
      <c r="H4397" s="44" t="s">
        <v>12</v>
      </c>
      <c r="I4397" s="32" t="s">
        <v>36428</v>
      </c>
      <c r="J4397" s="55">
        <v>8059175282454</v>
      </c>
      <c r="L4397" s="66">
        <v>269.95</v>
      </c>
      <c r="M4397" s="66">
        <v>269.95</v>
      </c>
      <c r="N4397" s="45">
        <v>44074</v>
      </c>
    </row>
    <row r="4398" spans="2:14" x14ac:dyDescent="0.25">
      <c r="B4398" s="42" t="s">
        <v>64992</v>
      </c>
      <c r="C4398" s="42" t="s">
        <v>70185</v>
      </c>
      <c r="E4398" s="58" t="s">
        <v>60935</v>
      </c>
      <c r="F4398" s="44" t="s">
        <v>41</v>
      </c>
      <c r="G4398" s="44" t="s">
        <v>11</v>
      </c>
      <c r="H4398" s="44" t="s">
        <v>12</v>
      </c>
      <c r="I4398" s="32" t="s">
        <v>36420</v>
      </c>
      <c r="J4398" s="55">
        <v>8059175282362</v>
      </c>
      <c r="L4398" s="66">
        <v>269.95</v>
      </c>
      <c r="M4398" s="66">
        <v>269.95</v>
      </c>
      <c r="N4398" s="45">
        <v>44074</v>
      </c>
    </row>
    <row r="4399" spans="2:14" x14ac:dyDescent="0.25">
      <c r="B4399" s="42" t="s">
        <v>64991</v>
      </c>
      <c r="C4399" s="42" t="s">
        <v>70184</v>
      </c>
      <c r="E4399" s="58" t="s">
        <v>60934</v>
      </c>
      <c r="F4399" s="44" t="s">
        <v>41</v>
      </c>
      <c r="G4399" s="44" t="s">
        <v>11</v>
      </c>
      <c r="H4399" s="44" t="s">
        <v>12</v>
      </c>
      <c r="I4399" s="32" t="s">
        <v>36419</v>
      </c>
      <c r="J4399" s="55">
        <v>8059175282355</v>
      </c>
      <c r="L4399" s="66">
        <v>269.95</v>
      </c>
      <c r="M4399" s="66">
        <v>269.95</v>
      </c>
      <c r="N4399" s="45">
        <v>44074</v>
      </c>
    </row>
    <row r="4400" spans="2:14" x14ac:dyDescent="0.25">
      <c r="B4400" s="42" t="s">
        <v>64988</v>
      </c>
      <c r="C4400" s="42" t="s">
        <v>70183</v>
      </c>
      <c r="E4400" s="58" t="s">
        <v>60933</v>
      </c>
      <c r="F4400" s="44" t="s">
        <v>41</v>
      </c>
      <c r="G4400" s="44" t="s">
        <v>11</v>
      </c>
      <c r="H4400" s="44" t="s">
        <v>12</v>
      </c>
      <c r="I4400" s="32" t="s">
        <v>36418</v>
      </c>
      <c r="J4400" s="55">
        <v>8059175282324</v>
      </c>
      <c r="L4400" s="66">
        <v>269.95</v>
      </c>
      <c r="M4400" s="66">
        <v>269.95</v>
      </c>
      <c r="N4400" s="45">
        <v>44074</v>
      </c>
    </row>
    <row r="4401" spans="2:14" x14ac:dyDescent="0.25">
      <c r="B4401" s="42" t="s">
        <v>64989</v>
      </c>
      <c r="C4401" s="42" t="s">
        <v>70182</v>
      </c>
      <c r="E4401" s="58" t="s">
        <v>60932</v>
      </c>
      <c r="F4401" s="44" t="s">
        <v>41</v>
      </c>
      <c r="G4401" s="44" t="s">
        <v>11</v>
      </c>
      <c r="H4401" s="44" t="s">
        <v>12</v>
      </c>
      <c r="I4401" s="32" t="s">
        <v>36417</v>
      </c>
      <c r="J4401" s="55">
        <v>8059175282331</v>
      </c>
      <c r="L4401" s="66">
        <v>269.95</v>
      </c>
      <c r="M4401" s="66">
        <v>269.95</v>
      </c>
      <c r="N4401" s="45">
        <v>44074</v>
      </c>
    </row>
    <row r="4402" spans="2:14" x14ac:dyDescent="0.25">
      <c r="B4402" s="42" t="s">
        <v>64990</v>
      </c>
      <c r="C4402" s="42" t="s">
        <v>70181</v>
      </c>
      <c r="E4402" s="58" t="s">
        <v>60931</v>
      </c>
      <c r="F4402" s="44" t="s">
        <v>41</v>
      </c>
      <c r="G4402" s="44" t="s">
        <v>11</v>
      </c>
      <c r="H4402" s="44" t="s">
        <v>12</v>
      </c>
      <c r="I4402" s="32" t="s">
        <v>36416</v>
      </c>
      <c r="J4402" s="55">
        <v>8059175282348</v>
      </c>
      <c r="L4402" s="66">
        <v>269.95</v>
      </c>
      <c r="M4402" s="66">
        <v>269.95</v>
      </c>
      <c r="N4402" s="45">
        <v>44074</v>
      </c>
    </row>
    <row r="4403" spans="2:14" x14ac:dyDescent="0.25">
      <c r="B4403" s="42" t="s">
        <v>64994</v>
      </c>
      <c r="C4403" s="42" t="s">
        <v>70180</v>
      </c>
      <c r="E4403" s="58" t="s">
        <v>60930</v>
      </c>
      <c r="F4403" s="44" t="s">
        <v>41</v>
      </c>
      <c r="G4403" s="44" t="s">
        <v>11</v>
      </c>
      <c r="H4403" s="44" t="s">
        <v>12</v>
      </c>
      <c r="I4403" s="32" t="s">
        <v>36422</v>
      </c>
      <c r="J4403" s="55">
        <v>8059175282386</v>
      </c>
      <c r="L4403" s="66">
        <v>269.95</v>
      </c>
      <c r="M4403" s="66">
        <v>269.95</v>
      </c>
      <c r="N4403" s="45">
        <v>44074</v>
      </c>
    </row>
    <row r="4404" spans="2:14" x14ac:dyDescent="0.25">
      <c r="B4404" s="42" t="s">
        <v>64993</v>
      </c>
      <c r="C4404" s="42" t="s">
        <v>70179</v>
      </c>
      <c r="E4404" s="58" t="s">
        <v>60929</v>
      </c>
      <c r="F4404" s="44" t="s">
        <v>41</v>
      </c>
      <c r="G4404" s="44" t="s">
        <v>11</v>
      </c>
      <c r="H4404" s="44" t="s">
        <v>12</v>
      </c>
      <c r="I4404" s="32" t="s">
        <v>36421</v>
      </c>
      <c r="J4404" s="55">
        <v>8059175282379</v>
      </c>
      <c r="L4404" s="66">
        <v>269.95</v>
      </c>
      <c r="M4404" s="66">
        <v>269.95</v>
      </c>
      <c r="N4404" s="45">
        <v>44074</v>
      </c>
    </row>
    <row r="4405" spans="2:14" x14ac:dyDescent="0.25">
      <c r="B4405" s="42" t="s">
        <v>45739</v>
      </c>
      <c r="C4405" s="42"/>
      <c r="E4405" s="32" t="s">
        <v>58227</v>
      </c>
      <c r="F4405" s="44" t="s">
        <v>41</v>
      </c>
      <c r="G4405" s="44" t="s">
        <v>11</v>
      </c>
      <c r="H4405" s="44" t="s">
        <v>12</v>
      </c>
      <c r="I4405" s="32" t="s">
        <v>58565</v>
      </c>
      <c r="J4405" s="55">
        <v>8059175379871</v>
      </c>
      <c r="L4405" s="46">
        <v>279.95</v>
      </c>
      <c r="M4405" s="46">
        <v>279.95</v>
      </c>
      <c r="N4405" s="45">
        <v>45187</v>
      </c>
    </row>
    <row r="4406" spans="2:14" x14ac:dyDescent="0.25">
      <c r="B4406" s="42" t="s">
        <v>45738</v>
      </c>
      <c r="C4406" s="42"/>
      <c r="E4406" s="32" t="s">
        <v>58228</v>
      </c>
      <c r="F4406" s="44" t="s">
        <v>41</v>
      </c>
      <c r="G4406" s="44" t="s">
        <v>11</v>
      </c>
      <c r="H4406" s="44" t="s">
        <v>12</v>
      </c>
      <c r="I4406" s="32" t="s">
        <v>45687</v>
      </c>
      <c r="J4406" s="55">
        <v>8059175379864</v>
      </c>
      <c r="L4406" s="46">
        <v>279.95</v>
      </c>
      <c r="M4406" s="46">
        <v>279.95</v>
      </c>
      <c r="N4406" s="45">
        <v>45187</v>
      </c>
    </row>
    <row r="4407" spans="2:14" x14ac:dyDescent="0.25">
      <c r="B4407" s="42" t="s">
        <v>45735</v>
      </c>
      <c r="C4407" s="42"/>
      <c r="E4407" s="32" t="s">
        <v>58231</v>
      </c>
      <c r="F4407" s="44" t="s">
        <v>41</v>
      </c>
      <c r="G4407" s="44" t="s">
        <v>11</v>
      </c>
      <c r="H4407" s="44" t="s">
        <v>12</v>
      </c>
      <c r="I4407" s="32" t="s">
        <v>45684</v>
      </c>
      <c r="J4407" s="55">
        <v>8059175379833</v>
      </c>
      <c r="L4407" s="46">
        <v>279.95</v>
      </c>
      <c r="M4407" s="46">
        <v>279.95</v>
      </c>
      <c r="N4407" s="45">
        <v>45187</v>
      </c>
    </row>
    <row r="4408" spans="2:14" x14ac:dyDescent="0.25">
      <c r="B4408" s="42" t="s">
        <v>45736</v>
      </c>
      <c r="C4408" s="42"/>
      <c r="E4408" s="32" t="s">
        <v>58230</v>
      </c>
      <c r="F4408" s="44" t="s">
        <v>41</v>
      </c>
      <c r="G4408" s="44" t="s">
        <v>11</v>
      </c>
      <c r="H4408" s="44" t="s">
        <v>12</v>
      </c>
      <c r="I4408" s="32" t="s">
        <v>45685</v>
      </c>
      <c r="J4408" s="55">
        <v>8059175379840</v>
      </c>
      <c r="L4408" s="46">
        <v>279.95</v>
      </c>
      <c r="M4408" s="46">
        <v>279.95</v>
      </c>
      <c r="N4408" s="45">
        <v>45187</v>
      </c>
    </row>
    <row r="4409" spans="2:14" x14ac:dyDescent="0.25">
      <c r="B4409" s="42" t="s">
        <v>45737</v>
      </c>
      <c r="C4409" s="42"/>
      <c r="E4409" s="32" t="s">
        <v>58229</v>
      </c>
      <c r="F4409" s="44" t="s">
        <v>41</v>
      </c>
      <c r="G4409" s="44" t="s">
        <v>11</v>
      </c>
      <c r="H4409" s="44" t="s">
        <v>12</v>
      </c>
      <c r="I4409" s="32" t="s">
        <v>45686</v>
      </c>
      <c r="J4409" s="55">
        <v>8059175379857</v>
      </c>
      <c r="L4409" s="46">
        <v>279.95</v>
      </c>
      <c r="M4409" s="46">
        <v>279.95</v>
      </c>
      <c r="N4409" s="45">
        <v>45187</v>
      </c>
    </row>
    <row r="4410" spans="2:14" x14ac:dyDescent="0.25">
      <c r="B4410" s="42" t="s">
        <v>45741</v>
      </c>
      <c r="C4410" s="42"/>
      <c r="E4410" s="32" t="s">
        <v>58225</v>
      </c>
      <c r="F4410" s="44" t="s">
        <v>41</v>
      </c>
      <c r="G4410" s="44" t="s">
        <v>11</v>
      </c>
      <c r="H4410" s="44" t="s">
        <v>12</v>
      </c>
      <c r="I4410" s="32" t="s">
        <v>45689</v>
      </c>
      <c r="J4410" s="55">
        <v>8059175379895</v>
      </c>
      <c r="L4410" s="46">
        <v>279.95</v>
      </c>
      <c r="M4410" s="46">
        <v>279.95</v>
      </c>
      <c r="N4410" s="45">
        <v>45187</v>
      </c>
    </row>
    <row r="4411" spans="2:14" x14ac:dyDescent="0.25">
      <c r="B4411" s="42" t="s">
        <v>45740</v>
      </c>
      <c r="C4411" s="42"/>
      <c r="E4411" s="32" t="s">
        <v>58226</v>
      </c>
      <c r="F4411" s="44" t="s">
        <v>41</v>
      </c>
      <c r="G4411" s="44" t="s">
        <v>11</v>
      </c>
      <c r="H4411" s="44" t="s">
        <v>12</v>
      </c>
      <c r="I4411" s="32" t="s">
        <v>45688</v>
      </c>
      <c r="J4411" s="55">
        <v>8059175379888</v>
      </c>
      <c r="L4411" s="46">
        <v>279.95</v>
      </c>
      <c r="M4411" s="46">
        <v>279.95</v>
      </c>
      <c r="N4411" s="45">
        <v>45187</v>
      </c>
    </row>
    <row r="4412" spans="2:14" x14ac:dyDescent="0.25">
      <c r="B4412" s="42" t="s">
        <v>45732</v>
      </c>
      <c r="C4412" s="42"/>
      <c r="E4412" s="32" t="s">
        <v>58234</v>
      </c>
      <c r="F4412" s="44" t="s">
        <v>41</v>
      </c>
      <c r="G4412" s="44" t="s">
        <v>11</v>
      </c>
      <c r="H4412" s="44" t="s">
        <v>12</v>
      </c>
      <c r="I4412" s="32" t="s">
        <v>58566</v>
      </c>
      <c r="J4412" s="55">
        <v>8059175379802</v>
      </c>
      <c r="L4412" s="46">
        <v>279.95</v>
      </c>
      <c r="M4412" s="46">
        <v>279.95</v>
      </c>
      <c r="N4412" s="45">
        <v>45187</v>
      </c>
    </row>
    <row r="4413" spans="2:14" x14ac:dyDescent="0.25">
      <c r="B4413" s="42" t="s">
        <v>45731</v>
      </c>
      <c r="C4413" s="42"/>
      <c r="E4413" s="32" t="s">
        <v>58235</v>
      </c>
      <c r="F4413" s="44" t="s">
        <v>41</v>
      </c>
      <c r="G4413" s="44" t="s">
        <v>11</v>
      </c>
      <c r="H4413" s="44" t="s">
        <v>12</v>
      </c>
      <c r="I4413" s="32" t="s">
        <v>45681</v>
      </c>
      <c r="J4413" s="55">
        <v>8059175379796</v>
      </c>
      <c r="L4413" s="46">
        <v>279.95</v>
      </c>
      <c r="M4413" s="46">
        <v>279.95</v>
      </c>
      <c r="N4413" s="45">
        <v>45187</v>
      </c>
    </row>
    <row r="4414" spans="2:14" x14ac:dyDescent="0.25">
      <c r="B4414" s="42" t="s">
        <v>45728</v>
      </c>
      <c r="C4414" s="42"/>
      <c r="E4414" s="32" t="s">
        <v>58238</v>
      </c>
      <c r="F4414" s="44" t="s">
        <v>41</v>
      </c>
      <c r="G4414" s="44" t="s">
        <v>11</v>
      </c>
      <c r="H4414" s="44" t="s">
        <v>12</v>
      </c>
      <c r="I4414" s="32" t="s">
        <v>45678</v>
      </c>
      <c r="J4414" s="55">
        <v>8059175379765</v>
      </c>
      <c r="L4414" s="46">
        <v>279.95</v>
      </c>
      <c r="M4414" s="46">
        <v>279.95</v>
      </c>
      <c r="N4414" s="45">
        <v>45187</v>
      </c>
    </row>
    <row r="4415" spans="2:14" x14ac:dyDescent="0.25">
      <c r="B4415" s="42" t="s">
        <v>45729</v>
      </c>
      <c r="C4415" s="42"/>
      <c r="E4415" s="32" t="s">
        <v>58237</v>
      </c>
      <c r="F4415" s="44" t="s">
        <v>41</v>
      </c>
      <c r="G4415" s="44" t="s">
        <v>11</v>
      </c>
      <c r="H4415" s="44" t="s">
        <v>12</v>
      </c>
      <c r="I4415" s="32" t="s">
        <v>45679</v>
      </c>
      <c r="J4415" s="55">
        <v>8059175379772</v>
      </c>
      <c r="L4415" s="46">
        <v>279.95</v>
      </c>
      <c r="M4415" s="46">
        <v>279.95</v>
      </c>
      <c r="N4415" s="45">
        <v>45187</v>
      </c>
    </row>
    <row r="4416" spans="2:14" x14ac:dyDescent="0.25">
      <c r="B4416" s="42" t="s">
        <v>45730</v>
      </c>
      <c r="C4416" s="42"/>
      <c r="E4416" s="32" t="s">
        <v>58236</v>
      </c>
      <c r="F4416" s="44" t="s">
        <v>41</v>
      </c>
      <c r="G4416" s="44" t="s">
        <v>11</v>
      </c>
      <c r="H4416" s="44" t="s">
        <v>12</v>
      </c>
      <c r="I4416" s="32" t="s">
        <v>45680</v>
      </c>
      <c r="J4416" s="55">
        <v>8059175379789</v>
      </c>
      <c r="L4416" s="46">
        <v>279.95</v>
      </c>
      <c r="M4416" s="46">
        <v>279.95</v>
      </c>
      <c r="N4416" s="45">
        <v>45187</v>
      </c>
    </row>
    <row r="4417" spans="2:14" x14ac:dyDescent="0.25">
      <c r="B4417" s="42" t="s">
        <v>45734</v>
      </c>
      <c r="C4417" s="42"/>
      <c r="E4417" s="32" t="s">
        <v>58232</v>
      </c>
      <c r="F4417" s="44" t="s">
        <v>41</v>
      </c>
      <c r="G4417" s="44" t="s">
        <v>11</v>
      </c>
      <c r="H4417" s="44" t="s">
        <v>12</v>
      </c>
      <c r="I4417" s="32" t="s">
        <v>45683</v>
      </c>
      <c r="J4417" s="55">
        <v>8059175379826</v>
      </c>
      <c r="L4417" s="46">
        <v>279.95</v>
      </c>
      <c r="M4417" s="46">
        <v>279.95</v>
      </c>
      <c r="N4417" s="45">
        <v>45187</v>
      </c>
    </row>
    <row r="4418" spans="2:14" x14ac:dyDescent="0.25">
      <c r="B4418" s="42" t="s">
        <v>45733</v>
      </c>
      <c r="C4418" s="42"/>
      <c r="E4418" s="32" t="s">
        <v>58233</v>
      </c>
      <c r="F4418" s="44" t="s">
        <v>41</v>
      </c>
      <c r="G4418" s="44" t="s">
        <v>11</v>
      </c>
      <c r="H4418" s="44" t="s">
        <v>12</v>
      </c>
      <c r="I4418" s="32" t="s">
        <v>45682</v>
      </c>
      <c r="J4418" s="55">
        <v>8059175379819</v>
      </c>
      <c r="L4418" s="46">
        <v>279.95</v>
      </c>
      <c r="M4418" s="46">
        <v>279.95</v>
      </c>
      <c r="N4418" s="45">
        <v>45187</v>
      </c>
    </row>
    <row r="4419" spans="2:14" x14ac:dyDescent="0.25">
      <c r="B4419" s="42"/>
      <c r="C4419" s="42"/>
      <c r="E4419" s="32" t="s">
        <v>49715</v>
      </c>
      <c r="F4419" s="44" t="s">
        <v>41</v>
      </c>
      <c r="G4419" s="32" t="s">
        <v>11</v>
      </c>
      <c r="H4419" s="32" t="s">
        <v>12</v>
      </c>
      <c r="I4419" s="32" t="s">
        <v>49716</v>
      </c>
      <c r="J4419" s="55">
        <v>8059347087795</v>
      </c>
      <c r="K4419" s="32"/>
      <c r="L4419" s="47">
        <v>299.95</v>
      </c>
      <c r="M4419" s="47">
        <v>299.95</v>
      </c>
      <c r="N4419" s="45">
        <v>44835</v>
      </c>
    </row>
    <row r="4420" spans="2:14" x14ac:dyDescent="0.25">
      <c r="B4420" s="42"/>
      <c r="C4420" s="42"/>
      <c r="E4420" s="32" t="s">
        <v>60914</v>
      </c>
      <c r="F4420" s="44" t="s">
        <v>41</v>
      </c>
      <c r="G4420" s="32" t="s">
        <v>11</v>
      </c>
      <c r="H4420" s="32" t="s">
        <v>12</v>
      </c>
      <c r="I4420" s="32" t="s">
        <v>50267</v>
      </c>
      <c r="J4420" s="55">
        <v>8059347087788</v>
      </c>
      <c r="K4420" s="32"/>
      <c r="L4420" s="47">
        <v>299.95</v>
      </c>
      <c r="M4420" s="47">
        <v>299.95</v>
      </c>
      <c r="N4420" s="45">
        <v>44835</v>
      </c>
    </row>
    <row r="4421" spans="2:14" x14ac:dyDescent="0.25">
      <c r="B4421" s="42"/>
      <c r="C4421" s="42"/>
      <c r="E4421" s="32" t="s">
        <v>60913</v>
      </c>
      <c r="F4421" s="44" t="s">
        <v>41</v>
      </c>
      <c r="G4421" s="32" t="s">
        <v>11</v>
      </c>
      <c r="H4421" s="32" t="s">
        <v>12</v>
      </c>
      <c r="I4421" s="32" t="s">
        <v>50266</v>
      </c>
      <c r="J4421" s="55">
        <v>8059347087757</v>
      </c>
      <c r="K4421" s="32"/>
      <c r="L4421" s="47">
        <v>299.95</v>
      </c>
      <c r="M4421" s="47">
        <v>299.95</v>
      </c>
      <c r="N4421" s="45">
        <v>44835</v>
      </c>
    </row>
    <row r="4422" spans="2:14" x14ac:dyDescent="0.25">
      <c r="B4422" s="42"/>
      <c r="C4422" s="42"/>
      <c r="E4422" s="32" t="s">
        <v>60912</v>
      </c>
      <c r="F4422" s="44" t="s">
        <v>41</v>
      </c>
      <c r="G4422" s="32" t="s">
        <v>11</v>
      </c>
      <c r="H4422" s="32" t="s">
        <v>12</v>
      </c>
      <c r="I4422" s="32" t="s">
        <v>50265</v>
      </c>
      <c r="J4422" s="55">
        <v>8059347087764</v>
      </c>
      <c r="K4422" s="32"/>
      <c r="L4422" s="47">
        <v>299.95</v>
      </c>
      <c r="M4422" s="47">
        <v>299.95</v>
      </c>
      <c r="N4422" s="45">
        <v>44835</v>
      </c>
    </row>
    <row r="4423" spans="2:14" x14ac:dyDescent="0.25">
      <c r="B4423" s="42"/>
      <c r="C4423" s="42"/>
      <c r="E4423" s="32" t="s">
        <v>60911</v>
      </c>
      <c r="F4423" s="44" t="s">
        <v>41</v>
      </c>
      <c r="G4423" s="32" t="s">
        <v>11</v>
      </c>
      <c r="H4423" s="32" t="s">
        <v>12</v>
      </c>
      <c r="I4423" s="32" t="s">
        <v>50264</v>
      </c>
      <c r="J4423" s="55">
        <v>8059347087771</v>
      </c>
      <c r="K4423" s="32"/>
      <c r="L4423" s="47">
        <v>299.95</v>
      </c>
      <c r="M4423" s="47">
        <v>299.95</v>
      </c>
      <c r="N4423" s="45">
        <v>44835</v>
      </c>
    </row>
    <row r="4424" spans="2:14" x14ac:dyDescent="0.25">
      <c r="B4424" s="42"/>
      <c r="C4424" s="42"/>
      <c r="E4424" s="32" t="s">
        <v>49719</v>
      </c>
      <c r="F4424" s="44" t="s">
        <v>41</v>
      </c>
      <c r="G4424" s="32" t="s">
        <v>11</v>
      </c>
      <c r="H4424" s="32" t="s">
        <v>12</v>
      </c>
      <c r="I4424" s="32" t="s">
        <v>49720</v>
      </c>
      <c r="J4424" s="55">
        <v>8059347087818</v>
      </c>
      <c r="K4424" s="32"/>
      <c r="L4424" s="47">
        <v>299.95</v>
      </c>
      <c r="M4424" s="47">
        <v>299.95</v>
      </c>
      <c r="N4424" s="45">
        <v>44835</v>
      </c>
    </row>
    <row r="4425" spans="2:14" x14ac:dyDescent="0.25">
      <c r="B4425" s="42"/>
      <c r="C4425" s="42"/>
      <c r="E4425" s="32" t="s">
        <v>49717</v>
      </c>
      <c r="F4425" s="44" t="s">
        <v>41</v>
      </c>
      <c r="G4425" s="32" t="s">
        <v>11</v>
      </c>
      <c r="H4425" s="32" t="s">
        <v>12</v>
      </c>
      <c r="I4425" s="32" t="s">
        <v>49718</v>
      </c>
      <c r="J4425" s="55">
        <v>8059347087801</v>
      </c>
      <c r="K4425" s="32"/>
      <c r="L4425" s="47">
        <v>299.95</v>
      </c>
      <c r="M4425" s="47">
        <v>299.95</v>
      </c>
      <c r="N4425" s="45">
        <v>44835</v>
      </c>
    </row>
    <row r="4426" spans="2:14" x14ac:dyDescent="0.25">
      <c r="B4426" s="42"/>
      <c r="C4426" s="42"/>
      <c r="E4426" s="32" t="s">
        <v>49709</v>
      </c>
      <c r="F4426" s="44" t="s">
        <v>41</v>
      </c>
      <c r="G4426" s="32" t="s">
        <v>11</v>
      </c>
      <c r="H4426" s="32" t="s">
        <v>12</v>
      </c>
      <c r="I4426" s="32" t="s">
        <v>49710</v>
      </c>
      <c r="J4426" s="55">
        <v>8059347087726</v>
      </c>
      <c r="K4426" s="32"/>
      <c r="L4426" s="47">
        <v>299.95</v>
      </c>
      <c r="M4426" s="47">
        <v>299.95</v>
      </c>
      <c r="N4426" s="45">
        <v>44835</v>
      </c>
    </row>
    <row r="4427" spans="2:14" x14ac:dyDescent="0.25">
      <c r="B4427" s="42"/>
      <c r="C4427" s="42"/>
      <c r="E4427" s="32" t="s">
        <v>60910</v>
      </c>
      <c r="F4427" s="44" t="s">
        <v>41</v>
      </c>
      <c r="G4427" s="32" t="s">
        <v>11</v>
      </c>
      <c r="H4427" s="32" t="s">
        <v>12</v>
      </c>
      <c r="I4427" s="32" t="s">
        <v>50263</v>
      </c>
      <c r="J4427" s="55">
        <v>8059347087719</v>
      </c>
      <c r="K4427" s="32"/>
      <c r="L4427" s="47">
        <v>299.95</v>
      </c>
      <c r="M4427" s="47">
        <v>299.95</v>
      </c>
      <c r="N4427" s="45">
        <v>44835</v>
      </c>
    </row>
    <row r="4428" spans="2:14" x14ac:dyDescent="0.25">
      <c r="B4428" s="42"/>
      <c r="C4428" s="42"/>
      <c r="E4428" s="32" t="s">
        <v>60909</v>
      </c>
      <c r="F4428" s="44" t="s">
        <v>41</v>
      </c>
      <c r="G4428" s="32" t="s">
        <v>11</v>
      </c>
      <c r="H4428" s="32" t="s">
        <v>12</v>
      </c>
      <c r="I4428" s="32" t="s">
        <v>50262</v>
      </c>
      <c r="J4428" s="55">
        <v>8059347087689</v>
      </c>
      <c r="K4428" s="32"/>
      <c r="L4428" s="47">
        <v>299.95</v>
      </c>
      <c r="M4428" s="47">
        <v>299.95</v>
      </c>
      <c r="N4428" s="45">
        <v>44835</v>
      </c>
    </row>
    <row r="4429" spans="2:14" x14ac:dyDescent="0.25">
      <c r="B4429" s="42"/>
      <c r="C4429" s="42"/>
      <c r="E4429" s="32" t="s">
        <v>60908</v>
      </c>
      <c r="F4429" s="44" t="s">
        <v>41</v>
      </c>
      <c r="G4429" s="32" t="s">
        <v>11</v>
      </c>
      <c r="H4429" s="32" t="s">
        <v>12</v>
      </c>
      <c r="I4429" s="32" t="s">
        <v>50261</v>
      </c>
      <c r="J4429" s="55">
        <v>8059347087696</v>
      </c>
      <c r="K4429" s="32"/>
      <c r="L4429" s="47">
        <v>299.95</v>
      </c>
      <c r="M4429" s="47">
        <v>299.95</v>
      </c>
      <c r="N4429" s="45">
        <v>44835</v>
      </c>
    </row>
    <row r="4430" spans="2:14" x14ac:dyDescent="0.25">
      <c r="B4430" s="42"/>
      <c r="C4430" s="42"/>
      <c r="E4430" s="32" t="s">
        <v>60907</v>
      </c>
      <c r="F4430" s="44" t="s">
        <v>41</v>
      </c>
      <c r="G4430" s="32" t="s">
        <v>11</v>
      </c>
      <c r="H4430" s="32" t="s">
        <v>12</v>
      </c>
      <c r="I4430" s="32" t="s">
        <v>50260</v>
      </c>
      <c r="J4430" s="55">
        <v>8059347087702</v>
      </c>
      <c r="K4430" s="32"/>
      <c r="L4430" s="47">
        <v>299.95</v>
      </c>
      <c r="M4430" s="47">
        <v>299.95</v>
      </c>
      <c r="N4430" s="45">
        <v>44835</v>
      </c>
    </row>
    <row r="4431" spans="2:14" x14ac:dyDescent="0.25">
      <c r="B4431" s="42"/>
      <c r="C4431" s="42"/>
      <c r="E4431" s="32" t="s">
        <v>49713</v>
      </c>
      <c r="F4431" s="44" t="s">
        <v>41</v>
      </c>
      <c r="G4431" s="32" t="s">
        <v>11</v>
      </c>
      <c r="H4431" s="32" t="s">
        <v>12</v>
      </c>
      <c r="I4431" s="32" t="s">
        <v>49714</v>
      </c>
      <c r="J4431" s="55">
        <v>8059347087740</v>
      </c>
      <c r="K4431" s="32"/>
      <c r="L4431" s="47">
        <v>299.95</v>
      </c>
      <c r="M4431" s="47">
        <v>299.95</v>
      </c>
      <c r="N4431" s="45">
        <v>44835</v>
      </c>
    </row>
    <row r="4432" spans="2:14" x14ac:dyDescent="0.25">
      <c r="B4432" s="42"/>
      <c r="C4432" s="42"/>
      <c r="E4432" s="32" t="s">
        <v>49711</v>
      </c>
      <c r="F4432" s="44" t="s">
        <v>41</v>
      </c>
      <c r="G4432" s="32" t="s">
        <v>11</v>
      </c>
      <c r="H4432" s="32" t="s">
        <v>12</v>
      </c>
      <c r="I4432" s="32" t="s">
        <v>49712</v>
      </c>
      <c r="J4432" s="55">
        <v>8059347087733</v>
      </c>
      <c r="K4432" s="32"/>
      <c r="L4432" s="47">
        <v>299.95</v>
      </c>
      <c r="M4432" s="47">
        <v>299.95</v>
      </c>
      <c r="N4432" s="45">
        <v>44835</v>
      </c>
    </row>
    <row r="4433" spans="2:14" x14ac:dyDescent="0.25">
      <c r="B4433" s="42"/>
      <c r="C4433" s="42"/>
      <c r="E4433" s="32" t="s">
        <v>49703</v>
      </c>
      <c r="F4433" s="44" t="s">
        <v>41</v>
      </c>
      <c r="G4433" s="32" t="s">
        <v>11</v>
      </c>
      <c r="H4433" s="32" t="s">
        <v>12</v>
      </c>
      <c r="I4433" s="32" t="s">
        <v>49704</v>
      </c>
      <c r="J4433" s="55">
        <v>8059347096728</v>
      </c>
      <c r="K4433" s="32"/>
      <c r="L4433" s="47">
        <v>299.95</v>
      </c>
      <c r="M4433" s="47">
        <v>299.95</v>
      </c>
      <c r="N4433" s="45">
        <v>44835</v>
      </c>
    </row>
    <row r="4434" spans="2:14" x14ac:dyDescent="0.25">
      <c r="B4434" s="42"/>
      <c r="C4434" s="42"/>
      <c r="E4434" s="32" t="s">
        <v>60906</v>
      </c>
      <c r="F4434" s="44" t="s">
        <v>41</v>
      </c>
      <c r="G4434" s="32" t="s">
        <v>11</v>
      </c>
      <c r="H4434" s="32" t="s">
        <v>12</v>
      </c>
      <c r="I4434" s="32" t="s">
        <v>50259</v>
      </c>
      <c r="J4434" s="55">
        <v>8059347096711</v>
      </c>
      <c r="K4434" s="32"/>
      <c r="L4434" s="47">
        <v>299.95</v>
      </c>
      <c r="M4434" s="47">
        <v>299.95</v>
      </c>
      <c r="N4434" s="45">
        <v>44835</v>
      </c>
    </row>
    <row r="4435" spans="2:14" x14ac:dyDescent="0.25">
      <c r="B4435" s="42"/>
      <c r="C4435" s="42"/>
      <c r="E4435" s="32" t="s">
        <v>60905</v>
      </c>
      <c r="F4435" s="44" t="s">
        <v>41</v>
      </c>
      <c r="G4435" s="32" t="s">
        <v>11</v>
      </c>
      <c r="H4435" s="32" t="s">
        <v>12</v>
      </c>
      <c r="I4435" s="32" t="s">
        <v>50258</v>
      </c>
      <c r="J4435" s="55">
        <v>8059347096681</v>
      </c>
      <c r="K4435" s="32"/>
      <c r="L4435" s="47">
        <v>299.95</v>
      </c>
      <c r="M4435" s="47">
        <v>299.95</v>
      </c>
      <c r="N4435" s="45">
        <v>44835</v>
      </c>
    </row>
    <row r="4436" spans="2:14" x14ac:dyDescent="0.25">
      <c r="B4436" s="42"/>
      <c r="C4436" s="42"/>
      <c r="E4436" s="32" t="s">
        <v>60904</v>
      </c>
      <c r="F4436" s="44" t="s">
        <v>41</v>
      </c>
      <c r="G4436" s="32" t="s">
        <v>11</v>
      </c>
      <c r="H4436" s="32" t="s">
        <v>12</v>
      </c>
      <c r="I4436" s="32" t="s">
        <v>50257</v>
      </c>
      <c r="J4436" s="55">
        <v>8059347096698</v>
      </c>
      <c r="K4436" s="32"/>
      <c r="L4436" s="47">
        <v>299.95</v>
      </c>
      <c r="M4436" s="47">
        <v>299.95</v>
      </c>
      <c r="N4436" s="45">
        <v>44835</v>
      </c>
    </row>
    <row r="4437" spans="2:14" x14ac:dyDescent="0.25">
      <c r="B4437" s="42"/>
      <c r="C4437" s="42"/>
      <c r="E4437" s="32" t="s">
        <v>60903</v>
      </c>
      <c r="F4437" s="44" t="s">
        <v>41</v>
      </c>
      <c r="G4437" s="32" t="s">
        <v>11</v>
      </c>
      <c r="H4437" s="32" t="s">
        <v>12</v>
      </c>
      <c r="I4437" s="32" t="s">
        <v>50256</v>
      </c>
      <c r="J4437" s="55">
        <v>8059347096704</v>
      </c>
      <c r="K4437" s="32"/>
      <c r="L4437" s="47">
        <v>299.95</v>
      </c>
      <c r="M4437" s="47">
        <v>299.95</v>
      </c>
      <c r="N4437" s="45">
        <v>44835</v>
      </c>
    </row>
    <row r="4438" spans="2:14" x14ac:dyDescent="0.25">
      <c r="B4438" s="42"/>
      <c r="C4438" s="42"/>
      <c r="E4438" s="32" t="s">
        <v>49707</v>
      </c>
      <c r="F4438" s="44" t="s">
        <v>41</v>
      </c>
      <c r="G4438" s="32" t="s">
        <v>11</v>
      </c>
      <c r="H4438" s="32" t="s">
        <v>12</v>
      </c>
      <c r="I4438" s="32" t="s">
        <v>49708</v>
      </c>
      <c r="J4438" s="55">
        <v>8059347096742</v>
      </c>
      <c r="K4438" s="32"/>
      <c r="L4438" s="47">
        <v>299.95</v>
      </c>
      <c r="M4438" s="47">
        <v>299.95</v>
      </c>
      <c r="N4438" s="45">
        <v>44835</v>
      </c>
    </row>
    <row r="4439" spans="2:14" x14ac:dyDescent="0.25">
      <c r="B4439" s="42"/>
      <c r="C4439" s="42"/>
      <c r="E4439" s="32" t="s">
        <v>49705</v>
      </c>
      <c r="F4439" s="44" t="s">
        <v>41</v>
      </c>
      <c r="G4439" s="32" t="s">
        <v>11</v>
      </c>
      <c r="H4439" s="32" t="s">
        <v>12</v>
      </c>
      <c r="I4439" s="32" t="s">
        <v>49706</v>
      </c>
      <c r="J4439" s="55">
        <v>8059347096735</v>
      </c>
      <c r="K4439" s="32"/>
      <c r="L4439" s="47">
        <v>299.95</v>
      </c>
      <c r="M4439" s="47">
        <v>299.95</v>
      </c>
      <c r="N4439" s="45">
        <v>44835</v>
      </c>
    </row>
    <row r="4440" spans="2:14" x14ac:dyDescent="0.25">
      <c r="B4440" s="42" t="s">
        <v>52194</v>
      </c>
      <c r="C4440" s="42" t="s">
        <v>49688</v>
      </c>
      <c r="E4440" s="32" t="s">
        <v>49689</v>
      </c>
      <c r="F4440" s="44" t="s">
        <v>41</v>
      </c>
      <c r="G4440" s="32" t="s">
        <v>11</v>
      </c>
      <c r="H4440" s="32" t="s">
        <v>12</v>
      </c>
      <c r="I4440" s="32" t="s">
        <v>49690</v>
      </c>
      <c r="J4440" s="55">
        <v>8059347087566</v>
      </c>
      <c r="K4440" s="32"/>
      <c r="L4440" s="47">
        <v>299.95</v>
      </c>
      <c r="M4440" s="47">
        <v>299.95</v>
      </c>
      <c r="N4440" s="45">
        <v>44835</v>
      </c>
    </row>
    <row r="4441" spans="2:14" x14ac:dyDescent="0.25">
      <c r="B4441" s="42" t="s">
        <v>52193</v>
      </c>
      <c r="C4441" s="42" t="s">
        <v>49687</v>
      </c>
      <c r="E4441" s="32" t="s">
        <v>60902</v>
      </c>
      <c r="F4441" s="44" t="s">
        <v>41</v>
      </c>
      <c r="G4441" s="32" t="s">
        <v>11</v>
      </c>
      <c r="H4441" s="32" t="s">
        <v>12</v>
      </c>
      <c r="I4441" s="32" t="s">
        <v>50255</v>
      </c>
      <c r="J4441" s="55">
        <v>8059347087559</v>
      </c>
      <c r="K4441" s="32"/>
      <c r="L4441" s="47">
        <v>299.95</v>
      </c>
      <c r="M4441" s="47">
        <v>299.95</v>
      </c>
      <c r="N4441" s="45">
        <v>44835</v>
      </c>
    </row>
    <row r="4442" spans="2:14" x14ac:dyDescent="0.25">
      <c r="B4442" s="42" t="s">
        <v>52192</v>
      </c>
      <c r="C4442" s="42" t="s">
        <v>49686</v>
      </c>
      <c r="E4442" s="32" t="s">
        <v>60901</v>
      </c>
      <c r="F4442" s="44" t="s">
        <v>41</v>
      </c>
      <c r="G4442" s="32" t="s">
        <v>11</v>
      </c>
      <c r="H4442" s="32" t="s">
        <v>12</v>
      </c>
      <c r="I4442" s="32" t="s">
        <v>50254</v>
      </c>
      <c r="J4442" s="55">
        <v>8059347087528</v>
      </c>
      <c r="K4442" s="32"/>
      <c r="L4442" s="47">
        <v>299.95</v>
      </c>
      <c r="M4442" s="47">
        <v>299.95</v>
      </c>
      <c r="N4442" s="45">
        <v>44835</v>
      </c>
    </row>
    <row r="4443" spans="2:14" x14ac:dyDescent="0.25">
      <c r="B4443" s="42" t="s">
        <v>52191</v>
      </c>
      <c r="C4443" s="42" t="s">
        <v>49685</v>
      </c>
      <c r="E4443" s="32" t="s">
        <v>60900</v>
      </c>
      <c r="F4443" s="44" t="s">
        <v>41</v>
      </c>
      <c r="G4443" s="32" t="s">
        <v>11</v>
      </c>
      <c r="H4443" s="32" t="s">
        <v>12</v>
      </c>
      <c r="I4443" s="32" t="s">
        <v>50253</v>
      </c>
      <c r="J4443" s="55">
        <v>8059347087535</v>
      </c>
      <c r="K4443" s="32"/>
      <c r="L4443" s="47">
        <v>299.95</v>
      </c>
      <c r="M4443" s="47">
        <v>299.95</v>
      </c>
      <c r="N4443" s="45">
        <v>44835</v>
      </c>
    </row>
    <row r="4444" spans="2:14" x14ac:dyDescent="0.25">
      <c r="B4444" s="42" t="s">
        <v>52190</v>
      </c>
      <c r="C4444" s="42" t="s">
        <v>49684</v>
      </c>
      <c r="E4444" s="32" t="s">
        <v>60899</v>
      </c>
      <c r="F4444" s="44" t="s">
        <v>41</v>
      </c>
      <c r="G4444" s="32" t="s">
        <v>11</v>
      </c>
      <c r="H4444" s="32" t="s">
        <v>12</v>
      </c>
      <c r="I4444" s="32" t="s">
        <v>50252</v>
      </c>
      <c r="J4444" s="55">
        <v>8059347087542</v>
      </c>
      <c r="K4444" s="32"/>
      <c r="L4444" s="47">
        <v>299.95</v>
      </c>
      <c r="M4444" s="47">
        <v>299.95</v>
      </c>
      <c r="N4444" s="45">
        <v>44835</v>
      </c>
    </row>
    <row r="4445" spans="2:14" x14ac:dyDescent="0.25">
      <c r="B4445" s="42"/>
      <c r="C4445" s="42" t="s">
        <v>49700</v>
      </c>
      <c r="E4445" s="32" t="s">
        <v>49701</v>
      </c>
      <c r="F4445" s="44" t="s">
        <v>41</v>
      </c>
      <c r="G4445" s="32" t="s">
        <v>11</v>
      </c>
      <c r="H4445" s="32" t="s">
        <v>12</v>
      </c>
      <c r="I4445" s="32" t="s">
        <v>49702</v>
      </c>
      <c r="J4445" s="55">
        <v>8059347087603</v>
      </c>
      <c r="K4445" s="32"/>
      <c r="L4445" s="47">
        <v>299.95</v>
      </c>
      <c r="M4445" s="47">
        <v>299.95</v>
      </c>
      <c r="N4445" s="45">
        <v>44835</v>
      </c>
    </row>
    <row r="4446" spans="2:14" x14ac:dyDescent="0.25">
      <c r="B4446" s="42"/>
      <c r="C4446" s="42" t="s">
        <v>49697</v>
      </c>
      <c r="E4446" s="32" t="s">
        <v>49698</v>
      </c>
      <c r="F4446" s="44" t="s">
        <v>41</v>
      </c>
      <c r="G4446" s="32" t="s">
        <v>11</v>
      </c>
      <c r="H4446" s="32" t="s">
        <v>12</v>
      </c>
      <c r="I4446" s="32" t="s">
        <v>49699</v>
      </c>
      <c r="J4446" s="55">
        <v>8059347087597</v>
      </c>
      <c r="K4446" s="32"/>
      <c r="L4446" s="47">
        <v>299.95</v>
      </c>
      <c r="M4446" s="47">
        <v>299.95</v>
      </c>
      <c r="N4446" s="45">
        <v>44835</v>
      </c>
    </row>
    <row r="4447" spans="2:14" x14ac:dyDescent="0.25">
      <c r="B4447" s="42" t="s">
        <v>52196</v>
      </c>
      <c r="C4447" s="42" t="s">
        <v>49694</v>
      </c>
      <c r="E4447" s="32" t="s">
        <v>49695</v>
      </c>
      <c r="F4447" s="44" t="s">
        <v>41</v>
      </c>
      <c r="G4447" s="32" t="s">
        <v>11</v>
      </c>
      <c r="H4447" s="32" t="s">
        <v>12</v>
      </c>
      <c r="I4447" s="32" t="s">
        <v>49696</v>
      </c>
      <c r="J4447" s="55">
        <v>8059347087580</v>
      </c>
      <c r="K4447" s="32"/>
      <c r="L4447" s="47">
        <v>299.95</v>
      </c>
      <c r="M4447" s="47">
        <v>299.95</v>
      </c>
      <c r="N4447" s="45">
        <v>44835</v>
      </c>
    </row>
    <row r="4448" spans="2:14" x14ac:dyDescent="0.25">
      <c r="B4448" s="42" t="s">
        <v>52195</v>
      </c>
      <c r="C4448" s="42" t="s">
        <v>49691</v>
      </c>
      <c r="E4448" s="32" t="s">
        <v>49692</v>
      </c>
      <c r="F4448" s="44" t="s">
        <v>41</v>
      </c>
      <c r="G4448" s="32" t="s">
        <v>11</v>
      </c>
      <c r="H4448" s="32" t="s">
        <v>12</v>
      </c>
      <c r="I4448" s="32" t="s">
        <v>49693</v>
      </c>
      <c r="J4448" s="55">
        <v>8059347087573</v>
      </c>
      <c r="K4448" s="32"/>
      <c r="L4448" s="47">
        <v>299.95</v>
      </c>
      <c r="M4448" s="47">
        <v>299.95</v>
      </c>
      <c r="N4448" s="45">
        <v>44835</v>
      </c>
    </row>
    <row r="4449" spans="2:14" x14ac:dyDescent="0.25">
      <c r="B4449" s="42"/>
      <c r="C4449" s="42"/>
      <c r="E4449" s="32" t="s">
        <v>49678</v>
      </c>
      <c r="F4449" s="44" t="s">
        <v>41</v>
      </c>
      <c r="G4449" s="32" t="s">
        <v>11</v>
      </c>
      <c r="H4449" s="32" t="s">
        <v>12</v>
      </c>
      <c r="I4449" s="32" t="s">
        <v>49679</v>
      </c>
      <c r="J4449" s="55">
        <v>8059347096650</v>
      </c>
      <c r="K4449" s="32"/>
      <c r="L4449" s="47">
        <v>279.95</v>
      </c>
      <c r="M4449" s="47">
        <v>279.95</v>
      </c>
      <c r="N4449" s="45">
        <v>44835</v>
      </c>
    </row>
    <row r="4450" spans="2:14" x14ac:dyDescent="0.25">
      <c r="B4450" s="42"/>
      <c r="C4450" s="42"/>
      <c r="E4450" s="32" t="s">
        <v>60898</v>
      </c>
      <c r="F4450" s="44" t="s">
        <v>41</v>
      </c>
      <c r="G4450" s="32" t="s">
        <v>11</v>
      </c>
      <c r="H4450" s="32" t="s">
        <v>12</v>
      </c>
      <c r="I4450" s="32" t="s">
        <v>50251</v>
      </c>
      <c r="J4450" s="55">
        <v>8059347096643</v>
      </c>
      <c r="K4450" s="32"/>
      <c r="L4450" s="47">
        <v>279.95</v>
      </c>
      <c r="M4450" s="47">
        <v>279.95</v>
      </c>
      <c r="N4450" s="45">
        <v>44835</v>
      </c>
    </row>
    <row r="4451" spans="2:14" x14ac:dyDescent="0.25">
      <c r="B4451" s="42"/>
      <c r="C4451" s="42"/>
      <c r="E4451" s="32" t="s">
        <v>60897</v>
      </c>
      <c r="F4451" s="44" t="s">
        <v>41</v>
      </c>
      <c r="G4451" s="32" t="s">
        <v>11</v>
      </c>
      <c r="H4451" s="32" t="s">
        <v>12</v>
      </c>
      <c r="I4451" s="32" t="s">
        <v>50250</v>
      </c>
      <c r="J4451" s="55">
        <v>8059347096612</v>
      </c>
      <c r="K4451" s="32"/>
      <c r="L4451" s="47">
        <v>279.95</v>
      </c>
      <c r="M4451" s="47">
        <v>279.95</v>
      </c>
      <c r="N4451" s="45">
        <v>44835</v>
      </c>
    </row>
    <row r="4452" spans="2:14" x14ac:dyDescent="0.25">
      <c r="B4452" s="42"/>
      <c r="C4452" s="42"/>
      <c r="E4452" s="32" t="s">
        <v>60896</v>
      </c>
      <c r="F4452" s="44" t="s">
        <v>41</v>
      </c>
      <c r="G4452" s="32" t="s">
        <v>11</v>
      </c>
      <c r="H4452" s="32" t="s">
        <v>12</v>
      </c>
      <c r="I4452" s="32" t="s">
        <v>50249</v>
      </c>
      <c r="J4452" s="55">
        <v>8059347096629</v>
      </c>
      <c r="K4452" s="32"/>
      <c r="L4452" s="47">
        <v>279.95</v>
      </c>
      <c r="M4452" s="47">
        <v>279.95</v>
      </c>
      <c r="N4452" s="45">
        <v>44835</v>
      </c>
    </row>
    <row r="4453" spans="2:14" x14ac:dyDescent="0.25">
      <c r="B4453" s="42"/>
      <c r="C4453" s="42"/>
      <c r="E4453" s="32" t="s">
        <v>60895</v>
      </c>
      <c r="F4453" s="44" t="s">
        <v>41</v>
      </c>
      <c r="G4453" s="32" t="s">
        <v>11</v>
      </c>
      <c r="H4453" s="32" t="s">
        <v>12</v>
      </c>
      <c r="I4453" s="32" t="s">
        <v>50248</v>
      </c>
      <c r="J4453" s="55">
        <v>8059347096636</v>
      </c>
      <c r="K4453" s="32"/>
      <c r="L4453" s="47">
        <v>279.95</v>
      </c>
      <c r="M4453" s="47">
        <v>279.95</v>
      </c>
      <c r="N4453" s="45">
        <v>44835</v>
      </c>
    </row>
    <row r="4454" spans="2:14" x14ac:dyDescent="0.25">
      <c r="B4454" s="42"/>
      <c r="C4454" s="42"/>
      <c r="E4454" s="32" t="s">
        <v>49682</v>
      </c>
      <c r="F4454" s="44" t="s">
        <v>41</v>
      </c>
      <c r="G4454" s="32" t="s">
        <v>11</v>
      </c>
      <c r="H4454" s="32" t="s">
        <v>12</v>
      </c>
      <c r="I4454" s="32" t="s">
        <v>49683</v>
      </c>
      <c r="J4454" s="55">
        <v>8059347096674</v>
      </c>
      <c r="K4454" s="32"/>
      <c r="L4454" s="47">
        <v>279.95</v>
      </c>
      <c r="M4454" s="47">
        <v>279.95</v>
      </c>
      <c r="N4454" s="45">
        <v>44835</v>
      </c>
    </row>
    <row r="4455" spans="2:14" x14ac:dyDescent="0.25">
      <c r="B4455" s="42"/>
      <c r="C4455" s="42"/>
      <c r="E4455" s="32" t="s">
        <v>49680</v>
      </c>
      <c r="F4455" s="44" t="s">
        <v>41</v>
      </c>
      <c r="G4455" s="32" t="s">
        <v>11</v>
      </c>
      <c r="H4455" s="32" t="s">
        <v>12</v>
      </c>
      <c r="I4455" s="32" t="s">
        <v>49681</v>
      </c>
      <c r="J4455" s="55">
        <v>8059347096667</v>
      </c>
      <c r="K4455" s="32"/>
      <c r="L4455" s="47">
        <v>279.95</v>
      </c>
      <c r="M4455" s="47">
        <v>279.95</v>
      </c>
      <c r="N4455" s="45">
        <v>44835</v>
      </c>
    </row>
    <row r="4456" spans="2:14" x14ac:dyDescent="0.25">
      <c r="B4456" s="42"/>
      <c r="C4456" s="42"/>
      <c r="E4456" s="32" t="s">
        <v>49672</v>
      </c>
      <c r="F4456" s="44" t="s">
        <v>41</v>
      </c>
      <c r="G4456" s="32" t="s">
        <v>11</v>
      </c>
      <c r="H4456" s="32" t="s">
        <v>12</v>
      </c>
      <c r="I4456" s="32" t="s">
        <v>49673</v>
      </c>
      <c r="J4456" s="55">
        <v>8059347087429</v>
      </c>
      <c r="K4456" s="32"/>
      <c r="L4456" s="47">
        <v>279.95</v>
      </c>
      <c r="M4456" s="47">
        <v>279.95</v>
      </c>
      <c r="N4456" s="45">
        <v>44835</v>
      </c>
    </row>
    <row r="4457" spans="2:14" x14ac:dyDescent="0.25">
      <c r="B4457" s="42"/>
      <c r="C4457" s="42"/>
      <c r="E4457" s="32" t="s">
        <v>60894</v>
      </c>
      <c r="F4457" s="44" t="s">
        <v>41</v>
      </c>
      <c r="G4457" s="32" t="s">
        <v>11</v>
      </c>
      <c r="H4457" s="32" t="s">
        <v>12</v>
      </c>
      <c r="I4457" s="32" t="s">
        <v>50247</v>
      </c>
      <c r="J4457" s="55">
        <v>8059347087412</v>
      </c>
      <c r="K4457" s="32"/>
      <c r="L4457" s="47">
        <v>279.95</v>
      </c>
      <c r="M4457" s="47">
        <v>279.95</v>
      </c>
      <c r="N4457" s="45">
        <v>44835</v>
      </c>
    </row>
    <row r="4458" spans="2:14" x14ac:dyDescent="0.25">
      <c r="B4458" s="42"/>
      <c r="C4458" s="42"/>
      <c r="E4458" s="32" t="s">
        <v>60893</v>
      </c>
      <c r="F4458" s="44" t="s">
        <v>41</v>
      </c>
      <c r="G4458" s="32" t="s">
        <v>11</v>
      </c>
      <c r="H4458" s="32" t="s">
        <v>12</v>
      </c>
      <c r="I4458" s="32" t="s">
        <v>50246</v>
      </c>
      <c r="J4458" s="55">
        <v>8059347087382</v>
      </c>
      <c r="K4458" s="32"/>
      <c r="L4458" s="47">
        <v>279.95</v>
      </c>
      <c r="M4458" s="47">
        <v>279.95</v>
      </c>
      <c r="N4458" s="45">
        <v>44835</v>
      </c>
    </row>
    <row r="4459" spans="2:14" x14ac:dyDescent="0.25">
      <c r="B4459" s="42"/>
      <c r="C4459" s="42"/>
      <c r="E4459" s="32" t="s">
        <v>60892</v>
      </c>
      <c r="F4459" s="44" t="s">
        <v>41</v>
      </c>
      <c r="G4459" s="32" t="s">
        <v>11</v>
      </c>
      <c r="H4459" s="32" t="s">
        <v>12</v>
      </c>
      <c r="I4459" s="32" t="s">
        <v>50245</v>
      </c>
      <c r="J4459" s="55">
        <v>8059347087399</v>
      </c>
      <c r="K4459" s="32"/>
      <c r="L4459" s="47">
        <v>279.95</v>
      </c>
      <c r="M4459" s="47">
        <v>279.95</v>
      </c>
      <c r="N4459" s="45">
        <v>44835</v>
      </c>
    </row>
    <row r="4460" spans="2:14" x14ac:dyDescent="0.25">
      <c r="B4460" s="42"/>
      <c r="C4460" s="42"/>
      <c r="E4460" s="32" t="s">
        <v>60891</v>
      </c>
      <c r="F4460" s="44" t="s">
        <v>41</v>
      </c>
      <c r="G4460" s="32" t="s">
        <v>11</v>
      </c>
      <c r="H4460" s="32" t="s">
        <v>12</v>
      </c>
      <c r="I4460" s="32" t="s">
        <v>50244</v>
      </c>
      <c r="J4460" s="55">
        <v>8059347087405</v>
      </c>
      <c r="K4460" s="32"/>
      <c r="L4460" s="47">
        <v>279.95</v>
      </c>
      <c r="M4460" s="47">
        <v>279.95</v>
      </c>
      <c r="N4460" s="45">
        <v>44835</v>
      </c>
    </row>
    <row r="4461" spans="2:14" x14ac:dyDescent="0.25">
      <c r="B4461" s="42"/>
      <c r="C4461" s="42"/>
      <c r="E4461" s="32" t="s">
        <v>49676</v>
      </c>
      <c r="F4461" s="44" t="s">
        <v>41</v>
      </c>
      <c r="G4461" s="32" t="s">
        <v>11</v>
      </c>
      <c r="H4461" s="32" t="s">
        <v>12</v>
      </c>
      <c r="I4461" s="32" t="s">
        <v>49677</v>
      </c>
      <c r="J4461" s="55">
        <v>8059347087443</v>
      </c>
      <c r="K4461" s="32"/>
      <c r="L4461" s="47">
        <v>279.95</v>
      </c>
      <c r="M4461" s="47">
        <v>279.95</v>
      </c>
      <c r="N4461" s="45">
        <v>44835</v>
      </c>
    </row>
    <row r="4462" spans="2:14" x14ac:dyDescent="0.25">
      <c r="B4462" s="42"/>
      <c r="C4462" s="42"/>
      <c r="E4462" s="32" t="s">
        <v>49674</v>
      </c>
      <c r="F4462" s="44" t="s">
        <v>41</v>
      </c>
      <c r="G4462" s="32" t="s">
        <v>11</v>
      </c>
      <c r="H4462" s="32" t="s">
        <v>12</v>
      </c>
      <c r="I4462" s="32" t="s">
        <v>49675</v>
      </c>
      <c r="J4462" s="55">
        <v>8059347087436</v>
      </c>
      <c r="K4462" s="32"/>
      <c r="L4462" s="47">
        <v>279.95</v>
      </c>
      <c r="M4462" s="47">
        <v>279.95</v>
      </c>
      <c r="N4462" s="45">
        <v>44835</v>
      </c>
    </row>
    <row r="4463" spans="2:14" x14ac:dyDescent="0.25">
      <c r="B4463" s="42"/>
      <c r="C4463" s="42"/>
      <c r="E4463" s="32" t="s">
        <v>49666</v>
      </c>
      <c r="F4463" s="44" t="s">
        <v>41</v>
      </c>
      <c r="G4463" s="32" t="s">
        <v>11</v>
      </c>
      <c r="H4463" s="32" t="s">
        <v>12</v>
      </c>
      <c r="I4463" s="32" t="s">
        <v>49667</v>
      </c>
      <c r="J4463" s="55">
        <v>8059347087351</v>
      </c>
      <c r="K4463" s="32"/>
      <c r="L4463" s="64">
        <v>279.95</v>
      </c>
      <c r="M4463" s="64">
        <v>279.95</v>
      </c>
      <c r="N4463" s="45">
        <v>44835</v>
      </c>
    </row>
    <row r="4464" spans="2:14" x14ac:dyDescent="0.25">
      <c r="B4464" s="42"/>
      <c r="C4464" s="42"/>
      <c r="E4464" s="32" t="s">
        <v>60890</v>
      </c>
      <c r="F4464" s="44" t="s">
        <v>41</v>
      </c>
      <c r="G4464" s="32" t="s">
        <v>11</v>
      </c>
      <c r="H4464" s="32" t="s">
        <v>12</v>
      </c>
      <c r="I4464" s="32" t="s">
        <v>50243</v>
      </c>
      <c r="J4464" s="55">
        <v>8059347087344</v>
      </c>
      <c r="K4464" s="32"/>
      <c r="L4464" s="64">
        <v>279.95</v>
      </c>
      <c r="M4464" s="64">
        <v>279.95</v>
      </c>
      <c r="N4464" s="45">
        <v>44835</v>
      </c>
    </row>
    <row r="4465" spans="1:14" x14ac:dyDescent="0.25">
      <c r="B4465" s="42"/>
      <c r="C4465" s="42"/>
      <c r="E4465" s="32" t="s">
        <v>60889</v>
      </c>
      <c r="F4465" s="44" t="s">
        <v>41</v>
      </c>
      <c r="G4465" s="32" t="s">
        <v>11</v>
      </c>
      <c r="H4465" s="32" t="s">
        <v>12</v>
      </c>
      <c r="I4465" s="32" t="s">
        <v>50242</v>
      </c>
      <c r="J4465" s="55">
        <v>8059347087313</v>
      </c>
      <c r="K4465" s="32"/>
      <c r="L4465" s="64">
        <v>279.95</v>
      </c>
      <c r="M4465" s="64">
        <v>279.95</v>
      </c>
      <c r="N4465" s="45">
        <v>44835</v>
      </c>
    </row>
    <row r="4466" spans="1:14" x14ac:dyDescent="0.25">
      <c r="B4466" s="42"/>
      <c r="C4466" s="42"/>
      <c r="E4466" s="32" t="s">
        <v>60888</v>
      </c>
      <c r="F4466" s="44" t="s">
        <v>41</v>
      </c>
      <c r="G4466" s="32" t="s">
        <v>11</v>
      </c>
      <c r="H4466" s="32" t="s">
        <v>12</v>
      </c>
      <c r="I4466" s="32" t="s">
        <v>50241</v>
      </c>
      <c r="J4466" s="55">
        <v>8059347087320</v>
      </c>
      <c r="K4466" s="32"/>
      <c r="L4466" s="64">
        <v>279.95</v>
      </c>
      <c r="M4466" s="64">
        <v>279.95</v>
      </c>
      <c r="N4466" s="45">
        <v>44835</v>
      </c>
    </row>
    <row r="4467" spans="1:14" x14ac:dyDescent="0.25">
      <c r="B4467" s="42"/>
      <c r="C4467" s="42"/>
      <c r="E4467" s="32" t="s">
        <v>60887</v>
      </c>
      <c r="F4467" s="44" t="s">
        <v>41</v>
      </c>
      <c r="G4467" s="32" t="s">
        <v>11</v>
      </c>
      <c r="H4467" s="32" t="s">
        <v>12</v>
      </c>
      <c r="I4467" s="32" t="s">
        <v>50240</v>
      </c>
      <c r="J4467" s="55">
        <v>8059347087337</v>
      </c>
      <c r="K4467" s="32"/>
      <c r="L4467" s="64">
        <v>279.95</v>
      </c>
      <c r="M4467" s="64">
        <v>279.95</v>
      </c>
      <c r="N4467" s="45">
        <v>44835</v>
      </c>
    </row>
    <row r="4468" spans="1:14" x14ac:dyDescent="0.25">
      <c r="B4468" s="42"/>
      <c r="C4468" s="42"/>
      <c r="E4468" s="32" t="s">
        <v>49670</v>
      </c>
      <c r="F4468" s="44" t="s">
        <v>41</v>
      </c>
      <c r="G4468" s="32" t="s">
        <v>11</v>
      </c>
      <c r="H4468" s="32" t="s">
        <v>12</v>
      </c>
      <c r="I4468" s="32" t="s">
        <v>49671</v>
      </c>
      <c r="J4468" s="55">
        <v>8059347087375</v>
      </c>
      <c r="K4468" s="32"/>
      <c r="L4468" s="64">
        <v>279.95</v>
      </c>
      <c r="M4468" s="64">
        <v>279.95</v>
      </c>
      <c r="N4468" s="45">
        <v>44835</v>
      </c>
    </row>
    <row r="4469" spans="1:14" x14ac:dyDescent="0.25">
      <c r="B4469" s="42"/>
      <c r="C4469" s="42"/>
      <c r="E4469" s="32" t="s">
        <v>49668</v>
      </c>
      <c r="F4469" s="44" t="s">
        <v>41</v>
      </c>
      <c r="G4469" s="32" t="s">
        <v>11</v>
      </c>
      <c r="H4469" s="32" t="s">
        <v>12</v>
      </c>
      <c r="I4469" s="32" t="s">
        <v>49669</v>
      </c>
      <c r="J4469" s="55">
        <v>8059347087368</v>
      </c>
      <c r="K4469" s="32"/>
      <c r="L4469" s="64">
        <v>279.95</v>
      </c>
      <c r="M4469" s="64">
        <v>279.95</v>
      </c>
      <c r="N4469" s="45">
        <v>44835</v>
      </c>
    </row>
    <row r="4470" spans="1:14" x14ac:dyDescent="0.25">
      <c r="B4470" s="42" t="s">
        <v>58366</v>
      </c>
      <c r="C4470" s="42"/>
      <c r="E4470" s="32" t="s">
        <v>58130</v>
      </c>
      <c r="G4470" s="44" t="s">
        <v>11</v>
      </c>
      <c r="H4470" s="44" t="s">
        <v>12</v>
      </c>
      <c r="I4470" s="32" t="s">
        <v>58508</v>
      </c>
      <c r="J4470" s="55">
        <v>8059347161938</v>
      </c>
      <c r="L4470" s="46">
        <v>354.95</v>
      </c>
      <c r="M4470" s="46">
        <v>354.95</v>
      </c>
      <c r="N4470" s="45">
        <v>45187</v>
      </c>
    </row>
    <row r="4471" spans="1:14" x14ac:dyDescent="0.25">
      <c r="B4471" s="42" t="s">
        <v>58367</v>
      </c>
      <c r="C4471" s="42"/>
      <c r="E4471" s="32" t="s">
        <v>58131</v>
      </c>
      <c r="G4471" s="44" t="s">
        <v>11</v>
      </c>
      <c r="H4471" s="44" t="s">
        <v>12</v>
      </c>
      <c r="I4471" s="32" t="s">
        <v>58509</v>
      </c>
      <c r="J4471" s="55">
        <v>8059347161921</v>
      </c>
      <c r="L4471" s="46">
        <v>354.95</v>
      </c>
      <c r="M4471" s="46">
        <v>354.95</v>
      </c>
      <c r="N4471" s="45">
        <v>45187</v>
      </c>
    </row>
    <row r="4472" spans="1:14" x14ac:dyDescent="0.25">
      <c r="B4472" s="42" t="s">
        <v>58370</v>
      </c>
      <c r="C4472" s="42"/>
      <c r="E4472" s="32" t="s">
        <v>58134</v>
      </c>
      <c r="G4472" s="44" t="s">
        <v>11</v>
      </c>
      <c r="H4472" s="44" t="s">
        <v>12</v>
      </c>
      <c r="I4472" s="32" t="s">
        <v>58512</v>
      </c>
      <c r="J4472" s="55">
        <v>8059347161891</v>
      </c>
      <c r="L4472" s="46">
        <v>354.95</v>
      </c>
      <c r="M4472" s="46">
        <v>354.95</v>
      </c>
      <c r="N4472" s="45">
        <v>45187</v>
      </c>
    </row>
    <row r="4473" spans="1:14" x14ac:dyDescent="0.25">
      <c r="B4473" s="42" t="s">
        <v>58369</v>
      </c>
      <c r="C4473" s="42"/>
      <c r="E4473" s="32" t="s">
        <v>58133</v>
      </c>
      <c r="G4473" s="44" t="s">
        <v>11</v>
      </c>
      <c r="H4473" s="44" t="s">
        <v>12</v>
      </c>
      <c r="I4473" s="32" t="s">
        <v>58511</v>
      </c>
      <c r="J4473" s="55">
        <v>8059347161907</v>
      </c>
      <c r="L4473" s="46">
        <v>354.95</v>
      </c>
      <c r="M4473" s="46">
        <v>354.95</v>
      </c>
      <c r="N4473" s="45">
        <v>45187</v>
      </c>
    </row>
    <row r="4474" spans="1:14" x14ac:dyDescent="0.25">
      <c r="B4474" s="42" t="s">
        <v>58368</v>
      </c>
      <c r="C4474" s="42"/>
      <c r="E4474" s="32" t="s">
        <v>58132</v>
      </c>
      <c r="G4474" s="44" t="s">
        <v>11</v>
      </c>
      <c r="H4474" s="44" t="s">
        <v>12</v>
      </c>
      <c r="I4474" s="32" t="s">
        <v>58510</v>
      </c>
      <c r="J4474" s="55">
        <v>8059347161914</v>
      </c>
      <c r="L4474" s="46">
        <v>354.95</v>
      </c>
      <c r="M4474" s="46">
        <v>354.95</v>
      </c>
      <c r="N4474" s="45">
        <v>45187</v>
      </c>
    </row>
    <row r="4475" spans="1:14" x14ac:dyDescent="0.25">
      <c r="B4475" s="42" t="s">
        <v>58364</v>
      </c>
      <c r="C4475" s="42"/>
      <c r="E4475" s="32" t="s">
        <v>58128</v>
      </c>
      <c r="G4475" s="44" t="s">
        <v>11</v>
      </c>
      <c r="H4475" s="44" t="s">
        <v>12</v>
      </c>
      <c r="I4475" s="32" t="s">
        <v>58506</v>
      </c>
      <c r="J4475" s="55">
        <v>8059347161952</v>
      </c>
      <c r="L4475" s="46">
        <v>354.95</v>
      </c>
      <c r="M4475" s="46">
        <v>354.95</v>
      </c>
      <c r="N4475" s="45">
        <v>45187</v>
      </c>
    </row>
    <row r="4476" spans="1:14" x14ac:dyDescent="0.25">
      <c r="B4476" s="42" t="s">
        <v>58365</v>
      </c>
      <c r="C4476" s="42"/>
      <c r="E4476" s="32" t="s">
        <v>58129</v>
      </c>
      <c r="G4476" s="44" t="s">
        <v>11</v>
      </c>
      <c r="H4476" s="44" t="s">
        <v>12</v>
      </c>
      <c r="I4476" s="32" t="s">
        <v>58507</v>
      </c>
      <c r="J4476" s="55">
        <v>8059347161945</v>
      </c>
      <c r="L4476" s="46">
        <v>354.95</v>
      </c>
      <c r="M4476" s="46">
        <v>354.95</v>
      </c>
      <c r="N4476" s="45">
        <v>45187</v>
      </c>
    </row>
    <row r="4477" spans="1:14" x14ac:dyDescent="0.25">
      <c r="A4477" s="32" t="s">
        <v>30011</v>
      </c>
      <c r="B4477" s="42" t="s">
        <v>64531</v>
      </c>
      <c r="C4477" s="42"/>
      <c r="D4477" s="42"/>
      <c r="E4477" s="43" t="s">
        <v>11487</v>
      </c>
      <c r="F4477" s="44" t="s">
        <v>41</v>
      </c>
      <c r="G4477" s="44" t="s">
        <v>17</v>
      </c>
      <c r="H4477" s="44" t="s">
        <v>18</v>
      </c>
      <c r="I4477" s="42" t="s">
        <v>11488</v>
      </c>
      <c r="J4477" s="42">
        <v>8051194806499</v>
      </c>
      <c r="K4477" s="45">
        <v>45527</v>
      </c>
      <c r="L4477" s="54">
        <v>0</v>
      </c>
      <c r="M4477" s="54">
        <v>219.95</v>
      </c>
    </row>
    <row r="4478" spans="1:14" x14ac:dyDescent="0.25">
      <c r="A4478" s="32" t="s">
        <v>30010</v>
      </c>
      <c r="B4478" s="42" t="s">
        <v>64528</v>
      </c>
      <c r="C4478" s="42"/>
      <c r="D4478" s="42"/>
      <c r="E4478" s="43" t="s">
        <v>11485</v>
      </c>
      <c r="F4478" s="44" t="s">
        <v>41</v>
      </c>
      <c r="G4478" s="44" t="s">
        <v>17</v>
      </c>
      <c r="H4478" s="44" t="s">
        <v>18</v>
      </c>
      <c r="I4478" s="42" t="s">
        <v>11486</v>
      </c>
      <c r="J4478" s="42">
        <v>8051194806468</v>
      </c>
      <c r="K4478" s="45">
        <v>45527</v>
      </c>
      <c r="L4478" s="54">
        <v>0</v>
      </c>
      <c r="M4478" s="54">
        <v>219.95</v>
      </c>
    </row>
    <row r="4479" spans="1:14" x14ac:dyDescent="0.25">
      <c r="A4479" s="32" t="s">
        <v>30009</v>
      </c>
      <c r="B4479" s="42" t="s">
        <v>64529</v>
      </c>
      <c r="C4479" s="42"/>
      <c r="D4479" s="42"/>
      <c r="E4479" s="43" t="s">
        <v>11483</v>
      </c>
      <c r="F4479" s="44" t="s">
        <v>41</v>
      </c>
      <c r="G4479" s="44" t="s">
        <v>17</v>
      </c>
      <c r="H4479" s="44" t="s">
        <v>18</v>
      </c>
      <c r="I4479" s="42" t="s">
        <v>11484</v>
      </c>
      <c r="J4479" s="42">
        <v>8051194806475</v>
      </c>
      <c r="K4479" s="45">
        <v>45527</v>
      </c>
      <c r="L4479" s="54">
        <v>0</v>
      </c>
      <c r="M4479" s="54">
        <v>219.95</v>
      </c>
    </row>
    <row r="4480" spans="1:14" x14ac:dyDescent="0.25">
      <c r="A4480" s="32" t="s">
        <v>30008</v>
      </c>
      <c r="B4480" s="42" t="s">
        <v>64530</v>
      </c>
      <c r="C4480" s="42"/>
      <c r="D4480" s="42"/>
      <c r="E4480" s="43" t="s">
        <v>11481</v>
      </c>
      <c r="F4480" s="44" t="s">
        <v>41</v>
      </c>
      <c r="G4480" s="44" t="s">
        <v>17</v>
      </c>
      <c r="H4480" s="44" t="s">
        <v>18</v>
      </c>
      <c r="I4480" s="42" t="s">
        <v>11482</v>
      </c>
      <c r="J4480" s="42">
        <v>8051194806482</v>
      </c>
      <c r="K4480" s="45">
        <v>45527</v>
      </c>
      <c r="L4480" s="54">
        <v>0</v>
      </c>
      <c r="M4480" s="54">
        <v>219.95</v>
      </c>
    </row>
    <row r="4481" spans="1:14" x14ac:dyDescent="0.25">
      <c r="A4481" s="32" t="s">
        <v>30007</v>
      </c>
      <c r="B4481" s="42" t="s">
        <v>64534</v>
      </c>
      <c r="C4481" s="42"/>
      <c r="D4481" s="42"/>
      <c r="E4481" s="43" t="s">
        <v>11479</v>
      </c>
      <c r="F4481" s="44" t="s">
        <v>41</v>
      </c>
      <c r="G4481" s="44" t="s">
        <v>17</v>
      </c>
      <c r="H4481" s="44" t="s">
        <v>18</v>
      </c>
      <c r="I4481" s="42" t="s">
        <v>11480</v>
      </c>
      <c r="J4481" s="42">
        <v>8051194806529</v>
      </c>
      <c r="K4481" s="45">
        <v>45527</v>
      </c>
      <c r="L4481" s="54">
        <v>0</v>
      </c>
      <c r="M4481" s="54">
        <v>199.95</v>
      </c>
    </row>
    <row r="4482" spans="1:14" x14ac:dyDescent="0.25">
      <c r="A4482" s="32" t="s">
        <v>30006</v>
      </c>
      <c r="B4482" s="42" t="s">
        <v>64533</v>
      </c>
      <c r="C4482" s="42"/>
      <c r="D4482" s="42"/>
      <c r="E4482" s="43" t="s">
        <v>11477</v>
      </c>
      <c r="F4482" s="44" t="s">
        <v>41</v>
      </c>
      <c r="G4482" s="44" t="s">
        <v>17</v>
      </c>
      <c r="H4482" s="44" t="s">
        <v>18</v>
      </c>
      <c r="I4482" s="42" t="s">
        <v>11478</v>
      </c>
      <c r="J4482" s="42">
        <v>8051194806512</v>
      </c>
      <c r="K4482" s="45">
        <v>45527</v>
      </c>
      <c r="L4482" s="54">
        <v>0</v>
      </c>
      <c r="M4482" s="54">
        <v>199.95</v>
      </c>
    </row>
    <row r="4483" spans="1:14" x14ac:dyDescent="0.25">
      <c r="A4483" s="32" t="s">
        <v>30005</v>
      </c>
      <c r="B4483" s="42" t="s">
        <v>64532</v>
      </c>
      <c r="C4483" s="42"/>
      <c r="D4483" s="42"/>
      <c r="E4483" s="43" t="s">
        <v>11475</v>
      </c>
      <c r="F4483" s="44" t="s">
        <v>41</v>
      </c>
      <c r="G4483" s="44" t="s">
        <v>17</v>
      </c>
      <c r="H4483" s="44" t="s">
        <v>18</v>
      </c>
      <c r="I4483" s="42" t="s">
        <v>11476</v>
      </c>
      <c r="J4483" s="42">
        <v>8051194806505</v>
      </c>
      <c r="K4483" s="45">
        <v>45527</v>
      </c>
      <c r="L4483" s="54">
        <v>0</v>
      </c>
      <c r="M4483" s="54">
        <v>199.95</v>
      </c>
    </row>
    <row r="4484" spans="1:14" x14ac:dyDescent="0.25">
      <c r="B4484" s="42"/>
      <c r="C4484" s="42"/>
      <c r="E4484" s="32" t="s">
        <v>49658</v>
      </c>
      <c r="F4484" s="44" t="s">
        <v>41</v>
      </c>
      <c r="G4484" s="32" t="s">
        <v>11</v>
      </c>
      <c r="H4484" s="32" t="s">
        <v>12</v>
      </c>
      <c r="I4484" s="32" t="s">
        <v>49659</v>
      </c>
      <c r="J4484" s="55">
        <v>8059347087276</v>
      </c>
      <c r="K4484" s="32"/>
      <c r="L4484" s="47">
        <v>374.95</v>
      </c>
      <c r="M4484" s="47">
        <v>374.95</v>
      </c>
      <c r="N4484" s="45">
        <v>44835</v>
      </c>
    </row>
    <row r="4485" spans="1:14" x14ac:dyDescent="0.25">
      <c r="B4485" s="42"/>
      <c r="C4485" s="42"/>
      <c r="E4485" s="32" t="s">
        <v>60872</v>
      </c>
      <c r="F4485" s="44" t="s">
        <v>41</v>
      </c>
      <c r="G4485" s="32" t="s">
        <v>11</v>
      </c>
      <c r="H4485" s="32" t="s">
        <v>12</v>
      </c>
      <c r="I4485" s="32" t="s">
        <v>50239</v>
      </c>
      <c r="J4485" s="55">
        <v>8059347087269</v>
      </c>
      <c r="K4485" s="32"/>
      <c r="L4485" s="47">
        <v>374.95</v>
      </c>
      <c r="M4485" s="47">
        <v>374.95</v>
      </c>
      <c r="N4485" s="45">
        <v>44835</v>
      </c>
    </row>
    <row r="4486" spans="1:14" x14ac:dyDescent="0.25">
      <c r="B4486" s="42"/>
      <c r="C4486" s="42"/>
      <c r="E4486" s="32" t="s">
        <v>60871</v>
      </c>
      <c r="F4486" s="44" t="s">
        <v>41</v>
      </c>
      <c r="G4486" s="32" t="s">
        <v>11</v>
      </c>
      <c r="H4486" s="32" t="s">
        <v>12</v>
      </c>
      <c r="I4486" s="32" t="s">
        <v>50238</v>
      </c>
      <c r="J4486" s="55">
        <v>8059347087238</v>
      </c>
      <c r="K4486" s="32"/>
      <c r="L4486" s="47">
        <v>374.95</v>
      </c>
      <c r="M4486" s="47">
        <v>374.95</v>
      </c>
      <c r="N4486" s="45">
        <v>44835</v>
      </c>
    </row>
    <row r="4487" spans="1:14" x14ac:dyDescent="0.25">
      <c r="B4487" s="42"/>
      <c r="C4487" s="42"/>
      <c r="E4487" s="32" t="s">
        <v>60870</v>
      </c>
      <c r="F4487" s="44" t="s">
        <v>41</v>
      </c>
      <c r="G4487" s="32" t="s">
        <v>11</v>
      </c>
      <c r="H4487" s="32" t="s">
        <v>12</v>
      </c>
      <c r="I4487" s="32" t="s">
        <v>50237</v>
      </c>
      <c r="J4487" s="55">
        <v>8059347087245</v>
      </c>
      <c r="K4487" s="32"/>
      <c r="L4487" s="47">
        <v>374.95</v>
      </c>
      <c r="M4487" s="47">
        <v>374.95</v>
      </c>
      <c r="N4487" s="45">
        <v>44835</v>
      </c>
    </row>
    <row r="4488" spans="1:14" x14ac:dyDescent="0.25">
      <c r="B4488" s="42"/>
      <c r="C4488" s="42"/>
      <c r="E4488" s="32" t="s">
        <v>60869</v>
      </c>
      <c r="F4488" s="44" t="s">
        <v>41</v>
      </c>
      <c r="G4488" s="32" t="s">
        <v>11</v>
      </c>
      <c r="H4488" s="32" t="s">
        <v>12</v>
      </c>
      <c r="I4488" s="32" t="s">
        <v>50236</v>
      </c>
      <c r="J4488" s="55">
        <v>8059347087252</v>
      </c>
      <c r="K4488" s="32"/>
      <c r="L4488" s="47">
        <v>374.95</v>
      </c>
      <c r="M4488" s="47">
        <v>374.95</v>
      </c>
      <c r="N4488" s="45">
        <v>44835</v>
      </c>
    </row>
    <row r="4489" spans="1:14" x14ac:dyDescent="0.25">
      <c r="B4489" s="42"/>
      <c r="C4489" s="42"/>
      <c r="E4489" s="32" t="s">
        <v>49664</v>
      </c>
      <c r="F4489" s="44" t="s">
        <v>41</v>
      </c>
      <c r="G4489" s="32" t="s">
        <v>11</v>
      </c>
      <c r="H4489" s="32" t="s">
        <v>12</v>
      </c>
      <c r="I4489" s="32" t="s">
        <v>49665</v>
      </c>
      <c r="J4489" s="55">
        <v>8059347087306</v>
      </c>
      <c r="K4489" s="32"/>
      <c r="L4489" s="47">
        <v>374.95</v>
      </c>
      <c r="M4489" s="47">
        <v>374.95</v>
      </c>
      <c r="N4489" s="45">
        <v>44835</v>
      </c>
    </row>
    <row r="4490" spans="1:14" x14ac:dyDescent="0.25">
      <c r="B4490" s="42"/>
      <c r="C4490" s="42"/>
      <c r="E4490" s="32" t="s">
        <v>49662</v>
      </c>
      <c r="F4490" s="44" t="s">
        <v>41</v>
      </c>
      <c r="G4490" s="32" t="s">
        <v>11</v>
      </c>
      <c r="H4490" s="32" t="s">
        <v>12</v>
      </c>
      <c r="I4490" s="32" t="s">
        <v>49663</v>
      </c>
      <c r="J4490" s="55">
        <v>8059347087290</v>
      </c>
      <c r="K4490" s="32"/>
      <c r="L4490" s="47">
        <v>374.95</v>
      </c>
      <c r="M4490" s="47">
        <v>374.95</v>
      </c>
      <c r="N4490" s="45">
        <v>44835</v>
      </c>
    </row>
    <row r="4491" spans="1:14" x14ac:dyDescent="0.25">
      <c r="B4491" s="42"/>
      <c r="C4491" s="42"/>
      <c r="E4491" s="32" t="s">
        <v>49660</v>
      </c>
      <c r="F4491" s="44" t="s">
        <v>41</v>
      </c>
      <c r="G4491" s="32" t="s">
        <v>11</v>
      </c>
      <c r="H4491" s="32" t="s">
        <v>12</v>
      </c>
      <c r="I4491" s="32" t="s">
        <v>49661</v>
      </c>
      <c r="J4491" s="55">
        <v>8059347087283</v>
      </c>
      <c r="K4491" s="32"/>
      <c r="L4491" s="47">
        <v>374.95</v>
      </c>
      <c r="M4491" s="47">
        <v>374.95</v>
      </c>
      <c r="N4491" s="45">
        <v>44835</v>
      </c>
    </row>
    <row r="4492" spans="1:14" x14ac:dyDescent="0.25">
      <c r="B4492" s="42"/>
      <c r="C4492" s="42"/>
      <c r="E4492" s="32" t="s">
        <v>49656</v>
      </c>
      <c r="F4492" s="44" t="s">
        <v>41</v>
      </c>
      <c r="G4492" s="32" t="s">
        <v>11</v>
      </c>
      <c r="H4492" s="32" t="s">
        <v>12</v>
      </c>
      <c r="I4492" s="32" t="s">
        <v>49657</v>
      </c>
      <c r="J4492" s="55">
        <v>8059347087221</v>
      </c>
      <c r="K4492" s="32"/>
      <c r="L4492" s="47">
        <v>374.95</v>
      </c>
      <c r="M4492" s="47">
        <v>374.95</v>
      </c>
      <c r="N4492" s="45">
        <v>44835</v>
      </c>
    </row>
    <row r="4493" spans="1:14" x14ac:dyDescent="0.25">
      <c r="B4493" s="42"/>
      <c r="C4493" s="42"/>
      <c r="E4493" s="32" t="s">
        <v>60868</v>
      </c>
      <c r="F4493" s="44" t="s">
        <v>41</v>
      </c>
      <c r="G4493" s="32" t="s">
        <v>11</v>
      </c>
      <c r="H4493" s="32" t="s">
        <v>12</v>
      </c>
      <c r="I4493" s="32" t="s">
        <v>50235</v>
      </c>
      <c r="J4493" s="55">
        <v>8059347087214</v>
      </c>
      <c r="K4493" s="32"/>
      <c r="L4493" s="47">
        <v>374.95</v>
      </c>
      <c r="M4493" s="47">
        <v>374.95</v>
      </c>
      <c r="N4493" s="45">
        <v>44835</v>
      </c>
    </row>
    <row r="4494" spans="1:14" x14ac:dyDescent="0.25">
      <c r="B4494" s="42"/>
      <c r="C4494" s="42"/>
      <c r="E4494" s="32" t="s">
        <v>60867</v>
      </c>
      <c r="F4494" s="44" t="s">
        <v>41</v>
      </c>
      <c r="G4494" s="32" t="s">
        <v>11</v>
      </c>
      <c r="H4494" s="32" t="s">
        <v>12</v>
      </c>
      <c r="I4494" s="32" t="s">
        <v>50234</v>
      </c>
      <c r="J4494" s="55">
        <v>8059347087191</v>
      </c>
      <c r="K4494" s="32"/>
      <c r="L4494" s="47">
        <v>374.95</v>
      </c>
      <c r="M4494" s="47">
        <v>374.95</v>
      </c>
      <c r="N4494" s="45">
        <v>44835</v>
      </c>
    </row>
    <row r="4495" spans="1:14" x14ac:dyDescent="0.25">
      <c r="B4495" s="42"/>
      <c r="C4495" s="42"/>
      <c r="E4495" s="32" t="s">
        <v>60866</v>
      </c>
      <c r="F4495" s="44" t="s">
        <v>41</v>
      </c>
      <c r="G4495" s="32" t="s">
        <v>11</v>
      </c>
      <c r="H4495" s="32" t="s">
        <v>12</v>
      </c>
      <c r="I4495" s="32" t="s">
        <v>50233</v>
      </c>
      <c r="J4495" s="55">
        <v>8059347087207</v>
      </c>
      <c r="K4495" s="32"/>
      <c r="L4495" s="47">
        <v>374.95</v>
      </c>
      <c r="M4495" s="47">
        <v>374.95</v>
      </c>
      <c r="N4495" s="45">
        <v>44835</v>
      </c>
    </row>
    <row r="4496" spans="1:14" x14ac:dyDescent="0.25">
      <c r="B4496" s="42" t="s">
        <v>52187</v>
      </c>
      <c r="C4496" s="42"/>
      <c r="E4496" s="32" t="s">
        <v>49650</v>
      </c>
      <c r="F4496" s="44" t="s">
        <v>41</v>
      </c>
      <c r="G4496" s="32" t="s">
        <v>11</v>
      </c>
      <c r="H4496" s="32" t="s">
        <v>12</v>
      </c>
      <c r="I4496" s="32" t="s">
        <v>49651</v>
      </c>
      <c r="J4496" s="55">
        <v>8059347087160</v>
      </c>
      <c r="K4496" s="32"/>
      <c r="L4496" s="47">
        <v>374.95</v>
      </c>
      <c r="M4496" s="47">
        <v>374.95</v>
      </c>
      <c r="N4496" s="45">
        <v>44835</v>
      </c>
    </row>
    <row r="4497" spans="1:14" x14ac:dyDescent="0.25">
      <c r="B4497" s="42" t="s">
        <v>52186</v>
      </c>
      <c r="C4497" s="42"/>
      <c r="E4497" s="32" t="s">
        <v>60865</v>
      </c>
      <c r="F4497" s="44" t="s">
        <v>41</v>
      </c>
      <c r="G4497" s="32" t="s">
        <v>11</v>
      </c>
      <c r="H4497" s="32" t="s">
        <v>12</v>
      </c>
      <c r="I4497" s="32" t="s">
        <v>50232</v>
      </c>
      <c r="J4497" s="55">
        <v>8059347087153</v>
      </c>
      <c r="K4497" s="32"/>
      <c r="L4497" s="47">
        <v>374.95</v>
      </c>
      <c r="M4497" s="47">
        <v>374.95</v>
      </c>
      <c r="N4497" s="45">
        <v>44835</v>
      </c>
    </row>
    <row r="4498" spans="1:14" x14ac:dyDescent="0.25">
      <c r="B4498" s="42" t="s">
        <v>52185</v>
      </c>
      <c r="C4498" s="42"/>
      <c r="E4498" s="32" t="s">
        <v>60864</v>
      </c>
      <c r="F4498" s="44" t="s">
        <v>41</v>
      </c>
      <c r="G4498" s="32" t="s">
        <v>11</v>
      </c>
      <c r="H4498" s="32" t="s">
        <v>12</v>
      </c>
      <c r="I4498" s="32" t="s">
        <v>50231</v>
      </c>
      <c r="J4498" s="55">
        <v>8059347087122</v>
      </c>
      <c r="K4498" s="32"/>
      <c r="L4498" s="47">
        <v>374.95</v>
      </c>
      <c r="M4498" s="47">
        <v>374.95</v>
      </c>
      <c r="N4498" s="45">
        <v>44835</v>
      </c>
    </row>
    <row r="4499" spans="1:14" x14ac:dyDescent="0.25">
      <c r="B4499" s="42" t="s">
        <v>52184</v>
      </c>
      <c r="C4499" s="42"/>
      <c r="E4499" s="32" t="s">
        <v>60863</v>
      </c>
      <c r="F4499" s="44" t="s">
        <v>41</v>
      </c>
      <c r="G4499" s="32" t="s">
        <v>11</v>
      </c>
      <c r="H4499" s="32" t="s">
        <v>12</v>
      </c>
      <c r="I4499" s="32" t="s">
        <v>50230</v>
      </c>
      <c r="J4499" s="55">
        <v>8059347087139</v>
      </c>
      <c r="K4499" s="32"/>
      <c r="L4499" s="47">
        <v>374.95</v>
      </c>
      <c r="M4499" s="47">
        <v>374.95</v>
      </c>
      <c r="N4499" s="45">
        <v>44835</v>
      </c>
    </row>
    <row r="4500" spans="1:14" x14ac:dyDescent="0.25">
      <c r="B4500" s="42" t="s">
        <v>52183</v>
      </c>
      <c r="C4500" s="42"/>
      <c r="E4500" s="32" t="s">
        <v>60862</v>
      </c>
      <c r="F4500" s="44" t="s">
        <v>41</v>
      </c>
      <c r="G4500" s="32" t="s">
        <v>11</v>
      </c>
      <c r="H4500" s="32" t="s">
        <v>12</v>
      </c>
      <c r="I4500" s="32" t="s">
        <v>50229</v>
      </c>
      <c r="J4500" s="55">
        <v>8059347087146</v>
      </c>
      <c r="K4500" s="32"/>
      <c r="L4500" s="47">
        <v>374.95</v>
      </c>
      <c r="M4500" s="47">
        <v>374.95</v>
      </c>
      <c r="N4500" s="45">
        <v>44835</v>
      </c>
    </row>
    <row r="4501" spans="1:14" x14ac:dyDescent="0.25">
      <c r="B4501" s="42" t="s">
        <v>52189</v>
      </c>
      <c r="C4501" s="42"/>
      <c r="E4501" s="32" t="s">
        <v>49654</v>
      </c>
      <c r="F4501" s="44" t="s">
        <v>41</v>
      </c>
      <c r="G4501" s="32" t="s">
        <v>11</v>
      </c>
      <c r="H4501" s="32" t="s">
        <v>12</v>
      </c>
      <c r="I4501" s="32" t="s">
        <v>49655</v>
      </c>
      <c r="J4501" s="55">
        <v>8059347087184</v>
      </c>
      <c r="K4501" s="32"/>
      <c r="L4501" s="47">
        <v>374.95</v>
      </c>
      <c r="M4501" s="47">
        <v>374.95</v>
      </c>
      <c r="N4501" s="45">
        <v>44835</v>
      </c>
    </row>
    <row r="4502" spans="1:14" x14ac:dyDescent="0.25">
      <c r="B4502" s="42" t="s">
        <v>52188</v>
      </c>
      <c r="C4502" s="42"/>
      <c r="E4502" s="32" t="s">
        <v>49652</v>
      </c>
      <c r="F4502" s="44" t="s">
        <v>41</v>
      </c>
      <c r="G4502" s="32" t="s">
        <v>11</v>
      </c>
      <c r="H4502" s="32" t="s">
        <v>12</v>
      </c>
      <c r="I4502" s="32" t="s">
        <v>49653</v>
      </c>
      <c r="J4502" s="55">
        <v>8059347087177</v>
      </c>
      <c r="K4502" s="32"/>
      <c r="L4502" s="47">
        <v>374.95</v>
      </c>
      <c r="M4502" s="47">
        <v>374.95</v>
      </c>
      <c r="N4502" s="45">
        <v>44835</v>
      </c>
    </row>
    <row r="4503" spans="1:14" x14ac:dyDescent="0.25">
      <c r="A4503" s="32" t="s">
        <v>30004</v>
      </c>
      <c r="B4503" s="42" t="s">
        <v>64933</v>
      </c>
      <c r="C4503" s="42"/>
      <c r="D4503" s="42"/>
      <c r="E4503" s="43" t="s">
        <v>60861</v>
      </c>
      <c r="F4503" s="44" t="s">
        <v>41</v>
      </c>
      <c r="G4503" s="44" t="s">
        <v>11</v>
      </c>
      <c r="H4503" s="44" t="s">
        <v>12</v>
      </c>
      <c r="I4503" s="42" t="s">
        <v>11777</v>
      </c>
      <c r="J4503" s="42">
        <v>8021506625063</v>
      </c>
      <c r="L4503" s="54">
        <v>139.94999999999999</v>
      </c>
      <c r="M4503" s="54">
        <v>139.94999999999999</v>
      </c>
      <c r="N4503" s="45">
        <v>42786</v>
      </c>
    </row>
    <row r="4504" spans="1:14" x14ac:dyDescent="0.25">
      <c r="A4504" s="32" t="s">
        <v>30003</v>
      </c>
      <c r="B4504" s="42" t="s">
        <v>64932</v>
      </c>
      <c r="C4504" s="42"/>
      <c r="D4504" s="42"/>
      <c r="E4504" s="43" t="s">
        <v>60860</v>
      </c>
      <c r="F4504" s="44" t="s">
        <v>41</v>
      </c>
      <c r="G4504" s="44" t="s">
        <v>11</v>
      </c>
      <c r="H4504" s="44" t="s">
        <v>12</v>
      </c>
      <c r="I4504" s="42" t="s">
        <v>11776</v>
      </c>
      <c r="J4504" s="42">
        <v>8021506625056</v>
      </c>
      <c r="L4504" s="54">
        <v>139.94999999999999</v>
      </c>
      <c r="M4504" s="54">
        <v>139.94999999999999</v>
      </c>
      <c r="N4504" s="45">
        <v>42786</v>
      </c>
    </row>
    <row r="4505" spans="1:14" x14ac:dyDescent="0.25">
      <c r="A4505" s="32" t="s">
        <v>30002</v>
      </c>
      <c r="B4505" s="42" t="s">
        <v>64929</v>
      </c>
      <c r="C4505" s="42"/>
      <c r="D4505" s="42"/>
      <c r="E4505" s="43" t="s">
        <v>60859</v>
      </c>
      <c r="F4505" s="44" t="s">
        <v>41</v>
      </c>
      <c r="G4505" s="44" t="s">
        <v>11</v>
      </c>
      <c r="H4505" s="44" t="s">
        <v>12</v>
      </c>
      <c r="I4505" s="42" t="s">
        <v>11775</v>
      </c>
      <c r="J4505" s="42">
        <v>8021506625025</v>
      </c>
      <c r="L4505" s="54">
        <v>139.94999999999999</v>
      </c>
      <c r="M4505" s="54">
        <v>139.94999999999999</v>
      </c>
      <c r="N4505" s="45">
        <v>42786</v>
      </c>
    </row>
    <row r="4506" spans="1:14" x14ac:dyDescent="0.25">
      <c r="A4506" s="32" t="s">
        <v>30001</v>
      </c>
      <c r="B4506" s="42" t="s">
        <v>64930</v>
      </c>
      <c r="C4506" s="42"/>
      <c r="D4506" s="42"/>
      <c r="E4506" s="43" t="s">
        <v>60858</v>
      </c>
      <c r="F4506" s="44" t="s">
        <v>41</v>
      </c>
      <c r="G4506" s="44" t="s">
        <v>11</v>
      </c>
      <c r="H4506" s="44" t="s">
        <v>12</v>
      </c>
      <c r="I4506" s="42" t="s">
        <v>11774</v>
      </c>
      <c r="J4506" s="42">
        <v>8021506625032</v>
      </c>
      <c r="L4506" s="54">
        <v>139.94999999999999</v>
      </c>
      <c r="M4506" s="54">
        <v>139.94999999999999</v>
      </c>
      <c r="N4506" s="45">
        <v>42786</v>
      </c>
    </row>
    <row r="4507" spans="1:14" x14ac:dyDescent="0.25">
      <c r="A4507" s="32" t="s">
        <v>30000</v>
      </c>
      <c r="B4507" s="42" t="s">
        <v>64931</v>
      </c>
      <c r="C4507" s="42"/>
      <c r="D4507" s="42"/>
      <c r="E4507" s="43" t="s">
        <v>60857</v>
      </c>
      <c r="F4507" s="44" t="s">
        <v>41</v>
      </c>
      <c r="G4507" s="44" t="s">
        <v>11</v>
      </c>
      <c r="H4507" s="44" t="s">
        <v>12</v>
      </c>
      <c r="I4507" s="42" t="s">
        <v>11773</v>
      </c>
      <c r="J4507" s="42">
        <v>8021506625049</v>
      </c>
      <c r="L4507" s="54">
        <v>139.94999999999999</v>
      </c>
      <c r="M4507" s="54">
        <v>139.94999999999999</v>
      </c>
      <c r="N4507" s="45">
        <v>42786</v>
      </c>
    </row>
    <row r="4508" spans="1:14" x14ac:dyDescent="0.25">
      <c r="B4508" s="42" t="s">
        <v>52499</v>
      </c>
      <c r="C4508" s="42"/>
      <c r="E4508" s="44" t="s">
        <v>52506</v>
      </c>
      <c r="F4508" s="44" t="s">
        <v>41</v>
      </c>
      <c r="G4508" s="32" t="s">
        <v>11</v>
      </c>
      <c r="H4508" s="32" t="s">
        <v>12</v>
      </c>
      <c r="I4508" s="55" t="s">
        <v>52513</v>
      </c>
      <c r="J4508" s="55">
        <v>8059175909566</v>
      </c>
      <c r="L4508" s="46">
        <v>364.95</v>
      </c>
      <c r="M4508" s="46">
        <v>364.95</v>
      </c>
    </row>
    <row r="4509" spans="1:14" x14ac:dyDescent="0.25">
      <c r="B4509" s="42" t="s">
        <v>52496</v>
      </c>
      <c r="C4509" s="42"/>
      <c r="E4509" s="44" t="s">
        <v>52503</v>
      </c>
      <c r="F4509" s="44" t="s">
        <v>41</v>
      </c>
      <c r="G4509" s="32" t="s">
        <v>11</v>
      </c>
      <c r="H4509" s="32" t="s">
        <v>12</v>
      </c>
      <c r="I4509" s="55" t="s">
        <v>52510</v>
      </c>
      <c r="J4509" s="55">
        <v>8059175909542</v>
      </c>
      <c r="L4509" s="46">
        <v>364.95</v>
      </c>
      <c r="M4509" s="46">
        <v>364.95</v>
      </c>
    </row>
    <row r="4510" spans="1:14" x14ac:dyDescent="0.25">
      <c r="B4510" s="42" t="s">
        <v>52497</v>
      </c>
      <c r="C4510" s="42"/>
      <c r="E4510" s="44" t="s">
        <v>52504</v>
      </c>
      <c r="F4510" s="44" t="s">
        <v>41</v>
      </c>
      <c r="G4510" s="32" t="s">
        <v>11</v>
      </c>
      <c r="H4510" s="32" t="s">
        <v>12</v>
      </c>
      <c r="I4510" s="55" t="s">
        <v>52511</v>
      </c>
      <c r="J4510" s="55">
        <v>8059175909559</v>
      </c>
      <c r="L4510" s="46">
        <v>364.95</v>
      </c>
      <c r="M4510" s="46">
        <v>364.95</v>
      </c>
    </row>
    <row r="4511" spans="1:14" x14ac:dyDescent="0.25">
      <c r="B4511" s="42" t="s">
        <v>52498</v>
      </c>
      <c r="C4511" s="42"/>
      <c r="E4511" s="44" t="s">
        <v>52505</v>
      </c>
      <c r="F4511" s="44" t="s">
        <v>41</v>
      </c>
      <c r="G4511" s="32" t="s">
        <v>11</v>
      </c>
      <c r="H4511" s="32" t="s">
        <v>12</v>
      </c>
      <c r="I4511" s="55" t="s">
        <v>52512</v>
      </c>
      <c r="J4511" s="55">
        <v>8059175896880</v>
      </c>
      <c r="L4511" s="46">
        <v>364.95</v>
      </c>
      <c r="M4511" s="46">
        <v>364.95</v>
      </c>
    </row>
    <row r="4512" spans="1:14" x14ac:dyDescent="0.25">
      <c r="B4512" s="42" t="s">
        <v>52502</v>
      </c>
      <c r="C4512" s="42"/>
      <c r="E4512" s="44" t="s">
        <v>52509</v>
      </c>
      <c r="F4512" s="44" t="s">
        <v>41</v>
      </c>
      <c r="G4512" s="32" t="s">
        <v>11</v>
      </c>
      <c r="H4512" s="32" t="s">
        <v>12</v>
      </c>
      <c r="I4512" s="55" t="s">
        <v>52516</v>
      </c>
      <c r="J4512" s="55">
        <v>8059175909597</v>
      </c>
      <c r="L4512" s="46">
        <v>364.95</v>
      </c>
      <c r="M4512" s="46">
        <v>364.95</v>
      </c>
    </row>
    <row r="4513" spans="1:14" s="17" customFormat="1" x14ac:dyDescent="0.25">
      <c r="A4513" s="32"/>
      <c r="B4513" s="42" t="s">
        <v>52501</v>
      </c>
      <c r="C4513" s="42"/>
      <c r="D4513" s="32"/>
      <c r="E4513" s="44" t="s">
        <v>52508</v>
      </c>
      <c r="F4513" s="44" t="s">
        <v>41</v>
      </c>
      <c r="G4513" s="32" t="s">
        <v>11</v>
      </c>
      <c r="H4513" s="32" t="s">
        <v>12</v>
      </c>
      <c r="I4513" s="55" t="s">
        <v>52515</v>
      </c>
      <c r="J4513" s="55">
        <v>8059175909580</v>
      </c>
      <c r="K4513" s="45"/>
      <c r="L4513" s="46">
        <v>364.95</v>
      </c>
      <c r="M4513" s="46">
        <v>364.95</v>
      </c>
      <c r="N4513" s="45"/>
    </row>
    <row r="4514" spans="1:14" s="17" customFormat="1" x14ac:dyDescent="0.25">
      <c r="A4514" s="32"/>
      <c r="B4514" s="42" t="s">
        <v>52500</v>
      </c>
      <c r="C4514" s="42"/>
      <c r="D4514" s="32"/>
      <c r="E4514" s="44" t="s">
        <v>52507</v>
      </c>
      <c r="F4514" s="44" t="s">
        <v>41</v>
      </c>
      <c r="G4514" s="32" t="s">
        <v>11</v>
      </c>
      <c r="H4514" s="32" t="s">
        <v>12</v>
      </c>
      <c r="I4514" s="55" t="s">
        <v>52514</v>
      </c>
      <c r="J4514" s="55">
        <v>8059175909573</v>
      </c>
      <c r="K4514" s="45"/>
      <c r="L4514" s="46">
        <v>364.95</v>
      </c>
      <c r="M4514" s="46">
        <v>364.95</v>
      </c>
      <c r="N4514" s="45"/>
    </row>
    <row r="4515" spans="1:14" s="17" customFormat="1" x14ac:dyDescent="0.25">
      <c r="A4515" s="32" t="s">
        <v>29983</v>
      </c>
      <c r="B4515" s="42" t="s">
        <v>64944</v>
      </c>
      <c r="C4515" s="42"/>
      <c r="D4515" s="42"/>
      <c r="E4515" s="43" t="s">
        <v>60856</v>
      </c>
      <c r="F4515" s="44" t="s">
        <v>41</v>
      </c>
      <c r="G4515" s="44" t="s">
        <v>17</v>
      </c>
      <c r="H4515" s="44" t="s">
        <v>18</v>
      </c>
      <c r="I4515" s="42" t="s">
        <v>11626</v>
      </c>
      <c r="J4515" s="42">
        <v>8051194981349</v>
      </c>
      <c r="K4515" s="45">
        <v>45413</v>
      </c>
      <c r="L4515" s="47">
        <v>0</v>
      </c>
      <c r="M4515" s="47">
        <v>67.95</v>
      </c>
      <c r="N4515" s="45">
        <v>42786</v>
      </c>
    </row>
    <row r="4516" spans="1:14" s="17" customFormat="1" x14ac:dyDescent="0.25">
      <c r="A4516" s="32" t="s">
        <v>29982</v>
      </c>
      <c r="B4516" s="42" t="s">
        <v>64943</v>
      </c>
      <c r="C4516" s="42"/>
      <c r="D4516" s="42"/>
      <c r="E4516" s="43" t="s">
        <v>60855</v>
      </c>
      <c r="F4516" s="44" t="s">
        <v>41</v>
      </c>
      <c r="G4516" s="44" t="s">
        <v>17</v>
      </c>
      <c r="H4516" s="44" t="s">
        <v>18</v>
      </c>
      <c r="I4516" s="42" t="s">
        <v>11625</v>
      </c>
      <c r="J4516" s="42">
        <v>8051194981332</v>
      </c>
      <c r="K4516" s="45">
        <v>45413</v>
      </c>
      <c r="L4516" s="47">
        <v>0</v>
      </c>
      <c r="M4516" s="47">
        <v>67.95</v>
      </c>
      <c r="N4516" s="45">
        <v>42786</v>
      </c>
    </row>
    <row r="4517" spans="1:14" s="17" customFormat="1" x14ac:dyDescent="0.25">
      <c r="A4517" s="32" t="s">
        <v>29981</v>
      </c>
      <c r="B4517" s="42" t="s">
        <v>64940</v>
      </c>
      <c r="C4517" s="42"/>
      <c r="D4517" s="42"/>
      <c r="E4517" s="43" t="s">
        <v>60854</v>
      </c>
      <c r="F4517" s="44" t="s">
        <v>41</v>
      </c>
      <c r="G4517" s="44" t="s">
        <v>17</v>
      </c>
      <c r="H4517" s="44" t="s">
        <v>18</v>
      </c>
      <c r="I4517" s="42" t="s">
        <v>11624</v>
      </c>
      <c r="J4517" s="42">
        <v>8051194981318</v>
      </c>
      <c r="K4517" s="45">
        <v>45413</v>
      </c>
      <c r="L4517" s="47">
        <v>0</v>
      </c>
      <c r="M4517" s="47">
        <v>67.95</v>
      </c>
      <c r="N4517" s="45">
        <v>42786</v>
      </c>
    </row>
    <row r="4518" spans="1:14" s="17" customFormat="1" x14ac:dyDescent="0.25">
      <c r="A4518" s="32" t="s">
        <v>29980</v>
      </c>
      <c r="B4518" s="42" t="s">
        <v>64941</v>
      </c>
      <c r="C4518" s="42"/>
      <c r="D4518" s="42"/>
      <c r="E4518" s="43" t="s">
        <v>60853</v>
      </c>
      <c r="F4518" s="44" t="s">
        <v>41</v>
      </c>
      <c r="G4518" s="44" t="s">
        <v>17</v>
      </c>
      <c r="H4518" s="44" t="s">
        <v>18</v>
      </c>
      <c r="I4518" s="42" t="s">
        <v>11623</v>
      </c>
      <c r="J4518" s="42">
        <v>8051194981325</v>
      </c>
      <c r="K4518" s="45">
        <v>45413</v>
      </c>
      <c r="L4518" s="47">
        <v>0</v>
      </c>
      <c r="M4518" s="47">
        <v>67.95</v>
      </c>
      <c r="N4518" s="45">
        <v>42786</v>
      </c>
    </row>
    <row r="4519" spans="1:14" s="17" customFormat="1" x14ac:dyDescent="0.25">
      <c r="A4519" s="32" t="s">
        <v>29979</v>
      </c>
      <c r="B4519" s="42" t="s">
        <v>64942</v>
      </c>
      <c r="C4519" s="42"/>
      <c r="D4519" s="42"/>
      <c r="E4519" s="43" t="s">
        <v>60852</v>
      </c>
      <c r="F4519" s="44" t="s">
        <v>41</v>
      </c>
      <c r="G4519" s="44" t="s">
        <v>17</v>
      </c>
      <c r="H4519" s="44" t="s">
        <v>18</v>
      </c>
      <c r="I4519" s="42" t="s">
        <v>11622</v>
      </c>
      <c r="J4519" s="42">
        <v>8051194980915</v>
      </c>
      <c r="K4519" s="45">
        <v>45413</v>
      </c>
      <c r="L4519" s="47">
        <v>0</v>
      </c>
      <c r="M4519" s="47">
        <v>67.95</v>
      </c>
      <c r="N4519" s="45">
        <v>42786</v>
      </c>
    </row>
    <row r="4520" spans="1:14" s="17" customFormat="1" x14ac:dyDescent="0.25">
      <c r="A4520" s="32" t="s">
        <v>29978</v>
      </c>
      <c r="B4520" s="42" t="s">
        <v>64945</v>
      </c>
      <c r="C4520" s="42"/>
      <c r="D4520" s="42"/>
      <c r="E4520" s="43" t="s">
        <v>60851</v>
      </c>
      <c r="F4520" s="44" t="s">
        <v>41</v>
      </c>
      <c r="G4520" s="44" t="s">
        <v>17</v>
      </c>
      <c r="H4520" s="44" t="s">
        <v>18</v>
      </c>
      <c r="I4520" s="42" t="s">
        <v>11621</v>
      </c>
      <c r="J4520" s="42">
        <v>8051194981356</v>
      </c>
      <c r="K4520" s="45">
        <v>45413</v>
      </c>
      <c r="L4520" s="47">
        <v>0</v>
      </c>
      <c r="M4520" s="47">
        <v>67.95</v>
      </c>
      <c r="N4520" s="45">
        <v>42786</v>
      </c>
    </row>
    <row r="4521" spans="1:14" s="17" customFormat="1" x14ac:dyDescent="0.25">
      <c r="A4521" s="32" t="s">
        <v>29977</v>
      </c>
      <c r="B4521" s="42" t="s">
        <v>64938</v>
      </c>
      <c r="C4521" s="42"/>
      <c r="D4521" s="42"/>
      <c r="E4521" s="43" t="s">
        <v>60850</v>
      </c>
      <c r="F4521" s="44" t="s">
        <v>41</v>
      </c>
      <c r="G4521" s="44" t="s">
        <v>17</v>
      </c>
      <c r="H4521" s="44" t="s">
        <v>18</v>
      </c>
      <c r="I4521" s="42" t="s">
        <v>11620</v>
      </c>
      <c r="J4521" s="42">
        <v>8021506693758</v>
      </c>
      <c r="K4521" s="45">
        <v>45413</v>
      </c>
      <c r="L4521" s="47">
        <v>0</v>
      </c>
      <c r="M4521" s="47">
        <v>67.95</v>
      </c>
      <c r="N4521" s="45">
        <v>42786</v>
      </c>
    </row>
    <row r="4522" spans="1:14" s="17" customFormat="1" x14ac:dyDescent="0.25">
      <c r="A4522" s="32" t="s">
        <v>29976</v>
      </c>
      <c r="B4522" s="42" t="s">
        <v>64937</v>
      </c>
      <c r="C4522" s="42"/>
      <c r="D4522" s="42"/>
      <c r="E4522" s="43" t="s">
        <v>60849</v>
      </c>
      <c r="F4522" s="44" t="s">
        <v>41</v>
      </c>
      <c r="G4522" s="44" t="s">
        <v>17</v>
      </c>
      <c r="H4522" s="44" t="s">
        <v>18</v>
      </c>
      <c r="I4522" s="42" t="s">
        <v>11619</v>
      </c>
      <c r="J4522" s="42">
        <v>8021506693741</v>
      </c>
      <c r="K4522" s="45">
        <v>45413</v>
      </c>
      <c r="L4522" s="47">
        <v>0</v>
      </c>
      <c r="M4522" s="47">
        <v>67.95</v>
      </c>
      <c r="N4522" s="45">
        <v>42786</v>
      </c>
    </row>
    <row r="4523" spans="1:14" s="17" customFormat="1" x14ac:dyDescent="0.25">
      <c r="A4523" s="32" t="s">
        <v>29975</v>
      </c>
      <c r="B4523" s="42" t="s">
        <v>64934</v>
      </c>
      <c r="C4523" s="42"/>
      <c r="D4523" s="42"/>
      <c r="E4523" s="43" t="s">
        <v>60848</v>
      </c>
      <c r="F4523" s="44" t="s">
        <v>41</v>
      </c>
      <c r="G4523" s="44" t="s">
        <v>17</v>
      </c>
      <c r="H4523" s="44" t="s">
        <v>18</v>
      </c>
      <c r="I4523" s="42" t="s">
        <v>11618</v>
      </c>
      <c r="J4523" s="42">
        <v>8021506693727</v>
      </c>
      <c r="K4523" s="45">
        <v>45413</v>
      </c>
      <c r="L4523" s="47">
        <v>0</v>
      </c>
      <c r="M4523" s="47">
        <v>67.95</v>
      </c>
      <c r="N4523" s="45">
        <v>42786</v>
      </c>
    </row>
    <row r="4524" spans="1:14" s="17" customFormat="1" x14ac:dyDescent="0.25">
      <c r="A4524" s="32" t="s">
        <v>29974</v>
      </c>
      <c r="B4524" s="42" t="s">
        <v>64935</v>
      </c>
      <c r="C4524" s="42"/>
      <c r="D4524" s="42"/>
      <c r="E4524" s="43" t="s">
        <v>60847</v>
      </c>
      <c r="F4524" s="44" t="s">
        <v>41</v>
      </c>
      <c r="G4524" s="44" t="s">
        <v>17</v>
      </c>
      <c r="H4524" s="44" t="s">
        <v>18</v>
      </c>
      <c r="I4524" s="42" t="s">
        <v>11617</v>
      </c>
      <c r="J4524" s="42">
        <v>8021506693734</v>
      </c>
      <c r="K4524" s="45">
        <v>45413</v>
      </c>
      <c r="L4524" s="47">
        <v>0</v>
      </c>
      <c r="M4524" s="47">
        <v>67.95</v>
      </c>
      <c r="N4524" s="45">
        <v>42786</v>
      </c>
    </row>
    <row r="4525" spans="1:14" x14ac:dyDescent="0.25">
      <c r="A4525" s="32" t="s">
        <v>29973</v>
      </c>
      <c r="B4525" s="42" t="s">
        <v>64936</v>
      </c>
      <c r="C4525" s="42"/>
      <c r="D4525" s="42"/>
      <c r="E4525" s="43" t="s">
        <v>60846</v>
      </c>
      <c r="F4525" s="44" t="s">
        <v>41</v>
      </c>
      <c r="G4525" s="44" t="s">
        <v>17</v>
      </c>
      <c r="H4525" s="44" t="s">
        <v>18</v>
      </c>
      <c r="I4525" s="42" t="s">
        <v>11616</v>
      </c>
      <c r="J4525" s="42">
        <v>8021506693659</v>
      </c>
      <c r="K4525" s="45">
        <v>45413</v>
      </c>
      <c r="L4525" s="47">
        <v>0</v>
      </c>
      <c r="M4525" s="47">
        <v>67.95</v>
      </c>
      <c r="N4525" s="45">
        <v>42786</v>
      </c>
    </row>
    <row r="4526" spans="1:14" x14ac:dyDescent="0.25">
      <c r="A4526" s="32" t="s">
        <v>29972</v>
      </c>
      <c r="B4526" s="42" t="s">
        <v>64939</v>
      </c>
      <c r="C4526" s="42"/>
      <c r="D4526" s="42"/>
      <c r="E4526" s="43" t="s">
        <v>60845</v>
      </c>
      <c r="F4526" s="44" t="s">
        <v>41</v>
      </c>
      <c r="G4526" s="44" t="s">
        <v>17</v>
      </c>
      <c r="H4526" s="44" t="s">
        <v>18</v>
      </c>
      <c r="I4526" s="42" t="s">
        <v>11615</v>
      </c>
      <c r="J4526" s="42">
        <v>8021506693765</v>
      </c>
      <c r="K4526" s="45">
        <v>45413</v>
      </c>
      <c r="L4526" s="47">
        <v>0</v>
      </c>
      <c r="M4526" s="47">
        <v>67.95</v>
      </c>
      <c r="N4526" s="45">
        <v>42786</v>
      </c>
    </row>
    <row r="4527" spans="1:14" x14ac:dyDescent="0.25">
      <c r="B4527" s="69" t="s">
        <v>68093</v>
      </c>
      <c r="C4527" s="42"/>
      <c r="E4527" s="67" t="s">
        <v>62976</v>
      </c>
      <c r="G4527" s="44" t="s">
        <v>11</v>
      </c>
      <c r="H4527" s="44" t="s">
        <v>12</v>
      </c>
      <c r="I4527" s="67" t="s">
        <v>58656</v>
      </c>
      <c r="J4527" s="55" t="str">
        <f>"8059347149301"</f>
        <v>8059347149301</v>
      </c>
      <c r="L4527" s="46">
        <v>329.95</v>
      </c>
      <c r="M4527" s="46">
        <v>329.95</v>
      </c>
    </row>
    <row r="4528" spans="1:14" x14ac:dyDescent="0.25">
      <c r="B4528" s="69" t="s">
        <v>68092</v>
      </c>
      <c r="C4528" s="42"/>
      <c r="E4528" s="67" t="s">
        <v>62973</v>
      </c>
      <c r="G4528" s="44" t="s">
        <v>11</v>
      </c>
      <c r="H4528" s="44" t="s">
        <v>12</v>
      </c>
      <c r="I4528" s="67" t="s">
        <v>58653</v>
      </c>
      <c r="J4528" s="55" t="str">
        <f>"8059347149271"</f>
        <v>8059347149271</v>
      </c>
      <c r="L4528" s="46">
        <v>329.95</v>
      </c>
      <c r="M4528" s="46">
        <v>329.95</v>
      </c>
    </row>
    <row r="4529" spans="1:14" x14ac:dyDescent="0.25">
      <c r="B4529" s="69" t="s">
        <v>68091</v>
      </c>
      <c r="C4529" s="42"/>
      <c r="E4529" s="67" t="s">
        <v>62974</v>
      </c>
      <c r="G4529" s="44" t="s">
        <v>11</v>
      </c>
      <c r="H4529" s="44" t="s">
        <v>12</v>
      </c>
      <c r="I4529" s="67" t="s">
        <v>58654</v>
      </c>
      <c r="J4529" s="55" t="str">
        <f>"8059347149288"</f>
        <v>8059347149288</v>
      </c>
      <c r="L4529" s="46">
        <v>329.95</v>
      </c>
      <c r="M4529" s="46">
        <v>329.95</v>
      </c>
    </row>
    <row r="4530" spans="1:14" x14ac:dyDescent="0.25">
      <c r="B4530" s="69" t="s">
        <v>68090</v>
      </c>
      <c r="C4530" s="42"/>
      <c r="E4530" s="67" t="s">
        <v>62975</v>
      </c>
      <c r="G4530" s="44" t="s">
        <v>11</v>
      </c>
      <c r="H4530" s="44" t="s">
        <v>12</v>
      </c>
      <c r="I4530" s="67" t="s">
        <v>58655</v>
      </c>
      <c r="J4530" s="55" t="str">
        <f>"8059347149295"</f>
        <v>8059347149295</v>
      </c>
      <c r="L4530" s="46">
        <v>329.95</v>
      </c>
      <c r="M4530" s="46">
        <v>329.95</v>
      </c>
    </row>
    <row r="4531" spans="1:14" x14ac:dyDescent="0.25">
      <c r="B4531" s="69" t="s">
        <v>68089</v>
      </c>
      <c r="C4531" s="42"/>
      <c r="E4531" s="67" t="s">
        <v>62978</v>
      </c>
      <c r="G4531" s="44" t="s">
        <v>11</v>
      </c>
      <c r="H4531" s="44" t="s">
        <v>12</v>
      </c>
      <c r="I4531" s="67" t="s">
        <v>58658</v>
      </c>
      <c r="J4531" s="55" t="str">
        <f>"8059347149325"</f>
        <v>8059347149325</v>
      </c>
      <c r="L4531" s="46">
        <v>329.95</v>
      </c>
      <c r="M4531" s="46">
        <v>329.95</v>
      </c>
    </row>
    <row r="4532" spans="1:14" x14ac:dyDescent="0.25">
      <c r="B4532" s="69" t="s">
        <v>68088</v>
      </c>
      <c r="C4532" s="42"/>
      <c r="E4532" s="67" t="s">
        <v>62977</v>
      </c>
      <c r="G4532" s="44" t="s">
        <v>11</v>
      </c>
      <c r="H4532" s="44" t="s">
        <v>12</v>
      </c>
      <c r="I4532" s="67" t="s">
        <v>58657</v>
      </c>
      <c r="J4532" s="55" t="str">
        <f>"8059347149318"</f>
        <v>8059347149318</v>
      </c>
      <c r="L4532" s="46">
        <v>329.95</v>
      </c>
      <c r="M4532" s="46">
        <v>329.95</v>
      </c>
    </row>
    <row r="4533" spans="1:14" x14ac:dyDescent="0.25">
      <c r="A4533" s="17"/>
      <c r="B4533" s="17"/>
      <c r="C4533" s="17" t="s">
        <v>75649</v>
      </c>
      <c r="D4533" s="17"/>
      <c r="E4533" s="17" t="s">
        <v>75650</v>
      </c>
      <c r="F4533" s="21"/>
      <c r="G4533" s="17" t="s">
        <v>34</v>
      </c>
      <c r="H4533" s="17" t="s">
        <v>35</v>
      </c>
      <c r="I4533" s="17" t="s">
        <v>75651</v>
      </c>
      <c r="J4533" s="20">
        <v>8059347443447</v>
      </c>
      <c r="K4533" s="17"/>
      <c r="L4533" s="28">
        <v>209.95</v>
      </c>
      <c r="M4533" s="17">
        <v>209.95</v>
      </c>
      <c r="N4533" s="24">
        <v>45544</v>
      </c>
    </row>
    <row r="4534" spans="1:14" x14ac:dyDescent="0.25">
      <c r="A4534" s="17"/>
      <c r="B4534" s="17"/>
      <c r="C4534" s="17" t="s">
        <v>75646</v>
      </c>
      <c r="D4534" s="17"/>
      <c r="E4534" s="17" t="s">
        <v>75647</v>
      </c>
      <c r="F4534" s="21"/>
      <c r="G4534" s="17" t="s">
        <v>34</v>
      </c>
      <c r="H4534" s="17" t="s">
        <v>35</v>
      </c>
      <c r="I4534" s="17" t="s">
        <v>75648</v>
      </c>
      <c r="J4534" s="20">
        <v>8059347443430</v>
      </c>
      <c r="K4534" s="17"/>
      <c r="L4534" s="28">
        <v>209.95</v>
      </c>
      <c r="M4534" s="17">
        <v>209.95</v>
      </c>
      <c r="N4534" s="24">
        <v>45544</v>
      </c>
    </row>
    <row r="4535" spans="1:14" x14ac:dyDescent="0.25">
      <c r="A4535" s="17"/>
      <c r="B4535" s="17"/>
      <c r="C4535" s="17" t="s">
        <v>75637</v>
      </c>
      <c r="D4535" s="17"/>
      <c r="E4535" s="17" t="s">
        <v>75638</v>
      </c>
      <c r="F4535" s="21"/>
      <c r="G4535" s="17" t="s">
        <v>34</v>
      </c>
      <c r="H4535" s="17" t="s">
        <v>35</v>
      </c>
      <c r="I4535" s="17" t="s">
        <v>75639</v>
      </c>
      <c r="J4535" s="20">
        <v>8059347443416</v>
      </c>
      <c r="K4535" s="17"/>
      <c r="L4535" s="28">
        <v>209.95</v>
      </c>
      <c r="M4535" s="17">
        <v>209.95</v>
      </c>
      <c r="N4535" s="24">
        <v>45544</v>
      </c>
    </row>
    <row r="4536" spans="1:14" x14ac:dyDescent="0.25">
      <c r="A4536" s="17"/>
      <c r="B4536" s="17"/>
      <c r="C4536" s="17" t="s">
        <v>75640</v>
      </c>
      <c r="D4536" s="17"/>
      <c r="E4536" s="17" t="s">
        <v>75641</v>
      </c>
      <c r="F4536" s="21"/>
      <c r="G4536" s="17" t="s">
        <v>34</v>
      </c>
      <c r="H4536" s="17" t="s">
        <v>35</v>
      </c>
      <c r="I4536" s="17" t="s">
        <v>75642</v>
      </c>
      <c r="J4536" s="20">
        <v>8059347443423</v>
      </c>
      <c r="K4536" s="17"/>
      <c r="L4536" s="28">
        <v>209.95</v>
      </c>
      <c r="M4536" s="17">
        <v>209.95</v>
      </c>
      <c r="N4536" s="24">
        <v>45544</v>
      </c>
    </row>
    <row r="4537" spans="1:14" x14ac:dyDescent="0.25">
      <c r="A4537" s="17"/>
      <c r="B4537" s="17"/>
      <c r="C4537" s="17" t="s">
        <v>75643</v>
      </c>
      <c r="D4537" s="17"/>
      <c r="E4537" s="17" t="s">
        <v>75644</v>
      </c>
      <c r="F4537" s="21"/>
      <c r="G4537" s="17" t="s">
        <v>34</v>
      </c>
      <c r="H4537" s="17" t="s">
        <v>35</v>
      </c>
      <c r="I4537" s="17" t="s">
        <v>75645</v>
      </c>
      <c r="J4537" s="20">
        <v>8059347440620</v>
      </c>
      <c r="K4537" s="17"/>
      <c r="L4537" s="28">
        <v>209.95</v>
      </c>
      <c r="M4537" s="17">
        <v>209.95</v>
      </c>
      <c r="N4537" s="24">
        <v>45544</v>
      </c>
    </row>
    <row r="4538" spans="1:14" x14ac:dyDescent="0.25">
      <c r="A4538" s="17"/>
      <c r="B4538" s="17"/>
      <c r="C4538" s="17" t="s">
        <v>75652</v>
      </c>
      <c r="D4538" s="17"/>
      <c r="E4538" s="17" t="s">
        <v>75653</v>
      </c>
      <c r="F4538" s="21"/>
      <c r="G4538" s="17" t="s">
        <v>34</v>
      </c>
      <c r="H4538" s="17" t="s">
        <v>35</v>
      </c>
      <c r="I4538" s="17" t="s">
        <v>75654</v>
      </c>
      <c r="J4538" s="20">
        <v>8059347443454</v>
      </c>
      <c r="K4538" s="17"/>
      <c r="L4538" s="28">
        <v>209.95</v>
      </c>
      <c r="M4538" s="17">
        <v>209.95</v>
      </c>
      <c r="N4538" s="24">
        <v>45544</v>
      </c>
    </row>
    <row r="4539" spans="1:14" x14ac:dyDescent="0.25">
      <c r="A4539" s="17"/>
      <c r="B4539" s="17" t="s">
        <v>75619</v>
      </c>
      <c r="C4539" s="17" t="s">
        <v>75620</v>
      </c>
      <c r="D4539" s="17"/>
      <c r="E4539" s="17" t="s">
        <v>75621</v>
      </c>
      <c r="F4539" s="21"/>
      <c r="G4539" s="17" t="s">
        <v>34</v>
      </c>
      <c r="H4539" s="17" t="s">
        <v>35</v>
      </c>
      <c r="I4539" s="17" t="s">
        <v>75622</v>
      </c>
      <c r="J4539" s="20">
        <v>8059347401508</v>
      </c>
      <c r="K4539" s="17"/>
      <c r="L4539" s="28">
        <v>209.95</v>
      </c>
      <c r="M4539" s="17">
        <v>209.95</v>
      </c>
      <c r="N4539" s="24">
        <v>45544</v>
      </c>
    </row>
    <row r="4540" spans="1:14" x14ac:dyDescent="0.25">
      <c r="A4540" s="17"/>
      <c r="B4540" s="17" t="s">
        <v>75615</v>
      </c>
      <c r="C4540" s="17" t="s">
        <v>75616</v>
      </c>
      <c r="D4540" s="17"/>
      <c r="E4540" s="17" t="s">
        <v>75617</v>
      </c>
      <c r="F4540" s="21"/>
      <c r="G4540" s="17" t="s">
        <v>34</v>
      </c>
      <c r="H4540" s="17" t="s">
        <v>35</v>
      </c>
      <c r="I4540" s="17" t="s">
        <v>75618</v>
      </c>
      <c r="J4540" s="20">
        <v>8059347401492</v>
      </c>
      <c r="K4540" s="17"/>
      <c r="L4540" s="28">
        <v>209.95</v>
      </c>
      <c r="M4540" s="17">
        <v>209.95</v>
      </c>
      <c r="N4540" s="24">
        <v>45544</v>
      </c>
    </row>
    <row r="4541" spans="1:14" x14ac:dyDescent="0.25">
      <c r="A4541" s="17"/>
      <c r="B4541" s="17" t="s">
        <v>75603</v>
      </c>
      <c r="C4541" s="17" t="s">
        <v>75604</v>
      </c>
      <c r="D4541" s="17"/>
      <c r="E4541" s="17" t="s">
        <v>75605</v>
      </c>
      <c r="F4541" s="21"/>
      <c r="G4541" s="17" t="s">
        <v>34</v>
      </c>
      <c r="H4541" s="17" t="s">
        <v>35</v>
      </c>
      <c r="I4541" s="17" t="s">
        <v>75606</v>
      </c>
      <c r="J4541" s="20">
        <v>8059347401461</v>
      </c>
      <c r="K4541" s="17"/>
      <c r="L4541" s="28">
        <v>209.95</v>
      </c>
      <c r="M4541" s="17">
        <v>209.95</v>
      </c>
      <c r="N4541" s="24">
        <v>45544</v>
      </c>
    </row>
    <row r="4542" spans="1:14" x14ac:dyDescent="0.25">
      <c r="A4542" s="17"/>
      <c r="B4542" s="17" t="s">
        <v>75607</v>
      </c>
      <c r="C4542" s="17" t="s">
        <v>75608</v>
      </c>
      <c r="D4542" s="17"/>
      <c r="E4542" s="17" t="s">
        <v>75609</v>
      </c>
      <c r="F4542" s="21"/>
      <c r="G4542" s="17" t="s">
        <v>34</v>
      </c>
      <c r="H4542" s="17" t="s">
        <v>35</v>
      </c>
      <c r="I4542" s="17" t="s">
        <v>75610</v>
      </c>
      <c r="J4542" s="20">
        <v>8059347401478</v>
      </c>
      <c r="K4542" s="17"/>
      <c r="L4542" s="28">
        <v>209.95</v>
      </c>
      <c r="M4542" s="17">
        <v>209.95</v>
      </c>
      <c r="N4542" s="24">
        <v>45544</v>
      </c>
    </row>
    <row r="4543" spans="1:14" x14ac:dyDescent="0.25">
      <c r="A4543" s="17"/>
      <c r="B4543" s="17" t="s">
        <v>75611</v>
      </c>
      <c r="C4543" s="17" t="s">
        <v>75612</v>
      </c>
      <c r="D4543" s="17"/>
      <c r="E4543" s="17" t="s">
        <v>75613</v>
      </c>
      <c r="F4543" s="21"/>
      <c r="G4543" s="17" t="s">
        <v>34</v>
      </c>
      <c r="H4543" s="17" t="s">
        <v>35</v>
      </c>
      <c r="I4543" s="17" t="s">
        <v>75614</v>
      </c>
      <c r="J4543" s="20">
        <v>8059347401485</v>
      </c>
      <c r="K4543" s="17"/>
      <c r="L4543" s="28">
        <v>209.95</v>
      </c>
      <c r="M4543" s="17">
        <v>209.95</v>
      </c>
      <c r="N4543" s="24">
        <v>45544</v>
      </c>
    </row>
    <row r="4544" spans="1:14" x14ac:dyDescent="0.25">
      <c r="A4544" s="17"/>
      <c r="B4544" s="17" t="s">
        <v>75634</v>
      </c>
      <c r="C4544" s="17"/>
      <c r="D4544" s="17"/>
      <c r="E4544" s="17" t="s">
        <v>75635</v>
      </c>
      <c r="F4544" s="21"/>
      <c r="G4544" s="17" t="s">
        <v>34</v>
      </c>
      <c r="H4544" s="17" t="s">
        <v>35</v>
      </c>
      <c r="I4544" s="17" t="s">
        <v>75636</v>
      </c>
      <c r="J4544" s="20">
        <v>8059347401546</v>
      </c>
      <c r="K4544" s="17"/>
      <c r="L4544" s="28">
        <v>209.95</v>
      </c>
      <c r="M4544" s="17">
        <v>209.95</v>
      </c>
      <c r="N4544" s="24">
        <v>45544</v>
      </c>
    </row>
    <row r="4545" spans="1:14" x14ac:dyDescent="0.25">
      <c r="A4545" s="17"/>
      <c r="B4545" s="17" t="s">
        <v>75631</v>
      </c>
      <c r="C4545" s="17"/>
      <c r="D4545" s="17"/>
      <c r="E4545" s="17" t="s">
        <v>75632</v>
      </c>
      <c r="F4545" s="21"/>
      <c r="G4545" s="17" t="s">
        <v>34</v>
      </c>
      <c r="H4545" s="17" t="s">
        <v>35</v>
      </c>
      <c r="I4545" s="17" t="s">
        <v>75633</v>
      </c>
      <c r="J4545" s="20">
        <v>8059347401539</v>
      </c>
      <c r="K4545" s="17"/>
      <c r="L4545" s="28">
        <v>209.95</v>
      </c>
      <c r="M4545" s="17">
        <v>209.95</v>
      </c>
      <c r="N4545" s="24">
        <v>45544</v>
      </c>
    </row>
    <row r="4546" spans="1:14" x14ac:dyDescent="0.25">
      <c r="A4546" s="17"/>
      <c r="B4546" s="17" t="s">
        <v>75627</v>
      </c>
      <c r="C4546" s="17" t="s">
        <v>75628</v>
      </c>
      <c r="D4546" s="17"/>
      <c r="E4546" s="17" t="s">
        <v>75629</v>
      </c>
      <c r="F4546" s="21"/>
      <c r="G4546" s="17" t="s">
        <v>34</v>
      </c>
      <c r="H4546" s="17" t="s">
        <v>35</v>
      </c>
      <c r="I4546" s="17" t="s">
        <v>75630</v>
      </c>
      <c r="J4546" s="20">
        <v>8059347401522</v>
      </c>
      <c r="K4546" s="17"/>
      <c r="L4546" s="28">
        <v>209.95</v>
      </c>
      <c r="M4546" s="17">
        <v>209.95</v>
      </c>
      <c r="N4546" s="24">
        <v>45544</v>
      </c>
    </row>
    <row r="4547" spans="1:14" x14ac:dyDescent="0.25">
      <c r="A4547" s="17"/>
      <c r="B4547" s="17" t="s">
        <v>75623</v>
      </c>
      <c r="C4547" s="17" t="s">
        <v>75624</v>
      </c>
      <c r="D4547" s="17"/>
      <c r="E4547" s="17" t="s">
        <v>75625</v>
      </c>
      <c r="F4547" s="21"/>
      <c r="G4547" s="17" t="s">
        <v>34</v>
      </c>
      <c r="H4547" s="17" t="s">
        <v>35</v>
      </c>
      <c r="I4547" s="17" t="s">
        <v>75626</v>
      </c>
      <c r="J4547" s="20">
        <v>8059347401515</v>
      </c>
      <c r="K4547" s="17"/>
      <c r="L4547" s="28">
        <v>209.95</v>
      </c>
      <c r="M4547" s="17">
        <v>209.95</v>
      </c>
      <c r="N4547" s="24">
        <v>45544</v>
      </c>
    </row>
    <row r="4548" spans="1:14" x14ac:dyDescent="0.25">
      <c r="A4548" s="17"/>
      <c r="B4548" s="17" t="s">
        <v>75594</v>
      </c>
      <c r="C4548" s="17"/>
      <c r="D4548" s="17"/>
      <c r="E4548" s="17" t="s">
        <v>75595</v>
      </c>
      <c r="F4548" s="21"/>
      <c r="G4548" s="17" t="s">
        <v>34</v>
      </c>
      <c r="H4548" s="17" t="s">
        <v>35</v>
      </c>
      <c r="I4548" s="17" t="s">
        <v>75596</v>
      </c>
      <c r="J4548" s="20">
        <v>8059347401829</v>
      </c>
      <c r="K4548" s="17"/>
      <c r="L4548" s="28">
        <v>49.95</v>
      </c>
      <c r="M4548" s="17">
        <v>49.95</v>
      </c>
      <c r="N4548" s="24">
        <v>45544</v>
      </c>
    </row>
    <row r="4549" spans="1:14" x14ac:dyDescent="0.25">
      <c r="A4549" s="17"/>
      <c r="B4549" s="17" t="s">
        <v>75591</v>
      </c>
      <c r="C4549" s="17"/>
      <c r="D4549" s="17"/>
      <c r="E4549" s="17" t="s">
        <v>75592</v>
      </c>
      <c r="F4549" s="21"/>
      <c r="G4549" s="17" t="s">
        <v>34</v>
      </c>
      <c r="H4549" s="17" t="s">
        <v>35</v>
      </c>
      <c r="I4549" s="17" t="s">
        <v>75593</v>
      </c>
      <c r="J4549" s="20">
        <v>8059347401812</v>
      </c>
      <c r="K4549" s="17"/>
      <c r="L4549" s="28">
        <v>49.95</v>
      </c>
      <c r="M4549" s="17">
        <v>49.95</v>
      </c>
      <c r="N4549" s="24">
        <v>45544</v>
      </c>
    </row>
    <row r="4550" spans="1:14" x14ac:dyDescent="0.25">
      <c r="A4550" s="17"/>
      <c r="B4550" s="17" t="s">
        <v>75582</v>
      </c>
      <c r="C4550" s="17"/>
      <c r="D4550" s="17"/>
      <c r="E4550" s="17" t="s">
        <v>75583</v>
      </c>
      <c r="F4550" s="21"/>
      <c r="G4550" s="17" t="s">
        <v>34</v>
      </c>
      <c r="H4550" s="17" t="s">
        <v>35</v>
      </c>
      <c r="I4550" s="17" t="s">
        <v>75584</v>
      </c>
      <c r="J4550" s="20">
        <v>8059347401782</v>
      </c>
      <c r="K4550" s="17"/>
      <c r="L4550" s="28">
        <v>49.95</v>
      </c>
      <c r="M4550" s="17">
        <v>49.95</v>
      </c>
      <c r="N4550" s="24">
        <v>45544</v>
      </c>
    </row>
    <row r="4551" spans="1:14" x14ac:dyDescent="0.25">
      <c r="A4551" s="17"/>
      <c r="B4551" s="17" t="s">
        <v>75585</v>
      </c>
      <c r="C4551" s="17"/>
      <c r="D4551" s="17"/>
      <c r="E4551" s="17" t="s">
        <v>75586</v>
      </c>
      <c r="F4551" s="21"/>
      <c r="G4551" s="17" t="s">
        <v>34</v>
      </c>
      <c r="H4551" s="17" t="s">
        <v>35</v>
      </c>
      <c r="I4551" s="17" t="s">
        <v>75587</v>
      </c>
      <c r="J4551" s="20">
        <v>8059347401799</v>
      </c>
      <c r="K4551" s="17"/>
      <c r="L4551" s="28">
        <v>49.95</v>
      </c>
      <c r="M4551" s="17">
        <v>49.95</v>
      </c>
      <c r="N4551" s="24">
        <v>45544</v>
      </c>
    </row>
    <row r="4552" spans="1:14" x14ac:dyDescent="0.25">
      <c r="A4552" s="17"/>
      <c r="B4552" s="17" t="s">
        <v>75588</v>
      </c>
      <c r="C4552" s="17"/>
      <c r="D4552" s="17"/>
      <c r="E4552" s="17" t="s">
        <v>75589</v>
      </c>
      <c r="F4552" s="21"/>
      <c r="G4552" s="17" t="s">
        <v>34</v>
      </c>
      <c r="H4552" s="17" t="s">
        <v>35</v>
      </c>
      <c r="I4552" s="17" t="s">
        <v>75590</v>
      </c>
      <c r="J4552" s="20">
        <v>8059347401805</v>
      </c>
      <c r="K4552" s="17"/>
      <c r="L4552" s="28">
        <v>49.95</v>
      </c>
      <c r="M4552" s="17">
        <v>49.95</v>
      </c>
      <c r="N4552" s="24">
        <v>45544</v>
      </c>
    </row>
    <row r="4553" spans="1:14" x14ac:dyDescent="0.25">
      <c r="A4553" s="17"/>
      <c r="B4553" s="17" t="s">
        <v>75600</v>
      </c>
      <c r="C4553" s="17"/>
      <c r="D4553" s="17"/>
      <c r="E4553" s="17" t="s">
        <v>75601</v>
      </c>
      <c r="F4553" s="21"/>
      <c r="G4553" s="17" t="s">
        <v>34</v>
      </c>
      <c r="H4553" s="17" t="s">
        <v>35</v>
      </c>
      <c r="I4553" s="17" t="s">
        <v>75602</v>
      </c>
      <c r="J4553" s="20">
        <v>8059347443324</v>
      </c>
      <c r="K4553" s="17"/>
      <c r="L4553" s="28">
        <v>49.95</v>
      </c>
      <c r="M4553" s="17">
        <v>49.95</v>
      </c>
      <c r="N4553" s="24">
        <v>45544</v>
      </c>
    </row>
    <row r="4554" spans="1:14" x14ac:dyDescent="0.25">
      <c r="A4554" s="17"/>
      <c r="B4554" s="17" t="s">
        <v>75597</v>
      </c>
      <c r="C4554" s="17"/>
      <c r="D4554" s="17"/>
      <c r="E4554" s="17" t="s">
        <v>75598</v>
      </c>
      <c r="F4554" s="21"/>
      <c r="G4554" s="17" t="s">
        <v>34</v>
      </c>
      <c r="H4554" s="17" t="s">
        <v>35</v>
      </c>
      <c r="I4554" s="17" t="s">
        <v>75599</v>
      </c>
      <c r="J4554" s="20">
        <v>8059347401836</v>
      </c>
      <c r="K4554" s="17"/>
      <c r="L4554" s="28">
        <v>49.95</v>
      </c>
      <c r="M4554" s="17">
        <v>49.95</v>
      </c>
      <c r="N4554" s="24">
        <v>45544</v>
      </c>
    </row>
    <row r="4555" spans="1:14" x14ac:dyDescent="0.25">
      <c r="A4555" s="32" t="s">
        <v>71420</v>
      </c>
      <c r="B4555" s="17" t="s">
        <v>68971</v>
      </c>
      <c r="C4555" s="42" t="s">
        <v>70439</v>
      </c>
      <c r="D4555" s="17"/>
      <c r="E4555" s="70" t="s">
        <v>68972</v>
      </c>
      <c r="F4555" s="80" t="s">
        <v>41</v>
      </c>
      <c r="G4555" s="44" t="s">
        <v>11</v>
      </c>
      <c r="H4555" s="44" t="s">
        <v>12</v>
      </c>
      <c r="I4555" s="70" t="s">
        <v>68973</v>
      </c>
      <c r="J4555" s="20">
        <v>8059347354736</v>
      </c>
      <c r="K4555" s="17"/>
      <c r="L4555" s="28">
        <v>249.95</v>
      </c>
      <c r="M4555" s="28">
        <v>249.95</v>
      </c>
      <c r="N4555" s="24">
        <v>45335</v>
      </c>
    </row>
    <row r="4556" spans="1:14" x14ac:dyDescent="0.25">
      <c r="A4556" s="32" t="s">
        <v>71419</v>
      </c>
      <c r="B4556" s="17" t="s">
        <v>68968</v>
      </c>
      <c r="C4556" s="42" t="s">
        <v>70438</v>
      </c>
      <c r="D4556" s="17"/>
      <c r="E4556" s="70" t="s">
        <v>68969</v>
      </c>
      <c r="F4556" s="80" t="s">
        <v>41</v>
      </c>
      <c r="G4556" s="44" t="s">
        <v>11</v>
      </c>
      <c r="H4556" s="44" t="s">
        <v>12</v>
      </c>
      <c r="I4556" s="70" t="s">
        <v>68970</v>
      </c>
      <c r="J4556" s="20">
        <v>8059347354705</v>
      </c>
      <c r="K4556" s="17"/>
      <c r="L4556" s="28">
        <v>249.95</v>
      </c>
      <c r="M4556" s="28">
        <v>249.95</v>
      </c>
      <c r="N4556" s="24">
        <v>45335</v>
      </c>
    </row>
    <row r="4557" spans="1:14" x14ac:dyDescent="0.25">
      <c r="A4557" s="32" t="s">
        <v>71418</v>
      </c>
      <c r="B4557" s="17" t="s">
        <v>68965</v>
      </c>
      <c r="C4557" s="42" t="s">
        <v>70437</v>
      </c>
      <c r="D4557" s="17"/>
      <c r="E4557" s="70" t="s">
        <v>68966</v>
      </c>
      <c r="F4557" s="80" t="s">
        <v>41</v>
      </c>
      <c r="G4557" s="44" t="s">
        <v>11</v>
      </c>
      <c r="H4557" s="44" t="s">
        <v>12</v>
      </c>
      <c r="I4557" s="70" t="s">
        <v>68967</v>
      </c>
      <c r="J4557" s="20">
        <v>8059347354712</v>
      </c>
      <c r="K4557" s="17"/>
      <c r="L4557" s="28">
        <v>249.95</v>
      </c>
      <c r="M4557" s="28">
        <v>249.95</v>
      </c>
      <c r="N4557" s="24">
        <v>45335</v>
      </c>
    </row>
    <row r="4558" spans="1:14" x14ac:dyDescent="0.25">
      <c r="A4558" s="32" t="s">
        <v>71417</v>
      </c>
      <c r="B4558" s="17" t="s">
        <v>68962</v>
      </c>
      <c r="C4558" s="42" t="s">
        <v>70436</v>
      </c>
      <c r="D4558" s="17"/>
      <c r="E4558" s="70" t="s">
        <v>68963</v>
      </c>
      <c r="F4558" s="80" t="s">
        <v>41</v>
      </c>
      <c r="G4558" s="44" t="s">
        <v>11</v>
      </c>
      <c r="H4558" s="44" t="s">
        <v>12</v>
      </c>
      <c r="I4558" s="70" t="s">
        <v>68964</v>
      </c>
      <c r="J4558" s="20">
        <v>8059347354729</v>
      </c>
      <c r="K4558" s="17"/>
      <c r="L4558" s="28">
        <v>249.95</v>
      </c>
      <c r="M4558" s="28">
        <v>249.95</v>
      </c>
      <c r="N4558" s="24">
        <v>45335</v>
      </c>
    </row>
    <row r="4559" spans="1:14" x14ac:dyDescent="0.25">
      <c r="A4559" s="32" t="s">
        <v>71416</v>
      </c>
      <c r="B4559" s="17" t="s">
        <v>68959</v>
      </c>
      <c r="C4559" s="42" t="s">
        <v>70435</v>
      </c>
      <c r="D4559" s="17"/>
      <c r="E4559" s="70" t="s">
        <v>68960</v>
      </c>
      <c r="F4559" s="80" t="s">
        <v>41</v>
      </c>
      <c r="G4559" s="44" t="s">
        <v>11</v>
      </c>
      <c r="H4559" s="44" t="s">
        <v>12</v>
      </c>
      <c r="I4559" s="70" t="s">
        <v>68961</v>
      </c>
      <c r="J4559" s="20">
        <v>8059347354767</v>
      </c>
      <c r="K4559" s="17"/>
      <c r="L4559" s="28">
        <v>249.95</v>
      </c>
      <c r="M4559" s="28">
        <v>249.95</v>
      </c>
      <c r="N4559" s="24">
        <v>45335</v>
      </c>
    </row>
    <row r="4560" spans="1:14" x14ac:dyDescent="0.25">
      <c r="A4560" s="32" t="s">
        <v>71415</v>
      </c>
      <c r="B4560" s="17" t="s">
        <v>68956</v>
      </c>
      <c r="C4560" s="42" t="s">
        <v>70434</v>
      </c>
      <c r="D4560" s="17"/>
      <c r="E4560" s="70" t="s">
        <v>68957</v>
      </c>
      <c r="F4560" s="80" t="s">
        <v>41</v>
      </c>
      <c r="G4560" s="44" t="s">
        <v>11</v>
      </c>
      <c r="H4560" s="44" t="s">
        <v>12</v>
      </c>
      <c r="I4560" s="70" t="s">
        <v>68958</v>
      </c>
      <c r="J4560" s="20">
        <v>8059347354750</v>
      </c>
      <c r="K4560" s="17"/>
      <c r="L4560" s="28">
        <v>249.95</v>
      </c>
      <c r="M4560" s="28">
        <v>249.95</v>
      </c>
      <c r="N4560" s="24">
        <v>45335</v>
      </c>
    </row>
    <row r="4561" spans="1:14" x14ac:dyDescent="0.25">
      <c r="A4561" s="32" t="s">
        <v>71414</v>
      </c>
      <c r="B4561" s="17" t="s">
        <v>68953</v>
      </c>
      <c r="C4561" s="42" t="s">
        <v>70433</v>
      </c>
      <c r="D4561" s="17"/>
      <c r="E4561" s="70" t="s">
        <v>68954</v>
      </c>
      <c r="F4561" s="80" t="s">
        <v>41</v>
      </c>
      <c r="G4561" s="44" t="s">
        <v>11</v>
      </c>
      <c r="H4561" s="44" t="s">
        <v>12</v>
      </c>
      <c r="I4561" s="70" t="s">
        <v>68955</v>
      </c>
      <c r="J4561" s="20">
        <v>8059347354743</v>
      </c>
      <c r="K4561" s="17"/>
      <c r="L4561" s="28">
        <v>249.95</v>
      </c>
      <c r="M4561" s="28">
        <v>249.95</v>
      </c>
      <c r="N4561" s="24">
        <v>45335</v>
      </c>
    </row>
    <row r="4562" spans="1:14" x14ac:dyDescent="0.25">
      <c r="A4562" s="32" t="s">
        <v>71413</v>
      </c>
      <c r="B4562" s="17" t="s">
        <v>68950</v>
      </c>
      <c r="C4562" s="42"/>
      <c r="D4562" s="17"/>
      <c r="E4562" s="70" t="s">
        <v>68951</v>
      </c>
      <c r="F4562" s="80" t="s">
        <v>41</v>
      </c>
      <c r="G4562" s="44" t="s">
        <v>11</v>
      </c>
      <c r="H4562" s="44" t="s">
        <v>12</v>
      </c>
      <c r="I4562" s="70" t="s">
        <v>68952</v>
      </c>
      <c r="J4562" s="20">
        <v>8059347384498</v>
      </c>
      <c r="K4562" s="17"/>
      <c r="L4562" s="28">
        <v>249.95</v>
      </c>
      <c r="M4562" s="28">
        <v>249.95</v>
      </c>
      <c r="N4562" s="24">
        <v>45335</v>
      </c>
    </row>
    <row r="4563" spans="1:14" x14ac:dyDescent="0.25">
      <c r="B4563" s="17" t="s">
        <v>68947</v>
      </c>
      <c r="C4563" s="42"/>
      <c r="D4563" s="17"/>
      <c r="E4563" s="70" t="s">
        <v>68948</v>
      </c>
      <c r="F4563" s="80" t="s">
        <v>41</v>
      </c>
      <c r="G4563" s="44" t="s">
        <v>11</v>
      </c>
      <c r="H4563" s="44" t="s">
        <v>12</v>
      </c>
      <c r="I4563" s="70" t="s">
        <v>68949</v>
      </c>
      <c r="J4563" s="20"/>
      <c r="K4563" s="17"/>
      <c r="L4563" s="28">
        <v>249.95</v>
      </c>
      <c r="M4563" s="28">
        <v>249.95</v>
      </c>
      <c r="N4563" s="24">
        <v>45335</v>
      </c>
    </row>
    <row r="4564" spans="1:14" x14ac:dyDescent="0.25">
      <c r="A4564" s="32" t="s">
        <v>71412</v>
      </c>
      <c r="B4564" s="17" t="s">
        <v>68944</v>
      </c>
      <c r="C4564" s="42"/>
      <c r="D4564" s="17"/>
      <c r="E4564" s="70" t="s">
        <v>68945</v>
      </c>
      <c r="F4564" s="80" t="s">
        <v>41</v>
      </c>
      <c r="G4564" s="44" t="s">
        <v>11</v>
      </c>
      <c r="H4564" s="44" t="s">
        <v>12</v>
      </c>
      <c r="I4564" s="70" t="s">
        <v>68946</v>
      </c>
      <c r="J4564" s="20">
        <v>8059347381565</v>
      </c>
      <c r="K4564" s="17"/>
      <c r="L4564" s="28">
        <v>249.95</v>
      </c>
      <c r="M4564" s="28">
        <v>249.95</v>
      </c>
      <c r="N4564" s="24">
        <v>45335</v>
      </c>
    </row>
    <row r="4565" spans="1:14" x14ac:dyDescent="0.25">
      <c r="A4565" s="32" t="s">
        <v>71411</v>
      </c>
      <c r="B4565" s="17" t="s">
        <v>68941</v>
      </c>
      <c r="C4565" s="42"/>
      <c r="D4565" s="17"/>
      <c r="E4565" s="70" t="s">
        <v>68942</v>
      </c>
      <c r="F4565" s="80" t="s">
        <v>41</v>
      </c>
      <c r="G4565" s="44" t="s">
        <v>11</v>
      </c>
      <c r="H4565" s="44" t="s">
        <v>12</v>
      </c>
      <c r="I4565" s="70" t="s">
        <v>68943</v>
      </c>
      <c r="J4565" s="20">
        <v>8059347381572</v>
      </c>
      <c r="K4565" s="17"/>
      <c r="L4565" s="28">
        <v>249.95</v>
      </c>
      <c r="M4565" s="28">
        <v>249.95</v>
      </c>
      <c r="N4565" s="24">
        <v>45335</v>
      </c>
    </row>
    <row r="4566" spans="1:14" x14ac:dyDescent="0.25">
      <c r="A4566" s="32" t="s">
        <v>71410</v>
      </c>
      <c r="B4566" s="17" t="s">
        <v>68938</v>
      </c>
      <c r="C4566" s="42" t="s">
        <v>70432</v>
      </c>
      <c r="D4566" s="17"/>
      <c r="E4566" s="70" t="s">
        <v>68939</v>
      </c>
      <c r="F4566" s="80" t="s">
        <v>41</v>
      </c>
      <c r="G4566" s="44" t="s">
        <v>11</v>
      </c>
      <c r="H4566" s="44" t="s">
        <v>12</v>
      </c>
      <c r="I4566" s="70" t="s">
        <v>68940</v>
      </c>
      <c r="J4566" s="20">
        <v>8059347354699</v>
      </c>
      <c r="K4566" s="17"/>
      <c r="L4566" s="28">
        <v>249.95</v>
      </c>
      <c r="M4566" s="28">
        <v>249.95</v>
      </c>
      <c r="N4566" s="24">
        <v>45335</v>
      </c>
    </row>
    <row r="4567" spans="1:14" x14ac:dyDescent="0.25">
      <c r="A4567" s="32" t="s">
        <v>71409</v>
      </c>
      <c r="B4567" s="17" t="s">
        <v>68935</v>
      </c>
      <c r="C4567" s="42" t="s">
        <v>70431</v>
      </c>
      <c r="D4567" s="17"/>
      <c r="E4567" s="70" t="s">
        <v>68936</v>
      </c>
      <c r="F4567" s="80" t="s">
        <v>41</v>
      </c>
      <c r="G4567" s="44" t="s">
        <v>11</v>
      </c>
      <c r="H4567" s="44" t="s">
        <v>12</v>
      </c>
      <c r="I4567" s="70" t="s">
        <v>68937</v>
      </c>
      <c r="J4567" s="20">
        <v>8059347354682</v>
      </c>
      <c r="K4567" s="17"/>
      <c r="L4567" s="28">
        <v>249.95</v>
      </c>
      <c r="M4567" s="28">
        <v>249.95</v>
      </c>
      <c r="N4567" s="24">
        <v>45335</v>
      </c>
    </row>
    <row r="4568" spans="1:14" x14ac:dyDescent="0.25">
      <c r="A4568" s="32" t="s">
        <v>71408</v>
      </c>
      <c r="B4568" s="17" t="s">
        <v>68932</v>
      </c>
      <c r="C4568" s="42"/>
      <c r="D4568" s="17"/>
      <c r="E4568" s="70" t="s">
        <v>68933</v>
      </c>
      <c r="F4568" s="80" t="s">
        <v>41</v>
      </c>
      <c r="G4568" s="44" t="s">
        <v>11</v>
      </c>
      <c r="H4568" s="44" t="s">
        <v>12</v>
      </c>
      <c r="I4568" s="70" t="s">
        <v>68934</v>
      </c>
      <c r="J4568" s="20">
        <v>8059347384504</v>
      </c>
      <c r="K4568" s="17"/>
      <c r="L4568" s="28">
        <v>249.95</v>
      </c>
      <c r="M4568" s="28">
        <v>249.95</v>
      </c>
      <c r="N4568" s="24">
        <v>45335</v>
      </c>
    </row>
    <row r="4569" spans="1:14" x14ac:dyDescent="0.25">
      <c r="A4569" s="17"/>
      <c r="B4569" s="17" t="s">
        <v>75571</v>
      </c>
      <c r="C4569" s="17" t="s">
        <v>75572</v>
      </c>
      <c r="D4569" s="17"/>
      <c r="E4569" s="17" t="s">
        <v>75573</v>
      </c>
      <c r="F4569" s="21"/>
      <c r="G4569" s="17" t="s">
        <v>34</v>
      </c>
      <c r="H4569" s="17" t="s">
        <v>35</v>
      </c>
      <c r="I4569" s="17" t="s">
        <v>75574</v>
      </c>
      <c r="J4569" s="20">
        <v>8059347401294</v>
      </c>
      <c r="K4569" s="17"/>
      <c r="L4569" s="28">
        <v>399.95</v>
      </c>
      <c r="M4569" s="17">
        <v>399.95</v>
      </c>
      <c r="N4569" s="24">
        <v>45544</v>
      </c>
    </row>
    <row r="4570" spans="1:14" x14ac:dyDescent="0.25">
      <c r="A4570" s="17"/>
      <c r="B4570" s="17" t="s">
        <v>75567</v>
      </c>
      <c r="C4570" s="17" t="s">
        <v>75568</v>
      </c>
      <c r="D4570" s="17"/>
      <c r="E4570" s="17" t="s">
        <v>75569</v>
      </c>
      <c r="F4570" s="21"/>
      <c r="G4570" s="17" t="s">
        <v>34</v>
      </c>
      <c r="H4570" s="17" t="s">
        <v>35</v>
      </c>
      <c r="I4570" s="17" t="s">
        <v>75570</v>
      </c>
      <c r="J4570" s="20">
        <v>8059347401287</v>
      </c>
      <c r="K4570" s="17"/>
      <c r="L4570" s="28">
        <v>399.95</v>
      </c>
      <c r="M4570" s="17">
        <v>399.95</v>
      </c>
      <c r="N4570" s="24">
        <v>45544</v>
      </c>
    </row>
    <row r="4571" spans="1:14" x14ac:dyDescent="0.25">
      <c r="A4571" s="17"/>
      <c r="B4571" s="17" t="s">
        <v>75555</v>
      </c>
      <c r="C4571" s="17" t="s">
        <v>75556</v>
      </c>
      <c r="D4571" s="17"/>
      <c r="E4571" s="17" t="s">
        <v>75557</v>
      </c>
      <c r="F4571" s="21"/>
      <c r="G4571" s="17" t="s">
        <v>34</v>
      </c>
      <c r="H4571" s="17" t="s">
        <v>35</v>
      </c>
      <c r="I4571" s="17" t="s">
        <v>75558</v>
      </c>
      <c r="J4571" s="20">
        <v>8059347401256</v>
      </c>
      <c r="K4571" s="17"/>
      <c r="L4571" s="28">
        <v>399.95</v>
      </c>
      <c r="M4571" s="17">
        <v>399.95</v>
      </c>
      <c r="N4571" s="24">
        <v>45544</v>
      </c>
    </row>
    <row r="4572" spans="1:14" x14ac:dyDescent="0.25">
      <c r="A4572" s="17"/>
      <c r="B4572" s="17" t="s">
        <v>75559</v>
      </c>
      <c r="C4572" s="17" t="s">
        <v>75560</v>
      </c>
      <c r="D4572" s="17"/>
      <c r="E4572" s="17" t="s">
        <v>75561</v>
      </c>
      <c r="F4572" s="21"/>
      <c r="G4572" s="17" t="s">
        <v>34</v>
      </c>
      <c r="H4572" s="17" t="s">
        <v>35</v>
      </c>
      <c r="I4572" s="17" t="s">
        <v>75562</v>
      </c>
      <c r="J4572" s="20">
        <v>8059347401263</v>
      </c>
      <c r="K4572" s="17"/>
      <c r="L4572" s="28">
        <v>399.95</v>
      </c>
      <c r="M4572" s="17">
        <v>399.95</v>
      </c>
      <c r="N4572" s="24">
        <v>45544</v>
      </c>
    </row>
    <row r="4573" spans="1:14" x14ac:dyDescent="0.25">
      <c r="A4573" s="17"/>
      <c r="B4573" s="17" t="s">
        <v>75563</v>
      </c>
      <c r="C4573" s="17" t="s">
        <v>75564</v>
      </c>
      <c r="D4573" s="17"/>
      <c r="E4573" s="17" t="s">
        <v>75565</v>
      </c>
      <c r="F4573" s="21"/>
      <c r="G4573" s="17" t="s">
        <v>34</v>
      </c>
      <c r="H4573" s="17" t="s">
        <v>35</v>
      </c>
      <c r="I4573" s="17" t="s">
        <v>75566</v>
      </c>
      <c r="J4573" s="20">
        <v>8059347401270</v>
      </c>
      <c r="K4573" s="17"/>
      <c r="L4573" s="28">
        <v>399.95</v>
      </c>
      <c r="M4573" s="17">
        <v>399.95</v>
      </c>
      <c r="N4573" s="24">
        <v>45544</v>
      </c>
    </row>
    <row r="4574" spans="1:14" x14ac:dyDescent="0.25">
      <c r="A4574" s="17"/>
      <c r="B4574" s="17" t="s">
        <v>75579</v>
      </c>
      <c r="C4574" s="17"/>
      <c r="D4574" s="17"/>
      <c r="E4574" s="17" t="s">
        <v>75580</v>
      </c>
      <c r="F4574" s="21"/>
      <c r="G4574" s="17" t="s">
        <v>34</v>
      </c>
      <c r="H4574" s="17" t="s">
        <v>35</v>
      </c>
      <c r="I4574" s="17" t="s">
        <v>75581</v>
      </c>
      <c r="J4574" s="20">
        <v>8059347401317</v>
      </c>
      <c r="K4574" s="17"/>
      <c r="L4574" s="28">
        <v>399.95</v>
      </c>
      <c r="M4574" s="17">
        <v>399.95</v>
      </c>
      <c r="N4574" s="24">
        <v>45544</v>
      </c>
    </row>
    <row r="4575" spans="1:14" x14ac:dyDescent="0.25">
      <c r="A4575" s="17"/>
      <c r="B4575" s="17" t="s">
        <v>75575</v>
      </c>
      <c r="C4575" s="17" t="s">
        <v>75576</v>
      </c>
      <c r="D4575" s="17"/>
      <c r="E4575" s="17" t="s">
        <v>75577</v>
      </c>
      <c r="F4575" s="21"/>
      <c r="G4575" s="17" t="s">
        <v>34</v>
      </c>
      <c r="H4575" s="17" t="s">
        <v>35</v>
      </c>
      <c r="I4575" s="17" t="s">
        <v>75578</v>
      </c>
      <c r="J4575" s="20">
        <v>8059347401300</v>
      </c>
      <c r="K4575" s="17"/>
      <c r="L4575" s="28">
        <v>399.95</v>
      </c>
      <c r="M4575" s="17">
        <v>399.95</v>
      </c>
      <c r="N4575" s="24">
        <v>45544</v>
      </c>
    </row>
    <row r="4576" spans="1:14" x14ac:dyDescent="0.25">
      <c r="A4576" s="32" t="s">
        <v>71407</v>
      </c>
      <c r="B4576" s="17" t="s">
        <v>68929</v>
      </c>
      <c r="C4576" s="42"/>
      <c r="D4576" s="17"/>
      <c r="E4576" s="70" t="s">
        <v>68930</v>
      </c>
      <c r="F4576" s="80" t="s">
        <v>41</v>
      </c>
      <c r="G4576" s="44" t="s">
        <v>11</v>
      </c>
      <c r="H4576" s="44" t="s">
        <v>12</v>
      </c>
      <c r="I4576" s="70" t="s">
        <v>68931</v>
      </c>
      <c r="J4576" s="20">
        <v>8059347376394</v>
      </c>
      <c r="K4576" s="17"/>
      <c r="L4576" s="28">
        <v>129.94999999999999</v>
      </c>
      <c r="M4576" s="28">
        <v>129.94999999999999</v>
      </c>
      <c r="N4576" s="24">
        <v>45335</v>
      </c>
    </row>
    <row r="4577" spans="1:14" x14ac:dyDescent="0.25">
      <c r="A4577" s="32" t="s">
        <v>71406</v>
      </c>
      <c r="B4577" s="17" t="s">
        <v>68926</v>
      </c>
      <c r="C4577" s="42"/>
      <c r="D4577" s="17"/>
      <c r="E4577" s="70" t="s">
        <v>68927</v>
      </c>
      <c r="F4577" s="80" t="s">
        <v>41</v>
      </c>
      <c r="G4577" s="44" t="s">
        <v>11</v>
      </c>
      <c r="H4577" s="44" t="s">
        <v>12</v>
      </c>
      <c r="I4577" s="70" t="s">
        <v>68928</v>
      </c>
      <c r="J4577" s="20">
        <v>8059347379616</v>
      </c>
      <c r="K4577" s="17"/>
      <c r="L4577" s="28">
        <v>129.94999999999999</v>
      </c>
      <c r="M4577" s="28">
        <v>129.94999999999999</v>
      </c>
      <c r="N4577" s="24">
        <v>45335</v>
      </c>
    </row>
    <row r="4578" spans="1:14" x14ac:dyDescent="0.25">
      <c r="A4578" s="32" t="s">
        <v>71405</v>
      </c>
      <c r="B4578" s="17" t="s">
        <v>68923</v>
      </c>
      <c r="C4578" s="42"/>
      <c r="D4578" s="17"/>
      <c r="E4578" s="70" t="s">
        <v>68924</v>
      </c>
      <c r="F4578" s="80" t="s">
        <v>41</v>
      </c>
      <c r="G4578" s="44" t="s">
        <v>11</v>
      </c>
      <c r="H4578" s="44" t="s">
        <v>12</v>
      </c>
      <c r="I4578" s="70" t="s">
        <v>68925</v>
      </c>
      <c r="J4578" s="20">
        <v>8059347370330</v>
      </c>
      <c r="K4578" s="17"/>
      <c r="L4578" s="28">
        <v>129.94999999999999</v>
      </c>
      <c r="M4578" s="28">
        <v>129.94999999999999</v>
      </c>
      <c r="N4578" s="24">
        <v>45335</v>
      </c>
    </row>
    <row r="4579" spans="1:14" x14ac:dyDescent="0.25">
      <c r="A4579" s="32" t="s">
        <v>71404</v>
      </c>
      <c r="B4579" s="17" t="s">
        <v>68920</v>
      </c>
      <c r="C4579" s="42"/>
      <c r="D4579" s="17"/>
      <c r="E4579" s="70" t="s">
        <v>68921</v>
      </c>
      <c r="F4579" s="80" t="s">
        <v>41</v>
      </c>
      <c r="G4579" s="44" t="s">
        <v>11</v>
      </c>
      <c r="H4579" s="44" t="s">
        <v>12</v>
      </c>
      <c r="I4579" s="70" t="s">
        <v>68922</v>
      </c>
      <c r="J4579" s="20">
        <v>8059347370316</v>
      </c>
      <c r="K4579" s="17"/>
      <c r="L4579" s="28">
        <v>129.94999999999999</v>
      </c>
      <c r="M4579" s="28">
        <v>129.94999999999999</v>
      </c>
      <c r="N4579" s="24">
        <v>45335</v>
      </c>
    </row>
    <row r="4580" spans="1:14" x14ac:dyDescent="0.25">
      <c r="A4580" s="32" t="s">
        <v>71403</v>
      </c>
      <c r="B4580" s="17" t="s">
        <v>68917</v>
      </c>
      <c r="C4580" s="42"/>
      <c r="D4580" s="17"/>
      <c r="E4580" s="70" t="s">
        <v>68918</v>
      </c>
      <c r="F4580" s="80" t="s">
        <v>41</v>
      </c>
      <c r="G4580" s="44" t="s">
        <v>11</v>
      </c>
      <c r="H4580" s="44" t="s">
        <v>12</v>
      </c>
      <c r="I4580" s="70" t="s">
        <v>68919</v>
      </c>
      <c r="J4580" s="78">
        <v>8059347379647</v>
      </c>
      <c r="K4580" s="17"/>
      <c r="L4580" s="28">
        <v>129.94999999999999</v>
      </c>
      <c r="M4580" s="28">
        <v>129.94999999999999</v>
      </c>
      <c r="N4580" s="24">
        <v>45335</v>
      </c>
    </row>
    <row r="4581" spans="1:14" x14ac:dyDescent="0.25">
      <c r="A4581" s="32" t="s">
        <v>71402</v>
      </c>
      <c r="B4581" s="17" t="s">
        <v>68914</v>
      </c>
      <c r="C4581" s="42"/>
      <c r="D4581" s="17"/>
      <c r="E4581" s="70" t="s">
        <v>68915</v>
      </c>
      <c r="F4581" s="80" t="s">
        <v>41</v>
      </c>
      <c r="G4581" s="44" t="s">
        <v>11</v>
      </c>
      <c r="H4581" s="44" t="s">
        <v>12</v>
      </c>
      <c r="I4581" s="70" t="s">
        <v>68916</v>
      </c>
      <c r="J4581" s="78">
        <v>8059347379630</v>
      </c>
      <c r="K4581" s="17"/>
      <c r="L4581" s="28">
        <v>129.94999999999999</v>
      </c>
      <c r="M4581" s="28">
        <v>129.94999999999999</v>
      </c>
      <c r="N4581" s="24">
        <v>45335</v>
      </c>
    </row>
    <row r="4582" spans="1:14" x14ac:dyDescent="0.25">
      <c r="A4582" s="32" t="s">
        <v>71401</v>
      </c>
      <c r="B4582" s="17" t="s">
        <v>68911</v>
      </c>
      <c r="C4582" s="42"/>
      <c r="D4582" s="17"/>
      <c r="E4582" s="70" t="s">
        <v>68912</v>
      </c>
      <c r="F4582" s="80" t="s">
        <v>41</v>
      </c>
      <c r="G4582" s="44" t="s">
        <v>11</v>
      </c>
      <c r="H4582" s="44" t="s">
        <v>12</v>
      </c>
      <c r="I4582" s="70" t="s">
        <v>68913</v>
      </c>
      <c r="J4582" s="78">
        <v>8059347379623</v>
      </c>
      <c r="K4582" s="17"/>
      <c r="L4582" s="28">
        <v>129.94999999999999</v>
      </c>
      <c r="M4582" s="28">
        <v>129.94999999999999</v>
      </c>
      <c r="N4582" s="24">
        <v>45335</v>
      </c>
    </row>
    <row r="4583" spans="1:14" x14ac:dyDescent="0.25">
      <c r="A4583" s="32" t="s">
        <v>31626</v>
      </c>
      <c r="B4583" s="42" t="s">
        <v>51179</v>
      </c>
      <c r="C4583" s="42"/>
      <c r="D4583" s="42"/>
      <c r="E4583" s="43" t="s">
        <v>60819</v>
      </c>
      <c r="F4583" s="44" t="s">
        <v>82</v>
      </c>
      <c r="G4583" s="44" t="s">
        <v>17</v>
      </c>
      <c r="H4583" s="44" t="s">
        <v>18</v>
      </c>
      <c r="I4583" s="42" t="s">
        <v>18319</v>
      </c>
      <c r="J4583" s="42">
        <v>8059175096587</v>
      </c>
      <c r="K4583" s="45">
        <v>45413</v>
      </c>
      <c r="L4583" s="47">
        <v>0</v>
      </c>
      <c r="M4583" s="47">
        <v>279.95</v>
      </c>
      <c r="N4583" s="45">
        <v>43706</v>
      </c>
    </row>
    <row r="4584" spans="1:14" x14ac:dyDescent="0.25">
      <c r="A4584" s="32" t="s">
        <v>31625</v>
      </c>
      <c r="B4584" s="42" t="s">
        <v>51183</v>
      </c>
      <c r="C4584" s="42"/>
      <c r="D4584" s="42"/>
      <c r="E4584" s="43" t="s">
        <v>60818</v>
      </c>
      <c r="F4584" s="44" t="s">
        <v>82</v>
      </c>
      <c r="G4584" s="44" t="s">
        <v>17</v>
      </c>
      <c r="H4584" s="44" t="s">
        <v>18</v>
      </c>
      <c r="I4584" s="42" t="s">
        <v>18323</v>
      </c>
      <c r="J4584" s="42">
        <v>8059175096624</v>
      </c>
      <c r="K4584" s="45">
        <v>45413</v>
      </c>
      <c r="L4584" s="47">
        <v>0</v>
      </c>
      <c r="M4584" s="47">
        <v>279.95</v>
      </c>
      <c r="N4584" s="45">
        <v>43706</v>
      </c>
    </row>
    <row r="4585" spans="1:14" x14ac:dyDescent="0.25">
      <c r="A4585" s="32" t="s">
        <v>31624</v>
      </c>
      <c r="B4585" s="42" t="s">
        <v>51180</v>
      </c>
      <c r="C4585" s="42"/>
      <c r="D4585" s="42"/>
      <c r="E4585" s="43" t="s">
        <v>60817</v>
      </c>
      <c r="F4585" s="44" t="s">
        <v>82</v>
      </c>
      <c r="G4585" s="44" t="s">
        <v>17</v>
      </c>
      <c r="H4585" s="44" t="s">
        <v>18</v>
      </c>
      <c r="I4585" s="42" t="s">
        <v>18320</v>
      </c>
      <c r="J4585" s="42">
        <v>8059175096594</v>
      </c>
      <c r="K4585" s="45">
        <v>45413</v>
      </c>
      <c r="L4585" s="47">
        <v>0</v>
      </c>
      <c r="M4585" s="47">
        <v>279.95</v>
      </c>
      <c r="N4585" s="45">
        <v>43706</v>
      </c>
    </row>
    <row r="4586" spans="1:14" x14ac:dyDescent="0.25">
      <c r="A4586" s="32" t="s">
        <v>31623</v>
      </c>
      <c r="B4586" s="42" t="s">
        <v>51181</v>
      </c>
      <c r="C4586" s="42"/>
      <c r="D4586" s="42"/>
      <c r="E4586" s="43" t="s">
        <v>60816</v>
      </c>
      <c r="F4586" s="44" t="s">
        <v>82</v>
      </c>
      <c r="G4586" s="44" t="s">
        <v>17</v>
      </c>
      <c r="H4586" s="44" t="s">
        <v>18</v>
      </c>
      <c r="I4586" s="42" t="s">
        <v>18321</v>
      </c>
      <c r="J4586" s="42">
        <v>8059175096600</v>
      </c>
      <c r="K4586" s="45">
        <v>45413</v>
      </c>
      <c r="L4586" s="47">
        <v>0</v>
      </c>
      <c r="M4586" s="47">
        <v>279.95</v>
      </c>
      <c r="N4586" s="45">
        <v>43706</v>
      </c>
    </row>
    <row r="4587" spans="1:14" x14ac:dyDescent="0.25">
      <c r="A4587" s="32" t="s">
        <v>31622</v>
      </c>
      <c r="B4587" s="42" t="s">
        <v>51182</v>
      </c>
      <c r="C4587" s="42"/>
      <c r="D4587" s="42"/>
      <c r="E4587" s="43" t="s">
        <v>60815</v>
      </c>
      <c r="F4587" s="44" t="s">
        <v>82</v>
      </c>
      <c r="G4587" s="44" t="s">
        <v>17</v>
      </c>
      <c r="H4587" s="44" t="s">
        <v>18</v>
      </c>
      <c r="I4587" s="42" t="s">
        <v>18322</v>
      </c>
      <c r="J4587" s="42">
        <v>8059175096617</v>
      </c>
      <c r="K4587" s="45">
        <v>45413</v>
      </c>
      <c r="L4587" s="47">
        <v>0</v>
      </c>
      <c r="M4587" s="47">
        <v>279.95</v>
      </c>
      <c r="N4587" s="45">
        <v>43706</v>
      </c>
    </row>
    <row r="4588" spans="1:14" x14ac:dyDescent="0.25">
      <c r="A4588" s="32" t="s">
        <v>31621</v>
      </c>
      <c r="B4588" s="42" t="s">
        <v>51184</v>
      </c>
      <c r="C4588" s="42"/>
      <c r="D4588" s="42"/>
      <c r="E4588" s="43" t="s">
        <v>60814</v>
      </c>
      <c r="F4588" s="44" t="s">
        <v>82</v>
      </c>
      <c r="G4588" s="44" t="s">
        <v>17</v>
      </c>
      <c r="H4588" s="44" t="s">
        <v>18</v>
      </c>
      <c r="I4588" s="42" t="s">
        <v>18324</v>
      </c>
      <c r="J4588" s="42">
        <v>8059175096631</v>
      </c>
      <c r="K4588" s="45">
        <v>45413</v>
      </c>
      <c r="L4588" s="47">
        <v>0</v>
      </c>
      <c r="M4588" s="47">
        <v>279.95</v>
      </c>
      <c r="N4588" s="45">
        <v>43706</v>
      </c>
    </row>
    <row r="4589" spans="1:14" x14ac:dyDescent="0.25">
      <c r="A4589" s="32" t="s">
        <v>31620</v>
      </c>
      <c r="B4589" s="42" t="s">
        <v>51173</v>
      </c>
      <c r="C4589" s="42"/>
      <c r="D4589" s="42"/>
      <c r="E4589" s="43" t="s">
        <v>60813</v>
      </c>
      <c r="F4589" s="44" t="s">
        <v>82</v>
      </c>
      <c r="G4589" s="44" t="s">
        <v>17</v>
      </c>
      <c r="H4589" s="44" t="s">
        <v>18</v>
      </c>
      <c r="I4589" s="42" t="s">
        <v>18313</v>
      </c>
      <c r="J4589" s="42">
        <v>8059175096525</v>
      </c>
      <c r="K4589" s="45">
        <v>45413</v>
      </c>
      <c r="L4589" s="47">
        <v>0</v>
      </c>
      <c r="M4589" s="47">
        <v>279.95</v>
      </c>
      <c r="N4589" s="45">
        <v>43706</v>
      </c>
    </row>
    <row r="4590" spans="1:14" x14ac:dyDescent="0.25">
      <c r="A4590" s="32" t="s">
        <v>31619</v>
      </c>
      <c r="B4590" s="42" t="s">
        <v>51177</v>
      </c>
      <c r="C4590" s="42"/>
      <c r="D4590" s="42"/>
      <c r="E4590" s="43" t="s">
        <v>60812</v>
      </c>
      <c r="F4590" s="44" t="s">
        <v>82</v>
      </c>
      <c r="G4590" s="44" t="s">
        <v>17</v>
      </c>
      <c r="H4590" s="44" t="s">
        <v>18</v>
      </c>
      <c r="I4590" s="42" t="s">
        <v>18317</v>
      </c>
      <c r="J4590" s="42">
        <v>8059175096563</v>
      </c>
      <c r="K4590" s="45">
        <v>45413</v>
      </c>
      <c r="L4590" s="47">
        <v>0</v>
      </c>
      <c r="M4590" s="47">
        <v>279.95</v>
      </c>
      <c r="N4590" s="45">
        <v>43706</v>
      </c>
    </row>
    <row r="4591" spans="1:14" x14ac:dyDescent="0.25">
      <c r="A4591" s="32" t="s">
        <v>31618</v>
      </c>
      <c r="B4591" s="42" t="s">
        <v>51174</v>
      </c>
      <c r="C4591" s="42"/>
      <c r="D4591" s="42"/>
      <c r="E4591" s="43" t="s">
        <v>60811</v>
      </c>
      <c r="F4591" s="44" t="s">
        <v>82</v>
      </c>
      <c r="G4591" s="44" t="s">
        <v>17</v>
      </c>
      <c r="H4591" s="44" t="s">
        <v>18</v>
      </c>
      <c r="I4591" s="42" t="s">
        <v>18314</v>
      </c>
      <c r="J4591" s="42">
        <v>8059175096532</v>
      </c>
      <c r="K4591" s="45">
        <v>45413</v>
      </c>
      <c r="L4591" s="47">
        <v>0</v>
      </c>
      <c r="M4591" s="47">
        <v>279.95</v>
      </c>
      <c r="N4591" s="45">
        <v>43706</v>
      </c>
    </row>
    <row r="4592" spans="1:14" x14ac:dyDescent="0.25">
      <c r="A4592" s="32" t="s">
        <v>31617</v>
      </c>
      <c r="B4592" s="42" t="s">
        <v>51175</v>
      </c>
      <c r="C4592" s="42"/>
      <c r="D4592" s="42"/>
      <c r="E4592" s="43" t="s">
        <v>60810</v>
      </c>
      <c r="F4592" s="44" t="s">
        <v>82</v>
      </c>
      <c r="G4592" s="44" t="s">
        <v>17</v>
      </c>
      <c r="H4592" s="44" t="s">
        <v>18</v>
      </c>
      <c r="I4592" s="42" t="s">
        <v>18315</v>
      </c>
      <c r="J4592" s="42">
        <v>8059175096549</v>
      </c>
      <c r="K4592" s="45">
        <v>45413</v>
      </c>
      <c r="L4592" s="47">
        <v>0</v>
      </c>
      <c r="M4592" s="47">
        <v>279.95</v>
      </c>
      <c r="N4592" s="45">
        <v>43706</v>
      </c>
    </row>
    <row r="4593" spans="1:14" x14ac:dyDescent="0.25">
      <c r="A4593" s="32" t="s">
        <v>31616</v>
      </c>
      <c r="B4593" s="42" t="s">
        <v>51176</v>
      </c>
      <c r="C4593" s="42"/>
      <c r="D4593" s="42"/>
      <c r="E4593" s="43" t="s">
        <v>60809</v>
      </c>
      <c r="F4593" s="44" t="s">
        <v>82</v>
      </c>
      <c r="G4593" s="44" t="s">
        <v>17</v>
      </c>
      <c r="H4593" s="44" t="s">
        <v>18</v>
      </c>
      <c r="I4593" s="42" t="s">
        <v>18316</v>
      </c>
      <c r="J4593" s="42">
        <v>8059175096556</v>
      </c>
      <c r="K4593" s="45">
        <v>45413</v>
      </c>
      <c r="L4593" s="47">
        <v>0</v>
      </c>
      <c r="M4593" s="47">
        <v>279.95</v>
      </c>
      <c r="N4593" s="45">
        <v>43706</v>
      </c>
    </row>
    <row r="4594" spans="1:14" x14ac:dyDescent="0.25">
      <c r="A4594" s="32" t="s">
        <v>31615</v>
      </c>
      <c r="B4594" s="42" t="s">
        <v>51178</v>
      </c>
      <c r="C4594" s="42"/>
      <c r="D4594" s="42"/>
      <c r="E4594" s="43" t="s">
        <v>60808</v>
      </c>
      <c r="F4594" s="44" t="s">
        <v>82</v>
      </c>
      <c r="G4594" s="44" t="s">
        <v>17</v>
      </c>
      <c r="H4594" s="44" t="s">
        <v>18</v>
      </c>
      <c r="I4594" s="42" t="s">
        <v>18318</v>
      </c>
      <c r="J4594" s="42">
        <v>8059175096570</v>
      </c>
      <c r="K4594" s="45">
        <v>45413</v>
      </c>
      <c r="L4594" s="47">
        <v>0</v>
      </c>
      <c r="M4594" s="47">
        <v>279.95</v>
      </c>
      <c r="N4594" s="45">
        <v>43706</v>
      </c>
    </row>
    <row r="4595" spans="1:14" x14ac:dyDescent="0.25">
      <c r="B4595" s="42" t="s">
        <v>64728</v>
      </c>
      <c r="C4595" s="42" t="s">
        <v>70171</v>
      </c>
      <c r="E4595" s="58" t="s">
        <v>36400</v>
      </c>
      <c r="F4595" s="44" t="s">
        <v>41</v>
      </c>
      <c r="G4595" s="44" t="s">
        <v>11</v>
      </c>
      <c r="H4595" s="44" t="s">
        <v>12</v>
      </c>
      <c r="I4595" s="32" t="s">
        <v>36401</v>
      </c>
      <c r="J4595" s="55">
        <v>8059175281990</v>
      </c>
      <c r="L4595" s="47">
        <v>299.95</v>
      </c>
      <c r="M4595" s="47">
        <v>299.95</v>
      </c>
      <c r="N4595" s="45">
        <v>44074</v>
      </c>
    </row>
    <row r="4596" spans="1:14" x14ac:dyDescent="0.25">
      <c r="B4596" s="42" t="s">
        <v>64727</v>
      </c>
      <c r="C4596" s="42" t="s">
        <v>70170</v>
      </c>
      <c r="E4596" s="58" t="s">
        <v>36398</v>
      </c>
      <c r="F4596" s="44" t="s">
        <v>41</v>
      </c>
      <c r="G4596" s="44" t="s">
        <v>11</v>
      </c>
      <c r="H4596" s="44" t="s">
        <v>12</v>
      </c>
      <c r="I4596" s="32" t="s">
        <v>36399</v>
      </c>
      <c r="J4596" s="55">
        <v>8059175281983</v>
      </c>
      <c r="L4596" s="47">
        <v>299.95</v>
      </c>
      <c r="M4596" s="47">
        <v>299.95</v>
      </c>
      <c r="N4596" s="45">
        <v>44074</v>
      </c>
    </row>
    <row r="4597" spans="1:14" x14ac:dyDescent="0.25">
      <c r="B4597" s="42" t="s">
        <v>64724</v>
      </c>
      <c r="C4597" s="42" t="s">
        <v>70169</v>
      </c>
      <c r="E4597" s="58" t="s">
        <v>60807</v>
      </c>
      <c r="F4597" s="44" t="s">
        <v>41</v>
      </c>
      <c r="G4597" s="44" t="s">
        <v>11</v>
      </c>
      <c r="H4597" s="44" t="s">
        <v>12</v>
      </c>
      <c r="I4597" s="32" t="s">
        <v>36397</v>
      </c>
      <c r="J4597" s="55">
        <v>8059175281952</v>
      </c>
      <c r="L4597" s="47">
        <v>299.95</v>
      </c>
      <c r="M4597" s="47">
        <v>299.95</v>
      </c>
      <c r="N4597" s="45">
        <v>44074</v>
      </c>
    </row>
    <row r="4598" spans="1:14" x14ac:dyDescent="0.25">
      <c r="B4598" s="42" t="s">
        <v>64725</v>
      </c>
      <c r="C4598" s="42" t="s">
        <v>70168</v>
      </c>
      <c r="E4598" s="58" t="s">
        <v>60806</v>
      </c>
      <c r="F4598" s="44" t="s">
        <v>41</v>
      </c>
      <c r="G4598" s="44" t="s">
        <v>11</v>
      </c>
      <c r="H4598" s="44" t="s">
        <v>12</v>
      </c>
      <c r="I4598" s="32" t="s">
        <v>36396</v>
      </c>
      <c r="J4598" s="55">
        <v>8059175281969</v>
      </c>
      <c r="L4598" s="47">
        <v>299.95</v>
      </c>
      <c r="M4598" s="47">
        <v>299.95</v>
      </c>
      <c r="N4598" s="45">
        <v>44074</v>
      </c>
    </row>
    <row r="4599" spans="1:14" x14ac:dyDescent="0.25">
      <c r="B4599" s="42" t="s">
        <v>64726</v>
      </c>
      <c r="C4599" s="42" t="s">
        <v>70167</v>
      </c>
      <c r="E4599" s="58" t="s">
        <v>60805</v>
      </c>
      <c r="F4599" s="44" t="s">
        <v>41</v>
      </c>
      <c r="G4599" s="44" t="s">
        <v>11</v>
      </c>
      <c r="H4599" s="44" t="s">
        <v>12</v>
      </c>
      <c r="I4599" s="32" t="s">
        <v>36395</v>
      </c>
      <c r="J4599" s="55">
        <v>8059175281976</v>
      </c>
      <c r="L4599" s="47">
        <v>299.95</v>
      </c>
      <c r="M4599" s="47">
        <v>299.95</v>
      </c>
      <c r="N4599" s="45">
        <v>44074</v>
      </c>
    </row>
    <row r="4600" spans="1:14" x14ac:dyDescent="0.25">
      <c r="B4600" s="42" t="s">
        <v>52182</v>
      </c>
      <c r="C4600" s="42"/>
      <c r="E4600" s="32" t="s">
        <v>49648</v>
      </c>
      <c r="F4600" s="44" t="s">
        <v>41</v>
      </c>
      <c r="G4600" s="32" t="s">
        <v>11</v>
      </c>
      <c r="H4600" s="32" t="s">
        <v>12</v>
      </c>
      <c r="I4600" s="32" t="s">
        <v>49649</v>
      </c>
      <c r="J4600" s="55">
        <v>8059347053370</v>
      </c>
      <c r="K4600" s="32"/>
      <c r="L4600" s="47">
        <v>299.95</v>
      </c>
      <c r="M4600" s="47">
        <v>299.95</v>
      </c>
      <c r="N4600" s="45">
        <v>44835</v>
      </c>
    </row>
    <row r="4601" spans="1:14" x14ac:dyDescent="0.25">
      <c r="B4601" s="42" t="s">
        <v>52181</v>
      </c>
      <c r="C4601" s="42"/>
      <c r="E4601" s="32" t="s">
        <v>60804</v>
      </c>
      <c r="F4601" s="44" t="s">
        <v>41</v>
      </c>
      <c r="G4601" s="32" t="s">
        <v>11</v>
      </c>
      <c r="H4601" s="32" t="s">
        <v>12</v>
      </c>
      <c r="I4601" s="32" t="s">
        <v>50228</v>
      </c>
      <c r="J4601" s="55">
        <v>8059347053363</v>
      </c>
      <c r="K4601" s="32"/>
      <c r="L4601" s="47">
        <v>299.95</v>
      </c>
      <c r="M4601" s="47">
        <v>299.95</v>
      </c>
      <c r="N4601" s="45">
        <v>44835</v>
      </c>
    </row>
    <row r="4602" spans="1:14" x14ac:dyDescent="0.25">
      <c r="B4602" s="42" t="s">
        <v>52180</v>
      </c>
      <c r="C4602" s="42"/>
      <c r="E4602" s="32" t="s">
        <v>60803</v>
      </c>
      <c r="F4602" s="44" t="s">
        <v>41</v>
      </c>
      <c r="G4602" s="32" t="s">
        <v>11</v>
      </c>
      <c r="H4602" s="32" t="s">
        <v>12</v>
      </c>
      <c r="I4602" s="32" t="s">
        <v>50227</v>
      </c>
      <c r="J4602" s="55">
        <v>8059347053349</v>
      </c>
      <c r="K4602" s="32"/>
      <c r="L4602" s="47">
        <v>299.95</v>
      </c>
      <c r="M4602" s="47">
        <v>299.95</v>
      </c>
      <c r="N4602" s="45">
        <v>44835</v>
      </c>
    </row>
    <row r="4603" spans="1:14" x14ac:dyDescent="0.25">
      <c r="B4603" s="42" t="s">
        <v>52179</v>
      </c>
      <c r="C4603" s="42"/>
      <c r="E4603" s="32" t="s">
        <v>60802</v>
      </c>
      <c r="F4603" s="44" t="s">
        <v>41</v>
      </c>
      <c r="G4603" s="32" t="s">
        <v>11</v>
      </c>
      <c r="H4603" s="32" t="s">
        <v>12</v>
      </c>
      <c r="I4603" s="32" t="s">
        <v>50226</v>
      </c>
      <c r="J4603" s="55">
        <v>8059347043784</v>
      </c>
      <c r="K4603" s="32"/>
      <c r="L4603" s="47">
        <v>299.95</v>
      </c>
      <c r="M4603" s="47">
        <v>299.95</v>
      </c>
      <c r="N4603" s="45">
        <v>44835</v>
      </c>
    </row>
    <row r="4604" spans="1:14" x14ac:dyDescent="0.25">
      <c r="B4604" s="42" t="s">
        <v>52178</v>
      </c>
      <c r="C4604" s="42"/>
      <c r="E4604" s="32" t="s">
        <v>60801</v>
      </c>
      <c r="F4604" s="44" t="s">
        <v>41</v>
      </c>
      <c r="G4604" s="32" t="s">
        <v>11</v>
      </c>
      <c r="H4604" s="32" t="s">
        <v>12</v>
      </c>
      <c r="I4604" s="32" t="s">
        <v>50225</v>
      </c>
      <c r="J4604" s="55">
        <v>8059347053356</v>
      </c>
      <c r="K4604" s="32"/>
      <c r="L4604" s="47">
        <v>299.95</v>
      </c>
      <c r="M4604" s="47">
        <v>299.95</v>
      </c>
      <c r="N4604" s="45">
        <v>44835</v>
      </c>
    </row>
    <row r="4605" spans="1:14" x14ac:dyDescent="0.25">
      <c r="B4605" s="42" t="s">
        <v>64723</v>
      </c>
      <c r="C4605" s="42" t="s">
        <v>46507</v>
      </c>
      <c r="E4605" s="58" t="s">
        <v>36393</v>
      </c>
      <c r="F4605" s="44" t="s">
        <v>41</v>
      </c>
      <c r="G4605" s="44" t="s">
        <v>11</v>
      </c>
      <c r="H4605" s="44" t="s">
        <v>12</v>
      </c>
      <c r="I4605" s="32" t="s">
        <v>36394</v>
      </c>
      <c r="J4605" s="55">
        <v>8059175281945</v>
      </c>
      <c r="L4605" s="47">
        <v>299.95</v>
      </c>
      <c r="M4605" s="47">
        <v>299.95</v>
      </c>
      <c r="N4605" s="45">
        <v>44074</v>
      </c>
    </row>
    <row r="4606" spans="1:14" x14ac:dyDescent="0.25">
      <c r="B4606" s="42" t="s">
        <v>64722</v>
      </c>
      <c r="C4606" s="42" t="s">
        <v>46506</v>
      </c>
      <c r="E4606" s="58" t="s">
        <v>36391</v>
      </c>
      <c r="F4606" s="44" t="s">
        <v>41</v>
      </c>
      <c r="G4606" s="44" t="s">
        <v>11</v>
      </c>
      <c r="H4606" s="44" t="s">
        <v>12</v>
      </c>
      <c r="I4606" s="32" t="s">
        <v>36392</v>
      </c>
      <c r="J4606" s="55">
        <v>8059175281938</v>
      </c>
      <c r="L4606" s="47">
        <v>299.95</v>
      </c>
      <c r="M4606" s="47">
        <v>299.95</v>
      </c>
      <c r="N4606" s="45">
        <v>44074</v>
      </c>
    </row>
    <row r="4607" spans="1:14" x14ac:dyDescent="0.25">
      <c r="B4607" s="42" t="s">
        <v>64719</v>
      </c>
      <c r="C4607" s="42" t="s">
        <v>46505</v>
      </c>
      <c r="E4607" s="58" t="s">
        <v>60800</v>
      </c>
      <c r="F4607" s="44" t="s">
        <v>41</v>
      </c>
      <c r="G4607" s="44" t="s">
        <v>11</v>
      </c>
      <c r="H4607" s="44" t="s">
        <v>12</v>
      </c>
      <c r="I4607" s="32" t="s">
        <v>36390</v>
      </c>
      <c r="J4607" s="55">
        <v>8059175281907</v>
      </c>
      <c r="L4607" s="47">
        <v>299.95</v>
      </c>
      <c r="M4607" s="47">
        <v>299.95</v>
      </c>
      <c r="N4607" s="45">
        <v>44074</v>
      </c>
    </row>
    <row r="4608" spans="1:14" x14ac:dyDescent="0.25">
      <c r="B4608" s="42" t="s">
        <v>64720</v>
      </c>
      <c r="C4608" s="42" t="s">
        <v>46504</v>
      </c>
      <c r="E4608" s="58" t="s">
        <v>60799</v>
      </c>
      <c r="F4608" s="44" t="s">
        <v>41</v>
      </c>
      <c r="G4608" s="44" t="s">
        <v>11</v>
      </c>
      <c r="H4608" s="44" t="s">
        <v>12</v>
      </c>
      <c r="I4608" s="32" t="s">
        <v>36389</v>
      </c>
      <c r="J4608" s="55">
        <v>8059175281914</v>
      </c>
      <c r="L4608" s="47">
        <v>299.95</v>
      </c>
      <c r="M4608" s="47">
        <v>299.95</v>
      </c>
      <c r="N4608" s="45">
        <v>44074</v>
      </c>
    </row>
    <row r="4609" spans="2:14" x14ac:dyDescent="0.25">
      <c r="B4609" s="42" t="s">
        <v>64721</v>
      </c>
      <c r="C4609" s="42" t="s">
        <v>46503</v>
      </c>
      <c r="E4609" s="58" t="s">
        <v>60798</v>
      </c>
      <c r="F4609" s="44" t="s">
        <v>41</v>
      </c>
      <c r="G4609" s="44" t="s">
        <v>11</v>
      </c>
      <c r="H4609" s="44" t="s">
        <v>12</v>
      </c>
      <c r="I4609" s="32" t="s">
        <v>36388</v>
      </c>
      <c r="J4609" s="55">
        <v>8059175281921</v>
      </c>
      <c r="L4609" s="47">
        <v>299.95</v>
      </c>
      <c r="M4609" s="47">
        <v>299.95</v>
      </c>
      <c r="N4609" s="45">
        <v>44074</v>
      </c>
    </row>
    <row r="4610" spans="2:14" x14ac:dyDescent="0.25">
      <c r="B4610" s="42" t="s">
        <v>52523</v>
      </c>
      <c r="C4610" s="42"/>
      <c r="E4610" s="32" t="s">
        <v>49646</v>
      </c>
      <c r="F4610" s="44" t="s">
        <v>41</v>
      </c>
      <c r="G4610" s="32" t="s">
        <v>11</v>
      </c>
      <c r="H4610" s="32" t="s">
        <v>12</v>
      </c>
      <c r="I4610" s="32" t="s">
        <v>49647</v>
      </c>
      <c r="J4610" s="55">
        <v>8059347087115</v>
      </c>
      <c r="K4610" s="32"/>
      <c r="L4610" s="64">
        <v>429.95</v>
      </c>
      <c r="M4610" s="64">
        <v>429.95</v>
      </c>
      <c r="N4610" s="45">
        <v>44835</v>
      </c>
    </row>
    <row r="4611" spans="2:14" x14ac:dyDescent="0.25">
      <c r="B4611" s="42" t="s">
        <v>52522</v>
      </c>
      <c r="C4611" s="42"/>
      <c r="E4611" s="32" t="s">
        <v>60790</v>
      </c>
      <c r="F4611" s="44" t="s">
        <v>41</v>
      </c>
      <c r="G4611" s="32" t="s">
        <v>11</v>
      </c>
      <c r="H4611" s="32" t="s">
        <v>12</v>
      </c>
      <c r="I4611" s="32" t="s">
        <v>50224</v>
      </c>
      <c r="J4611" s="55">
        <v>8059347087108</v>
      </c>
      <c r="K4611" s="32"/>
      <c r="L4611" s="64">
        <v>429.95</v>
      </c>
      <c r="M4611" s="64">
        <v>429.95</v>
      </c>
      <c r="N4611" s="45">
        <v>44835</v>
      </c>
    </row>
    <row r="4612" spans="2:14" x14ac:dyDescent="0.25">
      <c r="B4612" s="42" t="s">
        <v>52519</v>
      </c>
      <c r="C4612" s="42"/>
      <c r="E4612" s="32" t="s">
        <v>60789</v>
      </c>
      <c r="F4612" s="44" t="s">
        <v>41</v>
      </c>
      <c r="G4612" s="32" t="s">
        <v>11</v>
      </c>
      <c r="H4612" s="32" t="s">
        <v>12</v>
      </c>
      <c r="I4612" s="32" t="s">
        <v>50223</v>
      </c>
      <c r="J4612" s="55">
        <v>8059347087078</v>
      </c>
      <c r="K4612" s="32"/>
      <c r="L4612" s="64">
        <v>429.95</v>
      </c>
      <c r="M4612" s="64">
        <v>429.95</v>
      </c>
      <c r="N4612" s="45">
        <v>44835</v>
      </c>
    </row>
    <row r="4613" spans="2:14" x14ac:dyDescent="0.25">
      <c r="B4613" s="42" t="s">
        <v>52520</v>
      </c>
      <c r="C4613" s="42"/>
      <c r="E4613" s="32" t="s">
        <v>60788</v>
      </c>
      <c r="F4613" s="44" t="s">
        <v>41</v>
      </c>
      <c r="G4613" s="32" t="s">
        <v>11</v>
      </c>
      <c r="H4613" s="32" t="s">
        <v>12</v>
      </c>
      <c r="I4613" s="32" t="s">
        <v>50222</v>
      </c>
      <c r="J4613" s="55">
        <v>8059347087085</v>
      </c>
      <c r="K4613" s="32"/>
      <c r="L4613" s="64">
        <v>429.95</v>
      </c>
      <c r="M4613" s="64">
        <v>429.95</v>
      </c>
      <c r="N4613" s="45">
        <v>44835</v>
      </c>
    </row>
    <row r="4614" spans="2:14" x14ac:dyDescent="0.25">
      <c r="B4614" s="42" t="s">
        <v>52521</v>
      </c>
      <c r="C4614" s="42"/>
      <c r="E4614" s="32" t="s">
        <v>60787</v>
      </c>
      <c r="F4614" s="44" t="s">
        <v>41</v>
      </c>
      <c r="G4614" s="32" t="s">
        <v>11</v>
      </c>
      <c r="H4614" s="32" t="s">
        <v>12</v>
      </c>
      <c r="I4614" s="32" t="s">
        <v>50221</v>
      </c>
      <c r="J4614" s="55">
        <v>8059347087092</v>
      </c>
      <c r="K4614" s="32"/>
      <c r="L4614" s="64">
        <v>429.95</v>
      </c>
      <c r="M4614" s="64">
        <v>429.95</v>
      </c>
      <c r="N4614" s="45">
        <v>44835</v>
      </c>
    </row>
    <row r="4615" spans="2:14" x14ac:dyDescent="0.25">
      <c r="B4615" s="42" t="s">
        <v>52177</v>
      </c>
      <c r="C4615" s="42"/>
      <c r="E4615" s="32" t="s">
        <v>49644</v>
      </c>
      <c r="F4615" s="44" t="s">
        <v>41</v>
      </c>
      <c r="G4615" s="32" t="s">
        <v>11</v>
      </c>
      <c r="H4615" s="32" t="s">
        <v>12</v>
      </c>
      <c r="I4615" s="32" t="s">
        <v>49645</v>
      </c>
      <c r="J4615" s="55">
        <v>8059347101286</v>
      </c>
      <c r="K4615" s="32"/>
      <c r="L4615" s="47">
        <v>429.95</v>
      </c>
      <c r="M4615" s="47">
        <v>429.95</v>
      </c>
      <c r="N4615" s="45">
        <v>44835</v>
      </c>
    </row>
    <row r="4616" spans="2:14" x14ac:dyDescent="0.25">
      <c r="B4616" s="42" t="s">
        <v>52176</v>
      </c>
      <c r="C4616" s="42"/>
      <c r="E4616" s="32" t="s">
        <v>60786</v>
      </c>
      <c r="F4616" s="44" t="s">
        <v>41</v>
      </c>
      <c r="G4616" s="32" t="s">
        <v>11</v>
      </c>
      <c r="H4616" s="32" t="s">
        <v>12</v>
      </c>
      <c r="I4616" s="32" t="s">
        <v>50220</v>
      </c>
      <c r="J4616" s="55">
        <v>8059347101279</v>
      </c>
      <c r="K4616" s="32"/>
      <c r="L4616" s="47">
        <v>429.95</v>
      </c>
      <c r="M4616" s="47">
        <v>429.95</v>
      </c>
      <c r="N4616" s="45">
        <v>44835</v>
      </c>
    </row>
    <row r="4617" spans="2:14" x14ac:dyDescent="0.25">
      <c r="B4617" s="42" t="s">
        <v>52175</v>
      </c>
      <c r="C4617" s="42"/>
      <c r="E4617" s="32" t="s">
        <v>60785</v>
      </c>
      <c r="F4617" s="44" t="s">
        <v>41</v>
      </c>
      <c r="G4617" s="32" t="s">
        <v>11</v>
      </c>
      <c r="H4617" s="32" t="s">
        <v>12</v>
      </c>
      <c r="I4617" s="32" t="s">
        <v>50219</v>
      </c>
      <c r="J4617" s="55">
        <v>8059347101248</v>
      </c>
      <c r="K4617" s="32"/>
      <c r="L4617" s="47">
        <v>429.95</v>
      </c>
      <c r="M4617" s="47">
        <v>429.95</v>
      </c>
      <c r="N4617" s="45">
        <v>44835</v>
      </c>
    </row>
    <row r="4618" spans="2:14" x14ac:dyDescent="0.25">
      <c r="B4618" s="42" t="s">
        <v>52174</v>
      </c>
      <c r="C4618" s="42"/>
      <c r="E4618" s="32" t="s">
        <v>60784</v>
      </c>
      <c r="F4618" s="44" t="s">
        <v>41</v>
      </c>
      <c r="G4618" s="32" t="s">
        <v>11</v>
      </c>
      <c r="H4618" s="32" t="s">
        <v>12</v>
      </c>
      <c r="I4618" s="32" t="s">
        <v>50218</v>
      </c>
      <c r="J4618" s="55">
        <v>8059347101255</v>
      </c>
      <c r="K4618" s="32"/>
      <c r="L4618" s="47">
        <v>429.95</v>
      </c>
      <c r="M4618" s="47">
        <v>429.95</v>
      </c>
      <c r="N4618" s="45">
        <v>44835</v>
      </c>
    </row>
    <row r="4619" spans="2:14" x14ac:dyDescent="0.25">
      <c r="B4619" s="42" t="s">
        <v>52173</v>
      </c>
      <c r="C4619" s="42"/>
      <c r="E4619" s="32" t="s">
        <v>60783</v>
      </c>
      <c r="F4619" s="44" t="s">
        <v>41</v>
      </c>
      <c r="G4619" s="32" t="s">
        <v>11</v>
      </c>
      <c r="H4619" s="32" t="s">
        <v>12</v>
      </c>
      <c r="I4619" s="32" t="s">
        <v>50217</v>
      </c>
      <c r="J4619" s="55">
        <v>8059347101262</v>
      </c>
      <c r="K4619" s="32"/>
      <c r="L4619" s="47">
        <v>429.95</v>
      </c>
      <c r="M4619" s="47">
        <v>429.95</v>
      </c>
      <c r="N4619" s="45">
        <v>44835</v>
      </c>
    </row>
    <row r="4620" spans="2:14" x14ac:dyDescent="0.25">
      <c r="B4620" s="42"/>
      <c r="C4620" s="42"/>
      <c r="E4620" s="32" t="s">
        <v>49642</v>
      </c>
      <c r="F4620" s="44" t="s">
        <v>41</v>
      </c>
      <c r="G4620" s="32" t="s">
        <v>11</v>
      </c>
      <c r="H4620" s="32" t="s">
        <v>12</v>
      </c>
      <c r="I4620" s="32" t="s">
        <v>49643</v>
      </c>
      <c r="J4620" s="55">
        <v>8059347087016</v>
      </c>
      <c r="K4620" s="32"/>
      <c r="L4620" s="47">
        <v>299.95</v>
      </c>
      <c r="M4620" s="47">
        <v>299.95</v>
      </c>
      <c r="N4620" s="45">
        <v>44835</v>
      </c>
    </row>
    <row r="4621" spans="2:14" x14ac:dyDescent="0.25">
      <c r="B4621" s="42"/>
      <c r="C4621" s="42"/>
      <c r="E4621" s="32" t="s">
        <v>60782</v>
      </c>
      <c r="F4621" s="44" t="s">
        <v>41</v>
      </c>
      <c r="G4621" s="32" t="s">
        <v>11</v>
      </c>
      <c r="H4621" s="32" t="s">
        <v>12</v>
      </c>
      <c r="I4621" s="32" t="s">
        <v>50216</v>
      </c>
      <c r="J4621" s="55">
        <v>8059347087009</v>
      </c>
      <c r="K4621" s="32"/>
      <c r="L4621" s="47">
        <v>299.95</v>
      </c>
      <c r="M4621" s="47">
        <v>299.95</v>
      </c>
      <c r="N4621" s="45">
        <v>44835</v>
      </c>
    </row>
    <row r="4622" spans="2:14" x14ac:dyDescent="0.25">
      <c r="B4622" s="42"/>
      <c r="C4622" s="42"/>
      <c r="E4622" s="32" t="s">
        <v>60781</v>
      </c>
      <c r="F4622" s="44" t="s">
        <v>41</v>
      </c>
      <c r="G4622" s="32" t="s">
        <v>11</v>
      </c>
      <c r="H4622" s="32" t="s">
        <v>12</v>
      </c>
      <c r="I4622" s="32" t="s">
        <v>50215</v>
      </c>
      <c r="J4622" s="55">
        <v>8059347086972</v>
      </c>
      <c r="K4622" s="32"/>
      <c r="L4622" s="47">
        <v>299.95</v>
      </c>
      <c r="M4622" s="47">
        <v>299.95</v>
      </c>
      <c r="N4622" s="45">
        <v>44835</v>
      </c>
    </row>
    <row r="4623" spans="2:14" x14ac:dyDescent="0.25">
      <c r="B4623" s="42"/>
      <c r="C4623" s="42"/>
      <c r="E4623" s="32" t="s">
        <v>60780</v>
      </c>
      <c r="F4623" s="44" t="s">
        <v>41</v>
      </c>
      <c r="G4623" s="32" t="s">
        <v>11</v>
      </c>
      <c r="H4623" s="32" t="s">
        <v>12</v>
      </c>
      <c r="I4623" s="32" t="s">
        <v>50214</v>
      </c>
      <c r="J4623" s="55">
        <v>8059347086989</v>
      </c>
      <c r="K4623" s="32"/>
      <c r="L4623" s="47">
        <v>299.95</v>
      </c>
      <c r="M4623" s="47">
        <v>299.95</v>
      </c>
      <c r="N4623" s="45">
        <v>44835</v>
      </c>
    </row>
    <row r="4624" spans="2:14" x14ac:dyDescent="0.25">
      <c r="B4624" s="42"/>
      <c r="C4624" s="42"/>
      <c r="E4624" s="32" t="s">
        <v>60779</v>
      </c>
      <c r="F4624" s="44" t="s">
        <v>41</v>
      </c>
      <c r="G4624" s="32" t="s">
        <v>11</v>
      </c>
      <c r="H4624" s="32" t="s">
        <v>12</v>
      </c>
      <c r="I4624" s="32" t="s">
        <v>50213</v>
      </c>
      <c r="J4624" s="55">
        <v>8059347086996</v>
      </c>
      <c r="K4624" s="32"/>
      <c r="L4624" s="47">
        <v>299.95</v>
      </c>
      <c r="M4624" s="47">
        <v>299.95</v>
      </c>
      <c r="N4624" s="45">
        <v>44835</v>
      </c>
    </row>
    <row r="4625" spans="1:14" x14ac:dyDescent="0.25">
      <c r="A4625" s="43" t="s">
        <v>39387</v>
      </c>
      <c r="B4625" s="42"/>
      <c r="C4625" s="42"/>
      <c r="D4625" s="43"/>
      <c r="E4625" s="43" t="s">
        <v>39388</v>
      </c>
      <c r="F4625" s="81" t="s">
        <v>41</v>
      </c>
      <c r="G4625" s="32" t="s">
        <v>17</v>
      </c>
      <c r="H4625" s="43" t="s">
        <v>18</v>
      </c>
      <c r="I4625" s="48" t="s">
        <v>39389</v>
      </c>
      <c r="J4625" s="42">
        <v>8059175281594</v>
      </c>
      <c r="K4625" s="63">
        <v>45597</v>
      </c>
      <c r="L4625" s="47">
        <v>0</v>
      </c>
      <c r="M4625" s="47">
        <v>294.95</v>
      </c>
      <c r="N4625" s="63">
        <v>44249</v>
      </c>
    </row>
    <row r="4626" spans="1:14" x14ac:dyDescent="0.25">
      <c r="A4626" s="43" t="s">
        <v>39385</v>
      </c>
      <c r="B4626" s="42"/>
      <c r="C4626" s="42"/>
      <c r="D4626" s="43"/>
      <c r="E4626" s="43" t="s">
        <v>60768</v>
      </c>
      <c r="F4626" s="81" t="s">
        <v>41</v>
      </c>
      <c r="G4626" s="32" t="s">
        <v>17</v>
      </c>
      <c r="H4626" s="43" t="s">
        <v>18</v>
      </c>
      <c r="I4626" s="48" t="s">
        <v>39386</v>
      </c>
      <c r="J4626" s="42">
        <v>8059175281587</v>
      </c>
      <c r="K4626" s="63">
        <v>45597</v>
      </c>
      <c r="L4626" s="47">
        <v>0</v>
      </c>
      <c r="M4626" s="47">
        <v>294.95</v>
      </c>
      <c r="N4626" s="63">
        <v>44249</v>
      </c>
    </row>
    <row r="4627" spans="1:14" x14ac:dyDescent="0.25">
      <c r="A4627" s="43" t="s">
        <v>39383</v>
      </c>
      <c r="B4627" s="42"/>
      <c r="C4627" s="42"/>
      <c r="D4627" s="43"/>
      <c r="E4627" s="43" t="s">
        <v>60767</v>
      </c>
      <c r="F4627" s="81" t="s">
        <v>41</v>
      </c>
      <c r="G4627" s="32" t="s">
        <v>17</v>
      </c>
      <c r="H4627" s="43" t="s">
        <v>18</v>
      </c>
      <c r="I4627" s="48" t="s">
        <v>39384</v>
      </c>
      <c r="J4627" s="42">
        <v>8059175281556</v>
      </c>
      <c r="K4627" s="63">
        <v>45597</v>
      </c>
      <c r="L4627" s="47">
        <v>0</v>
      </c>
      <c r="M4627" s="47">
        <v>294.95</v>
      </c>
      <c r="N4627" s="63">
        <v>44249</v>
      </c>
    </row>
    <row r="4628" spans="1:14" x14ac:dyDescent="0.25">
      <c r="A4628" s="43" t="s">
        <v>39381</v>
      </c>
      <c r="B4628" s="42"/>
      <c r="C4628" s="42"/>
      <c r="D4628" s="43"/>
      <c r="E4628" s="43" t="s">
        <v>60766</v>
      </c>
      <c r="F4628" s="81" t="s">
        <v>41</v>
      </c>
      <c r="G4628" s="32" t="s">
        <v>17</v>
      </c>
      <c r="H4628" s="43" t="s">
        <v>18</v>
      </c>
      <c r="I4628" s="48" t="s">
        <v>39382</v>
      </c>
      <c r="J4628" s="42">
        <v>8059175281563</v>
      </c>
      <c r="K4628" s="63">
        <v>45597</v>
      </c>
      <c r="L4628" s="47">
        <v>0</v>
      </c>
      <c r="M4628" s="47">
        <v>294.95</v>
      </c>
      <c r="N4628" s="63">
        <v>44249</v>
      </c>
    </row>
    <row r="4629" spans="1:14" x14ac:dyDescent="0.25">
      <c r="A4629" s="43" t="s">
        <v>39379</v>
      </c>
      <c r="B4629" s="42"/>
      <c r="C4629" s="42"/>
      <c r="D4629" s="43"/>
      <c r="E4629" s="43" t="s">
        <v>60765</v>
      </c>
      <c r="F4629" s="81" t="s">
        <v>41</v>
      </c>
      <c r="G4629" s="32" t="s">
        <v>17</v>
      </c>
      <c r="H4629" s="43" t="s">
        <v>18</v>
      </c>
      <c r="I4629" s="48" t="s">
        <v>39380</v>
      </c>
      <c r="J4629" s="42">
        <v>8059175281570</v>
      </c>
      <c r="K4629" s="63">
        <v>45597</v>
      </c>
      <c r="L4629" s="47">
        <v>0</v>
      </c>
      <c r="M4629" s="47">
        <v>294.95</v>
      </c>
      <c r="N4629" s="63">
        <v>44249</v>
      </c>
    </row>
    <row r="4630" spans="1:14" x14ac:dyDescent="0.25">
      <c r="A4630" s="43" t="s">
        <v>39376</v>
      </c>
      <c r="B4630" s="42"/>
      <c r="C4630" s="42"/>
      <c r="D4630" s="43"/>
      <c r="E4630" s="43" t="s">
        <v>39377</v>
      </c>
      <c r="F4630" s="81" t="s">
        <v>41</v>
      </c>
      <c r="G4630" s="32" t="s">
        <v>17</v>
      </c>
      <c r="H4630" s="43" t="s">
        <v>18</v>
      </c>
      <c r="I4630" s="48" t="s">
        <v>39378</v>
      </c>
      <c r="J4630" s="42">
        <v>8059175281549</v>
      </c>
      <c r="K4630" s="63">
        <v>45597</v>
      </c>
      <c r="L4630" s="47">
        <v>0</v>
      </c>
      <c r="M4630" s="47">
        <v>294.95</v>
      </c>
      <c r="N4630" s="63">
        <v>44249</v>
      </c>
    </row>
    <row r="4631" spans="1:14" x14ac:dyDescent="0.25">
      <c r="A4631" s="43" t="s">
        <v>39374</v>
      </c>
      <c r="B4631" s="42"/>
      <c r="C4631" s="42"/>
      <c r="D4631" s="43"/>
      <c r="E4631" s="43" t="s">
        <v>60764</v>
      </c>
      <c r="F4631" s="81" t="s">
        <v>41</v>
      </c>
      <c r="G4631" s="32" t="s">
        <v>17</v>
      </c>
      <c r="H4631" s="43" t="s">
        <v>18</v>
      </c>
      <c r="I4631" s="48" t="s">
        <v>39375</v>
      </c>
      <c r="J4631" s="42">
        <v>8059175281532</v>
      </c>
      <c r="K4631" s="63">
        <v>45597</v>
      </c>
      <c r="L4631" s="47">
        <v>0</v>
      </c>
      <c r="M4631" s="47">
        <v>294.95</v>
      </c>
      <c r="N4631" s="63">
        <v>44249</v>
      </c>
    </row>
    <row r="4632" spans="1:14" x14ac:dyDescent="0.25">
      <c r="A4632" s="43" t="s">
        <v>39372</v>
      </c>
      <c r="B4632" s="42"/>
      <c r="C4632" s="42"/>
      <c r="D4632" s="43"/>
      <c r="E4632" s="43" t="s">
        <v>60763</v>
      </c>
      <c r="F4632" s="81" t="s">
        <v>41</v>
      </c>
      <c r="G4632" s="32" t="s">
        <v>17</v>
      </c>
      <c r="H4632" s="43" t="s">
        <v>18</v>
      </c>
      <c r="I4632" s="48" t="s">
        <v>39373</v>
      </c>
      <c r="J4632" s="42">
        <v>8059175281501</v>
      </c>
      <c r="K4632" s="63">
        <v>45597</v>
      </c>
      <c r="L4632" s="47">
        <v>0</v>
      </c>
      <c r="M4632" s="47">
        <v>294.95</v>
      </c>
      <c r="N4632" s="63">
        <v>44249</v>
      </c>
    </row>
    <row r="4633" spans="1:14" x14ac:dyDescent="0.25">
      <c r="A4633" s="43" t="s">
        <v>39370</v>
      </c>
      <c r="B4633" s="42"/>
      <c r="C4633" s="42"/>
      <c r="D4633" s="43"/>
      <c r="E4633" s="43" t="s">
        <v>60762</v>
      </c>
      <c r="F4633" s="81" t="s">
        <v>41</v>
      </c>
      <c r="G4633" s="32" t="s">
        <v>17</v>
      </c>
      <c r="H4633" s="43" t="s">
        <v>18</v>
      </c>
      <c r="I4633" s="48" t="s">
        <v>39371</v>
      </c>
      <c r="J4633" s="42">
        <v>8059175281518</v>
      </c>
      <c r="K4633" s="63">
        <v>45597</v>
      </c>
      <c r="L4633" s="47">
        <v>0</v>
      </c>
      <c r="M4633" s="47">
        <v>294.95</v>
      </c>
      <c r="N4633" s="63">
        <v>44249</v>
      </c>
    </row>
    <row r="4634" spans="1:14" x14ac:dyDescent="0.25">
      <c r="A4634" s="43" t="s">
        <v>39368</v>
      </c>
      <c r="B4634" s="42"/>
      <c r="C4634" s="42"/>
      <c r="D4634" s="43"/>
      <c r="E4634" s="43" t="s">
        <v>60761</v>
      </c>
      <c r="F4634" s="81" t="s">
        <v>41</v>
      </c>
      <c r="G4634" s="32" t="s">
        <v>17</v>
      </c>
      <c r="H4634" s="43" t="s">
        <v>18</v>
      </c>
      <c r="I4634" s="48" t="s">
        <v>39369</v>
      </c>
      <c r="J4634" s="42">
        <v>8059175281525</v>
      </c>
      <c r="K4634" s="63">
        <v>45597</v>
      </c>
      <c r="L4634" s="47">
        <v>0</v>
      </c>
      <c r="M4634" s="47">
        <v>294.95</v>
      </c>
      <c r="N4634" s="63">
        <v>44249</v>
      </c>
    </row>
    <row r="4635" spans="1:14" x14ac:dyDescent="0.25">
      <c r="A4635" s="17"/>
      <c r="B4635" s="17" t="s">
        <v>75552</v>
      </c>
      <c r="C4635" s="17"/>
      <c r="D4635" s="17"/>
      <c r="E4635" s="17" t="s">
        <v>75553</v>
      </c>
      <c r="F4635" s="21"/>
      <c r="G4635" s="17" t="s">
        <v>34</v>
      </c>
      <c r="H4635" s="17" t="s">
        <v>35</v>
      </c>
      <c r="I4635" s="17" t="s">
        <v>75554</v>
      </c>
      <c r="J4635" s="20">
        <v>8059347405537</v>
      </c>
      <c r="K4635" s="17"/>
      <c r="L4635" s="28">
        <v>269.95</v>
      </c>
      <c r="M4635" s="17">
        <v>269.95</v>
      </c>
      <c r="N4635" s="24">
        <v>45544</v>
      </c>
    </row>
    <row r="4636" spans="1:14" x14ac:dyDescent="0.25">
      <c r="A4636" s="17"/>
      <c r="B4636" s="17" t="s">
        <v>75537</v>
      </c>
      <c r="C4636" s="17"/>
      <c r="D4636" s="17"/>
      <c r="E4636" s="17" t="s">
        <v>75538</v>
      </c>
      <c r="F4636" s="21"/>
      <c r="G4636" s="17" t="s">
        <v>34</v>
      </c>
      <c r="H4636" s="17" t="s">
        <v>35</v>
      </c>
      <c r="I4636" s="17" t="s">
        <v>75539</v>
      </c>
      <c r="J4636" s="20">
        <v>8059347405483</v>
      </c>
      <c r="K4636" s="17"/>
      <c r="L4636" s="28">
        <v>269.95</v>
      </c>
      <c r="M4636" s="17">
        <v>269.95</v>
      </c>
      <c r="N4636" s="24">
        <v>45544</v>
      </c>
    </row>
    <row r="4637" spans="1:14" x14ac:dyDescent="0.25">
      <c r="A4637" s="17"/>
      <c r="B4637" s="17" t="s">
        <v>75549</v>
      </c>
      <c r="C4637" s="17"/>
      <c r="D4637" s="17"/>
      <c r="E4637" s="17" t="s">
        <v>75550</v>
      </c>
      <c r="F4637" s="21"/>
      <c r="G4637" s="17" t="s">
        <v>34</v>
      </c>
      <c r="H4637" s="17" t="s">
        <v>35</v>
      </c>
      <c r="I4637" s="17" t="s">
        <v>75551</v>
      </c>
      <c r="J4637" s="20">
        <v>8059347405520</v>
      </c>
      <c r="K4637" s="17"/>
      <c r="L4637" s="28">
        <v>269.95</v>
      </c>
      <c r="M4637" s="17">
        <v>269.95</v>
      </c>
      <c r="N4637" s="24">
        <v>45544</v>
      </c>
    </row>
    <row r="4638" spans="1:14" x14ac:dyDescent="0.25">
      <c r="A4638" s="17"/>
      <c r="B4638" s="17" t="s">
        <v>75540</v>
      </c>
      <c r="C4638" s="17"/>
      <c r="D4638" s="17"/>
      <c r="E4638" s="17" t="s">
        <v>75541</v>
      </c>
      <c r="F4638" s="21"/>
      <c r="G4638" s="17" t="s">
        <v>34</v>
      </c>
      <c r="H4638" s="17" t="s">
        <v>35</v>
      </c>
      <c r="I4638" s="17" t="s">
        <v>75542</v>
      </c>
      <c r="J4638" s="20">
        <v>8059347405490</v>
      </c>
      <c r="K4638" s="17"/>
      <c r="L4638" s="28">
        <v>269.95</v>
      </c>
      <c r="M4638" s="17">
        <v>269.95</v>
      </c>
      <c r="N4638" s="24">
        <v>45544</v>
      </c>
    </row>
    <row r="4639" spans="1:14" x14ac:dyDescent="0.25">
      <c r="A4639" s="17"/>
      <c r="B4639" s="17" t="s">
        <v>75543</v>
      </c>
      <c r="C4639" s="17"/>
      <c r="D4639" s="17"/>
      <c r="E4639" s="17" t="s">
        <v>75544</v>
      </c>
      <c r="F4639" s="21"/>
      <c r="G4639" s="17" t="s">
        <v>34</v>
      </c>
      <c r="H4639" s="17" t="s">
        <v>35</v>
      </c>
      <c r="I4639" s="17" t="s">
        <v>75545</v>
      </c>
      <c r="J4639" s="20">
        <v>8059347405506</v>
      </c>
      <c r="K4639" s="17"/>
      <c r="L4639" s="28">
        <v>269.95</v>
      </c>
      <c r="M4639" s="17">
        <v>269.95</v>
      </c>
      <c r="N4639" s="24">
        <v>45544</v>
      </c>
    </row>
    <row r="4640" spans="1:14" x14ac:dyDescent="0.25">
      <c r="A4640" s="17"/>
      <c r="B4640" s="17" t="s">
        <v>75546</v>
      </c>
      <c r="C4640" s="17"/>
      <c r="D4640" s="17"/>
      <c r="E4640" s="17" t="s">
        <v>75547</v>
      </c>
      <c r="F4640" s="21"/>
      <c r="G4640" s="17" t="s">
        <v>34</v>
      </c>
      <c r="H4640" s="17" t="s">
        <v>35</v>
      </c>
      <c r="I4640" s="17" t="s">
        <v>75548</v>
      </c>
      <c r="J4640" s="20">
        <v>8059347405513</v>
      </c>
      <c r="K4640" s="17"/>
      <c r="L4640" s="28">
        <v>269.95</v>
      </c>
      <c r="M4640" s="17">
        <v>269.95</v>
      </c>
      <c r="N4640" s="24">
        <v>45544</v>
      </c>
    </row>
    <row r="4641" spans="1:14" x14ac:dyDescent="0.25">
      <c r="A4641" s="17"/>
      <c r="B4641" s="17" t="s">
        <v>75534</v>
      </c>
      <c r="C4641" s="17"/>
      <c r="D4641" s="17"/>
      <c r="E4641" s="17" t="s">
        <v>75535</v>
      </c>
      <c r="F4641" s="21"/>
      <c r="G4641" s="17" t="s">
        <v>34</v>
      </c>
      <c r="H4641" s="17" t="s">
        <v>35</v>
      </c>
      <c r="I4641" s="17" t="s">
        <v>75536</v>
      </c>
      <c r="J4641" s="20">
        <v>8059347405230</v>
      </c>
      <c r="K4641" s="17"/>
      <c r="L4641" s="28">
        <v>269.95</v>
      </c>
      <c r="M4641" s="17">
        <v>269.95</v>
      </c>
      <c r="N4641" s="24">
        <v>45544</v>
      </c>
    </row>
    <row r="4642" spans="1:14" x14ac:dyDescent="0.25">
      <c r="A4642" s="17"/>
      <c r="B4642" s="17" t="s">
        <v>75519</v>
      </c>
      <c r="C4642" s="17"/>
      <c r="D4642" s="17"/>
      <c r="E4642" s="17" t="s">
        <v>75520</v>
      </c>
      <c r="F4642" s="21"/>
      <c r="G4642" s="17" t="s">
        <v>34</v>
      </c>
      <c r="H4642" s="17" t="s">
        <v>35</v>
      </c>
      <c r="I4642" s="17" t="s">
        <v>75521</v>
      </c>
      <c r="J4642" s="20">
        <v>8059347405186</v>
      </c>
      <c r="K4642" s="17"/>
      <c r="L4642" s="28">
        <v>269.95</v>
      </c>
      <c r="M4642" s="17">
        <v>269.95</v>
      </c>
      <c r="N4642" s="24">
        <v>45544</v>
      </c>
    </row>
    <row r="4643" spans="1:14" x14ac:dyDescent="0.25">
      <c r="A4643" s="17"/>
      <c r="B4643" s="17" t="s">
        <v>75531</v>
      </c>
      <c r="C4643" s="17"/>
      <c r="D4643" s="17"/>
      <c r="E4643" s="17" t="s">
        <v>75532</v>
      </c>
      <c r="F4643" s="21"/>
      <c r="G4643" s="17" t="s">
        <v>34</v>
      </c>
      <c r="H4643" s="17" t="s">
        <v>35</v>
      </c>
      <c r="I4643" s="17" t="s">
        <v>75533</v>
      </c>
      <c r="J4643" s="20">
        <v>8059347405223</v>
      </c>
      <c r="K4643" s="17"/>
      <c r="L4643" s="28">
        <v>269.95</v>
      </c>
      <c r="M4643" s="17">
        <v>269.95</v>
      </c>
      <c r="N4643" s="24">
        <v>45544</v>
      </c>
    </row>
    <row r="4644" spans="1:14" x14ac:dyDescent="0.25">
      <c r="A4644" s="17"/>
      <c r="B4644" s="17" t="s">
        <v>75522</v>
      </c>
      <c r="C4644" s="17"/>
      <c r="D4644" s="17"/>
      <c r="E4644" s="17" t="s">
        <v>75523</v>
      </c>
      <c r="F4644" s="21"/>
      <c r="G4644" s="17" t="s">
        <v>34</v>
      </c>
      <c r="H4644" s="17" t="s">
        <v>35</v>
      </c>
      <c r="I4644" s="17" t="s">
        <v>75524</v>
      </c>
      <c r="J4644" s="20">
        <v>8059347405193</v>
      </c>
      <c r="K4644" s="17"/>
      <c r="L4644" s="28">
        <v>269.95</v>
      </c>
      <c r="M4644" s="17">
        <v>269.95</v>
      </c>
      <c r="N4644" s="24">
        <v>45544</v>
      </c>
    </row>
    <row r="4645" spans="1:14" x14ac:dyDescent="0.25">
      <c r="A4645" s="17"/>
      <c r="B4645" s="17" t="s">
        <v>75525</v>
      </c>
      <c r="C4645" s="17"/>
      <c r="D4645" s="17"/>
      <c r="E4645" s="17" t="s">
        <v>75526</v>
      </c>
      <c r="F4645" s="21"/>
      <c r="G4645" s="17" t="s">
        <v>34</v>
      </c>
      <c r="H4645" s="17" t="s">
        <v>35</v>
      </c>
      <c r="I4645" s="17" t="s">
        <v>75527</v>
      </c>
      <c r="J4645" s="20">
        <v>8059347405209</v>
      </c>
      <c r="K4645" s="17"/>
      <c r="L4645" s="28">
        <v>269.95</v>
      </c>
      <c r="M4645" s="17">
        <v>269.95</v>
      </c>
      <c r="N4645" s="24">
        <v>45544</v>
      </c>
    </row>
    <row r="4646" spans="1:14" x14ac:dyDescent="0.25">
      <c r="A4646" s="17"/>
      <c r="B4646" s="17" t="s">
        <v>75528</v>
      </c>
      <c r="C4646" s="17"/>
      <c r="D4646" s="17"/>
      <c r="E4646" s="17" t="s">
        <v>75529</v>
      </c>
      <c r="F4646" s="21"/>
      <c r="G4646" s="17" t="s">
        <v>34</v>
      </c>
      <c r="H4646" s="17" t="s">
        <v>35</v>
      </c>
      <c r="I4646" s="17" t="s">
        <v>75530</v>
      </c>
      <c r="J4646" s="20">
        <v>8059347405216</v>
      </c>
      <c r="K4646" s="17"/>
      <c r="L4646" s="28">
        <v>269.95</v>
      </c>
      <c r="M4646" s="17">
        <v>269.95</v>
      </c>
      <c r="N4646" s="24">
        <v>45544</v>
      </c>
    </row>
    <row r="4647" spans="1:14" x14ac:dyDescent="0.25">
      <c r="A4647" s="17"/>
      <c r="B4647" s="17" t="s">
        <v>75515</v>
      </c>
      <c r="C4647" s="17" t="s">
        <v>75516</v>
      </c>
      <c r="D4647" s="17"/>
      <c r="E4647" s="17" t="s">
        <v>75517</v>
      </c>
      <c r="F4647" s="21"/>
      <c r="G4647" s="17" t="s">
        <v>34</v>
      </c>
      <c r="H4647" s="17" t="s">
        <v>35</v>
      </c>
      <c r="I4647" s="17" t="s">
        <v>75518</v>
      </c>
      <c r="J4647" s="20">
        <v>8059347400440</v>
      </c>
      <c r="K4647" s="17"/>
      <c r="L4647" s="28">
        <v>249.95</v>
      </c>
      <c r="M4647" s="17">
        <v>249.95</v>
      </c>
      <c r="N4647" s="24">
        <v>45544</v>
      </c>
    </row>
    <row r="4648" spans="1:14" x14ac:dyDescent="0.25">
      <c r="A4648" s="17"/>
      <c r="B4648" s="17" t="s">
        <v>75495</v>
      </c>
      <c r="C4648" s="17" t="s">
        <v>75496</v>
      </c>
      <c r="D4648" s="17"/>
      <c r="E4648" s="17" t="s">
        <v>75497</v>
      </c>
      <c r="F4648" s="21"/>
      <c r="G4648" s="17" t="s">
        <v>34</v>
      </c>
      <c r="H4648" s="17" t="s">
        <v>35</v>
      </c>
      <c r="I4648" s="17" t="s">
        <v>75498</v>
      </c>
      <c r="J4648" s="20">
        <v>8059347400396</v>
      </c>
      <c r="K4648" s="17"/>
      <c r="L4648" s="28">
        <v>249.95</v>
      </c>
      <c r="M4648" s="17">
        <v>249.95</v>
      </c>
      <c r="N4648" s="24">
        <v>45544</v>
      </c>
    </row>
    <row r="4649" spans="1:14" x14ac:dyDescent="0.25">
      <c r="A4649" s="17"/>
      <c r="B4649" s="17" t="s">
        <v>75511</v>
      </c>
      <c r="C4649" s="17" t="s">
        <v>75512</v>
      </c>
      <c r="D4649" s="17"/>
      <c r="E4649" s="17" t="s">
        <v>75513</v>
      </c>
      <c r="F4649" s="21"/>
      <c r="G4649" s="17" t="s">
        <v>34</v>
      </c>
      <c r="H4649" s="17" t="s">
        <v>35</v>
      </c>
      <c r="I4649" s="17" t="s">
        <v>75514</v>
      </c>
      <c r="J4649" s="20">
        <v>8059347400433</v>
      </c>
      <c r="K4649" s="17"/>
      <c r="L4649" s="28">
        <v>249.95</v>
      </c>
      <c r="M4649" s="17">
        <v>249.95</v>
      </c>
      <c r="N4649" s="24">
        <v>45544</v>
      </c>
    </row>
    <row r="4650" spans="1:14" x14ac:dyDescent="0.25">
      <c r="A4650" s="17"/>
      <c r="B4650" s="17" t="s">
        <v>75499</v>
      </c>
      <c r="C4650" s="17" t="s">
        <v>75500</v>
      </c>
      <c r="D4650" s="17"/>
      <c r="E4650" s="17" t="s">
        <v>75501</v>
      </c>
      <c r="F4650" s="21"/>
      <c r="G4650" s="17" t="s">
        <v>34</v>
      </c>
      <c r="H4650" s="17" t="s">
        <v>35</v>
      </c>
      <c r="I4650" s="17" t="s">
        <v>75502</v>
      </c>
      <c r="J4650" s="20">
        <v>8059347400402</v>
      </c>
      <c r="K4650" s="17"/>
      <c r="L4650" s="28">
        <v>249.95</v>
      </c>
      <c r="M4650" s="17">
        <v>249.95</v>
      </c>
      <c r="N4650" s="24">
        <v>45544</v>
      </c>
    </row>
    <row r="4651" spans="1:14" x14ac:dyDescent="0.25">
      <c r="A4651" s="17"/>
      <c r="B4651" s="17" t="s">
        <v>75503</v>
      </c>
      <c r="C4651" s="17" t="s">
        <v>75504</v>
      </c>
      <c r="D4651" s="17"/>
      <c r="E4651" s="17" t="s">
        <v>75505</v>
      </c>
      <c r="F4651" s="21"/>
      <c r="G4651" s="17" t="s">
        <v>34</v>
      </c>
      <c r="H4651" s="17" t="s">
        <v>35</v>
      </c>
      <c r="I4651" s="17" t="s">
        <v>75506</v>
      </c>
      <c r="J4651" s="20">
        <v>8059347400419</v>
      </c>
      <c r="K4651" s="17"/>
      <c r="L4651" s="28">
        <v>249.95</v>
      </c>
      <c r="M4651" s="17">
        <v>249.95</v>
      </c>
      <c r="N4651" s="24">
        <v>45544</v>
      </c>
    </row>
    <row r="4652" spans="1:14" x14ac:dyDescent="0.25">
      <c r="A4652" s="17"/>
      <c r="B4652" s="17" t="s">
        <v>75507</v>
      </c>
      <c r="C4652" s="17" t="s">
        <v>75508</v>
      </c>
      <c r="D4652" s="17"/>
      <c r="E4652" s="17" t="s">
        <v>75509</v>
      </c>
      <c r="F4652" s="21"/>
      <c r="G4652" s="17" t="s">
        <v>34</v>
      </c>
      <c r="H4652" s="17" t="s">
        <v>35</v>
      </c>
      <c r="I4652" s="17" t="s">
        <v>75510</v>
      </c>
      <c r="J4652" s="20">
        <v>8059347400426</v>
      </c>
      <c r="K4652" s="17"/>
      <c r="L4652" s="28">
        <v>249.95</v>
      </c>
      <c r="M4652" s="17">
        <v>249.95</v>
      </c>
      <c r="N4652" s="24">
        <v>45544</v>
      </c>
    </row>
    <row r="4653" spans="1:14" x14ac:dyDescent="0.25">
      <c r="A4653" s="17"/>
      <c r="B4653" s="17" t="s">
        <v>75492</v>
      </c>
      <c r="C4653" s="17"/>
      <c r="D4653" s="17"/>
      <c r="E4653" s="17" t="s">
        <v>75493</v>
      </c>
      <c r="F4653" s="21"/>
      <c r="G4653" s="17" t="s">
        <v>34</v>
      </c>
      <c r="H4653" s="17" t="s">
        <v>35</v>
      </c>
      <c r="I4653" s="17" t="s">
        <v>75494</v>
      </c>
      <c r="J4653" s="20">
        <v>8059347443294</v>
      </c>
      <c r="K4653" s="17"/>
      <c r="L4653" s="28">
        <v>249.95</v>
      </c>
      <c r="M4653" s="17">
        <v>249.95</v>
      </c>
      <c r="N4653" s="24">
        <v>45544</v>
      </c>
    </row>
    <row r="4654" spans="1:14" x14ac:dyDescent="0.25">
      <c r="A4654" s="17"/>
      <c r="B4654" s="17" t="s">
        <v>75477</v>
      </c>
      <c r="C4654" s="17"/>
      <c r="D4654" s="17"/>
      <c r="E4654" s="17" t="s">
        <v>75478</v>
      </c>
      <c r="F4654" s="21"/>
      <c r="G4654" s="17" t="s">
        <v>34</v>
      </c>
      <c r="H4654" s="17" t="s">
        <v>35</v>
      </c>
      <c r="I4654" s="17" t="s">
        <v>75479</v>
      </c>
      <c r="J4654" s="20">
        <v>8059347443256</v>
      </c>
      <c r="K4654" s="17"/>
      <c r="L4654" s="28">
        <v>249.95</v>
      </c>
      <c r="M4654" s="17">
        <v>249.95</v>
      </c>
      <c r="N4654" s="24">
        <v>45544</v>
      </c>
    </row>
    <row r="4655" spans="1:14" x14ac:dyDescent="0.25">
      <c r="A4655" s="17"/>
      <c r="B4655" s="17" t="s">
        <v>75489</v>
      </c>
      <c r="C4655" s="17"/>
      <c r="D4655" s="17"/>
      <c r="E4655" s="17" t="s">
        <v>75490</v>
      </c>
      <c r="F4655" s="21"/>
      <c r="G4655" s="17" t="s">
        <v>34</v>
      </c>
      <c r="H4655" s="17" t="s">
        <v>35</v>
      </c>
      <c r="I4655" s="17" t="s">
        <v>75491</v>
      </c>
      <c r="J4655" s="20">
        <v>8059347443287</v>
      </c>
      <c r="K4655" s="17"/>
      <c r="L4655" s="28">
        <v>249.95</v>
      </c>
      <c r="M4655" s="17">
        <v>249.95</v>
      </c>
      <c r="N4655" s="24">
        <v>45544</v>
      </c>
    </row>
    <row r="4656" spans="1:14" x14ac:dyDescent="0.25">
      <c r="A4656" s="17"/>
      <c r="B4656" s="17" t="s">
        <v>75480</v>
      </c>
      <c r="C4656" s="17"/>
      <c r="D4656" s="17"/>
      <c r="E4656" s="17" t="s">
        <v>75481</v>
      </c>
      <c r="F4656" s="21"/>
      <c r="G4656" s="17" t="s">
        <v>34</v>
      </c>
      <c r="H4656" s="17" t="s">
        <v>35</v>
      </c>
      <c r="I4656" s="17" t="s">
        <v>75482</v>
      </c>
      <c r="J4656" s="20">
        <v>8059347443263</v>
      </c>
      <c r="K4656" s="17"/>
      <c r="L4656" s="28">
        <v>249.95</v>
      </c>
      <c r="M4656" s="17">
        <v>249.95</v>
      </c>
      <c r="N4656" s="24">
        <v>45544</v>
      </c>
    </row>
    <row r="4657" spans="1:14" x14ac:dyDescent="0.25">
      <c r="A4657" s="17"/>
      <c r="B4657" s="17" t="s">
        <v>75483</v>
      </c>
      <c r="C4657" s="17"/>
      <c r="D4657" s="17"/>
      <c r="E4657" s="17" t="s">
        <v>75484</v>
      </c>
      <c r="F4657" s="21"/>
      <c r="G4657" s="17" t="s">
        <v>34</v>
      </c>
      <c r="H4657" s="17" t="s">
        <v>35</v>
      </c>
      <c r="I4657" s="17" t="s">
        <v>75485</v>
      </c>
      <c r="J4657" s="20">
        <v>8059347439976</v>
      </c>
      <c r="K4657" s="17"/>
      <c r="L4657" s="28">
        <v>249.95</v>
      </c>
      <c r="M4657" s="17">
        <v>249.95</v>
      </c>
      <c r="N4657" s="24">
        <v>45544</v>
      </c>
    </row>
    <row r="4658" spans="1:14" x14ac:dyDescent="0.25">
      <c r="A4658" s="17"/>
      <c r="B4658" s="17" t="s">
        <v>75486</v>
      </c>
      <c r="C4658" s="17"/>
      <c r="D4658" s="17"/>
      <c r="E4658" s="17" t="s">
        <v>75487</v>
      </c>
      <c r="F4658" s="21"/>
      <c r="G4658" s="17" t="s">
        <v>34</v>
      </c>
      <c r="H4658" s="17" t="s">
        <v>35</v>
      </c>
      <c r="I4658" s="17" t="s">
        <v>75488</v>
      </c>
      <c r="J4658" s="20">
        <v>8059347443270</v>
      </c>
      <c r="K4658" s="17"/>
      <c r="L4658" s="28">
        <v>249.95</v>
      </c>
      <c r="M4658" s="17">
        <v>249.95</v>
      </c>
      <c r="N4658" s="24">
        <v>45544</v>
      </c>
    </row>
    <row r="4659" spans="1:14" x14ac:dyDescent="0.25">
      <c r="A4659" s="17"/>
      <c r="B4659" s="17" t="s">
        <v>75473</v>
      </c>
      <c r="C4659" s="17" t="s">
        <v>75474</v>
      </c>
      <c r="D4659" s="17"/>
      <c r="E4659" s="17" t="s">
        <v>75475</v>
      </c>
      <c r="F4659" s="21"/>
      <c r="G4659" s="17" t="s">
        <v>34</v>
      </c>
      <c r="H4659" s="17" t="s">
        <v>35</v>
      </c>
      <c r="I4659" s="17" t="s">
        <v>75476</v>
      </c>
      <c r="J4659" s="20">
        <v>8059347400259</v>
      </c>
      <c r="K4659" s="17"/>
      <c r="L4659" s="28">
        <v>249.95</v>
      </c>
      <c r="M4659" s="17">
        <v>249.95</v>
      </c>
      <c r="N4659" s="24">
        <v>45544</v>
      </c>
    </row>
    <row r="4660" spans="1:14" x14ac:dyDescent="0.25">
      <c r="A4660" s="17"/>
      <c r="B4660" s="17" t="s">
        <v>75453</v>
      </c>
      <c r="C4660" s="17" t="s">
        <v>75454</v>
      </c>
      <c r="D4660" s="17"/>
      <c r="E4660" s="17" t="s">
        <v>75455</v>
      </c>
      <c r="F4660" s="21"/>
      <c r="G4660" s="17" t="s">
        <v>34</v>
      </c>
      <c r="H4660" s="17" t="s">
        <v>35</v>
      </c>
      <c r="I4660" s="17" t="s">
        <v>75456</v>
      </c>
      <c r="J4660" s="20">
        <v>8059347400204</v>
      </c>
      <c r="K4660" s="17"/>
      <c r="L4660" s="28">
        <v>249.95</v>
      </c>
      <c r="M4660" s="17">
        <v>249.95</v>
      </c>
      <c r="N4660" s="24">
        <v>45544</v>
      </c>
    </row>
    <row r="4661" spans="1:14" x14ac:dyDescent="0.25">
      <c r="A4661" s="17"/>
      <c r="B4661" s="17" t="s">
        <v>75469</v>
      </c>
      <c r="C4661" s="17" t="s">
        <v>75470</v>
      </c>
      <c r="D4661" s="17"/>
      <c r="E4661" s="17" t="s">
        <v>75471</v>
      </c>
      <c r="F4661" s="21"/>
      <c r="G4661" s="17" t="s">
        <v>34</v>
      </c>
      <c r="H4661" s="17" t="s">
        <v>35</v>
      </c>
      <c r="I4661" s="17" t="s">
        <v>75472</v>
      </c>
      <c r="J4661" s="20">
        <v>8059347400242</v>
      </c>
      <c r="K4661" s="17"/>
      <c r="L4661" s="28">
        <v>249.95</v>
      </c>
      <c r="M4661" s="17">
        <v>249.95</v>
      </c>
      <c r="N4661" s="24">
        <v>45544</v>
      </c>
    </row>
    <row r="4662" spans="1:14" x14ac:dyDescent="0.25">
      <c r="A4662" s="17"/>
      <c r="B4662" s="17" t="s">
        <v>75457</v>
      </c>
      <c r="C4662" s="17" t="s">
        <v>75458</v>
      </c>
      <c r="D4662" s="17"/>
      <c r="E4662" s="17" t="s">
        <v>75459</v>
      </c>
      <c r="F4662" s="21"/>
      <c r="G4662" s="17" t="s">
        <v>34</v>
      </c>
      <c r="H4662" s="17" t="s">
        <v>35</v>
      </c>
      <c r="I4662" s="17" t="s">
        <v>75460</v>
      </c>
      <c r="J4662" s="20">
        <v>8059347400211</v>
      </c>
      <c r="K4662" s="17"/>
      <c r="L4662" s="28">
        <v>249.95</v>
      </c>
      <c r="M4662" s="17">
        <v>249.95</v>
      </c>
      <c r="N4662" s="24">
        <v>45544</v>
      </c>
    </row>
    <row r="4663" spans="1:14" x14ac:dyDescent="0.25">
      <c r="A4663" s="17"/>
      <c r="B4663" s="17" t="s">
        <v>75461</v>
      </c>
      <c r="C4663" s="17" t="s">
        <v>75462</v>
      </c>
      <c r="D4663" s="17"/>
      <c r="E4663" s="17" t="s">
        <v>75463</v>
      </c>
      <c r="F4663" s="21"/>
      <c r="G4663" s="17" t="s">
        <v>34</v>
      </c>
      <c r="H4663" s="17" t="s">
        <v>35</v>
      </c>
      <c r="I4663" s="17" t="s">
        <v>75464</v>
      </c>
      <c r="J4663" s="20">
        <v>8059347400228</v>
      </c>
      <c r="K4663" s="17"/>
      <c r="L4663" s="28">
        <v>249.95</v>
      </c>
      <c r="M4663" s="17">
        <v>249.95</v>
      </c>
      <c r="N4663" s="24">
        <v>45544</v>
      </c>
    </row>
    <row r="4664" spans="1:14" x14ac:dyDescent="0.25">
      <c r="A4664" s="17"/>
      <c r="B4664" s="17" t="s">
        <v>75465</v>
      </c>
      <c r="C4664" s="17" t="s">
        <v>75466</v>
      </c>
      <c r="D4664" s="17"/>
      <c r="E4664" s="17" t="s">
        <v>75467</v>
      </c>
      <c r="F4664" s="21"/>
      <c r="G4664" s="17" t="s">
        <v>34</v>
      </c>
      <c r="H4664" s="17" t="s">
        <v>35</v>
      </c>
      <c r="I4664" s="17" t="s">
        <v>75468</v>
      </c>
      <c r="J4664" s="20">
        <v>8059347400235</v>
      </c>
      <c r="K4664" s="17"/>
      <c r="L4664" s="28">
        <v>249.95</v>
      </c>
      <c r="M4664" s="17">
        <v>249.95</v>
      </c>
      <c r="N4664" s="24">
        <v>45544</v>
      </c>
    </row>
    <row r="4665" spans="1:14" x14ac:dyDescent="0.25">
      <c r="A4665" s="17"/>
      <c r="B4665" s="17" t="s">
        <v>75450</v>
      </c>
      <c r="C4665" s="17"/>
      <c r="D4665" s="17"/>
      <c r="E4665" s="17" t="s">
        <v>75451</v>
      </c>
      <c r="F4665" s="21"/>
      <c r="G4665" s="17" t="s">
        <v>34</v>
      </c>
      <c r="H4665" s="17" t="s">
        <v>35</v>
      </c>
      <c r="I4665" s="17" t="s">
        <v>75452</v>
      </c>
      <c r="J4665" s="20">
        <v>8059347398327</v>
      </c>
      <c r="K4665" s="17"/>
      <c r="L4665" s="28">
        <v>199.95</v>
      </c>
      <c r="M4665" s="17">
        <v>199.95</v>
      </c>
      <c r="N4665" s="24">
        <v>45544</v>
      </c>
    </row>
    <row r="4666" spans="1:14" x14ac:dyDescent="0.25">
      <c r="A4666" s="17"/>
      <c r="B4666" s="17" t="s">
        <v>75435</v>
      </c>
      <c r="C4666" s="17"/>
      <c r="D4666" s="17"/>
      <c r="E4666" s="17" t="s">
        <v>75436</v>
      </c>
      <c r="F4666" s="21"/>
      <c r="G4666" s="17" t="s">
        <v>34</v>
      </c>
      <c r="H4666" s="17" t="s">
        <v>35</v>
      </c>
      <c r="I4666" s="17" t="s">
        <v>75437</v>
      </c>
      <c r="J4666" s="20">
        <v>8059347398273</v>
      </c>
      <c r="K4666" s="17"/>
      <c r="L4666" s="28">
        <v>199.95</v>
      </c>
      <c r="M4666" s="17">
        <v>199.95</v>
      </c>
      <c r="N4666" s="24">
        <v>45544</v>
      </c>
    </row>
    <row r="4667" spans="1:14" x14ac:dyDescent="0.25">
      <c r="A4667" s="17"/>
      <c r="B4667" s="17" t="s">
        <v>75447</v>
      </c>
      <c r="C4667" s="17"/>
      <c r="D4667" s="17"/>
      <c r="E4667" s="17" t="s">
        <v>75448</v>
      </c>
      <c r="F4667" s="21"/>
      <c r="G4667" s="17" t="s">
        <v>34</v>
      </c>
      <c r="H4667" s="17" t="s">
        <v>35</v>
      </c>
      <c r="I4667" s="17" t="s">
        <v>75449</v>
      </c>
      <c r="J4667" s="20">
        <v>8059347398310</v>
      </c>
      <c r="K4667" s="17"/>
      <c r="L4667" s="28">
        <v>199.95</v>
      </c>
      <c r="M4667" s="17">
        <v>199.95</v>
      </c>
      <c r="N4667" s="24">
        <v>45544</v>
      </c>
    </row>
    <row r="4668" spans="1:14" x14ac:dyDescent="0.25">
      <c r="A4668" s="17"/>
      <c r="B4668" s="17" t="s">
        <v>75438</v>
      </c>
      <c r="C4668" s="17"/>
      <c r="D4668" s="17"/>
      <c r="E4668" s="17" t="s">
        <v>75439</v>
      </c>
      <c r="F4668" s="21"/>
      <c r="G4668" s="17" t="s">
        <v>34</v>
      </c>
      <c r="H4668" s="17" t="s">
        <v>35</v>
      </c>
      <c r="I4668" s="17" t="s">
        <v>75440</v>
      </c>
      <c r="J4668" s="20">
        <v>8059347398280</v>
      </c>
      <c r="K4668" s="17"/>
      <c r="L4668" s="28">
        <v>199.95</v>
      </c>
      <c r="M4668" s="17">
        <v>199.95</v>
      </c>
      <c r="N4668" s="24">
        <v>45544</v>
      </c>
    </row>
    <row r="4669" spans="1:14" x14ac:dyDescent="0.25">
      <c r="A4669" s="17"/>
      <c r="B4669" s="17" t="s">
        <v>75441</v>
      </c>
      <c r="C4669" s="17"/>
      <c r="D4669" s="17"/>
      <c r="E4669" s="17" t="s">
        <v>75442</v>
      </c>
      <c r="F4669" s="21"/>
      <c r="G4669" s="17" t="s">
        <v>34</v>
      </c>
      <c r="H4669" s="17" t="s">
        <v>35</v>
      </c>
      <c r="I4669" s="17" t="s">
        <v>75443</v>
      </c>
      <c r="J4669" s="20">
        <v>8059347398297</v>
      </c>
      <c r="K4669" s="17"/>
      <c r="L4669" s="28">
        <v>199.95</v>
      </c>
      <c r="M4669" s="17">
        <v>199.95</v>
      </c>
      <c r="N4669" s="24">
        <v>45544</v>
      </c>
    </row>
    <row r="4670" spans="1:14" x14ac:dyDescent="0.25">
      <c r="A4670" s="17"/>
      <c r="B4670" s="17" t="s">
        <v>75444</v>
      </c>
      <c r="C4670" s="17"/>
      <c r="D4670" s="17"/>
      <c r="E4670" s="17" t="s">
        <v>75445</v>
      </c>
      <c r="F4670" s="21"/>
      <c r="G4670" s="17" t="s">
        <v>34</v>
      </c>
      <c r="H4670" s="17" t="s">
        <v>35</v>
      </c>
      <c r="I4670" s="17" t="s">
        <v>75446</v>
      </c>
      <c r="J4670" s="20">
        <v>8059347398303</v>
      </c>
      <c r="K4670" s="17"/>
      <c r="L4670" s="28">
        <v>199.95</v>
      </c>
      <c r="M4670" s="17">
        <v>199.95</v>
      </c>
      <c r="N4670" s="24">
        <v>45544</v>
      </c>
    </row>
    <row r="4671" spans="1:14" x14ac:dyDescent="0.25">
      <c r="A4671" s="17"/>
      <c r="B4671" s="17" t="s">
        <v>75408</v>
      </c>
      <c r="C4671" s="17"/>
      <c r="D4671" s="17"/>
      <c r="E4671" s="17" t="s">
        <v>75409</v>
      </c>
      <c r="F4671" s="21"/>
      <c r="G4671" s="17" t="s">
        <v>34</v>
      </c>
      <c r="H4671" s="17" t="s">
        <v>35</v>
      </c>
      <c r="I4671" s="17" t="s">
        <v>75410</v>
      </c>
      <c r="J4671" s="20">
        <v>8059347398082</v>
      </c>
      <c r="K4671" s="17"/>
      <c r="L4671" s="28">
        <v>199.95</v>
      </c>
      <c r="M4671" s="17">
        <v>199.95</v>
      </c>
      <c r="N4671" s="24">
        <v>45544</v>
      </c>
    </row>
    <row r="4672" spans="1:14" x14ac:dyDescent="0.25">
      <c r="A4672" s="17"/>
      <c r="B4672" s="17" t="s">
        <v>75393</v>
      </c>
      <c r="C4672" s="17"/>
      <c r="D4672" s="17"/>
      <c r="E4672" s="17" t="s">
        <v>75394</v>
      </c>
      <c r="F4672" s="21"/>
      <c r="G4672" s="17" t="s">
        <v>34</v>
      </c>
      <c r="H4672" s="17" t="s">
        <v>35</v>
      </c>
      <c r="I4672" s="17" t="s">
        <v>75395</v>
      </c>
      <c r="J4672" s="20">
        <v>8059347398037</v>
      </c>
      <c r="K4672" s="17"/>
      <c r="L4672" s="28">
        <v>199.95</v>
      </c>
      <c r="M4672" s="17">
        <v>199.95</v>
      </c>
      <c r="N4672" s="24">
        <v>45544</v>
      </c>
    </row>
    <row r="4673" spans="1:14" x14ac:dyDescent="0.25">
      <c r="A4673" s="17"/>
      <c r="B4673" s="17" t="s">
        <v>75405</v>
      </c>
      <c r="C4673" s="17"/>
      <c r="D4673" s="17"/>
      <c r="E4673" s="17" t="s">
        <v>75406</v>
      </c>
      <c r="F4673" s="21"/>
      <c r="G4673" s="17" t="s">
        <v>34</v>
      </c>
      <c r="H4673" s="17" t="s">
        <v>35</v>
      </c>
      <c r="I4673" s="17" t="s">
        <v>75407</v>
      </c>
      <c r="J4673" s="20">
        <v>8059347398075</v>
      </c>
      <c r="K4673" s="17"/>
      <c r="L4673" s="28">
        <v>199.95</v>
      </c>
      <c r="M4673" s="17">
        <v>199.95</v>
      </c>
      <c r="N4673" s="24">
        <v>45544</v>
      </c>
    </row>
    <row r="4674" spans="1:14" x14ac:dyDescent="0.25">
      <c r="A4674" s="17"/>
      <c r="B4674" s="17" t="s">
        <v>75396</v>
      </c>
      <c r="C4674" s="17"/>
      <c r="D4674" s="17"/>
      <c r="E4674" s="17" t="s">
        <v>75397</v>
      </c>
      <c r="F4674" s="21"/>
      <c r="G4674" s="17" t="s">
        <v>34</v>
      </c>
      <c r="H4674" s="17" t="s">
        <v>35</v>
      </c>
      <c r="I4674" s="17" t="s">
        <v>75398</v>
      </c>
      <c r="J4674" s="20">
        <v>8059347398044</v>
      </c>
      <c r="K4674" s="17"/>
      <c r="L4674" s="28">
        <v>199.95</v>
      </c>
      <c r="M4674" s="17">
        <v>199.95</v>
      </c>
      <c r="N4674" s="24">
        <v>45544</v>
      </c>
    </row>
    <row r="4675" spans="1:14" x14ac:dyDescent="0.25">
      <c r="A4675" s="17"/>
      <c r="B4675" s="17" t="s">
        <v>75399</v>
      </c>
      <c r="C4675" s="17"/>
      <c r="D4675" s="17"/>
      <c r="E4675" s="17" t="s">
        <v>75400</v>
      </c>
      <c r="F4675" s="21"/>
      <c r="G4675" s="17" t="s">
        <v>34</v>
      </c>
      <c r="H4675" s="17" t="s">
        <v>35</v>
      </c>
      <c r="I4675" s="17" t="s">
        <v>75401</v>
      </c>
      <c r="J4675" s="20">
        <v>8059347398051</v>
      </c>
      <c r="K4675" s="17"/>
      <c r="L4675" s="28">
        <v>199.95</v>
      </c>
      <c r="M4675" s="17">
        <v>199.95</v>
      </c>
      <c r="N4675" s="24">
        <v>45544</v>
      </c>
    </row>
    <row r="4676" spans="1:14" x14ac:dyDescent="0.25">
      <c r="A4676" s="17"/>
      <c r="B4676" s="17" t="s">
        <v>75402</v>
      </c>
      <c r="C4676" s="17"/>
      <c r="D4676" s="17"/>
      <c r="E4676" s="17" t="s">
        <v>75403</v>
      </c>
      <c r="F4676" s="21"/>
      <c r="G4676" s="17" t="s">
        <v>34</v>
      </c>
      <c r="H4676" s="17" t="s">
        <v>35</v>
      </c>
      <c r="I4676" s="17" t="s">
        <v>75404</v>
      </c>
      <c r="J4676" s="20">
        <v>8059347398068</v>
      </c>
      <c r="K4676" s="17"/>
      <c r="L4676" s="28">
        <v>199.95</v>
      </c>
      <c r="M4676" s="17">
        <v>199.95</v>
      </c>
      <c r="N4676" s="24">
        <v>45544</v>
      </c>
    </row>
    <row r="4677" spans="1:14" x14ac:dyDescent="0.25">
      <c r="A4677" s="17"/>
      <c r="B4677" s="17" t="s">
        <v>75431</v>
      </c>
      <c r="C4677" s="17" t="s">
        <v>75432</v>
      </c>
      <c r="D4677" s="17"/>
      <c r="E4677" s="17" t="s">
        <v>75433</v>
      </c>
      <c r="F4677" s="21"/>
      <c r="G4677" s="17" t="s">
        <v>34</v>
      </c>
      <c r="H4677" s="17" t="s">
        <v>35</v>
      </c>
      <c r="I4677" s="17" t="s">
        <v>75434</v>
      </c>
      <c r="J4677" s="20">
        <v>8059347398143</v>
      </c>
      <c r="K4677" s="17"/>
      <c r="L4677" s="28">
        <v>199.95</v>
      </c>
      <c r="M4677" s="17">
        <v>199.95</v>
      </c>
      <c r="N4677" s="24">
        <v>45544</v>
      </c>
    </row>
    <row r="4678" spans="1:14" x14ac:dyDescent="0.25">
      <c r="A4678" s="17"/>
      <c r="B4678" s="17" t="s">
        <v>75411</v>
      </c>
      <c r="C4678" s="17" t="s">
        <v>75412</v>
      </c>
      <c r="D4678" s="17"/>
      <c r="E4678" s="17" t="s">
        <v>75413</v>
      </c>
      <c r="F4678" s="21"/>
      <c r="G4678" s="17" t="s">
        <v>34</v>
      </c>
      <c r="H4678" s="17" t="s">
        <v>35</v>
      </c>
      <c r="I4678" s="17" t="s">
        <v>75414</v>
      </c>
      <c r="J4678" s="20">
        <v>8059347398099</v>
      </c>
      <c r="K4678" s="17"/>
      <c r="L4678" s="28">
        <v>199.95</v>
      </c>
      <c r="M4678" s="17">
        <v>199.95</v>
      </c>
      <c r="N4678" s="24">
        <v>45544</v>
      </c>
    </row>
    <row r="4679" spans="1:14" x14ac:dyDescent="0.25">
      <c r="A4679" s="17"/>
      <c r="B4679" s="17" t="s">
        <v>75427</v>
      </c>
      <c r="C4679" s="17" t="s">
        <v>75428</v>
      </c>
      <c r="D4679" s="17"/>
      <c r="E4679" s="17" t="s">
        <v>75429</v>
      </c>
      <c r="F4679" s="21"/>
      <c r="G4679" s="17" t="s">
        <v>34</v>
      </c>
      <c r="H4679" s="17" t="s">
        <v>35</v>
      </c>
      <c r="I4679" s="17" t="s">
        <v>75430</v>
      </c>
      <c r="J4679" s="20">
        <v>8059347398136</v>
      </c>
      <c r="K4679" s="17"/>
      <c r="L4679" s="28">
        <v>199.95</v>
      </c>
      <c r="M4679" s="17">
        <v>199.95</v>
      </c>
      <c r="N4679" s="24">
        <v>45544</v>
      </c>
    </row>
    <row r="4680" spans="1:14" x14ac:dyDescent="0.25">
      <c r="A4680" s="17"/>
      <c r="B4680" s="17" t="s">
        <v>75415</v>
      </c>
      <c r="C4680" s="17" t="s">
        <v>75416</v>
      </c>
      <c r="D4680" s="17"/>
      <c r="E4680" s="17" t="s">
        <v>75417</v>
      </c>
      <c r="F4680" s="21"/>
      <c r="G4680" s="17" t="s">
        <v>34</v>
      </c>
      <c r="H4680" s="17" t="s">
        <v>35</v>
      </c>
      <c r="I4680" s="17" t="s">
        <v>75418</v>
      </c>
      <c r="J4680" s="20">
        <v>8059347398105</v>
      </c>
      <c r="K4680" s="17"/>
      <c r="L4680" s="28">
        <v>199.95</v>
      </c>
      <c r="M4680" s="17">
        <v>199.95</v>
      </c>
      <c r="N4680" s="24">
        <v>45544</v>
      </c>
    </row>
    <row r="4681" spans="1:14" x14ac:dyDescent="0.25">
      <c r="A4681" s="17"/>
      <c r="B4681" s="17" t="s">
        <v>75419</v>
      </c>
      <c r="C4681" s="17" t="s">
        <v>75420</v>
      </c>
      <c r="D4681" s="17"/>
      <c r="E4681" s="17" t="s">
        <v>75421</v>
      </c>
      <c r="F4681" s="21"/>
      <c r="G4681" s="17" t="s">
        <v>34</v>
      </c>
      <c r="H4681" s="17" t="s">
        <v>35</v>
      </c>
      <c r="I4681" s="17" t="s">
        <v>75422</v>
      </c>
      <c r="J4681" s="20">
        <v>8059347398112</v>
      </c>
      <c r="K4681" s="17"/>
      <c r="L4681" s="28">
        <v>199.95</v>
      </c>
      <c r="M4681" s="17">
        <v>199.95</v>
      </c>
      <c r="N4681" s="24">
        <v>45544</v>
      </c>
    </row>
    <row r="4682" spans="1:14" x14ac:dyDescent="0.25">
      <c r="A4682" s="17"/>
      <c r="B4682" s="17" t="s">
        <v>75423</v>
      </c>
      <c r="C4682" s="17" t="s">
        <v>75424</v>
      </c>
      <c r="D4682" s="17"/>
      <c r="E4682" s="17" t="s">
        <v>75425</v>
      </c>
      <c r="F4682" s="21"/>
      <c r="G4682" s="17" t="s">
        <v>34</v>
      </c>
      <c r="H4682" s="17" t="s">
        <v>35</v>
      </c>
      <c r="I4682" s="17" t="s">
        <v>75426</v>
      </c>
      <c r="J4682" s="20">
        <v>8059347398129</v>
      </c>
      <c r="K4682" s="17"/>
      <c r="L4682" s="28">
        <v>199.95</v>
      </c>
      <c r="M4682" s="17">
        <v>199.95</v>
      </c>
      <c r="N4682" s="24">
        <v>45544</v>
      </c>
    </row>
    <row r="4683" spans="1:14" x14ac:dyDescent="0.25">
      <c r="A4683" s="17"/>
      <c r="B4683" s="17" t="s">
        <v>75389</v>
      </c>
      <c r="C4683" s="17" t="s">
        <v>75390</v>
      </c>
      <c r="D4683" s="17"/>
      <c r="E4683" s="17" t="s">
        <v>75391</v>
      </c>
      <c r="F4683" s="21"/>
      <c r="G4683" s="17" t="s">
        <v>34</v>
      </c>
      <c r="H4683" s="17" t="s">
        <v>35</v>
      </c>
      <c r="I4683" s="17" t="s">
        <v>75392</v>
      </c>
      <c r="J4683" s="20">
        <v>8059347398020</v>
      </c>
      <c r="K4683" s="17"/>
      <c r="L4683" s="28">
        <v>199.95</v>
      </c>
      <c r="M4683" s="17">
        <v>199.95</v>
      </c>
      <c r="N4683" s="24">
        <v>45544</v>
      </c>
    </row>
    <row r="4684" spans="1:14" x14ac:dyDescent="0.25">
      <c r="A4684" s="17"/>
      <c r="B4684" s="17" t="s">
        <v>75369</v>
      </c>
      <c r="C4684" s="17" t="s">
        <v>75370</v>
      </c>
      <c r="D4684" s="17"/>
      <c r="E4684" s="17" t="s">
        <v>75371</v>
      </c>
      <c r="F4684" s="21"/>
      <c r="G4684" s="17" t="s">
        <v>34</v>
      </c>
      <c r="H4684" s="17" t="s">
        <v>35</v>
      </c>
      <c r="I4684" s="17" t="s">
        <v>75372</v>
      </c>
      <c r="J4684" s="20">
        <v>8059347397979</v>
      </c>
      <c r="K4684" s="17"/>
      <c r="L4684" s="28">
        <v>199.95</v>
      </c>
      <c r="M4684" s="17">
        <v>199.95</v>
      </c>
      <c r="N4684" s="24">
        <v>45544</v>
      </c>
    </row>
    <row r="4685" spans="1:14" x14ac:dyDescent="0.25">
      <c r="A4685" s="17"/>
      <c r="B4685" s="17" t="s">
        <v>75385</v>
      </c>
      <c r="C4685" s="17" t="s">
        <v>75386</v>
      </c>
      <c r="D4685" s="17"/>
      <c r="E4685" s="17" t="s">
        <v>75387</v>
      </c>
      <c r="F4685" s="21"/>
      <c r="G4685" s="17" t="s">
        <v>34</v>
      </c>
      <c r="H4685" s="17" t="s">
        <v>35</v>
      </c>
      <c r="I4685" s="17" t="s">
        <v>75388</v>
      </c>
      <c r="J4685" s="20">
        <v>8059347398013</v>
      </c>
      <c r="K4685" s="17"/>
      <c r="L4685" s="28">
        <v>199.95</v>
      </c>
      <c r="M4685" s="17">
        <v>199.95</v>
      </c>
      <c r="N4685" s="24">
        <v>45544</v>
      </c>
    </row>
    <row r="4686" spans="1:14" x14ac:dyDescent="0.25">
      <c r="A4686" s="17"/>
      <c r="B4686" s="17" t="s">
        <v>75373</v>
      </c>
      <c r="C4686" s="17" t="s">
        <v>75374</v>
      </c>
      <c r="D4686" s="17"/>
      <c r="E4686" s="17" t="s">
        <v>75375</v>
      </c>
      <c r="F4686" s="21"/>
      <c r="G4686" s="17" t="s">
        <v>34</v>
      </c>
      <c r="H4686" s="17" t="s">
        <v>35</v>
      </c>
      <c r="I4686" s="17" t="s">
        <v>75376</v>
      </c>
      <c r="J4686" s="20">
        <v>8059347397986</v>
      </c>
      <c r="K4686" s="17"/>
      <c r="L4686" s="28">
        <v>199.95</v>
      </c>
      <c r="M4686" s="17">
        <v>199.95</v>
      </c>
      <c r="N4686" s="24">
        <v>45544</v>
      </c>
    </row>
    <row r="4687" spans="1:14" x14ac:dyDescent="0.25">
      <c r="A4687" s="17"/>
      <c r="B4687" s="17" t="s">
        <v>75377</v>
      </c>
      <c r="C4687" s="17" t="s">
        <v>75378</v>
      </c>
      <c r="D4687" s="17"/>
      <c r="E4687" s="17" t="s">
        <v>75379</v>
      </c>
      <c r="F4687" s="21"/>
      <c r="G4687" s="17" t="s">
        <v>34</v>
      </c>
      <c r="H4687" s="17" t="s">
        <v>35</v>
      </c>
      <c r="I4687" s="17" t="s">
        <v>75380</v>
      </c>
      <c r="J4687" s="20">
        <v>8059347397993</v>
      </c>
      <c r="K4687" s="17"/>
      <c r="L4687" s="28">
        <v>199.95</v>
      </c>
      <c r="M4687" s="17">
        <v>199.95</v>
      </c>
      <c r="N4687" s="24">
        <v>45544</v>
      </c>
    </row>
    <row r="4688" spans="1:14" x14ac:dyDescent="0.25">
      <c r="A4688" s="17"/>
      <c r="B4688" s="17" t="s">
        <v>75381</v>
      </c>
      <c r="C4688" s="17" t="s">
        <v>75382</v>
      </c>
      <c r="D4688" s="17"/>
      <c r="E4688" s="17" t="s">
        <v>75383</v>
      </c>
      <c r="F4688" s="21"/>
      <c r="G4688" s="17" t="s">
        <v>34</v>
      </c>
      <c r="H4688" s="17" t="s">
        <v>35</v>
      </c>
      <c r="I4688" s="17" t="s">
        <v>75384</v>
      </c>
      <c r="J4688" s="20">
        <v>8059347398006</v>
      </c>
      <c r="K4688" s="17"/>
      <c r="L4688" s="28">
        <v>199.95</v>
      </c>
      <c r="M4688" s="17">
        <v>199.95</v>
      </c>
      <c r="N4688" s="24">
        <v>45544</v>
      </c>
    </row>
    <row r="4689" spans="1:14" x14ac:dyDescent="0.25">
      <c r="A4689" s="32" t="s">
        <v>71400</v>
      </c>
      <c r="B4689" s="17" t="s">
        <v>68908</v>
      </c>
      <c r="C4689" s="42" t="s">
        <v>70430</v>
      </c>
      <c r="D4689" s="17"/>
      <c r="E4689" s="70" t="s">
        <v>68909</v>
      </c>
      <c r="F4689" s="80" t="s">
        <v>41</v>
      </c>
      <c r="G4689" s="44" t="s">
        <v>11</v>
      </c>
      <c r="H4689" s="44" t="s">
        <v>12</v>
      </c>
      <c r="I4689" s="70" t="s">
        <v>68910</v>
      </c>
      <c r="J4689" s="20">
        <v>8059347354620</v>
      </c>
      <c r="K4689" s="17"/>
      <c r="L4689" s="28">
        <v>289.95</v>
      </c>
      <c r="M4689" s="28">
        <v>289.95</v>
      </c>
      <c r="N4689" s="24">
        <v>45335</v>
      </c>
    </row>
    <row r="4690" spans="1:14" x14ac:dyDescent="0.25">
      <c r="A4690" s="32" t="s">
        <v>71399</v>
      </c>
      <c r="B4690" s="17" t="s">
        <v>68905</v>
      </c>
      <c r="C4690" s="42" t="s">
        <v>70429</v>
      </c>
      <c r="D4690" s="17"/>
      <c r="E4690" s="70" t="s">
        <v>68906</v>
      </c>
      <c r="F4690" s="80" t="s">
        <v>41</v>
      </c>
      <c r="G4690" s="44" t="s">
        <v>11</v>
      </c>
      <c r="H4690" s="44" t="s">
        <v>12</v>
      </c>
      <c r="I4690" s="70" t="s">
        <v>68907</v>
      </c>
      <c r="J4690" s="20">
        <v>8059347354590</v>
      </c>
      <c r="K4690" s="17"/>
      <c r="L4690" s="28">
        <v>289.95</v>
      </c>
      <c r="M4690" s="28">
        <v>289.95</v>
      </c>
      <c r="N4690" s="24">
        <v>45335</v>
      </c>
    </row>
    <row r="4691" spans="1:14" x14ac:dyDescent="0.25">
      <c r="A4691" s="32" t="s">
        <v>71398</v>
      </c>
      <c r="B4691" s="17" t="s">
        <v>68902</v>
      </c>
      <c r="C4691" s="42" t="s">
        <v>70428</v>
      </c>
      <c r="D4691" s="17"/>
      <c r="E4691" s="70" t="s">
        <v>68903</v>
      </c>
      <c r="F4691" s="80" t="s">
        <v>41</v>
      </c>
      <c r="G4691" s="44" t="s">
        <v>11</v>
      </c>
      <c r="H4691" s="44" t="s">
        <v>12</v>
      </c>
      <c r="I4691" s="70" t="s">
        <v>68904</v>
      </c>
      <c r="J4691" s="20">
        <v>8059347354606</v>
      </c>
      <c r="K4691" s="17"/>
      <c r="L4691" s="28">
        <v>289.95</v>
      </c>
      <c r="M4691" s="28">
        <v>289.95</v>
      </c>
      <c r="N4691" s="24">
        <v>45335</v>
      </c>
    </row>
    <row r="4692" spans="1:14" x14ac:dyDescent="0.25">
      <c r="A4692" s="32" t="s">
        <v>71397</v>
      </c>
      <c r="B4692" s="17" t="s">
        <v>68899</v>
      </c>
      <c r="C4692" s="42" t="s">
        <v>70427</v>
      </c>
      <c r="D4692" s="17"/>
      <c r="E4692" s="70" t="s">
        <v>68900</v>
      </c>
      <c r="F4692" s="80" t="s">
        <v>41</v>
      </c>
      <c r="G4692" s="44" t="s">
        <v>11</v>
      </c>
      <c r="H4692" s="44" t="s">
        <v>12</v>
      </c>
      <c r="I4692" s="70" t="s">
        <v>68901</v>
      </c>
      <c r="J4692" s="20">
        <v>8059347354613</v>
      </c>
      <c r="K4692" s="17"/>
      <c r="L4692" s="28">
        <v>289.95</v>
      </c>
      <c r="M4692" s="28">
        <v>289.95</v>
      </c>
      <c r="N4692" s="24">
        <v>45335</v>
      </c>
    </row>
    <row r="4693" spans="1:14" x14ac:dyDescent="0.25">
      <c r="A4693" s="32" t="s">
        <v>71396</v>
      </c>
      <c r="B4693" s="17" t="s">
        <v>68896</v>
      </c>
      <c r="C4693" s="42" t="s">
        <v>70426</v>
      </c>
      <c r="D4693" s="17"/>
      <c r="E4693" s="70" t="s">
        <v>68897</v>
      </c>
      <c r="F4693" s="80" t="s">
        <v>41</v>
      </c>
      <c r="G4693" s="44" t="s">
        <v>11</v>
      </c>
      <c r="H4693" s="44" t="s">
        <v>12</v>
      </c>
      <c r="I4693" s="70" t="s">
        <v>68898</v>
      </c>
      <c r="J4693" s="20">
        <v>8059347354637</v>
      </c>
      <c r="K4693" s="17"/>
      <c r="L4693" s="28">
        <v>289.95</v>
      </c>
      <c r="M4693" s="28">
        <v>289.95</v>
      </c>
      <c r="N4693" s="24">
        <v>45335</v>
      </c>
    </row>
    <row r="4694" spans="1:14" x14ac:dyDescent="0.25">
      <c r="A4694" s="32" t="s">
        <v>71395</v>
      </c>
      <c r="B4694" s="17" t="s">
        <v>68893</v>
      </c>
      <c r="C4694" s="42" t="s">
        <v>70425</v>
      </c>
      <c r="D4694" s="17"/>
      <c r="E4694" s="70" t="s">
        <v>68894</v>
      </c>
      <c r="F4694" s="80" t="s">
        <v>41</v>
      </c>
      <c r="G4694" s="44" t="s">
        <v>11</v>
      </c>
      <c r="H4694" s="44" t="s">
        <v>12</v>
      </c>
      <c r="I4694" s="70" t="s">
        <v>68895</v>
      </c>
      <c r="J4694" s="20">
        <v>8059347354576</v>
      </c>
      <c r="K4694" s="17"/>
      <c r="L4694" s="28">
        <v>289.95</v>
      </c>
      <c r="M4694" s="28">
        <v>289.95</v>
      </c>
      <c r="N4694" s="24">
        <v>45335</v>
      </c>
    </row>
    <row r="4695" spans="1:14" x14ac:dyDescent="0.25">
      <c r="A4695" s="32" t="s">
        <v>71394</v>
      </c>
      <c r="B4695" s="17" t="s">
        <v>68890</v>
      </c>
      <c r="C4695" s="42" t="s">
        <v>70424</v>
      </c>
      <c r="D4695" s="17"/>
      <c r="E4695" s="70" t="s">
        <v>68891</v>
      </c>
      <c r="F4695" s="80" t="s">
        <v>41</v>
      </c>
      <c r="G4695" s="44" t="s">
        <v>11</v>
      </c>
      <c r="H4695" s="44" t="s">
        <v>12</v>
      </c>
      <c r="I4695" s="70" t="s">
        <v>68892</v>
      </c>
      <c r="J4695" s="20">
        <v>8059347354545</v>
      </c>
      <c r="K4695" s="17"/>
      <c r="L4695" s="28">
        <v>289.95</v>
      </c>
      <c r="M4695" s="28">
        <v>289.95</v>
      </c>
      <c r="N4695" s="24">
        <v>45335</v>
      </c>
    </row>
    <row r="4696" spans="1:14" x14ac:dyDescent="0.25">
      <c r="A4696" s="32" t="s">
        <v>71393</v>
      </c>
      <c r="B4696" s="17" t="s">
        <v>68887</v>
      </c>
      <c r="C4696" s="42" t="s">
        <v>70423</v>
      </c>
      <c r="D4696" s="17"/>
      <c r="E4696" s="70" t="s">
        <v>68888</v>
      </c>
      <c r="F4696" s="80" t="s">
        <v>41</v>
      </c>
      <c r="G4696" s="44" t="s">
        <v>11</v>
      </c>
      <c r="H4696" s="44" t="s">
        <v>12</v>
      </c>
      <c r="I4696" s="70" t="s">
        <v>68889</v>
      </c>
      <c r="J4696" s="20">
        <v>8059347354552</v>
      </c>
      <c r="K4696" s="17"/>
      <c r="L4696" s="28">
        <v>289.95</v>
      </c>
      <c r="M4696" s="28">
        <v>289.95</v>
      </c>
      <c r="N4696" s="24">
        <v>45335</v>
      </c>
    </row>
    <row r="4697" spans="1:14" x14ac:dyDescent="0.25">
      <c r="A4697" s="32" t="s">
        <v>71392</v>
      </c>
      <c r="B4697" s="17" t="s">
        <v>68884</v>
      </c>
      <c r="C4697" s="42" t="s">
        <v>70422</v>
      </c>
      <c r="D4697" s="17"/>
      <c r="E4697" s="70" t="s">
        <v>68885</v>
      </c>
      <c r="F4697" s="80" t="s">
        <v>41</v>
      </c>
      <c r="G4697" s="44" t="s">
        <v>11</v>
      </c>
      <c r="H4697" s="44" t="s">
        <v>12</v>
      </c>
      <c r="I4697" s="70" t="s">
        <v>68886</v>
      </c>
      <c r="J4697" s="20">
        <v>8059347354569</v>
      </c>
      <c r="K4697" s="17"/>
      <c r="L4697" s="28">
        <v>289.95</v>
      </c>
      <c r="M4697" s="28">
        <v>289.95</v>
      </c>
      <c r="N4697" s="24">
        <v>45335</v>
      </c>
    </row>
    <row r="4698" spans="1:14" x14ac:dyDescent="0.25">
      <c r="A4698" s="32" t="s">
        <v>71391</v>
      </c>
      <c r="B4698" s="17" t="s">
        <v>68881</v>
      </c>
      <c r="C4698" s="42" t="s">
        <v>70421</v>
      </c>
      <c r="D4698" s="17"/>
      <c r="E4698" s="70" t="s">
        <v>68882</v>
      </c>
      <c r="F4698" s="80" t="s">
        <v>41</v>
      </c>
      <c r="G4698" s="44" t="s">
        <v>11</v>
      </c>
      <c r="H4698" s="44" t="s">
        <v>12</v>
      </c>
      <c r="I4698" s="70" t="s">
        <v>68883</v>
      </c>
      <c r="J4698" s="20">
        <v>8059347354583</v>
      </c>
      <c r="K4698" s="17"/>
      <c r="L4698" s="28">
        <v>289.95</v>
      </c>
      <c r="M4698" s="28">
        <v>289.95</v>
      </c>
      <c r="N4698" s="24">
        <v>45335</v>
      </c>
    </row>
    <row r="4699" spans="1:14" x14ac:dyDescent="0.25">
      <c r="A4699" s="32" t="s">
        <v>29787</v>
      </c>
      <c r="B4699" s="42" t="s">
        <v>63976</v>
      </c>
      <c r="C4699" s="42"/>
      <c r="D4699" s="42"/>
      <c r="E4699" s="43" t="s">
        <v>19169</v>
      </c>
      <c r="F4699" s="44" t="s">
        <v>41</v>
      </c>
      <c r="G4699" s="44" t="s">
        <v>11</v>
      </c>
      <c r="H4699" s="44" t="s">
        <v>12</v>
      </c>
      <c r="I4699" s="42" t="s">
        <v>19170</v>
      </c>
      <c r="J4699" s="42">
        <v>8059175101168</v>
      </c>
      <c r="L4699" s="47">
        <v>229.95</v>
      </c>
      <c r="M4699" s="47">
        <v>229.95</v>
      </c>
      <c r="N4699" s="45">
        <v>43878</v>
      </c>
    </row>
    <row r="4700" spans="1:14" x14ac:dyDescent="0.25">
      <c r="A4700" s="32" t="s">
        <v>29786</v>
      </c>
      <c r="B4700" s="42" t="s">
        <v>63971</v>
      </c>
      <c r="C4700" s="42"/>
      <c r="D4700" s="42"/>
      <c r="E4700" s="43" t="s">
        <v>60746</v>
      </c>
      <c r="F4700" s="44" t="s">
        <v>41</v>
      </c>
      <c r="G4700" s="44" t="s">
        <v>11</v>
      </c>
      <c r="H4700" s="44" t="s">
        <v>12</v>
      </c>
      <c r="I4700" s="42" t="s">
        <v>19168</v>
      </c>
      <c r="J4700" s="42">
        <v>8059175101113</v>
      </c>
      <c r="L4700" s="47">
        <v>229.95</v>
      </c>
      <c r="M4700" s="47">
        <v>229.95</v>
      </c>
      <c r="N4700" s="45">
        <v>43878</v>
      </c>
    </row>
    <row r="4701" spans="1:14" x14ac:dyDescent="0.25">
      <c r="A4701" s="32" t="s">
        <v>29785</v>
      </c>
      <c r="B4701" s="42" t="s">
        <v>63975</v>
      </c>
      <c r="C4701" s="42"/>
      <c r="D4701" s="42"/>
      <c r="E4701" s="43" t="s">
        <v>60745</v>
      </c>
      <c r="F4701" s="44" t="s">
        <v>41</v>
      </c>
      <c r="G4701" s="44" t="s">
        <v>11</v>
      </c>
      <c r="H4701" s="44" t="s">
        <v>12</v>
      </c>
      <c r="I4701" s="42" t="s">
        <v>19167</v>
      </c>
      <c r="J4701" s="42">
        <v>8059175101151</v>
      </c>
      <c r="L4701" s="47">
        <v>229.95</v>
      </c>
      <c r="M4701" s="47">
        <v>229.95</v>
      </c>
      <c r="N4701" s="45">
        <v>43878</v>
      </c>
    </row>
    <row r="4702" spans="1:14" x14ac:dyDescent="0.25">
      <c r="A4702" s="32" t="s">
        <v>29784</v>
      </c>
      <c r="B4702" s="42" t="s">
        <v>63972</v>
      </c>
      <c r="C4702" s="42"/>
      <c r="D4702" s="42"/>
      <c r="E4702" s="43" t="s">
        <v>60744</v>
      </c>
      <c r="F4702" s="44" t="s">
        <v>41</v>
      </c>
      <c r="G4702" s="44" t="s">
        <v>11</v>
      </c>
      <c r="H4702" s="44" t="s">
        <v>12</v>
      </c>
      <c r="I4702" s="42" t="s">
        <v>19166</v>
      </c>
      <c r="J4702" s="42">
        <v>8059175101120</v>
      </c>
      <c r="L4702" s="47">
        <v>229.95</v>
      </c>
      <c r="M4702" s="47">
        <v>229.95</v>
      </c>
      <c r="N4702" s="45">
        <v>43878</v>
      </c>
    </row>
    <row r="4703" spans="1:14" x14ac:dyDescent="0.25">
      <c r="A4703" s="32" t="s">
        <v>29783</v>
      </c>
      <c r="B4703" s="42" t="s">
        <v>63973</v>
      </c>
      <c r="C4703" s="42"/>
      <c r="D4703" s="42"/>
      <c r="E4703" s="43" t="s">
        <v>60743</v>
      </c>
      <c r="F4703" s="44" t="s">
        <v>41</v>
      </c>
      <c r="G4703" s="44" t="s">
        <v>11</v>
      </c>
      <c r="H4703" s="44" t="s">
        <v>12</v>
      </c>
      <c r="I4703" s="42" t="s">
        <v>19165</v>
      </c>
      <c r="J4703" s="42">
        <v>8059175101137</v>
      </c>
      <c r="L4703" s="47">
        <v>229.95</v>
      </c>
      <c r="M4703" s="47">
        <v>229.95</v>
      </c>
      <c r="N4703" s="45">
        <v>43878</v>
      </c>
    </row>
    <row r="4704" spans="1:14" x14ac:dyDescent="0.25">
      <c r="A4704" s="32" t="s">
        <v>29782</v>
      </c>
      <c r="B4704" s="42" t="s">
        <v>63974</v>
      </c>
      <c r="C4704" s="42"/>
      <c r="D4704" s="42"/>
      <c r="E4704" s="43" t="s">
        <v>60742</v>
      </c>
      <c r="F4704" s="44" t="s">
        <v>41</v>
      </c>
      <c r="G4704" s="44" t="s">
        <v>11</v>
      </c>
      <c r="H4704" s="44" t="s">
        <v>12</v>
      </c>
      <c r="I4704" s="42" t="s">
        <v>19164</v>
      </c>
      <c r="J4704" s="42">
        <v>8059175101144</v>
      </c>
      <c r="L4704" s="47">
        <v>229.95</v>
      </c>
      <c r="M4704" s="47">
        <v>229.95</v>
      </c>
      <c r="N4704" s="45">
        <v>43878</v>
      </c>
    </row>
    <row r="4705" spans="1:14" x14ac:dyDescent="0.25">
      <c r="A4705" s="32" t="s">
        <v>29781</v>
      </c>
      <c r="B4705" s="42" t="s">
        <v>63970</v>
      </c>
      <c r="C4705" s="42"/>
      <c r="D4705" s="42"/>
      <c r="E4705" s="43" t="s">
        <v>19162</v>
      </c>
      <c r="F4705" s="44" t="s">
        <v>41</v>
      </c>
      <c r="G4705" s="44" t="s">
        <v>11</v>
      </c>
      <c r="H4705" s="44" t="s">
        <v>12</v>
      </c>
      <c r="I4705" s="42" t="s">
        <v>19163</v>
      </c>
      <c r="J4705" s="42">
        <v>8059175101045</v>
      </c>
      <c r="L4705" s="47">
        <v>229.95</v>
      </c>
      <c r="M4705" s="47">
        <v>229.95</v>
      </c>
      <c r="N4705" s="45">
        <v>43878</v>
      </c>
    </row>
    <row r="4706" spans="1:14" x14ac:dyDescent="0.25">
      <c r="A4706" s="32" t="s">
        <v>29780</v>
      </c>
      <c r="B4706" s="42" t="s">
        <v>63965</v>
      </c>
      <c r="C4706" s="42"/>
      <c r="D4706" s="42"/>
      <c r="E4706" s="43" t="s">
        <v>60741</v>
      </c>
      <c r="F4706" s="44" t="s">
        <v>41</v>
      </c>
      <c r="G4706" s="44" t="s">
        <v>11</v>
      </c>
      <c r="H4706" s="44" t="s">
        <v>12</v>
      </c>
      <c r="I4706" s="42" t="s">
        <v>19161</v>
      </c>
      <c r="J4706" s="42">
        <v>8059175100994</v>
      </c>
      <c r="L4706" s="47">
        <v>229.95</v>
      </c>
      <c r="M4706" s="47">
        <v>229.95</v>
      </c>
      <c r="N4706" s="45">
        <v>43878</v>
      </c>
    </row>
    <row r="4707" spans="1:14" x14ac:dyDescent="0.25">
      <c r="A4707" s="32" t="s">
        <v>29779</v>
      </c>
      <c r="B4707" s="42" t="s">
        <v>63969</v>
      </c>
      <c r="C4707" s="42"/>
      <c r="D4707" s="42"/>
      <c r="E4707" s="43" t="s">
        <v>60740</v>
      </c>
      <c r="F4707" s="44" t="s">
        <v>41</v>
      </c>
      <c r="G4707" s="44" t="s">
        <v>11</v>
      </c>
      <c r="H4707" s="44" t="s">
        <v>12</v>
      </c>
      <c r="I4707" s="42" t="s">
        <v>19160</v>
      </c>
      <c r="J4707" s="42">
        <v>8059175101038</v>
      </c>
      <c r="L4707" s="47">
        <v>229.95</v>
      </c>
      <c r="M4707" s="47">
        <v>229.95</v>
      </c>
      <c r="N4707" s="45">
        <v>43878</v>
      </c>
    </row>
    <row r="4708" spans="1:14" x14ac:dyDescent="0.25">
      <c r="A4708" s="32" t="s">
        <v>29778</v>
      </c>
      <c r="B4708" s="42" t="s">
        <v>63966</v>
      </c>
      <c r="C4708" s="42"/>
      <c r="D4708" s="42"/>
      <c r="E4708" s="43" t="s">
        <v>60739</v>
      </c>
      <c r="F4708" s="44" t="s">
        <v>41</v>
      </c>
      <c r="G4708" s="44" t="s">
        <v>11</v>
      </c>
      <c r="H4708" s="44" t="s">
        <v>12</v>
      </c>
      <c r="I4708" s="42" t="s">
        <v>19159</v>
      </c>
      <c r="J4708" s="42">
        <v>8059175101007</v>
      </c>
      <c r="L4708" s="47">
        <v>229.95</v>
      </c>
      <c r="M4708" s="47">
        <v>229.95</v>
      </c>
      <c r="N4708" s="45">
        <v>43878</v>
      </c>
    </row>
    <row r="4709" spans="1:14" x14ac:dyDescent="0.25">
      <c r="A4709" s="32" t="s">
        <v>29777</v>
      </c>
      <c r="B4709" s="42" t="s">
        <v>63967</v>
      </c>
      <c r="C4709" s="42"/>
      <c r="D4709" s="42"/>
      <c r="E4709" s="43" t="s">
        <v>60738</v>
      </c>
      <c r="F4709" s="44" t="s">
        <v>41</v>
      </c>
      <c r="G4709" s="44" t="s">
        <v>11</v>
      </c>
      <c r="H4709" s="44" t="s">
        <v>12</v>
      </c>
      <c r="I4709" s="42" t="s">
        <v>19158</v>
      </c>
      <c r="J4709" s="42">
        <v>8059175101014</v>
      </c>
      <c r="L4709" s="47">
        <v>229.95</v>
      </c>
      <c r="M4709" s="47">
        <v>229.95</v>
      </c>
      <c r="N4709" s="45">
        <v>43878</v>
      </c>
    </row>
    <row r="4710" spans="1:14" s="17" customFormat="1" x14ac:dyDescent="0.25">
      <c r="A4710" s="32" t="s">
        <v>29776</v>
      </c>
      <c r="B4710" s="42" t="s">
        <v>63968</v>
      </c>
      <c r="C4710" s="42"/>
      <c r="D4710" s="42"/>
      <c r="E4710" s="43" t="s">
        <v>60737</v>
      </c>
      <c r="F4710" s="44" t="s">
        <v>41</v>
      </c>
      <c r="G4710" s="44" t="s">
        <v>11</v>
      </c>
      <c r="H4710" s="44" t="s">
        <v>12</v>
      </c>
      <c r="I4710" s="42" t="s">
        <v>19157</v>
      </c>
      <c r="J4710" s="42">
        <v>8059175101021</v>
      </c>
      <c r="K4710" s="45"/>
      <c r="L4710" s="47">
        <v>229.95</v>
      </c>
      <c r="M4710" s="47">
        <v>229.95</v>
      </c>
      <c r="N4710" s="45">
        <v>43878</v>
      </c>
    </row>
    <row r="4711" spans="1:14" s="17" customFormat="1" x14ac:dyDescent="0.25">
      <c r="A4711" s="32"/>
      <c r="B4711" s="42" t="s">
        <v>64311</v>
      </c>
      <c r="C4711" s="42"/>
      <c r="D4711" s="32"/>
      <c r="E4711" s="58" t="s">
        <v>60722</v>
      </c>
      <c r="F4711" s="44" t="s">
        <v>41</v>
      </c>
      <c r="G4711" s="44" t="s">
        <v>17</v>
      </c>
      <c r="H4711" s="44" t="s">
        <v>18</v>
      </c>
      <c r="I4711" s="32" t="s">
        <v>36385</v>
      </c>
      <c r="J4711" s="55">
        <v>8059175096075</v>
      </c>
      <c r="K4711" s="45">
        <v>45527</v>
      </c>
      <c r="L4711" s="46">
        <v>0</v>
      </c>
      <c r="M4711" s="46">
        <v>259.95</v>
      </c>
      <c r="N4711" s="45">
        <v>44074</v>
      </c>
    </row>
    <row r="4712" spans="1:14" s="17" customFormat="1" x14ac:dyDescent="0.25">
      <c r="A4712" s="32"/>
      <c r="B4712" s="42" t="s">
        <v>64310</v>
      </c>
      <c r="C4712" s="42"/>
      <c r="D4712" s="32"/>
      <c r="E4712" s="58" t="s">
        <v>60721</v>
      </c>
      <c r="F4712" s="44" t="s">
        <v>41</v>
      </c>
      <c r="G4712" s="44" t="s">
        <v>17</v>
      </c>
      <c r="H4712" s="44" t="s">
        <v>18</v>
      </c>
      <c r="I4712" s="32" t="s">
        <v>36384</v>
      </c>
      <c r="J4712" s="55">
        <v>8059175096068</v>
      </c>
      <c r="K4712" s="45">
        <v>45527</v>
      </c>
      <c r="L4712" s="46">
        <v>0</v>
      </c>
      <c r="M4712" s="46">
        <v>259.95</v>
      </c>
      <c r="N4712" s="45">
        <v>44074</v>
      </c>
    </row>
    <row r="4713" spans="1:14" s="17" customFormat="1" x14ac:dyDescent="0.25">
      <c r="A4713" s="32"/>
      <c r="B4713" s="42" t="s">
        <v>64307</v>
      </c>
      <c r="C4713" s="42"/>
      <c r="D4713" s="32"/>
      <c r="E4713" s="58" t="s">
        <v>60720</v>
      </c>
      <c r="F4713" s="44" t="s">
        <v>41</v>
      </c>
      <c r="G4713" s="44" t="s">
        <v>17</v>
      </c>
      <c r="H4713" s="44" t="s">
        <v>18</v>
      </c>
      <c r="I4713" s="32" t="s">
        <v>36383</v>
      </c>
      <c r="J4713" s="55">
        <v>8059175096037</v>
      </c>
      <c r="K4713" s="45">
        <v>45527</v>
      </c>
      <c r="L4713" s="46">
        <v>0</v>
      </c>
      <c r="M4713" s="46">
        <v>259.95</v>
      </c>
      <c r="N4713" s="45">
        <v>44074</v>
      </c>
    </row>
    <row r="4714" spans="1:14" s="17" customFormat="1" x14ac:dyDescent="0.25">
      <c r="A4714" s="32"/>
      <c r="B4714" s="42" t="s">
        <v>64308</v>
      </c>
      <c r="C4714" s="42"/>
      <c r="D4714" s="32"/>
      <c r="E4714" s="58" t="s">
        <v>60719</v>
      </c>
      <c r="F4714" s="44" t="s">
        <v>41</v>
      </c>
      <c r="G4714" s="44" t="s">
        <v>17</v>
      </c>
      <c r="H4714" s="44" t="s">
        <v>18</v>
      </c>
      <c r="I4714" s="32" t="s">
        <v>36382</v>
      </c>
      <c r="J4714" s="55">
        <v>8059175096044</v>
      </c>
      <c r="K4714" s="45">
        <v>45527</v>
      </c>
      <c r="L4714" s="46">
        <v>0</v>
      </c>
      <c r="M4714" s="46">
        <v>259.95</v>
      </c>
      <c r="N4714" s="45">
        <v>44074</v>
      </c>
    </row>
    <row r="4715" spans="1:14" s="17" customFormat="1" x14ac:dyDescent="0.25">
      <c r="A4715" s="32"/>
      <c r="B4715" s="42" t="s">
        <v>64309</v>
      </c>
      <c r="C4715" s="42"/>
      <c r="D4715" s="32"/>
      <c r="E4715" s="58" t="s">
        <v>60718</v>
      </c>
      <c r="F4715" s="44" t="s">
        <v>41</v>
      </c>
      <c r="G4715" s="44" t="s">
        <v>17</v>
      </c>
      <c r="H4715" s="44" t="s">
        <v>18</v>
      </c>
      <c r="I4715" s="32" t="s">
        <v>36381</v>
      </c>
      <c r="J4715" s="55">
        <v>8059175096051</v>
      </c>
      <c r="K4715" s="45">
        <v>45527</v>
      </c>
      <c r="L4715" s="46">
        <v>0</v>
      </c>
      <c r="M4715" s="46">
        <v>259.95</v>
      </c>
      <c r="N4715" s="45">
        <v>44074</v>
      </c>
    </row>
    <row r="4716" spans="1:14" x14ac:dyDescent="0.25">
      <c r="B4716" s="42" t="s">
        <v>64313</v>
      </c>
      <c r="C4716" s="42"/>
      <c r="E4716" s="58" t="s">
        <v>60717</v>
      </c>
      <c r="F4716" s="44" t="s">
        <v>41</v>
      </c>
      <c r="G4716" s="44" t="s">
        <v>17</v>
      </c>
      <c r="H4716" s="44" t="s">
        <v>18</v>
      </c>
      <c r="I4716" s="32" t="s">
        <v>36387</v>
      </c>
      <c r="J4716" s="55">
        <v>8059175096099</v>
      </c>
      <c r="K4716" s="45">
        <v>45527</v>
      </c>
      <c r="L4716" s="46">
        <v>0</v>
      </c>
      <c r="M4716" s="46">
        <v>259.95</v>
      </c>
      <c r="N4716" s="45">
        <v>44074</v>
      </c>
    </row>
    <row r="4717" spans="1:14" x14ac:dyDescent="0.25">
      <c r="B4717" s="42" t="s">
        <v>64312</v>
      </c>
      <c r="C4717" s="42"/>
      <c r="E4717" s="58" t="s">
        <v>60716</v>
      </c>
      <c r="F4717" s="44" t="s">
        <v>41</v>
      </c>
      <c r="G4717" s="44" t="s">
        <v>17</v>
      </c>
      <c r="H4717" s="44" t="s">
        <v>18</v>
      </c>
      <c r="I4717" s="32" t="s">
        <v>36386</v>
      </c>
      <c r="J4717" s="55">
        <v>8059175096082</v>
      </c>
      <c r="K4717" s="45">
        <v>45527</v>
      </c>
      <c r="L4717" s="46">
        <v>0</v>
      </c>
      <c r="M4717" s="46">
        <v>259.95</v>
      </c>
      <c r="N4717" s="45">
        <v>44074</v>
      </c>
    </row>
    <row r="4718" spans="1:14" x14ac:dyDescent="0.25">
      <c r="B4718" s="42" t="s">
        <v>52170</v>
      </c>
      <c r="C4718" s="42"/>
      <c r="D4718" s="32" t="s">
        <v>49633</v>
      </c>
      <c r="E4718" s="32" t="s">
        <v>49634</v>
      </c>
      <c r="F4718" s="44" t="s">
        <v>41</v>
      </c>
      <c r="G4718" s="32" t="s">
        <v>11</v>
      </c>
      <c r="H4718" s="32" t="s">
        <v>12</v>
      </c>
      <c r="I4718" s="32" t="s">
        <v>49635</v>
      </c>
      <c r="J4718" s="55">
        <v>8059347086941</v>
      </c>
      <c r="K4718" s="32"/>
      <c r="L4718" s="47">
        <v>939.95</v>
      </c>
      <c r="M4718" s="47">
        <v>939.95</v>
      </c>
      <c r="N4718" s="45">
        <v>44835</v>
      </c>
    </row>
    <row r="4719" spans="1:14" x14ac:dyDescent="0.25">
      <c r="B4719" s="42" t="s">
        <v>52169</v>
      </c>
      <c r="C4719" s="42"/>
      <c r="D4719" s="32" t="s">
        <v>49632</v>
      </c>
      <c r="E4719" s="32" t="s">
        <v>60715</v>
      </c>
      <c r="F4719" s="44" t="s">
        <v>41</v>
      </c>
      <c r="G4719" s="32" t="s">
        <v>11</v>
      </c>
      <c r="H4719" s="32" t="s">
        <v>12</v>
      </c>
      <c r="I4719" s="32" t="s">
        <v>50212</v>
      </c>
      <c r="J4719" s="55">
        <v>8059347086934</v>
      </c>
      <c r="K4719" s="32"/>
      <c r="L4719" s="47">
        <v>939.95</v>
      </c>
      <c r="M4719" s="47">
        <v>939.95</v>
      </c>
      <c r="N4719" s="45">
        <v>44835</v>
      </c>
    </row>
    <row r="4720" spans="1:14" x14ac:dyDescent="0.25">
      <c r="B4720" s="42" t="s">
        <v>52168</v>
      </c>
      <c r="C4720" s="42"/>
      <c r="D4720" s="32" t="s">
        <v>49631</v>
      </c>
      <c r="E4720" s="32" t="s">
        <v>60714</v>
      </c>
      <c r="F4720" s="44" t="s">
        <v>41</v>
      </c>
      <c r="G4720" s="32" t="s">
        <v>11</v>
      </c>
      <c r="H4720" s="32" t="s">
        <v>12</v>
      </c>
      <c r="I4720" s="32" t="s">
        <v>50211</v>
      </c>
      <c r="J4720" s="55">
        <v>8059347086903</v>
      </c>
      <c r="K4720" s="32"/>
      <c r="L4720" s="47">
        <v>939.95</v>
      </c>
      <c r="M4720" s="47">
        <v>939.95</v>
      </c>
      <c r="N4720" s="45">
        <v>44835</v>
      </c>
    </row>
    <row r="4721" spans="2:14" x14ac:dyDescent="0.25">
      <c r="B4721" s="42" t="s">
        <v>52167</v>
      </c>
      <c r="C4721" s="42"/>
      <c r="D4721" s="32" t="s">
        <v>49630</v>
      </c>
      <c r="E4721" s="32" t="s">
        <v>60713</v>
      </c>
      <c r="F4721" s="44" t="s">
        <v>41</v>
      </c>
      <c r="G4721" s="32" t="s">
        <v>11</v>
      </c>
      <c r="H4721" s="32" t="s">
        <v>12</v>
      </c>
      <c r="I4721" s="32" t="s">
        <v>50210</v>
      </c>
      <c r="J4721" s="55">
        <v>8059347086910</v>
      </c>
      <c r="K4721" s="32"/>
      <c r="L4721" s="47">
        <v>939.95</v>
      </c>
      <c r="M4721" s="47">
        <v>939.95</v>
      </c>
      <c r="N4721" s="45">
        <v>44835</v>
      </c>
    </row>
    <row r="4722" spans="2:14" x14ac:dyDescent="0.25">
      <c r="B4722" s="42" t="s">
        <v>52166</v>
      </c>
      <c r="C4722" s="42"/>
      <c r="D4722" s="32" t="s">
        <v>49629</v>
      </c>
      <c r="E4722" s="32" t="s">
        <v>60712</v>
      </c>
      <c r="F4722" s="44" t="s">
        <v>41</v>
      </c>
      <c r="G4722" s="32" t="s">
        <v>11</v>
      </c>
      <c r="H4722" s="32" t="s">
        <v>12</v>
      </c>
      <c r="I4722" s="32" t="s">
        <v>50209</v>
      </c>
      <c r="J4722" s="55">
        <v>8059347086927</v>
      </c>
      <c r="K4722" s="32"/>
      <c r="L4722" s="47">
        <v>939.95</v>
      </c>
      <c r="M4722" s="47">
        <v>939.95</v>
      </c>
      <c r="N4722" s="45">
        <v>44835</v>
      </c>
    </row>
    <row r="4723" spans="2:14" x14ac:dyDescent="0.25">
      <c r="B4723" s="42" t="s">
        <v>52172</v>
      </c>
      <c r="C4723" s="42"/>
      <c r="D4723" s="32" t="s">
        <v>49639</v>
      </c>
      <c r="E4723" s="32" t="s">
        <v>49640</v>
      </c>
      <c r="F4723" s="44" t="s">
        <v>41</v>
      </c>
      <c r="G4723" s="32" t="s">
        <v>11</v>
      </c>
      <c r="H4723" s="32" t="s">
        <v>12</v>
      </c>
      <c r="I4723" s="32" t="s">
        <v>49641</v>
      </c>
      <c r="J4723" s="55">
        <v>8059347086965</v>
      </c>
      <c r="K4723" s="32"/>
      <c r="L4723" s="47">
        <v>939.95</v>
      </c>
      <c r="M4723" s="47">
        <v>939.95</v>
      </c>
      <c r="N4723" s="45">
        <v>44835</v>
      </c>
    </row>
    <row r="4724" spans="2:14" x14ac:dyDescent="0.25">
      <c r="B4724" s="42" t="s">
        <v>52171</v>
      </c>
      <c r="C4724" s="42"/>
      <c r="D4724" s="32" t="s">
        <v>49636</v>
      </c>
      <c r="E4724" s="32" t="s">
        <v>49637</v>
      </c>
      <c r="F4724" s="44" t="s">
        <v>41</v>
      </c>
      <c r="G4724" s="32" t="s">
        <v>11</v>
      </c>
      <c r="H4724" s="32" t="s">
        <v>12</v>
      </c>
      <c r="I4724" s="32" t="s">
        <v>49638</v>
      </c>
      <c r="J4724" s="55">
        <v>8059347086958</v>
      </c>
      <c r="K4724" s="32"/>
      <c r="L4724" s="47">
        <v>939.95</v>
      </c>
      <c r="M4724" s="47">
        <v>939.95</v>
      </c>
      <c r="N4724" s="45">
        <v>44835</v>
      </c>
    </row>
    <row r="4725" spans="2:14" x14ac:dyDescent="0.25">
      <c r="B4725" s="42"/>
      <c r="C4725" s="42"/>
      <c r="E4725" s="32" t="s">
        <v>49623</v>
      </c>
      <c r="F4725" s="44" t="s">
        <v>41</v>
      </c>
      <c r="G4725" s="32" t="s">
        <v>11</v>
      </c>
      <c r="H4725" s="32" t="s">
        <v>12</v>
      </c>
      <c r="I4725" s="32" t="s">
        <v>49624</v>
      </c>
      <c r="J4725" s="55">
        <v>8059347086873</v>
      </c>
      <c r="K4725" s="32"/>
      <c r="L4725" s="47">
        <v>299.95</v>
      </c>
      <c r="M4725" s="47">
        <v>299.95</v>
      </c>
      <c r="N4725" s="45">
        <v>44835</v>
      </c>
    </row>
    <row r="4726" spans="2:14" x14ac:dyDescent="0.25">
      <c r="B4726" s="42"/>
      <c r="C4726" s="42"/>
      <c r="E4726" s="32" t="s">
        <v>60695</v>
      </c>
      <c r="F4726" s="44" t="s">
        <v>41</v>
      </c>
      <c r="G4726" s="32" t="s">
        <v>11</v>
      </c>
      <c r="H4726" s="32" t="s">
        <v>12</v>
      </c>
      <c r="I4726" s="32" t="s">
        <v>50208</v>
      </c>
      <c r="J4726" s="55">
        <v>8059347086866</v>
      </c>
      <c r="K4726" s="32"/>
      <c r="L4726" s="47">
        <v>299.95</v>
      </c>
      <c r="M4726" s="47">
        <v>299.95</v>
      </c>
      <c r="N4726" s="45">
        <v>44835</v>
      </c>
    </row>
    <row r="4727" spans="2:14" x14ac:dyDescent="0.25">
      <c r="B4727" s="42"/>
      <c r="C4727" s="42"/>
      <c r="E4727" s="32" t="s">
        <v>60694</v>
      </c>
      <c r="F4727" s="44" t="s">
        <v>41</v>
      </c>
      <c r="G4727" s="32" t="s">
        <v>11</v>
      </c>
      <c r="H4727" s="32" t="s">
        <v>12</v>
      </c>
      <c r="I4727" s="32" t="s">
        <v>50207</v>
      </c>
      <c r="J4727" s="55">
        <v>8059347086835</v>
      </c>
      <c r="K4727" s="32"/>
      <c r="L4727" s="47">
        <v>299.95</v>
      </c>
      <c r="M4727" s="47">
        <v>299.95</v>
      </c>
      <c r="N4727" s="45">
        <v>44835</v>
      </c>
    </row>
    <row r="4728" spans="2:14" x14ac:dyDescent="0.25">
      <c r="B4728" s="42"/>
      <c r="C4728" s="42"/>
      <c r="E4728" s="32" t="s">
        <v>60693</v>
      </c>
      <c r="F4728" s="44" t="s">
        <v>41</v>
      </c>
      <c r="G4728" s="32" t="s">
        <v>11</v>
      </c>
      <c r="H4728" s="32" t="s">
        <v>12</v>
      </c>
      <c r="I4728" s="32" t="s">
        <v>50206</v>
      </c>
      <c r="J4728" s="55">
        <v>8059347086842</v>
      </c>
      <c r="K4728" s="32"/>
      <c r="L4728" s="47">
        <v>299.95</v>
      </c>
      <c r="M4728" s="47">
        <v>299.95</v>
      </c>
      <c r="N4728" s="45">
        <v>44835</v>
      </c>
    </row>
    <row r="4729" spans="2:14" x14ac:dyDescent="0.25">
      <c r="B4729" s="42"/>
      <c r="C4729" s="42"/>
      <c r="E4729" s="32" t="s">
        <v>60692</v>
      </c>
      <c r="F4729" s="44" t="s">
        <v>41</v>
      </c>
      <c r="G4729" s="32" t="s">
        <v>11</v>
      </c>
      <c r="H4729" s="32" t="s">
        <v>12</v>
      </c>
      <c r="I4729" s="32" t="s">
        <v>50205</v>
      </c>
      <c r="J4729" s="55">
        <v>8059347086859</v>
      </c>
      <c r="K4729" s="32"/>
      <c r="L4729" s="47">
        <v>299.95</v>
      </c>
      <c r="M4729" s="47">
        <v>299.95</v>
      </c>
      <c r="N4729" s="45">
        <v>44835</v>
      </c>
    </row>
    <row r="4730" spans="2:14" x14ac:dyDescent="0.25">
      <c r="B4730" s="42"/>
      <c r="C4730" s="42"/>
      <c r="E4730" s="32" t="s">
        <v>49627</v>
      </c>
      <c r="F4730" s="44" t="s">
        <v>41</v>
      </c>
      <c r="G4730" s="32" t="s">
        <v>11</v>
      </c>
      <c r="H4730" s="32" t="s">
        <v>12</v>
      </c>
      <c r="I4730" s="32" t="s">
        <v>49628</v>
      </c>
      <c r="J4730" s="55">
        <v>8059347086897</v>
      </c>
      <c r="K4730" s="32"/>
      <c r="L4730" s="47">
        <v>299.95</v>
      </c>
      <c r="M4730" s="47">
        <v>299.95</v>
      </c>
      <c r="N4730" s="45">
        <v>44835</v>
      </c>
    </row>
    <row r="4731" spans="2:14" x14ac:dyDescent="0.25">
      <c r="B4731" s="42"/>
      <c r="C4731" s="42"/>
      <c r="E4731" s="32" t="s">
        <v>49625</v>
      </c>
      <c r="F4731" s="44" t="s">
        <v>41</v>
      </c>
      <c r="G4731" s="32" t="s">
        <v>11</v>
      </c>
      <c r="H4731" s="32" t="s">
        <v>12</v>
      </c>
      <c r="I4731" s="32" t="s">
        <v>49626</v>
      </c>
      <c r="J4731" s="55">
        <v>8059347086880</v>
      </c>
      <c r="K4731" s="32"/>
      <c r="L4731" s="47">
        <v>299.95</v>
      </c>
      <c r="M4731" s="47">
        <v>299.95</v>
      </c>
      <c r="N4731" s="45">
        <v>44835</v>
      </c>
    </row>
    <row r="4732" spans="2:14" x14ac:dyDescent="0.25">
      <c r="B4732" s="42"/>
      <c r="C4732" s="42"/>
      <c r="E4732" s="32" t="s">
        <v>49617</v>
      </c>
      <c r="F4732" s="44" t="s">
        <v>41</v>
      </c>
      <c r="G4732" s="32" t="s">
        <v>11</v>
      </c>
      <c r="H4732" s="32" t="s">
        <v>12</v>
      </c>
      <c r="I4732" s="32" t="s">
        <v>49618</v>
      </c>
      <c r="J4732" s="55">
        <v>8059347086804</v>
      </c>
      <c r="K4732" s="32"/>
      <c r="L4732" s="47">
        <v>299.95</v>
      </c>
      <c r="M4732" s="47">
        <v>299.95</v>
      </c>
      <c r="N4732" s="45">
        <v>44835</v>
      </c>
    </row>
    <row r="4733" spans="2:14" x14ac:dyDescent="0.25">
      <c r="B4733" s="42"/>
      <c r="C4733" s="42"/>
      <c r="E4733" s="32" t="s">
        <v>60691</v>
      </c>
      <c r="F4733" s="44" t="s">
        <v>41</v>
      </c>
      <c r="G4733" s="32" t="s">
        <v>11</v>
      </c>
      <c r="H4733" s="32" t="s">
        <v>12</v>
      </c>
      <c r="I4733" s="32" t="s">
        <v>50204</v>
      </c>
      <c r="J4733" s="55">
        <v>8059347086798</v>
      </c>
      <c r="K4733" s="32"/>
      <c r="L4733" s="47">
        <v>299.95</v>
      </c>
      <c r="M4733" s="47">
        <v>299.95</v>
      </c>
      <c r="N4733" s="45">
        <v>44835</v>
      </c>
    </row>
    <row r="4734" spans="2:14" x14ac:dyDescent="0.25">
      <c r="B4734" s="42"/>
      <c r="C4734" s="42"/>
      <c r="E4734" s="32" t="s">
        <v>60690</v>
      </c>
      <c r="F4734" s="44" t="s">
        <v>41</v>
      </c>
      <c r="G4734" s="32" t="s">
        <v>11</v>
      </c>
      <c r="H4734" s="32" t="s">
        <v>12</v>
      </c>
      <c r="I4734" s="32" t="s">
        <v>50203</v>
      </c>
      <c r="J4734" s="55">
        <v>8059347086767</v>
      </c>
      <c r="K4734" s="32"/>
      <c r="L4734" s="47">
        <v>299.95</v>
      </c>
      <c r="M4734" s="47">
        <v>299.95</v>
      </c>
      <c r="N4734" s="45">
        <v>44835</v>
      </c>
    </row>
    <row r="4735" spans="2:14" x14ac:dyDescent="0.25">
      <c r="B4735" s="42"/>
      <c r="C4735" s="42"/>
      <c r="E4735" s="32" t="s">
        <v>60689</v>
      </c>
      <c r="F4735" s="44" t="s">
        <v>41</v>
      </c>
      <c r="G4735" s="32" t="s">
        <v>11</v>
      </c>
      <c r="H4735" s="32" t="s">
        <v>12</v>
      </c>
      <c r="I4735" s="32" t="s">
        <v>50202</v>
      </c>
      <c r="J4735" s="55">
        <v>8059347086774</v>
      </c>
      <c r="K4735" s="32"/>
      <c r="L4735" s="47">
        <v>299.95</v>
      </c>
      <c r="M4735" s="47">
        <v>299.95</v>
      </c>
      <c r="N4735" s="45">
        <v>44835</v>
      </c>
    </row>
    <row r="4736" spans="2:14" x14ac:dyDescent="0.25">
      <c r="B4736" s="42"/>
      <c r="C4736" s="42"/>
      <c r="E4736" s="32" t="s">
        <v>60688</v>
      </c>
      <c r="F4736" s="44" t="s">
        <v>41</v>
      </c>
      <c r="G4736" s="32" t="s">
        <v>11</v>
      </c>
      <c r="H4736" s="32" t="s">
        <v>12</v>
      </c>
      <c r="I4736" s="32" t="s">
        <v>50201</v>
      </c>
      <c r="J4736" s="55">
        <v>8059347086781</v>
      </c>
      <c r="K4736" s="32"/>
      <c r="L4736" s="47">
        <v>299.95</v>
      </c>
      <c r="M4736" s="47">
        <v>299.95</v>
      </c>
      <c r="N4736" s="45">
        <v>44835</v>
      </c>
    </row>
    <row r="4737" spans="1:14" x14ac:dyDescent="0.25">
      <c r="B4737" s="42"/>
      <c r="C4737" s="42"/>
      <c r="E4737" s="32" t="s">
        <v>49621</v>
      </c>
      <c r="F4737" s="44" t="s">
        <v>41</v>
      </c>
      <c r="G4737" s="32" t="s">
        <v>11</v>
      </c>
      <c r="H4737" s="32" t="s">
        <v>12</v>
      </c>
      <c r="I4737" s="32" t="s">
        <v>49622</v>
      </c>
      <c r="J4737" s="55">
        <v>8059347086828</v>
      </c>
      <c r="K4737" s="32"/>
      <c r="L4737" s="47">
        <v>299.95</v>
      </c>
      <c r="M4737" s="47">
        <v>299.95</v>
      </c>
      <c r="N4737" s="45">
        <v>44835</v>
      </c>
    </row>
    <row r="4738" spans="1:14" x14ac:dyDescent="0.25">
      <c r="B4738" s="42"/>
      <c r="C4738" s="42"/>
      <c r="E4738" s="32" t="s">
        <v>49619</v>
      </c>
      <c r="F4738" s="44" t="s">
        <v>41</v>
      </c>
      <c r="G4738" s="32" t="s">
        <v>11</v>
      </c>
      <c r="H4738" s="32" t="s">
        <v>12</v>
      </c>
      <c r="I4738" s="32" t="s">
        <v>49620</v>
      </c>
      <c r="J4738" s="55">
        <v>8059347086811</v>
      </c>
      <c r="K4738" s="32"/>
      <c r="L4738" s="47">
        <v>299.95</v>
      </c>
      <c r="M4738" s="47">
        <v>299.95</v>
      </c>
      <c r="N4738" s="45">
        <v>44835</v>
      </c>
    </row>
    <row r="4739" spans="1:14" x14ac:dyDescent="0.25">
      <c r="A4739" s="32" t="s">
        <v>71390</v>
      </c>
      <c r="B4739" s="17" t="s">
        <v>68878</v>
      </c>
      <c r="C4739" s="42" t="s">
        <v>70420</v>
      </c>
      <c r="D4739" s="17"/>
      <c r="E4739" s="70" t="s">
        <v>68879</v>
      </c>
      <c r="F4739" s="80" t="s">
        <v>41</v>
      </c>
      <c r="G4739" s="44" t="s">
        <v>11</v>
      </c>
      <c r="H4739" s="44" t="s">
        <v>12</v>
      </c>
      <c r="I4739" s="70" t="s">
        <v>68880</v>
      </c>
      <c r="J4739" s="20">
        <v>8059347354507</v>
      </c>
      <c r="K4739" s="17"/>
      <c r="L4739" s="28">
        <v>289.95</v>
      </c>
      <c r="M4739" s="28">
        <v>289.95</v>
      </c>
      <c r="N4739" s="24">
        <v>45335</v>
      </c>
    </row>
    <row r="4740" spans="1:14" x14ac:dyDescent="0.25">
      <c r="A4740" s="32" t="s">
        <v>71389</v>
      </c>
      <c r="B4740" s="17" t="s">
        <v>68875</v>
      </c>
      <c r="C4740" s="42" t="s">
        <v>70419</v>
      </c>
      <c r="D4740" s="17"/>
      <c r="E4740" s="70" t="s">
        <v>68876</v>
      </c>
      <c r="F4740" s="80" t="s">
        <v>41</v>
      </c>
      <c r="G4740" s="44" t="s">
        <v>11</v>
      </c>
      <c r="H4740" s="44" t="s">
        <v>12</v>
      </c>
      <c r="I4740" s="70" t="s">
        <v>68877</v>
      </c>
      <c r="J4740" s="20">
        <v>8059347354477</v>
      </c>
      <c r="K4740" s="17"/>
      <c r="L4740" s="28">
        <v>289.95</v>
      </c>
      <c r="M4740" s="28">
        <v>289.95</v>
      </c>
      <c r="N4740" s="24">
        <v>45335</v>
      </c>
    </row>
    <row r="4741" spans="1:14" x14ac:dyDescent="0.25">
      <c r="A4741" s="32" t="s">
        <v>71388</v>
      </c>
      <c r="B4741" s="17" t="s">
        <v>68872</v>
      </c>
      <c r="C4741" s="42" t="s">
        <v>70418</v>
      </c>
      <c r="D4741" s="17"/>
      <c r="E4741" s="70" t="s">
        <v>68873</v>
      </c>
      <c r="F4741" s="80" t="s">
        <v>41</v>
      </c>
      <c r="G4741" s="44" t="s">
        <v>11</v>
      </c>
      <c r="H4741" s="44" t="s">
        <v>12</v>
      </c>
      <c r="I4741" s="70" t="s">
        <v>68874</v>
      </c>
      <c r="J4741" s="20">
        <v>8059347354484</v>
      </c>
      <c r="K4741" s="17"/>
      <c r="L4741" s="28">
        <v>289.95</v>
      </c>
      <c r="M4741" s="28">
        <v>289.95</v>
      </c>
      <c r="N4741" s="24">
        <v>45335</v>
      </c>
    </row>
    <row r="4742" spans="1:14" x14ac:dyDescent="0.25">
      <c r="A4742" s="32" t="s">
        <v>71387</v>
      </c>
      <c r="B4742" s="17" t="s">
        <v>68869</v>
      </c>
      <c r="C4742" s="42" t="s">
        <v>70417</v>
      </c>
      <c r="D4742" s="17"/>
      <c r="E4742" s="70" t="s">
        <v>68870</v>
      </c>
      <c r="F4742" s="80" t="s">
        <v>41</v>
      </c>
      <c r="G4742" s="44" t="s">
        <v>11</v>
      </c>
      <c r="H4742" s="44" t="s">
        <v>12</v>
      </c>
      <c r="I4742" s="70" t="s">
        <v>68871</v>
      </c>
      <c r="J4742" s="20">
        <v>8059347354491</v>
      </c>
      <c r="K4742" s="17"/>
      <c r="L4742" s="28">
        <v>289.95</v>
      </c>
      <c r="M4742" s="28">
        <v>289.95</v>
      </c>
      <c r="N4742" s="24">
        <v>45335</v>
      </c>
    </row>
    <row r="4743" spans="1:14" x14ac:dyDescent="0.25">
      <c r="A4743" s="32" t="s">
        <v>71386</v>
      </c>
      <c r="B4743" s="17" t="s">
        <v>68866</v>
      </c>
      <c r="C4743" s="42" t="s">
        <v>70416</v>
      </c>
      <c r="D4743" s="17"/>
      <c r="E4743" s="70" t="s">
        <v>68867</v>
      </c>
      <c r="F4743" s="80" t="s">
        <v>41</v>
      </c>
      <c r="G4743" s="44" t="s">
        <v>11</v>
      </c>
      <c r="H4743" s="44" t="s">
        <v>12</v>
      </c>
      <c r="I4743" s="70" t="s">
        <v>68868</v>
      </c>
      <c r="J4743" s="20">
        <v>8059347354538</v>
      </c>
      <c r="K4743" s="17"/>
      <c r="L4743" s="28">
        <v>289.95</v>
      </c>
      <c r="M4743" s="28">
        <v>289.95</v>
      </c>
      <c r="N4743" s="24">
        <v>45335</v>
      </c>
    </row>
    <row r="4744" spans="1:14" x14ac:dyDescent="0.25">
      <c r="A4744" s="32" t="s">
        <v>71385</v>
      </c>
      <c r="B4744" s="17" t="s">
        <v>68863</v>
      </c>
      <c r="C4744" s="42" t="s">
        <v>70415</v>
      </c>
      <c r="D4744" s="17"/>
      <c r="E4744" s="70" t="s">
        <v>68864</v>
      </c>
      <c r="F4744" s="80" t="s">
        <v>41</v>
      </c>
      <c r="G4744" s="44" t="s">
        <v>11</v>
      </c>
      <c r="H4744" s="44" t="s">
        <v>12</v>
      </c>
      <c r="I4744" s="70" t="s">
        <v>68865</v>
      </c>
      <c r="J4744" s="20">
        <v>8059347354521</v>
      </c>
      <c r="K4744" s="17"/>
      <c r="L4744" s="28">
        <v>289.95</v>
      </c>
      <c r="M4744" s="28">
        <v>289.95</v>
      </c>
      <c r="N4744" s="24">
        <v>45335</v>
      </c>
    </row>
    <row r="4745" spans="1:14" x14ac:dyDescent="0.25">
      <c r="A4745" s="32" t="s">
        <v>71384</v>
      </c>
      <c r="B4745" s="17" t="s">
        <v>68860</v>
      </c>
      <c r="C4745" s="42" t="s">
        <v>70414</v>
      </c>
      <c r="D4745" s="17"/>
      <c r="E4745" s="70" t="s">
        <v>68861</v>
      </c>
      <c r="F4745" s="80" t="s">
        <v>41</v>
      </c>
      <c r="G4745" s="44" t="s">
        <v>11</v>
      </c>
      <c r="H4745" s="44" t="s">
        <v>12</v>
      </c>
      <c r="I4745" s="70" t="s">
        <v>68862</v>
      </c>
      <c r="J4745" s="20">
        <v>8059347354514</v>
      </c>
      <c r="K4745" s="17"/>
      <c r="L4745" s="28">
        <v>289.95</v>
      </c>
      <c r="M4745" s="28">
        <v>289.95</v>
      </c>
      <c r="N4745" s="24">
        <v>45335</v>
      </c>
    </row>
    <row r="4746" spans="1:14" x14ac:dyDescent="0.25">
      <c r="A4746" s="32" t="s">
        <v>71383</v>
      </c>
      <c r="B4746" s="17" t="s">
        <v>68857</v>
      </c>
      <c r="C4746" s="42" t="s">
        <v>70413</v>
      </c>
      <c r="D4746" s="17"/>
      <c r="E4746" s="70" t="s">
        <v>68858</v>
      </c>
      <c r="F4746" s="80" t="s">
        <v>41</v>
      </c>
      <c r="G4746" s="44" t="s">
        <v>11</v>
      </c>
      <c r="H4746" s="44" t="s">
        <v>12</v>
      </c>
      <c r="I4746" s="70" t="s">
        <v>68859</v>
      </c>
      <c r="J4746" s="20">
        <v>8059347354439</v>
      </c>
      <c r="K4746" s="17"/>
      <c r="L4746" s="28">
        <v>289.95</v>
      </c>
      <c r="M4746" s="28">
        <v>289.95</v>
      </c>
      <c r="N4746" s="24">
        <v>45335</v>
      </c>
    </row>
    <row r="4747" spans="1:14" x14ac:dyDescent="0.25">
      <c r="A4747" s="32" t="s">
        <v>71382</v>
      </c>
      <c r="B4747" s="17" t="s">
        <v>68854</v>
      </c>
      <c r="C4747" s="42" t="s">
        <v>70412</v>
      </c>
      <c r="D4747" s="17"/>
      <c r="E4747" s="70" t="s">
        <v>68855</v>
      </c>
      <c r="F4747" s="80" t="s">
        <v>41</v>
      </c>
      <c r="G4747" s="44" t="s">
        <v>11</v>
      </c>
      <c r="H4747" s="44" t="s">
        <v>12</v>
      </c>
      <c r="I4747" s="70" t="s">
        <v>68856</v>
      </c>
      <c r="J4747" s="20">
        <v>8059347354408</v>
      </c>
      <c r="K4747" s="17"/>
      <c r="L4747" s="28">
        <v>289.95</v>
      </c>
      <c r="M4747" s="28">
        <v>289.95</v>
      </c>
      <c r="N4747" s="24">
        <v>45335</v>
      </c>
    </row>
    <row r="4748" spans="1:14" x14ac:dyDescent="0.25">
      <c r="A4748" s="32" t="s">
        <v>71381</v>
      </c>
      <c r="B4748" s="17" t="s">
        <v>68851</v>
      </c>
      <c r="C4748" s="42" t="s">
        <v>70411</v>
      </c>
      <c r="D4748" s="17"/>
      <c r="E4748" s="70" t="s">
        <v>68852</v>
      </c>
      <c r="F4748" s="80" t="s">
        <v>41</v>
      </c>
      <c r="G4748" s="44" t="s">
        <v>11</v>
      </c>
      <c r="H4748" s="44" t="s">
        <v>12</v>
      </c>
      <c r="I4748" s="70" t="s">
        <v>68853</v>
      </c>
      <c r="J4748" s="20">
        <v>8059347354415</v>
      </c>
      <c r="K4748" s="17"/>
      <c r="L4748" s="28">
        <v>289.95</v>
      </c>
      <c r="M4748" s="28">
        <v>289.95</v>
      </c>
      <c r="N4748" s="24">
        <v>45335</v>
      </c>
    </row>
    <row r="4749" spans="1:14" x14ac:dyDescent="0.25">
      <c r="A4749" s="32" t="s">
        <v>71380</v>
      </c>
      <c r="B4749" s="17" t="s">
        <v>68848</v>
      </c>
      <c r="C4749" s="42" t="s">
        <v>70410</v>
      </c>
      <c r="D4749" s="17"/>
      <c r="E4749" s="70" t="s">
        <v>68849</v>
      </c>
      <c r="F4749" s="80" t="s">
        <v>41</v>
      </c>
      <c r="G4749" s="44" t="s">
        <v>11</v>
      </c>
      <c r="H4749" s="44" t="s">
        <v>12</v>
      </c>
      <c r="I4749" s="70" t="s">
        <v>68850</v>
      </c>
      <c r="J4749" s="20">
        <v>8059347354422</v>
      </c>
      <c r="K4749" s="17"/>
      <c r="L4749" s="28">
        <v>289.95</v>
      </c>
      <c r="M4749" s="28">
        <v>289.95</v>
      </c>
      <c r="N4749" s="24">
        <v>45335</v>
      </c>
    </row>
    <row r="4750" spans="1:14" x14ac:dyDescent="0.25">
      <c r="A4750" s="32" t="s">
        <v>71379</v>
      </c>
      <c r="B4750" s="17" t="s">
        <v>68845</v>
      </c>
      <c r="C4750" s="42" t="s">
        <v>70409</v>
      </c>
      <c r="D4750" s="17"/>
      <c r="E4750" s="70" t="s">
        <v>68846</v>
      </c>
      <c r="F4750" s="80" t="s">
        <v>41</v>
      </c>
      <c r="G4750" s="44" t="s">
        <v>11</v>
      </c>
      <c r="H4750" s="44" t="s">
        <v>12</v>
      </c>
      <c r="I4750" s="70" t="s">
        <v>68847</v>
      </c>
      <c r="J4750" s="20">
        <v>8059347354460</v>
      </c>
      <c r="K4750" s="17"/>
      <c r="L4750" s="28">
        <v>289.95</v>
      </c>
      <c r="M4750" s="28">
        <v>289.95</v>
      </c>
      <c r="N4750" s="24">
        <v>45335</v>
      </c>
    </row>
    <row r="4751" spans="1:14" x14ac:dyDescent="0.25">
      <c r="A4751" s="32" t="s">
        <v>71378</v>
      </c>
      <c r="B4751" s="17" t="s">
        <v>68842</v>
      </c>
      <c r="C4751" s="42" t="s">
        <v>70408</v>
      </c>
      <c r="D4751" s="17"/>
      <c r="E4751" s="70" t="s">
        <v>68843</v>
      </c>
      <c r="F4751" s="80" t="s">
        <v>41</v>
      </c>
      <c r="G4751" s="44" t="s">
        <v>11</v>
      </c>
      <c r="H4751" s="44" t="s">
        <v>12</v>
      </c>
      <c r="I4751" s="70" t="s">
        <v>68844</v>
      </c>
      <c r="J4751" s="20">
        <v>8059347354453</v>
      </c>
      <c r="K4751" s="17"/>
      <c r="L4751" s="28">
        <v>289.95</v>
      </c>
      <c r="M4751" s="28">
        <v>289.95</v>
      </c>
      <c r="N4751" s="24">
        <v>45335</v>
      </c>
    </row>
    <row r="4752" spans="1:14" x14ac:dyDescent="0.25">
      <c r="A4752" s="32" t="s">
        <v>71377</v>
      </c>
      <c r="B4752" s="17" t="s">
        <v>68839</v>
      </c>
      <c r="C4752" s="42" t="s">
        <v>70407</v>
      </c>
      <c r="D4752" s="17"/>
      <c r="E4752" s="70" t="s">
        <v>68840</v>
      </c>
      <c r="F4752" s="80" t="s">
        <v>41</v>
      </c>
      <c r="G4752" s="44" t="s">
        <v>11</v>
      </c>
      <c r="H4752" s="44" t="s">
        <v>12</v>
      </c>
      <c r="I4752" s="70" t="s">
        <v>68841</v>
      </c>
      <c r="J4752" s="20">
        <v>8059347354446</v>
      </c>
      <c r="K4752" s="17"/>
      <c r="L4752" s="28">
        <v>289.95</v>
      </c>
      <c r="M4752" s="28">
        <v>289.95</v>
      </c>
      <c r="N4752" s="24">
        <v>45335</v>
      </c>
    </row>
    <row r="4753" spans="1:14" x14ac:dyDescent="0.25">
      <c r="A4753" s="32" t="s">
        <v>71376</v>
      </c>
      <c r="B4753" s="17" t="s">
        <v>68836</v>
      </c>
      <c r="C4753" s="42" t="s">
        <v>70406</v>
      </c>
      <c r="D4753" s="17"/>
      <c r="E4753" s="70" t="s">
        <v>68837</v>
      </c>
      <c r="F4753" s="80" t="s">
        <v>41</v>
      </c>
      <c r="G4753" s="44" t="s">
        <v>11</v>
      </c>
      <c r="H4753" s="44" t="s">
        <v>12</v>
      </c>
      <c r="I4753" s="70" t="s">
        <v>68838</v>
      </c>
      <c r="J4753" s="20">
        <v>8059347354361</v>
      </c>
      <c r="K4753" s="17"/>
      <c r="L4753" s="28">
        <v>289.95</v>
      </c>
      <c r="M4753" s="28">
        <v>289.95</v>
      </c>
      <c r="N4753" s="24">
        <v>45335</v>
      </c>
    </row>
    <row r="4754" spans="1:14" x14ac:dyDescent="0.25">
      <c r="A4754" s="32" t="s">
        <v>71375</v>
      </c>
      <c r="B4754" s="17" t="s">
        <v>68833</v>
      </c>
      <c r="C4754" s="42" t="s">
        <v>70405</v>
      </c>
      <c r="D4754" s="17"/>
      <c r="E4754" s="70" t="s">
        <v>68834</v>
      </c>
      <c r="F4754" s="80" t="s">
        <v>41</v>
      </c>
      <c r="G4754" s="44" t="s">
        <v>11</v>
      </c>
      <c r="H4754" s="44" t="s">
        <v>12</v>
      </c>
      <c r="I4754" s="70" t="s">
        <v>68835</v>
      </c>
      <c r="J4754" s="20">
        <v>8059347354347</v>
      </c>
      <c r="K4754" s="17"/>
      <c r="L4754" s="28">
        <v>289.95</v>
      </c>
      <c r="M4754" s="28">
        <v>289.95</v>
      </c>
      <c r="N4754" s="24">
        <v>45335</v>
      </c>
    </row>
    <row r="4755" spans="1:14" x14ac:dyDescent="0.25">
      <c r="A4755" s="32" t="s">
        <v>71374</v>
      </c>
      <c r="B4755" s="17" t="s">
        <v>68830</v>
      </c>
      <c r="C4755" s="42" t="s">
        <v>70404</v>
      </c>
      <c r="D4755" s="17"/>
      <c r="E4755" s="70" t="s">
        <v>68831</v>
      </c>
      <c r="F4755" s="80" t="s">
        <v>41</v>
      </c>
      <c r="G4755" s="44" t="s">
        <v>11</v>
      </c>
      <c r="H4755" s="44" t="s">
        <v>12</v>
      </c>
      <c r="I4755" s="70" t="s">
        <v>68832</v>
      </c>
      <c r="J4755" s="20">
        <v>8059347354354</v>
      </c>
      <c r="K4755" s="17"/>
      <c r="L4755" s="28">
        <v>289.95</v>
      </c>
      <c r="M4755" s="28">
        <v>289.95</v>
      </c>
      <c r="N4755" s="24">
        <v>45335</v>
      </c>
    </row>
    <row r="4756" spans="1:14" x14ac:dyDescent="0.25">
      <c r="A4756" s="32" t="s">
        <v>71373</v>
      </c>
      <c r="B4756" s="17" t="s">
        <v>68827</v>
      </c>
      <c r="C4756" s="42" t="s">
        <v>70403</v>
      </c>
      <c r="D4756" s="17"/>
      <c r="E4756" s="70" t="s">
        <v>68828</v>
      </c>
      <c r="F4756" s="80" t="s">
        <v>41</v>
      </c>
      <c r="G4756" s="44" t="s">
        <v>11</v>
      </c>
      <c r="H4756" s="44" t="s">
        <v>12</v>
      </c>
      <c r="I4756" s="70" t="s">
        <v>68829</v>
      </c>
      <c r="J4756" s="20">
        <v>8059347312668</v>
      </c>
      <c r="K4756" s="17"/>
      <c r="L4756" s="28">
        <v>289.95</v>
      </c>
      <c r="M4756" s="28">
        <v>289.95</v>
      </c>
      <c r="N4756" s="24">
        <v>45335</v>
      </c>
    </row>
    <row r="4757" spans="1:14" x14ac:dyDescent="0.25">
      <c r="A4757" s="32" t="s">
        <v>71372</v>
      </c>
      <c r="B4757" s="17" t="s">
        <v>68824</v>
      </c>
      <c r="C4757" s="42" t="s">
        <v>70402</v>
      </c>
      <c r="D4757" s="17"/>
      <c r="E4757" s="70" t="s">
        <v>68825</v>
      </c>
      <c r="F4757" s="80" t="s">
        <v>41</v>
      </c>
      <c r="G4757" s="44" t="s">
        <v>11</v>
      </c>
      <c r="H4757" s="44" t="s">
        <v>12</v>
      </c>
      <c r="I4757" s="70" t="s">
        <v>68826</v>
      </c>
      <c r="J4757" s="20">
        <v>8059347354392</v>
      </c>
      <c r="K4757" s="17"/>
      <c r="L4757" s="28">
        <v>289.95</v>
      </c>
      <c r="M4757" s="28">
        <v>289.95</v>
      </c>
      <c r="N4757" s="24">
        <v>45335</v>
      </c>
    </row>
    <row r="4758" spans="1:14" x14ac:dyDescent="0.25">
      <c r="A4758" s="32" t="s">
        <v>71371</v>
      </c>
      <c r="B4758" s="17" t="s">
        <v>68821</v>
      </c>
      <c r="C4758" s="42" t="s">
        <v>70401</v>
      </c>
      <c r="D4758" s="17"/>
      <c r="E4758" s="70" t="s">
        <v>68822</v>
      </c>
      <c r="F4758" s="80" t="s">
        <v>41</v>
      </c>
      <c r="G4758" s="44" t="s">
        <v>11</v>
      </c>
      <c r="H4758" s="44" t="s">
        <v>12</v>
      </c>
      <c r="I4758" s="70" t="s">
        <v>68823</v>
      </c>
      <c r="J4758" s="20">
        <v>8059347354385</v>
      </c>
      <c r="K4758" s="17"/>
      <c r="L4758" s="28">
        <v>289.95</v>
      </c>
      <c r="M4758" s="28">
        <v>289.95</v>
      </c>
      <c r="N4758" s="24">
        <v>45335</v>
      </c>
    </row>
    <row r="4759" spans="1:14" x14ac:dyDescent="0.25">
      <c r="A4759" s="32" t="s">
        <v>71370</v>
      </c>
      <c r="B4759" s="17" t="s">
        <v>68818</v>
      </c>
      <c r="C4759" s="42" t="s">
        <v>70400</v>
      </c>
      <c r="D4759" s="17"/>
      <c r="E4759" s="70" t="s">
        <v>68819</v>
      </c>
      <c r="F4759" s="80" t="s">
        <v>41</v>
      </c>
      <c r="G4759" s="44" t="s">
        <v>11</v>
      </c>
      <c r="H4759" s="44" t="s">
        <v>12</v>
      </c>
      <c r="I4759" s="70" t="s">
        <v>68820</v>
      </c>
      <c r="J4759" s="20">
        <v>8059347354378</v>
      </c>
      <c r="K4759" s="17"/>
      <c r="L4759" s="28">
        <v>289.95</v>
      </c>
      <c r="M4759" s="28">
        <v>289.95</v>
      </c>
      <c r="N4759" s="24">
        <v>45335</v>
      </c>
    </row>
    <row r="4760" spans="1:14" x14ac:dyDescent="0.25">
      <c r="B4760" s="42" t="s">
        <v>64440</v>
      </c>
      <c r="C4760" s="42" t="s">
        <v>70166</v>
      </c>
      <c r="E4760" s="58" t="s">
        <v>36375</v>
      </c>
      <c r="F4760" s="44" t="s">
        <v>41</v>
      </c>
      <c r="G4760" s="44" t="s">
        <v>11</v>
      </c>
      <c r="H4760" s="44" t="s">
        <v>12</v>
      </c>
      <c r="I4760" s="32" t="s">
        <v>36376</v>
      </c>
      <c r="J4760" s="55">
        <v>8059175280917</v>
      </c>
      <c r="L4760" s="66">
        <v>299.95</v>
      </c>
      <c r="M4760" s="66">
        <v>299.95</v>
      </c>
      <c r="N4760" s="45">
        <v>44074</v>
      </c>
    </row>
    <row r="4761" spans="1:14" x14ac:dyDescent="0.25">
      <c r="B4761" s="42" t="s">
        <v>64439</v>
      </c>
      <c r="C4761" s="42" t="s">
        <v>70165</v>
      </c>
      <c r="E4761" s="58" t="s">
        <v>36373</v>
      </c>
      <c r="F4761" s="44" t="s">
        <v>41</v>
      </c>
      <c r="G4761" s="44" t="s">
        <v>11</v>
      </c>
      <c r="H4761" s="44" t="s">
        <v>12</v>
      </c>
      <c r="I4761" s="32" t="s">
        <v>36374</v>
      </c>
      <c r="J4761" s="55">
        <v>8059175280900</v>
      </c>
      <c r="L4761" s="66">
        <v>299.95</v>
      </c>
      <c r="M4761" s="66">
        <v>299.95</v>
      </c>
      <c r="N4761" s="45">
        <v>44074</v>
      </c>
    </row>
    <row r="4762" spans="1:14" x14ac:dyDescent="0.25">
      <c r="B4762" s="42" t="s">
        <v>64436</v>
      </c>
      <c r="C4762" s="42" t="s">
        <v>70164</v>
      </c>
      <c r="E4762" s="58" t="s">
        <v>60687</v>
      </c>
      <c r="F4762" s="44" t="s">
        <v>41</v>
      </c>
      <c r="G4762" s="44" t="s">
        <v>11</v>
      </c>
      <c r="H4762" s="44" t="s">
        <v>12</v>
      </c>
      <c r="I4762" s="32" t="s">
        <v>36372</v>
      </c>
      <c r="J4762" s="55">
        <v>8059175280870</v>
      </c>
      <c r="L4762" s="66">
        <v>299.95</v>
      </c>
      <c r="M4762" s="66">
        <v>299.95</v>
      </c>
      <c r="N4762" s="45">
        <v>44074</v>
      </c>
    </row>
    <row r="4763" spans="1:14" x14ac:dyDescent="0.25">
      <c r="B4763" s="42" t="s">
        <v>64437</v>
      </c>
      <c r="C4763" s="42" t="s">
        <v>70163</v>
      </c>
      <c r="E4763" s="58" t="s">
        <v>60686</v>
      </c>
      <c r="F4763" s="44" t="s">
        <v>41</v>
      </c>
      <c r="G4763" s="44" t="s">
        <v>11</v>
      </c>
      <c r="H4763" s="44" t="s">
        <v>12</v>
      </c>
      <c r="I4763" s="32" t="s">
        <v>36371</v>
      </c>
      <c r="J4763" s="55">
        <v>8059175280887</v>
      </c>
      <c r="L4763" s="66">
        <v>299.95</v>
      </c>
      <c r="M4763" s="66">
        <v>299.95</v>
      </c>
      <c r="N4763" s="45">
        <v>44074</v>
      </c>
    </row>
    <row r="4764" spans="1:14" x14ac:dyDescent="0.25">
      <c r="B4764" s="42" t="s">
        <v>64438</v>
      </c>
      <c r="C4764" s="42" t="s">
        <v>70162</v>
      </c>
      <c r="E4764" s="58" t="s">
        <v>60685</v>
      </c>
      <c r="F4764" s="44" t="s">
        <v>41</v>
      </c>
      <c r="G4764" s="44" t="s">
        <v>11</v>
      </c>
      <c r="H4764" s="44" t="s">
        <v>12</v>
      </c>
      <c r="I4764" s="32" t="s">
        <v>36370</v>
      </c>
      <c r="J4764" s="55">
        <v>8059175280894</v>
      </c>
      <c r="L4764" s="66">
        <v>299.95</v>
      </c>
      <c r="M4764" s="66">
        <v>299.95</v>
      </c>
      <c r="N4764" s="45">
        <v>44074</v>
      </c>
    </row>
    <row r="4765" spans="1:14" x14ac:dyDescent="0.25">
      <c r="B4765" s="42" t="s">
        <v>64442</v>
      </c>
      <c r="C4765" s="42" t="s">
        <v>70161</v>
      </c>
      <c r="E4765" s="58" t="s">
        <v>36379</v>
      </c>
      <c r="F4765" s="44" t="s">
        <v>41</v>
      </c>
      <c r="G4765" s="44" t="s">
        <v>11</v>
      </c>
      <c r="H4765" s="44" t="s">
        <v>12</v>
      </c>
      <c r="I4765" s="32" t="s">
        <v>36380</v>
      </c>
      <c r="J4765" s="55">
        <v>8059175280931</v>
      </c>
      <c r="L4765" s="66">
        <v>299.95</v>
      </c>
      <c r="M4765" s="66">
        <v>299.95</v>
      </c>
      <c r="N4765" s="45">
        <v>44074</v>
      </c>
    </row>
    <row r="4766" spans="1:14" x14ac:dyDescent="0.25">
      <c r="B4766" s="42" t="s">
        <v>64441</v>
      </c>
      <c r="C4766" s="42" t="s">
        <v>70160</v>
      </c>
      <c r="E4766" s="58" t="s">
        <v>36377</v>
      </c>
      <c r="F4766" s="44" t="s">
        <v>41</v>
      </c>
      <c r="G4766" s="44" t="s">
        <v>11</v>
      </c>
      <c r="H4766" s="44" t="s">
        <v>12</v>
      </c>
      <c r="I4766" s="32" t="s">
        <v>36378</v>
      </c>
      <c r="J4766" s="55">
        <v>8059175280924</v>
      </c>
      <c r="L4766" s="66">
        <v>299.95</v>
      </c>
      <c r="M4766" s="66">
        <v>299.95</v>
      </c>
      <c r="N4766" s="45">
        <v>44074</v>
      </c>
    </row>
    <row r="4767" spans="1:14" x14ac:dyDescent="0.25">
      <c r="A4767" s="45" t="s">
        <v>44479</v>
      </c>
      <c r="B4767" s="42" t="s">
        <v>44480</v>
      </c>
      <c r="C4767" s="42" t="s">
        <v>70159</v>
      </c>
      <c r="D4767" s="42"/>
      <c r="E4767" s="43" t="s">
        <v>44481</v>
      </c>
      <c r="F4767" s="44" t="s">
        <v>41</v>
      </c>
      <c r="G4767" s="32" t="s">
        <v>11</v>
      </c>
      <c r="H4767" s="43" t="s">
        <v>12</v>
      </c>
      <c r="I4767" s="42" t="s">
        <v>44482</v>
      </c>
      <c r="J4767" s="65">
        <v>8059175398865</v>
      </c>
      <c r="L4767" s="47">
        <v>299.95</v>
      </c>
      <c r="M4767" s="47">
        <v>299.95</v>
      </c>
      <c r="N4767" s="45">
        <v>44438</v>
      </c>
    </row>
    <row r="4768" spans="1:14" x14ac:dyDescent="0.25">
      <c r="A4768" s="45" t="s">
        <v>44475</v>
      </c>
      <c r="B4768" s="42" t="s">
        <v>44476</v>
      </c>
      <c r="C4768" s="42" t="s">
        <v>70158</v>
      </c>
      <c r="D4768" s="42"/>
      <c r="E4768" s="43" t="s">
        <v>44477</v>
      </c>
      <c r="F4768" s="44" t="s">
        <v>41</v>
      </c>
      <c r="G4768" s="32" t="s">
        <v>11</v>
      </c>
      <c r="H4768" s="43" t="s">
        <v>12</v>
      </c>
      <c r="I4768" s="42" t="s">
        <v>44478</v>
      </c>
      <c r="J4768" s="65">
        <v>8059175398858</v>
      </c>
      <c r="L4768" s="47">
        <v>299.95</v>
      </c>
      <c r="M4768" s="47">
        <v>299.95</v>
      </c>
      <c r="N4768" s="45">
        <v>44438</v>
      </c>
    </row>
    <row r="4769" spans="1:14" x14ac:dyDescent="0.25">
      <c r="A4769" s="45" t="s">
        <v>44471</v>
      </c>
      <c r="B4769" s="42" t="s">
        <v>44472</v>
      </c>
      <c r="C4769" s="42" t="s">
        <v>70157</v>
      </c>
      <c r="D4769" s="42"/>
      <c r="E4769" s="43" t="s">
        <v>44473</v>
      </c>
      <c r="F4769" s="44" t="s">
        <v>41</v>
      </c>
      <c r="G4769" s="32" t="s">
        <v>11</v>
      </c>
      <c r="H4769" s="43" t="s">
        <v>12</v>
      </c>
      <c r="I4769" s="42" t="s">
        <v>44474</v>
      </c>
      <c r="J4769" s="65">
        <v>8059175398827</v>
      </c>
      <c r="L4769" s="47">
        <v>299.95</v>
      </c>
      <c r="M4769" s="47">
        <v>299.95</v>
      </c>
      <c r="N4769" s="45">
        <v>44438</v>
      </c>
    </row>
    <row r="4770" spans="1:14" x14ac:dyDescent="0.25">
      <c r="A4770" s="45" t="s">
        <v>44467</v>
      </c>
      <c r="B4770" s="42" t="s">
        <v>44468</v>
      </c>
      <c r="C4770" s="42" t="s">
        <v>70156</v>
      </c>
      <c r="D4770" s="42"/>
      <c r="E4770" s="43" t="s">
        <v>44469</v>
      </c>
      <c r="F4770" s="44" t="s">
        <v>41</v>
      </c>
      <c r="G4770" s="32" t="s">
        <v>11</v>
      </c>
      <c r="H4770" s="43" t="s">
        <v>12</v>
      </c>
      <c r="I4770" s="42" t="s">
        <v>44470</v>
      </c>
      <c r="J4770" s="65">
        <v>8059175398834</v>
      </c>
      <c r="L4770" s="47">
        <v>299.95</v>
      </c>
      <c r="M4770" s="47">
        <v>299.95</v>
      </c>
      <c r="N4770" s="45">
        <v>44438</v>
      </c>
    </row>
    <row r="4771" spans="1:14" x14ac:dyDescent="0.25">
      <c r="A4771" s="45" t="s">
        <v>44463</v>
      </c>
      <c r="B4771" s="42" t="s">
        <v>44464</v>
      </c>
      <c r="C4771" s="42" t="s">
        <v>70155</v>
      </c>
      <c r="D4771" s="42"/>
      <c r="E4771" s="43" t="s">
        <v>44465</v>
      </c>
      <c r="F4771" s="44" t="s">
        <v>41</v>
      </c>
      <c r="G4771" s="32" t="s">
        <v>11</v>
      </c>
      <c r="H4771" s="43" t="s">
        <v>12</v>
      </c>
      <c r="I4771" s="42" t="s">
        <v>44466</v>
      </c>
      <c r="J4771" s="65">
        <v>8059175398841</v>
      </c>
      <c r="L4771" s="47">
        <v>299.95</v>
      </c>
      <c r="M4771" s="47">
        <v>299.95</v>
      </c>
      <c r="N4771" s="45">
        <v>44438</v>
      </c>
    </row>
    <row r="4772" spans="1:14" x14ac:dyDescent="0.25">
      <c r="A4772" s="45" t="s">
        <v>44459</v>
      </c>
      <c r="B4772" s="42" t="s">
        <v>44460</v>
      </c>
      <c r="C4772" s="42" t="s">
        <v>70154</v>
      </c>
      <c r="D4772" s="42"/>
      <c r="E4772" s="43" t="s">
        <v>44461</v>
      </c>
      <c r="F4772" s="44" t="s">
        <v>41</v>
      </c>
      <c r="G4772" s="32" t="s">
        <v>11</v>
      </c>
      <c r="H4772" s="43" t="s">
        <v>12</v>
      </c>
      <c r="I4772" s="42" t="s">
        <v>44462</v>
      </c>
      <c r="J4772" s="65">
        <v>8059175398889</v>
      </c>
      <c r="L4772" s="47">
        <v>299.95</v>
      </c>
      <c r="M4772" s="47">
        <v>299.95</v>
      </c>
      <c r="N4772" s="45">
        <v>44438</v>
      </c>
    </row>
    <row r="4773" spans="1:14" x14ac:dyDescent="0.25">
      <c r="A4773" s="45" t="s">
        <v>44455</v>
      </c>
      <c r="B4773" s="42" t="s">
        <v>44456</v>
      </c>
      <c r="C4773" s="42" t="s">
        <v>70153</v>
      </c>
      <c r="D4773" s="42"/>
      <c r="E4773" s="43" t="s">
        <v>44457</v>
      </c>
      <c r="F4773" s="44" t="s">
        <v>41</v>
      </c>
      <c r="G4773" s="32" t="s">
        <v>11</v>
      </c>
      <c r="H4773" s="43" t="s">
        <v>12</v>
      </c>
      <c r="I4773" s="42" t="s">
        <v>44458</v>
      </c>
      <c r="J4773" s="65">
        <v>8059175398872</v>
      </c>
      <c r="L4773" s="47">
        <v>299.95</v>
      </c>
      <c r="M4773" s="47">
        <v>299.95</v>
      </c>
      <c r="N4773" s="45">
        <v>44438</v>
      </c>
    </row>
    <row r="4774" spans="1:14" x14ac:dyDescent="0.25">
      <c r="B4774" s="42" t="s">
        <v>64461</v>
      </c>
      <c r="C4774" s="42"/>
      <c r="E4774" s="58" t="s">
        <v>60684</v>
      </c>
      <c r="F4774" s="44" t="s">
        <v>41</v>
      </c>
      <c r="G4774" s="44" t="s">
        <v>11</v>
      </c>
      <c r="H4774" s="44" t="s">
        <v>12</v>
      </c>
      <c r="I4774" s="32" t="s">
        <v>36367</v>
      </c>
      <c r="J4774" s="55">
        <v>8059175280849</v>
      </c>
      <c r="L4774" s="66">
        <v>299.95</v>
      </c>
      <c r="M4774" s="66">
        <v>299.95</v>
      </c>
      <c r="N4774" s="45">
        <v>44074</v>
      </c>
    </row>
    <row r="4775" spans="1:14" x14ac:dyDescent="0.25">
      <c r="B4775" s="42" t="s">
        <v>64460</v>
      </c>
      <c r="C4775" s="42"/>
      <c r="E4775" s="58" t="s">
        <v>60683</v>
      </c>
      <c r="F4775" s="44" t="s">
        <v>41</v>
      </c>
      <c r="G4775" s="44" t="s">
        <v>11</v>
      </c>
      <c r="H4775" s="44" t="s">
        <v>12</v>
      </c>
      <c r="I4775" s="32" t="s">
        <v>36366</v>
      </c>
      <c r="J4775" s="55">
        <v>8059175280832</v>
      </c>
      <c r="L4775" s="66">
        <v>299.95</v>
      </c>
      <c r="M4775" s="66">
        <v>299.95</v>
      </c>
      <c r="N4775" s="45">
        <v>44074</v>
      </c>
    </row>
    <row r="4776" spans="1:14" x14ac:dyDescent="0.25">
      <c r="B4776" s="42" t="s">
        <v>64457</v>
      </c>
      <c r="C4776" s="42"/>
      <c r="E4776" s="58" t="s">
        <v>60682</v>
      </c>
      <c r="F4776" s="44" t="s">
        <v>41</v>
      </c>
      <c r="G4776" s="44" t="s">
        <v>11</v>
      </c>
      <c r="H4776" s="44" t="s">
        <v>12</v>
      </c>
      <c r="I4776" s="32" t="s">
        <v>36365</v>
      </c>
      <c r="J4776" s="55">
        <v>8059175280801</v>
      </c>
      <c r="L4776" s="66">
        <v>299.95</v>
      </c>
      <c r="M4776" s="66">
        <v>299.95</v>
      </c>
      <c r="N4776" s="45">
        <v>44074</v>
      </c>
    </row>
    <row r="4777" spans="1:14" x14ac:dyDescent="0.25">
      <c r="B4777" s="42" t="s">
        <v>64458</v>
      </c>
      <c r="C4777" s="42"/>
      <c r="E4777" s="58" t="s">
        <v>60681</v>
      </c>
      <c r="F4777" s="44" t="s">
        <v>41</v>
      </c>
      <c r="G4777" s="44" t="s">
        <v>11</v>
      </c>
      <c r="H4777" s="44" t="s">
        <v>12</v>
      </c>
      <c r="I4777" s="32" t="s">
        <v>36364</v>
      </c>
      <c r="J4777" s="55">
        <v>8059175280818</v>
      </c>
      <c r="L4777" s="66">
        <v>299.95</v>
      </c>
      <c r="M4777" s="66">
        <v>299.95</v>
      </c>
      <c r="N4777" s="45">
        <v>44074</v>
      </c>
    </row>
    <row r="4778" spans="1:14" x14ac:dyDescent="0.25">
      <c r="B4778" s="42" t="s">
        <v>64459</v>
      </c>
      <c r="C4778" s="42"/>
      <c r="E4778" s="58" t="s">
        <v>60680</v>
      </c>
      <c r="F4778" s="44" t="s">
        <v>41</v>
      </c>
      <c r="G4778" s="44" t="s">
        <v>11</v>
      </c>
      <c r="H4778" s="44" t="s">
        <v>12</v>
      </c>
      <c r="I4778" s="32" t="s">
        <v>36363</v>
      </c>
      <c r="J4778" s="55">
        <v>8059175280825</v>
      </c>
      <c r="L4778" s="66">
        <v>299.95</v>
      </c>
      <c r="M4778" s="66">
        <v>299.95</v>
      </c>
      <c r="N4778" s="45">
        <v>44074</v>
      </c>
    </row>
    <row r="4779" spans="1:14" x14ac:dyDescent="0.25">
      <c r="B4779" s="42" t="s">
        <v>64463</v>
      </c>
      <c r="C4779" s="42"/>
      <c r="E4779" s="58" t="s">
        <v>60679</v>
      </c>
      <c r="F4779" s="44" t="s">
        <v>41</v>
      </c>
      <c r="G4779" s="44" t="s">
        <v>11</v>
      </c>
      <c r="H4779" s="44" t="s">
        <v>12</v>
      </c>
      <c r="I4779" s="32" t="s">
        <v>36369</v>
      </c>
      <c r="J4779" s="55">
        <v>8059175280863</v>
      </c>
      <c r="L4779" s="66">
        <v>299.95</v>
      </c>
      <c r="M4779" s="66">
        <v>299.95</v>
      </c>
      <c r="N4779" s="45">
        <v>44074</v>
      </c>
    </row>
    <row r="4780" spans="1:14" x14ac:dyDescent="0.25">
      <c r="B4780" s="42" t="s">
        <v>64462</v>
      </c>
      <c r="C4780" s="42"/>
      <c r="E4780" s="58" t="s">
        <v>60678</v>
      </c>
      <c r="F4780" s="44" t="s">
        <v>41</v>
      </c>
      <c r="G4780" s="44" t="s">
        <v>11</v>
      </c>
      <c r="H4780" s="44" t="s">
        <v>12</v>
      </c>
      <c r="I4780" s="32" t="s">
        <v>36368</v>
      </c>
      <c r="J4780" s="55">
        <v>8059175280856</v>
      </c>
      <c r="L4780" s="66">
        <v>299.95</v>
      </c>
      <c r="M4780" s="66">
        <v>299.95</v>
      </c>
      <c r="N4780" s="45">
        <v>44074</v>
      </c>
    </row>
    <row r="4781" spans="1:14" x14ac:dyDescent="0.25">
      <c r="B4781" s="42" t="s">
        <v>64454</v>
      </c>
      <c r="C4781" s="42" t="s">
        <v>70152</v>
      </c>
      <c r="E4781" s="58" t="s">
        <v>36357</v>
      </c>
      <c r="F4781" s="44" t="s">
        <v>41</v>
      </c>
      <c r="G4781" s="44" t="s">
        <v>11</v>
      </c>
      <c r="H4781" s="44" t="s">
        <v>12</v>
      </c>
      <c r="I4781" s="32" t="s">
        <v>36358</v>
      </c>
      <c r="J4781" s="55">
        <v>8059175280771</v>
      </c>
      <c r="L4781" s="66">
        <v>299.95</v>
      </c>
      <c r="M4781" s="66">
        <v>299.95</v>
      </c>
      <c r="N4781" s="45">
        <v>44074</v>
      </c>
    </row>
    <row r="4782" spans="1:14" x14ac:dyDescent="0.25">
      <c r="B4782" s="42" t="s">
        <v>64453</v>
      </c>
      <c r="C4782" s="42" t="s">
        <v>70151</v>
      </c>
      <c r="E4782" s="58" t="s">
        <v>36355</v>
      </c>
      <c r="F4782" s="44" t="s">
        <v>41</v>
      </c>
      <c r="G4782" s="44" t="s">
        <v>11</v>
      </c>
      <c r="H4782" s="44" t="s">
        <v>12</v>
      </c>
      <c r="I4782" s="32" t="s">
        <v>36356</v>
      </c>
      <c r="J4782" s="55">
        <v>8059175280764</v>
      </c>
      <c r="L4782" s="66">
        <v>299.95</v>
      </c>
      <c r="M4782" s="66">
        <v>299.95</v>
      </c>
      <c r="N4782" s="45">
        <v>44074</v>
      </c>
    </row>
    <row r="4783" spans="1:14" x14ac:dyDescent="0.25">
      <c r="B4783" s="42" t="s">
        <v>64450</v>
      </c>
      <c r="C4783" s="42" t="s">
        <v>70150</v>
      </c>
      <c r="E4783" s="58" t="s">
        <v>60677</v>
      </c>
      <c r="F4783" s="44" t="s">
        <v>41</v>
      </c>
      <c r="G4783" s="44" t="s">
        <v>11</v>
      </c>
      <c r="H4783" s="44" t="s">
        <v>12</v>
      </c>
      <c r="I4783" s="32" t="s">
        <v>36354</v>
      </c>
      <c r="J4783" s="55">
        <v>8059175280733</v>
      </c>
      <c r="L4783" s="66">
        <v>299.95</v>
      </c>
      <c r="M4783" s="66">
        <v>299.95</v>
      </c>
      <c r="N4783" s="45">
        <v>44074</v>
      </c>
    </row>
    <row r="4784" spans="1:14" x14ac:dyDescent="0.25">
      <c r="B4784" s="42" t="s">
        <v>64451</v>
      </c>
      <c r="C4784" s="42" t="s">
        <v>70149</v>
      </c>
      <c r="E4784" s="58" t="s">
        <v>60676</v>
      </c>
      <c r="F4784" s="44" t="s">
        <v>41</v>
      </c>
      <c r="G4784" s="44" t="s">
        <v>11</v>
      </c>
      <c r="H4784" s="44" t="s">
        <v>12</v>
      </c>
      <c r="I4784" s="32" t="s">
        <v>36353</v>
      </c>
      <c r="J4784" s="55">
        <v>8059175280740</v>
      </c>
      <c r="L4784" s="66">
        <v>299.95</v>
      </c>
      <c r="M4784" s="66">
        <v>299.95</v>
      </c>
      <c r="N4784" s="45">
        <v>44074</v>
      </c>
    </row>
    <row r="4785" spans="1:14" x14ac:dyDescent="0.25">
      <c r="B4785" s="42" t="s">
        <v>64452</v>
      </c>
      <c r="C4785" s="42" t="s">
        <v>70148</v>
      </c>
      <c r="E4785" s="58" t="s">
        <v>60675</v>
      </c>
      <c r="F4785" s="44" t="s">
        <v>41</v>
      </c>
      <c r="G4785" s="44" t="s">
        <v>11</v>
      </c>
      <c r="H4785" s="44" t="s">
        <v>12</v>
      </c>
      <c r="I4785" s="32" t="s">
        <v>36352</v>
      </c>
      <c r="J4785" s="55">
        <v>8059175280757</v>
      </c>
      <c r="L4785" s="66">
        <v>299.95</v>
      </c>
      <c r="M4785" s="66">
        <v>299.95</v>
      </c>
      <c r="N4785" s="45">
        <v>44074</v>
      </c>
    </row>
    <row r="4786" spans="1:14" x14ac:dyDescent="0.25">
      <c r="B4786" s="42" t="s">
        <v>64456</v>
      </c>
      <c r="C4786" s="42" t="s">
        <v>70147</v>
      </c>
      <c r="E4786" s="58" t="s">
        <v>36361</v>
      </c>
      <c r="F4786" s="44" t="s">
        <v>41</v>
      </c>
      <c r="G4786" s="44" t="s">
        <v>11</v>
      </c>
      <c r="H4786" s="44" t="s">
        <v>12</v>
      </c>
      <c r="I4786" s="32" t="s">
        <v>36362</v>
      </c>
      <c r="J4786" s="55">
        <v>8059175280795</v>
      </c>
      <c r="L4786" s="66">
        <v>299.95</v>
      </c>
      <c r="M4786" s="66">
        <v>299.95</v>
      </c>
      <c r="N4786" s="45">
        <v>44074</v>
      </c>
    </row>
    <row r="4787" spans="1:14" x14ac:dyDescent="0.25">
      <c r="B4787" s="42" t="s">
        <v>64455</v>
      </c>
      <c r="C4787" s="42" t="s">
        <v>70146</v>
      </c>
      <c r="E4787" s="58" t="s">
        <v>36359</v>
      </c>
      <c r="F4787" s="44" t="s">
        <v>41</v>
      </c>
      <c r="G4787" s="44" t="s">
        <v>11</v>
      </c>
      <c r="H4787" s="44" t="s">
        <v>12</v>
      </c>
      <c r="I4787" s="32" t="s">
        <v>36360</v>
      </c>
      <c r="J4787" s="55">
        <v>8059175280788</v>
      </c>
      <c r="L4787" s="66">
        <v>299.95</v>
      </c>
      <c r="M4787" s="66">
        <v>299.95</v>
      </c>
      <c r="N4787" s="45">
        <v>44074</v>
      </c>
    </row>
    <row r="4788" spans="1:14" x14ac:dyDescent="0.25">
      <c r="B4788" s="42" t="s">
        <v>64447</v>
      </c>
      <c r="C4788" s="42" t="s">
        <v>70145</v>
      </c>
      <c r="E4788" s="58" t="s">
        <v>60674</v>
      </c>
      <c r="F4788" s="44" t="s">
        <v>41</v>
      </c>
      <c r="G4788" s="44" t="s">
        <v>11</v>
      </c>
      <c r="H4788" s="44" t="s">
        <v>12</v>
      </c>
      <c r="I4788" s="32" t="s">
        <v>36349</v>
      </c>
      <c r="J4788" s="55">
        <v>8059175280702</v>
      </c>
      <c r="L4788" s="66">
        <v>299.95</v>
      </c>
      <c r="M4788" s="66">
        <v>299.95</v>
      </c>
      <c r="N4788" s="45">
        <v>44074</v>
      </c>
    </row>
    <row r="4789" spans="1:14" x14ac:dyDescent="0.25">
      <c r="B4789" s="42" t="s">
        <v>64446</v>
      </c>
      <c r="C4789" s="42" t="s">
        <v>70144</v>
      </c>
      <c r="E4789" s="58" t="s">
        <v>60673</v>
      </c>
      <c r="F4789" s="44" t="s">
        <v>41</v>
      </c>
      <c r="G4789" s="44" t="s">
        <v>11</v>
      </c>
      <c r="H4789" s="44" t="s">
        <v>12</v>
      </c>
      <c r="I4789" s="32" t="s">
        <v>36348</v>
      </c>
      <c r="J4789" s="55">
        <v>8059175280696</v>
      </c>
      <c r="L4789" s="66">
        <v>299.95</v>
      </c>
      <c r="M4789" s="66">
        <v>299.95</v>
      </c>
      <c r="N4789" s="45">
        <v>44074</v>
      </c>
    </row>
    <row r="4790" spans="1:14" x14ac:dyDescent="0.25">
      <c r="B4790" s="42" t="s">
        <v>64443</v>
      </c>
      <c r="C4790" s="42" t="s">
        <v>70143</v>
      </c>
      <c r="E4790" s="58" t="s">
        <v>60672</v>
      </c>
      <c r="F4790" s="44" t="s">
        <v>41</v>
      </c>
      <c r="G4790" s="44" t="s">
        <v>11</v>
      </c>
      <c r="H4790" s="44" t="s">
        <v>12</v>
      </c>
      <c r="I4790" s="32" t="s">
        <v>36347</v>
      </c>
      <c r="J4790" s="55">
        <v>8059175280665</v>
      </c>
      <c r="L4790" s="66">
        <v>299.95</v>
      </c>
      <c r="M4790" s="66">
        <v>299.95</v>
      </c>
      <c r="N4790" s="45">
        <v>44074</v>
      </c>
    </row>
    <row r="4791" spans="1:14" x14ac:dyDescent="0.25">
      <c r="B4791" s="42" t="s">
        <v>64444</v>
      </c>
      <c r="C4791" s="42" t="s">
        <v>70142</v>
      </c>
      <c r="E4791" s="58" t="s">
        <v>60671</v>
      </c>
      <c r="F4791" s="44" t="s">
        <v>41</v>
      </c>
      <c r="G4791" s="44" t="s">
        <v>11</v>
      </c>
      <c r="H4791" s="44" t="s">
        <v>12</v>
      </c>
      <c r="I4791" s="32" t="s">
        <v>36346</v>
      </c>
      <c r="J4791" s="55">
        <v>8059175280672</v>
      </c>
      <c r="L4791" s="66">
        <v>299.95</v>
      </c>
      <c r="M4791" s="66">
        <v>299.95</v>
      </c>
      <c r="N4791" s="45">
        <v>44074</v>
      </c>
    </row>
    <row r="4792" spans="1:14" x14ac:dyDescent="0.25">
      <c r="B4792" s="42" t="s">
        <v>64445</v>
      </c>
      <c r="C4792" s="42" t="s">
        <v>70141</v>
      </c>
      <c r="E4792" s="58" t="s">
        <v>60670</v>
      </c>
      <c r="F4792" s="44" t="s">
        <v>41</v>
      </c>
      <c r="G4792" s="44" t="s">
        <v>11</v>
      </c>
      <c r="H4792" s="44" t="s">
        <v>12</v>
      </c>
      <c r="I4792" s="32" t="s">
        <v>36345</v>
      </c>
      <c r="J4792" s="55">
        <v>8059175280689</v>
      </c>
      <c r="L4792" s="66">
        <v>299.95</v>
      </c>
      <c r="M4792" s="66">
        <v>299.95</v>
      </c>
      <c r="N4792" s="45">
        <v>44074</v>
      </c>
    </row>
    <row r="4793" spans="1:14" x14ac:dyDescent="0.25">
      <c r="B4793" s="42" t="s">
        <v>64449</v>
      </c>
      <c r="C4793" s="42" t="s">
        <v>70140</v>
      </c>
      <c r="E4793" s="58" t="s">
        <v>60669</v>
      </c>
      <c r="F4793" s="44" t="s">
        <v>41</v>
      </c>
      <c r="G4793" s="44" t="s">
        <v>11</v>
      </c>
      <c r="H4793" s="44" t="s">
        <v>12</v>
      </c>
      <c r="I4793" s="32" t="s">
        <v>36351</v>
      </c>
      <c r="J4793" s="55">
        <v>8059175280726</v>
      </c>
      <c r="L4793" s="66">
        <v>299.95</v>
      </c>
      <c r="M4793" s="66">
        <v>299.95</v>
      </c>
      <c r="N4793" s="45">
        <v>44074</v>
      </c>
    </row>
    <row r="4794" spans="1:14" x14ac:dyDescent="0.25">
      <c r="B4794" s="42" t="s">
        <v>64448</v>
      </c>
      <c r="C4794" s="42" t="s">
        <v>70139</v>
      </c>
      <c r="E4794" s="58" t="s">
        <v>60668</v>
      </c>
      <c r="F4794" s="44" t="s">
        <v>41</v>
      </c>
      <c r="G4794" s="44" t="s">
        <v>11</v>
      </c>
      <c r="H4794" s="44" t="s">
        <v>12</v>
      </c>
      <c r="I4794" s="32" t="s">
        <v>36350</v>
      </c>
      <c r="J4794" s="55">
        <v>8059175280719</v>
      </c>
      <c r="L4794" s="66">
        <v>299.95</v>
      </c>
      <c r="M4794" s="66">
        <v>299.95</v>
      </c>
      <c r="N4794" s="45">
        <v>44074</v>
      </c>
    </row>
    <row r="4795" spans="1:14" x14ac:dyDescent="0.25">
      <c r="A4795" s="45" t="s">
        <v>44451</v>
      </c>
      <c r="B4795" s="42" t="s">
        <v>44452</v>
      </c>
      <c r="C4795" s="42" t="s">
        <v>70138</v>
      </c>
      <c r="D4795" s="42"/>
      <c r="E4795" s="43" t="s">
        <v>44453</v>
      </c>
      <c r="F4795" s="44" t="s">
        <v>41</v>
      </c>
      <c r="G4795" s="32" t="s">
        <v>11</v>
      </c>
      <c r="H4795" s="43" t="s">
        <v>12</v>
      </c>
      <c r="I4795" s="42" t="s">
        <v>44454</v>
      </c>
      <c r="J4795" s="65">
        <v>8059175406973</v>
      </c>
      <c r="L4795" s="47">
        <v>299.95</v>
      </c>
      <c r="M4795" s="47">
        <v>299.95</v>
      </c>
      <c r="N4795" s="45">
        <v>44438</v>
      </c>
    </row>
    <row r="4796" spans="1:14" x14ac:dyDescent="0.25">
      <c r="A4796" s="45" t="s">
        <v>44447</v>
      </c>
      <c r="B4796" s="42" t="s">
        <v>44448</v>
      </c>
      <c r="C4796" s="42" t="s">
        <v>70137</v>
      </c>
      <c r="D4796" s="42"/>
      <c r="E4796" s="43" t="s">
        <v>44449</v>
      </c>
      <c r="F4796" s="44" t="s">
        <v>41</v>
      </c>
      <c r="G4796" s="32" t="s">
        <v>11</v>
      </c>
      <c r="H4796" s="43" t="s">
        <v>12</v>
      </c>
      <c r="I4796" s="42" t="s">
        <v>44450</v>
      </c>
      <c r="J4796" s="65">
        <v>8059175406966</v>
      </c>
      <c r="L4796" s="47">
        <v>299.95</v>
      </c>
      <c r="M4796" s="47">
        <v>299.95</v>
      </c>
      <c r="N4796" s="45">
        <v>44438</v>
      </c>
    </row>
    <row r="4797" spans="1:14" x14ac:dyDescent="0.25">
      <c r="A4797" s="45" t="s">
        <v>44443</v>
      </c>
      <c r="B4797" s="42" t="s">
        <v>44444</v>
      </c>
      <c r="C4797" s="42" t="s">
        <v>70136</v>
      </c>
      <c r="D4797" s="42"/>
      <c r="E4797" s="43" t="s">
        <v>44445</v>
      </c>
      <c r="F4797" s="44" t="s">
        <v>41</v>
      </c>
      <c r="G4797" s="32" t="s">
        <v>11</v>
      </c>
      <c r="H4797" s="43" t="s">
        <v>12</v>
      </c>
      <c r="I4797" s="42" t="s">
        <v>44446</v>
      </c>
      <c r="J4797" s="65">
        <v>8059175406935</v>
      </c>
      <c r="L4797" s="47">
        <v>299.95</v>
      </c>
      <c r="M4797" s="47">
        <v>299.95</v>
      </c>
      <c r="N4797" s="45">
        <v>44438</v>
      </c>
    </row>
    <row r="4798" spans="1:14" x14ac:dyDescent="0.25">
      <c r="A4798" s="45" t="s">
        <v>44439</v>
      </c>
      <c r="B4798" s="42" t="s">
        <v>44440</v>
      </c>
      <c r="C4798" s="42" t="s">
        <v>70135</v>
      </c>
      <c r="D4798" s="42"/>
      <c r="E4798" s="43" t="s">
        <v>44441</v>
      </c>
      <c r="F4798" s="44" t="s">
        <v>41</v>
      </c>
      <c r="G4798" s="32" t="s">
        <v>11</v>
      </c>
      <c r="H4798" s="43" t="s">
        <v>12</v>
      </c>
      <c r="I4798" s="42" t="s">
        <v>44442</v>
      </c>
      <c r="J4798" s="65">
        <v>8059175406942</v>
      </c>
      <c r="L4798" s="47">
        <v>299.95</v>
      </c>
      <c r="M4798" s="47">
        <v>299.95</v>
      </c>
      <c r="N4798" s="45">
        <v>44438</v>
      </c>
    </row>
    <row r="4799" spans="1:14" x14ac:dyDescent="0.25">
      <c r="A4799" s="45" t="s">
        <v>44435</v>
      </c>
      <c r="B4799" s="42" t="s">
        <v>44436</v>
      </c>
      <c r="C4799" s="42" t="s">
        <v>70134</v>
      </c>
      <c r="D4799" s="42"/>
      <c r="E4799" s="43" t="s">
        <v>44437</v>
      </c>
      <c r="F4799" s="44" t="s">
        <v>41</v>
      </c>
      <c r="G4799" s="32" t="s">
        <v>11</v>
      </c>
      <c r="H4799" s="43" t="s">
        <v>12</v>
      </c>
      <c r="I4799" s="42" t="s">
        <v>44438</v>
      </c>
      <c r="J4799" s="65">
        <v>8059175406959</v>
      </c>
      <c r="L4799" s="47">
        <v>299.95</v>
      </c>
      <c r="M4799" s="47">
        <v>299.95</v>
      </c>
      <c r="N4799" s="45">
        <v>44438</v>
      </c>
    </row>
    <row r="4800" spans="1:14" x14ac:dyDescent="0.25">
      <c r="A4800" s="45" t="s">
        <v>44431</v>
      </c>
      <c r="B4800" s="42" t="s">
        <v>44432</v>
      </c>
      <c r="C4800" s="42" t="s">
        <v>70133</v>
      </c>
      <c r="D4800" s="42"/>
      <c r="E4800" s="43" t="s">
        <v>44433</v>
      </c>
      <c r="F4800" s="44" t="s">
        <v>41</v>
      </c>
      <c r="G4800" s="32" t="s">
        <v>11</v>
      </c>
      <c r="H4800" s="43" t="s">
        <v>12</v>
      </c>
      <c r="I4800" s="42" t="s">
        <v>44434</v>
      </c>
      <c r="J4800" s="65">
        <v>8059175406997</v>
      </c>
      <c r="L4800" s="47">
        <v>299.95</v>
      </c>
      <c r="M4800" s="47">
        <v>299.95</v>
      </c>
      <c r="N4800" s="45">
        <v>44438</v>
      </c>
    </row>
    <row r="4801" spans="1:14" x14ac:dyDescent="0.25">
      <c r="A4801" s="45" t="s">
        <v>44427</v>
      </c>
      <c r="B4801" s="42" t="s">
        <v>44428</v>
      </c>
      <c r="C4801" s="42" t="s">
        <v>70132</v>
      </c>
      <c r="D4801" s="42"/>
      <c r="E4801" s="43" t="s">
        <v>44429</v>
      </c>
      <c r="F4801" s="44" t="s">
        <v>41</v>
      </c>
      <c r="G4801" s="32" t="s">
        <v>11</v>
      </c>
      <c r="H4801" s="43" t="s">
        <v>12</v>
      </c>
      <c r="I4801" s="42" t="s">
        <v>44430</v>
      </c>
      <c r="J4801" s="65">
        <v>8059175406980</v>
      </c>
      <c r="L4801" s="47">
        <v>299.95</v>
      </c>
      <c r="M4801" s="47">
        <v>299.95</v>
      </c>
      <c r="N4801" s="45">
        <v>44438</v>
      </c>
    </row>
    <row r="4802" spans="1:14" x14ac:dyDescent="0.25">
      <c r="B4802" s="42" t="s">
        <v>64433</v>
      </c>
      <c r="C4802" s="42" t="s">
        <v>70131</v>
      </c>
      <c r="E4802" s="58" t="s">
        <v>60667</v>
      </c>
      <c r="F4802" s="44" t="s">
        <v>41</v>
      </c>
      <c r="G4802" s="44" t="s">
        <v>11</v>
      </c>
      <c r="H4802" s="44" t="s">
        <v>12</v>
      </c>
      <c r="I4802" s="32" t="s">
        <v>36340</v>
      </c>
      <c r="J4802" s="55">
        <v>8059175280610</v>
      </c>
      <c r="L4802" s="66">
        <v>299.95</v>
      </c>
      <c r="M4802" s="66">
        <v>299.95</v>
      </c>
      <c r="N4802" s="45">
        <v>44074</v>
      </c>
    </row>
    <row r="4803" spans="1:14" x14ac:dyDescent="0.25">
      <c r="B4803" s="42" t="s">
        <v>64432</v>
      </c>
      <c r="C4803" s="42" t="s">
        <v>70130</v>
      </c>
      <c r="E4803" s="58" t="s">
        <v>60666</v>
      </c>
      <c r="F4803" s="44" t="s">
        <v>41</v>
      </c>
      <c r="G4803" s="44" t="s">
        <v>11</v>
      </c>
      <c r="H4803" s="44" t="s">
        <v>12</v>
      </c>
      <c r="I4803" s="32" t="s">
        <v>36339</v>
      </c>
      <c r="J4803" s="55">
        <v>8059175280603</v>
      </c>
      <c r="L4803" s="66">
        <v>299.95</v>
      </c>
      <c r="M4803" s="66">
        <v>299.95</v>
      </c>
      <c r="N4803" s="45">
        <v>44074</v>
      </c>
    </row>
    <row r="4804" spans="1:14" x14ac:dyDescent="0.25">
      <c r="B4804" s="42" t="s">
        <v>64429</v>
      </c>
      <c r="C4804" s="42" t="s">
        <v>70129</v>
      </c>
      <c r="E4804" s="58" t="s">
        <v>60665</v>
      </c>
      <c r="F4804" s="44" t="s">
        <v>41</v>
      </c>
      <c r="G4804" s="44" t="s">
        <v>11</v>
      </c>
      <c r="H4804" s="44" t="s">
        <v>12</v>
      </c>
      <c r="I4804" s="32" t="s">
        <v>36338</v>
      </c>
      <c r="J4804" s="55">
        <v>8059175280573</v>
      </c>
      <c r="L4804" s="66">
        <v>299.95</v>
      </c>
      <c r="M4804" s="66">
        <v>299.95</v>
      </c>
      <c r="N4804" s="45">
        <v>44074</v>
      </c>
    </row>
    <row r="4805" spans="1:14" x14ac:dyDescent="0.25">
      <c r="B4805" s="42" t="s">
        <v>64430</v>
      </c>
      <c r="C4805" s="42" t="s">
        <v>70128</v>
      </c>
      <c r="E4805" s="58" t="s">
        <v>60664</v>
      </c>
      <c r="F4805" s="44" t="s">
        <v>41</v>
      </c>
      <c r="G4805" s="44" t="s">
        <v>11</v>
      </c>
      <c r="H4805" s="44" t="s">
        <v>12</v>
      </c>
      <c r="I4805" s="32" t="s">
        <v>36337</v>
      </c>
      <c r="J4805" s="55">
        <v>8059175280580</v>
      </c>
      <c r="L4805" s="66">
        <v>299.95</v>
      </c>
      <c r="M4805" s="66">
        <v>299.95</v>
      </c>
      <c r="N4805" s="45">
        <v>44074</v>
      </c>
    </row>
    <row r="4806" spans="1:14" x14ac:dyDescent="0.25">
      <c r="B4806" s="42" t="s">
        <v>64431</v>
      </c>
      <c r="C4806" s="42" t="s">
        <v>70127</v>
      </c>
      <c r="E4806" s="58" t="s">
        <v>60663</v>
      </c>
      <c r="F4806" s="44" t="s">
        <v>41</v>
      </c>
      <c r="G4806" s="44" t="s">
        <v>11</v>
      </c>
      <c r="H4806" s="44" t="s">
        <v>12</v>
      </c>
      <c r="I4806" s="32" t="s">
        <v>36336</v>
      </c>
      <c r="J4806" s="55">
        <v>8059175280597</v>
      </c>
      <c r="L4806" s="66">
        <v>299.95</v>
      </c>
      <c r="M4806" s="66">
        <v>299.95</v>
      </c>
      <c r="N4806" s="45">
        <v>44074</v>
      </c>
    </row>
    <row r="4807" spans="1:14" x14ac:dyDescent="0.25">
      <c r="B4807" s="42"/>
      <c r="C4807" s="42" t="s">
        <v>70126</v>
      </c>
      <c r="E4807" s="58" t="s">
        <v>60662</v>
      </c>
      <c r="F4807" s="44" t="s">
        <v>41</v>
      </c>
      <c r="G4807" s="44" t="s">
        <v>11</v>
      </c>
      <c r="H4807" s="44" t="s">
        <v>12</v>
      </c>
      <c r="I4807" s="32" t="s">
        <v>36344</v>
      </c>
      <c r="J4807" s="55">
        <v>8059175280658</v>
      </c>
      <c r="L4807" s="66">
        <v>299.95</v>
      </c>
      <c r="M4807" s="66">
        <v>299.95</v>
      </c>
      <c r="N4807" s="45">
        <v>44074</v>
      </c>
    </row>
    <row r="4808" spans="1:14" x14ac:dyDescent="0.25">
      <c r="B4808" s="42"/>
      <c r="C4808" s="42" t="s">
        <v>70125</v>
      </c>
      <c r="E4808" s="58" t="s">
        <v>60661</v>
      </c>
      <c r="F4808" s="44" t="s">
        <v>41</v>
      </c>
      <c r="G4808" s="44" t="s">
        <v>11</v>
      </c>
      <c r="H4808" s="44" t="s">
        <v>12</v>
      </c>
      <c r="I4808" s="32" t="s">
        <v>36343</v>
      </c>
      <c r="J4808" s="55">
        <v>8059175280641</v>
      </c>
      <c r="L4808" s="66">
        <v>299.95</v>
      </c>
      <c r="M4808" s="66">
        <v>299.95</v>
      </c>
      <c r="N4808" s="45">
        <v>44074</v>
      </c>
    </row>
    <row r="4809" spans="1:14" x14ac:dyDescent="0.25">
      <c r="B4809" s="42" t="s">
        <v>64435</v>
      </c>
      <c r="C4809" s="42" t="s">
        <v>70124</v>
      </c>
      <c r="E4809" s="58" t="s">
        <v>60660</v>
      </c>
      <c r="F4809" s="44" t="s">
        <v>41</v>
      </c>
      <c r="G4809" s="44" t="s">
        <v>11</v>
      </c>
      <c r="H4809" s="44" t="s">
        <v>12</v>
      </c>
      <c r="I4809" s="32" t="s">
        <v>36342</v>
      </c>
      <c r="J4809" s="55">
        <v>8059175280634</v>
      </c>
      <c r="L4809" s="66">
        <v>299.95</v>
      </c>
      <c r="M4809" s="66">
        <v>299.95</v>
      </c>
      <c r="N4809" s="45">
        <v>44074</v>
      </c>
    </row>
    <row r="4810" spans="1:14" x14ac:dyDescent="0.25">
      <c r="B4810" s="42" t="s">
        <v>64434</v>
      </c>
      <c r="C4810" s="42" t="s">
        <v>70123</v>
      </c>
      <c r="E4810" s="58" t="s">
        <v>60659</v>
      </c>
      <c r="F4810" s="44" t="s">
        <v>41</v>
      </c>
      <c r="G4810" s="44" t="s">
        <v>11</v>
      </c>
      <c r="H4810" s="44" t="s">
        <v>12</v>
      </c>
      <c r="I4810" s="32" t="s">
        <v>36341</v>
      </c>
      <c r="J4810" s="55">
        <v>8059175280627</v>
      </c>
      <c r="L4810" s="66">
        <v>299.95</v>
      </c>
      <c r="M4810" s="66">
        <v>299.95</v>
      </c>
      <c r="N4810" s="45">
        <v>44074</v>
      </c>
    </row>
    <row r="4811" spans="1:14" x14ac:dyDescent="0.25">
      <c r="B4811" s="42" t="s">
        <v>45725</v>
      </c>
      <c r="C4811" s="42"/>
      <c r="E4811" s="32" t="s">
        <v>58241</v>
      </c>
      <c r="F4811" s="44" t="s">
        <v>41</v>
      </c>
      <c r="G4811" s="44" t="s">
        <v>11</v>
      </c>
      <c r="H4811" s="44" t="s">
        <v>12</v>
      </c>
      <c r="I4811" s="32" t="s">
        <v>58567</v>
      </c>
      <c r="J4811" s="55">
        <v>8059175379734</v>
      </c>
      <c r="L4811" s="54">
        <v>324.95</v>
      </c>
      <c r="M4811" s="54">
        <v>324.95</v>
      </c>
      <c r="N4811" s="45">
        <v>45187</v>
      </c>
    </row>
    <row r="4812" spans="1:14" x14ac:dyDescent="0.25">
      <c r="B4812" s="42" t="s">
        <v>45724</v>
      </c>
      <c r="C4812" s="42"/>
      <c r="E4812" s="32" t="s">
        <v>58242</v>
      </c>
      <c r="F4812" s="44" t="s">
        <v>41</v>
      </c>
      <c r="G4812" s="44" t="s">
        <v>11</v>
      </c>
      <c r="H4812" s="44" t="s">
        <v>12</v>
      </c>
      <c r="I4812" s="32" t="s">
        <v>45675</v>
      </c>
      <c r="J4812" s="55">
        <v>8059175379727</v>
      </c>
      <c r="L4812" s="54">
        <v>324.95</v>
      </c>
      <c r="M4812" s="54">
        <v>324.95</v>
      </c>
      <c r="N4812" s="45">
        <v>45187</v>
      </c>
    </row>
    <row r="4813" spans="1:14" x14ac:dyDescent="0.25">
      <c r="B4813" s="42" t="s">
        <v>45721</v>
      </c>
      <c r="C4813" s="42"/>
      <c r="E4813" s="32" t="s">
        <v>58245</v>
      </c>
      <c r="F4813" s="44" t="s">
        <v>41</v>
      </c>
      <c r="G4813" s="44" t="s">
        <v>11</v>
      </c>
      <c r="H4813" s="44" t="s">
        <v>12</v>
      </c>
      <c r="I4813" s="32" t="s">
        <v>45672</v>
      </c>
      <c r="J4813" s="55">
        <v>8059175379697</v>
      </c>
      <c r="L4813" s="54">
        <v>324.95</v>
      </c>
      <c r="M4813" s="54">
        <v>324.95</v>
      </c>
      <c r="N4813" s="45">
        <v>45187</v>
      </c>
    </row>
    <row r="4814" spans="1:14" x14ac:dyDescent="0.25">
      <c r="B4814" s="42" t="s">
        <v>45722</v>
      </c>
      <c r="C4814" s="42"/>
      <c r="E4814" s="32" t="s">
        <v>58244</v>
      </c>
      <c r="F4814" s="44" t="s">
        <v>41</v>
      </c>
      <c r="G4814" s="44" t="s">
        <v>11</v>
      </c>
      <c r="H4814" s="44" t="s">
        <v>12</v>
      </c>
      <c r="I4814" s="32" t="s">
        <v>45673</v>
      </c>
      <c r="J4814" s="55">
        <v>8059175379703</v>
      </c>
      <c r="L4814" s="54">
        <v>324.95</v>
      </c>
      <c r="M4814" s="54">
        <v>324.95</v>
      </c>
      <c r="N4814" s="45">
        <v>45187</v>
      </c>
    </row>
    <row r="4815" spans="1:14" x14ac:dyDescent="0.25">
      <c r="B4815" s="42" t="s">
        <v>45723</v>
      </c>
      <c r="C4815" s="42"/>
      <c r="E4815" s="32" t="s">
        <v>58243</v>
      </c>
      <c r="F4815" s="44" t="s">
        <v>41</v>
      </c>
      <c r="G4815" s="44" t="s">
        <v>11</v>
      </c>
      <c r="H4815" s="44" t="s">
        <v>12</v>
      </c>
      <c r="I4815" s="32" t="s">
        <v>45674</v>
      </c>
      <c r="J4815" s="55">
        <v>8059175379710</v>
      </c>
      <c r="L4815" s="54">
        <v>324.95</v>
      </c>
      <c r="M4815" s="54">
        <v>324.95</v>
      </c>
      <c r="N4815" s="45">
        <v>45187</v>
      </c>
    </row>
    <row r="4816" spans="1:14" x14ac:dyDescent="0.25">
      <c r="B4816" s="42" t="s">
        <v>45727</v>
      </c>
      <c r="C4816" s="42"/>
      <c r="E4816" s="32" t="s">
        <v>58239</v>
      </c>
      <c r="F4816" s="44" t="s">
        <v>41</v>
      </c>
      <c r="G4816" s="44" t="s">
        <v>11</v>
      </c>
      <c r="H4816" s="44" t="s">
        <v>12</v>
      </c>
      <c r="I4816" s="32" t="s">
        <v>45677</v>
      </c>
      <c r="J4816" s="55">
        <v>8059175379758</v>
      </c>
      <c r="L4816" s="54">
        <v>324.95</v>
      </c>
      <c r="M4816" s="54">
        <v>324.95</v>
      </c>
      <c r="N4816" s="45">
        <v>45187</v>
      </c>
    </row>
    <row r="4817" spans="2:14" x14ac:dyDescent="0.25">
      <c r="B4817" s="42" t="s">
        <v>45726</v>
      </c>
      <c r="C4817" s="42"/>
      <c r="E4817" s="32" t="s">
        <v>58240</v>
      </c>
      <c r="F4817" s="44" t="s">
        <v>41</v>
      </c>
      <c r="G4817" s="44" t="s">
        <v>11</v>
      </c>
      <c r="H4817" s="44" t="s">
        <v>12</v>
      </c>
      <c r="I4817" s="32" t="s">
        <v>45676</v>
      </c>
      <c r="J4817" s="55">
        <v>8059175379741</v>
      </c>
      <c r="L4817" s="54">
        <v>324.95</v>
      </c>
      <c r="M4817" s="54">
        <v>324.95</v>
      </c>
      <c r="N4817" s="45">
        <v>45187</v>
      </c>
    </row>
    <row r="4818" spans="2:14" x14ac:dyDescent="0.25">
      <c r="B4818" s="42" t="s">
        <v>45699</v>
      </c>
      <c r="C4818" s="42"/>
      <c r="E4818" s="32" t="s">
        <v>58248</v>
      </c>
      <c r="F4818" s="44" t="s">
        <v>41</v>
      </c>
      <c r="G4818" s="44" t="s">
        <v>11</v>
      </c>
      <c r="H4818" s="44" t="s">
        <v>12</v>
      </c>
      <c r="I4818" s="32" t="s">
        <v>58568</v>
      </c>
      <c r="J4818" s="55">
        <v>8059175379666</v>
      </c>
      <c r="L4818" s="54">
        <v>324.95</v>
      </c>
      <c r="M4818" s="54">
        <v>324.95</v>
      </c>
      <c r="N4818" s="45">
        <v>45187</v>
      </c>
    </row>
    <row r="4819" spans="2:14" x14ac:dyDescent="0.25">
      <c r="B4819" s="42" t="s">
        <v>45698</v>
      </c>
      <c r="C4819" s="42"/>
      <c r="E4819" s="32" t="s">
        <v>58249</v>
      </c>
      <c r="F4819" s="44" t="s">
        <v>41</v>
      </c>
      <c r="G4819" s="44" t="s">
        <v>11</v>
      </c>
      <c r="H4819" s="44" t="s">
        <v>12</v>
      </c>
      <c r="I4819" s="32" t="s">
        <v>45669</v>
      </c>
      <c r="J4819" s="55">
        <v>8059175379659</v>
      </c>
      <c r="L4819" s="54">
        <v>324.95</v>
      </c>
      <c r="M4819" s="54">
        <v>324.95</v>
      </c>
      <c r="N4819" s="45">
        <v>45187</v>
      </c>
    </row>
    <row r="4820" spans="2:14" x14ac:dyDescent="0.25">
      <c r="B4820" s="42" t="s">
        <v>45695</v>
      </c>
      <c r="C4820" s="42"/>
      <c r="E4820" s="32" t="s">
        <v>58252</v>
      </c>
      <c r="F4820" s="44" t="s">
        <v>41</v>
      </c>
      <c r="G4820" s="44" t="s">
        <v>11</v>
      </c>
      <c r="H4820" s="44" t="s">
        <v>12</v>
      </c>
      <c r="I4820" s="32" t="s">
        <v>45666</v>
      </c>
      <c r="J4820" s="55">
        <v>8059175379628</v>
      </c>
      <c r="L4820" s="54">
        <v>324.95</v>
      </c>
      <c r="M4820" s="54">
        <v>324.95</v>
      </c>
      <c r="N4820" s="45">
        <v>45187</v>
      </c>
    </row>
    <row r="4821" spans="2:14" x14ac:dyDescent="0.25">
      <c r="B4821" s="42" t="s">
        <v>45696</v>
      </c>
      <c r="C4821" s="42"/>
      <c r="E4821" s="32" t="s">
        <v>58251</v>
      </c>
      <c r="F4821" s="44" t="s">
        <v>41</v>
      </c>
      <c r="G4821" s="44" t="s">
        <v>11</v>
      </c>
      <c r="H4821" s="44" t="s">
        <v>12</v>
      </c>
      <c r="I4821" s="32" t="s">
        <v>45667</v>
      </c>
      <c r="J4821" s="55">
        <v>8059175379635</v>
      </c>
      <c r="L4821" s="54">
        <v>324.95</v>
      </c>
      <c r="M4821" s="54">
        <v>324.95</v>
      </c>
      <c r="N4821" s="45">
        <v>45187</v>
      </c>
    </row>
    <row r="4822" spans="2:14" x14ac:dyDescent="0.25">
      <c r="B4822" s="42" t="s">
        <v>45697</v>
      </c>
      <c r="C4822" s="42"/>
      <c r="E4822" s="32" t="s">
        <v>58250</v>
      </c>
      <c r="F4822" s="44" t="s">
        <v>41</v>
      </c>
      <c r="G4822" s="44" t="s">
        <v>11</v>
      </c>
      <c r="H4822" s="44" t="s">
        <v>12</v>
      </c>
      <c r="I4822" s="32" t="s">
        <v>45668</v>
      </c>
      <c r="J4822" s="55">
        <v>8059175379642</v>
      </c>
      <c r="L4822" s="54">
        <v>324.95</v>
      </c>
      <c r="M4822" s="54">
        <v>324.95</v>
      </c>
      <c r="N4822" s="45">
        <v>45187</v>
      </c>
    </row>
    <row r="4823" spans="2:14" x14ac:dyDescent="0.25">
      <c r="B4823" s="42" t="s">
        <v>45701</v>
      </c>
      <c r="C4823" s="42"/>
      <c r="E4823" s="32" t="s">
        <v>58246</v>
      </c>
      <c r="F4823" s="44" t="s">
        <v>41</v>
      </c>
      <c r="G4823" s="44" t="s">
        <v>11</v>
      </c>
      <c r="H4823" s="44" t="s">
        <v>12</v>
      </c>
      <c r="I4823" s="32" t="s">
        <v>45671</v>
      </c>
      <c r="J4823" s="55">
        <v>8059175379680</v>
      </c>
      <c r="L4823" s="54">
        <v>324.95</v>
      </c>
      <c r="M4823" s="54">
        <v>324.95</v>
      </c>
      <c r="N4823" s="45">
        <v>45187</v>
      </c>
    </row>
    <row r="4824" spans="2:14" x14ac:dyDescent="0.25">
      <c r="B4824" s="42" t="s">
        <v>45700</v>
      </c>
      <c r="C4824" s="42"/>
      <c r="E4824" s="32" t="s">
        <v>58247</v>
      </c>
      <c r="F4824" s="44" t="s">
        <v>41</v>
      </c>
      <c r="G4824" s="44" t="s">
        <v>11</v>
      </c>
      <c r="H4824" s="44" t="s">
        <v>12</v>
      </c>
      <c r="I4824" s="32" t="s">
        <v>45670</v>
      </c>
      <c r="J4824" s="55">
        <v>8059175379673</v>
      </c>
      <c r="L4824" s="54">
        <v>324.95</v>
      </c>
      <c r="M4824" s="54">
        <v>324.95</v>
      </c>
      <c r="N4824" s="45">
        <v>45187</v>
      </c>
    </row>
    <row r="4825" spans="2:14" x14ac:dyDescent="0.25">
      <c r="B4825" s="42"/>
      <c r="C4825" s="42" t="s">
        <v>49608</v>
      </c>
      <c r="E4825" s="32" t="s">
        <v>49609</v>
      </c>
      <c r="F4825" s="44" t="s">
        <v>41</v>
      </c>
      <c r="G4825" s="32" t="s">
        <v>11</v>
      </c>
      <c r="H4825" s="32" t="s">
        <v>12</v>
      </c>
      <c r="I4825" s="32" t="s">
        <v>49610</v>
      </c>
      <c r="J4825" s="55">
        <v>8059347096582</v>
      </c>
      <c r="K4825" s="32"/>
      <c r="L4825" s="47">
        <v>429.95</v>
      </c>
      <c r="M4825" s="47">
        <v>429.95</v>
      </c>
      <c r="N4825" s="45">
        <v>44835</v>
      </c>
    </row>
    <row r="4826" spans="2:14" x14ac:dyDescent="0.25">
      <c r="B4826" s="42"/>
      <c r="C4826" s="42" t="s">
        <v>49607</v>
      </c>
      <c r="E4826" s="32" t="s">
        <v>60630</v>
      </c>
      <c r="F4826" s="44" t="s">
        <v>41</v>
      </c>
      <c r="G4826" s="32" t="s">
        <v>11</v>
      </c>
      <c r="H4826" s="32" t="s">
        <v>12</v>
      </c>
      <c r="I4826" s="32" t="s">
        <v>50200</v>
      </c>
      <c r="J4826" s="55">
        <v>8059347096575</v>
      </c>
      <c r="K4826" s="32"/>
      <c r="L4826" s="47">
        <v>429.95</v>
      </c>
      <c r="M4826" s="47">
        <v>429.95</v>
      </c>
      <c r="N4826" s="45">
        <v>44835</v>
      </c>
    </row>
    <row r="4827" spans="2:14" x14ac:dyDescent="0.25">
      <c r="B4827" s="42"/>
      <c r="C4827" s="42" t="s">
        <v>49606</v>
      </c>
      <c r="E4827" s="32" t="s">
        <v>60629</v>
      </c>
      <c r="F4827" s="44" t="s">
        <v>41</v>
      </c>
      <c r="G4827" s="32" t="s">
        <v>11</v>
      </c>
      <c r="H4827" s="32" t="s">
        <v>12</v>
      </c>
      <c r="I4827" s="32" t="s">
        <v>50199</v>
      </c>
      <c r="J4827" s="55">
        <v>8059347096544</v>
      </c>
      <c r="K4827" s="32"/>
      <c r="L4827" s="47">
        <v>429.95</v>
      </c>
      <c r="M4827" s="47">
        <v>429.95</v>
      </c>
      <c r="N4827" s="45">
        <v>44835</v>
      </c>
    </row>
    <row r="4828" spans="2:14" x14ac:dyDescent="0.25">
      <c r="B4828" s="42"/>
      <c r="C4828" s="42" t="s">
        <v>49605</v>
      </c>
      <c r="E4828" s="32" t="s">
        <v>60628</v>
      </c>
      <c r="F4828" s="44" t="s">
        <v>41</v>
      </c>
      <c r="G4828" s="32" t="s">
        <v>11</v>
      </c>
      <c r="H4828" s="32" t="s">
        <v>12</v>
      </c>
      <c r="I4828" s="32" t="s">
        <v>50198</v>
      </c>
      <c r="J4828" s="55">
        <v>8059347096551</v>
      </c>
      <c r="K4828" s="32"/>
      <c r="L4828" s="47">
        <v>429.95</v>
      </c>
      <c r="M4828" s="47">
        <v>429.95</v>
      </c>
      <c r="N4828" s="45">
        <v>44835</v>
      </c>
    </row>
    <row r="4829" spans="2:14" x14ac:dyDescent="0.25">
      <c r="B4829" s="42"/>
      <c r="C4829" s="42" t="s">
        <v>49604</v>
      </c>
      <c r="E4829" s="32" t="s">
        <v>60627</v>
      </c>
      <c r="F4829" s="44" t="s">
        <v>41</v>
      </c>
      <c r="G4829" s="32" t="s">
        <v>11</v>
      </c>
      <c r="H4829" s="32" t="s">
        <v>12</v>
      </c>
      <c r="I4829" s="32" t="s">
        <v>50197</v>
      </c>
      <c r="J4829" s="55">
        <v>8059347096568</v>
      </c>
      <c r="K4829" s="32"/>
      <c r="L4829" s="47">
        <v>429.95</v>
      </c>
      <c r="M4829" s="47">
        <v>429.95</v>
      </c>
      <c r="N4829" s="45">
        <v>44835</v>
      </c>
    </row>
    <row r="4830" spans="2:14" x14ac:dyDescent="0.25">
      <c r="B4830" s="42"/>
      <c r="C4830" s="42" t="s">
        <v>49614</v>
      </c>
      <c r="E4830" s="32" t="s">
        <v>49615</v>
      </c>
      <c r="F4830" s="44" t="s">
        <v>41</v>
      </c>
      <c r="G4830" s="32" t="s">
        <v>11</v>
      </c>
      <c r="H4830" s="32" t="s">
        <v>12</v>
      </c>
      <c r="I4830" s="32" t="s">
        <v>49616</v>
      </c>
      <c r="J4830" s="55">
        <v>8059347096605</v>
      </c>
      <c r="K4830" s="32"/>
      <c r="L4830" s="47">
        <v>429.95</v>
      </c>
      <c r="M4830" s="47">
        <v>429.95</v>
      </c>
      <c r="N4830" s="45">
        <v>44835</v>
      </c>
    </row>
    <row r="4831" spans="2:14" x14ac:dyDescent="0.25">
      <c r="B4831" s="42"/>
      <c r="C4831" s="42" t="s">
        <v>49611</v>
      </c>
      <c r="E4831" s="32" t="s">
        <v>49612</v>
      </c>
      <c r="F4831" s="44" t="s">
        <v>41</v>
      </c>
      <c r="G4831" s="32" t="s">
        <v>11</v>
      </c>
      <c r="H4831" s="32" t="s">
        <v>12</v>
      </c>
      <c r="I4831" s="32" t="s">
        <v>49613</v>
      </c>
      <c r="J4831" s="55">
        <v>8059347096599</v>
      </c>
      <c r="K4831" s="32"/>
      <c r="L4831" s="47">
        <v>429.95</v>
      </c>
      <c r="M4831" s="47">
        <v>429.95</v>
      </c>
      <c r="N4831" s="45">
        <v>44835</v>
      </c>
    </row>
    <row r="4832" spans="2:14" x14ac:dyDescent="0.25">
      <c r="B4832" s="42" t="s">
        <v>52163</v>
      </c>
      <c r="C4832" s="42" t="s">
        <v>49595</v>
      </c>
      <c r="E4832" s="32" t="s">
        <v>49596</v>
      </c>
      <c r="F4832" s="44" t="s">
        <v>41</v>
      </c>
      <c r="G4832" s="32" t="s">
        <v>11</v>
      </c>
      <c r="H4832" s="32" t="s">
        <v>12</v>
      </c>
      <c r="I4832" s="32" t="s">
        <v>49597</v>
      </c>
      <c r="J4832" s="55">
        <v>8059347086668</v>
      </c>
      <c r="K4832" s="32"/>
      <c r="L4832" s="47">
        <v>429.95</v>
      </c>
      <c r="M4832" s="47">
        <v>429.95</v>
      </c>
      <c r="N4832" s="45">
        <v>44835</v>
      </c>
    </row>
    <row r="4833" spans="1:14" x14ac:dyDescent="0.25">
      <c r="B4833" s="42" t="s">
        <v>52162</v>
      </c>
      <c r="C4833" s="42" t="s">
        <v>49594</v>
      </c>
      <c r="E4833" s="32" t="s">
        <v>60626</v>
      </c>
      <c r="F4833" s="44" t="s">
        <v>41</v>
      </c>
      <c r="G4833" s="32" t="s">
        <v>11</v>
      </c>
      <c r="H4833" s="32" t="s">
        <v>12</v>
      </c>
      <c r="I4833" s="32" t="s">
        <v>50196</v>
      </c>
      <c r="J4833" s="55">
        <v>8059347086651</v>
      </c>
      <c r="K4833" s="32"/>
      <c r="L4833" s="47">
        <v>429.95</v>
      </c>
      <c r="M4833" s="47">
        <v>429.95</v>
      </c>
      <c r="N4833" s="45">
        <v>44835</v>
      </c>
    </row>
    <row r="4834" spans="1:14" x14ac:dyDescent="0.25">
      <c r="B4834" s="42" t="s">
        <v>52161</v>
      </c>
      <c r="C4834" s="42" t="s">
        <v>49593</v>
      </c>
      <c r="E4834" s="32" t="s">
        <v>60625</v>
      </c>
      <c r="F4834" s="44" t="s">
        <v>41</v>
      </c>
      <c r="G4834" s="32" t="s">
        <v>11</v>
      </c>
      <c r="H4834" s="32" t="s">
        <v>12</v>
      </c>
      <c r="I4834" s="32" t="s">
        <v>50195</v>
      </c>
      <c r="J4834" s="55">
        <v>8059347086620</v>
      </c>
      <c r="K4834" s="32"/>
      <c r="L4834" s="47">
        <v>429.95</v>
      </c>
      <c r="M4834" s="47">
        <v>429.95</v>
      </c>
      <c r="N4834" s="45">
        <v>44835</v>
      </c>
    </row>
    <row r="4835" spans="1:14" x14ac:dyDescent="0.25">
      <c r="B4835" s="42" t="s">
        <v>52160</v>
      </c>
      <c r="C4835" s="42" t="s">
        <v>49592</v>
      </c>
      <c r="E4835" s="32" t="s">
        <v>60624</v>
      </c>
      <c r="F4835" s="44" t="s">
        <v>41</v>
      </c>
      <c r="G4835" s="32" t="s">
        <v>11</v>
      </c>
      <c r="H4835" s="32" t="s">
        <v>12</v>
      </c>
      <c r="I4835" s="32" t="s">
        <v>50194</v>
      </c>
      <c r="J4835" s="55">
        <v>8059347086637</v>
      </c>
      <c r="K4835" s="32"/>
      <c r="L4835" s="47">
        <v>429.95</v>
      </c>
      <c r="M4835" s="47">
        <v>429.95</v>
      </c>
      <c r="N4835" s="45">
        <v>44835</v>
      </c>
    </row>
    <row r="4836" spans="1:14" x14ac:dyDescent="0.25">
      <c r="B4836" s="42" t="s">
        <v>52159</v>
      </c>
      <c r="C4836" s="42" t="s">
        <v>49591</v>
      </c>
      <c r="E4836" s="32" t="s">
        <v>60623</v>
      </c>
      <c r="F4836" s="44" t="s">
        <v>41</v>
      </c>
      <c r="G4836" s="32" t="s">
        <v>11</v>
      </c>
      <c r="H4836" s="32" t="s">
        <v>12</v>
      </c>
      <c r="I4836" s="32" t="s">
        <v>50193</v>
      </c>
      <c r="J4836" s="55">
        <v>8059347086644</v>
      </c>
      <c r="K4836" s="32"/>
      <c r="L4836" s="47">
        <v>429.95</v>
      </c>
      <c r="M4836" s="47">
        <v>429.95</v>
      </c>
      <c r="N4836" s="45">
        <v>44835</v>
      </c>
    </row>
    <row r="4837" spans="1:14" x14ac:dyDescent="0.25">
      <c r="B4837" s="42" t="s">
        <v>52165</v>
      </c>
      <c r="C4837" s="42" t="s">
        <v>49601</v>
      </c>
      <c r="E4837" s="32" t="s">
        <v>49602</v>
      </c>
      <c r="F4837" s="44" t="s">
        <v>41</v>
      </c>
      <c r="G4837" s="32" t="s">
        <v>11</v>
      </c>
      <c r="H4837" s="32" t="s">
        <v>12</v>
      </c>
      <c r="I4837" s="32" t="s">
        <v>49603</v>
      </c>
      <c r="J4837" s="55">
        <v>8059347086682</v>
      </c>
      <c r="K4837" s="32"/>
      <c r="L4837" s="47">
        <v>429.95</v>
      </c>
      <c r="M4837" s="47">
        <v>429.95</v>
      </c>
      <c r="N4837" s="45">
        <v>44835</v>
      </c>
    </row>
    <row r="4838" spans="1:14" x14ac:dyDescent="0.25">
      <c r="B4838" s="42" t="s">
        <v>52164</v>
      </c>
      <c r="C4838" s="42" t="s">
        <v>49598</v>
      </c>
      <c r="E4838" s="32" t="s">
        <v>49599</v>
      </c>
      <c r="F4838" s="44" t="s">
        <v>41</v>
      </c>
      <c r="G4838" s="32" t="s">
        <v>11</v>
      </c>
      <c r="H4838" s="32" t="s">
        <v>12</v>
      </c>
      <c r="I4838" s="32" t="s">
        <v>49600</v>
      </c>
      <c r="J4838" s="55">
        <v>8059347086675</v>
      </c>
      <c r="K4838" s="32"/>
      <c r="L4838" s="47">
        <v>429.95</v>
      </c>
      <c r="M4838" s="47">
        <v>429.95</v>
      </c>
      <c r="N4838" s="45">
        <v>44835</v>
      </c>
    </row>
    <row r="4839" spans="1:14" x14ac:dyDescent="0.25">
      <c r="B4839" s="42" t="s">
        <v>52156</v>
      </c>
      <c r="C4839" s="42" t="s">
        <v>49582</v>
      </c>
      <c r="E4839" s="32" t="s">
        <v>49583</v>
      </c>
      <c r="F4839" s="44" t="s">
        <v>41</v>
      </c>
      <c r="G4839" s="32" t="s">
        <v>11</v>
      </c>
      <c r="H4839" s="32" t="s">
        <v>12</v>
      </c>
      <c r="I4839" s="32" t="s">
        <v>49584</v>
      </c>
      <c r="J4839" s="55">
        <v>8059347086590</v>
      </c>
      <c r="K4839" s="32"/>
      <c r="L4839" s="47">
        <v>429.95</v>
      </c>
      <c r="M4839" s="47">
        <v>429.95</v>
      </c>
      <c r="N4839" s="45">
        <v>44835</v>
      </c>
    </row>
    <row r="4840" spans="1:14" x14ac:dyDescent="0.25">
      <c r="B4840" s="42" t="s">
        <v>52155</v>
      </c>
      <c r="C4840" s="42" t="s">
        <v>49581</v>
      </c>
      <c r="E4840" s="32" t="s">
        <v>60622</v>
      </c>
      <c r="F4840" s="44" t="s">
        <v>41</v>
      </c>
      <c r="G4840" s="32" t="s">
        <v>11</v>
      </c>
      <c r="H4840" s="32" t="s">
        <v>12</v>
      </c>
      <c r="I4840" s="32" t="s">
        <v>50192</v>
      </c>
      <c r="J4840" s="55">
        <v>8059347086583</v>
      </c>
      <c r="K4840" s="32"/>
      <c r="L4840" s="47">
        <v>429.95</v>
      </c>
      <c r="M4840" s="47">
        <v>429.95</v>
      </c>
      <c r="N4840" s="45">
        <v>44835</v>
      </c>
    </row>
    <row r="4841" spans="1:14" s="45" customFormat="1" x14ac:dyDescent="0.25">
      <c r="A4841" s="32"/>
      <c r="B4841" s="42" t="s">
        <v>52154</v>
      </c>
      <c r="C4841" s="42" t="s">
        <v>49580</v>
      </c>
      <c r="D4841" s="32"/>
      <c r="E4841" s="32" t="s">
        <v>60621</v>
      </c>
      <c r="F4841" s="44" t="s">
        <v>41</v>
      </c>
      <c r="G4841" s="32" t="s">
        <v>11</v>
      </c>
      <c r="H4841" s="32" t="s">
        <v>12</v>
      </c>
      <c r="I4841" s="32" t="s">
        <v>50191</v>
      </c>
      <c r="J4841" s="55">
        <v>8059347086552</v>
      </c>
      <c r="K4841" s="32"/>
      <c r="L4841" s="47">
        <v>429.95</v>
      </c>
      <c r="M4841" s="47">
        <v>429.95</v>
      </c>
      <c r="N4841" s="45">
        <v>44835</v>
      </c>
    </row>
    <row r="4842" spans="1:14" s="45" customFormat="1" x14ac:dyDescent="0.25">
      <c r="A4842" s="32"/>
      <c r="B4842" s="42" t="s">
        <v>52153</v>
      </c>
      <c r="C4842" s="42" t="s">
        <v>49579</v>
      </c>
      <c r="D4842" s="32"/>
      <c r="E4842" s="32" t="s">
        <v>60620</v>
      </c>
      <c r="F4842" s="44" t="s">
        <v>41</v>
      </c>
      <c r="G4842" s="32" t="s">
        <v>11</v>
      </c>
      <c r="H4842" s="32" t="s">
        <v>12</v>
      </c>
      <c r="I4842" s="32" t="s">
        <v>50190</v>
      </c>
      <c r="J4842" s="55">
        <v>8059347086569</v>
      </c>
      <c r="K4842" s="32"/>
      <c r="L4842" s="47">
        <v>429.95</v>
      </c>
      <c r="M4842" s="47">
        <v>429.95</v>
      </c>
      <c r="N4842" s="45">
        <v>44835</v>
      </c>
    </row>
    <row r="4843" spans="1:14" s="45" customFormat="1" x14ac:dyDescent="0.25">
      <c r="A4843" s="32"/>
      <c r="B4843" s="42" t="s">
        <v>52152</v>
      </c>
      <c r="C4843" s="42" t="s">
        <v>49578</v>
      </c>
      <c r="D4843" s="32"/>
      <c r="E4843" s="32" t="s">
        <v>60619</v>
      </c>
      <c r="F4843" s="44" t="s">
        <v>41</v>
      </c>
      <c r="G4843" s="32" t="s">
        <v>11</v>
      </c>
      <c r="H4843" s="32" t="s">
        <v>12</v>
      </c>
      <c r="I4843" s="32" t="s">
        <v>50189</v>
      </c>
      <c r="J4843" s="55">
        <v>8059347086576</v>
      </c>
      <c r="K4843" s="32"/>
      <c r="L4843" s="47">
        <v>429.95</v>
      </c>
      <c r="M4843" s="47">
        <v>429.95</v>
      </c>
      <c r="N4843" s="45">
        <v>44835</v>
      </c>
    </row>
    <row r="4844" spans="1:14" s="45" customFormat="1" x14ac:dyDescent="0.25">
      <c r="A4844" s="32"/>
      <c r="B4844" s="42" t="s">
        <v>52158</v>
      </c>
      <c r="C4844" s="42" t="s">
        <v>49588</v>
      </c>
      <c r="D4844" s="32"/>
      <c r="E4844" s="32" t="s">
        <v>49589</v>
      </c>
      <c r="F4844" s="44" t="s">
        <v>41</v>
      </c>
      <c r="G4844" s="32" t="s">
        <v>11</v>
      </c>
      <c r="H4844" s="32" t="s">
        <v>12</v>
      </c>
      <c r="I4844" s="32" t="s">
        <v>49590</v>
      </c>
      <c r="J4844" s="55">
        <v>8059347086613</v>
      </c>
      <c r="K4844" s="32"/>
      <c r="L4844" s="47">
        <v>429.95</v>
      </c>
      <c r="M4844" s="47">
        <v>429.95</v>
      </c>
      <c r="N4844" s="45">
        <v>44835</v>
      </c>
    </row>
    <row r="4845" spans="1:14" s="45" customFormat="1" x14ac:dyDescent="0.25">
      <c r="A4845" s="32"/>
      <c r="B4845" s="42" t="s">
        <v>52157</v>
      </c>
      <c r="C4845" s="42" t="s">
        <v>49585</v>
      </c>
      <c r="D4845" s="32"/>
      <c r="E4845" s="32" t="s">
        <v>49586</v>
      </c>
      <c r="F4845" s="44" t="s">
        <v>41</v>
      </c>
      <c r="G4845" s="32" t="s">
        <v>11</v>
      </c>
      <c r="H4845" s="32" t="s">
        <v>12</v>
      </c>
      <c r="I4845" s="32" t="s">
        <v>49587</v>
      </c>
      <c r="J4845" s="55">
        <v>8059347086606</v>
      </c>
      <c r="K4845" s="32"/>
      <c r="L4845" s="47">
        <v>429.95</v>
      </c>
      <c r="M4845" s="47">
        <v>429.95</v>
      </c>
      <c r="N4845" s="45">
        <v>44835</v>
      </c>
    </row>
    <row r="4846" spans="1:14" s="45" customFormat="1" x14ac:dyDescent="0.25">
      <c r="A4846" s="17"/>
      <c r="B4846" s="17" t="s">
        <v>75357</v>
      </c>
      <c r="C4846" s="17" t="s">
        <v>75358</v>
      </c>
      <c r="D4846" s="17"/>
      <c r="E4846" s="17" t="s">
        <v>75359</v>
      </c>
      <c r="F4846" s="21"/>
      <c r="G4846" s="17" t="s">
        <v>34</v>
      </c>
      <c r="H4846" s="17" t="s">
        <v>35</v>
      </c>
      <c r="I4846" s="17" t="s">
        <v>75360</v>
      </c>
      <c r="J4846" s="20">
        <v>8059347400754</v>
      </c>
      <c r="K4846" s="17"/>
      <c r="L4846" s="28">
        <v>429.95</v>
      </c>
      <c r="M4846" s="17">
        <v>429.95</v>
      </c>
      <c r="N4846" s="24">
        <v>45544</v>
      </c>
    </row>
    <row r="4847" spans="1:14" s="45" customFormat="1" x14ac:dyDescent="0.25">
      <c r="A4847" s="17"/>
      <c r="B4847" s="17" t="s">
        <v>75353</v>
      </c>
      <c r="C4847" s="17" t="s">
        <v>75354</v>
      </c>
      <c r="D4847" s="17"/>
      <c r="E4847" s="17" t="s">
        <v>75355</v>
      </c>
      <c r="F4847" s="21"/>
      <c r="G4847" s="17" t="s">
        <v>34</v>
      </c>
      <c r="H4847" s="17" t="s">
        <v>35</v>
      </c>
      <c r="I4847" s="17" t="s">
        <v>75356</v>
      </c>
      <c r="J4847" s="20">
        <v>8059347400747</v>
      </c>
      <c r="K4847" s="17"/>
      <c r="L4847" s="28">
        <v>429.95</v>
      </c>
      <c r="M4847" s="17">
        <v>429.95</v>
      </c>
      <c r="N4847" s="24">
        <v>45544</v>
      </c>
    </row>
    <row r="4848" spans="1:14" s="45" customFormat="1" x14ac:dyDescent="0.25">
      <c r="A4848" s="17"/>
      <c r="B4848" s="17" t="s">
        <v>75341</v>
      </c>
      <c r="C4848" s="17" t="s">
        <v>75342</v>
      </c>
      <c r="D4848" s="17"/>
      <c r="E4848" s="17" t="s">
        <v>75343</v>
      </c>
      <c r="F4848" s="21"/>
      <c r="G4848" s="17" t="s">
        <v>34</v>
      </c>
      <c r="H4848" s="17" t="s">
        <v>35</v>
      </c>
      <c r="I4848" s="17" t="s">
        <v>75344</v>
      </c>
      <c r="J4848" s="20">
        <v>8059347400723</v>
      </c>
      <c r="K4848" s="17"/>
      <c r="L4848" s="28">
        <v>429.95</v>
      </c>
      <c r="M4848" s="17">
        <v>429.95</v>
      </c>
      <c r="N4848" s="24">
        <v>45544</v>
      </c>
    </row>
    <row r="4849" spans="1:14" s="45" customFormat="1" x14ac:dyDescent="0.25">
      <c r="A4849" s="17"/>
      <c r="B4849" s="17" t="s">
        <v>75345</v>
      </c>
      <c r="C4849" s="17" t="s">
        <v>75346</v>
      </c>
      <c r="D4849" s="17"/>
      <c r="E4849" s="17" t="s">
        <v>75347</v>
      </c>
      <c r="F4849" s="21"/>
      <c r="G4849" s="17" t="s">
        <v>34</v>
      </c>
      <c r="H4849" s="17" t="s">
        <v>35</v>
      </c>
      <c r="I4849" s="17" t="s">
        <v>75348</v>
      </c>
      <c r="J4849" s="20">
        <v>8059347400730</v>
      </c>
      <c r="K4849" s="17"/>
      <c r="L4849" s="28">
        <v>429.95</v>
      </c>
      <c r="M4849" s="17">
        <v>429.95</v>
      </c>
      <c r="N4849" s="24">
        <v>45544</v>
      </c>
    </row>
    <row r="4850" spans="1:14" s="45" customFormat="1" x14ac:dyDescent="0.25">
      <c r="A4850" s="17"/>
      <c r="B4850" s="17" t="s">
        <v>75349</v>
      </c>
      <c r="C4850" s="17" t="s">
        <v>75350</v>
      </c>
      <c r="D4850" s="17"/>
      <c r="E4850" s="17" t="s">
        <v>75351</v>
      </c>
      <c r="F4850" s="21"/>
      <c r="G4850" s="17" t="s">
        <v>34</v>
      </c>
      <c r="H4850" s="17" t="s">
        <v>35</v>
      </c>
      <c r="I4850" s="17" t="s">
        <v>75352</v>
      </c>
      <c r="J4850" s="20">
        <v>8059347391069</v>
      </c>
      <c r="K4850" s="17"/>
      <c r="L4850" s="28">
        <v>429.95</v>
      </c>
      <c r="M4850" s="17">
        <v>429.95</v>
      </c>
      <c r="N4850" s="24">
        <v>45544</v>
      </c>
    </row>
    <row r="4851" spans="1:14" s="45" customFormat="1" x14ac:dyDescent="0.25">
      <c r="A4851" s="17"/>
      <c r="B4851" s="17" t="s">
        <v>75365</v>
      </c>
      <c r="C4851" s="17" t="s">
        <v>75366</v>
      </c>
      <c r="D4851" s="17"/>
      <c r="E4851" s="17" t="s">
        <v>75367</v>
      </c>
      <c r="F4851" s="21"/>
      <c r="G4851" s="17" t="s">
        <v>34</v>
      </c>
      <c r="H4851" s="17" t="s">
        <v>35</v>
      </c>
      <c r="I4851" s="17" t="s">
        <v>75368</v>
      </c>
      <c r="J4851" s="20">
        <v>8059347400778</v>
      </c>
      <c r="K4851" s="17"/>
      <c r="L4851" s="28">
        <v>429.95</v>
      </c>
      <c r="M4851" s="17">
        <v>429.95</v>
      </c>
      <c r="N4851" s="24">
        <v>45544</v>
      </c>
    </row>
    <row r="4852" spans="1:14" s="45" customFormat="1" x14ac:dyDescent="0.25">
      <c r="A4852" s="17"/>
      <c r="B4852" s="17" t="s">
        <v>75361</v>
      </c>
      <c r="C4852" s="17" t="s">
        <v>75362</v>
      </c>
      <c r="D4852" s="17"/>
      <c r="E4852" s="17" t="s">
        <v>75363</v>
      </c>
      <c r="F4852" s="21"/>
      <c r="G4852" s="17" t="s">
        <v>34</v>
      </c>
      <c r="H4852" s="17" t="s">
        <v>35</v>
      </c>
      <c r="I4852" s="17" t="s">
        <v>75364</v>
      </c>
      <c r="J4852" s="20">
        <v>8059347400761</v>
      </c>
      <c r="K4852" s="17"/>
      <c r="L4852" s="28">
        <v>429.95</v>
      </c>
      <c r="M4852" s="17">
        <v>429.95</v>
      </c>
      <c r="N4852" s="24">
        <v>45544</v>
      </c>
    </row>
    <row r="4853" spans="1:14" s="45" customFormat="1" x14ac:dyDescent="0.25">
      <c r="A4853" s="32"/>
      <c r="B4853" s="42" t="s">
        <v>52149</v>
      </c>
      <c r="C4853" s="42" t="s">
        <v>49565</v>
      </c>
      <c r="D4853" s="32"/>
      <c r="E4853" s="32" t="s">
        <v>49566</v>
      </c>
      <c r="F4853" s="44" t="s">
        <v>41</v>
      </c>
      <c r="G4853" s="32" t="s">
        <v>11</v>
      </c>
      <c r="H4853" s="32" t="s">
        <v>12</v>
      </c>
      <c r="I4853" s="32" t="s">
        <v>49567</v>
      </c>
      <c r="J4853" s="55">
        <v>8059347101095</v>
      </c>
      <c r="K4853" s="32"/>
      <c r="L4853" s="47">
        <v>429.95</v>
      </c>
      <c r="M4853" s="47">
        <v>429.95</v>
      </c>
      <c r="N4853" s="45">
        <v>44835</v>
      </c>
    </row>
    <row r="4854" spans="1:14" s="45" customFormat="1" x14ac:dyDescent="0.25">
      <c r="A4854" s="32"/>
      <c r="B4854" s="42" t="s">
        <v>52148</v>
      </c>
      <c r="C4854" s="42" t="s">
        <v>49564</v>
      </c>
      <c r="D4854" s="32"/>
      <c r="E4854" s="32" t="s">
        <v>60618</v>
      </c>
      <c r="F4854" s="44" t="s">
        <v>41</v>
      </c>
      <c r="G4854" s="32" t="s">
        <v>11</v>
      </c>
      <c r="H4854" s="32" t="s">
        <v>12</v>
      </c>
      <c r="I4854" s="32" t="s">
        <v>50188</v>
      </c>
      <c r="J4854" s="55">
        <v>8059347101088</v>
      </c>
      <c r="K4854" s="32"/>
      <c r="L4854" s="47">
        <v>429.95</v>
      </c>
      <c r="M4854" s="47">
        <v>429.95</v>
      </c>
      <c r="N4854" s="45">
        <v>44835</v>
      </c>
    </row>
    <row r="4855" spans="1:14" s="45" customFormat="1" x14ac:dyDescent="0.25">
      <c r="A4855" s="32"/>
      <c r="B4855" s="42" t="s">
        <v>52147</v>
      </c>
      <c r="C4855" s="42" t="s">
        <v>49563</v>
      </c>
      <c r="D4855" s="32"/>
      <c r="E4855" s="32" t="s">
        <v>60617</v>
      </c>
      <c r="F4855" s="44" t="s">
        <v>41</v>
      </c>
      <c r="G4855" s="32" t="s">
        <v>11</v>
      </c>
      <c r="H4855" s="32" t="s">
        <v>12</v>
      </c>
      <c r="I4855" s="32" t="s">
        <v>50187</v>
      </c>
      <c r="J4855" s="55">
        <v>8059347101057</v>
      </c>
      <c r="K4855" s="32"/>
      <c r="L4855" s="47">
        <v>429.95</v>
      </c>
      <c r="M4855" s="47">
        <v>429.95</v>
      </c>
      <c r="N4855" s="45">
        <v>44835</v>
      </c>
    </row>
    <row r="4856" spans="1:14" s="45" customFormat="1" x14ac:dyDescent="0.25">
      <c r="A4856" s="32"/>
      <c r="B4856" s="42" t="s">
        <v>52146</v>
      </c>
      <c r="C4856" s="42" t="s">
        <v>49562</v>
      </c>
      <c r="D4856" s="32"/>
      <c r="E4856" s="32" t="s">
        <v>60616</v>
      </c>
      <c r="F4856" s="44" t="s">
        <v>41</v>
      </c>
      <c r="G4856" s="32" t="s">
        <v>11</v>
      </c>
      <c r="H4856" s="32" t="s">
        <v>12</v>
      </c>
      <c r="I4856" s="32" t="s">
        <v>50186</v>
      </c>
      <c r="J4856" s="55">
        <v>8059347101064</v>
      </c>
      <c r="K4856" s="32"/>
      <c r="L4856" s="47">
        <v>429.95</v>
      </c>
      <c r="M4856" s="47">
        <v>429.95</v>
      </c>
      <c r="N4856" s="45">
        <v>44835</v>
      </c>
    </row>
    <row r="4857" spans="1:14" x14ac:dyDescent="0.25">
      <c r="B4857" s="42" t="s">
        <v>52145</v>
      </c>
      <c r="C4857" s="42" t="s">
        <v>49561</v>
      </c>
      <c r="E4857" s="32" t="s">
        <v>60615</v>
      </c>
      <c r="F4857" s="44" t="s">
        <v>41</v>
      </c>
      <c r="G4857" s="32" t="s">
        <v>11</v>
      </c>
      <c r="H4857" s="32" t="s">
        <v>12</v>
      </c>
      <c r="I4857" s="32" t="s">
        <v>50185</v>
      </c>
      <c r="J4857" s="55">
        <v>8059347101071</v>
      </c>
      <c r="K4857" s="32"/>
      <c r="L4857" s="47">
        <v>429.95</v>
      </c>
      <c r="M4857" s="47">
        <v>429.95</v>
      </c>
      <c r="N4857" s="45">
        <v>44835</v>
      </c>
    </row>
    <row r="4858" spans="1:14" x14ac:dyDescent="0.25">
      <c r="B4858" s="42"/>
      <c r="C4858" s="42"/>
      <c r="E4858" s="32" t="s">
        <v>49576</v>
      </c>
      <c r="F4858" s="44" t="s">
        <v>41</v>
      </c>
      <c r="G4858" s="32" t="s">
        <v>11</v>
      </c>
      <c r="H4858" s="32" t="s">
        <v>12</v>
      </c>
      <c r="I4858" s="32" t="s">
        <v>49577</v>
      </c>
      <c r="J4858" s="55">
        <v>8059347101132</v>
      </c>
      <c r="K4858" s="32"/>
      <c r="L4858" s="47">
        <v>429.95</v>
      </c>
      <c r="M4858" s="47">
        <v>429.95</v>
      </c>
      <c r="N4858" s="45">
        <v>44835</v>
      </c>
    </row>
    <row r="4859" spans="1:14" x14ac:dyDescent="0.25">
      <c r="B4859" s="42"/>
      <c r="C4859" s="42"/>
      <c r="E4859" s="32" t="s">
        <v>49574</v>
      </c>
      <c r="F4859" s="44" t="s">
        <v>41</v>
      </c>
      <c r="G4859" s="32" t="s">
        <v>11</v>
      </c>
      <c r="H4859" s="32" t="s">
        <v>12</v>
      </c>
      <c r="I4859" s="32" t="s">
        <v>49575</v>
      </c>
      <c r="J4859" s="55">
        <v>8059347101125</v>
      </c>
      <c r="K4859" s="32"/>
      <c r="L4859" s="47">
        <v>429.95</v>
      </c>
      <c r="M4859" s="47">
        <v>429.95</v>
      </c>
      <c r="N4859" s="45">
        <v>44835</v>
      </c>
    </row>
    <row r="4860" spans="1:14" x14ac:dyDescent="0.25">
      <c r="B4860" s="42" t="s">
        <v>52151</v>
      </c>
      <c r="C4860" s="42" t="s">
        <v>49571</v>
      </c>
      <c r="E4860" s="32" t="s">
        <v>49572</v>
      </c>
      <c r="F4860" s="44" t="s">
        <v>41</v>
      </c>
      <c r="G4860" s="32" t="s">
        <v>11</v>
      </c>
      <c r="H4860" s="32" t="s">
        <v>12</v>
      </c>
      <c r="I4860" s="32" t="s">
        <v>49573</v>
      </c>
      <c r="J4860" s="55">
        <v>8059347101118</v>
      </c>
      <c r="K4860" s="32"/>
      <c r="L4860" s="47">
        <v>429.95</v>
      </c>
      <c r="M4860" s="47">
        <v>429.95</v>
      </c>
      <c r="N4860" s="45">
        <v>44835</v>
      </c>
    </row>
    <row r="4861" spans="1:14" x14ac:dyDescent="0.25">
      <c r="B4861" s="42" t="s">
        <v>52150</v>
      </c>
      <c r="C4861" s="42" t="s">
        <v>49568</v>
      </c>
      <c r="E4861" s="32" t="s">
        <v>49569</v>
      </c>
      <c r="F4861" s="44" t="s">
        <v>41</v>
      </c>
      <c r="G4861" s="32" t="s">
        <v>11</v>
      </c>
      <c r="H4861" s="32" t="s">
        <v>12</v>
      </c>
      <c r="I4861" s="32" t="s">
        <v>49570</v>
      </c>
      <c r="J4861" s="55">
        <v>8059347101101</v>
      </c>
      <c r="K4861" s="32"/>
      <c r="L4861" s="47">
        <v>429.95</v>
      </c>
      <c r="M4861" s="47">
        <v>429.95</v>
      </c>
      <c r="N4861" s="45">
        <v>44835</v>
      </c>
    </row>
    <row r="4862" spans="1:14" x14ac:dyDescent="0.25">
      <c r="B4862" s="42" t="s">
        <v>58373</v>
      </c>
      <c r="C4862" s="42"/>
      <c r="E4862" s="32" t="s">
        <v>58137</v>
      </c>
      <c r="G4862" s="44" t="s">
        <v>11</v>
      </c>
      <c r="H4862" s="44" t="s">
        <v>12</v>
      </c>
      <c r="I4862" s="32" t="s">
        <v>58515</v>
      </c>
      <c r="J4862" s="55">
        <v>8059347161761</v>
      </c>
      <c r="L4862" s="46">
        <v>479.95</v>
      </c>
      <c r="M4862" s="46">
        <v>479.95</v>
      </c>
      <c r="N4862" s="45">
        <v>45187</v>
      </c>
    </row>
    <row r="4863" spans="1:14" x14ac:dyDescent="0.25">
      <c r="B4863" s="42" t="s">
        <v>58374</v>
      </c>
      <c r="C4863" s="42"/>
      <c r="E4863" s="32" t="s">
        <v>58138</v>
      </c>
      <c r="G4863" s="44" t="s">
        <v>11</v>
      </c>
      <c r="H4863" s="44" t="s">
        <v>12</v>
      </c>
      <c r="I4863" s="32" t="s">
        <v>58516</v>
      </c>
      <c r="J4863" s="55">
        <v>8059347161754</v>
      </c>
      <c r="L4863" s="46">
        <v>479.95</v>
      </c>
      <c r="M4863" s="46">
        <v>479.95</v>
      </c>
      <c r="N4863" s="45">
        <v>45187</v>
      </c>
    </row>
    <row r="4864" spans="1:14" x14ac:dyDescent="0.25">
      <c r="B4864" s="42" t="s">
        <v>58377</v>
      </c>
      <c r="C4864" s="42"/>
      <c r="E4864" s="32" t="s">
        <v>58141</v>
      </c>
      <c r="G4864" s="44" t="s">
        <v>11</v>
      </c>
      <c r="H4864" s="44" t="s">
        <v>12</v>
      </c>
      <c r="I4864" s="32" t="s">
        <v>58519</v>
      </c>
      <c r="J4864" s="55">
        <v>8059347161723</v>
      </c>
      <c r="L4864" s="46">
        <v>479.95</v>
      </c>
      <c r="M4864" s="46">
        <v>479.95</v>
      </c>
      <c r="N4864" s="45">
        <v>45187</v>
      </c>
    </row>
    <row r="4865" spans="2:14" x14ac:dyDescent="0.25">
      <c r="B4865" s="42" t="s">
        <v>58376</v>
      </c>
      <c r="C4865" s="42"/>
      <c r="E4865" s="32" t="s">
        <v>58140</v>
      </c>
      <c r="G4865" s="44" t="s">
        <v>11</v>
      </c>
      <c r="H4865" s="44" t="s">
        <v>12</v>
      </c>
      <c r="I4865" s="32" t="s">
        <v>58518</v>
      </c>
      <c r="J4865" s="55">
        <v>8059347161730</v>
      </c>
      <c r="L4865" s="46">
        <v>479.95</v>
      </c>
      <c r="M4865" s="46">
        <v>479.95</v>
      </c>
      <c r="N4865" s="45">
        <v>45187</v>
      </c>
    </row>
    <row r="4866" spans="2:14" x14ac:dyDescent="0.25">
      <c r="B4866" s="42" t="s">
        <v>58375</v>
      </c>
      <c r="C4866" s="42"/>
      <c r="E4866" s="32" t="s">
        <v>58139</v>
      </c>
      <c r="G4866" s="44" t="s">
        <v>11</v>
      </c>
      <c r="H4866" s="44" t="s">
        <v>12</v>
      </c>
      <c r="I4866" s="32" t="s">
        <v>58517</v>
      </c>
      <c r="J4866" s="55">
        <v>8059347161747</v>
      </c>
      <c r="L4866" s="46">
        <v>479.95</v>
      </c>
      <c r="M4866" s="46">
        <v>479.95</v>
      </c>
      <c r="N4866" s="45">
        <v>45187</v>
      </c>
    </row>
    <row r="4867" spans="2:14" x14ac:dyDescent="0.25">
      <c r="B4867" s="42" t="s">
        <v>58371</v>
      </c>
      <c r="C4867" s="42"/>
      <c r="E4867" s="32" t="s">
        <v>58135</v>
      </c>
      <c r="G4867" s="44" t="s">
        <v>11</v>
      </c>
      <c r="H4867" s="44" t="s">
        <v>12</v>
      </c>
      <c r="I4867" s="32" t="s">
        <v>58513</v>
      </c>
      <c r="J4867" s="55">
        <v>8059347161785</v>
      </c>
      <c r="L4867" s="46">
        <v>479.95</v>
      </c>
      <c r="M4867" s="46">
        <v>479.95</v>
      </c>
      <c r="N4867" s="45">
        <v>45187</v>
      </c>
    </row>
    <row r="4868" spans="2:14" x14ac:dyDescent="0.25">
      <c r="B4868" s="42" t="s">
        <v>58372</v>
      </c>
      <c r="C4868" s="42"/>
      <c r="E4868" s="32" t="s">
        <v>58136</v>
      </c>
      <c r="G4868" s="44" t="s">
        <v>11</v>
      </c>
      <c r="H4868" s="44" t="s">
        <v>12</v>
      </c>
      <c r="I4868" s="32" t="s">
        <v>58514</v>
      </c>
      <c r="J4868" s="55">
        <v>8059347161778</v>
      </c>
      <c r="L4868" s="46">
        <v>479.95</v>
      </c>
      <c r="M4868" s="46">
        <v>479.95</v>
      </c>
      <c r="N4868" s="45">
        <v>45187</v>
      </c>
    </row>
    <row r="4869" spans="2:14" x14ac:dyDescent="0.25">
      <c r="B4869" s="42" t="s">
        <v>58380</v>
      </c>
      <c r="C4869" s="42"/>
      <c r="E4869" s="32" t="s">
        <v>58144</v>
      </c>
      <c r="G4869" s="44" t="s">
        <v>11</v>
      </c>
      <c r="H4869" s="44" t="s">
        <v>12</v>
      </c>
      <c r="I4869" s="32" t="s">
        <v>58522</v>
      </c>
      <c r="J4869" s="55">
        <v>8059347161693</v>
      </c>
      <c r="L4869" s="46">
        <v>479.95</v>
      </c>
      <c r="M4869" s="46">
        <v>479.95</v>
      </c>
      <c r="N4869" s="45">
        <v>45187</v>
      </c>
    </row>
    <row r="4870" spans="2:14" x14ac:dyDescent="0.25">
      <c r="B4870" s="42" t="s">
        <v>58381</v>
      </c>
      <c r="C4870" s="42"/>
      <c r="E4870" s="32" t="s">
        <v>58145</v>
      </c>
      <c r="G4870" s="44" t="s">
        <v>11</v>
      </c>
      <c r="H4870" s="44" t="s">
        <v>12</v>
      </c>
      <c r="I4870" s="32" t="s">
        <v>58523</v>
      </c>
      <c r="J4870" s="55">
        <v>8059347161686</v>
      </c>
      <c r="L4870" s="46">
        <v>479.95</v>
      </c>
      <c r="M4870" s="46">
        <v>479.95</v>
      </c>
      <c r="N4870" s="45">
        <v>45187</v>
      </c>
    </row>
    <row r="4871" spans="2:14" x14ac:dyDescent="0.25">
      <c r="B4871" s="42" t="s">
        <v>58384</v>
      </c>
      <c r="C4871" s="42"/>
      <c r="E4871" s="32" t="s">
        <v>58148</v>
      </c>
      <c r="G4871" s="44" t="s">
        <v>11</v>
      </c>
      <c r="H4871" s="44" t="s">
        <v>12</v>
      </c>
      <c r="I4871" s="32" t="s">
        <v>58526</v>
      </c>
      <c r="J4871" s="55">
        <v>8059347161655</v>
      </c>
      <c r="L4871" s="46">
        <v>479.95</v>
      </c>
      <c r="M4871" s="46">
        <v>479.95</v>
      </c>
      <c r="N4871" s="45">
        <v>45187</v>
      </c>
    </row>
    <row r="4872" spans="2:14" x14ac:dyDescent="0.25">
      <c r="B4872" s="42" t="s">
        <v>58383</v>
      </c>
      <c r="C4872" s="42"/>
      <c r="E4872" s="32" t="s">
        <v>58147</v>
      </c>
      <c r="G4872" s="44" t="s">
        <v>11</v>
      </c>
      <c r="H4872" s="44" t="s">
        <v>12</v>
      </c>
      <c r="I4872" s="32" t="s">
        <v>58525</v>
      </c>
      <c r="J4872" s="55">
        <v>8059347161662</v>
      </c>
      <c r="L4872" s="46">
        <v>479.95</v>
      </c>
      <c r="M4872" s="46">
        <v>479.95</v>
      </c>
      <c r="N4872" s="45">
        <v>45187</v>
      </c>
    </row>
    <row r="4873" spans="2:14" x14ac:dyDescent="0.25">
      <c r="B4873" s="42" t="s">
        <v>58382</v>
      </c>
      <c r="C4873" s="42"/>
      <c r="E4873" s="32" t="s">
        <v>58146</v>
      </c>
      <c r="G4873" s="44" t="s">
        <v>11</v>
      </c>
      <c r="H4873" s="44" t="s">
        <v>12</v>
      </c>
      <c r="I4873" s="32" t="s">
        <v>58524</v>
      </c>
      <c r="J4873" s="55">
        <v>8059347161679</v>
      </c>
      <c r="L4873" s="46">
        <v>479.95</v>
      </c>
      <c r="M4873" s="46">
        <v>479.95</v>
      </c>
      <c r="N4873" s="45">
        <v>45187</v>
      </c>
    </row>
    <row r="4874" spans="2:14" x14ac:dyDescent="0.25">
      <c r="B4874" s="42" t="s">
        <v>58378</v>
      </c>
      <c r="C4874" s="42"/>
      <c r="E4874" s="32" t="s">
        <v>58142</v>
      </c>
      <c r="G4874" s="44" t="s">
        <v>11</v>
      </c>
      <c r="H4874" s="44" t="s">
        <v>12</v>
      </c>
      <c r="I4874" s="32" t="s">
        <v>58520</v>
      </c>
      <c r="J4874" s="55">
        <v>8059347161716</v>
      </c>
      <c r="L4874" s="46">
        <v>479.95</v>
      </c>
      <c r="M4874" s="46">
        <v>479.95</v>
      </c>
      <c r="N4874" s="45">
        <v>45187</v>
      </c>
    </row>
    <row r="4875" spans="2:14" x14ac:dyDescent="0.25">
      <c r="B4875" s="42" t="s">
        <v>58379</v>
      </c>
      <c r="C4875" s="42"/>
      <c r="E4875" s="32" t="s">
        <v>58143</v>
      </c>
      <c r="G4875" s="44" t="s">
        <v>11</v>
      </c>
      <c r="H4875" s="44" t="s">
        <v>12</v>
      </c>
      <c r="I4875" s="32" t="s">
        <v>58521</v>
      </c>
      <c r="J4875" s="55">
        <v>8059347161709</v>
      </c>
      <c r="L4875" s="46">
        <v>479.95</v>
      </c>
      <c r="M4875" s="46">
        <v>479.95</v>
      </c>
      <c r="N4875" s="45">
        <v>45187</v>
      </c>
    </row>
    <row r="4876" spans="2:14" x14ac:dyDescent="0.25">
      <c r="B4876" s="42" t="s">
        <v>52142</v>
      </c>
      <c r="C4876" s="42"/>
      <c r="E4876" s="32" t="s">
        <v>49555</v>
      </c>
      <c r="F4876" s="44" t="s">
        <v>41</v>
      </c>
      <c r="G4876" s="32" t="s">
        <v>11</v>
      </c>
      <c r="H4876" s="32" t="s">
        <v>12</v>
      </c>
      <c r="I4876" s="32" t="s">
        <v>49556</v>
      </c>
      <c r="J4876" s="55">
        <v>8059347086439</v>
      </c>
      <c r="K4876" s="32"/>
      <c r="L4876" s="47">
        <v>299.95</v>
      </c>
      <c r="M4876" s="47">
        <v>299.95</v>
      </c>
      <c r="N4876" s="45">
        <v>44835</v>
      </c>
    </row>
    <row r="4877" spans="2:14" x14ac:dyDescent="0.25">
      <c r="B4877" s="42" t="s">
        <v>52141</v>
      </c>
      <c r="C4877" s="42"/>
      <c r="E4877" s="32" t="s">
        <v>60614</v>
      </c>
      <c r="F4877" s="44" t="s">
        <v>41</v>
      </c>
      <c r="G4877" s="32" t="s">
        <v>11</v>
      </c>
      <c r="H4877" s="32" t="s">
        <v>12</v>
      </c>
      <c r="I4877" s="32" t="s">
        <v>50184</v>
      </c>
      <c r="J4877" s="55">
        <v>8059347086422</v>
      </c>
      <c r="K4877" s="32"/>
      <c r="L4877" s="47">
        <v>299.95</v>
      </c>
      <c r="M4877" s="47">
        <v>299.95</v>
      </c>
      <c r="N4877" s="45">
        <v>44835</v>
      </c>
    </row>
    <row r="4878" spans="2:14" x14ac:dyDescent="0.25">
      <c r="B4878" s="42" t="s">
        <v>52140</v>
      </c>
      <c r="C4878" s="42"/>
      <c r="E4878" s="32" t="s">
        <v>60613</v>
      </c>
      <c r="F4878" s="44" t="s">
        <v>41</v>
      </c>
      <c r="G4878" s="32" t="s">
        <v>11</v>
      </c>
      <c r="H4878" s="32" t="s">
        <v>12</v>
      </c>
      <c r="I4878" s="32" t="s">
        <v>50183</v>
      </c>
      <c r="J4878" s="55">
        <v>8059347086392</v>
      </c>
      <c r="K4878" s="32"/>
      <c r="L4878" s="47">
        <v>299.95</v>
      </c>
      <c r="M4878" s="47">
        <v>299.95</v>
      </c>
      <c r="N4878" s="45">
        <v>44835</v>
      </c>
    </row>
    <row r="4879" spans="2:14" x14ac:dyDescent="0.25">
      <c r="B4879" s="42" t="s">
        <v>52139</v>
      </c>
      <c r="C4879" s="42"/>
      <c r="E4879" s="32" t="s">
        <v>60612</v>
      </c>
      <c r="F4879" s="44" t="s">
        <v>41</v>
      </c>
      <c r="G4879" s="32" t="s">
        <v>11</v>
      </c>
      <c r="H4879" s="32" t="s">
        <v>12</v>
      </c>
      <c r="I4879" s="32" t="s">
        <v>50182</v>
      </c>
      <c r="J4879" s="55">
        <v>8059347086408</v>
      </c>
      <c r="K4879" s="32"/>
      <c r="L4879" s="47">
        <v>299.95</v>
      </c>
      <c r="M4879" s="47">
        <v>299.95</v>
      </c>
      <c r="N4879" s="45">
        <v>44835</v>
      </c>
    </row>
    <row r="4880" spans="2:14" x14ac:dyDescent="0.25">
      <c r="B4880" s="42" t="s">
        <v>52138</v>
      </c>
      <c r="C4880" s="42"/>
      <c r="E4880" s="32" t="s">
        <v>60611</v>
      </c>
      <c r="F4880" s="44" t="s">
        <v>41</v>
      </c>
      <c r="G4880" s="32" t="s">
        <v>11</v>
      </c>
      <c r="H4880" s="32" t="s">
        <v>12</v>
      </c>
      <c r="I4880" s="32" t="s">
        <v>50181</v>
      </c>
      <c r="J4880" s="55">
        <v>8059347086415</v>
      </c>
      <c r="K4880" s="32"/>
      <c r="L4880" s="47">
        <v>299.95</v>
      </c>
      <c r="M4880" s="47">
        <v>299.95</v>
      </c>
      <c r="N4880" s="45">
        <v>44835</v>
      </c>
    </row>
    <row r="4881" spans="2:14" x14ac:dyDescent="0.25">
      <c r="B4881" s="42" t="s">
        <v>52144</v>
      </c>
      <c r="C4881" s="42"/>
      <c r="E4881" s="32" t="s">
        <v>49559</v>
      </c>
      <c r="F4881" s="44" t="s">
        <v>41</v>
      </c>
      <c r="G4881" s="32" t="s">
        <v>11</v>
      </c>
      <c r="H4881" s="32" t="s">
        <v>12</v>
      </c>
      <c r="I4881" s="32" t="s">
        <v>49560</v>
      </c>
      <c r="J4881" s="55">
        <v>8059347086453</v>
      </c>
      <c r="K4881" s="32"/>
      <c r="L4881" s="47">
        <v>299.95</v>
      </c>
      <c r="M4881" s="47">
        <v>299.95</v>
      </c>
      <c r="N4881" s="45">
        <v>44835</v>
      </c>
    </row>
    <row r="4882" spans="2:14" x14ac:dyDescent="0.25">
      <c r="B4882" s="42" t="s">
        <v>52143</v>
      </c>
      <c r="C4882" s="42"/>
      <c r="E4882" s="32" t="s">
        <v>49557</v>
      </c>
      <c r="F4882" s="44" t="s">
        <v>41</v>
      </c>
      <c r="G4882" s="32" t="s">
        <v>11</v>
      </c>
      <c r="H4882" s="32" t="s">
        <v>12</v>
      </c>
      <c r="I4882" s="32" t="s">
        <v>49558</v>
      </c>
      <c r="J4882" s="55">
        <v>8059347086446</v>
      </c>
      <c r="K4882" s="32"/>
      <c r="L4882" s="47">
        <v>299.95</v>
      </c>
      <c r="M4882" s="47">
        <v>299.95</v>
      </c>
      <c r="N4882" s="45">
        <v>44835</v>
      </c>
    </row>
    <row r="4883" spans="2:14" x14ac:dyDescent="0.25">
      <c r="B4883" s="42" t="s">
        <v>52135</v>
      </c>
      <c r="C4883" s="42"/>
      <c r="E4883" s="32" t="s">
        <v>49549</v>
      </c>
      <c r="F4883" s="44" t="s">
        <v>41</v>
      </c>
      <c r="G4883" s="32" t="s">
        <v>11</v>
      </c>
      <c r="H4883" s="32" t="s">
        <v>12</v>
      </c>
      <c r="I4883" s="32" t="s">
        <v>49550</v>
      </c>
      <c r="J4883" s="55">
        <v>8059347086361</v>
      </c>
      <c r="K4883" s="32"/>
      <c r="L4883" s="47">
        <v>299.95</v>
      </c>
      <c r="M4883" s="47">
        <v>299.95</v>
      </c>
      <c r="N4883" s="45">
        <v>44835</v>
      </c>
    </row>
    <row r="4884" spans="2:14" x14ac:dyDescent="0.25">
      <c r="B4884" s="42" t="s">
        <v>52134</v>
      </c>
      <c r="C4884" s="42"/>
      <c r="E4884" s="32" t="s">
        <v>60610</v>
      </c>
      <c r="F4884" s="44" t="s">
        <v>41</v>
      </c>
      <c r="G4884" s="32" t="s">
        <v>11</v>
      </c>
      <c r="H4884" s="32" t="s">
        <v>12</v>
      </c>
      <c r="I4884" s="32" t="s">
        <v>50180</v>
      </c>
      <c r="J4884" s="55">
        <v>8059347086354</v>
      </c>
      <c r="K4884" s="32"/>
      <c r="L4884" s="47">
        <v>299.95</v>
      </c>
      <c r="M4884" s="47">
        <v>299.95</v>
      </c>
      <c r="N4884" s="45">
        <v>44835</v>
      </c>
    </row>
    <row r="4885" spans="2:14" x14ac:dyDescent="0.25">
      <c r="B4885" s="42" t="s">
        <v>52133</v>
      </c>
      <c r="C4885" s="42"/>
      <c r="E4885" s="32" t="s">
        <v>60609</v>
      </c>
      <c r="F4885" s="44" t="s">
        <v>41</v>
      </c>
      <c r="G4885" s="32" t="s">
        <v>11</v>
      </c>
      <c r="H4885" s="32" t="s">
        <v>12</v>
      </c>
      <c r="I4885" s="32" t="s">
        <v>50179</v>
      </c>
      <c r="J4885" s="55">
        <v>8059347086323</v>
      </c>
      <c r="K4885" s="32"/>
      <c r="L4885" s="47">
        <v>299.95</v>
      </c>
      <c r="M4885" s="47">
        <v>299.95</v>
      </c>
      <c r="N4885" s="45">
        <v>44835</v>
      </c>
    </row>
    <row r="4886" spans="2:14" x14ac:dyDescent="0.25">
      <c r="B4886" s="42" t="s">
        <v>52132</v>
      </c>
      <c r="C4886" s="42"/>
      <c r="E4886" s="32" t="s">
        <v>60608</v>
      </c>
      <c r="F4886" s="44" t="s">
        <v>41</v>
      </c>
      <c r="G4886" s="32" t="s">
        <v>11</v>
      </c>
      <c r="H4886" s="32" t="s">
        <v>12</v>
      </c>
      <c r="I4886" s="32" t="s">
        <v>50178</v>
      </c>
      <c r="J4886" s="55">
        <v>8059347086330</v>
      </c>
      <c r="K4886" s="32"/>
      <c r="L4886" s="47">
        <v>299.95</v>
      </c>
      <c r="M4886" s="47">
        <v>299.95</v>
      </c>
      <c r="N4886" s="45">
        <v>44835</v>
      </c>
    </row>
    <row r="4887" spans="2:14" x14ac:dyDescent="0.25">
      <c r="B4887" s="42" t="s">
        <v>52131</v>
      </c>
      <c r="C4887" s="42"/>
      <c r="E4887" s="32" t="s">
        <v>60607</v>
      </c>
      <c r="F4887" s="44" t="s">
        <v>41</v>
      </c>
      <c r="G4887" s="32" t="s">
        <v>11</v>
      </c>
      <c r="H4887" s="32" t="s">
        <v>12</v>
      </c>
      <c r="I4887" s="32" t="s">
        <v>50177</v>
      </c>
      <c r="J4887" s="55">
        <v>8059347086347</v>
      </c>
      <c r="K4887" s="32"/>
      <c r="L4887" s="47">
        <v>299.95</v>
      </c>
      <c r="M4887" s="47">
        <v>299.95</v>
      </c>
      <c r="N4887" s="45">
        <v>44835</v>
      </c>
    </row>
    <row r="4888" spans="2:14" x14ac:dyDescent="0.25">
      <c r="B4888" s="42" t="s">
        <v>52137</v>
      </c>
      <c r="C4888" s="42"/>
      <c r="E4888" s="32" t="s">
        <v>49553</v>
      </c>
      <c r="F4888" s="44" t="s">
        <v>41</v>
      </c>
      <c r="G4888" s="32" t="s">
        <v>11</v>
      </c>
      <c r="H4888" s="32" t="s">
        <v>12</v>
      </c>
      <c r="I4888" s="32" t="s">
        <v>49554</v>
      </c>
      <c r="J4888" s="55">
        <v>8059347086385</v>
      </c>
      <c r="K4888" s="32"/>
      <c r="L4888" s="47">
        <v>299.95</v>
      </c>
      <c r="M4888" s="47">
        <v>299.95</v>
      </c>
      <c r="N4888" s="45">
        <v>44835</v>
      </c>
    </row>
    <row r="4889" spans="2:14" x14ac:dyDescent="0.25">
      <c r="B4889" s="42" t="s">
        <v>52136</v>
      </c>
      <c r="C4889" s="42"/>
      <c r="E4889" s="32" t="s">
        <v>49551</v>
      </c>
      <c r="F4889" s="44" t="s">
        <v>41</v>
      </c>
      <c r="G4889" s="32" t="s">
        <v>11</v>
      </c>
      <c r="H4889" s="32" t="s">
        <v>12</v>
      </c>
      <c r="I4889" s="32" t="s">
        <v>49552</v>
      </c>
      <c r="J4889" s="55">
        <v>8059347086378</v>
      </c>
      <c r="K4889" s="32"/>
      <c r="L4889" s="47">
        <v>299.95</v>
      </c>
      <c r="M4889" s="47">
        <v>299.95</v>
      </c>
      <c r="N4889" s="45">
        <v>44835</v>
      </c>
    </row>
    <row r="4890" spans="2:14" x14ac:dyDescent="0.25">
      <c r="B4890" s="42" t="s">
        <v>52128</v>
      </c>
      <c r="C4890" s="42"/>
      <c r="E4890" s="32" t="s">
        <v>49543</v>
      </c>
      <c r="F4890" s="44" t="s">
        <v>41</v>
      </c>
      <c r="G4890" s="32" t="s">
        <v>11</v>
      </c>
      <c r="H4890" s="32" t="s">
        <v>12</v>
      </c>
      <c r="I4890" s="32" t="s">
        <v>49544</v>
      </c>
      <c r="J4890" s="55">
        <v>8059347086293</v>
      </c>
      <c r="K4890" s="32"/>
      <c r="L4890" s="47">
        <v>299.95</v>
      </c>
      <c r="M4890" s="47">
        <v>299.95</v>
      </c>
      <c r="N4890" s="45">
        <v>44835</v>
      </c>
    </row>
    <row r="4891" spans="2:14" x14ac:dyDescent="0.25">
      <c r="B4891" s="42" t="s">
        <v>52127</v>
      </c>
      <c r="C4891" s="42"/>
      <c r="E4891" s="32" t="s">
        <v>60606</v>
      </c>
      <c r="F4891" s="44" t="s">
        <v>41</v>
      </c>
      <c r="G4891" s="32" t="s">
        <v>11</v>
      </c>
      <c r="H4891" s="32" t="s">
        <v>12</v>
      </c>
      <c r="I4891" s="32" t="s">
        <v>50176</v>
      </c>
      <c r="J4891" s="55">
        <v>8059347086286</v>
      </c>
      <c r="K4891" s="32"/>
      <c r="L4891" s="47">
        <v>299.95</v>
      </c>
      <c r="M4891" s="47">
        <v>299.95</v>
      </c>
      <c r="N4891" s="45">
        <v>44835</v>
      </c>
    </row>
    <row r="4892" spans="2:14" x14ac:dyDescent="0.25">
      <c r="B4892" s="42" t="s">
        <v>52126</v>
      </c>
      <c r="C4892" s="42"/>
      <c r="E4892" s="32" t="s">
        <v>60605</v>
      </c>
      <c r="F4892" s="44" t="s">
        <v>41</v>
      </c>
      <c r="G4892" s="32" t="s">
        <v>11</v>
      </c>
      <c r="H4892" s="32" t="s">
        <v>12</v>
      </c>
      <c r="I4892" s="32" t="s">
        <v>50175</v>
      </c>
      <c r="J4892" s="55">
        <v>8059347086255</v>
      </c>
      <c r="K4892" s="32"/>
      <c r="L4892" s="47">
        <v>299.95</v>
      </c>
      <c r="M4892" s="47">
        <v>299.95</v>
      </c>
      <c r="N4892" s="45">
        <v>44835</v>
      </c>
    </row>
    <row r="4893" spans="2:14" x14ac:dyDescent="0.25">
      <c r="B4893" s="42" t="s">
        <v>52125</v>
      </c>
      <c r="C4893" s="42"/>
      <c r="E4893" s="32" t="s">
        <v>60604</v>
      </c>
      <c r="F4893" s="44" t="s">
        <v>41</v>
      </c>
      <c r="G4893" s="32" t="s">
        <v>11</v>
      </c>
      <c r="H4893" s="32" t="s">
        <v>12</v>
      </c>
      <c r="I4893" s="32" t="s">
        <v>50174</v>
      </c>
      <c r="J4893" s="55">
        <v>8059347086262</v>
      </c>
      <c r="K4893" s="32"/>
      <c r="L4893" s="47">
        <v>299.95</v>
      </c>
      <c r="M4893" s="47">
        <v>299.95</v>
      </c>
      <c r="N4893" s="45">
        <v>44835</v>
      </c>
    </row>
    <row r="4894" spans="2:14" x14ac:dyDescent="0.25">
      <c r="B4894" s="42" t="s">
        <v>52124</v>
      </c>
      <c r="C4894" s="42"/>
      <c r="E4894" s="32" t="s">
        <v>60603</v>
      </c>
      <c r="F4894" s="44" t="s">
        <v>41</v>
      </c>
      <c r="G4894" s="32" t="s">
        <v>11</v>
      </c>
      <c r="H4894" s="32" t="s">
        <v>12</v>
      </c>
      <c r="I4894" s="32" t="s">
        <v>50173</v>
      </c>
      <c r="J4894" s="55">
        <v>8059347086279</v>
      </c>
      <c r="K4894" s="32"/>
      <c r="L4894" s="47">
        <v>299.95</v>
      </c>
      <c r="M4894" s="47">
        <v>299.95</v>
      </c>
      <c r="N4894" s="45">
        <v>44835</v>
      </c>
    </row>
    <row r="4895" spans="2:14" x14ac:dyDescent="0.25">
      <c r="B4895" s="42" t="s">
        <v>52130</v>
      </c>
      <c r="C4895" s="42"/>
      <c r="E4895" s="32" t="s">
        <v>49547</v>
      </c>
      <c r="F4895" s="44" t="s">
        <v>41</v>
      </c>
      <c r="G4895" s="32" t="s">
        <v>11</v>
      </c>
      <c r="H4895" s="32" t="s">
        <v>12</v>
      </c>
      <c r="I4895" s="32" t="s">
        <v>49548</v>
      </c>
      <c r="J4895" s="55">
        <v>8059347086316</v>
      </c>
      <c r="K4895" s="32"/>
      <c r="L4895" s="47">
        <v>299.95</v>
      </c>
      <c r="M4895" s="47">
        <v>299.95</v>
      </c>
      <c r="N4895" s="45">
        <v>44835</v>
      </c>
    </row>
    <row r="4896" spans="2:14" x14ac:dyDescent="0.25">
      <c r="B4896" s="42" t="s">
        <v>52129</v>
      </c>
      <c r="C4896" s="42"/>
      <c r="E4896" s="32" t="s">
        <v>49545</v>
      </c>
      <c r="F4896" s="44" t="s">
        <v>41</v>
      </c>
      <c r="G4896" s="32" t="s">
        <v>11</v>
      </c>
      <c r="H4896" s="32" t="s">
        <v>12</v>
      </c>
      <c r="I4896" s="32" t="s">
        <v>49546</v>
      </c>
      <c r="J4896" s="55">
        <v>8059347086309</v>
      </c>
      <c r="K4896" s="32"/>
      <c r="L4896" s="47">
        <v>299.95</v>
      </c>
      <c r="M4896" s="47">
        <v>299.95</v>
      </c>
      <c r="N4896" s="45">
        <v>44835</v>
      </c>
    </row>
    <row r="4897" spans="2:14" x14ac:dyDescent="0.25">
      <c r="B4897" s="42" t="s">
        <v>52121</v>
      </c>
      <c r="C4897" s="42"/>
      <c r="E4897" s="32" t="s">
        <v>49537</v>
      </c>
      <c r="F4897" s="44" t="s">
        <v>41</v>
      </c>
      <c r="G4897" s="32" t="s">
        <v>11</v>
      </c>
      <c r="H4897" s="32" t="s">
        <v>12</v>
      </c>
      <c r="I4897" s="32" t="s">
        <v>49538</v>
      </c>
      <c r="J4897" s="55">
        <v>8059347086224</v>
      </c>
      <c r="K4897" s="32"/>
      <c r="L4897" s="64">
        <v>329.95</v>
      </c>
      <c r="M4897" s="64">
        <v>329.95</v>
      </c>
      <c r="N4897" s="45">
        <v>44835</v>
      </c>
    </row>
    <row r="4898" spans="2:14" x14ac:dyDescent="0.25">
      <c r="B4898" s="42" t="s">
        <v>52120</v>
      </c>
      <c r="C4898" s="42"/>
      <c r="E4898" s="32" t="s">
        <v>60578</v>
      </c>
      <c r="F4898" s="44" t="s">
        <v>41</v>
      </c>
      <c r="G4898" s="32" t="s">
        <v>11</v>
      </c>
      <c r="H4898" s="32" t="s">
        <v>12</v>
      </c>
      <c r="I4898" s="32" t="s">
        <v>50172</v>
      </c>
      <c r="J4898" s="55">
        <v>8059347086217</v>
      </c>
      <c r="K4898" s="32"/>
      <c r="L4898" s="64">
        <v>329.95</v>
      </c>
      <c r="M4898" s="64">
        <v>329.95</v>
      </c>
      <c r="N4898" s="45">
        <v>44835</v>
      </c>
    </row>
    <row r="4899" spans="2:14" x14ac:dyDescent="0.25">
      <c r="B4899" s="42" t="s">
        <v>52119</v>
      </c>
      <c r="C4899" s="42"/>
      <c r="E4899" s="32" t="s">
        <v>60577</v>
      </c>
      <c r="F4899" s="44" t="s">
        <v>41</v>
      </c>
      <c r="G4899" s="32" t="s">
        <v>11</v>
      </c>
      <c r="H4899" s="32" t="s">
        <v>12</v>
      </c>
      <c r="I4899" s="32" t="s">
        <v>50171</v>
      </c>
      <c r="J4899" s="55">
        <v>8059347086187</v>
      </c>
      <c r="K4899" s="32"/>
      <c r="L4899" s="64">
        <v>329.95</v>
      </c>
      <c r="M4899" s="64">
        <v>329.95</v>
      </c>
      <c r="N4899" s="45">
        <v>44835</v>
      </c>
    </row>
    <row r="4900" spans="2:14" x14ac:dyDescent="0.25">
      <c r="B4900" s="42" t="s">
        <v>52118</v>
      </c>
      <c r="C4900" s="42"/>
      <c r="E4900" s="32" t="s">
        <v>60576</v>
      </c>
      <c r="F4900" s="44" t="s">
        <v>41</v>
      </c>
      <c r="G4900" s="32" t="s">
        <v>11</v>
      </c>
      <c r="H4900" s="32" t="s">
        <v>12</v>
      </c>
      <c r="I4900" s="32" t="s">
        <v>50170</v>
      </c>
      <c r="J4900" s="55">
        <v>8059347086194</v>
      </c>
      <c r="K4900" s="32"/>
      <c r="L4900" s="64">
        <v>329.95</v>
      </c>
      <c r="M4900" s="64">
        <v>329.95</v>
      </c>
      <c r="N4900" s="45">
        <v>44835</v>
      </c>
    </row>
    <row r="4901" spans="2:14" x14ac:dyDescent="0.25">
      <c r="B4901" s="42" t="s">
        <v>52117</v>
      </c>
      <c r="C4901" s="42"/>
      <c r="E4901" s="32" t="s">
        <v>60575</v>
      </c>
      <c r="F4901" s="44" t="s">
        <v>41</v>
      </c>
      <c r="G4901" s="32" t="s">
        <v>11</v>
      </c>
      <c r="H4901" s="32" t="s">
        <v>12</v>
      </c>
      <c r="I4901" s="32" t="s">
        <v>50169</v>
      </c>
      <c r="J4901" s="55">
        <v>8059347086200</v>
      </c>
      <c r="K4901" s="32"/>
      <c r="L4901" s="64">
        <v>329.95</v>
      </c>
      <c r="M4901" s="64">
        <v>329.95</v>
      </c>
      <c r="N4901" s="45">
        <v>44835</v>
      </c>
    </row>
    <row r="4902" spans="2:14" x14ac:dyDescent="0.25">
      <c r="B4902" s="42" t="s">
        <v>52123</v>
      </c>
      <c r="C4902" s="42"/>
      <c r="E4902" s="32" t="s">
        <v>49541</v>
      </c>
      <c r="F4902" s="44" t="s">
        <v>41</v>
      </c>
      <c r="G4902" s="32" t="s">
        <v>11</v>
      </c>
      <c r="H4902" s="32" t="s">
        <v>12</v>
      </c>
      <c r="I4902" s="32" t="s">
        <v>49542</v>
      </c>
      <c r="J4902" s="55">
        <v>8059347086248</v>
      </c>
      <c r="K4902" s="32"/>
      <c r="L4902" s="64">
        <v>329.95</v>
      </c>
      <c r="M4902" s="64">
        <v>329.95</v>
      </c>
      <c r="N4902" s="45">
        <v>44835</v>
      </c>
    </row>
    <row r="4903" spans="2:14" x14ac:dyDescent="0.25">
      <c r="B4903" s="42" t="s">
        <v>52122</v>
      </c>
      <c r="C4903" s="42"/>
      <c r="E4903" s="32" t="s">
        <v>49539</v>
      </c>
      <c r="F4903" s="44" t="s">
        <v>41</v>
      </c>
      <c r="G4903" s="32" t="s">
        <v>11</v>
      </c>
      <c r="H4903" s="32" t="s">
        <v>12</v>
      </c>
      <c r="I4903" s="32" t="s">
        <v>49540</v>
      </c>
      <c r="J4903" s="55">
        <v>8059347086231</v>
      </c>
      <c r="K4903" s="32"/>
      <c r="L4903" s="64">
        <v>329.95</v>
      </c>
      <c r="M4903" s="64">
        <v>329.95</v>
      </c>
      <c r="N4903" s="45">
        <v>44835</v>
      </c>
    </row>
    <row r="4904" spans="2:14" x14ac:dyDescent="0.25">
      <c r="B4904" s="42" t="s">
        <v>52114</v>
      </c>
      <c r="C4904" s="42"/>
      <c r="E4904" s="32" t="s">
        <v>49531</v>
      </c>
      <c r="F4904" s="44" t="s">
        <v>41</v>
      </c>
      <c r="G4904" s="32" t="s">
        <v>11</v>
      </c>
      <c r="H4904" s="32" t="s">
        <v>12</v>
      </c>
      <c r="I4904" s="32" t="s">
        <v>49532</v>
      </c>
      <c r="J4904" s="55">
        <v>8059347086156</v>
      </c>
      <c r="K4904" s="32"/>
      <c r="L4904" s="64">
        <v>329.95</v>
      </c>
      <c r="M4904" s="64">
        <v>329.95</v>
      </c>
      <c r="N4904" s="45">
        <v>44835</v>
      </c>
    </row>
    <row r="4905" spans="2:14" x14ac:dyDescent="0.25">
      <c r="B4905" s="42" t="s">
        <v>52113</v>
      </c>
      <c r="C4905" s="42"/>
      <c r="E4905" s="32" t="s">
        <v>60574</v>
      </c>
      <c r="F4905" s="44" t="s">
        <v>41</v>
      </c>
      <c r="G4905" s="32" t="s">
        <v>11</v>
      </c>
      <c r="H4905" s="32" t="s">
        <v>12</v>
      </c>
      <c r="I4905" s="32" t="s">
        <v>50168</v>
      </c>
      <c r="J4905" s="55">
        <v>8059347086149</v>
      </c>
      <c r="K4905" s="32"/>
      <c r="L4905" s="64">
        <v>329.95</v>
      </c>
      <c r="M4905" s="64">
        <v>329.95</v>
      </c>
      <c r="N4905" s="45">
        <v>44835</v>
      </c>
    </row>
    <row r="4906" spans="2:14" x14ac:dyDescent="0.25">
      <c r="B4906" s="42" t="s">
        <v>52112</v>
      </c>
      <c r="C4906" s="42"/>
      <c r="E4906" s="32" t="s">
        <v>60573</v>
      </c>
      <c r="F4906" s="44" t="s">
        <v>41</v>
      </c>
      <c r="G4906" s="32" t="s">
        <v>11</v>
      </c>
      <c r="H4906" s="32" t="s">
        <v>12</v>
      </c>
      <c r="I4906" s="32" t="s">
        <v>50167</v>
      </c>
      <c r="J4906" s="55">
        <v>8059347086118</v>
      </c>
      <c r="K4906" s="32"/>
      <c r="L4906" s="64">
        <v>329.95</v>
      </c>
      <c r="M4906" s="64">
        <v>329.95</v>
      </c>
      <c r="N4906" s="45">
        <v>44835</v>
      </c>
    </row>
    <row r="4907" spans="2:14" x14ac:dyDescent="0.25">
      <c r="B4907" s="42" t="s">
        <v>52111</v>
      </c>
      <c r="C4907" s="42"/>
      <c r="E4907" s="32" t="s">
        <v>60572</v>
      </c>
      <c r="F4907" s="44" t="s">
        <v>41</v>
      </c>
      <c r="G4907" s="32" t="s">
        <v>11</v>
      </c>
      <c r="H4907" s="32" t="s">
        <v>12</v>
      </c>
      <c r="I4907" s="32" t="s">
        <v>50166</v>
      </c>
      <c r="J4907" s="55">
        <v>8059347086125</v>
      </c>
      <c r="K4907" s="32"/>
      <c r="L4907" s="64">
        <v>329.95</v>
      </c>
      <c r="M4907" s="64">
        <v>329.95</v>
      </c>
      <c r="N4907" s="45">
        <v>44835</v>
      </c>
    </row>
    <row r="4908" spans="2:14" x14ac:dyDescent="0.25">
      <c r="B4908" s="42" t="s">
        <v>52110</v>
      </c>
      <c r="C4908" s="42"/>
      <c r="E4908" s="32" t="s">
        <v>60571</v>
      </c>
      <c r="F4908" s="44" t="s">
        <v>41</v>
      </c>
      <c r="G4908" s="32" t="s">
        <v>11</v>
      </c>
      <c r="H4908" s="32" t="s">
        <v>12</v>
      </c>
      <c r="I4908" s="32" t="s">
        <v>50165</v>
      </c>
      <c r="J4908" s="55">
        <v>8059347086132</v>
      </c>
      <c r="K4908" s="32"/>
      <c r="L4908" s="64">
        <v>329.95</v>
      </c>
      <c r="M4908" s="64">
        <v>329.95</v>
      </c>
      <c r="N4908" s="45">
        <v>44835</v>
      </c>
    </row>
    <row r="4909" spans="2:14" x14ac:dyDescent="0.25">
      <c r="B4909" s="42" t="s">
        <v>52116</v>
      </c>
      <c r="C4909" s="42"/>
      <c r="E4909" s="32" t="s">
        <v>49535</v>
      </c>
      <c r="F4909" s="44" t="s">
        <v>41</v>
      </c>
      <c r="G4909" s="32" t="s">
        <v>11</v>
      </c>
      <c r="H4909" s="32" t="s">
        <v>12</v>
      </c>
      <c r="I4909" s="32" t="s">
        <v>49536</v>
      </c>
      <c r="J4909" s="55">
        <v>8059347086170</v>
      </c>
      <c r="K4909" s="32"/>
      <c r="L4909" s="64">
        <v>329.95</v>
      </c>
      <c r="M4909" s="64">
        <v>329.95</v>
      </c>
      <c r="N4909" s="45">
        <v>44835</v>
      </c>
    </row>
    <row r="4910" spans="2:14" x14ac:dyDescent="0.25">
      <c r="B4910" s="42" t="s">
        <v>52115</v>
      </c>
      <c r="C4910" s="42"/>
      <c r="E4910" s="32" t="s">
        <v>49533</v>
      </c>
      <c r="F4910" s="44" t="s">
        <v>41</v>
      </c>
      <c r="G4910" s="32" t="s">
        <v>11</v>
      </c>
      <c r="H4910" s="32" t="s">
        <v>12</v>
      </c>
      <c r="I4910" s="32" t="s">
        <v>49534</v>
      </c>
      <c r="J4910" s="55">
        <v>8059347086163</v>
      </c>
      <c r="K4910" s="32"/>
      <c r="L4910" s="64">
        <v>329.95</v>
      </c>
      <c r="M4910" s="64">
        <v>329.95</v>
      </c>
      <c r="N4910" s="45">
        <v>44835</v>
      </c>
    </row>
    <row r="4911" spans="2:14" x14ac:dyDescent="0.25">
      <c r="B4911" s="42" t="s">
        <v>52107</v>
      </c>
      <c r="C4911" s="42"/>
      <c r="E4911" s="32" t="s">
        <v>49525</v>
      </c>
      <c r="F4911" s="44" t="s">
        <v>41</v>
      </c>
      <c r="G4911" s="32" t="s">
        <v>11</v>
      </c>
      <c r="H4911" s="32" t="s">
        <v>12</v>
      </c>
      <c r="I4911" s="32" t="s">
        <v>49526</v>
      </c>
      <c r="J4911" s="55">
        <v>8059347086088</v>
      </c>
      <c r="K4911" s="32"/>
      <c r="L4911" s="64">
        <v>329.95</v>
      </c>
      <c r="M4911" s="64">
        <v>329.95</v>
      </c>
      <c r="N4911" s="45">
        <v>44835</v>
      </c>
    </row>
    <row r="4912" spans="2:14" x14ac:dyDescent="0.25">
      <c r="B4912" s="42" t="s">
        <v>52106</v>
      </c>
      <c r="C4912" s="42"/>
      <c r="E4912" s="32" t="s">
        <v>60570</v>
      </c>
      <c r="F4912" s="44" t="s">
        <v>41</v>
      </c>
      <c r="G4912" s="32" t="s">
        <v>11</v>
      </c>
      <c r="H4912" s="32" t="s">
        <v>12</v>
      </c>
      <c r="I4912" s="32" t="s">
        <v>50164</v>
      </c>
      <c r="J4912" s="55">
        <v>8059347086071</v>
      </c>
      <c r="K4912" s="32"/>
      <c r="L4912" s="64">
        <v>329.95</v>
      </c>
      <c r="M4912" s="64">
        <v>329.95</v>
      </c>
      <c r="N4912" s="45">
        <v>44835</v>
      </c>
    </row>
    <row r="4913" spans="2:14" x14ac:dyDescent="0.25">
      <c r="B4913" s="42" t="s">
        <v>52105</v>
      </c>
      <c r="C4913" s="42"/>
      <c r="E4913" s="32" t="s">
        <v>60569</v>
      </c>
      <c r="F4913" s="44" t="s">
        <v>41</v>
      </c>
      <c r="G4913" s="32" t="s">
        <v>11</v>
      </c>
      <c r="H4913" s="32" t="s">
        <v>12</v>
      </c>
      <c r="I4913" s="32" t="s">
        <v>50163</v>
      </c>
      <c r="J4913" s="55">
        <v>8059347086040</v>
      </c>
      <c r="K4913" s="32"/>
      <c r="L4913" s="64">
        <v>329.95</v>
      </c>
      <c r="M4913" s="64">
        <v>329.95</v>
      </c>
      <c r="N4913" s="45">
        <v>44835</v>
      </c>
    </row>
    <row r="4914" spans="2:14" x14ac:dyDescent="0.25">
      <c r="B4914" s="42" t="s">
        <v>52104</v>
      </c>
      <c r="C4914" s="42"/>
      <c r="E4914" s="32" t="s">
        <v>60568</v>
      </c>
      <c r="F4914" s="44" t="s">
        <v>41</v>
      </c>
      <c r="G4914" s="32" t="s">
        <v>11</v>
      </c>
      <c r="H4914" s="32" t="s">
        <v>12</v>
      </c>
      <c r="I4914" s="32" t="s">
        <v>50162</v>
      </c>
      <c r="J4914" s="55">
        <v>8059347086057</v>
      </c>
      <c r="K4914" s="32"/>
      <c r="L4914" s="64">
        <v>329.95</v>
      </c>
      <c r="M4914" s="64">
        <v>329.95</v>
      </c>
      <c r="N4914" s="45">
        <v>44835</v>
      </c>
    </row>
    <row r="4915" spans="2:14" x14ac:dyDescent="0.25">
      <c r="B4915" s="42" t="s">
        <v>52103</v>
      </c>
      <c r="C4915" s="42"/>
      <c r="E4915" s="32" t="s">
        <v>60567</v>
      </c>
      <c r="F4915" s="44" t="s">
        <v>41</v>
      </c>
      <c r="G4915" s="32" t="s">
        <v>11</v>
      </c>
      <c r="H4915" s="32" t="s">
        <v>12</v>
      </c>
      <c r="I4915" s="32" t="s">
        <v>50161</v>
      </c>
      <c r="J4915" s="55">
        <v>8059347086064</v>
      </c>
      <c r="K4915" s="32"/>
      <c r="L4915" s="64">
        <v>329.95</v>
      </c>
      <c r="M4915" s="64">
        <v>329.95</v>
      </c>
      <c r="N4915" s="45">
        <v>44835</v>
      </c>
    </row>
    <row r="4916" spans="2:14" x14ac:dyDescent="0.25">
      <c r="B4916" s="42" t="s">
        <v>52109</v>
      </c>
      <c r="C4916" s="42"/>
      <c r="E4916" s="32" t="s">
        <v>49529</v>
      </c>
      <c r="F4916" s="44" t="s">
        <v>41</v>
      </c>
      <c r="G4916" s="32" t="s">
        <v>11</v>
      </c>
      <c r="H4916" s="32" t="s">
        <v>12</v>
      </c>
      <c r="I4916" s="32" t="s">
        <v>49530</v>
      </c>
      <c r="J4916" s="55">
        <v>8059347086101</v>
      </c>
      <c r="K4916" s="32"/>
      <c r="L4916" s="64">
        <v>329.95</v>
      </c>
      <c r="M4916" s="64">
        <v>329.95</v>
      </c>
      <c r="N4916" s="45">
        <v>44835</v>
      </c>
    </row>
    <row r="4917" spans="2:14" x14ac:dyDescent="0.25">
      <c r="B4917" s="42" t="s">
        <v>52108</v>
      </c>
      <c r="C4917" s="42"/>
      <c r="E4917" s="32" t="s">
        <v>49527</v>
      </c>
      <c r="F4917" s="44" t="s">
        <v>41</v>
      </c>
      <c r="G4917" s="32" t="s">
        <v>11</v>
      </c>
      <c r="H4917" s="32" t="s">
        <v>12</v>
      </c>
      <c r="I4917" s="32" t="s">
        <v>49528</v>
      </c>
      <c r="J4917" s="55">
        <v>8059347086095</v>
      </c>
      <c r="K4917" s="32"/>
      <c r="L4917" s="64">
        <v>329.95</v>
      </c>
      <c r="M4917" s="64">
        <v>329.95</v>
      </c>
      <c r="N4917" s="45">
        <v>44835</v>
      </c>
    </row>
    <row r="4918" spans="2:14" x14ac:dyDescent="0.25">
      <c r="B4918" s="42" t="s">
        <v>58387</v>
      </c>
      <c r="C4918" s="42"/>
      <c r="E4918" s="32" t="s">
        <v>58151</v>
      </c>
      <c r="G4918" s="44" t="s">
        <v>11</v>
      </c>
      <c r="H4918" s="44" t="s">
        <v>12</v>
      </c>
      <c r="I4918" s="32" t="s">
        <v>58529</v>
      </c>
      <c r="J4918" s="55">
        <v>8059347161624</v>
      </c>
      <c r="L4918" s="46">
        <v>299.95</v>
      </c>
      <c r="M4918" s="46">
        <v>299.95</v>
      </c>
      <c r="N4918" s="45">
        <v>45187</v>
      </c>
    </row>
    <row r="4919" spans="2:14" x14ac:dyDescent="0.25">
      <c r="B4919" s="42" t="s">
        <v>58388</v>
      </c>
      <c r="C4919" s="42"/>
      <c r="E4919" s="32" t="s">
        <v>58152</v>
      </c>
      <c r="G4919" s="44" t="s">
        <v>11</v>
      </c>
      <c r="H4919" s="44" t="s">
        <v>12</v>
      </c>
      <c r="I4919" s="32" t="s">
        <v>58530</v>
      </c>
      <c r="J4919" s="55">
        <v>8059347161617</v>
      </c>
      <c r="L4919" s="46">
        <v>299.95</v>
      </c>
      <c r="M4919" s="46">
        <v>299.95</v>
      </c>
      <c r="N4919" s="45">
        <v>45187</v>
      </c>
    </row>
    <row r="4920" spans="2:14" x14ac:dyDescent="0.25">
      <c r="B4920" s="42" t="s">
        <v>58391</v>
      </c>
      <c r="C4920" s="42"/>
      <c r="E4920" s="32" t="s">
        <v>58155</v>
      </c>
      <c r="G4920" s="44" t="s">
        <v>11</v>
      </c>
      <c r="H4920" s="44" t="s">
        <v>12</v>
      </c>
      <c r="I4920" s="32" t="s">
        <v>58533</v>
      </c>
      <c r="J4920" s="55">
        <v>8059347161587</v>
      </c>
      <c r="L4920" s="46">
        <v>299.95</v>
      </c>
      <c r="M4920" s="46">
        <v>299.95</v>
      </c>
      <c r="N4920" s="45">
        <v>45187</v>
      </c>
    </row>
    <row r="4921" spans="2:14" x14ac:dyDescent="0.25">
      <c r="B4921" s="42" t="s">
        <v>58390</v>
      </c>
      <c r="C4921" s="42"/>
      <c r="E4921" s="32" t="s">
        <v>58154</v>
      </c>
      <c r="G4921" s="44" t="s">
        <v>11</v>
      </c>
      <c r="H4921" s="44" t="s">
        <v>12</v>
      </c>
      <c r="I4921" s="32" t="s">
        <v>58532</v>
      </c>
      <c r="J4921" s="55">
        <v>8059347161594</v>
      </c>
      <c r="L4921" s="46">
        <v>299.95</v>
      </c>
      <c r="M4921" s="46">
        <v>299.95</v>
      </c>
      <c r="N4921" s="45">
        <v>45187</v>
      </c>
    </row>
    <row r="4922" spans="2:14" ht="13.5" customHeight="1" x14ac:dyDescent="0.25">
      <c r="B4922" s="42" t="s">
        <v>58389</v>
      </c>
      <c r="C4922" s="42"/>
      <c r="E4922" s="32" t="s">
        <v>58153</v>
      </c>
      <c r="G4922" s="44" t="s">
        <v>11</v>
      </c>
      <c r="H4922" s="44" t="s">
        <v>12</v>
      </c>
      <c r="I4922" s="32" t="s">
        <v>58531</v>
      </c>
      <c r="J4922" s="55">
        <v>8059347161600</v>
      </c>
      <c r="L4922" s="46">
        <v>299.95</v>
      </c>
      <c r="M4922" s="46">
        <v>299.95</v>
      </c>
      <c r="N4922" s="45">
        <v>45187</v>
      </c>
    </row>
    <row r="4923" spans="2:14" x14ac:dyDescent="0.25">
      <c r="B4923" s="42" t="s">
        <v>58385</v>
      </c>
      <c r="C4923" s="42"/>
      <c r="E4923" s="32" t="s">
        <v>58149</v>
      </c>
      <c r="G4923" s="44" t="s">
        <v>11</v>
      </c>
      <c r="H4923" s="44" t="s">
        <v>12</v>
      </c>
      <c r="I4923" s="32" t="s">
        <v>58527</v>
      </c>
      <c r="J4923" s="55">
        <v>8059347161648</v>
      </c>
      <c r="L4923" s="46">
        <v>299.95</v>
      </c>
      <c r="M4923" s="46">
        <v>299.95</v>
      </c>
      <c r="N4923" s="45">
        <v>45187</v>
      </c>
    </row>
    <row r="4924" spans="2:14" x14ac:dyDescent="0.25">
      <c r="B4924" s="42" t="s">
        <v>58386</v>
      </c>
      <c r="C4924" s="42"/>
      <c r="E4924" s="32" t="s">
        <v>58150</v>
      </c>
      <c r="G4924" s="44" t="s">
        <v>11</v>
      </c>
      <c r="H4924" s="44" t="s">
        <v>12</v>
      </c>
      <c r="I4924" s="32" t="s">
        <v>58528</v>
      </c>
      <c r="J4924" s="55">
        <v>8059347161631</v>
      </c>
      <c r="L4924" s="46">
        <v>299.95</v>
      </c>
      <c r="M4924" s="46">
        <v>299.95</v>
      </c>
      <c r="N4924" s="45">
        <v>45187</v>
      </c>
    </row>
    <row r="4925" spans="2:14" x14ac:dyDescent="0.25">
      <c r="B4925" s="42" t="s">
        <v>52100</v>
      </c>
      <c r="C4925" s="42"/>
      <c r="E4925" s="32" t="s">
        <v>49513</v>
      </c>
      <c r="F4925" s="44" t="s">
        <v>41</v>
      </c>
      <c r="G4925" s="32" t="s">
        <v>11</v>
      </c>
      <c r="H4925" s="32" t="s">
        <v>12</v>
      </c>
      <c r="I4925" s="32" t="s">
        <v>49514</v>
      </c>
      <c r="J4925" s="55">
        <v>8059347096513</v>
      </c>
      <c r="K4925" s="32"/>
      <c r="L4925" s="47">
        <v>549.95000000000005</v>
      </c>
      <c r="M4925" s="47">
        <v>549.95000000000005</v>
      </c>
      <c r="N4925" s="45">
        <v>44835</v>
      </c>
    </row>
    <row r="4926" spans="2:14" x14ac:dyDescent="0.25">
      <c r="B4926" s="42" t="s">
        <v>52099</v>
      </c>
      <c r="C4926" s="42"/>
      <c r="E4926" s="32" t="s">
        <v>60558</v>
      </c>
      <c r="F4926" s="44" t="s">
        <v>41</v>
      </c>
      <c r="G4926" s="32" t="s">
        <v>11</v>
      </c>
      <c r="H4926" s="32" t="s">
        <v>12</v>
      </c>
      <c r="I4926" s="32" t="s">
        <v>50156</v>
      </c>
      <c r="J4926" s="55">
        <v>8059347096506</v>
      </c>
      <c r="K4926" s="32"/>
      <c r="L4926" s="47">
        <v>549.95000000000005</v>
      </c>
      <c r="M4926" s="47">
        <v>549.95000000000005</v>
      </c>
      <c r="N4926" s="45">
        <v>44835</v>
      </c>
    </row>
    <row r="4927" spans="2:14" x14ac:dyDescent="0.25">
      <c r="B4927" s="42" t="s">
        <v>52098</v>
      </c>
      <c r="C4927" s="42"/>
      <c r="E4927" s="32" t="s">
        <v>60557</v>
      </c>
      <c r="F4927" s="44" t="s">
        <v>41</v>
      </c>
      <c r="G4927" s="32" t="s">
        <v>11</v>
      </c>
      <c r="H4927" s="32" t="s">
        <v>12</v>
      </c>
      <c r="I4927" s="32" t="s">
        <v>50155</v>
      </c>
      <c r="J4927" s="55">
        <v>8059347096476</v>
      </c>
      <c r="K4927" s="32"/>
      <c r="L4927" s="47">
        <v>549.95000000000005</v>
      </c>
      <c r="M4927" s="47">
        <v>549.95000000000005</v>
      </c>
      <c r="N4927" s="45">
        <v>44835</v>
      </c>
    </row>
    <row r="4928" spans="2:14" x14ac:dyDescent="0.25">
      <c r="B4928" s="42" t="s">
        <v>52097</v>
      </c>
      <c r="C4928" s="42"/>
      <c r="E4928" s="32" t="s">
        <v>60556</v>
      </c>
      <c r="F4928" s="44" t="s">
        <v>41</v>
      </c>
      <c r="G4928" s="32" t="s">
        <v>11</v>
      </c>
      <c r="H4928" s="32" t="s">
        <v>12</v>
      </c>
      <c r="I4928" s="32" t="s">
        <v>50154</v>
      </c>
      <c r="J4928" s="55">
        <v>8059347096483</v>
      </c>
      <c r="K4928" s="32"/>
      <c r="L4928" s="47">
        <v>549.95000000000005</v>
      </c>
      <c r="M4928" s="47">
        <v>549.95000000000005</v>
      </c>
      <c r="N4928" s="45">
        <v>44835</v>
      </c>
    </row>
    <row r="4929" spans="2:14" x14ac:dyDescent="0.25">
      <c r="B4929" s="42" t="s">
        <v>52096</v>
      </c>
      <c r="C4929" s="42"/>
      <c r="E4929" s="32" t="s">
        <v>60555</v>
      </c>
      <c r="F4929" s="44" t="s">
        <v>41</v>
      </c>
      <c r="G4929" s="32" t="s">
        <v>11</v>
      </c>
      <c r="H4929" s="32" t="s">
        <v>12</v>
      </c>
      <c r="I4929" s="32" t="s">
        <v>50153</v>
      </c>
      <c r="J4929" s="55">
        <v>8059347096490</v>
      </c>
      <c r="K4929" s="32"/>
      <c r="L4929" s="47">
        <v>549.95000000000005</v>
      </c>
      <c r="M4929" s="47">
        <v>549.95000000000005</v>
      </c>
      <c r="N4929" s="45">
        <v>44835</v>
      </c>
    </row>
    <row r="4930" spans="2:14" x14ac:dyDescent="0.25">
      <c r="B4930" s="42" t="s">
        <v>52102</v>
      </c>
      <c r="C4930" s="42"/>
      <c r="E4930" s="32" t="s">
        <v>49517</v>
      </c>
      <c r="F4930" s="44" t="s">
        <v>41</v>
      </c>
      <c r="G4930" s="32" t="s">
        <v>11</v>
      </c>
      <c r="H4930" s="32" t="s">
        <v>12</v>
      </c>
      <c r="I4930" s="32" t="s">
        <v>49518</v>
      </c>
      <c r="J4930" s="55">
        <v>8059347096537</v>
      </c>
      <c r="K4930" s="32"/>
      <c r="L4930" s="47">
        <v>549.95000000000005</v>
      </c>
      <c r="M4930" s="47">
        <v>549.95000000000005</v>
      </c>
      <c r="N4930" s="45">
        <v>44835</v>
      </c>
    </row>
    <row r="4931" spans="2:14" x14ac:dyDescent="0.25">
      <c r="B4931" s="42" t="s">
        <v>52101</v>
      </c>
      <c r="C4931" s="42"/>
      <c r="E4931" s="32" t="s">
        <v>49515</v>
      </c>
      <c r="F4931" s="44" t="s">
        <v>41</v>
      </c>
      <c r="G4931" s="32" t="s">
        <v>11</v>
      </c>
      <c r="H4931" s="32" t="s">
        <v>12</v>
      </c>
      <c r="I4931" s="32" t="s">
        <v>49516</v>
      </c>
      <c r="J4931" s="55">
        <v>8059347096520</v>
      </c>
      <c r="K4931" s="32"/>
      <c r="L4931" s="47">
        <v>549.95000000000005</v>
      </c>
      <c r="M4931" s="47">
        <v>549.95000000000005</v>
      </c>
      <c r="N4931" s="45">
        <v>44835</v>
      </c>
    </row>
    <row r="4932" spans="2:14" x14ac:dyDescent="0.25">
      <c r="B4932" s="42"/>
      <c r="C4932" s="42"/>
      <c r="E4932" s="32" t="s">
        <v>49507</v>
      </c>
      <c r="F4932" s="44" t="s">
        <v>41</v>
      </c>
      <c r="G4932" s="32" t="s">
        <v>11</v>
      </c>
      <c r="H4932" s="32" t="s">
        <v>12</v>
      </c>
      <c r="I4932" s="32" t="s">
        <v>49508</v>
      </c>
      <c r="J4932" s="55">
        <v>8059347085944</v>
      </c>
      <c r="K4932" s="32"/>
      <c r="L4932" s="47">
        <v>549.95000000000005</v>
      </c>
      <c r="M4932" s="47">
        <v>549.95000000000005</v>
      </c>
      <c r="N4932" s="45">
        <v>44835</v>
      </c>
    </row>
    <row r="4933" spans="2:14" x14ac:dyDescent="0.25">
      <c r="B4933" s="42"/>
      <c r="C4933" s="42"/>
      <c r="E4933" s="32" t="s">
        <v>60554</v>
      </c>
      <c r="F4933" s="44" t="s">
        <v>41</v>
      </c>
      <c r="G4933" s="32" t="s">
        <v>11</v>
      </c>
      <c r="H4933" s="32" t="s">
        <v>12</v>
      </c>
      <c r="I4933" s="32" t="s">
        <v>50152</v>
      </c>
      <c r="J4933" s="55">
        <v>8059347085937</v>
      </c>
      <c r="K4933" s="32"/>
      <c r="L4933" s="47">
        <v>549.95000000000005</v>
      </c>
      <c r="M4933" s="47">
        <v>549.95000000000005</v>
      </c>
      <c r="N4933" s="45">
        <v>44835</v>
      </c>
    </row>
    <row r="4934" spans="2:14" x14ac:dyDescent="0.25">
      <c r="B4934" s="42"/>
      <c r="C4934" s="42"/>
      <c r="E4934" s="32" t="s">
        <v>60553</v>
      </c>
      <c r="F4934" s="44" t="s">
        <v>41</v>
      </c>
      <c r="G4934" s="32" t="s">
        <v>11</v>
      </c>
      <c r="H4934" s="32" t="s">
        <v>12</v>
      </c>
      <c r="I4934" s="32" t="s">
        <v>50151</v>
      </c>
      <c r="J4934" s="55">
        <v>8059347085906</v>
      </c>
      <c r="K4934" s="32"/>
      <c r="L4934" s="47">
        <v>549.95000000000005</v>
      </c>
      <c r="M4934" s="47">
        <v>549.95000000000005</v>
      </c>
      <c r="N4934" s="45">
        <v>44835</v>
      </c>
    </row>
    <row r="4935" spans="2:14" x14ac:dyDescent="0.25">
      <c r="B4935" s="42"/>
      <c r="C4935" s="42"/>
      <c r="E4935" s="32" t="s">
        <v>60552</v>
      </c>
      <c r="F4935" s="44" t="s">
        <v>41</v>
      </c>
      <c r="G4935" s="32" t="s">
        <v>11</v>
      </c>
      <c r="H4935" s="32" t="s">
        <v>12</v>
      </c>
      <c r="I4935" s="32" t="s">
        <v>50150</v>
      </c>
      <c r="J4935" s="55">
        <v>8059347085913</v>
      </c>
      <c r="K4935" s="32"/>
      <c r="L4935" s="47">
        <v>549.95000000000005</v>
      </c>
      <c r="M4935" s="47">
        <v>549.95000000000005</v>
      </c>
      <c r="N4935" s="45">
        <v>44835</v>
      </c>
    </row>
    <row r="4936" spans="2:14" x14ac:dyDescent="0.25">
      <c r="B4936" s="42"/>
      <c r="C4936" s="42"/>
      <c r="E4936" s="32" t="s">
        <v>60551</v>
      </c>
      <c r="F4936" s="44" t="s">
        <v>41</v>
      </c>
      <c r="G4936" s="32" t="s">
        <v>11</v>
      </c>
      <c r="H4936" s="32" t="s">
        <v>12</v>
      </c>
      <c r="I4936" s="32" t="s">
        <v>50149</v>
      </c>
      <c r="J4936" s="55">
        <v>8059347085920</v>
      </c>
      <c r="K4936" s="32"/>
      <c r="L4936" s="47">
        <v>549.95000000000005</v>
      </c>
      <c r="M4936" s="47">
        <v>549.95000000000005</v>
      </c>
      <c r="N4936" s="45">
        <v>44835</v>
      </c>
    </row>
    <row r="4937" spans="2:14" x14ac:dyDescent="0.25">
      <c r="B4937" s="42"/>
      <c r="C4937" s="42"/>
      <c r="E4937" s="32" t="s">
        <v>49511</v>
      </c>
      <c r="F4937" s="44" t="s">
        <v>41</v>
      </c>
      <c r="G4937" s="32" t="s">
        <v>11</v>
      </c>
      <c r="H4937" s="32" t="s">
        <v>12</v>
      </c>
      <c r="I4937" s="32" t="s">
        <v>49512</v>
      </c>
      <c r="J4937" s="55">
        <v>8059347085968</v>
      </c>
      <c r="K4937" s="32"/>
      <c r="L4937" s="47">
        <v>549.95000000000005</v>
      </c>
      <c r="M4937" s="47">
        <v>549.95000000000005</v>
      </c>
      <c r="N4937" s="45">
        <v>44835</v>
      </c>
    </row>
    <row r="4938" spans="2:14" x14ac:dyDescent="0.25">
      <c r="B4938" s="42"/>
      <c r="C4938" s="42"/>
      <c r="E4938" s="32" t="s">
        <v>49509</v>
      </c>
      <c r="F4938" s="44" t="s">
        <v>41</v>
      </c>
      <c r="G4938" s="32" t="s">
        <v>11</v>
      </c>
      <c r="H4938" s="32" t="s">
        <v>12</v>
      </c>
      <c r="I4938" s="32" t="s">
        <v>49510</v>
      </c>
      <c r="J4938" s="55">
        <v>8059347085951</v>
      </c>
      <c r="K4938" s="32"/>
      <c r="L4938" s="47">
        <v>549.95000000000005</v>
      </c>
      <c r="M4938" s="47">
        <v>549.95000000000005</v>
      </c>
      <c r="N4938" s="45">
        <v>44835</v>
      </c>
    </row>
    <row r="4939" spans="2:14" x14ac:dyDescent="0.25">
      <c r="B4939" s="42" t="s">
        <v>52093</v>
      </c>
      <c r="C4939" s="42"/>
      <c r="E4939" s="32" t="s">
        <v>49501</v>
      </c>
      <c r="F4939" s="44" t="s">
        <v>41</v>
      </c>
      <c r="G4939" s="32" t="s">
        <v>11</v>
      </c>
      <c r="H4939" s="32" t="s">
        <v>12</v>
      </c>
      <c r="I4939" s="32" t="s">
        <v>49502</v>
      </c>
      <c r="J4939" s="55">
        <v>8059347085876</v>
      </c>
      <c r="K4939" s="32"/>
      <c r="L4939" s="47">
        <v>549.95000000000005</v>
      </c>
      <c r="M4939" s="47">
        <v>549.95000000000005</v>
      </c>
      <c r="N4939" s="45">
        <v>44835</v>
      </c>
    </row>
    <row r="4940" spans="2:14" x14ac:dyDescent="0.25">
      <c r="B4940" s="42" t="s">
        <v>52092</v>
      </c>
      <c r="C4940" s="42"/>
      <c r="E4940" s="32" t="s">
        <v>60550</v>
      </c>
      <c r="F4940" s="44" t="s">
        <v>41</v>
      </c>
      <c r="G4940" s="32" t="s">
        <v>11</v>
      </c>
      <c r="H4940" s="32" t="s">
        <v>12</v>
      </c>
      <c r="I4940" s="32" t="s">
        <v>50148</v>
      </c>
      <c r="J4940" s="55">
        <v>8059347085869</v>
      </c>
      <c r="K4940" s="32"/>
      <c r="L4940" s="47">
        <v>549.95000000000005</v>
      </c>
      <c r="M4940" s="47">
        <v>549.95000000000005</v>
      </c>
      <c r="N4940" s="45">
        <v>44835</v>
      </c>
    </row>
    <row r="4941" spans="2:14" x14ac:dyDescent="0.25">
      <c r="B4941" s="42" t="s">
        <v>52091</v>
      </c>
      <c r="C4941" s="42"/>
      <c r="E4941" s="32" t="s">
        <v>60549</v>
      </c>
      <c r="F4941" s="44" t="s">
        <v>41</v>
      </c>
      <c r="G4941" s="32" t="s">
        <v>11</v>
      </c>
      <c r="H4941" s="32" t="s">
        <v>12</v>
      </c>
      <c r="I4941" s="32" t="s">
        <v>50147</v>
      </c>
      <c r="J4941" s="55">
        <v>8059347085838</v>
      </c>
      <c r="K4941" s="32"/>
      <c r="L4941" s="47">
        <v>549.95000000000005</v>
      </c>
      <c r="M4941" s="47">
        <v>549.95000000000005</v>
      </c>
      <c r="N4941" s="45">
        <v>44835</v>
      </c>
    </row>
    <row r="4942" spans="2:14" x14ac:dyDescent="0.25">
      <c r="B4942" s="42" t="s">
        <v>52090</v>
      </c>
      <c r="C4942" s="42"/>
      <c r="E4942" s="32" t="s">
        <v>60548</v>
      </c>
      <c r="F4942" s="44" t="s">
        <v>41</v>
      </c>
      <c r="G4942" s="32" t="s">
        <v>11</v>
      </c>
      <c r="H4942" s="32" t="s">
        <v>12</v>
      </c>
      <c r="I4942" s="32" t="s">
        <v>50146</v>
      </c>
      <c r="J4942" s="55">
        <v>8059347085845</v>
      </c>
      <c r="K4942" s="32"/>
      <c r="L4942" s="47">
        <v>549.95000000000005</v>
      </c>
      <c r="M4942" s="47">
        <v>549.95000000000005</v>
      </c>
      <c r="N4942" s="45">
        <v>44835</v>
      </c>
    </row>
    <row r="4943" spans="2:14" x14ac:dyDescent="0.25">
      <c r="B4943" s="42" t="s">
        <v>52089</v>
      </c>
      <c r="C4943" s="42"/>
      <c r="E4943" s="32" t="s">
        <v>60547</v>
      </c>
      <c r="F4943" s="44" t="s">
        <v>41</v>
      </c>
      <c r="G4943" s="32" t="s">
        <v>11</v>
      </c>
      <c r="H4943" s="32" t="s">
        <v>12</v>
      </c>
      <c r="I4943" s="32" t="s">
        <v>50145</v>
      </c>
      <c r="J4943" s="55">
        <v>8059347085852</v>
      </c>
      <c r="K4943" s="32"/>
      <c r="L4943" s="47">
        <v>549.95000000000005</v>
      </c>
      <c r="M4943" s="47">
        <v>549.95000000000005</v>
      </c>
      <c r="N4943" s="45">
        <v>44835</v>
      </c>
    </row>
    <row r="4944" spans="2:14" x14ac:dyDescent="0.25">
      <c r="B4944" s="42" t="s">
        <v>52095</v>
      </c>
      <c r="C4944" s="42"/>
      <c r="E4944" s="32" t="s">
        <v>49505</v>
      </c>
      <c r="F4944" s="44" t="s">
        <v>41</v>
      </c>
      <c r="G4944" s="32" t="s">
        <v>11</v>
      </c>
      <c r="H4944" s="32" t="s">
        <v>12</v>
      </c>
      <c r="I4944" s="32" t="s">
        <v>49506</v>
      </c>
      <c r="J4944" s="55">
        <v>8059347085890</v>
      </c>
      <c r="K4944" s="32"/>
      <c r="L4944" s="47">
        <v>549.95000000000005</v>
      </c>
      <c r="M4944" s="47">
        <v>549.95000000000005</v>
      </c>
      <c r="N4944" s="45">
        <v>44835</v>
      </c>
    </row>
    <row r="4945" spans="1:14" x14ac:dyDescent="0.25">
      <c r="B4945" s="42" t="s">
        <v>52094</v>
      </c>
      <c r="C4945" s="42"/>
      <c r="E4945" s="32" t="s">
        <v>49503</v>
      </c>
      <c r="F4945" s="44" t="s">
        <v>41</v>
      </c>
      <c r="G4945" s="32" t="s">
        <v>11</v>
      </c>
      <c r="H4945" s="32" t="s">
        <v>12</v>
      </c>
      <c r="I4945" s="32" t="s">
        <v>49504</v>
      </c>
      <c r="J4945" s="55">
        <v>8059347085883</v>
      </c>
      <c r="K4945" s="32"/>
      <c r="L4945" s="47">
        <v>549.95000000000005</v>
      </c>
      <c r="M4945" s="47">
        <v>549.95000000000005</v>
      </c>
      <c r="N4945" s="45">
        <v>44835</v>
      </c>
    </row>
    <row r="4946" spans="1:14" x14ac:dyDescent="0.25">
      <c r="A4946" s="32" t="s">
        <v>29395</v>
      </c>
      <c r="B4946" s="42" t="s">
        <v>64902</v>
      </c>
      <c r="C4946" s="42"/>
      <c r="D4946" s="42"/>
      <c r="E4946" s="43" t="s">
        <v>60546</v>
      </c>
      <c r="F4946" s="44" t="s">
        <v>41</v>
      </c>
      <c r="G4946" s="44" t="s">
        <v>11</v>
      </c>
      <c r="H4946" s="44" t="s">
        <v>12</v>
      </c>
      <c r="I4946" s="42" t="s">
        <v>9583</v>
      </c>
      <c r="J4946" s="42">
        <v>8021506624325</v>
      </c>
      <c r="L4946" s="46">
        <v>144.94999999999999</v>
      </c>
      <c r="M4946" s="46">
        <v>144.94999999999999</v>
      </c>
      <c r="N4946" s="45">
        <v>42786</v>
      </c>
    </row>
    <row r="4947" spans="1:14" x14ac:dyDescent="0.25">
      <c r="A4947" s="32" t="s">
        <v>29394</v>
      </c>
      <c r="B4947" s="42" t="s">
        <v>64901</v>
      </c>
      <c r="C4947" s="42"/>
      <c r="D4947" s="42"/>
      <c r="E4947" s="43" t="s">
        <v>60545</v>
      </c>
      <c r="F4947" s="44" t="s">
        <v>41</v>
      </c>
      <c r="G4947" s="44" t="s">
        <v>11</v>
      </c>
      <c r="H4947" s="44" t="s">
        <v>12</v>
      </c>
      <c r="I4947" s="42" t="s">
        <v>9582</v>
      </c>
      <c r="J4947" s="42">
        <v>8021506624318</v>
      </c>
      <c r="L4947" s="46">
        <v>144.94999999999999</v>
      </c>
      <c r="M4947" s="46">
        <v>144.94999999999999</v>
      </c>
      <c r="N4947" s="45">
        <v>42786</v>
      </c>
    </row>
    <row r="4948" spans="1:14" x14ac:dyDescent="0.25">
      <c r="A4948" s="32" t="s">
        <v>29393</v>
      </c>
      <c r="B4948" s="42" t="s">
        <v>64898</v>
      </c>
      <c r="C4948" s="42"/>
      <c r="D4948" s="42"/>
      <c r="E4948" s="43" t="s">
        <v>60544</v>
      </c>
      <c r="F4948" s="44" t="s">
        <v>41</v>
      </c>
      <c r="G4948" s="44" t="s">
        <v>11</v>
      </c>
      <c r="H4948" s="44" t="s">
        <v>12</v>
      </c>
      <c r="I4948" s="42" t="s">
        <v>9581</v>
      </c>
      <c r="J4948" s="42">
        <v>8021506624288</v>
      </c>
      <c r="L4948" s="46">
        <v>144.94999999999999</v>
      </c>
      <c r="M4948" s="46">
        <v>144.94999999999999</v>
      </c>
      <c r="N4948" s="45">
        <v>42786</v>
      </c>
    </row>
    <row r="4949" spans="1:14" x14ac:dyDescent="0.25">
      <c r="A4949" s="32" t="s">
        <v>29392</v>
      </c>
      <c r="B4949" s="42" t="s">
        <v>64899</v>
      </c>
      <c r="C4949" s="42"/>
      <c r="D4949" s="42"/>
      <c r="E4949" s="43" t="s">
        <v>60543</v>
      </c>
      <c r="F4949" s="44" t="s">
        <v>41</v>
      </c>
      <c r="G4949" s="44" t="s">
        <v>11</v>
      </c>
      <c r="H4949" s="44" t="s">
        <v>12</v>
      </c>
      <c r="I4949" s="42" t="s">
        <v>9580</v>
      </c>
      <c r="J4949" s="42">
        <v>8021506624295</v>
      </c>
      <c r="L4949" s="46">
        <v>144.94999999999999</v>
      </c>
      <c r="M4949" s="46">
        <v>144.94999999999999</v>
      </c>
      <c r="N4949" s="45">
        <v>42786</v>
      </c>
    </row>
    <row r="4950" spans="1:14" x14ac:dyDescent="0.25">
      <c r="A4950" s="32" t="s">
        <v>29391</v>
      </c>
      <c r="B4950" s="42" t="s">
        <v>64900</v>
      </c>
      <c r="C4950" s="42"/>
      <c r="D4950" s="42"/>
      <c r="E4950" s="43" t="s">
        <v>60542</v>
      </c>
      <c r="F4950" s="44" t="s">
        <v>41</v>
      </c>
      <c r="G4950" s="44" t="s">
        <v>11</v>
      </c>
      <c r="H4950" s="44" t="s">
        <v>12</v>
      </c>
      <c r="I4950" s="42" t="s">
        <v>9579</v>
      </c>
      <c r="J4950" s="42">
        <v>8021506624301</v>
      </c>
      <c r="L4950" s="46">
        <v>144.94999999999999</v>
      </c>
      <c r="M4950" s="46">
        <v>144.94999999999999</v>
      </c>
      <c r="N4950" s="45">
        <v>42786</v>
      </c>
    </row>
    <row r="4951" spans="1:14" x14ac:dyDescent="0.25">
      <c r="B4951" s="42" t="s">
        <v>52924</v>
      </c>
      <c r="C4951" s="42"/>
      <c r="E4951" s="32" t="s">
        <v>52902</v>
      </c>
      <c r="F4951" s="44" t="s">
        <v>41</v>
      </c>
      <c r="G4951" s="32" t="s">
        <v>11</v>
      </c>
      <c r="H4951" s="32" t="s">
        <v>12</v>
      </c>
      <c r="I4951" s="32" t="s">
        <v>52925</v>
      </c>
      <c r="J4951" s="55">
        <v>8059347137490</v>
      </c>
      <c r="L4951" s="47">
        <v>499.95</v>
      </c>
      <c r="M4951" s="47">
        <v>499.95</v>
      </c>
      <c r="N4951" s="45">
        <v>44984</v>
      </c>
    </row>
    <row r="4952" spans="1:14" x14ac:dyDescent="0.25">
      <c r="B4952" s="42" t="s">
        <v>52922</v>
      </c>
      <c r="C4952" s="42"/>
      <c r="E4952" s="32" t="s">
        <v>52902</v>
      </c>
      <c r="F4952" s="44" t="s">
        <v>41</v>
      </c>
      <c r="G4952" s="32" t="s">
        <v>11</v>
      </c>
      <c r="H4952" s="32" t="s">
        <v>12</v>
      </c>
      <c r="I4952" s="32" t="s">
        <v>52923</v>
      </c>
      <c r="J4952" s="55">
        <v>8059347137483</v>
      </c>
      <c r="L4952" s="47">
        <v>499.95</v>
      </c>
      <c r="M4952" s="47">
        <v>499.95</v>
      </c>
      <c r="N4952" s="45">
        <v>44984</v>
      </c>
    </row>
    <row r="4953" spans="1:14" x14ac:dyDescent="0.25">
      <c r="B4953" s="42" t="s">
        <v>52916</v>
      </c>
      <c r="C4953" s="42"/>
      <c r="E4953" s="32" t="s">
        <v>52902</v>
      </c>
      <c r="F4953" s="44" t="s">
        <v>41</v>
      </c>
      <c r="G4953" s="32" t="s">
        <v>11</v>
      </c>
      <c r="H4953" s="32" t="s">
        <v>12</v>
      </c>
      <c r="I4953" s="32" t="s">
        <v>52917</v>
      </c>
      <c r="J4953" s="55">
        <v>8059347137452</v>
      </c>
      <c r="L4953" s="47">
        <v>499.95</v>
      </c>
      <c r="M4953" s="47">
        <v>499.95</v>
      </c>
      <c r="N4953" s="45">
        <v>44984</v>
      </c>
    </row>
    <row r="4954" spans="1:14" x14ac:dyDescent="0.25">
      <c r="B4954" s="42" t="s">
        <v>52918</v>
      </c>
      <c r="C4954" s="42"/>
      <c r="E4954" s="32" t="s">
        <v>52902</v>
      </c>
      <c r="F4954" s="44" t="s">
        <v>41</v>
      </c>
      <c r="G4954" s="32" t="s">
        <v>11</v>
      </c>
      <c r="H4954" s="32" t="s">
        <v>12</v>
      </c>
      <c r="I4954" s="32" t="s">
        <v>52919</v>
      </c>
      <c r="J4954" s="55">
        <v>8059347137469</v>
      </c>
      <c r="L4954" s="47">
        <v>499.95</v>
      </c>
      <c r="M4954" s="47">
        <v>499.95</v>
      </c>
      <c r="N4954" s="45">
        <v>44984</v>
      </c>
    </row>
    <row r="4955" spans="1:14" x14ac:dyDescent="0.25">
      <c r="B4955" s="42" t="s">
        <v>52920</v>
      </c>
      <c r="C4955" s="42"/>
      <c r="E4955" s="32" t="s">
        <v>52902</v>
      </c>
      <c r="F4955" s="44" t="s">
        <v>41</v>
      </c>
      <c r="G4955" s="32" t="s">
        <v>11</v>
      </c>
      <c r="H4955" s="32" t="s">
        <v>12</v>
      </c>
      <c r="I4955" s="32" t="s">
        <v>52921</v>
      </c>
      <c r="J4955" s="55">
        <v>8059347137476</v>
      </c>
      <c r="L4955" s="47">
        <v>499.95</v>
      </c>
      <c r="M4955" s="47">
        <v>499.95</v>
      </c>
      <c r="N4955" s="45">
        <v>44984</v>
      </c>
    </row>
    <row r="4956" spans="1:14" x14ac:dyDescent="0.25">
      <c r="B4956" s="42" t="s">
        <v>52928</v>
      </c>
      <c r="C4956" s="42"/>
      <c r="E4956" s="32" t="s">
        <v>52902</v>
      </c>
      <c r="F4956" s="44" t="s">
        <v>41</v>
      </c>
      <c r="G4956" s="32" t="s">
        <v>11</v>
      </c>
      <c r="H4956" s="32" t="s">
        <v>12</v>
      </c>
      <c r="I4956" s="32" t="s">
        <v>52929</v>
      </c>
      <c r="J4956" s="55">
        <v>8059347137513</v>
      </c>
      <c r="L4956" s="47">
        <v>499.95</v>
      </c>
      <c r="M4956" s="47">
        <v>499.95</v>
      </c>
      <c r="N4956" s="45">
        <v>44984</v>
      </c>
    </row>
    <row r="4957" spans="1:14" x14ac:dyDescent="0.25">
      <c r="B4957" s="42" t="s">
        <v>52926</v>
      </c>
      <c r="C4957" s="42"/>
      <c r="E4957" s="32" t="s">
        <v>52902</v>
      </c>
      <c r="F4957" s="44" t="s">
        <v>41</v>
      </c>
      <c r="G4957" s="32" t="s">
        <v>11</v>
      </c>
      <c r="H4957" s="32" t="s">
        <v>12</v>
      </c>
      <c r="I4957" s="32" t="s">
        <v>52927</v>
      </c>
      <c r="J4957" s="55">
        <v>8059347137506</v>
      </c>
      <c r="L4957" s="47">
        <v>499.95</v>
      </c>
      <c r="M4957" s="47">
        <v>499.95</v>
      </c>
      <c r="N4957" s="45">
        <v>44984</v>
      </c>
    </row>
    <row r="4958" spans="1:14" customFormat="1" x14ac:dyDescent="0.25">
      <c r="A4958" s="32"/>
      <c r="B4958" s="42" t="s">
        <v>52452</v>
      </c>
      <c r="C4958" s="42"/>
      <c r="D4958" s="32"/>
      <c r="E4958" s="44" t="s">
        <v>52424</v>
      </c>
      <c r="F4958" s="44"/>
      <c r="G4958" s="32" t="s">
        <v>11</v>
      </c>
      <c r="H4958" s="32" t="s">
        <v>12</v>
      </c>
      <c r="I4958" s="55" t="s">
        <v>52431</v>
      </c>
      <c r="J4958" s="55">
        <v>8059175908217</v>
      </c>
      <c r="K4958" s="45"/>
      <c r="L4958" s="47">
        <v>499.95</v>
      </c>
      <c r="M4958" s="47">
        <v>499.95</v>
      </c>
      <c r="N4958" s="45"/>
    </row>
    <row r="4959" spans="1:14" customFormat="1" x14ac:dyDescent="0.25">
      <c r="A4959" s="32"/>
      <c r="B4959" s="42" t="s">
        <v>52449</v>
      </c>
      <c r="C4959" s="42"/>
      <c r="D4959" s="32"/>
      <c r="E4959" s="44" t="s">
        <v>52421</v>
      </c>
      <c r="F4959" s="44"/>
      <c r="G4959" s="32" t="s">
        <v>11</v>
      </c>
      <c r="H4959" s="32" t="s">
        <v>12</v>
      </c>
      <c r="I4959" s="55" t="s">
        <v>52428</v>
      </c>
      <c r="J4959" s="55">
        <v>8059175908194</v>
      </c>
      <c r="K4959" s="45"/>
      <c r="L4959" s="47">
        <v>499.95</v>
      </c>
      <c r="M4959" s="47">
        <v>499.95</v>
      </c>
      <c r="N4959" s="45"/>
    </row>
    <row r="4960" spans="1:14" customFormat="1" x14ac:dyDescent="0.25">
      <c r="A4960" s="32"/>
      <c r="B4960" s="42" t="s">
        <v>52450</v>
      </c>
      <c r="C4960" s="42"/>
      <c r="D4960" s="32"/>
      <c r="E4960" s="44" t="s">
        <v>52422</v>
      </c>
      <c r="F4960" s="44"/>
      <c r="G4960" s="32" t="s">
        <v>11</v>
      </c>
      <c r="H4960" s="32" t="s">
        <v>12</v>
      </c>
      <c r="I4960" s="55" t="s">
        <v>52429</v>
      </c>
      <c r="J4960" s="55">
        <v>8059175908200</v>
      </c>
      <c r="K4960" s="45"/>
      <c r="L4960" s="47">
        <v>499.95</v>
      </c>
      <c r="M4960" s="47">
        <v>499.95</v>
      </c>
      <c r="N4960" s="45"/>
    </row>
    <row r="4961" spans="1:14" customFormat="1" x14ac:dyDescent="0.25">
      <c r="A4961" s="32"/>
      <c r="B4961" s="42" t="s">
        <v>52451</v>
      </c>
      <c r="C4961" s="42"/>
      <c r="D4961" s="32"/>
      <c r="E4961" s="44" t="s">
        <v>52423</v>
      </c>
      <c r="F4961" s="44"/>
      <c r="G4961" s="32" t="s">
        <v>11</v>
      </c>
      <c r="H4961" s="32" t="s">
        <v>12</v>
      </c>
      <c r="I4961" s="55" t="s">
        <v>52430</v>
      </c>
      <c r="J4961" s="55">
        <v>8059175896873</v>
      </c>
      <c r="K4961" s="45"/>
      <c r="L4961" s="47">
        <v>499.95</v>
      </c>
      <c r="M4961" s="47">
        <v>499.95</v>
      </c>
      <c r="N4961" s="45"/>
    </row>
    <row r="4962" spans="1:14" customFormat="1" x14ac:dyDescent="0.25">
      <c r="A4962" s="32"/>
      <c r="B4962" s="42" t="s">
        <v>52455</v>
      </c>
      <c r="C4962" s="42"/>
      <c r="D4962" s="32"/>
      <c r="E4962" s="44" t="s">
        <v>52427</v>
      </c>
      <c r="F4962" s="44"/>
      <c r="G4962" s="32" t="s">
        <v>11</v>
      </c>
      <c r="H4962" s="32" t="s">
        <v>12</v>
      </c>
      <c r="I4962" s="55" t="s">
        <v>52434</v>
      </c>
      <c r="J4962" s="55">
        <v>8059175908248</v>
      </c>
      <c r="K4962" s="45"/>
      <c r="L4962" s="47">
        <v>499.95</v>
      </c>
      <c r="M4962" s="47">
        <v>499.95</v>
      </c>
      <c r="N4962" s="45"/>
    </row>
    <row r="4963" spans="1:14" customFormat="1" x14ac:dyDescent="0.25">
      <c r="A4963" s="32"/>
      <c r="B4963" s="42" t="s">
        <v>52454</v>
      </c>
      <c r="C4963" s="42"/>
      <c r="D4963" s="32"/>
      <c r="E4963" s="44" t="s">
        <v>52426</v>
      </c>
      <c r="F4963" s="44"/>
      <c r="G4963" s="32" t="s">
        <v>11</v>
      </c>
      <c r="H4963" s="32" t="s">
        <v>12</v>
      </c>
      <c r="I4963" s="55" t="s">
        <v>52433</v>
      </c>
      <c r="J4963" s="55">
        <v>8059175908231</v>
      </c>
      <c r="K4963" s="45"/>
      <c r="L4963" s="47">
        <v>499.95</v>
      </c>
      <c r="M4963" s="47">
        <v>499.95</v>
      </c>
      <c r="N4963" s="45"/>
    </row>
    <row r="4964" spans="1:14" x14ac:dyDescent="0.25">
      <c r="B4964" s="42" t="s">
        <v>52453</v>
      </c>
      <c r="C4964" s="42"/>
      <c r="E4964" s="44" t="s">
        <v>52425</v>
      </c>
      <c r="G4964" s="32" t="s">
        <v>11</v>
      </c>
      <c r="H4964" s="32" t="s">
        <v>12</v>
      </c>
      <c r="I4964" s="55" t="s">
        <v>52432</v>
      </c>
      <c r="J4964" s="55">
        <v>8059175908224</v>
      </c>
      <c r="L4964" s="47">
        <v>499.95</v>
      </c>
      <c r="M4964" s="47">
        <v>499.95</v>
      </c>
    </row>
    <row r="4965" spans="1:14" x14ac:dyDescent="0.25">
      <c r="B4965" s="42" t="s">
        <v>52910</v>
      </c>
      <c r="C4965" s="42"/>
      <c r="E4965" s="32" t="s">
        <v>52902</v>
      </c>
      <c r="F4965" s="44" t="s">
        <v>41</v>
      </c>
      <c r="G4965" s="32" t="s">
        <v>11</v>
      </c>
      <c r="H4965" s="32" t="s">
        <v>12</v>
      </c>
      <c r="I4965" s="32" t="s">
        <v>52911</v>
      </c>
      <c r="J4965" s="55">
        <v>8059347137421</v>
      </c>
      <c r="L4965" s="47">
        <v>499.95</v>
      </c>
      <c r="M4965" s="47">
        <v>499.95</v>
      </c>
      <c r="N4965" s="45">
        <v>44984</v>
      </c>
    </row>
    <row r="4966" spans="1:14" x14ac:dyDescent="0.25">
      <c r="B4966" s="42" t="s">
        <v>52908</v>
      </c>
      <c r="C4966" s="42"/>
      <c r="E4966" s="32" t="s">
        <v>52902</v>
      </c>
      <c r="F4966" s="44" t="s">
        <v>41</v>
      </c>
      <c r="G4966" s="32" t="s">
        <v>11</v>
      </c>
      <c r="H4966" s="32" t="s">
        <v>12</v>
      </c>
      <c r="I4966" s="32" t="s">
        <v>52909</v>
      </c>
      <c r="J4966" s="55">
        <v>8059347137414</v>
      </c>
      <c r="L4966" s="47">
        <v>499.95</v>
      </c>
      <c r="M4966" s="47">
        <v>499.95</v>
      </c>
      <c r="N4966" s="45">
        <v>44984</v>
      </c>
    </row>
    <row r="4967" spans="1:14" x14ac:dyDescent="0.25">
      <c r="B4967" s="42" t="s">
        <v>52901</v>
      </c>
      <c r="C4967" s="42"/>
      <c r="E4967" s="32" t="s">
        <v>52902</v>
      </c>
      <c r="F4967" s="44" t="s">
        <v>41</v>
      </c>
      <c r="G4967" s="32" t="s">
        <v>11</v>
      </c>
      <c r="H4967" s="32" t="s">
        <v>12</v>
      </c>
      <c r="I4967" s="32" t="s">
        <v>52903</v>
      </c>
      <c r="J4967" s="55">
        <v>8059347137384</v>
      </c>
      <c r="L4967" s="47">
        <v>499.95</v>
      </c>
      <c r="M4967" s="47">
        <v>499.95</v>
      </c>
      <c r="N4967" s="45">
        <v>44984</v>
      </c>
    </row>
    <row r="4968" spans="1:14" x14ac:dyDescent="0.25">
      <c r="B4968" s="42" t="s">
        <v>52904</v>
      </c>
      <c r="C4968" s="42"/>
      <c r="E4968" s="32" t="s">
        <v>52902</v>
      </c>
      <c r="F4968" s="44" t="s">
        <v>41</v>
      </c>
      <c r="G4968" s="32" t="s">
        <v>11</v>
      </c>
      <c r="H4968" s="32" t="s">
        <v>12</v>
      </c>
      <c r="I4968" s="32" t="s">
        <v>52905</v>
      </c>
      <c r="J4968" s="55">
        <v>8059347137391</v>
      </c>
      <c r="L4968" s="47">
        <v>499.95</v>
      </c>
      <c r="M4968" s="47">
        <v>499.95</v>
      </c>
      <c r="N4968" s="45">
        <v>44984</v>
      </c>
    </row>
    <row r="4969" spans="1:14" x14ac:dyDescent="0.25">
      <c r="B4969" s="42" t="s">
        <v>52906</v>
      </c>
      <c r="C4969" s="42"/>
      <c r="E4969" s="32" t="s">
        <v>52902</v>
      </c>
      <c r="F4969" s="44" t="s">
        <v>41</v>
      </c>
      <c r="G4969" s="32" t="s">
        <v>11</v>
      </c>
      <c r="H4969" s="32" t="s">
        <v>12</v>
      </c>
      <c r="I4969" s="32" t="s">
        <v>52907</v>
      </c>
      <c r="J4969" s="55">
        <v>8059347137407</v>
      </c>
      <c r="L4969" s="47">
        <v>499.95</v>
      </c>
      <c r="M4969" s="47">
        <v>499.95</v>
      </c>
      <c r="N4969" s="45">
        <v>44984</v>
      </c>
    </row>
    <row r="4970" spans="1:14" x14ac:dyDescent="0.25">
      <c r="B4970" s="42" t="s">
        <v>52914</v>
      </c>
      <c r="C4970" s="42"/>
      <c r="E4970" s="32" t="s">
        <v>52902</v>
      </c>
      <c r="F4970" s="44" t="s">
        <v>41</v>
      </c>
      <c r="G4970" s="32" t="s">
        <v>11</v>
      </c>
      <c r="H4970" s="32" t="s">
        <v>12</v>
      </c>
      <c r="I4970" s="32" t="s">
        <v>52915</v>
      </c>
      <c r="J4970" s="55">
        <v>8059347137445</v>
      </c>
      <c r="L4970" s="47">
        <v>499.95</v>
      </c>
      <c r="M4970" s="47">
        <v>499.95</v>
      </c>
      <c r="N4970" s="45">
        <v>44984</v>
      </c>
    </row>
    <row r="4971" spans="1:14" x14ac:dyDescent="0.25">
      <c r="B4971" s="42" t="s">
        <v>52912</v>
      </c>
      <c r="C4971" s="42"/>
      <c r="E4971" s="32" t="s">
        <v>52902</v>
      </c>
      <c r="F4971" s="44" t="s">
        <v>41</v>
      </c>
      <c r="G4971" s="32" t="s">
        <v>11</v>
      </c>
      <c r="H4971" s="32" t="s">
        <v>12</v>
      </c>
      <c r="I4971" s="32" t="s">
        <v>52913</v>
      </c>
      <c r="J4971" s="55">
        <v>8059347137438</v>
      </c>
      <c r="L4971" s="47">
        <v>499.95</v>
      </c>
      <c r="M4971" s="47">
        <v>499.95</v>
      </c>
      <c r="N4971" s="45">
        <v>44984</v>
      </c>
    </row>
    <row r="4972" spans="1:14" x14ac:dyDescent="0.25">
      <c r="B4972" s="42" t="s">
        <v>52459</v>
      </c>
      <c r="C4972" s="42"/>
      <c r="E4972" s="44" t="s">
        <v>52438</v>
      </c>
      <c r="G4972" s="32" t="s">
        <v>11</v>
      </c>
      <c r="H4972" s="32" t="s">
        <v>12</v>
      </c>
      <c r="I4972" s="55" t="s">
        <v>52448</v>
      </c>
      <c r="J4972" s="55">
        <v>8059175908156</v>
      </c>
      <c r="L4972" s="47">
        <v>499.95</v>
      </c>
      <c r="M4972" s="47">
        <v>499.95</v>
      </c>
    </row>
    <row r="4973" spans="1:14" x14ac:dyDescent="0.25">
      <c r="B4973" s="42" t="s">
        <v>52456</v>
      </c>
      <c r="C4973" s="42"/>
      <c r="E4973" s="44" t="s">
        <v>52435</v>
      </c>
      <c r="G4973" s="32" t="s">
        <v>11</v>
      </c>
      <c r="H4973" s="32" t="s">
        <v>12</v>
      </c>
      <c r="I4973" s="55" t="s">
        <v>52442</v>
      </c>
      <c r="J4973" s="55">
        <v>8059175908132</v>
      </c>
      <c r="L4973" s="47">
        <v>499.95</v>
      </c>
      <c r="M4973" s="47">
        <v>499.95</v>
      </c>
    </row>
    <row r="4974" spans="1:14" x14ac:dyDescent="0.25">
      <c r="B4974" s="42" t="s">
        <v>52457</v>
      </c>
      <c r="C4974" s="42"/>
      <c r="E4974" s="44" t="s">
        <v>52436</v>
      </c>
      <c r="G4974" s="32" t="s">
        <v>11</v>
      </c>
      <c r="H4974" s="32" t="s">
        <v>12</v>
      </c>
      <c r="I4974" s="55" t="s">
        <v>52443</v>
      </c>
      <c r="J4974" s="55">
        <v>8059175908149</v>
      </c>
      <c r="L4974" s="47">
        <v>499.95</v>
      </c>
      <c r="M4974" s="47">
        <v>499.95</v>
      </c>
    </row>
    <row r="4975" spans="1:14" x14ac:dyDescent="0.25">
      <c r="B4975" s="42" t="s">
        <v>52458</v>
      </c>
      <c r="C4975" s="42"/>
      <c r="E4975" s="44" t="s">
        <v>52437</v>
      </c>
      <c r="G4975" s="32" t="s">
        <v>11</v>
      </c>
      <c r="H4975" s="32" t="s">
        <v>12</v>
      </c>
      <c r="I4975" s="55" t="s">
        <v>52444</v>
      </c>
      <c r="J4975" s="55">
        <v>8059175896866</v>
      </c>
      <c r="L4975" s="47">
        <v>499.95</v>
      </c>
      <c r="M4975" s="47">
        <v>499.95</v>
      </c>
    </row>
    <row r="4976" spans="1:14" x14ac:dyDescent="0.25">
      <c r="B4976" s="42" t="s">
        <v>52462</v>
      </c>
      <c r="C4976" s="42"/>
      <c r="E4976" s="44" t="s">
        <v>52441</v>
      </c>
      <c r="G4976" s="32" t="s">
        <v>11</v>
      </c>
      <c r="H4976" s="32" t="s">
        <v>12</v>
      </c>
      <c r="I4976" s="55" t="s">
        <v>52447</v>
      </c>
      <c r="J4976" s="55">
        <v>8059175908187</v>
      </c>
      <c r="L4976" s="47">
        <v>499.95</v>
      </c>
      <c r="M4976" s="47">
        <v>499.95</v>
      </c>
    </row>
    <row r="4977" spans="1:14" x14ac:dyDescent="0.25">
      <c r="B4977" s="42" t="s">
        <v>52461</v>
      </c>
      <c r="C4977" s="42"/>
      <c r="E4977" s="44" t="s">
        <v>52440</v>
      </c>
      <c r="G4977" s="32" t="s">
        <v>11</v>
      </c>
      <c r="H4977" s="32" t="s">
        <v>12</v>
      </c>
      <c r="I4977" s="55" t="s">
        <v>52446</v>
      </c>
      <c r="J4977" s="55">
        <v>8059175908170</v>
      </c>
      <c r="L4977" s="47">
        <v>499.95</v>
      </c>
      <c r="M4977" s="47">
        <v>499.95</v>
      </c>
    </row>
    <row r="4978" spans="1:14" x14ac:dyDescent="0.25">
      <c r="B4978" s="42" t="s">
        <v>52460</v>
      </c>
      <c r="C4978" s="42"/>
      <c r="E4978" s="44" t="s">
        <v>52439</v>
      </c>
      <c r="G4978" s="32" t="s">
        <v>11</v>
      </c>
      <c r="H4978" s="32" t="s">
        <v>12</v>
      </c>
      <c r="I4978" s="55" t="s">
        <v>52445</v>
      </c>
      <c r="J4978" s="55">
        <v>8059175908163</v>
      </c>
      <c r="L4978" s="47">
        <v>499.95</v>
      </c>
      <c r="M4978" s="47">
        <v>499.95</v>
      </c>
    </row>
    <row r="4979" spans="1:14" x14ac:dyDescent="0.25">
      <c r="A4979" s="32" t="s">
        <v>29368</v>
      </c>
      <c r="B4979" s="42" t="s">
        <v>64913</v>
      </c>
      <c r="C4979" s="42"/>
      <c r="D4979" s="42"/>
      <c r="E4979" s="43" t="s">
        <v>60524</v>
      </c>
      <c r="F4979" s="44" t="s">
        <v>41</v>
      </c>
      <c r="G4979" s="44" t="s">
        <v>17</v>
      </c>
      <c r="H4979" s="44" t="s">
        <v>18</v>
      </c>
      <c r="I4979" s="42" t="s">
        <v>9101</v>
      </c>
      <c r="J4979" s="42">
        <v>8051194981264</v>
      </c>
      <c r="K4979" s="45">
        <v>45413</v>
      </c>
      <c r="L4979" s="47">
        <v>0</v>
      </c>
      <c r="M4979" s="47">
        <v>88.95</v>
      </c>
      <c r="N4979" s="45">
        <v>42786</v>
      </c>
    </row>
    <row r="4980" spans="1:14" x14ac:dyDescent="0.25">
      <c r="A4980" s="32" t="s">
        <v>29367</v>
      </c>
      <c r="B4980" s="42" t="s">
        <v>64912</v>
      </c>
      <c r="C4980" s="42"/>
      <c r="D4980" s="42"/>
      <c r="E4980" s="43" t="s">
        <v>60523</v>
      </c>
      <c r="F4980" s="44" t="s">
        <v>41</v>
      </c>
      <c r="G4980" s="44" t="s">
        <v>17</v>
      </c>
      <c r="H4980" s="44" t="s">
        <v>18</v>
      </c>
      <c r="I4980" s="42" t="s">
        <v>9100</v>
      </c>
      <c r="J4980" s="42">
        <v>8051194981257</v>
      </c>
      <c r="K4980" s="45">
        <v>45413</v>
      </c>
      <c r="L4980" s="47">
        <v>0</v>
      </c>
      <c r="M4980" s="47">
        <v>88.95</v>
      </c>
      <c r="N4980" s="45">
        <v>42786</v>
      </c>
    </row>
    <row r="4981" spans="1:14" x14ac:dyDescent="0.25">
      <c r="A4981" s="32" t="s">
        <v>29366</v>
      </c>
      <c r="B4981" s="42" t="s">
        <v>64909</v>
      </c>
      <c r="C4981" s="42"/>
      <c r="D4981" s="42"/>
      <c r="E4981" s="43" t="s">
        <v>60522</v>
      </c>
      <c r="F4981" s="44" t="s">
        <v>41</v>
      </c>
      <c r="G4981" s="44" t="s">
        <v>17</v>
      </c>
      <c r="H4981" s="44" t="s">
        <v>18</v>
      </c>
      <c r="I4981" s="42" t="s">
        <v>9099</v>
      </c>
      <c r="J4981" s="42">
        <v>8051194981233</v>
      </c>
      <c r="K4981" s="45">
        <v>45413</v>
      </c>
      <c r="L4981" s="47">
        <v>0</v>
      </c>
      <c r="M4981" s="47">
        <v>88.95</v>
      </c>
      <c r="N4981" s="45">
        <v>42786</v>
      </c>
    </row>
    <row r="4982" spans="1:14" x14ac:dyDescent="0.25">
      <c r="A4982" s="32" t="s">
        <v>29365</v>
      </c>
      <c r="B4982" s="42" t="s">
        <v>64910</v>
      </c>
      <c r="C4982" s="42"/>
      <c r="D4982" s="42"/>
      <c r="E4982" s="43" t="s">
        <v>60521</v>
      </c>
      <c r="F4982" s="44" t="s">
        <v>41</v>
      </c>
      <c r="G4982" s="44" t="s">
        <v>17</v>
      </c>
      <c r="H4982" s="44" t="s">
        <v>18</v>
      </c>
      <c r="I4982" s="42" t="s">
        <v>9098</v>
      </c>
      <c r="J4982" s="42">
        <v>8051194981240</v>
      </c>
      <c r="K4982" s="45">
        <v>45413</v>
      </c>
      <c r="L4982" s="47">
        <v>0</v>
      </c>
      <c r="M4982" s="47">
        <v>88.95</v>
      </c>
      <c r="N4982" s="45">
        <v>42786</v>
      </c>
    </row>
    <row r="4983" spans="1:14" x14ac:dyDescent="0.25">
      <c r="A4983" s="32" t="s">
        <v>29364</v>
      </c>
      <c r="B4983" s="42" t="s">
        <v>64911</v>
      </c>
      <c r="C4983" s="42"/>
      <c r="D4983" s="42"/>
      <c r="E4983" s="43" t="s">
        <v>60520</v>
      </c>
      <c r="F4983" s="44" t="s">
        <v>41</v>
      </c>
      <c r="G4983" s="44" t="s">
        <v>17</v>
      </c>
      <c r="H4983" s="44" t="s">
        <v>18</v>
      </c>
      <c r="I4983" s="42" t="s">
        <v>9097</v>
      </c>
      <c r="J4983" s="42">
        <v>8051194980892</v>
      </c>
      <c r="K4983" s="45">
        <v>45413</v>
      </c>
      <c r="L4983" s="47">
        <v>0</v>
      </c>
      <c r="M4983" s="47">
        <v>88.95</v>
      </c>
      <c r="N4983" s="45">
        <v>42786</v>
      </c>
    </row>
    <row r="4984" spans="1:14" x14ac:dyDescent="0.25">
      <c r="A4984" s="32" t="s">
        <v>29363</v>
      </c>
      <c r="B4984" s="42" t="s">
        <v>64914</v>
      </c>
      <c r="C4984" s="42"/>
      <c r="D4984" s="42"/>
      <c r="E4984" s="43" t="s">
        <v>60519</v>
      </c>
      <c r="F4984" s="44" t="s">
        <v>41</v>
      </c>
      <c r="G4984" s="44" t="s">
        <v>17</v>
      </c>
      <c r="H4984" s="44" t="s">
        <v>18</v>
      </c>
      <c r="I4984" s="42" t="s">
        <v>9096</v>
      </c>
      <c r="J4984" s="42">
        <v>8051194981271</v>
      </c>
      <c r="K4984" s="45">
        <v>45413</v>
      </c>
      <c r="L4984" s="47">
        <v>0</v>
      </c>
      <c r="M4984" s="47">
        <v>88.95</v>
      </c>
      <c r="N4984" s="45">
        <v>42786</v>
      </c>
    </row>
    <row r="4985" spans="1:14" x14ac:dyDescent="0.25">
      <c r="A4985" s="32" t="s">
        <v>29362</v>
      </c>
      <c r="B4985" s="42" t="s">
        <v>64907</v>
      </c>
      <c r="C4985" s="42"/>
      <c r="D4985" s="42"/>
      <c r="E4985" s="43" t="s">
        <v>60518</v>
      </c>
      <c r="F4985" s="44" t="s">
        <v>41</v>
      </c>
      <c r="G4985" s="44" t="s">
        <v>17</v>
      </c>
      <c r="H4985" s="44" t="s">
        <v>18</v>
      </c>
      <c r="I4985" s="42" t="s">
        <v>9095</v>
      </c>
      <c r="J4985" s="42">
        <v>8021506693703</v>
      </c>
      <c r="K4985" s="45">
        <v>45413</v>
      </c>
      <c r="L4985" s="47">
        <v>0</v>
      </c>
      <c r="M4985" s="47">
        <v>88.95</v>
      </c>
      <c r="N4985" s="45">
        <v>42786</v>
      </c>
    </row>
    <row r="4986" spans="1:14" x14ac:dyDescent="0.25">
      <c r="A4986" s="32" t="s">
        <v>29361</v>
      </c>
      <c r="B4986" s="42" t="s">
        <v>64906</v>
      </c>
      <c r="C4986" s="42"/>
      <c r="D4986" s="42"/>
      <c r="E4986" s="43" t="s">
        <v>60517</v>
      </c>
      <c r="F4986" s="44" t="s">
        <v>41</v>
      </c>
      <c r="G4986" s="44" t="s">
        <v>17</v>
      </c>
      <c r="H4986" s="44" t="s">
        <v>18</v>
      </c>
      <c r="I4986" s="42" t="s">
        <v>9094</v>
      </c>
      <c r="J4986" s="42">
        <v>8021506693697</v>
      </c>
      <c r="K4986" s="45">
        <v>45413</v>
      </c>
      <c r="L4986" s="47">
        <v>0</v>
      </c>
      <c r="M4986" s="47">
        <v>88.95</v>
      </c>
      <c r="N4986" s="45">
        <v>42786</v>
      </c>
    </row>
    <row r="4987" spans="1:14" x14ac:dyDescent="0.25">
      <c r="A4987" s="32" t="s">
        <v>29360</v>
      </c>
      <c r="B4987" s="42" t="s">
        <v>64903</v>
      </c>
      <c r="C4987" s="42"/>
      <c r="D4987" s="42"/>
      <c r="E4987" s="43" t="s">
        <v>60516</v>
      </c>
      <c r="F4987" s="44" t="s">
        <v>41</v>
      </c>
      <c r="G4987" s="44" t="s">
        <v>17</v>
      </c>
      <c r="H4987" s="44" t="s">
        <v>18</v>
      </c>
      <c r="I4987" s="42" t="s">
        <v>9093</v>
      </c>
      <c r="J4987" s="42">
        <v>8021506693673</v>
      </c>
      <c r="K4987" s="45">
        <v>45413</v>
      </c>
      <c r="L4987" s="47">
        <v>0</v>
      </c>
      <c r="M4987" s="47">
        <v>88.95</v>
      </c>
      <c r="N4987" s="45">
        <v>42786</v>
      </c>
    </row>
    <row r="4988" spans="1:14" x14ac:dyDescent="0.25">
      <c r="A4988" s="32" t="s">
        <v>29359</v>
      </c>
      <c r="B4988" s="42" t="s">
        <v>64904</v>
      </c>
      <c r="C4988" s="42"/>
      <c r="D4988" s="42"/>
      <c r="E4988" s="43" t="s">
        <v>60515</v>
      </c>
      <c r="F4988" s="44" t="s">
        <v>41</v>
      </c>
      <c r="G4988" s="44" t="s">
        <v>17</v>
      </c>
      <c r="H4988" s="44" t="s">
        <v>18</v>
      </c>
      <c r="I4988" s="42" t="s">
        <v>9092</v>
      </c>
      <c r="J4988" s="42">
        <v>8021506693680</v>
      </c>
      <c r="K4988" s="45">
        <v>45413</v>
      </c>
      <c r="L4988" s="47">
        <v>0</v>
      </c>
      <c r="M4988" s="47">
        <v>88.95</v>
      </c>
      <c r="N4988" s="45">
        <v>42786</v>
      </c>
    </row>
    <row r="4989" spans="1:14" x14ac:dyDescent="0.25">
      <c r="A4989" s="32" t="s">
        <v>29358</v>
      </c>
      <c r="B4989" s="42" t="s">
        <v>64905</v>
      </c>
      <c r="C4989" s="42"/>
      <c r="D4989" s="42"/>
      <c r="E4989" s="43" t="s">
        <v>60514</v>
      </c>
      <c r="F4989" s="44" t="s">
        <v>41</v>
      </c>
      <c r="G4989" s="44" t="s">
        <v>17</v>
      </c>
      <c r="H4989" s="44" t="s">
        <v>18</v>
      </c>
      <c r="I4989" s="42" t="s">
        <v>9091</v>
      </c>
      <c r="J4989" s="42">
        <v>8021506693642</v>
      </c>
      <c r="K4989" s="45">
        <v>45413</v>
      </c>
      <c r="L4989" s="47">
        <v>0</v>
      </c>
      <c r="M4989" s="47">
        <v>88.95</v>
      </c>
      <c r="N4989" s="45">
        <v>42786</v>
      </c>
    </row>
    <row r="4990" spans="1:14" x14ac:dyDescent="0.25">
      <c r="A4990" s="32" t="s">
        <v>29357</v>
      </c>
      <c r="B4990" s="42" t="s">
        <v>64908</v>
      </c>
      <c r="C4990" s="42"/>
      <c r="D4990" s="42"/>
      <c r="E4990" s="43" t="s">
        <v>60513</v>
      </c>
      <c r="F4990" s="44" t="s">
        <v>41</v>
      </c>
      <c r="G4990" s="44" t="s">
        <v>17</v>
      </c>
      <c r="H4990" s="44" t="s">
        <v>18</v>
      </c>
      <c r="I4990" s="42" t="s">
        <v>9090</v>
      </c>
      <c r="J4990" s="42">
        <v>8021506693710</v>
      </c>
      <c r="K4990" s="45">
        <v>45413</v>
      </c>
      <c r="L4990" s="47">
        <v>0</v>
      </c>
      <c r="M4990" s="47">
        <v>88.95</v>
      </c>
      <c r="N4990" s="45">
        <v>42786</v>
      </c>
    </row>
    <row r="4991" spans="1:14" x14ac:dyDescent="0.25">
      <c r="B4991" s="69" t="s">
        <v>68087</v>
      </c>
      <c r="C4991" s="42"/>
      <c r="E4991" s="67" t="s">
        <v>62969</v>
      </c>
      <c r="G4991" s="44" t="s">
        <v>11</v>
      </c>
      <c r="H4991" s="44" t="s">
        <v>12</v>
      </c>
      <c r="I4991" s="67" t="s">
        <v>58649</v>
      </c>
      <c r="J4991" s="55" t="str">
        <f>"8059347149233"</f>
        <v>8059347149233</v>
      </c>
      <c r="L4991" s="46">
        <v>429.95</v>
      </c>
      <c r="M4991" s="46">
        <v>429.95</v>
      </c>
    </row>
    <row r="4992" spans="1:14" x14ac:dyDescent="0.25">
      <c r="B4992" s="69" t="s">
        <v>68086</v>
      </c>
      <c r="C4992" s="42"/>
      <c r="E4992" s="67" t="s">
        <v>62966</v>
      </c>
      <c r="G4992" s="44" t="s">
        <v>11</v>
      </c>
      <c r="H4992" s="44" t="s">
        <v>12</v>
      </c>
      <c r="I4992" s="67" t="s">
        <v>58646</v>
      </c>
      <c r="J4992" s="55" t="str">
        <f>"8059347149202"</f>
        <v>8059347149202</v>
      </c>
      <c r="L4992" s="46">
        <v>429.95</v>
      </c>
      <c r="M4992" s="46">
        <v>429.95</v>
      </c>
    </row>
    <row r="4993" spans="2:13" x14ac:dyDescent="0.25">
      <c r="B4993" s="69" t="s">
        <v>68085</v>
      </c>
      <c r="C4993" s="42"/>
      <c r="E4993" s="67" t="s">
        <v>62967</v>
      </c>
      <c r="G4993" s="44" t="s">
        <v>11</v>
      </c>
      <c r="H4993" s="44" t="s">
        <v>12</v>
      </c>
      <c r="I4993" s="67" t="s">
        <v>58647</v>
      </c>
      <c r="J4993" s="55" t="str">
        <f>"8059347149219"</f>
        <v>8059347149219</v>
      </c>
      <c r="L4993" s="46">
        <v>429.95</v>
      </c>
      <c r="M4993" s="46">
        <v>429.95</v>
      </c>
    </row>
    <row r="4994" spans="2:13" x14ac:dyDescent="0.25">
      <c r="B4994" s="69" t="s">
        <v>68084</v>
      </c>
      <c r="C4994" s="42"/>
      <c r="E4994" s="67" t="s">
        <v>62968</v>
      </c>
      <c r="G4994" s="44" t="s">
        <v>11</v>
      </c>
      <c r="H4994" s="44" t="s">
        <v>12</v>
      </c>
      <c r="I4994" s="67" t="s">
        <v>58648</v>
      </c>
      <c r="J4994" s="55" t="str">
        <f>"8059347149226"</f>
        <v>8059347149226</v>
      </c>
      <c r="L4994" s="46">
        <v>429.95</v>
      </c>
      <c r="M4994" s="46">
        <v>429.95</v>
      </c>
    </row>
    <row r="4995" spans="2:13" x14ac:dyDescent="0.25">
      <c r="B4995" s="69" t="s">
        <v>68083</v>
      </c>
      <c r="C4995" s="42"/>
      <c r="E4995" s="67" t="s">
        <v>62972</v>
      </c>
      <c r="G4995" s="44" t="s">
        <v>11</v>
      </c>
      <c r="H4995" s="44" t="s">
        <v>12</v>
      </c>
      <c r="I4995" s="67" t="s">
        <v>58652</v>
      </c>
      <c r="J4995" s="55" t="str">
        <f>"8059347149264"</f>
        <v>8059347149264</v>
      </c>
      <c r="L4995" s="46">
        <v>429.95</v>
      </c>
      <c r="M4995" s="46">
        <v>429.95</v>
      </c>
    </row>
    <row r="4996" spans="2:13" x14ac:dyDescent="0.25">
      <c r="B4996" s="69" t="s">
        <v>68082</v>
      </c>
      <c r="C4996" s="42"/>
      <c r="E4996" s="67" t="s">
        <v>62971</v>
      </c>
      <c r="G4996" s="44" t="s">
        <v>11</v>
      </c>
      <c r="H4996" s="44" t="s">
        <v>12</v>
      </c>
      <c r="I4996" s="67" t="s">
        <v>58651</v>
      </c>
      <c r="J4996" s="55" t="str">
        <f>"8059347149257"</f>
        <v>8059347149257</v>
      </c>
      <c r="L4996" s="46">
        <v>429.95</v>
      </c>
      <c r="M4996" s="46">
        <v>429.95</v>
      </c>
    </row>
    <row r="4997" spans="2:13" x14ac:dyDescent="0.25">
      <c r="B4997" s="69" t="s">
        <v>68081</v>
      </c>
      <c r="C4997" s="42"/>
      <c r="E4997" s="67" t="s">
        <v>62970</v>
      </c>
      <c r="G4997" s="44" t="s">
        <v>11</v>
      </c>
      <c r="H4997" s="44" t="s">
        <v>12</v>
      </c>
      <c r="I4997" s="67" t="s">
        <v>58650</v>
      </c>
      <c r="J4997" s="55" t="str">
        <f>"8059347149240"</f>
        <v>8059347149240</v>
      </c>
      <c r="L4997" s="46">
        <v>429.95</v>
      </c>
      <c r="M4997" s="46">
        <v>429.95</v>
      </c>
    </row>
    <row r="4998" spans="2:13" x14ac:dyDescent="0.25">
      <c r="B4998" s="69" t="s">
        <v>68080</v>
      </c>
      <c r="C4998" s="42"/>
      <c r="E4998" s="67" t="s">
        <v>62962</v>
      </c>
      <c r="G4998" s="44" t="s">
        <v>11</v>
      </c>
      <c r="H4998" s="44" t="s">
        <v>12</v>
      </c>
      <c r="I4998" s="67" t="s">
        <v>58642</v>
      </c>
      <c r="J4998" s="55" t="str">
        <f>"8059347149165"</f>
        <v>8059347149165</v>
      </c>
      <c r="L4998" s="46">
        <v>429.95</v>
      </c>
      <c r="M4998" s="46">
        <v>429.95</v>
      </c>
    </row>
    <row r="4999" spans="2:13" x14ac:dyDescent="0.25">
      <c r="B4999" s="69" t="s">
        <v>68079</v>
      </c>
      <c r="C4999" s="42"/>
      <c r="E4999" s="67" t="s">
        <v>62959</v>
      </c>
      <c r="G4999" s="44" t="s">
        <v>11</v>
      </c>
      <c r="H4999" s="44" t="s">
        <v>12</v>
      </c>
      <c r="I4999" s="67" t="s">
        <v>58639</v>
      </c>
      <c r="J4999" s="55" t="str">
        <f>"8059347149134"</f>
        <v>8059347149134</v>
      </c>
      <c r="L4999" s="46">
        <v>429.95</v>
      </c>
      <c r="M4999" s="46">
        <v>429.95</v>
      </c>
    </row>
    <row r="5000" spans="2:13" x14ac:dyDescent="0.25">
      <c r="B5000" s="69" t="s">
        <v>68078</v>
      </c>
      <c r="C5000" s="42"/>
      <c r="E5000" s="67" t="s">
        <v>62960</v>
      </c>
      <c r="G5000" s="44" t="s">
        <v>11</v>
      </c>
      <c r="H5000" s="44" t="s">
        <v>12</v>
      </c>
      <c r="I5000" s="67" t="s">
        <v>58640</v>
      </c>
      <c r="J5000" s="55" t="str">
        <f>"8059347149141"</f>
        <v>8059347149141</v>
      </c>
      <c r="L5000" s="46">
        <v>429.95</v>
      </c>
      <c r="M5000" s="46">
        <v>429.95</v>
      </c>
    </row>
    <row r="5001" spans="2:13" x14ac:dyDescent="0.25">
      <c r="B5001" s="69" t="s">
        <v>68077</v>
      </c>
      <c r="C5001" s="42"/>
      <c r="E5001" s="67" t="s">
        <v>62961</v>
      </c>
      <c r="G5001" s="44" t="s">
        <v>11</v>
      </c>
      <c r="H5001" s="44" t="s">
        <v>12</v>
      </c>
      <c r="I5001" s="67" t="s">
        <v>58641</v>
      </c>
      <c r="J5001" s="55" t="str">
        <f>"8059347149158"</f>
        <v>8059347149158</v>
      </c>
      <c r="L5001" s="46">
        <v>429.95</v>
      </c>
      <c r="M5001" s="46">
        <v>429.95</v>
      </c>
    </row>
    <row r="5002" spans="2:13" x14ac:dyDescent="0.25">
      <c r="B5002" s="69" t="s">
        <v>68076</v>
      </c>
      <c r="C5002" s="42"/>
      <c r="E5002" s="67" t="s">
        <v>62965</v>
      </c>
      <c r="G5002" s="44" t="s">
        <v>11</v>
      </c>
      <c r="H5002" s="44" t="s">
        <v>12</v>
      </c>
      <c r="I5002" s="67" t="s">
        <v>58645</v>
      </c>
      <c r="J5002" s="55" t="str">
        <f>"8059347149196"</f>
        <v>8059347149196</v>
      </c>
      <c r="L5002" s="46">
        <v>429.95</v>
      </c>
      <c r="M5002" s="46">
        <v>429.95</v>
      </c>
    </row>
    <row r="5003" spans="2:13" x14ac:dyDescent="0.25">
      <c r="B5003" s="69" t="s">
        <v>68075</v>
      </c>
      <c r="C5003" s="42"/>
      <c r="E5003" s="67" t="s">
        <v>62964</v>
      </c>
      <c r="G5003" s="44" t="s">
        <v>11</v>
      </c>
      <c r="H5003" s="44" t="s">
        <v>12</v>
      </c>
      <c r="I5003" s="67" t="s">
        <v>58644</v>
      </c>
      <c r="J5003" s="55" t="str">
        <f>"8059347149189"</f>
        <v>8059347149189</v>
      </c>
      <c r="L5003" s="46">
        <v>429.95</v>
      </c>
      <c r="M5003" s="46">
        <v>429.95</v>
      </c>
    </row>
    <row r="5004" spans="2:13" x14ac:dyDescent="0.25">
      <c r="B5004" s="69" t="s">
        <v>68074</v>
      </c>
      <c r="C5004" s="42"/>
      <c r="E5004" s="67" t="s">
        <v>62963</v>
      </c>
      <c r="G5004" s="44" t="s">
        <v>11</v>
      </c>
      <c r="H5004" s="44" t="s">
        <v>12</v>
      </c>
      <c r="I5004" s="67" t="s">
        <v>58643</v>
      </c>
      <c r="J5004" s="55" t="str">
        <f>"8059347149172"</f>
        <v>8059347149172</v>
      </c>
      <c r="L5004" s="46">
        <v>429.95</v>
      </c>
      <c r="M5004" s="46">
        <v>429.95</v>
      </c>
    </row>
    <row r="5005" spans="2:13" x14ac:dyDescent="0.25">
      <c r="B5005" s="69" t="s">
        <v>68073</v>
      </c>
      <c r="C5005" s="42"/>
      <c r="E5005" s="67" t="s">
        <v>62955</v>
      </c>
      <c r="G5005" s="44" t="s">
        <v>11</v>
      </c>
      <c r="H5005" s="44" t="s">
        <v>12</v>
      </c>
      <c r="I5005" s="67" t="s">
        <v>58635</v>
      </c>
      <c r="J5005" s="55" t="str">
        <f>"8059347149097"</f>
        <v>8059347149097</v>
      </c>
      <c r="L5005" s="46">
        <v>429.95</v>
      </c>
      <c r="M5005" s="46">
        <v>429.95</v>
      </c>
    </row>
    <row r="5006" spans="2:13" x14ac:dyDescent="0.25">
      <c r="B5006" s="69" t="s">
        <v>68072</v>
      </c>
      <c r="C5006" s="42"/>
      <c r="E5006" s="67" t="s">
        <v>62952</v>
      </c>
      <c r="G5006" s="44" t="s">
        <v>11</v>
      </c>
      <c r="H5006" s="44" t="s">
        <v>12</v>
      </c>
      <c r="I5006" s="67" t="s">
        <v>58632</v>
      </c>
      <c r="J5006" s="55" t="str">
        <f>"8059347149066"</f>
        <v>8059347149066</v>
      </c>
      <c r="L5006" s="46">
        <v>429.95</v>
      </c>
      <c r="M5006" s="46">
        <v>429.95</v>
      </c>
    </row>
    <row r="5007" spans="2:13" x14ac:dyDescent="0.25">
      <c r="B5007" s="69" t="s">
        <v>68071</v>
      </c>
      <c r="C5007" s="42"/>
      <c r="E5007" s="67" t="s">
        <v>62953</v>
      </c>
      <c r="G5007" s="44" t="s">
        <v>11</v>
      </c>
      <c r="H5007" s="44" t="s">
        <v>12</v>
      </c>
      <c r="I5007" s="67" t="s">
        <v>58633</v>
      </c>
      <c r="J5007" s="55" t="str">
        <f>"8059347149073"</f>
        <v>8059347149073</v>
      </c>
      <c r="L5007" s="46">
        <v>429.95</v>
      </c>
      <c r="M5007" s="46">
        <v>429.95</v>
      </c>
    </row>
    <row r="5008" spans="2:13" x14ac:dyDescent="0.25">
      <c r="B5008" s="69" t="s">
        <v>68070</v>
      </c>
      <c r="C5008" s="42"/>
      <c r="E5008" s="67" t="s">
        <v>62954</v>
      </c>
      <c r="G5008" s="44" t="s">
        <v>11</v>
      </c>
      <c r="H5008" s="44" t="s">
        <v>12</v>
      </c>
      <c r="I5008" s="67" t="s">
        <v>58634</v>
      </c>
      <c r="J5008" s="55" t="str">
        <f>"8059347149080"</f>
        <v>8059347149080</v>
      </c>
      <c r="L5008" s="46">
        <v>429.95</v>
      </c>
      <c r="M5008" s="46">
        <v>429.95</v>
      </c>
    </row>
    <row r="5009" spans="1:14" x14ac:dyDescent="0.25">
      <c r="B5009" s="69" t="s">
        <v>68069</v>
      </c>
      <c r="C5009" s="42"/>
      <c r="E5009" s="67" t="s">
        <v>62958</v>
      </c>
      <c r="G5009" s="44" t="s">
        <v>11</v>
      </c>
      <c r="H5009" s="44" t="s">
        <v>12</v>
      </c>
      <c r="I5009" s="67" t="s">
        <v>58638</v>
      </c>
      <c r="J5009" s="55" t="str">
        <f>"8059347149127"</f>
        <v>8059347149127</v>
      </c>
      <c r="L5009" s="46">
        <v>429.95</v>
      </c>
      <c r="M5009" s="46">
        <v>429.95</v>
      </c>
    </row>
    <row r="5010" spans="1:14" x14ac:dyDescent="0.25">
      <c r="B5010" s="69" t="s">
        <v>68068</v>
      </c>
      <c r="C5010" s="42"/>
      <c r="E5010" s="67" t="s">
        <v>62957</v>
      </c>
      <c r="G5010" s="44" t="s">
        <v>11</v>
      </c>
      <c r="H5010" s="44" t="s">
        <v>12</v>
      </c>
      <c r="I5010" s="67" t="s">
        <v>58637</v>
      </c>
      <c r="J5010" s="55" t="str">
        <f>"8059347149110"</f>
        <v>8059347149110</v>
      </c>
      <c r="L5010" s="46">
        <v>429.95</v>
      </c>
      <c r="M5010" s="46">
        <v>429.95</v>
      </c>
    </row>
    <row r="5011" spans="1:14" x14ac:dyDescent="0.25">
      <c r="B5011" s="69" t="s">
        <v>68067</v>
      </c>
      <c r="C5011" s="42"/>
      <c r="E5011" s="67" t="s">
        <v>62956</v>
      </c>
      <c r="G5011" s="44" t="s">
        <v>11</v>
      </c>
      <c r="H5011" s="44" t="s">
        <v>12</v>
      </c>
      <c r="I5011" s="67" t="s">
        <v>58636</v>
      </c>
      <c r="J5011" s="55" t="str">
        <f>"8059347149103"</f>
        <v>8059347149103</v>
      </c>
      <c r="L5011" s="46">
        <v>429.95</v>
      </c>
      <c r="M5011" s="46">
        <v>429.95</v>
      </c>
    </row>
    <row r="5012" spans="1:14" x14ac:dyDescent="0.25">
      <c r="A5012" s="32" t="s">
        <v>71117</v>
      </c>
      <c r="B5012" s="42" t="s">
        <v>57516</v>
      </c>
      <c r="C5012" s="42"/>
      <c r="E5012" s="32" t="s">
        <v>57515</v>
      </c>
      <c r="G5012" s="32" t="s">
        <v>11</v>
      </c>
      <c r="H5012" s="32" t="s">
        <v>12</v>
      </c>
      <c r="I5012" s="32" t="s">
        <v>57514</v>
      </c>
      <c r="J5012" s="55">
        <v>8059347263656</v>
      </c>
      <c r="K5012" s="32"/>
      <c r="L5012" s="46">
        <v>499.95</v>
      </c>
      <c r="M5012" s="46">
        <v>499.95</v>
      </c>
      <c r="N5012" s="45">
        <v>45181</v>
      </c>
    </row>
    <row r="5013" spans="1:14" x14ac:dyDescent="0.25">
      <c r="A5013" s="32" t="s">
        <v>71369</v>
      </c>
      <c r="B5013" s="42" t="s">
        <v>57521</v>
      </c>
      <c r="C5013" s="42"/>
      <c r="E5013" s="32" t="s">
        <v>60476</v>
      </c>
      <c r="F5013" s="80" t="s">
        <v>41</v>
      </c>
      <c r="G5013" s="44" t="s">
        <v>11</v>
      </c>
      <c r="H5013" s="44" t="s">
        <v>12</v>
      </c>
      <c r="I5013" s="32" t="s">
        <v>60477</v>
      </c>
      <c r="J5013" s="55">
        <v>8059347263618</v>
      </c>
      <c r="K5013" s="32"/>
      <c r="L5013" s="28">
        <v>499.95</v>
      </c>
      <c r="M5013" s="28">
        <v>499.95</v>
      </c>
      <c r="N5013" s="24">
        <v>45335</v>
      </c>
    </row>
    <row r="5014" spans="1:14" x14ac:dyDescent="0.25">
      <c r="A5014" s="32" t="s">
        <v>71368</v>
      </c>
      <c r="B5014" s="42" t="s">
        <v>57520</v>
      </c>
      <c r="C5014" s="42"/>
      <c r="E5014" s="32" t="s">
        <v>60474</v>
      </c>
      <c r="F5014" s="80" t="s">
        <v>41</v>
      </c>
      <c r="G5014" s="44" t="s">
        <v>11</v>
      </c>
      <c r="H5014" s="44" t="s">
        <v>12</v>
      </c>
      <c r="I5014" s="32" t="s">
        <v>60475</v>
      </c>
      <c r="J5014" s="55">
        <v>8059347263625</v>
      </c>
      <c r="K5014" s="32"/>
      <c r="L5014" s="28">
        <v>499.95</v>
      </c>
      <c r="M5014" s="28">
        <v>499.95</v>
      </c>
      <c r="N5014" s="24">
        <v>45335</v>
      </c>
    </row>
    <row r="5015" spans="1:14" x14ac:dyDescent="0.25">
      <c r="A5015" s="32" t="s">
        <v>71367</v>
      </c>
      <c r="B5015" s="42" t="s">
        <v>57519</v>
      </c>
      <c r="C5015" s="42"/>
      <c r="E5015" s="32" t="s">
        <v>60472</v>
      </c>
      <c r="F5015" s="80" t="s">
        <v>41</v>
      </c>
      <c r="G5015" s="44" t="s">
        <v>11</v>
      </c>
      <c r="H5015" s="44" t="s">
        <v>12</v>
      </c>
      <c r="I5015" s="32" t="s">
        <v>60473</v>
      </c>
      <c r="J5015" s="55">
        <v>8059347263632</v>
      </c>
      <c r="K5015" s="32"/>
      <c r="L5015" s="28">
        <v>499.95</v>
      </c>
      <c r="M5015" s="28">
        <v>499.95</v>
      </c>
      <c r="N5015" s="24">
        <v>45335</v>
      </c>
    </row>
    <row r="5016" spans="1:14" x14ac:dyDescent="0.25">
      <c r="A5016" s="32" t="s">
        <v>71366</v>
      </c>
      <c r="B5016" s="42" t="s">
        <v>57510</v>
      </c>
      <c r="C5016" s="42"/>
      <c r="E5016" s="32" t="s">
        <v>57509</v>
      </c>
      <c r="F5016" s="80" t="s">
        <v>41</v>
      </c>
      <c r="G5016" s="44" t="s">
        <v>11</v>
      </c>
      <c r="H5016" s="44" t="s">
        <v>12</v>
      </c>
      <c r="I5016" s="32" t="s">
        <v>57508</v>
      </c>
      <c r="J5016" s="55">
        <v>8059347263670</v>
      </c>
      <c r="K5016" s="32"/>
      <c r="L5016" s="28">
        <v>499.95</v>
      </c>
      <c r="M5016" s="28">
        <v>499.95</v>
      </c>
      <c r="N5016" s="24">
        <v>45335</v>
      </c>
    </row>
    <row r="5017" spans="1:14" x14ac:dyDescent="0.25">
      <c r="A5017" s="32" t="s">
        <v>71365</v>
      </c>
      <c r="B5017" s="42" t="s">
        <v>57513</v>
      </c>
      <c r="C5017" s="42"/>
      <c r="E5017" s="32" t="s">
        <v>57512</v>
      </c>
      <c r="F5017" s="80" t="s">
        <v>41</v>
      </c>
      <c r="G5017" s="44" t="s">
        <v>11</v>
      </c>
      <c r="H5017" s="44" t="s">
        <v>12</v>
      </c>
      <c r="I5017" s="32" t="s">
        <v>57511</v>
      </c>
      <c r="J5017" s="55">
        <v>8059347263663</v>
      </c>
      <c r="K5017" s="32"/>
      <c r="L5017" s="28">
        <v>499.95</v>
      </c>
      <c r="M5017" s="28">
        <v>499.95</v>
      </c>
      <c r="N5017" s="24">
        <v>45335</v>
      </c>
    </row>
    <row r="5018" spans="1:14" x14ac:dyDescent="0.25">
      <c r="A5018" s="32" t="s">
        <v>71116</v>
      </c>
      <c r="B5018" s="42" t="s">
        <v>57518</v>
      </c>
      <c r="C5018" s="42"/>
      <c r="E5018" s="32" t="s">
        <v>60478</v>
      </c>
      <c r="G5018" s="32" t="s">
        <v>11</v>
      </c>
      <c r="H5018" s="32" t="s">
        <v>12</v>
      </c>
      <c r="I5018" s="32" t="s">
        <v>57517</v>
      </c>
      <c r="J5018" s="55">
        <v>8059347263649</v>
      </c>
      <c r="K5018" s="32"/>
      <c r="L5018" s="46">
        <v>499.95</v>
      </c>
      <c r="M5018" s="46">
        <v>499.95</v>
      </c>
      <c r="N5018" s="45">
        <v>45181</v>
      </c>
    </row>
    <row r="5019" spans="1:14" x14ac:dyDescent="0.25">
      <c r="A5019" s="32" t="s">
        <v>71115</v>
      </c>
      <c r="B5019" s="42" t="s">
        <v>57530</v>
      </c>
      <c r="C5019" s="42"/>
      <c r="E5019" s="32" t="s">
        <v>57529</v>
      </c>
      <c r="G5019" s="32" t="s">
        <v>11</v>
      </c>
      <c r="H5019" s="32" t="s">
        <v>12</v>
      </c>
      <c r="I5019" s="32" t="s">
        <v>57528</v>
      </c>
      <c r="J5019" s="55">
        <v>8059347263588</v>
      </c>
      <c r="K5019" s="32"/>
      <c r="L5019" s="46">
        <v>499.95</v>
      </c>
      <c r="M5019" s="46">
        <v>499.95</v>
      </c>
      <c r="N5019" s="45">
        <v>45181</v>
      </c>
    </row>
    <row r="5020" spans="1:14" x14ac:dyDescent="0.25">
      <c r="A5020" s="32" t="s">
        <v>71364</v>
      </c>
      <c r="B5020" s="42" t="s">
        <v>57535</v>
      </c>
      <c r="C5020" s="42"/>
      <c r="E5020" s="32" t="s">
        <v>60469</v>
      </c>
      <c r="F5020" s="80" t="s">
        <v>41</v>
      </c>
      <c r="G5020" s="44" t="s">
        <v>11</v>
      </c>
      <c r="H5020" s="44" t="s">
        <v>12</v>
      </c>
      <c r="I5020" s="32" t="s">
        <v>60470</v>
      </c>
      <c r="J5020" s="55">
        <v>8059347263540</v>
      </c>
      <c r="K5020" s="32"/>
      <c r="L5020" s="28">
        <v>499.95</v>
      </c>
      <c r="M5020" s="28">
        <v>499.95</v>
      </c>
      <c r="N5020" s="24">
        <v>45335</v>
      </c>
    </row>
    <row r="5021" spans="1:14" x14ac:dyDescent="0.25">
      <c r="A5021" s="32" t="s">
        <v>71363</v>
      </c>
      <c r="B5021" s="42" t="s">
        <v>57534</v>
      </c>
      <c r="C5021" s="42"/>
      <c r="E5021" s="32" t="s">
        <v>60467</v>
      </c>
      <c r="F5021" s="80" t="s">
        <v>41</v>
      </c>
      <c r="G5021" s="44" t="s">
        <v>11</v>
      </c>
      <c r="H5021" s="44" t="s">
        <v>12</v>
      </c>
      <c r="I5021" s="32" t="s">
        <v>60468</v>
      </c>
      <c r="J5021" s="55">
        <v>8059347263557</v>
      </c>
      <c r="K5021" s="32"/>
      <c r="L5021" s="28">
        <v>499.95</v>
      </c>
      <c r="M5021" s="28">
        <v>499.95</v>
      </c>
      <c r="N5021" s="24">
        <v>45335</v>
      </c>
    </row>
    <row r="5022" spans="1:14" x14ac:dyDescent="0.25">
      <c r="A5022" s="32" t="s">
        <v>71362</v>
      </c>
      <c r="B5022" s="42" t="s">
        <v>57533</v>
      </c>
      <c r="C5022" s="42"/>
      <c r="E5022" s="32" t="s">
        <v>60465</v>
      </c>
      <c r="F5022" s="80" t="s">
        <v>41</v>
      </c>
      <c r="G5022" s="44" t="s">
        <v>11</v>
      </c>
      <c r="H5022" s="44" t="s">
        <v>12</v>
      </c>
      <c r="I5022" s="32" t="s">
        <v>60466</v>
      </c>
      <c r="J5022" s="55">
        <v>8059347263564</v>
      </c>
      <c r="K5022" s="32"/>
      <c r="L5022" s="28">
        <v>499.95</v>
      </c>
      <c r="M5022" s="28">
        <v>499.95</v>
      </c>
      <c r="N5022" s="24">
        <v>45335</v>
      </c>
    </row>
    <row r="5023" spans="1:14" x14ac:dyDescent="0.25">
      <c r="A5023" s="32" t="s">
        <v>71361</v>
      </c>
      <c r="B5023" s="42" t="s">
        <v>57524</v>
      </c>
      <c r="C5023" s="42"/>
      <c r="E5023" s="32" t="s">
        <v>57523</v>
      </c>
      <c r="F5023" s="80" t="s">
        <v>41</v>
      </c>
      <c r="G5023" s="44" t="s">
        <v>11</v>
      </c>
      <c r="H5023" s="44" t="s">
        <v>12</v>
      </c>
      <c r="I5023" s="32" t="s">
        <v>57522</v>
      </c>
      <c r="J5023" s="55">
        <v>8059347263601</v>
      </c>
      <c r="K5023" s="32"/>
      <c r="L5023" s="28">
        <v>499.95</v>
      </c>
      <c r="M5023" s="28">
        <v>499.95</v>
      </c>
      <c r="N5023" s="24">
        <v>45335</v>
      </c>
    </row>
    <row r="5024" spans="1:14" x14ac:dyDescent="0.25">
      <c r="A5024" s="32" t="s">
        <v>71360</v>
      </c>
      <c r="B5024" s="42" t="s">
        <v>57527</v>
      </c>
      <c r="C5024" s="42"/>
      <c r="E5024" s="32" t="s">
        <v>57526</v>
      </c>
      <c r="F5024" s="80" t="s">
        <v>41</v>
      </c>
      <c r="G5024" s="44" t="s">
        <v>11</v>
      </c>
      <c r="H5024" s="44" t="s">
        <v>12</v>
      </c>
      <c r="I5024" s="32" t="s">
        <v>57525</v>
      </c>
      <c r="J5024" s="55">
        <v>8059347263595</v>
      </c>
      <c r="K5024" s="32"/>
      <c r="L5024" s="28">
        <v>499.95</v>
      </c>
      <c r="M5024" s="28">
        <v>499.95</v>
      </c>
      <c r="N5024" s="24">
        <v>45335</v>
      </c>
    </row>
    <row r="5025" spans="1:14" x14ac:dyDescent="0.25">
      <c r="A5025" s="32" t="s">
        <v>71114</v>
      </c>
      <c r="B5025" s="42" t="s">
        <v>57532</v>
      </c>
      <c r="C5025" s="42"/>
      <c r="E5025" s="32" t="s">
        <v>60471</v>
      </c>
      <c r="G5025" s="32" t="s">
        <v>11</v>
      </c>
      <c r="H5025" s="32" t="s">
        <v>12</v>
      </c>
      <c r="I5025" s="32" t="s">
        <v>57531</v>
      </c>
      <c r="J5025" s="55">
        <v>8059347263571</v>
      </c>
      <c r="K5025" s="32"/>
      <c r="L5025" s="46">
        <v>499.95</v>
      </c>
      <c r="M5025" s="46">
        <v>499.95</v>
      </c>
      <c r="N5025" s="45">
        <v>45181</v>
      </c>
    </row>
    <row r="5026" spans="1:14" x14ac:dyDescent="0.25">
      <c r="A5026" s="17"/>
      <c r="B5026" s="17" t="s">
        <v>75332</v>
      </c>
      <c r="C5026" s="17"/>
      <c r="D5026" s="17"/>
      <c r="E5026" s="17" t="s">
        <v>75333</v>
      </c>
      <c r="F5026" s="21"/>
      <c r="G5026" s="17" t="s">
        <v>34</v>
      </c>
      <c r="H5026" s="17" t="s">
        <v>35</v>
      </c>
      <c r="I5026" s="17" t="s">
        <v>75334</v>
      </c>
      <c r="J5026" s="20">
        <v>8059347403434</v>
      </c>
      <c r="K5026" s="17"/>
      <c r="L5026" s="28">
        <v>279.95</v>
      </c>
      <c r="M5026" s="17">
        <v>279.95</v>
      </c>
      <c r="N5026" s="24">
        <v>45544</v>
      </c>
    </row>
    <row r="5027" spans="1:14" x14ac:dyDescent="0.25">
      <c r="A5027" s="17"/>
      <c r="B5027" s="17" t="s">
        <v>75329</v>
      </c>
      <c r="C5027" s="17"/>
      <c r="D5027" s="17"/>
      <c r="E5027" s="17" t="s">
        <v>75330</v>
      </c>
      <c r="F5027" s="21"/>
      <c r="G5027" s="17" t="s">
        <v>34</v>
      </c>
      <c r="H5027" s="17" t="s">
        <v>35</v>
      </c>
      <c r="I5027" s="17" t="s">
        <v>75331</v>
      </c>
      <c r="J5027" s="20">
        <v>8059347403427</v>
      </c>
      <c r="K5027" s="17"/>
      <c r="L5027" s="28">
        <v>279.95</v>
      </c>
      <c r="M5027" s="17">
        <v>279.95</v>
      </c>
      <c r="N5027" s="24">
        <v>45544</v>
      </c>
    </row>
    <row r="5028" spans="1:14" x14ac:dyDescent="0.25">
      <c r="A5028" s="17"/>
      <c r="B5028" s="17" t="s">
        <v>75320</v>
      </c>
      <c r="C5028" s="17"/>
      <c r="D5028" s="17"/>
      <c r="E5028" s="17" t="s">
        <v>75321</v>
      </c>
      <c r="F5028" s="21"/>
      <c r="G5028" s="17" t="s">
        <v>34</v>
      </c>
      <c r="H5028" s="17" t="s">
        <v>35</v>
      </c>
      <c r="I5028" s="17" t="s">
        <v>75322</v>
      </c>
      <c r="J5028" s="20">
        <v>8059347403397</v>
      </c>
      <c r="K5028" s="17"/>
      <c r="L5028" s="28">
        <v>279.95</v>
      </c>
      <c r="M5028" s="17">
        <v>279.95</v>
      </c>
      <c r="N5028" s="24">
        <v>45544</v>
      </c>
    </row>
    <row r="5029" spans="1:14" x14ac:dyDescent="0.25">
      <c r="A5029" s="17"/>
      <c r="B5029" s="17" t="s">
        <v>75323</v>
      </c>
      <c r="C5029" s="17"/>
      <c r="D5029" s="17"/>
      <c r="E5029" s="17" t="s">
        <v>75324</v>
      </c>
      <c r="F5029" s="21"/>
      <c r="G5029" s="17" t="s">
        <v>34</v>
      </c>
      <c r="H5029" s="17" t="s">
        <v>35</v>
      </c>
      <c r="I5029" s="17" t="s">
        <v>75325</v>
      </c>
      <c r="J5029" s="20">
        <v>8059347403403</v>
      </c>
      <c r="K5029" s="17"/>
      <c r="L5029" s="28">
        <v>279.95</v>
      </c>
      <c r="M5029" s="17">
        <v>279.95</v>
      </c>
      <c r="N5029" s="24">
        <v>45544</v>
      </c>
    </row>
    <row r="5030" spans="1:14" x14ac:dyDescent="0.25">
      <c r="A5030" s="17"/>
      <c r="B5030" s="17" t="s">
        <v>75326</v>
      </c>
      <c r="C5030" s="17"/>
      <c r="D5030" s="17"/>
      <c r="E5030" s="17" t="s">
        <v>75327</v>
      </c>
      <c r="F5030" s="21"/>
      <c r="G5030" s="17" t="s">
        <v>34</v>
      </c>
      <c r="H5030" s="17" t="s">
        <v>35</v>
      </c>
      <c r="I5030" s="17" t="s">
        <v>75328</v>
      </c>
      <c r="J5030" s="20">
        <v>8059347403410</v>
      </c>
      <c r="K5030" s="17"/>
      <c r="L5030" s="28">
        <v>279.95</v>
      </c>
      <c r="M5030" s="17">
        <v>279.95</v>
      </c>
      <c r="N5030" s="24">
        <v>45544</v>
      </c>
    </row>
    <row r="5031" spans="1:14" x14ac:dyDescent="0.25">
      <c r="A5031" s="17"/>
      <c r="B5031" s="17" t="s">
        <v>75338</v>
      </c>
      <c r="C5031" s="17"/>
      <c r="D5031" s="17"/>
      <c r="E5031" s="17" t="s">
        <v>75339</v>
      </c>
      <c r="F5031" s="21"/>
      <c r="G5031" s="17" t="s">
        <v>34</v>
      </c>
      <c r="H5031" s="17" t="s">
        <v>35</v>
      </c>
      <c r="I5031" s="17" t="s">
        <v>75340</v>
      </c>
      <c r="J5031" s="20">
        <v>8059347403458</v>
      </c>
      <c r="K5031" s="17"/>
      <c r="L5031" s="28">
        <v>279.95</v>
      </c>
      <c r="M5031" s="17">
        <v>279.95</v>
      </c>
      <c r="N5031" s="24">
        <v>45544</v>
      </c>
    </row>
    <row r="5032" spans="1:14" x14ac:dyDescent="0.25">
      <c r="A5032" s="17"/>
      <c r="B5032" s="17" t="s">
        <v>75335</v>
      </c>
      <c r="C5032" s="17"/>
      <c r="D5032" s="17"/>
      <c r="E5032" s="17" t="s">
        <v>75336</v>
      </c>
      <c r="F5032" s="21"/>
      <c r="G5032" s="17" t="s">
        <v>34</v>
      </c>
      <c r="H5032" s="17" t="s">
        <v>35</v>
      </c>
      <c r="I5032" s="17" t="s">
        <v>75337</v>
      </c>
      <c r="J5032" s="20">
        <v>8059347403441</v>
      </c>
      <c r="K5032" s="17"/>
      <c r="L5032" s="28">
        <v>279.95</v>
      </c>
      <c r="M5032" s="17">
        <v>279.95</v>
      </c>
      <c r="N5032" s="24">
        <v>45544</v>
      </c>
    </row>
    <row r="5033" spans="1:14" x14ac:dyDescent="0.25">
      <c r="A5033" s="17"/>
      <c r="B5033" s="17" t="s">
        <v>75311</v>
      </c>
      <c r="C5033" s="17"/>
      <c r="D5033" s="17"/>
      <c r="E5033" s="17" t="s">
        <v>75312</v>
      </c>
      <c r="F5033" s="21"/>
      <c r="G5033" s="17" t="s">
        <v>34</v>
      </c>
      <c r="H5033" s="17" t="s">
        <v>35</v>
      </c>
      <c r="I5033" s="17" t="s">
        <v>75313</v>
      </c>
      <c r="J5033" s="20">
        <v>8059347403229</v>
      </c>
      <c r="K5033" s="17"/>
      <c r="L5033" s="28">
        <v>279.95</v>
      </c>
      <c r="M5033" s="17">
        <v>279.95</v>
      </c>
      <c r="N5033" s="24">
        <v>45544</v>
      </c>
    </row>
    <row r="5034" spans="1:14" x14ac:dyDescent="0.25">
      <c r="A5034" s="17"/>
      <c r="B5034" s="17" t="s">
        <v>75308</v>
      </c>
      <c r="C5034" s="17"/>
      <c r="D5034" s="17"/>
      <c r="E5034" s="17" t="s">
        <v>75309</v>
      </c>
      <c r="F5034" s="21"/>
      <c r="G5034" s="17" t="s">
        <v>34</v>
      </c>
      <c r="H5034" s="17" t="s">
        <v>35</v>
      </c>
      <c r="I5034" s="17" t="s">
        <v>75310</v>
      </c>
      <c r="J5034" s="20">
        <v>8059347403212</v>
      </c>
      <c r="K5034" s="17"/>
      <c r="L5034" s="28">
        <v>279.95</v>
      </c>
      <c r="M5034" s="17">
        <v>279.95</v>
      </c>
      <c r="N5034" s="24">
        <v>45544</v>
      </c>
    </row>
    <row r="5035" spans="1:14" x14ac:dyDescent="0.25">
      <c r="A5035" s="17"/>
      <c r="B5035" s="17" t="s">
        <v>75299</v>
      </c>
      <c r="C5035" s="17"/>
      <c r="D5035" s="17"/>
      <c r="E5035" s="17" t="s">
        <v>75300</v>
      </c>
      <c r="F5035" s="21"/>
      <c r="G5035" s="17" t="s">
        <v>34</v>
      </c>
      <c r="H5035" s="17" t="s">
        <v>35</v>
      </c>
      <c r="I5035" s="17" t="s">
        <v>75301</v>
      </c>
      <c r="J5035" s="20">
        <v>8059347403182</v>
      </c>
      <c r="K5035" s="17"/>
      <c r="L5035" s="28">
        <v>279.95</v>
      </c>
      <c r="M5035" s="17">
        <v>279.95</v>
      </c>
      <c r="N5035" s="24">
        <v>45544</v>
      </c>
    </row>
    <row r="5036" spans="1:14" x14ac:dyDescent="0.25">
      <c r="A5036" s="17"/>
      <c r="B5036" s="17" t="s">
        <v>75302</v>
      </c>
      <c r="C5036" s="17"/>
      <c r="D5036" s="17"/>
      <c r="E5036" s="17" t="s">
        <v>75303</v>
      </c>
      <c r="F5036" s="21"/>
      <c r="G5036" s="17" t="s">
        <v>34</v>
      </c>
      <c r="H5036" s="17" t="s">
        <v>35</v>
      </c>
      <c r="I5036" s="17" t="s">
        <v>75304</v>
      </c>
      <c r="J5036" s="20">
        <v>8059347403199</v>
      </c>
      <c r="K5036" s="17"/>
      <c r="L5036" s="28">
        <v>279.95</v>
      </c>
      <c r="M5036" s="17">
        <v>279.95</v>
      </c>
      <c r="N5036" s="24">
        <v>45544</v>
      </c>
    </row>
    <row r="5037" spans="1:14" x14ac:dyDescent="0.25">
      <c r="A5037" s="17"/>
      <c r="B5037" s="17" t="s">
        <v>75305</v>
      </c>
      <c r="C5037" s="17"/>
      <c r="D5037" s="17"/>
      <c r="E5037" s="17" t="s">
        <v>75306</v>
      </c>
      <c r="F5037" s="21"/>
      <c r="G5037" s="17" t="s">
        <v>34</v>
      </c>
      <c r="H5037" s="17" t="s">
        <v>35</v>
      </c>
      <c r="I5037" s="17" t="s">
        <v>75307</v>
      </c>
      <c r="J5037" s="20">
        <v>8059347403205</v>
      </c>
      <c r="K5037" s="17"/>
      <c r="L5037" s="28">
        <v>279.95</v>
      </c>
      <c r="M5037" s="17">
        <v>279.95</v>
      </c>
      <c r="N5037" s="24">
        <v>45544</v>
      </c>
    </row>
    <row r="5038" spans="1:14" x14ac:dyDescent="0.25">
      <c r="A5038" s="17"/>
      <c r="B5038" s="17" t="s">
        <v>75317</v>
      </c>
      <c r="C5038" s="17"/>
      <c r="D5038" s="17"/>
      <c r="E5038" s="17" t="s">
        <v>75318</v>
      </c>
      <c r="F5038" s="21"/>
      <c r="G5038" s="17" t="s">
        <v>34</v>
      </c>
      <c r="H5038" s="17" t="s">
        <v>35</v>
      </c>
      <c r="I5038" s="17" t="s">
        <v>75319</v>
      </c>
      <c r="J5038" s="20">
        <v>8059347403243</v>
      </c>
      <c r="K5038" s="17"/>
      <c r="L5038" s="28">
        <v>279.95</v>
      </c>
      <c r="M5038" s="17">
        <v>279.95</v>
      </c>
      <c r="N5038" s="24">
        <v>45544</v>
      </c>
    </row>
    <row r="5039" spans="1:14" x14ac:dyDescent="0.25">
      <c r="A5039" s="17"/>
      <c r="B5039" s="17" t="s">
        <v>75314</v>
      </c>
      <c r="C5039" s="17"/>
      <c r="D5039" s="17"/>
      <c r="E5039" s="17" t="s">
        <v>75315</v>
      </c>
      <c r="F5039" s="21"/>
      <c r="G5039" s="17" t="s">
        <v>34</v>
      </c>
      <c r="H5039" s="17" t="s">
        <v>35</v>
      </c>
      <c r="I5039" s="17" t="s">
        <v>75316</v>
      </c>
      <c r="J5039" s="20">
        <v>8059347403236</v>
      </c>
      <c r="K5039" s="17"/>
      <c r="L5039" s="28">
        <v>279.95</v>
      </c>
      <c r="M5039" s="17">
        <v>279.95</v>
      </c>
      <c r="N5039" s="24">
        <v>45544</v>
      </c>
    </row>
    <row r="5040" spans="1:14" x14ac:dyDescent="0.25">
      <c r="A5040" s="17"/>
      <c r="B5040" s="17" t="s">
        <v>75290</v>
      </c>
      <c r="C5040" s="17"/>
      <c r="D5040" s="17"/>
      <c r="E5040" s="17" t="s">
        <v>75291</v>
      </c>
      <c r="F5040" s="21"/>
      <c r="G5040" s="17" t="s">
        <v>34</v>
      </c>
      <c r="H5040" s="17" t="s">
        <v>35</v>
      </c>
      <c r="I5040" s="17" t="s">
        <v>75292</v>
      </c>
      <c r="J5040" s="20">
        <v>8059347404899</v>
      </c>
      <c r="K5040" s="17"/>
      <c r="L5040" s="28">
        <v>269.95</v>
      </c>
      <c r="M5040" s="17">
        <v>269.95</v>
      </c>
      <c r="N5040" s="24">
        <v>45544</v>
      </c>
    </row>
    <row r="5041" spans="1:14" x14ac:dyDescent="0.25">
      <c r="A5041" s="17"/>
      <c r="B5041" s="17" t="s">
        <v>75287</v>
      </c>
      <c r="C5041" s="17"/>
      <c r="D5041" s="17"/>
      <c r="E5041" s="17" t="s">
        <v>75288</v>
      </c>
      <c r="F5041" s="21"/>
      <c r="G5041" s="17" t="s">
        <v>34</v>
      </c>
      <c r="H5041" s="17" t="s">
        <v>35</v>
      </c>
      <c r="I5041" s="17" t="s">
        <v>75289</v>
      </c>
      <c r="J5041" s="20">
        <v>8059347404882</v>
      </c>
      <c r="K5041" s="17"/>
      <c r="L5041" s="28">
        <v>269.95</v>
      </c>
      <c r="M5041" s="17">
        <v>269.95</v>
      </c>
      <c r="N5041" s="24">
        <v>45544</v>
      </c>
    </row>
    <row r="5042" spans="1:14" x14ac:dyDescent="0.25">
      <c r="A5042" s="17"/>
      <c r="B5042" s="17" t="s">
        <v>75278</v>
      </c>
      <c r="C5042" s="17"/>
      <c r="D5042" s="17"/>
      <c r="E5042" s="17" t="s">
        <v>75279</v>
      </c>
      <c r="F5042" s="21"/>
      <c r="G5042" s="17" t="s">
        <v>34</v>
      </c>
      <c r="H5042" s="17" t="s">
        <v>35</v>
      </c>
      <c r="I5042" s="17" t="s">
        <v>75280</v>
      </c>
      <c r="J5042" s="20">
        <v>8059347404851</v>
      </c>
      <c r="K5042" s="17"/>
      <c r="L5042" s="28">
        <v>269.95</v>
      </c>
      <c r="M5042" s="17">
        <v>269.95</v>
      </c>
      <c r="N5042" s="24">
        <v>45544</v>
      </c>
    </row>
    <row r="5043" spans="1:14" x14ac:dyDescent="0.25">
      <c r="A5043" s="17"/>
      <c r="B5043" s="17" t="s">
        <v>75281</v>
      </c>
      <c r="C5043" s="17"/>
      <c r="D5043" s="17"/>
      <c r="E5043" s="17" t="s">
        <v>75282</v>
      </c>
      <c r="F5043" s="21"/>
      <c r="G5043" s="17" t="s">
        <v>34</v>
      </c>
      <c r="H5043" s="17" t="s">
        <v>35</v>
      </c>
      <c r="I5043" s="17" t="s">
        <v>75283</v>
      </c>
      <c r="J5043" s="20">
        <v>8059347404868</v>
      </c>
      <c r="K5043" s="17"/>
      <c r="L5043" s="28">
        <v>269.95</v>
      </c>
      <c r="M5043" s="17">
        <v>269.95</v>
      </c>
      <c r="N5043" s="24">
        <v>45544</v>
      </c>
    </row>
    <row r="5044" spans="1:14" x14ac:dyDescent="0.25">
      <c r="A5044" s="17"/>
      <c r="B5044" s="17" t="s">
        <v>75284</v>
      </c>
      <c r="C5044" s="17"/>
      <c r="D5044" s="17"/>
      <c r="E5044" s="17" t="s">
        <v>75285</v>
      </c>
      <c r="F5044" s="21"/>
      <c r="G5044" s="17" t="s">
        <v>34</v>
      </c>
      <c r="H5044" s="17" t="s">
        <v>35</v>
      </c>
      <c r="I5044" s="17" t="s">
        <v>75286</v>
      </c>
      <c r="J5044" s="20">
        <v>8059347404875</v>
      </c>
      <c r="K5044" s="17"/>
      <c r="L5044" s="28">
        <v>269.95</v>
      </c>
      <c r="M5044" s="17">
        <v>269.95</v>
      </c>
      <c r="N5044" s="24">
        <v>45544</v>
      </c>
    </row>
    <row r="5045" spans="1:14" x14ac:dyDescent="0.25">
      <c r="A5045" s="17"/>
      <c r="B5045" s="17" t="s">
        <v>75296</v>
      </c>
      <c r="C5045" s="17"/>
      <c r="D5045" s="17"/>
      <c r="E5045" s="17" t="s">
        <v>75297</v>
      </c>
      <c r="F5045" s="21"/>
      <c r="G5045" s="17" t="s">
        <v>34</v>
      </c>
      <c r="H5045" s="17" t="s">
        <v>35</v>
      </c>
      <c r="I5045" s="17" t="s">
        <v>75298</v>
      </c>
      <c r="J5045" s="20">
        <v>8059347404912</v>
      </c>
      <c r="K5045" s="17"/>
      <c r="L5045" s="28">
        <v>269.95</v>
      </c>
      <c r="M5045" s="17">
        <v>269.95</v>
      </c>
      <c r="N5045" s="24">
        <v>45544</v>
      </c>
    </row>
    <row r="5046" spans="1:14" x14ac:dyDescent="0.25">
      <c r="A5046" s="17"/>
      <c r="B5046" s="17" t="s">
        <v>75293</v>
      </c>
      <c r="C5046" s="17"/>
      <c r="D5046" s="17"/>
      <c r="E5046" s="17" t="s">
        <v>75294</v>
      </c>
      <c r="F5046" s="21"/>
      <c r="G5046" s="17" t="s">
        <v>34</v>
      </c>
      <c r="H5046" s="17" t="s">
        <v>35</v>
      </c>
      <c r="I5046" s="17" t="s">
        <v>75295</v>
      </c>
      <c r="J5046" s="20">
        <v>8059347404905</v>
      </c>
      <c r="K5046" s="17"/>
      <c r="L5046" s="28">
        <v>269.95</v>
      </c>
      <c r="M5046" s="17">
        <v>269.95</v>
      </c>
      <c r="N5046" s="24">
        <v>45544</v>
      </c>
    </row>
    <row r="5047" spans="1:14" x14ac:dyDescent="0.25">
      <c r="A5047" s="17"/>
      <c r="B5047" s="17" t="s">
        <v>75269</v>
      </c>
      <c r="C5047" s="17"/>
      <c r="D5047" s="17"/>
      <c r="E5047" s="17" t="s">
        <v>75270</v>
      </c>
      <c r="F5047" s="21"/>
      <c r="G5047" s="17" t="s">
        <v>34</v>
      </c>
      <c r="H5047" s="17" t="s">
        <v>35</v>
      </c>
      <c r="I5047" s="17" t="s">
        <v>75271</v>
      </c>
      <c r="J5047" s="20">
        <v>8059347404615</v>
      </c>
      <c r="K5047" s="17"/>
      <c r="L5047" s="28">
        <v>269.95</v>
      </c>
      <c r="M5047" s="17">
        <v>269.95</v>
      </c>
      <c r="N5047" s="24">
        <v>45544</v>
      </c>
    </row>
    <row r="5048" spans="1:14" x14ac:dyDescent="0.25">
      <c r="A5048" s="17"/>
      <c r="B5048" s="17" t="s">
        <v>75266</v>
      </c>
      <c r="C5048" s="17"/>
      <c r="D5048" s="17"/>
      <c r="E5048" s="17" t="s">
        <v>75267</v>
      </c>
      <c r="F5048" s="21"/>
      <c r="G5048" s="17" t="s">
        <v>34</v>
      </c>
      <c r="H5048" s="17" t="s">
        <v>35</v>
      </c>
      <c r="I5048" s="17" t="s">
        <v>75268</v>
      </c>
      <c r="J5048" s="20">
        <v>8059347404608</v>
      </c>
      <c r="K5048" s="17"/>
      <c r="L5048" s="28">
        <v>269.95</v>
      </c>
      <c r="M5048" s="17">
        <v>269.95</v>
      </c>
      <c r="N5048" s="24">
        <v>45544</v>
      </c>
    </row>
    <row r="5049" spans="1:14" x14ac:dyDescent="0.25">
      <c r="A5049" s="17"/>
      <c r="B5049" s="17" t="s">
        <v>75257</v>
      </c>
      <c r="C5049" s="17"/>
      <c r="D5049" s="17"/>
      <c r="E5049" s="17" t="s">
        <v>75258</v>
      </c>
      <c r="F5049" s="21"/>
      <c r="G5049" s="17" t="s">
        <v>34</v>
      </c>
      <c r="H5049" s="17" t="s">
        <v>35</v>
      </c>
      <c r="I5049" s="17" t="s">
        <v>75259</v>
      </c>
      <c r="J5049" s="20">
        <v>8059347404578</v>
      </c>
      <c r="K5049" s="17"/>
      <c r="L5049" s="28">
        <v>269.95</v>
      </c>
      <c r="M5049" s="17">
        <v>269.95</v>
      </c>
      <c r="N5049" s="24">
        <v>45544</v>
      </c>
    </row>
    <row r="5050" spans="1:14" x14ac:dyDescent="0.25">
      <c r="A5050" s="17"/>
      <c r="B5050" s="17" t="s">
        <v>75260</v>
      </c>
      <c r="C5050" s="17"/>
      <c r="D5050" s="17"/>
      <c r="E5050" s="17" t="s">
        <v>75261</v>
      </c>
      <c r="F5050" s="21"/>
      <c r="G5050" s="17" t="s">
        <v>34</v>
      </c>
      <c r="H5050" s="17" t="s">
        <v>35</v>
      </c>
      <c r="I5050" s="17" t="s">
        <v>75262</v>
      </c>
      <c r="J5050" s="20">
        <v>8059347404585</v>
      </c>
      <c r="K5050" s="17"/>
      <c r="L5050" s="28">
        <v>269.95</v>
      </c>
      <c r="M5050" s="17">
        <v>269.95</v>
      </c>
      <c r="N5050" s="24">
        <v>45544</v>
      </c>
    </row>
    <row r="5051" spans="1:14" x14ac:dyDescent="0.25">
      <c r="A5051" s="17"/>
      <c r="B5051" s="17" t="s">
        <v>75263</v>
      </c>
      <c r="C5051" s="17"/>
      <c r="D5051" s="17"/>
      <c r="E5051" s="17" t="s">
        <v>75264</v>
      </c>
      <c r="F5051" s="21"/>
      <c r="G5051" s="17" t="s">
        <v>34</v>
      </c>
      <c r="H5051" s="17" t="s">
        <v>35</v>
      </c>
      <c r="I5051" s="17" t="s">
        <v>75265</v>
      </c>
      <c r="J5051" s="20">
        <v>8059347404592</v>
      </c>
      <c r="K5051" s="17"/>
      <c r="L5051" s="28">
        <v>269.95</v>
      </c>
      <c r="M5051" s="17">
        <v>269.95</v>
      </c>
      <c r="N5051" s="24">
        <v>45544</v>
      </c>
    </row>
    <row r="5052" spans="1:14" x14ac:dyDescent="0.25">
      <c r="A5052" s="17"/>
      <c r="B5052" s="17" t="s">
        <v>75275</v>
      </c>
      <c r="C5052" s="17"/>
      <c r="D5052" s="17"/>
      <c r="E5052" s="17" t="s">
        <v>75276</v>
      </c>
      <c r="F5052" s="21"/>
      <c r="G5052" s="17" t="s">
        <v>34</v>
      </c>
      <c r="H5052" s="17" t="s">
        <v>35</v>
      </c>
      <c r="I5052" s="17" t="s">
        <v>75277</v>
      </c>
      <c r="J5052" s="20">
        <v>8059347404639</v>
      </c>
      <c r="K5052" s="17"/>
      <c r="L5052" s="28">
        <v>269.95</v>
      </c>
      <c r="M5052" s="17">
        <v>269.95</v>
      </c>
      <c r="N5052" s="24">
        <v>45544</v>
      </c>
    </row>
    <row r="5053" spans="1:14" x14ac:dyDescent="0.25">
      <c r="A5053" s="17"/>
      <c r="B5053" s="17" t="s">
        <v>75272</v>
      </c>
      <c r="C5053" s="17"/>
      <c r="D5053" s="17"/>
      <c r="E5053" s="17" t="s">
        <v>75273</v>
      </c>
      <c r="F5053" s="21"/>
      <c r="G5053" s="17" t="s">
        <v>34</v>
      </c>
      <c r="H5053" s="17" t="s">
        <v>35</v>
      </c>
      <c r="I5053" s="17" t="s">
        <v>75274</v>
      </c>
      <c r="J5053" s="20">
        <v>8059347404622</v>
      </c>
      <c r="K5053" s="17"/>
      <c r="L5053" s="28">
        <v>269.95</v>
      </c>
      <c r="M5053" s="17">
        <v>269.95</v>
      </c>
      <c r="N5053" s="24">
        <v>45544</v>
      </c>
    </row>
    <row r="5054" spans="1:14" x14ac:dyDescent="0.25">
      <c r="A5054" s="17"/>
      <c r="B5054" s="17" t="s">
        <v>75246</v>
      </c>
      <c r="C5054" s="17" t="s">
        <v>75247</v>
      </c>
      <c r="D5054" s="17"/>
      <c r="E5054" s="17" t="s">
        <v>75248</v>
      </c>
      <c r="F5054" s="21"/>
      <c r="G5054" s="17" t="s">
        <v>34</v>
      </c>
      <c r="H5054" s="17" t="s">
        <v>35</v>
      </c>
      <c r="I5054" s="17" t="s">
        <v>75249</v>
      </c>
      <c r="J5054" s="20">
        <v>8059347400112</v>
      </c>
      <c r="K5054" s="17"/>
      <c r="L5054" s="28">
        <v>249.95</v>
      </c>
      <c r="M5054" s="17">
        <v>249.95</v>
      </c>
      <c r="N5054" s="24">
        <v>45544</v>
      </c>
    </row>
    <row r="5055" spans="1:14" x14ac:dyDescent="0.25">
      <c r="A5055" s="17"/>
      <c r="B5055" s="17" t="s">
        <v>75242</v>
      </c>
      <c r="C5055" s="17" t="s">
        <v>75243</v>
      </c>
      <c r="D5055" s="17"/>
      <c r="E5055" s="17" t="s">
        <v>75244</v>
      </c>
      <c r="F5055" s="21"/>
      <c r="G5055" s="17" t="s">
        <v>34</v>
      </c>
      <c r="H5055" s="17" t="s">
        <v>35</v>
      </c>
      <c r="I5055" s="17" t="s">
        <v>75245</v>
      </c>
      <c r="J5055" s="20">
        <v>8059347400105</v>
      </c>
      <c r="K5055" s="17"/>
      <c r="L5055" s="28">
        <v>249.95</v>
      </c>
      <c r="M5055" s="17">
        <v>249.95</v>
      </c>
      <c r="N5055" s="24">
        <v>45544</v>
      </c>
    </row>
    <row r="5056" spans="1:14" x14ac:dyDescent="0.25">
      <c r="A5056" s="17"/>
      <c r="B5056" s="17" t="s">
        <v>75230</v>
      </c>
      <c r="C5056" s="17" t="s">
        <v>75231</v>
      </c>
      <c r="D5056" s="17"/>
      <c r="E5056" s="17" t="s">
        <v>75232</v>
      </c>
      <c r="F5056" s="21"/>
      <c r="G5056" s="17" t="s">
        <v>34</v>
      </c>
      <c r="H5056" s="17" t="s">
        <v>35</v>
      </c>
      <c r="I5056" s="17" t="s">
        <v>75233</v>
      </c>
      <c r="J5056" s="20">
        <v>8059347400075</v>
      </c>
      <c r="K5056" s="17"/>
      <c r="L5056" s="28">
        <v>249.95</v>
      </c>
      <c r="M5056" s="17">
        <v>249.95</v>
      </c>
      <c r="N5056" s="24">
        <v>45544</v>
      </c>
    </row>
    <row r="5057" spans="1:14" x14ac:dyDescent="0.25">
      <c r="A5057" s="17"/>
      <c r="B5057" s="17" t="s">
        <v>75234</v>
      </c>
      <c r="C5057" s="17" t="s">
        <v>75235</v>
      </c>
      <c r="D5057" s="17"/>
      <c r="E5057" s="17" t="s">
        <v>75236</v>
      </c>
      <c r="F5057" s="21"/>
      <c r="G5057" s="17" t="s">
        <v>34</v>
      </c>
      <c r="H5057" s="17" t="s">
        <v>35</v>
      </c>
      <c r="I5057" s="17" t="s">
        <v>75237</v>
      </c>
      <c r="J5057" s="20">
        <v>8059347400082</v>
      </c>
      <c r="K5057" s="17"/>
      <c r="L5057" s="28">
        <v>249.95</v>
      </c>
      <c r="M5057" s="17">
        <v>249.95</v>
      </c>
      <c r="N5057" s="24">
        <v>45544</v>
      </c>
    </row>
    <row r="5058" spans="1:14" x14ac:dyDescent="0.25">
      <c r="A5058" s="17"/>
      <c r="B5058" s="17" t="s">
        <v>75238</v>
      </c>
      <c r="C5058" s="17" t="s">
        <v>75239</v>
      </c>
      <c r="D5058" s="17"/>
      <c r="E5058" s="17" t="s">
        <v>75240</v>
      </c>
      <c r="F5058" s="21"/>
      <c r="G5058" s="17" t="s">
        <v>34</v>
      </c>
      <c r="H5058" s="17" t="s">
        <v>35</v>
      </c>
      <c r="I5058" s="17" t="s">
        <v>75241</v>
      </c>
      <c r="J5058" s="20">
        <v>8059347400099</v>
      </c>
      <c r="K5058" s="17"/>
      <c r="L5058" s="28">
        <v>249.95</v>
      </c>
      <c r="M5058" s="17">
        <v>249.95</v>
      </c>
      <c r="N5058" s="24">
        <v>45544</v>
      </c>
    </row>
    <row r="5059" spans="1:14" x14ac:dyDescent="0.25">
      <c r="A5059" s="17"/>
      <c r="B5059" s="17" t="s">
        <v>75254</v>
      </c>
      <c r="C5059" s="17"/>
      <c r="D5059" s="17"/>
      <c r="E5059" s="17" t="s">
        <v>75255</v>
      </c>
      <c r="F5059" s="21"/>
      <c r="G5059" s="17" t="s">
        <v>34</v>
      </c>
      <c r="H5059" s="17" t="s">
        <v>35</v>
      </c>
      <c r="I5059" s="17" t="s">
        <v>75256</v>
      </c>
      <c r="J5059" s="20">
        <v>8059347400136</v>
      </c>
      <c r="K5059" s="17"/>
      <c r="L5059" s="28">
        <v>249.95</v>
      </c>
      <c r="M5059" s="17">
        <v>249.95</v>
      </c>
      <c r="N5059" s="24">
        <v>45544</v>
      </c>
    </row>
    <row r="5060" spans="1:14" x14ac:dyDescent="0.25">
      <c r="A5060" s="17"/>
      <c r="B5060" s="17" t="s">
        <v>75250</v>
      </c>
      <c r="C5060" s="17" t="s">
        <v>75251</v>
      </c>
      <c r="D5060" s="17"/>
      <c r="E5060" s="17" t="s">
        <v>75252</v>
      </c>
      <c r="F5060" s="21"/>
      <c r="G5060" s="17" t="s">
        <v>34</v>
      </c>
      <c r="H5060" s="17" t="s">
        <v>35</v>
      </c>
      <c r="I5060" s="17" t="s">
        <v>75253</v>
      </c>
      <c r="J5060" s="20">
        <v>8059347400129</v>
      </c>
      <c r="K5060" s="17"/>
      <c r="L5060" s="28">
        <v>249.95</v>
      </c>
      <c r="M5060" s="17">
        <v>249.95</v>
      </c>
      <c r="N5060" s="24">
        <v>45544</v>
      </c>
    </row>
    <row r="5061" spans="1:14" x14ac:dyDescent="0.25">
      <c r="A5061" s="17"/>
      <c r="B5061" s="17" t="s">
        <v>75219</v>
      </c>
      <c r="C5061" s="17" t="s">
        <v>75220</v>
      </c>
      <c r="D5061" s="17"/>
      <c r="E5061" s="17" t="s">
        <v>75221</v>
      </c>
      <c r="F5061" s="21"/>
      <c r="G5061" s="17" t="s">
        <v>34</v>
      </c>
      <c r="H5061" s="17" t="s">
        <v>35</v>
      </c>
      <c r="I5061" s="17" t="s">
        <v>75222</v>
      </c>
      <c r="J5061" s="20">
        <v>8059347443201</v>
      </c>
      <c r="K5061" s="17"/>
      <c r="L5061" s="28">
        <v>249.95</v>
      </c>
      <c r="M5061" s="17">
        <v>249.95</v>
      </c>
      <c r="N5061" s="24">
        <v>45544</v>
      </c>
    </row>
    <row r="5062" spans="1:14" x14ac:dyDescent="0.25">
      <c r="A5062" s="17"/>
      <c r="B5062" s="17" t="s">
        <v>75215</v>
      </c>
      <c r="C5062" s="17" t="s">
        <v>75216</v>
      </c>
      <c r="D5062" s="17"/>
      <c r="E5062" s="17" t="s">
        <v>75217</v>
      </c>
      <c r="F5062" s="21"/>
      <c r="G5062" s="17" t="s">
        <v>34</v>
      </c>
      <c r="H5062" s="17" t="s">
        <v>35</v>
      </c>
      <c r="I5062" s="17" t="s">
        <v>75218</v>
      </c>
      <c r="J5062" s="20">
        <v>8059347443195</v>
      </c>
      <c r="K5062" s="17"/>
      <c r="L5062" s="28">
        <v>249.95</v>
      </c>
      <c r="M5062" s="17">
        <v>249.95</v>
      </c>
      <c r="N5062" s="24">
        <v>45544</v>
      </c>
    </row>
    <row r="5063" spans="1:14" x14ac:dyDescent="0.25">
      <c r="A5063" s="17"/>
      <c r="B5063" s="17" t="s">
        <v>75203</v>
      </c>
      <c r="C5063" s="17" t="s">
        <v>75204</v>
      </c>
      <c r="D5063" s="17"/>
      <c r="E5063" s="17" t="s">
        <v>75205</v>
      </c>
      <c r="F5063" s="21"/>
      <c r="G5063" s="17" t="s">
        <v>34</v>
      </c>
      <c r="H5063" s="17" t="s">
        <v>35</v>
      </c>
      <c r="I5063" s="17" t="s">
        <v>75206</v>
      </c>
      <c r="J5063" s="20">
        <v>8059347443171</v>
      </c>
      <c r="K5063" s="17"/>
      <c r="L5063" s="28">
        <v>249.95</v>
      </c>
      <c r="M5063" s="17">
        <v>249.95</v>
      </c>
      <c r="N5063" s="24">
        <v>45544</v>
      </c>
    </row>
    <row r="5064" spans="1:14" x14ac:dyDescent="0.25">
      <c r="A5064" s="17"/>
      <c r="B5064" s="17" t="s">
        <v>75207</v>
      </c>
      <c r="C5064" s="17" t="s">
        <v>75208</v>
      </c>
      <c r="D5064" s="17"/>
      <c r="E5064" s="17" t="s">
        <v>75209</v>
      </c>
      <c r="F5064" s="21"/>
      <c r="G5064" s="17" t="s">
        <v>34</v>
      </c>
      <c r="H5064" s="17" t="s">
        <v>35</v>
      </c>
      <c r="I5064" s="17" t="s">
        <v>75210</v>
      </c>
      <c r="J5064" s="20">
        <v>8059347443188</v>
      </c>
      <c r="K5064" s="17"/>
      <c r="L5064" s="28">
        <v>249.95</v>
      </c>
      <c r="M5064" s="17">
        <v>249.95</v>
      </c>
      <c r="N5064" s="24">
        <v>45544</v>
      </c>
    </row>
    <row r="5065" spans="1:14" x14ac:dyDescent="0.25">
      <c r="A5065" s="17"/>
      <c r="B5065" s="17" t="s">
        <v>75211</v>
      </c>
      <c r="C5065" s="17" t="s">
        <v>75212</v>
      </c>
      <c r="D5065" s="17"/>
      <c r="E5065" s="17" t="s">
        <v>75213</v>
      </c>
      <c r="F5065" s="21"/>
      <c r="G5065" s="17" t="s">
        <v>34</v>
      </c>
      <c r="H5065" s="17" t="s">
        <v>35</v>
      </c>
      <c r="I5065" s="17" t="s">
        <v>75214</v>
      </c>
      <c r="J5065" s="20">
        <v>8059347440606</v>
      </c>
      <c r="K5065" s="17"/>
      <c r="L5065" s="28">
        <v>249.95</v>
      </c>
      <c r="M5065" s="17">
        <v>249.95</v>
      </c>
      <c r="N5065" s="24">
        <v>45544</v>
      </c>
    </row>
    <row r="5066" spans="1:14" x14ac:dyDescent="0.25">
      <c r="A5066" s="17"/>
      <c r="B5066" s="17" t="s">
        <v>75227</v>
      </c>
      <c r="C5066" s="17"/>
      <c r="D5066" s="17"/>
      <c r="E5066" s="17" t="s">
        <v>75228</v>
      </c>
      <c r="F5066" s="21"/>
      <c r="G5066" s="17" t="s">
        <v>34</v>
      </c>
      <c r="H5066" s="17" t="s">
        <v>35</v>
      </c>
      <c r="I5066" s="17" t="s">
        <v>75229</v>
      </c>
      <c r="J5066" s="20">
        <v>8059347443225</v>
      </c>
      <c r="K5066" s="17"/>
      <c r="L5066" s="28">
        <v>249.95</v>
      </c>
      <c r="M5066" s="17">
        <v>249.95</v>
      </c>
      <c r="N5066" s="24">
        <v>45544</v>
      </c>
    </row>
    <row r="5067" spans="1:14" x14ac:dyDescent="0.25">
      <c r="A5067" s="17"/>
      <c r="B5067" s="17" t="s">
        <v>75223</v>
      </c>
      <c r="C5067" s="17" t="s">
        <v>75224</v>
      </c>
      <c r="D5067" s="17"/>
      <c r="E5067" s="17" t="s">
        <v>75225</v>
      </c>
      <c r="F5067" s="21"/>
      <c r="G5067" s="17" t="s">
        <v>34</v>
      </c>
      <c r="H5067" s="17" t="s">
        <v>35</v>
      </c>
      <c r="I5067" s="17" t="s">
        <v>75226</v>
      </c>
      <c r="J5067" s="20">
        <v>8059347443218</v>
      </c>
      <c r="K5067" s="17"/>
      <c r="L5067" s="28">
        <v>249.95</v>
      </c>
      <c r="M5067" s="17">
        <v>249.95</v>
      </c>
      <c r="N5067" s="24">
        <v>45544</v>
      </c>
    </row>
    <row r="5068" spans="1:14" x14ac:dyDescent="0.25">
      <c r="A5068" s="17"/>
      <c r="B5068" s="17" t="s">
        <v>75194</v>
      </c>
      <c r="C5068" s="17"/>
      <c r="D5068" s="17"/>
      <c r="E5068" s="17" t="s">
        <v>75195</v>
      </c>
      <c r="F5068" s="21"/>
      <c r="G5068" s="17" t="s">
        <v>34</v>
      </c>
      <c r="H5068" s="17" t="s">
        <v>35</v>
      </c>
      <c r="I5068" s="17" t="s">
        <v>75196</v>
      </c>
      <c r="J5068" s="20">
        <v>8059347399720</v>
      </c>
      <c r="K5068" s="17"/>
      <c r="L5068" s="28">
        <v>249.95</v>
      </c>
      <c r="M5068" s="17">
        <v>249.95</v>
      </c>
      <c r="N5068" s="24">
        <v>45544</v>
      </c>
    </row>
    <row r="5069" spans="1:14" x14ac:dyDescent="0.25">
      <c r="A5069" s="17"/>
      <c r="B5069" s="17" t="s">
        <v>75191</v>
      </c>
      <c r="C5069" s="17"/>
      <c r="D5069" s="17"/>
      <c r="E5069" s="17" t="s">
        <v>75192</v>
      </c>
      <c r="F5069" s="21"/>
      <c r="G5069" s="17" t="s">
        <v>34</v>
      </c>
      <c r="H5069" s="17" t="s">
        <v>35</v>
      </c>
      <c r="I5069" s="17" t="s">
        <v>75193</v>
      </c>
      <c r="J5069" s="20">
        <v>8059347399713</v>
      </c>
      <c r="K5069" s="17"/>
      <c r="L5069" s="28">
        <v>249.95</v>
      </c>
      <c r="M5069" s="17">
        <v>249.95</v>
      </c>
      <c r="N5069" s="24">
        <v>45544</v>
      </c>
    </row>
    <row r="5070" spans="1:14" x14ac:dyDescent="0.25">
      <c r="A5070" s="17"/>
      <c r="B5070" s="17" t="s">
        <v>75182</v>
      </c>
      <c r="C5070" s="17"/>
      <c r="D5070" s="17"/>
      <c r="E5070" s="17" t="s">
        <v>75183</v>
      </c>
      <c r="F5070" s="21"/>
      <c r="G5070" s="17" t="s">
        <v>34</v>
      </c>
      <c r="H5070" s="17" t="s">
        <v>35</v>
      </c>
      <c r="I5070" s="17" t="s">
        <v>75184</v>
      </c>
      <c r="J5070" s="20">
        <v>8059347399683</v>
      </c>
      <c r="K5070" s="17"/>
      <c r="L5070" s="28">
        <v>249.95</v>
      </c>
      <c r="M5070" s="17">
        <v>249.95</v>
      </c>
      <c r="N5070" s="24">
        <v>45544</v>
      </c>
    </row>
    <row r="5071" spans="1:14" x14ac:dyDescent="0.25">
      <c r="A5071" s="17"/>
      <c r="B5071" s="17" t="s">
        <v>75185</v>
      </c>
      <c r="C5071" s="17"/>
      <c r="D5071" s="17"/>
      <c r="E5071" s="17" t="s">
        <v>75186</v>
      </c>
      <c r="F5071" s="21"/>
      <c r="G5071" s="17" t="s">
        <v>34</v>
      </c>
      <c r="H5071" s="17" t="s">
        <v>35</v>
      </c>
      <c r="I5071" s="17" t="s">
        <v>75187</v>
      </c>
      <c r="J5071" s="20">
        <v>8059347399690</v>
      </c>
      <c r="K5071" s="17"/>
      <c r="L5071" s="28">
        <v>249.95</v>
      </c>
      <c r="M5071" s="17">
        <v>249.95</v>
      </c>
      <c r="N5071" s="24">
        <v>45544</v>
      </c>
    </row>
    <row r="5072" spans="1:14" x14ac:dyDescent="0.25">
      <c r="A5072" s="17"/>
      <c r="B5072" s="17" t="s">
        <v>75188</v>
      </c>
      <c r="C5072" s="17"/>
      <c r="D5072" s="17"/>
      <c r="E5072" s="17" t="s">
        <v>75189</v>
      </c>
      <c r="F5072" s="21"/>
      <c r="G5072" s="17" t="s">
        <v>34</v>
      </c>
      <c r="H5072" s="17" t="s">
        <v>35</v>
      </c>
      <c r="I5072" s="17" t="s">
        <v>75190</v>
      </c>
      <c r="J5072" s="20">
        <v>8059347399706</v>
      </c>
      <c r="K5072" s="17"/>
      <c r="L5072" s="28">
        <v>249.95</v>
      </c>
      <c r="M5072" s="17">
        <v>249.95</v>
      </c>
      <c r="N5072" s="24">
        <v>45544</v>
      </c>
    </row>
    <row r="5073" spans="1:14" x14ac:dyDescent="0.25">
      <c r="A5073" s="17"/>
      <c r="B5073" s="17" t="s">
        <v>75200</v>
      </c>
      <c r="C5073" s="17"/>
      <c r="D5073" s="17"/>
      <c r="E5073" s="17" t="s">
        <v>75201</v>
      </c>
      <c r="F5073" s="21"/>
      <c r="G5073" s="17" t="s">
        <v>34</v>
      </c>
      <c r="H5073" s="17" t="s">
        <v>35</v>
      </c>
      <c r="I5073" s="17" t="s">
        <v>75202</v>
      </c>
      <c r="J5073" s="20">
        <v>8059347399744</v>
      </c>
      <c r="K5073" s="17"/>
      <c r="L5073" s="28">
        <v>249.95</v>
      </c>
      <c r="M5073" s="17">
        <v>249.95</v>
      </c>
      <c r="N5073" s="24">
        <v>45544</v>
      </c>
    </row>
    <row r="5074" spans="1:14" x14ac:dyDescent="0.25">
      <c r="A5074" s="17"/>
      <c r="B5074" s="17" t="s">
        <v>75197</v>
      </c>
      <c r="C5074" s="17"/>
      <c r="D5074" s="17"/>
      <c r="E5074" s="17" t="s">
        <v>75198</v>
      </c>
      <c r="F5074" s="21"/>
      <c r="G5074" s="17" t="s">
        <v>34</v>
      </c>
      <c r="H5074" s="17" t="s">
        <v>35</v>
      </c>
      <c r="I5074" s="17" t="s">
        <v>75199</v>
      </c>
      <c r="J5074" s="20">
        <v>8059347399737</v>
      </c>
      <c r="K5074" s="17"/>
      <c r="L5074" s="28">
        <v>249.95</v>
      </c>
      <c r="M5074" s="17">
        <v>249.95</v>
      </c>
      <c r="N5074" s="24">
        <v>45544</v>
      </c>
    </row>
    <row r="5075" spans="1:14" x14ac:dyDescent="0.25">
      <c r="A5075" s="17"/>
      <c r="B5075" s="17" t="s">
        <v>75164</v>
      </c>
      <c r="C5075" s="17" t="s">
        <v>75165</v>
      </c>
      <c r="D5075" s="17"/>
      <c r="E5075" s="17" t="s">
        <v>75166</v>
      </c>
      <c r="F5075" s="21"/>
      <c r="G5075" s="17" t="s">
        <v>34</v>
      </c>
      <c r="H5075" s="17" t="s">
        <v>35</v>
      </c>
      <c r="I5075" s="17" t="s">
        <v>75167</v>
      </c>
      <c r="J5075" s="20">
        <v>8059347399638</v>
      </c>
      <c r="K5075" s="17"/>
      <c r="L5075" s="28">
        <v>249.95</v>
      </c>
      <c r="M5075" s="17">
        <v>249.95</v>
      </c>
      <c r="N5075" s="24">
        <v>45544</v>
      </c>
    </row>
    <row r="5076" spans="1:14" x14ac:dyDescent="0.25">
      <c r="A5076" s="17"/>
      <c r="B5076" s="17" t="s">
        <v>75160</v>
      </c>
      <c r="C5076" s="17" t="s">
        <v>75161</v>
      </c>
      <c r="D5076" s="17"/>
      <c r="E5076" s="17" t="s">
        <v>75162</v>
      </c>
      <c r="F5076" s="21"/>
      <c r="G5076" s="17" t="s">
        <v>34</v>
      </c>
      <c r="H5076" s="17" t="s">
        <v>35</v>
      </c>
      <c r="I5076" s="17" t="s">
        <v>75163</v>
      </c>
      <c r="J5076" s="20">
        <v>8059347399621</v>
      </c>
      <c r="K5076" s="17"/>
      <c r="L5076" s="28">
        <v>249.95</v>
      </c>
      <c r="M5076" s="17">
        <v>249.95</v>
      </c>
      <c r="N5076" s="24">
        <v>45544</v>
      </c>
    </row>
    <row r="5077" spans="1:14" x14ac:dyDescent="0.25">
      <c r="A5077" s="17"/>
      <c r="B5077" s="17" t="s">
        <v>75148</v>
      </c>
      <c r="C5077" s="17" t="s">
        <v>75149</v>
      </c>
      <c r="D5077" s="17"/>
      <c r="E5077" s="17" t="s">
        <v>75150</v>
      </c>
      <c r="F5077" s="21"/>
      <c r="G5077" s="17" t="s">
        <v>34</v>
      </c>
      <c r="H5077" s="17" t="s">
        <v>35</v>
      </c>
      <c r="I5077" s="17" t="s">
        <v>75151</v>
      </c>
      <c r="J5077" s="20">
        <v>8059347399591</v>
      </c>
      <c r="K5077" s="17"/>
      <c r="L5077" s="28">
        <v>249.95</v>
      </c>
      <c r="M5077" s="17">
        <v>249.95</v>
      </c>
      <c r="N5077" s="24">
        <v>45544</v>
      </c>
    </row>
    <row r="5078" spans="1:14" x14ac:dyDescent="0.25">
      <c r="A5078" s="17"/>
      <c r="B5078" s="17" t="s">
        <v>75152</v>
      </c>
      <c r="C5078" s="17" t="s">
        <v>75153</v>
      </c>
      <c r="D5078" s="17"/>
      <c r="E5078" s="17" t="s">
        <v>75154</v>
      </c>
      <c r="F5078" s="21"/>
      <c r="G5078" s="17" t="s">
        <v>34</v>
      </c>
      <c r="H5078" s="17" t="s">
        <v>35</v>
      </c>
      <c r="I5078" s="17" t="s">
        <v>75155</v>
      </c>
      <c r="J5078" s="20">
        <v>8059347399607</v>
      </c>
      <c r="K5078" s="17"/>
      <c r="L5078" s="28">
        <v>249.95</v>
      </c>
      <c r="M5078" s="17">
        <v>249.95</v>
      </c>
      <c r="N5078" s="24">
        <v>45544</v>
      </c>
    </row>
    <row r="5079" spans="1:14" x14ac:dyDescent="0.25">
      <c r="A5079" s="17"/>
      <c r="B5079" s="17" t="s">
        <v>75156</v>
      </c>
      <c r="C5079" s="17" t="s">
        <v>75157</v>
      </c>
      <c r="D5079" s="17"/>
      <c r="E5079" s="17" t="s">
        <v>75158</v>
      </c>
      <c r="F5079" s="21"/>
      <c r="G5079" s="17" t="s">
        <v>34</v>
      </c>
      <c r="H5079" s="17" t="s">
        <v>35</v>
      </c>
      <c r="I5079" s="17" t="s">
        <v>75159</v>
      </c>
      <c r="J5079" s="20">
        <v>8059347399614</v>
      </c>
      <c r="K5079" s="17"/>
      <c r="L5079" s="28">
        <v>249.95</v>
      </c>
      <c r="M5079" s="17">
        <v>249.95</v>
      </c>
      <c r="N5079" s="24">
        <v>45544</v>
      </c>
    </row>
    <row r="5080" spans="1:14" x14ac:dyDescent="0.25">
      <c r="A5080" s="17"/>
      <c r="B5080" s="17" t="s">
        <v>75179</v>
      </c>
      <c r="C5080" s="17"/>
      <c r="D5080" s="17"/>
      <c r="E5080" s="17" t="s">
        <v>75180</v>
      </c>
      <c r="F5080" s="21"/>
      <c r="G5080" s="17" t="s">
        <v>34</v>
      </c>
      <c r="H5080" s="17" t="s">
        <v>35</v>
      </c>
      <c r="I5080" s="17" t="s">
        <v>75181</v>
      </c>
      <c r="J5080" s="20">
        <v>8059347399676</v>
      </c>
      <c r="K5080" s="17"/>
      <c r="L5080" s="28">
        <v>249.95</v>
      </c>
      <c r="M5080" s="17">
        <v>249.95</v>
      </c>
      <c r="N5080" s="24">
        <v>45544</v>
      </c>
    </row>
    <row r="5081" spans="1:14" x14ac:dyDescent="0.25">
      <c r="A5081" s="17"/>
      <c r="B5081" s="17" t="s">
        <v>75176</v>
      </c>
      <c r="C5081" s="17"/>
      <c r="D5081" s="17"/>
      <c r="E5081" s="17" t="s">
        <v>75177</v>
      </c>
      <c r="F5081" s="21"/>
      <c r="G5081" s="17" t="s">
        <v>34</v>
      </c>
      <c r="H5081" s="17" t="s">
        <v>35</v>
      </c>
      <c r="I5081" s="17" t="s">
        <v>75178</v>
      </c>
      <c r="J5081" s="20">
        <v>8059347399669</v>
      </c>
      <c r="K5081" s="17"/>
      <c r="L5081" s="28">
        <v>249.95</v>
      </c>
      <c r="M5081" s="17">
        <v>249.95</v>
      </c>
      <c r="N5081" s="24">
        <v>45544</v>
      </c>
    </row>
    <row r="5082" spans="1:14" x14ac:dyDescent="0.25">
      <c r="A5082" s="17"/>
      <c r="B5082" s="17" t="s">
        <v>75172</v>
      </c>
      <c r="C5082" s="17" t="s">
        <v>75173</v>
      </c>
      <c r="D5082" s="17"/>
      <c r="E5082" s="17" t="s">
        <v>75174</v>
      </c>
      <c r="F5082" s="21"/>
      <c r="G5082" s="17" t="s">
        <v>34</v>
      </c>
      <c r="H5082" s="17" t="s">
        <v>35</v>
      </c>
      <c r="I5082" s="17" t="s">
        <v>75175</v>
      </c>
      <c r="J5082" s="20">
        <v>8059347399652</v>
      </c>
      <c r="K5082" s="17"/>
      <c r="L5082" s="28">
        <v>249.95</v>
      </c>
      <c r="M5082" s="17">
        <v>249.95</v>
      </c>
      <c r="N5082" s="24">
        <v>45544</v>
      </c>
    </row>
    <row r="5083" spans="1:14" x14ac:dyDescent="0.25">
      <c r="A5083" s="17"/>
      <c r="B5083" s="17" t="s">
        <v>75168</v>
      </c>
      <c r="C5083" s="17" t="s">
        <v>75169</v>
      </c>
      <c r="D5083" s="17"/>
      <c r="E5083" s="17" t="s">
        <v>75170</v>
      </c>
      <c r="F5083" s="21"/>
      <c r="G5083" s="17" t="s">
        <v>34</v>
      </c>
      <c r="H5083" s="17" t="s">
        <v>35</v>
      </c>
      <c r="I5083" s="17" t="s">
        <v>75171</v>
      </c>
      <c r="J5083" s="20">
        <v>8059347399645</v>
      </c>
      <c r="K5083" s="17"/>
      <c r="L5083" s="28">
        <v>249.95</v>
      </c>
      <c r="M5083" s="17">
        <v>249.95</v>
      </c>
      <c r="N5083" s="24">
        <v>45544</v>
      </c>
    </row>
    <row r="5084" spans="1:14" x14ac:dyDescent="0.25">
      <c r="A5084" s="17"/>
      <c r="B5084" s="17" t="s">
        <v>75139</v>
      </c>
      <c r="C5084" s="17"/>
      <c r="D5084" s="17"/>
      <c r="E5084" s="17" t="s">
        <v>75140</v>
      </c>
      <c r="F5084" s="21"/>
      <c r="G5084" s="17" t="s">
        <v>34</v>
      </c>
      <c r="H5084" s="17" t="s">
        <v>35</v>
      </c>
      <c r="I5084" s="17" t="s">
        <v>75141</v>
      </c>
      <c r="J5084" s="20">
        <v>8059347453439</v>
      </c>
      <c r="K5084" s="17"/>
      <c r="L5084" s="28">
        <v>69.95</v>
      </c>
      <c r="M5084" s="17">
        <v>69.95</v>
      </c>
      <c r="N5084" s="24">
        <v>45544</v>
      </c>
    </row>
    <row r="5085" spans="1:14" x14ac:dyDescent="0.25">
      <c r="A5085" s="17"/>
      <c r="B5085" s="17" t="s">
        <v>75136</v>
      </c>
      <c r="C5085" s="17"/>
      <c r="D5085" s="17"/>
      <c r="E5085" s="17" t="s">
        <v>75137</v>
      </c>
      <c r="F5085" s="21"/>
      <c r="G5085" s="17" t="s">
        <v>34</v>
      </c>
      <c r="H5085" s="17" t="s">
        <v>35</v>
      </c>
      <c r="I5085" s="17" t="s">
        <v>75138</v>
      </c>
      <c r="J5085" s="20">
        <v>8059347453422</v>
      </c>
      <c r="K5085" s="17"/>
      <c r="L5085" s="28">
        <v>69.95</v>
      </c>
      <c r="M5085" s="17">
        <v>69.95</v>
      </c>
      <c r="N5085" s="24">
        <v>45544</v>
      </c>
    </row>
    <row r="5086" spans="1:14" x14ac:dyDescent="0.25">
      <c r="A5086" s="17"/>
      <c r="B5086" s="17" t="s">
        <v>75127</v>
      </c>
      <c r="C5086" s="17"/>
      <c r="D5086" s="17"/>
      <c r="E5086" s="17" t="s">
        <v>75128</v>
      </c>
      <c r="F5086" s="21"/>
      <c r="G5086" s="17" t="s">
        <v>34</v>
      </c>
      <c r="H5086" s="17" t="s">
        <v>35</v>
      </c>
      <c r="I5086" s="17" t="s">
        <v>75129</v>
      </c>
      <c r="J5086" s="20">
        <v>8059347453392</v>
      </c>
      <c r="K5086" s="17"/>
      <c r="L5086" s="28">
        <v>69.95</v>
      </c>
      <c r="M5086" s="17">
        <v>69.95</v>
      </c>
      <c r="N5086" s="24">
        <v>45544</v>
      </c>
    </row>
    <row r="5087" spans="1:14" x14ac:dyDescent="0.25">
      <c r="A5087" s="17"/>
      <c r="B5087" s="17" t="s">
        <v>75130</v>
      </c>
      <c r="C5087" s="17"/>
      <c r="D5087" s="17"/>
      <c r="E5087" s="17" t="s">
        <v>75131</v>
      </c>
      <c r="F5087" s="21"/>
      <c r="G5087" s="17" t="s">
        <v>34</v>
      </c>
      <c r="H5087" s="17" t="s">
        <v>35</v>
      </c>
      <c r="I5087" s="17" t="s">
        <v>75132</v>
      </c>
      <c r="J5087" s="20">
        <v>8059347453408</v>
      </c>
      <c r="K5087" s="17"/>
      <c r="L5087" s="28">
        <v>69.95</v>
      </c>
      <c r="M5087" s="17">
        <v>69.95</v>
      </c>
      <c r="N5087" s="24">
        <v>45544</v>
      </c>
    </row>
    <row r="5088" spans="1:14" x14ac:dyDescent="0.25">
      <c r="A5088" s="17"/>
      <c r="B5088" s="17" t="s">
        <v>75133</v>
      </c>
      <c r="C5088" s="17"/>
      <c r="D5088" s="17"/>
      <c r="E5088" s="17" t="s">
        <v>75134</v>
      </c>
      <c r="F5088" s="21"/>
      <c r="G5088" s="17" t="s">
        <v>34</v>
      </c>
      <c r="H5088" s="17" t="s">
        <v>35</v>
      </c>
      <c r="I5088" s="17" t="s">
        <v>75135</v>
      </c>
      <c r="J5088" s="20">
        <v>8059347453415</v>
      </c>
      <c r="K5088" s="17"/>
      <c r="L5088" s="28">
        <v>69.95</v>
      </c>
      <c r="M5088" s="17">
        <v>69.95</v>
      </c>
      <c r="N5088" s="24">
        <v>45544</v>
      </c>
    </row>
    <row r="5089" spans="1:14" x14ac:dyDescent="0.25">
      <c r="A5089" s="17"/>
      <c r="B5089" s="17" t="s">
        <v>75145</v>
      </c>
      <c r="C5089" s="17"/>
      <c r="D5089" s="17"/>
      <c r="E5089" s="17" t="s">
        <v>75146</v>
      </c>
      <c r="F5089" s="21"/>
      <c r="G5089" s="17" t="s">
        <v>34</v>
      </c>
      <c r="H5089" s="17" t="s">
        <v>35</v>
      </c>
      <c r="I5089" s="17" t="s">
        <v>75147</v>
      </c>
      <c r="J5089" s="20">
        <v>8059347453453</v>
      </c>
      <c r="K5089" s="17"/>
      <c r="L5089" s="28">
        <v>69.95</v>
      </c>
      <c r="M5089" s="17">
        <v>69.95</v>
      </c>
      <c r="N5089" s="24">
        <v>45544</v>
      </c>
    </row>
    <row r="5090" spans="1:14" x14ac:dyDescent="0.25">
      <c r="A5090" s="17"/>
      <c r="B5090" s="17" t="s">
        <v>75142</v>
      </c>
      <c r="C5090" s="17"/>
      <c r="D5090" s="17"/>
      <c r="E5090" s="17" t="s">
        <v>75143</v>
      </c>
      <c r="F5090" s="21"/>
      <c r="G5090" s="17" t="s">
        <v>34</v>
      </c>
      <c r="H5090" s="17" t="s">
        <v>35</v>
      </c>
      <c r="I5090" s="17" t="s">
        <v>75144</v>
      </c>
      <c r="J5090" s="20">
        <v>8059347453446</v>
      </c>
      <c r="K5090" s="17"/>
      <c r="L5090" s="28">
        <v>69.95</v>
      </c>
      <c r="M5090" s="17">
        <v>69.95</v>
      </c>
      <c r="N5090" s="24">
        <v>45544</v>
      </c>
    </row>
    <row r="5091" spans="1:14" x14ac:dyDescent="0.25">
      <c r="A5091" s="17"/>
      <c r="B5091" s="17" t="s">
        <v>75118</v>
      </c>
      <c r="C5091" s="17"/>
      <c r="D5091" s="17"/>
      <c r="E5091" s="17" t="s">
        <v>75119</v>
      </c>
      <c r="F5091" s="21"/>
      <c r="G5091" s="17" t="s">
        <v>34</v>
      </c>
      <c r="H5091" s="17" t="s">
        <v>35</v>
      </c>
      <c r="I5091" s="17" t="s">
        <v>75120</v>
      </c>
      <c r="J5091" s="20">
        <v>8059347400181</v>
      </c>
      <c r="K5091" s="17"/>
      <c r="L5091" s="28">
        <v>69.95</v>
      </c>
      <c r="M5091" s="17">
        <v>69.95</v>
      </c>
      <c r="N5091" s="24">
        <v>45544</v>
      </c>
    </row>
    <row r="5092" spans="1:14" x14ac:dyDescent="0.25">
      <c r="A5092" s="17"/>
      <c r="B5092" s="17" t="s">
        <v>75115</v>
      </c>
      <c r="C5092" s="17"/>
      <c r="D5092" s="17"/>
      <c r="E5092" s="17" t="s">
        <v>75116</v>
      </c>
      <c r="F5092" s="21"/>
      <c r="G5092" s="17" t="s">
        <v>34</v>
      </c>
      <c r="H5092" s="17" t="s">
        <v>35</v>
      </c>
      <c r="I5092" s="17" t="s">
        <v>75117</v>
      </c>
      <c r="J5092" s="20">
        <v>8059347400174</v>
      </c>
      <c r="K5092" s="17"/>
      <c r="L5092" s="28">
        <v>69.95</v>
      </c>
      <c r="M5092" s="17">
        <v>69.95</v>
      </c>
      <c r="N5092" s="24">
        <v>45544</v>
      </c>
    </row>
    <row r="5093" spans="1:14" x14ac:dyDescent="0.25">
      <c r="A5093" s="17"/>
      <c r="B5093" s="17" t="s">
        <v>75106</v>
      </c>
      <c r="C5093" s="17"/>
      <c r="D5093" s="17"/>
      <c r="E5093" s="17" t="s">
        <v>75107</v>
      </c>
      <c r="F5093" s="21"/>
      <c r="G5093" s="17" t="s">
        <v>34</v>
      </c>
      <c r="H5093" s="17" t="s">
        <v>35</v>
      </c>
      <c r="I5093" s="17" t="s">
        <v>75108</v>
      </c>
      <c r="J5093" s="20">
        <v>8059347400143</v>
      </c>
      <c r="K5093" s="17"/>
      <c r="L5093" s="28">
        <v>69.95</v>
      </c>
      <c r="M5093" s="17">
        <v>69.95</v>
      </c>
      <c r="N5093" s="24">
        <v>45544</v>
      </c>
    </row>
    <row r="5094" spans="1:14" x14ac:dyDescent="0.25">
      <c r="A5094" s="17"/>
      <c r="B5094" s="17" t="s">
        <v>75109</v>
      </c>
      <c r="C5094" s="17"/>
      <c r="D5094" s="17"/>
      <c r="E5094" s="17" t="s">
        <v>75110</v>
      </c>
      <c r="F5094" s="21"/>
      <c r="G5094" s="17" t="s">
        <v>34</v>
      </c>
      <c r="H5094" s="17" t="s">
        <v>35</v>
      </c>
      <c r="I5094" s="17" t="s">
        <v>75111</v>
      </c>
      <c r="J5094" s="20">
        <v>8059347400150</v>
      </c>
      <c r="K5094" s="17"/>
      <c r="L5094" s="28">
        <v>69.95</v>
      </c>
      <c r="M5094" s="17">
        <v>69.95</v>
      </c>
      <c r="N5094" s="24">
        <v>45544</v>
      </c>
    </row>
    <row r="5095" spans="1:14" x14ac:dyDescent="0.25">
      <c r="A5095" s="17"/>
      <c r="B5095" s="17" t="s">
        <v>75112</v>
      </c>
      <c r="C5095" s="17"/>
      <c r="D5095" s="17"/>
      <c r="E5095" s="17" t="s">
        <v>75113</v>
      </c>
      <c r="F5095" s="21"/>
      <c r="G5095" s="17" t="s">
        <v>34</v>
      </c>
      <c r="H5095" s="17" t="s">
        <v>35</v>
      </c>
      <c r="I5095" s="17" t="s">
        <v>75114</v>
      </c>
      <c r="J5095" s="20">
        <v>8059347400167</v>
      </c>
      <c r="K5095" s="17"/>
      <c r="L5095" s="28">
        <v>69.95</v>
      </c>
      <c r="M5095" s="17">
        <v>69.95</v>
      </c>
      <c r="N5095" s="24">
        <v>45544</v>
      </c>
    </row>
    <row r="5096" spans="1:14" x14ac:dyDescent="0.25">
      <c r="A5096" s="17"/>
      <c r="B5096" s="17" t="s">
        <v>75124</v>
      </c>
      <c r="C5096" s="17"/>
      <c r="D5096" s="17"/>
      <c r="E5096" s="17" t="s">
        <v>75125</v>
      </c>
      <c r="F5096" s="21"/>
      <c r="G5096" s="17" t="s">
        <v>34</v>
      </c>
      <c r="H5096" s="17" t="s">
        <v>35</v>
      </c>
      <c r="I5096" s="17" t="s">
        <v>75126</v>
      </c>
      <c r="J5096" s="20">
        <v>8059347443164</v>
      </c>
      <c r="K5096" s="17"/>
      <c r="L5096" s="28">
        <v>69.95</v>
      </c>
      <c r="M5096" s="17">
        <v>69.95</v>
      </c>
      <c r="N5096" s="24">
        <v>45544</v>
      </c>
    </row>
    <row r="5097" spans="1:14" x14ac:dyDescent="0.25">
      <c r="A5097" s="17"/>
      <c r="B5097" s="17" t="s">
        <v>75121</v>
      </c>
      <c r="C5097" s="17"/>
      <c r="D5097" s="17"/>
      <c r="E5097" s="17" t="s">
        <v>75122</v>
      </c>
      <c r="F5097" s="21"/>
      <c r="G5097" s="17" t="s">
        <v>34</v>
      </c>
      <c r="H5097" s="17" t="s">
        <v>35</v>
      </c>
      <c r="I5097" s="17" t="s">
        <v>75123</v>
      </c>
      <c r="J5097" s="20">
        <v>8059347400198</v>
      </c>
      <c r="K5097" s="17"/>
      <c r="L5097" s="28">
        <v>69.95</v>
      </c>
      <c r="M5097" s="17">
        <v>69.95</v>
      </c>
      <c r="N5097" s="24">
        <v>45544</v>
      </c>
    </row>
    <row r="5098" spans="1:14" x14ac:dyDescent="0.25">
      <c r="A5098" s="17"/>
      <c r="B5098" s="17" t="s">
        <v>75095</v>
      </c>
      <c r="C5098" s="17" t="s">
        <v>75096</v>
      </c>
      <c r="D5098" s="17"/>
      <c r="E5098" s="17" t="s">
        <v>75097</v>
      </c>
      <c r="F5098" s="21"/>
      <c r="G5098" s="17" t="s">
        <v>34</v>
      </c>
      <c r="H5098" s="17" t="s">
        <v>35</v>
      </c>
      <c r="I5098" s="17" t="s">
        <v>75098</v>
      </c>
      <c r="J5098" s="20">
        <v>8059347399560</v>
      </c>
      <c r="K5098" s="17"/>
      <c r="L5098" s="28">
        <v>599.95000000000005</v>
      </c>
      <c r="M5098" s="17">
        <v>599.95000000000005</v>
      </c>
      <c r="N5098" s="24">
        <v>45544</v>
      </c>
    </row>
    <row r="5099" spans="1:14" x14ac:dyDescent="0.25">
      <c r="A5099" s="17"/>
      <c r="B5099" s="17" t="s">
        <v>75091</v>
      </c>
      <c r="C5099" s="17" t="s">
        <v>75092</v>
      </c>
      <c r="D5099" s="17"/>
      <c r="E5099" s="17" t="s">
        <v>75093</v>
      </c>
      <c r="F5099" s="21"/>
      <c r="G5099" s="17" t="s">
        <v>34</v>
      </c>
      <c r="H5099" s="17" t="s">
        <v>35</v>
      </c>
      <c r="I5099" s="17" t="s">
        <v>75094</v>
      </c>
      <c r="J5099" s="20">
        <v>8059347399553</v>
      </c>
      <c r="K5099" s="17"/>
      <c r="L5099" s="28">
        <v>599.95000000000005</v>
      </c>
      <c r="M5099" s="17">
        <v>599.95000000000005</v>
      </c>
      <c r="N5099" s="24">
        <v>45544</v>
      </c>
    </row>
    <row r="5100" spans="1:14" x14ac:dyDescent="0.25">
      <c r="A5100" s="17"/>
      <c r="B5100" s="17" t="s">
        <v>75079</v>
      </c>
      <c r="C5100" s="17" t="s">
        <v>75080</v>
      </c>
      <c r="D5100" s="17"/>
      <c r="E5100" s="17" t="s">
        <v>75081</v>
      </c>
      <c r="F5100" s="21"/>
      <c r="G5100" s="17" t="s">
        <v>34</v>
      </c>
      <c r="H5100" s="17" t="s">
        <v>35</v>
      </c>
      <c r="I5100" s="17" t="s">
        <v>75082</v>
      </c>
      <c r="J5100" s="20">
        <v>8059347399522</v>
      </c>
      <c r="K5100" s="17"/>
      <c r="L5100" s="28">
        <v>599.95000000000005</v>
      </c>
      <c r="M5100" s="17">
        <v>599.95000000000005</v>
      </c>
      <c r="N5100" s="24">
        <v>45544</v>
      </c>
    </row>
    <row r="5101" spans="1:14" x14ac:dyDescent="0.25">
      <c r="A5101" s="17"/>
      <c r="B5101" s="17" t="s">
        <v>75083</v>
      </c>
      <c r="C5101" s="17" t="s">
        <v>75084</v>
      </c>
      <c r="D5101" s="17"/>
      <c r="E5101" s="17" t="s">
        <v>75085</v>
      </c>
      <c r="F5101" s="21"/>
      <c r="G5101" s="17" t="s">
        <v>34</v>
      </c>
      <c r="H5101" s="17" t="s">
        <v>35</v>
      </c>
      <c r="I5101" s="17" t="s">
        <v>75086</v>
      </c>
      <c r="J5101" s="20">
        <v>8059347399539</v>
      </c>
      <c r="K5101" s="17"/>
      <c r="L5101" s="28">
        <v>599.95000000000005</v>
      </c>
      <c r="M5101" s="17">
        <v>599.95000000000005</v>
      </c>
      <c r="N5101" s="24">
        <v>45544</v>
      </c>
    </row>
    <row r="5102" spans="1:14" x14ac:dyDescent="0.25">
      <c r="A5102" s="17"/>
      <c r="B5102" s="17" t="s">
        <v>75087</v>
      </c>
      <c r="C5102" s="17" t="s">
        <v>75088</v>
      </c>
      <c r="D5102" s="17"/>
      <c r="E5102" s="17" t="s">
        <v>75089</v>
      </c>
      <c r="F5102" s="21"/>
      <c r="G5102" s="17" t="s">
        <v>34</v>
      </c>
      <c r="H5102" s="17" t="s">
        <v>35</v>
      </c>
      <c r="I5102" s="17" t="s">
        <v>75090</v>
      </c>
      <c r="J5102" s="20">
        <v>8059347399546</v>
      </c>
      <c r="K5102" s="17"/>
      <c r="L5102" s="28">
        <v>599.95000000000005</v>
      </c>
      <c r="M5102" s="17">
        <v>599.95000000000005</v>
      </c>
      <c r="N5102" s="24">
        <v>45544</v>
      </c>
    </row>
    <row r="5103" spans="1:14" x14ac:dyDescent="0.25">
      <c r="A5103" s="17"/>
      <c r="B5103" s="17" t="s">
        <v>75103</v>
      </c>
      <c r="C5103" s="17"/>
      <c r="D5103" s="17"/>
      <c r="E5103" s="17" t="s">
        <v>75104</v>
      </c>
      <c r="F5103" s="21"/>
      <c r="G5103" s="17" t="s">
        <v>34</v>
      </c>
      <c r="H5103" s="17" t="s">
        <v>35</v>
      </c>
      <c r="I5103" s="17" t="s">
        <v>75105</v>
      </c>
      <c r="J5103" s="20">
        <v>8059347399584</v>
      </c>
      <c r="K5103" s="17"/>
      <c r="L5103" s="28">
        <v>599.95000000000005</v>
      </c>
      <c r="M5103" s="17">
        <v>599.95000000000005</v>
      </c>
      <c r="N5103" s="24">
        <v>45544</v>
      </c>
    </row>
    <row r="5104" spans="1:14" x14ac:dyDescent="0.25">
      <c r="A5104" s="17"/>
      <c r="B5104" s="17" t="s">
        <v>75099</v>
      </c>
      <c r="C5104" s="17" t="s">
        <v>75100</v>
      </c>
      <c r="D5104" s="17"/>
      <c r="E5104" s="17" t="s">
        <v>75101</v>
      </c>
      <c r="F5104" s="21"/>
      <c r="G5104" s="17" t="s">
        <v>34</v>
      </c>
      <c r="H5104" s="17" t="s">
        <v>35</v>
      </c>
      <c r="I5104" s="17" t="s">
        <v>75102</v>
      </c>
      <c r="J5104" s="20">
        <v>8059347399577</v>
      </c>
      <c r="K5104" s="17"/>
      <c r="L5104" s="28">
        <v>599.95000000000005</v>
      </c>
      <c r="M5104" s="17">
        <v>599.95000000000005</v>
      </c>
      <c r="N5104" s="24">
        <v>45544</v>
      </c>
    </row>
    <row r="5105" spans="1:14" x14ac:dyDescent="0.25">
      <c r="A5105" s="17"/>
      <c r="B5105" s="17" t="s">
        <v>75068</v>
      </c>
      <c r="C5105" s="17" t="s">
        <v>75069</v>
      </c>
      <c r="D5105" s="17"/>
      <c r="E5105" s="17" t="s">
        <v>75070</v>
      </c>
      <c r="F5105" s="21"/>
      <c r="G5105" s="17" t="s">
        <v>34</v>
      </c>
      <c r="H5105" s="17" t="s">
        <v>35</v>
      </c>
      <c r="I5105" s="17" t="s">
        <v>75071</v>
      </c>
      <c r="J5105" s="20">
        <v>8059347399355</v>
      </c>
      <c r="K5105" s="17"/>
      <c r="L5105" s="28">
        <v>599.95000000000005</v>
      </c>
      <c r="M5105" s="17">
        <v>599.95000000000005</v>
      </c>
      <c r="N5105" s="24">
        <v>45544</v>
      </c>
    </row>
    <row r="5106" spans="1:14" x14ac:dyDescent="0.25">
      <c r="A5106" s="17"/>
      <c r="B5106" s="17" t="s">
        <v>75064</v>
      </c>
      <c r="C5106" s="17" t="s">
        <v>75065</v>
      </c>
      <c r="D5106" s="17"/>
      <c r="E5106" s="17" t="s">
        <v>75066</v>
      </c>
      <c r="F5106" s="21"/>
      <c r="G5106" s="17" t="s">
        <v>34</v>
      </c>
      <c r="H5106" s="17" t="s">
        <v>35</v>
      </c>
      <c r="I5106" s="17" t="s">
        <v>75067</v>
      </c>
      <c r="J5106" s="20">
        <v>8059347399348</v>
      </c>
      <c r="K5106" s="17"/>
      <c r="L5106" s="28">
        <v>599.95000000000005</v>
      </c>
      <c r="M5106" s="17">
        <v>599.95000000000005</v>
      </c>
      <c r="N5106" s="24">
        <v>45544</v>
      </c>
    </row>
    <row r="5107" spans="1:14" x14ac:dyDescent="0.25">
      <c r="A5107" s="17"/>
      <c r="B5107" s="17" t="s">
        <v>75052</v>
      </c>
      <c r="C5107" s="17" t="s">
        <v>75053</v>
      </c>
      <c r="D5107" s="17"/>
      <c r="E5107" s="17" t="s">
        <v>75054</v>
      </c>
      <c r="F5107" s="21"/>
      <c r="G5107" s="17" t="s">
        <v>34</v>
      </c>
      <c r="H5107" s="17" t="s">
        <v>35</v>
      </c>
      <c r="I5107" s="17" t="s">
        <v>75055</v>
      </c>
      <c r="J5107" s="20">
        <v>8059347399317</v>
      </c>
      <c r="K5107" s="17"/>
      <c r="L5107" s="28">
        <v>599.95000000000005</v>
      </c>
      <c r="M5107" s="17">
        <v>599.95000000000005</v>
      </c>
      <c r="N5107" s="24">
        <v>45544</v>
      </c>
    </row>
    <row r="5108" spans="1:14" x14ac:dyDescent="0.25">
      <c r="A5108" s="17"/>
      <c r="B5108" s="17" t="s">
        <v>75056</v>
      </c>
      <c r="C5108" s="17" t="s">
        <v>75057</v>
      </c>
      <c r="D5108" s="17"/>
      <c r="E5108" s="17" t="s">
        <v>75058</v>
      </c>
      <c r="F5108" s="21"/>
      <c r="G5108" s="17" t="s">
        <v>34</v>
      </c>
      <c r="H5108" s="17" t="s">
        <v>35</v>
      </c>
      <c r="I5108" s="17" t="s">
        <v>75059</v>
      </c>
      <c r="J5108" s="20">
        <v>8059347399324</v>
      </c>
      <c r="K5108" s="17"/>
      <c r="L5108" s="28">
        <v>599.95000000000005</v>
      </c>
      <c r="M5108" s="17">
        <v>599.95000000000005</v>
      </c>
      <c r="N5108" s="24">
        <v>45544</v>
      </c>
    </row>
    <row r="5109" spans="1:14" x14ac:dyDescent="0.25">
      <c r="A5109" s="17"/>
      <c r="B5109" s="17" t="s">
        <v>75060</v>
      </c>
      <c r="C5109" s="17" t="s">
        <v>75061</v>
      </c>
      <c r="D5109" s="17"/>
      <c r="E5109" s="17" t="s">
        <v>75062</v>
      </c>
      <c r="F5109" s="21"/>
      <c r="G5109" s="17" t="s">
        <v>34</v>
      </c>
      <c r="H5109" s="17" t="s">
        <v>35</v>
      </c>
      <c r="I5109" s="17" t="s">
        <v>75063</v>
      </c>
      <c r="J5109" s="20">
        <v>8059347399331</v>
      </c>
      <c r="K5109" s="17"/>
      <c r="L5109" s="28">
        <v>599.95000000000005</v>
      </c>
      <c r="M5109" s="17">
        <v>599.95000000000005</v>
      </c>
      <c r="N5109" s="24">
        <v>45544</v>
      </c>
    </row>
    <row r="5110" spans="1:14" x14ac:dyDescent="0.25">
      <c r="A5110" s="17"/>
      <c r="B5110" s="17" t="s">
        <v>75076</v>
      </c>
      <c r="C5110" s="17"/>
      <c r="D5110" s="17"/>
      <c r="E5110" s="17" t="s">
        <v>75077</v>
      </c>
      <c r="F5110" s="21"/>
      <c r="G5110" s="17" t="s">
        <v>34</v>
      </c>
      <c r="H5110" s="17" t="s">
        <v>35</v>
      </c>
      <c r="I5110" s="17" t="s">
        <v>75078</v>
      </c>
      <c r="J5110" s="20">
        <v>8059347399379</v>
      </c>
      <c r="K5110" s="17"/>
      <c r="L5110" s="28">
        <v>599.95000000000005</v>
      </c>
      <c r="M5110" s="17">
        <v>599.95000000000005</v>
      </c>
      <c r="N5110" s="24">
        <v>45544</v>
      </c>
    </row>
    <row r="5111" spans="1:14" x14ac:dyDescent="0.25">
      <c r="A5111" s="17"/>
      <c r="B5111" s="17" t="s">
        <v>75072</v>
      </c>
      <c r="C5111" s="17" t="s">
        <v>75073</v>
      </c>
      <c r="D5111" s="17"/>
      <c r="E5111" s="17" t="s">
        <v>75074</v>
      </c>
      <c r="F5111" s="21"/>
      <c r="G5111" s="17" t="s">
        <v>34</v>
      </c>
      <c r="H5111" s="17" t="s">
        <v>35</v>
      </c>
      <c r="I5111" s="17" t="s">
        <v>75075</v>
      </c>
      <c r="J5111" s="20">
        <v>8059347399362</v>
      </c>
      <c r="K5111" s="17"/>
      <c r="L5111" s="28">
        <v>599.95000000000005</v>
      </c>
      <c r="M5111" s="17">
        <v>599.95000000000005</v>
      </c>
      <c r="N5111" s="24">
        <v>45544</v>
      </c>
    </row>
    <row r="5112" spans="1:14" x14ac:dyDescent="0.25">
      <c r="A5112" s="32" t="s">
        <v>71359</v>
      </c>
      <c r="B5112" s="17" t="s">
        <v>68815</v>
      </c>
      <c r="C5112" s="42"/>
      <c r="D5112" s="17"/>
      <c r="E5112" s="70" t="s">
        <v>68816</v>
      </c>
      <c r="F5112" s="80" t="s">
        <v>41</v>
      </c>
      <c r="G5112" s="44" t="s">
        <v>11</v>
      </c>
      <c r="H5112" s="44" t="s">
        <v>12</v>
      </c>
      <c r="I5112" s="70" t="s">
        <v>68817</v>
      </c>
      <c r="J5112" s="20">
        <v>8059347376387</v>
      </c>
      <c r="K5112" s="17"/>
      <c r="L5112" s="28">
        <v>139.94999999999999</v>
      </c>
      <c r="M5112" s="28">
        <v>139.94999999999999</v>
      </c>
      <c r="N5112" s="24">
        <v>45335</v>
      </c>
    </row>
    <row r="5113" spans="1:14" x14ac:dyDescent="0.25">
      <c r="A5113" s="32" t="s">
        <v>71358</v>
      </c>
      <c r="B5113" s="17" t="s">
        <v>68812</v>
      </c>
      <c r="C5113" s="42"/>
      <c r="D5113" s="17"/>
      <c r="E5113" s="70" t="s">
        <v>68813</v>
      </c>
      <c r="F5113" s="80" t="s">
        <v>41</v>
      </c>
      <c r="G5113" s="44" t="s">
        <v>11</v>
      </c>
      <c r="H5113" s="44" t="s">
        <v>12</v>
      </c>
      <c r="I5113" s="70" t="s">
        <v>68814</v>
      </c>
      <c r="J5113" s="20">
        <v>8059347379579</v>
      </c>
      <c r="K5113" s="17"/>
      <c r="L5113" s="28">
        <v>139.94999999999999</v>
      </c>
      <c r="M5113" s="28">
        <v>139.94999999999999</v>
      </c>
      <c r="N5113" s="24">
        <v>45335</v>
      </c>
    </row>
    <row r="5114" spans="1:14" x14ac:dyDescent="0.25">
      <c r="A5114" s="32" t="s">
        <v>71357</v>
      </c>
      <c r="B5114" s="17" t="s">
        <v>68809</v>
      </c>
      <c r="C5114" s="42"/>
      <c r="D5114" s="17"/>
      <c r="E5114" s="70" t="s">
        <v>68810</v>
      </c>
      <c r="F5114" s="80" t="s">
        <v>41</v>
      </c>
      <c r="G5114" s="44" t="s">
        <v>11</v>
      </c>
      <c r="H5114" s="44" t="s">
        <v>12</v>
      </c>
      <c r="I5114" s="70" t="s">
        <v>68811</v>
      </c>
      <c r="J5114" s="20">
        <v>8059347370323</v>
      </c>
      <c r="K5114" s="17"/>
      <c r="L5114" s="28">
        <v>139.94999999999999</v>
      </c>
      <c r="M5114" s="28">
        <v>139.94999999999999</v>
      </c>
      <c r="N5114" s="24">
        <v>45335</v>
      </c>
    </row>
    <row r="5115" spans="1:14" x14ac:dyDescent="0.25">
      <c r="A5115" s="32" t="s">
        <v>71356</v>
      </c>
      <c r="B5115" s="17" t="s">
        <v>68806</v>
      </c>
      <c r="C5115" s="42"/>
      <c r="D5115" s="17"/>
      <c r="E5115" s="70" t="s">
        <v>68807</v>
      </c>
      <c r="F5115" s="80" t="s">
        <v>41</v>
      </c>
      <c r="G5115" s="44" t="s">
        <v>11</v>
      </c>
      <c r="H5115" s="44" t="s">
        <v>12</v>
      </c>
      <c r="I5115" s="70" t="s">
        <v>68808</v>
      </c>
      <c r="J5115" s="20">
        <v>8059347370309</v>
      </c>
      <c r="K5115" s="17"/>
      <c r="L5115" s="28">
        <v>139.94999999999999</v>
      </c>
      <c r="M5115" s="28">
        <v>139.94999999999999</v>
      </c>
      <c r="N5115" s="24">
        <v>45335</v>
      </c>
    </row>
    <row r="5116" spans="1:14" x14ac:dyDescent="0.25">
      <c r="A5116" s="32" t="s">
        <v>71355</v>
      </c>
      <c r="B5116" s="17" t="s">
        <v>68803</v>
      </c>
      <c r="C5116" s="42"/>
      <c r="D5116" s="17"/>
      <c r="E5116" s="70" t="s">
        <v>68804</v>
      </c>
      <c r="F5116" s="80" t="s">
        <v>41</v>
      </c>
      <c r="G5116" s="44" t="s">
        <v>11</v>
      </c>
      <c r="H5116" s="44" t="s">
        <v>12</v>
      </c>
      <c r="I5116" s="70" t="s">
        <v>68805</v>
      </c>
      <c r="J5116" s="78">
        <v>8059347379609</v>
      </c>
      <c r="K5116" s="17"/>
      <c r="L5116" s="28">
        <v>139.94999999999999</v>
      </c>
      <c r="M5116" s="28">
        <v>139.94999999999999</v>
      </c>
      <c r="N5116" s="24">
        <v>45335</v>
      </c>
    </row>
    <row r="5117" spans="1:14" x14ac:dyDescent="0.25">
      <c r="A5117" s="32" t="s">
        <v>71354</v>
      </c>
      <c r="B5117" s="17" t="s">
        <v>68800</v>
      </c>
      <c r="C5117" s="42"/>
      <c r="D5117" s="17"/>
      <c r="E5117" s="70" t="s">
        <v>68801</v>
      </c>
      <c r="F5117" s="80" t="s">
        <v>41</v>
      </c>
      <c r="G5117" s="44" t="s">
        <v>11</v>
      </c>
      <c r="H5117" s="44" t="s">
        <v>12</v>
      </c>
      <c r="I5117" s="70" t="s">
        <v>68802</v>
      </c>
      <c r="J5117" s="78">
        <v>8059347379593</v>
      </c>
      <c r="K5117" s="17"/>
      <c r="L5117" s="28">
        <v>139.94999999999999</v>
      </c>
      <c r="M5117" s="28">
        <v>139.94999999999999</v>
      </c>
      <c r="N5117" s="24">
        <v>45335</v>
      </c>
    </row>
    <row r="5118" spans="1:14" x14ac:dyDescent="0.25">
      <c r="A5118" s="32" t="s">
        <v>71353</v>
      </c>
      <c r="B5118" s="17" t="s">
        <v>68797</v>
      </c>
      <c r="C5118" s="42"/>
      <c r="D5118" s="17"/>
      <c r="E5118" s="70" t="s">
        <v>68798</v>
      </c>
      <c r="F5118" s="80" t="s">
        <v>41</v>
      </c>
      <c r="G5118" s="44" t="s">
        <v>11</v>
      </c>
      <c r="H5118" s="44" t="s">
        <v>12</v>
      </c>
      <c r="I5118" s="70" t="s">
        <v>68799</v>
      </c>
      <c r="J5118" s="78">
        <v>8059347379586</v>
      </c>
      <c r="K5118" s="17"/>
      <c r="L5118" s="28">
        <v>139.94999999999999</v>
      </c>
      <c r="M5118" s="28">
        <v>139.94999999999999</v>
      </c>
      <c r="N5118" s="24">
        <v>45335</v>
      </c>
    </row>
    <row r="5119" spans="1:14" x14ac:dyDescent="0.25">
      <c r="A5119" s="45" t="s">
        <v>44423</v>
      </c>
      <c r="B5119" s="42" t="s">
        <v>44424</v>
      </c>
      <c r="C5119" s="42"/>
      <c r="D5119" s="42"/>
      <c r="E5119" s="43" t="s">
        <v>44425</v>
      </c>
      <c r="F5119" s="44" t="s">
        <v>41</v>
      </c>
      <c r="G5119" s="32" t="s">
        <v>11</v>
      </c>
      <c r="H5119" s="43" t="s">
        <v>12</v>
      </c>
      <c r="I5119" s="42" t="s">
        <v>44426</v>
      </c>
      <c r="J5119" s="65">
        <v>8059175907951</v>
      </c>
      <c r="L5119" s="47">
        <v>249.95</v>
      </c>
      <c r="M5119" s="47">
        <v>249.95</v>
      </c>
      <c r="N5119" s="45">
        <v>44438</v>
      </c>
    </row>
    <row r="5120" spans="1:14" x14ac:dyDescent="0.25">
      <c r="A5120" s="45" t="s">
        <v>44419</v>
      </c>
      <c r="B5120" s="42" t="s">
        <v>44420</v>
      </c>
      <c r="C5120" s="42"/>
      <c r="D5120" s="42"/>
      <c r="E5120" s="43" t="s">
        <v>44421</v>
      </c>
      <c r="F5120" s="44" t="s">
        <v>41</v>
      </c>
      <c r="G5120" s="32" t="s">
        <v>11</v>
      </c>
      <c r="H5120" s="43" t="s">
        <v>12</v>
      </c>
      <c r="I5120" s="42" t="s">
        <v>44422</v>
      </c>
      <c r="J5120" s="65">
        <v>8059175907944</v>
      </c>
      <c r="L5120" s="47">
        <v>249.95</v>
      </c>
      <c r="M5120" s="47">
        <v>249.95</v>
      </c>
      <c r="N5120" s="45">
        <v>44438</v>
      </c>
    </row>
    <row r="5121" spans="1:14" x14ac:dyDescent="0.25">
      <c r="A5121" s="45" t="s">
        <v>44415</v>
      </c>
      <c r="B5121" s="42" t="s">
        <v>44416</v>
      </c>
      <c r="C5121" s="42"/>
      <c r="D5121" s="42"/>
      <c r="E5121" s="43" t="s">
        <v>44417</v>
      </c>
      <c r="F5121" s="44" t="s">
        <v>41</v>
      </c>
      <c r="G5121" s="32" t="s">
        <v>11</v>
      </c>
      <c r="H5121" s="43" t="s">
        <v>12</v>
      </c>
      <c r="I5121" s="42" t="s">
        <v>44418</v>
      </c>
      <c r="J5121" s="65">
        <v>8059175907920</v>
      </c>
      <c r="L5121" s="47">
        <v>249.95</v>
      </c>
      <c r="M5121" s="47">
        <v>249.95</v>
      </c>
      <c r="N5121" s="45">
        <v>44438</v>
      </c>
    </row>
    <row r="5122" spans="1:14" x14ac:dyDescent="0.25">
      <c r="A5122" s="45" t="s">
        <v>44411</v>
      </c>
      <c r="B5122" s="42" t="s">
        <v>44412</v>
      </c>
      <c r="C5122" s="42"/>
      <c r="D5122" s="42"/>
      <c r="E5122" s="43" t="s">
        <v>44413</v>
      </c>
      <c r="F5122" s="44" t="s">
        <v>41</v>
      </c>
      <c r="G5122" s="32" t="s">
        <v>11</v>
      </c>
      <c r="H5122" s="43" t="s">
        <v>12</v>
      </c>
      <c r="I5122" s="42" t="s">
        <v>44414</v>
      </c>
      <c r="J5122" s="65">
        <v>8059175907937</v>
      </c>
      <c r="L5122" s="47">
        <v>249.95</v>
      </c>
      <c r="M5122" s="47">
        <v>249.95</v>
      </c>
      <c r="N5122" s="45">
        <v>44438</v>
      </c>
    </row>
    <row r="5123" spans="1:14" x14ac:dyDescent="0.25">
      <c r="A5123" s="45" t="s">
        <v>44407</v>
      </c>
      <c r="B5123" s="42" t="s">
        <v>44408</v>
      </c>
      <c r="C5123" s="42"/>
      <c r="D5123" s="42"/>
      <c r="E5123" s="43" t="s">
        <v>44409</v>
      </c>
      <c r="F5123" s="44" t="s">
        <v>41</v>
      </c>
      <c r="G5123" s="32" t="s">
        <v>11</v>
      </c>
      <c r="H5123" s="43" t="s">
        <v>12</v>
      </c>
      <c r="I5123" s="42" t="s">
        <v>44410</v>
      </c>
      <c r="J5123" s="65">
        <v>8059175896668</v>
      </c>
      <c r="L5123" s="47">
        <v>249.95</v>
      </c>
      <c r="M5123" s="47">
        <v>249.95</v>
      </c>
      <c r="N5123" s="45">
        <v>44438</v>
      </c>
    </row>
    <row r="5124" spans="1:14" x14ac:dyDescent="0.25">
      <c r="A5124" s="45" t="s">
        <v>44403</v>
      </c>
      <c r="B5124" s="42" t="s">
        <v>44404</v>
      </c>
      <c r="C5124" s="42"/>
      <c r="D5124" s="42"/>
      <c r="E5124" s="43" t="s">
        <v>44405</v>
      </c>
      <c r="F5124" s="44" t="s">
        <v>41</v>
      </c>
      <c r="G5124" s="32" t="s">
        <v>11</v>
      </c>
      <c r="H5124" s="43" t="s">
        <v>12</v>
      </c>
      <c r="I5124" s="42" t="s">
        <v>44406</v>
      </c>
      <c r="J5124" s="65">
        <v>8059175907982</v>
      </c>
      <c r="L5124" s="47">
        <v>249.95</v>
      </c>
      <c r="M5124" s="47">
        <v>249.95</v>
      </c>
      <c r="N5124" s="45">
        <v>44438</v>
      </c>
    </row>
    <row r="5125" spans="1:14" x14ac:dyDescent="0.25">
      <c r="A5125" s="45" t="s">
        <v>44399</v>
      </c>
      <c r="B5125" s="42" t="s">
        <v>44400</v>
      </c>
      <c r="C5125" s="42"/>
      <c r="D5125" s="42"/>
      <c r="E5125" s="43" t="s">
        <v>44401</v>
      </c>
      <c r="F5125" s="44" t="s">
        <v>41</v>
      </c>
      <c r="G5125" s="32" t="s">
        <v>11</v>
      </c>
      <c r="H5125" s="43" t="s">
        <v>12</v>
      </c>
      <c r="I5125" s="42" t="s">
        <v>44402</v>
      </c>
      <c r="J5125" s="65">
        <v>8059175907975</v>
      </c>
      <c r="L5125" s="47">
        <v>249.95</v>
      </c>
      <c r="M5125" s="47">
        <v>249.95</v>
      </c>
      <c r="N5125" s="45">
        <v>44438</v>
      </c>
    </row>
    <row r="5126" spans="1:14" x14ac:dyDescent="0.25">
      <c r="A5126" s="45" t="s">
        <v>44395</v>
      </c>
      <c r="B5126" s="42" t="s">
        <v>44396</v>
      </c>
      <c r="C5126" s="42"/>
      <c r="D5126" s="42"/>
      <c r="E5126" s="43" t="s">
        <v>44397</v>
      </c>
      <c r="F5126" s="44" t="s">
        <v>41</v>
      </c>
      <c r="G5126" s="32" t="s">
        <v>11</v>
      </c>
      <c r="H5126" s="43" t="s">
        <v>12</v>
      </c>
      <c r="I5126" s="42" t="s">
        <v>44398</v>
      </c>
      <c r="J5126" s="65">
        <v>8059175907968</v>
      </c>
      <c r="L5126" s="47">
        <v>249.95</v>
      </c>
      <c r="M5126" s="47">
        <v>249.95</v>
      </c>
      <c r="N5126" s="45">
        <v>44438</v>
      </c>
    </row>
    <row r="5127" spans="1:14" x14ac:dyDescent="0.25">
      <c r="A5127" s="45" t="s">
        <v>44391</v>
      </c>
      <c r="B5127" s="42" t="s">
        <v>44392</v>
      </c>
      <c r="C5127" s="42"/>
      <c r="D5127" s="42"/>
      <c r="E5127" s="43" t="s">
        <v>44393</v>
      </c>
      <c r="F5127" s="44" t="s">
        <v>41</v>
      </c>
      <c r="G5127" s="32" t="s">
        <v>11</v>
      </c>
      <c r="H5127" s="43" t="s">
        <v>12</v>
      </c>
      <c r="I5127" s="42" t="s">
        <v>44394</v>
      </c>
      <c r="J5127" s="65">
        <v>8059175907883</v>
      </c>
      <c r="L5127" s="47">
        <v>249.95</v>
      </c>
      <c r="M5127" s="47">
        <v>249.95</v>
      </c>
      <c r="N5127" s="45">
        <v>44438</v>
      </c>
    </row>
    <row r="5128" spans="1:14" x14ac:dyDescent="0.25">
      <c r="A5128" s="45" t="s">
        <v>44387</v>
      </c>
      <c r="B5128" s="42" t="s">
        <v>44388</v>
      </c>
      <c r="C5128" s="42"/>
      <c r="D5128" s="42"/>
      <c r="E5128" s="43" t="s">
        <v>44389</v>
      </c>
      <c r="F5128" s="44" t="s">
        <v>41</v>
      </c>
      <c r="G5128" s="32" t="s">
        <v>11</v>
      </c>
      <c r="H5128" s="43" t="s">
        <v>12</v>
      </c>
      <c r="I5128" s="42" t="s">
        <v>44390</v>
      </c>
      <c r="J5128" s="65">
        <v>8059175907876</v>
      </c>
      <c r="L5128" s="47">
        <v>249.95</v>
      </c>
      <c r="M5128" s="47">
        <v>249.95</v>
      </c>
      <c r="N5128" s="45">
        <v>44438</v>
      </c>
    </row>
    <row r="5129" spans="1:14" x14ac:dyDescent="0.25">
      <c r="A5129" s="45" t="s">
        <v>44383</v>
      </c>
      <c r="B5129" s="42" t="s">
        <v>44384</v>
      </c>
      <c r="C5129" s="42"/>
      <c r="D5129" s="42"/>
      <c r="E5129" s="43" t="s">
        <v>44385</v>
      </c>
      <c r="F5129" s="44" t="s">
        <v>41</v>
      </c>
      <c r="G5129" s="32" t="s">
        <v>11</v>
      </c>
      <c r="H5129" s="43" t="s">
        <v>12</v>
      </c>
      <c r="I5129" s="42" t="s">
        <v>44386</v>
      </c>
      <c r="J5129" s="65">
        <v>8059175907852</v>
      </c>
      <c r="L5129" s="47">
        <v>249.95</v>
      </c>
      <c r="M5129" s="47">
        <v>249.95</v>
      </c>
      <c r="N5129" s="45">
        <v>44438</v>
      </c>
    </row>
    <row r="5130" spans="1:14" x14ac:dyDescent="0.25">
      <c r="A5130" s="45" t="s">
        <v>44379</v>
      </c>
      <c r="B5130" s="42" t="s">
        <v>44380</v>
      </c>
      <c r="C5130" s="42"/>
      <c r="D5130" s="42"/>
      <c r="E5130" s="43" t="s">
        <v>44381</v>
      </c>
      <c r="F5130" s="44" t="s">
        <v>41</v>
      </c>
      <c r="G5130" s="32" t="s">
        <v>11</v>
      </c>
      <c r="H5130" s="43" t="s">
        <v>12</v>
      </c>
      <c r="I5130" s="42" t="s">
        <v>44382</v>
      </c>
      <c r="J5130" s="65">
        <v>8059175907869</v>
      </c>
      <c r="L5130" s="47">
        <v>249.95</v>
      </c>
      <c r="M5130" s="47">
        <v>249.95</v>
      </c>
      <c r="N5130" s="45">
        <v>44438</v>
      </c>
    </row>
    <row r="5131" spans="1:14" x14ac:dyDescent="0.25">
      <c r="A5131" s="45" t="s">
        <v>44375</v>
      </c>
      <c r="B5131" s="42" t="s">
        <v>44376</v>
      </c>
      <c r="C5131" s="42"/>
      <c r="D5131" s="42"/>
      <c r="E5131" s="43" t="s">
        <v>44377</v>
      </c>
      <c r="F5131" s="44" t="s">
        <v>41</v>
      </c>
      <c r="G5131" s="32" t="s">
        <v>11</v>
      </c>
      <c r="H5131" s="43" t="s">
        <v>12</v>
      </c>
      <c r="I5131" s="42" t="s">
        <v>44378</v>
      </c>
      <c r="J5131" s="65">
        <v>8059175896651</v>
      </c>
      <c r="L5131" s="47">
        <v>249.95</v>
      </c>
      <c r="M5131" s="47">
        <v>249.95</v>
      </c>
      <c r="N5131" s="45">
        <v>44438</v>
      </c>
    </row>
    <row r="5132" spans="1:14" x14ac:dyDescent="0.25">
      <c r="A5132" s="45" t="s">
        <v>44371</v>
      </c>
      <c r="B5132" s="42" t="s">
        <v>44372</v>
      </c>
      <c r="C5132" s="42"/>
      <c r="D5132" s="42"/>
      <c r="E5132" s="43" t="s">
        <v>44373</v>
      </c>
      <c r="F5132" s="44" t="s">
        <v>41</v>
      </c>
      <c r="G5132" s="32" t="s">
        <v>11</v>
      </c>
      <c r="H5132" s="43" t="s">
        <v>12</v>
      </c>
      <c r="I5132" s="42" t="s">
        <v>44374</v>
      </c>
      <c r="J5132" s="65">
        <v>8059175907913</v>
      </c>
      <c r="L5132" s="47">
        <v>249.95</v>
      </c>
      <c r="M5132" s="47">
        <v>249.95</v>
      </c>
      <c r="N5132" s="45">
        <v>44438</v>
      </c>
    </row>
    <row r="5133" spans="1:14" x14ac:dyDescent="0.25">
      <c r="A5133" s="45" t="s">
        <v>44367</v>
      </c>
      <c r="B5133" s="42" t="s">
        <v>44368</v>
      </c>
      <c r="C5133" s="42"/>
      <c r="D5133" s="42"/>
      <c r="E5133" s="43" t="s">
        <v>44369</v>
      </c>
      <c r="F5133" s="44" t="s">
        <v>41</v>
      </c>
      <c r="G5133" s="32" t="s">
        <v>11</v>
      </c>
      <c r="H5133" s="43" t="s">
        <v>12</v>
      </c>
      <c r="I5133" s="42" t="s">
        <v>44370</v>
      </c>
      <c r="J5133" s="65">
        <v>8059175907906</v>
      </c>
      <c r="L5133" s="47">
        <v>249.95</v>
      </c>
      <c r="M5133" s="47">
        <v>249.95</v>
      </c>
      <c r="N5133" s="45">
        <v>44438</v>
      </c>
    </row>
    <row r="5134" spans="1:14" x14ac:dyDescent="0.25">
      <c r="A5134" s="45" t="s">
        <v>44363</v>
      </c>
      <c r="B5134" s="42" t="s">
        <v>44364</v>
      </c>
      <c r="C5134" s="42"/>
      <c r="D5134" s="42"/>
      <c r="E5134" s="43" t="s">
        <v>44365</v>
      </c>
      <c r="F5134" s="44" t="s">
        <v>41</v>
      </c>
      <c r="G5134" s="32" t="s">
        <v>11</v>
      </c>
      <c r="H5134" s="43" t="s">
        <v>12</v>
      </c>
      <c r="I5134" s="42" t="s">
        <v>44366</v>
      </c>
      <c r="J5134" s="65">
        <v>8059175907890</v>
      </c>
      <c r="L5134" s="47">
        <v>249.95</v>
      </c>
      <c r="M5134" s="47">
        <v>249.95</v>
      </c>
      <c r="N5134" s="45">
        <v>44438</v>
      </c>
    </row>
    <row r="5135" spans="1:14" x14ac:dyDescent="0.25">
      <c r="A5135" s="17"/>
      <c r="B5135" s="17" t="s">
        <v>74996</v>
      </c>
      <c r="C5135" s="17" t="s">
        <v>74997</v>
      </c>
      <c r="D5135" s="17"/>
      <c r="E5135" s="17" t="s">
        <v>74998</v>
      </c>
      <c r="F5135" s="21"/>
      <c r="G5135" s="17" t="s">
        <v>34</v>
      </c>
      <c r="H5135" s="17" t="s">
        <v>35</v>
      </c>
      <c r="I5135" s="17" t="s">
        <v>74999</v>
      </c>
      <c r="J5135" s="20">
        <v>8059347397559</v>
      </c>
      <c r="K5135" s="17"/>
      <c r="L5135" s="28">
        <v>199.95</v>
      </c>
      <c r="M5135" s="17">
        <v>199.95</v>
      </c>
      <c r="N5135" s="24">
        <v>45544</v>
      </c>
    </row>
    <row r="5136" spans="1:14" x14ac:dyDescent="0.25">
      <c r="A5136" s="17"/>
      <c r="B5136" s="17" t="s">
        <v>74992</v>
      </c>
      <c r="C5136" s="17" t="s">
        <v>74993</v>
      </c>
      <c r="D5136" s="17"/>
      <c r="E5136" s="17" t="s">
        <v>74994</v>
      </c>
      <c r="F5136" s="21"/>
      <c r="G5136" s="17" t="s">
        <v>34</v>
      </c>
      <c r="H5136" s="17" t="s">
        <v>35</v>
      </c>
      <c r="I5136" s="17" t="s">
        <v>74995</v>
      </c>
      <c r="J5136" s="20">
        <v>8059347397542</v>
      </c>
      <c r="K5136" s="17"/>
      <c r="L5136" s="28">
        <v>199.95</v>
      </c>
      <c r="M5136" s="17">
        <v>199.95</v>
      </c>
      <c r="N5136" s="24">
        <v>45544</v>
      </c>
    </row>
    <row r="5137" spans="1:14" x14ac:dyDescent="0.25">
      <c r="A5137" s="17"/>
      <c r="B5137" s="17" t="s">
        <v>74980</v>
      </c>
      <c r="C5137" s="17" t="s">
        <v>74981</v>
      </c>
      <c r="D5137" s="17"/>
      <c r="E5137" s="17" t="s">
        <v>74982</v>
      </c>
      <c r="F5137" s="21"/>
      <c r="G5137" s="17" t="s">
        <v>34</v>
      </c>
      <c r="H5137" s="17" t="s">
        <v>35</v>
      </c>
      <c r="I5137" s="17" t="s">
        <v>74983</v>
      </c>
      <c r="J5137" s="20">
        <v>8059347397511</v>
      </c>
      <c r="K5137" s="17"/>
      <c r="L5137" s="28">
        <v>199.95</v>
      </c>
      <c r="M5137" s="17">
        <v>199.95</v>
      </c>
      <c r="N5137" s="24">
        <v>45544</v>
      </c>
    </row>
    <row r="5138" spans="1:14" x14ac:dyDescent="0.25">
      <c r="A5138" s="17"/>
      <c r="B5138" s="17" t="s">
        <v>74984</v>
      </c>
      <c r="C5138" s="17" t="s">
        <v>74985</v>
      </c>
      <c r="D5138" s="17"/>
      <c r="E5138" s="17" t="s">
        <v>74986</v>
      </c>
      <c r="F5138" s="21"/>
      <c r="G5138" s="17" t="s">
        <v>34</v>
      </c>
      <c r="H5138" s="17" t="s">
        <v>35</v>
      </c>
      <c r="I5138" s="17" t="s">
        <v>74987</v>
      </c>
      <c r="J5138" s="20">
        <v>8059347397528</v>
      </c>
      <c r="K5138" s="17"/>
      <c r="L5138" s="28">
        <v>199.95</v>
      </c>
      <c r="M5138" s="17">
        <v>199.95</v>
      </c>
      <c r="N5138" s="24">
        <v>45544</v>
      </c>
    </row>
    <row r="5139" spans="1:14" x14ac:dyDescent="0.25">
      <c r="A5139" s="17"/>
      <c r="B5139" s="17" t="s">
        <v>74988</v>
      </c>
      <c r="C5139" s="17" t="s">
        <v>74989</v>
      </c>
      <c r="D5139" s="17"/>
      <c r="E5139" s="17" t="s">
        <v>74990</v>
      </c>
      <c r="F5139" s="21"/>
      <c r="G5139" s="17" t="s">
        <v>34</v>
      </c>
      <c r="H5139" s="17" t="s">
        <v>35</v>
      </c>
      <c r="I5139" s="17" t="s">
        <v>74991</v>
      </c>
      <c r="J5139" s="20">
        <v>8059347397535</v>
      </c>
      <c r="K5139" s="17"/>
      <c r="L5139" s="28">
        <v>199.95</v>
      </c>
      <c r="M5139" s="17">
        <v>199.95</v>
      </c>
      <c r="N5139" s="24">
        <v>45544</v>
      </c>
    </row>
    <row r="5140" spans="1:14" x14ac:dyDescent="0.25">
      <c r="A5140" s="17"/>
      <c r="B5140" s="17"/>
      <c r="C5140" s="17" t="s">
        <v>75046</v>
      </c>
      <c r="D5140" s="17"/>
      <c r="E5140" s="17" t="s">
        <v>75047</v>
      </c>
      <c r="F5140" s="21"/>
      <c r="G5140" s="17" t="s">
        <v>34</v>
      </c>
      <c r="H5140" s="17" t="s">
        <v>35</v>
      </c>
      <c r="I5140" s="17" t="s">
        <v>75048</v>
      </c>
      <c r="J5140" s="20">
        <v>8059347397696</v>
      </c>
      <c r="K5140" s="17"/>
      <c r="L5140" s="28">
        <v>199.95</v>
      </c>
      <c r="M5140" s="17">
        <v>199.95</v>
      </c>
      <c r="N5140" s="24">
        <v>45544</v>
      </c>
    </row>
    <row r="5141" spans="1:14" x14ac:dyDescent="0.25">
      <c r="A5141" s="17"/>
      <c r="B5141" s="17"/>
      <c r="C5141" s="17" t="s">
        <v>75043</v>
      </c>
      <c r="D5141" s="17"/>
      <c r="E5141" s="17" t="s">
        <v>75044</v>
      </c>
      <c r="F5141" s="21"/>
      <c r="G5141" s="17" t="s">
        <v>34</v>
      </c>
      <c r="H5141" s="17" t="s">
        <v>35</v>
      </c>
      <c r="I5141" s="17" t="s">
        <v>75045</v>
      </c>
      <c r="J5141" s="20">
        <v>8059347397689</v>
      </c>
      <c r="K5141" s="17"/>
      <c r="L5141" s="28">
        <v>199.95</v>
      </c>
      <c r="M5141" s="17">
        <v>199.95</v>
      </c>
      <c r="N5141" s="24">
        <v>45544</v>
      </c>
    </row>
    <row r="5142" spans="1:14" x14ac:dyDescent="0.25">
      <c r="A5142" s="17"/>
      <c r="B5142" s="17"/>
      <c r="C5142" s="17" t="s">
        <v>75034</v>
      </c>
      <c r="D5142" s="17"/>
      <c r="E5142" s="17" t="s">
        <v>75035</v>
      </c>
      <c r="F5142" s="21"/>
      <c r="G5142" s="17" t="s">
        <v>34</v>
      </c>
      <c r="H5142" s="17" t="s">
        <v>35</v>
      </c>
      <c r="I5142" s="17" t="s">
        <v>75036</v>
      </c>
      <c r="J5142" s="20">
        <v>8059347397658</v>
      </c>
      <c r="K5142" s="17"/>
      <c r="L5142" s="28">
        <v>199.95</v>
      </c>
      <c r="M5142" s="17">
        <v>199.95</v>
      </c>
      <c r="N5142" s="24">
        <v>45544</v>
      </c>
    </row>
    <row r="5143" spans="1:14" x14ac:dyDescent="0.25">
      <c r="A5143" s="17"/>
      <c r="B5143" s="17"/>
      <c r="C5143" s="17" t="s">
        <v>75037</v>
      </c>
      <c r="D5143" s="17"/>
      <c r="E5143" s="17" t="s">
        <v>75038</v>
      </c>
      <c r="F5143" s="21"/>
      <c r="G5143" s="17" t="s">
        <v>34</v>
      </c>
      <c r="H5143" s="17" t="s">
        <v>35</v>
      </c>
      <c r="I5143" s="17" t="s">
        <v>75039</v>
      </c>
      <c r="J5143" s="20">
        <v>8059347397665</v>
      </c>
      <c r="K5143" s="17"/>
      <c r="L5143" s="28">
        <v>199.95</v>
      </c>
      <c r="M5143" s="17">
        <v>199.95</v>
      </c>
      <c r="N5143" s="24">
        <v>45544</v>
      </c>
    </row>
    <row r="5144" spans="1:14" x14ac:dyDescent="0.25">
      <c r="A5144" s="17"/>
      <c r="B5144" s="17"/>
      <c r="C5144" s="17" t="s">
        <v>75040</v>
      </c>
      <c r="D5144" s="17"/>
      <c r="E5144" s="17" t="s">
        <v>75041</v>
      </c>
      <c r="F5144" s="21"/>
      <c r="G5144" s="17" t="s">
        <v>34</v>
      </c>
      <c r="H5144" s="17" t="s">
        <v>35</v>
      </c>
      <c r="I5144" s="17" t="s">
        <v>75042</v>
      </c>
      <c r="J5144" s="20">
        <v>8059347397672</v>
      </c>
      <c r="K5144" s="17"/>
      <c r="L5144" s="28">
        <v>199.95</v>
      </c>
      <c r="M5144" s="17">
        <v>199.95</v>
      </c>
      <c r="N5144" s="24">
        <v>45544</v>
      </c>
    </row>
    <row r="5145" spans="1:14" x14ac:dyDescent="0.25">
      <c r="A5145" s="17"/>
      <c r="B5145" s="17"/>
      <c r="C5145" s="17" t="s">
        <v>75049</v>
      </c>
      <c r="D5145" s="17"/>
      <c r="E5145" s="17" t="s">
        <v>75050</v>
      </c>
      <c r="F5145" s="21"/>
      <c r="G5145" s="17" t="s">
        <v>34</v>
      </c>
      <c r="H5145" s="17" t="s">
        <v>35</v>
      </c>
      <c r="I5145" s="17" t="s">
        <v>75051</v>
      </c>
      <c r="J5145" s="20">
        <v>8059347397702</v>
      </c>
      <c r="K5145" s="17"/>
      <c r="L5145" s="28">
        <v>199.95</v>
      </c>
      <c r="M5145" s="17">
        <v>199.95</v>
      </c>
      <c r="N5145" s="24">
        <v>45544</v>
      </c>
    </row>
    <row r="5146" spans="1:14" x14ac:dyDescent="0.25">
      <c r="A5146" s="17"/>
      <c r="B5146" s="17" t="s">
        <v>75004</v>
      </c>
      <c r="C5146" s="17"/>
      <c r="D5146" s="17"/>
      <c r="E5146" s="17" t="s">
        <v>75005</v>
      </c>
      <c r="F5146" s="21"/>
      <c r="G5146" s="17" t="s">
        <v>34</v>
      </c>
      <c r="H5146" s="17" t="s">
        <v>35</v>
      </c>
      <c r="I5146" s="17" t="s">
        <v>75006</v>
      </c>
      <c r="J5146" s="20">
        <v>8059347397573</v>
      </c>
      <c r="K5146" s="17"/>
      <c r="L5146" s="28">
        <v>199.95</v>
      </c>
      <c r="M5146" s="17">
        <v>199.95</v>
      </c>
      <c r="N5146" s="24">
        <v>45544</v>
      </c>
    </row>
    <row r="5147" spans="1:14" x14ac:dyDescent="0.25">
      <c r="A5147" s="17"/>
      <c r="B5147" s="17" t="s">
        <v>75000</v>
      </c>
      <c r="C5147" s="17" t="s">
        <v>75001</v>
      </c>
      <c r="D5147" s="17"/>
      <c r="E5147" s="17" t="s">
        <v>75002</v>
      </c>
      <c r="F5147" s="21"/>
      <c r="G5147" s="17" t="s">
        <v>34</v>
      </c>
      <c r="H5147" s="17" t="s">
        <v>35</v>
      </c>
      <c r="I5147" s="17" t="s">
        <v>75003</v>
      </c>
      <c r="J5147" s="20">
        <v>8059347397566</v>
      </c>
      <c r="K5147" s="17"/>
      <c r="L5147" s="28">
        <v>199.95</v>
      </c>
      <c r="M5147" s="17">
        <v>199.95</v>
      </c>
      <c r="N5147" s="24">
        <v>45544</v>
      </c>
    </row>
    <row r="5148" spans="1:14" x14ac:dyDescent="0.25">
      <c r="A5148" s="17"/>
      <c r="B5148" s="17" t="s">
        <v>75023</v>
      </c>
      <c r="C5148" s="17" t="s">
        <v>75024</v>
      </c>
      <c r="D5148" s="17"/>
      <c r="E5148" s="17" t="s">
        <v>75025</v>
      </c>
      <c r="F5148" s="21"/>
      <c r="G5148" s="17" t="s">
        <v>34</v>
      </c>
      <c r="H5148" s="17" t="s">
        <v>35</v>
      </c>
      <c r="I5148" s="17" t="s">
        <v>75026</v>
      </c>
      <c r="J5148" s="20">
        <v>8059347397627</v>
      </c>
      <c r="K5148" s="17"/>
      <c r="L5148" s="28">
        <v>199.95</v>
      </c>
      <c r="M5148" s="17">
        <v>199.95</v>
      </c>
      <c r="N5148" s="24">
        <v>45544</v>
      </c>
    </row>
    <row r="5149" spans="1:14" x14ac:dyDescent="0.25">
      <c r="A5149" s="17"/>
      <c r="B5149" s="17" t="s">
        <v>75019</v>
      </c>
      <c r="C5149" s="17" t="s">
        <v>75020</v>
      </c>
      <c r="D5149" s="17"/>
      <c r="E5149" s="17" t="s">
        <v>75021</v>
      </c>
      <c r="F5149" s="21"/>
      <c r="G5149" s="17" t="s">
        <v>34</v>
      </c>
      <c r="H5149" s="17" t="s">
        <v>35</v>
      </c>
      <c r="I5149" s="17" t="s">
        <v>75022</v>
      </c>
      <c r="J5149" s="20">
        <v>8059347397610</v>
      </c>
      <c r="K5149" s="17"/>
      <c r="L5149" s="28">
        <v>199.95</v>
      </c>
      <c r="M5149" s="17">
        <v>199.95</v>
      </c>
      <c r="N5149" s="24">
        <v>45544</v>
      </c>
    </row>
    <row r="5150" spans="1:14" x14ac:dyDescent="0.25">
      <c r="A5150" s="17"/>
      <c r="B5150" s="17" t="s">
        <v>75007</v>
      </c>
      <c r="C5150" s="17" t="s">
        <v>75008</v>
      </c>
      <c r="D5150" s="17"/>
      <c r="E5150" s="17" t="s">
        <v>75009</v>
      </c>
      <c r="F5150" s="21"/>
      <c r="G5150" s="17" t="s">
        <v>34</v>
      </c>
      <c r="H5150" s="17" t="s">
        <v>35</v>
      </c>
      <c r="I5150" s="17" t="s">
        <v>75010</v>
      </c>
      <c r="J5150" s="20">
        <v>8059347397580</v>
      </c>
      <c r="K5150" s="17"/>
      <c r="L5150" s="28">
        <v>199.95</v>
      </c>
      <c r="M5150" s="17">
        <v>199.95</v>
      </c>
      <c r="N5150" s="24">
        <v>45544</v>
      </c>
    </row>
    <row r="5151" spans="1:14" x14ac:dyDescent="0.25">
      <c r="A5151" s="17"/>
      <c r="B5151" s="17" t="s">
        <v>75011</v>
      </c>
      <c r="C5151" s="17" t="s">
        <v>75012</v>
      </c>
      <c r="D5151" s="17"/>
      <c r="E5151" s="17" t="s">
        <v>75013</v>
      </c>
      <c r="F5151" s="21"/>
      <c r="G5151" s="17" t="s">
        <v>34</v>
      </c>
      <c r="H5151" s="17" t="s">
        <v>35</v>
      </c>
      <c r="I5151" s="17" t="s">
        <v>75014</v>
      </c>
      <c r="J5151" s="20">
        <v>8059347397597</v>
      </c>
      <c r="K5151" s="17"/>
      <c r="L5151" s="28">
        <v>199.95</v>
      </c>
      <c r="M5151" s="17">
        <v>199.95</v>
      </c>
      <c r="N5151" s="24">
        <v>45544</v>
      </c>
    </row>
    <row r="5152" spans="1:14" x14ac:dyDescent="0.25">
      <c r="A5152" s="17"/>
      <c r="B5152" s="17" t="s">
        <v>75015</v>
      </c>
      <c r="C5152" s="17" t="s">
        <v>75016</v>
      </c>
      <c r="D5152" s="17"/>
      <c r="E5152" s="17" t="s">
        <v>75017</v>
      </c>
      <c r="F5152" s="21"/>
      <c r="G5152" s="17" t="s">
        <v>34</v>
      </c>
      <c r="H5152" s="17" t="s">
        <v>35</v>
      </c>
      <c r="I5152" s="17" t="s">
        <v>75018</v>
      </c>
      <c r="J5152" s="20">
        <v>8059347397603</v>
      </c>
      <c r="K5152" s="17"/>
      <c r="L5152" s="28">
        <v>199.95</v>
      </c>
      <c r="M5152" s="17">
        <v>199.95</v>
      </c>
      <c r="N5152" s="24">
        <v>45544</v>
      </c>
    </row>
    <row r="5153" spans="1:14" x14ac:dyDescent="0.25">
      <c r="A5153" s="17"/>
      <c r="B5153" s="17" t="s">
        <v>75031</v>
      </c>
      <c r="C5153" s="17"/>
      <c r="D5153" s="17"/>
      <c r="E5153" s="17" t="s">
        <v>75032</v>
      </c>
      <c r="F5153" s="21"/>
      <c r="G5153" s="17" t="s">
        <v>34</v>
      </c>
      <c r="H5153" s="17" t="s">
        <v>35</v>
      </c>
      <c r="I5153" s="17" t="s">
        <v>75033</v>
      </c>
      <c r="J5153" s="20">
        <v>8059347397641</v>
      </c>
      <c r="K5153" s="17"/>
      <c r="L5153" s="28">
        <v>199.95</v>
      </c>
      <c r="M5153" s="17">
        <v>199.95</v>
      </c>
      <c r="N5153" s="24">
        <v>45544</v>
      </c>
    </row>
    <row r="5154" spans="1:14" x14ac:dyDescent="0.25">
      <c r="A5154" s="17"/>
      <c r="B5154" s="17" t="s">
        <v>75027</v>
      </c>
      <c r="C5154" s="17" t="s">
        <v>75028</v>
      </c>
      <c r="D5154" s="17"/>
      <c r="E5154" s="17" t="s">
        <v>75029</v>
      </c>
      <c r="F5154" s="21"/>
      <c r="G5154" s="17" t="s">
        <v>34</v>
      </c>
      <c r="H5154" s="17" t="s">
        <v>35</v>
      </c>
      <c r="I5154" s="17" t="s">
        <v>75030</v>
      </c>
      <c r="J5154" s="20">
        <v>8059347397634</v>
      </c>
      <c r="K5154" s="17"/>
      <c r="L5154" s="28">
        <v>199.95</v>
      </c>
      <c r="M5154" s="17">
        <v>199.95</v>
      </c>
      <c r="N5154" s="24">
        <v>45544</v>
      </c>
    </row>
    <row r="5155" spans="1:14" x14ac:dyDescent="0.25">
      <c r="A5155" s="17"/>
      <c r="B5155" s="17" t="s">
        <v>74965</v>
      </c>
      <c r="C5155" s="17" t="s">
        <v>74966</v>
      </c>
      <c r="D5155" s="17"/>
      <c r="E5155" s="17" t="s">
        <v>74967</v>
      </c>
      <c r="F5155" s="21"/>
      <c r="G5155" s="17" t="s">
        <v>34</v>
      </c>
      <c r="H5155" s="17" t="s">
        <v>35</v>
      </c>
      <c r="I5155" s="17" t="s">
        <v>74968</v>
      </c>
      <c r="J5155" s="20">
        <v>8059347397474</v>
      </c>
      <c r="K5155" s="17"/>
      <c r="L5155" s="28">
        <v>199.95</v>
      </c>
      <c r="M5155" s="17">
        <v>199.95</v>
      </c>
      <c r="N5155" s="24">
        <v>45544</v>
      </c>
    </row>
    <row r="5156" spans="1:14" x14ac:dyDescent="0.25">
      <c r="A5156" s="17"/>
      <c r="B5156" s="17" t="s">
        <v>74961</v>
      </c>
      <c r="C5156" s="17" t="s">
        <v>74962</v>
      </c>
      <c r="D5156" s="17"/>
      <c r="E5156" s="17" t="s">
        <v>74963</v>
      </c>
      <c r="F5156" s="21"/>
      <c r="G5156" s="17" t="s">
        <v>34</v>
      </c>
      <c r="H5156" s="17" t="s">
        <v>35</v>
      </c>
      <c r="I5156" s="17" t="s">
        <v>74964</v>
      </c>
      <c r="J5156" s="20">
        <v>8059347397467</v>
      </c>
      <c r="K5156" s="17"/>
      <c r="L5156" s="28">
        <v>199.95</v>
      </c>
      <c r="M5156" s="17">
        <v>199.95</v>
      </c>
      <c r="N5156" s="24">
        <v>45544</v>
      </c>
    </row>
    <row r="5157" spans="1:14" x14ac:dyDescent="0.25">
      <c r="A5157" s="17"/>
      <c r="B5157" s="17" t="s">
        <v>74949</v>
      </c>
      <c r="C5157" s="17" t="s">
        <v>74950</v>
      </c>
      <c r="D5157" s="17"/>
      <c r="E5157" s="17" t="s">
        <v>74951</v>
      </c>
      <c r="F5157" s="21"/>
      <c r="G5157" s="17" t="s">
        <v>34</v>
      </c>
      <c r="H5157" s="17" t="s">
        <v>35</v>
      </c>
      <c r="I5157" s="17" t="s">
        <v>74952</v>
      </c>
      <c r="J5157" s="20">
        <v>8059347397436</v>
      </c>
      <c r="K5157" s="17"/>
      <c r="L5157" s="28">
        <v>199.95</v>
      </c>
      <c r="M5157" s="17">
        <v>199.95</v>
      </c>
      <c r="N5157" s="24">
        <v>45544</v>
      </c>
    </row>
    <row r="5158" spans="1:14" x14ac:dyDescent="0.25">
      <c r="A5158" s="17"/>
      <c r="B5158" s="17" t="s">
        <v>74953</v>
      </c>
      <c r="C5158" s="17" t="s">
        <v>74954</v>
      </c>
      <c r="D5158" s="17"/>
      <c r="E5158" s="17" t="s">
        <v>74955</v>
      </c>
      <c r="F5158" s="21"/>
      <c r="G5158" s="17" t="s">
        <v>34</v>
      </c>
      <c r="H5158" s="17" t="s">
        <v>35</v>
      </c>
      <c r="I5158" s="17" t="s">
        <v>74956</v>
      </c>
      <c r="J5158" s="20">
        <v>8059347397443</v>
      </c>
      <c r="K5158" s="17"/>
      <c r="L5158" s="28">
        <v>199.95</v>
      </c>
      <c r="M5158" s="17">
        <v>199.95</v>
      </c>
      <c r="N5158" s="24">
        <v>45544</v>
      </c>
    </row>
    <row r="5159" spans="1:14" x14ac:dyDescent="0.25">
      <c r="A5159" s="17"/>
      <c r="B5159" s="17" t="s">
        <v>74957</v>
      </c>
      <c r="C5159" s="17" t="s">
        <v>74958</v>
      </c>
      <c r="D5159" s="17"/>
      <c r="E5159" s="17" t="s">
        <v>74959</v>
      </c>
      <c r="F5159" s="21"/>
      <c r="G5159" s="17" t="s">
        <v>34</v>
      </c>
      <c r="H5159" s="17" t="s">
        <v>35</v>
      </c>
      <c r="I5159" s="17" t="s">
        <v>74960</v>
      </c>
      <c r="J5159" s="20">
        <v>8059347397450</v>
      </c>
      <c r="K5159" s="17"/>
      <c r="L5159" s="28">
        <v>199.95</v>
      </c>
      <c r="M5159" s="17">
        <v>199.95</v>
      </c>
      <c r="N5159" s="24">
        <v>45544</v>
      </c>
    </row>
    <row r="5160" spans="1:14" x14ac:dyDescent="0.25">
      <c r="A5160" s="17"/>
      <c r="B5160" s="17" t="s">
        <v>74977</v>
      </c>
      <c r="C5160" s="17"/>
      <c r="D5160" s="17"/>
      <c r="E5160" s="17" t="s">
        <v>74978</v>
      </c>
      <c r="F5160" s="21"/>
      <c r="G5160" s="17" t="s">
        <v>34</v>
      </c>
      <c r="H5160" s="17" t="s">
        <v>35</v>
      </c>
      <c r="I5160" s="17" t="s">
        <v>74979</v>
      </c>
      <c r="J5160" s="20">
        <v>8059347397504</v>
      </c>
      <c r="K5160" s="17"/>
      <c r="L5160" s="28">
        <v>199.95</v>
      </c>
      <c r="M5160" s="17">
        <v>199.95</v>
      </c>
      <c r="N5160" s="24">
        <v>45544</v>
      </c>
    </row>
    <row r="5161" spans="1:14" x14ac:dyDescent="0.25">
      <c r="A5161" s="17"/>
      <c r="B5161" s="17" t="s">
        <v>74973</v>
      </c>
      <c r="C5161" s="17" t="s">
        <v>74974</v>
      </c>
      <c r="D5161" s="17"/>
      <c r="E5161" s="17" t="s">
        <v>74975</v>
      </c>
      <c r="F5161" s="21"/>
      <c r="G5161" s="17" t="s">
        <v>34</v>
      </c>
      <c r="H5161" s="17" t="s">
        <v>35</v>
      </c>
      <c r="I5161" s="17" t="s">
        <v>74976</v>
      </c>
      <c r="J5161" s="20">
        <v>8059347397498</v>
      </c>
      <c r="K5161" s="17"/>
      <c r="L5161" s="28">
        <v>199.95</v>
      </c>
      <c r="M5161" s="17">
        <v>199.95</v>
      </c>
      <c r="N5161" s="24">
        <v>45544</v>
      </c>
    </row>
    <row r="5162" spans="1:14" x14ac:dyDescent="0.25">
      <c r="A5162" s="17"/>
      <c r="B5162" s="17" t="s">
        <v>74969</v>
      </c>
      <c r="C5162" s="17" t="s">
        <v>74970</v>
      </c>
      <c r="D5162" s="17"/>
      <c r="E5162" s="17" t="s">
        <v>74971</v>
      </c>
      <c r="F5162" s="21"/>
      <c r="G5162" s="17" t="s">
        <v>34</v>
      </c>
      <c r="H5162" s="17" t="s">
        <v>35</v>
      </c>
      <c r="I5162" s="17" t="s">
        <v>74972</v>
      </c>
      <c r="J5162" s="20">
        <v>8059347397481</v>
      </c>
      <c r="K5162" s="17"/>
      <c r="L5162" s="28">
        <v>199.95</v>
      </c>
      <c r="M5162" s="17">
        <v>199.95</v>
      </c>
      <c r="N5162" s="24">
        <v>45544</v>
      </c>
    </row>
    <row r="5163" spans="1:14" x14ac:dyDescent="0.25">
      <c r="A5163" s="32" t="s">
        <v>29126</v>
      </c>
      <c r="B5163" s="42" t="s">
        <v>64397</v>
      </c>
      <c r="C5163" s="42" t="s">
        <v>46440</v>
      </c>
      <c r="D5163" s="42"/>
      <c r="E5163" s="43" t="s">
        <v>19089</v>
      </c>
      <c r="F5163" s="44" t="s">
        <v>41</v>
      </c>
      <c r="G5163" s="44" t="s">
        <v>11</v>
      </c>
      <c r="H5163" s="44" t="s">
        <v>12</v>
      </c>
      <c r="I5163" s="42" t="s">
        <v>19090</v>
      </c>
      <c r="J5163" s="42">
        <v>8059175100956</v>
      </c>
      <c r="L5163" s="47">
        <v>229.95</v>
      </c>
      <c r="M5163" s="47">
        <v>229.95</v>
      </c>
      <c r="N5163" s="45">
        <v>43878</v>
      </c>
    </row>
    <row r="5164" spans="1:14" x14ac:dyDescent="0.25">
      <c r="A5164" s="32" t="s">
        <v>29125</v>
      </c>
      <c r="B5164" s="42" t="s">
        <v>64396</v>
      </c>
      <c r="C5164" s="42" t="s">
        <v>46439</v>
      </c>
      <c r="D5164" s="42"/>
      <c r="E5164" s="43" t="s">
        <v>60455</v>
      </c>
      <c r="F5164" s="44" t="s">
        <v>41</v>
      </c>
      <c r="G5164" s="44" t="s">
        <v>11</v>
      </c>
      <c r="H5164" s="44" t="s">
        <v>12</v>
      </c>
      <c r="I5164" s="42" t="s">
        <v>19088</v>
      </c>
      <c r="J5164" s="42">
        <v>8059175100949</v>
      </c>
      <c r="L5164" s="47">
        <v>229.95</v>
      </c>
      <c r="M5164" s="47">
        <v>229.95</v>
      </c>
      <c r="N5164" s="45">
        <v>43878</v>
      </c>
    </row>
    <row r="5165" spans="1:14" x14ac:dyDescent="0.25">
      <c r="A5165" s="32" t="s">
        <v>29124</v>
      </c>
      <c r="B5165" s="42" t="s">
        <v>64393</v>
      </c>
      <c r="C5165" s="42" t="s">
        <v>46438</v>
      </c>
      <c r="D5165" s="42"/>
      <c r="E5165" s="43" t="s">
        <v>60454</v>
      </c>
      <c r="F5165" s="44" t="s">
        <v>41</v>
      </c>
      <c r="G5165" s="44" t="s">
        <v>11</v>
      </c>
      <c r="H5165" s="44" t="s">
        <v>12</v>
      </c>
      <c r="I5165" s="42" t="s">
        <v>19087</v>
      </c>
      <c r="J5165" s="42">
        <v>8059175100918</v>
      </c>
      <c r="L5165" s="47">
        <v>229.95</v>
      </c>
      <c r="M5165" s="47">
        <v>229.95</v>
      </c>
      <c r="N5165" s="45">
        <v>43878</v>
      </c>
    </row>
    <row r="5166" spans="1:14" x14ac:dyDescent="0.25">
      <c r="A5166" s="32" t="s">
        <v>29123</v>
      </c>
      <c r="B5166" s="42" t="s">
        <v>64394</v>
      </c>
      <c r="C5166" s="42" t="s">
        <v>46437</v>
      </c>
      <c r="D5166" s="42"/>
      <c r="E5166" s="43" t="s">
        <v>60453</v>
      </c>
      <c r="F5166" s="44" t="s">
        <v>41</v>
      </c>
      <c r="G5166" s="44" t="s">
        <v>11</v>
      </c>
      <c r="H5166" s="44" t="s">
        <v>12</v>
      </c>
      <c r="I5166" s="42" t="s">
        <v>19086</v>
      </c>
      <c r="J5166" s="42">
        <v>8059175100925</v>
      </c>
      <c r="L5166" s="47">
        <v>229.95</v>
      </c>
      <c r="M5166" s="47">
        <v>229.95</v>
      </c>
      <c r="N5166" s="45">
        <v>43878</v>
      </c>
    </row>
    <row r="5167" spans="1:14" x14ac:dyDescent="0.25">
      <c r="A5167" s="32" t="s">
        <v>29122</v>
      </c>
      <c r="B5167" s="42" t="s">
        <v>64395</v>
      </c>
      <c r="C5167" s="42" t="s">
        <v>46436</v>
      </c>
      <c r="D5167" s="42"/>
      <c r="E5167" s="43" t="s">
        <v>60452</v>
      </c>
      <c r="F5167" s="44" t="s">
        <v>41</v>
      </c>
      <c r="G5167" s="44" t="s">
        <v>11</v>
      </c>
      <c r="H5167" s="44" t="s">
        <v>12</v>
      </c>
      <c r="I5167" s="42" t="s">
        <v>19085</v>
      </c>
      <c r="J5167" s="42">
        <v>8059175100932</v>
      </c>
      <c r="L5167" s="47">
        <v>229.95</v>
      </c>
      <c r="M5167" s="47">
        <v>229.95</v>
      </c>
      <c r="N5167" s="45">
        <v>43878</v>
      </c>
    </row>
    <row r="5168" spans="1:14" x14ac:dyDescent="0.25">
      <c r="A5168" s="32" t="s">
        <v>29121</v>
      </c>
      <c r="B5168" s="42" t="s">
        <v>64400</v>
      </c>
      <c r="C5168" s="42"/>
      <c r="D5168" s="42"/>
      <c r="E5168" s="43" t="s">
        <v>19095</v>
      </c>
      <c r="F5168" s="44" t="s">
        <v>41</v>
      </c>
      <c r="G5168" s="44" t="s">
        <v>11</v>
      </c>
      <c r="H5168" s="44" t="s">
        <v>12</v>
      </c>
      <c r="I5168" s="42" t="s">
        <v>19096</v>
      </c>
      <c r="J5168" s="42">
        <v>8059175100987</v>
      </c>
      <c r="L5168" s="47">
        <v>229.95</v>
      </c>
      <c r="M5168" s="47">
        <v>229.95</v>
      </c>
      <c r="N5168" s="45">
        <v>43878</v>
      </c>
    </row>
    <row r="5169" spans="1:14" x14ac:dyDescent="0.25">
      <c r="A5169" s="32" t="s">
        <v>29120</v>
      </c>
      <c r="B5169" s="42" t="s">
        <v>64399</v>
      </c>
      <c r="C5169" s="42" t="s">
        <v>46435</v>
      </c>
      <c r="D5169" s="42"/>
      <c r="E5169" s="43" t="s">
        <v>19093</v>
      </c>
      <c r="F5169" s="44" t="s">
        <v>41</v>
      </c>
      <c r="G5169" s="44" t="s">
        <v>11</v>
      </c>
      <c r="H5169" s="44" t="s">
        <v>12</v>
      </c>
      <c r="I5169" s="42" t="s">
        <v>19094</v>
      </c>
      <c r="J5169" s="42">
        <v>8059175100970</v>
      </c>
      <c r="L5169" s="47">
        <v>229.95</v>
      </c>
      <c r="M5169" s="47">
        <v>229.95</v>
      </c>
      <c r="N5169" s="45">
        <v>43878</v>
      </c>
    </row>
    <row r="5170" spans="1:14" x14ac:dyDescent="0.25">
      <c r="A5170" s="32" t="s">
        <v>29119</v>
      </c>
      <c r="B5170" s="42" t="s">
        <v>64398</v>
      </c>
      <c r="C5170" s="42" t="s">
        <v>46434</v>
      </c>
      <c r="D5170" s="42"/>
      <c r="E5170" s="43" t="s">
        <v>19091</v>
      </c>
      <c r="F5170" s="44" t="s">
        <v>41</v>
      </c>
      <c r="G5170" s="44" t="s">
        <v>11</v>
      </c>
      <c r="H5170" s="44" t="s">
        <v>12</v>
      </c>
      <c r="I5170" s="42" t="s">
        <v>19092</v>
      </c>
      <c r="J5170" s="42">
        <v>8059175100963</v>
      </c>
      <c r="L5170" s="47">
        <v>229.95</v>
      </c>
      <c r="M5170" s="47">
        <v>229.95</v>
      </c>
      <c r="N5170" s="45">
        <v>43878</v>
      </c>
    </row>
    <row r="5171" spans="1:14" x14ac:dyDescent="0.25">
      <c r="B5171" s="42"/>
      <c r="C5171" s="42" t="s">
        <v>49137</v>
      </c>
      <c r="E5171" s="32" t="s">
        <v>49150</v>
      </c>
      <c r="G5171" s="44" t="s">
        <v>11</v>
      </c>
      <c r="H5171" s="44" t="s">
        <v>12</v>
      </c>
      <c r="I5171" s="32" t="s">
        <v>49144</v>
      </c>
      <c r="J5171" s="55">
        <v>8059175100772</v>
      </c>
      <c r="L5171" s="47">
        <v>229.95</v>
      </c>
      <c r="M5171" s="47">
        <v>229.95</v>
      </c>
    </row>
    <row r="5172" spans="1:14" x14ac:dyDescent="0.25">
      <c r="B5172" s="42"/>
      <c r="C5172" s="42" t="s">
        <v>49134</v>
      </c>
      <c r="E5172" s="32" t="s">
        <v>49154</v>
      </c>
      <c r="G5172" s="44" t="s">
        <v>11</v>
      </c>
      <c r="H5172" s="44" t="s">
        <v>12</v>
      </c>
      <c r="I5172" s="32" t="s">
        <v>49141</v>
      </c>
      <c r="J5172" s="55">
        <v>8059175100741</v>
      </c>
      <c r="L5172" s="47">
        <v>229.95</v>
      </c>
      <c r="M5172" s="47">
        <v>229.95</v>
      </c>
    </row>
    <row r="5173" spans="1:14" x14ac:dyDescent="0.25">
      <c r="B5173" s="42"/>
      <c r="C5173" s="42" t="s">
        <v>49135</v>
      </c>
      <c r="E5173" s="32" t="s">
        <v>49148</v>
      </c>
      <c r="G5173" s="44" t="s">
        <v>11</v>
      </c>
      <c r="H5173" s="44" t="s">
        <v>12</v>
      </c>
      <c r="I5173" s="32" t="s">
        <v>49142</v>
      </c>
      <c r="J5173" s="55">
        <v>8059175100758</v>
      </c>
      <c r="L5173" s="47">
        <v>229.95</v>
      </c>
      <c r="M5173" s="47">
        <v>229.95</v>
      </c>
    </row>
    <row r="5174" spans="1:14" x14ac:dyDescent="0.25">
      <c r="B5174" s="42"/>
      <c r="C5174" s="42" t="s">
        <v>49136</v>
      </c>
      <c r="E5174" s="32" t="s">
        <v>49149</v>
      </c>
      <c r="G5174" s="44" t="s">
        <v>11</v>
      </c>
      <c r="H5174" s="44" t="s">
        <v>12</v>
      </c>
      <c r="I5174" s="32" t="s">
        <v>49143</v>
      </c>
      <c r="J5174" s="55">
        <v>8059175100765</v>
      </c>
      <c r="L5174" s="47">
        <v>229.95</v>
      </c>
      <c r="M5174" s="47">
        <v>229.95</v>
      </c>
    </row>
    <row r="5175" spans="1:14" x14ac:dyDescent="0.25">
      <c r="B5175" s="42"/>
      <c r="C5175" s="42" t="s">
        <v>49140</v>
      </c>
      <c r="E5175" s="32" t="s">
        <v>49153</v>
      </c>
      <c r="G5175" s="44" t="s">
        <v>11</v>
      </c>
      <c r="H5175" s="44" t="s">
        <v>12</v>
      </c>
      <c r="I5175" s="32" t="s">
        <v>49147</v>
      </c>
      <c r="J5175" s="55">
        <v>8059175100819</v>
      </c>
      <c r="L5175" s="47">
        <v>229.95</v>
      </c>
      <c r="M5175" s="47">
        <v>229.95</v>
      </c>
    </row>
    <row r="5176" spans="1:14" x14ac:dyDescent="0.25">
      <c r="B5176" s="42"/>
      <c r="C5176" s="42" t="s">
        <v>49139</v>
      </c>
      <c r="E5176" s="32" t="s">
        <v>49152</v>
      </c>
      <c r="G5176" s="44" t="s">
        <v>11</v>
      </c>
      <c r="H5176" s="44" t="s">
        <v>12</v>
      </c>
      <c r="I5176" s="32" t="s">
        <v>49146</v>
      </c>
      <c r="J5176" s="55">
        <v>8059175100802</v>
      </c>
      <c r="L5176" s="47">
        <v>229.95</v>
      </c>
      <c r="M5176" s="47">
        <v>229.95</v>
      </c>
    </row>
    <row r="5177" spans="1:14" x14ac:dyDescent="0.25">
      <c r="B5177" s="42"/>
      <c r="C5177" s="42" t="s">
        <v>49138</v>
      </c>
      <c r="E5177" s="32" t="s">
        <v>49151</v>
      </c>
      <c r="G5177" s="44" t="s">
        <v>11</v>
      </c>
      <c r="H5177" s="44" t="s">
        <v>12</v>
      </c>
      <c r="I5177" s="32" t="s">
        <v>49145</v>
      </c>
      <c r="J5177" s="55">
        <v>8059175100796</v>
      </c>
      <c r="L5177" s="47">
        <v>229.95</v>
      </c>
      <c r="M5177" s="47">
        <v>229.95</v>
      </c>
    </row>
    <row r="5178" spans="1:14" x14ac:dyDescent="0.25">
      <c r="A5178" s="32" t="s">
        <v>29118</v>
      </c>
      <c r="B5178" s="42" t="s">
        <v>64381</v>
      </c>
      <c r="C5178" s="42"/>
      <c r="D5178" s="42"/>
      <c r="E5178" s="43" t="s">
        <v>19065</v>
      </c>
      <c r="F5178" s="44" t="s">
        <v>41</v>
      </c>
      <c r="G5178" s="44" t="s">
        <v>11</v>
      </c>
      <c r="H5178" s="44" t="s">
        <v>12</v>
      </c>
      <c r="I5178" s="42" t="s">
        <v>19066</v>
      </c>
      <c r="J5178" s="42">
        <v>8059175100703</v>
      </c>
      <c r="L5178" s="47">
        <v>229.95</v>
      </c>
      <c r="M5178" s="47">
        <v>229.95</v>
      </c>
      <c r="N5178" s="45">
        <v>43878</v>
      </c>
    </row>
    <row r="5179" spans="1:14" x14ac:dyDescent="0.25">
      <c r="A5179" s="32" t="s">
        <v>29117</v>
      </c>
      <c r="B5179" s="42" t="s">
        <v>64380</v>
      </c>
      <c r="C5179" s="42"/>
      <c r="D5179" s="42"/>
      <c r="E5179" s="43" t="s">
        <v>60451</v>
      </c>
      <c r="F5179" s="44" t="s">
        <v>41</v>
      </c>
      <c r="G5179" s="44" t="s">
        <v>11</v>
      </c>
      <c r="H5179" s="44" t="s">
        <v>12</v>
      </c>
      <c r="I5179" s="42" t="s">
        <v>19064</v>
      </c>
      <c r="J5179" s="42">
        <v>8059175100697</v>
      </c>
      <c r="L5179" s="47">
        <v>229.95</v>
      </c>
      <c r="M5179" s="47">
        <v>229.95</v>
      </c>
      <c r="N5179" s="45">
        <v>43878</v>
      </c>
    </row>
    <row r="5180" spans="1:14" x14ac:dyDescent="0.25">
      <c r="A5180" s="32" t="s">
        <v>29116</v>
      </c>
      <c r="B5180" s="42" t="s">
        <v>64377</v>
      </c>
      <c r="C5180" s="42"/>
      <c r="D5180" s="42"/>
      <c r="E5180" s="43" t="s">
        <v>60450</v>
      </c>
      <c r="F5180" s="44" t="s">
        <v>41</v>
      </c>
      <c r="G5180" s="44" t="s">
        <v>11</v>
      </c>
      <c r="H5180" s="44" t="s">
        <v>12</v>
      </c>
      <c r="I5180" s="42" t="s">
        <v>19063</v>
      </c>
      <c r="J5180" s="42">
        <v>8059175100666</v>
      </c>
      <c r="L5180" s="47">
        <v>229.95</v>
      </c>
      <c r="M5180" s="47">
        <v>229.95</v>
      </c>
      <c r="N5180" s="45">
        <v>43878</v>
      </c>
    </row>
    <row r="5181" spans="1:14" x14ac:dyDescent="0.25">
      <c r="A5181" s="32" t="s">
        <v>29115</v>
      </c>
      <c r="B5181" s="42" t="s">
        <v>64378</v>
      </c>
      <c r="C5181" s="42"/>
      <c r="D5181" s="42"/>
      <c r="E5181" s="43" t="s">
        <v>60449</v>
      </c>
      <c r="F5181" s="44" t="s">
        <v>41</v>
      </c>
      <c r="G5181" s="44" t="s">
        <v>11</v>
      </c>
      <c r="H5181" s="44" t="s">
        <v>12</v>
      </c>
      <c r="I5181" s="42" t="s">
        <v>19062</v>
      </c>
      <c r="J5181" s="42">
        <v>8059175100673</v>
      </c>
      <c r="L5181" s="47">
        <v>229.95</v>
      </c>
      <c r="M5181" s="47">
        <v>229.95</v>
      </c>
      <c r="N5181" s="45">
        <v>43878</v>
      </c>
    </row>
    <row r="5182" spans="1:14" x14ac:dyDescent="0.25">
      <c r="A5182" s="32" t="s">
        <v>29114</v>
      </c>
      <c r="B5182" s="42" t="s">
        <v>64379</v>
      </c>
      <c r="C5182" s="42"/>
      <c r="D5182" s="42"/>
      <c r="E5182" s="43" t="s">
        <v>60448</v>
      </c>
      <c r="F5182" s="44" t="s">
        <v>41</v>
      </c>
      <c r="G5182" s="44" t="s">
        <v>11</v>
      </c>
      <c r="H5182" s="44" t="s">
        <v>12</v>
      </c>
      <c r="I5182" s="42" t="s">
        <v>19061</v>
      </c>
      <c r="J5182" s="42">
        <v>8059175100680</v>
      </c>
      <c r="L5182" s="47">
        <v>229.95</v>
      </c>
      <c r="M5182" s="47">
        <v>229.95</v>
      </c>
      <c r="N5182" s="45">
        <v>43878</v>
      </c>
    </row>
    <row r="5183" spans="1:14" x14ac:dyDescent="0.25">
      <c r="A5183" s="32" t="s">
        <v>29113</v>
      </c>
      <c r="B5183" s="42" t="s">
        <v>64384</v>
      </c>
      <c r="C5183" s="42"/>
      <c r="D5183" s="42"/>
      <c r="E5183" s="43" t="s">
        <v>19071</v>
      </c>
      <c r="F5183" s="44" t="s">
        <v>41</v>
      </c>
      <c r="G5183" s="44" t="s">
        <v>11</v>
      </c>
      <c r="H5183" s="44" t="s">
        <v>12</v>
      </c>
      <c r="I5183" s="42" t="s">
        <v>19072</v>
      </c>
      <c r="J5183" s="42">
        <v>8059175100734</v>
      </c>
      <c r="L5183" s="47">
        <v>229.95</v>
      </c>
      <c r="M5183" s="47">
        <v>229.95</v>
      </c>
      <c r="N5183" s="45">
        <v>43878</v>
      </c>
    </row>
    <row r="5184" spans="1:14" x14ac:dyDescent="0.25">
      <c r="A5184" s="32" t="s">
        <v>29112</v>
      </c>
      <c r="B5184" s="42" t="s">
        <v>64383</v>
      </c>
      <c r="C5184" s="42"/>
      <c r="D5184" s="42"/>
      <c r="E5184" s="43" t="s">
        <v>19069</v>
      </c>
      <c r="F5184" s="44" t="s">
        <v>41</v>
      </c>
      <c r="G5184" s="44" t="s">
        <v>11</v>
      </c>
      <c r="H5184" s="44" t="s">
        <v>12</v>
      </c>
      <c r="I5184" s="42" t="s">
        <v>19070</v>
      </c>
      <c r="J5184" s="42">
        <v>8059175100727</v>
      </c>
      <c r="L5184" s="47">
        <v>229.95</v>
      </c>
      <c r="M5184" s="47">
        <v>229.95</v>
      </c>
      <c r="N5184" s="45">
        <v>43878</v>
      </c>
    </row>
    <row r="5185" spans="1:14" x14ac:dyDescent="0.25">
      <c r="A5185" s="32" t="s">
        <v>29111</v>
      </c>
      <c r="B5185" s="42" t="s">
        <v>64382</v>
      </c>
      <c r="C5185" s="42"/>
      <c r="D5185" s="42"/>
      <c r="E5185" s="43" t="s">
        <v>19067</v>
      </c>
      <c r="F5185" s="44" t="s">
        <v>41</v>
      </c>
      <c r="G5185" s="44" t="s">
        <v>11</v>
      </c>
      <c r="H5185" s="44" t="s">
        <v>12</v>
      </c>
      <c r="I5185" s="42" t="s">
        <v>19068</v>
      </c>
      <c r="J5185" s="42">
        <v>8059175100710</v>
      </c>
      <c r="L5185" s="47">
        <v>229.95</v>
      </c>
      <c r="M5185" s="47">
        <v>229.95</v>
      </c>
      <c r="N5185" s="45">
        <v>43878</v>
      </c>
    </row>
    <row r="5186" spans="1:14" x14ac:dyDescent="0.25">
      <c r="A5186" s="32" t="s">
        <v>29110</v>
      </c>
      <c r="B5186" s="42" t="s">
        <v>64389</v>
      </c>
      <c r="C5186" s="42" t="s">
        <v>46433</v>
      </c>
      <c r="D5186" s="42"/>
      <c r="E5186" s="43" t="s">
        <v>19077</v>
      </c>
      <c r="F5186" s="44" t="s">
        <v>41</v>
      </c>
      <c r="G5186" s="44" t="s">
        <v>11</v>
      </c>
      <c r="H5186" s="44" t="s">
        <v>12</v>
      </c>
      <c r="I5186" s="42" t="s">
        <v>19078</v>
      </c>
      <c r="J5186" s="42">
        <v>8059175194610</v>
      </c>
      <c r="L5186" s="47">
        <v>229.95</v>
      </c>
      <c r="M5186" s="47">
        <v>229.95</v>
      </c>
      <c r="N5186" s="45">
        <v>43878</v>
      </c>
    </row>
    <row r="5187" spans="1:14" x14ac:dyDescent="0.25">
      <c r="A5187" s="32" t="s">
        <v>29109</v>
      </c>
      <c r="B5187" s="42" t="s">
        <v>64388</v>
      </c>
      <c r="C5187" s="42" t="s">
        <v>46432</v>
      </c>
      <c r="D5187" s="42"/>
      <c r="E5187" s="43" t="s">
        <v>60447</v>
      </c>
      <c r="F5187" s="44" t="s">
        <v>41</v>
      </c>
      <c r="G5187" s="44" t="s">
        <v>11</v>
      </c>
      <c r="H5187" s="44" t="s">
        <v>12</v>
      </c>
      <c r="I5187" s="42" t="s">
        <v>19076</v>
      </c>
      <c r="J5187" s="42">
        <v>8059175194603</v>
      </c>
      <c r="L5187" s="47">
        <v>229.95</v>
      </c>
      <c r="M5187" s="47">
        <v>229.95</v>
      </c>
      <c r="N5187" s="45">
        <v>43878</v>
      </c>
    </row>
    <row r="5188" spans="1:14" x14ac:dyDescent="0.25">
      <c r="A5188" s="32" t="s">
        <v>29108</v>
      </c>
      <c r="B5188" s="42" t="s">
        <v>64385</v>
      </c>
      <c r="C5188" s="42" t="s">
        <v>46431</v>
      </c>
      <c r="D5188" s="42"/>
      <c r="E5188" s="43" t="s">
        <v>60446</v>
      </c>
      <c r="F5188" s="44" t="s">
        <v>41</v>
      </c>
      <c r="G5188" s="44" t="s">
        <v>11</v>
      </c>
      <c r="H5188" s="44" t="s">
        <v>12</v>
      </c>
      <c r="I5188" s="42" t="s">
        <v>19075</v>
      </c>
      <c r="J5188" s="42">
        <v>8059175194580</v>
      </c>
      <c r="L5188" s="47">
        <v>229.95</v>
      </c>
      <c r="M5188" s="47">
        <v>229.95</v>
      </c>
      <c r="N5188" s="45">
        <v>43878</v>
      </c>
    </row>
    <row r="5189" spans="1:14" x14ac:dyDescent="0.25">
      <c r="A5189" s="32" t="s">
        <v>29107</v>
      </c>
      <c r="B5189" s="42" t="s">
        <v>64386</v>
      </c>
      <c r="C5189" s="42" t="s">
        <v>46430</v>
      </c>
      <c r="D5189" s="42"/>
      <c r="E5189" s="43" t="s">
        <v>60445</v>
      </c>
      <c r="F5189" s="44" t="s">
        <v>41</v>
      </c>
      <c r="G5189" s="44" t="s">
        <v>11</v>
      </c>
      <c r="H5189" s="44" t="s">
        <v>12</v>
      </c>
      <c r="I5189" s="42" t="s">
        <v>19074</v>
      </c>
      <c r="J5189" s="42">
        <v>8059175194597</v>
      </c>
      <c r="L5189" s="47">
        <v>229.95</v>
      </c>
      <c r="M5189" s="47">
        <v>229.95</v>
      </c>
      <c r="N5189" s="45">
        <v>43878</v>
      </c>
    </row>
    <row r="5190" spans="1:14" x14ac:dyDescent="0.25">
      <c r="A5190" s="32" t="s">
        <v>29106</v>
      </c>
      <c r="B5190" s="42" t="s">
        <v>64387</v>
      </c>
      <c r="C5190" s="42" t="s">
        <v>46429</v>
      </c>
      <c r="D5190" s="42"/>
      <c r="E5190" s="43" t="s">
        <v>60444</v>
      </c>
      <c r="F5190" s="44" t="s">
        <v>41</v>
      </c>
      <c r="G5190" s="44" t="s">
        <v>11</v>
      </c>
      <c r="H5190" s="44" t="s">
        <v>12</v>
      </c>
      <c r="I5190" s="42" t="s">
        <v>19073</v>
      </c>
      <c r="J5190" s="42">
        <v>8059175179433</v>
      </c>
      <c r="L5190" s="47">
        <v>229.95</v>
      </c>
      <c r="M5190" s="47">
        <v>229.95</v>
      </c>
      <c r="N5190" s="45">
        <v>43878</v>
      </c>
    </row>
    <row r="5191" spans="1:14" x14ac:dyDescent="0.25">
      <c r="A5191" s="32" t="s">
        <v>29105</v>
      </c>
      <c r="B5191" s="42" t="s">
        <v>64392</v>
      </c>
      <c r="C5191" s="42"/>
      <c r="D5191" s="42"/>
      <c r="E5191" s="43" t="s">
        <v>19083</v>
      </c>
      <c r="F5191" s="44" t="s">
        <v>41</v>
      </c>
      <c r="G5191" s="44" t="s">
        <v>11</v>
      </c>
      <c r="H5191" s="44" t="s">
        <v>12</v>
      </c>
      <c r="I5191" s="42" t="s">
        <v>19084</v>
      </c>
      <c r="J5191" s="42">
        <v>8059175194641</v>
      </c>
      <c r="L5191" s="47">
        <v>229.95</v>
      </c>
      <c r="M5191" s="47">
        <v>229.95</v>
      </c>
      <c r="N5191" s="45">
        <v>43878</v>
      </c>
    </row>
    <row r="5192" spans="1:14" x14ac:dyDescent="0.25">
      <c r="A5192" s="32" t="s">
        <v>29104</v>
      </c>
      <c r="B5192" s="42" t="s">
        <v>64391</v>
      </c>
      <c r="C5192" s="42" t="s">
        <v>46428</v>
      </c>
      <c r="D5192" s="42"/>
      <c r="E5192" s="43" t="s">
        <v>19081</v>
      </c>
      <c r="F5192" s="44" t="s">
        <v>41</v>
      </c>
      <c r="G5192" s="44" t="s">
        <v>11</v>
      </c>
      <c r="H5192" s="44" t="s">
        <v>12</v>
      </c>
      <c r="I5192" s="42" t="s">
        <v>19082</v>
      </c>
      <c r="J5192" s="42">
        <v>8059175194634</v>
      </c>
      <c r="L5192" s="47">
        <v>229.95</v>
      </c>
      <c r="M5192" s="47">
        <v>229.95</v>
      </c>
      <c r="N5192" s="45">
        <v>43878</v>
      </c>
    </row>
    <row r="5193" spans="1:14" x14ac:dyDescent="0.25">
      <c r="A5193" s="32" t="s">
        <v>29103</v>
      </c>
      <c r="B5193" s="42" t="s">
        <v>64390</v>
      </c>
      <c r="C5193" s="42" t="s">
        <v>46427</v>
      </c>
      <c r="D5193" s="42"/>
      <c r="E5193" s="43" t="s">
        <v>19079</v>
      </c>
      <c r="F5193" s="44" t="s">
        <v>41</v>
      </c>
      <c r="G5193" s="44" t="s">
        <v>11</v>
      </c>
      <c r="H5193" s="44" t="s">
        <v>12</v>
      </c>
      <c r="I5193" s="42" t="s">
        <v>19080</v>
      </c>
      <c r="J5193" s="42">
        <v>8059175194627</v>
      </c>
      <c r="L5193" s="47">
        <v>229.95</v>
      </c>
      <c r="M5193" s="47">
        <v>229.95</v>
      </c>
      <c r="N5193" s="45">
        <v>43878</v>
      </c>
    </row>
    <row r="5194" spans="1:14" x14ac:dyDescent="0.25">
      <c r="A5194" s="32" t="s">
        <v>34152</v>
      </c>
      <c r="B5194" s="42" t="s">
        <v>63629</v>
      </c>
      <c r="C5194" s="42"/>
      <c r="D5194" s="42"/>
      <c r="E5194" s="43" t="s">
        <v>14474</v>
      </c>
      <c r="F5194" s="44" t="s">
        <v>10903</v>
      </c>
      <c r="G5194" s="44" t="s">
        <v>17</v>
      </c>
      <c r="H5194" s="44" t="s">
        <v>18</v>
      </c>
      <c r="I5194" s="42" t="s">
        <v>14475</v>
      </c>
      <c r="J5194" s="42">
        <v>8033637204192</v>
      </c>
      <c r="K5194" s="45">
        <v>45527</v>
      </c>
      <c r="L5194" s="46">
        <v>0</v>
      </c>
      <c r="M5194" s="54">
        <v>949.95</v>
      </c>
      <c r="N5194" s="45">
        <v>43339</v>
      </c>
    </row>
    <row r="5195" spans="1:14" x14ac:dyDescent="0.25">
      <c r="A5195" s="32" t="s">
        <v>34151</v>
      </c>
      <c r="B5195" s="42" t="s">
        <v>63628</v>
      </c>
      <c r="C5195" s="42"/>
      <c r="D5195" s="42"/>
      <c r="E5195" s="43" t="s">
        <v>14472</v>
      </c>
      <c r="F5195" s="44" t="s">
        <v>10903</v>
      </c>
      <c r="G5195" s="44" t="s">
        <v>17</v>
      </c>
      <c r="H5195" s="44" t="s">
        <v>18</v>
      </c>
      <c r="I5195" s="42" t="s">
        <v>14473</v>
      </c>
      <c r="J5195" s="42">
        <v>8033637204185</v>
      </c>
      <c r="K5195" s="45">
        <v>45527</v>
      </c>
      <c r="L5195" s="46">
        <v>0</v>
      </c>
      <c r="M5195" s="54">
        <v>949.95</v>
      </c>
      <c r="N5195" s="45">
        <v>43339</v>
      </c>
    </row>
    <row r="5196" spans="1:14" x14ac:dyDescent="0.25">
      <c r="A5196" s="32" t="s">
        <v>34150</v>
      </c>
      <c r="B5196" s="42" t="s">
        <v>63627</v>
      </c>
      <c r="C5196" s="42"/>
      <c r="D5196" s="42"/>
      <c r="E5196" s="43" t="s">
        <v>14470</v>
      </c>
      <c r="F5196" s="44" t="s">
        <v>10903</v>
      </c>
      <c r="G5196" s="44" t="s">
        <v>17</v>
      </c>
      <c r="H5196" s="44" t="s">
        <v>18</v>
      </c>
      <c r="I5196" s="42" t="s">
        <v>14471</v>
      </c>
      <c r="J5196" s="42">
        <v>8033637204178</v>
      </c>
      <c r="K5196" s="45">
        <v>45527</v>
      </c>
      <c r="L5196" s="46">
        <v>0</v>
      </c>
      <c r="M5196" s="54">
        <v>949.95</v>
      </c>
      <c r="N5196" s="45">
        <v>43339</v>
      </c>
    </row>
    <row r="5197" spans="1:14" x14ac:dyDescent="0.25">
      <c r="A5197" s="32" t="s">
        <v>34149</v>
      </c>
      <c r="B5197" s="42" t="s">
        <v>63626</v>
      </c>
      <c r="C5197" s="42"/>
      <c r="D5197" s="42"/>
      <c r="E5197" s="43" t="s">
        <v>14468</v>
      </c>
      <c r="F5197" s="44" t="s">
        <v>10903</v>
      </c>
      <c r="G5197" s="44" t="s">
        <v>17</v>
      </c>
      <c r="H5197" s="44" t="s">
        <v>18</v>
      </c>
      <c r="I5197" s="42" t="s">
        <v>14469</v>
      </c>
      <c r="J5197" s="42">
        <v>8033637204161</v>
      </c>
      <c r="K5197" s="45">
        <v>45527</v>
      </c>
      <c r="L5197" s="46">
        <v>0</v>
      </c>
      <c r="M5197" s="54">
        <v>949.95</v>
      </c>
      <c r="N5197" s="45">
        <v>43339</v>
      </c>
    </row>
    <row r="5198" spans="1:14" x14ac:dyDescent="0.25">
      <c r="A5198" s="32" t="s">
        <v>34148</v>
      </c>
      <c r="B5198" s="42" t="s">
        <v>63625</v>
      </c>
      <c r="C5198" s="42"/>
      <c r="D5198" s="42"/>
      <c r="E5198" s="43" t="s">
        <v>14466</v>
      </c>
      <c r="F5198" s="44" t="s">
        <v>10903</v>
      </c>
      <c r="G5198" s="44" t="s">
        <v>17</v>
      </c>
      <c r="H5198" s="44" t="s">
        <v>18</v>
      </c>
      <c r="I5198" s="42" t="s">
        <v>14467</v>
      </c>
      <c r="J5198" s="42">
        <v>8033637204154</v>
      </c>
      <c r="K5198" s="45">
        <v>45527</v>
      </c>
      <c r="L5198" s="46">
        <v>0</v>
      </c>
      <c r="M5198" s="54">
        <v>949.95</v>
      </c>
      <c r="N5198" s="45">
        <v>43339</v>
      </c>
    </row>
    <row r="5199" spans="1:14" x14ac:dyDescent="0.25">
      <c r="A5199" s="32" t="s">
        <v>34147</v>
      </c>
      <c r="B5199" s="42" t="s">
        <v>63624</v>
      </c>
      <c r="C5199" s="42"/>
      <c r="D5199" s="42"/>
      <c r="E5199" s="43" t="s">
        <v>14464</v>
      </c>
      <c r="F5199" s="44" t="s">
        <v>10903</v>
      </c>
      <c r="G5199" s="44" t="s">
        <v>17</v>
      </c>
      <c r="H5199" s="44" t="s">
        <v>18</v>
      </c>
      <c r="I5199" s="42" t="s">
        <v>14465</v>
      </c>
      <c r="J5199" s="42">
        <v>8033637204147</v>
      </c>
      <c r="K5199" s="45">
        <v>45527</v>
      </c>
      <c r="L5199" s="46">
        <v>0</v>
      </c>
      <c r="M5199" s="54">
        <v>949.95</v>
      </c>
      <c r="N5199" s="45">
        <v>43339</v>
      </c>
    </row>
    <row r="5200" spans="1:14" x14ac:dyDescent="0.25">
      <c r="A5200" s="32" t="s">
        <v>34146</v>
      </c>
      <c r="B5200" s="42" t="s">
        <v>63623</v>
      </c>
      <c r="C5200" s="42"/>
      <c r="D5200" s="42"/>
      <c r="E5200" s="43" t="s">
        <v>60443</v>
      </c>
      <c r="F5200" s="44" t="s">
        <v>10903</v>
      </c>
      <c r="G5200" s="44" t="s">
        <v>17</v>
      </c>
      <c r="H5200" s="44" t="s">
        <v>18</v>
      </c>
      <c r="I5200" s="42" t="s">
        <v>14463</v>
      </c>
      <c r="J5200" s="42">
        <v>8033637204130</v>
      </c>
      <c r="K5200" s="45">
        <v>45527</v>
      </c>
      <c r="L5200" s="46">
        <v>0</v>
      </c>
      <c r="M5200" s="54">
        <v>949.95</v>
      </c>
      <c r="N5200" s="45">
        <v>43339</v>
      </c>
    </row>
    <row r="5201" spans="1:14" x14ac:dyDescent="0.25">
      <c r="A5201" s="32" t="s">
        <v>34145</v>
      </c>
      <c r="B5201" s="42" t="s">
        <v>63636</v>
      </c>
      <c r="C5201" s="42"/>
      <c r="D5201" s="42"/>
      <c r="E5201" s="43" t="s">
        <v>14487</v>
      </c>
      <c r="F5201" s="44" t="s">
        <v>10903</v>
      </c>
      <c r="G5201" s="44" t="s">
        <v>17</v>
      </c>
      <c r="H5201" s="44" t="s">
        <v>18</v>
      </c>
      <c r="I5201" s="42" t="s">
        <v>14488</v>
      </c>
      <c r="J5201" s="42">
        <v>8033637204253</v>
      </c>
      <c r="K5201" s="45">
        <v>45527</v>
      </c>
      <c r="L5201" s="46">
        <v>0</v>
      </c>
      <c r="M5201" s="54">
        <v>949.95</v>
      </c>
      <c r="N5201" s="45">
        <v>43339</v>
      </c>
    </row>
    <row r="5202" spans="1:14" x14ac:dyDescent="0.25">
      <c r="A5202" s="32" t="s">
        <v>34144</v>
      </c>
      <c r="B5202" s="42" t="s">
        <v>63635</v>
      </c>
      <c r="C5202" s="42"/>
      <c r="D5202" s="42"/>
      <c r="E5202" s="43" t="s">
        <v>14485</v>
      </c>
      <c r="F5202" s="44" t="s">
        <v>10903</v>
      </c>
      <c r="G5202" s="44" t="s">
        <v>17</v>
      </c>
      <c r="H5202" s="44" t="s">
        <v>18</v>
      </c>
      <c r="I5202" s="42" t="s">
        <v>14486</v>
      </c>
      <c r="J5202" s="42">
        <v>8033637204246</v>
      </c>
      <c r="K5202" s="45">
        <v>45527</v>
      </c>
      <c r="L5202" s="46">
        <v>0</v>
      </c>
      <c r="M5202" s="54">
        <v>949.95</v>
      </c>
      <c r="N5202" s="45">
        <v>43339</v>
      </c>
    </row>
    <row r="5203" spans="1:14" x14ac:dyDescent="0.25">
      <c r="A5203" s="32" t="s">
        <v>34143</v>
      </c>
      <c r="B5203" s="42" t="s">
        <v>63634</v>
      </c>
      <c r="C5203" s="42"/>
      <c r="D5203" s="42"/>
      <c r="E5203" s="43" t="s">
        <v>14483</v>
      </c>
      <c r="F5203" s="44" t="s">
        <v>10903</v>
      </c>
      <c r="G5203" s="44" t="s">
        <v>17</v>
      </c>
      <c r="H5203" s="44" t="s">
        <v>18</v>
      </c>
      <c r="I5203" s="42" t="s">
        <v>14484</v>
      </c>
      <c r="J5203" s="42">
        <v>8033637204239</v>
      </c>
      <c r="K5203" s="45">
        <v>45527</v>
      </c>
      <c r="L5203" s="46">
        <v>0</v>
      </c>
      <c r="M5203" s="54">
        <v>949.95</v>
      </c>
      <c r="N5203" s="45">
        <v>43339</v>
      </c>
    </row>
    <row r="5204" spans="1:14" x14ac:dyDescent="0.25">
      <c r="A5204" s="32" t="s">
        <v>34142</v>
      </c>
      <c r="B5204" s="42" t="s">
        <v>63633</v>
      </c>
      <c r="C5204" s="42"/>
      <c r="D5204" s="42"/>
      <c r="E5204" s="43" t="s">
        <v>14481</v>
      </c>
      <c r="F5204" s="44" t="s">
        <v>10903</v>
      </c>
      <c r="G5204" s="44" t="s">
        <v>17</v>
      </c>
      <c r="H5204" s="44" t="s">
        <v>18</v>
      </c>
      <c r="I5204" s="42" t="s">
        <v>14482</v>
      </c>
      <c r="J5204" s="42">
        <v>8033637204222</v>
      </c>
      <c r="K5204" s="45">
        <v>45527</v>
      </c>
      <c r="L5204" s="46">
        <v>0</v>
      </c>
      <c r="M5204" s="54">
        <v>949.95</v>
      </c>
      <c r="N5204" s="45">
        <v>43339</v>
      </c>
    </row>
    <row r="5205" spans="1:14" x14ac:dyDescent="0.25">
      <c r="A5205" s="32" t="s">
        <v>34141</v>
      </c>
      <c r="B5205" s="42" t="s">
        <v>63632</v>
      </c>
      <c r="C5205" s="42"/>
      <c r="D5205" s="42"/>
      <c r="E5205" s="43" t="s">
        <v>14479</v>
      </c>
      <c r="F5205" s="44" t="s">
        <v>10903</v>
      </c>
      <c r="G5205" s="44" t="s">
        <v>17</v>
      </c>
      <c r="H5205" s="44" t="s">
        <v>18</v>
      </c>
      <c r="I5205" s="42" t="s">
        <v>14480</v>
      </c>
      <c r="J5205" s="42">
        <v>8033637199856</v>
      </c>
      <c r="K5205" s="45">
        <v>45527</v>
      </c>
      <c r="L5205" s="46">
        <v>0</v>
      </c>
      <c r="M5205" s="54">
        <v>949.95</v>
      </c>
      <c r="N5205" s="45">
        <v>43339</v>
      </c>
    </row>
    <row r="5206" spans="1:14" x14ac:dyDescent="0.25">
      <c r="A5206" s="32" t="s">
        <v>34140</v>
      </c>
      <c r="B5206" s="42" t="s">
        <v>63631</v>
      </c>
      <c r="C5206" s="42"/>
      <c r="D5206" s="42"/>
      <c r="E5206" s="43" t="s">
        <v>14477</v>
      </c>
      <c r="F5206" s="44" t="s">
        <v>10903</v>
      </c>
      <c r="G5206" s="44" t="s">
        <v>17</v>
      </c>
      <c r="H5206" s="44" t="s">
        <v>18</v>
      </c>
      <c r="I5206" s="42" t="s">
        <v>14478</v>
      </c>
      <c r="J5206" s="42">
        <v>8033637204215</v>
      </c>
      <c r="K5206" s="45">
        <v>45527</v>
      </c>
      <c r="L5206" s="46">
        <v>0</v>
      </c>
      <c r="M5206" s="54">
        <v>949.95</v>
      </c>
      <c r="N5206" s="45">
        <v>43339</v>
      </c>
    </row>
    <row r="5207" spans="1:14" x14ac:dyDescent="0.25">
      <c r="A5207" s="32" t="s">
        <v>34139</v>
      </c>
      <c r="B5207" s="42" t="s">
        <v>63630</v>
      </c>
      <c r="C5207" s="42"/>
      <c r="D5207" s="42"/>
      <c r="E5207" s="43" t="s">
        <v>60442</v>
      </c>
      <c r="F5207" s="44" t="s">
        <v>10903</v>
      </c>
      <c r="G5207" s="44" t="s">
        <v>17</v>
      </c>
      <c r="H5207" s="44" t="s">
        <v>18</v>
      </c>
      <c r="I5207" s="42" t="s">
        <v>14476</v>
      </c>
      <c r="J5207" s="42">
        <v>8033637204208</v>
      </c>
      <c r="K5207" s="45">
        <v>45527</v>
      </c>
      <c r="L5207" s="46">
        <v>0</v>
      </c>
      <c r="M5207" s="54">
        <v>949.95</v>
      </c>
      <c r="N5207" s="45">
        <v>43339</v>
      </c>
    </row>
    <row r="5208" spans="1:14" x14ac:dyDescent="0.25">
      <c r="A5208" s="45" t="s">
        <v>44359</v>
      </c>
      <c r="B5208" s="42" t="s">
        <v>44360</v>
      </c>
      <c r="C5208" s="42"/>
      <c r="D5208" s="42"/>
      <c r="E5208" s="43" t="s">
        <v>44361</v>
      </c>
      <c r="F5208" s="44" t="s">
        <v>7064</v>
      </c>
      <c r="G5208" s="32" t="s">
        <v>11</v>
      </c>
      <c r="H5208" s="43" t="s">
        <v>12</v>
      </c>
      <c r="I5208" s="42" t="s">
        <v>44362</v>
      </c>
      <c r="J5208" s="65">
        <v>8059175907845</v>
      </c>
      <c r="L5208" s="47">
        <v>1189.95</v>
      </c>
      <c r="M5208" s="47">
        <v>1189.95</v>
      </c>
      <c r="N5208" s="45">
        <v>44438</v>
      </c>
    </row>
    <row r="5209" spans="1:14" x14ac:dyDescent="0.25">
      <c r="A5209" s="45" t="s">
        <v>44355</v>
      </c>
      <c r="B5209" s="42" t="s">
        <v>44356</v>
      </c>
      <c r="C5209" s="42"/>
      <c r="D5209" s="42"/>
      <c r="E5209" s="43" t="s">
        <v>44357</v>
      </c>
      <c r="F5209" s="44" t="s">
        <v>7064</v>
      </c>
      <c r="G5209" s="32" t="s">
        <v>11</v>
      </c>
      <c r="H5209" s="43" t="s">
        <v>12</v>
      </c>
      <c r="I5209" s="42" t="s">
        <v>44358</v>
      </c>
      <c r="J5209" s="65">
        <v>8059175907838</v>
      </c>
      <c r="L5209" s="47">
        <v>1189.95</v>
      </c>
      <c r="M5209" s="47">
        <v>1189.95</v>
      </c>
      <c r="N5209" s="45">
        <v>44438</v>
      </c>
    </row>
    <row r="5210" spans="1:14" x14ac:dyDescent="0.25">
      <c r="A5210" s="45" t="s">
        <v>44351</v>
      </c>
      <c r="B5210" s="42" t="s">
        <v>44352</v>
      </c>
      <c r="C5210" s="42"/>
      <c r="D5210" s="42"/>
      <c r="E5210" s="43" t="s">
        <v>44353</v>
      </c>
      <c r="F5210" s="44" t="s">
        <v>7064</v>
      </c>
      <c r="G5210" s="32" t="s">
        <v>11</v>
      </c>
      <c r="H5210" s="43" t="s">
        <v>12</v>
      </c>
      <c r="I5210" s="42" t="s">
        <v>44354</v>
      </c>
      <c r="J5210" s="65">
        <v>8059175907821</v>
      </c>
      <c r="L5210" s="47">
        <v>1189.95</v>
      </c>
      <c r="M5210" s="47">
        <v>1189.95</v>
      </c>
      <c r="N5210" s="45">
        <v>44438</v>
      </c>
    </row>
    <row r="5211" spans="1:14" x14ac:dyDescent="0.25">
      <c r="A5211" s="45" t="s">
        <v>44347</v>
      </c>
      <c r="B5211" s="42" t="s">
        <v>44348</v>
      </c>
      <c r="C5211" s="42"/>
      <c r="D5211" s="42"/>
      <c r="E5211" s="43" t="s">
        <v>44349</v>
      </c>
      <c r="F5211" s="44" t="s">
        <v>7064</v>
      </c>
      <c r="G5211" s="32" t="s">
        <v>11</v>
      </c>
      <c r="H5211" s="43" t="s">
        <v>12</v>
      </c>
      <c r="I5211" s="42" t="s">
        <v>44350</v>
      </c>
      <c r="J5211" s="65">
        <v>8059175907814</v>
      </c>
      <c r="L5211" s="47">
        <v>1189.95</v>
      </c>
      <c r="M5211" s="47">
        <v>1189.95</v>
      </c>
      <c r="N5211" s="45">
        <v>44438</v>
      </c>
    </row>
    <row r="5212" spans="1:14" x14ac:dyDescent="0.25">
      <c r="A5212" s="45" t="s">
        <v>44343</v>
      </c>
      <c r="B5212" s="42" t="s">
        <v>44344</v>
      </c>
      <c r="C5212" s="42"/>
      <c r="D5212" s="42"/>
      <c r="E5212" s="43" t="s">
        <v>44345</v>
      </c>
      <c r="F5212" s="44" t="s">
        <v>7064</v>
      </c>
      <c r="G5212" s="32" t="s">
        <v>11</v>
      </c>
      <c r="H5212" s="43" t="s">
        <v>12</v>
      </c>
      <c r="I5212" s="42" t="s">
        <v>44346</v>
      </c>
      <c r="J5212" s="65">
        <v>8059175889585</v>
      </c>
      <c r="L5212" s="47">
        <v>1189.95</v>
      </c>
      <c r="M5212" s="47">
        <v>1189.95</v>
      </c>
      <c r="N5212" s="45">
        <v>44438</v>
      </c>
    </row>
    <row r="5213" spans="1:14" x14ac:dyDescent="0.25">
      <c r="A5213" s="45" t="s">
        <v>44339</v>
      </c>
      <c r="B5213" s="42" t="s">
        <v>44340</v>
      </c>
      <c r="C5213" s="42"/>
      <c r="D5213" s="42"/>
      <c r="E5213" s="43" t="s">
        <v>44341</v>
      </c>
      <c r="F5213" s="44" t="s">
        <v>7064</v>
      </c>
      <c r="G5213" s="32" t="s">
        <v>11</v>
      </c>
      <c r="H5213" s="43" t="s">
        <v>12</v>
      </c>
      <c r="I5213" s="42" t="s">
        <v>44342</v>
      </c>
      <c r="J5213" s="65">
        <v>8059175907807</v>
      </c>
      <c r="L5213" s="47">
        <v>1189.95</v>
      </c>
      <c r="M5213" s="47">
        <v>1189.95</v>
      </c>
      <c r="N5213" s="45">
        <v>44438</v>
      </c>
    </row>
    <row r="5214" spans="1:14" x14ac:dyDescent="0.25">
      <c r="A5214" s="45" t="s">
        <v>44335</v>
      </c>
      <c r="B5214" s="42" t="s">
        <v>44336</v>
      </c>
      <c r="C5214" s="42"/>
      <c r="D5214" s="42"/>
      <c r="E5214" s="43" t="s">
        <v>44337</v>
      </c>
      <c r="F5214" s="44" t="s">
        <v>7064</v>
      </c>
      <c r="G5214" s="32" t="s">
        <v>11</v>
      </c>
      <c r="H5214" s="43" t="s">
        <v>12</v>
      </c>
      <c r="I5214" s="42" t="s">
        <v>44338</v>
      </c>
      <c r="J5214" s="65">
        <v>8059175907791</v>
      </c>
      <c r="L5214" s="47">
        <v>1189.95</v>
      </c>
      <c r="M5214" s="47">
        <v>1189.95</v>
      </c>
      <c r="N5214" s="45">
        <v>44438</v>
      </c>
    </row>
    <row r="5215" spans="1:14" x14ac:dyDescent="0.25">
      <c r="A5215" s="45" t="s">
        <v>44331</v>
      </c>
      <c r="B5215" s="42" t="s">
        <v>44332</v>
      </c>
      <c r="C5215" s="42"/>
      <c r="D5215" s="42"/>
      <c r="E5215" s="43" t="s">
        <v>44333</v>
      </c>
      <c r="F5215" s="44" t="s">
        <v>7064</v>
      </c>
      <c r="G5215" s="32" t="s">
        <v>11</v>
      </c>
      <c r="H5215" s="43" t="s">
        <v>12</v>
      </c>
      <c r="I5215" s="42" t="s">
        <v>44334</v>
      </c>
      <c r="J5215" s="65">
        <v>8059175907784</v>
      </c>
      <c r="L5215" s="47">
        <v>1189.95</v>
      </c>
      <c r="M5215" s="47">
        <v>1189.95</v>
      </c>
      <c r="N5215" s="45">
        <v>44438</v>
      </c>
    </row>
    <row r="5216" spans="1:14" x14ac:dyDescent="0.25">
      <c r="A5216" s="45" t="s">
        <v>44327</v>
      </c>
      <c r="B5216" s="42" t="s">
        <v>44328</v>
      </c>
      <c r="C5216" s="42"/>
      <c r="D5216" s="42"/>
      <c r="E5216" s="43" t="s">
        <v>44329</v>
      </c>
      <c r="F5216" s="44" t="s">
        <v>7064</v>
      </c>
      <c r="G5216" s="32" t="s">
        <v>11</v>
      </c>
      <c r="H5216" s="43" t="s">
        <v>12</v>
      </c>
      <c r="I5216" s="42" t="s">
        <v>44330</v>
      </c>
      <c r="J5216" s="65">
        <v>8059175907777</v>
      </c>
      <c r="L5216" s="47">
        <v>1189.95</v>
      </c>
      <c r="M5216" s="47">
        <v>1189.95</v>
      </c>
      <c r="N5216" s="45">
        <v>44438</v>
      </c>
    </row>
    <row r="5217" spans="1:14" x14ac:dyDescent="0.25">
      <c r="A5217" s="45" t="s">
        <v>44323</v>
      </c>
      <c r="B5217" s="42" t="s">
        <v>44324</v>
      </c>
      <c r="C5217" s="42"/>
      <c r="D5217" s="42"/>
      <c r="E5217" s="43" t="s">
        <v>44325</v>
      </c>
      <c r="F5217" s="44" t="s">
        <v>7064</v>
      </c>
      <c r="G5217" s="32" t="s">
        <v>11</v>
      </c>
      <c r="H5217" s="43" t="s">
        <v>12</v>
      </c>
      <c r="I5217" s="42" t="s">
        <v>44326</v>
      </c>
      <c r="J5217" s="65">
        <v>8059175907760</v>
      </c>
      <c r="L5217" s="47">
        <v>1189.95</v>
      </c>
      <c r="M5217" s="47">
        <v>1189.95</v>
      </c>
      <c r="N5217" s="45">
        <v>44438</v>
      </c>
    </row>
    <row r="5218" spans="1:14" x14ac:dyDescent="0.25">
      <c r="A5218" s="45" t="s">
        <v>44319</v>
      </c>
      <c r="B5218" s="42" t="s">
        <v>44320</v>
      </c>
      <c r="C5218" s="42"/>
      <c r="D5218" s="42"/>
      <c r="E5218" s="43" t="s">
        <v>44321</v>
      </c>
      <c r="F5218" s="44" t="s">
        <v>7064</v>
      </c>
      <c r="G5218" s="32" t="s">
        <v>11</v>
      </c>
      <c r="H5218" s="43" t="s">
        <v>12</v>
      </c>
      <c r="I5218" s="42" t="s">
        <v>44322</v>
      </c>
      <c r="J5218" s="65">
        <v>8059175897467</v>
      </c>
      <c r="L5218" s="47">
        <v>1189.95</v>
      </c>
      <c r="M5218" s="47">
        <v>1189.95</v>
      </c>
      <c r="N5218" s="45">
        <v>44438</v>
      </c>
    </row>
    <row r="5219" spans="1:14" x14ac:dyDescent="0.25">
      <c r="A5219" s="45" t="s">
        <v>44315</v>
      </c>
      <c r="B5219" s="42" t="s">
        <v>44316</v>
      </c>
      <c r="C5219" s="42"/>
      <c r="D5219" s="42"/>
      <c r="E5219" s="43" t="s">
        <v>44317</v>
      </c>
      <c r="F5219" s="44" t="s">
        <v>7064</v>
      </c>
      <c r="G5219" s="32" t="s">
        <v>11</v>
      </c>
      <c r="H5219" s="43" t="s">
        <v>12</v>
      </c>
      <c r="I5219" s="42" t="s">
        <v>44318</v>
      </c>
      <c r="J5219" s="65">
        <v>8059175889578</v>
      </c>
      <c r="L5219" s="47">
        <v>1189.95</v>
      </c>
      <c r="M5219" s="47">
        <v>1189.95</v>
      </c>
      <c r="N5219" s="45">
        <v>44438</v>
      </c>
    </row>
    <row r="5220" spans="1:14" x14ac:dyDescent="0.25">
      <c r="A5220" s="45" t="s">
        <v>44311</v>
      </c>
      <c r="B5220" s="42" t="s">
        <v>44312</v>
      </c>
      <c r="C5220" s="42"/>
      <c r="D5220" s="42"/>
      <c r="E5220" s="43" t="s">
        <v>44313</v>
      </c>
      <c r="F5220" s="44" t="s">
        <v>7064</v>
      </c>
      <c r="G5220" s="32" t="s">
        <v>11</v>
      </c>
      <c r="H5220" s="43" t="s">
        <v>12</v>
      </c>
      <c r="I5220" s="42" t="s">
        <v>44314</v>
      </c>
      <c r="J5220" s="65">
        <v>8059175897450</v>
      </c>
      <c r="L5220" s="47">
        <v>1189.95</v>
      </c>
      <c r="M5220" s="47">
        <v>1189.95</v>
      </c>
      <c r="N5220" s="45">
        <v>44438</v>
      </c>
    </row>
    <row r="5221" spans="1:14" x14ac:dyDescent="0.25">
      <c r="A5221" s="45" t="s">
        <v>44307</v>
      </c>
      <c r="B5221" s="42" t="s">
        <v>44308</v>
      </c>
      <c r="C5221" s="42"/>
      <c r="D5221" s="42"/>
      <c r="E5221" s="43" t="s">
        <v>44309</v>
      </c>
      <c r="F5221" s="44" t="s">
        <v>7064</v>
      </c>
      <c r="G5221" s="32" t="s">
        <v>11</v>
      </c>
      <c r="H5221" s="43" t="s">
        <v>12</v>
      </c>
      <c r="I5221" s="42" t="s">
        <v>44310</v>
      </c>
      <c r="J5221" s="65">
        <v>8059175907753</v>
      </c>
      <c r="L5221" s="47">
        <v>1189.95</v>
      </c>
      <c r="M5221" s="47">
        <v>1189.95</v>
      </c>
      <c r="N5221" s="45">
        <v>44438</v>
      </c>
    </row>
    <row r="5222" spans="1:14" x14ac:dyDescent="0.25">
      <c r="A5222" s="32" t="s">
        <v>33881</v>
      </c>
      <c r="B5222" s="42" t="s">
        <v>63606</v>
      </c>
      <c r="C5222" s="42"/>
      <c r="D5222" s="42"/>
      <c r="E5222" s="43" t="s">
        <v>15159</v>
      </c>
      <c r="F5222" s="44" t="s">
        <v>7064</v>
      </c>
      <c r="G5222" s="44" t="s">
        <v>17</v>
      </c>
      <c r="H5222" s="44" t="s">
        <v>18</v>
      </c>
      <c r="I5222" s="42" t="s">
        <v>15160</v>
      </c>
      <c r="J5222" s="42">
        <v>8021506624127</v>
      </c>
      <c r="K5222" s="45">
        <v>45527</v>
      </c>
      <c r="L5222" s="46">
        <v>0</v>
      </c>
      <c r="M5222" s="54">
        <v>999.95</v>
      </c>
      <c r="N5222" s="45">
        <v>42786</v>
      </c>
    </row>
    <row r="5223" spans="1:14" x14ac:dyDescent="0.25">
      <c r="A5223" s="32" t="s">
        <v>33880</v>
      </c>
      <c r="B5223" s="42" t="s">
        <v>63605</v>
      </c>
      <c r="C5223" s="42"/>
      <c r="D5223" s="42"/>
      <c r="E5223" s="43" t="s">
        <v>15157</v>
      </c>
      <c r="F5223" s="44" t="s">
        <v>7064</v>
      </c>
      <c r="G5223" s="44" t="s">
        <v>17</v>
      </c>
      <c r="H5223" s="44" t="s">
        <v>18</v>
      </c>
      <c r="I5223" s="42" t="s">
        <v>15158</v>
      </c>
      <c r="J5223" s="42">
        <v>8021506624110</v>
      </c>
      <c r="K5223" s="45">
        <v>45527</v>
      </c>
      <c r="L5223" s="46">
        <v>0</v>
      </c>
      <c r="M5223" s="54">
        <v>999.95</v>
      </c>
      <c r="N5223" s="45">
        <v>42786</v>
      </c>
    </row>
    <row r="5224" spans="1:14" x14ac:dyDescent="0.25">
      <c r="A5224" s="32" t="s">
        <v>33879</v>
      </c>
      <c r="B5224" s="42" t="s">
        <v>63604</v>
      </c>
      <c r="C5224" s="42"/>
      <c r="D5224" s="42"/>
      <c r="E5224" s="43" t="s">
        <v>15155</v>
      </c>
      <c r="F5224" s="44" t="s">
        <v>7064</v>
      </c>
      <c r="G5224" s="44" t="s">
        <v>17</v>
      </c>
      <c r="H5224" s="44" t="s">
        <v>18</v>
      </c>
      <c r="I5224" s="42" t="s">
        <v>15156</v>
      </c>
      <c r="J5224" s="42">
        <v>8021506624103</v>
      </c>
      <c r="K5224" s="45">
        <v>45527</v>
      </c>
      <c r="L5224" s="46">
        <v>0</v>
      </c>
      <c r="M5224" s="54">
        <v>999.95</v>
      </c>
      <c r="N5224" s="45">
        <v>42786</v>
      </c>
    </row>
    <row r="5225" spans="1:14" x14ac:dyDescent="0.25">
      <c r="A5225" s="32" t="s">
        <v>33878</v>
      </c>
      <c r="B5225" s="42" t="s">
        <v>63603</v>
      </c>
      <c r="C5225" s="42"/>
      <c r="D5225" s="42"/>
      <c r="E5225" s="43" t="s">
        <v>15153</v>
      </c>
      <c r="F5225" s="44" t="s">
        <v>7064</v>
      </c>
      <c r="G5225" s="44" t="s">
        <v>17</v>
      </c>
      <c r="H5225" s="44" t="s">
        <v>18</v>
      </c>
      <c r="I5225" s="42" t="s">
        <v>15154</v>
      </c>
      <c r="J5225" s="42">
        <v>8021506624097</v>
      </c>
      <c r="K5225" s="45">
        <v>45527</v>
      </c>
      <c r="L5225" s="46">
        <v>0</v>
      </c>
      <c r="M5225" s="54">
        <v>999.95</v>
      </c>
      <c r="N5225" s="45">
        <v>42786</v>
      </c>
    </row>
    <row r="5226" spans="1:14" x14ac:dyDescent="0.25">
      <c r="A5226" s="32" t="s">
        <v>33877</v>
      </c>
      <c r="B5226" s="42" t="s">
        <v>63602</v>
      </c>
      <c r="C5226" s="42"/>
      <c r="D5226" s="42"/>
      <c r="E5226" s="43" t="s">
        <v>15151</v>
      </c>
      <c r="F5226" s="44" t="s">
        <v>7064</v>
      </c>
      <c r="G5226" s="44" t="s">
        <v>17</v>
      </c>
      <c r="H5226" s="44" t="s">
        <v>18</v>
      </c>
      <c r="I5226" s="42" t="s">
        <v>15152</v>
      </c>
      <c r="J5226" s="42">
        <v>8021506609360</v>
      </c>
      <c r="K5226" s="45">
        <v>45527</v>
      </c>
      <c r="L5226" s="46">
        <v>0</v>
      </c>
      <c r="M5226" s="54">
        <v>999.95</v>
      </c>
      <c r="N5226" s="45">
        <v>42786</v>
      </c>
    </row>
    <row r="5227" spans="1:14" x14ac:dyDescent="0.25">
      <c r="A5227" s="32" t="s">
        <v>33876</v>
      </c>
      <c r="B5227" s="42" t="s">
        <v>63601</v>
      </c>
      <c r="C5227" s="42"/>
      <c r="D5227" s="42"/>
      <c r="E5227" s="43" t="s">
        <v>15149</v>
      </c>
      <c r="F5227" s="44" t="s">
        <v>7064</v>
      </c>
      <c r="G5227" s="44" t="s">
        <v>17</v>
      </c>
      <c r="H5227" s="44" t="s">
        <v>18</v>
      </c>
      <c r="I5227" s="42" t="s">
        <v>15150</v>
      </c>
      <c r="J5227" s="42">
        <v>8021506624080</v>
      </c>
      <c r="K5227" s="45">
        <v>45527</v>
      </c>
      <c r="L5227" s="46">
        <v>0</v>
      </c>
      <c r="M5227" s="54">
        <v>999.95</v>
      </c>
      <c r="N5227" s="45">
        <v>42786</v>
      </c>
    </row>
    <row r="5228" spans="1:14" x14ac:dyDescent="0.25">
      <c r="A5228" s="32" t="s">
        <v>33875</v>
      </c>
      <c r="B5228" s="42" t="s">
        <v>63600</v>
      </c>
      <c r="C5228" s="42"/>
      <c r="D5228" s="42"/>
      <c r="E5228" s="43" t="s">
        <v>15147</v>
      </c>
      <c r="F5228" s="44" t="s">
        <v>7064</v>
      </c>
      <c r="G5228" s="44" t="s">
        <v>17</v>
      </c>
      <c r="H5228" s="44" t="s">
        <v>18</v>
      </c>
      <c r="I5228" s="42" t="s">
        <v>15148</v>
      </c>
      <c r="J5228" s="42">
        <v>8021506624073</v>
      </c>
      <c r="K5228" s="45">
        <v>45527</v>
      </c>
      <c r="L5228" s="46">
        <v>0</v>
      </c>
      <c r="M5228" s="54">
        <v>999.95</v>
      </c>
      <c r="N5228" s="45">
        <v>42786</v>
      </c>
    </row>
    <row r="5229" spans="1:14" x14ac:dyDescent="0.25">
      <c r="A5229" s="32" t="s">
        <v>33874</v>
      </c>
      <c r="B5229" s="42" t="s">
        <v>63599</v>
      </c>
      <c r="C5229" s="42"/>
      <c r="D5229" s="42"/>
      <c r="E5229" s="43" t="s">
        <v>15145</v>
      </c>
      <c r="F5229" s="44" t="s">
        <v>7064</v>
      </c>
      <c r="G5229" s="44" t="s">
        <v>17</v>
      </c>
      <c r="H5229" s="44" t="s">
        <v>18</v>
      </c>
      <c r="I5229" s="42" t="s">
        <v>15146</v>
      </c>
      <c r="J5229" s="42">
        <v>8021506624066</v>
      </c>
      <c r="K5229" s="45">
        <v>45527</v>
      </c>
      <c r="L5229" s="46">
        <v>0</v>
      </c>
      <c r="M5229" s="54">
        <v>999.95</v>
      </c>
      <c r="N5229" s="45">
        <v>42786</v>
      </c>
    </row>
    <row r="5230" spans="1:14" x14ac:dyDescent="0.25">
      <c r="A5230" s="32" t="s">
        <v>33873</v>
      </c>
      <c r="B5230" s="42" t="s">
        <v>63598</v>
      </c>
      <c r="C5230" s="42"/>
      <c r="D5230" s="42"/>
      <c r="E5230" s="43" t="s">
        <v>15193</v>
      </c>
      <c r="F5230" s="44" t="s">
        <v>7064</v>
      </c>
      <c r="G5230" s="44" t="s">
        <v>17</v>
      </c>
      <c r="H5230" s="44" t="s">
        <v>18</v>
      </c>
      <c r="I5230" s="42" t="s">
        <v>15194</v>
      </c>
      <c r="J5230" s="42">
        <v>8021506624059</v>
      </c>
      <c r="K5230" s="45">
        <v>45527</v>
      </c>
      <c r="L5230" s="46">
        <v>0</v>
      </c>
      <c r="M5230" s="54">
        <v>999.95</v>
      </c>
      <c r="N5230" s="45">
        <v>42786</v>
      </c>
    </row>
    <row r="5231" spans="1:14" x14ac:dyDescent="0.25">
      <c r="A5231" s="32" t="s">
        <v>33872</v>
      </c>
      <c r="B5231" s="42" t="s">
        <v>63597</v>
      </c>
      <c r="C5231" s="42"/>
      <c r="D5231" s="42"/>
      <c r="E5231" s="43" t="s">
        <v>15191</v>
      </c>
      <c r="F5231" s="44" t="s">
        <v>7064</v>
      </c>
      <c r="G5231" s="44" t="s">
        <v>17</v>
      </c>
      <c r="H5231" s="44" t="s">
        <v>18</v>
      </c>
      <c r="I5231" s="42" t="s">
        <v>15192</v>
      </c>
      <c r="J5231" s="42">
        <v>8021506624042</v>
      </c>
      <c r="K5231" s="45">
        <v>45527</v>
      </c>
      <c r="L5231" s="46">
        <v>0</v>
      </c>
      <c r="M5231" s="54">
        <v>999.95</v>
      </c>
      <c r="N5231" s="45">
        <v>42786</v>
      </c>
    </row>
    <row r="5232" spans="1:14" x14ac:dyDescent="0.25">
      <c r="A5232" s="32" t="s">
        <v>33871</v>
      </c>
      <c r="B5232" s="42" t="s">
        <v>63596</v>
      </c>
      <c r="C5232" s="42"/>
      <c r="D5232" s="42"/>
      <c r="E5232" s="43" t="s">
        <v>15189</v>
      </c>
      <c r="F5232" s="44" t="s">
        <v>7064</v>
      </c>
      <c r="G5232" s="44" t="s">
        <v>17</v>
      </c>
      <c r="H5232" s="44" t="s">
        <v>18</v>
      </c>
      <c r="I5232" s="42" t="s">
        <v>15190</v>
      </c>
      <c r="J5232" s="42">
        <v>8021506624035</v>
      </c>
      <c r="K5232" s="45">
        <v>45527</v>
      </c>
      <c r="L5232" s="46">
        <v>0</v>
      </c>
      <c r="M5232" s="54">
        <v>999.95</v>
      </c>
      <c r="N5232" s="45">
        <v>42786</v>
      </c>
    </row>
    <row r="5233" spans="1:14" x14ac:dyDescent="0.25">
      <c r="A5233" s="32" t="s">
        <v>33870</v>
      </c>
      <c r="B5233" s="42" t="s">
        <v>63595</v>
      </c>
      <c r="C5233" s="42"/>
      <c r="D5233" s="42"/>
      <c r="E5233" s="43" t="s">
        <v>15186</v>
      </c>
      <c r="F5233" s="44" t="s">
        <v>7064</v>
      </c>
      <c r="G5233" s="44" t="s">
        <v>17</v>
      </c>
      <c r="H5233" s="44" t="s">
        <v>18</v>
      </c>
      <c r="I5233" s="42" t="s">
        <v>15187</v>
      </c>
      <c r="J5233" s="42">
        <v>8021506624028</v>
      </c>
      <c r="K5233" s="45">
        <v>45527</v>
      </c>
      <c r="L5233" s="46">
        <v>0</v>
      </c>
      <c r="M5233" s="54">
        <v>999.95</v>
      </c>
      <c r="N5233" s="45">
        <v>42786</v>
      </c>
    </row>
    <row r="5234" spans="1:14" x14ac:dyDescent="0.25">
      <c r="A5234" s="32" t="s">
        <v>33869</v>
      </c>
      <c r="B5234" s="42" t="s">
        <v>63594</v>
      </c>
      <c r="C5234" s="42"/>
      <c r="D5234" s="42"/>
      <c r="E5234" s="43" t="s">
        <v>15183</v>
      </c>
      <c r="F5234" s="44" t="s">
        <v>7064</v>
      </c>
      <c r="G5234" s="44" t="s">
        <v>17</v>
      </c>
      <c r="H5234" s="44" t="s">
        <v>18</v>
      </c>
      <c r="I5234" s="42" t="s">
        <v>15184</v>
      </c>
      <c r="J5234" s="42">
        <v>8021506624011</v>
      </c>
      <c r="K5234" s="45">
        <v>45527</v>
      </c>
      <c r="L5234" s="46">
        <v>0</v>
      </c>
      <c r="M5234" s="54">
        <v>999.95</v>
      </c>
      <c r="N5234" s="45">
        <v>42786</v>
      </c>
    </row>
    <row r="5235" spans="1:14" x14ac:dyDescent="0.25">
      <c r="A5235" s="32" t="s">
        <v>33868</v>
      </c>
      <c r="B5235" s="42" t="s">
        <v>63593</v>
      </c>
      <c r="C5235" s="42"/>
      <c r="D5235" s="42"/>
      <c r="E5235" s="43" t="s">
        <v>15180</v>
      </c>
      <c r="F5235" s="44" t="s">
        <v>7064</v>
      </c>
      <c r="G5235" s="44" t="s">
        <v>17</v>
      </c>
      <c r="H5235" s="44" t="s">
        <v>18</v>
      </c>
      <c r="I5235" s="42" t="s">
        <v>15181</v>
      </c>
      <c r="J5235" s="42">
        <v>8021506624004</v>
      </c>
      <c r="K5235" s="45">
        <v>45527</v>
      </c>
      <c r="L5235" s="46">
        <v>0</v>
      </c>
      <c r="M5235" s="54">
        <v>999.95</v>
      </c>
      <c r="N5235" s="45">
        <v>42786</v>
      </c>
    </row>
    <row r="5236" spans="1:14" x14ac:dyDescent="0.25">
      <c r="A5236" s="32" t="s">
        <v>33867</v>
      </c>
      <c r="B5236" s="42" t="s">
        <v>63592</v>
      </c>
      <c r="C5236" s="42"/>
      <c r="D5236" s="42"/>
      <c r="E5236" s="43" t="s">
        <v>15177</v>
      </c>
      <c r="F5236" s="44" t="s">
        <v>7064</v>
      </c>
      <c r="G5236" s="44" t="s">
        <v>17</v>
      </c>
      <c r="H5236" s="44" t="s">
        <v>18</v>
      </c>
      <c r="I5236" s="42" t="s">
        <v>15178</v>
      </c>
      <c r="J5236" s="42">
        <v>8021506609353</v>
      </c>
      <c r="K5236" s="45">
        <v>45527</v>
      </c>
      <c r="L5236" s="46">
        <v>0</v>
      </c>
      <c r="M5236" s="54">
        <v>999.95</v>
      </c>
      <c r="N5236" s="45">
        <v>42786</v>
      </c>
    </row>
    <row r="5237" spans="1:14" x14ac:dyDescent="0.25">
      <c r="A5237" s="32" t="s">
        <v>33866</v>
      </c>
      <c r="B5237" s="42" t="s">
        <v>63591</v>
      </c>
      <c r="C5237" s="42"/>
      <c r="D5237" s="42"/>
      <c r="E5237" s="43" t="s">
        <v>15174</v>
      </c>
      <c r="F5237" s="44" t="s">
        <v>7064</v>
      </c>
      <c r="G5237" s="44" t="s">
        <v>17</v>
      </c>
      <c r="H5237" s="44" t="s">
        <v>18</v>
      </c>
      <c r="I5237" s="42" t="s">
        <v>15175</v>
      </c>
      <c r="J5237" s="42">
        <v>8021506623984</v>
      </c>
      <c r="K5237" s="45">
        <v>45527</v>
      </c>
      <c r="L5237" s="46">
        <v>0</v>
      </c>
      <c r="M5237" s="54">
        <v>999.95</v>
      </c>
      <c r="N5237" s="45">
        <v>42786</v>
      </c>
    </row>
    <row r="5238" spans="1:14" x14ac:dyDescent="0.25">
      <c r="A5238" s="32" t="s">
        <v>33865</v>
      </c>
      <c r="B5238" s="42" t="s">
        <v>63590</v>
      </c>
      <c r="C5238" s="42"/>
      <c r="D5238" s="42"/>
      <c r="E5238" s="43" t="s">
        <v>15171</v>
      </c>
      <c r="F5238" s="44" t="s">
        <v>7064</v>
      </c>
      <c r="G5238" s="44" t="s">
        <v>17</v>
      </c>
      <c r="H5238" s="44" t="s">
        <v>18</v>
      </c>
      <c r="I5238" s="42" t="s">
        <v>15172</v>
      </c>
      <c r="J5238" s="42">
        <v>8021506623977</v>
      </c>
      <c r="K5238" s="45">
        <v>45527</v>
      </c>
      <c r="L5238" s="46">
        <v>0</v>
      </c>
      <c r="M5238" s="54">
        <v>999.95</v>
      </c>
      <c r="N5238" s="45">
        <v>42786</v>
      </c>
    </row>
    <row r="5239" spans="1:14" x14ac:dyDescent="0.25">
      <c r="A5239" s="32" t="s">
        <v>33864</v>
      </c>
      <c r="B5239" s="42" t="s">
        <v>63589</v>
      </c>
      <c r="C5239" s="42"/>
      <c r="D5239" s="42"/>
      <c r="E5239" s="43" t="s">
        <v>15168</v>
      </c>
      <c r="F5239" s="44" t="s">
        <v>7064</v>
      </c>
      <c r="G5239" s="44" t="s">
        <v>17</v>
      </c>
      <c r="H5239" s="44" t="s">
        <v>18</v>
      </c>
      <c r="I5239" s="42" t="s">
        <v>15169</v>
      </c>
      <c r="J5239" s="42">
        <v>8021506623960</v>
      </c>
      <c r="K5239" s="45">
        <v>45527</v>
      </c>
      <c r="L5239" s="46">
        <v>0</v>
      </c>
      <c r="M5239" s="54">
        <v>999.95</v>
      </c>
      <c r="N5239" s="45">
        <v>42786</v>
      </c>
    </row>
    <row r="5240" spans="1:14" x14ac:dyDescent="0.25">
      <c r="B5240" s="42"/>
      <c r="C5240" s="42"/>
      <c r="E5240" s="32" t="s">
        <v>49499</v>
      </c>
      <c r="F5240" s="44" t="s">
        <v>7064</v>
      </c>
      <c r="G5240" s="32" t="s">
        <v>11</v>
      </c>
      <c r="H5240" s="32" t="s">
        <v>12</v>
      </c>
      <c r="I5240" s="32" t="s">
        <v>49500</v>
      </c>
      <c r="J5240" s="55">
        <v>8059347039596</v>
      </c>
      <c r="K5240" s="32"/>
      <c r="L5240" s="47">
        <v>999.95</v>
      </c>
      <c r="M5240" s="47">
        <v>999.95</v>
      </c>
      <c r="N5240" s="45">
        <v>44835</v>
      </c>
    </row>
    <row r="5241" spans="1:14" x14ac:dyDescent="0.25">
      <c r="B5241" s="42"/>
      <c r="C5241" s="42"/>
      <c r="E5241" s="32" t="s">
        <v>49497</v>
      </c>
      <c r="F5241" s="44" t="s">
        <v>7064</v>
      </c>
      <c r="G5241" s="32" t="s">
        <v>11</v>
      </c>
      <c r="H5241" s="32" t="s">
        <v>12</v>
      </c>
      <c r="I5241" s="32" t="s">
        <v>49498</v>
      </c>
      <c r="J5241" s="55">
        <v>8059347039589</v>
      </c>
      <c r="K5241" s="32"/>
      <c r="L5241" s="47">
        <v>999.95</v>
      </c>
      <c r="M5241" s="47">
        <v>999.95</v>
      </c>
      <c r="N5241" s="45">
        <v>44835</v>
      </c>
    </row>
    <row r="5242" spans="1:14" x14ac:dyDescent="0.25">
      <c r="B5242" s="42"/>
      <c r="C5242" s="42"/>
      <c r="E5242" s="32" t="s">
        <v>49495</v>
      </c>
      <c r="F5242" s="44" t="s">
        <v>7064</v>
      </c>
      <c r="G5242" s="32" t="s">
        <v>11</v>
      </c>
      <c r="H5242" s="32" t="s">
        <v>12</v>
      </c>
      <c r="I5242" s="32" t="s">
        <v>49496</v>
      </c>
      <c r="J5242" s="55">
        <v>8059347039572</v>
      </c>
      <c r="K5242" s="32"/>
      <c r="L5242" s="47">
        <v>999.95</v>
      </c>
      <c r="M5242" s="47">
        <v>999.95</v>
      </c>
      <c r="N5242" s="45">
        <v>44835</v>
      </c>
    </row>
    <row r="5243" spans="1:14" x14ac:dyDescent="0.25">
      <c r="B5243" s="42"/>
      <c r="C5243" s="42"/>
      <c r="E5243" s="32" t="s">
        <v>49493</v>
      </c>
      <c r="F5243" s="44" t="s">
        <v>7064</v>
      </c>
      <c r="G5243" s="32" t="s">
        <v>11</v>
      </c>
      <c r="H5243" s="32" t="s">
        <v>12</v>
      </c>
      <c r="I5243" s="32" t="s">
        <v>49494</v>
      </c>
      <c r="J5243" s="55">
        <v>8059347039565</v>
      </c>
      <c r="K5243" s="32"/>
      <c r="L5243" s="47">
        <v>999.95</v>
      </c>
      <c r="M5243" s="47">
        <v>999.95</v>
      </c>
      <c r="N5243" s="45">
        <v>44835</v>
      </c>
    </row>
    <row r="5244" spans="1:14" x14ac:dyDescent="0.25">
      <c r="B5244" s="42"/>
      <c r="C5244" s="42"/>
      <c r="E5244" s="32" t="s">
        <v>49491</v>
      </c>
      <c r="F5244" s="44" t="s">
        <v>7064</v>
      </c>
      <c r="G5244" s="32" t="s">
        <v>11</v>
      </c>
      <c r="H5244" s="32" t="s">
        <v>12</v>
      </c>
      <c r="I5244" s="32" t="s">
        <v>49492</v>
      </c>
      <c r="J5244" s="55">
        <v>8059347039558</v>
      </c>
      <c r="K5244" s="32"/>
      <c r="L5244" s="47">
        <v>999.95</v>
      </c>
      <c r="M5244" s="47">
        <v>999.95</v>
      </c>
      <c r="N5244" s="45">
        <v>44835</v>
      </c>
    </row>
    <row r="5245" spans="1:14" x14ac:dyDescent="0.25">
      <c r="B5245" s="42"/>
      <c r="C5245" s="42"/>
      <c r="E5245" s="32" t="s">
        <v>49489</v>
      </c>
      <c r="F5245" s="44" t="s">
        <v>7064</v>
      </c>
      <c r="G5245" s="32" t="s">
        <v>11</v>
      </c>
      <c r="H5245" s="32" t="s">
        <v>12</v>
      </c>
      <c r="I5245" s="32" t="s">
        <v>49490</v>
      </c>
      <c r="J5245" s="55">
        <v>8059347039541</v>
      </c>
      <c r="K5245" s="32"/>
      <c r="L5245" s="47">
        <v>999.95</v>
      </c>
      <c r="M5245" s="47">
        <v>999.95</v>
      </c>
      <c r="N5245" s="45">
        <v>44835</v>
      </c>
    </row>
    <row r="5246" spans="1:14" x14ac:dyDescent="0.25">
      <c r="B5246" s="42"/>
      <c r="C5246" s="42"/>
      <c r="E5246" s="32" t="s">
        <v>49487</v>
      </c>
      <c r="F5246" s="44" t="s">
        <v>7064</v>
      </c>
      <c r="G5246" s="32" t="s">
        <v>11</v>
      </c>
      <c r="H5246" s="32" t="s">
        <v>12</v>
      </c>
      <c r="I5246" s="32" t="s">
        <v>49488</v>
      </c>
      <c r="J5246" s="55">
        <v>8059347039534</v>
      </c>
      <c r="K5246" s="32"/>
      <c r="L5246" s="47">
        <v>999.95</v>
      </c>
      <c r="M5246" s="47">
        <v>999.95</v>
      </c>
      <c r="N5246" s="45">
        <v>44835</v>
      </c>
    </row>
    <row r="5247" spans="1:14" x14ac:dyDescent="0.25">
      <c r="A5247" s="45" t="s">
        <v>44303</v>
      </c>
      <c r="B5247" s="42" t="s">
        <v>44304</v>
      </c>
      <c r="C5247" s="42"/>
      <c r="D5247" s="42"/>
      <c r="E5247" s="43" t="s">
        <v>44305</v>
      </c>
      <c r="F5247" s="44" t="s">
        <v>7064</v>
      </c>
      <c r="G5247" s="32" t="s">
        <v>11</v>
      </c>
      <c r="H5247" s="43" t="s">
        <v>12</v>
      </c>
      <c r="I5247" s="42" t="s">
        <v>44306</v>
      </c>
      <c r="J5247" s="65">
        <v>8059175907623</v>
      </c>
      <c r="L5247" s="47">
        <v>1189.95</v>
      </c>
      <c r="M5247" s="47">
        <v>1189.95</v>
      </c>
      <c r="N5247" s="45">
        <v>44438</v>
      </c>
    </row>
    <row r="5248" spans="1:14" x14ac:dyDescent="0.25">
      <c r="A5248" s="45" t="s">
        <v>44299</v>
      </c>
      <c r="B5248" s="42" t="s">
        <v>44300</v>
      </c>
      <c r="C5248" s="42"/>
      <c r="D5248" s="42"/>
      <c r="E5248" s="43" t="s">
        <v>44301</v>
      </c>
      <c r="F5248" s="44" t="s">
        <v>7064</v>
      </c>
      <c r="G5248" s="32" t="s">
        <v>11</v>
      </c>
      <c r="H5248" s="43" t="s">
        <v>12</v>
      </c>
      <c r="I5248" s="42" t="s">
        <v>44302</v>
      </c>
      <c r="J5248" s="65">
        <v>8059175907616</v>
      </c>
      <c r="L5248" s="47">
        <v>1189.95</v>
      </c>
      <c r="M5248" s="47">
        <v>1189.95</v>
      </c>
      <c r="N5248" s="45">
        <v>44438</v>
      </c>
    </row>
    <row r="5249" spans="1:14" x14ac:dyDescent="0.25">
      <c r="A5249" s="45" t="s">
        <v>44295</v>
      </c>
      <c r="B5249" s="42" t="s">
        <v>44296</v>
      </c>
      <c r="C5249" s="42"/>
      <c r="D5249" s="42"/>
      <c r="E5249" s="43" t="s">
        <v>44297</v>
      </c>
      <c r="F5249" s="44" t="s">
        <v>7064</v>
      </c>
      <c r="G5249" s="32" t="s">
        <v>11</v>
      </c>
      <c r="H5249" s="43" t="s">
        <v>12</v>
      </c>
      <c r="I5249" s="42" t="s">
        <v>44298</v>
      </c>
      <c r="J5249" s="65">
        <v>8059175907609</v>
      </c>
      <c r="L5249" s="47">
        <v>1189.95</v>
      </c>
      <c r="M5249" s="47">
        <v>1189.95</v>
      </c>
      <c r="N5249" s="45">
        <v>44438</v>
      </c>
    </row>
    <row r="5250" spans="1:14" x14ac:dyDescent="0.25">
      <c r="A5250" s="45" t="s">
        <v>44291</v>
      </c>
      <c r="B5250" s="42" t="s">
        <v>44292</v>
      </c>
      <c r="C5250" s="42"/>
      <c r="D5250" s="42"/>
      <c r="E5250" s="43" t="s">
        <v>44293</v>
      </c>
      <c r="F5250" s="44" t="s">
        <v>7064</v>
      </c>
      <c r="G5250" s="32" t="s">
        <v>11</v>
      </c>
      <c r="H5250" s="43" t="s">
        <v>12</v>
      </c>
      <c r="I5250" s="42" t="s">
        <v>44294</v>
      </c>
      <c r="J5250" s="65">
        <v>8059175907593</v>
      </c>
      <c r="L5250" s="47">
        <v>1189.95</v>
      </c>
      <c r="M5250" s="47">
        <v>1189.95</v>
      </c>
      <c r="N5250" s="45">
        <v>44438</v>
      </c>
    </row>
    <row r="5251" spans="1:14" x14ac:dyDescent="0.25">
      <c r="A5251" s="45" t="s">
        <v>44287</v>
      </c>
      <c r="B5251" s="42" t="s">
        <v>44288</v>
      </c>
      <c r="C5251" s="42"/>
      <c r="D5251" s="42"/>
      <c r="E5251" s="43" t="s">
        <v>44289</v>
      </c>
      <c r="F5251" s="44" t="s">
        <v>7064</v>
      </c>
      <c r="G5251" s="32" t="s">
        <v>11</v>
      </c>
      <c r="H5251" s="43" t="s">
        <v>12</v>
      </c>
      <c r="I5251" s="42" t="s">
        <v>44290</v>
      </c>
      <c r="J5251" s="65">
        <v>8059175889592</v>
      </c>
      <c r="L5251" s="47">
        <v>1189.95</v>
      </c>
      <c r="M5251" s="47">
        <v>1189.95</v>
      </c>
      <c r="N5251" s="45">
        <v>44438</v>
      </c>
    </row>
    <row r="5252" spans="1:14" x14ac:dyDescent="0.25">
      <c r="A5252" s="45" t="s">
        <v>44283</v>
      </c>
      <c r="B5252" s="42" t="s">
        <v>44284</v>
      </c>
      <c r="C5252" s="42"/>
      <c r="D5252" s="42"/>
      <c r="E5252" s="43" t="s">
        <v>44285</v>
      </c>
      <c r="F5252" s="44" t="s">
        <v>7064</v>
      </c>
      <c r="G5252" s="32" t="s">
        <v>11</v>
      </c>
      <c r="H5252" s="43" t="s">
        <v>12</v>
      </c>
      <c r="I5252" s="42" t="s">
        <v>44286</v>
      </c>
      <c r="J5252" s="65">
        <v>8059175907586</v>
      </c>
      <c r="L5252" s="47">
        <v>1189.95</v>
      </c>
      <c r="M5252" s="47">
        <v>1189.95</v>
      </c>
      <c r="N5252" s="45">
        <v>44438</v>
      </c>
    </row>
    <row r="5253" spans="1:14" x14ac:dyDescent="0.25">
      <c r="A5253" s="45" t="s">
        <v>44279</v>
      </c>
      <c r="B5253" s="42" t="s">
        <v>44280</v>
      </c>
      <c r="C5253" s="42"/>
      <c r="D5253" s="42"/>
      <c r="E5253" s="43" t="s">
        <v>44281</v>
      </c>
      <c r="F5253" s="44" t="s">
        <v>7064</v>
      </c>
      <c r="G5253" s="32" t="s">
        <v>11</v>
      </c>
      <c r="H5253" s="43" t="s">
        <v>12</v>
      </c>
      <c r="I5253" s="42" t="s">
        <v>44282</v>
      </c>
      <c r="J5253" s="65">
        <v>8059175907579</v>
      </c>
      <c r="L5253" s="47">
        <v>1189.95</v>
      </c>
      <c r="M5253" s="47">
        <v>1189.95</v>
      </c>
      <c r="N5253" s="45">
        <v>44438</v>
      </c>
    </row>
    <row r="5254" spans="1:14" x14ac:dyDescent="0.25">
      <c r="A5254" s="45" t="s">
        <v>44276</v>
      </c>
      <c r="B5254" s="42"/>
      <c r="C5254" s="42"/>
      <c r="D5254" s="42"/>
      <c r="E5254" s="43" t="s">
        <v>44277</v>
      </c>
      <c r="F5254" s="44" t="s">
        <v>7064</v>
      </c>
      <c r="G5254" s="32" t="s">
        <v>11</v>
      </c>
      <c r="H5254" s="43" t="s">
        <v>12</v>
      </c>
      <c r="I5254" s="42" t="s">
        <v>44278</v>
      </c>
      <c r="J5254" s="65">
        <v>8059175907562</v>
      </c>
      <c r="L5254" s="47">
        <v>1189.95</v>
      </c>
      <c r="M5254" s="47">
        <v>1189.95</v>
      </c>
      <c r="N5254" s="45">
        <v>44438</v>
      </c>
    </row>
    <row r="5255" spans="1:14" x14ac:dyDescent="0.25">
      <c r="B5255" s="42" t="s">
        <v>53216</v>
      </c>
      <c r="C5255" s="42"/>
      <c r="E5255" s="44" t="s">
        <v>53207</v>
      </c>
      <c r="F5255" s="44" t="s">
        <v>7064</v>
      </c>
      <c r="G5255" s="32" t="s">
        <v>11</v>
      </c>
      <c r="H5255" s="32" t="s">
        <v>12</v>
      </c>
      <c r="I5255" s="55" t="s">
        <v>53213</v>
      </c>
      <c r="J5255" s="42">
        <v>8059347015507</v>
      </c>
      <c r="L5255" s="46">
        <v>1999.95</v>
      </c>
      <c r="M5255" s="46">
        <v>1999.95</v>
      </c>
    </row>
    <row r="5256" spans="1:14" x14ac:dyDescent="0.25">
      <c r="B5256" s="42" t="s">
        <v>53195</v>
      </c>
      <c r="C5256" s="42"/>
      <c r="E5256" s="44" t="s">
        <v>53206</v>
      </c>
      <c r="F5256" s="44" t="s">
        <v>7064</v>
      </c>
      <c r="G5256" s="32" t="s">
        <v>11</v>
      </c>
      <c r="H5256" s="32" t="s">
        <v>12</v>
      </c>
      <c r="I5256" s="55" t="s">
        <v>53212</v>
      </c>
      <c r="J5256" s="42">
        <v>8059347015491</v>
      </c>
      <c r="L5256" s="46">
        <v>1999.95</v>
      </c>
      <c r="M5256" s="46">
        <v>1999.95</v>
      </c>
    </row>
    <row r="5257" spans="1:14" x14ac:dyDescent="0.25">
      <c r="B5257" s="42" t="s">
        <v>53194</v>
      </c>
      <c r="C5257" s="42"/>
      <c r="E5257" s="44" t="s">
        <v>53205</v>
      </c>
      <c r="F5257" s="44" t="s">
        <v>7064</v>
      </c>
      <c r="G5257" s="32" t="s">
        <v>11</v>
      </c>
      <c r="H5257" s="32" t="s">
        <v>12</v>
      </c>
      <c r="I5257" s="55" t="s">
        <v>53211</v>
      </c>
      <c r="J5257" s="55" t="str">
        <f>"8059347015484"</f>
        <v>8059347015484</v>
      </c>
      <c r="L5257" s="46">
        <v>1999.95</v>
      </c>
      <c r="M5257" s="46">
        <v>1999.95</v>
      </c>
    </row>
    <row r="5258" spans="1:14" x14ac:dyDescent="0.25">
      <c r="B5258" s="42" t="s">
        <v>53193</v>
      </c>
      <c r="C5258" s="42"/>
      <c r="E5258" s="44" t="s">
        <v>53204</v>
      </c>
      <c r="F5258" s="44" t="s">
        <v>7064</v>
      </c>
      <c r="G5258" s="32" t="s">
        <v>11</v>
      </c>
      <c r="H5258" s="32" t="s">
        <v>12</v>
      </c>
      <c r="I5258" s="55" t="s">
        <v>53210</v>
      </c>
      <c r="J5258" s="42">
        <v>8059175966590</v>
      </c>
      <c r="L5258" s="46">
        <v>1999.95</v>
      </c>
      <c r="M5258" s="46">
        <v>1999.95</v>
      </c>
    </row>
    <row r="5259" spans="1:14" x14ac:dyDescent="0.25">
      <c r="B5259" s="42" t="s">
        <v>53192</v>
      </c>
      <c r="C5259" s="42"/>
      <c r="E5259" s="44" t="s">
        <v>53203</v>
      </c>
      <c r="F5259" s="44" t="s">
        <v>7064</v>
      </c>
      <c r="G5259" s="32" t="s">
        <v>11</v>
      </c>
      <c r="H5259" s="32" t="s">
        <v>12</v>
      </c>
      <c r="I5259" s="55" t="s">
        <v>53209</v>
      </c>
      <c r="J5259" s="42">
        <v>8059347015477</v>
      </c>
      <c r="L5259" s="46">
        <v>1999.95</v>
      </c>
      <c r="M5259" s="46">
        <v>1999.95</v>
      </c>
    </row>
    <row r="5260" spans="1:14" x14ac:dyDescent="0.25">
      <c r="B5260" s="42" t="s">
        <v>53191</v>
      </c>
      <c r="C5260" s="42"/>
      <c r="E5260" s="44" t="s">
        <v>53202</v>
      </c>
      <c r="F5260" s="44" t="s">
        <v>7064</v>
      </c>
      <c r="G5260" s="32" t="s">
        <v>11</v>
      </c>
      <c r="H5260" s="32" t="s">
        <v>12</v>
      </c>
      <c r="I5260" s="55" t="s">
        <v>53208</v>
      </c>
      <c r="J5260" s="42">
        <v>8059347004235</v>
      </c>
      <c r="L5260" s="46">
        <v>1999.95</v>
      </c>
      <c r="M5260" s="46">
        <v>1999.95</v>
      </c>
    </row>
    <row r="5261" spans="1:14" x14ac:dyDescent="0.25">
      <c r="B5261" s="42" t="s">
        <v>53164</v>
      </c>
      <c r="C5261" s="42"/>
      <c r="E5261" s="44" t="s">
        <v>53172</v>
      </c>
      <c r="F5261" s="44" t="s">
        <v>7064</v>
      </c>
      <c r="G5261" s="32" t="s">
        <v>11</v>
      </c>
      <c r="H5261" s="32" t="s">
        <v>12</v>
      </c>
      <c r="I5261" s="55" t="s">
        <v>53178</v>
      </c>
      <c r="J5261" s="42">
        <v>8059347015446</v>
      </c>
      <c r="L5261" s="46">
        <v>1999.95</v>
      </c>
      <c r="M5261" s="46">
        <v>1999.95</v>
      </c>
    </row>
    <row r="5262" spans="1:14" x14ac:dyDescent="0.25">
      <c r="B5262" s="42" t="s">
        <v>53163</v>
      </c>
      <c r="C5262" s="42"/>
      <c r="E5262" s="44" t="s">
        <v>53171</v>
      </c>
      <c r="F5262" s="44" t="s">
        <v>7064</v>
      </c>
      <c r="G5262" s="32" t="s">
        <v>11</v>
      </c>
      <c r="H5262" s="32" t="s">
        <v>12</v>
      </c>
      <c r="I5262" s="55" t="s">
        <v>53177</v>
      </c>
      <c r="J5262" s="42">
        <v>8059347015439</v>
      </c>
      <c r="L5262" s="46">
        <v>1999.95</v>
      </c>
      <c r="M5262" s="46">
        <v>1999.95</v>
      </c>
    </row>
    <row r="5263" spans="1:14" x14ac:dyDescent="0.25">
      <c r="B5263" s="42" t="s">
        <v>53162</v>
      </c>
      <c r="C5263" s="42"/>
      <c r="E5263" s="44" t="s">
        <v>53170</v>
      </c>
      <c r="F5263" s="44" t="s">
        <v>7064</v>
      </c>
      <c r="G5263" s="32" t="s">
        <v>11</v>
      </c>
      <c r="H5263" s="32" t="s">
        <v>12</v>
      </c>
      <c r="I5263" s="55" t="s">
        <v>53176</v>
      </c>
      <c r="J5263" s="42">
        <v>8059347004242</v>
      </c>
      <c r="L5263" s="46">
        <v>1999.95</v>
      </c>
      <c r="M5263" s="46">
        <v>1999.95</v>
      </c>
    </row>
    <row r="5264" spans="1:14" x14ac:dyDescent="0.25">
      <c r="B5264" s="42" t="s">
        <v>53161</v>
      </c>
      <c r="C5264" s="42"/>
      <c r="E5264" s="44" t="s">
        <v>53169</v>
      </c>
      <c r="F5264" s="44" t="s">
        <v>7064</v>
      </c>
      <c r="G5264" s="32" t="s">
        <v>11</v>
      </c>
      <c r="H5264" s="32" t="s">
        <v>12</v>
      </c>
      <c r="I5264" s="55" t="s">
        <v>53175</v>
      </c>
      <c r="J5264" s="42">
        <v>8059175966583</v>
      </c>
      <c r="L5264" s="46">
        <v>1999.95</v>
      </c>
      <c r="M5264" s="46">
        <v>1999.95</v>
      </c>
    </row>
    <row r="5265" spans="2:14" x14ac:dyDescent="0.25">
      <c r="B5265" s="42" t="s">
        <v>53166</v>
      </c>
      <c r="C5265" s="42"/>
      <c r="E5265" s="44" t="s">
        <v>53168</v>
      </c>
      <c r="F5265" s="44" t="s">
        <v>7064</v>
      </c>
      <c r="G5265" s="32" t="s">
        <v>11</v>
      </c>
      <c r="H5265" s="32" t="s">
        <v>12</v>
      </c>
      <c r="I5265" s="55" t="s">
        <v>53174</v>
      </c>
      <c r="J5265" s="42">
        <v>8059347015422</v>
      </c>
      <c r="L5265" s="46">
        <v>1999.95</v>
      </c>
      <c r="M5265" s="46">
        <v>1999.95</v>
      </c>
    </row>
    <row r="5266" spans="2:14" x14ac:dyDescent="0.25">
      <c r="B5266" s="42" t="s">
        <v>53165</v>
      </c>
      <c r="C5266" s="42"/>
      <c r="E5266" s="44" t="s">
        <v>53167</v>
      </c>
      <c r="F5266" s="44" t="s">
        <v>7064</v>
      </c>
      <c r="G5266" s="32" t="s">
        <v>11</v>
      </c>
      <c r="H5266" s="32" t="s">
        <v>12</v>
      </c>
      <c r="I5266" s="55" t="s">
        <v>53173</v>
      </c>
      <c r="J5266" s="42">
        <v>8059347015415</v>
      </c>
      <c r="L5266" s="46">
        <v>1999.95</v>
      </c>
      <c r="M5266" s="46">
        <v>1999.95</v>
      </c>
    </row>
    <row r="5267" spans="2:14" x14ac:dyDescent="0.25">
      <c r="B5267" s="42" t="s">
        <v>53184</v>
      </c>
      <c r="C5267" s="42"/>
      <c r="E5267" s="44" t="s">
        <v>53201</v>
      </c>
      <c r="F5267" s="44" t="s">
        <v>7064</v>
      </c>
      <c r="G5267" s="32" t="s">
        <v>11</v>
      </c>
      <c r="H5267" s="32" t="s">
        <v>12</v>
      </c>
      <c r="I5267" s="55" t="s">
        <v>53190</v>
      </c>
      <c r="J5267" s="42" t="s">
        <v>53214</v>
      </c>
      <c r="L5267" s="46">
        <v>1999.95</v>
      </c>
      <c r="M5267" s="46">
        <v>1999.95</v>
      </c>
    </row>
    <row r="5268" spans="2:14" x14ac:dyDescent="0.25">
      <c r="B5268" s="42" t="s">
        <v>53183</v>
      </c>
      <c r="C5268" s="42"/>
      <c r="E5268" s="44" t="s">
        <v>53200</v>
      </c>
      <c r="F5268" s="44" t="s">
        <v>7064</v>
      </c>
      <c r="G5268" s="32" t="s">
        <v>11</v>
      </c>
      <c r="H5268" s="32" t="s">
        <v>12</v>
      </c>
      <c r="I5268" s="55" t="s">
        <v>53189</v>
      </c>
      <c r="J5268" s="55">
        <v>8059347028873</v>
      </c>
      <c r="L5268" s="46">
        <v>1999.95</v>
      </c>
      <c r="M5268" s="46">
        <v>1999.95</v>
      </c>
    </row>
    <row r="5269" spans="2:14" x14ac:dyDescent="0.25">
      <c r="B5269" s="42" t="s">
        <v>53182</v>
      </c>
      <c r="C5269" s="42"/>
      <c r="E5269" s="44" t="s">
        <v>53199</v>
      </c>
      <c r="F5269" s="44" t="s">
        <v>7064</v>
      </c>
      <c r="G5269" s="32" t="s">
        <v>11</v>
      </c>
      <c r="H5269" s="32" t="s">
        <v>12</v>
      </c>
      <c r="I5269" s="55" t="s">
        <v>53188</v>
      </c>
      <c r="J5269" s="55" t="str">
        <f>"8059347028866"</f>
        <v>8059347028866</v>
      </c>
      <c r="L5269" s="46">
        <v>1999.95</v>
      </c>
      <c r="M5269" s="46">
        <v>1999.95</v>
      </c>
    </row>
    <row r="5270" spans="2:14" x14ac:dyDescent="0.25">
      <c r="B5270" s="42" t="s">
        <v>53181</v>
      </c>
      <c r="C5270" s="42"/>
      <c r="E5270" s="44" t="s">
        <v>53198</v>
      </c>
      <c r="F5270" s="44" t="s">
        <v>7064</v>
      </c>
      <c r="G5270" s="32" t="s">
        <v>11</v>
      </c>
      <c r="H5270" s="32" t="s">
        <v>12</v>
      </c>
      <c r="I5270" s="55" t="s">
        <v>53187</v>
      </c>
      <c r="J5270" s="55" t="str">
        <f>"8059347020037"</f>
        <v>8059347020037</v>
      </c>
      <c r="L5270" s="46">
        <v>1999.95</v>
      </c>
      <c r="M5270" s="46">
        <v>1999.95</v>
      </c>
    </row>
    <row r="5271" spans="2:14" x14ac:dyDescent="0.25">
      <c r="B5271" s="42" t="s">
        <v>53180</v>
      </c>
      <c r="C5271" s="42"/>
      <c r="E5271" s="44" t="s">
        <v>53197</v>
      </c>
      <c r="F5271" s="44" t="s">
        <v>7064</v>
      </c>
      <c r="G5271" s="32" t="s">
        <v>11</v>
      </c>
      <c r="H5271" s="32" t="s">
        <v>12</v>
      </c>
      <c r="I5271" s="55" t="s">
        <v>53186</v>
      </c>
      <c r="J5271" s="55" t="s">
        <v>53215</v>
      </c>
      <c r="L5271" s="46">
        <v>1999.95</v>
      </c>
      <c r="M5271" s="46">
        <v>1999.95</v>
      </c>
    </row>
    <row r="5272" spans="2:14" x14ac:dyDescent="0.25">
      <c r="B5272" s="42" t="s">
        <v>53179</v>
      </c>
      <c r="C5272" s="42"/>
      <c r="E5272" s="44" t="s">
        <v>53196</v>
      </c>
      <c r="F5272" s="44" t="s">
        <v>7064</v>
      </c>
      <c r="G5272" s="32" t="s">
        <v>11</v>
      </c>
      <c r="H5272" s="32" t="s">
        <v>12</v>
      </c>
      <c r="I5272" s="55" t="s">
        <v>53185</v>
      </c>
      <c r="J5272" s="55" t="str">
        <f>"8059347028842"</f>
        <v>8059347028842</v>
      </c>
      <c r="L5272" s="46">
        <v>1999.95</v>
      </c>
      <c r="M5272" s="46">
        <v>1999.95</v>
      </c>
    </row>
    <row r="5273" spans="2:14" x14ac:dyDescent="0.25">
      <c r="B5273" s="42" t="s">
        <v>52897</v>
      </c>
      <c r="C5273" s="42"/>
      <c r="E5273" s="32" t="s">
        <v>52875</v>
      </c>
      <c r="F5273" s="44" t="s">
        <v>7064</v>
      </c>
      <c r="G5273" s="32" t="s">
        <v>11</v>
      </c>
      <c r="H5273" s="32" t="s">
        <v>12</v>
      </c>
      <c r="I5273" s="32" t="s">
        <v>52898</v>
      </c>
      <c r="J5273" s="55">
        <v>8059347161044</v>
      </c>
      <c r="L5273" s="47">
        <v>3969.95</v>
      </c>
      <c r="M5273" s="47">
        <v>3969.95</v>
      </c>
      <c r="N5273" s="45">
        <v>44984</v>
      </c>
    </row>
    <row r="5274" spans="2:14" x14ac:dyDescent="0.25">
      <c r="B5274" s="42" t="s">
        <v>52895</v>
      </c>
      <c r="C5274" s="42"/>
      <c r="E5274" s="32" t="s">
        <v>52875</v>
      </c>
      <c r="F5274" s="44" t="s">
        <v>7064</v>
      </c>
      <c r="G5274" s="32" t="s">
        <v>11</v>
      </c>
      <c r="H5274" s="32" t="s">
        <v>12</v>
      </c>
      <c r="I5274" s="32" t="s">
        <v>52896</v>
      </c>
      <c r="J5274" s="55">
        <v>8059347161037</v>
      </c>
      <c r="L5274" s="47">
        <v>3969.95</v>
      </c>
      <c r="M5274" s="47">
        <v>3969.95</v>
      </c>
      <c r="N5274" s="45">
        <v>44984</v>
      </c>
    </row>
    <row r="5275" spans="2:14" x14ac:dyDescent="0.25">
      <c r="B5275" s="42" t="s">
        <v>52893</v>
      </c>
      <c r="C5275" s="42"/>
      <c r="E5275" s="32" t="s">
        <v>52875</v>
      </c>
      <c r="F5275" s="44" t="s">
        <v>7064</v>
      </c>
      <c r="G5275" s="32" t="s">
        <v>11</v>
      </c>
      <c r="H5275" s="32" t="s">
        <v>12</v>
      </c>
      <c r="I5275" s="32" t="s">
        <v>52894</v>
      </c>
      <c r="J5275" s="55">
        <v>8059347161020</v>
      </c>
      <c r="L5275" s="47">
        <v>3969.95</v>
      </c>
      <c r="M5275" s="47">
        <v>3969.95</v>
      </c>
      <c r="N5275" s="45">
        <v>44984</v>
      </c>
    </row>
    <row r="5276" spans="2:14" x14ac:dyDescent="0.25">
      <c r="B5276" s="42" t="s">
        <v>52891</v>
      </c>
      <c r="C5276" s="42"/>
      <c r="E5276" s="32" t="s">
        <v>52875</v>
      </c>
      <c r="F5276" s="44" t="s">
        <v>7064</v>
      </c>
      <c r="G5276" s="32" t="s">
        <v>11</v>
      </c>
      <c r="H5276" s="32" t="s">
        <v>12</v>
      </c>
      <c r="I5276" s="32" t="s">
        <v>52892</v>
      </c>
      <c r="J5276" s="55">
        <v>8059347161013</v>
      </c>
      <c r="L5276" s="47">
        <v>3969.95</v>
      </c>
      <c r="M5276" s="47">
        <v>3969.95</v>
      </c>
      <c r="N5276" s="45">
        <v>44984</v>
      </c>
    </row>
    <row r="5277" spans="2:14" x14ac:dyDescent="0.25">
      <c r="B5277" s="42" t="s">
        <v>52889</v>
      </c>
      <c r="C5277" s="42"/>
      <c r="E5277" s="32" t="s">
        <v>52875</v>
      </c>
      <c r="F5277" s="44" t="s">
        <v>7064</v>
      </c>
      <c r="G5277" s="32" t="s">
        <v>11</v>
      </c>
      <c r="H5277" s="32" t="s">
        <v>12</v>
      </c>
      <c r="I5277" s="32" t="s">
        <v>52890</v>
      </c>
      <c r="J5277" s="55">
        <v>8059347161006</v>
      </c>
      <c r="L5277" s="47">
        <v>3969.95</v>
      </c>
      <c r="M5277" s="47">
        <v>3969.95</v>
      </c>
      <c r="N5277" s="45">
        <v>44984</v>
      </c>
    </row>
    <row r="5278" spans="2:14" x14ac:dyDescent="0.25">
      <c r="B5278" s="42" t="s">
        <v>52887</v>
      </c>
      <c r="C5278" s="42"/>
      <c r="E5278" s="32" t="s">
        <v>52875</v>
      </c>
      <c r="F5278" s="44" t="s">
        <v>7064</v>
      </c>
      <c r="G5278" s="32" t="s">
        <v>11</v>
      </c>
      <c r="H5278" s="32" t="s">
        <v>12</v>
      </c>
      <c r="I5278" s="32" t="s">
        <v>52888</v>
      </c>
      <c r="J5278" s="55">
        <v>8059347160993</v>
      </c>
      <c r="L5278" s="47">
        <v>3969.95</v>
      </c>
      <c r="M5278" s="47">
        <v>3969.95</v>
      </c>
      <c r="N5278" s="45">
        <v>44984</v>
      </c>
    </row>
    <row r="5279" spans="2:14" x14ac:dyDescent="0.25">
      <c r="B5279" s="42" t="s">
        <v>52885</v>
      </c>
      <c r="C5279" s="42"/>
      <c r="E5279" s="32" t="s">
        <v>52875</v>
      </c>
      <c r="F5279" s="44" t="s">
        <v>7064</v>
      </c>
      <c r="G5279" s="32" t="s">
        <v>11</v>
      </c>
      <c r="H5279" s="32" t="s">
        <v>12</v>
      </c>
      <c r="I5279" s="32" t="s">
        <v>52886</v>
      </c>
      <c r="J5279" s="55">
        <v>8059347160900</v>
      </c>
      <c r="L5279" s="47">
        <v>3969.95</v>
      </c>
      <c r="M5279" s="47">
        <v>3969.95</v>
      </c>
      <c r="N5279" s="45">
        <v>44984</v>
      </c>
    </row>
    <row r="5280" spans="2:14" x14ac:dyDescent="0.25">
      <c r="B5280" s="42" t="s">
        <v>52883</v>
      </c>
      <c r="C5280" s="42"/>
      <c r="E5280" s="32" t="s">
        <v>52875</v>
      </c>
      <c r="F5280" s="44" t="s">
        <v>7064</v>
      </c>
      <c r="G5280" s="32" t="s">
        <v>11</v>
      </c>
      <c r="H5280" s="32" t="s">
        <v>12</v>
      </c>
      <c r="I5280" s="32" t="s">
        <v>52884</v>
      </c>
      <c r="J5280" s="55">
        <v>8059347160894</v>
      </c>
      <c r="L5280" s="47">
        <v>3969.95</v>
      </c>
      <c r="M5280" s="47">
        <v>3969.95</v>
      </c>
      <c r="N5280" s="45">
        <v>44984</v>
      </c>
    </row>
    <row r="5281" spans="1:14" x14ac:dyDescent="0.25">
      <c r="B5281" s="42" t="s">
        <v>52881</v>
      </c>
      <c r="C5281" s="42"/>
      <c r="E5281" s="32" t="s">
        <v>52875</v>
      </c>
      <c r="F5281" s="44" t="s">
        <v>7064</v>
      </c>
      <c r="G5281" s="32" t="s">
        <v>11</v>
      </c>
      <c r="H5281" s="32" t="s">
        <v>12</v>
      </c>
      <c r="I5281" s="32" t="s">
        <v>52882</v>
      </c>
      <c r="J5281" s="55">
        <v>8059347160887</v>
      </c>
      <c r="L5281" s="47">
        <v>3969.95</v>
      </c>
      <c r="M5281" s="47">
        <v>3969.95</v>
      </c>
      <c r="N5281" s="45">
        <v>44984</v>
      </c>
    </row>
    <row r="5282" spans="1:14" x14ac:dyDescent="0.25">
      <c r="B5282" s="42" t="s">
        <v>52879</v>
      </c>
      <c r="C5282" s="42"/>
      <c r="E5282" s="32" t="s">
        <v>52875</v>
      </c>
      <c r="F5282" s="44" t="s">
        <v>7064</v>
      </c>
      <c r="G5282" s="32" t="s">
        <v>11</v>
      </c>
      <c r="H5282" s="32" t="s">
        <v>12</v>
      </c>
      <c r="I5282" s="32" t="s">
        <v>52880</v>
      </c>
      <c r="J5282" s="55">
        <v>8059347160870</v>
      </c>
      <c r="L5282" s="47">
        <v>3969.95</v>
      </c>
      <c r="M5282" s="47">
        <v>3969.95</v>
      </c>
      <c r="N5282" s="45">
        <v>44984</v>
      </c>
    </row>
    <row r="5283" spans="1:14" x14ac:dyDescent="0.25">
      <c r="B5283" s="42" t="s">
        <v>52877</v>
      </c>
      <c r="C5283" s="42"/>
      <c r="E5283" s="32" t="s">
        <v>52875</v>
      </c>
      <c r="F5283" s="44" t="s">
        <v>7064</v>
      </c>
      <c r="G5283" s="32" t="s">
        <v>11</v>
      </c>
      <c r="H5283" s="32" t="s">
        <v>12</v>
      </c>
      <c r="I5283" s="32" t="s">
        <v>52878</v>
      </c>
      <c r="J5283" s="55">
        <v>8059347160863</v>
      </c>
      <c r="L5283" s="47">
        <v>3969.95</v>
      </c>
      <c r="M5283" s="47">
        <v>3969.95</v>
      </c>
      <c r="N5283" s="45">
        <v>44984</v>
      </c>
    </row>
    <row r="5284" spans="1:14" x14ac:dyDescent="0.25">
      <c r="B5284" s="42" t="s">
        <v>52874</v>
      </c>
      <c r="C5284" s="42"/>
      <c r="E5284" s="32" t="s">
        <v>52875</v>
      </c>
      <c r="F5284" s="44" t="s">
        <v>7064</v>
      </c>
      <c r="G5284" s="32" t="s">
        <v>11</v>
      </c>
      <c r="H5284" s="32" t="s">
        <v>12</v>
      </c>
      <c r="I5284" s="32" t="s">
        <v>52876</v>
      </c>
      <c r="J5284" s="55">
        <v>8059347160856</v>
      </c>
      <c r="L5284" s="47">
        <v>3969.95</v>
      </c>
      <c r="M5284" s="47">
        <v>3969.95</v>
      </c>
      <c r="N5284" s="45">
        <v>44984</v>
      </c>
    </row>
    <row r="5285" spans="1:14" x14ac:dyDescent="0.25">
      <c r="A5285" s="45" t="s">
        <v>44272</v>
      </c>
      <c r="B5285" s="42" t="s">
        <v>44273</v>
      </c>
      <c r="C5285" s="42" t="s">
        <v>70122</v>
      </c>
      <c r="D5285" s="42"/>
      <c r="E5285" s="43" t="s">
        <v>44274</v>
      </c>
      <c r="F5285" s="44" t="s">
        <v>7064</v>
      </c>
      <c r="G5285" s="32" t="s">
        <v>17</v>
      </c>
      <c r="H5285" s="43" t="s">
        <v>18</v>
      </c>
      <c r="I5285" s="42" t="s">
        <v>44275</v>
      </c>
      <c r="J5285" s="65">
        <v>8059175907432</v>
      </c>
      <c r="K5285" s="45">
        <v>45597</v>
      </c>
      <c r="L5285" s="47">
        <v>0</v>
      </c>
      <c r="M5285" s="47">
        <v>1734.95</v>
      </c>
      <c r="N5285" s="45">
        <v>44438</v>
      </c>
    </row>
    <row r="5286" spans="1:14" x14ac:dyDescent="0.25">
      <c r="A5286" s="45" t="s">
        <v>44268</v>
      </c>
      <c r="B5286" s="42" t="s">
        <v>44269</v>
      </c>
      <c r="C5286" s="42" t="s">
        <v>70121</v>
      </c>
      <c r="D5286" s="42"/>
      <c r="E5286" s="43" t="s">
        <v>44270</v>
      </c>
      <c r="F5286" s="44" t="s">
        <v>7064</v>
      </c>
      <c r="G5286" s="32" t="s">
        <v>17</v>
      </c>
      <c r="H5286" s="43" t="s">
        <v>18</v>
      </c>
      <c r="I5286" s="42" t="s">
        <v>44271</v>
      </c>
      <c r="J5286" s="65">
        <v>8059175907425</v>
      </c>
      <c r="K5286" s="45">
        <v>45597</v>
      </c>
      <c r="L5286" s="47">
        <v>0</v>
      </c>
      <c r="M5286" s="47">
        <v>1734.95</v>
      </c>
      <c r="N5286" s="45">
        <v>44438</v>
      </c>
    </row>
    <row r="5287" spans="1:14" x14ac:dyDescent="0.25">
      <c r="A5287" s="45" t="s">
        <v>44264</v>
      </c>
      <c r="B5287" s="42" t="s">
        <v>44265</v>
      </c>
      <c r="C5287" s="42" t="s">
        <v>70120</v>
      </c>
      <c r="D5287" s="42"/>
      <c r="E5287" s="43" t="s">
        <v>44266</v>
      </c>
      <c r="F5287" s="44" t="s">
        <v>7064</v>
      </c>
      <c r="G5287" s="32" t="s">
        <v>17</v>
      </c>
      <c r="H5287" s="43" t="s">
        <v>18</v>
      </c>
      <c r="I5287" s="42" t="s">
        <v>44267</v>
      </c>
      <c r="J5287" s="65">
        <v>8059175907418</v>
      </c>
      <c r="K5287" s="45">
        <v>45597</v>
      </c>
      <c r="L5287" s="47">
        <v>0</v>
      </c>
      <c r="M5287" s="47">
        <v>1734.95</v>
      </c>
      <c r="N5287" s="45">
        <v>44438</v>
      </c>
    </row>
    <row r="5288" spans="1:14" x14ac:dyDescent="0.25">
      <c r="A5288" s="45" t="s">
        <v>44260</v>
      </c>
      <c r="B5288" s="42" t="s">
        <v>44261</v>
      </c>
      <c r="C5288" s="42" t="s">
        <v>70119</v>
      </c>
      <c r="D5288" s="42"/>
      <c r="E5288" s="43" t="s">
        <v>44262</v>
      </c>
      <c r="F5288" s="44" t="s">
        <v>7064</v>
      </c>
      <c r="G5288" s="32" t="s">
        <v>17</v>
      </c>
      <c r="H5288" s="43" t="s">
        <v>18</v>
      </c>
      <c r="I5288" s="42" t="s">
        <v>44263</v>
      </c>
      <c r="J5288" s="65">
        <v>8059175889431</v>
      </c>
      <c r="K5288" s="45">
        <v>45597</v>
      </c>
      <c r="L5288" s="47">
        <v>0</v>
      </c>
      <c r="M5288" s="47">
        <v>1734.95</v>
      </c>
      <c r="N5288" s="45">
        <v>44438</v>
      </c>
    </row>
    <row r="5289" spans="1:14" x14ac:dyDescent="0.25">
      <c r="A5289" s="45" t="s">
        <v>44256</v>
      </c>
      <c r="B5289" s="42" t="s">
        <v>44257</v>
      </c>
      <c r="C5289" s="42" t="s">
        <v>70118</v>
      </c>
      <c r="D5289" s="42"/>
      <c r="E5289" s="43" t="s">
        <v>44258</v>
      </c>
      <c r="F5289" s="44" t="s">
        <v>7064</v>
      </c>
      <c r="G5289" s="32" t="s">
        <v>17</v>
      </c>
      <c r="H5289" s="43" t="s">
        <v>18</v>
      </c>
      <c r="I5289" s="42" t="s">
        <v>44259</v>
      </c>
      <c r="J5289" s="65">
        <v>8059175907401</v>
      </c>
      <c r="K5289" s="45">
        <v>45597</v>
      </c>
      <c r="L5289" s="47">
        <v>0</v>
      </c>
      <c r="M5289" s="47">
        <v>1734.95</v>
      </c>
      <c r="N5289" s="45">
        <v>44438</v>
      </c>
    </row>
    <row r="5290" spans="1:14" x14ac:dyDescent="0.25">
      <c r="A5290" s="45" t="s">
        <v>44252</v>
      </c>
      <c r="B5290" s="42" t="s">
        <v>44253</v>
      </c>
      <c r="C5290" s="42" t="s">
        <v>70117</v>
      </c>
      <c r="D5290" s="42"/>
      <c r="E5290" s="43" t="s">
        <v>44254</v>
      </c>
      <c r="F5290" s="44" t="s">
        <v>7064</v>
      </c>
      <c r="G5290" s="32" t="s">
        <v>17</v>
      </c>
      <c r="H5290" s="43" t="s">
        <v>18</v>
      </c>
      <c r="I5290" s="42" t="s">
        <v>44255</v>
      </c>
      <c r="J5290" s="65">
        <v>8059175907395</v>
      </c>
      <c r="K5290" s="45">
        <v>45597</v>
      </c>
      <c r="L5290" s="47">
        <v>0</v>
      </c>
      <c r="M5290" s="47">
        <v>1734.95</v>
      </c>
      <c r="N5290" s="45">
        <v>44438</v>
      </c>
    </row>
    <row r="5291" spans="1:14" x14ac:dyDescent="0.25">
      <c r="A5291" s="45" t="s">
        <v>44248</v>
      </c>
      <c r="B5291" s="42" t="s">
        <v>44249</v>
      </c>
      <c r="C5291" s="42" t="s">
        <v>70116</v>
      </c>
      <c r="D5291" s="42"/>
      <c r="E5291" s="43" t="s">
        <v>44250</v>
      </c>
      <c r="F5291" s="44" t="s">
        <v>7064</v>
      </c>
      <c r="G5291" s="32" t="s">
        <v>17</v>
      </c>
      <c r="H5291" s="43" t="s">
        <v>18</v>
      </c>
      <c r="I5291" s="42" t="s">
        <v>44251</v>
      </c>
      <c r="J5291" s="65">
        <v>8059175907388</v>
      </c>
      <c r="K5291" s="45">
        <v>45597</v>
      </c>
      <c r="L5291" s="47">
        <v>0</v>
      </c>
      <c r="M5291" s="47">
        <v>1734.95</v>
      </c>
      <c r="N5291" s="45">
        <v>44438</v>
      </c>
    </row>
    <row r="5292" spans="1:14" x14ac:dyDescent="0.25">
      <c r="A5292" s="45" t="s">
        <v>44244</v>
      </c>
      <c r="B5292" s="42" t="s">
        <v>44245</v>
      </c>
      <c r="C5292" s="42"/>
      <c r="D5292" s="42"/>
      <c r="E5292" s="43" t="s">
        <v>44246</v>
      </c>
      <c r="F5292" s="44" t="s">
        <v>7064</v>
      </c>
      <c r="G5292" s="32" t="s">
        <v>17</v>
      </c>
      <c r="H5292" s="43" t="s">
        <v>18</v>
      </c>
      <c r="I5292" s="42" t="s">
        <v>44247</v>
      </c>
      <c r="J5292" s="65">
        <v>8059175907371</v>
      </c>
      <c r="K5292" s="45">
        <v>45597</v>
      </c>
      <c r="L5292" s="47">
        <v>0</v>
      </c>
      <c r="M5292" s="47">
        <v>1734.95</v>
      </c>
      <c r="N5292" s="45">
        <v>44438</v>
      </c>
    </row>
    <row r="5293" spans="1:14" x14ac:dyDescent="0.25">
      <c r="A5293" s="45" t="s">
        <v>44240</v>
      </c>
      <c r="B5293" s="42" t="s">
        <v>44241</v>
      </c>
      <c r="C5293" s="42" t="s">
        <v>70115</v>
      </c>
      <c r="D5293" s="42"/>
      <c r="E5293" s="43" t="s">
        <v>44242</v>
      </c>
      <c r="F5293" s="44" t="s">
        <v>7064</v>
      </c>
      <c r="G5293" s="32" t="s">
        <v>17</v>
      </c>
      <c r="H5293" s="43" t="s">
        <v>18</v>
      </c>
      <c r="I5293" s="42" t="s">
        <v>44243</v>
      </c>
      <c r="J5293" s="65">
        <v>8059175907364</v>
      </c>
      <c r="K5293" s="45">
        <v>45597</v>
      </c>
      <c r="L5293" s="47">
        <v>0</v>
      </c>
      <c r="M5293" s="47">
        <v>1734.95</v>
      </c>
      <c r="N5293" s="45">
        <v>44438</v>
      </c>
    </row>
    <row r="5294" spans="1:14" x14ac:dyDescent="0.25">
      <c r="A5294" s="45" t="s">
        <v>44236</v>
      </c>
      <c r="B5294" s="42" t="s">
        <v>44237</v>
      </c>
      <c r="C5294" s="42" t="s">
        <v>70114</v>
      </c>
      <c r="D5294" s="42"/>
      <c r="E5294" s="43" t="s">
        <v>44238</v>
      </c>
      <c r="F5294" s="44" t="s">
        <v>7064</v>
      </c>
      <c r="G5294" s="32" t="s">
        <v>17</v>
      </c>
      <c r="H5294" s="43" t="s">
        <v>18</v>
      </c>
      <c r="I5294" s="42" t="s">
        <v>44239</v>
      </c>
      <c r="J5294" s="65">
        <v>8059175907357</v>
      </c>
      <c r="K5294" s="45">
        <v>45597</v>
      </c>
      <c r="L5294" s="47">
        <v>0</v>
      </c>
      <c r="M5294" s="47">
        <v>1734.95</v>
      </c>
      <c r="N5294" s="45">
        <v>44438</v>
      </c>
    </row>
    <row r="5295" spans="1:14" x14ac:dyDescent="0.25">
      <c r="A5295" s="45" t="s">
        <v>44232</v>
      </c>
      <c r="B5295" s="42" t="s">
        <v>44233</v>
      </c>
      <c r="C5295" s="42" t="s">
        <v>70113</v>
      </c>
      <c r="D5295" s="42"/>
      <c r="E5295" s="43" t="s">
        <v>44234</v>
      </c>
      <c r="F5295" s="44" t="s">
        <v>7064</v>
      </c>
      <c r="G5295" s="32" t="s">
        <v>17</v>
      </c>
      <c r="H5295" s="43" t="s">
        <v>18</v>
      </c>
      <c r="I5295" s="42" t="s">
        <v>44235</v>
      </c>
      <c r="J5295" s="65">
        <v>8059175889424</v>
      </c>
      <c r="K5295" s="45">
        <v>45597</v>
      </c>
      <c r="L5295" s="47">
        <v>0</v>
      </c>
      <c r="M5295" s="47">
        <v>1734.95</v>
      </c>
      <c r="N5295" s="45">
        <v>44438</v>
      </c>
    </row>
    <row r="5296" spans="1:14" x14ac:dyDescent="0.25">
      <c r="A5296" s="45" t="s">
        <v>44228</v>
      </c>
      <c r="B5296" s="42" t="s">
        <v>44229</v>
      </c>
      <c r="C5296" s="42" t="s">
        <v>70112</v>
      </c>
      <c r="D5296" s="42"/>
      <c r="E5296" s="43" t="s">
        <v>44230</v>
      </c>
      <c r="F5296" s="44" t="s">
        <v>7064</v>
      </c>
      <c r="G5296" s="32" t="s">
        <v>17</v>
      </c>
      <c r="H5296" s="43" t="s">
        <v>18</v>
      </c>
      <c r="I5296" s="42" t="s">
        <v>44231</v>
      </c>
      <c r="J5296" s="65">
        <v>8059175907340</v>
      </c>
      <c r="K5296" s="45">
        <v>45597</v>
      </c>
      <c r="L5296" s="47">
        <v>0</v>
      </c>
      <c r="M5296" s="47">
        <v>1734.95</v>
      </c>
      <c r="N5296" s="45">
        <v>44438</v>
      </c>
    </row>
    <row r="5297" spans="1:14" x14ac:dyDescent="0.25">
      <c r="A5297" s="45" t="s">
        <v>44224</v>
      </c>
      <c r="B5297" s="42" t="s">
        <v>44225</v>
      </c>
      <c r="C5297" s="42" t="s">
        <v>70111</v>
      </c>
      <c r="D5297" s="42"/>
      <c r="E5297" s="43" t="s">
        <v>44226</v>
      </c>
      <c r="F5297" s="44" t="s">
        <v>7064</v>
      </c>
      <c r="G5297" s="32" t="s">
        <v>17</v>
      </c>
      <c r="H5297" s="43" t="s">
        <v>18</v>
      </c>
      <c r="I5297" s="42" t="s">
        <v>44227</v>
      </c>
      <c r="J5297" s="65">
        <v>8059175907333</v>
      </c>
      <c r="K5297" s="45">
        <v>45597</v>
      </c>
      <c r="L5297" s="47">
        <v>0</v>
      </c>
      <c r="M5297" s="47">
        <v>1734.95</v>
      </c>
      <c r="N5297" s="45">
        <v>44438</v>
      </c>
    </row>
    <row r="5298" spans="1:14" x14ac:dyDescent="0.25">
      <c r="A5298" s="45" t="s">
        <v>44220</v>
      </c>
      <c r="B5298" s="42" t="s">
        <v>44221</v>
      </c>
      <c r="C5298" s="42" t="s">
        <v>70110</v>
      </c>
      <c r="D5298" s="42"/>
      <c r="E5298" s="43" t="s">
        <v>44222</v>
      </c>
      <c r="F5298" s="44" t="s">
        <v>7064</v>
      </c>
      <c r="G5298" s="32" t="s">
        <v>17</v>
      </c>
      <c r="H5298" s="43" t="s">
        <v>18</v>
      </c>
      <c r="I5298" s="42" t="s">
        <v>44223</v>
      </c>
      <c r="J5298" s="65">
        <v>8059175907326</v>
      </c>
      <c r="K5298" s="45">
        <v>45597</v>
      </c>
      <c r="L5298" s="47">
        <v>0</v>
      </c>
      <c r="M5298" s="47">
        <v>1734.95</v>
      </c>
      <c r="N5298" s="45">
        <v>44438</v>
      </c>
    </row>
    <row r="5299" spans="1:14" x14ac:dyDescent="0.25">
      <c r="A5299" s="32" t="s">
        <v>71352</v>
      </c>
      <c r="B5299" s="17" t="s">
        <v>69442</v>
      </c>
      <c r="C5299" s="42" t="s">
        <v>70563</v>
      </c>
      <c r="D5299" s="17"/>
      <c r="E5299" s="17" t="s">
        <v>69443</v>
      </c>
      <c r="F5299" s="80" t="s">
        <v>41</v>
      </c>
      <c r="G5299" s="44" t="s">
        <v>11</v>
      </c>
      <c r="H5299" s="44" t="s">
        <v>12</v>
      </c>
      <c r="I5299" s="17" t="s">
        <v>69444</v>
      </c>
      <c r="J5299" s="20">
        <v>8059347340418</v>
      </c>
      <c r="K5299" s="17"/>
      <c r="L5299" s="71">
        <v>999.95</v>
      </c>
      <c r="M5299" s="71">
        <v>999.95</v>
      </c>
      <c r="N5299" s="24">
        <v>45335</v>
      </c>
    </row>
    <row r="5300" spans="1:14" x14ac:dyDescent="0.25">
      <c r="A5300" s="32" t="s">
        <v>71351</v>
      </c>
      <c r="B5300" s="17" t="s">
        <v>69439</v>
      </c>
      <c r="C5300" s="42" t="s">
        <v>70562</v>
      </c>
      <c r="D5300" s="17"/>
      <c r="E5300" s="17" t="s">
        <v>69440</v>
      </c>
      <c r="F5300" s="80" t="s">
        <v>41</v>
      </c>
      <c r="G5300" s="44" t="s">
        <v>11</v>
      </c>
      <c r="H5300" s="44" t="s">
        <v>12</v>
      </c>
      <c r="I5300" s="17" t="s">
        <v>69441</v>
      </c>
      <c r="J5300" s="20">
        <v>8059347340401</v>
      </c>
      <c r="K5300" s="17"/>
      <c r="L5300" s="71">
        <v>999.95</v>
      </c>
      <c r="M5300" s="71">
        <v>999.95</v>
      </c>
      <c r="N5300" s="24">
        <v>45335</v>
      </c>
    </row>
    <row r="5301" spans="1:14" x14ac:dyDescent="0.25">
      <c r="A5301" s="32" t="s">
        <v>71350</v>
      </c>
      <c r="B5301" s="17" t="s">
        <v>69436</v>
      </c>
      <c r="C5301" s="42" t="s">
        <v>70561</v>
      </c>
      <c r="D5301" s="17"/>
      <c r="E5301" s="17" t="s">
        <v>69437</v>
      </c>
      <c r="F5301" s="80" t="s">
        <v>41</v>
      </c>
      <c r="G5301" s="44" t="s">
        <v>11</v>
      </c>
      <c r="H5301" s="44" t="s">
        <v>12</v>
      </c>
      <c r="I5301" s="17" t="s">
        <v>69438</v>
      </c>
      <c r="J5301" s="20">
        <v>8059347340395</v>
      </c>
      <c r="K5301" s="17"/>
      <c r="L5301" s="71">
        <v>999.95</v>
      </c>
      <c r="M5301" s="71">
        <v>999.95</v>
      </c>
      <c r="N5301" s="24">
        <v>45335</v>
      </c>
    </row>
    <row r="5302" spans="1:14" x14ac:dyDescent="0.25">
      <c r="A5302" s="32" t="s">
        <v>71349</v>
      </c>
      <c r="B5302" s="17" t="s">
        <v>69433</v>
      </c>
      <c r="C5302" s="42" t="s">
        <v>70560</v>
      </c>
      <c r="D5302" s="17"/>
      <c r="E5302" s="17" t="s">
        <v>69434</v>
      </c>
      <c r="F5302" s="80" t="s">
        <v>41</v>
      </c>
      <c r="G5302" s="44" t="s">
        <v>11</v>
      </c>
      <c r="H5302" s="44" t="s">
        <v>12</v>
      </c>
      <c r="I5302" s="17" t="s">
        <v>69435</v>
      </c>
      <c r="J5302" s="20">
        <v>8059347340388</v>
      </c>
      <c r="K5302" s="17"/>
      <c r="L5302" s="71">
        <v>999.95</v>
      </c>
      <c r="M5302" s="71">
        <v>999.95</v>
      </c>
      <c r="N5302" s="24">
        <v>45335</v>
      </c>
    </row>
    <row r="5303" spans="1:14" x14ac:dyDescent="0.25">
      <c r="A5303" s="32" t="s">
        <v>71348</v>
      </c>
      <c r="B5303" s="17" t="s">
        <v>69430</v>
      </c>
      <c r="C5303" s="42" t="s">
        <v>70559</v>
      </c>
      <c r="D5303" s="17"/>
      <c r="E5303" s="17" t="s">
        <v>69431</v>
      </c>
      <c r="F5303" s="80" t="s">
        <v>41</v>
      </c>
      <c r="G5303" s="44" t="s">
        <v>11</v>
      </c>
      <c r="H5303" s="44" t="s">
        <v>12</v>
      </c>
      <c r="I5303" s="17" t="s">
        <v>69432</v>
      </c>
      <c r="J5303" s="20">
        <v>8059347311579</v>
      </c>
      <c r="K5303" s="17"/>
      <c r="L5303" s="71">
        <v>999.95</v>
      </c>
      <c r="M5303" s="71">
        <v>999.95</v>
      </c>
      <c r="N5303" s="24">
        <v>45335</v>
      </c>
    </row>
    <row r="5304" spans="1:14" x14ac:dyDescent="0.25">
      <c r="A5304" s="32" t="s">
        <v>71347</v>
      </c>
      <c r="B5304" s="17" t="s">
        <v>69427</v>
      </c>
      <c r="C5304" s="42" t="s">
        <v>70558</v>
      </c>
      <c r="D5304" s="17"/>
      <c r="E5304" s="17" t="s">
        <v>69428</v>
      </c>
      <c r="F5304" s="80" t="s">
        <v>41</v>
      </c>
      <c r="G5304" s="44" t="s">
        <v>11</v>
      </c>
      <c r="H5304" s="44" t="s">
        <v>12</v>
      </c>
      <c r="I5304" s="17" t="s">
        <v>69429</v>
      </c>
      <c r="J5304" s="20">
        <v>8059347340371</v>
      </c>
      <c r="K5304" s="17"/>
      <c r="L5304" s="71">
        <v>999.95</v>
      </c>
      <c r="M5304" s="71">
        <v>999.95</v>
      </c>
      <c r="N5304" s="24">
        <v>45335</v>
      </c>
    </row>
    <row r="5305" spans="1:14" x14ac:dyDescent="0.25">
      <c r="A5305" s="32" t="s">
        <v>71346</v>
      </c>
      <c r="B5305" s="17" t="s">
        <v>69424</v>
      </c>
      <c r="C5305" s="42" t="s">
        <v>70557</v>
      </c>
      <c r="D5305" s="17"/>
      <c r="E5305" s="17" t="s">
        <v>69425</v>
      </c>
      <c r="F5305" s="80" t="s">
        <v>41</v>
      </c>
      <c r="G5305" s="44" t="s">
        <v>11</v>
      </c>
      <c r="H5305" s="44" t="s">
        <v>12</v>
      </c>
      <c r="I5305" s="17" t="s">
        <v>69426</v>
      </c>
      <c r="J5305" s="20">
        <v>8059347340364</v>
      </c>
      <c r="K5305" s="17"/>
      <c r="L5305" s="71">
        <v>999.95</v>
      </c>
      <c r="M5305" s="71">
        <v>999.95</v>
      </c>
      <c r="N5305" s="24">
        <v>45335</v>
      </c>
    </row>
    <row r="5306" spans="1:14" x14ac:dyDescent="0.25">
      <c r="A5306" s="32" t="s">
        <v>71345</v>
      </c>
      <c r="B5306" s="17" t="s">
        <v>69421</v>
      </c>
      <c r="C5306" s="42" t="s">
        <v>70556</v>
      </c>
      <c r="D5306" s="17"/>
      <c r="E5306" s="17" t="s">
        <v>69422</v>
      </c>
      <c r="F5306" s="80" t="s">
        <v>41</v>
      </c>
      <c r="G5306" s="44" t="s">
        <v>11</v>
      </c>
      <c r="H5306" s="44" t="s">
        <v>12</v>
      </c>
      <c r="I5306" s="17" t="s">
        <v>69423</v>
      </c>
      <c r="J5306" s="20">
        <v>8059347340357</v>
      </c>
      <c r="K5306" s="17"/>
      <c r="L5306" s="71">
        <v>999.95</v>
      </c>
      <c r="M5306" s="71">
        <v>999.95</v>
      </c>
      <c r="N5306" s="24">
        <v>45335</v>
      </c>
    </row>
    <row r="5307" spans="1:14" x14ac:dyDescent="0.25">
      <c r="A5307" s="32" t="s">
        <v>71344</v>
      </c>
      <c r="B5307" s="17" t="s">
        <v>69418</v>
      </c>
      <c r="C5307" s="42" t="s">
        <v>70555</v>
      </c>
      <c r="D5307" s="17"/>
      <c r="E5307" s="17" t="s">
        <v>69419</v>
      </c>
      <c r="F5307" s="80" t="s">
        <v>41</v>
      </c>
      <c r="G5307" s="44" t="s">
        <v>11</v>
      </c>
      <c r="H5307" s="44" t="s">
        <v>12</v>
      </c>
      <c r="I5307" s="17" t="s">
        <v>69420</v>
      </c>
      <c r="J5307" s="20">
        <v>8059347340340</v>
      </c>
      <c r="K5307" s="17"/>
      <c r="L5307" s="71">
        <v>999.95</v>
      </c>
      <c r="M5307" s="71">
        <v>999.95</v>
      </c>
      <c r="N5307" s="24">
        <v>45335</v>
      </c>
    </row>
    <row r="5308" spans="1:14" ht="16.5" customHeight="1" x14ac:dyDescent="0.25">
      <c r="A5308" s="32" t="s">
        <v>71343</v>
      </c>
      <c r="B5308" s="17" t="s">
        <v>69415</v>
      </c>
      <c r="C5308" s="42" t="s">
        <v>70554</v>
      </c>
      <c r="D5308" s="17"/>
      <c r="E5308" s="17" t="s">
        <v>69416</v>
      </c>
      <c r="F5308" s="80" t="s">
        <v>41</v>
      </c>
      <c r="G5308" s="44" t="s">
        <v>11</v>
      </c>
      <c r="H5308" s="44" t="s">
        <v>12</v>
      </c>
      <c r="I5308" s="17" t="s">
        <v>69417</v>
      </c>
      <c r="J5308" s="20">
        <v>8059347340333</v>
      </c>
      <c r="K5308" s="17"/>
      <c r="L5308" s="71">
        <v>999.95</v>
      </c>
      <c r="M5308" s="71">
        <v>999.95</v>
      </c>
      <c r="N5308" s="24">
        <v>45335</v>
      </c>
    </row>
    <row r="5309" spans="1:14" x14ac:dyDescent="0.25">
      <c r="A5309" s="32" t="s">
        <v>71342</v>
      </c>
      <c r="B5309" s="17" t="s">
        <v>69412</v>
      </c>
      <c r="C5309" s="42" t="s">
        <v>70553</v>
      </c>
      <c r="D5309" s="17"/>
      <c r="E5309" s="17" t="s">
        <v>69413</v>
      </c>
      <c r="F5309" s="80" t="s">
        <v>41</v>
      </c>
      <c r="G5309" s="44" t="s">
        <v>11</v>
      </c>
      <c r="H5309" s="44" t="s">
        <v>12</v>
      </c>
      <c r="I5309" s="17" t="s">
        <v>69414</v>
      </c>
      <c r="J5309" s="20">
        <v>8059347340326</v>
      </c>
      <c r="K5309" s="17"/>
      <c r="L5309" s="71">
        <v>999.95</v>
      </c>
      <c r="M5309" s="71">
        <v>999.95</v>
      </c>
      <c r="N5309" s="24">
        <v>45335</v>
      </c>
    </row>
    <row r="5310" spans="1:14" x14ac:dyDescent="0.25">
      <c r="A5310" s="32" t="s">
        <v>71341</v>
      </c>
      <c r="B5310" s="17" t="s">
        <v>69409</v>
      </c>
      <c r="C5310" s="42" t="s">
        <v>70552</v>
      </c>
      <c r="D5310" s="17"/>
      <c r="E5310" s="17" t="s">
        <v>69410</v>
      </c>
      <c r="F5310" s="80" t="s">
        <v>41</v>
      </c>
      <c r="G5310" s="44" t="s">
        <v>11</v>
      </c>
      <c r="H5310" s="44" t="s">
        <v>12</v>
      </c>
      <c r="I5310" s="17" t="s">
        <v>69411</v>
      </c>
      <c r="J5310" s="20">
        <v>8059347311562</v>
      </c>
      <c r="K5310" s="17"/>
      <c r="L5310" s="71">
        <v>999.95</v>
      </c>
      <c r="M5310" s="71">
        <v>999.95</v>
      </c>
      <c r="N5310" s="24">
        <v>45335</v>
      </c>
    </row>
    <row r="5311" spans="1:14" x14ac:dyDescent="0.25">
      <c r="A5311" s="32" t="s">
        <v>71340</v>
      </c>
      <c r="B5311" s="17" t="s">
        <v>69406</v>
      </c>
      <c r="C5311" s="42" t="s">
        <v>70551</v>
      </c>
      <c r="D5311" s="17"/>
      <c r="E5311" s="17" t="s">
        <v>69407</v>
      </c>
      <c r="F5311" s="80" t="s">
        <v>41</v>
      </c>
      <c r="G5311" s="44" t="s">
        <v>11</v>
      </c>
      <c r="H5311" s="44" t="s">
        <v>12</v>
      </c>
      <c r="I5311" s="17" t="s">
        <v>69408</v>
      </c>
      <c r="J5311" s="20">
        <v>8059347340319</v>
      </c>
      <c r="K5311" s="17"/>
      <c r="L5311" s="71">
        <v>999.95</v>
      </c>
      <c r="M5311" s="71">
        <v>999.95</v>
      </c>
      <c r="N5311" s="24">
        <v>45335</v>
      </c>
    </row>
    <row r="5312" spans="1:14" x14ac:dyDescent="0.25">
      <c r="A5312" s="32" t="s">
        <v>71339</v>
      </c>
      <c r="B5312" s="17" t="s">
        <v>69403</v>
      </c>
      <c r="C5312" s="42" t="s">
        <v>70550</v>
      </c>
      <c r="D5312" s="17"/>
      <c r="E5312" s="17" t="s">
        <v>69404</v>
      </c>
      <c r="F5312" s="80" t="s">
        <v>41</v>
      </c>
      <c r="G5312" s="44" t="s">
        <v>11</v>
      </c>
      <c r="H5312" s="44" t="s">
        <v>12</v>
      </c>
      <c r="I5312" s="17" t="s">
        <v>69405</v>
      </c>
      <c r="J5312" s="20">
        <v>8059347340302</v>
      </c>
      <c r="K5312" s="17"/>
      <c r="L5312" s="71">
        <v>999.95</v>
      </c>
      <c r="M5312" s="71">
        <v>999.95</v>
      </c>
      <c r="N5312" s="24">
        <v>45335</v>
      </c>
    </row>
    <row r="5313" spans="1:14" x14ac:dyDescent="0.25">
      <c r="A5313" s="32" t="s">
        <v>71338</v>
      </c>
      <c r="B5313" s="17"/>
      <c r="C5313" s="42" t="s">
        <v>70549</v>
      </c>
      <c r="D5313" s="17"/>
      <c r="E5313" s="17" t="s">
        <v>69401</v>
      </c>
      <c r="F5313" s="80" t="s">
        <v>41</v>
      </c>
      <c r="G5313" s="44" t="s">
        <v>11</v>
      </c>
      <c r="H5313" s="44" t="s">
        <v>12</v>
      </c>
      <c r="I5313" s="17" t="s">
        <v>69402</v>
      </c>
      <c r="J5313" s="20">
        <v>8059347340296</v>
      </c>
      <c r="K5313" s="17"/>
      <c r="L5313" s="71">
        <v>1229.95</v>
      </c>
      <c r="M5313" s="71">
        <v>1229.95</v>
      </c>
      <c r="N5313" s="24">
        <v>45335</v>
      </c>
    </row>
    <row r="5314" spans="1:14" x14ac:dyDescent="0.25">
      <c r="A5314" s="32" t="s">
        <v>71337</v>
      </c>
      <c r="B5314" s="17"/>
      <c r="C5314" s="42" t="s">
        <v>70548</v>
      </c>
      <c r="D5314" s="17"/>
      <c r="E5314" s="17" t="s">
        <v>69399</v>
      </c>
      <c r="F5314" s="80" t="s">
        <v>41</v>
      </c>
      <c r="G5314" s="44" t="s">
        <v>11</v>
      </c>
      <c r="H5314" s="44" t="s">
        <v>12</v>
      </c>
      <c r="I5314" s="17" t="s">
        <v>69400</v>
      </c>
      <c r="J5314" s="20">
        <v>8059347340289</v>
      </c>
      <c r="K5314" s="17"/>
      <c r="L5314" s="71">
        <v>1229.95</v>
      </c>
      <c r="M5314" s="71">
        <v>1229.95</v>
      </c>
      <c r="N5314" s="24">
        <v>45335</v>
      </c>
    </row>
    <row r="5315" spans="1:14" x14ac:dyDescent="0.25">
      <c r="A5315" s="32" t="s">
        <v>71336</v>
      </c>
      <c r="B5315" s="17"/>
      <c r="C5315" s="42" t="s">
        <v>70547</v>
      </c>
      <c r="D5315" s="17"/>
      <c r="E5315" s="17" t="s">
        <v>69397</v>
      </c>
      <c r="F5315" s="80" t="s">
        <v>41</v>
      </c>
      <c r="G5315" s="44" t="s">
        <v>11</v>
      </c>
      <c r="H5315" s="44" t="s">
        <v>12</v>
      </c>
      <c r="I5315" s="17" t="s">
        <v>69398</v>
      </c>
      <c r="J5315" s="20">
        <v>8059347340272</v>
      </c>
      <c r="K5315" s="17"/>
      <c r="L5315" s="71">
        <v>1229.95</v>
      </c>
      <c r="M5315" s="71">
        <v>1229.95</v>
      </c>
      <c r="N5315" s="24">
        <v>45335</v>
      </c>
    </row>
    <row r="5316" spans="1:14" x14ac:dyDescent="0.25">
      <c r="A5316" s="32" t="s">
        <v>71335</v>
      </c>
      <c r="B5316" s="17"/>
      <c r="C5316" s="42" t="s">
        <v>70546</v>
      </c>
      <c r="D5316" s="17"/>
      <c r="E5316" s="17" t="s">
        <v>69395</v>
      </c>
      <c r="F5316" s="80" t="s">
        <v>41</v>
      </c>
      <c r="G5316" s="44" t="s">
        <v>11</v>
      </c>
      <c r="H5316" s="44" t="s">
        <v>12</v>
      </c>
      <c r="I5316" s="17" t="s">
        <v>69396</v>
      </c>
      <c r="J5316" s="20">
        <v>8059347340265</v>
      </c>
      <c r="K5316" s="17"/>
      <c r="L5316" s="71">
        <v>1229.95</v>
      </c>
      <c r="M5316" s="71">
        <v>1229.95</v>
      </c>
      <c r="N5316" s="24">
        <v>45335</v>
      </c>
    </row>
    <row r="5317" spans="1:14" x14ac:dyDescent="0.25">
      <c r="A5317" s="32" t="s">
        <v>71334</v>
      </c>
      <c r="B5317" s="17"/>
      <c r="C5317" s="42" t="s">
        <v>70545</v>
      </c>
      <c r="D5317" s="17"/>
      <c r="E5317" s="17" t="s">
        <v>69393</v>
      </c>
      <c r="F5317" s="80" t="s">
        <v>41</v>
      </c>
      <c r="G5317" s="44" t="s">
        <v>11</v>
      </c>
      <c r="H5317" s="44" t="s">
        <v>12</v>
      </c>
      <c r="I5317" s="17" t="s">
        <v>69394</v>
      </c>
      <c r="J5317" s="20">
        <v>8059347311074</v>
      </c>
      <c r="K5317" s="17"/>
      <c r="L5317" s="71">
        <v>1229.95</v>
      </c>
      <c r="M5317" s="71">
        <v>1229.95</v>
      </c>
      <c r="N5317" s="24">
        <v>45335</v>
      </c>
    </row>
    <row r="5318" spans="1:14" x14ac:dyDescent="0.25">
      <c r="A5318" s="32" t="s">
        <v>71333</v>
      </c>
      <c r="B5318" s="17"/>
      <c r="C5318" s="42" t="s">
        <v>70544</v>
      </c>
      <c r="D5318" s="17"/>
      <c r="E5318" s="17" t="s">
        <v>69391</v>
      </c>
      <c r="F5318" s="80" t="s">
        <v>41</v>
      </c>
      <c r="G5318" s="44" t="s">
        <v>11</v>
      </c>
      <c r="H5318" s="44" t="s">
        <v>12</v>
      </c>
      <c r="I5318" s="17" t="s">
        <v>69392</v>
      </c>
      <c r="J5318" s="20">
        <v>8059347340258</v>
      </c>
      <c r="K5318" s="17"/>
      <c r="L5318" s="71">
        <v>1229.95</v>
      </c>
      <c r="M5318" s="71">
        <v>1229.95</v>
      </c>
      <c r="N5318" s="24">
        <v>45335</v>
      </c>
    </row>
    <row r="5319" spans="1:14" x14ac:dyDescent="0.25">
      <c r="A5319" s="32" t="s">
        <v>71332</v>
      </c>
      <c r="B5319" s="17"/>
      <c r="C5319" s="42" t="s">
        <v>70543</v>
      </c>
      <c r="D5319" s="17"/>
      <c r="E5319" s="17" t="s">
        <v>69389</v>
      </c>
      <c r="F5319" s="80" t="s">
        <v>41</v>
      </c>
      <c r="G5319" s="44" t="s">
        <v>11</v>
      </c>
      <c r="H5319" s="44" t="s">
        <v>12</v>
      </c>
      <c r="I5319" s="17" t="s">
        <v>69390</v>
      </c>
      <c r="J5319" s="20">
        <v>8059347340241</v>
      </c>
      <c r="K5319" s="17"/>
      <c r="L5319" s="71">
        <v>1229.95</v>
      </c>
      <c r="M5319" s="71">
        <v>1229.95</v>
      </c>
      <c r="N5319" s="24">
        <v>45335</v>
      </c>
    </row>
    <row r="5320" spans="1:14" x14ac:dyDescent="0.25">
      <c r="A5320" s="32" t="s">
        <v>71331</v>
      </c>
      <c r="B5320" s="17"/>
      <c r="C5320" s="42" t="s">
        <v>70542</v>
      </c>
      <c r="D5320" s="17"/>
      <c r="E5320" s="17" t="s">
        <v>69387</v>
      </c>
      <c r="F5320" s="80" t="s">
        <v>41</v>
      </c>
      <c r="G5320" s="44" t="s">
        <v>11</v>
      </c>
      <c r="H5320" s="44" t="s">
        <v>12</v>
      </c>
      <c r="I5320" s="17" t="s">
        <v>69388</v>
      </c>
      <c r="J5320" s="20">
        <v>8059347340227</v>
      </c>
      <c r="K5320" s="17"/>
      <c r="L5320" s="71">
        <v>1229.95</v>
      </c>
      <c r="M5320" s="71">
        <v>1229.95</v>
      </c>
      <c r="N5320" s="24">
        <v>45335</v>
      </c>
    </row>
    <row r="5321" spans="1:14" x14ac:dyDescent="0.25">
      <c r="A5321" s="32" t="s">
        <v>71330</v>
      </c>
      <c r="B5321" s="17"/>
      <c r="C5321" s="42" t="s">
        <v>70541</v>
      </c>
      <c r="D5321" s="17"/>
      <c r="E5321" s="17" t="s">
        <v>69385</v>
      </c>
      <c r="F5321" s="80" t="s">
        <v>41</v>
      </c>
      <c r="G5321" s="44" t="s">
        <v>11</v>
      </c>
      <c r="H5321" s="44" t="s">
        <v>12</v>
      </c>
      <c r="I5321" s="17" t="s">
        <v>69386</v>
      </c>
      <c r="J5321" s="20">
        <v>8059347340210</v>
      </c>
      <c r="K5321" s="17"/>
      <c r="L5321" s="71">
        <v>1229.95</v>
      </c>
      <c r="M5321" s="71">
        <v>1229.95</v>
      </c>
      <c r="N5321" s="24">
        <v>45335</v>
      </c>
    </row>
    <row r="5322" spans="1:14" x14ac:dyDescent="0.25">
      <c r="A5322" s="32" t="s">
        <v>71329</v>
      </c>
      <c r="B5322" s="17"/>
      <c r="C5322" s="42" t="s">
        <v>70540</v>
      </c>
      <c r="D5322" s="17"/>
      <c r="E5322" s="17" t="s">
        <v>69383</v>
      </c>
      <c r="F5322" s="80" t="s">
        <v>41</v>
      </c>
      <c r="G5322" s="44" t="s">
        <v>11</v>
      </c>
      <c r="H5322" s="44" t="s">
        <v>12</v>
      </c>
      <c r="I5322" s="17" t="s">
        <v>69384</v>
      </c>
      <c r="J5322" s="20">
        <v>8059347340203</v>
      </c>
      <c r="K5322" s="17"/>
      <c r="L5322" s="71">
        <v>1229.95</v>
      </c>
      <c r="M5322" s="71">
        <v>1229.95</v>
      </c>
      <c r="N5322" s="24">
        <v>45335</v>
      </c>
    </row>
    <row r="5323" spans="1:14" x14ac:dyDescent="0.25">
      <c r="A5323" s="32" t="s">
        <v>71328</v>
      </c>
      <c r="B5323" s="17"/>
      <c r="C5323" s="42" t="s">
        <v>70539</v>
      </c>
      <c r="D5323" s="17"/>
      <c r="E5323" s="17" t="s">
        <v>69381</v>
      </c>
      <c r="F5323" s="80" t="s">
        <v>41</v>
      </c>
      <c r="G5323" s="44" t="s">
        <v>11</v>
      </c>
      <c r="H5323" s="44" t="s">
        <v>12</v>
      </c>
      <c r="I5323" s="17" t="s">
        <v>69382</v>
      </c>
      <c r="J5323" s="20">
        <v>8059347340197</v>
      </c>
      <c r="K5323" s="17"/>
      <c r="L5323" s="71">
        <v>1229.95</v>
      </c>
      <c r="M5323" s="71">
        <v>1229.95</v>
      </c>
      <c r="N5323" s="24">
        <v>45335</v>
      </c>
    </row>
    <row r="5324" spans="1:14" x14ac:dyDescent="0.25">
      <c r="A5324" s="32" t="s">
        <v>71327</v>
      </c>
      <c r="B5324" s="17"/>
      <c r="C5324" s="42" t="s">
        <v>70538</v>
      </c>
      <c r="D5324" s="17"/>
      <c r="E5324" s="17" t="s">
        <v>69379</v>
      </c>
      <c r="F5324" s="80" t="s">
        <v>41</v>
      </c>
      <c r="G5324" s="44" t="s">
        <v>11</v>
      </c>
      <c r="H5324" s="44" t="s">
        <v>12</v>
      </c>
      <c r="I5324" s="17" t="s">
        <v>69380</v>
      </c>
      <c r="J5324" s="20">
        <v>8059347311067</v>
      </c>
      <c r="K5324" s="17"/>
      <c r="L5324" s="71">
        <v>1229.95</v>
      </c>
      <c r="M5324" s="71">
        <v>1229.95</v>
      </c>
      <c r="N5324" s="24">
        <v>45335</v>
      </c>
    </row>
    <row r="5325" spans="1:14" x14ac:dyDescent="0.25">
      <c r="A5325" s="32" t="s">
        <v>71326</v>
      </c>
      <c r="B5325" s="17"/>
      <c r="C5325" s="42" t="s">
        <v>70537</v>
      </c>
      <c r="D5325" s="17"/>
      <c r="E5325" s="17" t="s">
        <v>69377</v>
      </c>
      <c r="F5325" s="80" t="s">
        <v>41</v>
      </c>
      <c r="G5325" s="44" t="s">
        <v>11</v>
      </c>
      <c r="H5325" s="44" t="s">
        <v>12</v>
      </c>
      <c r="I5325" s="17" t="s">
        <v>69378</v>
      </c>
      <c r="J5325" s="20">
        <v>8059347340180</v>
      </c>
      <c r="K5325" s="17"/>
      <c r="L5325" s="71">
        <v>1229.95</v>
      </c>
      <c r="M5325" s="71">
        <v>1229.95</v>
      </c>
      <c r="N5325" s="24">
        <v>45335</v>
      </c>
    </row>
    <row r="5326" spans="1:14" x14ac:dyDescent="0.25">
      <c r="A5326" s="32" t="s">
        <v>71325</v>
      </c>
      <c r="B5326" s="17"/>
      <c r="C5326" s="42" t="s">
        <v>70536</v>
      </c>
      <c r="D5326" s="17"/>
      <c r="E5326" s="17" t="s">
        <v>69375</v>
      </c>
      <c r="F5326" s="80" t="s">
        <v>41</v>
      </c>
      <c r="G5326" s="44" t="s">
        <v>11</v>
      </c>
      <c r="H5326" s="44" t="s">
        <v>12</v>
      </c>
      <c r="I5326" s="17" t="s">
        <v>69376</v>
      </c>
      <c r="J5326" s="20">
        <v>8059347340173</v>
      </c>
      <c r="K5326" s="17"/>
      <c r="L5326" s="71">
        <v>1229.95</v>
      </c>
      <c r="M5326" s="71">
        <v>1229.95</v>
      </c>
      <c r="N5326" s="24">
        <v>45335</v>
      </c>
    </row>
    <row r="5327" spans="1:14" x14ac:dyDescent="0.25">
      <c r="A5327" s="32" t="s">
        <v>71324</v>
      </c>
      <c r="B5327" s="17"/>
      <c r="C5327" s="42" t="s">
        <v>70535</v>
      </c>
      <c r="D5327" s="17"/>
      <c r="E5327" s="17" t="s">
        <v>69373</v>
      </c>
      <c r="F5327" s="80" t="s">
        <v>41</v>
      </c>
      <c r="G5327" s="44" t="s">
        <v>11</v>
      </c>
      <c r="H5327" s="44" t="s">
        <v>12</v>
      </c>
      <c r="I5327" s="17" t="s">
        <v>69374</v>
      </c>
      <c r="J5327" s="20">
        <v>8059347340159</v>
      </c>
      <c r="K5327" s="17"/>
      <c r="L5327" s="71">
        <v>1229.95</v>
      </c>
      <c r="M5327" s="71">
        <v>1229.95</v>
      </c>
      <c r="N5327" s="24">
        <v>45335</v>
      </c>
    </row>
    <row r="5328" spans="1:14" x14ac:dyDescent="0.25">
      <c r="A5328" s="32" t="s">
        <v>71323</v>
      </c>
      <c r="B5328" s="17"/>
      <c r="C5328" s="42" t="s">
        <v>70534</v>
      </c>
      <c r="D5328" s="17"/>
      <c r="E5328" s="17" t="s">
        <v>69371</v>
      </c>
      <c r="F5328" s="80" t="s">
        <v>41</v>
      </c>
      <c r="G5328" s="44" t="s">
        <v>11</v>
      </c>
      <c r="H5328" s="44" t="s">
        <v>12</v>
      </c>
      <c r="I5328" s="17" t="s">
        <v>69372</v>
      </c>
      <c r="J5328" s="20">
        <v>8059347340142</v>
      </c>
      <c r="K5328" s="17"/>
      <c r="L5328" s="71">
        <v>1229.95</v>
      </c>
      <c r="M5328" s="71">
        <v>1229.95</v>
      </c>
      <c r="N5328" s="24">
        <v>45335</v>
      </c>
    </row>
    <row r="5329" spans="1:14" x14ac:dyDescent="0.25">
      <c r="A5329" s="32" t="s">
        <v>71322</v>
      </c>
      <c r="B5329" s="17"/>
      <c r="C5329" s="42" t="s">
        <v>70533</v>
      </c>
      <c r="D5329" s="17"/>
      <c r="E5329" s="17" t="s">
        <v>69369</v>
      </c>
      <c r="F5329" s="80" t="s">
        <v>41</v>
      </c>
      <c r="G5329" s="44" t="s">
        <v>11</v>
      </c>
      <c r="H5329" s="44" t="s">
        <v>12</v>
      </c>
      <c r="I5329" s="17" t="s">
        <v>69370</v>
      </c>
      <c r="J5329" s="20">
        <v>8059347340135</v>
      </c>
      <c r="K5329" s="17"/>
      <c r="L5329" s="71">
        <v>1229.95</v>
      </c>
      <c r="M5329" s="71">
        <v>1229.95</v>
      </c>
      <c r="N5329" s="24">
        <v>45335</v>
      </c>
    </row>
    <row r="5330" spans="1:14" x14ac:dyDescent="0.25">
      <c r="A5330" s="32" t="s">
        <v>71321</v>
      </c>
      <c r="B5330" s="17"/>
      <c r="C5330" s="42" t="s">
        <v>70532</v>
      </c>
      <c r="D5330" s="17"/>
      <c r="E5330" s="17" t="s">
        <v>69367</v>
      </c>
      <c r="F5330" s="80" t="s">
        <v>41</v>
      </c>
      <c r="G5330" s="44" t="s">
        <v>11</v>
      </c>
      <c r="H5330" s="44" t="s">
        <v>12</v>
      </c>
      <c r="I5330" s="17" t="s">
        <v>69368</v>
      </c>
      <c r="J5330" s="20">
        <v>8059347340128</v>
      </c>
      <c r="K5330" s="17"/>
      <c r="L5330" s="71">
        <v>1229.95</v>
      </c>
      <c r="M5330" s="71">
        <v>1229.95</v>
      </c>
      <c r="N5330" s="24">
        <v>45335</v>
      </c>
    </row>
    <row r="5331" spans="1:14" x14ac:dyDescent="0.25">
      <c r="A5331" s="32" t="s">
        <v>71320</v>
      </c>
      <c r="B5331" s="17"/>
      <c r="C5331" s="42" t="s">
        <v>70531</v>
      </c>
      <c r="D5331" s="17"/>
      <c r="E5331" s="17" t="s">
        <v>69365</v>
      </c>
      <c r="F5331" s="80" t="s">
        <v>41</v>
      </c>
      <c r="G5331" s="44" t="s">
        <v>11</v>
      </c>
      <c r="H5331" s="44" t="s">
        <v>12</v>
      </c>
      <c r="I5331" s="17" t="s">
        <v>69366</v>
      </c>
      <c r="J5331" s="20">
        <v>8059347311050</v>
      </c>
      <c r="K5331" s="17"/>
      <c r="L5331" s="71">
        <v>1229.95</v>
      </c>
      <c r="M5331" s="71">
        <v>1229.95</v>
      </c>
      <c r="N5331" s="24">
        <v>45335</v>
      </c>
    </row>
    <row r="5332" spans="1:14" x14ac:dyDescent="0.25">
      <c r="A5332" s="32" t="s">
        <v>71319</v>
      </c>
      <c r="B5332" s="17"/>
      <c r="C5332" s="42" t="s">
        <v>70530</v>
      </c>
      <c r="D5332" s="17"/>
      <c r="E5332" s="17" t="s">
        <v>69363</v>
      </c>
      <c r="F5332" s="80" t="s">
        <v>41</v>
      </c>
      <c r="G5332" s="44" t="s">
        <v>11</v>
      </c>
      <c r="H5332" s="44" t="s">
        <v>12</v>
      </c>
      <c r="I5332" s="17" t="s">
        <v>69364</v>
      </c>
      <c r="J5332" s="20">
        <v>8059347340111</v>
      </c>
      <c r="K5332" s="17"/>
      <c r="L5332" s="71">
        <v>1229.95</v>
      </c>
      <c r="M5332" s="71">
        <v>1229.95</v>
      </c>
      <c r="N5332" s="24">
        <v>45335</v>
      </c>
    </row>
    <row r="5333" spans="1:14" x14ac:dyDescent="0.25">
      <c r="A5333" s="32" t="s">
        <v>71318</v>
      </c>
      <c r="B5333" s="17"/>
      <c r="C5333" s="42" t="s">
        <v>70529</v>
      </c>
      <c r="D5333" s="17"/>
      <c r="E5333" s="17" t="s">
        <v>69361</v>
      </c>
      <c r="F5333" s="80" t="s">
        <v>41</v>
      </c>
      <c r="G5333" s="44" t="s">
        <v>11</v>
      </c>
      <c r="H5333" s="44" t="s">
        <v>12</v>
      </c>
      <c r="I5333" s="17" t="s">
        <v>69362</v>
      </c>
      <c r="J5333" s="20">
        <v>8059347340104</v>
      </c>
      <c r="K5333" s="17"/>
      <c r="L5333" s="71">
        <v>1229.95</v>
      </c>
      <c r="M5333" s="71">
        <v>1229.95</v>
      </c>
      <c r="N5333" s="24">
        <v>45335</v>
      </c>
    </row>
    <row r="5334" spans="1:14" x14ac:dyDescent="0.25">
      <c r="A5334" s="32" t="s">
        <v>33777</v>
      </c>
      <c r="B5334" s="42" t="s">
        <v>63532</v>
      </c>
      <c r="C5334" s="42"/>
      <c r="D5334" s="42"/>
      <c r="E5334" s="43" t="s">
        <v>15013</v>
      </c>
      <c r="F5334" s="44" t="s">
        <v>7064</v>
      </c>
      <c r="G5334" s="44" t="s">
        <v>17</v>
      </c>
      <c r="H5334" s="44" t="s">
        <v>18</v>
      </c>
      <c r="I5334" s="42" t="s">
        <v>21611</v>
      </c>
      <c r="J5334" s="42">
        <v>8033637026954</v>
      </c>
      <c r="K5334" s="45">
        <v>45597</v>
      </c>
      <c r="L5334" s="46">
        <v>0</v>
      </c>
      <c r="M5334" s="54">
        <v>1299.95</v>
      </c>
      <c r="N5334" s="45">
        <v>43140</v>
      </c>
    </row>
    <row r="5335" spans="1:14" x14ac:dyDescent="0.25">
      <c r="A5335" s="32" t="s">
        <v>33776</v>
      </c>
      <c r="B5335" s="42" t="s">
        <v>63531</v>
      </c>
      <c r="C5335" s="42"/>
      <c r="D5335" s="42"/>
      <c r="E5335" s="43" t="s">
        <v>15012</v>
      </c>
      <c r="F5335" s="44" t="s">
        <v>7064</v>
      </c>
      <c r="G5335" s="44" t="s">
        <v>17</v>
      </c>
      <c r="H5335" s="44" t="s">
        <v>18</v>
      </c>
      <c r="I5335" s="42" t="s">
        <v>21610</v>
      </c>
      <c r="J5335" s="42">
        <v>8033637026947</v>
      </c>
      <c r="K5335" s="45">
        <v>45597</v>
      </c>
      <c r="L5335" s="46">
        <v>0</v>
      </c>
      <c r="M5335" s="54">
        <v>1299.95</v>
      </c>
      <c r="N5335" s="45">
        <v>43140</v>
      </c>
    </row>
    <row r="5336" spans="1:14" x14ac:dyDescent="0.25">
      <c r="A5336" s="32" t="s">
        <v>33775</v>
      </c>
      <c r="B5336" s="42" t="s">
        <v>63530</v>
      </c>
      <c r="C5336" s="42"/>
      <c r="D5336" s="42"/>
      <c r="E5336" s="43" t="s">
        <v>15011</v>
      </c>
      <c r="F5336" s="44" t="s">
        <v>7064</v>
      </c>
      <c r="G5336" s="44" t="s">
        <v>17</v>
      </c>
      <c r="H5336" s="44" t="s">
        <v>18</v>
      </c>
      <c r="I5336" s="42" t="s">
        <v>21609</v>
      </c>
      <c r="J5336" s="42">
        <v>8033637026930</v>
      </c>
      <c r="K5336" s="45">
        <v>45597</v>
      </c>
      <c r="L5336" s="46">
        <v>0</v>
      </c>
      <c r="M5336" s="54">
        <v>1299.95</v>
      </c>
      <c r="N5336" s="45">
        <v>43140</v>
      </c>
    </row>
    <row r="5337" spans="1:14" x14ac:dyDescent="0.25">
      <c r="A5337" s="32" t="s">
        <v>33774</v>
      </c>
      <c r="B5337" s="42" t="s">
        <v>63529</v>
      </c>
      <c r="C5337" s="42"/>
      <c r="D5337" s="42"/>
      <c r="E5337" s="43" t="s">
        <v>15010</v>
      </c>
      <c r="F5337" s="44" t="s">
        <v>7064</v>
      </c>
      <c r="G5337" s="44" t="s">
        <v>17</v>
      </c>
      <c r="H5337" s="44" t="s">
        <v>18</v>
      </c>
      <c r="I5337" s="42" t="s">
        <v>21608</v>
      </c>
      <c r="J5337" s="42">
        <v>8033637026923</v>
      </c>
      <c r="K5337" s="45">
        <v>45597</v>
      </c>
      <c r="L5337" s="46">
        <v>0</v>
      </c>
      <c r="M5337" s="54">
        <v>1299.95</v>
      </c>
      <c r="N5337" s="45">
        <v>43140</v>
      </c>
    </row>
    <row r="5338" spans="1:14" x14ac:dyDescent="0.25">
      <c r="A5338" s="32" t="s">
        <v>33773</v>
      </c>
      <c r="B5338" s="42" t="s">
        <v>63528</v>
      </c>
      <c r="C5338" s="42"/>
      <c r="D5338" s="42"/>
      <c r="E5338" s="43" t="s">
        <v>15009</v>
      </c>
      <c r="F5338" s="44" t="s">
        <v>7064</v>
      </c>
      <c r="G5338" s="44" t="s">
        <v>17</v>
      </c>
      <c r="H5338" s="44" t="s">
        <v>18</v>
      </c>
      <c r="I5338" s="42" t="s">
        <v>21607</v>
      </c>
      <c r="J5338" s="42">
        <v>8033637026916</v>
      </c>
      <c r="K5338" s="45">
        <v>45597</v>
      </c>
      <c r="L5338" s="46">
        <v>0</v>
      </c>
      <c r="M5338" s="54">
        <v>1299.95</v>
      </c>
      <c r="N5338" s="45">
        <v>43140</v>
      </c>
    </row>
    <row r="5339" spans="1:14" x14ac:dyDescent="0.25">
      <c r="A5339" s="32" t="s">
        <v>33772</v>
      </c>
      <c r="B5339" s="42" t="s">
        <v>63527</v>
      </c>
      <c r="C5339" s="42"/>
      <c r="D5339" s="42"/>
      <c r="E5339" s="43" t="s">
        <v>15008</v>
      </c>
      <c r="F5339" s="44" t="s">
        <v>7064</v>
      </c>
      <c r="G5339" s="44" t="s">
        <v>17</v>
      </c>
      <c r="H5339" s="44" t="s">
        <v>18</v>
      </c>
      <c r="I5339" s="42" t="s">
        <v>21606</v>
      </c>
      <c r="J5339" s="42">
        <v>8033637026909</v>
      </c>
      <c r="K5339" s="45">
        <v>45597</v>
      </c>
      <c r="L5339" s="46">
        <v>0</v>
      </c>
      <c r="M5339" s="54">
        <v>1299.95</v>
      </c>
      <c r="N5339" s="45">
        <v>43140</v>
      </c>
    </row>
    <row r="5340" spans="1:14" x14ac:dyDescent="0.25">
      <c r="A5340" s="32" t="s">
        <v>33771</v>
      </c>
      <c r="B5340" s="42" t="s">
        <v>63526</v>
      </c>
      <c r="C5340" s="42"/>
      <c r="D5340" s="42"/>
      <c r="E5340" s="43" t="s">
        <v>15007</v>
      </c>
      <c r="F5340" s="44" t="s">
        <v>7064</v>
      </c>
      <c r="G5340" s="44" t="s">
        <v>17</v>
      </c>
      <c r="H5340" s="44" t="s">
        <v>18</v>
      </c>
      <c r="I5340" s="42" t="s">
        <v>21605</v>
      </c>
      <c r="J5340" s="42">
        <v>8033637026893</v>
      </c>
      <c r="K5340" s="45">
        <v>45597</v>
      </c>
      <c r="L5340" s="46">
        <v>0</v>
      </c>
      <c r="M5340" s="54">
        <v>1299.95</v>
      </c>
      <c r="N5340" s="45">
        <v>43140</v>
      </c>
    </row>
    <row r="5341" spans="1:14" x14ac:dyDescent="0.25">
      <c r="A5341" s="32" t="s">
        <v>33770</v>
      </c>
      <c r="B5341" s="42" t="s">
        <v>63525</v>
      </c>
      <c r="C5341" s="42"/>
      <c r="D5341" s="42"/>
      <c r="E5341" s="43" t="s">
        <v>15006</v>
      </c>
      <c r="F5341" s="44" t="s">
        <v>7064</v>
      </c>
      <c r="G5341" s="44" t="s">
        <v>17</v>
      </c>
      <c r="H5341" s="44" t="s">
        <v>18</v>
      </c>
      <c r="I5341" s="42" t="s">
        <v>21604</v>
      </c>
      <c r="J5341" s="42">
        <v>8033637026886</v>
      </c>
      <c r="K5341" s="45">
        <v>45597</v>
      </c>
      <c r="L5341" s="46">
        <v>0</v>
      </c>
      <c r="M5341" s="54">
        <v>1299.95</v>
      </c>
      <c r="N5341" s="45">
        <v>43140</v>
      </c>
    </row>
    <row r="5342" spans="1:14" x14ac:dyDescent="0.25">
      <c r="A5342" s="32" t="s">
        <v>33769</v>
      </c>
      <c r="B5342" s="42" t="s">
        <v>63524</v>
      </c>
      <c r="C5342" s="42"/>
      <c r="D5342" s="42"/>
      <c r="E5342" s="43" t="s">
        <v>15005</v>
      </c>
      <c r="F5342" s="44" t="s">
        <v>7064</v>
      </c>
      <c r="G5342" s="44" t="s">
        <v>17</v>
      </c>
      <c r="H5342" s="44" t="s">
        <v>18</v>
      </c>
      <c r="I5342" s="42" t="s">
        <v>21603</v>
      </c>
      <c r="J5342" s="42">
        <v>8033637026862</v>
      </c>
      <c r="K5342" s="45">
        <v>45597</v>
      </c>
      <c r="L5342" s="46">
        <v>0</v>
      </c>
      <c r="M5342" s="54">
        <v>1299.95</v>
      </c>
      <c r="N5342" s="45">
        <v>43140</v>
      </c>
    </row>
    <row r="5343" spans="1:14" x14ac:dyDescent="0.25">
      <c r="A5343" s="32" t="s">
        <v>33768</v>
      </c>
      <c r="B5343" s="42" t="s">
        <v>63523</v>
      </c>
      <c r="C5343" s="42"/>
      <c r="D5343" s="42"/>
      <c r="E5343" s="43" t="s">
        <v>15004</v>
      </c>
      <c r="F5343" s="44" t="s">
        <v>7064</v>
      </c>
      <c r="G5343" s="44" t="s">
        <v>17</v>
      </c>
      <c r="H5343" s="44" t="s">
        <v>18</v>
      </c>
      <c r="I5343" s="42" t="s">
        <v>21602</v>
      </c>
      <c r="J5343" s="42">
        <v>8033637026855</v>
      </c>
      <c r="K5343" s="45">
        <v>45597</v>
      </c>
      <c r="L5343" s="46">
        <v>0</v>
      </c>
      <c r="M5343" s="54">
        <v>1299.95</v>
      </c>
      <c r="N5343" s="45">
        <v>43140</v>
      </c>
    </row>
    <row r="5344" spans="1:14" x14ac:dyDescent="0.25">
      <c r="A5344" s="32" t="s">
        <v>33767</v>
      </c>
      <c r="B5344" s="42" t="s">
        <v>63522</v>
      </c>
      <c r="C5344" s="42"/>
      <c r="D5344" s="42"/>
      <c r="E5344" s="43" t="s">
        <v>15003</v>
      </c>
      <c r="F5344" s="44" t="s">
        <v>7064</v>
      </c>
      <c r="G5344" s="44" t="s">
        <v>17</v>
      </c>
      <c r="H5344" s="44" t="s">
        <v>18</v>
      </c>
      <c r="I5344" s="42" t="s">
        <v>21601</v>
      </c>
      <c r="J5344" s="42">
        <v>8033637026848</v>
      </c>
      <c r="K5344" s="45">
        <v>45597</v>
      </c>
      <c r="L5344" s="46">
        <v>0</v>
      </c>
      <c r="M5344" s="54">
        <v>1299.95</v>
      </c>
      <c r="N5344" s="45">
        <v>43140</v>
      </c>
    </row>
    <row r="5345" spans="1:14" x14ac:dyDescent="0.25">
      <c r="A5345" s="32" t="s">
        <v>33766</v>
      </c>
      <c r="B5345" s="42" t="s">
        <v>63521</v>
      </c>
      <c r="C5345" s="42"/>
      <c r="D5345" s="42"/>
      <c r="E5345" s="43" t="s">
        <v>15002</v>
      </c>
      <c r="F5345" s="44" t="s">
        <v>7064</v>
      </c>
      <c r="G5345" s="44" t="s">
        <v>17</v>
      </c>
      <c r="H5345" s="44" t="s">
        <v>18</v>
      </c>
      <c r="I5345" s="42" t="s">
        <v>21600</v>
      </c>
      <c r="J5345" s="42">
        <v>8033637026831</v>
      </c>
      <c r="K5345" s="45">
        <v>45597</v>
      </c>
      <c r="L5345" s="46">
        <v>0</v>
      </c>
      <c r="M5345" s="54">
        <v>1299.95</v>
      </c>
      <c r="N5345" s="45">
        <v>43140</v>
      </c>
    </row>
    <row r="5346" spans="1:14" x14ac:dyDescent="0.25">
      <c r="A5346" s="32" t="s">
        <v>33765</v>
      </c>
      <c r="B5346" s="42" t="s">
        <v>63520</v>
      </c>
      <c r="C5346" s="42"/>
      <c r="D5346" s="42"/>
      <c r="E5346" s="43" t="s">
        <v>15001</v>
      </c>
      <c r="F5346" s="44" t="s">
        <v>7064</v>
      </c>
      <c r="G5346" s="44" t="s">
        <v>17</v>
      </c>
      <c r="H5346" s="44" t="s">
        <v>18</v>
      </c>
      <c r="I5346" s="42" t="s">
        <v>21599</v>
      </c>
      <c r="J5346" s="42">
        <v>8033637026824</v>
      </c>
      <c r="K5346" s="45">
        <v>45597</v>
      </c>
      <c r="L5346" s="46">
        <v>0</v>
      </c>
      <c r="M5346" s="54">
        <v>1299.95</v>
      </c>
      <c r="N5346" s="45">
        <v>43140</v>
      </c>
    </row>
    <row r="5347" spans="1:14" x14ac:dyDescent="0.25">
      <c r="A5347" s="32" t="s">
        <v>33764</v>
      </c>
      <c r="B5347" s="42" t="s">
        <v>63519</v>
      </c>
      <c r="C5347" s="42"/>
      <c r="D5347" s="42"/>
      <c r="E5347" s="43" t="s">
        <v>15000</v>
      </c>
      <c r="F5347" s="44" t="s">
        <v>7064</v>
      </c>
      <c r="G5347" s="44" t="s">
        <v>17</v>
      </c>
      <c r="H5347" s="44" t="s">
        <v>18</v>
      </c>
      <c r="I5347" s="42" t="s">
        <v>21598</v>
      </c>
      <c r="J5347" s="42">
        <v>8033637026817</v>
      </c>
      <c r="K5347" s="45">
        <v>45597</v>
      </c>
      <c r="L5347" s="46">
        <v>0</v>
      </c>
      <c r="M5347" s="54">
        <v>1299.95</v>
      </c>
      <c r="N5347" s="45">
        <v>43140</v>
      </c>
    </row>
    <row r="5348" spans="1:14" x14ac:dyDescent="0.25">
      <c r="A5348" s="32" t="s">
        <v>33763</v>
      </c>
      <c r="B5348" s="42" t="s">
        <v>63518</v>
      </c>
      <c r="C5348" s="42"/>
      <c r="D5348" s="42"/>
      <c r="E5348" s="43" t="s">
        <v>14999</v>
      </c>
      <c r="F5348" s="44" t="s">
        <v>7064</v>
      </c>
      <c r="G5348" s="44" t="s">
        <v>17</v>
      </c>
      <c r="H5348" s="44" t="s">
        <v>18</v>
      </c>
      <c r="I5348" s="42" t="s">
        <v>21597</v>
      </c>
      <c r="J5348" s="42">
        <v>8033637026800</v>
      </c>
      <c r="K5348" s="45">
        <v>45597</v>
      </c>
      <c r="L5348" s="46">
        <v>0</v>
      </c>
      <c r="M5348" s="54">
        <v>1299.95</v>
      </c>
      <c r="N5348" s="45">
        <v>43140</v>
      </c>
    </row>
    <row r="5349" spans="1:14" x14ac:dyDescent="0.25">
      <c r="A5349" s="32" t="s">
        <v>33762</v>
      </c>
      <c r="B5349" s="42" t="s">
        <v>63517</v>
      </c>
      <c r="C5349" s="42"/>
      <c r="D5349" s="42"/>
      <c r="E5349" s="43" t="s">
        <v>14998</v>
      </c>
      <c r="F5349" s="44" t="s">
        <v>7064</v>
      </c>
      <c r="G5349" s="44" t="s">
        <v>17</v>
      </c>
      <c r="H5349" s="44" t="s">
        <v>18</v>
      </c>
      <c r="I5349" s="42" t="s">
        <v>21596</v>
      </c>
      <c r="J5349" s="42">
        <v>8033637026794</v>
      </c>
      <c r="K5349" s="45">
        <v>45597</v>
      </c>
      <c r="L5349" s="46">
        <v>0</v>
      </c>
      <c r="M5349" s="54">
        <v>1299.95</v>
      </c>
      <c r="N5349" s="45">
        <v>43140</v>
      </c>
    </row>
    <row r="5350" spans="1:14" x14ac:dyDescent="0.25">
      <c r="B5350" s="42"/>
      <c r="C5350" s="42" t="s">
        <v>70109</v>
      </c>
      <c r="E5350" s="32" t="s">
        <v>46580</v>
      </c>
      <c r="F5350" s="44" t="s">
        <v>7064</v>
      </c>
      <c r="G5350" s="32" t="s">
        <v>11</v>
      </c>
      <c r="H5350" s="32" t="s">
        <v>12</v>
      </c>
      <c r="I5350" s="32" t="s">
        <v>46579</v>
      </c>
      <c r="J5350" s="55">
        <v>8059175397707</v>
      </c>
      <c r="L5350" s="47">
        <v>999.95</v>
      </c>
      <c r="M5350" s="47">
        <v>999.95</v>
      </c>
    </row>
    <row r="5351" spans="1:14" x14ac:dyDescent="0.25">
      <c r="B5351" s="42"/>
      <c r="C5351" s="42" t="s">
        <v>70108</v>
      </c>
      <c r="E5351" s="32" t="s">
        <v>46582</v>
      </c>
      <c r="F5351" s="44" t="s">
        <v>7064</v>
      </c>
      <c r="G5351" s="32" t="s">
        <v>11</v>
      </c>
      <c r="H5351" s="32" t="s">
        <v>12</v>
      </c>
      <c r="I5351" s="32" t="s">
        <v>46581</v>
      </c>
      <c r="J5351" s="55">
        <v>8059175397691</v>
      </c>
      <c r="L5351" s="47">
        <v>999.95</v>
      </c>
      <c r="M5351" s="47">
        <v>999.95</v>
      </c>
    </row>
    <row r="5352" spans="1:14" x14ac:dyDescent="0.25">
      <c r="B5352" s="42"/>
      <c r="C5352" s="42" t="s">
        <v>70107</v>
      </c>
      <c r="E5352" s="32" t="s">
        <v>46584</v>
      </c>
      <c r="F5352" s="44" t="s">
        <v>7064</v>
      </c>
      <c r="G5352" s="32" t="s">
        <v>11</v>
      </c>
      <c r="H5352" s="32" t="s">
        <v>12</v>
      </c>
      <c r="I5352" s="32" t="s">
        <v>46583</v>
      </c>
      <c r="J5352" s="55">
        <v>8059175397684</v>
      </c>
      <c r="L5352" s="47">
        <v>999.95</v>
      </c>
      <c r="M5352" s="47">
        <v>999.95</v>
      </c>
    </row>
    <row r="5353" spans="1:14" x14ac:dyDescent="0.25">
      <c r="B5353" s="42"/>
      <c r="C5353" s="42" t="s">
        <v>70106</v>
      </c>
      <c r="E5353" s="32" t="s">
        <v>46586</v>
      </c>
      <c r="F5353" s="44" t="s">
        <v>7064</v>
      </c>
      <c r="G5353" s="32" t="s">
        <v>11</v>
      </c>
      <c r="H5353" s="32" t="s">
        <v>12</v>
      </c>
      <c r="I5353" s="32" t="s">
        <v>46585</v>
      </c>
      <c r="J5353" s="55">
        <v>8059175397677</v>
      </c>
      <c r="L5353" s="47">
        <v>999.95</v>
      </c>
      <c r="M5353" s="47">
        <v>999.95</v>
      </c>
    </row>
    <row r="5354" spans="1:14" x14ac:dyDescent="0.25">
      <c r="B5354" s="42"/>
      <c r="C5354" s="42" t="s">
        <v>70105</v>
      </c>
      <c r="E5354" s="32" t="s">
        <v>46588</v>
      </c>
      <c r="F5354" s="44" t="s">
        <v>7064</v>
      </c>
      <c r="G5354" s="32" t="s">
        <v>11</v>
      </c>
      <c r="H5354" s="32" t="s">
        <v>12</v>
      </c>
      <c r="I5354" s="32" t="s">
        <v>46587</v>
      </c>
      <c r="J5354" s="55">
        <v>8059175397660</v>
      </c>
      <c r="L5354" s="47">
        <v>999.95</v>
      </c>
      <c r="M5354" s="47">
        <v>999.95</v>
      </c>
    </row>
    <row r="5355" spans="1:14" x14ac:dyDescent="0.25">
      <c r="B5355" s="42"/>
      <c r="C5355" s="42" t="s">
        <v>70104</v>
      </c>
      <c r="E5355" s="32" t="s">
        <v>46590</v>
      </c>
      <c r="F5355" s="44" t="s">
        <v>7064</v>
      </c>
      <c r="G5355" s="32" t="s">
        <v>11</v>
      </c>
      <c r="H5355" s="32" t="s">
        <v>12</v>
      </c>
      <c r="I5355" s="32" t="s">
        <v>46589</v>
      </c>
      <c r="J5355" s="55">
        <v>8059175397653</v>
      </c>
      <c r="L5355" s="47">
        <v>999.95</v>
      </c>
      <c r="M5355" s="47">
        <v>999.95</v>
      </c>
    </row>
    <row r="5356" spans="1:14" x14ac:dyDescent="0.25">
      <c r="B5356" s="42"/>
      <c r="C5356" s="42" t="s">
        <v>70103</v>
      </c>
      <c r="E5356" s="32" t="s">
        <v>46592</v>
      </c>
      <c r="F5356" s="44" t="s">
        <v>7064</v>
      </c>
      <c r="G5356" s="32" t="s">
        <v>11</v>
      </c>
      <c r="H5356" s="32" t="s">
        <v>12</v>
      </c>
      <c r="I5356" s="32" t="s">
        <v>46591</v>
      </c>
      <c r="J5356" s="55">
        <v>8059175397646</v>
      </c>
      <c r="L5356" s="47">
        <v>999.95</v>
      </c>
      <c r="M5356" s="47">
        <v>999.95</v>
      </c>
    </row>
    <row r="5357" spans="1:14" x14ac:dyDescent="0.25">
      <c r="B5357" s="42"/>
      <c r="C5357" s="42" t="s">
        <v>70102</v>
      </c>
      <c r="E5357" s="32" t="s">
        <v>46594</v>
      </c>
      <c r="F5357" s="44" t="s">
        <v>7064</v>
      </c>
      <c r="G5357" s="32" t="s">
        <v>11</v>
      </c>
      <c r="H5357" s="32" t="s">
        <v>12</v>
      </c>
      <c r="I5357" s="32" t="s">
        <v>46593</v>
      </c>
      <c r="J5357" s="55">
        <v>8059175397639</v>
      </c>
      <c r="L5357" s="47">
        <v>999.95</v>
      </c>
      <c r="M5357" s="47">
        <v>999.95</v>
      </c>
    </row>
    <row r="5358" spans="1:14" x14ac:dyDescent="0.25">
      <c r="B5358" s="42"/>
      <c r="C5358" s="42" t="s">
        <v>70101</v>
      </c>
      <c r="E5358" s="32" t="s">
        <v>46596</v>
      </c>
      <c r="F5358" s="44" t="s">
        <v>7064</v>
      </c>
      <c r="G5358" s="32" t="s">
        <v>11</v>
      </c>
      <c r="H5358" s="32" t="s">
        <v>12</v>
      </c>
      <c r="I5358" s="32" t="s">
        <v>46595</v>
      </c>
      <c r="J5358" s="55">
        <v>8059175397622</v>
      </c>
      <c r="L5358" s="47">
        <v>999.95</v>
      </c>
      <c r="M5358" s="47">
        <v>999.95</v>
      </c>
    </row>
    <row r="5359" spans="1:14" x14ac:dyDescent="0.25">
      <c r="B5359" s="42"/>
      <c r="C5359" s="42" t="s">
        <v>70100</v>
      </c>
      <c r="E5359" s="32" t="s">
        <v>46598</v>
      </c>
      <c r="F5359" s="44" t="s">
        <v>7064</v>
      </c>
      <c r="G5359" s="32" t="s">
        <v>11</v>
      </c>
      <c r="H5359" s="32" t="s">
        <v>12</v>
      </c>
      <c r="I5359" s="32" t="s">
        <v>46597</v>
      </c>
      <c r="J5359" s="55">
        <v>8059175397615</v>
      </c>
      <c r="L5359" s="47">
        <v>999.95</v>
      </c>
      <c r="M5359" s="47">
        <v>999.95</v>
      </c>
    </row>
    <row r="5360" spans="1:14" x14ac:dyDescent="0.25">
      <c r="B5360" s="42"/>
      <c r="C5360" s="42" t="s">
        <v>70099</v>
      </c>
      <c r="E5360" s="32" t="s">
        <v>46600</v>
      </c>
      <c r="F5360" s="44" t="s">
        <v>7064</v>
      </c>
      <c r="G5360" s="32" t="s">
        <v>11</v>
      </c>
      <c r="H5360" s="32" t="s">
        <v>12</v>
      </c>
      <c r="I5360" s="32" t="s">
        <v>46599</v>
      </c>
      <c r="J5360" s="55">
        <v>8059175397608</v>
      </c>
      <c r="L5360" s="47">
        <v>999.95</v>
      </c>
      <c r="M5360" s="47">
        <v>999.95</v>
      </c>
    </row>
    <row r="5361" spans="2:14" x14ac:dyDescent="0.25">
      <c r="B5361" s="42"/>
      <c r="C5361" s="42" t="s">
        <v>70098</v>
      </c>
      <c r="E5361" s="32" t="s">
        <v>46602</v>
      </c>
      <c r="F5361" s="44" t="s">
        <v>7064</v>
      </c>
      <c r="G5361" s="32" t="s">
        <v>11</v>
      </c>
      <c r="H5361" s="32" t="s">
        <v>12</v>
      </c>
      <c r="I5361" s="32" t="s">
        <v>46601</v>
      </c>
      <c r="J5361" s="55">
        <v>8059175397592</v>
      </c>
      <c r="L5361" s="47">
        <v>999.95</v>
      </c>
      <c r="M5361" s="47">
        <v>999.95</v>
      </c>
    </row>
    <row r="5362" spans="2:14" x14ac:dyDescent="0.25">
      <c r="B5362" s="42"/>
      <c r="C5362" s="42" t="s">
        <v>70097</v>
      </c>
      <c r="E5362" s="32" t="s">
        <v>46604</v>
      </c>
      <c r="F5362" s="44" t="s">
        <v>7064</v>
      </c>
      <c r="G5362" s="32" t="s">
        <v>11</v>
      </c>
      <c r="H5362" s="32" t="s">
        <v>12</v>
      </c>
      <c r="I5362" s="32" t="s">
        <v>46603</v>
      </c>
      <c r="J5362" s="55">
        <v>8059175397585</v>
      </c>
      <c r="L5362" s="47">
        <v>999.95</v>
      </c>
      <c r="M5362" s="47">
        <v>999.95</v>
      </c>
    </row>
    <row r="5363" spans="2:14" x14ac:dyDescent="0.25">
      <c r="B5363" s="42"/>
      <c r="C5363" s="42" t="s">
        <v>70096</v>
      </c>
      <c r="E5363" s="32" t="s">
        <v>46606</v>
      </c>
      <c r="F5363" s="44" t="s">
        <v>7064</v>
      </c>
      <c r="G5363" s="32" t="s">
        <v>11</v>
      </c>
      <c r="H5363" s="32" t="s">
        <v>12</v>
      </c>
      <c r="I5363" s="32" t="s">
        <v>46605</v>
      </c>
      <c r="J5363" s="55">
        <v>8059175397578</v>
      </c>
      <c r="L5363" s="47">
        <v>999.95</v>
      </c>
      <c r="M5363" s="47">
        <v>999.95</v>
      </c>
    </row>
    <row r="5364" spans="2:14" x14ac:dyDescent="0.25">
      <c r="B5364" s="42"/>
      <c r="C5364" s="42" t="s">
        <v>70095</v>
      </c>
      <c r="E5364" s="32" t="s">
        <v>46608</v>
      </c>
      <c r="F5364" s="44" t="s">
        <v>7064</v>
      </c>
      <c r="G5364" s="32" t="s">
        <v>11</v>
      </c>
      <c r="H5364" s="32" t="s">
        <v>12</v>
      </c>
      <c r="I5364" s="32" t="s">
        <v>46607</v>
      </c>
      <c r="J5364" s="55">
        <v>8059175397561</v>
      </c>
      <c r="L5364" s="47">
        <v>999.95</v>
      </c>
      <c r="M5364" s="47">
        <v>999.95</v>
      </c>
    </row>
    <row r="5365" spans="2:14" x14ac:dyDescent="0.25">
      <c r="B5365" s="42"/>
      <c r="C5365" s="42" t="s">
        <v>70094</v>
      </c>
      <c r="E5365" s="32" t="s">
        <v>46610</v>
      </c>
      <c r="F5365" s="44" t="s">
        <v>7064</v>
      </c>
      <c r="G5365" s="32" t="s">
        <v>11</v>
      </c>
      <c r="H5365" s="32" t="s">
        <v>12</v>
      </c>
      <c r="I5365" s="32" t="s">
        <v>46609</v>
      </c>
      <c r="J5365" s="55">
        <v>8059175397554</v>
      </c>
      <c r="L5365" s="47">
        <v>999.95</v>
      </c>
      <c r="M5365" s="47">
        <v>999.95</v>
      </c>
    </row>
    <row r="5366" spans="2:14" x14ac:dyDescent="0.25">
      <c r="B5366" s="42" t="s">
        <v>52560</v>
      </c>
      <c r="C5366" s="42"/>
      <c r="E5366" s="32" t="s">
        <v>52526</v>
      </c>
      <c r="F5366" s="44" t="s">
        <v>7064</v>
      </c>
      <c r="G5366" s="32" t="s">
        <v>11</v>
      </c>
      <c r="H5366" s="32" t="s">
        <v>12</v>
      </c>
      <c r="I5366" s="32" t="s">
        <v>52561</v>
      </c>
      <c r="J5366" s="55">
        <v>8059347160276</v>
      </c>
      <c r="L5366" s="47">
        <v>1569.95</v>
      </c>
      <c r="M5366" s="47">
        <v>1569.95</v>
      </c>
      <c r="N5366" s="45">
        <v>44984</v>
      </c>
    </row>
    <row r="5367" spans="2:14" x14ac:dyDescent="0.25">
      <c r="B5367" s="42" t="s">
        <v>52558</v>
      </c>
      <c r="C5367" s="42"/>
      <c r="E5367" s="32" t="s">
        <v>52526</v>
      </c>
      <c r="F5367" s="44" t="s">
        <v>7064</v>
      </c>
      <c r="G5367" s="32" t="s">
        <v>11</v>
      </c>
      <c r="H5367" s="32" t="s">
        <v>12</v>
      </c>
      <c r="I5367" s="32" t="s">
        <v>52559</v>
      </c>
      <c r="J5367" s="55">
        <v>8059347160269</v>
      </c>
      <c r="L5367" s="47">
        <v>1569.95</v>
      </c>
      <c r="M5367" s="47">
        <v>1569.95</v>
      </c>
      <c r="N5367" s="45">
        <v>44984</v>
      </c>
    </row>
    <row r="5368" spans="2:14" x14ac:dyDescent="0.25">
      <c r="B5368" s="42" t="s">
        <v>52556</v>
      </c>
      <c r="C5368" s="42"/>
      <c r="E5368" s="32" t="s">
        <v>52526</v>
      </c>
      <c r="F5368" s="44" t="s">
        <v>7064</v>
      </c>
      <c r="G5368" s="32" t="s">
        <v>11</v>
      </c>
      <c r="H5368" s="32" t="s">
        <v>12</v>
      </c>
      <c r="I5368" s="32" t="s">
        <v>52557</v>
      </c>
      <c r="J5368" s="55">
        <v>8059347160252</v>
      </c>
      <c r="L5368" s="47">
        <v>1569.95</v>
      </c>
      <c r="M5368" s="47">
        <v>1569.95</v>
      </c>
      <c r="N5368" s="45">
        <v>44984</v>
      </c>
    </row>
    <row r="5369" spans="2:14" x14ac:dyDescent="0.25">
      <c r="B5369" s="42" t="s">
        <v>52554</v>
      </c>
      <c r="C5369" s="42"/>
      <c r="E5369" s="32" t="s">
        <v>52526</v>
      </c>
      <c r="F5369" s="44" t="s">
        <v>7064</v>
      </c>
      <c r="G5369" s="32" t="s">
        <v>11</v>
      </c>
      <c r="H5369" s="32" t="s">
        <v>12</v>
      </c>
      <c r="I5369" s="32" t="s">
        <v>52555</v>
      </c>
      <c r="J5369" s="55">
        <v>8059347144993</v>
      </c>
      <c r="L5369" s="47">
        <v>1569.95</v>
      </c>
      <c r="M5369" s="47">
        <v>1569.95</v>
      </c>
      <c r="N5369" s="45">
        <v>44984</v>
      </c>
    </row>
    <row r="5370" spans="2:14" x14ac:dyDescent="0.25">
      <c r="B5370" s="42" t="s">
        <v>52552</v>
      </c>
      <c r="C5370" s="42"/>
      <c r="E5370" s="32" t="s">
        <v>52526</v>
      </c>
      <c r="F5370" s="44" t="s">
        <v>7064</v>
      </c>
      <c r="G5370" s="32" t="s">
        <v>11</v>
      </c>
      <c r="H5370" s="32" t="s">
        <v>12</v>
      </c>
      <c r="I5370" s="32" t="s">
        <v>52553</v>
      </c>
      <c r="J5370" s="55">
        <v>8059347160245</v>
      </c>
      <c r="L5370" s="47">
        <v>1569.95</v>
      </c>
      <c r="M5370" s="47">
        <v>1569.95</v>
      </c>
      <c r="N5370" s="45">
        <v>44984</v>
      </c>
    </row>
    <row r="5371" spans="2:14" x14ac:dyDescent="0.25">
      <c r="B5371" s="42" t="s">
        <v>52550</v>
      </c>
      <c r="C5371" s="42"/>
      <c r="E5371" s="32" t="s">
        <v>52526</v>
      </c>
      <c r="F5371" s="44" t="s">
        <v>7064</v>
      </c>
      <c r="G5371" s="32" t="s">
        <v>11</v>
      </c>
      <c r="H5371" s="32" t="s">
        <v>12</v>
      </c>
      <c r="I5371" s="32" t="s">
        <v>52551</v>
      </c>
      <c r="J5371" s="55">
        <v>8059347160238</v>
      </c>
      <c r="L5371" s="47">
        <v>1569.95</v>
      </c>
      <c r="M5371" s="47">
        <v>1569.95</v>
      </c>
      <c r="N5371" s="45">
        <v>44984</v>
      </c>
    </row>
    <row r="5372" spans="2:14" x14ac:dyDescent="0.25">
      <c r="B5372" s="42" t="s">
        <v>52548</v>
      </c>
      <c r="C5372" s="42"/>
      <c r="E5372" s="32" t="s">
        <v>52526</v>
      </c>
      <c r="F5372" s="44" t="s">
        <v>7064</v>
      </c>
      <c r="G5372" s="32" t="s">
        <v>11</v>
      </c>
      <c r="H5372" s="32" t="s">
        <v>12</v>
      </c>
      <c r="I5372" s="32" t="s">
        <v>52549</v>
      </c>
      <c r="J5372" s="55">
        <v>8059347160153</v>
      </c>
      <c r="L5372" s="47">
        <v>1569.95</v>
      </c>
      <c r="M5372" s="47">
        <v>1569.95</v>
      </c>
      <c r="N5372" s="45">
        <v>44984</v>
      </c>
    </row>
    <row r="5373" spans="2:14" x14ac:dyDescent="0.25">
      <c r="B5373" s="42" t="s">
        <v>52546</v>
      </c>
      <c r="C5373" s="42"/>
      <c r="E5373" s="32" t="s">
        <v>52526</v>
      </c>
      <c r="F5373" s="44" t="s">
        <v>7064</v>
      </c>
      <c r="G5373" s="32" t="s">
        <v>11</v>
      </c>
      <c r="H5373" s="32" t="s">
        <v>12</v>
      </c>
      <c r="I5373" s="32" t="s">
        <v>52547</v>
      </c>
      <c r="J5373" s="55">
        <v>8059347160146</v>
      </c>
      <c r="L5373" s="47">
        <v>1569.95</v>
      </c>
      <c r="M5373" s="47">
        <v>1569.95</v>
      </c>
      <c r="N5373" s="45">
        <v>44984</v>
      </c>
    </row>
    <row r="5374" spans="2:14" x14ac:dyDescent="0.25">
      <c r="B5374" s="42" t="s">
        <v>52544</v>
      </c>
      <c r="C5374" s="42"/>
      <c r="E5374" s="32" t="s">
        <v>52526</v>
      </c>
      <c r="F5374" s="44" t="s">
        <v>7064</v>
      </c>
      <c r="G5374" s="32" t="s">
        <v>11</v>
      </c>
      <c r="H5374" s="32" t="s">
        <v>12</v>
      </c>
      <c r="I5374" s="32" t="s">
        <v>52545</v>
      </c>
      <c r="J5374" s="55">
        <v>8059347160139</v>
      </c>
      <c r="L5374" s="47">
        <v>1569.95</v>
      </c>
      <c r="M5374" s="47">
        <v>1569.95</v>
      </c>
      <c r="N5374" s="45">
        <v>44984</v>
      </c>
    </row>
    <row r="5375" spans="2:14" x14ac:dyDescent="0.25">
      <c r="B5375" s="42" t="s">
        <v>52542</v>
      </c>
      <c r="C5375" s="42"/>
      <c r="E5375" s="32" t="s">
        <v>52526</v>
      </c>
      <c r="F5375" s="44" t="s">
        <v>7064</v>
      </c>
      <c r="G5375" s="32" t="s">
        <v>11</v>
      </c>
      <c r="H5375" s="32" t="s">
        <v>12</v>
      </c>
      <c r="I5375" s="32" t="s">
        <v>52543</v>
      </c>
      <c r="J5375" s="55">
        <v>8059347144979</v>
      </c>
      <c r="L5375" s="47">
        <v>1569.95</v>
      </c>
      <c r="M5375" s="47">
        <v>1569.95</v>
      </c>
      <c r="N5375" s="45">
        <v>44984</v>
      </c>
    </row>
    <row r="5376" spans="2:14" x14ac:dyDescent="0.25">
      <c r="B5376" s="42" t="s">
        <v>52540</v>
      </c>
      <c r="C5376" s="42"/>
      <c r="E5376" s="32" t="s">
        <v>52526</v>
      </c>
      <c r="F5376" s="44" t="s">
        <v>7064</v>
      </c>
      <c r="G5376" s="32" t="s">
        <v>11</v>
      </c>
      <c r="H5376" s="32" t="s">
        <v>12</v>
      </c>
      <c r="I5376" s="32" t="s">
        <v>52541</v>
      </c>
      <c r="J5376" s="55">
        <v>8059347160122</v>
      </c>
      <c r="L5376" s="47">
        <v>1569.95</v>
      </c>
      <c r="M5376" s="47">
        <v>1569.95</v>
      </c>
      <c r="N5376" s="45">
        <v>44984</v>
      </c>
    </row>
    <row r="5377" spans="1:14" x14ac:dyDescent="0.25">
      <c r="B5377" s="42" t="s">
        <v>52538</v>
      </c>
      <c r="C5377" s="42"/>
      <c r="E5377" s="32" t="s">
        <v>52526</v>
      </c>
      <c r="F5377" s="44" t="s">
        <v>7064</v>
      </c>
      <c r="G5377" s="32" t="s">
        <v>11</v>
      </c>
      <c r="H5377" s="32" t="s">
        <v>12</v>
      </c>
      <c r="I5377" s="32" t="s">
        <v>52539</v>
      </c>
      <c r="J5377" s="55">
        <v>8059347160115</v>
      </c>
      <c r="L5377" s="47">
        <v>1569.95</v>
      </c>
      <c r="M5377" s="47">
        <v>1569.95</v>
      </c>
      <c r="N5377" s="45">
        <v>44984</v>
      </c>
    </row>
    <row r="5378" spans="1:14" x14ac:dyDescent="0.25">
      <c r="B5378" s="42" t="s">
        <v>52536</v>
      </c>
      <c r="C5378" s="42"/>
      <c r="E5378" s="32" t="s">
        <v>52526</v>
      </c>
      <c r="F5378" s="44" t="s">
        <v>7064</v>
      </c>
      <c r="G5378" s="32" t="s">
        <v>11</v>
      </c>
      <c r="H5378" s="32" t="s">
        <v>12</v>
      </c>
      <c r="I5378" s="32" t="s">
        <v>52537</v>
      </c>
      <c r="J5378" s="55">
        <v>8059347160092</v>
      </c>
      <c r="L5378" s="47">
        <v>1569.95</v>
      </c>
      <c r="M5378" s="47">
        <v>1569.95</v>
      </c>
      <c r="N5378" s="45">
        <v>44984</v>
      </c>
    </row>
    <row r="5379" spans="1:14" x14ac:dyDescent="0.25">
      <c r="B5379" s="42" t="s">
        <v>52534</v>
      </c>
      <c r="C5379" s="42"/>
      <c r="E5379" s="32" t="s">
        <v>52526</v>
      </c>
      <c r="F5379" s="44" t="s">
        <v>7064</v>
      </c>
      <c r="G5379" s="32" t="s">
        <v>11</v>
      </c>
      <c r="H5379" s="32" t="s">
        <v>12</v>
      </c>
      <c r="I5379" s="32" t="s">
        <v>52535</v>
      </c>
      <c r="J5379" s="55">
        <v>8059347160085</v>
      </c>
      <c r="L5379" s="47">
        <v>1569.95</v>
      </c>
      <c r="M5379" s="47">
        <v>1569.95</v>
      </c>
      <c r="N5379" s="45">
        <v>44984</v>
      </c>
    </row>
    <row r="5380" spans="1:14" x14ac:dyDescent="0.25">
      <c r="B5380" s="42" t="s">
        <v>52532</v>
      </c>
      <c r="C5380" s="42"/>
      <c r="E5380" s="32" t="s">
        <v>52526</v>
      </c>
      <c r="F5380" s="44" t="s">
        <v>7064</v>
      </c>
      <c r="G5380" s="32" t="s">
        <v>11</v>
      </c>
      <c r="H5380" s="32" t="s">
        <v>12</v>
      </c>
      <c r="I5380" s="32" t="s">
        <v>52533</v>
      </c>
      <c r="J5380" s="55">
        <v>8059347160078</v>
      </c>
      <c r="L5380" s="47">
        <v>1569.95</v>
      </c>
      <c r="M5380" s="47">
        <v>1569.95</v>
      </c>
      <c r="N5380" s="45">
        <v>44984</v>
      </c>
    </row>
    <row r="5381" spans="1:14" x14ac:dyDescent="0.25">
      <c r="B5381" s="42" t="s">
        <v>52530</v>
      </c>
      <c r="C5381" s="42"/>
      <c r="E5381" s="32" t="s">
        <v>52526</v>
      </c>
      <c r="F5381" s="44" t="s">
        <v>7064</v>
      </c>
      <c r="G5381" s="32" t="s">
        <v>11</v>
      </c>
      <c r="H5381" s="32" t="s">
        <v>12</v>
      </c>
      <c r="I5381" s="32" t="s">
        <v>52531</v>
      </c>
      <c r="J5381" s="55">
        <v>8059347144962</v>
      </c>
      <c r="L5381" s="47">
        <v>1569.95</v>
      </c>
      <c r="M5381" s="47">
        <v>1569.95</v>
      </c>
      <c r="N5381" s="45">
        <v>44984</v>
      </c>
    </row>
    <row r="5382" spans="1:14" x14ac:dyDescent="0.25">
      <c r="B5382" s="42" t="s">
        <v>52528</v>
      </c>
      <c r="C5382" s="42"/>
      <c r="E5382" s="32" t="s">
        <v>52526</v>
      </c>
      <c r="F5382" s="44" t="s">
        <v>7064</v>
      </c>
      <c r="G5382" s="32" t="s">
        <v>11</v>
      </c>
      <c r="H5382" s="32" t="s">
        <v>12</v>
      </c>
      <c r="I5382" s="32" t="s">
        <v>52529</v>
      </c>
      <c r="J5382" s="55">
        <v>8059347160061</v>
      </c>
      <c r="L5382" s="47">
        <v>1569.95</v>
      </c>
      <c r="M5382" s="47">
        <v>1569.95</v>
      </c>
      <c r="N5382" s="45">
        <v>44984</v>
      </c>
    </row>
    <row r="5383" spans="1:14" x14ac:dyDescent="0.25">
      <c r="B5383" s="42" t="s">
        <v>52525</v>
      </c>
      <c r="C5383" s="42"/>
      <c r="E5383" s="32" t="s">
        <v>52526</v>
      </c>
      <c r="F5383" s="44" t="s">
        <v>7064</v>
      </c>
      <c r="G5383" s="32" t="s">
        <v>11</v>
      </c>
      <c r="H5383" s="32" t="s">
        <v>12</v>
      </c>
      <c r="I5383" s="32" t="s">
        <v>52527</v>
      </c>
      <c r="J5383" s="55">
        <v>8059347160054</v>
      </c>
      <c r="L5383" s="47">
        <v>1569.95</v>
      </c>
      <c r="M5383" s="47">
        <v>1569.95</v>
      </c>
      <c r="N5383" s="45">
        <v>44984</v>
      </c>
    </row>
    <row r="5384" spans="1:14" x14ac:dyDescent="0.25">
      <c r="B5384" s="42" t="s">
        <v>52899</v>
      </c>
      <c r="C5384" s="42"/>
      <c r="E5384" s="32" t="s">
        <v>52526</v>
      </c>
      <c r="F5384" s="44" t="s">
        <v>7064</v>
      </c>
      <c r="G5384" s="32" t="s">
        <v>11</v>
      </c>
      <c r="H5384" s="32" t="s">
        <v>12</v>
      </c>
      <c r="I5384" s="32" t="s">
        <v>52900</v>
      </c>
      <c r="J5384" s="55">
        <v>8059347160047</v>
      </c>
      <c r="L5384" s="47">
        <v>1569.95</v>
      </c>
      <c r="M5384" s="47">
        <v>1569.95</v>
      </c>
      <c r="N5384" s="45">
        <v>44984</v>
      </c>
    </row>
    <row r="5385" spans="1:14" x14ac:dyDescent="0.25">
      <c r="A5385" s="43" t="s">
        <v>39330</v>
      </c>
      <c r="B5385" s="42" t="s">
        <v>51720</v>
      </c>
      <c r="C5385" s="42" t="s">
        <v>39331</v>
      </c>
      <c r="D5385" s="43"/>
      <c r="E5385" s="43" t="s">
        <v>39332</v>
      </c>
      <c r="F5385" s="81" t="s">
        <v>7064</v>
      </c>
      <c r="G5385" s="32" t="s">
        <v>11</v>
      </c>
      <c r="H5385" s="43" t="s">
        <v>12</v>
      </c>
      <c r="I5385" s="48" t="s">
        <v>39333</v>
      </c>
      <c r="J5385" s="42">
        <v>8059175351693</v>
      </c>
      <c r="K5385" s="63"/>
      <c r="L5385" s="47">
        <v>999.95</v>
      </c>
      <c r="M5385" s="47">
        <v>999.95</v>
      </c>
      <c r="N5385" s="63">
        <v>44249</v>
      </c>
    </row>
    <row r="5386" spans="1:14" x14ac:dyDescent="0.25">
      <c r="A5386" s="43" t="s">
        <v>39326</v>
      </c>
      <c r="B5386" s="42" t="s">
        <v>51719</v>
      </c>
      <c r="C5386" s="42" t="s">
        <v>39327</v>
      </c>
      <c r="D5386" s="43"/>
      <c r="E5386" s="43" t="s">
        <v>39328</v>
      </c>
      <c r="F5386" s="81" t="s">
        <v>7064</v>
      </c>
      <c r="G5386" s="32" t="s">
        <v>11</v>
      </c>
      <c r="H5386" s="43" t="s">
        <v>12</v>
      </c>
      <c r="I5386" s="48" t="s">
        <v>39329</v>
      </c>
      <c r="J5386" s="42">
        <v>8059175351686</v>
      </c>
      <c r="K5386" s="63"/>
      <c r="L5386" s="47">
        <v>999.95</v>
      </c>
      <c r="M5386" s="47">
        <v>999.95</v>
      </c>
      <c r="N5386" s="63">
        <v>44249</v>
      </c>
    </row>
    <row r="5387" spans="1:14" x14ac:dyDescent="0.25">
      <c r="A5387" s="43" t="s">
        <v>39322</v>
      </c>
      <c r="B5387" s="42" t="s">
        <v>51718</v>
      </c>
      <c r="C5387" s="42" t="s">
        <v>39323</v>
      </c>
      <c r="D5387" s="43"/>
      <c r="E5387" s="43" t="s">
        <v>39324</v>
      </c>
      <c r="F5387" s="81" t="s">
        <v>7064</v>
      </c>
      <c r="G5387" s="32" t="s">
        <v>11</v>
      </c>
      <c r="H5387" s="43" t="s">
        <v>12</v>
      </c>
      <c r="I5387" s="48" t="s">
        <v>39325</v>
      </c>
      <c r="J5387" s="42">
        <v>8059175351679</v>
      </c>
      <c r="K5387" s="63"/>
      <c r="L5387" s="47">
        <v>999.95</v>
      </c>
      <c r="M5387" s="47">
        <v>999.95</v>
      </c>
      <c r="N5387" s="63">
        <v>44249</v>
      </c>
    </row>
    <row r="5388" spans="1:14" x14ac:dyDescent="0.25">
      <c r="A5388" s="43" t="s">
        <v>39318</v>
      </c>
      <c r="B5388" s="42" t="s">
        <v>51717</v>
      </c>
      <c r="C5388" s="42" t="s">
        <v>39319</v>
      </c>
      <c r="D5388" s="43"/>
      <c r="E5388" s="43" t="s">
        <v>39320</v>
      </c>
      <c r="F5388" s="81" t="s">
        <v>7064</v>
      </c>
      <c r="G5388" s="32" t="s">
        <v>11</v>
      </c>
      <c r="H5388" s="43" t="s">
        <v>12</v>
      </c>
      <c r="I5388" s="48" t="s">
        <v>39321</v>
      </c>
      <c r="J5388" s="42">
        <v>8059175351662</v>
      </c>
      <c r="K5388" s="63"/>
      <c r="L5388" s="47">
        <v>999.95</v>
      </c>
      <c r="M5388" s="47">
        <v>999.95</v>
      </c>
      <c r="N5388" s="63">
        <v>44249</v>
      </c>
    </row>
    <row r="5389" spans="1:14" x14ac:dyDescent="0.25">
      <c r="A5389" s="43" t="s">
        <v>39314</v>
      </c>
      <c r="B5389" s="42" t="s">
        <v>51716</v>
      </c>
      <c r="C5389" s="42" t="s">
        <v>39315</v>
      </c>
      <c r="D5389" s="43"/>
      <c r="E5389" s="43" t="s">
        <v>39316</v>
      </c>
      <c r="F5389" s="81" t="s">
        <v>7064</v>
      </c>
      <c r="G5389" s="32" t="s">
        <v>11</v>
      </c>
      <c r="H5389" s="43" t="s">
        <v>12</v>
      </c>
      <c r="I5389" s="48" t="s">
        <v>39317</v>
      </c>
      <c r="J5389" s="42">
        <v>8059175351655</v>
      </c>
      <c r="K5389" s="63"/>
      <c r="L5389" s="47">
        <v>999.95</v>
      </c>
      <c r="M5389" s="47">
        <v>999.95</v>
      </c>
      <c r="N5389" s="63">
        <v>44249</v>
      </c>
    </row>
    <row r="5390" spans="1:14" x14ac:dyDescent="0.25">
      <c r="A5390" s="43" t="s">
        <v>39310</v>
      </c>
      <c r="B5390" s="42" t="s">
        <v>51715</v>
      </c>
      <c r="C5390" s="42" t="s">
        <v>39311</v>
      </c>
      <c r="D5390" s="43"/>
      <c r="E5390" s="43" t="s">
        <v>39312</v>
      </c>
      <c r="F5390" s="81" t="s">
        <v>7064</v>
      </c>
      <c r="G5390" s="32" t="s">
        <v>11</v>
      </c>
      <c r="H5390" s="43" t="s">
        <v>12</v>
      </c>
      <c r="I5390" s="48" t="s">
        <v>39313</v>
      </c>
      <c r="J5390" s="42">
        <v>8059175351648</v>
      </c>
      <c r="K5390" s="63"/>
      <c r="L5390" s="47">
        <v>999.95</v>
      </c>
      <c r="M5390" s="47">
        <v>999.95</v>
      </c>
      <c r="N5390" s="63">
        <v>44249</v>
      </c>
    </row>
    <row r="5391" spans="1:14" x14ac:dyDescent="0.25">
      <c r="A5391" s="43" t="s">
        <v>39306</v>
      </c>
      <c r="B5391" s="42" t="s">
        <v>51714</v>
      </c>
      <c r="C5391" s="42" t="s">
        <v>39307</v>
      </c>
      <c r="D5391" s="43"/>
      <c r="E5391" s="43" t="s">
        <v>39308</v>
      </c>
      <c r="F5391" s="81" t="s">
        <v>7064</v>
      </c>
      <c r="G5391" s="32" t="s">
        <v>11</v>
      </c>
      <c r="H5391" s="43" t="s">
        <v>12</v>
      </c>
      <c r="I5391" s="48" t="s">
        <v>39309</v>
      </c>
      <c r="J5391" s="42">
        <v>8059175351631</v>
      </c>
      <c r="K5391" s="63"/>
      <c r="L5391" s="47">
        <v>999.95</v>
      </c>
      <c r="M5391" s="47">
        <v>999.95</v>
      </c>
      <c r="N5391" s="63">
        <v>44249</v>
      </c>
    </row>
    <row r="5392" spans="1:14" x14ac:dyDescent="0.25">
      <c r="B5392" s="42" t="s">
        <v>52088</v>
      </c>
      <c r="C5392" s="42"/>
      <c r="E5392" s="32" t="s">
        <v>49485</v>
      </c>
      <c r="F5392" s="44" t="s">
        <v>7064</v>
      </c>
      <c r="G5392" s="32" t="s">
        <v>11</v>
      </c>
      <c r="H5392" s="32" t="s">
        <v>12</v>
      </c>
      <c r="I5392" s="32" t="s">
        <v>49486</v>
      </c>
      <c r="J5392" s="55">
        <v>8059175351624</v>
      </c>
      <c r="K5392" s="32"/>
      <c r="L5392" s="47">
        <v>999.95</v>
      </c>
      <c r="M5392" s="47">
        <v>999.95</v>
      </c>
      <c r="N5392" s="45">
        <v>44835</v>
      </c>
    </row>
    <row r="5393" spans="1:14" x14ac:dyDescent="0.25">
      <c r="B5393" s="42" t="s">
        <v>52087</v>
      </c>
      <c r="C5393" s="42"/>
      <c r="E5393" s="32" t="s">
        <v>49483</v>
      </c>
      <c r="F5393" s="44" t="s">
        <v>7064</v>
      </c>
      <c r="G5393" s="32" t="s">
        <v>11</v>
      </c>
      <c r="H5393" s="32" t="s">
        <v>12</v>
      </c>
      <c r="I5393" s="32" t="s">
        <v>49484</v>
      </c>
      <c r="J5393" s="55">
        <v>8059175351617</v>
      </c>
      <c r="K5393" s="32"/>
      <c r="L5393" s="47">
        <v>999.95</v>
      </c>
      <c r="M5393" s="47">
        <v>999.95</v>
      </c>
      <c r="N5393" s="45">
        <v>44835</v>
      </c>
    </row>
    <row r="5394" spans="1:14" x14ac:dyDescent="0.25">
      <c r="B5394" s="42" t="s">
        <v>52086</v>
      </c>
      <c r="C5394" s="42"/>
      <c r="E5394" s="32" t="s">
        <v>49481</v>
      </c>
      <c r="F5394" s="44" t="s">
        <v>7064</v>
      </c>
      <c r="G5394" s="32" t="s">
        <v>11</v>
      </c>
      <c r="H5394" s="32" t="s">
        <v>12</v>
      </c>
      <c r="I5394" s="32" t="s">
        <v>49482</v>
      </c>
      <c r="J5394" s="55">
        <v>8059175351600</v>
      </c>
      <c r="K5394" s="32"/>
      <c r="L5394" s="47">
        <v>999.95</v>
      </c>
      <c r="M5394" s="47">
        <v>999.95</v>
      </c>
      <c r="N5394" s="45">
        <v>44835</v>
      </c>
    </row>
    <row r="5395" spans="1:14" x14ac:dyDescent="0.25">
      <c r="B5395" s="42" t="s">
        <v>52085</v>
      </c>
      <c r="C5395" s="42"/>
      <c r="E5395" s="32" t="s">
        <v>49479</v>
      </c>
      <c r="F5395" s="44" t="s">
        <v>7064</v>
      </c>
      <c r="G5395" s="32" t="s">
        <v>11</v>
      </c>
      <c r="H5395" s="32" t="s">
        <v>12</v>
      </c>
      <c r="I5395" s="32" t="s">
        <v>49480</v>
      </c>
      <c r="J5395" s="55">
        <v>8059175351594</v>
      </c>
      <c r="K5395" s="32"/>
      <c r="L5395" s="47">
        <v>999.95</v>
      </c>
      <c r="M5395" s="47">
        <v>999.95</v>
      </c>
      <c r="N5395" s="45">
        <v>44835</v>
      </c>
    </row>
    <row r="5396" spans="1:14" x14ac:dyDescent="0.25">
      <c r="B5396" s="42" t="s">
        <v>52084</v>
      </c>
      <c r="C5396" s="42"/>
      <c r="E5396" s="32" t="s">
        <v>49477</v>
      </c>
      <c r="F5396" s="44" t="s">
        <v>7064</v>
      </c>
      <c r="G5396" s="32" t="s">
        <v>11</v>
      </c>
      <c r="H5396" s="32" t="s">
        <v>12</v>
      </c>
      <c r="I5396" s="32" t="s">
        <v>49478</v>
      </c>
      <c r="J5396" s="55">
        <v>8059175351587</v>
      </c>
      <c r="K5396" s="32"/>
      <c r="L5396" s="47">
        <v>999.95</v>
      </c>
      <c r="M5396" s="47">
        <v>999.95</v>
      </c>
      <c r="N5396" s="45">
        <v>44835</v>
      </c>
    </row>
    <row r="5397" spans="1:14" x14ac:dyDescent="0.25">
      <c r="B5397" s="42" t="s">
        <v>52083</v>
      </c>
      <c r="C5397" s="42"/>
      <c r="E5397" s="32" t="s">
        <v>49475</v>
      </c>
      <c r="F5397" s="44" t="s">
        <v>7064</v>
      </c>
      <c r="G5397" s="32" t="s">
        <v>11</v>
      </c>
      <c r="H5397" s="32" t="s">
        <v>12</v>
      </c>
      <c r="I5397" s="32" t="s">
        <v>49476</v>
      </c>
      <c r="J5397" s="55">
        <v>8059175351570</v>
      </c>
      <c r="K5397" s="32"/>
      <c r="L5397" s="47">
        <v>999.95</v>
      </c>
      <c r="M5397" s="47">
        <v>999.95</v>
      </c>
      <c r="N5397" s="45">
        <v>44835</v>
      </c>
    </row>
    <row r="5398" spans="1:14" x14ac:dyDescent="0.25">
      <c r="B5398" s="42" t="s">
        <v>52082</v>
      </c>
      <c r="C5398" s="42"/>
      <c r="E5398" s="32" t="s">
        <v>49473</v>
      </c>
      <c r="F5398" s="44" t="s">
        <v>7064</v>
      </c>
      <c r="G5398" s="32" t="s">
        <v>11</v>
      </c>
      <c r="H5398" s="32" t="s">
        <v>12</v>
      </c>
      <c r="I5398" s="32" t="s">
        <v>49474</v>
      </c>
      <c r="J5398" s="55">
        <v>8059175351563</v>
      </c>
      <c r="K5398" s="32"/>
      <c r="L5398" s="47">
        <v>999.95</v>
      </c>
      <c r="M5398" s="47">
        <v>999.95</v>
      </c>
      <c r="N5398" s="45">
        <v>44835</v>
      </c>
    </row>
    <row r="5399" spans="1:14" x14ac:dyDescent="0.25">
      <c r="A5399" s="43" t="s">
        <v>39302</v>
      </c>
      <c r="B5399" s="42" t="s">
        <v>51713</v>
      </c>
      <c r="C5399" s="42" t="s">
        <v>39303</v>
      </c>
      <c r="D5399" s="43"/>
      <c r="E5399" s="43" t="s">
        <v>39304</v>
      </c>
      <c r="F5399" s="81" t="s">
        <v>7064</v>
      </c>
      <c r="G5399" s="32" t="s">
        <v>11</v>
      </c>
      <c r="H5399" s="43" t="s">
        <v>12</v>
      </c>
      <c r="I5399" s="48" t="s">
        <v>39305</v>
      </c>
      <c r="J5399" s="42">
        <v>8059175351556</v>
      </c>
      <c r="K5399" s="63"/>
      <c r="L5399" s="47">
        <v>999.95</v>
      </c>
      <c r="M5399" s="47">
        <v>999.95</v>
      </c>
      <c r="N5399" s="63">
        <v>44249</v>
      </c>
    </row>
    <row r="5400" spans="1:14" x14ac:dyDescent="0.25">
      <c r="A5400" s="43" t="s">
        <v>39298</v>
      </c>
      <c r="B5400" s="42" t="s">
        <v>51712</v>
      </c>
      <c r="C5400" s="42" t="s">
        <v>39299</v>
      </c>
      <c r="D5400" s="43"/>
      <c r="E5400" s="43" t="s">
        <v>39300</v>
      </c>
      <c r="F5400" s="81" t="s">
        <v>7064</v>
      </c>
      <c r="G5400" s="32" t="s">
        <v>11</v>
      </c>
      <c r="H5400" s="43" t="s">
        <v>12</v>
      </c>
      <c r="I5400" s="48" t="s">
        <v>39301</v>
      </c>
      <c r="J5400" s="42">
        <v>8059175351549</v>
      </c>
      <c r="K5400" s="63"/>
      <c r="L5400" s="47">
        <v>999.95</v>
      </c>
      <c r="M5400" s="47">
        <v>999.95</v>
      </c>
      <c r="N5400" s="63">
        <v>44249</v>
      </c>
    </row>
    <row r="5401" spans="1:14" x14ac:dyDescent="0.25">
      <c r="A5401" s="43" t="s">
        <v>39294</v>
      </c>
      <c r="B5401" s="42" t="s">
        <v>51711</v>
      </c>
      <c r="C5401" s="42" t="s">
        <v>39295</v>
      </c>
      <c r="D5401" s="43"/>
      <c r="E5401" s="43" t="s">
        <v>39296</v>
      </c>
      <c r="F5401" s="81" t="s">
        <v>7064</v>
      </c>
      <c r="G5401" s="32" t="s">
        <v>11</v>
      </c>
      <c r="H5401" s="43" t="s">
        <v>12</v>
      </c>
      <c r="I5401" s="48" t="s">
        <v>39297</v>
      </c>
      <c r="J5401" s="42">
        <v>8059175351532</v>
      </c>
      <c r="K5401" s="63"/>
      <c r="L5401" s="47">
        <v>999.95</v>
      </c>
      <c r="M5401" s="47">
        <v>999.95</v>
      </c>
      <c r="N5401" s="63">
        <v>44249</v>
      </c>
    </row>
    <row r="5402" spans="1:14" x14ac:dyDescent="0.25">
      <c r="A5402" s="43" t="s">
        <v>39290</v>
      </c>
      <c r="B5402" s="42" t="s">
        <v>51710</v>
      </c>
      <c r="C5402" s="42" t="s">
        <v>39291</v>
      </c>
      <c r="D5402" s="43"/>
      <c r="E5402" s="43" t="s">
        <v>39292</v>
      </c>
      <c r="F5402" s="81" t="s">
        <v>7064</v>
      </c>
      <c r="G5402" s="32" t="s">
        <v>11</v>
      </c>
      <c r="H5402" s="43" t="s">
        <v>12</v>
      </c>
      <c r="I5402" s="48" t="s">
        <v>39293</v>
      </c>
      <c r="J5402" s="42">
        <v>8059175351525</v>
      </c>
      <c r="K5402" s="63"/>
      <c r="L5402" s="47">
        <v>999.95</v>
      </c>
      <c r="M5402" s="47">
        <v>999.95</v>
      </c>
      <c r="N5402" s="63">
        <v>44249</v>
      </c>
    </row>
    <row r="5403" spans="1:14" x14ac:dyDescent="0.25">
      <c r="A5403" s="43" t="s">
        <v>39286</v>
      </c>
      <c r="B5403" s="42" t="s">
        <v>51709</v>
      </c>
      <c r="C5403" s="42" t="s">
        <v>39287</v>
      </c>
      <c r="D5403" s="43"/>
      <c r="E5403" s="43" t="s">
        <v>39288</v>
      </c>
      <c r="F5403" s="81" t="s">
        <v>7064</v>
      </c>
      <c r="G5403" s="32" t="s">
        <v>11</v>
      </c>
      <c r="H5403" s="43" t="s">
        <v>12</v>
      </c>
      <c r="I5403" s="48" t="s">
        <v>39289</v>
      </c>
      <c r="J5403" s="42">
        <v>8059175351518</v>
      </c>
      <c r="K5403" s="63"/>
      <c r="L5403" s="47">
        <v>999.95</v>
      </c>
      <c r="M5403" s="47">
        <v>999.95</v>
      </c>
      <c r="N5403" s="63">
        <v>44249</v>
      </c>
    </row>
    <row r="5404" spans="1:14" x14ac:dyDescent="0.25">
      <c r="A5404" s="43" t="s">
        <v>39282</v>
      </c>
      <c r="B5404" s="42" t="s">
        <v>51708</v>
      </c>
      <c r="C5404" s="42" t="s">
        <v>39283</v>
      </c>
      <c r="D5404" s="43"/>
      <c r="E5404" s="43" t="s">
        <v>39284</v>
      </c>
      <c r="F5404" s="81" t="s">
        <v>7064</v>
      </c>
      <c r="G5404" s="32" t="s">
        <v>11</v>
      </c>
      <c r="H5404" s="43" t="s">
        <v>12</v>
      </c>
      <c r="I5404" s="48" t="s">
        <v>39285</v>
      </c>
      <c r="J5404" s="42">
        <v>8059175351501</v>
      </c>
      <c r="K5404" s="63"/>
      <c r="L5404" s="47">
        <v>999.95</v>
      </c>
      <c r="M5404" s="47">
        <v>999.95</v>
      </c>
      <c r="N5404" s="63">
        <v>44249</v>
      </c>
    </row>
    <row r="5405" spans="1:14" x14ac:dyDescent="0.25">
      <c r="A5405" s="43" t="s">
        <v>39278</v>
      </c>
      <c r="B5405" s="42" t="s">
        <v>51707</v>
      </c>
      <c r="C5405" s="42" t="s">
        <v>39279</v>
      </c>
      <c r="D5405" s="43"/>
      <c r="E5405" s="43" t="s">
        <v>39280</v>
      </c>
      <c r="F5405" s="81" t="s">
        <v>7064</v>
      </c>
      <c r="G5405" s="32" t="s">
        <v>11</v>
      </c>
      <c r="H5405" s="43" t="s">
        <v>12</v>
      </c>
      <c r="I5405" s="48" t="s">
        <v>39281</v>
      </c>
      <c r="J5405" s="42">
        <v>8059175351495</v>
      </c>
      <c r="K5405" s="63"/>
      <c r="L5405" s="47">
        <v>999.95</v>
      </c>
      <c r="M5405" s="47">
        <v>999.95</v>
      </c>
      <c r="N5405" s="63">
        <v>44249</v>
      </c>
    </row>
    <row r="5406" spans="1:14" x14ac:dyDescent="0.25">
      <c r="A5406" s="43" t="s">
        <v>39274</v>
      </c>
      <c r="B5406" s="42" t="s">
        <v>51706</v>
      </c>
      <c r="C5406" s="42" t="s">
        <v>39275</v>
      </c>
      <c r="D5406" s="43"/>
      <c r="E5406" s="43" t="s">
        <v>39276</v>
      </c>
      <c r="F5406" s="81" t="s">
        <v>7064</v>
      </c>
      <c r="G5406" s="32" t="s">
        <v>11</v>
      </c>
      <c r="H5406" s="43" t="s">
        <v>12</v>
      </c>
      <c r="I5406" s="48" t="s">
        <v>39277</v>
      </c>
      <c r="J5406" s="42">
        <v>8059175351488</v>
      </c>
      <c r="K5406" s="63"/>
      <c r="L5406" s="47">
        <v>999.95</v>
      </c>
      <c r="M5406" s="47">
        <v>999.95</v>
      </c>
      <c r="N5406" s="63">
        <v>44249</v>
      </c>
    </row>
    <row r="5407" spans="1:14" x14ac:dyDescent="0.25">
      <c r="A5407" s="43" t="s">
        <v>39270</v>
      </c>
      <c r="B5407" s="42" t="s">
        <v>51705</v>
      </c>
      <c r="C5407" s="42" t="s">
        <v>39271</v>
      </c>
      <c r="D5407" s="43"/>
      <c r="E5407" s="43" t="s">
        <v>39272</v>
      </c>
      <c r="F5407" s="81" t="s">
        <v>7064</v>
      </c>
      <c r="G5407" s="32" t="s">
        <v>11</v>
      </c>
      <c r="H5407" s="43" t="s">
        <v>12</v>
      </c>
      <c r="I5407" s="48" t="s">
        <v>39273</v>
      </c>
      <c r="J5407" s="42">
        <v>8059175351471</v>
      </c>
      <c r="K5407" s="63"/>
      <c r="L5407" s="47">
        <v>999.95</v>
      </c>
      <c r="M5407" s="47">
        <v>999.95</v>
      </c>
      <c r="N5407" s="63">
        <v>44249</v>
      </c>
    </row>
    <row r="5408" spans="1:14" x14ac:dyDescent="0.25">
      <c r="A5408" s="45" t="s">
        <v>44216</v>
      </c>
      <c r="B5408" s="42" t="s">
        <v>44217</v>
      </c>
      <c r="C5408" s="42" t="s">
        <v>70093</v>
      </c>
      <c r="D5408" s="42"/>
      <c r="E5408" s="43" t="s">
        <v>44218</v>
      </c>
      <c r="F5408" s="44" t="s">
        <v>7064</v>
      </c>
      <c r="G5408" s="32" t="s">
        <v>17</v>
      </c>
      <c r="H5408" s="43" t="s">
        <v>18</v>
      </c>
      <c r="I5408" s="42" t="s">
        <v>44219</v>
      </c>
      <c r="J5408" s="65">
        <v>8059175907319</v>
      </c>
      <c r="K5408" s="45">
        <v>45597</v>
      </c>
      <c r="L5408" s="47">
        <v>0</v>
      </c>
      <c r="M5408" s="47">
        <v>1359.95</v>
      </c>
      <c r="N5408" s="45">
        <v>44438</v>
      </c>
    </row>
    <row r="5409" spans="1:14" x14ac:dyDescent="0.25">
      <c r="A5409" s="45" t="s">
        <v>44212</v>
      </c>
      <c r="B5409" s="42" t="s">
        <v>44213</v>
      </c>
      <c r="C5409" s="42" t="s">
        <v>70092</v>
      </c>
      <c r="D5409" s="42"/>
      <c r="E5409" s="43" t="s">
        <v>44214</v>
      </c>
      <c r="F5409" s="44" t="s">
        <v>7064</v>
      </c>
      <c r="G5409" s="32" t="s">
        <v>17</v>
      </c>
      <c r="H5409" s="43" t="s">
        <v>18</v>
      </c>
      <c r="I5409" s="42" t="s">
        <v>44215</v>
      </c>
      <c r="J5409" s="65">
        <v>8059175907302</v>
      </c>
      <c r="K5409" s="45">
        <v>45597</v>
      </c>
      <c r="L5409" s="47">
        <v>0</v>
      </c>
      <c r="M5409" s="47">
        <v>1359.95</v>
      </c>
      <c r="N5409" s="45">
        <v>44438</v>
      </c>
    </row>
    <row r="5410" spans="1:14" x14ac:dyDescent="0.25">
      <c r="A5410" s="45" t="s">
        <v>44208</v>
      </c>
      <c r="B5410" s="42" t="s">
        <v>44209</v>
      </c>
      <c r="C5410" s="42" t="s">
        <v>70091</v>
      </c>
      <c r="D5410" s="42"/>
      <c r="E5410" s="43" t="s">
        <v>44210</v>
      </c>
      <c r="F5410" s="44" t="s">
        <v>7064</v>
      </c>
      <c r="G5410" s="32" t="s">
        <v>17</v>
      </c>
      <c r="H5410" s="43" t="s">
        <v>18</v>
      </c>
      <c r="I5410" s="42" t="s">
        <v>44211</v>
      </c>
      <c r="J5410" s="65">
        <v>8059175907296</v>
      </c>
      <c r="K5410" s="45">
        <v>45597</v>
      </c>
      <c r="L5410" s="47">
        <v>0</v>
      </c>
      <c r="M5410" s="47">
        <v>1359.95</v>
      </c>
      <c r="N5410" s="45">
        <v>44438</v>
      </c>
    </row>
    <row r="5411" spans="1:14" x14ac:dyDescent="0.25">
      <c r="A5411" s="45" t="s">
        <v>44204</v>
      </c>
      <c r="B5411" s="42" t="s">
        <v>44205</v>
      </c>
      <c r="C5411" s="42" t="s">
        <v>70090</v>
      </c>
      <c r="D5411" s="42"/>
      <c r="E5411" s="43" t="s">
        <v>44206</v>
      </c>
      <c r="F5411" s="44" t="s">
        <v>7064</v>
      </c>
      <c r="G5411" s="32" t="s">
        <v>17</v>
      </c>
      <c r="H5411" s="43" t="s">
        <v>18</v>
      </c>
      <c r="I5411" s="42" t="s">
        <v>44207</v>
      </c>
      <c r="J5411" s="65">
        <v>8059175907289</v>
      </c>
      <c r="K5411" s="45">
        <v>45597</v>
      </c>
      <c r="L5411" s="47">
        <v>0</v>
      </c>
      <c r="M5411" s="47">
        <v>1359.95</v>
      </c>
      <c r="N5411" s="45">
        <v>44438</v>
      </c>
    </row>
    <row r="5412" spans="1:14" x14ac:dyDescent="0.25">
      <c r="A5412" s="45" t="s">
        <v>44200</v>
      </c>
      <c r="B5412" s="42" t="s">
        <v>44201</v>
      </c>
      <c r="C5412" s="42" t="s">
        <v>70089</v>
      </c>
      <c r="D5412" s="42"/>
      <c r="E5412" s="43" t="s">
        <v>44202</v>
      </c>
      <c r="F5412" s="44" t="s">
        <v>7064</v>
      </c>
      <c r="G5412" s="32" t="s">
        <v>17</v>
      </c>
      <c r="H5412" s="43" t="s">
        <v>18</v>
      </c>
      <c r="I5412" s="42" t="s">
        <v>44203</v>
      </c>
      <c r="J5412" s="65">
        <v>8059175889417</v>
      </c>
      <c r="K5412" s="45">
        <v>45597</v>
      </c>
      <c r="L5412" s="47">
        <v>0</v>
      </c>
      <c r="M5412" s="47">
        <v>1359.95</v>
      </c>
      <c r="N5412" s="45">
        <v>44438</v>
      </c>
    </row>
    <row r="5413" spans="1:14" x14ac:dyDescent="0.25">
      <c r="A5413" s="45" t="s">
        <v>44196</v>
      </c>
      <c r="B5413" s="42" t="s">
        <v>44197</v>
      </c>
      <c r="C5413" s="42" t="s">
        <v>70088</v>
      </c>
      <c r="D5413" s="42"/>
      <c r="E5413" s="43" t="s">
        <v>44198</v>
      </c>
      <c r="F5413" s="44" t="s">
        <v>7064</v>
      </c>
      <c r="G5413" s="32" t="s">
        <v>17</v>
      </c>
      <c r="H5413" s="43" t="s">
        <v>18</v>
      </c>
      <c r="I5413" s="42" t="s">
        <v>44199</v>
      </c>
      <c r="J5413" s="65">
        <v>8059175897566</v>
      </c>
      <c r="K5413" s="45">
        <v>45597</v>
      </c>
      <c r="L5413" s="47">
        <v>0</v>
      </c>
      <c r="M5413" s="47">
        <v>1359.95</v>
      </c>
      <c r="N5413" s="45">
        <v>44438</v>
      </c>
    </row>
    <row r="5414" spans="1:14" x14ac:dyDescent="0.25">
      <c r="A5414" s="45" t="s">
        <v>44192</v>
      </c>
      <c r="B5414" s="42" t="s">
        <v>44193</v>
      </c>
      <c r="C5414" s="42" t="s">
        <v>70087</v>
      </c>
      <c r="D5414" s="42"/>
      <c r="E5414" s="43" t="s">
        <v>44194</v>
      </c>
      <c r="F5414" s="44" t="s">
        <v>7064</v>
      </c>
      <c r="G5414" s="32" t="s">
        <v>17</v>
      </c>
      <c r="H5414" s="43" t="s">
        <v>18</v>
      </c>
      <c r="I5414" s="42" t="s">
        <v>44195</v>
      </c>
      <c r="J5414" s="65">
        <v>8059175907272</v>
      </c>
      <c r="K5414" s="45">
        <v>45597</v>
      </c>
      <c r="L5414" s="47">
        <v>0</v>
      </c>
      <c r="M5414" s="47">
        <v>1359.95</v>
      </c>
      <c r="N5414" s="45">
        <v>44438</v>
      </c>
    </row>
    <row r="5415" spans="1:14" x14ac:dyDescent="0.25">
      <c r="A5415" s="45" t="s">
        <v>44188</v>
      </c>
      <c r="B5415" s="42" t="s">
        <v>44189</v>
      </c>
      <c r="C5415" s="42" t="s">
        <v>70086</v>
      </c>
      <c r="D5415" s="42"/>
      <c r="E5415" s="43" t="s">
        <v>44190</v>
      </c>
      <c r="F5415" s="44" t="s">
        <v>7064</v>
      </c>
      <c r="G5415" s="32" t="s">
        <v>17</v>
      </c>
      <c r="H5415" s="43" t="s">
        <v>18</v>
      </c>
      <c r="I5415" s="42" t="s">
        <v>44191</v>
      </c>
      <c r="J5415" s="65">
        <v>8059175907265</v>
      </c>
      <c r="K5415" s="45">
        <v>45597</v>
      </c>
      <c r="L5415" s="47">
        <v>0</v>
      </c>
      <c r="M5415" s="47">
        <v>1359.95</v>
      </c>
      <c r="N5415" s="45">
        <v>44438</v>
      </c>
    </row>
    <row r="5416" spans="1:14" x14ac:dyDescent="0.25">
      <c r="A5416" s="45" t="s">
        <v>44184</v>
      </c>
      <c r="B5416" s="42" t="s">
        <v>44185</v>
      </c>
      <c r="C5416" s="42" t="s">
        <v>70085</v>
      </c>
      <c r="D5416" s="42"/>
      <c r="E5416" s="43" t="s">
        <v>44186</v>
      </c>
      <c r="F5416" s="44" t="s">
        <v>7064</v>
      </c>
      <c r="G5416" s="32" t="s">
        <v>17</v>
      </c>
      <c r="H5416" s="43" t="s">
        <v>18</v>
      </c>
      <c r="I5416" s="42" t="s">
        <v>44187</v>
      </c>
      <c r="J5416" s="65">
        <v>8059175907258</v>
      </c>
      <c r="K5416" s="45">
        <v>45597</v>
      </c>
      <c r="L5416" s="47">
        <v>0</v>
      </c>
      <c r="M5416" s="47">
        <v>1359.95</v>
      </c>
      <c r="N5416" s="45">
        <v>44438</v>
      </c>
    </row>
    <row r="5417" spans="1:14" x14ac:dyDescent="0.25">
      <c r="A5417" s="45" t="s">
        <v>44180</v>
      </c>
      <c r="B5417" s="42" t="s">
        <v>44181</v>
      </c>
      <c r="C5417" s="42" t="s">
        <v>70084</v>
      </c>
      <c r="D5417" s="42"/>
      <c r="E5417" s="43" t="s">
        <v>44182</v>
      </c>
      <c r="F5417" s="44" t="s">
        <v>7064</v>
      </c>
      <c r="G5417" s="32" t="s">
        <v>17</v>
      </c>
      <c r="H5417" s="43" t="s">
        <v>18</v>
      </c>
      <c r="I5417" s="42" t="s">
        <v>44183</v>
      </c>
      <c r="J5417" s="65">
        <v>8059175907241</v>
      </c>
      <c r="K5417" s="45">
        <v>45597</v>
      </c>
      <c r="L5417" s="47">
        <v>0</v>
      </c>
      <c r="M5417" s="47">
        <v>1359.95</v>
      </c>
      <c r="N5417" s="45">
        <v>44438</v>
      </c>
    </row>
    <row r="5418" spans="1:14" x14ac:dyDescent="0.25">
      <c r="A5418" s="45" t="s">
        <v>44176</v>
      </c>
      <c r="B5418" s="42" t="s">
        <v>44177</v>
      </c>
      <c r="C5418" s="42" t="s">
        <v>70083</v>
      </c>
      <c r="D5418" s="42"/>
      <c r="E5418" s="43" t="s">
        <v>44178</v>
      </c>
      <c r="F5418" s="44" t="s">
        <v>7064</v>
      </c>
      <c r="G5418" s="32" t="s">
        <v>17</v>
      </c>
      <c r="H5418" s="43" t="s">
        <v>18</v>
      </c>
      <c r="I5418" s="42" t="s">
        <v>44179</v>
      </c>
      <c r="J5418" s="65">
        <v>8059175907234</v>
      </c>
      <c r="K5418" s="45">
        <v>45597</v>
      </c>
      <c r="L5418" s="47">
        <v>0</v>
      </c>
      <c r="M5418" s="47">
        <v>1359.95</v>
      </c>
      <c r="N5418" s="45">
        <v>44438</v>
      </c>
    </row>
    <row r="5419" spans="1:14" x14ac:dyDescent="0.25">
      <c r="A5419" s="45" t="s">
        <v>44172</v>
      </c>
      <c r="B5419" s="42" t="s">
        <v>44173</v>
      </c>
      <c r="C5419" s="42" t="s">
        <v>70082</v>
      </c>
      <c r="D5419" s="42"/>
      <c r="E5419" s="43" t="s">
        <v>44174</v>
      </c>
      <c r="F5419" s="44" t="s">
        <v>7064</v>
      </c>
      <c r="G5419" s="32" t="s">
        <v>17</v>
      </c>
      <c r="H5419" s="43" t="s">
        <v>18</v>
      </c>
      <c r="I5419" s="42" t="s">
        <v>44175</v>
      </c>
      <c r="J5419" s="65">
        <v>8059175907227</v>
      </c>
      <c r="K5419" s="45">
        <v>45597</v>
      </c>
      <c r="L5419" s="47">
        <v>0</v>
      </c>
      <c r="M5419" s="47">
        <v>1359.95</v>
      </c>
      <c r="N5419" s="45">
        <v>44438</v>
      </c>
    </row>
    <row r="5420" spans="1:14" x14ac:dyDescent="0.25">
      <c r="A5420" s="45" t="s">
        <v>44168</v>
      </c>
      <c r="B5420" s="42" t="s">
        <v>44169</v>
      </c>
      <c r="C5420" s="42" t="s">
        <v>70081</v>
      </c>
      <c r="D5420" s="42"/>
      <c r="E5420" s="43" t="s">
        <v>44170</v>
      </c>
      <c r="F5420" s="44" t="s">
        <v>7064</v>
      </c>
      <c r="G5420" s="32" t="s">
        <v>17</v>
      </c>
      <c r="H5420" s="43" t="s">
        <v>18</v>
      </c>
      <c r="I5420" s="42" t="s">
        <v>44171</v>
      </c>
      <c r="J5420" s="65">
        <v>8059175889400</v>
      </c>
      <c r="K5420" s="45">
        <v>45597</v>
      </c>
      <c r="L5420" s="47">
        <v>0</v>
      </c>
      <c r="M5420" s="47">
        <v>1359.95</v>
      </c>
      <c r="N5420" s="45">
        <v>44438</v>
      </c>
    </row>
    <row r="5421" spans="1:14" x14ac:dyDescent="0.25">
      <c r="A5421" s="45" t="s">
        <v>44164</v>
      </c>
      <c r="B5421" s="42" t="s">
        <v>44165</v>
      </c>
      <c r="C5421" s="42" t="s">
        <v>70080</v>
      </c>
      <c r="D5421" s="42"/>
      <c r="E5421" s="43" t="s">
        <v>44166</v>
      </c>
      <c r="F5421" s="44" t="s">
        <v>7064</v>
      </c>
      <c r="G5421" s="32" t="s">
        <v>17</v>
      </c>
      <c r="H5421" s="43" t="s">
        <v>18</v>
      </c>
      <c r="I5421" s="42" t="s">
        <v>44167</v>
      </c>
      <c r="J5421" s="65">
        <v>8059175907210</v>
      </c>
      <c r="K5421" s="45">
        <v>45597</v>
      </c>
      <c r="L5421" s="47">
        <v>0</v>
      </c>
      <c r="M5421" s="47">
        <v>1359.95</v>
      </c>
      <c r="N5421" s="45">
        <v>44438</v>
      </c>
    </row>
    <row r="5422" spans="1:14" x14ac:dyDescent="0.25">
      <c r="A5422" s="45" t="s">
        <v>44160</v>
      </c>
      <c r="B5422" s="42" t="s">
        <v>44161</v>
      </c>
      <c r="C5422" s="42" t="s">
        <v>70079</v>
      </c>
      <c r="D5422" s="42"/>
      <c r="E5422" s="43" t="s">
        <v>44162</v>
      </c>
      <c r="F5422" s="44" t="s">
        <v>7064</v>
      </c>
      <c r="G5422" s="32" t="s">
        <v>17</v>
      </c>
      <c r="H5422" s="43" t="s">
        <v>18</v>
      </c>
      <c r="I5422" s="42" t="s">
        <v>44163</v>
      </c>
      <c r="J5422" s="65">
        <v>8059175907203</v>
      </c>
      <c r="K5422" s="45">
        <v>45597</v>
      </c>
      <c r="L5422" s="47">
        <v>0</v>
      </c>
      <c r="M5422" s="47">
        <v>1359.95</v>
      </c>
      <c r="N5422" s="45">
        <v>44438</v>
      </c>
    </row>
    <row r="5423" spans="1:14" x14ac:dyDescent="0.25">
      <c r="A5423" s="45" t="s">
        <v>44156</v>
      </c>
      <c r="B5423" s="42" t="s">
        <v>44157</v>
      </c>
      <c r="C5423" s="42" t="s">
        <v>70078</v>
      </c>
      <c r="D5423" s="42"/>
      <c r="E5423" s="43" t="s">
        <v>44158</v>
      </c>
      <c r="F5423" s="44" t="s">
        <v>7064</v>
      </c>
      <c r="G5423" s="32" t="s">
        <v>17</v>
      </c>
      <c r="H5423" s="43" t="s">
        <v>18</v>
      </c>
      <c r="I5423" s="42" t="s">
        <v>44159</v>
      </c>
      <c r="J5423" s="65">
        <v>8059175907197</v>
      </c>
      <c r="K5423" s="45">
        <v>45597</v>
      </c>
      <c r="L5423" s="47">
        <v>0</v>
      </c>
      <c r="M5423" s="47">
        <v>1359.95</v>
      </c>
      <c r="N5423" s="45">
        <v>44438</v>
      </c>
    </row>
    <row r="5424" spans="1:14" x14ac:dyDescent="0.25">
      <c r="B5424" s="42" t="s">
        <v>52081</v>
      </c>
      <c r="C5424" s="42" t="s">
        <v>49470</v>
      </c>
      <c r="E5424" s="32" t="s">
        <v>49471</v>
      </c>
      <c r="F5424" s="44" t="s">
        <v>7064</v>
      </c>
      <c r="G5424" s="32" t="s">
        <v>17</v>
      </c>
      <c r="H5424" s="43" t="s">
        <v>18</v>
      </c>
      <c r="I5424" s="32" t="s">
        <v>49472</v>
      </c>
      <c r="J5424" s="55">
        <v>8059347039527</v>
      </c>
      <c r="K5424" s="45">
        <v>45597</v>
      </c>
      <c r="L5424" s="47">
        <v>0</v>
      </c>
      <c r="M5424" s="47">
        <v>1359.95</v>
      </c>
      <c r="N5424" s="45">
        <v>44835</v>
      </c>
    </row>
    <row r="5425" spans="1:14" x14ac:dyDescent="0.25">
      <c r="B5425" s="42" t="s">
        <v>52080</v>
      </c>
      <c r="C5425" s="42" t="s">
        <v>49467</v>
      </c>
      <c r="E5425" s="32" t="s">
        <v>49468</v>
      </c>
      <c r="F5425" s="44" t="s">
        <v>7064</v>
      </c>
      <c r="G5425" s="32" t="s">
        <v>17</v>
      </c>
      <c r="H5425" s="43" t="s">
        <v>18</v>
      </c>
      <c r="I5425" s="32" t="s">
        <v>49469</v>
      </c>
      <c r="J5425" s="55">
        <v>8059347039510</v>
      </c>
      <c r="K5425" s="45">
        <v>45597</v>
      </c>
      <c r="L5425" s="47">
        <v>0</v>
      </c>
      <c r="M5425" s="47">
        <v>1359.95</v>
      </c>
      <c r="N5425" s="45">
        <v>44835</v>
      </c>
    </row>
    <row r="5426" spans="1:14" x14ac:dyDescent="0.25">
      <c r="B5426" s="42" t="s">
        <v>52079</v>
      </c>
      <c r="C5426" s="42" t="s">
        <v>49464</v>
      </c>
      <c r="E5426" s="32" t="s">
        <v>49465</v>
      </c>
      <c r="F5426" s="44" t="s">
        <v>7064</v>
      </c>
      <c r="G5426" s="32" t="s">
        <v>17</v>
      </c>
      <c r="H5426" s="43" t="s">
        <v>18</v>
      </c>
      <c r="I5426" s="32" t="s">
        <v>49466</v>
      </c>
      <c r="J5426" s="55">
        <v>8059347039503</v>
      </c>
      <c r="K5426" s="45">
        <v>45597</v>
      </c>
      <c r="L5426" s="47">
        <v>0</v>
      </c>
      <c r="M5426" s="47">
        <v>1359.95</v>
      </c>
      <c r="N5426" s="45">
        <v>44835</v>
      </c>
    </row>
    <row r="5427" spans="1:14" x14ac:dyDescent="0.25">
      <c r="B5427" s="42" t="s">
        <v>52078</v>
      </c>
      <c r="C5427" s="42" t="s">
        <v>49461</v>
      </c>
      <c r="E5427" s="32" t="s">
        <v>49462</v>
      </c>
      <c r="F5427" s="44" t="s">
        <v>7064</v>
      </c>
      <c r="G5427" s="32" t="s">
        <v>17</v>
      </c>
      <c r="H5427" s="43" t="s">
        <v>18</v>
      </c>
      <c r="I5427" s="32" t="s">
        <v>49463</v>
      </c>
      <c r="J5427" s="55">
        <v>8059347039497</v>
      </c>
      <c r="K5427" s="45">
        <v>45597</v>
      </c>
      <c r="L5427" s="47">
        <v>0</v>
      </c>
      <c r="M5427" s="47">
        <v>1359.95</v>
      </c>
      <c r="N5427" s="45">
        <v>44835</v>
      </c>
    </row>
    <row r="5428" spans="1:14" x14ac:dyDescent="0.25">
      <c r="B5428" s="42" t="s">
        <v>52077</v>
      </c>
      <c r="C5428" s="42" t="s">
        <v>49458</v>
      </c>
      <c r="E5428" s="32" t="s">
        <v>49459</v>
      </c>
      <c r="F5428" s="44" t="s">
        <v>7064</v>
      </c>
      <c r="G5428" s="32" t="s">
        <v>17</v>
      </c>
      <c r="H5428" s="43" t="s">
        <v>18</v>
      </c>
      <c r="I5428" s="32" t="s">
        <v>49460</v>
      </c>
      <c r="J5428" s="55">
        <v>8059347039480</v>
      </c>
      <c r="K5428" s="45">
        <v>45597</v>
      </c>
      <c r="L5428" s="47">
        <v>0</v>
      </c>
      <c r="M5428" s="47">
        <v>1359.95</v>
      </c>
      <c r="N5428" s="45">
        <v>44835</v>
      </c>
    </row>
    <row r="5429" spans="1:14" x14ac:dyDescent="0.25">
      <c r="B5429" s="42" t="s">
        <v>52076</v>
      </c>
      <c r="C5429" s="42" t="s">
        <v>49455</v>
      </c>
      <c r="E5429" s="32" t="s">
        <v>49456</v>
      </c>
      <c r="F5429" s="44" t="s">
        <v>7064</v>
      </c>
      <c r="G5429" s="32" t="s">
        <v>17</v>
      </c>
      <c r="H5429" s="43" t="s">
        <v>18</v>
      </c>
      <c r="I5429" s="32" t="s">
        <v>49457</v>
      </c>
      <c r="J5429" s="55">
        <v>8059347039473</v>
      </c>
      <c r="K5429" s="45">
        <v>45597</v>
      </c>
      <c r="L5429" s="47">
        <v>0</v>
      </c>
      <c r="M5429" s="47">
        <v>1359.95</v>
      </c>
      <c r="N5429" s="45">
        <v>44835</v>
      </c>
    </row>
    <row r="5430" spans="1:14" x14ac:dyDescent="0.25">
      <c r="B5430" s="42" t="s">
        <v>52075</v>
      </c>
      <c r="C5430" s="42" t="s">
        <v>49452</v>
      </c>
      <c r="E5430" s="32" t="s">
        <v>49453</v>
      </c>
      <c r="F5430" s="44" t="s">
        <v>7064</v>
      </c>
      <c r="G5430" s="32" t="s">
        <v>17</v>
      </c>
      <c r="H5430" s="43" t="s">
        <v>18</v>
      </c>
      <c r="I5430" s="32" t="s">
        <v>49454</v>
      </c>
      <c r="J5430" s="55">
        <v>8059347039466</v>
      </c>
      <c r="K5430" s="45">
        <v>45597</v>
      </c>
      <c r="L5430" s="47">
        <v>0</v>
      </c>
      <c r="M5430" s="47">
        <v>1359.95</v>
      </c>
      <c r="N5430" s="45">
        <v>44835</v>
      </c>
    </row>
    <row r="5431" spans="1:14" x14ac:dyDescent="0.25">
      <c r="B5431" s="42" t="s">
        <v>52074</v>
      </c>
      <c r="C5431" s="42" t="s">
        <v>49449</v>
      </c>
      <c r="E5431" s="32" t="s">
        <v>49450</v>
      </c>
      <c r="F5431" s="44" t="s">
        <v>7064</v>
      </c>
      <c r="G5431" s="32" t="s">
        <v>17</v>
      </c>
      <c r="H5431" s="43" t="s">
        <v>18</v>
      </c>
      <c r="I5431" s="32" t="s">
        <v>49451</v>
      </c>
      <c r="J5431" s="55">
        <v>8059347039459</v>
      </c>
      <c r="K5431" s="45">
        <v>45597</v>
      </c>
      <c r="L5431" s="47">
        <v>0</v>
      </c>
      <c r="M5431" s="47">
        <v>1359.95</v>
      </c>
      <c r="N5431" s="45">
        <v>44835</v>
      </c>
    </row>
    <row r="5432" spans="1:14" x14ac:dyDescent="0.25">
      <c r="A5432" s="45" t="s">
        <v>44152</v>
      </c>
      <c r="B5432" s="42" t="s">
        <v>44153</v>
      </c>
      <c r="C5432" s="42" t="s">
        <v>70077</v>
      </c>
      <c r="D5432" s="42"/>
      <c r="E5432" s="43" t="s">
        <v>44154</v>
      </c>
      <c r="F5432" s="44" t="s">
        <v>7064</v>
      </c>
      <c r="G5432" s="32" t="s">
        <v>17</v>
      </c>
      <c r="H5432" s="43" t="s">
        <v>18</v>
      </c>
      <c r="I5432" s="42" t="s">
        <v>44155</v>
      </c>
      <c r="J5432" s="65">
        <v>8059175907180</v>
      </c>
      <c r="K5432" s="45">
        <v>45597</v>
      </c>
      <c r="L5432" s="47">
        <v>0</v>
      </c>
      <c r="M5432" s="47">
        <v>1359.95</v>
      </c>
      <c r="N5432" s="45">
        <v>44438</v>
      </c>
    </row>
    <row r="5433" spans="1:14" x14ac:dyDescent="0.25">
      <c r="A5433" s="45" t="s">
        <v>44148</v>
      </c>
      <c r="B5433" s="42" t="s">
        <v>44149</v>
      </c>
      <c r="C5433" s="42" t="s">
        <v>70076</v>
      </c>
      <c r="D5433" s="42"/>
      <c r="E5433" s="43" t="s">
        <v>44150</v>
      </c>
      <c r="F5433" s="44" t="s">
        <v>7064</v>
      </c>
      <c r="G5433" s="32" t="s">
        <v>17</v>
      </c>
      <c r="H5433" s="43" t="s">
        <v>18</v>
      </c>
      <c r="I5433" s="42" t="s">
        <v>44151</v>
      </c>
      <c r="J5433" s="65">
        <v>8059175907173</v>
      </c>
      <c r="K5433" s="45">
        <v>45597</v>
      </c>
      <c r="L5433" s="47">
        <v>0</v>
      </c>
      <c r="M5433" s="47">
        <v>1359.95</v>
      </c>
      <c r="N5433" s="45">
        <v>44438</v>
      </c>
    </row>
    <row r="5434" spans="1:14" x14ac:dyDescent="0.25">
      <c r="A5434" s="45" t="s">
        <v>44144</v>
      </c>
      <c r="B5434" s="42" t="s">
        <v>44145</v>
      </c>
      <c r="C5434" s="42" t="s">
        <v>70075</v>
      </c>
      <c r="D5434" s="42"/>
      <c r="E5434" s="43" t="s">
        <v>44146</v>
      </c>
      <c r="F5434" s="44" t="s">
        <v>7064</v>
      </c>
      <c r="G5434" s="32" t="s">
        <v>17</v>
      </c>
      <c r="H5434" s="43" t="s">
        <v>18</v>
      </c>
      <c r="I5434" s="42" t="s">
        <v>44147</v>
      </c>
      <c r="J5434" s="65">
        <v>8059175907166</v>
      </c>
      <c r="K5434" s="45">
        <v>45597</v>
      </c>
      <c r="L5434" s="47">
        <v>0</v>
      </c>
      <c r="M5434" s="47">
        <v>1359.95</v>
      </c>
      <c r="N5434" s="45">
        <v>44438</v>
      </c>
    </row>
    <row r="5435" spans="1:14" x14ac:dyDescent="0.25">
      <c r="A5435" s="45" t="s">
        <v>44140</v>
      </c>
      <c r="B5435" s="42" t="s">
        <v>44141</v>
      </c>
      <c r="C5435" s="42" t="s">
        <v>70074</v>
      </c>
      <c r="D5435" s="42"/>
      <c r="E5435" s="43" t="s">
        <v>44142</v>
      </c>
      <c r="F5435" s="44" t="s">
        <v>7064</v>
      </c>
      <c r="G5435" s="32" t="s">
        <v>17</v>
      </c>
      <c r="H5435" s="43" t="s">
        <v>18</v>
      </c>
      <c r="I5435" s="42" t="s">
        <v>44143</v>
      </c>
      <c r="J5435" s="65">
        <v>8059175897573</v>
      </c>
      <c r="K5435" s="45">
        <v>45597</v>
      </c>
      <c r="L5435" s="47">
        <v>0</v>
      </c>
      <c r="M5435" s="47">
        <v>1359.95</v>
      </c>
      <c r="N5435" s="45">
        <v>44438</v>
      </c>
    </row>
    <row r="5436" spans="1:14" x14ac:dyDescent="0.25">
      <c r="A5436" s="45" t="s">
        <v>44136</v>
      </c>
      <c r="B5436" s="42" t="s">
        <v>44137</v>
      </c>
      <c r="C5436" s="42" t="s">
        <v>70073</v>
      </c>
      <c r="D5436" s="42"/>
      <c r="E5436" s="43" t="s">
        <v>44138</v>
      </c>
      <c r="F5436" s="44" t="s">
        <v>7064</v>
      </c>
      <c r="G5436" s="32" t="s">
        <v>17</v>
      </c>
      <c r="H5436" s="43" t="s">
        <v>18</v>
      </c>
      <c r="I5436" s="42" t="s">
        <v>44139</v>
      </c>
      <c r="J5436" s="65">
        <v>8059175889394</v>
      </c>
      <c r="K5436" s="45">
        <v>45597</v>
      </c>
      <c r="L5436" s="47">
        <v>0</v>
      </c>
      <c r="M5436" s="47">
        <v>1359.95</v>
      </c>
      <c r="N5436" s="45">
        <v>44438</v>
      </c>
    </row>
    <row r="5437" spans="1:14" x14ac:dyDescent="0.25">
      <c r="A5437" s="45" t="s">
        <v>44132</v>
      </c>
      <c r="B5437" s="42" t="s">
        <v>44133</v>
      </c>
      <c r="C5437" s="42" t="s">
        <v>70072</v>
      </c>
      <c r="D5437" s="42"/>
      <c r="E5437" s="43" t="s">
        <v>44134</v>
      </c>
      <c r="F5437" s="44" t="s">
        <v>7064</v>
      </c>
      <c r="G5437" s="32" t="s">
        <v>17</v>
      </c>
      <c r="H5437" s="43" t="s">
        <v>18</v>
      </c>
      <c r="I5437" s="42" t="s">
        <v>44135</v>
      </c>
      <c r="J5437" s="65">
        <v>8059175907159</v>
      </c>
      <c r="K5437" s="45">
        <v>45597</v>
      </c>
      <c r="L5437" s="47">
        <v>0</v>
      </c>
      <c r="M5437" s="47">
        <v>1359.95</v>
      </c>
      <c r="N5437" s="45">
        <v>44438</v>
      </c>
    </row>
    <row r="5438" spans="1:14" x14ac:dyDescent="0.25">
      <c r="A5438" s="45" t="s">
        <v>44128</v>
      </c>
      <c r="B5438" s="42" t="s">
        <v>44129</v>
      </c>
      <c r="C5438" s="42" t="s">
        <v>70071</v>
      </c>
      <c r="D5438" s="42"/>
      <c r="E5438" s="43" t="s">
        <v>44130</v>
      </c>
      <c r="F5438" s="44" t="s">
        <v>7064</v>
      </c>
      <c r="G5438" s="32" t="s">
        <v>17</v>
      </c>
      <c r="H5438" s="43" t="s">
        <v>18</v>
      </c>
      <c r="I5438" s="42" t="s">
        <v>44131</v>
      </c>
      <c r="J5438" s="65">
        <v>8059175907142</v>
      </c>
      <c r="K5438" s="45">
        <v>45597</v>
      </c>
      <c r="L5438" s="47">
        <v>0</v>
      </c>
      <c r="M5438" s="47">
        <v>1359.95</v>
      </c>
      <c r="N5438" s="45">
        <v>44438</v>
      </c>
    </row>
    <row r="5439" spans="1:14" x14ac:dyDescent="0.25">
      <c r="A5439" s="45" t="s">
        <v>44124</v>
      </c>
      <c r="B5439" s="42" t="s">
        <v>44125</v>
      </c>
      <c r="C5439" s="42" t="s">
        <v>70070</v>
      </c>
      <c r="D5439" s="42"/>
      <c r="E5439" s="43" t="s">
        <v>44126</v>
      </c>
      <c r="F5439" s="44" t="s">
        <v>7064</v>
      </c>
      <c r="G5439" s="32" t="s">
        <v>17</v>
      </c>
      <c r="H5439" s="43" t="s">
        <v>18</v>
      </c>
      <c r="I5439" s="42" t="s">
        <v>44127</v>
      </c>
      <c r="J5439" s="65">
        <v>8059175907135</v>
      </c>
      <c r="K5439" s="45">
        <v>45597</v>
      </c>
      <c r="L5439" s="47">
        <v>0</v>
      </c>
      <c r="M5439" s="47">
        <v>1359.95</v>
      </c>
      <c r="N5439" s="45">
        <v>44438</v>
      </c>
    </row>
    <row r="5440" spans="1:14" x14ac:dyDescent="0.25">
      <c r="A5440" s="17"/>
      <c r="B5440" s="17" t="s">
        <v>74946</v>
      </c>
      <c r="C5440" s="17"/>
      <c r="D5440" s="17"/>
      <c r="E5440" s="17" t="s">
        <v>74947</v>
      </c>
      <c r="F5440" s="21"/>
      <c r="G5440" s="17" t="s">
        <v>34</v>
      </c>
      <c r="H5440" s="17" t="s">
        <v>35</v>
      </c>
      <c r="I5440" s="17" t="s">
        <v>74948</v>
      </c>
      <c r="J5440" s="20">
        <v>8059347392400</v>
      </c>
      <c r="K5440" s="17"/>
      <c r="L5440" s="28">
        <v>1349.95</v>
      </c>
      <c r="M5440" s="17">
        <v>1349.95</v>
      </c>
      <c r="N5440" s="24">
        <v>45544</v>
      </c>
    </row>
    <row r="5441" spans="1:14" x14ac:dyDescent="0.25">
      <c r="A5441" s="17"/>
      <c r="B5441" s="17" t="s">
        <v>74942</v>
      </c>
      <c r="C5441" s="17" t="s">
        <v>74943</v>
      </c>
      <c r="D5441" s="17"/>
      <c r="E5441" s="17" t="s">
        <v>74944</v>
      </c>
      <c r="F5441" s="21"/>
      <c r="G5441" s="17" t="s">
        <v>34</v>
      </c>
      <c r="H5441" s="17" t="s">
        <v>35</v>
      </c>
      <c r="I5441" s="17" t="s">
        <v>74945</v>
      </c>
      <c r="J5441" s="20">
        <v>8059347392394</v>
      </c>
      <c r="K5441" s="17"/>
      <c r="L5441" s="28">
        <v>1349.95</v>
      </c>
      <c r="M5441" s="17">
        <v>1349.95</v>
      </c>
      <c r="N5441" s="24">
        <v>45544</v>
      </c>
    </row>
    <row r="5442" spans="1:14" x14ac:dyDescent="0.25">
      <c r="A5442" s="17"/>
      <c r="B5442" s="17" t="s">
        <v>74938</v>
      </c>
      <c r="C5442" s="17" t="s">
        <v>74939</v>
      </c>
      <c r="D5442" s="17"/>
      <c r="E5442" s="17" t="s">
        <v>74940</v>
      </c>
      <c r="F5442" s="21"/>
      <c r="G5442" s="17" t="s">
        <v>34</v>
      </c>
      <c r="H5442" s="17" t="s">
        <v>35</v>
      </c>
      <c r="I5442" s="17" t="s">
        <v>74941</v>
      </c>
      <c r="J5442" s="20">
        <v>8059347392387</v>
      </c>
      <c r="K5442" s="17"/>
      <c r="L5442" s="28">
        <v>1349.95</v>
      </c>
      <c r="M5442" s="17">
        <v>1349.95</v>
      </c>
      <c r="N5442" s="24">
        <v>45544</v>
      </c>
    </row>
    <row r="5443" spans="1:14" x14ac:dyDescent="0.25">
      <c r="A5443" s="17"/>
      <c r="B5443" s="17" t="s">
        <v>74934</v>
      </c>
      <c r="C5443" s="17" t="s">
        <v>74935</v>
      </c>
      <c r="D5443" s="17"/>
      <c r="E5443" s="17" t="s">
        <v>74936</v>
      </c>
      <c r="F5443" s="21"/>
      <c r="G5443" s="17" t="s">
        <v>34</v>
      </c>
      <c r="H5443" s="17" t="s">
        <v>35</v>
      </c>
      <c r="I5443" s="17" t="s">
        <v>74937</v>
      </c>
      <c r="J5443" s="20">
        <v>8059347392370</v>
      </c>
      <c r="K5443" s="17"/>
      <c r="L5443" s="28">
        <v>1349.95</v>
      </c>
      <c r="M5443" s="17">
        <v>1349.95</v>
      </c>
      <c r="N5443" s="24">
        <v>45544</v>
      </c>
    </row>
    <row r="5444" spans="1:14" x14ac:dyDescent="0.25">
      <c r="A5444" s="17"/>
      <c r="B5444" s="17" t="s">
        <v>74930</v>
      </c>
      <c r="C5444" s="17" t="s">
        <v>74931</v>
      </c>
      <c r="D5444" s="17"/>
      <c r="E5444" s="17" t="s">
        <v>74932</v>
      </c>
      <c r="F5444" s="21"/>
      <c r="G5444" s="17" t="s">
        <v>34</v>
      </c>
      <c r="H5444" s="17" t="s">
        <v>35</v>
      </c>
      <c r="I5444" s="17" t="s">
        <v>74933</v>
      </c>
      <c r="J5444" s="20">
        <v>8059347392363</v>
      </c>
      <c r="K5444" s="17"/>
      <c r="L5444" s="28">
        <v>1349.95</v>
      </c>
      <c r="M5444" s="17">
        <v>1349.95</v>
      </c>
      <c r="N5444" s="24">
        <v>45544</v>
      </c>
    </row>
    <row r="5445" spans="1:14" x14ac:dyDescent="0.25">
      <c r="A5445" s="17"/>
      <c r="B5445" s="17" t="s">
        <v>74926</v>
      </c>
      <c r="C5445" s="17" t="s">
        <v>74927</v>
      </c>
      <c r="D5445" s="17"/>
      <c r="E5445" s="17" t="s">
        <v>74928</v>
      </c>
      <c r="F5445" s="21"/>
      <c r="G5445" s="17" t="s">
        <v>34</v>
      </c>
      <c r="H5445" s="17" t="s">
        <v>35</v>
      </c>
      <c r="I5445" s="17" t="s">
        <v>74929</v>
      </c>
      <c r="J5445" s="20">
        <v>8059347392356</v>
      </c>
      <c r="K5445" s="17"/>
      <c r="L5445" s="28">
        <v>1349.95</v>
      </c>
      <c r="M5445" s="17">
        <v>1349.95</v>
      </c>
      <c r="N5445" s="24">
        <v>45544</v>
      </c>
    </row>
    <row r="5446" spans="1:14" x14ac:dyDescent="0.25">
      <c r="A5446" s="17"/>
      <c r="B5446" s="17" t="s">
        <v>74922</v>
      </c>
      <c r="C5446" s="17" t="s">
        <v>74923</v>
      </c>
      <c r="D5446" s="17"/>
      <c r="E5446" s="17" t="s">
        <v>74924</v>
      </c>
      <c r="F5446" s="21"/>
      <c r="G5446" s="17" t="s">
        <v>34</v>
      </c>
      <c r="H5446" s="17" t="s">
        <v>35</v>
      </c>
      <c r="I5446" s="17" t="s">
        <v>74925</v>
      </c>
      <c r="J5446" s="20">
        <v>8059347392349</v>
      </c>
      <c r="K5446" s="17"/>
      <c r="L5446" s="28">
        <v>1349.95</v>
      </c>
      <c r="M5446" s="17">
        <v>1349.95</v>
      </c>
      <c r="N5446" s="24">
        <v>45544</v>
      </c>
    </row>
    <row r="5447" spans="1:14" x14ac:dyDescent="0.25">
      <c r="A5447" s="17"/>
      <c r="B5447" s="17" t="s">
        <v>74918</v>
      </c>
      <c r="C5447" s="17" t="s">
        <v>74919</v>
      </c>
      <c r="D5447" s="17"/>
      <c r="E5447" s="17" t="s">
        <v>74920</v>
      </c>
      <c r="F5447" s="21"/>
      <c r="G5447" s="17" t="s">
        <v>34</v>
      </c>
      <c r="H5447" s="17" t="s">
        <v>35</v>
      </c>
      <c r="I5447" s="17" t="s">
        <v>74921</v>
      </c>
      <c r="J5447" s="20">
        <v>8059347392332</v>
      </c>
      <c r="K5447" s="17"/>
      <c r="L5447" s="28">
        <v>1349.95</v>
      </c>
      <c r="M5447" s="17">
        <v>1349.95</v>
      </c>
      <c r="N5447" s="24">
        <v>45544</v>
      </c>
    </row>
    <row r="5448" spans="1:14" x14ac:dyDescent="0.25">
      <c r="A5448" s="17"/>
      <c r="B5448" s="17" t="s">
        <v>74915</v>
      </c>
      <c r="C5448" s="17"/>
      <c r="D5448" s="17"/>
      <c r="E5448" s="17" t="s">
        <v>74916</v>
      </c>
      <c r="F5448" s="21"/>
      <c r="G5448" s="17" t="s">
        <v>34</v>
      </c>
      <c r="H5448" s="17" t="s">
        <v>35</v>
      </c>
      <c r="I5448" s="17" t="s">
        <v>74917</v>
      </c>
      <c r="J5448" s="20">
        <v>8059347392301</v>
      </c>
      <c r="K5448" s="17"/>
      <c r="L5448" s="28">
        <v>1349.95</v>
      </c>
      <c r="M5448" s="17">
        <v>1349.95</v>
      </c>
      <c r="N5448" s="24">
        <v>45544</v>
      </c>
    </row>
    <row r="5449" spans="1:14" x14ac:dyDescent="0.25">
      <c r="A5449" s="17"/>
      <c r="B5449" s="17" t="s">
        <v>74911</v>
      </c>
      <c r="C5449" s="17" t="s">
        <v>74912</v>
      </c>
      <c r="D5449" s="17"/>
      <c r="E5449" s="17" t="s">
        <v>74913</v>
      </c>
      <c r="F5449" s="21"/>
      <c r="G5449" s="17" t="s">
        <v>34</v>
      </c>
      <c r="H5449" s="17" t="s">
        <v>35</v>
      </c>
      <c r="I5449" s="17" t="s">
        <v>74914</v>
      </c>
      <c r="J5449" s="20">
        <v>8059347392295</v>
      </c>
      <c r="K5449" s="17"/>
      <c r="L5449" s="28">
        <v>1349.95</v>
      </c>
      <c r="M5449" s="17">
        <v>1349.95</v>
      </c>
      <c r="N5449" s="24">
        <v>45544</v>
      </c>
    </row>
    <row r="5450" spans="1:14" x14ac:dyDescent="0.25">
      <c r="A5450" s="17"/>
      <c r="B5450" s="17" t="s">
        <v>74907</v>
      </c>
      <c r="C5450" s="17" t="s">
        <v>74908</v>
      </c>
      <c r="D5450" s="17"/>
      <c r="E5450" s="17" t="s">
        <v>74909</v>
      </c>
      <c r="F5450" s="21"/>
      <c r="G5450" s="17" t="s">
        <v>34</v>
      </c>
      <c r="H5450" s="17" t="s">
        <v>35</v>
      </c>
      <c r="I5450" s="17" t="s">
        <v>74910</v>
      </c>
      <c r="J5450" s="20">
        <v>8059347392288</v>
      </c>
      <c r="K5450" s="17"/>
      <c r="L5450" s="28">
        <v>1349.95</v>
      </c>
      <c r="M5450" s="17">
        <v>1349.95</v>
      </c>
      <c r="N5450" s="24">
        <v>45544</v>
      </c>
    </row>
    <row r="5451" spans="1:14" x14ac:dyDescent="0.25">
      <c r="A5451" s="17"/>
      <c r="B5451" s="17" t="s">
        <v>74903</v>
      </c>
      <c r="C5451" s="17" t="s">
        <v>74904</v>
      </c>
      <c r="D5451" s="17"/>
      <c r="E5451" s="17" t="s">
        <v>74905</v>
      </c>
      <c r="F5451" s="21"/>
      <c r="G5451" s="17" t="s">
        <v>34</v>
      </c>
      <c r="H5451" s="17" t="s">
        <v>35</v>
      </c>
      <c r="I5451" s="17" t="s">
        <v>74906</v>
      </c>
      <c r="J5451" s="20">
        <v>8059347392271</v>
      </c>
      <c r="K5451" s="17"/>
      <c r="L5451" s="28">
        <v>1349.95</v>
      </c>
      <c r="M5451" s="17">
        <v>1349.95</v>
      </c>
      <c r="N5451" s="24">
        <v>45544</v>
      </c>
    </row>
    <row r="5452" spans="1:14" x14ac:dyDescent="0.25">
      <c r="A5452" s="17"/>
      <c r="B5452" s="17" t="s">
        <v>74899</v>
      </c>
      <c r="C5452" s="17" t="s">
        <v>74900</v>
      </c>
      <c r="D5452" s="17"/>
      <c r="E5452" s="17" t="s">
        <v>74901</v>
      </c>
      <c r="F5452" s="21"/>
      <c r="G5452" s="17" t="s">
        <v>34</v>
      </c>
      <c r="H5452" s="17" t="s">
        <v>35</v>
      </c>
      <c r="I5452" s="17" t="s">
        <v>74902</v>
      </c>
      <c r="J5452" s="20">
        <v>8059347392264</v>
      </c>
      <c r="K5452" s="17"/>
      <c r="L5452" s="28">
        <v>1349.95</v>
      </c>
      <c r="M5452" s="17">
        <v>1349.95</v>
      </c>
      <c r="N5452" s="24">
        <v>45544</v>
      </c>
    </row>
    <row r="5453" spans="1:14" x14ac:dyDescent="0.25">
      <c r="A5453" s="17"/>
      <c r="B5453" s="17" t="s">
        <v>74895</v>
      </c>
      <c r="C5453" s="17" t="s">
        <v>74896</v>
      </c>
      <c r="D5453" s="17"/>
      <c r="E5453" s="17" t="s">
        <v>74897</v>
      </c>
      <c r="F5453" s="21"/>
      <c r="G5453" s="17" t="s">
        <v>34</v>
      </c>
      <c r="H5453" s="17" t="s">
        <v>35</v>
      </c>
      <c r="I5453" s="17" t="s">
        <v>74898</v>
      </c>
      <c r="J5453" s="20">
        <v>8059347392257</v>
      </c>
      <c r="K5453" s="17"/>
      <c r="L5453" s="28">
        <v>1349.95</v>
      </c>
      <c r="M5453" s="17">
        <v>1349.95</v>
      </c>
      <c r="N5453" s="24">
        <v>45544</v>
      </c>
    </row>
    <row r="5454" spans="1:14" x14ac:dyDescent="0.25">
      <c r="A5454" s="17"/>
      <c r="B5454" s="17" t="s">
        <v>74891</v>
      </c>
      <c r="C5454" s="17" t="s">
        <v>74892</v>
      </c>
      <c r="D5454" s="17"/>
      <c r="E5454" s="17" t="s">
        <v>74893</v>
      </c>
      <c r="F5454" s="21"/>
      <c r="G5454" s="17" t="s">
        <v>34</v>
      </c>
      <c r="H5454" s="17" t="s">
        <v>35</v>
      </c>
      <c r="I5454" s="17" t="s">
        <v>74894</v>
      </c>
      <c r="J5454" s="20">
        <v>8059347392240</v>
      </c>
      <c r="K5454" s="17"/>
      <c r="L5454" s="28">
        <v>1349.95</v>
      </c>
      <c r="M5454" s="17">
        <v>1349.95</v>
      </c>
      <c r="N5454" s="24">
        <v>45544</v>
      </c>
    </row>
    <row r="5455" spans="1:14" x14ac:dyDescent="0.25">
      <c r="A5455" s="17"/>
      <c r="B5455" s="17" t="s">
        <v>74887</v>
      </c>
      <c r="C5455" s="17" t="s">
        <v>74888</v>
      </c>
      <c r="D5455" s="17"/>
      <c r="E5455" s="17" t="s">
        <v>74889</v>
      </c>
      <c r="F5455" s="21"/>
      <c r="G5455" s="17" t="s">
        <v>34</v>
      </c>
      <c r="H5455" s="17" t="s">
        <v>35</v>
      </c>
      <c r="I5455" s="17" t="s">
        <v>74890</v>
      </c>
      <c r="J5455" s="20">
        <v>8059347392233</v>
      </c>
      <c r="K5455" s="17"/>
      <c r="L5455" s="28">
        <v>1349.95</v>
      </c>
      <c r="M5455" s="17">
        <v>1349.95</v>
      </c>
      <c r="N5455" s="24">
        <v>45544</v>
      </c>
    </row>
    <row r="5456" spans="1:14" x14ac:dyDescent="0.25">
      <c r="A5456" s="17"/>
      <c r="B5456" s="17" t="s">
        <v>74884</v>
      </c>
      <c r="C5456" s="17"/>
      <c r="D5456" s="17"/>
      <c r="E5456" s="17" t="s">
        <v>74885</v>
      </c>
      <c r="F5456" s="21"/>
      <c r="G5456" s="17" t="s">
        <v>34</v>
      </c>
      <c r="H5456" s="17" t="s">
        <v>35</v>
      </c>
      <c r="I5456" s="17" t="s">
        <v>74886</v>
      </c>
      <c r="J5456" s="20">
        <v>8059347392202</v>
      </c>
      <c r="K5456" s="17"/>
      <c r="L5456" s="28">
        <v>1349.95</v>
      </c>
      <c r="M5456" s="17">
        <v>1349.95</v>
      </c>
      <c r="N5456" s="24">
        <v>45544</v>
      </c>
    </row>
    <row r="5457" spans="1:14" x14ac:dyDescent="0.25">
      <c r="A5457" s="17"/>
      <c r="B5457" s="17" t="s">
        <v>74880</v>
      </c>
      <c r="C5457" s="17" t="s">
        <v>74881</v>
      </c>
      <c r="D5457" s="17"/>
      <c r="E5457" s="17" t="s">
        <v>74882</v>
      </c>
      <c r="F5457" s="21"/>
      <c r="G5457" s="17" t="s">
        <v>34</v>
      </c>
      <c r="H5457" s="17" t="s">
        <v>35</v>
      </c>
      <c r="I5457" s="17" t="s">
        <v>74883</v>
      </c>
      <c r="J5457" s="20">
        <v>8059347392196</v>
      </c>
      <c r="K5457" s="17"/>
      <c r="L5457" s="28">
        <v>1349.95</v>
      </c>
      <c r="M5457" s="17">
        <v>1349.95</v>
      </c>
      <c r="N5457" s="24">
        <v>45544</v>
      </c>
    </row>
    <row r="5458" spans="1:14" x14ac:dyDescent="0.25">
      <c r="A5458" s="17"/>
      <c r="B5458" s="17" t="s">
        <v>74876</v>
      </c>
      <c r="C5458" s="17" t="s">
        <v>74877</v>
      </c>
      <c r="D5458" s="17"/>
      <c r="E5458" s="17" t="s">
        <v>74878</v>
      </c>
      <c r="F5458" s="21"/>
      <c r="G5458" s="17" t="s">
        <v>34</v>
      </c>
      <c r="H5458" s="17" t="s">
        <v>35</v>
      </c>
      <c r="I5458" s="17" t="s">
        <v>74879</v>
      </c>
      <c r="J5458" s="20">
        <v>8059347392189</v>
      </c>
      <c r="K5458" s="17"/>
      <c r="L5458" s="28">
        <v>1349.95</v>
      </c>
      <c r="M5458" s="17">
        <v>1349.95</v>
      </c>
      <c r="N5458" s="24">
        <v>45544</v>
      </c>
    </row>
    <row r="5459" spans="1:14" x14ac:dyDescent="0.25">
      <c r="A5459" s="17"/>
      <c r="B5459" s="17" t="s">
        <v>74872</v>
      </c>
      <c r="C5459" s="17" t="s">
        <v>74873</v>
      </c>
      <c r="D5459" s="17"/>
      <c r="E5459" s="17" t="s">
        <v>74874</v>
      </c>
      <c r="F5459" s="21"/>
      <c r="G5459" s="17" t="s">
        <v>34</v>
      </c>
      <c r="H5459" s="17" t="s">
        <v>35</v>
      </c>
      <c r="I5459" s="17" t="s">
        <v>74875</v>
      </c>
      <c r="J5459" s="20">
        <v>8059347392172</v>
      </c>
      <c r="K5459" s="17"/>
      <c r="L5459" s="28">
        <v>1349.95</v>
      </c>
      <c r="M5459" s="17">
        <v>1349.95</v>
      </c>
      <c r="N5459" s="24">
        <v>45544</v>
      </c>
    </row>
    <row r="5460" spans="1:14" x14ac:dyDescent="0.25">
      <c r="A5460" s="17"/>
      <c r="B5460" s="17" t="s">
        <v>74868</v>
      </c>
      <c r="C5460" s="17" t="s">
        <v>74869</v>
      </c>
      <c r="D5460" s="17"/>
      <c r="E5460" s="17" t="s">
        <v>74870</v>
      </c>
      <c r="F5460" s="21"/>
      <c r="G5460" s="17" t="s">
        <v>34</v>
      </c>
      <c r="H5460" s="17" t="s">
        <v>35</v>
      </c>
      <c r="I5460" s="17" t="s">
        <v>74871</v>
      </c>
      <c r="J5460" s="20">
        <v>8059347392165</v>
      </c>
      <c r="K5460" s="17"/>
      <c r="L5460" s="28">
        <v>1349.95</v>
      </c>
      <c r="M5460" s="17">
        <v>1349.95</v>
      </c>
      <c r="N5460" s="24">
        <v>45544</v>
      </c>
    </row>
    <row r="5461" spans="1:14" x14ac:dyDescent="0.25">
      <c r="A5461" s="17"/>
      <c r="B5461" s="17" t="s">
        <v>74864</v>
      </c>
      <c r="C5461" s="17" t="s">
        <v>74865</v>
      </c>
      <c r="D5461" s="17"/>
      <c r="E5461" s="17" t="s">
        <v>74866</v>
      </c>
      <c r="F5461" s="21"/>
      <c r="G5461" s="17" t="s">
        <v>34</v>
      </c>
      <c r="H5461" s="17" t="s">
        <v>35</v>
      </c>
      <c r="I5461" s="17" t="s">
        <v>74867</v>
      </c>
      <c r="J5461" s="20">
        <v>8059347392158</v>
      </c>
      <c r="K5461" s="17"/>
      <c r="L5461" s="28">
        <v>1349.95</v>
      </c>
      <c r="M5461" s="17">
        <v>1349.95</v>
      </c>
      <c r="N5461" s="24">
        <v>45544</v>
      </c>
    </row>
    <row r="5462" spans="1:14" x14ac:dyDescent="0.25">
      <c r="A5462" s="17"/>
      <c r="B5462" s="17" t="s">
        <v>74860</v>
      </c>
      <c r="C5462" s="17" t="s">
        <v>74861</v>
      </c>
      <c r="D5462" s="17"/>
      <c r="E5462" s="17" t="s">
        <v>74862</v>
      </c>
      <c r="F5462" s="21"/>
      <c r="G5462" s="17" t="s">
        <v>34</v>
      </c>
      <c r="H5462" s="17" t="s">
        <v>35</v>
      </c>
      <c r="I5462" s="17" t="s">
        <v>74863</v>
      </c>
      <c r="J5462" s="20">
        <v>8059347392141</v>
      </c>
      <c r="K5462" s="17"/>
      <c r="L5462" s="28">
        <v>1349.95</v>
      </c>
      <c r="M5462" s="17">
        <v>1349.95</v>
      </c>
      <c r="N5462" s="24">
        <v>45544</v>
      </c>
    </row>
    <row r="5463" spans="1:14" x14ac:dyDescent="0.25">
      <c r="A5463" s="17"/>
      <c r="B5463" s="17" t="s">
        <v>74856</v>
      </c>
      <c r="C5463" s="17" t="s">
        <v>74857</v>
      </c>
      <c r="D5463" s="17"/>
      <c r="E5463" s="17" t="s">
        <v>74858</v>
      </c>
      <c r="F5463" s="21"/>
      <c r="G5463" s="17" t="s">
        <v>34</v>
      </c>
      <c r="H5463" s="17" t="s">
        <v>35</v>
      </c>
      <c r="I5463" s="17" t="s">
        <v>74859</v>
      </c>
      <c r="J5463" s="20">
        <v>8059347392134</v>
      </c>
      <c r="K5463" s="17"/>
      <c r="L5463" s="28">
        <v>1349.95</v>
      </c>
      <c r="M5463" s="17">
        <v>1349.95</v>
      </c>
      <c r="N5463" s="24">
        <v>45544</v>
      </c>
    </row>
    <row r="5464" spans="1:14" x14ac:dyDescent="0.25">
      <c r="A5464" s="17"/>
      <c r="B5464" s="17" t="s">
        <v>74853</v>
      </c>
      <c r="C5464" s="17"/>
      <c r="D5464" s="17"/>
      <c r="E5464" s="17" t="s">
        <v>74854</v>
      </c>
      <c r="F5464" s="21"/>
      <c r="G5464" s="17" t="s">
        <v>34</v>
      </c>
      <c r="H5464" s="17" t="s">
        <v>35</v>
      </c>
      <c r="I5464" s="17" t="s">
        <v>74855</v>
      </c>
      <c r="J5464" s="20">
        <v>8059347392127</v>
      </c>
      <c r="K5464" s="17"/>
      <c r="L5464" s="28">
        <v>1349.95</v>
      </c>
      <c r="M5464" s="17">
        <v>1349.95</v>
      </c>
      <c r="N5464" s="24">
        <v>45544</v>
      </c>
    </row>
    <row r="5465" spans="1:14" x14ac:dyDescent="0.25">
      <c r="A5465" s="45" t="s">
        <v>44120</v>
      </c>
      <c r="B5465" s="42" t="s">
        <v>44121</v>
      </c>
      <c r="C5465" s="42"/>
      <c r="D5465" s="42"/>
      <c r="E5465" s="43" t="s">
        <v>44122</v>
      </c>
      <c r="F5465" s="44" t="s">
        <v>7064</v>
      </c>
      <c r="G5465" s="32" t="s">
        <v>11</v>
      </c>
      <c r="H5465" s="43" t="s">
        <v>12</v>
      </c>
      <c r="I5465" s="42" t="s">
        <v>44123</v>
      </c>
      <c r="J5465" s="65">
        <v>8059175907050</v>
      </c>
      <c r="L5465" s="47">
        <v>1249.95</v>
      </c>
      <c r="M5465" s="47">
        <v>1249.95</v>
      </c>
      <c r="N5465" s="45">
        <v>44438</v>
      </c>
    </row>
    <row r="5466" spans="1:14" x14ac:dyDescent="0.25">
      <c r="A5466" s="45" t="s">
        <v>44116</v>
      </c>
      <c r="B5466" s="42" t="s">
        <v>44117</v>
      </c>
      <c r="C5466" s="42"/>
      <c r="D5466" s="42"/>
      <c r="E5466" s="43" t="s">
        <v>44118</v>
      </c>
      <c r="F5466" s="44" t="s">
        <v>7064</v>
      </c>
      <c r="G5466" s="32" t="s">
        <v>11</v>
      </c>
      <c r="H5466" s="43" t="s">
        <v>12</v>
      </c>
      <c r="I5466" s="42" t="s">
        <v>44119</v>
      </c>
      <c r="J5466" s="65">
        <v>8059175907043</v>
      </c>
      <c r="L5466" s="47">
        <v>1249.95</v>
      </c>
      <c r="M5466" s="47">
        <v>1249.95</v>
      </c>
      <c r="N5466" s="45">
        <v>44438</v>
      </c>
    </row>
    <row r="5467" spans="1:14" x14ac:dyDescent="0.25">
      <c r="A5467" s="45" t="s">
        <v>44112</v>
      </c>
      <c r="B5467" s="42" t="s">
        <v>44113</v>
      </c>
      <c r="C5467" s="42"/>
      <c r="D5467" s="42"/>
      <c r="E5467" s="43" t="s">
        <v>44114</v>
      </c>
      <c r="F5467" s="44" t="s">
        <v>7064</v>
      </c>
      <c r="G5467" s="32" t="s">
        <v>11</v>
      </c>
      <c r="H5467" s="43" t="s">
        <v>12</v>
      </c>
      <c r="I5467" s="42" t="s">
        <v>44115</v>
      </c>
      <c r="J5467" s="65">
        <v>8059175907036</v>
      </c>
      <c r="L5467" s="47">
        <v>1249.95</v>
      </c>
      <c r="M5467" s="47">
        <v>1249.95</v>
      </c>
      <c r="N5467" s="45">
        <v>44438</v>
      </c>
    </row>
    <row r="5468" spans="1:14" x14ac:dyDescent="0.25">
      <c r="A5468" s="45" t="s">
        <v>44108</v>
      </c>
      <c r="B5468" s="42" t="s">
        <v>44109</v>
      </c>
      <c r="C5468" s="42"/>
      <c r="D5468" s="42"/>
      <c r="E5468" s="43" t="s">
        <v>44110</v>
      </c>
      <c r="F5468" s="44" t="s">
        <v>7064</v>
      </c>
      <c r="G5468" s="32" t="s">
        <v>11</v>
      </c>
      <c r="H5468" s="43" t="s">
        <v>12</v>
      </c>
      <c r="I5468" s="42" t="s">
        <v>44111</v>
      </c>
      <c r="J5468" s="65">
        <v>8059175907029</v>
      </c>
      <c r="L5468" s="47">
        <v>1249.95</v>
      </c>
      <c r="M5468" s="47">
        <v>1249.95</v>
      </c>
      <c r="N5468" s="45">
        <v>44438</v>
      </c>
    </row>
    <row r="5469" spans="1:14" x14ac:dyDescent="0.25">
      <c r="A5469" s="45" t="s">
        <v>44104</v>
      </c>
      <c r="B5469" s="42" t="s">
        <v>44105</v>
      </c>
      <c r="C5469" s="42"/>
      <c r="D5469" s="42"/>
      <c r="E5469" s="43" t="s">
        <v>44106</v>
      </c>
      <c r="F5469" s="44" t="s">
        <v>7064</v>
      </c>
      <c r="G5469" s="32" t="s">
        <v>11</v>
      </c>
      <c r="H5469" s="43" t="s">
        <v>12</v>
      </c>
      <c r="I5469" s="42" t="s">
        <v>44107</v>
      </c>
      <c r="J5469" s="65">
        <v>8059175889370</v>
      </c>
      <c r="L5469" s="47">
        <v>1249.95</v>
      </c>
      <c r="M5469" s="47">
        <v>1249.95</v>
      </c>
      <c r="N5469" s="45">
        <v>44438</v>
      </c>
    </row>
    <row r="5470" spans="1:14" x14ac:dyDescent="0.25">
      <c r="A5470" s="45" t="s">
        <v>44100</v>
      </c>
      <c r="B5470" s="42" t="s">
        <v>44101</v>
      </c>
      <c r="C5470" s="42"/>
      <c r="D5470" s="42"/>
      <c r="E5470" s="43" t="s">
        <v>44102</v>
      </c>
      <c r="F5470" s="44" t="s">
        <v>7064</v>
      </c>
      <c r="G5470" s="32" t="s">
        <v>11</v>
      </c>
      <c r="H5470" s="43" t="s">
        <v>12</v>
      </c>
      <c r="I5470" s="42" t="s">
        <v>44103</v>
      </c>
      <c r="J5470" s="65">
        <v>8059175897498</v>
      </c>
      <c r="L5470" s="47">
        <v>1249.95</v>
      </c>
      <c r="M5470" s="47">
        <v>1249.95</v>
      </c>
      <c r="N5470" s="45">
        <v>44438</v>
      </c>
    </row>
    <row r="5471" spans="1:14" x14ac:dyDescent="0.25">
      <c r="A5471" s="45" t="s">
        <v>44096</v>
      </c>
      <c r="B5471" s="42" t="s">
        <v>44097</v>
      </c>
      <c r="C5471" s="42"/>
      <c r="D5471" s="42"/>
      <c r="E5471" s="43" t="s">
        <v>44098</v>
      </c>
      <c r="F5471" s="44" t="s">
        <v>7064</v>
      </c>
      <c r="G5471" s="32" t="s">
        <v>11</v>
      </c>
      <c r="H5471" s="43" t="s">
        <v>12</v>
      </c>
      <c r="I5471" s="42" t="s">
        <v>44099</v>
      </c>
      <c r="J5471" s="65">
        <v>8059175907012</v>
      </c>
      <c r="L5471" s="47">
        <v>1249.95</v>
      </c>
      <c r="M5471" s="47">
        <v>1249.95</v>
      </c>
      <c r="N5471" s="45">
        <v>44438</v>
      </c>
    </row>
    <row r="5472" spans="1:14" x14ac:dyDescent="0.25">
      <c r="A5472" s="45" t="s">
        <v>44092</v>
      </c>
      <c r="B5472" s="42" t="s">
        <v>44093</v>
      </c>
      <c r="C5472" s="42"/>
      <c r="D5472" s="42"/>
      <c r="E5472" s="43" t="s">
        <v>44094</v>
      </c>
      <c r="F5472" s="44" t="s">
        <v>7064</v>
      </c>
      <c r="G5472" s="32" t="s">
        <v>11</v>
      </c>
      <c r="H5472" s="43" t="s">
        <v>12</v>
      </c>
      <c r="I5472" s="42" t="s">
        <v>44095</v>
      </c>
      <c r="J5472" s="65">
        <v>8059175907005</v>
      </c>
      <c r="L5472" s="47">
        <v>1249.95</v>
      </c>
      <c r="M5472" s="47">
        <v>1249.95</v>
      </c>
      <c r="N5472" s="45">
        <v>44438</v>
      </c>
    </row>
    <row r="5473" spans="1:14" x14ac:dyDescent="0.25">
      <c r="A5473" s="45" t="s">
        <v>44088</v>
      </c>
      <c r="B5473" s="42" t="s">
        <v>44089</v>
      </c>
      <c r="C5473" s="42"/>
      <c r="D5473" s="42"/>
      <c r="E5473" s="43" t="s">
        <v>44090</v>
      </c>
      <c r="F5473" s="44" t="s">
        <v>7064</v>
      </c>
      <c r="G5473" s="32" t="s">
        <v>11</v>
      </c>
      <c r="H5473" s="43" t="s">
        <v>12</v>
      </c>
      <c r="I5473" s="42" t="s">
        <v>44091</v>
      </c>
      <c r="J5473" s="65">
        <v>8059175907128</v>
      </c>
      <c r="L5473" s="47">
        <v>1249.95</v>
      </c>
      <c r="M5473" s="47">
        <v>1249.95</v>
      </c>
      <c r="N5473" s="45">
        <v>44438</v>
      </c>
    </row>
    <row r="5474" spans="1:14" x14ac:dyDescent="0.25">
      <c r="A5474" s="45" t="s">
        <v>44084</v>
      </c>
      <c r="B5474" s="42" t="s">
        <v>44085</v>
      </c>
      <c r="C5474" s="42"/>
      <c r="D5474" s="42"/>
      <c r="E5474" s="43" t="s">
        <v>44086</v>
      </c>
      <c r="F5474" s="44" t="s">
        <v>7064</v>
      </c>
      <c r="G5474" s="32" t="s">
        <v>11</v>
      </c>
      <c r="H5474" s="43" t="s">
        <v>12</v>
      </c>
      <c r="I5474" s="42" t="s">
        <v>44087</v>
      </c>
      <c r="J5474" s="65">
        <v>8059175907111</v>
      </c>
      <c r="L5474" s="47">
        <v>1249.95</v>
      </c>
      <c r="M5474" s="47">
        <v>1249.95</v>
      </c>
      <c r="N5474" s="45">
        <v>44438</v>
      </c>
    </row>
    <row r="5475" spans="1:14" x14ac:dyDescent="0.25">
      <c r="A5475" s="45" t="s">
        <v>44080</v>
      </c>
      <c r="B5475" s="42" t="s">
        <v>44081</v>
      </c>
      <c r="C5475" s="42"/>
      <c r="D5475" s="42"/>
      <c r="E5475" s="43" t="s">
        <v>44082</v>
      </c>
      <c r="F5475" s="44" t="s">
        <v>7064</v>
      </c>
      <c r="G5475" s="32" t="s">
        <v>11</v>
      </c>
      <c r="H5475" s="43" t="s">
        <v>12</v>
      </c>
      <c r="I5475" s="42" t="s">
        <v>44083</v>
      </c>
      <c r="J5475" s="65">
        <v>8059175907104</v>
      </c>
      <c r="L5475" s="47">
        <v>1249.95</v>
      </c>
      <c r="M5475" s="47">
        <v>1249.95</v>
      </c>
      <c r="N5475" s="45">
        <v>44438</v>
      </c>
    </row>
    <row r="5476" spans="1:14" x14ac:dyDescent="0.25">
      <c r="A5476" s="45" t="s">
        <v>44076</v>
      </c>
      <c r="B5476" s="42" t="s">
        <v>44077</v>
      </c>
      <c r="C5476" s="42"/>
      <c r="D5476" s="42"/>
      <c r="E5476" s="43" t="s">
        <v>44078</v>
      </c>
      <c r="F5476" s="44" t="s">
        <v>7064</v>
      </c>
      <c r="G5476" s="32" t="s">
        <v>11</v>
      </c>
      <c r="H5476" s="43" t="s">
        <v>12</v>
      </c>
      <c r="I5476" s="42" t="s">
        <v>44079</v>
      </c>
      <c r="J5476" s="65">
        <v>8059175907098</v>
      </c>
      <c r="L5476" s="47">
        <v>1249.95</v>
      </c>
      <c r="M5476" s="47">
        <v>1249.95</v>
      </c>
      <c r="N5476" s="45">
        <v>44438</v>
      </c>
    </row>
    <row r="5477" spans="1:14" x14ac:dyDescent="0.25">
      <c r="A5477" s="45" t="s">
        <v>44072</v>
      </c>
      <c r="B5477" s="42" t="s">
        <v>44073</v>
      </c>
      <c r="C5477" s="42"/>
      <c r="D5477" s="42"/>
      <c r="E5477" s="43" t="s">
        <v>44074</v>
      </c>
      <c r="F5477" s="44" t="s">
        <v>41</v>
      </c>
      <c r="G5477" s="32" t="s">
        <v>11</v>
      </c>
      <c r="H5477" s="43" t="s">
        <v>12</v>
      </c>
      <c r="I5477" s="42" t="s">
        <v>44075</v>
      </c>
      <c r="J5477" s="65">
        <v>8059175889387</v>
      </c>
      <c r="L5477" s="47">
        <v>1249.95</v>
      </c>
      <c r="M5477" s="47">
        <v>1249.95</v>
      </c>
      <c r="N5477" s="45">
        <v>44438</v>
      </c>
    </row>
    <row r="5478" spans="1:14" x14ac:dyDescent="0.25">
      <c r="A5478" s="45" t="s">
        <v>44068</v>
      </c>
      <c r="B5478" s="42" t="s">
        <v>44069</v>
      </c>
      <c r="C5478" s="42"/>
      <c r="D5478" s="42"/>
      <c r="E5478" s="43" t="s">
        <v>44070</v>
      </c>
      <c r="F5478" s="44" t="s">
        <v>41</v>
      </c>
      <c r="G5478" s="32" t="s">
        <v>11</v>
      </c>
      <c r="H5478" s="43" t="s">
        <v>12</v>
      </c>
      <c r="I5478" s="42" t="s">
        <v>44071</v>
      </c>
      <c r="J5478" s="65">
        <v>8059175907081</v>
      </c>
      <c r="L5478" s="47">
        <v>1249.95</v>
      </c>
      <c r="M5478" s="47">
        <v>1249.95</v>
      </c>
      <c r="N5478" s="45">
        <v>44438</v>
      </c>
    </row>
    <row r="5479" spans="1:14" x14ac:dyDescent="0.25">
      <c r="A5479" s="45" t="s">
        <v>44064</v>
      </c>
      <c r="B5479" s="42" t="s">
        <v>44065</v>
      </c>
      <c r="C5479" s="42"/>
      <c r="D5479" s="42"/>
      <c r="E5479" s="43" t="s">
        <v>44066</v>
      </c>
      <c r="F5479" s="44" t="s">
        <v>41</v>
      </c>
      <c r="G5479" s="32" t="s">
        <v>11</v>
      </c>
      <c r="H5479" s="43" t="s">
        <v>12</v>
      </c>
      <c r="I5479" s="42" t="s">
        <v>44067</v>
      </c>
      <c r="J5479" s="65">
        <v>8059175907074</v>
      </c>
      <c r="L5479" s="47">
        <v>1249.95</v>
      </c>
      <c r="M5479" s="47">
        <v>1249.95</v>
      </c>
      <c r="N5479" s="45">
        <v>44438</v>
      </c>
    </row>
    <row r="5480" spans="1:14" x14ac:dyDescent="0.25">
      <c r="A5480" s="45" t="s">
        <v>44060</v>
      </c>
      <c r="B5480" s="42" t="s">
        <v>44061</v>
      </c>
      <c r="C5480" s="42"/>
      <c r="D5480" s="42"/>
      <c r="E5480" s="43" t="s">
        <v>44062</v>
      </c>
      <c r="F5480" s="44" t="s">
        <v>41</v>
      </c>
      <c r="G5480" s="32" t="s">
        <v>11</v>
      </c>
      <c r="H5480" s="43" t="s">
        <v>12</v>
      </c>
      <c r="I5480" s="42" t="s">
        <v>44063</v>
      </c>
      <c r="J5480" s="65">
        <v>8059175907067</v>
      </c>
      <c r="L5480" s="47">
        <v>1249.95</v>
      </c>
      <c r="M5480" s="47">
        <v>1249.95</v>
      </c>
      <c r="N5480" s="45">
        <v>44438</v>
      </c>
    </row>
    <row r="5481" spans="1:14" x14ac:dyDescent="0.25">
      <c r="A5481" s="45" t="s">
        <v>44056</v>
      </c>
      <c r="B5481" s="42" t="s">
        <v>44057</v>
      </c>
      <c r="C5481" s="42"/>
      <c r="D5481" s="42"/>
      <c r="E5481" s="43" t="s">
        <v>44058</v>
      </c>
      <c r="F5481" s="44" t="s">
        <v>41</v>
      </c>
      <c r="G5481" s="32" t="s">
        <v>11</v>
      </c>
      <c r="H5481" s="43" t="s">
        <v>12</v>
      </c>
      <c r="I5481" s="42" t="s">
        <v>44059</v>
      </c>
      <c r="J5481" s="65">
        <v>8059175906992</v>
      </c>
      <c r="L5481" s="47">
        <v>1249.95</v>
      </c>
      <c r="M5481" s="47">
        <v>1249.95</v>
      </c>
      <c r="N5481" s="45">
        <v>44438</v>
      </c>
    </row>
    <row r="5482" spans="1:14" x14ac:dyDescent="0.25">
      <c r="A5482" s="45" t="s">
        <v>44052</v>
      </c>
      <c r="B5482" s="42" t="s">
        <v>44053</v>
      </c>
      <c r="C5482" s="42"/>
      <c r="D5482" s="42"/>
      <c r="E5482" s="43" t="s">
        <v>44054</v>
      </c>
      <c r="F5482" s="44" t="s">
        <v>41</v>
      </c>
      <c r="G5482" s="32" t="s">
        <v>11</v>
      </c>
      <c r="H5482" s="43" t="s">
        <v>12</v>
      </c>
      <c r="I5482" s="42" t="s">
        <v>44055</v>
      </c>
      <c r="J5482" s="65">
        <v>8059175906985</v>
      </c>
      <c r="L5482" s="47">
        <v>1249.95</v>
      </c>
      <c r="M5482" s="47">
        <v>1249.95</v>
      </c>
      <c r="N5482" s="45">
        <v>44438</v>
      </c>
    </row>
    <row r="5483" spans="1:14" x14ac:dyDescent="0.25">
      <c r="A5483" s="45" t="s">
        <v>44048</v>
      </c>
      <c r="B5483" s="42" t="s">
        <v>44049</v>
      </c>
      <c r="C5483" s="42"/>
      <c r="D5483" s="42"/>
      <c r="E5483" s="43" t="s">
        <v>44050</v>
      </c>
      <c r="F5483" s="44" t="s">
        <v>41</v>
      </c>
      <c r="G5483" s="32" t="s">
        <v>11</v>
      </c>
      <c r="H5483" s="43" t="s">
        <v>12</v>
      </c>
      <c r="I5483" s="42" t="s">
        <v>44051</v>
      </c>
      <c r="J5483" s="65">
        <v>8059175906978</v>
      </c>
      <c r="L5483" s="47">
        <v>1249.95</v>
      </c>
      <c r="M5483" s="47">
        <v>1249.95</v>
      </c>
      <c r="N5483" s="45">
        <v>44438</v>
      </c>
    </row>
    <row r="5484" spans="1:14" x14ac:dyDescent="0.25">
      <c r="A5484" s="45" t="s">
        <v>44044</v>
      </c>
      <c r="B5484" s="42" t="s">
        <v>44045</v>
      </c>
      <c r="C5484" s="42"/>
      <c r="D5484" s="42"/>
      <c r="E5484" s="43" t="s">
        <v>44046</v>
      </c>
      <c r="F5484" s="44" t="s">
        <v>41</v>
      </c>
      <c r="G5484" s="32" t="s">
        <v>11</v>
      </c>
      <c r="H5484" s="43" t="s">
        <v>12</v>
      </c>
      <c r="I5484" s="42" t="s">
        <v>44047</v>
      </c>
      <c r="J5484" s="65">
        <v>8059175897504</v>
      </c>
      <c r="L5484" s="47">
        <v>1249.95</v>
      </c>
      <c r="M5484" s="47">
        <v>1249.95</v>
      </c>
      <c r="N5484" s="45">
        <v>44438</v>
      </c>
    </row>
    <row r="5485" spans="1:14" x14ac:dyDescent="0.25">
      <c r="A5485" s="45" t="s">
        <v>44040</v>
      </c>
      <c r="B5485" s="42" t="s">
        <v>44041</v>
      </c>
      <c r="C5485" s="42"/>
      <c r="D5485" s="42"/>
      <c r="E5485" s="43" t="s">
        <v>44042</v>
      </c>
      <c r="F5485" s="44" t="s">
        <v>41</v>
      </c>
      <c r="G5485" s="32" t="s">
        <v>11</v>
      </c>
      <c r="H5485" s="43" t="s">
        <v>12</v>
      </c>
      <c r="I5485" s="42" t="s">
        <v>44043</v>
      </c>
      <c r="J5485" s="65">
        <v>8059175889363</v>
      </c>
      <c r="L5485" s="47">
        <v>1249.95</v>
      </c>
      <c r="M5485" s="47">
        <v>1249.95</v>
      </c>
      <c r="N5485" s="45">
        <v>44438</v>
      </c>
    </row>
    <row r="5486" spans="1:14" x14ac:dyDescent="0.25">
      <c r="A5486" s="45" t="s">
        <v>44036</v>
      </c>
      <c r="B5486" s="42" t="s">
        <v>44037</v>
      </c>
      <c r="C5486" s="42"/>
      <c r="D5486" s="42"/>
      <c r="E5486" s="43" t="s">
        <v>44038</v>
      </c>
      <c r="F5486" s="44" t="s">
        <v>41</v>
      </c>
      <c r="G5486" s="32" t="s">
        <v>11</v>
      </c>
      <c r="H5486" s="43" t="s">
        <v>12</v>
      </c>
      <c r="I5486" s="42" t="s">
        <v>44039</v>
      </c>
      <c r="J5486" s="65">
        <v>8059175906961</v>
      </c>
      <c r="L5486" s="47">
        <v>1249.95</v>
      </c>
      <c r="M5486" s="47">
        <v>1249.95</v>
      </c>
      <c r="N5486" s="45">
        <v>44438</v>
      </c>
    </row>
    <row r="5487" spans="1:14" x14ac:dyDescent="0.25">
      <c r="A5487" s="45" t="s">
        <v>44032</v>
      </c>
      <c r="B5487" s="42" t="s">
        <v>44033</v>
      </c>
      <c r="C5487" s="42"/>
      <c r="D5487" s="42"/>
      <c r="E5487" s="43" t="s">
        <v>44034</v>
      </c>
      <c r="F5487" s="44" t="s">
        <v>41</v>
      </c>
      <c r="G5487" s="32" t="s">
        <v>11</v>
      </c>
      <c r="H5487" s="43" t="s">
        <v>12</v>
      </c>
      <c r="I5487" s="42" t="s">
        <v>44035</v>
      </c>
      <c r="J5487" s="65">
        <v>8059175906954</v>
      </c>
      <c r="L5487" s="47">
        <v>1249.95</v>
      </c>
      <c r="M5487" s="47">
        <v>1249.95</v>
      </c>
      <c r="N5487" s="45">
        <v>44438</v>
      </c>
    </row>
    <row r="5488" spans="1:14" x14ac:dyDescent="0.25">
      <c r="A5488" s="45" t="s">
        <v>44028</v>
      </c>
      <c r="B5488" s="42" t="s">
        <v>44029</v>
      </c>
      <c r="C5488" s="42"/>
      <c r="D5488" s="42"/>
      <c r="E5488" s="43" t="s">
        <v>44030</v>
      </c>
      <c r="F5488" s="44" t="s">
        <v>41</v>
      </c>
      <c r="G5488" s="32" t="s">
        <v>11</v>
      </c>
      <c r="H5488" s="43" t="s">
        <v>12</v>
      </c>
      <c r="I5488" s="42" t="s">
        <v>44031</v>
      </c>
      <c r="J5488" s="65">
        <v>8059175906947</v>
      </c>
      <c r="L5488" s="47">
        <v>1249.95</v>
      </c>
      <c r="M5488" s="47">
        <v>1249.95</v>
      </c>
      <c r="N5488" s="45">
        <v>44438</v>
      </c>
    </row>
    <row r="5489" spans="1:14" x14ac:dyDescent="0.25">
      <c r="A5489" s="32" t="s">
        <v>31428</v>
      </c>
      <c r="B5489" s="42" t="s">
        <v>64012</v>
      </c>
      <c r="C5489" s="42"/>
      <c r="D5489" s="42"/>
      <c r="E5489" s="43" t="s">
        <v>16532</v>
      </c>
      <c r="F5489" s="44" t="s">
        <v>82</v>
      </c>
      <c r="G5489" s="44" t="s">
        <v>11</v>
      </c>
      <c r="H5489" s="44" t="s">
        <v>12</v>
      </c>
      <c r="I5489" s="42" t="s">
        <v>16533</v>
      </c>
      <c r="J5489" s="42">
        <v>8033637203720</v>
      </c>
      <c r="L5489" s="47">
        <v>449.95</v>
      </c>
      <c r="M5489" s="47">
        <v>449.95</v>
      </c>
      <c r="N5489" s="45">
        <v>43339</v>
      </c>
    </row>
    <row r="5490" spans="1:14" x14ac:dyDescent="0.25">
      <c r="A5490" s="32" t="s">
        <v>31427</v>
      </c>
      <c r="B5490" s="42" t="s">
        <v>64011</v>
      </c>
      <c r="C5490" s="42"/>
      <c r="D5490" s="42"/>
      <c r="E5490" s="43" t="s">
        <v>16530</v>
      </c>
      <c r="F5490" s="44" t="s">
        <v>82</v>
      </c>
      <c r="G5490" s="44" t="s">
        <v>11</v>
      </c>
      <c r="H5490" s="44" t="s">
        <v>12</v>
      </c>
      <c r="I5490" s="42" t="s">
        <v>16531</v>
      </c>
      <c r="J5490" s="42">
        <v>8033637203713</v>
      </c>
      <c r="L5490" s="47">
        <v>449.95</v>
      </c>
      <c r="M5490" s="47">
        <v>449.95</v>
      </c>
      <c r="N5490" s="45">
        <v>43339</v>
      </c>
    </row>
    <row r="5491" spans="1:14" x14ac:dyDescent="0.25">
      <c r="A5491" s="32" t="s">
        <v>31426</v>
      </c>
      <c r="B5491" s="42" t="s">
        <v>64010</v>
      </c>
      <c r="C5491" s="42"/>
      <c r="D5491" s="42"/>
      <c r="E5491" s="43" t="s">
        <v>16528</v>
      </c>
      <c r="F5491" s="44" t="s">
        <v>82</v>
      </c>
      <c r="G5491" s="44" t="s">
        <v>11</v>
      </c>
      <c r="H5491" s="44" t="s">
        <v>12</v>
      </c>
      <c r="I5491" s="42" t="s">
        <v>16529</v>
      </c>
      <c r="J5491" s="42">
        <v>8033637203706</v>
      </c>
      <c r="L5491" s="47">
        <v>449.95</v>
      </c>
      <c r="M5491" s="47">
        <v>449.95</v>
      </c>
      <c r="N5491" s="45">
        <v>43339</v>
      </c>
    </row>
    <row r="5492" spans="1:14" x14ac:dyDescent="0.25">
      <c r="A5492" s="32" t="s">
        <v>31425</v>
      </c>
      <c r="B5492" s="42" t="s">
        <v>64009</v>
      </c>
      <c r="C5492" s="42"/>
      <c r="D5492" s="42"/>
      <c r="E5492" s="43" t="s">
        <v>16526</v>
      </c>
      <c r="F5492" s="44" t="s">
        <v>82</v>
      </c>
      <c r="G5492" s="44" t="s">
        <v>11</v>
      </c>
      <c r="H5492" s="44" t="s">
        <v>12</v>
      </c>
      <c r="I5492" s="42" t="s">
        <v>16527</v>
      </c>
      <c r="J5492" s="42">
        <v>8033637203690</v>
      </c>
      <c r="L5492" s="47">
        <v>449.95</v>
      </c>
      <c r="M5492" s="47">
        <v>449.95</v>
      </c>
      <c r="N5492" s="45">
        <v>43339</v>
      </c>
    </row>
    <row r="5493" spans="1:14" x14ac:dyDescent="0.25">
      <c r="A5493" s="32" t="s">
        <v>31424</v>
      </c>
      <c r="B5493" s="42" t="s">
        <v>64008</v>
      </c>
      <c r="C5493" s="42"/>
      <c r="D5493" s="42"/>
      <c r="E5493" s="43" t="s">
        <v>16523</v>
      </c>
      <c r="F5493" s="44" t="s">
        <v>82</v>
      </c>
      <c r="G5493" s="44" t="s">
        <v>11</v>
      </c>
      <c r="H5493" s="44" t="s">
        <v>12</v>
      </c>
      <c r="I5493" s="42" t="s">
        <v>16525</v>
      </c>
      <c r="J5493" s="42">
        <v>8033637203683</v>
      </c>
      <c r="L5493" s="47">
        <v>449.95</v>
      </c>
      <c r="M5493" s="47">
        <v>449.95</v>
      </c>
      <c r="N5493" s="45">
        <v>43339</v>
      </c>
    </row>
    <row r="5494" spans="1:14" x14ac:dyDescent="0.25">
      <c r="A5494" s="32" t="s">
        <v>31423</v>
      </c>
      <c r="B5494" s="42" t="s">
        <v>64007</v>
      </c>
      <c r="C5494" s="42"/>
      <c r="D5494" s="42"/>
      <c r="E5494" s="43" t="s">
        <v>16523</v>
      </c>
      <c r="F5494" s="44" t="s">
        <v>82</v>
      </c>
      <c r="G5494" s="44" t="s">
        <v>11</v>
      </c>
      <c r="H5494" s="44" t="s">
        <v>12</v>
      </c>
      <c r="I5494" s="42" t="s">
        <v>16524</v>
      </c>
      <c r="J5494" s="42">
        <v>8033637203676</v>
      </c>
      <c r="L5494" s="47">
        <v>449.95</v>
      </c>
      <c r="M5494" s="47">
        <v>449.95</v>
      </c>
      <c r="N5494" s="45">
        <v>43339</v>
      </c>
    </row>
    <row r="5495" spans="1:14" x14ac:dyDescent="0.25">
      <c r="A5495" s="32" t="s">
        <v>31422</v>
      </c>
      <c r="B5495" s="42" t="s">
        <v>64006</v>
      </c>
      <c r="C5495" s="42"/>
      <c r="D5495" s="42"/>
      <c r="E5495" s="43" t="s">
        <v>16521</v>
      </c>
      <c r="F5495" s="44" t="s">
        <v>82</v>
      </c>
      <c r="G5495" s="44" t="s">
        <v>11</v>
      </c>
      <c r="H5495" s="44" t="s">
        <v>12</v>
      </c>
      <c r="I5495" s="42" t="s">
        <v>16522</v>
      </c>
      <c r="J5495" s="42">
        <v>8033637203669</v>
      </c>
      <c r="L5495" s="47">
        <v>449.95</v>
      </c>
      <c r="M5495" s="47">
        <v>449.95</v>
      </c>
      <c r="N5495" s="45">
        <v>43339</v>
      </c>
    </row>
    <row r="5496" spans="1:14" x14ac:dyDescent="0.25">
      <c r="A5496" s="32" t="s">
        <v>31421</v>
      </c>
      <c r="B5496" s="42" t="s">
        <v>64005</v>
      </c>
      <c r="C5496" s="42"/>
      <c r="D5496" s="42"/>
      <c r="E5496" s="43" t="s">
        <v>16519</v>
      </c>
      <c r="F5496" s="44" t="s">
        <v>82</v>
      </c>
      <c r="G5496" s="44" t="s">
        <v>11</v>
      </c>
      <c r="H5496" s="44" t="s">
        <v>12</v>
      </c>
      <c r="I5496" s="42" t="s">
        <v>16520</v>
      </c>
      <c r="J5496" s="42">
        <v>8033637203652</v>
      </c>
      <c r="L5496" s="47">
        <v>449.95</v>
      </c>
      <c r="M5496" s="47">
        <v>449.95</v>
      </c>
      <c r="N5496" s="45">
        <v>43339</v>
      </c>
    </row>
    <row r="5497" spans="1:14" x14ac:dyDescent="0.25">
      <c r="A5497" s="32" t="s">
        <v>71007</v>
      </c>
      <c r="B5497" s="42"/>
      <c r="C5497" s="42"/>
      <c r="E5497" s="44" t="s">
        <v>46166</v>
      </c>
      <c r="F5497" s="44" t="s">
        <v>41</v>
      </c>
      <c r="G5497" s="44" t="s">
        <v>11</v>
      </c>
      <c r="H5497" s="44" t="s">
        <v>12</v>
      </c>
      <c r="I5497" s="55" t="s">
        <v>46167</v>
      </c>
      <c r="J5497" s="55">
        <v>8059347015231</v>
      </c>
      <c r="L5497" s="47">
        <v>519.95000000000005</v>
      </c>
      <c r="M5497" s="47">
        <v>519.95000000000005</v>
      </c>
      <c r="N5497" s="45">
        <v>44641</v>
      </c>
    </row>
    <row r="5498" spans="1:14" x14ac:dyDescent="0.25">
      <c r="A5498" s="32" t="s">
        <v>71006</v>
      </c>
      <c r="B5498" s="42"/>
      <c r="C5498" s="42"/>
      <c r="E5498" s="44" t="s">
        <v>46164</v>
      </c>
      <c r="F5498" s="44" t="s">
        <v>41</v>
      </c>
      <c r="G5498" s="44" t="s">
        <v>11</v>
      </c>
      <c r="H5498" s="44" t="s">
        <v>12</v>
      </c>
      <c r="I5498" s="55" t="s">
        <v>46165</v>
      </c>
      <c r="J5498" s="55">
        <v>8059347015224</v>
      </c>
      <c r="L5498" s="47">
        <v>519.95000000000005</v>
      </c>
      <c r="M5498" s="47">
        <v>519.95000000000005</v>
      </c>
      <c r="N5498" s="45">
        <v>44641</v>
      </c>
    </row>
    <row r="5499" spans="1:14" x14ac:dyDescent="0.25">
      <c r="A5499" s="32" t="s">
        <v>71005</v>
      </c>
      <c r="B5499" s="42"/>
      <c r="C5499" s="42"/>
      <c r="E5499" s="44" t="s">
        <v>46162</v>
      </c>
      <c r="F5499" s="44" t="s">
        <v>41</v>
      </c>
      <c r="G5499" s="44" t="s">
        <v>11</v>
      </c>
      <c r="H5499" s="44" t="s">
        <v>12</v>
      </c>
      <c r="I5499" s="55" t="s">
        <v>46163</v>
      </c>
      <c r="J5499" s="55">
        <v>8059347015217</v>
      </c>
      <c r="L5499" s="47">
        <v>519.95000000000005</v>
      </c>
      <c r="M5499" s="47">
        <v>519.95000000000005</v>
      </c>
      <c r="N5499" s="45">
        <v>44641</v>
      </c>
    </row>
    <row r="5500" spans="1:14" x14ac:dyDescent="0.25">
      <c r="A5500" s="32" t="s">
        <v>71004</v>
      </c>
      <c r="B5500" s="42"/>
      <c r="C5500" s="42"/>
      <c r="E5500" s="44" t="s">
        <v>46160</v>
      </c>
      <c r="F5500" s="44" t="s">
        <v>41</v>
      </c>
      <c r="G5500" s="44" t="s">
        <v>11</v>
      </c>
      <c r="H5500" s="44" t="s">
        <v>12</v>
      </c>
      <c r="I5500" s="55" t="s">
        <v>46161</v>
      </c>
      <c r="J5500" s="55">
        <v>8059175966781</v>
      </c>
      <c r="L5500" s="47">
        <v>519.95000000000005</v>
      </c>
      <c r="M5500" s="47">
        <v>519.95000000000005</v>
      </c>
      <c r="N5500" s="45">
        <v>44641</v>
      </c>
    </row>
    <row r="5501" spans="1:14" x14ac:dyDescent="0.25">
      <c r="A5501" s="32" t="s">
        <v>71003</v>
      </c>
      <c r="B5501" s="42"/>
      <c r="C5501" s="42"/>
      <c r="E5501" s="44" t="s">
        <v>46158</v>
      </c>
      <c r="F5501" s="44" t="s">
        <v>41</v>
      </c>
      <c r="G5501" s="44" t="s">
        <v>11</v>
      </c>
      <c r="H5501" s="44" t="s">
        <v>12</v>
      </c>
      <c r="I5501" s="55" t="s">
        <v>46159</v>
      </c>
      <c r="J5501" s="55">
        <v>8059347000121</v>
      </c>
      <c r="L5501" s="47">
        <v>519.95000000000005</v>
      </c>
      <c r="M5501" s="47">
        <v>519.95000000000005</v>
      </c>
      <c r="N5501" s="45">
        <v>44641</v>
      </c>
    </row>
    <row r="5502" spans="1:14" x14ac:dyDescent="0.25">
      <c r="B5502" s="42"/>
      <c r="C5502" s="42"/>
      <c r="E5502" s="44" t="s">
        <v>46156</v>
      </c>
      <c r="F5502" s="44" t="s">
        <v>41</v>
      </c>
      <c r="G5502" s="44" t="s">
        <v>11</v>
      </c>
      <c r="H5502" s="44" t="s">
        <v>12</v>
      </c>
      <c r="I5502" s="55" t="s">
        <v>46157</v>
      </c>
      <c r="J5502" s="55">
        <v>8059347015200</v>
      </c>
      <c r="L5502" s="47">
        <v>519.95000000000005</v>
      </c>
      <c r="M5502" s="47">
        <v>519.95000000000005</v>
      </c>
      <c r="N5502" s="45">
        <v>44641</v>
      </c>
    </row>
    <row r="5503" spans="1:14" x14ac:dyDescent="0.25">
      <c r="A5503" s="32" t="s">
        <v>71002</v>
      </c>
      <c r="B5503" s="42"/>
      <c r="C5503" s="42"/>
      <c r="E5503" s="44" t="s">
        <v>46154</v>
      </c>
      <c r="F5503" s="44" t="s">
        <v>41</v>
      </c>
      <c r="G5503" s="44" t="s">
        <v>11</v>
      </c>
      <c r="H5503" s="44" t="s">
        <v>12</v>
      </c>
      <c r="I5503" s="55" t="s">
        <v>46155</v>
      </c>
      <c r="J5503" s="55">
        <v>8059347015194</v>
      </c>
      <c r="L5503" s="47">
        <v>519.95000000000005</v>
      </c>
      <c r="M5503" s="47">
        <v>519.95000000000005</v>
      </c>
      <c r="N5503" s="45">
        <v>44641</v>
      </c>
    </row>
    <row r="5504" spans="1:14" x14ac:dyDescent="0.25">
      <c r="A5504" s="32" t="s">
        <v>29079</v>
      </c>
      <c r="B5504" s="42" t="s">
        <v>63848</v>
      </c>
      <c r="C5504" s="42"/>
      <c r="D5504" s="42"/>
      <c r="E5504" s="43" t="s">
        <v>60273</v>
      </c>
      <c r="F5504" s="44" t="s">
        <v>41</v>
      </c>
      <c r="G5504" s="44" t="s">
        <v>11</v>
      </c>
      <c r="H5504" s="44" t="s">
        <v>12</v>
      </c>
      <c r="I5504" s="42" t="s">
        <v>16184</v>
      </c>
      <c r="J5504" s="42">
        <v>8033637954875</v>
      </c>
      <c r="L5504" s="47">
        <v>669.95</v>
      </c>
      <c r="M5504" s="47">
        <v>669.95</v>
      </c>
      <c r="N5504" s="45">
        <v>43507</v>
      </c>
    </row>
    <row r="5505" spans="1:14" x14ac:dyDescent="0.25">
      <c r="A5505" s="32" t="s">
        <v>29078</v>
      </c>
      <c r="B5505" s="42" t="s">
        <v>63847</v>
      </c>
      <c r="C5505" s="42"/>
      <c r="D5505" s="42"/>
      <c r="E5505" s="43" t="s">
        <v>60272</v>
      </c>
      <c r="F5505" s="44" t="s">
        <v>41</v>
      </c>
      <c r="G5505" s="44" t="s">
        <v>11</v>
      </c>
      <c r="H5505" s="44" t="s">
        <v>12</v>
      </c>
      <c r="I5505" s="42" t="s">
        <v>16183</v>
      </c>
      <c r="J5505" s="42">
        <v>8033637968698</v>
      </c>
      <c r="L5505" s="47">
        <v>669.95</v>
      </c>
      <c r="M5505" s="47">
        <v>669.95</v>
      </c>
      <c r="N5505" s="45">
        <v>43507</v>
      </c>
    </row>
    <row r="5506" spans="1:14" x14ac:dyDescent="0.25">
      <c r="A5506" s="32" t="s">
        <v>29077</v>
      </c>
      <c r="B5506" s="42" t="s">
        <v>63846</v>
      </c>
      <c r="C5506" s="42"/>
      <c r="D5506" s="42"/>
      <c r="E5506" s="43" t="s">
        <v>60271</v>
      </c>
      <c r="F5506" s="44" t="s">
        <v>41</v>
      </c>
      <c r="G5506" s="44" t="s">
        <v>11</v>
      </c>
      <c r="H5506" s="44" t="s">
        <v>12</v>
      </c>
      <c r="I5506" s="42" t="s">
        <v>16182</v>
      </c>
      <c r="J5506" s="42">
        <v>8033637968681</v>
      </c>
      <c r="L5506" s="47">
        <v>669.95</v>
      </c>
      <c r="M5506" s="47">
        <v>669.95</v>
      </c>
      <c r="N5506" s="45">
        <v>43507</v>
      </c>
    </row>
    <row r="5507" spans="1:14" x14ac:dyDescent="0.25">
      <c r="A5507" s="32" t="s">
        <v>29076</v>
      </c>
      <c r="B5507" s="42" t="s">
        <v>63845</v>
      </c>
      <c r="C5507" s="42"/>
      <c r="D5507" s="42"/>
      <c r="E5507" s="43" t="s">
        <v>60270</v>
      </c>
      <c r="F5507" s="44" t="s">
        <v>41</v>
      </c>
      <c r="G5507" s="44" t="s">
        <v>11</v>
      </c>
      <c r="H5507" s="44" t="s">
        <v>12</v>
      </c>
      <c r="I5507" s="42" t="s">
        <v>16181</v>
      </c>
      <c r="J5507" s="42">
        <v>8033637968674</v>
      </c>
      <c r="L5507" s="47">
        <v>669.95</v>
      </c>
      <c r="M5507" s="47">
        <v>669.95</v>
      </c>
      <c r="N5507" s="45">
        <v>43507</v>
      </c>
    </row>
    <row r="5508" spans="1:14" x14ac:dyDescent="0.25">
      <c r="A5508" s="32" t="s">
        <v>29075</v>
      </c>
      <c r="B5508" s="42" t="s">
        <v>63844</v>
      </c>
      <c r="C5508" s="42"/>
      <c r="D5508" s="42"/>
      <c r="E5508" s="43" t="s">
        <v>60269</v>
      </c>
      <c r="F5508" s="44" t="s">
        <v>41</v>
      </c>
      <c r="G5508" s="44" t="s">
        <v>11</v>
      </c>
      <c r="H5508" s="44" t="s">
        <v>12</v>
      </c>
      <c r="I5508" s="42" t="s">
        <v>16180</v>
      </c>
      <c r="J5508" s="42">
        <v>8033637954868</v>
      </c>
      <c r="L5508" s="47">
        <v>669.95</v>
      </c>
      <c r="M5508" s="47">
        <v>669.95</v>
      </c>
      <c r="N5508" s="45">
        <v>43507</v>
      </c>
    </row>
    <row r="5509" spans="1:14" x14ac:dyDescent="0.25">
      <c r="A5509" s="32" t="s">
        <v>29074</v>
      </c>
      <c r="B5509" s="42" t="s">
        <v>63843</v>
      </c>
      <c r="C5509" s="42"/>
      <c r="D5509" s="42"/>
      <c r="E5509" s="43" t="s">
        <v>60268</v>
      </c>
      <c r="F5509" s="44" t="s">
        <v>41</v>
      </c>
      <c r="G5509" s="44" t="s">
        <v>11</v>
      </c>
      <c r="H5509" s="44" t="s">
        <v>12</v>
      </c>
      <c r="I5509" s="42" t="s">
        <v>16179</v>
      </c>
      <c r="J5509" s="42">
        <v>8033637958804</v>
      </c>
      <c r="L5509" s="47">
        <v>669.95</v>
      </c>
      <c r="M5509" s="47">
        <v>669.95</v>
      </c>
      <c r="N5509" s="45">
        <v>43507</v>
      </c>
    </row>
    <row r="5510" spans="1:14" x14ac:dyDescent="0.25">
      <c r="A5510" s="32" t="s">
        <v>29073</v>
      </c>
      <c r="B5510" s="42" t="s">
        <v>63842</v>
      </c>
      <c r="C5510" s="42"/>
      <c r="D5510" s="42"/>
      <c r="E5510" s="43" t="s">
        <v>60267</v>
      </c>
      <c r="F5510" s="44" t="s">
        <v>41</v>
      </c>
      <c r="G5510" s="44" t="s">
        <v>11</v>
      </c>
      <c r="H5510" s="44" t="s">
        <v>12</v>
      </c>
      <c r="I5510" s="42" t="s">
        <v>16178</v>
      </c>
      <c r="J5510" s="42">
        <v>8033637968667</v>
      </c>
      <c r="L5510" s="47">
        <v>669.95</v>
      </c>
      <c r="M5510" s="47">
        <v>669.95</v>
      </c>
      <c r="N5510" s="45">
        <v>43507</v>
      </c>
    </row>
    <row r="5511" spans="1:14" x14ac:dyDescent="0.25">
      <c r="A5511" s="32" t="s">
        <v>29072</v>
      </c>
      <c r="B5511" s="42" t="s">
        <v>63841</v>
      </c>
      <c r="C5511" s="42"/>
      <c r="D5511" s="42"/>
      <c r="E5511" s="43" t="s">
        <v>60266</v>
      </c>
      <c r="F5511" s="44" t="s">
        <v>41</v>
      </c>
      <c r="G5511" s="44" t="s">
        <v>11</v>
      </c>
      <c r="H5511" s="44" t="s">
        <v>12</v>
      </c>
      <c r="I5511" s="42" t="s">
        <v>16177</v>
      </c>
      <c r="J5511" s="42">
        <v>8033637968650</v>
      </c>
      <c r="L5511" s="47">
        <v>669.95</v>
      </c>
      <c r="M5511" s="47">
        <v>669.95</v>
      </c>
      <c r="N5511" s="45">
        <v>43507</v>
      </c>
    </row>
    <row r="5512" spans="1:14" x14ac:dyDescent="0.25">
      <c r="A5512" s="32" t="s">
        <v>29071</v>
      </c>
      <c r="B5512" s="42" t="s">
        <v>63840</v>
      </c>
      <c r="C5512" s="42"/>
      <c r="D5512" s="42"/>
      <c r="E5512" s="43" t="s">
        <v>60265</v>
      </c>
      <c r="F5512" s="44" t="s">
        <v>41</v>
      </c>
      <c r="G5512" s="44" t="s">
        <v>11</v>
      </c>
      <c r="H5512" s="44" t="s">
        <v>12</v>
      </c>
      <c r="I5512" s="42" t="s">
        <v>16176</v>
      </c>
      <c r="J5512" s="42">
        <v>8033637968643</v>
      </c>
      <c r="L5512" s="47">
        <v>669.95</v>
      </c>
      <c r="M5512" s="47">
        <v>669.95</v>
      </c>
      <c r="N5512" s="45">
        <v>43507</v>
      </c>
    </row>
    <row r="5513" spans="1:14" x14ac:dyDescent="0.25">
      <c r="A5513" s="32" t="s">
        <v>29070</v>
      </c>
      <c r="B5513" s="42" t="s">
        <v>63857</v>
      </c>
      <c r="C5513" s="42"/>
      <c r="D5513" s="42"/>
      <c r="E5513" s="43" t="s">
        <v>60264</v>
      </c>
      <c r="F5513" s="44" t="s">
        <v>41</v>
      </c>
      <c r="G5513" s="44" t="s">
        <v>11</v>
      </c>
      <c r="H5513" s="44" t="s">
        <v>12</v>
      </c>
      <c r="I5513" s="42" t="s">
        <v>16193</v>
      </c>
      <c r="J5513" s="42">
        <v>8033637968773</v>
      </c>
      <c r="L5513" s="47">
        <v>669.95</v>
      </c>
      <c r="M5513" s="47">
        <v>669.95</v>
      </c>
      <c r="N5513" s="45">
        <v>43507</v>
      </c>
    </row>
    <row r="5514" spans="1:14" x14ac:dyDescent="0.25">
      <c r="A5514" s="32" t="s">
        <v>29069</v>
      </c>
      <c r="B5514" s="42" t="s">
        <v>63856</v>
      </c>
      <c r="C5514" s="42"/>
      <c r="D5514" s="42"/>
      <c r="E5514" s="43" t="s">
        <v>60263</v>
      </c>
      <c r="F5514" s="44" t="s">
        <v>41</v>
      </c>
      <c r="G5514" s="44" t="s">
        <v>11</v>
      </c>
      <c r="H5514" s="44" t="s">
        <v>12</v>
      </c>
      <c r="I5514" s="42" t="s">
        <v>16192</v>
      </c>
      <c r="J5514" s="42">
        <v>8033637968766</v>
      </c>
      <c r="L5514" s="47">
        <v>669.95</v>
      </c>
      <c r="M5514" s="47">
        <v>669.95</v>
      </c>
      <c r="N5514" s="45">
        <v>43507</v>
      </c>
    </row>
    <row r="5515" spans="1:14" x14ac:dyDescent="0.25">
      <c r="A5515" s="32" t="s">
        <v>29068</v>
      </c>
      <c r="B5515" s="42" t="s">
        <v>63855</v>
      </c>
      <c r="C5515" s="42"/>
      <c r="D5515" s="42"/>
      <c r="E5515" s="43" t="s">
        <v>60262</v>
      </c>
      <c r="F5515" s="44" t="s">
        <v>41</v>
      </c>
      <c r="G5515" s="44" t="s">
        <v>11</v>
      </c>
      <c r="H5515" s="44" t="s">
        <v>12</v>
      </c>
      <c r="I5515" s="42" t="s">
        <v>16191</v>
      </c>
      <c r="J5515" s="42">
        <v>8033637968759</v>
      </c>
      <c r="L5515" s="47">
        <v>669.95</v>
      </c>
      <c r="M5515" s="47">
        <v>669.95</v>
      </c>
      <c r="N5515" s="45">
        <v>43507</v>
      </c>
    </row>
    <row r="5516" spans="1:14" x14ac:dyDescent="0.25">
      <c r="A5516" s="32" t="s">
        <v>29067</v>
      </c>
      <c r="B5516" s="42" t="s">
        <v>63854</v>
      </c>
      <c r="C5516" s="42"/>
      <c r="D5516" s="42"/>
      <c r="E5516" s="43" t="s">
        <v>60261</v>
      </c>
      <c r="F5516" s="44" t="s">
        <v>41</v>
      </c>
      <c r="G5516" s="44" t="s">
        <v>11</v>
      </c>
      <c r="H5516" s="44" t="s">
        <v>12</v>
      </c>
      <c r="I5516" s="42" t="s">
        <v>16190</v>
      </c>
      <c r="J5516" s="42">
        <v>8033637958811</v>
      </c>
      <c r="L5516" s="47">
        <v>669.95</v>
      </c>
      <c r="M5516" s="47">
        <v>669.95</v>
      </c>
      <c r="N5516" s="45">
        <v>43507</v>
      </c>
    </row>
    <row r="5517" spans="1:14" x14ac:dyDescent="0.25">
      <c r="A5517" s="32" t="s">
        <v>29066</v>
      </c>
      <c r="B5517" s="42" t="s">
        <v>63853</v>
      </c>
      <c r="C5517" s="42"/>
      <c r="D5517" s="42"/>
      <c r="E5517" s="43" t="s">
        <v>60260</v>
      </c>
      <c r="F5517" s="44" t="s">
        <v>41</v>
      </c>
      <c r="G5517" s="44" t="s">
        <v>11</v>
      </c>
      <c r="H5517" s="44" t="s">
        <v>12</v>
      </c>
      <c r="I5517" s="42" t="s">
        <v>16189</v>
      </c>
      <c r="J5517" s="42">
        <v>8033637958156</v>
      </c>
      <c r="L5517" s="47">
        <v>669.95</v>
      </c>
      <c r="M5517" s="47">
        <v>669.95</v>
      </c>
      <c r="N5517" s="45">
        <v>43507</v>
      </c>
    </row>
    <row r="5518" spans="1:14" x14ac:dyDescent="0.25">
      <c r="A5518" s="32" t="s">
        <v>29065</v>
      </c>
      <c r="B5518" s="42" t="s">
        <v>63852</v>
      </c>
      <c r="C5518" s="42"/>
      <c r="D5518" s="42"/>
      <c r="E5518" s="43" t="s">
        <v>60259</v>
      </c>
      <c r="F5518" s="44" t="s">
        <v>41</v>
      </c>
      <c r="G5518" s="44" t="s">
        <v>11</v>
      </c>
      <c r="H5518" s="44" t="s">
        <v>12</v>
      </c>
      <c r="I5518" s="42" t="s">
        <v>16188</v>
      </c>
      <c r="J5518" s="42">
        <v>8033637968742</v>
      </c>
      <c r="L5518" s="47">
        <v>669.95</v>
      </c>
      <c r="M5518" s="47">
        <v>669.95</v>
      </c>
      <c r="N5518" s="45">
        <v>43507</v>
      </c>
    </row>
    <row r="5519" spans="1:14" x14ac:dyDescent="0.25">
      <c r="A5519" s="32" t="s">
        <v>29064</v>
      </c>
      <c r="B5519" s="42" t="s">
        <v>63851</v>
      </c>
      <c r="C5519" s="42"/>
      <c r="D5519" s="42"/>
      <c r="E5519" s="43" t="s">
        <v>60258</v>
      </c>
      <c r="F5519" s="44" t="s">
        <v>41</v>
      </c>
      <c r="G5519" s="44" t="s">
        <v>11</v>
      </c>
      <c r="H5519" s="44" t="s">
        <v>12</v>
      </c>
      <c r="I5519" s="42" t="s">
        <v>16187</v>
      </c>
      <c r="J5519" s="42">
        <v>8033637968728</v>
      </c>
      <c r="L5519" s="47">
        <v>669.95</v>
      </c>
      <c r="M5519" s="47">
        <v>669.95</v>
      </c>
      <c r="N5519" s="45">
        <v>43507</v>
      </c>
    </row>
    <row r="5520" spans="1:14" x14ac:dyDescent="0.25">
      <c r="A5520" s="32" t="s">
        <v>29063</v>
      </c>
      <c r="B5520" s="42" t="s">
        <v>63850</v>
      </c>
      <c r="C5520" s="42"/>
      <c r="D5520" s="42"/>
      <c r="E5520" s="43" t="s">
        <v>60257</v>
      </c>
      <c r="F5520" s="44" t="s">
        <v>41</v>
      </c>
      <c r="G5520" s="44" t="s">
        <v>11</v>
      </c>
      <c r="H5520" s="44" t="s">
        <v>12</v>
      </c>
      <c r="I5520" s="42" t="s">
        <v>16186</v>
      </c>
      <c r="J5520" s="42">
        <v>8033637968711</v>
      </c>
      <c r="L5520" s="47">
        <v>669.95</v>
      </c>
      <c r="M5520" s="47">
        <v>669.95</v>
      </c>
      <c r="N5520" s="45">
        <v>43507</v>
      </c>
    </row>
    <row r="5521" spans="1:14" x14ac:dyDescent="0.25">
      <c r="A5521" s="32" t="s">
        <v>29062</v>
      </c>
      <c r="B5521" s="42" t="s">
        <v>63849</v>
      </c>
      <c r="C5521" s="42"/>
      <c r="D5521" s="42"/>
      <c r="E5521" s="43" t="s">
        <v>60256</v>
      </c>
      <c r="F5521" s="44" t="s">
        <v>41</v>
      </c>
      <c r="G5521" s="44" t="s">
        <v>11</v>
      </c>
      <c r="H5521" s="44" t="s">
        <v>12</v>
      </c>
      <c r="I5521" s="42" t="s">
        <v>16185</v>
      </c>
      <c r="J5521" s="42">
        <v>8033637968704</v>
      </c>
      <c r="L5521" s="47">
        <v>669.95</v>
      </c>
      <c r="M5521" s="47">
        <v>669.95</v>
      </c>
      <c r="N5521" s="45">
        <v>43507</v>
      </c>
    </row>
    <row r="5522" spans="1:14" x14ac:dyDescent="0.25">
      <c r="A5522" s="32" t="s">
        <v>71001</v>
      </c>
      <c r="B5522" s="42" t="s">
        <v>63866</v>
      </c>
      <c r="C5522" s="42" t="s">
        <v>46151</v>
      </c>
      <c r="E5522" s="44" t="s">
        <v>46152</v>
      </c>
      <c r="F5522" s="44" t="s">
        <v>41</v>
      </c>
      <c r="G5522" s="44" t="s">
        <v>11</v>
      </c>
      <c r="H5522" s="44" t="s">
        <v>12</v>
      </c>
      <c r="I5522" s="55" t="s">
        <v>46153</v>
      </c>
      <c r="J5522" s="55">
        <v>8059347015064</v>
      </c>
      <c r="L5522" s="47">
        <v>519.95000000000005</v>
      </c>
      <c r="M5522" s="47">
        <v>519.95000000000005</v>
      </c>
      <c r="N5522" s="45">
        <v>44641</v>
      </c>
    </row>
    <row r="5523" spans="1:14" x14ac:dyDescent="0.25">
      <c r="A5523" s="32" t="s">
        <v>71000</v>
      </c>
      <c r="B5523" s="42" t="s">
        <v>63865</v>
      </c>
      <c r="C5523" s="42" t="s">
        <v>46148</v>
      </c>
      <c r="E5523" s="44" t="s">
        <v>46149</v>
      </c>
      <c r="F5523" s="44" t="s">
        <v>41</v>
      </c>
      <c r="G5523" s="44" t="s">
        <v>11</v>
      </c>
      <c r="H5523" s="44" t="s">
        <v>12</v>
      </c>
      <c r="I5523" s="55" t="s">
        <v>46150</v>
      </c>
      <c r="J5523" s="55">
        <v>8059347015057</v>
      </c>
      <c r="L5523" s="47">
        <v>519.95000000000005</v>
      </c>
      <c r="M5523" s="47">
        <v>519.95000000000005</v>
      </c>
      <c r="N5523" s="45">
        <v>44641</v>
      </c>
    </row>
    <row r="5524" spans="1:14" x14ac:dyDescent="0.25">
      <c r="A5524" s="32" t="s">
        <v>70999</v>
      </c>
      <c r="B5524" s="42" t="s">
        <v>63864</v>
      </c>
      <c r="C5524" s="42" t="s">
        <v>46145</v>
      </c>
      <c r="E5524" s="44" t="s">
        <v>46146</v>
      </c>
      <c r="F5524" s="44" t="s">
        <v>41</v>
      </c>
      <c r="G5524" s="44" t="s">
        <v>11</v>
      </c>
      <c r="H5524" s="44" t="s">
        <v>12</v>
      </c>
      <c r="I5524" s="55" t="s">
        <v>46147</v>
      </c>
      <c r="J5524" s="55">
        <v>8059347015040</v>
      </c>
      <c r="L5524" s="47">
        <v>519.95000000000005</v>
      </c>
      <c r="M5524" s="47">
        <v>519.95000000000005</v>
      </c>
      <c r="N5524" s="45">
        <v>44641</v>
      </c>
    </row>
    <row r="5525" spans="1:14" x14ac:dyDescent="0.25">
      <c r="B5525" s="42" t="s">
        <v>63863</v>
      </c>
      <c r="C5525" s="42" t="s">
        <v>46142</v>
      </c>
      <c r="E5525" s="44" t="s">
        <v>46143</v>
      </c>
      <c r="F5525" s="44" t="s">
        <v>41</v>
      </c>
      <c r="G5525" s="44" t="s">
        <v>11</v>
      </c>
      <c r="H5525" s="44" t="s">
        <v>12</v>
      </c>
      <c r="I5525" s="55" t="s">
        <v>46144</v>
      </c>
      <c r="J5525" s="55">
        <v>8059347004280</v>
      </c>
      <c r="L5525" s="47">
        <v>519.95000000000005</v>
      </c>
      <c r="M5525" s="47">
        <v>519.95000000000005</v>
      </c>
      <c r="N5525" s="45">
        <v>44641</v>
      </c>
    </row>
    <row r="5526" spans="1:14" x14ac:dyDescent="0.25">
      <c r="B5526" s="42" t="s">
        <v>63862</v>
      </c>
      <c r="C5526" s="42" t="s">
        <v>46139</v>
      </c>
      <c r="E5526" s="44" t="s">
        <v>46140</v>
      </c>
      <c r="F5526" s="44" t="s">
        <v>41</v>
      </c>
      <c r="G5526" s="44" t="s">
        <v>11</v>
      </c>
      <c r="H5526" s="44" t="s">
        <v>12</v>
      </c>
      <c r="I5526" s="55" t="s">
        <v>46141</v>
      </c>
      <c r="J5526" s="55">
        <v>8059175966750</v>
      </c>
      <c r="L5526" s="47">
        <v>519.95000000000005</v>
      </c>
      <c r="M5526" s="47">
        <v>519.95000000000005</v>
      </c>
      <c r="N5526" s="45">
        <v>44641</v>
      </c>
    </row>
    <row r="5527" spans="1:14" x14ac:dyDescent="0.25">
      <c r="A5527" s="32" t="s">
        <v>70998</v>
      </c>
      <c r="B5527" s="42" t="s">
        <v>63861</v>
      </c>
      <c r="C5527" s="42" t="s">
        <v>46136</v>
      </c>
      <c r="E5527" s="44" t="s">
        <v>46137</v>
      </c>
      <c r="F5527" s="44" t="s">
        <v>41</v>
      </c>
      <c r="G5527" s="44" t="s">
        <v>11</v>
      </c>
      <c r="H5527" s="44" t="s">
        <v>12</v>
      </c>
      <c r="I5527" s="55" t="s">
        <v>46138</v>
      </c>
      <c r="J5527" s="55">
        <v>8059347015033</v>
      </c>
      <c r="L5527" s="47">
        <v>519.95000000000005</v>
      </c>
      <c r="M5527" s="47">
        <v>519.95000000000005</v>
      </c>
      <c r="N5527" s="45">
        <v>44641</v>
      </c>
    </row>
    <row r="5528" spans="1:14" x14ac:dyDescent="0.25">
      <c r="A5528" s="32" t="s">
        <v>70997</v>
      </c>
      <c r="B5528" s="42" t="s">
        <v>63860</v>
      </c>
      <c r="C5528" s="42" t="s">
        <v>46133</v>
      </c>
      <c r="E5528" s="44" t="s">
        <v>46134</v>
      </c>
      <c r="F5528" s="44" t="s">
        <v>41</v>
      </c>
      <c r="G5528" s="44" t="s">
        <v>11</v>
      </c>
      <c r="H5528" s="44" t="s">
        <v>12</v>
      </c>
      <c r="I5528" s="55" t="s">
        <v>46135</v>
      </c>
      <c r="J5528" s="55">
        <v>8059347015026</v>
      </c>
      <c r="L5528" s="47">
        <v>519.95000000000005</v>
      </c>
      <c r="M5528" s="47">
        <v>519.95000000000005</v>
      </c>
      <c r="N5528" s="45">
        <v>44641</v>
      </c>
    </row>
    <row r="5529" spans="1:14" x14ac:dyDescent="0.25">
      <c r="A5529" s="32" t="s">
        <v>70996</v>
      </c>
      <c r="B5529" s="42" t="s">
        <v>63859</v>
      </c>
      <c r="C5529" s="42" t="s">
        <v>46130</v>
      </c>
      <c r="E5529" s="44" t="s">
        <v>46131</v>
      </c>
      <c r="F5529" s="44" t="s">
        <v>41</v>
      </c>
      <c r="G5529" s="44" t="s">
        <v>11</v>
      </c>
      <c r="H5529" s="44" t="s">
        <v>12</v>
      </c>
      <c r="I5529" s="55" t="s">
        <v>46132</v>
      </c>
      <c r="J5529" s="55">
        <v>8059347015019</v>
      </c>
      <c r="L5529" s="47">
        <v>519.95000000000005</v>
      </c>
      <c r="M5529" s="47">
        <v>519.95000000000005</v>
      </c>
      <c r="N5529" s="45">
        <v>44641</v>
      </c>
    </row>
    <row r="5530" spans="1:14" x14ac:dyDescent="0.25">
      <c r="A5530" s="32" t="s">
        <v>70995</v>
      </c>
      <c r="B5530" s="42" t="s">
        <v>63858</v>
      </c>
      <c r="C5530" s="42" t="s">
        <v>46127</v>
      </c>
      <c r="E5530" s="44" t="s">
        <v>46128</v>
      </c>
      <c r="F5530" s="44" t="s">
        <v>41</v>
      </c>
      <c r="G5530" s="44" t="s">
        <v>11</v>
      </c>
      <c r="H5530" s="44" t="s">
        <v>12</v>
      </c>
      <c r="I5530" s="55" t="s">
        <v>46129</v>
      </c>
      <c r="J5530" s="55">
        <v>8059347015002</v>
      </c>
      <c r="L5530" s="47">
        <v>519.95000000000005</v>
      </c>
      <c r="M5530" s="47">
        <v>519.95000000000005</v>
      </c>
      <c r="N5530" s="45">
        <v>44641</v>
      </c>
    </row>
    <row r="5531" spans="1:14" x14ac:dyDescent="0.25">
      <c r="A5531" s="32" t="s">
        <v>28983</v>
      </c>
      <c r="B5531" s="42" t="s">
        <v>63959</v>
      </c>
      <c r="C5531" s="42"/>
      <c r="D5531" s="42"/>
      <c r="E5531" s="43" t="s">
        <v>60255</v>
      </c>
      <c r="F5531" s="44" t="s">
        <v>41</v>
      </c>
      <c r="G5531" s="44" t="s">
        <v>11</v>
      </c>
      <c r="H5531" s="44" t="s">
        <v>12</v>
      </c>
      <c r="I5531" s="42" t="s">
        <v>3577</v>
      </c>
      <c r="J5531" s="42">
        <v>8033637968582</v>
      </c>
      <c r="L5531" s="46">
        <v>399.95</v>
      </c>
      <c r="M5531" s="54">
        <v>399.95</v>
      </c>
      <c r="N5531" s="45">
        <v>43507</v>
      </c>
    </row>
    <row r="5532" spans="1:14" x14ac:dyDescent="0.25">
      <c r="A5532" s="32" t="s">
        <v>28982</v>
      </c>
      <c r="B5532" s="42" t="s">
        <v>63963</v>
      </c>
      <c r="C5532" s="42"/>
      <c r="D5532" s="42"/>
      <c r="E5532" s="43" t="s">
        <v>60254</v>
      </c>
      <c r="F5532" s="44" t="s">
        <v>41</v>
      </c>
      <c r="G5532" s="44" t="s">
        <v>11</v>
      </c>
      <c r="H5532" s="44" t="s">
        <v>12</v>
      </c>
      <c r="I5532" s="42" t="s">
        <v>3576</v>
      </c>
      <c r="J5532" s="42">
        <v>8033637968629</v>
      </c>
      <c r="L5532" s="46">
        <v>399.95</v>
      </c>
      <c r="M5532" s="54">
        <v>399.95</v>
      </c>
      <c r="N5532" s="45">
        <v>43507</v>
      </c>
    </row>
    <row r="5533" spans="1:14" x14ac:dyDescent="0.25">
      <c r="A5533" s="32" t="s">
        <v>28981</v>
      </c>
      <c r="B5533" s="42" t="s">
        <v>63960</v>
      </c>
      <c r="C5533" s="42"/>
      <c r="D5533" s="42"/>
      <c r="E5533" s="43" t="s">
        <v>60253</v>
      </c>
      <c r="F5533" s="44" t="s">
        <v>41</v>
      </c>
      <c r="G5533" s="44" t="s">
        <v>11</v>
      </c>
      <c r="H5533" s="44" t="s">
        <v>12</v>
      </c>
      <c r="I5533" s="42" t="s">
        <v>21049</v>
      </c>
      <c r="J5533" s="42">
        <v>8033637968599</v>
      </c>
      <c r="L5533" s="46">
        <v>399.95</v>
      </c>
      <c r="M5533" s="54">
        <v>399.95</v>
      </c>
      <c r="N5533" s="45">
        <v>43507</v>
      </c>
    </row>
    <row r="5534" spans="1:14" x14ac:dyDescent="0.25">
      <c r="A5534" s="32" t="s">
        <v>28980</v>
      </c>
      <c r="B5534" s="42" t="s">
        <v>63961</v>
      </c>
      <c r="C5534" s="42"/>
      <c r="D5534" s="42"/>
      <c r="E5534" s="43" t="s">
        <v>60252</v>
      </c>
      <c r="F5534" s="44" t="s">
        <v>41</v>
      </c>
      <c r="G5534" s="44" t="s">
        <v>11</v>
      </c>
      <c r="H5534" s="44" t="s">
        <v>12</v>
      </c>
      <c r="I5534" s="42" t="s">
        <v>21048</v>
      </c>
      <c r="J5534" s="42">
        <v>8033637968605</v>
      </c>
      <c r="L5534" s="46">
        <v>399.95</v>
      </c>
      <c r="M5534" s="54">
        <v>399.95</v>
      </c>
      <c r="N5534" s="45">
        <v>43507</v>
      </c>
    </row>
    <row r="5535" spans="1:14" x14ac:dyDescent="0.25">
      <c r="A5535" s="32" t="s">
        <v>28979</v>
      </c>
      <c r="B5535" s="42" t="s">
        <v>63962</v>
      </c>
      <c r="C5535" s="42"/>
      <c r="D5535" s="42"/>
      <c r="E5535" s="43" t="s">
        <v>60251</v>
      </c>
      <c r="F5535" s="44" t="s">
        <v>41</v>
      </c>
      <c r="G5535" s="44" t="s">
        <v>11</v>
      </c>
      <c r="H5535" s="44" t="s">
        <v>12</v>
      </c>
      <c r="I5535" s="42" t="s">
        <v>21047</v>
      </c>
      <c r="J5535" s="42">
        <v>8033637968612</v>
      </c>
      <c r="L5535" s="46">
        <v>399.95</v>
      </c>
      <c r="M5535" s="54">
        <v>399.95</v>
      </c>
      <c r="N5535" s="45">
        <v>43507</v>
      </c>
    </row>
    <row r="5536" spans="1:14" x14ac:dyDescent="0.25">
      <c r="A5536" s="32" t="s">
        <v>28978</v>
      </c>
      <c r="B5536" s="42" t="s">
        <v>63964</v>
      </c>
      <c r="C5536" s="42"/>
      <c r="D5536" s="42"/>
      <c r="E5536" s="43" t="s">
        <v>60250</v>
      </c>
      <c r="F5536" s="44" t="s">
        <v>41</v>
      </c>
      <c r="G5536" s="44" t="s">
        <v>11</v>
      </c>
      <c r="H5536" s="44" t="s">
        <v>12</v>
      </c>
      <c r="I5536" s="42" t="s">
        <v>3575</v>
      </c>
      <c r="J5536" s="42">
        <v>8033637968636</v>
      </c>
      <c r="L5536" s="46">
        <v>399.95</v>
      </c>
      <c r="M5536" s="54">
        <v>399.95</v>
      </c>
      <c r="N5536" s="45">
        <v>43507</v>
      </c>
    </row>
    <row r="5537" spans="1:14" x14ac:dyDescent="0.25">
      <c r="A5537" s="32" t="s">
        <v>28977</v>
      </c>
      <c r="B5537" s="42" t="s">
        <v>63953</v>
      </c>
      <c r="C5537" s="42"/>
      <c r="D5537" s="42"/>
      <c r="E5537" s="43" t="s">
        <v>60249</v>
      </c>
      <c r="F5537" s="44" t="s">
        <v>41</v>
      </c>
      <c r="G5537" s="44" t="s">
        <v>11</v>
      </c>
      <c r="H5537" s="44" t="s">
        <v>12</v>
      </c>
      <c r="I5537" s="42" t="s">
        <v>3574</v>
      </c>
      <c r="J5537" s="42">
        <v>8033637968544</v>
      </c>
      <c r="L5537" s="46">
        <v>399.95</v>
      </c>
      <c r="M5537" s="54">
        <v>399.95</v>
      </c>
      <c r="N5537" s="45">
        <v>43507</v>
      </c>
    </row>
    <row r="5538" spans="1:14" x14ac:dyDescent="0.25">
      <c r="A5538" s="32" t="s">
        <v>28976</v>
      </c>
      <c r="B5538" s="42" t="s">
        <v>63957</v>
      </c>
      <c r="C5538" s="42"/>
      <c r="D5538" s="42"/>
      <c r="E5538" s="43" t="s">
        <v>60248</v>
      </c>
      <c r="F5538" s="44" t="s">
        <v>41</v>
      </c>
      <c r="G5538" s="44" t="s">
        <v>11</v>
      </c>
      <c r="H5538" s="44" t="s">
        <v>12</v>
      </c>
      <c r="I5538" s="42" t="s">
        <v>3573</v>
      </c>
      <c r="J5538" s="42">
        <v>8033637968575</v>
      </c>
      <c r="L5538" s="46">
        <v>399.95</v>
      </c>
      <c r="M5538" s="54">
        <v>399.95</v>
      </c>
      <c r="N5538" s="45">
        <v>43507</v>
      </c>
    </row>
    <row r="5539" spans="1:14" x14ac:dyDescent="0.25">
      <c r="A5539" s="32" t="s">
        <v>28975</v>
      </c>
      <c r="B5539" s="42" t="s">
        <v>63954</v>
      </c>
      <c r="C5539" s="42"/>
      <c r="D5539" s="42"/>
      <c r="E5539" s="43" t="s">
        <v>60247</v>
      </c>
      <c r="F5539" s="44" t="s">
        <v>41</v>
      </c>
      <c r="G5539" s="44" t="s">
        <v>11</v>
      </c>
      <c r="H5539" s="44" t="s">
        <v>12</v>
      </c>
      <c r="I5539" s="42" t="s">
        <v>3572</v>
      </c>
      <c r="J5539" s="42">
        <v>8033637968551</v>
      </c>
      <c r="L5539" s="46">
        <v>399.95</v>
      </c>
      <c r="M5539" s="54">
        <v>399.95</v>
      </c>
      <c r="N5539" s="45">
        <v>43507</v>
      </c>
    </row>
    <row r="5540" spans="1:14" x14ac:dyDescent="0.25">
      <c r="A5540" s="32" t="s">
        <v>28974</v>
      </c>
      <c r="B5540" s="42" t="s">
        <v>63955</v>
      </c>
      <c r="C5540" s="42"/>
      <c r="D5540" s="42"/>
      <c r="E5540" s="43" t="s">
        <v>60246</v>
      </c>
      <c r="F5540" s="44" t="s">
        <v>41</v>
      </c>
      <c r="G5540" s="44" t="s">
        <v>11</v>
      </c>
      <c r="H5540" s="44" t="s">
        <v>12</v>
      </c>
      <c r="I5540" s="42" t="s">
        <v>3571</v>
      </c>
      <c r="J5540" s="42">
        <v>8033637952635</v>
      </c>
      <c r="L5540" s="46">
        <v>399.95</v>
      </c>
      <c r="M5540" s="54">
        <v>399.95</v>
      </c>
      <c r="N5540" s="45">
        <v>43507</v>
      </c>
    </row>
    <row r="5541" spans="1:14" x14ac:dyDescent="0.25">
      <c r="A5541" s="32" t="s">
        <v>28973</v>
      </c>
      <c r="B5541" s="42" t="s">
        <v>63956</v>
      </c>
      <c r="C5541" s="42"/>
      <c r="D5541" s="42"/>
      <c r="E5541" s="43" t="s">
        <v>60245</v>
      </c>
      <c r="F5541" s="44" t="s">
        <v>41</v>
      </c>
      <c r="G5541" s="44" t="s">
        <v>11</v>
      </c>
      <c r="H5541" s="44" t="s">
        <v>12</v>
      </c>
      <c r="I5541" s="42" t="s">
        <v>3570</v>
      </c>
      <c r="J5541" s="42">
        <v>8033637968568</v>
      </c>
      <c r="L5541" s="46">
        <v>399.95</v>
      </c>
      <c r="M5541" s="54">
        <v>399.95</v>
      </c>
      <c r="N5541" s="45">
        <v>43507</v>
      </c>
    </row>
    <row r="5542" spans="1:14" x14ac:dyDescent="0.25">
      <c r="A5542" s="32" t="s">
        <v>28972</v>
      </c>
      <c r="B5542" s="42" t="s">
        <v>63958</v>
      </c>
      <c r="C5542" s="42"/>
      <c r="D5542" s="42"/>
      <c r="E5542" s="43" t="s">
        <v>60244</v>
      </c>
      <c r="F5542" s="44" t="s">
        <v>41</v>
      </c>
      <c r="G5542" s="44" t="s">
        <v>11</v>
      </c>
      <c r="H5542" s="44" t="s">
        <v>12</v>
      </c>
      <c r="I5542" s="42" t="s">
        <v>21046</v>
      </c>
      <c r="J5542" s="42">
        <v>8033637952642</v>
      </c>
      <c r="L5542" s="46">
        <v>399.95</v>
      </c>
      <c r="M5542" s="54">
        <v>399.95</v>
      </c>
      <c r="N5542" s="45">
        <v>43507</v>
      </c>
    </row>
    <row r="5543" spans="1:14" x14ac:dyDescent="0.25">
      <c r="B5543" s="42" t="s">
        <v>46624</v>
      </c>
      <c r="C5543" s="42"/>
      <c r="E5543" s="44" t="s">
        <v>46632</v>
      </c>
      <c r="F5543" s="44" t="s">
        <v>41</v>
      </c>
      <c r="G5543" s="32" t="s">
        <v>11</v>
      </c>
      <c r="H5543" s="32" t="s">
        <v>12</v>
      </c>
      <c r="I5543" s="55" t="s">
        <v>46640</v>
      </c>
      <c r="J5543" s="55">
        <v>8033637961521</v>
      </c>
      <c r="L5543" s="47">
        <v>529.95000000000005</v>
      </c>
      <c r="M5543" s="47">
        <v>529.95000000000005</v>
      </c>
    </row>
    <row r="5544" spans="1:14" x14ac:dyDescent="0.25">
      <c r="B5544" s="42" t="s">
        <v>46623</v>
      </c>
      <c r="C5544" s="42"/>
      <c r="E5544" s="44" t="s">
        <v>46631</v>
      </c>
      <c r="F5544" s="44" t="s">
        <v>41</v>
      </c>
      <c r="G5544" s="32" t="s">
        <v>11</v>
      </c>
      <c r="H5544" s="32" t="s">
        <v>12</v>
      </c>
      <c r="I5544" s="55" t="s">
        <v>46639</v>
      </c>
      <c r="J5544" s="55">
        <v>8033637961514</v>
      </c>
      <c r="L5544" s="47">
        <v>529.95000000000005</v>
      </c>
      <c r="M5544" s="47">
        <v>529.95000000000005</v>
      </c>
    </row>
    <row r="5545" spans="1:14" x14ac:dyDescent="0.25">
      <c r="B5545" s="42" t="s">
        <v>46622</v>
      </c>
      <c r="C5545" s="42"/>
      <c r="E5545" s="44" t="s">
        <v>46630</v>
      </c>
      <c r="F5545" s="44" t="s">
        <v>41</v>
      </c>
      <c r="G5545" s="32" t="s">
        <v>11</v>
      </c>
      <c r="H5545" s="32" t="s">
        <v>12</v>
      </c>
      <c r="I5545" s="55" t="s">
        <v>46638</v>
      </c>
      <c r="J5545" s="55">
        <v>8033637961507</v>
      </c>
      <c r="L5545" s="47">
        <v>529.95000000000005</v>
      </c>
      <c r="M5545" s="47">
        <v>529.95000000000005</v>
      </c>
    </row>
    <row r="5546" spans="1:14" x14ac:dyDescent="0.25">
      <c r="B5546" s="42" t="s">
        <v>46621</v>
      </c>
      <c r="C5546" s="42"/>
      <c r="E5546" s="44" t="s">
        <v>46629</v>
      </c>
      <c r="F5546" s="44" t="s">
        <v>41</v>
      </c>
      <c r="G5546" s="32" t="s">
        <v>11</v>
      </c>
      <c r="H5546" s="32" t="s">
        <v>12</v>
      </c>
      <c r="I5546" s="55" t="s">
        <v>46637</v>
      </c>
      <c r="J5546" s="55">
        <v>8033637961491</v>
      </c>
      <c r="L5546" s="47">
        <v>529.95000000000005</v>
      </c>
      <c r="M5546" s="47">
        <v>529.95000000000005</v>
      </c>
    </row>
    <row r="5547" spans="1:14" x14ac:dyDescent="0.25">
      <c r="B5547" s="42" t="s">
        <v>46620</v>
      </c>
      <c r="C5547" s="42"/>
      <c r="E5547" s="44" t="s">
        <v>46628</v>
      </c>
      <c r="F5547" s="44" t="s">
        <v>41</v>
      </c>
      <c r="G5547" s="32" t="s">
        <v>11</v>
      </c>
      <c r="H5547" s="32" t="s">
        <v>12</v>
      </c>
      <c r="I5547" s="55" t="s">
        <v>46636</v>
      </c>
      <c r="J5547" s="55">
        <v>8033637961484</v>
      </c>
      <c r="L5547" s="47">
        <v>529.95000000000005</v>
      </c>
      <c r="M5547" s="47">
        <v>529.95000000000005</v>
      </c>
    </row>
    <row r="5548" spans="1:14" x14ac:dyDescent="0.25">
      <c r="B5548" s="42" t="s">
        <v>46619</v>
      </c>
      <c r="C5548" s="42"/>
      <c r="E5548" s="44" t="s">
        <v>46627</v>
      </c>
      <c r="F5548" s="44" t="s">
        <v>41</v>
      </c>
      <c r="G5548" s="32" t="s">
        <v>11</v>
      </c>
      <c r="H5548" s="32" t="s">
        <v>12</v>
      </c>
      <c r="I5548" s="55" t="s">
        <v>46635</v>
      </c>
      <c r="J5548" s="55">
        <v>8033637957883</v>
      </c>
      <c r="L5548" s="47">
        <v>529.95000000000005</v>
      </c>
      <c r="M5548" s="47">
        <v>529.95000000000005</v>
      </c>
    </row>
    <row r="5549" spans="1:14" x14ac:dyDescent="0.25">
      <c r="B5549" s="42" t="s">
        <v>46618</v>
      </c>
      <c r="C5549" s="42"/>
      <c r="E5549" s="44" t="s">
        <v>46626</v>
      </c>
      <c r="F5549" s="44" t="s">
        <v>41</v>
      </c>
      <c r="G5549" s="32" t="s">
        <v>11</v>
      </c>
      <c r="H5549" s="32" t="s">
        <v>12</v>
      </c>
      <c r="I5549" s="55" t="s">
        <v>46634</v>
      </c>
      <c r="J5549" s="55">
        <v>8033637961477</v>
      </c>
      <c r="L5549" s="47">
        <v>529.95000000000005</v>
      </c>
      <c r="M5549" s="47">
        <v>529.95000000000005</v>
      </c>
    </row>
    <row r="5550" spans="1:14" x14ac:dyDescent="0.25">
      <c r="B5550" s="42" t="s">
        <v>46617</v>
      </c>
      <c r="C5550" s="42"/>
      <c r="E5550" s="44" t="s">
        <v>46625</v>
      </c>
      <c r="F5550" s="44" t="s">
        <v>41</v>
      </c>
      <c r="G5550" s="32" t="s">
        <v>11</v>
      </c>
      <c r="H5550" s="32" t="s">
        <v>12</v>
      </c>
      <c r="I5550" s="55" t="s">
        <v>46633</v>
      </c>
      <c r="J5550" s="55">
        <v>8033637961460</v>
      </c>
      <c r="L5550" s="47">
        <v>529.95000000000005</v>
      </c>
      <c r="M5550" s="47">
        <v>529.95000000000005</v>
      </c>
    </row>
    <row r="5551" spans="1:14" x14ac:dyDescent="0.25">
      <c r="A5551" s="32" t="s">
        <v>31395</v>
      </c>
      <c r="B5551" s="42" t="s">
        <v>63916</v>
      </c>
      <c r="C5551" s="42"/>
      <c r="D5551" s="42"/>
      <c r="E5551" s="43" t="s">
        <v>16517</v>
      </c>
      <c r="F5551" s="44" t="s">
        <v>82</v>
      </c>
      <c r="G5551" s="44" t="s">
        <v>11</v>
      </c>
      <c r="H5551" s="44" t="s">
        <v>12</v>
      </c>
      <c r="I5551" s="42" t="s">
        <v>16518</v>
      </c>
      <c r="J5551" s="42">
        <v>8033637202532</v>
      </c>
      <c r="L5551" s="47">
        <v>529.95000000000005</v>
      </c>
      <c r="M5551" s="47">
        <v>529.95000000000005</v>
      </c>
      <c r="N5551" s="45">
        <v>43339</v>
      </c>
    </row>
    <row r="5552" spans="1:14" x14ac:dyDescent="0.25">
      <c r="A5552" s="32" t="s">
        <v>31394</v>
      </c>
      <c r="B5552" s="42" t="s">
        <v>63915</v>
      </c>
      <c r="C5552" s="42"/>
      <c r="D5552" s="42"/>
      <c r="E5552" s="43" t="s">
        <v>16515</v>
      </c>
      <c r="F5552" s="44" t="s">
        <v>82</v>
      </c>
      <c r="G5552" s="44" t="s">
        <v>11</v>
      </c>
      <c r="H5552" s="44" t="s">
        <v>12</v>
      </c>
      <c r="I5552" s="42" t="s">
        <v>16516</v>
      </c>
      <c r="J5552" s="42">
        <v>8033637202525</v>
      </c>
      <c r="L5552" s="47">
        <v>529.95000000000005</v>
      </c>
      <c r="M5552" s="47">
        <v>529.95000000000005</v>
      </c>
      <c r="N5552" s="45">
        <v>43339</v>
      </c>
    </row>
    <row r="5553" spans="1:14" x14ac:dyDescent="0.25">
      <c r="A5553" s="32" t="s">
        <v>31393</v>
      </c>
      <c r="B5553" s="42" t="s">
        <v>63914</v>
      </c>
      <c r="C5553" s="42"/>
      <c r="D5553" s="42"/>
      <c r="E5553" s="43" t="s">
        <v>16513</v>
      </c>
      <c r="F5553" s="44" t="s">
        <v>82</v>
      </c>
      <c r="G5553" s="44" t="s">
        <v>11</v>
      </c>
      <c r="H5553" s="44" t="s">
        <v>12</v>
      </c>
      <c r="I5553" s="42" t="s">
        <v>16514</v>
      </c>
      <c r="J5553" s="42">
        <v>8033637202518</v>
      </c>
      <c r="L5553" s="47">
        <v>529.95000000000005</v>
      </c>
      <c r="M5553" s="47">
        <v>529.95000000000005</v>
      </c>
      <c r="N5553" s="45">
        <v>43339</v>
      </c>
    </row>
    <row r="5554" spans="1:14" x14ac:dyDescent="0.25">
      <c r="A5554" s="32" t="s">
        <v>31392</v>
      </c>
      <c r="B5554" s="42" t="s">
        <v>63913</v>
      </c>
      <c r="C5554" s="42"/>
      <c r="D5554" s="42"/>
      <c r="E5554" s="43" t="s">
        <v>16511</v>
      </c>
      <c r="F5554" s="44" t="s">
        <v>82</v>
      </c>
      <c r="G5554" s="44" t="s">
        <v>11</v>
      </c>
      <c r="H5554" s="44" t="s">
        <v>12</v>
      </c>
      <c r="I5554" s="42" t="s">
        <v>16512</v>
      </c>
      <c r="J5554" s="42">
        <v>8033637202501</v>
      </c>
      <c r="L5554" s="47">
        <v>529.95000000000005</v>
      </c>
      <c r="M5554" s="47">
        <v>529.95000000000005</v>
      </c>
      <c r="N5554" s="45">
        <v>43339</v>
      </c>
    </row>
    <row r="5555" spans="1:14" x14ac:dyDescent="0.25">
      <c r="A5555" s="32" t="s">
        <v>31391</v>
      </c>
      <c r="B5555" s="42" t="s">
        <v>63912</v>
      </c>
      <c r="C5555" s="42"/>
      <c r="D5555" s="42"/>
      <c r="E5555" s="43" t="s">
        <v>16509</v>
      </c>
      <c r="F5555" s="44" t="s">
        <v>82</v>
      </c>
      <c r="G5555" s="44" t="s">
        <v>11</v>
      </c>
      <c r="H5555" s="44" t="s">
        <v>12</v>
      </c>
      <c r="I5555" s="42" t="s">
        <v>16510</v>
      </c>
      <c r="J5555" s="42">
        <v>8033637202495</v>
      </c>
      <c r="L5555" s="47">
        <v>529.95000000000005</v>
      </c>
      <c r="M5555" s="47">
        <v>529.95000000000005</v>
      </c>
      <c r="N5555" s="45">
        <v>43339</v>
      </c>
    </row>
    <row r="5556" spans="1:14" x14ac:dyDescent="0.25">
      <c r="A5556" s="32" t="s">
        <v>31390</v>
      </c>
      <c r="B5556" s="42" t="s">
        <v>63911</v>
      </c>
      <c r="C5556" s="42"/>
      <c r="D5556" s="42"/>
      <c r="E5556" s="43" t="s">
        <v>16507</v>
      </c>
      <c r="F5556" s="44" t="s">
        <v>82</v>
      </c>
      <c r="G5556" s="44" t="s">
        <v>11</v>
      </c>
      <c r="H5556" s="44" t="s">
        <v>12</v>
      </c>
      <c r="I5556" s="42" t="s">
        <v>16508</v>
      </c>
      <c r="J5556" s="42">
        <v>8033637202488</v>
      </c>
      <c r="L5556" s="47">
        <v>529.95000000000005</v>
      </c>
      <c r="M5556" s="47">
        <v>529.95000000000005</v>
      </c>
      <c r="N5556" s="45">
        <v>43339</v>
      </c>
    </row>
    <row r="5557" spans="1:14" x14ac:dyDescent="0.25">
      <c r="A5557" s="32" t="s">
        <v>31389</v>
      </c>
      <c r="B5557" s="42" t="s">
        <v>63910</v>
      </c>
      <c r="C5557" s="42"/>
      <c r="D5557" s="42"/>
      <c r="E5557" s="43" t="s">
        <v>16505</v>
      </c>
      <c r="F5557" s="44" t="s">
        <v>82</v>
      </c>
      <c r="G5557" s="44" t="s">
        <v>11</v>
      </c>
      <c r="H5557" s="44" t="s">
        <v>12</v>
      </c>
      <c r="I5557" s="42" t="s">
        <v>16506</v>
      </c>
      <c r="J5557" s="42">
        <v>8033637202471</v>
      </c>
      <c r="L5557" s="47">
        <v>529.95000000000005</v>
      </c>
      <c r="M5557" s="47">
        <v>529.95000000000005</v>
      </c>
      <c r="N5557" s="45">
        <v>43339</v>
      </c>
    </row>
    <row r="5558" spans="1:14" x14ac:dyDescent="0.25">
      <c r="A5558" s="32" t="s">
        <v>31388</v>
      </c>
      <c r="B5558" s="42" t="s">
        <v>63909</v>
      </c>
      <c r="C5558" s="42"/>
      <c r="D5558" s="42"/>
      <c r="E5558" s="43" t="s">
        <v>60243</v>
      </c>
      <c r="F5558" s="44" t="s">
        <v>82</v>
      </c>
      <c r="G5558" s="44" t="s">
        <v>11</v>
      </c>
      <c r="H5558" s="44" t="s">
        <v>12</v>
      </c>
      <c r="I5558" s="42" t="s">
        <v>16504</v>
      </c>
      <c r="J5558" s="42">
        <v>8033637202464</v>
      </c>
      <c r="L5558" s="47">
        <v>529.95000000000005</v>
      </c>
      <c r="M5558" s="47">
        <v>529.95000000000005</v>
      </c>
      <c r="N5558" s="45">
        <v>43339</v>
      </c>
    </row>
    <row r="5559" spans="1:14" x14ac:dyDescent="0.25">
      <c r="A5559" s="32" t="s">
        <v>71317</v>
      </c>
      <c r="B5559" s="17" t="s">
        <v>68794</v>
      </c>
      <c r="C5559" s="42"/>
      <c r="D5559" s="17"/>
      <c r="E5559" s="70" t="s">
        <v>68795</v>
      </c>
      <c r="F5559" s="80" t="s">
        <v>41</v>
      </c>
      <c r="G5559" s="44" t="s">
        <v>11</v>
      </c>
      <c r="H5559" s="44" t="s">
        <v>12</v>
      </c>
      <c r="I5559" s="70" t="s">
        <v>68796</v>
      </c>
      <c r="J5559" s="20">
        <v>8059347374437</v>
      </c>
      <c r="K5559" s="17"/>
      <c r="L5559" s="28">
        <v>539.95000000000005</v>
      </c>
      <c r="M5559" s="28">
        <v>539.95000000000005</v>
      </c>
      <c r="N5559" s="24">
        <v>45335</v>
      </c>
    </row>
    <row r="5560" spans="1:14" x14ac:dyDescent="0.25">
      <c r="A5560" s="32" t="s">
        <v>71316</v>
      </c>
      <c r="B5560" s="17" t="s">
        <v>68791</v>
      </c>
      <c r="C5560" s="42"/>
      <c r="D5560" s="17"/>
      <c r="E5560" s="70" t="s">
        <v>68792</v>
      </c>
      <c r="F5560" s="80" t="s">
        <v>41</v>
      </c>
      <c r="G5560" s="44" t="s">
        <v>11</v>
      </c>
      <c r="H5560" s="44" t="s">
        <v>12</v>
      </c>
      <c r="I5560" s="70" t="s">
        <v>68793</v>
      </c>
      <c r="J5560" s="20">
        <v>8059347374444</v>
      </c>
      <c r="K5560" s="17"/>
      <c r="L5560" s="28">
        <v>539.95000000000005</v>
      </c>
      <c r="M5560" s="28">
        <v>539.95000000000005</v>
      </c>
      <c r="N5560" s="24">
        <v>45335</v>
      </c>
    </row>
    <row r="5561" spans="1:14" x14ac:dyDescent="0.25">
      <c r="A5561" s="32" t="s">
        <v>71315</v>
      </c>
      <c r="B5561" s="17" t="s">
        <v>68788</v>
      </c>
      <c r="C5561" s="42"/>
      <c r="D5561" s="17"/>
      <c r="E5561" s="70" t="s">
        <v>68789</v>
      </c>
      <c r="F5561" s="80" t="s">
        <v>41</v>
      </c>
      <c r="G5561" s="44" t="s">
        <v>11</v>
      </c>
      <c r="H5561" s="44" t="s">
        <v>12</v>
      </c>
      <c r="I5561" s="70" t="s">
        <v>68790</v>
      </c>
      <c r="J5561" s="20">
        <v>8059347369730</v>
      </c>
      <c r="K5561" s="17"/>
      <c r="L5561" s="28">
        <v>539.95000000000005</v>
      </c>
      <c r="M5561" s="28">
        <v>539.95000000000005</v>
      </c>
      <c r="N5561" s="24">
        <v>45335</v>
      </c>
    </row>
    <row r="5562" spans="1:14" x14ac:dyDescent="0.25">
      <c r="A5562" s="32" t="s">
        <v>71314</v>
      </c>
      <c r="B5562" s="17" t="s">
        <v>68785</v>
      </c>
      <c r="C5562" s="42"/>
      <c r="D5562" s="17"/>
      <c r="E5562" s="70" t="s">
        <v>68786</v>
      </c>
      <c r="F5562" s="80" t="s">
        <v>41</v>
      </c>
      <c r="G5562" s="44" t="s">
        <v>11</v>
      </c>
      <c r="H5562" s="44" t="s">
        <v>12</v>
      </c>
      <c r="I5562" s="70" t="s">
        <v>68787</v>
      </c>
      <c r="J5562" s="20">
        <v>8059347366494</v>
      </c>
      <c r="K5562" s="17"/>
      <c r="L5562" s="28">
        <v>539.95000000000005</v>
      </c>
      <c r="M5562" s="28">
        <v>539.95000000000005</v>
      </c>
      <c r="N5562" s="24">
        <v>45335</v>
      </c>
    </row>
    <row r="5563" spans="1:14" x14ac:dyDescent="0.25">
      <c r="A5563" s="32" t="s">
        <v>71313</v>
      </c>
      <c r="B5563" s="17" t="s">
        <v>68782</v>
      </c>
      <c r="C5563" s="42"/>
      <c r="D5563" s="17"/>
      <c r="E5563" s="70" t="s">
        <v>68783</v>
      </c>
      <c r="F5563" s="80" t="s">
        <v>41</v>
      </c>
      <c r="G5563" s="44" t="s">
        <v>11</v>
      </c>
      <c r="H5563" s="44" t="s">
        <v>12</v>
      </c>
      <c r="I5563" s="70" t="s">
        <v>68784</v>
      </c>
      <c r="J5563" s="20">
        <v>8059347366500</v>
      </c>
      <c r="K5563" s="17"/>
      <c r="L5563" s="28">
        <v>539.95000000000005</v>
      </c>
      <c r="M5563" s="28">
        <v>539.95000000000005</v>
      </c>
      <c r="N5563" s="24">
        <v>45335</v>
      </c>
    </row>
    <row r="5564" spans="1:14" x14ac:dyDescent="0.25">
      <c r="A5564" s="32" t="s">
        <v>71312</v>
      </c>
      <c r="B5564" s="17" t="s">
        <v>68779</v>
      </c>
      <c r="C5564" s="42"/>
      <c r="D5564" s="17"/>
      <c r="E5564" s="70" t="s">
        <v>68780</v>
      </c>
      <c r="F5564" s="80" t="s">
        <v>41</v>
      </c>
      <c r="G5564" s="44" t="s">
        <v>11</v>
      </c>
      <c r="H5564" s="44" t="s">
        <v>12</v>
      </c>
      <c r="I5564" s="70" t="s">
        <v>68781</v>
      </c>
      <c r="J5564" s="20">
        <v>8059347374451</v>
      </c>
      <c r="K5564" s="17"/>
      <c r="L5564" s="28">
        <v>539.95000000000005</v>
      </c>
      <c r="M5564" s="28">
        <v>539.95000000000005</v>
      </c>
      <c r="N5564" s="24">
        <v>45335</v>
      </c>
    </row>
    <row r="5565" spans="1:14" x14ac:dyDescent="0.25">
      <c r="A5565" s="32" t="s">
        <v>71311</v>
      </c>
      <c r="B5565" s="17" t="s">
        <v>68776</v>
      </c>
      <c r="C5565" s="42"/>
      <c r="D5565" s="17"/>
      <c r="E5565" s="70" t="s">
        <v>68777</v>
      </c>
      <c r="F5565" s="80" t="s">
        <v>41</v>
      </c>
      <c r="G5565" s="44" t="s">
        <v>11</v>
      </c>
      <c r="H5565" s="44" t="s">
        <v>12</v>
      </c>
      <c r="I5565" s="70" t="s">
        <v>68778</v>
      </c>
      <c r="J5565" s="20">
        <v>8059347354217</v>
      </c>
      <c r="K5565" s="17"/>
      <c r="L5565" s="28">
        <v>539.95000000000005</v>
      </c>
      <c r="M5565" s="28">
        <v>539.95000000000005</v>
      </c>
      <c r="N5565" s="24">
        <v>45335</v>
      </c>
    </row>
    <row r="5566" spans="1:14" x14ac:dyDescent="0.25">
      <c r="A5566" s="32" t="s">
        <v>71310</v>
      </c>
      <c r="B5566" s="17" t="s">
        <v>68773</v>
      </c>
      <c r="C5566" s="42"/>
      <c r="D5566" s="17"/>
      <c r="E5566" s="70" t="s">
        <v>68774</v>
      </c>
      <c r="F5566" s="80" t="s">
        <v>41</v>
      </c>
      <c r="G5566" s="44" t="s">
        <v>11</v>
      </c>
      <c r="H5566" s="44" t="s">
        <v>12</v>
      </c>
      <c r="I5566" s="70" t="s">
        <v>68775</v>
      </c>
      <c r="J5566" s="20">
        <v>8059347354255</v>
      </c>
      <c r="K5566" s="17"/>
      <c r="L5566" s="28">
        <v>539.95000000000005</v>
      </c>
      <c r="M5566" s="28">
        <v>539.95000000000005</v>
      </c>
      <c r="N5566" s="24">
        <v>45335</v>
      </c>
    </row>
    <row r="5567" spans="1:14" x14ac:dyDescent="0.25">
      <c r="A5567" s="32" t="s">
        <v>71309</v>
      </c>
      <c r="B5567" s="17" t="s">
        <v>68770</v>
      </c>
      <c r="C5567" s="42"/>
      <c r="D5567" s="17"/>
      <c r="E5567" s="70" t="s">
        <v>68771</v>
      </c>
      <c r="F5567" s="80" t="s">
        <v>41</v>
      </c>
      <c r="G5567" s="44" t="s">
        <v>11</v>
      </c>
      <c r="H5567" s="44" t="s">
        <v>12</v>
      </c>
      <c r="I5567" s="70" t="s">
        <v>68772</v>
      </c>
      <c r="J5567" s="20">
        <v>8059347354224</v>
      </c>
      <c r="K5567" s="17"/>
      <c r="L5567" s="28">
        <v>539.95000000000005</v>
      </c>
      <c r="M5567" s="28">
        <v>539.95000000000005</v>
      </c>
      <c r="N5567" s="24">
        <v>45335</v>
      </c>
    </row>
    <row r="5568" spans="1:14" x14ac:dyDescent="0.25">
      <c r="A5568" s="32" t="s">
        <v>71308</v>
      </c>
      <c r="B5568" s="17" t="s">
        <v>68767</v>
      </c>
      <c r="C5568" s="42"/>
      <c r="D5568" s="17"/>
      <c r="E5568" s="70" t="s">
        <v>68768</v>
      </c>
      <c r="F5568" s="80" t="s">
        <v>41</v>
      </c>
      <c r="G5568" s="44" t="s">
        <v>11</v>
      </c>
      <c r="H5568" s="44" t="s">
        <v>12</v>
      </c>
      <c r="I5568" s="70" t="s">
        <v>68769</v>
      </c>
      <c r="J5568" s="20">
        <v>8059347354231</v>
      </c>
      <c r="K5568" s="17"/>
      <c r="L5568" s="28">
        <v>539.95000000000005</v>
      </c>
      <c r="M5568" s="28">
        <v>539.95000000000005</v>
      </c>
      <c r="N5568" s="24">
        <v>45335</v>
      </c>
    </row>
    <row r="5569" spans="1:14" x14ac:dyDescent="0.25">
      <c r="A5569" s="32" t="s">
        <v>71307</v>
      </c>
      <c r="B5569" s="17" t="s">
        <v>68764</v>
      </c>
      <c r="C5569" s="42"/>
      <c r="D5569" s="17"/>
      <c r="E5569" s="70" t="s">
        <v>68765</v>
      </c>
      <c r="F5569" s="80" t="s">
        <v>41</v>
      </c>
      <c r="G5569" s="44" t="s">
        <v>11</v>
      </c>
      <c r="H5569" s="44" t="s">
        <v>12</v>
      </c>
      <c r="I5569" s="70" t="s">
        <v>68766</v>
      </c>
      <c r="J5569" s="20">
        <v>8059347354248</v>
      </c>
      <c r="K5569" s="17"/>
      <c r="L5569" s="28">
        <v>539.95000000000005</v>
      </c>
      <c r="M5569" s="28">
        <v>539.95000000000005</v>
      </c>
      <c r="N5569" s="24">
        <v>45335</v>
      </c>
    </row>
    <row r="5570" spans="1:14" x14ac:dyDescent="0.25">
      <c r="A5570" s="32" t="s">
        <v>71306</v>
      </c>
      <c r="B5570" s="17" t="s">
        <v>68761</v>
      </c>
      <c r="C5570" s="42"/>
      <c r="D5570" s="17"/>
      <c r="E5570" s="70" t="s">
        <v>68762</v>
      </c>
      <c r="F5570" s="80" t="s">
        <v>41</v>
      </c>
      <c r="G5570" s="44" t="s">
        <v>11</v>
      </c>
      <c r="H5570" s="44" t="s">
        <v>12</v>
      </c>
      <c r="I5570" s="70" t="s">
        <v>68763</v>
      </c>
      <c r="J5570" s="20">
        <v>8059347354262</v>
      </c>
      <c r="K5570" s="17"/>
      <c r="L5570" s="28">
        <v>539.95000000000005</v>
      </c>
      <c r="M5570" s="28">
        <v>539.95000000000005</v>
      </c>
      <c r="N5570" s="24">
        <v>45335</v>
      </c>
    </row>
    <row r="5571" spans="1:14" x14ac:dyDescent="0.25">
      <c r="A5571" s="32" t="s">
        <v>71305</v>
      </c>
      <c r="B5571" s="17" t="s">
        <v>68758</v>
      </c>
      <c r="C5571" s="42"/>
      <c r="D5571" s="17"/>
      <c r="E5571" s="70" t="s">
        <v>68759</v>
      </c>
      <c r="F5571" s="80" t="s">
        <v>41</v>
      </c>
      <c r="G5571" s="44" t="s">
        <v>11</v>
      </c>
      <c r="H5571" s="44" t="s">
        <v>12</v>
      </c>
      <c r="I5571" s="70" t="s">
        <v>68760</v>
      </c>
      <c r="J5571" s="20">
        <v>8059347354156</v>
      </c>
      <c r="K5571" s="17"/>
      <c r="L5571" s="28">
        <v>459.95</v>
      </c>
      <c r="M5571" s="28">
        <v>459.95</v>
      </c>
      <c r="N5571" s="24">
        <v>45335</v>
      </c>
    </row>
    <row r="5572" spans="1:14" x14ac:dyDescent="0.25">
      <c r="A5572" s="32" t="s">
        <v>71304</v>
      </c>
      <c r="B5572" s="17" t="s">
        <v>68755</v>
      </c>
      <c r="C5572" s="42"/>
      <c r="D5572" s="17"/>
      <c r="E5572" s="70" t="s">
        <v>68756</v>
      </c>
      <c r="F5572" s="80" t="s">
        <v>41</v>
      </c>
      <c r="G5572" s="44" t="s">
        <v>11</v>
      </c>
      <c r="H5572" s="44" t="s">
        <v>12</v>
      </c>
      <c r="I5572" s="70" t="s">
        <v>68757</v>
      </c>
      <c r="J5572" s="20">
        <v>8059347354194</v>
      </c>
      <c r="K5572" s="17"/>
      <c r="L5572" s="28">
        <v>459.95</v>
      </c>
      <c r="M5572" s="28">
        <v>459.95</v>
      </c>
      <c r="N5572" s="24">
        <v>45335</v>
      </c>
    </row>
    <row r="5573" spans="1:14" x14ac:dyDescent="0.25">
      <c r="A5573" s="32" t="s">
        <v>71303</v>
      </c>
      <c r="B5573" s="17" t="s">
        <v>68752</v>
      </c>
      <c r="C5573" s="42"/>
      <c r="D5573" s="17"/>
      <c r="E5573" s="70" t="s">
        <v>68753</v>
      </c>
      <c r="F5573" s="80" t="s">
        <v>41</v>
      </c>
      <c r="G5573" s="44" t="s">
        <v>11</v>
      </c>
      <c r="H5573" s="44" t="s">
        <v>12</v>
      </c>
      <c r="I5573" s="70" t="s">
        <v>68754</v>
      </c>
      <c r="J5573" s="20">
        <v>8059347354163</v>
      </c>
      <c r="K5573" s="17"/>
      <c r="L5573" s="28">
        <v>459.95</v>
      </c>
      <c r="M5573" s="28">
        <v>459.95</v>
      </c>
      <c r="N5573" s="24">
        <v>45335</v>
      </c>
    </row>
    <row r="5574" spans="1:14" x14ac:dyDescent="0.25">
      <c r="A5574" s="32" t="s">
        <v>71302</v>
      </c>
      <c r="B5574" s="17" t="s">
        <v>68749</v>
      </c>
      <c r="C5574" s="42"/>
      <c r="D5574" s="17"/>
      <c r="E5574" s="70" t="s">
        <v>68750</v>
      </c>
      <c r="F5574" s="80" t="s">
        <v>41</v>
      </c>
      <c r="G5574" s="44" t="s">
        <v>11</v>
      </c>
      <c r="H5574" s="44" t="s">
        <v>12</v>
      </c>
      <c r="I5574" s="70" t="s">
        <v>68751</v>
      </c>
      <c r="J5574" s="20">
        <v>8059347354170</v>
      </c>
      <c r="K5574" s="17"/>
      <c r="L5574" s="28">
        <v>459.95</v>
      </c>
      <c r="M5574" s="28">
        <v>459.95</v>
      </c>
      <c r="N5574" s="24">
        <v>45335</v>
      </c>
    </row>
    <row r="5575" spans="1:14" x14ac:dyDescent="0.25">
      <c r="A5575" s="32" t="s">
        <v>71301</v>
      </c>
      <c r="B5575" s="17" t="s">
        <v>68746</v>
      </c>
      <c r="C5575" s="42"/>
      <c r="D5575" s="17"/>
      <c r="E5575" s="70" t="s">
        <v>68747</v>
      </c>
      <c r="F5575" s="80" t="s">
        <v>41</v>
      </c>
      <c r="G5575" s="44" t="s">
        <v>11</v>
      </c>
      <c r="H5575" s="44" t="s">
        <v>12</v>
      </c>
      <c r="I5575" s="70" t="s">
        <v>68748</v>
      </c>
      <c r="J5575" s="20">
        <v>8059347354187</v>
      </c>
      <c r="K5575" s="17"/>
      <c r="L5575" s="28">
        <v>459.95</v>
      </c>
      <c r="M5575" s="28">
        <v>459.95</v>
      </c>
      <c r="N5575" s="24">
        <v>45335</v>
      </c>
    </row>
    <row r="5576" spans="1:14" x14ac:dyDescent="0.25">
      <c r="A5576" s="32" t="s">
        <v>71300</v>
      </c>
      <c r="B5576" s="17" t="s">
        <v>68743</v>
      </c>
      <c r="C5576" s="42"/>
      <c r="D5576" s="17"/>
      <c r="E5576" s="70" t="s">
        <v>68744</v>
      </c>
      <c r="F5576" s="80" t="s">
        <v>41</v>
      </c>
      <c r="G5576" s="44" t="s">
        <v>11</v>
      </c>
      <c r="H5576" s="44" t="s">
        <v>12</v>
      </c>
      <c r="I5576" s="70" t="s">
        <v>68745</v>
      </c>
      <c r="J5576" s="79">
        <v>8059347354200</v>
      </c>
      <c r="K5576" s="17"/>
      <c r="L5576" s="28">
        <v>459.95</v>
      </c>
      <c r="M5576" s="28">
        <v>459.95</v>
      </c>
      <c r="N5576" s="24">
        <v>45335</v>
      </c>
    </row>
    <row r="5577" spans="1:14" x14ac:dyDescent="0.25">
      <c r="A5577" s="17"/>
      <c r="B5577" s="17" t="s">
        <v>74850</v>
      </c>
      <c r="C5577" s="17"/>
      <c r="D5577" s="17"/>
      <c r="E5577" s="17" t="s">
        <v>74851</v>
      </c>
      <c r="F5577" s="21"/>
      <c r="G5577" s="17" t="s">
        <v>34</v>
      </c>
      <c r="H5577" s="17" t="s">
        <v>35</v>
      </c>
      <c r="I5577" s="17" t="s">
        <v>74852</v>
      </c>
      <c r="J5577" s="20">
        <v>8059347393629</v>
      </c>
      <c r="K5577" s="17"/>
      <c r="L5577" s="28">
        <v>449.95</v>
      </c>
      <c r="M5577" s="17">
        <v>449.95</v>
      </c>
      <c r="N5577" s="24">
        <v>45544</v>
      </c>
    </row>
    <row r="5578" spans="1:14" x14ac:dyDescent="0.25">
      <c r="A5578" s="17"/>
      <c r="B5578" s="17" t="s">
        <v>74847</v>
      </c>
      <c r="C5578" s="17"/>
      <c r="D5578" s="17"/>
      <c r="E5578" s="17" t="s">
        <v>74848</v>
      </c>
      <c r="F5578" s="21"/>
      <c r="G5578" s="17" t="s">
        <v>34</v>
      </c>
      <c r="H5578" s="17" t="s">
        <v>35</v>
      </c>
      <c r="I5578" s="17" t="s">
        <v>74849</v>
      </c>
      <c r="J5578" s="20">
        <v>8059347393612</v>
      </c>
      <c r="K5578" s="17"/>
      <c r="L5578" s="28">
        <v>449.95</v>
      </c>
      <c r="M5578" s="17">
        <v>449.95</v>
      </c>
      <c r="N5578" s="24">
        <v>45544</v>
      </c>
    </row>
    <row r="5579" spans="1:14" x14ac:dyDescent="0.25">
      <c r="A5579" s="17"/>
      <c r="B5579" s="17" t="s">
        <v>74844</v>
      </c>
      <c r="C5579" s="17"/>
      <c r="D5579" s="17"/>
      <c r="E5579" s="17" t="s">
        <v>74845</v>
      </c>
      <c r="F5579" s="21"/>
      <c r="G5579" s="17" t="s">
        <v>34</v>
      </c>
      <c r="H5579" s="17" t="s">
        <v>35</v>
      </c>
      <c r="I5579" s="17" t="s">
        <v>74846</v>
      </c>
      <c r="J5579" s="20">
        <v>8059347393605</v>
      </c>
      <c r="K5579" s="17"/>
      <c r="L5579" s="28">
        <v>449.95</v>
      </c>
      <c r="M5579" s="17">
        <v>449.95</v>
      </c>
      <c r="N5579" s="24">
        <v>45544</v>
      </c>
    </row>
    <row r="5580" spans="1:14" x14ac:dyDescent="0.25">
      <c r="A5580" s="17"/>
      <c r="B5580" s="17" t="s">
        <v>74841</v>
      </c>
      <c r="C5580" s="17"/>
      <c r="D5580" s="17"/>
      <c r="E5580" s="17" t="s">
        <v>74842</v>
      </c>
      <c r="F5580" s="21"/>
      <c r="G5580" s="17" t="s">
        <v>34</v>
      </c>
      <c r="H5580" s="17" t="s">
        <v>35</v>
      </c>
      <c r="I5580" s="17" t="s">
        <v>74843</v>
      </c>
      <c r="J5580" s="20">
        <v>8059347393599</v>
      </c>
      <c r="K5580" s="17"/>
      <c r="L5580" s="28">
        <v>449.95</v>
      </c>
      <c r="M5580" s="17">
        <v>449.95</v>
      </c>
      <c r="N5580" s="24">
        <v>45544</v>
      </c>
    </row>
    <row r="5581" spans="1:14" x14ac:dyDescent="0.25">
      <c r="A5581" s="17"/>
      <c r="B5581" s="17" t="s">
        <v>74838</v>
      </c>
      <c r="C5581" s="17"/>
      <c r="D5581" s="17"/>
      <c r="E5581" s="17" t="s">
        <v>74839</v>
      </c>
      <c r="F5581" s="21"/>
      <c r="G5581" s="17" t="s">
        <v>34</v>
      </c>
      <c r="H5581" s="17" t="s">
        <v>35</v>
      </c>
      <c r="I5581" s="17" t="s">
        <v>74840</v>
      </c>
      <c r="J5581" s="20">
        <v>8059347393582</v>
      </c>
      <c r="K5581" s="17"/>
      <c r="L5581" s="28">
        <v>449.95</v>
      </c>
      <c r="M5581" s="17">
        <v>449.95</v>
      </c>
      <c r="N5581" s="24">
        <v>45544</v>
      </c>
    </row>
    <row r="5582" spans="1:14" x14ac:dyDescent="0.25">
      <c r="A5582" s="17"/>
      <c r="B5582" s="17" t="s">
        <v>74835</v>
      </c>
      <c r="C5582" s="17"/>
      <c r="D5582" s="17"/>
      <c r="E5582" s="17" t="s">
        <v>74836</v>
      </c>
      <c r="F5582" s="21"/>
      <c r="G5582" s="17" t="s">
        <v>34</v>
      </c>
      <c r="H5582" s="17" t="s">
        <v>35</v>
      </c>
      <c r="I5582" s="17" t="s">
        <v>74837</v>
      </c>
      <c r="J5582" s="20">
        <v>8059347393575</v>
      </c>
      <c r="K5582" s="17"/>
      <c r="L5582" s="28">
        <v>449.95</v>
      </c>
      <c r="M5582" s="17">
        <v>449.95</v>
      </c>
      <c r="N5582" s="24">
        <v>45544</v>
      </c>
    </row>
    <row r="5583" spans="1:14" x14ac:dyDescent="0.25">
      <c r="A5583" s="17"/>
      <c r="B5583" s="17" t="s">
        <v>74832</v>
      </c>
      <c r="C5583" s="17"/>
      <c r="D5583" s="17"/>
      <c r="E5583" s="17" t="s">
        <v>74833</v>
      </c>
      <c r="F5583" s="21"/>
      <c r="G5583" s="17" t="s">
        <v>34</v>
      </c>
      <c r="H5583" s="17" t="s">
        <v>35</v>
      </c>
      <c r="I5583" s="17" t="s">
        <v>74834</v>
      </c>
      <c r="J5583" s="20">
        <v>8059347393568</v>
      </c>
      <c r="K5583" s="17"/>
      <c r="L5583" s="28">
        <v>449.95</v>
      </c>
      <c r="M5583" s="17">
        <v>449.95</v>
      </c>
      <c r="N5583" s="24">
        <v>45544</v>
      </c>
    </row>
    <row r="5584" spans="1:14" x14ac:dyDescent="0.25">
      <c r="A5584" s="17"/>
      <c r="B5584" s="17" t="s">
        <v>74829</v>
      </c>
      <c r="C5584" s="17"/>
      <c r="D5584" s="17"/>
      <c r="E5584" s="17" t="s">
        <v>74830</v>
      </c>
      <c r="F5584" s="21"/>
      <c r="G5584" s="17" t="s">
        <v>34</v>
      </c>
      <c r="H5584" s="17" t="s">
        <v>35</v>
      </c>
      <c r="I5584" s="17" t="s">
        <v>74831</v>
      </c>
      <c r="J5584" s="20">
        <v>8059347393414</v>
      </c>
      <c r="K5584" s="17"/>
      <c r="L5584" s="28">
        <v>449.95</v>
      </c>
      <c r="M5584" s="17">
        <v>449.95</v>
      </c>
      <c r="N5584" s="24">
        <v>45544</v>
      </c>
    </row>
    <row r="5585" spans="1:14" x14ac:dyDescent="0.25">
      <c r="A5585" s="17"/>
      <c r="B5585" s="17" t="s">
        <v>74826</v>
      </c>
      <c r="C5585" s="17"/>
      <c r="D5585" s="17"/>
      <c r="E5585" s="17" t="s">
        <v>74827</v>
      </c>
      <c r="F5585" s="21"/>
      <c r="G5585" s="17" t="s">
        <v>34</v>
      </c>
      <c r="H5585" s="17" t="s">
        <v>35</v>
      </c>
      <c r="I5585" s="17" t="s">
        <v>74828</v>
      </c>
      <c r="J5585" s="20">
        <v>8059347393407</v>
      </c>
      <c r="K5585" s="17"/>
      <c r="L5585" s="28">
        <v>449.95</v>
      </c>
      <c r="M5585" s="17">
        <v>449.95</v>
      </c>
      <c r="N5585" s="24">
        <v>45544</v>
      </c>
    </row>
    <row r="5586" spans="1:14" x14ac:dyDescent="0.25">
      <c r="A5586" s="17"/>
      <c r="B5586" s="17" t="s">
        <v>74823</v>
      </c>
      <c r="C5586" s="17"/>
      <c r="D5586" s="17"/>
      <c r="E5586" s="17" t="s">
        <v>74824</v>
      </c>
      <c r="F5586" s="21"/>
      <c r="G5586" s="17" t="s">
        <v>34</v>
      </c>
      <c r="H5586" s="17" t="s">
        <v>35</v>
      </c>
      <c r="I5586" s="17" t="s">
        <v>74825</v>
      </c>
      <c r="J5586" s="20">
        <v>8059347393391</v>
      </c>
      <c r="K5586" s="17"/>
      <c r="L5586" s="28">
        <v>449.95</v>
      </c>
      <c r="M5586" s="17">
        <v>449.95</v>
      </c>
      <c r="N5586" s="24">
        <v>45544</v>
      </c>
    </row>
    <row r="5587" spans="1:14" x14ac:dyDescent="0.25">
      <c r="A5587" s="17"/>
      <c r="B5587" s="17" t="s">
        <v>74820</v>
      </c>
      <c r="C5587" s="17"/>
      <c r="D5587" s="17"/>
      <c r="E5587" s="17" t="s">
        <v>74821</v>
      </c>
      <c r="F5587" s="21"/>
      <c r="G5587" s="17" t="s">
        <v>34</v>
      </c>
      <c r="H5587" s="17" t="s">
        <v>35</v>
      </c>
      <c r="I5587" s="17" t="s">
        <v>74822</v>
      </c>
      <c r="J5587" s="20">
        <v>8059347393384</v>
      </c>
      <c r="K5587" s="17"/>
      <c r="L5587" s="28">
        <v>449.95</v>
      </c>
      <c r="M5587" s="17">
        <v>449.95</v>
      </c>
      <c r="N5587" s="24">
        <v>45544</v>
      </c>
    </row>
    <row r="5588" spans="1:14" x14ac:dyDescent="0.25">
      <c r="A5588" s="17"/>
      <c r="B5588" s="17" t="s">
        <v>74817</v>
      </c>
      <c r="C5588" s="17"/>
      <c r="D5588" s="17"/>
      <c r="E5588" s="17" t="s">
        <v>74818</v>
      </c>
      <c r="F5588" s="21"/>
      <c r="G5588" s="17" t="s">
        <v>34</v>
      </c>
      <c r="H5588" s="17" t="s">
        <v>35</v>
      </c>
      <c r="I5588" s="17" t="s">
        <v>74819</v>
      </c>
      <c r="J5588" s="20">
        <v>8059347393377</v>
      </c>
      <c r="K5588" s="17"/>
      <c r="L5588" s="28">
        <v>449.95</v>
      </c>
      <c r="M5588" s="17">
        <v>449.95</v>
      </c>
      <c r="N5588" s="24">
        <v>45544</v>
      </c>
    </row>
    <row r="5589" spans="1:14" x14ac:dyDescent="0.25">
      <c r="A5589" s="17"/>
      <c r="B5589" s="17" t="s">
        <v>74814</v>
      </c>
      <c r="C5589" s="17"/>
      <c r="D5589" s="17"/>
      <c r="E5589" s="17" t="s">
        <v>74815</v>
      </c>
      <c r="F5589" s="21"/>
      <c r="G5589" s="17" t="s">
        <v>34</v>
      </c>
      <c r="H5589" s="17" t="s">
        <v>35</v>
      </c>
      <c r="I5589" s="17" t="s">
        <v>74816</v>
      </c>
      <c r="J5589" s="20">
        <v>8059347393360</v>
      </c>
      <c r="K5589" s="17"/>
      <c r="L5589" s="28">
        <v>449.95</v>
      </c>
      <c r="M5589" s="17">
        <v>449.95</v>
      </c>
      <c r="N5589" s="24">
        <v>45544</v>
      </c>
    </row>
    <row r="5590" spans="1:14" x14ac:dyDescent="0.25">
      <c r="A5590" s="17"/>
      <c r="B5590" s="17" t="s">
        <v>74811</v>
      </c>
      <c r="C5590" s="17"/>
      <c r="D5590" s="17"/>
      <c r="E5590" s="17" t="s">
        <v>74812</v>
      </c>
      <c r="F5590" s="21"/>
      <c r="G5590" s="17" t="s">
        <v>34</v>
      </c>
      <c r="H5590" s="17" t="s">
        <v>35</v>
      </c>
      <c r="I5590" s="17" t="s">
        <v>74813</v>
      </c>
      <c r="J5590" s="20">
        <v>8059347393353</v>
      </c>
      <c r="K5590" s="17"/>
      <c r="L5590" s="28">
        <v>449.95</v>
      </c>
      <c r="M5590" s="17">
        <v>449.95</v>
      </c>
      <c r="N5590" s="24">
        <v>45544</v>
      </c>
    </row>
    <row r="5591" spans="1:14" x14ac:dyDescent="0.25">
      <c r="A5591" s="32" t="s">
        <v>31366</v>
      </c>
      <c r="B5591" s="42" t="s">
        <v>51126</v>
      </c>
      <c r="C5591" s="42"/>
      <c r="D5591" s="42"/>
      <c r="E5591" s="43" t="s">
        <v>60221</v>
      </c>
      <c r="F5591" s="44" t="s">
        <v>82</v>
      </c>
      <c r="G5591" s="44" t="s">
        <v>17</v>
      </c>
      <c r="H5591" s="44" t="s">
        <v>18</v>
      </c>
      <c r="I5591" s="42" t="s">
        <v>18207</v>
      </c>
      <c r="J5591" s="42">
        <v>8059175093722</v>
      </c>
      <c r="K5591" s="45">
        <v>45527</v>
      </c>
      <c r="L5591" s="46">
        <v>0</v>
      </c>
      <c r="M5591" s="54">
        <v>599.95000000000005</v>
      </c>
      <c r="N5591" s="45">
        <v>43706</v>
      </c>
    </row>
    <row r="5592" spans="1:14" x14ac:dyDescent="0.25">
      <c r="A5592" s="32" t="s">
        <v>31365</v>
      </c>
      <c r="B5592" s="42" t="s">
        <v>51125</v>
      </c>
      <c r="C5592" s="42"/>
      <c r="D5592" s="42"/>
      <c r="E5592" s="43" t="s">
        <v>60220</v>
      </c>
      <c r="F5592" s="44" t="s">
        <v>82</v>
      </c>
      <c r="G5592" s="44" t="s">
        <v>17</v>
      </c>
      <c r="H5592" s="44" t="s">
        <v>18</v>
      </c>
      <c r="I5592" s="42" t="s">
        <v>18206</v>
      </c>
      <c r="J5592" s="42">
        <v>8059175093715</v>
      </c>
      <c r="K5592" s="45">
        <v>45527</v>
      </c>
      <c r="L5592" s="46">
        <v>0</v>
      </c>
      <c r="M5592" s="54">
        <v>599.95000000000005</v>
      </c>
      <c r="N5592" s="45">
        <v>43706</v>
      </c>
    </row>
    <row r="5593" spans="1:14" x14ac:dyDescent="0.25">
      <c r="A5593" s="32" t="s">
        <v>31364</v>
      </c>
      <c r="B5593" s="42" t="s">
        <v>51124</v>
      </c>
      <c r="C5593" s="42"/>
      <c r="D5593" s="42"/>
      <c r="E5593" s="43" t="s">
        <v>60219</v>
      </c>
      <c r="F5593" s="44" t="s">
        <v>82</v>
      </c>
      <c r="G5593" s="44" t="s">
        <v>17</v>
      </c>
      <c r="H5593" s="44" t="s">
        <v>18</v>
      </c>
      <c r="I5593" s="42" t="s">
        <v>18205</v>
      </c>
      <c r="J5593" s="42">
        <v>8059175093708</v>
      </c>
      <c r="K5593" s="45">
        <v>45527</v>
      </c>
      <c r="L5593" s="46">
        <v>0</v>
      </c>
      <c r="M5593" s="54">
        <v>599.95000000000005</v>
      </c>
      <c r="N5593" s="45">
        <v>43706</v>
      </c>
    </row>
    <row r="5594" spans="1:14" x14ac:dyDescent="0.25">
      <c r="A5594" s="32" t="s">
        <v>31363</v>
      </c>
      <c r="B5594" s="42" t="s">
        <v>51123</v>
      </c>
      <c r="C5594" s="42"/>
      <c r="D5594" s="42"/>
      <c r="E5594" s="43" t="s">
        <v>60218</v>
      </c>
      <c r="F5594" s="44" t="s">
        <v>82</v>
      </c>
      <c r="G5594" s="44" t="s">
        <v>17</v>
      </c>
      <c r="H5594" s="44" t="s">
        <v>18</v>
      </c>
      <c r="I5594" s="42" t="s">
        <v>18204</v>
      </c>
      <c r="J5594" s="42">
        <v>8059175093692</v>
      </c>
      <c r="K5594" s="45">
        <v>45527</v>
      </c>
      <c r="L5594" s="46">
        <v>0</v>
      </c>
      <c r="M5594" s="54">
        <v>599.95000000000005</v>
      </c>
      <c r="N5594" s="45">
        <v>43706</v>
      </c>
    </row>
    <row r="5595" spans="1:14" x14ac:dyDescent="0.25">
      <c r="A5595" s="32" t="s">
        <v>31362</v>
      </c>
      <c r="B5595" s="42" t="s">
        <v>51122</v>
      </c>
      <c r="C5595" s="42"/>
      <c r="D5595" s="42"/>
      <c r="E5595" s="43" t="s">
        <v>60217</v>
      </c>
      <c r="F5595" s="44" t="s">
        <v>82</v>
      </c>
      <c r="G5595" s="44" t="s">
        <v>17</v>
      </c>
      <c r="H5595" s="44" t="s">
        <v>18</v>
      </c>
      <c r="I5595" s="42" t="s">
        <v>18203</v>
      </c>
      <c r="J5595" s="42">
        <v>8059175093685</v>
      </c>
      <c r="K5595" s="45">
        <v>45527</v>
      </c>
      <c r="L5595" s="46">
        <v>0</v>
      </c>
      <c r="M5595" s="54">
        <v>599.95000000000005</v>
      </c>
      <c r="N5595" s="45">
        <v>43706</v>
      </c>
    </row>
    <row r="5596" spans="1:14" x14ac:dyDescent="0.25">
      <c r="A5596" s="32" t="s">
        <v>31361</v>
      </c>
      <c r="B5596" s="42" t="s">
        <v>51121</v>
      </c>
      <c r="C5596" s="42"/>
      <c r="D5596" s="42"/>
      <c r="E5596" s="43" t="s">
        <v>60216</v>
      </c>
      <c r="F5596" s="44" t="s">
        <v>82</v>
      </c>
      <c r="G5596" s="44" t="s">
        <v>17</v>
      </c>
      <c r="H5596" s="44" t="s">
        <v>18</v>
      </c>
      <c r="I5596" s="42" t="s">
        <v>18202</v>
      </c>
      <c r="J5596" s="42">
        <v>8059175093678</v>
      </c>
      <c r="K5596" s="45">
        <v>45527</v>
      </c>
      <c r="L5596" s="46">
        <v>0</v>
      </c>
      <c r="M5596" s="54">
        <v>599.95000000000005</v>
      </c>
      <c r="N5596" s="45">
        <v>43706</v>
      </c>
    </row>
    <row r="5597" spans="1:14" x14ac:dyDescent="0.25">
      <c r="A5597" s="32" t="s">
        <v>31360</v>
      </c>
      <c r="B5597" s="42" t="s">
        <v>51120</v>
      </c>
      <c r="C5597" s="42"/>
      <c r="D5597" s="42"/>
      <c r="E5597" s="43" t="s">
        <v>60215</v>
      </c>
      <c r="F5597" s="44" t="s">
        <v>82</v>
      </c>
      <c r="G5597" s="44" t="s">
        <v>17</v>
      </c>
      <c r="H5597" s="44" t="s">
        <v>18</v>
      </c>
      <c r="I5597" s="42" t="s">
        <v>18201</v>
      </c>
      <c r="J5597" s="42">
        <v>8059175093661</v>
      </c>
      <c r="K5597" s="45">
        <v>45527</v>
      </c>
      <c r="L5597" s="46">
        <v>0</v>
      </c>
      <c r="M5597" s="54">
        <v>599.95000000000005</v>
      </c>
      <c r="N5597" s="45">
        <v>43706</v>
      </c>
    </row>
    <row r="5598" spans="1:14" x14ac:dyDescent="0.25">
      <c r="B5598" s="42"/>
      <c r="C5598" s="42" t="s">
        <v>70069</v>
      </c>
      <c r="E5598" s="32" t="s">
        <v>46668</v>
      </c>
      <c r="F5598" s="44" t="s">
        <v>41</v>
      </c>
      <c r="G5598" s="32" t="s">
        <v>17</v>
      </c>
      <c r="H5598" s="32" t="s">
        <v>18</v>
      </c>
      <c r="I5598" s="32" t="s">
        <v>46730</v>
      </c>
      <c r="J5598" s="55">
        <v>8059175193804</v>
      </c>
      <c r="K5598" s="45">
        <v>45413</v>
      </c>
      <c r="L5598" s="47">
        <v>0</v>
      </c>
      <c r="M5598" s="47">
        <v>604.95000000000005</v>
      </c>
    </row>
    <row r="5599" spans="1:14" x14ac:dyDescent="0.25">
      <c r="B5599" s="42"/>
      <c r="C5599" s="42" t="s">
        <v>70068</v>
      </c>
      <c r="E5599" s="32" t="s">
        <v>46669</v>
      </c>
      <c r="F5599" s="44" t="s">
        <v>41</v>
      </c>
      <c r="G5599" s="32" t="s">
        <v>17</v>
      </c>
      <c r="H5599" s="32" t="s">
        <v>18</v>
      </c>
      <c r="I5599" s="32" t="s">
        <v>46731</v>
      </c>
      <c r="J5599" s="55">
        <v>8059175193798</v>
      </c>
      <c r="K5599" s="45">
        <v>45413</v>
      </c>
      <c r="L5599" s="47">
        <v>0</v>
      </c>
      <c r="M5599" s="47">
        <v>604.95000000000005</v>
      </c>
    </row>
    <row r="5600" spans="1:14" x14ac:dyDescent="0.25">
      <c r="B5600" s="42"/>
      <c r="C5600" s="42" t="s">
        <v>70067</v>
      </c>
      <c r="E5600" s="32" t="s">
        <v>46670</v>
      </c>
      <c r="F5600" s="44" t="s">
        <v>41</v>
      </c>
      <c r="G5600" s="32" t="s">
        <v>17</v>
      </c>
      <c r="H5600" s="32" t="s">
        <v>18</v>
      </c>
      <c r="I5600" s="32" t="s">
        <v>46732</v>
      </c>
      <c r="J5600" s="55">
        <v>8059175193781</v>
      </c>
      <c r="K5600" s="45">
        <v>45413</v>
      </c>
      <c r="L5600" s="47">
        <v>0</v>
      </c>
      <c r="M5600" s="47">
        <v>604.95000000000005</v>
      </c>
    </row>
    <row r="5601" spans="1:14" x14ac:dyDescent="0.25">
      <c r="B5601" s="42"/>
      <c r="C5601" s="42" t="s">
        <v>70066</v>
      </c>
      <c r="E5601" s="32" t="s">
        <v>46671</v>
      </c>
      <c r="F5601" s="44" t="s">
        <v>41</v>
      </c>
      <c r="G5601" s="32" t="s">
        <v>17</v>
      </c>
      <c r="H5601" s="32" t="s">
        <v>18</v>
      </c>
      <c r="I5601" s="32" t="s">
        <v>46733</v>
      </c>
      <c r="J5601" s="55">
        <v>8059175193774</v>
      </c>
      <c r="K5601" s="45">
        <v>45413</v>
      </c>
      <c r="L5601" s="47">
        <v>0</v>
      </c>
      <c r="M5601" s="47">
        <v>604.95000000000005</v>
      </c>
    </row>
    <row r="5602" spans="1:14" x14ac:dyDescent="0.25">
      <c r="B5602" s="42"/>
      <c r="C5602" s="42" t="s">
        <v>70065</v>
      </c>
      <c r="E5602" s="32" t="s">
        <v>46672</v>
      </c>
      <c r="F5602" s="44" t="s">
        <v>41</v>
      </c>
      <c r="G5602" s="32" t="s">
        <v>17</v>
      </c>
      <c r="H5602" s="32" t="s">
        <v>18</v>
      </c>
      <c r="I5602" s="32" t="s">
        <v>46734</v>
      </c>
      <c r="J5602" s="55">
        <v>8059175193767</v>
      </c>
      <c r="K5602" s="45">
        <v>45413</v>
      </c>
      <c r="L5602" s="47">
        <v>0</v>
      </c>
      <c r="M5602" s="47">
        <v>604.95000000000005</v>
      </c>
    </row>
    <row r="5603" spans="1:14" x14ac:dyDescent="0.25">
      <c r="B5603" s="42"/>
      <c r="C5603" s="42" t="s">
        <v>70064</v>
      </c>
      <c r="E5603" s="32" t="s">
        <v>46673</v>
      </c>
      <c r="F5603" s="44" t="s">
        <v>41</v>
      </c>
      <c r="G5603" s="32" t="s">
        <v>17</v>
      </c>
      <c r="H5603" s="32" t="s">
        <v>18</v>
      </c>
      <c r="I5603" s="32" t="s">
        <v>46735</v>
      </c>
      <c r="J5603" s="55">
        <v>8059175193750</v>
      </c>
      <c r="K5603" s="45">
        <v>45413</v>
      </c>
      <c r="L5603" s="47">
        <v>0</v>
      </c>
      <c r="M5603" s="47">
        <v>604.95000000000005</v>
      </c>
    </row>
    <row r="5604" spans="1:14" x14ac:dyDescent="0.25">
      <c r="B5604" s="42"/>
      <c r="C5604" s="42"/>
      <c r="E5604" s="32" t="s">
        <v>46661</v>
      </c>
      <c r="F5604" s="44" t="s">
        <v>41</v>
      </c>
      <c r="G5604" s="32" t="s">
        <v>17</v>
      </c>
      <c r="H5604" s="32" t="s">
        <v>18</v>
      </c>
      <c r="I5604" s="32" t="s">
        <v>46723</v>
      </c>
      <c r="J5604" s="55">
        <v>8059175193873</v>
      </c>
      <c r="K5604" s="45">
        <v>45413</v>
      </c>
      <c r="L5604" s="47">
        <v>0</v>
      </c>
      <c r="M5604" s="47">
        <v>604.95000000000005</v>
      </c>
    </row>
    <row r="5605" spans="1:14" x14ac:dyDescent="0.25">
      <c r="B5605" s="42"/>
      <c r="C5605" s="42" t="s">
        <v>70063</v>
      </c>
      <c r="E5605" s="32" t="s">
        <v>46662</v>
      </c>
      <c r="F5605" s="44" t="s">
        <v>41</v>
      </c>
      <c r="G5605" s="32" t="s">
        <v>17</v>
      </c>
      <c r="H5605" s="32" t="s">
        <v>18</v>
      </c>
      <c r="I5605" s="32" t="s">
        <v>46724</v>
      </c>
      <c r="J5605" s="55">
        <v>8059175193866</v>
      </c>
      <c r="K5605" s="45">
        <v>45413</v>
      </c>
      <c r="L5605" s="47">
        <v>0</v>
      </c>
      <c r="M5605" s="47">
        <v>604.95000000000005</v>
      </c>
    </row>
    <row r="5606" spans="1:14" x14ac:dyDescent="0.25">
      <c r="B5606" s="42"/>
      <c r="C5606" s="42" t="s">
        <v>70062</v>
      </c>
      <c r="E5606" s="32" t="s">
        <v>46663</v>
      </c>
      <c r="F5606" s="44" t="s">
        <v>41</v>
      </c>
      <c r="G5606" s="32" t="s">
        <v>17</v>
      </c>
      <c r="H5606" s="32" t="s">
        <v>18</v>
      </c>
      <c r="I5606" s="32" t="s">
        <v>46725</v>
      </c>
      <c r="J5606" s="55">
        <v>8059175193859</v>
      </c>
      <c r="K5606" s="45">
        <v>45413</v>
      </c>
      <c r="L5606" s="47">
        <v>0</v>
      </c>
      <c r="M5606" s="47">
        <v>604.95000000000005</v>
      </c>
    </row>
    <row r="5607" spans="1:14" x14ac:dyDescent="0.25">
      <c r="B5607" s="42"/>
      <c r="C5607" s="42" t="s">
        <v>70061</v>
      </c>
      <c r="E5607" s="32" t="s">
        <v>46664</v>
      </c>
      <c r="F5607" s="44" t="s">
        <v>41</v>
      </c>
      <c r="G5607" s="32" t="s">
        <v>17</v>
      </c>
      <c r="H5607" s="32" t="s">
        <v>18</v>
      </c>
      <c r="I5607" s="32" t="s">
        <v>46726</v>
      </c>
      <c r="J5607" s="55">
        <v>8059175193842</v>
      </c>
      <c r="K5607" s="45">
        <v>45413</v>
      </c>
      <c r="L5607" s="47">
        <v>0</v>
      </c>
      <c r="M5607" s="47">
        <v>604.95000000000005</v>
      </c>
    </row>
    <row r="5608" spans="1:14" x14ac:dyDescent="0.25">
      <c r="B5608" s="42"/>
      <c r="C5608" s="42" t="s">
        <v>70060</v>
      </c>
      <c r="E5608" s="32" t="s">
        <v>46665</v>
      </c>
      <c r="F5608" s="44" t="s">
        <v>41</v>
      </c>
      <c r="G5608" s="32" t="s">
        <v>17</v>
      </c>
      <c r="H5608" s="32" t="s">
        <v>18</v>
      </c>
      <c r="I5608" s="32" t="s">
        <v>46727</v>
      </c>
      <c r="J5608" s="55">
        <v>8059175193835</v>
      </c>
      <c r="K5608" s="45">
        <v>45413</v>
      </c>
      <c r="L5608" s="47">
        <v>0</v>
      </c>
      <c r="M5608" s="47">
        <v>604.95000000000005</v>
      </c>
    </row>
    <row r="5609" spans="1:14" x14ac:dyDescent="0.25">
      <c r="B5609" s="42"/>
      <c r="C5609" s="42" t="s">
        <v>70059</v>
      </c>
      <c r="E5609" s="32" t="s">
        <v>46666</v>
      </c>
      <c r="F5609" s="44" t="s">
        <v>41</v>
      </c>
      <c r="G5609" s="32" t="s">
        <v>17</v>
      </c>
      <c r="H5609" s="32" t="s">
        <v>18</v>
      </c>
      <c r="I5609" s="32" t="s">
        <v>46728</v>
      </c>
      <c r="J5609" s="55">
        <v>8059175193828</v>
      </c>
      <c r="K5609" s="45">
        <v>45413</v>
      </c>
      <c r="L5609" s="47">
        <v>0</v>
      </c>
      <c r="M5609" s="47">
        <v>604.95000000000005</v>
      </c>
    </row>
    <row r="5610" spans="1:14" x14ac:dyDescent="0.25">
      <c r="B5610" s="42"/>
      <c r="C5610" s="42" t="s">
        <v>70058</v>
      </c>
      <c r="E5610" s="32" t="s">
        <v>46667</v>
      </c>
      <c r="F5610" s="44" t="s">
        <v>41</v>
      </c>
      <c r="G5610" s="32" t="s">
        <v>17</v>
      </c>
      <c r="H5610" s="32" t="s">
        <v>18</v>
      </c>
      <c r="I5610" s="32" t="s">
        <v>46729</v>
      </c>
      <c r="J5610" s="55">
        <v>8059175193811</v>
      </c>
      <c r="K5610" s="45">
        <v>45413</v>
      </c>
      <c r="L5610" s="47">
        <v>0</v>
      </c>
      <c r="M5610" s="47">
        <v>604.95000000000005</v>
      </c>
    </row>
    <row r="5611" spans="1:14" x14ac:dyDescent="0.25">
      <c r="B5611" s="42"/>
      <c r="C5611" s="42" t="s">
        <v>70057</v>
      </c>
      <c r="E5611" s="32" t="s">
        <v>46674</v>
      </c>
      <c r="F5611" s="44" t="s">
        <v>41</v>
      </c>
      <c r="G5611" s="32" t="s">
        <v>17</v>
      </c>
      <c r="H5611" s="32" t="s">
        <v>18</v>
      </c>
      <c r="I5611" s="32" t="s">
        <v>46736</v>
      </c>
      <c r="J5611" s="55">
        <v>8059175193743</v>
      </c>
      <c r="K5611" s="45">
        <v>45413</v>
      </c>
      <c r="L5611" s="47">
        <v>0</v>
      </c>
      <c r="M5611" s="47">
        <v>604.95000000000005</v>
      </c>
    </row>
    <row r="5612" spans="1:14" x14ac:dyDescent="0.25">
      <c r="A5612" s="32" t="s">
        <v>28935</v>
      </c>
      <c r="B5612" s="42" t="s">
        <v>63894</v>
      </c>
      <c r="C5612" s="42"/>
      <c r="D5612" s="42"/>
      <c r="E5612" s="43" t="s">
        <v>7740</v>
      </c>
      <c r="F5612" s="44" t="s">
        <v>41</v>
      </c>
      <c r="G5612" s="44" t="s">
        <v>17</v>
      </c>
      <c r="H5612" s="44" t="s">
        <v>18</v>
      </c>
      <c r="I5612" s="42" t="s">
        <v>7742</v>
      </c>
      <c r="J5612" s="42">
        <v>8021506623175</v>
      </c>
      <c r="K5612" s="45">
        <v>45527</v>
      </c>
      <c r="L5612" s="46">
        <v>0</v>
      </c>
      <c r="M5612" s="54">
        <v>459.95</v>
      </c>
      <c r="N5612" s="45">
        <v>42786</v>
      </c>
    </row>
    <row r="5613" spans="1:14" x14ac:dyDescent="0.25">
      <c r="A5613" s="32" t="s">
        <v>28933</v>
      </c>
      <c r="B5613" s="42" t="s">
        <v>63893</v>
      </c>
      <c r="C5613" s="42"/>
      <c r="D5613" s="42"/>
      <c r="E5613" s="43" t="s">
        <v>7737</v>
      </c>
      <c r="F5613" s="44" t="s">
        <v>41</v>
      </c>
      <c r="G5613" s="44" t="s">
        <v>17</v>
      </c>
      <c r="H5613" s="44" t="s">
        <v>18</v>
      </c>
      <c r="I5613" s="42" t="s">
        <v>7739</v>
      </c>
      <c r="J5613" s="42">
        <v>8021506623168</v>
      </c>
      <c r="K5613" s="45">
        <v>45527</v>
      </c>
      <c r="L5613" s="46">
        <v>0</v>
      </c>
      <c r="M5613" s="54">
        <v>459.95</v>
      </c>
      <c r="N5613" s="45">
        <v>42786</v>
      </c>
    </row>
    <row r="5614" spans="1:14" x14ac:dyDescent="0.25">
      <c r="A5614" s="32" t="s">
        <v>28931</v>
      </c>
      <c r="B5614" s="42" t="s">
        <v>63892</v>
      </c>
      <c r="C5614" s="42"/>
      <c r="D5614" s="42"/>
      <c r="E5614" s="43" t="s">
        <v>7734</v>
      </c>
      <c r="F5614" s="44" t="s">
        <v>41</v>
      </c>
      <c r="G5614" s="44" t="s">
        <v>17</v>
      </c>
      <c r="H5614" s="44" t="s">
        <v>18</v>
      </c>
      <c r="I5614" s="42" t="s">
        <v>7736</v>
      </c>
      <c r="J5614" s="42">
        <v>8021506623151</v>
      </c>
      <c r="K5614" s="45">
        <v>45527</v>
      </c>
      <c r="L5614" s="46">
        <v>0</v>
      </c>
      <c r="M5614" s="54">
        <v>459.95</v>
      </c>
      <c r="N5614" s="45">
        <v>42786</v>
      </c>
    </row>
    <row r="5615" spans="1:14" x14ac:dyDescent="0.25">
      <c r="A5615" s="32" t="s">
        <v>28929</v>
      </c>
      <c r="B5615" s="42" t="s">
        <v>63891</v>
      </c>
      <c r="C5615" s="42"/>
      <c r="D5615" s="42"/>
      <c r="E5615" s="43" t="s">
        <v>7731</v>
      </c>
      <c r="F5615" s="44" t="s">
        <v>41</v>
      </c>
      <c r="G5615" s="44" t="s">
        <v>17</v>
      </c>
      <c r="H5615" s="44" t="s">
        <v>18</v>
      </c>
      <c r="I5615" s="42" t="s">
        <v>7733</v>
      </c>
      <c r="J5615" s="42">
        <v>8021506623144</v>
      </c>
      <c r="K5615" s="45">
        <v>45527</v>
      </c>
      <c r="L5615" s="46">
        <v>0</v>
      </c>
      <c r="M5615" s="54">
        <v>459.95</v>
      </c>
      <c r="N5615" s="45">
        <v>42786</v>
      </c>
    </row>
    <row r="5616" spans="1:14" x14ac:dyDescent="0.25">
      <c r="A5616" s="32" t="s">
        <v>28927</v>
      </c>
      <c r="B5616" s="42" t="s">
        <v>63890</v>
      </c>
      <c r="C5616" s="42"/>
      <c r="D5616" s="42"/>
      <c r="E5616" s="43" t="s">
        <v>7728</v>
      </c>
      <c r="F5616" s="44" t="s">
        <v>41</v>
      </c>
      <c r="G5616" s="44" t="s">
        <v>17</v>
      </c>
      <c r="H5616" s="44" t="s">
        <v>18</v>
      </c>
      <c r="I5616" s="42" t="s">
        <v>7730</v>
      </c>
      <c r="J5616" s="42">
        <v>8021506623137</v>
      </c>
      <c r="K5616" s="45">
        <v>45527</v>
      </c>
      <c r="L5616" s="46">
        <v>0</v>
      </c>
      <c r="M5616" s="54">
        <v>459.95</v>
      </c>
      <c r="N5616" s="45">
        <v>42786</v>
      </c>
    </row>
    <row r="5617" spans="1:14" x14ac:dyDescent="0.25">
      <c r="A5617" s="32" t="s">
        <v>28925</v>
      </c>
      <c r="B5617" s="42" t="s">
        <v>63889</v>
      </c>
      <c r="C5617" s="42"/>
      <c r="D5617" s="42"/>
      <c r="E5617" s="43" t="s">
        <v>7725</v>
      </c>
      <c r="F5617" s="44" t="s">
        <v>41</v>
      </c>
      <c r="G5617" s="44" t="s">
        <v>17</v>
      </c>
      <c r="H5617" s="44" t="s">
        <v>18</v>
      </c>
      <c r="I5617" s="42" t="s">
        <v>7727</v>
      </c>
      <c r="J5617" s="42">
        <v>8021506623120</v>
      </c>
      <c r="K5617" s="45">
        <v>45527</v>
      </c>
      <c r="L5617" s="46">
        <v>0</v>
      </c>
      <c r="M5617" s="54">
        <v>459.95</v>
      </c>
      <c r="N5617" s="45">
        <v>42786</v>
      </c>
    </row>
    <row r="5618" spans="1:14" x14ac:dyDescent="0.25">
      <c r="A5618" s="32" t="s">
        <v>28923</v>
      </c>
      <c r="B5618" s="42" t="s">
        <v>63888</v>
      </c>
      <c r="C5618" s="42"/>
      <c r="D5618" s="42"/>
      <c r="E5618" s="43" t="s">
        <v>7722</v>
      </c>
      <c r="F5618" s="44" t="s">
        <v>41</v>
      </c>
      <c r="G5618" s="44" t="s">
        <v>17</v>
      </c>
      <c r="H5618" s="44" t="s">
        <v>18</v>
      </c>
      <c r="I5618" s="42" t="s">
        <v>7724</v>
      </c>
      <c r="J5618" s="42">
        <v>8021506623113</v>
      </c>
      <c r="K5618" s="45">
        <v>45527</v>
      </c>
      <c r="L5618" s="46">
        <v>0</v>
      </c>
      <c r="M5618" s="54">
        <v>459.95</v>
      </c>
      <c r="N5618" s="45">
        <v>42786</v>
      </c>
    </row>
    <row r="5619" spans="1:14" x14ac:dyDescent="0.25">
      <c r="A5619" s="32" t="s">
        <v>28921</v>
      </c>
      <c r="B5619" s="42" t="s">
        <v>63901</v>
      </c>
      <c r="C5619" s="42"/>
      <c r="D5619" s="42"/>
      <c r="E5619" s="43" t="s">
        <v>60214</v>
      </c>
      <c r="F5619" s="44" t="s">
        <v>41</v>
      </c>
      <c r="G5619" s="44" t="s">
        <v>17</v>
      </c>
      <c r="H5619" s="44" t="s">
        <v>18</v>
      </c>
      <c r="I5619" s="42" t="s">
        <v>7777</v>
      </c>
      <c r="J5619" s="42">
        <v>8021506623243</v>
      </c>
      <c r="K5619" s="45">
        <v>45527</v>
      </c>
      <c r="L5619" s="46">
        <v>0</v>
      </c>
      <c r="M5619" s="54">
        <v>459.95</v>
      </c>
      <c r="N5619" s="45">
        <v>42786</v>
      </c>
    </row>
    <row r="5620" spans="1:14" x14ac:dyDescent="0.25">
      <c r="A5620" s="32" t="s">
        <v>28919</v>
      </c>
      <c r="B5620" s="42" t="s">
        <v>63900</v>
      </c>
      <c r="C5620" s="42"/>
      <c r="D5620" s="42"/>
      <c r="E5620" s="43" t="s">
        <v>60213</v>
      </c>
      <c r="F5620" s="44" t="s">
        <v>41</v>
      </c>
      <c r="G5620" s="44" t="s">
        <v>17</v>
      </c>
      <c r="H5620" s="44" t="s">
        <v>18</v>
      </c>
      <c r="I5620" s="42" t="s">
        <v>7775</v>
      </c>
      <c r="J5620" s="42">
        <v>8021506623236</v>
      </c>
      <c r="K5620" s="45">
        <v>45527</v>
      </c>
      <c r="L5620" s="46">
        <v>0</v>
      </c>
      <c r="M5620" s="54">
        <v>459.95</v>
      </c>
      <c r="N5620" s="45">
        <v>42786</v>
      </c>
    </row>
    <row r="5621" spans="1:14" x14ac:dyDescent="0.25">
      <c r="A5621" s="32" t="s">
        <v>28917</v>
      </c>
      <c r="B5621" s="42" t="s">
        <v>63899</v>
      </c>
      <c r="C5621" s="42"/>
      <c r="D5621" s="42"/>
      <c r="E5621" s="43" t="s">
        <v>60212</v>
      </c>
      <c r="F5621" s="44" t="s">
        <v>41</v>
      </c>
      <c r="G5621" s="44" t="s">
        <v>17</v>
      </c>
      <c r="H5621" s="44" t="s">
        <v>18</v>
      </c>
      <c r="I5621" s="42" t="s">
        <v>7773</v>
      </c>
      <c r="J5621" s="42">
        <v>8021506623229</v>
      </c>
      <c r="K5621" s="45">
        <v>45527</v>
      </c>
      <c r="L5621" s="46">
        <v>0</v>
      </c>
      <c r="M5621" s="54">
        <v>459.95</v>
      </c>
      <c r="N5621" s="45">
        <v>42786</v>
      </c>
    </row>
    <row r="5622" spans="1:14" x14ac:dyDescent="0.25">
      <c r="A5622" s="32" t="s">
        <v>28915</v>
      </c>
      <c r="B5622" s="42" t="s">
        <v>63898</v>
      </c>
      <c r="C5622" s="42"/>
      <c r="D5622" s="42"/>
      <c r="E5622" s="43" t="s">
        <v>60211</v>
      </c>
      <c r="F5622" s="44" t="s">
        <v>41</v>
      </c>
      <c r="G5622" s="44" t="s">
        <v>17</v>
      </c>
      <c r="H5622" s="44" t="s">
        <v>18</v>
      </c>
      <c r="I5622" s="42" t="s">
        <v>7771</v>
      </c>
      <c r="J5622" s="42">
        <v>8021506623212</v>
      </c>
      <c r="K5622" s="45">
        <v>45527</v>
      </c>
      <c r="L5622" s="46">
        <v>0</v>
      </c>
      <c r="M5622" s="54">
        <v>459.95</v>
      </c>
      <c r="N5622" s="45">
        <v>42786</v>
      </c>
    </row>
    <row r="5623" spans="1:14" x14ac:dyDescent="0.25">
      <c r="A5623" s="32" t="s">
        <v>28913</v>
      </c>
      <c r="B5623" s="42" t="s">
        <v>63897</v>
      </c>
      <c r="C5623" s="42"/>
      <c r="D5623" s="42"/>
      <c r="E5623" s="43" t="s">
        <v>60210</v>
      </c>
      <c r="F5623" s="44" t="s">
        <v>41</v>
      </c>
      <c r="G5623" s="44" t="s">
        <v>17</v>
      </c>
      <c r="H5623" s="44" t="s">
        <v>18</v>
      </c>
      <c r="I5623" s="42" t="s">
        <v>7769</v>
      </c>
      <c r="J5623" s="42">
        <v>8021506623205</v>
      </c>
      <c r="K5623" s="45">
        <v>45527</v>
      </c>
      <c r="L5623" s="46">
        <v>0</v>
      </c>
      <c r="M5623" s="54">
        <v>459.95</v>
      </c>
      <c r="N5623" s="45">
        <v>42786</v>
      </c>
    </row>
    <row r="5624" spans="1:14" x14ac:dyDescent="0.25">
      <c r="A5624" s="32" t="s">
        <v>28911</v>
      </c>
      <c r="B5624" s="42" t="s">
        <v>63896</v>
      </c>
      <c r="C5624" s="42"/>
      <c r="D5624" s="42"/>
      <c r="E5624" s="43" t="s">
        <v>60209</v>
      </c>
      <c r="F5624" s="44" t="s">
        <v>41</v>
      </c>
      <c r="G5624" s="44" t="s">
        <v>17</v>
      </c>
      <c r="H5624" s="44" t="s">
        <v>18</v>
      </c>
      <c r="I5624" s="42" t="s">
        <v>7767</v>
      </c>
      <c r="J5624" s="42">
        <v>8021506623199</v>
      </c>
      <c r="K5624" s="45">
        <v>45527</v>
      </c>
      <c r="L5624" s="46">
        <v>0</v>
      </c>
      <c r="M5624" s="54">
        <v>459.95</v>
      </c>
      <c r="N5624" s="45">
        <v>42786</v>
      </c>
    </row>
    <row r="5625" spans="1:14" x14ac:dyDescent="0.25">
      <c r="A5625" s="32" t="s">
        <v>28909</v>
      </c>
      <c r="B5625" s="42" t="s">
        <v>63895</v>
      </c>
      <c r="C5625" s="42"/>
      <c r="D5625" s="42"/>
      <c r="E5625" s="43" t="s">
        <v>60208</v>
      </c>
      <c r="F5625" s="44" t="s">
        <v>41</v>
      </c>
      <c r="G5625" s="44" t="s">
        <v>17</v>
      </c>
      <c r="H5625" s="44" t="s">
        <v>18</v>
      </c>
      <c r="I5625" s="42" t="s">
        <v>7765</v>
      </c>
      <c r="J5625" s="42">
        <v>8021506623182</v>
      </c>
      <c r="K5625" s="45">
        <v>45527</v>
      </c>
      <c r="L5625" s="46">
        <v>0</v>
      </c>
      <c r="M5625" s="54">
        <v>459.95</v>
      </c>
      <c r="N5625" s="45">
        <v>42786</v>
      </c>
    </row>
    <row r="5626" spans="1:14" x14ac:dyDescent="0.25">
      <c r="A5626" s="32" t="s">
        <v>28907</v>
      </c>
      <c r="B5626" s="42" t="s">
        <v>63908</v>
      </c>
      <c r="C5626" s="42"/>
      <c r="D5626" s="42"/>
      <c r="E5626" s="43" t="s">
        <v>60207</v>
      </c>
      <c r="F5626" s="44" t="s">
        <v>41</v>
      </c>
      <c r="G5626" s="44" t="s">
        <v>17</v>
      </c>
      <c r="H5626" s="44" t="s">
        <v>18</v>
      </c>
      <c r="I5626" s="42" t="s">
        <v>7763</v>
      </c>
      <c r="J5626" s="42">
        <v>8021506623106</v>
      </c>
      <c r="K5626" s="45">
        <v>45527</v>
      </c>
      <c r="L5626" s="46">
        <v>0</v>
      </c>
      <c r="M5626" s="54">
        <v>459.95</v>
      </c>
      <c r="N5626" s="45">
        <v>42786</v>
      </c>
    </row>
    <row r="5627" spans="1:14" x14ac:dyDescent="0.25">
      <c r="A5627" s="32" t="s">
        <v>28905</v>
      </c>
      <c r="B5627" s="42" t="s">
        <v>63907</v>
      </c>
      <c r="C5627" s="42"/>
      <c r="D5627" s="42"/>
      <c r="E5627" s="43" t="s">
        <v>60206</v>
      </c>
      <c r="F5627" s="44" t="s">
        <v>41</v>
      </c>
      <c r="G5627" s="44" t="s">
        <v>17</v>
      </c>
      <c r="H5627" s="44" t="s">
        <v>18</v>
      </c>
      <c r="I5627" s="42" t="s">
        <v>7761</v>
      </c>
      <c r="J5627" s="42">
        <v>8021506623090</v>
      </c>
      <c r="K5627" s="45">
        <v>45527</v>
      </c>
      <c r="L5627" s="46">
        <v>0</v>
      </c>
      <c r="M5627" s="54">
        <v>459.95</v>
      </c>
      <c r="N5627" s="45">
        <v>42786</v>
      </c>
    </row>
    <row r="5628" spans="1:14" x14ac:dyDescent="0.25">
      <c r="A5628" s="32" t="s">
        <v>28903</v>
      </c>
      <c r="B5628" s="42" t="s">
        <v>63906</v>
      </c>
      <c r="C5628" s="42"/>
      <c r="D5628" s="42"/>
      <c r="E5628" s="43" t="s">
        <v>60205</v>
      </c>
      <c r="F5628" s="44" t="s">
        <v>41</v>
      </c>
      <c r="G5628" s="44" t="s">
        <v>17</v>
      </c>
      <c r="H5628" s="44" t="s">
        <v>18</v>
      </c>
      <c r="I5628" s="42" t="s">
        <v>7759</v>
      </c>
      <c r="J5628" s="42">
        <v>8021506623083</v>
      </c>
      <c r="K5628" s="45">
        <v>45527</v>
      </c>
      <c r="L5628" s="46">
        <v>0</v>
      </c>
      <c r="M5628" s="54">
        <v>459.95</v>
      </c>
      <c r="N5628" s="45">
        <v>42786</v>
      </c>
    </row>
    <row r="5629" spans="1:14" x14ac:dyDescent="0.25">
      <c r="A5629" s="32" t="s">
        <v>28901</v>
      </c>
      <c r="B5629" s="42" t="s">
        <v>63905</v>
      </c>
      <c r="C5629" s="42"/>
      <c r="D5629" s="42"/>
      <c r="E5629" s="43" t="s">
        <v>60204</v>
      </c>
      <c r="F5629" s="44" t="s">
        <v>41</v>
      </c>
      <c r="G5629" s="44" t="s">
        <v>17</v>
      </c>
      <c r="H5629" s="44" t="s">
        <v>18</v>
      </c>
      <c r="I5629" s="42" t="s">
        <v>7757</v>
      </c>
      <c r="J5629" s="42">
        <v>8021506623076</v>
      </c>
      <c r="K5629" s="45">
        <v>45527</v>
      </c>
      <c r="L5629" s="46">
        <v>0</v>
      </c>
      <c r="M5629" s="54">
        <v>459.95</v>
      </c>
      <c r="N5629" s="45">
        <v>42786</v>
      </c>
    </row>
    <row r="5630" spans="1:14" x14ac:dyDescent="0.25">
      <c r="A5630" s="32" t="s">
        <v>28899</v>
      </c>
      <c r="B5630" s="42" t="s">
        <v>63904</v>
      </c>
      <c r="C5630" s="42"/>
      <c r="D5630" s="42"/>
      <c r="E5630" s="43" t="s">
        <v>60203</v>
      </c>
      <c r="F5630" s="44" t="s">
        <v>41</v>
      </c>
      <c r="G5630" s="44" t="s">
        <v>17</v>
      </c>
      <c r="H5630" s="44" t="s">
        <v>18</v>
      </c>
      <c r="I5630" s="42" t="s">
        <v>7755</v>
      </c>
      <c r="J5630" s="42">
        <v>8021506623069</v>
      </c>
      <c r="K5630" s="45">
        <v>45527</v>
      </c>
      <c r="L5630" s="46">
        <v>0</v>
      </c>
      <c r="M5630" s="54">
        <v>459.95</v>
      </c>
      <c r="N5630" s="45">
        <v>42786</v>
      </c>
    </row>
    <row r="5631" spans="1:14" x14ac:dyDescent="0.25">
      <c r="A5631" s="32" t="s">
        <v>28897</v>
      </c>
      <c r="B5631" s="42" t="s">
        <v>63903</v>
      </c>
      <c r="C5631" s="42"/>
      <c r="D5631" s="42"/>
      <c r="E5631" s="43" t="s">
        <v>60202</v>
      </c>
      <c r="F5631" s="44" t="s">
        <v>41</v>
      </c>
      <c r="G5631" s="44" t="s">
        <v>17</v>
      </c>
      <c r="H5631" s="44" t="s">
        <v>18</v>
      </c>
      <c r="I5631" s="42" t="s">
        <v>7753</v>
      </c>
      <c r="J5631" s="42">
        <v>8021506623052</v>
      </c>
      <c r="K5631" s="45">
        <v>45527</v>
      </c>
      <c r="L5631" s="46">
        <v>0</v>
      </c>
      <c r="M5631" s="54">
        <v>459.95</v>
      </c>
      <c r="N5631" s="45">
        <v>42786</v>
      </c>
    </row>
    <row r="5632" spans="1:14" x14ac:dyDescent="0.25">
      <c r="A5632" s="32" t="s">
        <v>28895</v>
      </c>
      <c r="B5632" s="42" t="s">
        <v>63902</v>
      </c>
      <c r="C5632" s="42"/>
      <c r="D5632" s="42"/>
      <c r="E5632" s="43" t="s">
        <v>60201</v>
      </c>
      <c r="F5632" s="44" t="s">
        <v>41</v>
      </c>
      <c r="G5632" s="44" t="s">
        <v>17</v>
      </c>
      <c r="H5632" s="44" t="s">
        <v>18</v>
      </c>
      <c r="I5632" s="42" t="s">
        <v>7751</v>
      </c>
      <c r="J5632" s="42">
        <v>8021506623045</v>
      </c>
      <c r="K5632" s="45">
        <v>45527</v>
      </c>
      <c r="L5632" s="46">
        <v>0</v>
      </c>
      <c r="M5632" s="54">
        <v>459.95</v>
      </c>
      <c r="N5632" s="45">
        <v>42786</v>
      </c>
    </row>
    <row r="5633" spans="1:14" x14ac:dyDescent="0.25">
      <c r="B5633" s="42" t="s">
        <v>57538</v>
      </c>
      <c r="C5633" s="42"/>
      <c r="E5633" s="32" t="s">
        <v>57537</v>
      </c>
      <c r="G5633" s="32" t="s">
        <v>11</v>
      </c>
      <c r="H5633" s="32" t="s">
        <v>12</v>
      </c>
      <c r="I5633" s="32" t="s">
        <v>57536</v>
      </c>
      <c r="J5633" s="55">
        <v>8059347263229</v>
      </c>
      <c r="K5633" s="32"/>
      <c r="L5633" s="46">
        <v>579.95000000000005</v>
      </c>
      <c r="M5633" s="46">
        <v>579.95000000000005</v>
      </c>
      <c r="N5633" s="45">
        <v>45181</v>
      </c>
    </row>
    <row r="5634" spans="1:14" x14ac:dyDescent="0.25">
      <c r="B5634" s="42" t="s">
        <v>57541</v>
      </c>
      <c r="C5634" s="42"/>
      <c r="E5634" s="32" t="s">
        <v>57540</v>
      </c>
      <c r="G5634" s="32" t="s">
        <v>11</v>
      </c>
      <c r="H5634" s="32" t="s">
        <v>12</v>
      </c>
      <c r="I5634" s="32" t="s">
        <v>57539</v>
      </c>
      <c r="J5634" s="55">
        <v>8059347189161</v>
      </c>
      <c r="K5634" s="32"/>
      <c r="L5634" s="46">
        <v>579.95000000000005</v>
      </c>
      <c r="M5634" s="46">
        <v>579.95000000000005</v>
      </c>
      <c r="N5634" s="45">
        <v>45181</v>
      </c>
    </row>
    <row r="5635" spans="1:14" x14ac:dyDescent="0.25">
      <c r="B5635" s="42" t="s">
        <v>57544</v>
      </c>
      <c r="C5635" s="42"/>
      <c r="E5635" s="32" t="s">
        <v>57543</v>
      </c>
      <c r="G5635" s="32" t="s">
        <v>11</v>
      </c>
      <c r="H5635" s="32" t="s">
        <v>12</v>
      </c>
      <c r="I5635" s="32" t="s">
        <v>57542</v>
      </c>
      <c r="J5635" s="55">
        <v>8059347255309</v>
      </c>
      <c r="K5635" s="32"/>
      <c r="L5635" s="46">
        <v>579.95000000000005</v>
      </c>
      <c r="M5635" s="46">
        <v>579.95000000000005</v>
      </c>
      <c r="N5635" s="45">
        <v>45181</v>
      </c>
    </row>
    <row r="5636" spans="1:14" x14ac:dyDescent="0.25">
      <c r="B5636" s="42" t="s">
        <v>57547</v>
      </c>
      <c r="C5636" s="42"/>
      <c r="E5636" s="32" t="s">
        <v>57546</v>
      </c>
      <c r="G5636" s="32" t="s">
        <v>11</v>
      </c>
      <c r="H5636" s="32" t="s">
        <v>12</v>
      </c>
      <c r="I5636" s="32" t="s">
        <v>57545</v>
      </c>
      <c r="J5636" s="55">
        <v>8059347255316</v>
      </c>
      <c r="K5636" s="32"/>
      <c r="L5636" s="46">
        <v>579.95000000000005</v>
      </c>
      <c r="M5636" s="46">
        <v>579.95000000000005</v>
      </c>
      <c r="N5636" s="45">
        <v>45181</v>
      </c>
    </row>
    <row r="5637" spans="1:14" x14ac:dyDescent="0.25">
      <c r="B5637" s="42" t="s">
        <v>57550</v>
      </c>
      <c r="C5637" s="42"/>
      <c r="E5637" s="32" t="s">
        <v>57549</v>
      </c>
      <c r="G5637" s="32" t="s">
        <v>11</v>
      </c>
      <c r="H5637" s="32" t="s">
        <v>12</v>
      </c>
      <c r="I5637" s="32" t="s">
        <v>57548</v>
      </c>
      <c r="J5637" s="55">
        <v>8059347263212</v>
      </c>
      <c r="K5637" s="32"/>
      <c r="L5637" s="46">
        <v>579.95000000000005</v>
      </c>
      <c r="M5637" s="46">
        <v>579.95000000000005</v>
      </c>
      <c r="N5637" s="45">
        <v>45181</v>
      </c>
    </row>
    <row r="5638" spans="1:14" x14ac:dyDescent="0.25">
      <c r="A5638" s="45" t="s">
        <v>44025</v>
      </c>
      <c r="B5638" s="42"/>
      <c r="C5638" s="42"/>
      <c r="E5638" s="44" t="s">
        <v>44026</v>
      </c>
      <c r="F5638" s="44" t="s">
        <v>41</v>
      </c>
      <c r="G5638" s="32" t="s">
        <v>11</v>
      </c>
      <c r="H5638" s="43" t="s">
        <v>12</v>
      </c>
      <c r="I5638" s="55" t="s">
        <v>44027</v>
      </c>
      <c r="J5638" s="65">
        <v>8059175906893</v>
      </c>
      <c r="L5638" s="47">
        <v>679.95</v>
      </c>
      <c r="M5638" s="47">
        <v>679.95</v>
      </c>
      <c r="N5638" s="45">
        <v>44438</v>
      </c>
    </row>
    <row r="5639" spans="1:14" x14ac:dyDescent="0.25">
      <c r="A5639" s="45" t="s">
        <v>44022</v>
      </c>
      <c r="B5639" s="42"/>
      <c r="C5639" s="42"/>
      <c r="E5639" s="44" t="s">
        <v>44023</v>
      </c>
      <c r="F5639" s="44" t="s">
        <v>41</v>
      </c>
      <c r="G5639" s="32" t="s">
        <v>11</v>
      </c>
      <c r="H5639" s="43" t="s">
        <v>12</v>
      </c>
      <c r="I5639" s="55" t="s">
        <v>44024</v>
      </c>
      <c r="J5639" s="65">
        <v>8059175906886</v>
      </c>
      <c r="L5639" s="47">
        <v>679.95</v>
      </c>
      <c r="M5639" s="47">
        <v>679.95</v>
      </c>
      <c r="N5639" s="45">
        <v>44438</v>
      </c>
    </row>
    <row r="5640" spans="1:14" x14ac:dyDescent="0.25">
      <c r="A5640" s="45" t="s">
        <v>44019</v>
      </c>
      <c r="B5640" s="42"/>
      <c r="C5640" s="42"/>
      <c r="E5640" s="44" t="s">
        <v>44020</v>
      </c>
      <c r="F5640" s="44" t="s">
        <v>41</v>
      </c>
      <c r="G5640" s="32" t="s">
        <v>11</v>
      </c>
      <c r="H5640" s="43" t="s">
        <v>12</v>
      </c>
      <c r="I5640" s="55" t="s">
        <v>44021</v>
      </c>
      <c r="J5640" s="65">
        <v>8059175906879</v>
      </c>
      <c r="L5640" s="47">
        <v>679.95</v>
      </c>
      <c r="M5640" s="47">
        <v>679.95</v>
      </c>
      <c r="N5640" s="45">
        <v>44438</v>
      </c>
    </row>
    <row r="5641" spans="1:14" x14ac:dyDescent="0.25">
      <c r="A5641" s="45" t="s">
        <v>44016</v>
      </c>
      <c r="B5641" s="42"/>
      <c r="C5641" s="42"/>
      <c r="E5641" s="44" t="s">
        <v>44017</v>
      </c>
      <c r="F5641" s="44" t="s">
        <v>41</v>
      </c>
      <c r="G5641" s="32" t="s">
        <v>11</v>
      </c>
      <c r="H5641" s="43" t="s">
        <v>12</v>
      </c>
      <c r="I5641" s="55" t="s">
        <v>44018</v>
      </c>
      <c r="J5641" s="65">
        <v>8059175906862</v>
      </c>
      <c r="L5641" s="47">
        <v>679.95</v>
      </c>
      <c r="M5641" s="47">
        <v>679.95</v>
      </c>
      <c r="N5641" s="45">
        <v>44438</v>
      </c>
    </row>
    <row r="5642" spans="1:14" x14ac:dyDescent="0.25">
      <c r="A5642" s="45" t="s">
        <v>44013</v>
      </c>
      <c r="B5642" s="42"/>
      <c r="C5642" s="42"/>
      <c r="E5642" s="44" t="s">
        <v>44014</v>
      </c>
      <c r="F5642" s="44" t="s">
        <v>41</v>
      </c>
      <c r="G5642" s="32" t="s">
        <v>11</v>
      </c>
      <c r="H5642" s="43" t="s">
        <v>12</v>
      </c>
      <c r="I5642" s="55" t="s">
        <v>44015</v>
      </c>
      <c r="J5642" s="65">
        <v>8059175889530</v>
      </c>
      <c r="L5642" s="47">
        <v>679.95</v>
      </c>
      <c r="M5642" s="47">
        <v>679.95</v>
      </c>
      <c r="N5642" s="45">
        <v>44438</v>
      </c>
    </row>
    <row r="5643" spans="1:14" x14ac:dyDescent="0.25">
      <c r="A5643" s="45" t="s">
        <v>44010</v>
      </c>
      <c r="B5643" s="42"/>
      <c r="C5643" s="42"/>
      <c r="E5643" s="44" t="s">
        <v>44011</v>
      </c>
      <c r="F5643" s="44" t="s">
        <v>41</v>
      </c>
      <c r="G5643" s="32" t="s">
        <v>11</v>
      </c>
      <c r="H5643" s="43" t="s">
        <v>12</v>
      </c>
      <c r="I5643" s="55" t="s">
        <v>44012</v>
      </c>
      <c r="J5643" s="65">
        <v>8059175906855</v>
      </c>
      <c r="L5643" s="47">
        <v>679.95</v>
      </c>
      <c r="M5643" s="47">
        <v>679.95</v>
      </c>
      <c r="N5643" s="45">
        <v>44438</v>
      </c>
    </row>
    <row r="5644" spans="1:14" x14ac:dyDescent="0.25">
      <c r="A5644" s="45" t="s">
        <v>44007</v>
      </c>
      <c r="B5644" s="42"/>
      <c r="C5644" s="42"/>
      <c r="E5644" s="44" t="s">
        <v>44008</v>
      </c>
      <c r="F5644" s="44" t="s">
        <v>41</v>
      </c>
      <c r="G5644" s="32" t="s">
        <v>11</v>
      </c>
      <c r="H5644" s="43" t="s">
        <v>12</v>
      </c>
      <c r="I5644" s="55" t="s">
        <v>44009</v>
      </c>
      <c r="J5644" s="65">
        <v>8059175906848</v>
      </c>
      <c r="L5644" s="47">
        <v>679.95</v>
      </c>
      <c r="M5644" s="47">
        <v>679.95</v>
      </c>
      <c r="N5644" s="45">
        <v>44438</v>
      </c>
    </row>
    <row r="5645" spans="1:14" x14ac:dyDescent="0.25">
      <c r="A5645" s="32" t="s">
        <v>28810</v>
      </c>
      <c r="B5645" s="42" t="s">
        <v>63667</v>
      </c>
      <c r="C5645" s="42"/>
      <c r="D5645" s="42"/>
      <c r="E5645" s="43" t="s">
        <v>8522</v>
      </c>
      <c r="F5645" s="44" t="s">
        <v>41</v>
      </c>
      <c r="G5645" s="44" t="s">
        <v>17</v>
      </c>
      <c r="H5645" s="44" t="s">
        <v>18</v>
      </c>
      <c r="I5645" s="42" t="s">
        <v>8523</v>
      </c>
      <c r="J5645" s="42">
        <v>8051194896155</v>
      </c>
      <c r="K5645" s="45">
        <v>45527</v>
      </c>
      <c r="L5645" s="46">
        <v>0</v>
      </c>
      <c r="M5645" s="54">
        <v>549.95000000000005</v>
      </c>
    </row>
    <row r="5646" spans="1:14" x14ac:dyDescent="0.25">
      <c r="A5646" s="32" t="s">
        <v>28809</v>
      </c>
      <c r="B5646" s="42" t="s">
        <v>63664</v>
      </c>
      <c r="C5646" s="42"/>
      <c r="D5646" s="42"/>
      <c r="E5646" s="43" t="s">
        <v>8520</v>
      </c>
      <c r="F5646" s="44" t="s">
        <v>41</v>
      </c>
      <c r="G5646" s="44" t="s">
        <v>17</v>
      </c>
      <c r="H5646" s="44" t="s">
        <v>18</v>
      </c>
      <c r="I5646" s="42" t="s">
        <v>8521</v>
      </c>
      <c r="J5646" s="42">
        <v>8051194896124</v>
      </c>
      <c r="K5646" s="45">
        <v>45527</v>
      </c>
      <c r="L5646" s="46">
        <v>0</v>
      </c>
      <c r="M5646" s="54">
        <v>549.95000000000005</v>
      </c>
    </row>
    <row r="5647" spans="1:14" x14ac:dyDescent="0.25">
      <c r="A5647" s="32" t="s">
        <v>28808</v>
      </c>
      <c r="B5647" s="42" t="s">
        <v>63665</v>
      </c>
      <c r="C5647" s="42"/>
      <c r="D5647" s="42"/>
      <c r="E5647" s="43" t="s">
        <v>8518</v>
      </c>
      <c r="F5647" s="44" t="s">
        <v>41</v>
      </c>
      <c r="G5647" s="44" t="s">
        <v>17</v>
      </c>
      <c r="H5647" s="44" t="s">
        <v>18</v>
      </c>
      <c r="I5647" s="42" t="s">
        <v>8519</v>
      </c>
      <c r="J5647" s="42">
        <v>8051194896131</v>
      </c>
      <c r="K5647" s="45">
        <v>45527</v>
      </c>
      <c r="L5647" s="46">
        <v>0</v>
      </c>
      <c r="M5647" s="54">
        <v>549.95000000000005</v>
      </c>
    </row>
    <row r="5648" spans="1:14" x14ac:dyDescent="0.25">
      <c r="A5648" s="32" t="s">
        <v>28807</v>
      </c>
      <c r="B5648" s="42" t="s">
        <v>63666</v>
      </c>
      <c r="C5648" s="42"/>
      <c r="D5648" s="42"/>
      <c r="E5648" s="43" t="s">
        <v>8516</v>
      </c>
      <c r="F5648" s="44" t="s">
        <v>41</v>
      </c>
      <c r="G5648" s="44" t="s">
        <v>17</v>
      </c>
      <c r="H5648" s="44" t="s">
        <v>18</v>
      </c>
      <c r="I5648" s="42" t="s">
        <v>8517</v>
      </c>
      <c r="J5648" s="42">
        <v>8051194896148</v>
      </c>
      <c r="K5648" s="45">
        <v>45527</v>
      </c>
      <c r="L5648" s="46">
        <v>0</v>
      </c>
      <c r="M5648" s="54">
        <v>549.95000000000005</v>
      </c>
    </row>
    <row r="5649" spans="1:14" x14ac:dyDescent="0.25">
      <c r="A5649" s="32" t="s">
        <v>28806</v>
      </c>
      <c r="B5649" s="42" t="s">
        <v>63669</v>
      </c>
      <c r="C5649" s="42"/>
      <c r="D5649" s="42"/>
      <c r="E5649" s="43" t="s">
        <v>8514</v>
      </c>
      <c r="F5649" s="44" t="s">
        <v>41</v>
      </c>
      <c r="G5649" s="44" t="s">
        <v>17</v>
      </c>
      <c r="H5649" s="44" t="s">
        <v>18</v>
      </c>
      <c r="I5649" s="42" t="s">
        <v>8515</v>
      </c>
      <c r="J5649" s="42">
        <v>8051194896179</v>
      </c>
      <c r="K5649" s="45">
        <v>45527</v>
      </c>
      <c r="L5649" s="46">
        <v>0</v>
      </c>
      <c r="M5649" s="54">
        <v>549.95000000000005</v>
      </c>
    </row>
    <row r="5650" spans="1:14" x14ac:dyDescent="0.25">
      <c r="A5650" s="32" t="s">
        <v>28805</v>
      </c>
      <c r="B5650" s="42" t="s">
        <v>63668</v>
      </c>
      <c r="C5650" s="42"/>
      <c r="D5650" s="42"/>
      <c r="E5650" s="43" t="s">
        <v>8512</v>
      </c>
      <c r="F5650" s="44" t="s">
        <v>41</v>
      </c>
      <c r="G5650" s="44" t="s">
        <v>17</v>
      </c>
      <c r="H5650" s="44" t="s">
        <v>18</v>
      </c>
      <c r="I5650" s="42" t="s">
        <v>8513</v>
      </c>
      <c r="J5650" s="42">
        <v>8051194896162</v>
      </c>
      <c r="K5650" s="45">
        <v>45527</v>
      </c>
      <c r="L5650" s="46">
        <v>0</v>
      </c>
      <c r="M5650" s="54">
        <v>549.95000000000005</v>
      </c>
    </row>
    <row r="5651" spans="1:14" x14ac:dyDescent="0.25">
      <c r="A5651" s="32" t="s">
        <v>28804</v>
      </c>
      <c r="B5651" s="42" t="s">
        <v>63661</v>
      </c>
      <c r="C5651" s="42"/>
      <c r="D5651" s="42"/>
      <c r="E5651" s="43" t="s">
        <v>8510</v>
      </c>
      <c r="F5651" s="44" t="s">
        <v>41</v>
      </c>
      <c r="G5651" s="44" t="s">
        <v>17</v>
      </c>
      <c r="H5651" s="44" t="s">
        <v>18</v>
      </c>
      <c r="I5651" s="42" t="s">
        <v>8511</v>
      </c>
      <c r="J5651" s="42">
        <v>8051194896094</v>
      </c>
      <c r="K5651" s="45">
        <v>45527</v>
      </c>
      <c r="L5651" s="46">
        <v>0</v>
      </c>
      <c r="M5651" s="54">
        <v>549.95000000000005</v>
      </c>
    </row>
    <row r="5652" spans="1:14" x14ac:dyDescent="0.25">
      <c r="A5652" s="32" t="s">
        <v>28803</v>
      </c>
      <c r="B5652" s="42" t="s">
        <v>63658</v>
      </c>
      <c r="C5652" s="42"/>
      <c r="D5652" s="42"/>
      <c r="E5652" s="43" t="s">
        <v>8508</v>
      </c>
      <c r="F5652" s="44" t="s">
        <v>41</v>
      </c>
      <c r="G5652" s="44" t="s">
        <v>17</v>
      </c>
      <c r="H5652" s="44" t="s">
        <v>18</v>
      </c>
      <c r="I5652" s="42" t="s">
        <v>8509</v>
      </c>
      <c r="J5652" s="42">
        <v>8051194896063</v>
      </c>
      <c r="K5652" s="45">
        <v>45527</v>
      </c>
      <c r="L5652" s="46">
        <v>0</v>
      </c>
      <c r="M5652" s="54">
        <v>549.95000000000005</v>
      </c>
    </row>
    <row r="5653" spans="1:14" x14ac:dyDescent="0.25">
      <c r="A5653" s="32" t="s">
        <v>28802</v>
      </c>
      <c r="B5653" s="42" t="s">
        <v>63659</v>
      </c>
      <c r="C5653" s="42"/>
      <c r="D5653" s="42"/>
      <c r="E5653" s="43" t="s">
        <v>8506</v>
      </c>
      <c r="F5653" s="44" t="s">
        <v>41</v>
      </c>
      <c r="G5653" s="44" t="s">
        <v>17</v>
      </c>
      <c r="H5653" s="44" t="s">
        <v>18</v>
      </c>
      <c r="I5653" s="42" t="s">
        <v>8507</v>
      </c>
      <c r="J5653" s="42">
        <v>8051194896070</v>
      </c>
      <c r="K5653" s="45">
        <v>45527</v>
      </c>
      <c r="L5653" s="46">
        <v>0</v>
      </c>
      <c r="M5653" s="54">
        <v>549.95000000000005</v>
      </c>
    </row>
    <row r="5654" spans="1:14" x14ac:dyDescent="0.25">
      <c r="A5654" s="32" t="s">
        <v>28801</v>
      </c>
      <c r="B5654" s="42" t="s">
        <v>63660</v>
      </c>
      <c r="C5654" s="42"/>
      <c r="D5654" s="42"/>
      <c r="E5654" s="43" t="s">
        <v>8504</v>
      </c>
      <c r="F5654" s="44" t="s">
        <v>41</v>
      </c>
      <c r="G5654" s="44" t="s">
        <v>17</v>
      </c>
      <c r="H5654" s="44" t="s">
        <v>18</v>
      </c>
      <c r="I5654" s="42" t="s">
        <v>8505</v>
      </c>
      <c r="J5654" s="42">
        <v>8051194896087</v>
      </c>
      <c r="K5654" s="45">
        <v>45527</v>
      </c>
      <c r="L5654" s="46">
        <v>0</v>
      </c>
      <c r="M5654" s="54">
        <v>549.95000000000005</v>
      </c>
    </row>
    <row r="5655" spans="1:14" x14ac:dyDescent="0.25">
      <c r="A5655" s="32" t="s">
        <v>28800</v>
      </c>
      <c r="B5655" s="42" t="s">
        <v>63663</v>
      </c>
      <c r="C5655" s="42"/>
      <c r="D5655" s="42"/>
      <c r="E5655" s="43" t="s">
        <v>8503</v>
      </c>
      <c r="F5655" s="44" t="s">
        <v>41</v>
      </c>
      <c r="G5655" s="44" t="s">
        <v>17</v>
      </c>
      <c r="H5655" s="44" t="s">
        <v>18</v>
      </c>
      <c r="I5655" s="42" t="s">
        <v>45144</v>
      </c>
      <c r="J5655" s="42">
        <v>8051194896117</v>
      </c>
      <c r="K5655" s="45">
        <v>45527</v>
      </c>
      <c r="L5655" s="46">
        <v>0</v>
      </c>
      <c r="M5655" s="54">
        <v>549.95000000000005</v>
      </c>
    </row>
    <row r="5656" spans="1:14" x14ac:dyDescent="0.25">
      <c r="A5656" s="32" t="s">
        <v>28799</v>
      </c>
      <c r="B5656" s="42" t="s">
        <v>63662</v>
      </c>
      <c r="C5656" s="42"/>
      <c r="D5656" s="42"/>
      <c r="E5656" s="43" t="s">
        <v>8502</v>
      </c>
      <c r="F5656" s="44" t="s">
        <v>41</v>
      </c>
      <c r="G5656" s="44" t="s">
        <v>17</v>
      </c>
      <c r="H5656" s="44" t="s">
        <v>18</v>
      </c>
      <c r="I5656" s="42" t="s">
        <v>45143</v>
      </c>
      <c r="J5656" s="42">
        <v>8051194896100</v>
      </c>
      <c r="K5656" s="45">
        <v>45527</v>
      </c>
      <c r="L5656" s="46">
        <v>0</v>
      </c>
      <c r="M5656" s="54">
        <v>549.95000000000005</v>
      </c>
    </row>
    <row r="5657" spans="1:14" x14ac:dyDescent="0.25">
      <c r="A5657" s="32" t="s">
        <v>71299</v>
      </c>
      <c r="B5657" s="17" t="s">
        <v>68740</v>
      </c>
      <c r="C5657" s="42"/>
      <c r="D5657" s="17"/>
      <c r="E5657" s="70" t="s">
        <v>68741</v>
      </c>
      <c r="F5657" s="80" t="s">
        <v>41</v>
      </c>
      <c r="G5657" s="44" t="s">
        <v>11</v>
      </c>
      <c r="H5657" s="44" t="s">
        <v>12</v>
      </c>
      <c r="I5657" s="70" t="s">
        <v>68742</v>
      </c>
      <c r="J5657" s="20">
        <v>8059347340654</v>
      </c>
      <c r="K5657" s="17"/>
      <c r="L5657" s="28">
        <v>699.95</v>
      </c>
      <c r="M5657" s="28">
        <v>699.95</v>
      </c>
      <c r="N5657" s="24">
        <v>45335</v>
      </c>
    </row>
    <row r="5658" spans="1:14" x14ac:dyDescent="0.25">
      <c r="A5658" s="32" t="s">
        <v>71298</v>
      </c>
      <c r="B5658" s="17" t="s">
        <v>68737</v>
      </c>
      <c r="C5658" s="42"/>
      <c r="D5658" s="17"/>
      <c r="E5658" s="70" t="s">
        <v>68738</v>
      </c>
      <c r="F5658" s="80" t="s">
        <v>41</v>
      </c>
      <c r="G5658" s="44" t="s">
        <v>11</v>
      </c>
      <c r="H5658" s="44" t="s">
        <v>12</v>
      </c>
      <c r="I5658" s="70" t="s">
        <v>68739</v>
      </c>
      <c r="J5658" s="20">
        <v>8059347340647</v>
      </c>
      <c r="K5658" s="17"/>
      <c r="L5658" s="28">
        <v>699.95</v>
      </c>
      <c r="M5658" s="28">
        <v>699.95</v>
      </c>
      <c r="N5658" s="24">
        <v>45335</v>
      </c>
    </row>
    <row r="5659" spans="1:14" x14ac:dyDescent="0.25">
      <c r="A5659" s="32" t="s">
        <v>71297</v>
      </c>
      <c r="B5659" s="17" t="s">
        <v>68734</v>
      </c>
      <c r="C5659" s="42"/>
      <c r="D5659" s="17"/>
      <c r="E5659" s="70" t="s">
        <v>68735</v>
      </c>
      <c r="F5659" s="80" t="s">
        <v>41</v>
      </c>
      <c r="G5659" s="44" t="s">
        <v>11</v>
      </c>
      <c r="H5659" s="44" t="s">
        <v>12</v>
      </c>
      <c r="I5659" s="70" t="s">
        <v>68736</v>
      </c>
      <c r="J5659" s="20">
        <v>8059347340630</v>
      </c>
      <c r="K5659" s="17"/>
      <c r="L5659" s="28">
        <v>699.95</v>
      </c>
      <c r="M5659" s="28">
        <v>699.95</v>
      </c>
      <c r="N5659" s="24">
        <v>45335</v>
      </c>
    </row>
    <row r="5660" spans="1:14" x14ac:dyDescent="0.25">
      <c r="A5660" s="32" t="s">
        <v>71296</v>
      </c>
      <c r="B5660" s="17" t="s">
        <v>68731</v>
      </c>
      <c r="C5660" s="42"/>
      <c r="D5660" s="17"/>
      <c r="E5660" s="70" t="s">
        <v>68732</v>
      </c>
      <c r="F5660" s="80" t="s">
        <v>41</v>
      </c>
      <c r="G5660" s="44" t="s">
        <v>11</v>
      </c>
      <c r="H5660" s="44" t="s">
        <v>12</v>
      </c>
      <c r="I5660" s="70" t="s">
        <v>68733</v>
      </c>
      <c r="J5660" s="20">
        <v>8059347340623</v>
      </c>
      <c r="K5660" s="17"/>
      <c r="L5660" s="28">
        <v>699.95</v>
      </c>
      <c r="M5660" s="28">
        <v>699.95</v>
      </c>
      <c r="N5660" s="24">
        <v>45335</v>
      </c>
    </row>
    <row r="5661" spans="1:14" x14ac:dyDescent="0.25">
      <c r="A5661" s="32" t="s">
        <v>71295</v>
      </c>
      <c r="B5661" s="17" t="s">
        <v>68728</v>
      </c>
      <c r="C5661" s="42"/>
      <c r="D5661" s="17"/>
      <c r="E5661" s="70" t="s">
        <v>68729</v>
      </c>
      <c r="F5661" s="80" t="s">
        <v>41</v>
      </c>
      <c r="G5661" s="44" t="s">
        <v>11</v>
      </c>
      <c r="H5661" s="44" t="s">
        <v>12</v>
      </c>
      <c r="I5661" s="70" t="s">
        <v>68730</v>
      </c>
      <c r="J5661" s="20">
        <v>8059347311043</v>
      </c>
      <c r="K5661" s="17"/>
      <c r="L5661" s="28">
        <v>699.95</v>
      </c>
      <c r="M5661" s="28">
        <v>699.95</v>
      </c>
      <c r="N5661" s="24">
        <v>45335</v>
      </c>
    </row>
    <row r="5662" spans="1:14" x14ac:dyDescent="0.25">
      <c r="A5662" s="32" t="s">
        <v>71294</v>
      </c>
      <c r="B5662" s="17" t="s">
        <v>68725</v>
      </c>
      <c r="C5662" s="42"/>
      <c r="D5662" s="17"/>
      <c r="E5662" s="70" t="s">
        <v>68726</v>
      </c>
      <c r="F5662" s="80" t="s">
        <v>41</v>
      </c>
      <c r="G5662" s="44" t="s">
        <v>11</v>
      </c>
      <c r="H5662" s="44" t="s">
        <v>12</v>
      </c>
      <c r="I5662" s="70" t="s">
        <v>68727</v>
      </c>
      <c r="J5662" s="20">
        <v>8059347340616</v>
      </c>
      <c r="K5662" s="17"/>
      <c r="L5662" s="28">
        <v>699.95</v>
      </c>
      <c r="M5662" s="28">
        <v>699.95</v>
      </c>
      <c r="N5662" s="24">
        <v>45335</v>
      </c>
    </row>
    <row r="5663" spans="1:14" x14ac:dyDescent="0.25">
      <c r="A5663" s="32" t="s">
        <v>71293</v>
      </c>
      <c r="B5663" s="17" t="s">
        <v>68722</v>
      </c>
      <c r="C5663" s="42"/>
      <c r="D5663" s="17"/>
      <c r="E5663" s="70" t="s">
        <v>68723</v>
      </c>
      <c r="F5663" s="80" t="s">
        <v>41</v>
      </c>
      <c r="G5663" s="44" t="s">
        <v>11</v>
      </c>
      <c r="H5663" s="44" t="s">
        <v>12</v>
      </c>
      <c r="I5663" s="70" t="s">
        <v>68724</v>
      </c>
      <c r="J5663" s="20">
        <v>8059347340609</v>
      </c>
      <c r="K5663" s="17"/>
      <c r="L5663" s="28">
        <v>699.95</v>
      </c>
      <c r="M5663" s="28">
        <v>699.95</v>
      </c>
      <c r="N5663" s="24">
        <v>45335</v>
      </c>
    </row>
    <row r="5664" spans="1:14" x14ac:dyDescent="0.25">
      <c r="A5664" s="32" t="s">
        <v>71292</v>
      </c>
      <c r="B5664" s="17" t="s">
        <v>68719</v>
      </c>
      <c r="C5664" s="42"/>
      <c r="D5664" s="17"/>
      <c r="E5664" s="70" t="s">
        <v>68720</v>
      </c>
      <c r="F5664" s="80" t="s">
        <v>41</v>
      </c>
      <c r="G5664" s="44" t="s">
        <v>11</v>
      </c>
      <c r="H5664" s="44" t="s">
        <v>12</v>
      </c>
      <c r="I5664" s="70" t="s">
        <v>68721</v>
      </c>
      <c r="J5664" s="20">
        <v>8059347340593</v>
      </c>
      <c r="K5664" s="17"/>
      <c r="L5664" s="28">
        <v>699.95</v>
      </c>
      <c r="M5664" s="28">
        <v>699.95</v>
      </c>
      <c r="N5664" s="24">
        <v>45335</v>
      </c>
    </row>
    <row r="5665" spans="1:14" x14ac:dyDescent="0.25">
      <c r="A5665" s="32" t="s">
        <v>71291</v>
      </c>
      <c r="B5665" s="17" t="s">
        <v>68716</v>
      </c>
      <c r="C5665" s="42"/>
      <c r="D5665" s="17"/>
      <c r="E5665" s="70" t="s">
        <v>68717</v>
      </c>
      <c r="F5665" s="80" t="s">
        <v>41</v>
      </c>
      <c r="G5665" s="44" t="s">
        <v>11</v>
      </c>
      <c r="H5665" s="44" t="s">
        <v>12</v>
      </c>
      <c r="I5665" s="70" t="s">
        <v>68718</v>
      </c>
      <c r="J5665" s="20">
        <v>8059347340586</v>
      </c>
      <c r="K5665" s="17"/>
      <c r="L5665" s="28">
        <v>699.95</v>
      </c>
      <c r="M5665" s="28">
        <v>699.95</v>
      </c>
      <c r="N5665" s="24">
        <v>45335</v>
      </c>
    </row>
    <row r="5666" spans="1:14" x14ac:dyDescent="0.25">
      <c r="A5666" s="32" t="s">
        <v>71290</v>
      </c>
      <c r="B5666" s="17" t="s">
        <v>68713</v>
      </c>
      <c r="C5666" s="42"/>
      <c r="D5666" s="17"/>
      <c r="E5666" s="70" t="s">
        <v>68714</v>
      </c>
      <c r="F5666" s="80" t="s">
        <v>41</v>
      </c>
      <c r="G5666" s="44" t="s">
        <v>11</v>
      </c>
      <c r="H5666" s="44" t="s">
        <v>12</v>
      </c>
      <c r="I5666" s="70" t="s">
        <v>68715</v>
      </c>
      <c r="J5666" s="20">
        <v>8059347340579</v>
      </c>
      <c r="K5666" s="17"/>
      <c r="L5666" s="28">
        <v>699.95</v>
      </c>
      <c r="M5666" s="28">
        <v>699.95</v>
      </c>
      <c r="N5666" s="24">
        <v>45335</v>
      </c>
    </row>
    <row r="5667" spans="1:14" x14ac:dyDescent="0.25">
      <c r="A5667" s="32" t="s">
        <v>71289</v>
      </c>
      <c r="B5667" s="17" t="s">
        <v>68710</v>
      </c>
      <c r="C5667" s="42"/>
      <c r="D5667" s="17"/>
      <c r="E5667" s="70" t="s">
        <v>68711</v>
      </c>
      <c r="F5667" s="80" t="s">
        <v>41</v>
      </c>
      <c r="G5667" s="44" t="s">
        <v>11</v>
      </c>
      <c r="H5667" s="44" t="s">
        <v>12</v>
      </c>
      <c r="I5667" s="70" t="s">
        <v>68712</v>
      </c>
      <c r="J5667" s="20">
        <v>8059347340562</v>
      </c>
      <c r="K5667" s="17"/>
      <c r="L5667" s="28">
        <v>699.95</v>
      </c>
      <c r="M5667" s="28">
        <v>699.95</v>
      </c>
      <c r="N5667" s="24">
        <v>45335</v>
      </c>
    </row>
    <row r="5668" spans="1:14" x14ac:dyDescent="0.25">
      <c r="A5668" s="32" t="s">
        <v>71288</v>
      </c>
      <c r="B5668" s="17" t="s">
        <v>68707</v>
      </c>
      <c r="C5668" s="42"/>
      <c r="D5668" s="17"/>
      <c r="E5668" s="70" t="s">
        <v>68708</v>
      </c>
      <c r="F5668" s="80" t="s">
        <v>41</v>
      </c>
      <c r="G5668" s="44" t="s">
        <v>11</v>
      </c>
      <c r="H5668" s="44" t="s">
        <v>12</v>
      </c>
      <c r="I5668" s="70" t="s">
        <v>68709</v>
      </c>
      <c r="J5668" s="20">
        <v>8059347311036</v>
      </c>
      <c r="K5668" s="17"/>
      <c r="L5668" s="28">
        <v>699.95</v>
      </c>
      <c r="M5668" s="28">
        <v>699.95</v>
      </c>
      <c r="N5668" s="24">
        <v>45335</v>
      </c>
    </row>
    <row r="5669" spans="1:14" x14ac:dyDescent="0.25">
      <c r="A5669" s="32" t="s">
        <v>71287</v>
      </c>
      <c r="B5669" s="17" t="s">
        <v>68704</v>
      </c>
      <c r="C5669" s="42"/>
      <c r="D5669" s="17"/>
      <c r="E5669" s="70" t="s">
        <v>68705</v>
      </c>
      <c r="F5669" s="80" t="s">
        <v>41</v>
      </c>
      <c r="G5669" s="44" t="s">
        <v>11</v>
      </c>
      <c r="H5669" s="44" t="s">
        <v>12</v>
      </c>
      <c r="I5669" s="70" t="s">
        <v>68706</v>
      </c>
      <c r="J5669" s="20">
        <v>8059347340555</v>
      </c>
      <c r="K5669" s="17"/>
      <c r="L5669" s="28">
        <v>699.95</v>
      </c>
      <c r="M5669" s="28">
        <v>699.95</v>
      </c>
      <c r="N5669" s="24">
        <v>45335</v>
      </c>
    </row>
    <row r="5670" spans="1:14" x14ac:dyDescent="0.25">
      <c r="A5670" s="32" t="s">
        <v>71286</v>
      </c>
      <c r="B5670" s="17" t="s">
        <v>68701</v>
      </c>
      <c r="C5670" s="42"/>
      <c r="D5670" s="17"/>
      <c r="E5670" s="70" t="s">
        <v>68702</v>
      </c>
      <c r="F5670" s="80" t="s">
        <v>41</v>
      </c>
      <c r="G5670" s="44" t="s">
        <v>11</v>
      </c>
      <c r="H5670" s="44" t="s">
        <v>12</v>
      </c>
      <c r="I5670" s="70" t="s">
        <v>68703</v>
      </c>
      <c r="J5670" s="20">
        <v>8059347340548</v>
      </c>
      <c r="K5670" s="17"/>
      <c r="L5670" s="28">
        <v>699.95</v>
      </c>
      <c r="M5670" s="28">
        <v>699.95</v>
      </c>
      <c r="N5670" s="24">
        <v>45335</v>
      </c>
    </row>
    <row r="5671" spans="1:14" x14ac:dyDescent="0.25">
      <c r="A5671" s="32" t="s">
        <v>31268</v>
      </c>
      <c r="B5671" s="42" t="s">
        <v>51119</v>
      </c>
      <c r="C5671" s="42"/>
      <c r="D5671" s="42"/>
      <c r="E5671" s="43" t="s">
        <v>60173</v>
      </c>
      <c r="F5671" s="44" t="s">
        <v>82</v>
      </c>
      <c r="G5671" s="44" t="s">
        <v>17</v>
      </c>
      <c r="H5671" s="44" t="s">
        <v>18</v>
      </c>
      <c r="I5671" s="42" t="s">
        <v>18200</v>
      </c>
      <c r="J5671" s="42">
        <v>8059175093401</v>
      </c>
      <c r="K5671" s="45">
        <v>45323</v>
      </c>
      <c r="L5671" s="46">
        <v>0</v>
      </c>
      <c r="M5671" s="54">
        <v>499.95</v>
      </c>
      <c r="N5671" s="45">
        <v>43706</v>
      </c>
    </row>
    <row r="5672" spans="1:14" x14ac:dyDescent="0.25">
      <c r="A5672" s="32" t="s">
        <v>31267</v>
      </c>
      <c r="B5672" s="42" t="s">
        <v>51118</v>
      </c>
      <c r="C5672" s="42"/>
      <c r="D5672" s="42"/>
      <c r="E5672" s="43" t="s">
        <v>60172</v>
      </c>
      <c r="F5672" s="44" t="s">
        <v>82</v>
      </c>
      <c r="G5672" s="44" t="s">
        <v>17</v>
      </c>
      <c r="H5672" s="44" t="s">
        <v>18</v>
      </c>
      <c r="I5672" s="42" t="s">
        <v>18199</v>
      </c>
      <c r="J5672" s="42">
        <v>8059175093395</v>
      </c>
      <c r="K5672" s="45">
        <v>45323</v>
      </c>
      <c r="L5672" s="46">
        <v>0</v>
      </c>
      <c r="M5672" s="54">
        <v>499.95</v>
      </c>
      <c r="N5672" s="45">
        <v>43706</v>
      </c>
    </row>
    <row r="5673" spans="1:14" x14ac:dyDescent="0.25">
      <c r="A5673" s="32" t="s">
        <v>31266</v>
      </c>
      <c r="B5673" s="42" t="s">
        <v>51117</v>
      </c>
      <c r="C5673" s="42"/>
      <c r="D5673" s="42"/>
      <c r="E5673" s="43" t="s">
        <v>60171</v>
      </c>
      <c r="F5673" s="44" t="s">
        <v>82</v>
      </c>
      <c r="G5673" s="44" t="s">
        <v>17</v>
      </c>
      <c r="H5673" s="44" t="s">
        <v>18</v>
      </c>
      <c r="I5673" s="42" t="s">
        <v>18198</v>
      </c>
      <c r="J5673" s="42">
        <v>8059175093388</v>
      </c>
      <c r="K5673" s="45">
        <v>45323</v>
      </c>
      <c r="L5673" s="46">
        <v>0</v>
      </c>
      <c r="M5673" s="54">
        <v>499.95</v>
      </c>
      <c r="N5673" s="45">
        <v>43706</v>
      </c>
    </row>
    <row r="5674" spans="1:14" x14ac:dyDescent="0.25">
      <c r="A5674" s="32" t="s">
        <v>31265</v>
      </c>
      <c r="B5674" s="42" t="s">
        <v>51116</v>
      </c>
      <c r="C5674" s="42"/>
      <c r="D5674" s="42"/>
      <c r="E5674" s="43" t="s">
        <v>60170</v>
      </c>
      <c r="F5674" s="44" t="s">
        <v>82</v>
      </c>
      <c r="G5674" s="44" t="s">
        <v>17</v>
      </c>
      <c r="H5674" s="44" t="s">
        <v>18</v>
      </c>
      <c r="I5674" s="42" t="s">
        <v>18197</v>
      </c>
      <c r="J5674" s="42">
        <v>8059175093371</v>
      </c>
      <c r="K5674" s="45">
        <v>45323</v>
      </c>
      <c r="L5674" s="46">
        <v>0</v>
      </c>
      <c r="M5674" s="54">
        <v>499.95</v>
      </c>
      <c r="N5674" s="45">
        <v>43706</v>
      </c>
    </row>
    <row r="5675" spans="1:14" x14ac:dyDescent="0.25">
      <c r="A5675" s="32" t="s">
        <v>31264</v>
      </c>
      <c r="B5675" s="42" t="s">
        <v>51115</v>
      </c>
      <c r="C5675" s="42"/>
      <c r="D5675" s="42"/>
      <c r="E5675" s="43" t="s">
        <v>60169</v>
      </c>
      <c r="F5675" s="44" t="s">
        <v>82</v>
      </c>
      <c r="G5675" s="44" t="s">
        <v>17</v>
      </c>
      <c r="H5675" s="44" t="s">
        <v>18</v>
      </c>
      <c r="I5675" s="42" t="s">
        <v>18196</v>
      </c>
      <c r="J5675" s="42">
        <v>8059175093364</v>
      </c>
      <c r="K5675" s="45">
        <v>45323</v>
      </c>
      <c r="L5675" s="46">
        <v>0</v>
      </c>
      <c r="M5675" s="54">
        <v>499.95</v>
      </c>
      <c r="N5675" s="45">
        <v>43706</v>
      </c>
    </row>
    <row r="5676" spans="1:14" x14ac:dyDescent="0.25">
      <c r="A5676" s="32" t="s">
        <v>31263</v>
      </c>
      <c r="B5676" s="42" t="s">
        <v>51114</v>
      </c>
      <c r="C5676" s="42"/>
      <c r="D5676" s="42"/>
      <c r="E5676" s="43" t="s">
        <v>60168</v>
      </c>
      <c r="F5676" s="44" t="s">
        <v>82</v>
      </c>
      <c r="G5676" s="44" t="s">
        <v>17</v>
      </c>
      <c r="H5676" s="44" t="s">
        <v>18</v>
      </c>
      <c r="I5676" s="42" t="s">
        <v>18195</v>
      </c>
      <c r="J5676" s="42">
        <v>8059175093357</v>
      </c>
      <c r="K5676" s="45">
        <v>45323</v>
      </c>
      <c r="L5676" s="46">
        <v>0</v>
      </c>
      <c r="M5676" s="54">
        <v>499.95</v>
      </c>
      <c r="N5676" s="45">
        <v>43706</v>
      </c>
    </row>
    <row r="5677" spans="1:14" x14ac:dyDescent="0.25">
      <c r="A5677" s="32" t="s">
        <v>31262</v>
      </c>
      <c r="B5677" s="42" t="s">
        <v>51113</v>
      </c>
      <c r="C5677" s="42"/>
      <c r="D5677" s="42"/>
      <c r="E5677" s="43" t="s">
        <v>60167</v>
      </c>
      <c r="F5677" s="44" t="s">
        <v>82</v>
      </c>
      <c r="G5677" s="44" t="s">
        <v>17</v>
      </c>
      <c r="H5677" s="44" t="s">
        <v>18</v>
      </c>
      <c r="I5677" s="42" t="s">
        <v>18194</v>
      </c>
      <c r="J5677" s="42">
        <v>8059175093340</v>
      </c>
      <c r="K5677" s="45">
        <v>45323</v>
      </c>
      <c r="L5677" s="46">
        <v>0</v>
      </c>
      <c r="M5677" s="54">
        <v>499.95</v>
      </c>
      <c r="N5677" s="45">
        <v>43706</v>
      </c>
    </row>
    <row r="5678" spans="1:14" x14ac:dyDescent="0.25">
      <c r="A5678" s="32" t="s">
        <v>31261</v>
      </c>
      <c r="B5678" s="42" t="s">
        <v>51112</v>
      </c>
      <c r="C5678" s="42"/>
      <c r="D5678" s="42"/>
      <c r="E5678" s="43" t="s">
        <v>60166</v>
      </c>
      <c r="F5678" s="44" t="s">
        <v>82</v>
      </c>
      <c r="G5678" s="44" t="s">
        <v>17</v>
      </c>
      <c r="H5678" s="44" t="s">
        <v>18</v>
      </c>
      <c r="I5678" s="42" t="s">
        <v>18193</v>
      </c>
      <c r="J5678" s="42">
        <v>8059175093333</v>
      </c>
      <c r="K5678" s="45">
        <v>45323</v>
      </c>
      <c r="L5678" s="46">
        <v>0</v>
      </c>
      <c r="M5678" s="54">
        <v>499.95</v>
      </c>
      <c r="N5678" s="45">
        <v>43706</v>
      </c>
    </row>
    <row r="5679" spans="1:14" x14ac:dyDescent="0.25">
      <c r="A5679" s="32" t="s">
        <v>31260</v>
      </c>
      <c r="B5679" s="42" t="s">
        <v>51111</v>
      </c>
      <c r="C5679" s="42"/>
      <c r="D5679" s="42"/>
      <c r="E5679" s="43" t="s">
        <v>60165</v>
      </c>
      <c r="F5679" s="44" t="s">
        <v>82</v>
      </c>
      <c r="G5679" s="44" t="s">
        <v>17</v>
      </c>
      <c r="H5679" s="44" t="s">
        <v>18</v>
      </c>
      <c r="I5679" s="42" t="s">
        <v>18192</v>
      </c>
      <c r="J5679" s="42">
        <v>8059175093326</v>
      </c>
      <c r="K5679" s="45">
        <v>45323</v>
      </c>
      <c r="L5679" s="46">
        <v>0</v>
      </c>
      <c r="M5679" s="54">
        <v>499.95</v>
      </c>
      <c r="N5679" s="45">
        <v>43706</v>
      </c>
    </row>
    <row r="5680" spans="1:14" x14ac:dyDescent="0.25">
      <c r="A5680" s="32" t="s">
        <v>31259</v>
      </c>
      <c r="B5680" s="42" t="s">
        <v>51110</v>
      </c>
      <c r="C5680" s="42"/>
      <c r="D5680" s="42"/>
      <c r="E5680" s="43" t="s">
        <v>60164</v>
      </c>
      <c r="F5680" s="44" t="s">
        <v>82</v>
      </c>
      <c r="G5680" s="44" t="s">
        <v>17</v>
      </c>
      <c r="H5680" s="44" t="s">
        <v>18</v>
      </c>
      <c r="I5680" s="42" t="s">
        <v>18191</v>
      </c>
      <c r="J5680" s="42">
        <v>8059175093319</v>
      </c>
      <c r="K5680" s="45">
        <v>45323</v>
      </c>
      <c r="L5680" s="46">
        <v>0</v>
      </c>
      <c r="M5680" s="54">
        <v>499.95</v>
      </c>
      <c r="N5680" s="45">
        <v>43706</v>
      </c>
    </row>
    <row r="5681" spans="1:14" x14ac:dyDescent="0.25">
      <c r="A5681" s="32" t="s">
        <v>31258</v>
      </c>
      <c r="B5681" s="42" t="s">
        <v>51109</v>
      </c>
      <c r="C5681" s="42"/>
      <c r="D5681" s="42"/>
      <c r="E5681" s="43" t="s">
        <v>60163</v>
      </c>
      <c r="F5681" s="44" t="s">
        <v>82</v>
      </c>
      <c r="G5681" s="44" t="s">
        <v>17</v>
      </c>
      <c r="H5681" s="44" t="s">
        <v>18</v>
      </c>
      <c r="I5681" s="42" t="s">
        <v>18190</v>
      </c>
      <c r="J5681" s="42">
        <v>8059175093302</v>
      </c>
      <c r="K5681" s="45">
        <v>45323</v>
      </c>
      <c r="L5681" s="46">
        <v>0</v>
      </c>
      <c r="M5681" s="54">
        <v>499.95</v>
      </c>
      <c r="N5681" s="45">
        <v>43706</v>
      </c>
    </row>
    <row r="5682" spans="1:14" x14ac:dyDescent="0.25">
      <c r="A5682" s="32" t="s">
        <v>31257</v>
      </c>
      <c r="B5682" s="42" t="s">
        <v>51108</v>
      </c>
      <c r="C5682" s="42"/>
      <c r="D5682" s="42"/>
      <c r="E5682" s="43" t="s">
        <v>60162</v>
      </c>
      <c r="F5682" s="44" t="s">
        <v>82</v>
      </c>
      <c r="G5682" s="44" t="s">
        <v>17</v>
      </c>
      <c r="H5682" s="44" t="s">
        <v>18</v>
      </c>
      <c r="I5682" s="42" t="s">
        <v>18189</v>
      </c>
      <c r="J5682" s="42">
        <v>8059175093296</v>
      </c>
      <c r="K5682" s="45">
        <v>45323</v>
      </c>
      <c r="L5682" s="46">
        <v>0</v>
      </c>
      <c r="M5682" s="54">
        <v>499.95</v>
      </c>
      <c r="N5682" s="45">
        <v>43706</v>
      </c>
    </row>
    <row r="5683" spans="1:14" x14ac:dyDescent="0.25">
      <c r="A5683" s="32" t="s">
        <v>31256</v>
      </c>
      <c r="B5683" s="42" t="s">
        <v>51107</v>
      </c>
      <c r="C5683" s="42"/>
      <c r="D5683" s="42"/>
      <c r="E5683" s="43" t="s">
        <v>60161</v>
      </c>
      <c r="F5683" s="44" t="s">
        <v>82</v>
      </c>
      <c r="G5683" s="44" t="s">
        <v>17</v>
      </c>
      <c r="H5683" s="44" t="s">
        <v>18</v>
      </c>
      <c r="I5683" s="42" t="s">
        <v>18188</v>
      </c>
      <c r="J5683" s="42">
        <v>8059175093289</v>
      </c>
      <c r="K5683" s="45">
        <v>45323</v>
      </c>
      <c r="L5683" s="46">
        <v>0</v>
      </c>
      <c r="M5683" s="54">
        <v>499.95</v>
      </c>
      <c r="N5683" s="45">
        <v>43706</v>
      </c>
    </row>
    <row r="5684" spans="1:14" x14ac:dyDescent="0.25">
      <c r="A5684" s="32" t="s">
        <v>31255</v>
      </c>
      <c r="B5684" s="42" t="s">
        <v>51106</v>
      </c>
      <c r="C5684" s="42"/>
      <c r="D5684" s="42"/>
      <c r="E5684" s="43" t="s">
        <v>60160</v>
      </c>
      <c r="F5684" s="44" t="s">
        <v>82</v>
      </c>
      <c r="G5684" s="44" t="s">
        <v>17</v>
      </c>
      <c r="H5684" s="44" t="s">
        <v>18</v>
      </c>
      <c r="I5684" s="42" t="s">
        <v>18187</v>
      </c>
      <c r="J5684" s="42">
        <v>8059175093272</v>
      </c>
      <c r="K5684" s="45">
        <v>45323</v>
      </c>
      <c r="L5684" s="46">
        <v>0</v>
      </c>
      <c r="M5684" s="54">
        <v>499.95</v>
      </c>
      <c r="N5684" s="45">
        <v>43706</v>
      </c>
    </row>
    <row r="5685" spans="1:14" x14ac:dyDescent="0.25">
      <c r="A5685" s="32" t="s">
        <v>71285</v>
      </c>
      <c r="B5685" s="17" t="s">
        <v>68698</v>
      </c>
      <c r="C5685" s="42"/>
      <c r="D5685" s="17"/>
      <c r="E5685" s="70" t="s">
        <v>68699</v>
      </c>
      <c r="F5685" s="80" t="s">
        <v>41</v>
      </c>
      <c r="G5685" s="44" t="s">
        <v>11</v>
      </c>
      <c r="H5685" s="44" t="s">
        <v>12</v>
      </c>
      <c r="I5685" s="70" t="s">
        <v>68700</v>
      </c>
      <c r="J5685" s="20">
        <v>8059347353838</v>
      </c>
      <c r="K5685" s="17"/>
      <c r="L5685" s="28">
        <v>539.95000000000005</v>
      </c>
      <c r="M5685" s="28">
        <v>539.95000000000005</v>
      </c>
      <c r="N5685" s="24">
        <v>45335</v>
      </c>
    </row>
    <row r="5686" spans="1:14" x14ac:dyDescent="0.25">
      <c r="A5686" s="32" t="s">
        <v>71284</v>
      </c>
      <c r="B5686" s="17" t="s">
        <v>68692</v>
      </c>
      <c r="C5686" s="42"/>
      <c r="D5686" s="17"/>
      <c r="E5686" s="70" t="s">
        <v>68693</v>
      </c>
      <c r="F5686" s="80" t="s">
        <v>41</v>
      </c>
      <c r="G5686" s="44" t="s">
        <v>11</v>
      </c>
      <c r="H5686" s="44" t="s">
        <v>12</v>
      </c>
      <c r="I5686" s="70" t="s">
        <v>68694</v>
      </c>
      <c r="J5686" s="20">
        <v>8059347353807</v>
      </c>
      <c r="K5686" s="17"/>
      <c r="L5686" s="28">
        <v>539.95000000000005</v>
      </c>
      <c r="M5686" s="28">
        <v>539.95000000000005</v>
      </c>
      <c r="N5686" s="24">
        <v>45335</v>
      </c>
    </row>
    <row r="5687" spans="1:14" x14ac:dyDescent="0.25">
      <c r="A5687" s="32" t="s">
        <v>71283</v>
      </c>
      <c r="B5687" s="17" t="s">
        <v>68689</v>
      </c>
      <c r="C5687" s="42"/>
      <c r="D5687" s="17"/>
      <c r="E5687" s="70" t="s">
        <v>68690</v>
      </c>
      <c r="F5687" s="80" t="s">
        <v>41</v>
      </c>
      <c r="G5687" s="44" t="s">
        <v>11</v>
      </c>
      <c r="H5687" s="44" t="s">
        <v>12</v>
      </c>
      <c r="I5687" s="70" t="s">
        <v>68691</v>
      </c>
      <c r="J5687" s="20">
        <v>8059347353814</v>
      </c>
      <c r="K5687" s="17"/>
      <c r="L5687" s="28">
        <v>539.95000000000005</v>
      </c>
      <c r="M5687" s="28">
        <v>539.95000000000005</v>
      </c>
      <c r="N5687" s="24">
        <v>45335</v>
      </c>
    </row>
    <row r="5688" spans="1:14" x14ac:dyDescent="0.25">
      <c r="A5688" s="32" t="s">
        <v>71282</v>
      </c>
      <c r="B5688" s="17" t="s">
        <v>68695</v>
      </c>
      <c r="C5688" s="42"/>
      <c r="D5688" s="17"/>
      <c r="E5688" s="70" t="s">
        <v>68696</v>
      </c>
      <c r="F5688" s="80" t="s">
        <v>41</v>
      </c>
      <c r="G5688" s="44" t="s">
        <v>11</v>
      </c>
      <c r="H5688" s="44" t="s">
        <v>12</v>
      </c>
      <c r="I5688" s="70" t="s">
        <v>68697</v>
      </c>
      <c r="J5688" s="20">
        <v>8059347353821</v>
      </c>
      <c r="K5688" s="17"/>
      <c r="L5688" s="28">
        <v>539.95000000000005</v>
      </c>
      <c r="M5688" s="28">
        <v>539.95000000000005</v>
      </c>
      <c r="N5688" s="24">
        <v>45335</v>
      </c>
    </row>
    <row r="5689" spans="1:14" x14ac:dyDescent="0.25">
      <c r="A5689" s="32" t="s">
        <v>71281</v>
      </c>
      <c r="B5689" s="17" t="s">
        <v>68686</v>
      </c>
      <c r="C5689" s="42"/>
      <c r="D5689" s="17"/>
      <c r="E5689" s="70" t="s">
        <v>68687</v>
      </c>
      <c r="F5689" s="80" t="s">
        <v>41</v>
      </c>
      <c r="G5689" s="44" t="s">
        <v>11</v>
      </c>
      <c r="H5689" s="44" t="s">
        <v>12</v>
      </c>
      <c r="I5689" s="70" t="s">
        <v>68688</v>
      </c>
      <c r="J5689" s="20">
        <v>8059347353869</v>
      </c>
      <c r="K5689" s="17"/>
      <c r="L5689" s="28">
        <v>539.95000000000005</v>
      </c>
      <c r="M5689" s="28">
        <v>539.95000000000005</v>
      </c>
      <c r="N5689" s="24">
        <v>45335</v>
      </c>
    </row>
    <row r="5690" spans="1:14" x14ac:dyDescent="0.25">
      <c r="A5690" s="32" t="s">
        <v>71280</v>
      </c>
      <c r="B5690" s="17" t="s">
        <v>68683</v>
      </c>
      <c r="C5690" s="42"/>
      <c r="D5690" s="17"/>
      <c r="E5690" s="70" t="s">
        <v>68684</v>
      </c>
      <c r="F5690" s="80" t="s">
        <v>41</v>
      </c>
      <c r="G5690" s="44" t="s">
        <v>11</v>
      </c>
      <c r="H5690" s="44" t="s">
        <v>12</v>
      </c>
      <c r="I5690" s="70" t="s">
        <v>68685</v>
      </c>
      <c r="J5690" s="20">
        <v>8059347353852</v>
      </c>
      <c r="K5690" s="17"/>
      <c r="L5690" s="28">
        <v>539.95000000000005</v>
      </c>
      <c r="M5690" s="28">
        <v>539.95000000000005</v>
      </c>
      <c r="N5690" s="24">
        <v>45335</v>
      </c>
    </row>
    <row r="5691" spans="1:14" x14ac:dyDescent="0.25">
      <c r="A5691" s="32" t="s">
        <v>71279</v>
      </c>
      <c r="B5691" s="17" t="s">
        <v>68680</v>
      </c>
      <c r="C5691" s="42"/>
      <c r="D5691" s="17"/>
      <c r="E5691" s="70" t="s">
        <v>68681</v>
      </c>
      <c r="F5691" s="80" t="s">
        <v>41</v>
      </c>
      <c r="G5691" s="44" t="s">
        <v>11</v>
      </c>
      <c r="H5691" s="44" t="s">
        <v>12</v>
      </c>
      <c r="I5691" s="70" t="s">
        <v>68682</v>
      </c>
      <c r="J5691" s="20">
        <v>8059347353845</v>
      </c>
      <c r="K5691" s="17"/>
      <c r="L5691" s="28">
        <v>539.95000000000005</v>
      </c>
      <c r="M5691" s="28">
        <v>539.95000000000005</v>
      </c>
      <c r="N5691" s="24">
        <v>45335</v>
      </c>
    </row>
    <row r="5692" spans="1:14" x14ac:dyDescent="0.25">
      <c r="A5692" s="32" t="s">
        <v>71278</v>
      </c>
      <c r="B5692" s="17" t="s">
        <v>68677</v>
      </c>
      <c r="C5692" s="42"/>
      <c r="D5692" s="17"/>
      <c r="E5692" s="70" t="s">
        <v>68678</v>
      </c>
      <c r="F5692" s="80" t="s">
        <v>41</v>
      </c>
      <c r="G5692" s="44" t="s">
        <v>11</v>
      </c>
      <c r="H5692" s="44" t="s">
        <v>12</v>
      </c>
      <c r="I5692" s="70" t="s">
        <v>68679</v>
      </c>
      <c r="J5692" s="20">
        <v>8059347353760</v>
      </c>
      <c r="K5692" s="17"/>
      <c r="L5692" s="28">
        <v>539.95000000000005</v>
      </c>
      <c r="M5692" s="28">
        <v>539.95000000000005</v>
      </c>
      <c r="N5692" s="24">
        <v>45335</v>
      </c>
    </row>
    <row r="5693" spans="1:14" x14ac:dyDescent="0.25">
      <c r="A5693" s="32" t="s">
        <v>71277</v>
      </c>
      <c r="B5693" s="17" t="s">
        <v>68674</v>
      </c>
      <c r="C5693" s="42"/>
      <c r="D5693" s="17"/>
      <c r="E5693" s="70" t="s">
        <v>68675</v>
      </c>
      <c r="F5693" s="80" t="s">
        <v>41</v>
      </c>
      <c r="G5693" s="44" t="s">
        <v>11</v>
      </c>
      <c r="H5693" s="44" t="s">
        <v>12</v>
      </c>
      <c r="I5693" s="70" t="s">
        <v>68676</v>
      </c>
      <c r="J5693" s="20">
        <v>8059347353739</v>
      </c>
      <c r="K5693" s="17"/>
      <c r="L5693" s="28">
        <v>539.95000000000005</v>
      </c>
      <c r="M5693" s="28">
        <v>539.95000000000005</v>
      </c>
      <c r="N5693" s="24">
        <v>45335</v>
      </c>
    </row>
    <row r="5694" spans="1:14" x14ac:dyDescent="0.25">
      <c r="A5694" s="32" t="s">
        <v>71276</v>
      </c>
      <c r="B5694" s="17" t="s">
        <v>68671</v>
      </c>
      <c r="C5694" s="42"/>
      <c r="D5694" s="17"/>
      <c r="E5694" s="70" t="s">
        <v>68672</v>
      </c>
      <c r="F5694" s="80" t="s">
        <v>41</v>
      </c>
      <c r="G5694" s="44" t="s">
        <v>11</v>
      </c>
      <c r="H5694" s="44" t="s">
        <v>12</v>
      </c>
      <c r="I5694" s="70" t="s">
        <v>68673</v>
      </c>
      <c r="J5694" s="20">
        <v>8059347353746</v>
      </c>
      <c r="K5694" s="17"/>
      <c r="L5694" s="28">
        <v>539.95000000000005</v>
      </c>
      <c r="M5694" s="28">
        <v>539.95000000000005</v>
      </c>
      <c r="N5694" s="24">
        <v>45335</v>
      </c>
    </row>
    <row r="5695" spans="1:14" x14ac:dyDescent="0.25">
      <c r="A5695" s="32" t="s">
        <v>71275</v>
      </c>
      <c r="B5695" s="17" t="s">
        <v>68668</v>
      </c>
      <c r="C5695" s="42"/>
      <c r="D5695" s="17"/>
      <c r="E5695" s="70" t="s">
        <v>68669</v>
      </c>
      <c r="F5695" s="80" t="s">
        <v>41</v>
      </c>
      <c r="G5695" s="44" t="s">
        <v>11</v>
      </c>
      <c r="H5695" s="44" t="s">
        <v>12</v>
      </c>
      <c r="I5695" s="70" t="s">
        <v>68670</v>
      </c>
      <c r="J5695" s="20">
        <v>8059347353753</v>
      </c>
      <c r="K5695" s="17"/>
      <c r="L5695" s="28">
        <v>539.95000000000005</v>
      </c>
      <c r="M5695" s="28">
        <v>539.95000000000005</v>
      </c>
      <c r="N5695" s="24">
        <v>45335</v>
      </c>
    </row>
    <row r="5696" spans="1:14" x14ac:dyDescent="0.25">
      <c r="A5696" s="32" t="s">
        <v>71274</v>
      </c>
      <c r="B5696" s="17" t="s">
        <v>68665</v>
      </c>
      <c r="C5696" s="42"/>
      <c r="D5696" s="17"/>
      <c r="E5696" s="70" t="s">
        <v>68666</v>
      </c>
      <c r="F5696" s="80" t="s">
        <v>41</v>
      </c>
      <c r="G5696" s="44" t="s">
        <v>11</v>
      </c>
      <c r="H5696" s="44" t="s">
        <v>12</v>
      </c>
      <c r="I5696" s="70" t="s">
        <v>68667</v>
      </c>
      <c r="J5696" s="20">
        <v>8059347353791</v>
      </c>
      <c r="K5696" s="17"/>
      <c r="L5696" s="28">
        <v>539.95000000000005</v>
      </c>
      <c r="M5696" s="28">
        <v>539.95000000000005</v>
      </c>
      <c r="N5696" s="24">
        <v>45335</v>
      </c>
    </row>
    <row r="5697" spans="1:14" x14ac:dyDescent="0.25">
      <c r="A5697" s="32" t="s">
        <v>71273</v>
      </c>
      <c r="B5697" s="17" t="s">
        <v>68662</v>
      </c>
      <c r="C5697" s="42"/>
      <c r="D5697" s="17"/>
      <c r="E5697" s="70" t="s">
        <v>68663</v>
      </c>
      <c r="F5697" s="80" t="s">
        <v>41</v>
      </c>
      <c r="G5697" s="44" t="s">
        <v>11</v>
      </c>
      <c r="H5697" s="44" t="s">
        <v>12</v>
      </c>
      <c r="I5697" s="70" t="s">
        <v>68664</v>
      </c>
      <c r="J5697" s="20">
        <v>8059347353784</v>
      </c>
      <c r="K5697" s="17"/>
      <c r="L5697" s="28">
        <v>539.95000000000005</v>
      </c>
      <c r="M5697" s="28">
        <v>539.95000000000005</v>
      </c>
      <c r="N5697" s="24">
        <v>45335</v>
      </c>
    </row>
    <row r="5698" spans="1:14" x14ac:dyDescent="0.25">
      <c r="A5698" s="32" t="s">
        <v>71272</v>
      </c>
      <c r="B5698" s="17" t="s">
        <v>68659</v>
      </c>
      <c r="C5698" s="42"/>
      <c r="D5698" s="17"/>
      <c r="E5698" s="70" t="s">
        <v>68660</v>
      </c>
      <c r="F5698" s="80" t="s">
        <v>41</v>
      </c>
      <c r="G5698" s="44" t="s">
        <v>11</v>
      </c>
      <c r="H5698" s="44" t="s">
        <v>12</v>
      </c>
      <c r="I5698" s="70" t="s">
        <v>68661</v>
      </c>
      <c r="J5698" s="20">
        <v>8059347353777</v>
      </c>
      <c r="K5698" s="17"/>
      <c r="L5698" s="28">
        <v>539.95000000000005</v>
      </c>
      <c r="M5698" s="28">
        <v>539.95000000000005</v>
      </c>
      <c r="N5698" s="24">
        <v>45335</v>
      </c>
    </row>
    <row r="5699" spans="1:14" x14ac:dyDescent="0.25">
      <c r="A5699" s="32" t="s">
        <v>71271</v>
      </c>
      <c r="B5699" s="17" t="s">
        <v>68656</v>
      </c>
      <c r="C5699" s="42"/>
      <c r="D5699" s="17"/>
      <c r="E5699" s="70" t="s">
        <v>68657</v>
      </c>
      <c r="F5699" s="80" t="s">
        <v>41</v>
      </c>
      <c r="G5699" s="44" t="s">
        <v>11</v>
      </c>
      <c r="H5699" s="44" t="s">
        <v>12</v>
      </c>
      <c r="I5699" s="70" t="s">
        <v>68658</v>
      </c>
      <c r="J5699" s="20">
        <v>8059347353692</v>
      </c>
      <c r="K5699" s="17"/>
      <c r="L5699" s="28">
        <v>499.95</v>
      </c>
      <c r="M5699" s="28">
        <v>499.95</v>
      </c>
      <c r="N5699" s="24">
        <v>45335</v>
      </c>
    </row>
    <row r="5700" spans="1:14" x14ac:dyDescent="0.25">
      <c r="A5700" s="32" t="s">
        <v>71270</v>
      </c>
      <c r="B5700" s="17" t="s">
        <v>68653</v>
      </c>
      <c r="C5700" s="42"/>
      <c r="D5700" s="17"/>
      <c r="E5700" s="70" t="s">
        <v>68654</v>
      </c>
      <c r="F5700" s="80" t="s">
        <v>41</v>
      </c>
      <c r="G5700" s="44" t="s">
        <v>11</v>
      </c>
      <c r="H5700" s="44" t="s">
        <v>12</v>
      </c>
      <c r="I5700" s="70" t="s">
        <v>68655</v>
      </c>
      <c r="J5700" s="20">
        <v>8059347353661</v>
      </c>
      <c r="K5700" s="17"/>
      <c r="L5700" s="28">
        <v>499.95</v>
      </c>
      <c r="M5700" s="28">
        <v>499.95</v>
      </c>
      <c r="N5700" s="24">
        <v>45335</v>
      </c>
    </row>
    <row r="5701" spans="1:14" x14ac:dyDescent="0.25">
      <c r="A5701" s="32" t="s">
        <v>71269</v>
      </c>
      <c r="B5701" s="17" t="s">
        <v>68650</v>
      </c>
      <c r="C5701" s="42"/>
      <c r="D5701" s="17"/>
      <c r="E5701" s="70" t="s">
        <v>68651</v>
      </c>
      <c r="F5701" s="80" t="s">
        <v>41</v>
      </c>
      <c r="G5701" s="44" t="s">
        <v>11</v>
      </c>
      <c r="H5701" s="44" t="s">
        <v>12</v>
      </c>
      <c r="I5701" s="70" t="s">
        <v>68652</v>
      </c>
      <c r="J5701" s="20">
        <v>8059347353678</v>
      </c>
      <c r="K5701" s="17"/>
      <c r="L5701" s="28">
        <v>499.95</v>
      </c>
      <c r="M5701" s="28">
        <v>499.95</v>
      </c>
      <c r="N5701" s="24">
        <v>45335</v>
      </c>
    </row>
    <row r="5702" spans="1:14" x14ac:dyDescent="0.25">
      <c r="A5702" s="32" t="s">
        <v>71268</v>
      </c>
      <c r="B5702" s="17" t="s">
        <v>68647</v>
      </c>
      <c r="C5702" s="42"/>
      <c r="D5702" s="17"/>
      <c r="E5702" s="70" t="s">
        <v>68648</v>
      </c>
      <c r="F5702" s="80" t="s">
        <v>41</v>
      </c>
      <c r="G5702" s="44" t="s">
        <v>11</v>
      </c>
      <c r="H5702" s="44" t="s">
        <v>12</v>
      </c>
      <c r="I5702" s="70" t="s">
        <v>68649</v>
      </c>
      <c r="J5702" s="20">
        <v>8059347353685</v>
      </c>
      <c r="K5702" s="17"/>
      <c r="L5702" s="28">
        <v>499.95</v>
      </c>
      <c r="M5702" s="28">
        <v>499.95</v>
      </c>
      <c r="N5702" s="24">
        <v>45335</v>
      </c>
    </row>
    <row r="5703" spans="1:14" x14ac:dyDescent="0.25">
      <c r="A5703" s="32" t="s">
        <v>71267</v>
      </c>
      <c r="B5703" s="17" t="s">
        <v>68644</v>
      </c>
      <c r="C5703" s="42"/>
      <c r="D5703" s="17"/>
      <c r="E5703" s="70" t="s">
        <v>68645</v>
      </c>
      <c r="F5703" s="80" t="s">
        <v>41</v>
      </c>
      <c r="G5703" s="44" t="s">
        <v>11</v>
      </c>
      <c r="H5703" s="44" t="s">
        <v>12</v>
      </c>
      <c r="I5703" s="70" t="s">
        <v>68646</v>
      </c>
      <c r="J5703" s="78">
        <v>8059347353722</v>
      </c>
      <c r="K5703" s="17"/>
      <c r="L5703" s="28">
        <v>499.95</v>
      </c>
      <c r="M5703" s="28">
        <v>499.95</v>
      </c>
      <c r="N5703" s="24">
        <v>45335</v>
      </c>
    </row>
    <row r="5704" spans="1:14" x14ac:dyDescent="0.25">
      <c r="A5704" s="32" t="s">
        <v>71266</v>
      </c>
      <c r="B5704" s="17" t="s">
        <v>68641</v>
      </c>
      <c r="C5704" s="42"/>
      <c r="D5704" s="17"/>
      <c r="E5704" s="70" t="s">
        <v>68642</v>
      </c>
      <c r="F5704" s="80" t="s">
        <v>41</v>
      </c>
      <c r="G5704" s="44" t="s">
        <v>11</v>
      </c>
      <c r="H5704" s="44" t="s">
        <v>12</v>
      </c>
      <c r="I5704" s="70" t="s">
        <v>68643</v>
      </c>
      <c r="J5704" s="78">
        <v>8059347353715</v>
      </c>
      <c r="K5704" s="17"/>
      <c r="L5704" s="28">
        <v>499.95</v>
      </c>
      <c r="M5704" s="28">
        <v>499.95</v>
      </c>
      <c r="N5704" s="24">
        <v>45335</v>
      </c>
    </row>
    <row r="5705" spans="1:14" x14ac:dyDescent="0.25">
      <c r="A5705" s="32" t="s">
        <v>71265</v>
      </c>
      <c r="B5705" s="17" t="s">
        <v>68638</v>
      </c>
      <c r="C5705" s="42"/>
      <c r="D5705" s="17"/>
      <c r="E5705" s="70" t="s">
        <v>68639</v>
      </c>
      <c r="F5705" s="80" t="s">
        <v>41</v>
      </c>
      <c r="G5705" s="44" t="s">
        <v>11</v>
      </c>
      <c r="H5705" s="44" t="s">
        <v>12</v>
      </c>
      <c r="I5705" s="70" t="s">
        <v>68640</v>
      </c>
      <c r="J5705" s="78">
        <v>8059347353708</v>
      </c>
      <c r="K5705" s="17"/>
      <c r="L5705" s="28">
        <v>499.95</v>
      </c>
      <c r="M5705" s="28">
        <v>499.95</v>
      </c>
      <c r="N5705" s="24">
        <v>45335</v>
      </c>
    </row>
    <row r="5706" spans="1:14" x14ac:dyDescent="0.25">
      <c r="A5706" s="17"/>
      <c r="B5706" s="17" t="s">
        <v>74787</v>
      </c>
      <c r="C5706" s="17"/>
      <c r="D5706" s="17"/>
      <c r="E5706" s="17" t="s">
        <v>74788</v>
      </c>
      <c r="F5706" s="21"/>
      <c r="G5706" s="17" t="s">
        <v>34</v>
      </c>
      <c r="H5706" s="17" t="s">
        <v>35</v>
      </c>
      <c r="I5706" s="17" t="s">
        <v>74789</v>
      </c>
      <c r="J5706" s="20">
        <v>8059347393957</v>
      </c>
      <c r="K5706" s="17"/>
      <c r="L5706" s="28">
        <v>449.95</v>
      </c>
      <c r="M5706" s="17">
        <v>449.95</v>
      </c>
      <c r="N5706" s="24">
        <v>45544</v>
      </c>
    </row>
    <row r="5707" spans="1:14" x14ac:dyDescent="0.25">
      <c r="A5707" s="17"/>
      <c r="B5707" s="17" t="s">
        <v>74784</v>
      </c>
      <c r="C5707" s="17"/>
      <c r="D5707" s="17"/>
      <c r="E5707" s="17" t="s">
        <v>74785</v>
      </c>
      <c r="F5707" s="21"/>
      <c r="G5707" s="17" t="s">
        <v>34</v>
      </c>
      <c r="H5707" s="17" t="s">
        <v>35</v>
      </c>
      <c r="I5707" s="17" t="s">
        <v>74786</v>
      </c>
      <c r="J5707" s="20">
        <v>8059347393940</v>
      </c>
      <c r="K5707" s="17"/>
      <c r="L5707" s="28">
        <v>449.95</v>
      </c>
      <c r="M5707" s="17">
        <v>449.95</v>
      </c>
      <c r="N5707" s="24">
        <v>45544</v>
      </c>
    </row>
    <row r="5708" spans="1:14" x14ac:dyDescent="0.25">
      <c r="A5708" s="17"/>
      <c r="B5708" s="17" t="s">
        <v>74808</v>
      </c>
      <c r="C5708" s="17"/>
      <c r="D5708" s="17"/>
      <c r="E5708" s="17" t="s">
        <v>74809</v>
      </c>
      <c r="F5708" s="21"/>
      <c r="G5708" s="17" t="s">
        <v>34</v>
      </c>
      <c r="H5708" s="17" t="s">
        <v>35</v>
      </c>
      <c r="I5708" s="17" t="s">
        <v>74810</v>
      </c>
      <c r="J5708" s="20">
        <v>8059347394114</v>
      </c>
      <c r="K5708" s="17"/>
      <c r="L5708" s="28">
        <v>449.95</v>
      </c>
      <c r="M5708" s="17">
        <v>449.95</v>
      </c>
      <c r="N5708" s="24">
        <v>45544</v>
      </c>
    </row>
    <row r="5709" spans="1:14" x14ac:dyDescent="0.25">
      <c r="A5709" s="17"/>
      <c r="B5709" s="17" t="s">
        <v>74781</v>
      </c>
      <c r="C5709" s="17"/>
      <c r="D5709" s="17"/>
      <c r="E5709" s="17" t="s">
        <v>74782</v>
      </c>
      <c r="F5709" s="21"/>
      <c r="G5709" s="17" t="s">
        <v>34</v>
      </c>
      <c r="H5709" s="17" t="s">
        <v>35</v>
      </c>
      <c r="I5709" s="17" t="s">
        <v>74783</v>
      </c>
      <c r="J5709" s="20">
        <v>8059347393933</v>
      </c>
      <c r="K5709" s="17"/>
      <c r="L5709" s="28">
        <v>449.95</v>
      </c>
      <c r="M5709" s="17">
        <v>449.95</v>
      </c>
      <c r="N5709" s="24">
        <v>45544</v>
      </c>
    </row>
    <row r="5710" spans="1:14" x14ac:dyDescent="0.25">
      <c r="A5710" s="17"/>
      <c r="B5710" s="17" t="s">
        <v>74805</v>
      </c>
      <c r="C5710" s="17"/>
      <c r="D5710" s="17"/>
      <c r="E5710" s="17" t="s">
        <v>74806</v>
      </c>
      <c r="F5710" s="21"/>
      <c r="G5710" s="17" t="s">
        <v>34</v>
      </c>
      <c r="H5710" s="17" t="s">
        <v>35</v>
      </c>
      <c r="I5710" s="17" t="s">
        <v>74807</v>
      </c>
      <c r="J5710" s="20">
        <v>8059347394107</v>
      </c>
      <c r="K5710" s="17"/>
      <c r="L5710" s="28">
        <v>449.95</v>
      </c>
      <c r="M5710" s="17">
        <v>449.95</v>
      </c>
      <c r="N5710" s="24">
        <v>45544</v>
      </c>
    </row>
    <row r="5711" spans="1:14" x14ac:dyDescent="0.25">
      <c r="A5711" s="17"/>
      <c r="B5711" s="17" t="s">
        <v>74802</v>
      </c>
      <c r="C5711" s="17"/>
      <c r="D5711" s="17"/>
      <c r="E5711" s="17" t="s">
        <v>74803</v>
      </c>
      <c r="F5711" s="21"/>
      <c r="G5711" s="17" t="s">
        <v>34</v>
      </c>
      <c r="H5711" s="17" t="s">
        <v>35</v>
      </c>
      <c r="I5711" s="17" t="s">
        <v>74804</v>
      </c>
      <c r="J5711" s="20">
        <v>8059347394091</v>
      </c>
      <c r="K5711" s="17"/>
      <c r="L5711" s="28">
        <v>449.95</v>
      </c>
      <c r="M5711" s="17">
        <v>449.95</v>
      </c>
      <c r="N5711" s="24">
        <v>45544</v>
      </c>
    </row>
    <row r="5712" spans="1:14" x14ac:dyDescent="0.25">
      <c r="A5712" s="17"/>
      <c r="B5712" s="17" t="s">
        <v>74799</v>
      </c>
      <c r="C5712" s="17"/>
      <c r="D5712" s="17"/>
      <c r="E5712" s="17" t="s">
        <v>74800</v>
      </c>
      <c r="F5712" s="21"/>
      <c r="G5712" s="17" t="s">
        <v>34</v>
      </c>
      <c r="H5712" s="17" t="s">
        <v>35</v>
      </c>
      <c r="I5712" s="17" t="s">
        <v>74801</v>
      </c>
      <c r="J5712" s="20">
        <v>8059347394084</v>
      </c>
      <c r="K5712" s="17"/>
      <c r="L5712" s="28">
        <v>449.95</v>
      </c>
      <c r="M5712" s="17">
        <v>449.95</v>
      </c>
      <c r="N5712" s="24">
        <v>45544</v>
      </c>
    </row>
    <row r="5713" spans="1:14" x14ac:dyDescent="0.25">
      <c r="A5713" s="17"/>
      <c r="B5713" s="17" t="s">
        <v>74796</v>
      </c>
      <c r="C5713" s="17"/>
      <c r="D5713" s="17"/>
      <c r="E5713" s="17" t="s">
        <v>74797</v>
      </c>
      <c r="F5713" s="21"/>
      <c r="G5713" s="17" t="s">
        <v>34</v>
      </c>
      <c r="H5713" s="17" t="s">
        <v>35</v>
      </c>
      <c r="I5713" s="17" t="s">
        <v>74798</v>
      </c>
      <c r="J5713" s="20">
        <v>8059347394077</v>
      </c>
      <c r="K5713" s="17"/>
      <c r="L5713" s="28">
        <v>449.95</v>
      </c>
      <c r="M5713" s="17">
        <v>449.95</v>
      </c>
      <c r="N5713" s="24">
        <v>45544</v>
      </c>
    </row>
    <row r="5714" spans="1:14" x14ac:dyDescent="0.25">
      <c r="A5714" s="17"/>
      <c r="B5714" s="17" t="s">
        <v>74793</v>
      </c>
      <c r="C5714" s="17"/>
      <c r="D5714" s="17"/>
      <c r="E5714" s="17" t="s">
        <v>74794</v>
      </c>
      <c r="F5714" s="21"/>
      <c r="G5714" s="17" t="s">
        <v>34</v>
      </c>
      <c r="H5714" s="17" t="s">
        <v>35</v>
      </c>
      <c r="I5714" s="17" t="s">
        <v>74795</v>
      </c>
      <c r="J5714" s="20">
        <v>8059347394060</v>
      </c>
      <c r="K5714" s="17"/>
      <c r="L5714" s="28">
        <v>449.95</v>
      </c>
      <c r="M5714" s="17">
        <v>449.95</v>
      </c>
      <c r="N5714" s="24">
        <v>45544</v>
      </c>
    </row>
    <row r="5715" spans="1:14" x14ac:dyDescent="0.25">
      <c r="A5715" s="17"/>
      <c r="B5715" s="17" t="s">
        <v>74790</v>
      </c>
      <c r="C5715" s="17"/>
      <c r="D5715" s="17"/>
      <c r="E5715" s="17" t="s">
        <v>74791</v>
      </c>
      <c r="F5715" s="21"/>
      <c r="G5715" s="17" t="s">
        <v>34</v>
      </c>
      <c r="H5715" s="17" t="s">
        <v>35</v>
      </c>
      <c r="I5715" s="17" t="s">
        <v>74792</v>
      </c>
      <c r="J5715" s="20">
        <v>8059347394053</v>
      </c>
      <c r="K5715" s="17"/>
      <c r="L5715" s="28">
        <v>449.95</v>
      </c>
      <c r="M5715" s="17">
        <v>449.95</v>
      </c>
      <c r="N5715" s="24">
        <v>45544</v>
      </c>
    </row>
    <row r="5716" spans="1:14" x14ac:dyDescent="0.25">
      <c r="A5716" s="17"/>
      <c r="B5716" s="17" t="s">
        <v>74778</v>
      </c>
      <c r="C5716" s="17"/>
      <c r="D5716" s="17"/>
      <c r="E5716" s="17" t="s">
        <v>74779</v>
      </c>
      <c r="F5716" s="21"/>
      <c r="G5716" s="17" t="s">
        <v>34</v>
      </c>
      <c r="H5716" s="17" t="s">
        <v>35</v>
      </c>
      <c r="I5716" s="17" t="s">
        <v>74780</v>
      </c>
      <c r="J5716" s="20">
        <v>8059347393926</v>
      </c>
      <c r="K5716" s="17"/>
      <c r="L5716" s="28">
        <v>449.95</v>
      </c>
      <c r="M5716" s="17">
        <v>449.95</v>
      </c>
      <c r="N5716" s="24">
        <v>45544</v>
      </c>
    </row>
    <row r="5717" spans="1:14" x14ac:dyDescent="0.25">
      <c r="A5717" s="17"/>
      <c r="B5717" s="17" t="s">
        <v>74775</v>
      </c>
      <c r="C5717" s="17"/>
      <c r="D5717" s="17"/>
      <c r="E5717" s="17" t="s">
        <v>74776</v>
      </c>
      <c r="F5717" s="21"/>
      <c r="G5717" s="17" t="s">
        <v>34</v>
      </c>
      <c r="H5717" s="17" t="s">
        <v>35</v>
      </c>
      <c r="I5717" s="17" t="s">
        <v>74777</v>
      </c>
      <c r="J5717" s="20">
        <v>8059347393919</v>
      </c>
      <c r="K5717" s="17"/>
      <c r="L5717" s="28">
        <v>449.95</v>
      </c>
      <c r="M5717" s="17">
        <v>449.95</v>
      </c>
      <c r="N5717" s="24">
        <v>45544</v>
      </c>
    </row>
    <row r="5718" spans="1:14" x14ac:dyDescent="0.25">
      <c r="A5718" s="17"/>
      <c r="B5718" s="17" t="s">
        <v>74772</v>
      </c>
      <c r="C5718" s="17"/>
      <c r="D5718" s="17"/>
      <c r="E5718" s="17" t="s">
        <v>74773</v>
      </c>
      <c r="F5718" s="21"/>
      <c r="G5718" s="17" t="s">
        <v>34</v>
      </c>
      <c r="H5718" s="17" t="s">
        <v>35</v>
      </c>
      <c r="I5718" s="17" t="s">
        <v>74774</v>
      </c>
      <c r="J5718" s="20">
        <v>8059347393902</v>
      </c>
      <c r="K5718" s="17"/>
      <c r="L5718" s="28">
        <v>449.95</v>
      </c>
      <c r="M5718" s="17">
        <v>449.95</v>
      </c>
      <c r="N5718" s="24">
        <v>45544</v>
      </c>
    </row>
    <row r="5719" spans="1:14" x14ac:dyDescent="0.25">
      <c r="A5719" s="17"/>
      <c r="B5719" s="17" t="s">
        <v>74769</v>
      </c>
      <c r="C5719" s="17"/>
      <c r="D5719" s="17"/>
      <c r="E5719" s="17" t="s">
        <v>74770</v>
      </c>
      <c r="F5719" s="21"/>
      <c r="G5719" s="17" t="s">
        <v>34</v>
      </c>
      <c r="H5719" s="17" t="s">
        <v>35</v>
      </c>
      <c r="I5719" s="17" t="s">
        <v>74771</v>
      </c>
      <c r="J5719" s="20">
        <v>8059347393896</v>
      </c>
      <c r="K5719" s="17"/>
      <c r="L5719" s="28">
        <v>449.95</v>
      </c>
      <c r="M5719" s="17">
        <v>449.95</v>
      </c>
      <c r="N5719" s="24">
        <v>45544</v>
      </c>
    </row>
    <row r="5720" spans="1:14" x14ac:dyDescent="0.25">
      <c r="A5720" s="17"/>
      <c r="B5720" s="17" t="s">
        <v>74766</v>
      </c>
      <c r="C5720" s="17"/>
      <c r="D5720" s="17"/>
      <c r="E5720" s="17" t="s">
        <v>74767</v>
      </c>
      <c r="F5720" s="21"/>
      <c r="G5720" s="17" t="s">
        <v>34</v>
      </c>
      <c r="H5720" s="17" t="s">
        <v>35</v>
      </c>
      <c r="I5720" s="17" t="s">
        <v>74768</v>
      </c>
      <c r="J5720" s="20">
        <v>8059347393872</v>
      </c>
      <c r="K5720" s="17"/>
      <c r="L5720" s="28">
        <v>449.95</v>
      </c>
      <c r="M5720" s="17">
        <v>449.95</v>
      </c>
      <c r="N5720" s="24">
        <v>45544</v>
      </c>
    </row>
    <row r="5721" spans="1:14" x14ac:dyDescent="0.25">
      <c r="A5721" s="17"/>
      <c r="B5721" s="17" t="s">
        <v>74763</v>
      </c>
      <c r="C5721" s="17"/>
      <c r="D5721" s="17"/>
      <c r="E5721" s="17" t="s">
        <v>74764</v>
      </c>
      <c r="F5721" s="21"/>
      <c r="G5721" s="17" t="s">
        <v>34</v>
      </c>
      <c r="H5721" s="17" t="s">
        <v>35</v>
      </c>
      <c r="I5721" s="17" t="s">
        <v>74765</v>
      </c>
      <c r="J5721" s="20">
        <v>8059347393865</v>
      </c>
      <c r="K5721" s="17"/>
      <c r="L5721" s="28">
        <v>449.95</v>
      </c>
      <c r="M5721" s="17">
        <v>449.95</v>
      </c>
      <c r="N5721" s="24">
        <v>45544</v>
      </c>
    </row>
    <row r="5722" spans="1:14" x14ac:dyDescent="0.25">
      <c r="A5722" s="17"/>
      <c r="B5722" s="17" t="s">
        <v>74760</v>
      </c>
      <c r="C5722" s="17"/>
      <c r="D5722" s="17"/>
      <c r="E5722" s="17" t="s">
        <v>74761</v>
      </c>
      <c r="F5722" s="21"/>
      <c r="G5722" s="17" t="s">
        <v>34</v>
      </c>
      <c r="H5722" s="17" t="s">
        <v>35</v>
      </c>
      <c r="I5722" s="17" t="s">
        <v>74762</v>
      </c>
      <c r="J5722" s="20">
        <v>8059347393858</v>
      </c>
      <c r="K5722" s="17"/>
      <c r="L5722" s="28">
        <v>449.95</v>
      </c>
      <c r="M5722" s="17">
        <v>449.95</v>
      </c>
      <c r="N5722" s="24">
        <v>45544</v>
      </c>
    </row>
    <row r="5723" spans="1:14" x14ac:dyDescent="0.25">
      <c r="A5723" s="17"/>
      <c r="B5723" s="17" t="s">
        <v>74757</v>
      </c>
      <c r="C5723" s="17"/>
      <c r="D5723" s="17"/>
      <c r="E5723" s="17" t="s">
        <v>74758</v>
      </c>
      <c r="F5723" s="21"/>
      <c r="G5723" s="17" t="s">
        <v>34</v>
      </c>
      <c r="H5723" s="17" t="s">
        <v>35</v>
      </c>
      <c r="I5723" s="17" t="s">
        <v>74759</v>
      </c>
      <c r="J5723" s="20">
        <v>8059347393841</v>
      </c>
      <c r="K5723" s="17"/>
      <c r="L5723" s="28">
        <v>449.95</v>
      </c>
      <c r="M5723" s="17">
        <v>449.95</v>
      </c>
      <c r="N5723" s="24">
        <v>45544</v>
      </c>
    </row>
    <row r="5724" spans="1:14" x14ac:dyDescent="0.25">
      <c r="A5724" s="17"/>
      <c r="B5724" s="17" t="s">
        <v>74754</v>
      </c>
      <c r="C5724" s="17"/>
      <c r="D5724" s="17"/>
      <c r="E5724" s="17" t="s">
        <v>74755</v>
      </c>
      <c r="F5724" s="21"/>
      <c r="G5724" s="17" t="s">
        <v>34</v>
      </c>
      <c r="H5724" s="17" t="s">
        <v>35</v>
      </c>
      <c r="I5724" s="17" t="s">
        <v>74756</v>
      </c>
      <c r="J5724" s="20">
        <v>8059347393834</v>
      </c>
      <c r="K5724" s="17"/>
      <c r="L5724" s="28">
        <v>449.95</v>
      </c>
      <c r="M5724" s="17">
        <v>449.95</v>
      </c>
      <c r="N5724" s="24">
        <v>45544</v>
      </c>
    </row>
    <row r="5725" spans="1:14" x14ac:dyDescent="0.25">
      <c r="A5725" s="17"/>
      <c r="B5725" s="17" t="s">
        <v>74751</v>
      </c>
      <c r="C5725" s="17"/>
      <c r="D5725" s="17"/>
      <c r="E5725" s="17" t="s">
        <v>74752</v>
      </c>
      <c r="F5725" s="21"/>
      <c r="G5725" s="17" t="s">
        <v>34</v>
      </c>
      <c r="H5725" s="17" t="s">
        <v>35</v>
      </c>
      <c r="I5725" s="17" t="s">
        <v>74753</v>
      </c>
      <c r="J5725" s="20">
        <v>8059347393827</v>
      </c>
      <c r="K5725" s="17"/>
      <c r="L5725" s="28">
        <v>449.95</v>
      </c>
      <c r="M5725" s="17">
        <v>449.95</v>
      </c>
      <c r="N5725" s="24">
        <v>45544</v>
      </c>
    </row>
    <row r="5726" spans="1:14" x14ac:dyDescent="0.25">
      <c r="A5726" s="17"/>
      <c r="B5726" s="17" t="s">
        <v>74748</v>
      </c>
      <c r="C5726" s="17"/>
      <c r="D5726" s="17"/>
      <c r="E5726" s="17" t="s">
        <v>74749</v>
      </c>
      <c r="F5726" s="21"/>
      <c r="G5726" s="17" t="s">
        <v>34</v>
      </c>
      <c r="H5726" s="17" t="s">
        <v>35</v>
      </c>
      <c r="I5726" s="17" t="s">
        <v>74750</v>
      </c>
      <c r="J5726" s="20">
        <v>8059347393810</v>
      </c>
      <c r="K5726" s="17"/>
      <c r="L5726" s="28">
        <v>449.95</v>
      </c>
      <c r="M5726" s="17">
        <v>449.95</v>
      </c>
      <c r="N5726" s="24">
        <v>45544</v>
      </c>
    </row>
    <row r="5727" spans="1:14" x14ac:dyDescent="0.25">
      <c r="A5727" s="17"/>
      <c r="B5727" s="17" t="s">
        <v>74745</v>
      </c>
      <c r="C5727" s="17"/>
      <c r="D5727" s="17"/>
      <c r="E5727" s="17" t="s">
        <v>74746</v>
      </c>
      <c r="F5727" s="21"/>
      <c r="G5727" s="17" t="s">
        <v>34</v>
      </c>
      <c r="H5727" s="17" t="s">
        <v>35</v>
      </c>
      <c r="I5727" s="17" t="s">
        <v>74747</v>
      </c>
      <c r="J5727" s="20">
        <v>8059347393803</v>
      </c>
      <c r="K5727" s="17"/>
      <c r="L5727" s="28">
        <v>449.95</v>
      </c>
      <c r="M5727" s="17">
        <v>449.95</v>
      </c>
      <c r="N5727" s="24">
        <v>45544</v>
      </c>
    </row>
    <row r="5728" spans="1:14" x14ac:dyDescent="0.25">
      <c r="A5728" s="17"/>
      <c r="B5728" s="17" t="s">
        <v>74742</v>
      </c>
      <c r="C5728" s="17"/>
      <c r="D5728" s="17"/>
      <c r="E5728" s="17" t="s">
        <v>74743</v>
      </c>
      <c r="F5728" s="21"/>
      <c r="G5728" s="17" t="s">
        <v>34</v>
      </c>
      <c r="H5728" s="17" t="s">
        <v>35</v>
      </c>
      <c r="I5728" s="17" t="s">
        <v>74744</v>
      </c>
      <c r="J5728" s="20">
        <v>8059347393797</v>
      </c>
      <c r="K5728" s="17"/>
      <c r="L5728" s="28">
        <v>449.95</v>
      </c>
      <c r="M5728" s="17">
        <v>449.95</v>
      </c>
      <c r="N5728" s="24">
        <v>45544</v>
      </c>
    </row>
    <row r="5729" spans="1:14" x14ac:dyDescent="0.25">
      <c r="A5729" s="17"/>
      <c r="B5729" s="17" t="s">
        <v>74739</v>
      </c>
      <c r="C5729" s="17"/>
      <c r="D5729" s="17"/>
      <c r="E5729" s="17" t="s">
        <v>74740</v>
      </c>
      <c r="F5729" s="21"/>
      <c r="G5729" s="17" t="s">
        <v>34</v>
      </c>
      <c r="H5729" s="17" t="s">
        <v>35</v>
      </c>
      <c r="I5729" s="17" t="s">
        <v>74741</v>
      </c>
      <c r="J5729" s="20">
        <v>8059347393773</v>
      </c>
      <c r="K5729" s="17"/>
      <c r="L5729" s="28">
        <v>449.95</v>
      </c>
      <c r="M5729" s="17">
        <v>449.95</v>
      </c>
      <c r="N5729" s="24">
        <v>45544</v>
      </c>
    </row>
    <row r="5730" spans="1:14" x14ac:dyDescent="0.25">
      <c r="A5730" s="17"/>
      <c r="B5730" s="17" t="s">
        <v>74736</v>
      </c>
      <c r="C5730" s="17"/>
      <c r="D5730" s="17"/>
      <c r="E5730" s="17" t="s">
        <v>74737</v>
      </c>
      <c r="F5730" s="21"/>
      <c r="G5730" s="17" t="s">
        <v>34</v>
      </c>
      <c r="H5730" s="17" t="s">
        <v>35</v>
      </c>
      <c r="I5730" s="17" t="s">
        <v>74738</v>
      </c>
      <c r="J5730" s="20">
        <v>8059347393766</v>
      </c>
      <c r="K5730" s="17"/>
      <c r="L5730" s="28">
        <v>449.95</v>
      </c>
      <c r="M5730" s="17">
        <v>449.95</v>
      </c>
      <c r="N5730" s="24">
        <v>45544</v>
      </c>
    </row>
    <row r="5731" spans="1:14" x14ac:dyDescent="0.25">
      <c r="A5731" s="17"/>
      <c r="B5731" s="17" t="s">
        <v>74733</v>
      </c>
      <c r="C5731" s="17"/>
      <c r="D5731" s="17"/>
      <c r="E5731" s="17" t="s">
        <v>74734</v>
      </c>
      <c r="F5731" s="21"/>
      <c r="G5731" s="17" t="s">
        <v>34</v>
      </c>
      <c r="H5731" s="17" t="s">
        <v>35</v>
      </c>
      <c r="I5731" s="17" t="s">
        <v>74735</v>
      </c>
      <c r="J5731" s="20">
        <v>8059347393759</v>
      </c>
      <c r="K5731" s="17"/>
      <c r="L5731" s="28">
        <v>449.95</v>
      </c>
      <c r="M5731" s="17">
        <v>449.95</v>
      </c>
      <c r="N5731" s="24">
        <v>45544</v>
      </c>
    </row>
    <row r="5732" spans="1:14" x14ac:dyDescent="0.25">
      <c r="A5732" s="17"/>
      <c r="B5732" s="17" t="s">
        <v>74730</v>
      </c>
      <c r="C5732" s="17"/>
      <c r="D5732" s="17"/>
      <c r="E5732" s="17" t="s">
        <v>74731</v>
      </c>
      <c r="F5732" s="21"/>
      <c r="G5732" s="17" t="s">
        <v>34</v>
      </c>
      <c r="H5732" s="17" t="s">
        <v>35</v>
      </c>
      <c r="I5732" s="17" t="s">
        <v>74732</v>
      </c>
      <c r="J5732" s="20">
        <v>8059347393742</v>
      </c>
      <c r="K5732" s="17"/>
      <c r="L5732" s="28">
        <v>449.95</v>
      </c>
      <c r="M5732" s="17">
        <v>449.95</v>
      </c>
      <c r="N5732" s="24">
        <v>45544</v>
      </c>
    </row>
    <row r="5733" spans="1:14" x14ac:dyDescent="0.25">
      <c r="A5733" s="17"/>
      <c r="B5733" s="17" t="s">
        <v>74727</v>
      </c>
      <c r="C5733" s="17"/>
      <c r="D5733" s="17"/>
      <c r="E5733" s="17" t="s">
        <v>74728</v>
      </c>
      <c r="F5733" s="21"/>
      <c r="G5733" s="17" t="s">
        <v>34</v>
      </c>
      <c r="H5733" s="17" t="s">
        <v>35</v>
      </c>
      <c r="I5733" s="17" t="s">
        <v>74729</v>
      </c>
      <c r="J5733" s="20">
        <v>8059347393735</v>
      </c>
      <c r="K5733" s="17"/>
      <c r="L5733" s="28">
        <v>449.95</v>
      </c>
      <c r="M5733" s="17">
        <v>449.95</v>
      </c>
      <c r="N5733" s="24">
        <v>45544</v>
      </c>
    </row>
    <row r="5734" spans="1:14" x14ac:dyDescent="0.25">
      <c r="A5734" s="17"/>
      <c r="B5734" s="17" t="s">
        <v>74724</v>
      </c>
      <c r="C5734" s="17"/>
      <c r="D5734" s="17"/>
      <c r="E5734" s="17" t="s">
        <v>74725</v>
      </c>
      <c r="F5734" s="21"/>
      <c r="G5734" s="17" t="s">
        <v>34</v>
      </c>
      <c r="H5734" s="17" t="s">
        <v>35</v>
      </c>
      <c r="I5734" s="17" t="s">
        <v>74726</v>
      </c>
      <c r="J5734" s="20">
        <v>8059347393728</v>
      </c>
      <c r="K5734" s="17"/>
      <c r="L5734" s="28">
        <v>449.95</v>
      </c>
      <c r="M5734" s="17">
        <v>449.95</v>
      </c>
      <c r="N5734" s="24">
        <v>45544</v>
      </c>
    </row>
    <row r="5735" spans="1:14" x14ac:dyDescent="0.25">
      <c r="A5735" s="17"/>
      <c r="B5735" s="17" t="s">
        <v>74721</v>
      </c>
      <c r="C5735" s="17"/>
      <c r="D5735" s="17"/>
      <c r="E5735" s="17" t="s">
        <v>74722</v>
      </c>
      <c r="F5735" s="21"/>
      <c r="G5735" s="17" t="s">
        <v>34</v>
      </c>
      <c r="H5735" s="17" t="s">
        <v>35</v>
      </c>
      <c r="I5735" s="17" t="s">
        <v>74723</v>
      </c>
      <c r="J5735" s="20">
        <v>8059347393711</v>
      </c>
      <c r="K5735" s="17"/>
      <c r="L5735" s="28">
        <v>449.95</v>
      </c>
      <c r="M5735" s="17">
        <v>449.95</v>
      </c>
      <c r="N5735" s="24">
        <v>45544</v>
      </c>
    </row>
    <row r="5736" spans="1:14" x14ac:dyDescent="0.25">
      <c r="A5736" s="43" t="s">
        <v>39266</v>
      </c>
      <c r="B5736" s="42"/>
      <c r="C5736" s="42" t="s">
        <v>39267</v>
      </c>
      <c r="D5736" s="43"/>
      <c r="E5736" s="43" t="s">
        <v>39268</v>
      </c>
      <c r="F5736" s="81" t="s">
        <v>41</v>
      </c>
      <c r="G5736" s="32" t="s">
        <v>17</v>
      </c>
      <c r="H5736" s="43" t="s">
        <v>18</v>
      </c>
      <c r="I5736" s="48" t="s">
        <v>39269</v>
      </c>
      <c r="J5736" s="42">
        <v>8059175349843</v>
      </c>
      <c r="K5736" s="63">
        <v>45413</v>
      </c>
      <c r="L5736" s="47">
        <v>0</v>
      </c>
      <c r="M5736" s="47">
        <v>499.95</v>
      </c>
      <c r="N5736" s="63">
        <v>44249</v>
      </c>
    </row>
    <row r="5737" spans="1:14" x14ac:dyDescent="0.25">
      <c r="A5737" s="43" t="s">
        <v>39262</v>
      </c>
      <c r="B5737" s="42"/>
      <c r="C5737" s="42" t="s">
        <v>39263</v>
      </c>
      <c r="D5737" s="43"/>
      <c r="E5737" s="43" t="s">
        <v>39264</v>
      </c>
      <c r="F5737" s="81" t="s">
        <v>41</v>
      </c>
      <c r="G5737" s="32" t="s">
        <v>17</v>
      </c>
      <c r="H5737" s="43" t="s">
        <v>18</v>
      </c>
      <c r="I5737" s="48" t="s">
        <v>39265</v>
      </c>
      <c r="J5737" s="42">
        <v>8059175349836</v>
      </c>
      <c r="K5737" s="63">
        <v>45413</v>
      </c>
      <c r="L5737" s="47">
        <v>0</v>
      </c>
      <c r="M5737" s="47">
        <v>499.95</v>
      </c>
      <c r="N5737" s="63">
        <v>44249</v>
      </c>
    </row>
    <row r="5738" spans="1:14" x14ac:dyDescent="0.25">
      <c r="A5738" s="43" t="s">
        <v>39258</v>
      </c>
      <c r="B5738" s="42"/>
      <c r="C5738" s="42" t="s">
        <v>39259</v>
      </c>
      <c r="D5738" s="43"/>
      <c r="E5738" s="43" t="s">
        <v>39260</v>
      </c>
      <c r="F5738" s="81" t="s">
        <v>41</v>
      </c>
      <c r="G5738" s="32" t="s">
        <v>17</v>
      </c>
      <c r="H5738" s="43" t="s">
        <v>18</v>
      </c>
      <c r="I5738" s="48" t="s">
        <v>39261</v>
      </c>
      <c r="J5738" s="42">
        <v>8059175349829</v>
      </c>
      <c r="K5738" s="63">
        <v>45413</v>
      </c>
      <c r="L5738" s="47">
        <v>0</v>
      </c>
      <c r="M5738" s="47">
        <v>499.95</v>
      </c>
      <c r="N5738" s="63">
        <v>44249</v>
      </c>
    </row>
    <row r="5739" spans="1:14" x14ac:dyDescent="0.25">
      <c r="A5739" s="43" t="s">
        <v>39254</v>
      </c>
      <c r="B5739" s="42"/>
      <c r="C5739" s="42" t="s">
        <v>39255</v>
      </c>
      <c r="D5739" s="43"/>
      <c r="E5739" s="43" t="s">
        <v>39256</v>
      </c>
      <c r="F5739" s="81" t="s">
        <v>41</v>
      </c>
      <c r="G5739" s="32" t="s">
        <v>17</v>
      </c>
      <c r="H5739" s="43" t="s">
        <v>18</v>
      </c>
      <c r="I5739" s="48" t="s">
        <v>39257</v>
      </c>
      <c r="J5739" s="42">
        <v>8059175349812</v>
      </c>
      <c r="K5739" s="63">
        <v>45413</v>
      </c>
      <c r="L5739" s="47">
        <v>0</v>
      </c>
      <c r="M5739" s="47">
        <v>499.95</v>
      </c>
      <c r="N5739" s="63">
        <v>44249</v>
      </c>
    </row>
    <row r="5740" spans="1:14" x14ac:dyDescent="0.25">
      <c r="A5740" s="43" t="s">
        <v>39250</v>
      </c>
      <c r="B5740" s="42"/>
      <c r="C5740" s="42" t="s">
        <v>39251</v>
      </c>
      <c r="D5740" s="43"/>
      <c r="E5740" s="43" t="s">
        <v>39252</v>
      </c>
      <c r="F5740" s="81" t="s">
        <v>41</v>
      </c>
      <c r="G5740" s="32" t="s">
        <v>17</v>
      </c>
      <c r="H5740" s="43" t="s">
        <v>18</v>
      </c>
      <c r="I5740" s="48" t="s">
        <v>39253</v>
      </c>
      <c r="J5740" s="42">
        <v>8059175349805</v>
      </c>
      <c r="K5740" s="63">
        <v>45413</v>
      </c>
      <c r="L5740" s="47">
        <v>0</v>
      </c>
      <c r="M5740" s="47">
        <v>499.95</v>
      </c>
      <c r="N5740" s="63">
        <v>44249</v>
      </c>
    </row>
    <row r="5741" spans="1:14" x14ac:dyDescent="0.25">
      <c r="A5741" s="43" t="s">
        <v>39246</v>
      </c>
      <c r="B5741" s="42"/>
      <c r="C5741" s="42" t="s">
        <v>39247</v>
      </c>
      <c r="D5741" s="43"/>
      <c r="E5741" s="43" t="s">
        <v>39248</v>
      </c>
      <c r="F5741" s="81" t="s">
        <v>41</v>
      </c>
      <c r="G5741" s="32" t="s">
        <v>17</v>
      </c>
      <c r="H5741" s="43" t="s">
        <v>18</v>
      </c>
      <c r="I5741" s="48" t="s">
        <v>39249</v>
      </c>
      <c r="J5741" s="42">
        <v>8059175349799</v>
      </c>
      <c r="K5741" s="63">
        <v>45413</v>
      </c>
      <c r="L5741" s="47">
        <v>0</v>
      </c>
      <c r="M5741" s="47">
        <v>499.95</v>
      </c>
      <c r="N5741" s="63">
        <v>44249</v>
      </c>
    </row>
    <row r="5742" spans="1:14" x14ac:dyDescent="0.25">
      <c r="A5742" s="43" t="s">
        <v>39242</v>
      </c>
      <c r="B5742" s="42"/>
      <c r="C5742" s="42" t="s">
        <v>39243</v>
      </c>
      <c r="D5742" s="43"/>
      <c r="E5742" s="43" t="s">
        <v>39244</v>
      </c>
      <c r="F5742" s="81" t="s">
        <v>41</v>
      </c>
      <c r="G5742" s="32" t="s">
        <v>17</v>
      </c>
      <c r="H5742" s="43" t="s">
        <v>18</v>
      </c>
      <c r="I5742" s="48" t="s">
        <v>39245</v>
      </c>
      <c r="J5742" s="42">
        <v>8059175349782</v>
      </c>
      <c r="K5742" s="63">
        <v>45413</v>
      </c>
      <c r="L5742" s="47">
        <v>0</v>
      </c>
      <c r="M5742" s="47">
        <v>499.95</v>
      </c>
      <c r="N5742" s="63">
        <v>44249</v>
      </c>
    </row>
    <row r="5743" spans="1:14" x14ac:dyDescent="0.25">
      <c r="A5743" s="43" t="s">
        <v>39238</v>
      </c>
      <c r="B5743" s="42"/>
      <c r="C5743" s="42" t="s">
        <v>39239</v>
      </c>
      <c r="D5743" s="43"/>
      <c r="E5743" s="43" t="s">
        <v>39240</v>
      </c>
      <c r="F5743" s="81" t="s">
        <v>41</v>
      </c>
      <c r="G5743" s="32" t="s">
        <v>17</v>
      </c>
      <c r="H5743" s="43" t="s">
        <v>18</v>
      </c>
      <c r="I5743" s="48" t="s">
        <v>39241</v>
      </c>
      <c r="J5743" s="42">
        <v>8059175349775</v>
      </c>
      <c r="K5743" s="63">
        <v>45413</v>
      </c>
      <c r="L5743" s="47">
        <v>0</v>
      </c>
      <c r="M5743" s="47">
        <v>499.95</v>
      </c>
      <c r="N5743" s="63">
        <v>44249</v>
      </c>
    </row>
    <row r="5744" spans="1:14" x14ac:dyDescent="0.25">
      <c r="A5744" s="43" t="s">
        <v>39234</v>
      </c>
      <c r="B5744" s="42"/>
      <c r="C5744" s="42" t="s">
        <v>39235</v>
      </c>
      <c r="D5744" s="43"/>
      <c r="E5744" s="43" t="s">
        <v>39236</v>
      </c>
      <c r="F5744" s="81" t="s">
        <v>41</v>
      </c>
      <c r="G5744" s="32" t="s">
        <v>17</v>
      </c>
      <c r="H5744" s="43" t="s">
        <v>18</v>
      </c>
      <c r="I5744" s="48" t="s">
        <v>39237</v>
      </c>
      <c r="J5744" s="42">
        <v>8059175349768</v>
      </c>
      <c r="K5744" s="63">
        <v>45413</v>
      </c>
      <c r="L5744" s="47">
        <v>0</v>
      </c>
      <c r="M5744" s="47">
        <v>499.95</v>
      </c>
      <c r="N5744" s="63">
        <v>44249</v>
      </c>
    </row>
    <row r="5745" spans="1:14" x14ac:dyDescent="0.25">
      <c r="A5745" s="43" t="s">
        <v>39230</v>
      </c>
      <c r="B5745" s="42"/>
      <c r="C5745" s="42" t="s">
        <v>39231</v>
      </c>
      <c r="D5745" s="43"/>
      <c r="E5745" s="43" t="s">
        <v>39232</v>
      </c>
      <c r="F5745" s="81" t="s">
        <v>41</v>
      </c>
      <c r="G5745" s="32" t="s">
        <v>17</v>
      </c>
      <c r="H5745" s="43" t="s">
        <v>18</v>
      </c>
      <c r="I5745" s="48" t="s">
        <v>39233</v>
      </c>
      <c r="J5745" s="42">
        <v>8059175349751</v>
      </c>
      <c r="K5745" s="63">
        <v>45413</v>
      </c>
      <c r="L5745" s="47">
        <v>0</v>
      </c>
      <c r="M5745" s="47">
        <v>499.95</v>
      </c>
      <c r="N5745" s="63">
        <v>44249</v>
      </c>
    </row>
    <row r="5746" spans="1:14" x14ac:dyDescent="0.25">
      <c r="A5746" s="43" t="s">
        <v>39226</v>
      </c>
      <c r="B5746" s="42"/>
      <c r="C5746" s="42" t="s">
        <v>39227</v>
      </c>
      <c r="D5746" s="43"/>
      <c r="E5746" s="43" t="s">
        <v>39228</v>
      </c>
      <c r="F5746" s="81" t="s">
        <v>41</v>
      </c>
      <c r="G5746" s="32" t="s">
        <v>17</v>
      </c>
      <c r="H5746" s="43" t="s">
        <v>18</v>
      </c>
      <c r="I5746" s="48" t="s">
        <v>39229</v>
      </c>
      <c r="J5746" s="42">
        <v>8059175349744</v>
      </c>
      <c r="K5746" s="63">
        <v>45413</v>
      </c>
      <c r="L5746" s="47">
        <v>0</v>
      </c>
      <c r="M5746" s="47">
        <v>499.95</v>
      </c>
      <c r="N5746" s="63">
        <v>44249</v>
      </c>
    </row>
    <row r="5747" spans="1:14" x14ac:dyDescent="0.25">
      <c r="A5747" s="43" t="s">
        <v>39222</v>
      </c>
      <c r="B5747" s="42"/>
      <c r="C5747" s="42" t="s">
        <v>39223</v>
      </c>
      <c r="D5747" s="43"/>
      <c r="E5747" s="43" t="s">
        <v>39224</v>
      </c>
      <c r="F5747" s="81" t="s">
        <v>41</v>
      </c>
      <c r="G5747" s="32" t="s">
        <v>17</v>
      </c>
      <c r="H5747" s="43" t="s">
        <v>18</v>
      </c>
      <c r="I5747" s="48" t="s">
        <v>39225</v>
      </c>
      <c r="J5747" s="42">
        <v>8059175349737</v>
      </c>
      <c r="K5747" s="63">
        <v>45413</v>
      </c>
      <c r="L5747" s="47">
        <v>0</v>
      </c>
      <c r="M5747" s="47">
        <v>499.95</v>
      </c>
      <c r="N5747" s="63">
        <v>44249</v>
      </c>
    </row>
    <row r="5748" spans="1:14" x14ac:dyDescent="0.25">
      <c r="A5748" s="43" t="s">
        <v>39218</v>
      </c>
      <c r="B5748" s="42"/>
      <c r="C5748" s="42" t="s">
        <v>39219</v>
      </c>
      <c r="D5748" s="43"/>
      <c r="E5748" s="43" t="s">
        <v>39220</v>
      </c>
      <c r="F5748" s="81" t="s">
        <v>41</v>
      </c>
      <c r="G5748" s="32" t="s">
        <v>17</v>
      </c>
      <c r="H5748" s="43" t="s">
        <v>18</v>
      </c>
      <c r="I5748" s="48" t="s">
        <v>39221</v>
      </c>
      <c r="J5748" s="42">
        <v>8059175349720</v>
      </c>
      <c r="K5748" s="63">
        <v>45413</v>
      </c>
      <c r="L5748" s="47">
        <v>0</v>
      </c>
      <c r="M5748" s="47">
        <v>499.95</v>
      </c>
      <c r="N5748" s="63">
        <v>44249</v>
      </c>
    </row>
    <row r="5749" spans="1:14" x14ac:dyDescent="0.25">
      <c r="A5749" s="43" t="s">
        <v>39214</v>
      </c>
      <c r="B5749" s="42"/>
      <c r="C5749" s="42" t="s">
        <v>39215</v>
      </c>
      <c r="D5749" s="43"/>
      <c r="E5749" s="43" t="s">
        <v>39216</v>
      </c>
      <c r="F5749" s="81" t="s">
        <v>41</v>
      </c>
      <c r="G5749" s="32" t="s">
        <v>17</v>
      </c>
      <c r="H5749" s="43" t="s">
        <v>18</v>
      </c>
      <c r="I5749" s="48" t="s">
        <v>39217</v>
      </c>
      <c r="J5749" s="42">
        <v>8059175349713</v>
      </c>
      <c r="K5749" s="63">
        <v>45413</v>
      </c>
      <c r="L5749" s="47">
        <v>0</v>
      </c>
      <c r="M5749" s="47">
        <v>499.95</v>
      </c>
      <c r="N5749" s="63">
        <v>44249</v>
      </c>
    </row>
    <row r="5750" spans="1:14" x14ac:dyDescent="0.25">
      <c r="A5750" s="43" t="s">
        <v>39210</v>
      </c>
      <c r="B5750" s="42"/>
      <c r="C5750" s="42" t="s">
        <v>39211</v>
      </c>
      <c r="D5750" s="43"/>
      <c r="E5750" s="43" t="s">
        <v>39212</v>
      </c>
      <c r="F5750" s="81" t="s">
        <v>41</v>
      </c>
      <c r="G5750" s="32" t="s">
        <v>17</v>
      </c>
      <c r="H5750" s="43" t="s">
        <v>18</v>
      </c>
      <c r="I5750" s="48" t="s">
        <v>39213</v>
      </c>
      <c r="J5750" s="42">
        <v>8059175349706</v>
      </c>
      <c r="K5750" s="63">
        <v>45413</v>
      </c>
      <c r="L5750" s="47">
        <v>0</v>
      </c>
      <c r="M5750" s="47">
        <v>499.95</v>
      </c>
      <c r="N5750" s="63">
        <v>44249</v>
      </c>
    </row>
    <row r="5751" spans="1:14" x14ac:dyDescent="0.25">
      <c r="A5751" s="43" t="s">
        <v>39206</v>
      </c>
      <c r="B5751" s="42"/>
      <c r="C5751" s="42" t="s">
        <v>39207</v>
      </c>
      <c r="D5751" s="43"/>
      <c r="E5751" s="43" t="s">
        <v>39208</v>
      </c>
      <c r="F5751" s="81" t="s">
        <v>41</v>
      </c>
      <c r="G5751" s="32" t="s">
        <v>17</v>
      </c>
      <c r="H5751" s="43" t="s">
        <v>18</v>
      </c>
      <c r="I5751" s="48" t="s">
        <v>39209</v>
      </c>
      <c r="J5751" s="42">
        <v>8059175349690</v>
      </c>
      <c r="K5751" s="63">
        <v>45413</v>
      </c>
      <c r="L5751" s="47">
        <v>0</v>
      </c>
      <c r="M5751" s="47">
        <v>499.95</v>
      </c>
      <c r="N5751" s="63">
        <v>44249</v>
      </c>
    </row>
    <row r="5752" spans="1:14" x14ac:dyDescent="0.25">
      <c r="A5752" s="43" t="s">
        <v>39202</v>
      </c>
      <c r="B5752" s="42"/>
      <c r="C5752" s="42" t="s">
        <v>39203</v>
      </c>
      <c r="D5752" s="43"/>
      <c r="E5752" s="43" t="s">
        <v>39204</v>
      </c>
      <c r="F5752" s="81" t="s">
        <v>41</v>
      </c>
      <c r="G5752" s="32" t="s">
        <v>17</v>
      </c>
      <c r="H5752" s="43" t="s">
        <v>18</v>
      </c>
      <c r="I5752" s="48" t="s">
        <v>39205</v>
      </c>
      <c r="J5752" s="42">
        <v>8059175349683</v>
      </c>
      <c r="K5752" s="63">
        <v>45413</v>
      </c>
      <c r="L5752" s="47">
        <v>0</v>
      </c>
      <c r="M5752" s="47">
        <v>499.95</v>
      </c>
      <c r="N5752" s="63">
        <v>44249</v>
      </c>
    </row>
    <row r="5753" spans="1:14" x14ac:dyDescent="0.25">
      <c r="A5753" s="43" t="s">
        <v>39198</v>
      </c>
      <c r="B5753" s="42"/>
      <c r="C5753" s="42" t="s">
        <v>39199</v>
      </c>
      <c r="D5753" s="43"/>
      <c r="E5753" s="43" t="s">
        <v>39200</v>
      </c>
      <c r="F5753" s="81" t="s">
        <v>41</v>
      </c>
      <c r="G5753" s="32" t="s">
        <v>17</v>
      </c>
      <c r="H5753" s="43" t="s">
        <v>18</v>
      </c>
      <c r="I5753" s="48" t="s">
        <v>39201</v>
      </c>
      <c r="J5753" s="42">
        <v>8059175349676</v>
      </c>
      <c r="K5753" s="63">
        <v>45413</v>
      </c>
      <c r="L5753" s="47">
        <v>0</v>
      </c>
      <c r="M5753" s="47">
        <v>499.95</v>
      </c>
      <c r="N5753" s="63">
        <v>44249</v>
      </c>
    </row>
    <row r="5754" spans="1:14" x14ac:dyDescent="0.25">
      <c r="A5754" s="43" t="s">
        <v>39194</v>
      </c>
      <c r="B5754" s="42"/>
      <c r="C5754" s="42" t="s">
        <v>39195</v>
      </c>
      <c r="D5754" s="43"/>
      <c r="E5754" s="43" t="s">
        <v>39196</v>
      </c>
      <c r="F5754" s="81" t="s">
        <v>41</v>
      </c>
      <c r="G5754" s="32" t="s">
        <v>17</v>
      </c>
      <c r="H5754" s="43" t="s">
        <v>18</v>
      </c>
      <c r="I5754" s="48" t="s">
        <v>39197</v>
      </c>
      <c r="J5754" s="42">
        <v>8059175349669</v>
      </c>
      <c r="K5754" s="63">
        <v>45413</v>
      </c>
      <c r="L5754" s="47">
        <v>0</v>
      </c>
      <c r="M5754" s="47">
        <v>499.95</v>
      </c>
      <c r="N5754" s="63">
        <v>44249</v>
      </c>
    </row>
    <row r="5755" spans="1:14" x14ac:dyDescent="0.25">
      <c r="A5755" s="43" t="s">
        <v>39190</v>
      </c>
      <c r="B5755" s="42"/>
      <c r="C5755" s="42" t="s">
        <v>39191</v>
      </c>
      <c r="D5755" s="43"/>
      <c r="E5755" s="43" t="s">
        <v>39192</v>
      </c>
      <c r="F5755" s="81" t="s">
        <v>41</v>
      </c>
      <c r="G5755" s="32" t="s">
        <v>17</v>
      </c>
      <c r="H5755" s="43" t="s">
        <v>18</v>
      </c>
      <c r="I5755" s="48" t="s">
        <v>39193</v>
      </c>
      <c r="J5755" s="42">
        <v>8059175349652</v>
      </c>
      <c r="K5755" s="63">
        <v>45413</v>
      </c>
      <c r="L5755" s="47">
        <v>0</v>
      </c>
      <c r="M5755" s="47">
        <v>499.95</v>
      </c>
      <c r="N5755" s="63">
        <v>44249</v>
      </c>
    </row>
    <row r="5756" spans="1:14" x14ac:dyDescent="0.25">
      <c r="A5756" s="43" t="s">
        <v>39186</v>
      </c>
      <c r="B5756" s="42"/>
      <c r="C5756" s="42" t="s">
        <v>39187</v>
      </c>
      <c r="D5756" s="43"/>
      <c r="E5756" s="43" t="s">
        <v>39188</v>
      </c>
      <c r="F5756" s="81" t="s">
        <v>41</v>
      </c>
      <c r="G5756" s="32" t="s">
        <v>17</v>
      </c>
      <c r="H5756" s="43" t="s">
        <v>18</v>
      </c>
      <c r="I5756" s="48" t="s">
        <v>39189</v>
      </c>
      <c r="J5756" s="42">
        <v>8059175349645</v>
      </c>
      <c r="K5756" s="63">
        <v>45413</v>
      </c>
      <c r="L5756" s="47">
        <v>0</v>
      </c>
      <c r="M5756" s="47">
        <v>499.95</v>
      </c>
      <c r="N5756" s="63">
        <v>44249</v>
      </c>
    </row>
    <row r="5757" spans="1:14" x14ac:dyDescent="0.25">
      <c r="A5757" s="17"/>
      <c r="B5757" s="17" t="s">
        <v>74718</v>
      </c>
      <c r="C5757" s="17"/>
      <c r="D5757" s="17"/>
      <c r="E5757" s="17" t="s">
        <v>74719</v>
      </c>
      <c r="F5757" s="21"/>
      <c r="G5757" s="17" t="s">
        <v>34</v>
      </c>
      <c r="H5757" s="17" t="s">
        <v>35</v>
      </c>
      <c r="I5757" s="17" t="s">
        <v>74720</v>
      </c>
      <c r="J5757" s="20">
        <v>8059347392660</v>
      </c>
      <c r="K5757" s="17"/>
      <c r="L5757" s="28">
        <v>449.95</v>
      </c>
      <c r="M5757" s="17">
        <v>449.95</v>
      </c>
      <c r="N5757" s="24">
        <v>45544</v>
      </c>
    </row>
    <row r="5758" spans="1:14" x14ac:dyDescent="0.25">
      <c r="A5758" s="17"/>
      <c r="B5758" s="17" t="s">
        <v>74715</v>
      </c>
      <c r="C5758" s="17"/>
      <c r="D5758" s="17"/>
      <c r="E5758" s="17" t="s">
        <v>74716</v>
      </c>
      <c r="F5758" s="21"/>
      <c r="G5758" s="17" t="s">
        <v>34</v>
      </c>
      <c r="H5758" s="17" t="s">
        <v>35</v>
      </c>
      <c r="I5758" s="17" t="s">
        <v>74717</v>
      </c>
      <c r="J5758" s="20">
        <v>8059347392653</v>
      </c>
      <c r="K5758" s="17"/>
      <c r="L5758" s="28">
        <v>449.95</v>
      </c>
      <c r="M5758" s="17">
        <v>449.95</v>
      </c>
      <c r="N5758" s="24">
        <v>45544</v>
      </c>
    </row>
    <row r="5759" spans="1:14" x14ac:dyDescent="0.25">
      <c r="A5759" s="17"/>
      <c r="B5759" s="17" t="s">
        <v>74712</v>
      </c>
      <c r="C5759" s="17"/>
      <c r="D5759" s="17"/>
      <c r="E5759" s="17" t="s">
        <v>74713</v>
      </c>
      <c r="F5759" s="21"/>
      <c r="G5759" s="17" t="s">
        <v>34</v>
      </c>
      <c r="H5759" s="17" t="s">
        <v>35</v>
      </c>
      <c r="I5759" s="17" t="s">
        <v>74714</v>
      </c>
      <c r="J5759" s="20">
        <v>8059347392646</v>
      </c>
      <c r="K5759" s="17"/>
      <c r="L5759" s="28">
        <v>449.95</v>
      </c>
      <c r="M5759" s="17">
        <v>449.95</v>
      </c>
      <c r="N5759" s="24">
        <v>45544</v>
      </c>
    </row>
    <row r="5760" spans="1:14" x14ac:dyDescent="0.25">
      <c r="A5760" s="17"/>
      <c r="B5760" s="17" t="s">
        <v>74709</v>
      </c>
      <c r="C5760" s="17"/>
      <c r="D5760" s="17"/>
      <c r="E5760" s="17" t="s">
        <v>74710</v>
      </c>
      <c r="F5760" s="21"/>
      <c r="G5760" s="17" t="s">
        <v>34</v>
      </c>
      <c r="H5760" s="17" t="s">
        <v>35</v>
      </c>
      <c r="I5760" s="17" t="s">
        <v>74711</v>
      </c>
      <c r="J5760" s="20">
        <v>8059347392639</v>
      </c>
      <c r="K5760" s="17"/>
      <c r="L5760" s="28">
        <v>449.95</v>
      </c>
      <c r="M5760" s="17">
        <v>449.95</v>
      </c>
      <c r="N5760" s="24">
        <v>45544</v>
      </c>
    </row>
    <row r="5761" spans="1:14" x14ac:dyDescent="0.25">
      <c r="A5761" s="17"/>
      <c r="B5761" s="17" t="s">
        <v>74706</v>
      </c>
      <c r="C5761" s="17"/>
      <c r="D5761" s="17"/>
      <c r="E5761" s="17" t="s">
        <v>74707</v>
      </c>
      <c r="F5761" s="21"/>
      <c r="G5761" s="17" t="s">
        <v>34</v>
      </c>
      <c r="H5761" s="17" t="s">
        <v>35</v>
      </c>
      <c r="I5761" s="17" t="s">
        <v>74708</v>
      </c>
      <c r="J5761" s="20">
        <v>8059347392622</v>
      </c>
      <c r="K5761" s="17"/>
      <c r="L5761" s="28">
        <v>449.95</v>
      </c>
      <c r="M5761" s="17">
        <v>449.95</v>
      </c>
      <c r="N5761" s="24">
        <v>45544</v>
      </c>
    </row>
    <row r="5762" spans="1:14" x14ac:dyDescent="0.25">
      <c r="A5762" s="17"/>
      <c r="B5762" s="17" t="s">
        <v>74703</v>
      </c>
      <c r="C5762" s="17"/>
      <c r="D5762" s="17"/>
      <c r="E5762" s="17" t="s">
        <v>74704</v>
      </c>
      <c r="F5762" s="21"/>
      <c r="G5762" s="17" t="s">
        <v>34</v>
      </c>
      <c r="H5762" s="17" t="s">
        <v>35</v>
      </c>
      <c r="I5762" s="17" t="s">
        <v>74705</v>
      </c>
      <c r="J5762" s="20">
        <v>8059347392615</v>
      </c>
      <c r="K5762" s="17"/>
      <c r="L5762" s="28">
        <v>449.95</v>
      </c>
      <c r="M5762" s="17">
        <v>449.95</v>
      </c>
      <c r="N5762" s="24">
        <v>45544</v>
      </c>
    </row>
    <row r="5763" spans="1:14" x14ac:dyDescent="0.25">
      <c r="A5763" s="17"/>
      <c r="B5763" s="17" t="s">
        <v>74700</v>
      </c>
      <c r="C5763" s="17"/>
      <c r="D5763" s="17"/>
      <c r="E5763" s="17" t="s">
        <v>74701</v>
      </c>
      <c r="F5763" s="21"/>
      <c r="G5763" s="17" t="s">
        <v>34</v>
      </c>
      <c r="H5763" s="17" t="s">
        <v>35</v>
      </c>
      <c r="I5763" s="17" t="s">
        <v>74702</v>
      </c>
      <c r="J5763" s="20">
        <v>8059347392608</v>
      </c>
      <c r="K5763" s="17"/>
      <c r="L5763" s="28">
        <v>449.95</v>
      </c>
      <c r="M5763" s="17">
        <v>449.95</v>
      </c>
      <c r="N5763" s="24">
        <v>45544</v>
      </c>
    </row>
    <row r="5764" spans="1:14" x14ac:dyDescent="0.25">
      <c r="A5764" s="17"/>
      <c r="B5764" s="17" t="s">
        <v>74697</v>
      </c>
      <c r="C5764" s="17"/>
      <c r="D5764" s="17"/>
      <c r="E5764" s="17" t="s">
        <v>74698</v>
      </c>
      <c r="F5764" s="21"/>
      <c r="G5764" s="17" t="s">
        <v>34</v>
      </c>
      <c r="H5764" s="17" t="s">
        <v>35</v>
      </c>
      <c r="I5764" s="17" t="s">
        <v>74699</v>
      </c>
      <c r="J5764" s="20">
        <v>8059347392585</v>
      </c>
      <c r="K5764" s="17"/>
      <c r="L5764" s="28">
        <v>449.95</v>
      </c>
      <c r="M5764" s="17">
        <v>449.95</v>
      </c>
      <c r="N5764" s="24">
        <v>45544</v>
      </c>
    </row>
    <row r="5765" spans="1:14" x14ac:dyDescent="0.25">
      <c r="A5765" s="17"/>
      <c r="B5765" s="17" t="s">
        <v>74694</v>
      </c>
      <c r="C5765" s="17"/>
      <c r="D5765" s="17"/>
      <c r="E5765" s="17" t="s">
        <v>74695</v>
      </c>
      <c r="F5765" s="21"/>
      <c r="G5765" s="17" t="s">
        <v>34</v>
      </c>
      <c r="H5765" s="17" t="s">
        <v>35</v>
      </c>
      <c r="I5765" s="17" t="s">
        <v>74696</v>
      </c>
      <c r="J5765" s="20">
        <v>8059347392578</v>
      </c>
      <c r="K5765" s="17"/>
      <c r="L5765" s="28">
        <v>449.95</v>
      </c>
      <c r="M5765" s="17">
        <v>449.95</v>
      </c>
      <c r="N5765" s="24">
        <v>45544</v>
      </c>
    </row>
    <row r="5766" spans="1:14" x14ac:dyDescent="0.25">
      <c r="A5766" s="17"/>
      <c r="B5766" s="17" t="s">
        <v>74691</v>
      </c>
      <c r="C5766" s="17"/>
      <c r="D5766" s="17"/>
      <c r="E5766" s="17" t="s">
        <v>74692</v>
      </c>
      <c r="F5766" s="21"/>
      <c r="G5766" s="17" t="s">
        <v>34</v>
      </c>
      <c r="H5766" s="17" t="s">
        <v>35</v>
      </c>
      <c r="I5766" s="17" t="s">
        <v>74693</v>
      </c>
      <c r="J5766" s="20">
        <v>8059347392561</v>
      </c>
      <c r="K5766" s="17"/>
      <c r="L5766" s="28">
        <v>449.95</v>
      </c>
      <c r="M5766" s="17">
        <v>449.95</v>
      </c>
      <c r="N5766" s="24">
        <v>45544</v>
      </c>
    </row>
    <row r="5767" spans="1:14" x14ac:dyDescent="0.25">
      <c r="A5767" s="17"/>
      <c r="B5767" s="17" t="s">
        <v>74688</v>
      </c>
      <c r="C5767" s="17"/>
      <c r="D5767" s="17"/>
      <c r="E5767" s="17" t="s">
        <v>74689</v>
      </c>
      <c r="F5767" s="21"/>
      <c r="G5767" s="17" t="s">
        <v>34</v>
      </c>
      <c r="H5767" s="17" t="s">
        <v>35</v>
      </c>
      <c r="I5767" s="17" t="s">
        <v>74690</v>
      </c>
      <c r="J5767" s="20">
        <v>8059347392554</v>
      </c>
      <c r="K5767" s="17"/>
      <c r="L5767" s="28">
        <v>449.95</v>
      </c>
      <c r="M5767" s="17">
        <v>449.95</v>
      </c>
      <c r="N5767" s="24">
        <v>45544</v>
      </c>
    </row>
    <row r="5768" spans="1:14" x14ac:dyDescent="0.25">
      <c r="A5768" s="17"/>
      <c r="B5768" s="17" t="s">
        <v>74685</v>
      </c>
      <c r="C5768" s="17"/>
      <c r="D5768" s="17"/>
      <c r="E5768" s="17" t="s">
        <v>74686</v>
      </c>
      <c r="F5768" s="21"/>
      <c r="G5768" s="17" t="s">
        <v>34</v>
      </c>
      <c r="H5768" s="17" t="s">
        <v>35</v>
      </c>
      <c r="I5768" s="17" t="s">
        <v>74687</v>
      </c>
      <c r="J5768" s="20">
        <v>8059347392547</v>
      </c>
      <c r="K5768" s="17"/>
      <c r="L5768" s="28">
        <v>449.95</v>
      </c>
      <c r="M5768" s="17">
        <v>449.95</v>
      </c>
      <c r="N5768" s="24">
        <v>45544</v>
      </c>
    </row>
    <row r="5769" spans="1:14" x14ac:dyDescent="0.25">
      <c r="A5769" s="17"/>
      <c r="B5769" s="17" t="s">
        <v>74682</v>
      </c>
      <c r="C5769" s="17"/>
      <c r="D5769" s="17"/>
      <c r="E5769" s="17" t="s">
        <v>74683</v>
      </c>
      <c r="F5769" s="21"/>
      <c r="G5769" s="17" t="s">
        <v>34</v>
      </c>
      <c r="H5769" s="17" t="s">
        <v>35</v>
      </c>
      <c r="I5769" s="17" t="s">
        <v>74684</v>
      </c>
      <c r="J5769" s="20">
        <v>8059347392530</v>
      </c>
      <c r="K5769" s="17"/>
      <c r="L5769" s="28">
        <v>449.95</v>
      </c>
      <c r="M5769" s="17">
        <v>449.95</v>
      </c>
      <c r="N5769" s="24">
        <v>45544</v>
      </c>
    </row>
    <row r="5770" spans="1:14" x14ac:dyDescent="0.25">
      <c r="A5770" s="17"/>
      <c r="B5770" s="17" t="s">
        <v>74679</v>
      </c>
      <c r="C5770" s="17"/>
      <c r="D5770" s="17"/>
      <c r="E5770" s="17" t="s">
        <v>74680</v>
      </c>
      <c r="F5770" s="21"/>
      <c r="G5770" s="17" t="s">
        <v>34</v>
      </c>
      <c r="H5770" s="17" t="s">
        <v>35</v>
      </c>
      <c r="I5770" s="17" t="s">
        <v>74681</v>
      </c>
      <c r="J5770" s="20">
        <v>8059347392523</v>
      </c>
      <c r="K5770" s="17"/>
      <c r="L5770" s="28">
        <v>449.95</v>
      </c>
      <c r="M5770" s="17">
        <v>449.95</v>
      </c>
      <c r="N5770" s="24">
        <v>45544</v>
      </c>
    </row>
    <row r="5771" spans="1:14" x14ac:dyDescent="0.25">
      <c r="A5771" s="17"/>
      <c r="B5771" s="17" t="s">
        <v>74676</v>
      </c>
      <c r="C5771" s="17"/>
      <c r="D5771" s="17"/>
      <c r="E5771" s="17" t="s">
        <v>74677</v>
      </c>
      <c r="F5771" s="21"/>
      <c r="G5771" s="17" t="s">
        <v>34</v>
      </c>
      <c r="H5771" s="17" t="s">
        <v>35</v>
      </c>
      <c r="I5771" s="17" t="s">
        <v>74678</v>
      </c>
      <c r="J5771" s="20">
        <v>8059347392516</v>
      </c>
      <c r="K5771" s="17"/>
      <c r="L5771" s="28">
        <v>449.95</v>
      </c>
      <c r="M5771" s="17">
        <v>449.95</v>
      </c>
      <c r="N5771" s="24">
        <v>45544</v>
      </c>
    </row>
    <row r="5772" spans="1:14" x14ac:dyDescent="0.25">
      <c r="A5772" s="17"/>
      <c r="B5772" s="17" t="s">
        <v>74673</v>
      </c>
      <c r="C5772" s="17"/>
      <c r="D5772" s="17"/>
      <c r="E5772" s="17" t="s">
        <v>74674</v>
      </c>
      <c r="F5772" s="21"/>
      <c r="G5772" s="17" t="s">
        <v>34</v>
      </c>
      <c r="H5772" s="17" t="s">
        <v>35</v>
      </c>
      <c r="I5772" s="17" t="s">
        <v>74675</v>
      </c>
      <c r="J5772" s="20">
        <v>8059347392509</v>
      </c>
      <c r="K5772" s="17"/>
      <c r="L5772" s="28">
        <v>449.95</v>
      </c>
      <c r="M5772" s="17">
        <v>449.95</v>
      </c>
      <c r="N5772" s="24">
        <v>45544</v>
      </c>
    </row>
    <row r="5773" spans="1:14" x14ac:dyDescent="0.25">
      <c r="A5773" s="17"/>
      <c r="B5773" s="17" t="s">
        <v>74670</v>
      </c>
      <c r="C5773" s="17"/>
      <c r="D5773" s="17"/>
      <c r="E5773" s="17" t="s">
        <v>74671</v>
      </c>
      <c r="F5773" s="21"/>
      <c r="G5773" s="17" t="s">
        <v>34</v>
      </c>
      <c r="H5773" s="17" t="s">
        <v>35</v>
      </c>
      <c r="I5773" s="17" t="s">
        <v>74672</v>
      </c>
      <c r="J5773" s="20">
        <v>8059347392486</v>
      </c>
      <c r="K5773" s="17"/>
      <c r="L5773" s="28">
        <v>449.95</v>
      </c>
      <c r="M5773" s="17">
        <v>449.95</v>
      </c>
      <c r="N5773" s="24">
        <v>45544</v>
      </c>
    </row>
    <row r="5774" spans="1:14" x14ac:dyDescent="0.25">
      <c r="A5774" s="17"/>
      <c r="B5774" s="17" t="s">
        <v>74667</v>
      </c>
      <c r="C5774" s="17"/>
      <c r="D5774" s="17"/>
      <c r="E5774" s="17" t="s">
        <v>74668</v>
      </c>
      <c r="F5774" s="21"/>
      <c r="G5774" s="17" t="s">
        <v>34</v>
      </c>
      <c r="H5774" s="17" t="s">
        <v>35</v>
      </c>
      <c r="I5774" s="17" t="s">
        <v>74669</v>
      </c>
      <c r="J5774" s="20">
        <v>8059347392479</v>
      </c>
      <c r="K5774" s="17"/>
      <c r="L5774" s="28">
        <v>449.95</v>
      </c>
      <c r="M5774" s="17">
        <v>449.95</v>
      </c>
      <c r="N5774" s="24">
        <v>45544</v>
      </c>
    </row>
    <row r="5775" spans="1:14" x14ac:dyDescent="0.25">
      <c r="A5775" s="17"/>
      <c r="B5775" s="17" t="s">
        <v>74664</v>
      </c>
      <c r="C5775" s="17"/>
      <c r="D5775" s="17"/>
      <c r="E5775" s="17" t="s">
        <v>74665</v>
      </c>
      <c r="F5775" s="21"/>
      <c r="G5775" s="17" t="s">
        <v>34</v>
      </c>
      <c r="H5775" s="17" t="s">
        <v>35</v>
      </c>
      <c r="I5775" s="17" t="s">
        <v>74666</v>
      </c>
      <c r="J5775" s="20">
        <v>8059347392462</v>
      </c>
      <c r="K5775" s="17"/>
      <c r="L5775" s="28">
        <v>449.95</v>
      </c>
      <c r="M5775" s="17">
        <v>449.95</v>
      </c>
      <c r="N5775" s="24">
        <v>45544</v>
      </c>
    </row>
    <row r="5776" spans="1:14" x14ac:dyDescent="0.25">
      <c r="A5776" s="17"/>
      <c r="B5776" s="17" t="s">
        <v>74661</v>
      </c>
      <c r="C5776" s="17"/>
      <c r="D5776" s="17"/>
      <c r="E5776" s="17" t="s">
        <v>74662</v>
      </c>
      <c r="F5776" s="21"/>
      <c r="G5776" s="17" t="s">
        <v>34</v>
      </c>
      <c r="H5776" s="17" t="s">
        <v>35</v>
      </c>
      <c r="I5776" s="17" t="s">
        <v>74663</v>
      </c>
      <c r="J5776" s="20">
        <v>8059347392455</v>
      </c>
      <c r="K5776" s="17"/>
      <c r="L5776" s="28">
        <v>449.95</v>
      </c>
      <c r="M5776" s="17">
        <v>449.95</v>
      </c>
      <c r="N5776" s="24">
        <v>45544</v>
      </c>
    </row>
    <row r="5777" spans="1:14" x14ac:dyDescent="0.25">
      <c r="A5777" s="17"/>
      <c r="B5777" s="17" t="s">
        <v>74658</v>
      </c>
      <c r="C5777" s="17"/>
      <c r="D5777" s="17"/>
      <c r="E5777" s="17" t="s">
        <v>74659</v>
      </c>
      <c r="F5777" s="21"/>
      <c r="G5777" s="17" t="s">
        <v>34</v>
      </c>
      <c r="H5777" s="17" t="s">
        <v>35</v>
      </c>
      <c r="I5777" s="17" t="s">
        <v>74660</v>
      </c>
      <c r="J5777" s="20">
        <v>8059347392448</v>
      </c>
      <c r="K5777" s="17"/>
      <c r="L5777" s="28">
        <v>449.95</v>
      </c>
      <c r="M5777" s="17">
        <v>449.95</v>
      </c>
      <c r="N5777" s="24">
        <v>45544</v>
      </c>
    </row>
    <row r="5778" spans="1:14" x14ac:dyDescent="0.25">
      <c r="A5778" s="17"/>
      <c r="B5778" s="17" t="s">
        <v>74655</v>
      </c>
      <c r="C5778" s="17"/>
      <c r="D5778" s="17"/>
      <c r="E5778" s="17" t="s">
        <v>74656</v>
      </c>
      <c r="F5778" s="21"/>
      <c r="G5778" s="17" t="s">
        <v>34</v>
      </c>
      <c r="H5778" s="17" t="s">
        <v>35</v>
      </c>
      <c r="I5778" s="17" t="s">
        <v>74657</v>
      </c>
      <c r="J5778" s="20">
        <v>8059347392431</v>
      </c>
      <c r="K5778" s="17"/>
      <c r="L5778" s="28">
        <v>449.95</v>
      </c>
      <c r="M5778" s="17">
        <v>449.95</v>
      </c>
      <c r="N5778" s="24">
        <v>45544</v>
      </c>
    </row>
    <row r="5779" spans="1:14" x14ac:dyDescent="0.25">
      <c r="A5779" s="17"/>
      <c r="B5779" s="17" t="s">
        <v>74652</v>
      </c>
      <c r="C5779" s="17"/>
      <c r="D5779" s="17"/>
      <c r="E5779" s="17" t="s">
        <v>74653</v>
      </c>
      <c r="F5779" s="21"/>
      <c r="G5779" s="17" t="s">
        <v>34</v>
      </c>
      <c r="H5779" s="17" t="s">
        <v>35</v>
      </c>
      <c r="I5779" s="17" t="s">
        <v>74654</v>
      </c>
      <c r="J5779" s="20">
        <v>8059347392424</v>
      </c>
      <c r="K5779" s="17"/>
      <c r="L5779" s="28">
        <v>449.95</v>
      </c>
      <c r="M5779" s="17">
        <v>449.95</v>
      </c>
      <c r="N5779" s="24">
        <v>45544</v>
      </c>
    </row>
    <row r="5780" spans="1:14" x14ac:dyDescent="0.25">
      <c r="B5780" s="42"/>
      <c r="C5780" s="42"/>
      <c r="E5780" s="32" t="s">
        <v>49447</v>
      </c>
      <c r="F5780" s="44" t="s">
        <v>41</v>
      </c>
      <c r="G5780" s="32" t="s">
        <v>11</v>
      </c>
      <c r="H5780" s="32" t="s">
        <v>12</v>
      </c>
      <c r="I5780" s="32" t="s">
        <v>49448</v>
      </c>
      <c r="J5780" s="55">
        <v>8059347053158</v>
      </c>
      <c r="K5780" s="32"/>
      <c r="L5780" s="47">
        <v>499.95</v>
      </c>
      <c r="M5780" s="47">
        <v>499.95</v>
      </c>
      <c r="N5780" s="45">
        <v>44835</v>
      </c>
    </row>
    <row r="5781" spans="1:14" x14ac:dyDescent="0.25">
      <c r="B5781" s="42"/>
      <c r="C5781" s="42"/>
      <c r="E5781" s="32" t="s">
        <v>49445</v>
      </c>
      <c r="F5781" s="44" t="s">
        <v>41</v>
      </c>
      <c r="G5781" s="32" t="s">
        <v>11</v>
      </c>
      <c r="H5781" s="32" t="s">
        <v>12</v>
      </c>
      <c r="I5781" s="32" t="s">
        <v>49446</v>
      </c>
      <c r="J5781" s="55">
        <v>8059347053141</v>
      </c>
      <c r="K5781" s="32"/>
      <c r="L5781" s="47">
        <v>499.95</v>
      </c>
      <c r="M5781" s="47">
        <v>499.95</v>
      </c>
      <c r="N5781" s="45">
        <v>44835</v>
      </c>
    </row>
    <row r="5782" spans="1:14" x14ac:dyDescent="0.25">
      <c r="B5782" s="42"/>
      <c r="C5782" s="42"/>
      <c r="E5782" s="32" t="s">
        <v>49443</v>
      </c>
      <c r="F5782" s="44" t="s">
        <v>41</v>
      </c>
      <c r="G5782" s="32" t="s">
        <v>11</v>
      </c>
      <c r="H5782" s="32" t="s">
        <v>12</v>
      </c>
      <c r="I5782" s="32" t="s">
        <v>49444</v>
      </c>
      <c r="J5782" s="55">
        <v>8059347053134</v>
      </c>
      <c r="K5782" s="32"/>
      <c r="L5782" s="47">
        <v>499.95</v>
      </c>
      <c r="M5782" s="47">
        <v>499.95</v>
      </c>
      <c r="N5782" s="45">
        <v>44835</v>
      </c>
    </row>
    <row r="5783" spans="1:14" x14ac:dyDescent="0.25">
      <c r="B5783" s="42"/>
      <c r="C5783" s="42"/>
      <c r="E5783" s="32" t="s">
        <v>49441</v>
      </c>
      <c r="F5783" s="44" t="s">
        <v>41</v>
      </c>
      <c r="G5783" s="32" t="s">
        <v>11</v>
      </c>
      <c r="H5783" s="32" t="s">
        <v>12</v>
      </c>
      <c r="I5783" s="32" t="s">
        <v>49442</v>
      </c>
      <c r="J5783" s="55">
        <v>8059347053127</v>
      </c>
      <c r="K5783" s="32"/>
      <c r="L5783" s="47">
        <v>499.95</v>
      </c>
      <c r="M5783" s="47">
        <v>499.95</v>
      </c>
      <c r="N5783" s="45">
        <v>44835</v>
      </c>
    </row>
    <row r="5784" spans="1:14" x14ac:dyDescent="0.25">
      <c r="B5784" s="42"/>
      <c r="C5784" s="42"/>
      <c r="E5784" s="32" t="s">
        <v>49439</v>
      </c>
      <c r="F5784" s="44" t="s">
        <v>41</v>
      </c>
      <c r="G5784" s="32" t="s">
        <v>11</v>
      </c>
      <c r="H5784" s="32" t="s">
        <v>12</v>
      </c>
      <c r="I5784" s="32" t="s">
        <v>49440</v>
      </c>
      <c r="J5784" s="55">
        <v>8059347044453</v>
      </c>
      <c r="K5784" s="32"/>
      <c r="L5784" s="47">
        <v>499.95</v>
      </c>
      <c r="M5784" s="47">
        <v>499.95</v>
      </c>
      <c r="N5784" s="45">
        <v>44835</v>
      </c>
    </row>
    <row r="5785" spans="1:14" x14ac:dyDescent="0.25">
      <c r="B5785" s="42"/>
      <c r="C5785" s="42"/>
      <c r="E5785" s="32" t="s">
        <v>49437</v>
      </c>
      <c r="F5785" s="44" t="s">
        <v>41</v>
      </c>
      <c r="G5785" s="32" t="s">
        <v>11</v>
      </c>
      <c r="H5785" s="32" t="s">
        <v>12</v>
      </c>
      <c r="I5785" s="32" t="s">
        <v>49438</v>
      </c>
      <c r="J5785" s="55">
        <v>8059347053110</v>
      </c>
      <c r="K5785" s="32"/>
      <c r="L5785" s="47">
        <v>499.95</v>
      </c>
      <c r="M5785" s="47">
        <v>499.95</v>
      </c>
      <c r="N5785" s="45">
        <v>44835</v>
      </c>
    </row>
    <row r="5786" spans="1:14" x14ac:dyDescent="0.25">
      <c r="B5786" s="42"/>
      <c r="C5786" s="42"/>
      <c r="E5786" s="32" t="s">
        <v>49435</v>
      </c>
      <c r="F5786" s="44" t="s">
        <v>41</v>
      </c>
      <c r="G5786" s="32" t="s">
        <v>11</v>
      </c>
      <c r="H5786" s="32" t="s">
        <v>12</v>
      </c>
      <c r="I5786" s="32" t="s">
        <v>49436</v>
      </c>
      <c r="J5786" s="55">
        <v>8059347053103</v>
      </c>
      <c r="L5786" s="47">
        <v>499.95</v>
      </c>
      <c r="M5786" s="47">
        <v>499.95</v>
      </c>
      <c r="N5786" s="45">
        <v>44835</v>
      </c>
    </row>
    <row r="5787" spans="1:14" x14ac:dyDescent="0.25">
      <c r="B5787" s="42" t="s">
        <v>52418</v>
      </c>
      <c r="C5787" s="42"/>
      <c r="E5787" s="32" t="s">
        <v>60159</v>
      </c>
      <c r="F5787" s="44" t="s">
        <v>41</v>
      </c>
      <c r="G5787" s="32" t="s">
        <v>11</v>
      </c>
      <c r="H5787" s="32" t="s">
        <v>12</v>
      </c>
      <c r="I5787" s="32" t="s">
        <v>50707</v>
      </c>
      <c r="J5787" s="55">
        <v>8059175278174</v>
      </c>
      <c r="K5787" s="32"/>
      <c r="L5787" s="47">
        <v>499.95</v>
      </c>
      <c r="M5787" s="47">
        <v>499.95</v>
      </c>
    </row>
    <row r="5788" spans="1:14" x14ac:dyDescent="0.25">
      <c r="B5788" s="42" t="s">
        <v>52417</v>
      </c>
      <c r="C5788" s="42"/>
      <c r="E5788" s="32" t="s">
        <v>60158</v>
      </c>
      <c r="F5788" s="44" t="s">
        <v>41</v>
      </c>
      <c r="G5788" s="32" t="s">
        <v>11</v>
      </c>
      <c r="H5788" s="32" t="s">
        <v>12</v>
      </c>
      <c r="I5788" s="32" t="s">
        <v>50706</v>
      </c>
      <c r="J5788" s="55">
        <v>8059175278167</v>
      </c>
      <c r="K5788" s="32"/>
      <c r="L5788" s="47">
        <v>499.95</v>
      </c>
      <c r="M5788" s="47">
        <v>499.95</v>
      </c>
    </row>
    <row r="5789" spans="1:14" x14ac:dyDescent="0.25">
      <c r="B5789" s="42" t="s">
        <v>52416</v>
      </c>
      <c r="C5789" s="42"/>
      <c r="E5789" s="32" t="s">
        <v>60157</v>
      </c>
      <c r="F5789" s="44" t="s">
        <v>41</v>
      </c>
      <c r="G5789" s="32" t="s">
        <v>11</v>
      </c>
      <c r="H5789" s="32" t="s">
        <v>12</v>
      </c>
      <c r="I5789" s="32" t="s">
        <v>50705</v>
      </c>
      <c r="J5789" s="55">
        <v>8059175278150</v>
      </c>
      <c r="K5789" s="32"/>
      <c r="L5789" s="47">
        <v>499.95</v>
      </c>
      <c r="M5789" s="47">
        <v>499.95</v>
      </c>
    </row>
    <row r="5790" spans="1:14" x14ac:dyDescent="0.25">
      <c r="B5790" s="42" t="s">
        <v>52415</v>
      </c>
      <c r="C5790" s="42"/>
      <c r="E5790" s="32" t="s">
        <v>60156</v>
      </c>
      <c r="F5790" s="44" t="s">
        <v>41</v>
      </c>
      <c r="G5790" s="32" t="s">
        <v>11</v>
      </c>
      <c r="H5790" s="32" t="s">
        <v>12</v>
      </c>
      <c r="I5790" s="32" t="s">
        <v>50704</v>
      </c>
      <c r="J5790" s="55">
        <v>8059175278143</v>
      </c>
      <c r="K5790" s="32"/>
      <c r="L5790" s="47">
        <v>499.95</v>
      </c>
      <c r="M5790" s="47">
        <v>499.95</v>
      </c>
    </row>
    <row r="5791" spans="1:14" x14ac:dyDescent="0.25">
      <c r="B5791" s="42" t="s">
        <v>52414</v>
      </c>
      <c r="C5791" s="42"/>
      <c r="E5791" s="32" t="s">
        <v>60155</v>
      </c>
      <c r="F5791" s="44" t="s">
        <v>41</v>
      </c>
      <c r="G5791" s="32" t="s">
        <v>11</v>
      </c>
      <c r="H5791" s="32" t="s">
        <v>12</v>
      </c>
      <c r="I5791" s="32" t="s">
        <v>50703</v>
      </c>
      <c r="J5791" s="55">
        <v>8059175278136</v>
      </c>
      <c r="K5791" s="32"/>
      <c r="L5791" s="47">
        <v>499.95</v>
      </c>
      <c r="M5791" s="47">
        <v>499.95</v>
      </c>
    </row>
    <row r="5792" spans="1:14" x14ac:dyDescent="0.25">
      <c r="B5792" s="42" t="s">
        <v>52413</v>
      </c>
      <c r="C5792" s="42"/>
      <c r="E5792" s="32" t="s">
        <v>60154</v>
      </c>
      <c r="F5792" s="44" t="s">
        <v>41</v>
      </c>
      <c r="G5792" s="32" t="s">
        <v>11</v>
      </c>
      <c r="H5792" s="32" t="s">
        <v>12</v>
      </c>
      <c r="I5792" s="32" t="s">
        <v>50702</v>
      </c>
      <c r="J5792" s="55">
        <v>8059175278129</v>
      </c>
      <c r="K5792" s="32"/>
      <c r="L5792" s="47">
        <v>499.95</v>
      </c>
      <c r="M5792" s="47">
        <v>499.95</v>
      </c>
    </row>
    <row r="5793" spans="1:14" x14ac:dyDescent="0.25">
      <c r="B5793" s="42" t="s">
        <v>52412</v>
      </c>
      <c r="C5793" s="42"/>
      <c r="E5793" s="32" t="s">
        <v>60153</v>
      </c>
      <c r="F5793" s="44" t="s">
        <v>41</v>
      </c>
      <c r="G5793" s="32" t="s">
        <v>11</v>
      </c>
      <c r="H5793" s="32" t="s">
        <v>12</v>
      </c>
      <c r="I5793" s="32" t="s">
        <v>50701</v>
      </c>
      <c r="J5793" s="55">
        <v>8059175278112</v>
      </c>
      <c r="K5793" s="32"/>
      <c r="L5793" s="47">
        <v>499.95</v>
      </c>
      <c r="M5793" s="47">
        <v>499.95</v>
      </c>
    </row>
    <row r="5794" spans="1:14" x14ac:dyDescent="0.25">
      <c r="B5794" s="42" t="s">
        <v>52404</v>
      </c>
      <c r="C5794" s="42"/>
      <c r="E5794" s="32" t="s">
        <v>60152</v>
      </c>
      <c r="F5794" s="44" t="s">
        <v>41</v>
      </c>
      <c r="G5794" s="32" t="s">
        <v>11</v>
      </c>
      <c r="H5794" s="32" t="s">
        <v>12</v>
      </c>
      <c r="I5794" s="32" t="s">
        <v>50693</v>
      </c>
      <c r="J5794" s="55">
        <v>8059175278082</v>
      </c>
      <c r="K5794" s="32"/>
      <c r="L5794" s="47">
        <v>499.95</v>
      </c>
      <c r="M5794" s="47">
        <v>499.95</v>
      </c>
    </row>
    <row r="5795" spans="1:14" x14ac:dyDescent="0.25">
      <c r="B5795" s="42" t="s">
        <v>52403</v>
      </c>
      <c r="C5795" s="42"/>
      <c r="E5795" s="32" t="s">
        <v>60151</v>
      </c>
      <c r="F5795" s="44" t="s">
        <v>41</v>
      </c>
      <c r="G5795" s="32" t="s">
        <v>11</v>
      </c>
      <c r="H5795" s="32" t="s">
        <v>12</v>
      </c>
      <c r="I5795" s="32" t="s">
        <v>50692</v>
      </c>
      <c r="J5795" s="55">
        <v>8059175278075</v>
      </c>
      <c r="K5795" s="32"/>
      <c r="L5795" s="47">
        <v>499.95</v>
      </c>
      <c r="M5795" s="47">
        <v>499.95</v>
      </c>
    </row>
    <row r="5796" spans="1:14" x14ac:dyDescent="0.25">
      <c r="B5796" s="42" t="s">
        <v>52402</v>
      </c>
      <c r="C5796" s="42"/>
      <c r="E5796" s="32" t="s">
        <v>60150</v>
      </c>
      <c r="F5796" s="44" t="s">
        <v>41</v>
      </c>
      <c r="G5796" s="32" t="s">
        <v>11</v>
      </c>
      <c r="H5796" s="32" t="s">
        <v>12</v>
      </c>
      <c r="I5796" s="32" t="s">
        <v>50691</v>
      </c>
      <c r="J5796" s="55">
        <v>8059175278068</v>
      </c>
      <c r="K5796" s="32"/>
      <c r="L5796" s="47">
        <v>499.95</v>
      </c>
      <c r="M5796" s="47">
        <v>499.95</v>
      </c>
    </row>
    <row r="5797" spans="1:14" x14ac:dyDescent="0.25">
      <c r="B5797" s="42" t="s">
        <v>52401</v>
      </c>
      <c r="C5797" s="42"/>
      <c r="E5797" s="32" t="s">
        <v>60149</v>
      </c>
      <c r="F5797" s="44" t="s">
        <v>41</v>
      </c>
      <c r="G5797" s="32" t="s">
        <v>11</v>
      </c>
      <c r="H5797" s="32" t="s">
        <v>12</v>
      </c>
      <c r="I5797" s="32" t="s">
        <v>50690</v>
      </c>
      <c r="J5797" s="55">
        <v>8059175278051</v>
      </c>
      <c r="K5797" s="32"/>
      <c r="L5797" s="47">
        <v>499.95</v>
      </c>
      <c r="M5797" s="47">
        <v>499.95</v>
      </c>
    </row>
    <row r="5798" spans="1:14" x14ac:dyDescent="0.25">
      <c r="B5798" s="42" t="s">
        <v>52400</v>
      </c>
      <c r="C5798" s="42"/>
      <c r="E5798" s="32" t="s">
        <v>60148</v>
      </c>
      <c r="F5798" s="44" t="s">
        <v>41</v>
      </c>
      <c r="G5798" s="32" t="s">
        <v>11</v>
      </c>
      <c r="H5798" s="32" t="s">
        <v>12</v>
      </c>
      <c r="I5798" s="32" t="s">
        <v>50689</v>
      </c>
      <c r="J5798" s="55">
        <v>8059175278044</v>
      </c>
      <c r="K5798" s="32"/>
      <c r="L5798" s="47">
        <v>499.95</v>
      </c>
      <c r="M5798" s="47">
        <v>499.95</v>
      </c>
    </row>
    <row r="5799" spans="1:14" x14ac:dyDescent="0.25">
      <c r="B5799" s="42" t="s">
        <v>52399</v>
      </c>
      <c r="C5799" s="42"/>
      <c r="E5799" s="32" t="s">
        <v>60147</v>
      </c>
      <c r="F5799" s="44" t="s">
        <v>41</v>
      </c>
      <c r="G5799" s="32" t="s">
        <v>11</v>
      </c>
      <c r="H5799" s="32" t="s">
        <v>12</v>
      </c>
      <c r="I5799" s="32" t="s">
        <v>50688</v>
      </c>
      <c r="J5799" s="55">
        <v>8059175278037</v>
      </c>
      <c r="K5799" s="32"/>
      <c r="L5799" s="47">
        <v>499.95</v>
      </c>
      <c r="M5799" s="47">
        <v>499.95</v>
      </c>
    </row>
    <row r="5800" spans="1:14" x14ac:dyDescent="0.25">
      <c r="B5800" s="42" t="s">
        <v>52398</v>
      </c>
      <c r="C5800" s="42"/>
      <c r="E5800" s="32" t="s">
        <v>60146</v>
      </c>
      <c r="F5800" s="44" t="s">
        <v>41</v>
      </c>
      <c r="G5800" s="32" t="s">
        <v>11</v>
      </c>
      <c r="H5800" s="32" t="s">
        <v>12</v>
      </c>
      <c r="I5800" s="32" t="s">
        <v>50687</v>
      </c>
      <c r="J5800" s="55">
        <v>8059175278020</v>
      </c>
      <c r="K5800" s="32"/>
      <c r="L5800" s="47">
        <v>499.95</v>
      </c>
      <c r="M5800" s="47">
        <v>499.95</v>
      </c>
    </row>
    <row r="5801" spans="1:14" x14ac:dyDescent="0.25">
      <c r="B5801" s="42" t="s">
        <v>52411</v>
      </c>
      <c r="C5801" s="42"/>
      <c r="E5801" s="32" t="s">
        <v>60145</v>
      </c>
      <c r="F5801" s="44" t="s">
        <v>41</v>
      </c>
      <c r="G5801" s="32" t="s">
        <v>11</v>
      </c>
      <c r="H5801" s="32" t="s">
        <v>12</v>
      </c>
      <c r="I5801" s="32" t="s">
        <v>50700</v>
      </c>
      <c r="J5801" s="55">
        <v>8059175278013</v>
      </c>
      <c r="K5801" s="32"/>
      <c r="L5801" s="47">
        <v>499.95</v>
      </c>
      <c r="M5801" s="47">
        <v>499.95</v>
      </c>
    </row>
    <row r="5802" spans="1:14" x14ac:dyDescent="0.25">
      <c r="B5802" s="42" t="s">
        <v>52410</v>
      </c>
      <c r="C5802" s="42"/>
      <c r="E5802" s="32" t="s">
        <v>60144</v>
      </c>
      <c r="F5802" s="44" t="s">
        <v>41</v>
      </c>
      <c r="G5802" s="32" t="s">
        <v>11</v>
      </c>
      <c r="H5802" s="32" t="s">
        <v>12</v>
      </c>
      <c r="I5802" s="32" t="s">
        <v>50699</v>
      </c>
      <c r="J5802" s="55">
        <v>8059175278006</v>
      </c>
      <c r="K5802" s="32"/>
      <c r="L5802" s="47">
        <v>499.95</v>
      </c>
      <c r="M5802" s="47">
        <v>499.95</v>
      </c>
    </row>
    <row r="5803" spans="1:14" x14ac:dyDescent="0.25">
      <c r="B5803" s="42" t="s">
        <v>52409</v>
      </c>
      <c r="C5803" s="42"/>
      <c r="E5803" s="32" t="s">
        <v>60143</v>
      </c>
      <c r="F5803" s="44" t="s">
        <v>41</v>
      </c>
      <c r="G5803" s="32" t="s">
        <v>11</v>
      </c>
      <c r="H5803" s="32" t="s">
        <v>12</v>
      </c>
      <c r="I5803" s="32" t="s">
        <v>50698</v>
      </c>
      <c r="J5803" s="55">
        <v>8059175277993</v>
      </c>
      <c r="K5803" s="32"/>
      <c r="L5803" s="47">
        <v>499.95</v>
      </c>
      <c r="M5803" s="47">
        <v>499.95</v>
      </c>
    </row>
    <row r="5804" spans="1:14" x14ac:dyDescent="0.25">
      <c r="B5804" s="42" t="s">
        <v>52408</v>
      </c>
      <c r="C5804" s="42"/>
      <c r="E5804" s="32" t="s">
        <v>60142</v>
      </c>
      <c r="F5804" s="44" t="s">
        <v>41</v>
      </c>
      <c r="G5804" s="32" t="s">
        <v>11</v>
      </c>
      <c r="H5804" s="32" t="s">
        <v>12</v>
      </c>
      <c r="I5804" s="32" t="s">
        <v>50697</v>
      </c>
      <c r="J5804" s="55">
        <v>8059175277986</v>
      </c>
      <c r="K5804" s="32"/>
      <c r="L5804" s="47">
        <v>499.95</v>
      </c>
      <c r="M5804" s="47">
        <v>499.95</v>
      </c>
    </row>
    <row r="5805" spans="1:14" x14ac:dyDescent="0.25">
      <c r="B5805" s="42" t="s">
        <v>52407</v>
      </c>
      <c r="C5805" s="42"/>
      <c r="E5805" s="32" t="s">
        <v>60141</v>
      </c>
      <c r="F5805" s="44" t="s">
        <v>41</v>
      </c>
      <c r="G5805" s="32" t="s">
        <v>11</v>
      </c>
      <c r="H5805" s="32" t="s">
        <v>12</v>
      </c>
      <c r="I5805" s="32" t="s">
        <v>50696</v>
      </c>
      <c r="J5805" s="55">
        <v>8059175277979</v>
      </c>
      <c r="K5805" s="32"/>
      <c r="L5805" s="47">
        <v>499.95</v>
      </c>
      <c r="M5805" s="47">
        <v>499.95</v>
      </c>
    </row>
    <row r="5806" spans="1:14" x14ac:dyDescent="0.25">
      <c r="B5806" s="42" t="s">
        <v>52406</v>
      </c>
      <c r="C5806" s="42"/>
      <c r="E5806" s="32" t="s">
        <v>60140</v>
      </c>
      <c r="F5806" s="44" t="s">
        <v>41</v>
      </c>
      <c r="G5806" s="32" t="s">
        <v>11</v>
      </c>
      <c r="H5806" s="32" t="s">
        <v>12</v>
      </c>
      <c r="I5806" s="32" t="s">
        <v>50695</v>
      </c>
      <c r="J5806" s="55">
        <v>8059175277962</v>
      </c>
      <c r="K5806" s="32"/>
      <c r="L5806" s="47">
        <v>499.95</v>
      </c>
      <c r="M5806" s="47">
        <v>499.95</v>
      </c>
    </row>
    <row r="5807" spans="1:14" x14ac:dyDescent="0.25">
      <c r="B5807" s="42" t="s">
        <v>52405</v>
      </c>
      <c r="C5807" s="42"/>
      <c r="E5807" s="32" t="s">
        <v>60139</v>
      </c>
      <c r="F5807" s="44" t="s">
        <v>41</v>
      </c>
      <c r="G5807" s="32" t="s">
        <v>11</v>
      </c>
      <c r="H5807" s="32" t="s">
        <v>12</v>
      </c>
      <c r="I5807" s="32" t="s">
        <v>50694</v>
      </c>
      <c r="J5807" s="55">
        <v>8059175277955</v>
      </c>
      <c r="K5807" s="32"/>
      <c r="L5807" s="47">
        <v>499.95</v>
      </c>
      <c r="M5807" s="47">
        <v>499.95</v>
      </c>
    </row>
    <row r="5808" spans="1:14" x14ac:dyDescent="0.25">
      <c r="A5808" s="45" t="s">
        <v>44004</v>
      </c>
      <c r="B5808" s="42"/>
      <c r="C5808" s="42"/>
      <c r="E5808" s="44" t="s">
        <v>44005</v>
      </c>
      <c r="F5808" s="44" t="s">
        <v>41</v>
      </c>
      <c r="G5808" s="32" t="s">
        <v>11</v>
      </c>
      <c r="H5808" s="43" t="s">
        <v>12</v>
      </c>
      <c r="I5808" s="55" t="s">
        <v>44006</v>
      </c>
      <c r="J5808" s="65">
        <v>8059175906404</v>
      </c>
      <c r="L5808" s="47">
        <v>799.95</v>
      </c>
      <c r="M5808" s="47">
        <v>799.95</v>
      </c>
      <c r="N5808" s="45">
        <v>44438</v>
      </c>
    </row>
    <row r="5809" spans="1:14" x14ac:dyDescent="0.25">
      <c r="A5809" s="45" t="s">
        <v>44001</v>
      </c>
      <c r="B5809" s="42"/>
      <c r="C5809" s="42"/>
      <c r="E5809" s="44" t="s">
        <v>44002</v>
      </c>
      <c r="F5809" s="44" t="s">
        <v>41</v>
      </c>
      <c r="G5809" s="32" t="s">
        <v>11</v>
      </c>
      <c r="H5809" s="43" t="s">
        <v>12</v>
      </c>
      <c r="I5809" s="55" t="s">
        <v>44003</v>
      </c>
      <c r="J5809" s="65">
        <v>8059175906398</v>
      </c>
      <c r="L5809" s="47">
        <v>799.95</v>
      </c>
      <c r="M5809" s="47">
        <v>799.95</v>
      </c>
      <c r="N5809" s="45">
        <v>44438</v>
      </c>
    </row>
    <row r="5810" spans="1:14" x14ac:dyDescent="0.25">
      <c r="A5810" s="45" t="s">
        <v>43998</v>
      </c>
      <c r="B5810" s="42"/>
      <c r="C5810" s="42"/>
      <c r="E5810" s="44" t="s">
        <v>43999</v>
      </c>
      <c r="F5810" s="44" t="s">
        <v>41</v>
      </c>
      <c r="G5810" s="32" t="s">
        <v>11</v>
      </c>
      <c r="H5810" s="43" t="s">
        <v>12</v>
      </c>
      <c r="I5810" s="55" t="s">
        <v>44000</v>
      </c>
      <c r="J5810" s="65">
        <v>8059175906381</v>
      </c>
      <c r="L5810" s="47">
        <v>799.95</v>
      </c>
      <c r="M5810" s="47">
        <v>799.95</v>
      </c>
      <c r="N5810" s="45">
        <v>44438</v>
      </c>
    </row>
    <row r="5811" spans="1:14" x14ac:dyDescent="0.25">
      <c r="A5811" s="45" t="s">
        <v>43995</v>
      </c>
      <c r="B5811" s="42"/>
      <c r="C5811" s="42"/>
      <c r="E5811" s="44" t="s">
        <v>43996</v>
      </c>
      <c r="F5811" s="44" t="s">
        <v>41</v>
      </c>
      <c r="G5811" s="32" t="s">
        <v>11</v>
      </c>
      <c r="H5811" s="43" t="s">
        <v>12</v>
      </c>
      <c r="I5811" s="55" t="s">
        <v>43997</v>
      </c>
      <c r="J5811" s="65">
        <v>8059175889523</v>
      </c>
      <c r="L5811" s="47">
        <v>799.95</v>
      </c>
      <c r="M5811" s="47">
        <v>799.95</v>
      </c>
      <c r="N5811" s="45">
        <v>44438</v>
      </c>
    </row>
    <row r="5812" spans="1:14" x14ac:dyDescent="0.25">
      <c r="A5812" s="45" t="s">
        <v>43992</v>
      </c>
      <c r="B5812" s="42"/>
      <c r="C5812" s="42"/>
      <c r="E5812" s="44" t="s">
        <v>43993</v>
      </c>
      <c r="F5812" s="44" t="s">
        <v>41</v>
      </c>
      <c r="G5812" s="32" t="s">
        <v>11</v>
      </c>
      <c r="H5812" s="43" t="s">
        <v>12</v>
      </c>
      <c r="I5812" s="55" t="s">
        <v>43994</v>
      </c>
      <c r="J5812" s="65">
        <v>8059175906374</v>
      </c>
      <c r="L5812" s="47">
        <v>799.95</v>
      </c>
      <c r="M5812" s="47">
        <v>799.95</v>
      </c>
      <c r="N5812" s="45">
        <v>44438</v>
      </c>
    </row>
    <row r="5813" spans="1:14" x14ac:dyDescent="0.25">
      <c r="A5813" s="45" t="s">
        <v>43989</v>
      </c>
      <c r="B5813" s="42"/>
      <c r="C5813" s="42"/>
      <c r="E5813" s="44" t="s">
        <v>43990</v>
      </c>
      <c r="F5813" s="44" t="s">
        <v>41</v>
      </c>
      <c r="G5813" s="32" t="s">
        <v>11</v>
      </c>
      <c r="H5813" s="43" t="s">
        <v>12</v>
      </c>
      <c r="I5813" s="55" t="s">
        <v>43991</v>
      </c>
      <c r="J5813" s="65">
        <v>8059175906367</v>
      </c>
      <c r="L5813" s="47">
        <v>799.95</v>
      </c>
      <c r="M5813" s="47">
        <v>799.95</v>
      </c>
      <c r="N5813" s="45">
        <v>44438</v>
      </c>
    </row>
    <row r="5814" spans="1:14" x14ac:dyDescent="0.25">
      <c r="A5814" s="45" t="s">
        <v>43986</v>
      </c>
      <c r="B5814" s="42"/>
      <c r="C5814" s="42"/>
      <c r="E5814" s="44" t="s">
        <v>43987</v>
      </c>
      <c r="F5814" s="44" t="s">
        <v>41</v>
      </c>
      <c r="G5814" s="32" t="s">
        <v>11</v>
      </c>
      <c r="H5814" s="43" t="s">
        <v>12</v>
      </c>
      <c r="I5814" s="55" t="s">
        <v>43988</v>
      </c>
      <c r="J5814" s="65">
        <v>8059175906350</v>
      </c>
      <c r="L5814" s="47">
        <v>799.95</v>
      </c>
      <c r="M5814" s="47">
        <v>799.95</v>
      </c>
      <c r="N5814" s="45">
        <v>44438</v>
      </c>
    </row>
    <row r="5815" spans="1:14" x14ac:dyDescent="0.25">
      <c r="A5815" s="45" t="s">
        <v>43983</v>
      </c>
      <c r="B5815" s="42"/>
      <c r="C5815" s="42"/>
      <c r="D5815" s="42"/>
      <c r="E5815" s="43" t="s">
        <v>43984</v>
      </c>
      <c r="F5815" s="44" t="s">
        <v>41</v>
      </c>
      <c r="G5815" s="32" t="s">
        <v>11</v>
      </c>
      <c r="H5815" s="43" t="s">
        <v>12</v>
      </c>
      <c r="I5815" s="42" t="s">
        <v>43985</v>
      </c>
      <c r="J5815" s="65">
        <v>8059175906343</v>
      </c>
      <c r="L5815" s="47">
        <v>799.95</v>
      </c>
      <c r="M5815" s="47">
        <v>799.95</v>
      </c>
      <c r="N5815" s="45">
        <v>44438</v>
      </c>
    </row>
    <row r="5816" spans="1:14" x14ac:dyDescent="0.25">
      <c r="A5816" s="45" t="s">
        <v>43980</v>
      </c>
      <c r="B5816" s="42"/>
      <c r="C5816" s="42"/>
      <c r="D5816" s="42"/>
      <c r="E5816" s="43" t="s">
        <v>43981</v>
      </c>
      <c r="F5816" s="44" t="s">
        <v>41</v>
      </c>
      <c r="G5816" s="32" t="s">
        <v>11</v>
      </c>
      <c r="H5816" s="43" t="s">
        <v>12</v>
      </c>
      <c r="I5816" s="42" t="s">
        <v>43982</v>
      </c>
      <c r="J5816" s="65">
        <v>8059175906336</v>
      </c>
      <c r="L5816" s="47">
        <v>799.95</v>
      </c>
      <c r="M5816" s="47">
        <v>799.95</v>
      </c>
      <c r="N5816" s="45">
        <v>44438</v>
      </c>
    </row>
    <row r="5817" spans="1:14" x14ac:dyDescent="0.25">
      <c r="A5817" s="45" t="s">
        <v>43977</v>
      </c>
      <c r="B5817" s="42"/>
      <c r="C5817" s="42"/>
      <c r="D5817" s="42"/>
      <c r="E5817" s="43" t="s">
        <v>43978</v>
      </c>
      <c r="F5817" s="44" t="s">
        <v>41</v>
      </c>
      <c r="G5817" s="32" t="s">
        <v>11</v>
      </c>
      <c r="H5817" s="43" t="s">
        <v>12</v>
      </c>
      <c r="I5817" s="42" t="s">
        <v>43979</v>
      </c>
      <c r="J5817" s="65">
        <v>8059175906329</v>
      </c>
      <c r="L5817" s="47">
        <v>799.95</v>
      </c>
      <c r="M5817" s="47">
        <v>799.95</v>
      </c>
      <c r="N5817" s="45">
        <v>44438</v>
      </c>
    </row>
    <row r="5818" spans="1:14" x14ac:dyDescent="0.25">
      <c r="A5818" s="45" t="s">
        <v>43974</v>
      </c>
      <c r="B5818" s="42"/>
      <c r="C5818" s="42"/>
      <c r="D5818" s="42"/>
      <c r="E5818" s="43" t="s">
        <v>43975</v>
      </c>
      <c r="F5818" s="44" t="s">
        <v>41</v>
      </c>
      <c r="G5818" s="32" t="s">
        <v>11</v>
      </c>
      <c r="H5818" s="43" t="s">
        <v>12</v>
      </c>
      <c r="I5818" s="42" t="s">
        <v>43976</v>
      </c>
      <c r="J5818" s="65">
        <v>8059175889516</v>
      </c>
      <c r="L5818" s="47">
        <v>799.95</v>
      </c>
      <c r="M5818" s="47">
        <v>799.95</v>
      </c>
      <c r="N5818" s="45">
        <v>44438</v>
      </c>
    </row>
    <row r="5819" spans="1:14" x14ac:dyDescent="0.25">
      <c r="A5819" s="45" t="s">
        <v>43971</v>
      </c>
      <c r="B5819" s="42"/>
      <c r="C5819" s="42"/>
      <c r="D5819" s="42"/>
      <c r="E5819" s="43" t="s">
        <v>43972</v>
      </c>
      <c r="F5819" s="44" t="s">
        <v>41</v>
      </c>
      <c r="G5819" s="32" t="s">
        <v>11</v>
      </c>
      <c r="H5819" s="43" t="s">
        <v>12</v>
      </c>
      <c r="I5819" s="42" t="s">
        <v>43973</v>
      </c>
      <c r="J5819" s="65">
        <v>8059175906312</v>
      </c>
      <c r="L5819" s="47">
        <v>799.95</v>
      </c>
      <c r="M5819" s="47">
        <v>799.95</v>
      </c>
      <c r="N5819" s="45">
        <v>44438</v>
      </c>
    </row>
    <row r="5820" spans="1:14" x14ac:dyDescent="0.25">
      <c r="A5820" s="45" t="s">
        <v>43968</v>
      </c>
      <c r="B5820" s="42"/>
      <c r="C5820" s="42"/>
      <c r="D5820" s="42"/>
      <c r="E5820" s="43" t="s">
        <v>43969</v>
      </c>
      <c r="F5820" s="44" t="s">
        <v>41</v>
      </c>
      <c r="G5820" s="32" t="s">
        <v>11</v>
      </c>
      <c r="H5820" s="43" t="s">
        <v>12</v>
      </c>
      <c r="I5820" s="42" t="s">
        <v>43970</v>
      </c>
      <c r="J5820" s="65">
        <v>8059175906305</v>
      </c>
      <c r="L5820" s="47">
        <v>799.95</v>
      </c>
      <c r="M5820" s="47">
        <v>799.95</v>
      </c>
      <c r="N5820" s="45">
        <v>44438</v>
      </c>
    </row>
    <row r="5821" spans="1:14" x14ac:dyDescent="0.25">
      <c r="A5821" s="45" t="s">
        <v>43965</v>
      </c>
      <c r="B5821" s="42"/>
      <c r="C5821" s="42"/>
      <c r="D5821" s="42"/>
      <c r="E5821" s="43" t="s">
        <v>43966</v>
      </c>
      <c r="F5821" s="44" t="s">
        <v>41</v>
      </c>
      <c r="G5821" s="32" t="s">
        <v>11</v>
      </c>
      <c r="H5821" s="43" t="s">
        <v>12</v>
      </c>
      <c r="I5821" s="42" t="s">
        <v>43967</v>
      </c>
      <c r="J5821" s="65">
        <v>8059175906299</v>
      </c>
      <c r="L5821" s="47">
        <v>799.95</v>
      </c>
      <c r="M5821" s="47">
        <v>799.95</v>
      </c>
      <c r="N5821" s="45">
        <v>44438</v>
      </c>
    </row>
    <row r="5822" spans="1:14" x14ac:dyDescent="0.25">
      <c r="B5822" s="17" t="s">
        <v>68443</v>
      </c>
      <c r="C5822" s="42"/>
      <c r="D5822" s="17"/>
      <c r="E5822" s="17" t="s">
        <v>68442</v>
      </c>
      <c r="F5822" s="80" t="s">
        <v>41</v>
      </c>
      <c r="G5822" s="44" t="s">
        <v>11</v>
      </c>
      <c r="H5822" s="44" t="s">
        <v>12</v>
      </c>
      <c r="I5822" s="17" t="s">
        <v>68441</v>
      </c>
      <c r="J5822" s="20">
        <v>8059347341781</v>
      </c>
      <c r="K5822" s="17"/>
      <c r="L5822" s="71">
        <v>549.95000000000005</v>
      </c>
      <c r="M5822" s="71">
        <v>549.95000000000005</v>
      </c>
      <c r="N5822" s="24">
        <v>45335</v>
      </c>
    </row>
    <row r="5823" spans="1:14" x14ac:dyDescent="0.25">
      <c r="B5823" s="17" t="s">
        <v>68446</v>
      </c>
      <c r="C5823" s="42"/>
      <c r="D5823" s="17"/>
      <c r="E5823" s="17" t="s">
        <v>68445</v>
      </c>
      <c r="F5823" s="80" t="s">
        <v>41</v>
      </c>
      <c r="G5823" s="44" t="s">
        <v>11</v>
      </c>
      <c r="H5823" s="44" t="s">
        <v>12</v>
      </c>
      <c r="I5823" s="17" t="s">
        <v>68444</v>
      </c>
      <c r="J5823" s="20">
        <v>8059347341774</v>
      </c>
      <c r="K5823" s="17"/>
      <c r="L5823" s="71">
        <v>549.95000000000005</v>
      </c>
      <c r="M5823" s="71">
        <v>549.95000000000005</v>
      </c>
      <c r="N5823" s="24">
        <v>45335</v>
      </c>
    </row>
    <row r="5824" spans="1:14" x14ac:dyDescent="0.25">
      <c r="B5824" s="17" t="s">
        <v>68449</v>
      </c>
      <c r="C5824" s="42"/>
      <c r="D5824" s="17"/>
      <c r="E5824" s="17" t="s">
        <v>68448</v>
      </c>
      <c r="F5824" s="80" t="s">
        <v>41</v>
      </c>
      <c r="G5824" s="44" t="s">
        <v>11</v>
      </c>
      <c r="H5824" s="44" t="s">
        <v>12</v>
      </c>
      <c r="I5824" s="17" t="s">
        <v>68447</v>
      </c>
      <c r="J5824" s="20">
        <v>8059347341767</v>
      </c>
      <c r="K5824" s="17"/>
      <c r="L5824" s="71">
        <v>549.95000000000005</v>
      </c>
      <c r="M5824" s="71">
        <v>549.95000000000005</v>
      </c>
      <c r="N5824" s="24">
        <v>45335</v>
      </c>
    </row>
    <row r="5825" spans="2:14" x14ac:dyDescent="0.25">
      <c r="B5825" s="17" t="s">
        <v>68452</v>
      </c>
      <c r="C5825" s="42"/>
      <c r="D5825" s="17"/>
      <c r="E5825" s="17" t="s">
        <v>68451</v>
      </c>
      <c r="F5825" s="80" t="s">
        <v>41</v>
      </c>
      <c r="G5825" s="44" t="s">
        <v>11</v>
      </c>
      <c r="H5825" s="44" t="s">
        <v>12</v>
      </c>
      <c r="I5825" s="17" t="s">
        <v>68450</v>
      </c>
      <c r="J5825" s="20">
        <v>8059347341750</v>
      </c>
      <c r="K5825" s="17"/>
      <c r="L5825" s="71">
        <v>549.95000000000005</v>
      </c>
      <c r="M5825" s="71">
        <v>549.95000000000005</v>
      </c>
      <c r="N5825" s="24">
        <v>45335</v>
      </c>
    </row>
    <row r="5826" spans="2:14" x14ac:dyDescent="0.25">
      <c r="B5826" s="17" t="s">
        <v>68455</v>
      </c>
      <c r="C5826" s="42"/>
      <c r="D5826" s="17"/>
      <c r="E5826" s="17" t="s">
        <v>68454</v>
      </c>
      <c r="F5826" s="80" t="s">
        <v>41</v>
      </c>
      <c r="G5826" s="44" t="s">
        <v>11</v>
      </c>
      <c r="H5826" s="44" t="s">
        <v>12</v>
      </c>
      <c r="I5826" s="17" t="s">
        <v>68453</v>
      </c>
      <c r="J5826" s="20">
        <v>8059347315102</v>
      </c>
      <c r="K5826" s="17"/>
      <c r="L5826" s="71">
        <v>549.95000000000005</v>
      </c>
      <c r="M5826" s="71">
        <v>549.95000000000005</v>
      </c>
      <c r="N5826" s="24">
        <v>45335</v>
      </c>
    </row>
    <row r="5827" spans="2:14" x14ac:dyDescent="0.25">
      <c r="B5827" s="17" t="s">
        <v>68458</v>
      </c>
      <c r="C5827" s="42"/>
      <c r="D5827" s="17"/>
      <c r="E5827" s="17" t="s">
        <v>68457</v>
      </c>
      <c r="F5827" s="80" t="s">
        <v>41</v>
      </c>
      <c r="G5827" s="44" t="s">
        <v>11</v>
      </c>
      <c r="H5827" s="44" t="s">
        <v>12</v>
      </c>
      <c r="I5827" s="17" t="s">
        <v>68456</v>
      </c>
      <c r="J5827" s="20">
        <v>8059347339573</v>
      </c>
      <c r="K5827" s="17"/>
      <c r="L5827" s="71">
        <v>549.95000000000005</v>
      </c>
      <c r="M5827" s="71">
        <v>549.95000000000005</v>
      </c>
      <c r="N5827" s="24">
        <v>45335</v>
      </c>
    </row>
    <row r="5828" spans="2:14" x14ac:dyDescent="0.25">
      <c r="B5828" s="17" t="s">
        <v>68461</v>
      </c>
      <c r="C5828" s="42"/>
      <c r="D5828" s="17"/>
      <c r="E5828" s="17" t="s">
        <v>68460</v>
      </c>
      <c r="F5828" s="80" t="s">
        <v>41</v>
      </c>
      <c r="G5828" s="44" t="s">
        <v>11</v>
      </c>
      <c r="H5828" s="44" t="s">
        <v>12</v>
      </c>
      <c r="I5828" s="17" t="s">
        <v>68459</v>
      </c>
      <c r="J5828" s="20">
        <v>8059347341743</v>
      </c>
      <c r="K5828" s="17"/>
      <c r="L5828" s="71">
        <v>549.95000000000005</v>
      </c>
      <c r="M5828" s="71">
        <v>549.95000000000005</v>
      </c>
      <c r="N5828" s="24">
        <v>45335</v>
      </c>
    </row>
    <row r="5829" spans="2:14" x14ac:dyDescent="0.25">
      <c r="B5829" s="17" t="s">
        <v>76056</v>
      </c>
      <c r="C5829" s="42"/>
      <c r="D5829" s="17"/>
      <c r="E5829" s="17" t="s">
        <v>68463</v>
      </c>
      <c r="F5829" s="80" t="s">
        <v>41</v>
      </c>
      <c r="G5829" s="44" t="s">
        <v>11</v>
      </c>
      <c r="H5829" s="44" t="s">
        <v>12</v>
      </c>
      <c r="I5829" s="17" t="s">
        <v>68462</v>
      </c>
      <c r="J5829" s="20">
        <v>8059347341736</v>
      </c>
      <c r="K5829" s="17"/>
      <c r="L5829" s="19">
        <v>549.95000000000005</v>
      </c>
      <c r="M5829" s="19">
        <v>549.95000000000005</v>
      </c>
      <c r="N5829" s="24">
        <v>45335</v>
      </c>
    </row>
    <row r="5830" spans="2:14" x14ac:dyDescent="0.25">
      <c r="B5830" s="17" t="s">
        <v>76055</v>
      </c>
      <c r="C5830" s="42"/>
      <c r="D5830" s="17"/>
      <c r="E5830" s="17" t="s">
        <v>68465</v>
      </c>
      <c r="F5830" s="80" t="s">
        <v>41</v>
      </c>
      <c r="G5830" s="44" t="s">
        <v>11</v>
      </c>
      <c r="H5830" s="44" t="s">
        <v>12</v>
      </c>
      <c r="I5830" s="17" t="s">
        <v>68464</v>
      </c>
      <c r="J5830" s="20">
        <v>8059347341729</v>
      </c>
      <c r="K5830" s="17"/>
      <c r="L5830" s="19">
        <v>549.95000000000005</v>
      </c>
      <c r="M5830" s="19">
        <v>549.95000000000005</v>
      </c>
      <c r="N5830" s="24">
        <v>45335</v>
      </c>
    </row>
    <row r="5831" spans="2:14" x14ac:dyDescent="0.25">
      <c r="B5831" s="17" t="s">
        <v>76054</v>
      </c>
      <c r="C5831" s="42"/>
      <c r="D5831" s="17"/>
      <c r="E5831" s="17" t="s">
        <v>68467</v>
      </c>
      <c r="F5831" s="80" t="s">
        <v>41</v>
      </c>
      <c r="G5831" s="44" t="s">
        <v>11</v>
      </c>
      <c r="H5831" s="44" t="s">
        <v>12</v>
      </c>
      <c r="I5831" s="17" t="s">
        <v>68466</v>
      </c>
      <c r="J5831" s="20">
        <v>8059347341712</v>
      </c>
      <c r="K5831" s="17"/>
      <c r="L5831" s="19">
        <v>549.95000000000005</v>
      </c>
      <c r="M5831" s="19">
        <v>549.95000000000005</v>
      </c>
      <c r="N5831" s="24">
        <v>45335</v>
      </c>
    </row>
    <row r="5832" spans="2:14" x14ac:dyDescent="0.25">
      <c r="B5832" s="17" t="s">
        <v>76053</v>
      </c>
      <c r="C5832" s="42"/>
      <c r="D5832" s="17"/>
      <c r="E5832" s="17" t="s">
        <v>68469</v>
      </c>
      <c r="F5832" s="80" t="s">
        <v>41</v>
      </c>
      <c r="G5832" s="44" t="s">
        <v>11</v>
      </c>
      <c r="H5832" s="44" t="s">
        <v>12</v>
      </c>
      <c r="I5832" s="17" t="s">
        <v>68468</v>
      </c>
      <c r="J5832" s="20">
        <v>8059347341705</v>
      </c>
      <c r="K5832" s="17"/>
      <c r="L5832" s="19">
        <v>549.95000000000005</v>
      </c>
      <c r="M5832" s="19">
        <v>549.95000000000005</v>
      </c>
      <c r="N5832" s="24">
        <v>45335</v>
      </c>
    </row>
    <row r="5833" spans="2:14" x14ac:dyDescent="0.25">
      <c r="B5833" s="17" t="s">
        <v>76052</v>
      </c>
      <c r="C5833" s="42"/>
      <c r="D5833" s="17"/>
      <c r="E5833" s="17" t="s">
        <v>68471</v>
      </c>
      <c r="F5833" s="80" t="s">
        <v>41</v>
      </c>
      <c r="G5833" s="44" t="s">
        <v>11</v>
      </c>
      <c r="H5833" s="44" t="s">
        <v>12</v>
      </c>
      <c r="I5833" s="17" t="s">
        <v>68470</v>
      </c>
      <c r="J5833" s="20">
        <v>8059347315096</v>
      </c>
      <c r="K5833" s="17"/>
      <c r="L5833" s="19">
        <v>549.95000000000005</v>
      </c>
      <c r="M5833" s="19">
        <v>549.95000000000005</v>
      </c>
      <c r="N5833" s="24">
        <v>45335</v>
      </c>
    </row>
    <row r="5834" spans="2:14" x14ac:dyDescent="0.25">
      <c r="B5834" s="17" t="s">
        <v>76051</v>
      </c>
      <c r="C5834" s="42"/>
      <c r="D5834" s="17"/>
      <c r="E5834" s="17" t="s">
        <v>68473</v>
      </c>
      <c r="F5834" s="80" t="s">
        <v>41</v>
      </c>
      <c r="G5834" s="44" t="s">
        <v>11</v>
      </c>
      <c r="H5834" s="44" t="s">
        <v>12</v>
      </c>
      <c r="I5834" s="17" t="s">
        <v>68472</v>
      </c>
      <c r="J5834" s="20">
        <v>8059347341699</v>
      </c>
      <c r="K5834" s="17"/>
      <c r="L5834" s="19">
        <v>549.95000000000005</v>
      </c>
      <c r="M5834" s="19">
        <v>549.95000000000005</v>
      </c>
      <c r="N5834" s="24">
        <v>45335</v>
      </c>
    </row>
    <row r="5835" spans="2:14" x14ac:dyDescent="0.25">
      <c r="B5835" s="17" t="s">
        <v>76050</v>
      </c>
      <c r="C5835" s="42"/>
      <c r="D5835" s="17"/>
      <c r="E5835" s="17" t="s">
        <v>68475</v>
      </c>
      <c r="F5835" s="80" t="s">
        <v>41</v>
      </c>
      <c r="G5835" s="44" t="s">
        <v>11</v>
      </c>
      <c r="H5835" s="44" t="s">
        <v>12</v>
      </c>
      <c r="I5835" s="17" t="s">
        <v>68474</v>
      </c>
      <c r="J5835" s="20">
        <v>8059347341682</v>
      </c>
      <c r="K5835" s="17"/>
      <c r="L5835" s="19">
        <v>549.95000000000005</v>
      </c>
      <c r="M5835" s="19">
        <v>549.95000000000005</v>
      </c>
      <c r="N5835" s="24">
        <v>45335</v>
      </c>
    </row>
    <row r="5836" spans="2:14" x14ac:dyDescent="0.25">
      <c r="B5836" s="17" t="s">
        <v>68478</v>
      </c>
      <c r="C5836" s="42"/>
      <c r="D5836" s="17"/>
      <c r="E5836" s="17" t="s">
        <v>68477</v>
      </c>
      <c r="F5836" s="80" t="s">
        <v>41</v>
      </c>
      <c r="G5836" s="44" t="s">
        <v>11</v>
      </c>
      <c r="H5836" s="44" t="s">
        <v>12</v>
      </c>
      <c r="I5836" s="17" t="s">
        <v>68476</v>
      </c>
      <c r="J5836" s="20">
        <v>8059347341675</v>
      </c>
      <c r="K5836" s="17"/>
      <c r="L5836" s="71">
        <v>549.95000000000005</v>
      </c>
      <c r="M5836" s="71">
        <v>549.95000000000005</v>
      </c>
      <c r="N5836" s="24">
        <v>45335</v>
      </c>
    </row>
    <row r="5837" spans="2:14" x14ac:dyDescent="0.25">
      <c r="B5837" s="17" t="s">
        <v>68481</v>
      </c>
      <c r="C5837" s="42"/>
      <c r="D5837" s="17"/>
      <c r="E5837" s="17" t="s">
        <v>68480</v>
      </c>
      <c r="F5837" s="80" t="s">
        <v>41</v>
      </c>
      <c r="G5837" s="44" t="s">
        <v>11</v>
      </c>
      <c r="H5837" s="44" t="s">
        <v>12</v>
      </c>
      <c r="I5837" s="17" t="s">
        <v>68479</v>
      </c>
      <c r="J5837" s="20">
        <v>8059347341668</v>
      </c>
      <c r="K5837" s="17"/>
      <c r="L5837" s="71">
        <v>549.95000000000005</v>
      </c>
      <c r="M5837" s="71">
        <v>549.95000000000005</v>
      </c>
      <c r="N5837" s="24">
        <v>45335</v>
      </c>
    </row>
    <row r="5838" spans="2:14" x14ac:dyDescent="0.25">
      <c r="B5838" s="17" t="s">
        <v>68484</v>
      </c>
      <c r="C5838" s="42"/>
      <c r="D5838" s="17"/>
      <c r="E5838" s="17" t="s">
        <v>68483</v>
      </c>
      <c r="F5838" s="80" t="s">
        <v>41</v>
      </c>
      <c r="G5838" s="44" t="s">
        <v>11</v>
      </c>
      <c r="H5838" s="44" t="s">
        <v>12</v>
      </c>
      <c r="I5838" s="17" t="s">
        <v>68482</v>
      </c>
      <c r="J5838" s="20">
        <v>8059347341651</v>
      </c>
      <c r="K5838" s="17"/>
      <c r="L5838" s="71">
        <v>549.95000000000005</v>
      </c>
      <c r="M5838" s="71">
        <v>549.95000000000005</v>
      </c>
      <c r="N5838" s="24">
        <v>45335</v>
      </c>
    </row>
    <row r="5839" spans="2:14" x14ac:dyDescent="0.25">
      <c r="B5839" s="17" t="s">
        <v>68487</v>
      </c>
      <c r="C5839" s="42"/>
      <c r="D5839" s="17"/>
      <c r="E5839" s="17" t="s">
        <v>68486</v>
      </c>
      <c r="F5839" s="80" t="s">
        <v>41</v>
      </c>
      <c r="G5839" s="44" t="s">
        <v>11</v>
      </c>
      <c r="H5839" s="44" t="s">
        <v>12</v>
      </c>
      <c r="I5839" s="17" t="s">
        <v>68485</v>
      </c>
      <c r="J5839" s="20">
        <v>8059347339580</v>
      </c>
      <c r="K5839" s="17"/>
      <c r="L5839" s="71">
        <v>549.95000000000005</v>
      </c>
      <c r="M5839" s="71">
        <v>549.95000000000005</v>
      </c>
      <c r="N5839" s="24">
        <v>45335</v>
      </c>
    </row>
    <row r="5840" spans="2:14" x14ac:dyDescent="0.25">
      <c r="B5840" s="17" t="s">
        <v>68490</v>
      </c>
      <c r="C5840" s="42"/>
      <c r="D5840" s="17"/>
      <c r="E5840" s="17" t="s">
        <v>68489</v>
      </c>
      <c r="F5840" s="80" t="s">
        <v>41</v>
      </c>
      <c r="G5840" s="44" t="s">
        <v>11</v>
      </c>
      <c r="H5840" s="44" t="s">
        <v>12</v>
      </c>
      <c r="I5840" s="17" t="s">
        <v>68488</v>
      </c>
      <c r="J5840" s="20">
        <v>8059347315089</v>
      </c>
      <c r="K5840" s="17"/>
      <c r="L5840" s="71">
        <v>549.95000000000005</v>
      </c>
      <c r="M5840" s="71">
        <v>549.95000000000005</v>
      </c>
      <c r="N5840" s="24">
        <v>45335</v>
      </c>
    </row>
    <row r="5841" spans="1:14" x14ac:dyDescent="0.25">
      <c r="B5841" s="17" t="s">
        <v>68493</v>
      </c>
      <c r="C5841" s="42"/>
      <c r="D5841" s="17"/>
      <c r="E5841" s="17" t="s">
        <v>68492</v>
      </c>
      <c r="F5841" s="80" t="s">
        <v>41</v>
      </c>
      <c r="G5841" s="44" t="s">
        <v>11</v>
      </c>
      <c r="H5841" s="44" t="s">
        <v>12</v>
      </c>
      <c r="I5841" s="17" t="s">
        <v>68491</v>
      </c>
      <c r="J5841" s="20">
        <v>8059347341644</v>
      </c>
      <c r="K5841" s="17"/>
      <c r="L5841" s="71">
        <v>549.95000000000005</v>
      </c>
      <c r="M5841" s="71">
        <v>549.95000000000005</v>
      </c>
      <c r="N5841" s="24">
        <v>45335</v>
      </c>
    </row>
    <row r="5842" spans="1:14" x14ac:dyDescent="0.25">
      <c r="B5842" s="17" t="s">
        <v>68496</v>
      </c>
      <c r="C5842" s="42"/>
      <c r="D5842" s="17"/>
      <c r="E5842" s="17" t="s">
        <v>68495</v>
      </c>
      <c r="F5842" s="80" t="s">
        <v>41</v>
      </c>
      <c r="G5842" s="44" t="s">
        <v>11</v>
      </c>
      <c r="H5842" s="44" t="s">
        <v>12</v>
      </c>
      <c r="I5842" s="17" t="s">
        <v>68494</v>
      </c>
      <c r="J5842" s="20">
        <v>8059347341637</v>
      </c>
      <c r="K5842" s="17"/>
      <c r="L5842" s="71">
        <v>549.95000000000005</v>
      </c>
      <c r="M5842" s="71">
        <v>549.95000000000005</v>
      </c>
      <c r="N5842" s="24">
        <v>45335</v>
      </c>
    </row>
    <row r="5843" spans="1:14" x14ac:dyDescent="0.25">
      <c r="A5843" s="32" t="s">
        <v>28741</v>
      </c>
      <c r="B5843" s="42" t="s">
        <v>63803</v>
      </c>
      <c r="C5843" s="42" t="s">
        <v>20430</v>
      </c>
      <c r="D5843" s="42"/>
      <c r="E5843" s="43" t="s">
        <v>18987</v>
      </c>
      <c r="F5843" s="44" t="s">
        <v>41</v>
      </c>
      <c r="G5843" s="44" t="s">
        <v>17</v>
      </c>
      <c r="H5843" s="44" t="s">
        <v>18</v>
      </c>
      <c r="I5843" s="42" t="s">
        <v>18988</v>
      </c>
      <c r="J5843" s="42">
        <v>8059175192586</v>
      </c>
      <c r="K5843" s="45">
        <v>45413</v>
      </c>
      <c r="L5843" s="47">
        <v>0</v>
      </c>
      <c r="M5843" s="47">
        <v>579.95000000000005</v>
      </c>
      <c r="N5843" s="45">
        <v>43878</v>
      </c>
    </row>
    <row r="5844" spans="1:14" x14ac:dyDescent="0.25">
      <c r="A5844" s="32" t="s">
        <v>28740</v>
      </c>
      <c r="B5844" s="42" t="s">
        <v>63802</v>
      </c>
      <c r="C5844" s="42" t="s">
        <v>20429</v>
      </c>
      <c r="D5844" s="42"/>
      <c r="E5844" s="43" t="s">
        <v>18985</v>
      </c>
      <c r="F5844" s="44" t="s">
        <v>41</v>
      </c>
      <c r="G5844" s="44" t="s">
        <v>17</v>
      </c>
      <c r="H5844" s="44" t="s">
        <v>18</v>
      </c>
      <c r="I5844" s="42" t="s">
        <v>18986</v>
      </c>
      <c r="J5844" s="42">
        <v>8059175192579</v>
      </c>
      <c r="K5844" s="45">
        <v>45413</v>
      </c>
      <c r="L5844" s="47">
        <v>0</v>
      </c>
      <c r="M5844" s="47">
        <v>579.95000000000005</v>
      </c>
      <c r="N5844" s="45">
        <v>43878</v>
      </c>
    </row>
    <row r="5845" spans="1:14" x14ac:dyDescent="0.25">
      <c r="A5845" s="32" t="s">
        <v>28739</v>
      </c>
      <c r="B5845" s="42" t="s">
        <v>63801</v>
      </c>
      <c r="C5845" s="42" t="s">
        <v>20428</v>
      </c>
      <c r="D5845" s="42"/>
      <c r="E5845" s="43" t="s">
        <v>18983</v>
      </c>
      <c r="F5845" s="44" t="s">
        <v>41</v>
      </c>
      <c r="G5845" s="44" t="s">
        <v>17</v>
      </c>
      <c r="H5845" s="44" t="s">
        <v>18</v>
      </c>
      <c r="I5845" s="42" t="s">
        <v>18984</v>
      </c>
      <c r="J5845" s="42">
        <v>8059175192562</v>
      </c>
      <c r="K5845" s="45">
        <v>45413</v>
      </c>
      <c r="L5845" s="47">
        <v>0</v>
      </c>
      <c r="M5845" s="47">
        <v>579.95000000000005</v>
      </c>
      <c r="N5845" s="45">
        <v>43878</v>
      </c>
    </row>
    <row r="5846" spans="1:14" x14ac:dyDescent="0.25">
      <c r="A5846" s="32" t="s">
        <v>28738</v>
      </c>
      <c r="B5846" s="42" t="s">
        <v>63800</v>
      </c>
      <c r="C5846" s="42" t="s">
        <v>20427</v>
      </c>
      <c r="D5846" s="42"/>
      <c r="E5846" s="43" t="s">
        <v>18981</v>
      </c>
      <c r="F5846" s="44" t="s">
        <v>41</v>
      </c>
      <c r="G5846" s="44" t="s">
        <v>17</v>
      </c>
      <c r="H5846" s="44" t="s">
        <v>18</v>
      </c>
      <c r="I5846" s="42" t="s">
        <v>18982</v>
      </c>
      <c r="J5846" s="42">
        <v>8059175192555</v>
      </c>
      <c r="K5846" s="45">
        <v>45413</v>
      </c>
      <c r="L5846" s="47">
        <v>0</v>
      </c>
      <c r="M5846" s="47">
        <v>579.95000000000005</v>
      </c>
      <c r="N5846" s="45">
        <v>43878</v>
      </c>
    </row>
    <row r="5847" spans="1:14" x14ac:dyDescent="0.25">
      <c r="A5847" s="32" t="s">
        <v>28737</v>
      </c>
      <c r="B5847" s="42" t="s">
        <v>63799</v>
      </c>
      <c r="C5847" s="42" t="s">
        <v>20426</v>
      </c>
      <c r="D5847" s="42"/>
      <c r="E5847" s="43" t="s">
        <v>18979</v>
      </c>
      <c r="F5847" s="44" t="s">
        <v>41</v>
      </c>
      <c r="G5847" s="44" t="s">
        <v>17</v>
      </c>
      <c r="H5847" s="44" t="s">
        <v>18</v>
      </c>
      <c r="I5847" s="42" t="s">
        <v>18980</v>
      </c>
      <c r="J5847" s="42">
        <v>8059175192548</v>
      </c>
      <c r="K5847" s="45">
        <v>45413</v>
      </c>
      <c r="L5847" s="47">
        <v>0</v>
      </c>
      <c r="M5847" s="47">
        <v>579.95000000000005</v>
      </c>
      <c r="N5847" s="45">
        <v>43878</v>
      </c>
    </row>
    <row r="5848" spans="1:14" x14ac:dyDescent="0.25">
      <c r="A5848" s="32" t="s">
        <v>28736</v>
      </c>
      <c r="B5848" s="42" t="s">
        <v>63798</v>
      </c>
      <c r="C5848" s="42" t="s">
        <v>20425</v>
      </c>
      <c r="D5848" s="42"/>
      <c r="E5848" s="43" t="s">
        <v>18977</v>
      </c>
      <c r="F5848" s="44" t="s">
        <v>41</v>
      </c>
      <c r="G5848" s="44" t="s">
        <v>17</v>
      </c>
      <c r="H5848" s="44" t="s">
        <v>18</v>
      </c>
      <c r="I5848" s="42" t="s">
        <v>18978</v>
      </c>
      <c r="J5848" s="42">
        <v>8059175192531</v>
      </c>
      <c r="K5848" s="45">
        <v>45413</v>
      </c>
      <c r="L5848" s="47">
        <v>0</v>
      </c>
      <c r="M5848" s="47">
        <v>579.95000000000005</v>
      </c>
      <c r="N5848" s="45">
        <v>43878</v>
      </c>
    </row>
    <row r="5849" spans="1:14" x14ac:dyDescent="0.25">
      <c r="A5849" s="32" t="s">
        <v>28735</v>
      </c>
      <c r="B5849" s="42" t="s">
        <v>63797</v>
      </c>
      <c r="C5849" s="42" t="s">
        <v>20424</v>
      </c>
      <c r="D5849" s="42"/>
      <c r="E5849" s="43" t="s">
        <v>18975</v>
      </c>
      <c r="F5849" s="44" t="s">
        <v>41</v>
      </c>
      <c r="G5849" s="44" t="s">
        <v>17</v>
      </c>
      <c r="H5849" s="44" t="s">
        <v>18</v>
      </c>
      <c r="I5849" s="42" t="s">
        <v>18976</v>
      </c>
      <c r="J5849" s="42">
        <v>8059175192524</v>
      </c>
      <c r="K5849" s="45">
        <v>45413</v>
      </c>
      <c r="L5849" s="47">
        <v>0</v>
      </c>
      <c r="M5849" s="47">
        <v>579.95000000000005</v>
      </c>
      <c r="N5849" s="45">
        <v>43878</v>
      </c>
    </row>
    <row r="5850" spans="1:14" x14ac:dyDescent="0.25">
      <c r="A5850" s="32" t="s">
        <v>28734</v>
      </c>
      <c r="B5850" s="42" t="s">
        <v>63789</v>
      </c>
      <c r="C5850" s="42" t="s">
        <v>20423</v>
      </c>
      <c r="D5850" s="42"/>
      <c r="E5850" s="43" t="s">
        <v>18973</v>
      </c>
      <c r="F5850" s="44" t="s">
        <v>41</v>
      </c>
      <c r="G5850" s="44" t="s">
        <v>17</v>
      </c>
      <c r="H5850" s="44" t="s">
        <v>18</v>
      </c>
      <c r="I5850" s="42" t="s">
        <v>18974</v>
      </c>
      <c r="J5850" s="42">
        <v>8059175205972</v>
      </c>
      <c r="K5850" s="45">
        <v>45413</v>
      </c>
      <c r="L5850" s="47">
        <v>0</v>
      </c>
      <c r="M5850" s="47">
        <v>579.95000000000005</v>
      </c>
      <c r="N5850" s="45">
        <v>43878</v>
      </c>
    </row>
    <row r="5851" spans="1:14" x14ac:dyDescent="0.25">
      <c r="A5851" s="32" t="s">
        <v>28733</v>
      </c>
      <c r="B5851" s="42" t="s">
        <v>63788</v>
      </c>
      <c r="C5851" s="42" t="s">
        <v>20422</v>
      </c>
      <c r="D5851" s="42"/>
      <c r="E5851" s="43" t="s">
        <v>18971</v>
      </c>
      <c r="F5851" s="44" t="s">
        <v>41</v>
      </c>
      <c r="G5851" s="44" t="s">
        <v>17</v>
      </c>
      <c r="H5851" s="44" t="s">
        <v>18</v>
      </c>
      <c r="I5851" s="42" t="s">
        <v>18972</v>
      </c>
      <c r="J5851" s="42">
        <v>8059175205965</v>
      </c>
      <c r="K5851" s="45">
        <v>45413</v>
      </c>
      <c r="L5851" s="47">
        <v>0</v>
      </c>
      <c r="M5851" s="47">
        <v>579.95000000000005</v>
      </c>
      <c r="N5851" s="45">
        <v>43878</v>
      </c>
    </row>
    <row r="5852" spans="1:14" x14ac:dyDescent="0.25">
      <c r="A5852" s="32" t="s">
        <v>28732</v>
      </c>
      <c r="B5852" s="42" t="s">
        <v>63787</v>
      </c>
      <c r="C5852" s="42" t="s">
        <v>20421</v>
      </c>
      <c r="D5852" s="42"/>
      <c r="E5852" s="43" t="s">
        <v>18969</v>
      </c>
      <c r="F5852" s="44" t="s">
        <v>41</v>
      </c>
      <c r="G5852" s="44" t="s">
        <v>17</v>
      </c>
      <c r="H5852" s="44" t="s">
        <v>18</v>
      </c>
      <c r="I5852" s="42" t="s">
        <v>18970</v>
      </c>
      <c r="J5852" s="42">
        <v>8059175192517</v>
      </c>
      <c r="K5852" s="45">
        <v>45413</v>
      </c>
      <c r="L5852" s="47">
        <v>0</v>
      </c>
      <c r="M5852" s="47">
        <v>579.95000000000005</v>
      </c>
      <c r="N5852" s="45">
        <v>43878</v>
      </c>
    </row>
    <row r="5853" spans="1:14" x14ac:dyDescent="0.25">
      <c r="A5853" s="32" t="s">
        <v>28731</v>
      </c>
      <c r="B5853" s="42" t="s">
        <v>63786</v>
      </c>
      <c r="C5853" s="42" t="s">
        <v>20420</v>
      </c>
      <c r="D5853" s="42"/>
      <c r="E5853" s="43" t="s">
        <v>18967</v>
      </c>
      <c r="F5853" s="44" t="s">
        <v>41</v>
      </c>
      <c r="G5853" s="44" t="s">
        <v>17</v>
      </c>
      <c r="H5853" s="44" t="s">
        <v>18</v>
      </c>
      <c r="I5853" s="42" t="s">
        <v>18968</v>
      </c>
      <c r="J5853" s="42">
        <v>8059175192500</v>
      </c>
      <c r="K5853" s="45">
        <v>45413</v>
      </c>
      <c r="L5853" s="47">
        <v>0</v>
      </c>
      <c r="M5853" s="47">
        <v>579.95000000000005</v>
      </c>
      <c r="N5853" s="45">
        <v>43878</v>
      </c>
    </row>
    <row r="5854" spans="1:14" x14ac:dyDescent="0.25">
      <c r="A5854" s="32" t="s">
        <v>28730</v>
      </c>
      <c r="B5854" s="42" t="s">
        <v>63785</v>
      </c>
      <c r="C5854" s="42" t="s">
        <v>20419</v>
      </c>
      <c r="D5854" s="42"/>
      <c r="E5854" s="43" t="s">
        <v>18965</v>
      </c>
      <c r="F5854" s="44" t="s">
        <v>41</v>
      </c>
      <c r="G5854" s="44" t="s">
        <v>17</v>
      </c>
      <c r="H5854" s="44" t="s">
        <v>18</v>
      </c>
      <c r="I5854" s="42" t="s">
        <v>18966</v>
      </c>
      <c r="J5854" s="42">
        <v>8059175192494</v>
      </c>
      <c r="K5854" s="45">
        <v>45413</v>
      </c>
      <c r="L5854" s="47">
        <v>0</v>
      </c>
      <c r="M5854" s="47">
        <v>579.95000000000005</v>
      </c>
      <c r="N5854" s="45">
        <v>43878</v>
      </c>
    </row>
    <row r="5855" spans="1:14" x14ac:dyDescent="0.25">
      <c r="A5855" s="32" t="s">
        <v>28729</v>
      </c>
      <c r="B5855" s="42" t="s">
        <v>63784</v>
      </c>
      <c r="C5855" s="42" t="s">
        <v>20418</v>
      </c>
      <c r="D5855" s="42"/>
      <c r="E5855" s="43" t="s">
        <v>18963</v>
      </c>
      <c r="F5855" s="44" t="s">
        <v>41</v>
      </c>
      <c r="G5855" s="44" t="s">
        <v>17</v>
      </c>
      <c r="H5855" s="44" t="s">
        <v>18</v>
      </c>
      <c r="I5855" s="42" t="s">
        <v>18964</v>
      </c>
      <c r="J5855" s="42">
        <v>8059175192487</v>
      </c>
      <c r="K5855" s="45">
        <v>45413</v>
      </c>
      <c r="L5855" s="47">
        <v>0</v>
      </c>
      <c r="M5855" s="47">
        <v>579.95000000000005</v>
      </c>
      <c r="N5855" s="45">
        <v>43878</v>
      </c>
    </row>
    <row r="5856" spans="1:14" x14ac:dyDescent="0.25">
      <c r="A5856" s="32" t="s">
        <v>28728</v>
      </c>
      <c r="B5856" s="42" t="s">
        <v>63783</v>
      </c>
      <c r="C5856" s="42" t="s">
        <v>20417</v>
      </c>
      <c r="D5856" s="42"/>
      <c r="E5856" s="43" t="s">
        <v>18961</v>
      </c>
      <c r="F5856" s="44" t="s">
        <v>41</v>
      </c>
      <c r="G5856" s="44" t="s">
        <v>17</v>
      </c>
      <c r="H5856" s="44" t="s">
        <v>18</v>
      </c>
      <c r="I5856" s="42" t="s">
        <v>18962</v>
      </c>
      <c r="J5856" s="42">
        <v>8059175192470</v>
      </c>
      <c r="K5856" s="45">
        <v>45413</v>
      </c>
      <c r="L5856" s="47">
        <v>0</v>
      </c>
      <c r="M5856" s="47">
        <v>579.95000000000005</v>
      </c>
      <c r="N5856" s="45">
        <v>43878</v>
      </c>
    </row>
    <row r="5857" spans="1:14" x14ac:dyDescent="0.25">
      <c r="A5857" s="32" t="s">
        <v>28727</v>
      </c>
      <c r="B5857" s="42" t="s">
        <v>63782</v>
      </c>
      <c r="C5857" s="42" t="s">
        <v>20416</v>
      </c>
      <c r="D5857" s="42"/>
      <c r="E5857" s="43" t="s">
        <v>18959</v>
      </c>
      <c r="F5857" s="44" t="s">
        <v>41</v>
      </c>
      <c r="G5857" s="44" t="s">
        <v>17</v>
      </c>
      <c r="H5857" s="44" t="s">
        <v>18</v>
      </c>
      <c r="I5857" s="42" t="s">
        <v>18960</v>
      </c>
      <c r="J5857" s="42">
        <v>8059175192463</v>
      </c>
      <c r="K5857" s="45">
        <v>45413</v>
      </c>
      <c r="L5857" s="47">
        <v>0</v>
      </c>
      <c r="M5857" s="47">
        <v>579.95000000000005</v>
      </c>
      <c r="N5857" s="45">
        <v>43878</v>
      </c>
    </row>
    <row r="5858" spans="1:14" x14ac:dyDescent="0.25">
      <c r="A5858" s="32" t="s">
        <v>28726</v>
      </c>
      <c r="B5858" s="42" t="s">
        <v>63781</v>
      </c>
      <c r="C5858" s="42" t="s">
        <v>20415</v>
      </c>
      <c r="D5858" s="42"/>
      <c r="E5858" s="43" t="s">
        <v>18957</v>
      </c>
      <c r="F5858" s="44" t="s">
        <v>41</v>
      </c>
      <c r="G5858" s="44" t="s">
        <v>17</v>
      </c>
      <c r="H5858" s="44" t="s">
        <v>18</v>
      </c>
      <c r="I5858" s="42" t="s">
        <v>18958</v>
      </c>
      <c r="J5858" s="42">
        <v>8059175192456</v>
      </c>
      <c r="K5858" s="45">
        <v>45413</v>
      </c>
      <c r="L5858" s="47">
        <v>0</v>
      </c>
      <c r="M5858" s="47">
        <v>579.95000000000005</v>
      </c>
      <c r="N5858" s="45">
        <v>43878</v>
      </c>
    </row>
    <row r="5859" spans="1:14" x14ac:dyDescent="0.25">
      <c r="A5859" s="32" t="s">
        <v>28725</v>
      </c>
      <c r="B5859" s="42" t="s">
        <v>63796</v>
      </c>
      <c r="C5859" s="42" t="s">
        <v>20414</v>
      </c>
      <c r="D5859" s="42"/>
      <c r="E5859" s="43" t="s">
        <v>18955</v>
      </c>
      <c r="F5859" s="44" t="s">
        <v>41</v>
      </c>
      <c r="G5859" s="44" t="s">
        <v>17</v>
      </c>
      <c r="H5859" s="44" t="s">
        <v>18</v>
      </c>
      <c r="I5859" s="42" t="s">
        <v>18956</v>
      </c>
      <c r="J5859" s="42">
        <v>8059175192449</v>
      </c>
      <c r="K5859" s="45">
        <v>45413</v>
      </c>
      <c r="L5859" s="47">
        <v>0</v>
      </c>
      <c r="M5859" s="47">
        <v>579.95000000000005</v>
      </c>
      <c r="N5859" s="45">
        <v>43878</v>
      </c>
    </row>
    <row r="5860" spans="1:14" x14ac:dyDescent="0.25">
      <c r="A5860" s="32" t="s">
        <v>28724</v>
      </c>
      <c r="B5860" s="42" t="s">
        <v>63795</v>
      </c>
      <c r="C5860" s="42" t="s">
        <v>20413</v>
      </c>
      <c r="D5860" s="42"/>
      <c r="E5860" s="43" t="s">
        <v>18953</v>
      </c>
      <c r="F5860" s="44" t="s">
        <v>41</v>
      </c>
      <c r="G5860" s="44" t="s">
        <v>17</v>
      </c>
      <c r="H5860" s="44" t="s">
        <v>18</v>
      </c>
      <c r="I5860" s="42" t="s">
        <v>18954</v>
      </c>
      <c r="J5860" s="42">
        <v>8059175192432</v>
      </c>
      <c r="K5860" s="45">
        <v>45413</v>
      </c>
      <c r="L5860" s="47">
        <v>0</v>
      </c>
      <c r="M5860" s="47">
        <v>579.95000000000005</v>
      </c>
      <c r="N5860" s="45">
        <v>43878</v>
      </c>
    </row>
    <row r="5861" spans="1:14" x14ac:dyDescent="0.25">
      <c r="A5861" s="32" t="s">
        <v>28723</v>
      </c>
      <c r="B5861" s="42" t="s">
        <v>63794</v>
      </c>
      <c r="C5861" s="42" t="s">
        <v>20412</v>
      </c>
      <c r="D5861" s="42"/>
      <c r="E5861" s="43" t="s">
        <v>18951</v>
      </c>
      <c r="F5861" s="44" t="s">
        <v>41</v>
      </c>
      <c r="G5861" s="44" t="s">
        <v>17</v>
      </c>
      <c r="H5861" s="44" t="s">
        <v>18</v>
      </c>
      <c r="I5861" s="42" t="s">
        <v>18952</v>
      </c>
      <c r="J5861" s="42">
        <v>8059175192425</v>
      </c>
      <c r="K5861" s="45">
        <v>45413</v>
      </c>
      <c r="L5861" s="47">
        <v>0</v>
      </c>
      <c r="M5861" s="47">
        <v>579.95000000000005</v>
      </c>
      <c r="N5861" s="45">
        <v>43878</v>
      </c>
    </row>
    <row r="5862" spans="1:14" x14ac:dyDescent="0.25">
      <c r="A5862" s="32" t="s">
        <v>28722</v>
      </c>
      <c r="B5862" s="42" t="s">
        <v>63793</v>
      </c>
      <c r="C5862" s="42" t="s">
        <v>20411</v>
      </c>
      <c r="D5862" s="42"/>
      <c r="E5862" s="43" t="s">
        <v>18949</v>
      </c>
      <c r="F5862" s="44" t="s">
        <v>41</v>
      </c>
      <c r="G5862" s="44" t="s">
        <v>17</v>
      </c>
      <c r="H5862" s="44" t="s">
        <v>18</v>
      </c>
      <c r="I5862" s="42" t="s">
        <v>18950</v>
      </c>
      <c r="J5862" s="42">
        <v>8059175192418</v>
      </c>
      <c r="K5862" s="45">
        <v>45413</v>
      </c>
      <c r="L5862" s="47">
        <v>0</v>
      </c>
      <c r="M5862" s="47">
        <v>579.95000000000005</v>
      </c>
      <c r="N5862" s="45">
        <v>43878</v>
      </c>
    </row>
    <row r="5863" spans="1:14" x14ac:dyDescent="0.25">
      <c r="A5863" s="32" t="s">
        <v>28721</v>
      </c>
      <c r="B5863" s="42" t="s">
        <v>63792</v>
      </c>
      <c r="C5863" s="42" t="s">
        <v>20410</v>
      </c>
      <c r="D5863" s="42"/>
      <c r="E5863" s="43" t="s">
        <v>18947</v>
      </c>
      <c r="F5863" s="44" t="s">
        <v>41</v>
      </c>
      <c r="G5863" s="44" t="s">
        <v>17</v>
      </c>
      <c r="H5863" s="44" t="s">
        <v>18</v>
      </c>
      <c r="I5863" s="42" t="s">
        <v>18948</v>
      </c>
      <c r="J5863" s="42">
        <v>8059175192401</v>
      </c>
      <c r="K5863" s="45">
        <v>45413</v>
      </c>
      <c r="L5863" s="47">
        <v>0</v>
      </c>
      <c r="M5863" s="47">
        <v>579.95000000000005</v>
      </c>
      <c r="N5863" s="45">
        <v>43878</v>
      </c>
    </row>
    <row r="5864" spans="1:14" x14ac:dyDescent="0.25">
      <c r="A5864" s="32" t="s">
        <v>28720</v>
      </c>
      <c r="B5864" s="42" t="s">
        <v>63791</v>
      </c>
      <c r="C5864" s="42" t="s">
        <v>20409</v>
      </c>
      <c r="D5864" s="42"/>
      <c r="E5864" s="43" t="s">
        <v>18945</v>
      </c>
      <c r="F5864" s="44" t="s">
        <v>41</v>
      </c>
      <c r="G5864" s="44" t="s">
        <v>17</v>
      </c>
      <c r="H5864" s="44" t="s">
        <v>18</v>
      </c>
      <c r="I5864" s="42" t="s">
        <v>18946</v>
      </c>
      <c r="J5864" s="42">
        <v>8059175192395</v>
      </c>
      <c r="K5864" s="45">
        <v>45413</v>
      </c>
      <c r="L5864" s="47">
        <v>0</v>
      </c>
      <c r="M5864" s="47">
        <v>579.95000000000005</v>
      </c>
      <c r="N5864" s="45">
        <v>43878</v>
      </c>
    </row>
    <row r="5865" spans="1:14" x14ac:dyDescent="0.25">
      <c r="A5865" s="32" t="s">
        <v>28719</v>
      </c>
      <c r="B5865" s="42" t="s">
        <v>63790</v>
      </c>
      <c r="C5865" s="42" t="s">
        <v>20408</v>
      </c>
      <c r="D5865" s="42"/>
      <c r="E5865" s="43" t="s">
        <v>18943</v>
      </c>
      <c r="F5865" s="44" t="s">
        <v>41</v>
      </c>
      <c r="G5865" s="44" t="s">
        <v>17</v>
      </c>
      <c r="H5865" s="44" t="s">
        <v>18</v>
      </c>
      <c r="I5865" s="42" t="s">
        <v>18944</v>
      </c>
      <c r="J5865" s="42">
        <v>8059175192388</v>
      </c>
      <c r="K5865" s="45">
        <v>45413</v>
      </c>
      <c r="L5865" s="47">
        <v>0</v>
      </c>
      <c r="M5865" s="47">
        <v>579.95000000000005</v>
      </c>
      <c r="N5865" s="45">
        <v>43878</v>
      </c>
    </row>
    <row r="5866" spans="1:14" x14ac:dyDescent="0.25">
      <c r="B5866" s="42" t="s">
        <v>57553</v>
      </c>
      <c r="C5866" s="42"/>
      <c r="E5866" s="32" t="s">
        <v>57552</v>
      </c>
      <c r="G5866" s="32" t="s">
        <v>11</v>
      </c>
      <c r="H5866" s="32" t="s">
        <v>12</v>
      </c>
      <c r="I5866" s="32" t="s">
        <v>57551</v>
      </c>
      <c r="J5866" s="55">
        <v>8059347263151</v>
      </c>
      <c r="K5866" s="32"/>
      <c r="L5866" s="46">
        <v>579.95000000000005</v>
      </c>
      <c r="M5866" s="46">
        <v>579.95000000000005</v>
      </c>
      <c r="N5866" s="45">
        <v>45181</v>
      </c>
    </row>
    <row r="5867" spans="1:14" x14ac:dyDescent="0.25">
      <c r="B5867" s="42" t="s">
        <v>57556</v>
      </c>
      <c r="C5867" s="42"/>
      <c r="E5867" s="32" t="s">
        <v>57555</v>
      </c>
      <c r="G5867" s="32" t="s">
        <v>11</v>
      </c>
      <c r="H5867" s="32" t="s">
        <v>12</v>
      </c>
      <c r="I5867" s="32" t="s">
        <v>57554</v>
      </c>
      <c r="J5867" s="55">
        <v>8059347263144</v>
      </c>
      <c r="K5867" s="32"/>
      <c r="L5867" s="46">
        <v>579.95000000000005</v>
      </c>
      <c r="M5867" s="46">
        <v>579.95000000000005</v>
      </c>
      <c r="N5867" s="45">
        <v>45181</v>
      </c>
    </row>
    <row r="5868" spans="1:14" x14ac:dyDescent="0.25">
      <c r="B5868" s="42" t="s">
        <v>57559</v>
      </c>
      <c r="C5868" s="42"/>
      <c r="E5868" s="32" t="s">
        <v>57558</v>
      </c>
      <c r="G5868" s="32" t="s">
        <v>11</v>
      </c>
      <c r="H5868" s="32" t="s">
        <v>12</v>
      </c>
      <c r="I5868" s="32" t="s">
        <v>57557</v>
      </c>
      <c r="J5868" s="55">
        <v>8059347263137</v>
      </c>
      <c r="K5868" s="32"/>
      <c r="L5868" s="46">
        <v>579.95000000000005</v>
      </c>
      <c r="M5868" s="46">
        <v>579.95000000000005</v>
      </c>
      <c r="N5868" s="45">
        <v>45181</v>
      </c>
    </row>
    <row r="5869" spans="1:14" x14ac:dyDescent="0.25">
      <c r="B5869" s="42" t="s">
        <v>57562</v>
      </c>
      <c r="C5869" s="42"/>
      <c r="E5869" s="32" t="s">
        <v>57561</v>
      </c>
      <c r="G5869" s="32" t="s">
        <v>11</v>
      </c>
      <c r="H5869" s="32" t="s">
        <v>12</v>
      </c>
      <c r="I5869" s="32" t="s">
        <v>57560</v>
      </c>
      <c r="J5869" s="55">
        <v>8059347252551</v>
      </c>
      <c r="K5869" s="32"/>
      <c r="L5869" s="46">
        <v>579.95000000000005</v>
      </c>
      <c r="M5869" s="46">
        <v>579.95000000000005</v>
      </c>
      <c r="N5869" s="45">
        <v>45181</v>
      </c>
    </row>
    <row r="5870" spans="1:14" x14ac:dyDescent="0.25">
      <c r="B5870" s="42" t="s">
        <v>57565</v>
      </c>
      <c r="C5870" s="42"/>
      <c r="E5870" s="32" t="s">
        <v>57564</v>
      </c>
      <c r="G5870" s="32" t="s">
        <v>11</v>
      </c>
      <c r="H5870" s="32" t="s">
        <v>12</v>
      </c>
      <c r="I5870" s="32" t="s">
        <v>57563</v>
      </c>
      <c r="J5870" s="55">
        <v>8059347252544</v>
      </c>
      <c r="K5870" s="32"/>
      <c r="L5870" s="46">
        <v>579.95000000000005</v>
      </c>
      <c r="M5870" s="46">
        <v>579.95000000000005</v>
      </c>
      <c r="N5870" s="45">
        <v>45181</v>
      </c>
    </row>
    <row r="5871" spans="1:14" x14ac:dyDescent="0.25">
      <c r="B5871" s="42" t="s">
        <v>57568</v>
      </c>
      <c r="C5871" s="42"/>
      <c r="E5871" s="32" t="s">
        <v>57567</v>
      </c>
      <c r="G5871" s="32" t="s">
        <v>11</v>
      </c>
      <c r="H5871" s="32" t="s">
        <v>12</v>
      </c>
      <c r="I5871" s="32" t="s">
        <v>57566</v>
      </c>
      <c r="J5871" s="55">
        <v>8059347189147</v>
      </c>
      <c r="K5871" s="32"/>
      <c r="L5871" s="46">
        <v>579.95000000000005</v>
      </c>
      <c r="M5871" s="46">
        <v>579.95000000000005</v>
      </c>
      <c r="N5871" s="45">
        <v>45181</v>
      </c>
    </row>
    <row r="5872" spans="1:14" x14ac:dyDescent="0.25">
      <c r="B5872" s="42" t="s">
        <v>57571</v>
      </c>
      <c r="C5872" s="42"/>
      <c r="E5872" s="32" t="s">
        <v>57570</v>
      </c>
      <c r="G5872" s="32" t="s">
        <v>11</v>
      </c>
      <c r="H5872" s="32" t="s">
        <v>12</v>
      </c>
      <c r="I5872" s="32" t="s">
        <v>57569</v>
      </c>
      <c r="J5872" s="55">
        <v>8059347263120</v>
      </c>
      <c r="K5872" s="32"/>
      <c r="L5872" s="46">
        <v>579.95000000000005</v>
      </c>
      <c r="M5872" s="46">
        <v>579.95000000000005</v>
      </c>
      <c r="N5872" s="45">
        <v>45181</v>
      </c>
    </row>
    <row r="5873" spans="1:14" x14ac:dyDescent="0.25">
      <c r="B5873" s="42" t="s">
        <v>57574</v>
      </c>
      <c r="C5873" s="42"/>
      <c r="E5873" s="32" t="s">
        <v>57573</v>
      </c>
      <c r="G5873" s="32" t="s">
        <v>11</v>
      </c>
      <c r="H5873" s="32" t="s">
        <v>12</v>
      </c>
      <c r="I5873" s="32" t="s">
        <v>57572</v>
      </c>
      <c r="J5873" s="55">
        <v>8059347263106</v>
      </c>
      <c r="K5873" s="32"/>
      <c r="L5873" s="46">
        <v>579.95000000000005</v>
      </c>
      <c r="M5873" s="46">
        <v>579.95000000000005</v>
      </c>
      <c r="N5873" s="45">
        <v>45181</v>
      </c>
    </row>
    <row r="5874" spans="1:14" x14ac:dyDescent="0.25">
      <c r="B5874" s="42" t="s">
        <v>57577</v>
      </c>
      <c r="C5874" s="42"/>
      <c r="E5874" s="32" t="s">
        <v>57576</v>
      </c>
      <c r="G5874" s="32" t="s">
        <v>11</v>
      </c>
      <c r="H5874" s="32" t="s">
        <v>12</v>
      </c>
      <c r="I5874" s="32" t="s">
        <v>57575</v>
      </c>
      <c r="J5874" s="55">
        <v>8059347263090</v>
      </c>
      <c r="K5874" s="32"/>
      <c r="L5874" s="46">
        <v>579.95000000000005</v>
      </c>
      <c r="M5874" s="46">
        <v>579.95000000000005</v>
      </c>
      <c r="N5874" s="45">
        <v>45181</v>
      </c>
    </row>
    <row r="5875" spans="1:14" x14ac:dyDescent="0.25">
      <c r="B5875" s="42" t="s">
        <v>57580</v>
      </c>
      <c r="C5875" s="42"/>
      <c r="E5875" s="32" t="s">
        <v>57579</v>
      </c>
      <c r="G5875" s="32" t="s">
        <v>11</v>
      </c>
      <c r="H5875" s="32" t="s">
        <v>12</v>
      </c>
      <c r="I5875" s="32" t="s">
        <v>57578</v>
      </c>
      <c r="J5875" s="55">
        <v>8059347263083</v>
      </c>
      <c r="K5875" s="32"/>
      <c r="L5875" s="46">
        <v>579.95000000000005</v>
      </c>
      <c r="M5875" s="46">
        <v>579.95000000000005</v>
      </c>
      <c r="N5875" s="45">
        <v>45181</v>
      </c>
    </row>
    <row r="5876" spans="1:14" x14ac:dyDescent="0.25">
      <c r="B5876" s="42" t="s">
        <v>57583</v>
      </c>
      <c r="C5876" s="42"/>
      <c r="E5876" s="32" t="s">
        <v>57582</v>
      </c>
      <c r="G5876" s="32" t="s">
        <v>11</v>
      </c>
      <c r="H5876" s="32" t="s">
        <v>12</v>
      </c>
      <c r="I5876" s="32" t="s">
        <v>57581</v>
      </c>
      <c r="J5876" s="55">
        <v>8059347263076</v>
      </c>
      <c r="K5876" s="32"/>
      <c r="L5876" s="46">
        <v>579.95000000000005</v>
      </c>
      <c r="M5876" s="46">
        <v>579.95000000000005</v>
      </c>
      <c r="N5876" s="45">
        <v>45181</v>
      </c>
    </row>
    <row r="5877" spans="1:14" x14ac:dyDescent="0.25">
      <c r="B5877" s="42" t="s">
        <v>57586</v>
      </c>
      <c r="C5877" s="42"/>
      <c r="E5877" s="32" t="s">
        <v>57585</v>
      </c>
      <c r="G5877" s="32" t="s">
        <v>11</v>
      </c>
      <c r="H5877" s="32" t="s">
        <v>12</v>
      </c>
      <c r="I5877" s="32" t="s">
        <v>57584</v>
      </c>
      <c r="J5877" s="55">
        <v>8059347263069</v>
      </c>
      <c r="K5877" s="32"/>
      <c r="L5877" s="46">
        <v>579.95000000000005</v>
      </c>
      <c r="M5877" s="46">
        <v>579.95000000000005</v>
      </c>
      <c r="N5877" s="45">
        <v>45181</v>
      </c>
    </row>
    <row r="5878" spans="1:14" x14ac:dyDescent="0.25">
      <c r="B5878" s="42" t="s">
        <v>57589</v>
      </c>
      <c r="C5878" s="42"/>
      <c r="E5878" s="32" t="s">
        <v>57588</v>
      </c>
      <c r="G5878" s="32" t="s">
        <v>11</v>
      </c>
      <c r="H5878" s="32" t="s">
        <v>12</v>
      </c>
      <c r="I5878" s="32" t="s">
        <v>57587</v>
      </c>
      <c r="J5878" s="55">
        <v>8059347263052</v>
      </c>
      <c r="K5878" s="32"/>
      <c r="L5878" s="46">
        <v>579.95000000000005</v>
      </c>
      <c r="M5878" s="46">
        <v>579.95000000000005</v>
      </c>
      <c r="N5878" s="45">
        <v>45181</v>
      </c>
    </row>
    <row r="5879" spans="1:14" x14ac:dyDescent="0.25">
      <c r="B5879" s="42" t="s">
        <v>57592</v>
      </c>
      <c r="C5879" s="42"/>
      <c r="E5879" s="32" t="s">
        <v>57591</v>
      </c>
      <c r="G5879" s="32" t="s">
        <v>11</v>
      </c>
      <c r="H5879" s="32" t="s">
        <v>12</v>
      </c>
      <c r="I5879" s="32" t="s">
        <v>57590</v>
      </c>
      <c r="J5879" s="55">
        <v>8059347189130</v>
      </c>
      <c r="K5879" s="32"/>
      <c r="L5879" s="46">
        <v>579.95000000000005</v>
      </c>
      <c r="M5879" s="46">
        <v>579.95000000000005</v>
      </c>
      <c r="N5879" s="45">
        <v>45181</v>
      </c>
    </row>
    <row r="5880" spans="1:14" x14ac:dyDescent="0.25">
      <c r="B5880" s="42" t="s">
        <v>57595</v>
      </c>
      <c r="C5880" s="42"/>
      <c r="E5880" s="32" t="s">
        <v>57594</v>
      </c>
      <c r="G5880" s="32" t="s">
        <v>11</v>
      </c>
      <c r="H5880" s="32" t="s">
        <v>12</v>
      </c>
      <c r="I5880" s="32" t="s">
        <v>57593</v>
      </c>
      <c r="J5880" s="55">
        <v>8059347263045</v>
      </c>
      <c r="K5880" s="32"/>
      <c r="L5880" s="46">
        <v>579.95000000000005</v>
      </c>
      <c r="M5880" s="46">
        <v>579.95000000000005</v>
      </c>
      <c r="N5880" s="45">
        <v>45181</v>
      </c>
    </row>
    <row r="5881" spans="1:14" x14ac:dyDescent="0.25">
      <c r="A5881" s="32" t="s">
        <v>28658</v>
      </c>
      <c r="B5881" s="42" t="s">
        <v>63826</v>
      </c>
      <c r="C5881" s="42" t="s">
        <v>20407</v>
      </c>
      <c r="D5881" s="42"/>
      <c r="E5881" s="43" t="s">
        <v>18941</v>
      </c>
      <c r="F5881" s="44" t="s">
        <v>41</v>
      </c>
      <c r="G5881" s="44" t="s">
        <v>11</v>
      </c>
      <c r="H5881" s="44" t="s">
        <v>12</v>
      </c>
      <c r="I5881" s="42" t="s">
        <v>18942</v>
      </c>
      <c r="J5881" s="42">
        <v>8059175192371</v>
      </c>
      <c r="L5881" s="47">
        <v>579.95000000000005</v>
      </c>
      <c r="M5881" s="47">
        <v>579.95000000000005</v>
      </c>
      <c r="N5881" s="45">
        <v>43878</v>
      </c>
    </row>
    <row r="5882" spans="1:14" x14ac:dyDescent="0.25">
      <c r="A5882" s="32" t="s">
        <v>28657</v>
      </c>
      <c r="B5882" s="42" t="s">
        <v>63825</v>
      </c>
      <c r="C5882" s="42" t="s">
        <v>20406</v>
      </c>
      <c r="D5882" s="42"/>
      <c r="E5882" s="43" t="s">
        <v>18939</v>
      </c>
      <c r="F5882" s="44" t="s">
        <v>41</v>
      </c>
      <c r="G5882" s="44" t="s">
        <v>11</v>
      </c>
      <c r="H5882" s="44" t="s">
        <v>12</v>
      </c>
      <c r="I5882" s="42" t="s">
        <v>18940</v>
      </c>
      <c r="J5882" s="42">
        <v>8059175192364</v>
      </c>
      <c r="L5882" s="47">
        <v>579.95000000000005</v>
      </c>
      <c r="M5882" s="47">
        <v>579.95000000000005</v>
      </c>
      <c r="N5882" s="45">
        <v>43878</v>
      </c>
    </row>
    <row r="5883" spans="1:14" x14ac:dyDescent="0.25">
      <c r="A5883" s="32" t="s">
        <v>28656</v>
      </c>
      <c r="B5883" s="42" t="s">
        <v>63824</v>
      </c>
      <c r="C5883" s="42" t="s">
        <v>20405</v>
      </c>
      <c r="D5883" s="42"/>
      <c r="E5883" s="43" t="s">
        <v>18937</v>
      </c>
      <c r="F5883" s="44" t="s">
        <v>41</v>
      </c>
      <c r="G5883" s="44" t="s">
        <v>11</v>
      </c>
      <c r="H5883" s="44" t="s">
        <v>12</v>
      </c>
      <c r="I5883" s="42" t="s">
        <v>18938</v>
      </c>
      <c r="J5883" s="42">
        <v>8059175192357</v>
      </c>
      <c r="L5883" s="47">
        <v>579.95000000000005</v>
      </c>
      <c r="M5883" s="47">
        <v>579.95000000000005</v>
      </c>
      <c r="N5883" s="45">
        <v>43878</v>
      </c>
    </row>
    <row r="5884" spans="1:14" x14ac:dyDescent="0.25">
      <c r="A5884" s="32" t="s">
        <v>28655</v>
      </c>
      <c r="B5884" s="42" t="s">
        <v>63823</v>
      </c>
      <c r="C5884" s="42" t="s">
        <v>20404</v>
      </c>
      <c r="D5884" s="42"/>
      <c r="E5884" s="43" t="s">
        <v>18935</v>
      </c>
      <c r="F5884" s="44" t="s">
        <v>41</v>
      </c>
      <c r="G5884" s="44" t="s">
        <v>11</v>
      </c>
      <c r="H5884" s="44" t="s">
        <v>12</v>
      </c>
      <c r="I5884" s="42" t="s">
        <v>18936</v>
      </c>
      <c r="J5884" s="42">
        <v>8059175192340</v>
      </c>
      <c r="L5884" s="47">
        <v>579.95000000000005</v>
      </c>
      <c r="M5884" s="47">
        <v>579.95000000000005</v>
      </c>
      <c r="N5884" s="45">
        <v>43878</v>
      </c>
    </row>
    <row r="5885" spans="1:14" x14ac:dyDescent="0.25">
      <c r="A5885" s="32" t="s">
        <v>28654</v>
      </c>
      <c r="B5885" s="42" t="s">
        <v>63822</v>
      </c>
      <c r="C5885" s="42" t="s">
        <v>20403</v>
      </c>
      <c r="D5885" s="42"/>
      <c r="E5885" s="43" t="s">
        <v>18933</v>
      </c>
      <c r="F5885" s="44" t="s">
        <v>41</v>
      </c>
      <c r="G5885" s="44" t="s">
        <v>11</v>
      </c>
      <c r="H5885" s="44" t="s">
        <v>12</v>
      </c>
      <c r="I5885" s="42" t="s">
        <v>18934</v>
      </c>
      <c r="J5885" s="42">
        <v>8059175192333</v>
      </c>
      <c r="L5885" s="47">
        <v>579.95000000000005</v>
      </c>
      <c r="M5885" s="47">
        <v>579.95000000000005</v>
      </c>
      <c r="N5885" s="45">
        <v>43878</v>
      </c>
    </row>
    <row r="5886" spans="1:14" x14ac:dyDescent="0.25">
      <c r="A5886" s="32" t="s">
        <v>28653</v>
      </c>
      <c r="B5886" s="42" t="s">
        <v>63821</v>
      </c>
      <c r="C5886" s="42" t="s">
        <v>20402</v>
      </c>
      <c r="D5886" s="42"/>
      <c r="E5886" s="43" t="s">
        <v>18931</v>
      </c>
      <c r="F5886" s="44" t="s">
        <v>41</v>
      </c>
      <c r="G5886" s="44" t="s">
        <v>11</v>
      </c>
      <c r="H5886" s="44" t="s">
        <v>12</v>
      </c>
      <c r="I5886" s="42" t="s">
        <v>18932</v>
      </c>
      <c r="J5886" s="42">
        <v>8059175192326</v>
      </c>
      <c r="L5886" s="47">
        <v>579.95000000000005</v>
      </c>
      <c r="M5886" s="47">
        <v>579.95000000000005</v>
      </c>
      <c r="N5886" s="45">
        <v>43878</v>
      </c>
    </row>
    <row r="5887" spans="1:14" x14ac:dyDescent="0.25">
      <c r="A5887" s="32" t="s">
        <v>28652</v>
      </c>
      <c r="B5887" s="42" t="s">
        <v>63820</v>
      </c>
      <c r="C5887" s="42" t="s">
        <v>20401</v>
      </c>
      <c r="D5887" s="42"/>
      <c r="E5887" s="43" t="s">
        <v>18929</v>
      </c>
      <c r="F5887" s="44" t="s">
        <v>41</v>
      </c>
      <c r="G5887" s="44" t="s">
        <v>11</v>
      </c>
      <c r="H5887" s="44" t="s">
        <v>12</v>
      </c>
      <c r="I5887" s="42" t="s">
        <v>18930</v>
      </c>
      <c r="J5887" s="42">
        <v>8059175192319</v>
      </c>
      <c r="L5887" s="47">
        <v>579.95000000000005</v>
      </c>
      <c r="M5887" s="47">
        <v>579.95000000000005</v>
      </c>
      <c r="N5887" s="45">
        <v>43878</v>
      </c>
    </row>
    <row r="5888" spans="1:14" x14ac:dyDescent="0.25">
      <c r="A5888" s="32" t="s">
        <v>28651</v>
      </c>
      <c r="B5888" s="42" t="s">
        <v>63812</v>
      </c>
      <c r="C5888" s="42"/>
      <c r="D5888" s="42"/>
      <c r="E5888" s="43" t="s">
        <v>18927</v>
      </c>
      <c r="F5888" s="44" t="s">
        <v>41</v>
      </c>
      <c r="G5888" s="44" t="s">
        <v>11</v>
      </c>
      <c r="H5888" s="44" t="s">
        <v>12</v>
      </c>
      <c r="I5888" s="42" t="s">
        <v>18928</v>
      </c>
      <c r="J5888" s="42">
        <v>8059175202162</v>
      </c>
      <c r="L5888" s="47">
        <v>579.95000000000005</v>
      </c>
      <c r="M5888" s="47">
        <v>579.95000000000005</v>
      </c>
      <c r="N5888" s="45">
        <v>43878</v>
      </c>
    </row>
    <row r="5889" spans="1:14" x14ac:dyDescent="0.25">
      <c r="A5889" s="32" t="s">
        <v>28650</v>
      </c>
      <c r="B5889" s="42" t="s">
        <v>63811</v>
      </c>
      <c r="C5889" s="42"/>
      <c r="D5889" s="42"/>
      <c r="E5889" s="43" t="s">
        <v>18925</v>
      </c>
      <c r="F5889" s="44" t="s">
        <v>41</v>
      </c>
      <c r="G5889" s="44" t="s">
        <v>11</v>
      </c>
      <c r="H5889" s="44" t="s">
        <v>12</v>
      </c>
      <c r="I5889" s="42" t="s">
        <v>18926</v>
      </c>
      <c r="J5889" s="42">
        <v>8059175202155</v>
      </c>
      <c r="L5889" s="47">
        <v>579.95000000000005</v>
      </c>
      <c r="M5889" s="47">
        <v>579.95000000000005</v>
      </c>
      <c r="N5889" s="45">
        <v>43878</v>
      </c>
    </row>
    <row r="5890" spans="1:14" x14ac:dyDescent="0.25">
      <c r="A5890" s="32" t="s">
        <v>28649</v>
      </c>
      <c r="B5890" s="42" t="s">
        <v>63810</v>
      </c>
      <c r="C5890" s="42" t="s">
        <v>20400</v>
      </c>
      <c r="D5890" s="42"/>
      <c r="E5890" s="43" t="s">
        <v>18923</v>
      </c>
      <c r="F5890" s="44" t="s">
        <v>41</v>
      </c>
      <c r="G5890" s="44" t="s">
        <v>11</v>
      </c>
      <c r="H5890" s="44" t="s">
        <v>12</v>
      </c>
      <c r="I5890" s="42" t="s">
        <v>18924</v>
      </c>
      <c r="J5890" s="42">
        <v>8059175192234</v>
      </c>
      <c r="L5890" s="47">
        <v>579.95000000000005</v>
      </c>
      <c r="M5890" s="47">
        <v>579.95000000000005</v>
      </c>
      <c r="N5890" s="45">
        <v>43878</v>
      </c>
    </row>
    <row r="5891" spans="1:14" x14ac:dyDescent="0.25">
      <c r="A5891" s="32" t="s">
        <v>28648</v>
      </c>
      <c r="B5891" s="42" t="s">
        <v>63809</v>
      </c>
      <c r="C5891" s="42" t="s">
        <v>20399</v>
      </c>
      <c r="D5891" s="42"/>
      <c r="E5891" s="43" t="s">
        <v>18921</v>
      </c>
      <c r="F5891" s="44" t="s">
        <v>41</v>
      </c>
      <c r="G5891" s="44" t="s">
        <v>11</v>
      </c>
      <c r="H5891" s="44" t="s">
        <v>12</v>
      </c>
      <c r="I5891" s="42" t="s">
        <v>18922</v>
      </c>
      <c r="J5891" s="42">
        <v>8059175192227</v>
      </c>
      <c r="L5891" s="47">
        <v>579.95000000000005</v>
      </c>
      <c r="M5891" s="47">
        <v>579.95000000000005</v>
      </c>
      <c r="N5891" s="45">
        <v>43878</v>
      </c>
    </row>
    <row r="5892" spans="1:14" x14ac:dyDescent="0.25">
      <c r="A5892" s="32" t="s">
        <v>28647</v>
      </c>
      <c r="B5892" s="42" t="s">
        <v>63808</v>
      </c>
      <c r="C5892" s="42" t="s">
        <v>20398</v>
      </c>
      <c r="D5892" s="42"/>
      <c r="E5892" s="43" t="s">
        <v>18919</v>
      </c>
      <c r="F5892" s="44" t="s">
        <v>41</v>
      </c>
      <c r="G5892" s="44" t="s">
        <v>11</v>
      </c>
      <c r="H5892" s="44" t="s">
        <v>12</v>
      </c>
      <c r="I5892" s="42" t="s">
        <v>18920</v>
      </c>
      <c r="J5892" s="42">
        <v>8059175192210</v>
      </c>
      <c r="L5892" s="47">
        <v>579.95000000000005</v>
      </c>
      <c r="M5892" s="47">
        <v>579.95000000000005</v>
      </c>
      <c r="N5892" s="45">
        <v>43878</v>
      </c>
    </row>
    <row r="5893" spans="1:14" x14ac:dyDescent="0.25">
      <c r="A5893" s="32" t="s">
        <v>28646</v>
      </c>
      <c r="B5893" s="42" t="s">
        <v>63807</v>
      </c>
      <c r="C5893" s="42" t="s">
        <v>20397</v>
      </c>
      <c r="D5893" s="42"/>
      <c r="E5893" s="43" t="s">
        <v>18917</v>
      </c>
      <c r="F5893" s="44" t="s">
        <v>41</v>
      </c>
      <c r="G5893" s="44" t="s">
        <v>11</v>
      </c>
      <c r="H5893" s="44" t="s">
        <v>12</v>
      </c>
      <c r="I5893" s="42" t="s">
        <v>18918</v>
      </c>
      <c r="J5893" s="42">
        <v>8059175192203</v>
      </c>
      <c r="L5893" s="47">
        <v>579.95000000000005</v>
      </c>
      <c r="M5893" s="47">
        <v>579.95000000000005</v>
      </c>
      <c r="N5893" s="45">
        <v>43878</v>
      </c>
    </row>
    <row r="5894" spans="1:14" x14ac:dyDescent="0.25">
      <c r="A5894" s="32" t="s">
        <v>28645</v>
      </c>
      <c r="B5894" s="42" t="s">
        <v>63806</v>
      </c>
      <c r="C5894" s="42" t="s">
        <v>20396</v>
      </c>
      <c r="D5894" s="42"/>
      <c r="E5894" s="43" t="s">
        <v>18915</v>
      </c>
      <c r="F5894" s="44" t="s">
        <v>41</v>
      </c>
      <c r="G5894" s="44" t="s">
        <v>11</v>
      </c>
      <c r="H5894" s="44" t="s">
        <v>12</v>
      </c>
      <c r="I5894" s="42" t="s">
        <v>18916</v>
      </c>
      <c r="J5894" s="42">
        <v>8059175192197</v>
      </c>
      <c r="L5894" s="47">
        <v>579.95000000000005</v>
      </c>
      <c r="M5894" s="47">
        <v>579.95000000000005</v>
      </c>
      <c r="N5894" s="45">
        <v>43878</v>
      </c>
    </row>
    <row r="5895" spans="1:14" x14ac:dyDescent="0.25">
      <c r="A5895" s="32" t="s">
        <v>28644</v>
      </c>
      <c r="B5895" s="42" t="s">
        <v>63805</v>
      </c>
      <c r="C5895" s="42" t="s">
        <v>20395</v>
      </c>
      <c r="D5895" s="42"/>
      <c r="E5895" s="43" t="s">
        <v>18913</v>
      </c>
      <c r="F5895" s="44" t="s">
        <v>41</v>
      </c>
      <c r="G5895" s="44" t="s">
        <v>11</v>
      </c>
      <c r="H5895" s="44" t="s">
        <v>12</v>
      </c>
      <c r="I5895" s="42" t="s">
        <v>18914</v>
      </c>
      <c r="J5895" s="42">
        <v>8059175192180</v>
      </c>
      <c r="L5895" s="47">
        <v>579.95000000000005</v>
      </c>
      <c r="M5895" s="47">
        <v>579.95000000000005</v>
      </c>
      <c r="N5895" s="45">
        <v>43878</v>
      </c>
    </row>
    <row r="5896" spans="1:14" x14ac:dyDescent="0.25">
      <c r="A5896" s="32" t="s">
        <v>28643</v>
      </c>
      <c r="B5896" s="42" t="s">
        <v>63804</v>
      </c>
      <c r="C5896" s="42" t="s">
        <v>20394</v>
      </c>
      <c r="D5896" s="42"/>
      <c r="E5896" s="43" t="s">
        <v>18911</v>
      </c>
      <c r="F5896" s="44" t="s">
        <v>41</v>
      </c>
      <c r="G5896" s="44" t="s">
        <v>11</v>
      </c>
      <c r="H5896" s="44" t="s">
        <v>12</v>
      </c>
      <c r="I5896" s="42" t="s">
        <v>18912</v>
      </c>
      <c r="J5896" s="42">
        <v>8059175192173</v>
      </c>
      <c r="L5896" s="47">
        <v>579.95000000000005</v>
      </c>
      <c r="M5896" s="47">
        <v>579.95000000000005</v>
      </c>
      <c r="N5896" s="45">
        <v>43878</v>
      </c>
    </row>
    <row r="5897" spans="1:14" x14ac:dyDescent="0.25">
      <c r="A5897" s="32" t="s">
        <v>28642</v>
      </c>
      <c r="B5897" s="42" t="s">
        <v>63819</v>
      </c>
      <c r="C5897" s="42" t="s">
        <v>20393</v>
      </c>
      <c r="D5897" s="42"/>
      <c r="E5897" s="43" t="s">
        <v>18909</v>
      </c>
      <c r="F5897" s="44" t="s">
        <v>41</v>
      </c>
      <c r="G5897" s="44" t="s">
        <v>11</v>
      </c>
      <c r="H5897" s="44" t="s">
        <v>12</v>
      </c>
      <c r="I5897" s="42" t="s">
        <v>18910</v>
      </c>
      <c r="J5897" s="42">
        <v>8059175192166</v>
      </c>
      <c r="L5897" s="47">
        <v>579.95000000000005</v>
      </c>
      <c r="M5897" s="47">
        <v>579.95000000000005</v>
      </c>
      <c r="N5897" s="45">
        <v>43878</v>
      </c>
    </row>
    <row r="5898" spans="1:14" x14ac:dyDescent="0.25">
      <c r="A5898" s="32" t="s">
        <v>28641</v>
      </c>
      <c r="B5898" s="42" t="s">
        <v>63818</v>
      </c>
      <c r="C5898" s="42" t="s">
        <v>20392</v>
      </c>
      <c r="D5898" s="42"/>
      <c r="E5898" s="43" t="s">
        <v>18907</v>
      </c>
      <c r="F5898" s="44" t="s">
        <v>41</v>
      </c>
      <c r="G5898" s="44" t="s">
        <v>11</v>
      </c>
      <c r="H5898" s="44" t="s">
        <v>12</v>
      </c>
      <c r="I5898" s="42" t="s">
        <v>18908</v>
      </c>
      <c r="J5898" s="42">
        <v>8059175192159</v>
      </c>
      <c r="L5898" s="47">
        <v>579.95000000000005</v>
      </c>
      <c r="M5898" s="47">
        <v>579.95000000000005</v>
      </c>
      <c r="N5898" s="45">
        <v>43878</v>
      </c>
    </row>
    <row r="5899" spans="1:14" x14ac:dyDescent="0.25">
      <c r="A5899" s="32" t="s">
        <v>28640</v>
      </c>
      <c r="B5899" s="42" t="s">
        <v>63817</v>
      </c>
      <c r="C5899" s="42" t="s">
        <v>20391</v>
      </c>
      <c r="D5899" s="42"/>
      <c r="E5899" s="43" t="s">
        <v>18905</v>
      </c>
      <c r="F5899" s="44" t="s">
        <v>41</v>
      </c>
      <c r="G5899" s="44" t="s">
        <v>11</v>
      </c>
      <c r="H5899" s="44" t="s">
        <v>12</v>
      </c>
      <c r="I5899" s="42" t="s">
        <v>18906</v>
      </c>
      <c r="J5899" s="42">
        <v>8059175192142</v>
      </c>
      <c r="L5899" s="47">
        <v>579.95000000000005</v>
      </c>
      <c r="M5899" s="47">
        <v>579.95000000000005</v>
      </c>
      <c r="N5899" s="45">
        <v>43878</v>
      </c>
    </row>
    <row r="5900" spans="1:14" x14ac:dyDescent="0.25">
      <c r="A5900" s="32" t="s">
        <v>28639</v>
      </c>
      <c r="B5900" s="42" t="s">
        <v>63816</v>
      </c>
      <c r="C5900" s="42" t="s">
        <v>20390</v>
      </c>
      <c r="D5900" s="42"/>
      <c r="E5900" s="43" t="s">
        <v>18903</v>
      </c>
      <c r="F5900" s="44" t="s">
        <v>41</v>
      </c>
      <c r="G5900" s="44" t="s">
        <v>11</v>
      </c>
      <c r="H5900" s="44" t="s">
        <v>12</v>
      </c>
      <c r="I5900" s="42" t="s">
        <v>18904</v>
      </c>
      <c r="J5900" s="42">
        <v>8059175192135</v>
      </c>
      <c r="L5900" s="47">
        <v>579.95000000000005</v>
      </c>
      <c r="M5900" s="47">
        <v>579.95000000000005</v>
      </c>
      <c r="N5900" s="45">
        <v>43878</v>
      </c>
    </row>
    <row r="5901" spans="1:14" x14ac:dyDescent="0.25">
      <c r="A5901" s="32" t="s">
        <v>28638</v>
      </c>
      <c r="B5901" s="42" t="s">
        <v>63815</v>
      </c>
      <c r="C5901" s="42" t="s">
        <v>20389</v>
      </c>
      <c r="D5901" s="42"/>
      <c r="E5901" s="43" t="s">
        <v>18901</v>
      </c>
      <c r="F5901" s="44" t="s">
        <v>41</v>
      </c>
      <c r="G5901" s="44" t="s">
        <v>11</v>
      </c>
      <c r="H5901" s="44" t="s">
        <v>12</v>
      </c>
      <c r="I5901" s="42" t="s">
        <v>18902</v>
      </c>
      <c r="J5901" s="42">
        <v>8059175192128</v>
      </c>
      <c r="L5901" s="47">
        <v>579.95000000000005</v>
      </c>
      <c r="M5901" s="47">
        <v>579.95000000000005</v>
      </c>
      <c r="N5901" s="45">
        <v>43878</v>
      </c>
    </row>
    <row r="5902" spans="1:14" x14ac:dyDescent="0.25">
      <c r="A5902" s="32" t="s">
        <v>28637</v>
      </c>
      <c r="B5902" s="42" t="s">
        <v>63814</v>
      </c>
      <c r="C5902" s="42" t="s">
        <v>20388</v>
      </c>
      <c r="D5902" s="42"/>
      <c r="E5902" s="43" t="s">
        <v>18899</v>
      </c>
      <c r="F5902" s="44" t="s">
        <v>41</v>
      </c>
      <c r="G5902" s="44" t="s">
        <v>11</v>
      </c>
      <c r="H5902" s="44" t="s">
        <v>12</v>
      </c>
      <c r="I5902" s="42" t="s">
        <v>18900</v>
      </c>
      <c r="J5902" s="42">
        <v>8059175192111</v>
      </c>
      <c r="L5902" s="47">
        <v>579.95000000000005</v>
      </c>
      <c r="M5902" s="47">
        <v>579.95000000000005</v>
      </c>
      <c r="N5902" s="45">
        <v>43878</v>
      </c>
    </row>
    <row r="5903" spans="1:14" x14ac:dyDescent="0.25">
      <c r="A5903" s="32" t="s">
        <v>28636</v>
      </c>
      <c r="B5903" s="42" t="s">
        <v>63813</v>
      </c>
      <c r="C5903" s="42" t="s">
        <v>20387</v>
      </c>
      <c r="D5903" s="42"/>
      <c r="E5903" s="43" t="s">
        <v>18897</v>
      </c>
      <c r="F5903" s="44" t="s">
        <v>41</v>
      </c>
      <c r="G5903" s="44" t="s">
        <v>11</v>
      </c>
      <c r="H5903" s="44" t="s">
        <v>12</v>
      </c>
      <c r="I5903" s="42" t="s">
        <v>18898</v>
      </c>
      <c r="J5903" s="42">
        <v>8059175192104</v>
      </c>
      <c r="L5903" s="47">
        <v>579.95000000000005</v>
      </c>
      <c r="M5903" s="47">
        <v>579.95000000000005</v>
      </c>
      <c r="N5903" s="45">
        <v>43878</v>
      </c>
    </row>
    <row r="5904" spans="1:14" x14ac:dyDescent="0.25">
      <c r="A5904" s="17"/>
      <c r="B5904" s="17" t="s">
        <v>74648</v>
      </c>
      <c r="C5904" s="17" t="s">
        <v>74649</v>
      </c>
      <c r="D5904" s="17"/>
      <c r="E5904" s="17" t="s">
        <v>74650</v>
      </c>
      <c r="F5904" s="21"/>
      <c r="G5904" s="17" t="s">
        <v>34</v>
      </c>
      <c r="H5904" s="17" t="s">
        <v>35</v>
      </c>
      <c r="I5904" s="17" t="s">
        <v>74651</v>
      </c>
      <c r="J5904" s="20">
        <v>8059347393339</v>
      </c>
      <c r="K5904" s="17"/>
      <c r="L5904" s="28">
        <v>699.95</v>
      </c>
      <c r="M5904" s="17">
        <v>699.95</v>
      </c>
      <c r="N5904" s="24">
        <v>45544</v>
      </c>
    </row>
    <row r="5905" spans="1:14" x14ac:dyDescent="0.25">
      <c r="A5905" s="17"/>
      <c r="B5905" s="17" t="s">
        <v>74644</v>
      </c>
      <c r="C5905" s="17" t="s">
        <v>74645</v>
      </c>
      <c r="D5905" s="17"/>
      <c r="E5905" s="17" t="s">
        <v>74646</v>
      </c>
      <c r="F5905" s="21"/>
      <c r="G5905" s="17" t="s">
        <v>34</v>
      </c>
      <c r="H5905" s="17" t="s">
        <v>35</v>
      </c>
      <c r="I5905" s="17" t="s">
        <v>74647</v>
      </c>
      <c r="J5905" s="20">
        <v>8059347393322</v>
      </c>
      <c r="K5905" s="17"/>
      <c r="L5905" s="28">
        <v>699.95</v>
      </c>
      <c r="M5905" s="17">
        <v>699.95</v>
      </c>
      <c r="N5905" s="24">
        <v>45544</v>
      </c>
    </row>
    <row r="5906" spans="1:14" x14ac:dyDescent="0.25">
      <c r="A5906" s="17"/>
      <c r="B5906" s="17" t="s">
        <v>74640</v>
      </c>
      <c r="C5906" s="17" t="s">
        <v>74641</v>
      </c>
      <c r="D5906" s="17"/>
      <c r="E5906" s="17" t="s">
        <v>74642</v>
      </c>
      <c r="F5906" s="21"/>
      <c r="G5906" s="17" t="s">
        <v>34</v>
      </c>
      <c r="H5906" s="17" t="s">
        <v>35</v>
      </c>
      <c r="I5906" s="17" t="s">
        <v>74643</v>
      </c>
      <c r="J5906" s="20">
        <v>8059347393315</v>
      </c>
      <c r="K5906" s="17"/>
      <c r="L5906" s="28">
        <v>699.95</v>
      </c>
      <c r="M5906" s="17">
        <v>699.95</v>
      </c>
      <c r="N5906" s="24">
        <v>45544</v>
      </c>
    </row>
    <row r="5907" spans="1:14" x14ac:dyDescent="0.25">
      <c r="A5907" s="17"/>
      <c r="B5907" s="17" t="s">
        <v>74636</v>
      </c>
      <c r="C5907" s="17" t="s">
        <v>74637</v>
      </c>
      <c r="D5907" s="17"/>
      <c r="E5907" s="17" t="s">
        <v>74638</v>
      </c>
      <c r="F5907" s="21"/>
      <c r="G5907" s="17" t="s">
        <v>34</v>
      </c>
      <c r="H5907" s="17" t="s">
        <v>35</v>
      </c>
      <c r="I5907" s="17" t="s">
        <v>74639</v>
      </c>
      <c r="J5907" s="20">
        <v>8059347393308</v>
      </c>
      <c r="K5907" s="17"/>
      <c r="L5907" s="28">
        <v>699.95</v>
      </c>
      <c r="M5907" s="17">
        <v>699.95</v>
      </c>
      <c r="N5907" s="24">
        <v>45544</v>
      </c>
    </row>
    <row r="5908" spans="1:14" x14ac:dyDescent="0.25">
      <c r="A5908" s="17"/>
      <c r="B5908" s="17" t="s">
        <v>74632</v>
      </c>
      <c r="C5908" s="17" t="s">
        <v>74633</v>
      </c>
      <c r="D5908" s="17"/>
      <c r="E5908" s="17" t="s">
        <v>74634</v>
      </c>
      <c r="F5908" s="21"/>
      <c r="G5908" s="17" t="s">
        <v>34</v>
      </c>
      <c r="H5908" s="17" t="s">
        <v>35</v>
      </c>
      <c r="I5908" s="17" t="s">
        <v>74635</v>
      </c>
      <c r="J5908" s="20">
        <v>8059347393292</v>
      </c>
      <c r="K5908" s="17"/>
      <c r="L5908" s="28">
        <v>699.95</v>
      </c>
      <c r="M5908" s="17">
        <v>699.95</v>
      </c>
      <c r="N5908" s="24">
        <v>45544</v>
      </c>
    </row>
    <row r="5909" spans="1:14" x14ac:dyDescent="0.25">
      <c r="A5909" s="17"/>
      <c r="B5909" s="17" t="s">
        <v>74628</v>
      </c>
      <c r="C5909" s="17" t="s">
        <v>74629</v>
      </c>
      <c r="D5909" s="17"/>
      <c r="E5909" s="17" t="s">
        <v>74630</v>
      </c>
      <c r="F5909" s="21"/>
      <c r="G5909" s="17" t="s">
        <v>34</v>
      </c>
      <c r="H5909" s="17" t="s">
        <v>35</v>
      </c>
      <c r="I5909" s="17" t="s">
        <v>74631</v>
      </c>
      <c r="J5909" s="20">
        <v>8059347393285</v>
      </c>
      <c r="K5909" s="17"/>
      <c r="L5909" s="28">
        <v>699.95</v>
      </c>
      <c r="M5909" s="17">
        <v>699.95</v>
      </c>
      <c r="N5909" s="24">
        <v>45544</v>
      </c>
    </row>
    <row r="5910" spans="1:14" x14ac:dyDescent="0.25">
      <c r="A5910" s="17"/>
      <c r="B5910" s="17" t="s">
        <v>74624</v>
      </c>
      <c r="C5910" s="17" t="s">
        <v>74625</v>
      </c>
      <c r="D5910" s="17"/>
      <c r="E5910" s="17" t="s">
        <v>74626</v>
      </c>
      <c r="F5910" s="21"/>
      <c r="G5910" s="17" t="s">
        <v>34</v>
      </c>
      <c r="H5910" s="17" t="s">
        <v>35</v>
      </c>
      <c r="I5910" s="17" t="s">
        <v>74627</v>
      </c>
      <c r="J5910" s="20">
        <v>8059347393278</v>
      </c>
      <c r="K5910" s="17"/>
      <c r="L5910" s="28">
        <v>699.95</v>
      </c>
      <c r="M5910" s="17">
        <v>699.95</v>
      </c>
      <c r="N5910" s="24">
        <v>45544</v>
      </c>
    </row>
    <row r="5911" spans="1:14" x14ac:dyDescent="0.25">
      <c r="A5911" s="17"/>
      <c r="B5911" s="17" t="s">
        <v>74620</v>
      </c>
      <c r="C5911" s="17" t="s">
        <v>74621</v>
      </c>
      <c r="D5911" s="17"/>
      <c r="E5911" s="17" t="s">
        <v>74622</v>
      </c>
      <c r="F5911" s="21"/>
      <c r="G5911" s="17" t="s">
        <v>34</v>
      </c>
      <c r="H5911" s="17" t="s">
        <v>35</v>
      </c>
      <c r="I5911" s="17" t="s">
        <v>74623</v>
      </c>
      <c r="J5911" s="20">
        <v>8059347393131</v>
      </c>
      <c r="K5911" s="17"/>
      <c r="L5911" s="28">
        <v>699.95</v>
      </c>
      <c r="M5911" s="17">
        <v>699.95</v>
      </c>
      <c r="N5911" s="24">
        <v>45544</v>
      </c>
    </row>
    <row r="5912" spans="1:14" x14ac:dyDescent="0.25">
      <c r="A5912" s="17"/>
      <c r="B5912" s="17" t="s">
        <v>74616</v>
      </c>
      <c r="C5912" s="17" t="s">
        <v>74617</v>
      </c>
      <c r="D5912" s="17"/>
      <c r="E5912" s="17" t="s">
        <v>74618</v>
      </c>
      <c r="F5912" s="21"/>
      <c r="G5912" s="17" t="s">
        <v>34</v>
      </c>
      <c r="H5912" s="17" t="s">
        <v>35</v>
      </c>
      <c r="I5912" s="17" t="s">
        <v>74619</v>
      </c>
      <c r="J5912" s="20">
        <v>8059347393124</v>
      </c>
      <c r="K5912" s="17"/>
      <c r="L5912" s="28">
        <v>699.95</v>
      </c>
      <c r="M5912" s="17">
        <v>699.95</v>
      </c>
      <c r="N5912" s="24">
        <v>45544</v>
      </c>
    </row>
    <row r="5913" spans="1:14" x14ac:dyDescent="0.25">
      <c r="A5913" s="17"/>
      <c r="B5913" s="17" t="s">
        <v>74612</v>
      </c>
      <c r="C5913" s="17" t="s">
        <v>74613</v>
      </c>
      <c r="D5913" s="17"/>
      <c r="E5913" s="17" t="s">
        <v>74614</v>
      </c>
      <c r="F5913" s="21"/>
      <c r="G5913" s="17" t="s">
        <v>34</v>
      </c>
      <c r="H5913" s="17" t="s">
        <v>35</v>
      </c>
      <c r="I5913" s="17" t="s">
        <v>74615</v>
      </c>
      <c r="J5913" s="20">
        <v>8059347393117</v>
      </c>
      <c r="K5913" s="17"/>
      <c r="L5913" s="28">
        <v>699.95</v>
      </c>
      <c r="M5913" s="17">
        <v>699.95</v>
      </c>
      <c r="N5913" s="24">
        <v>45544</v>
      </c>
    </row>
    <row r="5914" spans="1:14" x14ac:dyDescent="0.25">
      <c r="A5914" s="17"/>
      <c r="B5914" s="17" t="s">
        <v>74608</v>
      </c>
      <c r="C5914" s="17" t="s">
        <v>74609</v>
      </c>
      <c r="D5914" s="17"/>
      <c r="E5914" s="17" t="s">
        <v>74610</v>
      </c>
      <c r="F5914" s="21"/>
      <c r="G5914" s="17" t="s">
        <v>34</v>
      </c>
      <c r="H5914" s="17" t="s">
        <v>35</v>
      </c>
      <c r="I5914" s="17" t="s">
        <v>74611</v>
      </c>
      <c r="J5914" s="20">
        <v>8059347393100</v>
      </c>
      <c r="K5914" s="17"/>
      <c r="L5914" s="28">
        <v>699.95</v>
      </c>
      <c r="M5914" s="17">
        <v>699.95</v>
      </c>
      <c r="N5914" s="24">
        <v>45544</v>
      </c>
    </row>
    <row r="5915" spans="1:14" x14ac:dyDescent="0.25">
      <c r="A5915" s="17"/>
      <c r="B5915" s="17" t="s">
        <v>74604</v>
      </c>
      <c r="C5915" s="17" t="s">
        <v>74605</v>
      </c>
      <c r="D5915" s="17"/>
      <c r="E5915" s="17" t="s">
        <v>74606</v>
      </c>
      <c r="F5915" s="21"/>
      <c r="G5915" s="17" t="s">
        <v>34</v>
      </c>
      <c r="H5915" s="17" t="s">
        <v>35</v>
      </c>
      <c r="I5915" s="17" t="s">
        <v>74607</v>
      </c>
      <c r="J5915" s="20">
        <v>8059347393094</v>
      </c>
      <c r="K5915" s="17"/>
      <c r="L5915" s="28">
        <v>699.95</v>
      </c>
      <c r="M5915" s="17">
        <v>699.95</v>
      </c>
      <c r="N5915" s="24">
        <v>45544</v>
      </c>
    </row>
    <row r="5916" spans="1:14" x14ac:dyDescent="0.25">
      <c r="A5916" s="17"/>
      <c r="B5916" s="17" t="s">
        <v>74600</v>
      </c>
      <c r="C5916" s="17" t="s">
        <v>74601</v>
      </c>
      <c r="D5916" s="17"/>
      <c r="E5916" s="17" t="s">
        <v>74602</v>
      </c>
      <c r="F5916" s="21"/>
      <c r="G5916" s="17" t="s">
        <v>34</v>
      </c>
      <c r="H5916" s="17" t="s">
        <v>35</v>
      </c>
      <c r="I5916" s="17" t="s">
        <v>74603</v>
      </c>
      <c r="J5916" s="20">
        <v>8059347393087</v>
      </c>
      <c r="K5916" s="17"/>
      <c r="L5916" s="28">
        <v>699.95</v>
      </c>
      <c r="M5916" s="17">
        <v>699.95</v>
      </c>
      <c r="N5916" s="24">
        <v>45544</v>
      </c>
    </row>
    <row r="5917" spans="1:14" x14ac:dyDescent="0.25">
      <c r="A5917" s="17"/>
      <c r="B5917" s="17" t="s">
        <v>74596</v>
      </c>
      <c r="C5917" s="17" t="s">
        <v>74597</v>
      </c>
      <c r="D5917" s="17"/>
      <c r="E5917" s="17" t="s">
        <v>74598</v>
      </c>
      <c r="F5917" s="21"/>
      <c r="G5917" s="17" t="s">
        <v>34</v>
      </c>
      <c r="H5917" s="17" t="s">
        <v>35</v>
      </c>
      <c r="I5917" s="17" t="s">
        <v>74599</v>
      </c>
      <c r="J5917" s="20">
        <v>8059347393070</v>
      </c>
      <c r="K5917" s="17"/>
      <c r="L5917" s="28">
        <v>699.95</v>
      </c>
      <c r="M5917" s="17">
        <v>699.95</v>
      </c>
      <c r="N5917" s="24">
        <v>45544</v>
      </c>
    </row>
    <row r="5918" spans="1:14" x14ac:dyDescent="0.25">
      <c r="B5918" s="17" t="s">
        <v>68635</v>
      </c>
      <c r="C5918" s="42" t="s">
        <v>70399</v>
      </c>
      <c r="D5918" s="17"/>
      <c r="E5918" s="70" t="s">
        <v>68636</v>
      </c>
      <c r="F5918" s="80" t="s">
        <v>41</v>
      </c>
      <c r="G5918" s="44" t="s">
        <v>11</v>
      </c>
      <c r="H5918" s="44" t="s">
        <v>12</v>
      </c>
      <c r="I5918" s="70" t="s">
        <v>68637</v>
      </c>
      <c r="J5918" s="20">
        <v>8059347341620</v>
      </c>
      <c r="K5918" s="17"/>
      <c r="L5918" s="28">
        <v>649.95000000000005</v>
      </c>
      <c r="M5918" s="28">
        <v>649.95000000000005</v>
      </c>
      <c r="N5918" s="24">
        <v>45335</v>
      </c>
    </row>
    <row r="5919" spans="1:14" x14ac:dyDescent="0.25">
      <c r="A5919" s="32" t="s">
        <v>71264</v>
      </c>
      <c r="B5919" s="17" t="s">
        <v>68632</v>
      </c>
      <c r="C5919" s="42" t="s">
        <v>70398</v>
      </c>
      <c r="D5919" s="17"/>
      <c r="E5919" s="70" t="s">
        <v>68633</v>
      </c>
      <c r="F5919" s="80" t="s">
        <v>41</v>
      </c>
      <c r="G5919" s="44" t="s">
        <v>11</v>
      </c>
      <c r="H5919" s="44" t="s">
        <v>12</v>
      </c>
      <c r="I5919" s="70" t="s">
        <v>68634</v>
      </c>
      <c r="J5919" s="20">
        <v>8059347341613</v>
      </c>
      <c r="K5919" s="17"/>
      <c r="L5919" s="28">
        <v>649.95000000000005</v>
      </c>
      <c r="M5919" s="28">
        <v>649.95000000000005</v>
      </c>
      <c r="N5919" s="24">
        <v>45335</v>
      </c>
    </row>
    <row r="5920" spans="1:14" x14ac:dyDescent="0.25">
      <c r="A5920" s="32" t="s">
        <v>71263</v>
      </c>
      <c r="B5920" s="17" t="s">
        <v>68629</v>
      </c>
      <c r="C5920" s="42" t="s">
        <v>70397</v>
      </c>
      <c r="D5920" s="17"/>
      <c r="E5920" s="70" t="s">
        <v>68630</v>
      </c>
      <c r="F5920" s="80" t="s">
        <v>41</v>
      </c>
      <c r="G5920" s="44" t="s">
        <v>11</v>
      </c>
      <c r="H5920" s="44" t="s">
        <v>12</v>
      </c>
      <c r="I5920" s="70" t="s">
        <v>68631</v>
      </c>
      <c r="J5920" s="20">
        <v>8059347341606</v>
      </c>
      <c r="K5920" s="17"/>
      <c r="L5920" s="28">
        <v>649.95000000000005</v>
      </c>
      <c r="M5920" s="28">
        <v>649.95000000000005</v>
      </c>
      <c r="N5920" s="24">
        <v>45335</v>
      </c>
    </row>
    <row r="5921" spans="1:14" x14ac:dyDescent="0.25">
      <c r="A5921" s="32" t="s">
        <v>71262</v>
      </c>
      <c r="B5921" s="17" t="s">
        <v>68626</v>
      </c>
      <c r="C5921" s="42" t="s">
        <v>70396</v>
      </c>
      <c r="D5921" s="17"/>
      <c r="E5921" s="70" t="s">
        <v>68627</v>
      </c>
      <c r="F5921" s="80" t="s">
        <v>41</v>
      </c>
      <c r="G5921" s="44" t="s">
        <v>11</v>
      </c>
      <c r="H5921" s="44" t="s">
        <v>12</v>
      </c>
      <c r="I5921" s="70" t="s">
        <v>68628</v>
      </c>
      <c r="J5921" s="20">
        <v>8059347341590</v>
      </c>
      <c r="K5921" s="17"/>
      <c r="L5921" s="28">
        <v>649.95000000000005</v>
      </c>
      <c r="M5921" s="28">
        <v>649.95000000000005</v>
      </c>
      <c r="N5921" s="24">
        <v>45335</v>
      </c>
    </row>
    <row r="5922" spans="1:14" x14ac:dyDescent="0.25">
      <c r="A5922" s="32" t="s">
        <v>71261</v>
      </c>
      <c r="B5922" s="17" t="s">
        <v>68623</v>
      </c>
      <c r="C5922" s="42" t="s">
        <v>70395</v>
      </c>
      <c r="D5922" s="17"/>
      <c r="E5922" s="70" t="s">
        <v>68624</v>
      </c>
      <c r="F5922" s="80" t="s">
        <v>41</v>
      </c>
      <c r="G5922" s="44" t="s">
        <v>11</v>
      </c>
      <c r="H5922" s="44" t="s">
        <v>12</v>
      </c>
      <c r="I5922" s="70" t="s">
        <v>68625</v>
      </c>
      <c r="J5922" s="20">
        <v>8059347315058</v>
      </c>
      <c r="K5922" s="17"/>
      <c r="L5922" s="28">
        <v>649.95000000000005</v>
      </c>
      <c r="M5922" s="28">
        <v>649.95000000000005</v>
      </c>
      <c r="N5922" s="24">
        <v>45335</v>
      </c>
    </row>
    <row r="5923" spans="1:14" x14ac:dyDescent="0.25">
      <c r="A5923" s="32" t="s">
        <v>71260</v>
      </c>
      <c r="B5923" s="17" t="s">
        <v>68620</v>
      </c>
      <c r="C5923" s="42" t="s">
        <v>70394</v>
      </c>
      <c r="D5923" s="17"/>
      <c r="E5923" s="70" t="s">
        <v>68621</v>
      </c>
      <c r="F5923" s="80" t="s">
        <v>41</v>
      </c>
      <c r="G5923" s="44" t="s">
        <v>11</v>
      </c>
      <c r="H5923" s="44" t="s">
        <v>12</v>
      </c>
      <c r="I5923" s="70" t="s">
        <v>68622</v>
      </c>
      <c r="J5923" s="20">
        <v>8059347326405</v>
      </c>
      <c r="K5923" s="17"/>
      <c r="L5923" s="28">
        <v>649.95000000000005</v>
      </c>
      <c r="M5923" s="28">
        <v>649.95000000000005</v>
      </c>
      <c r="N5923" s="24">
        <v>45335</v>
      </c>
    </row>
    <row r="5924" spans="1:14" x14ac:dyDescent="0.25">
      <c r="A5924" s="32" t="s">
        <v>71259</v>
      </c>
      <c r="B5924" s="17" t="s">
        <v>68617</v>
      </c>
      <c r="C5924" s="42" t="s">
        <v>70393</v>
      </c>
      <c r="D5924" s="17"/>
      <c r="E5924" s="70" t="s">
        <v>68618</v>
      </c>
      <c r="F5924" s="80" t="s">
        <v>41</v>
      </c>
      <c r="G5924" s="44" t="s">
        <v>11</v>
      </c>
      <c r="H5924" s="44" t="s">
        <v>12</v>
      </c>
      <c r="I5924" s="70" t="s">
        <v>68619</v>
      </c>
      <c r="J5924" s="20">
        <v>8059347341583</v>
      </c>
      <c r="K5924" s="17"/>
      <c r="L5924" s="28">
        <v>649.95000000000005</v>
      </c>
      <c r="M5924" s="28">
        <v>649.95000000000005</v>
      </c>
      <c r="N5924" s="24">
        <v>45335</v>
      </c>
    </row>
    <row r="5925" spans="1:14" x14ac:dyDescent="0.25">
      <c r="A5925" s="32" t="s">
        <v>71258</v>
      </c>
      <c r="B5925" s="17" t="s">
        <v>68614</v>
      </c>
      <c r="C5925" s="42" t="s">
        <v>70392</v>
      </c>
      <c r="D5925" s="17"/>
      <c r="E5925" s="70" t="s">
        <v>68615</v>
      </c>
      <c r="F5925" s="80" t="s">
        <v>41</v>
      </c>
      <c r="G5925" s="44" t="s">
        <v>11</v>
      </c>
      <c r="H5925" s="44" t="s">
        <v>12</v>
      </c>
      <c r="I5925" s="70" t="s">
        <v>68616</v>
      </c>
      <c r="J5925" s="20">
        <v>8059347341576</v>
      </c>
      <c r="K5925" s="17"/>
      <c r="L5925" s="28">
        <v>649.95000000000005</v>
      </c>
      <c r="M5925" s="28">
        <v>649.95000000000005</v>
      </c>
      <c r="N5925" s="24">
        <v>45335</v>
      </c>
    </row>
    <row r="5926" spans="1:14" x14ac:dyDescent="0.25">
      <c r="A5926" s="32" t="s">
        <v>71257</v>
      </c>
      <c r="B5926" s="17" t="s">
        <v>68611</v>
      </c>
      <c r="C5926" s="42" t="s">
        <v>70391</v>
      </c>
      <c r="D5926" s="17"/>
      <c r="E5926" s="70" t="s">
        <v>68612</v>
      </c>
      <c r="F5926" s="80" t="s">
        <v>41</v>
      </c>
      <c r="G5926" s="44" t="s">
        <v>11</v>
      </c>
      <c r="H5926" s="44" t="s">
        <v>12</v>
      </c>
      <c r="I5926" s="70" t="s">
        <v>68613</v>
      </c>
      <c r="J5926" s="20">
        <v>8059347341569</v>
      </c>
      <c r="K5926" s="17"/>
      <c r="L5926" s="28">
        <v>649.95000000000005</v>
      </c>
      <c r="M5926" s="28">
        <v>649.95000000000005</v>
      </c>
      <c r="N5926" s="24">
        <v>45335</v>
      </c>
    </row>
    <row r="5927" spans="1:14" s="45" customFormat="1" x14ac:dyDescent="0.25">
      <c r="A5927" s="32" t="s">
        <v>71256</v>
      </c>
      <c r="B5927" s="17" t="s">
        <v>68608</v>
      </c>
      <c r="C5927" s="42" t="s">
        <v>70390</v>
      </c>
      <c r="D5927" s="17"/>
      <c r="E5927" s="70" t="s">
        <v>68609</v>
      </c>
      <c r="F5927" s="80" t="s">
        <v>41</v>
      </c>
      <c r="G5927" s="44" t="s">
        <v>11</v>
      </c>
      <c r="H5927" s="44" t="s">
        <v>12</v>
      </c>
      <c r="I5927" s="70" t="s">
        <v>68610</v>
      </c>
      <c r="J5927" s="20">
        <v>8059347341552</v>
      </c>
      <c r="K5927" s="17"/>
      <c r="L5927" s="28">
        <v>649.95000000000005</v>
      </c>
      <c r="M5927" s="28">
        <v>649.95000000000005</v>
      </c>
      <c r="N5927" s="24">
        <v>45335</v>
      </c>
    </row>
    <row r="5928" spans="1:14" s="45" customFormat="1" x14ac:dyDescent="0.25">
      <c r="A5928" s="32" t="s">
        <v>71255</v>
      </c>
      <c r="B5928" s="17" t="s">
        <v>68605</v>
      </c>
      <c r="C5928" s="42" t="s">
        <v>70389</v>
      </c>
      <c r="D5928" s="17"/>
      <c r="E5928" s="70" t="s">
        <v>68606</v>
      </c>
      <c r="F5928" s="80" t="s">
        <v>41</v>
      </c>
      <c r="G5928" s="44" t="s">
        <v>11</v>
      </c>
      <c r="H5928" s="44" t="s">
        <v>12</v>
      </c>
      <c r="I5928" s="70" t="s">
        <v>68607</v>
      </c>
      <c r="J5928" s="20">
        <v>8059347341545</v>
      </c>
      <c r="K5928" s="17"/>
      <c r="L5928" s="28">
        <v>649.95000000000005</v>
      </c>
      <c r="M5928" s="28">
        <v>649.95000000000005</v>
      </c>
      <c r="N5928" s="24">
        <v>45335</v>
      </c>
    </row>
    <row r="5929" spans="1:14" s="45" customFormat="1" x14ac:dyDescent="0.25">
      <c r="A5929" s="32"/>
      <c r="B5929" s="17" t="s">
        <v>68602</v>
      </c>
      <c r="C5929" s="42" t="s">
        <v>70388</v>
      </c>
      <c r="D5929" s="17"/>
      <c r="E5929" s="70" t="s">
        <v>68603</v>
      </c>
      <c r="F5929" s="80" t="s">
        <v>41</v>
      </c>
      <c r="G5929" s="44" t="s">
        <v>11</v>
      </c>
      <c r="H5929" s="44" t="s">
        <v>12</v>
      </c>
      <c r="I5929" s="70" t="s">
        <v>68604</v>
      </c>
      <c r="J5929" s="20">
        <v>8059347315041</v>
      </c>
      <c r="K5929" s="17"/>
      <c r="L5929" s="28">
        <v>649.95000000000005</v>
      </c>
      <c r="M5929" s="28">
        <v>649.95000000000005</v>
      </c>
      <c r="N5929" s="24">
        <v>45335</v>
      </c>
    </row>
    <row r="5930" spans="1:14" s="45" customFormat="1" x14ac:dyDescent="0.25">
      <c r="A5930" s="32" t="s">
        <v>71254</v>
      </c>
      <c r="B5930" s="17" t="s">
        <v>68599</v>
      </c>
      <c r="C5930" s="42" t="s">
        <v>70387</v>
      </c>
      <c r="D5930" s="17"/>
      <c r="E5930" s="70" t="s">
        <v>68600</v>
      </c>
      <c r="F5930" s="80" t="s">
        <v>41</v>
      </c>
      <c r="G5930" s="44" t="s">
        <v>11</v>
      </c>
      <c r="H5930" s="44" t="s">
        <v>12</v>
      </c>
      <c r="I5930" s="70" t="s">
        <v>68601</v>
      </c>
      <c r="J5930" s="20">
        <v>8059347326399</v>
      </c>
      <c r="K5930" s="17"/>
      <c r="L5930" s="28">
        <v>649.95000000000005</v>
      </c>
      <c r="M5930" s="28">
        <v>649.95000000000005</v>
      </c>
      <c r="N5930" s="24">
        <v>45335</v>
      </c>
    </row>
    <row r="5931" spans="1:14" s="45" customFormat="1" x14ac:dyDescent="0.25">
      <c r="A5931" s="32" t="s">
        <v>71253</v>
      </c>
      <c r="B5931" s="17" t="s">
        <v>68596</v>
      </c>
      <c r="C5931" s="42" t="s">
        <v>70386</v>
      </c>
      <c r="D5931" s="17"/>
      <c r="E5931" s="70" t="s">
        <v>68597</v>
      </c>
      <c r="F5931" s="80" t="s">
        <v>41</v>
      </c>
      <c r="G5931" s="44" t="s">
        <v>11</v>
      </c>
      <c r="H5931" s="44" t="s">
        <v>12</v>
      </c>
      <c r="I5931" s="70" t="s">
        <v>68598</v>
      </c>
      <c r="J5931" s="20">
        <v>8059347341538</v>
      </c>
      <c r="K5931" s="17"/>
      <c r="L5931" s="28">
        <v>649.95000000000005</v>
      </c>
      <c r="M5931" s="28">
        <v>649.95000000000005</v>
      </c>
      <c r="N5931" s="24">
        <v>45335</v>
      </c>
    </row>
    <row r="5932" spans="1:14" s="45" customFormat="1" x14ac:dyDescent="0.25">
      <c r="A5932" s="32" t="s">
        <v>71252</v>
      </c>
      <c r="B5932" s="17" t="s">
        <v>68593</v>
      </c>
      <c r="C5932" s="42" t="s">
        <v>70385</v>
      </c>
      <c r="D5932" s="17"/>
      <c r="E5932" s="70" t="s">
        <v>68594</v>
      </c>
      <c r="F5932" s="80" t="s">
        <v>41</v>
      </c>
      <c r="G5932" s="44" t="s">
        <v>11</v>
      </c>
      <c r="H5932" s="44" t="s">
        <v>12</v>
      </c>
      <c r="I5932" s="70" t="s">
        <v>68595</v>
      </c>
      <c r="J5932" s="20">
        <v>8059347341521</v>
      </c>
      <c r="K5932" s="17"/>
      <c r="L5932" s="28">
        <v>649.95000000000005</v>
      </c>
      <c r="M5932" s="28">
        <v>649.95000000000005</v>
      </c>
      <c r="N5932" s="24">
        <v>45335</v>
      </c>
    </row>
    <row r="5933" spans="1:14" s="45" customFormat="1" x14ac:dyDescent="0.25">
      <c r="A5933" s="32" t="s">
        <v>71251</v>
      </c>
      <c r="B5933" s="17" t="s">
        <v>68590</v>
      </c>
      <c r="C5933" s="42" t="s">
        <v>70384</v>
      </c>
      <c r="D5933" s="17"/>
      <c r="E5933" s="70" t="s">
        <v>68591</v>
      </c>
      <c r="F5933" s="80" t="s">
        <v>41</v>
      </c>
      <c r="G5933" s="44" t="s">
        <v>11</v>
      </c>
      <c r="H5933" s="44" t="s">
        <v>12</v>
      </c>
      <c r="I5933" s="70" t="s">
        <v>68592</v>
      </c>
      <c r="J5933" s="20">
        <v>8059347341514</v>
      </c>
      <c r="K5933" s="17"/>
      <c r="L5933" s="28">
        <v>649.95000000000005</v>
      </c>
      <c r="M5933" s="28">
        <v>649.95000000000005</v>
      </c>
      <c r="N5933" s="24">
        <v>45335</v>
      </c>
    </row>
    <row r="5934" spans="1:14" s="45" customFormat="1" x14ac:dyDescent="0.25">
      <c r="A5934" s="32" t="s">
        <v>71250</v>
      </c>
      <c r="B5934" s="17" t="s">
        <v>68587</v>
      </c>
      <c r="C5934" s="42" t="s">
        <v>70383</v>
      </c>
      <c r="D5934" s="17"/>
      <c r="E5934" s="70" t="s">
        <v>68588</v>
      </c>
      <c r="F5934" s="80" t="s">
        <v>41</v>
      </c>
      <c r="G5934" s="44" t="s">
        <v>11</v>
      </c>
      <c r="H5934" s="44" t="s">
        <v>12</v>
      </c>
      <c r="I5934" s="70" t="s">
        <v>68589</v>
      </c>
      <c r="J5934" s="20">
        <v>8059347341507</v>
      </c>
      <c r="K5934" s="17"/>
      <c r="L5934" s="28">
        <v>649.95000000000005</v>
      </c>
      <c r="M5934" s="28">
        <v>649.95000000000005</v>
      </c>
      <c r="N5934" s="24">
        <v>45335</v>
      </c>
    </row>
    <row r="5935" spans="1:14" s="45" customFormat="1" x14ac:dyDescent="0.25">
      <c r="A5935" s="32" t="s">
        <v>71249</v>
      </c>
      <c r="B5935" s="17" t="s">
        <v>68584</v>
      </c>
      <c r="C5935" s="42" t="s">
        <v>70382</v>
      </c>
      <c r="D5935" s="17"/>
      <c r="E5935" s="70" t="s">
        <v>68585</v>
      </c>
      <c r="F5935" s="80" t="s">
        <v>41</v>
      </c>
      <c r="G5935" s="44" t="s">
        <v>11</v>
      </c>
      <c r="H5935" s="44" t="s">
        <v>12</v>
      </c>
      <c r="I5935" s="70" t="s">
        <v>68586</v>
      </c>
      <c r="J5935" s="20">
        <v>8059347327501</v>
      </c>
      <c r="K5935" s="17"/>
      <c r="L5935" s="28">
        <v>649.95000000000005</v>
      </c>
      <c r="M5935" s="28">
        <v>649.95000000000005</v>
      </c>
      <c r="N5935" s="24">
        <v>45335</v>
      </c>
    </row>
    <row r="5936" spans="1:14" s="45" customFormat="1" x14ac:dyDescent="0.25">
      <c r="A5936" s="32" t="s">
        <v>71248</v>
      </c>
      <c r="B5936" s="17" t="s">
        <v>68581</v>
      </c>
      <c r="C5936" s="42" t="s">
        <v>70381</v>
      </c>
      <c r="D5936" s="17"/>
      <c r="E5936" s="70" t="s">
        <v>68582</v>
      </c>
      <c r="F5936" s="80" t="s">
        <v>41</v>
      </c>
      <c r="G5936" s="44" t="s">
        <v>11</v>
      </c>
      <c r="H5936" s="44" t="s">
        <v>12</v>
      </c>
      <c r="I5936" s="70" t="s">
        <v>68583</v>
      </c>
      <c r="J5936" s="20">
        <v>8059347315034</v>
      </c>
      <c r="K5936" s="17"/>
      <c r="L5936" s="28">
        <v>649.95000000000005</v>
      </c>
      <c r="M5936" s="28">
        <v>649.95000000000005</v>
      </c>
      <c r="N5936" s="24">
        <v>45335</v>
      </c>
    </row>
    <row r="5937" spans="1:14" s="45" customFormat="1" x14ac:dyDescent="0.25">
      <c r="A5937" s="32" t="s">
        <v>71247</v>
      </c>
      <c r="B5937" s="17" t="s">
        <v>68578</v>
      </c>
      <c r="C5937" s="42" t="s">
        <v>70380</v>
      </c>
      <c r="D5937" s="17"/>
      <c r="E5937" s="70" t="s">
        <v>68579</v>
      </c>
      <c r="F5937" s="80" t="s">
        <v>41</v>
      </c>
      <c r="G5937" s="44" t="s">
        <v>11</v>
      </c>
      <c r="H5937" s="44" t="s">
        <v>12</v>
      </c>
      <c r="I5937" s="70" t="s">
        <v>68580</v>
      </c>
      <c r="J5937" s="20">
        <v>8059347326382</v>
      </c>
      <c r="K5937" s="17"/>
      <c r="L5937" s="28">
        <v>649.95000000000005</v>
      </c>
      <c r="M5937" s="28">
        <v>649.95000000000005</v>
      </c>
      <c r="N5937" s="24">
        <v>45335</v>
      </c>
    </row>
    <row r="5938" spans="1:14" s="45" customFormat="1" x14ac:dyDescent="0.25">
      <c r="A5938" s="32" t="s">
        <v>71246</v>
      </c>
      <c r="B5938" s="17" t="s">
        <v>68575</v>
      </c>
      <c r="C5938" s="42" t="s">
        <v>70379</v>
      </c>
      <c r="D5938" s="17"/>
      <c r="E5938" s="70" t="s">
        <v>68576</v>
      </c>
      <c r="F5938" s="80" t="s">
        <v>41</v>
      </c>
      <c r="G5938" s="44" t="s">
        <v>11</v>
      </c>
      <c r="H5938" s="44" t="s">
        <v>12</v>
      </c>
      <c r="I5938" s="70" t="s">
        <v>68577</v>
      </c>
      <c r="J5938" s="20">
        <v>8059347341491</v>
      </c>
      <c r="K5938" s="17"/>
      <c r="L5938" s="28">
        <v>649.95000000000005</v>
      </c>
      <c r="M5938" s="28">
        <v>649.95000000000005</v>
      </c>
      <c r="N5938" s="24">
        <v>45335</v>
      </c>
    </row>
    <row r="5939" spans="1:14" s="45" customFormat="1" x14ac:dyDescent="0.25">
      <c r="A5939" s="32"/>
      <c r="B5939" s="42" t="s">
        <v>52597</v>
      </c>
      <c r="C5939" s="42"/>
      <c r="D5939" s="32"/>
      <c r="E5939" s="32" t="s">
        <v>52563</v>
      </c>
      <c r="F5939" s="44" t="s">
        <v>41</v>
      </c>
      <c r="G5939" s="32" t="s">
        <v>17</v>
      </c>
      <c r="H5939" s="43" t="s">
        <v>18</v>
      </c>
      <c r="I5939" s="32" t="s">
        <v>52598</v>
      </c>
      <c r="J5939" s="55">
        <v>8059347123769</v>
      </c>
      <c r="K5939" s="63">
        <v>45352</v>
      </c>
      <c r="L5939" s="47">
        <v>0</v>
      </c>
      <c r="M5939" s="47">
        <v>649.95000000000005</v>
      </c>
      <c r="N5939" s="45">
        <v>44984</v>
      </c>
    </row>
    <row r="5940" spans="1:14" s="45" customFormat="1" x14ac:dyDescent="0.25">
      <c r="A5940" s="32"/>
      <c r="B5940" s="42" t="s">
        <v>52595</v>
      </c>
      <c r="C5940" s="42"/>
      <c r="D5940" s="32"/>
      <c r="E5940" s="32" t="s">
        <v>52563</v>
      </c>
      <c r="F5940" s="44" t="s">
        <v>41</v>
      </c>
      <c r="G5940" s="32" t="s">
        <v>17</v>
      </c>
      <c r="H5940" s="43" t="s">
        <v>18</v>
      </c>
      <c r="I5940" s="32" t="s">
        <v>52596</v>
      </c>
      <c r="J5940" s="55">
        <v>8059347123752</v>
      </c>
      <c r="K5940" s="63">
        <v>45352</v>
      </c>
      <c r="L5940" s="47">
        <v>0</v>
      </c>
      <c r="M5940" s="47">
        <v>649.95000000000005</v>
      </c>
      <c r="N5940" s="45">
        <v>44984</v>
      </c>
    </row>
    <row r="5941" spans="1:14" s="45" customFormat="1" x14ac:dyDescent="0.25">
      <c r="A5941" s="32"/>
      <c r="B5941" s="42" t="s">
        <v>52593</v>
      </c>
      <c r="C5941" s="42"/>
      <c r="D5941" s="32"/>
      <c r="E5941" s="32" t="s">
        <v>52563</v>
      </c>
      <c r="F5941" s="44" t="s">
        <v>41</v>
      </c>
      <c r="G5941" s="32" t="s">
        <v>17</v>
      </c>
      <c r="H5941" s="43" t="s">
        <v>18</v>
      </c>
      <c r="I5941" s="32" t="s">
        <v>52594</v>
      </c>
      <c r="J5941" s="55">
        <v>8059347123745</v>
      </c>
      <c r="K5941" s="63">
        <v>45352</v>
      </c>
      <c r="L5941" s="47">
        <v>0</v>
      </c>
      <c r="M5941" s="47">
        <v>649.95000000000005</v>
      </c>
      <c r="N5941" s="45">
        <v>44984</v>
      </c>
    </row>
    <row r="5942" spans="1:14" s="45" customFormat="1" x14ac:dyDescent="0.25">
      <c r="A5942" s="32"/>
      <c r="B5942" s="42" t="s">
        <v>52591</v>
      </c>
      <c r="C5942" s="42"/>
      <c r="D5942" s="32"/>
      <c r="E5942" s="32" t="s">
        <v>52563</v>
      </c>
      <c r="F5942" s="44" t="s">
        <v>41</v>
      </c>
      <c r="G5942" s="32" t="s">
        <v>17</v>
      </c>
      <c r="H5942" s="43" t="s">
        <v>18</v>
      </c>
      <c r="I5942" s="32" t="s">
        <v>52592</v>
      </c>
      <c r="J5942" s="55">
        <v>8059347123738</v>
      </c>
      <c r="K5942" s="63">
        <v>45352</v>
      </c>
      <c r="L5942" s="47">
        <v>0</v>
      </c>
      <c r="M5942" s="47">
        <v>649.95000000000005</v>
      </c>
      <c r="N5942" s="45">
        <v>44984</v>
      </c>
    </row>
    <row r="5943" spans="1:14" x14ac:dyDescent="0.25">
      <c r="B5943" s="42" t="s">
        <v>52589</v>
      </c>
      <c r="C5943" s="42"/>
      <c r="E5943" s="32" t="s">
        <v>52563</v>
      </c>
      <c r="F5943" s="44" t="s">
        <v>41</v>
      </c>
      <c r="G5943" s="32" t="s">
        <v>17</v>
      </c>
      <c r="H5943" s="43" t="s">
        <v>18</v>
      </c>
      <c r="I5943" s="32" t="s">
        <v>52590</v>
      </c>
      <c r="J5943" s="55">
        <v>8059347123721</v>
      </c>
      <c r="K5943" s="63">
        <v>45352</v>
      </c>
      <c r="L5943" s="47">
        <v>0</v>
      </c>
      <c r="M5943" s="47">
        <v>649.95000000000005</v>
      </c>
      <c r="N5943" s="45">
        <v>44984</v>
      </c>
    </row>
    <row r="5944" spans="1:14" x14ac:dyDescent="0.25">
      <c r="B5944" s="42" t="s">
        <v>52587</v>
      </c>
      <c r="C5944" s="42"/>
      <c r="E5944" s="32" t="s">
        <v>52563</v>
      </c>
      <c r="F5944" s="44" t="s">
        <v>41</v>
      </c>
      <c r="G5944" s="32" t="s">
        <v>17</v>
      </c>
      <c r="H5944" s="43" t="s">
        <v>18</v>
      </c>
      <c r="I5944" s="32" t="s">
        <v>52588</v>
      </c>
      <c r="J5944" s="55">
        <v>8059347123714</v>
      </c>
      <c r="K5944" s="63">
        <v>45352</v>
      </c>
      <c r="L5944" s="47">
        <v>0</v>
      </c>
      <c r="M5944" s="47">
        <v>649.95000000000005</v>
      </c>
      <c r="N5944" s="45">
        <v>44984</v>
      </c>
    </row>
    <row r="5945" spans="1:14" x14ac:dyDescent="0.25">
      <c r="B5945" s="42" t="s">
        <v>52585</v>
      </c>
      <c r="C5945" s="42"/>
      <c r="E5945" s="32" t="s">
        <v>52563</v>
      </c>
      <c r="F5945" s="44" t="s">
        <v>41</v>
      </c>
      <c r="G5945" s="32" t="s">
        <v>17</v>
      </c>
      <c r="H5945" s="43" t="s">
        <v>18</v>
      </c>
      <c r="I5945" s="32" t="s">
        <v>52586</v>
      </c>
      <c r="J5945" s="55">
        <v>8059347123707</v>
      </c>
      <c r="K5945" s="63">
        <v>45352</v>
      </c>
      <c r="L5945" s="47">
        <v>0</v>
      </c>
      <c r="M5945" s="47">
        <v>649.95000000000005</v>
      </c>
      <c r="N5945" s="45">
        <v>44984</v>
      </c>
    </row>
    <row r="5946" spans="1:14" x14ac:dyDescent="0.25">
      <c r="B5946" s="42" t="s">
        <v>52583</v>
      </c>
      <c r="C5946" s="42"/>
      <c r="E5946" s="32" t="s">
        <v>52563</v>
      </c>
      <c r="F5946" s="44" t="s">
        <v>41</v>
      </c>
      <c r="G5946" s="32" t="s">
        <v>17</v>
      </c>
      <c r="H5946" s="43" t="s">
        <v>18</v>
      </c>
      <c r="I5946" s="32" t="s">
        <v>52584</v>
      </c>
      <c r="J5946" s="55">
        <v>8059347123691</v>
      </c>
      <c r="K5946" s="63">
        <v>45352</v>
      </c>
      <c r="L5946" s="47">
        <v>0</v>
      </c>
      <c r="M5946" s="47">
        <v>649.95000000000005</v>
      </c>
      <c r="N5946" s="45">
        <v>44984</v>
      </c>
    </row>
    <row r="5947" spans="1:14" x14ac:dyDescent="0.25">
      <c r="B5947" s="42" t="s">
        <v>52581</v>
      </c>
      <c r="C5947" s="42"/>
      <c r="E5947" s="32" t="s">
        <v>52563</v>
      </c>
      <c r="F5947" s="44" t="s">
        <v>41</v>
      </c>
      <c r="G5947" s="32" t="s">
        <v>17</v>
      </c>
      <c r="H5947" s="43" t="s">
        <v>18</v>
      </c>
      <c r="I5947" s="32" t="s">
        <v>52582</v>
      </c>
      <c r="J5947" s="55">
        <v>8059347123684</v>
      </c>
      <c r="K5947" s="63">
        <v>45352</v>
      </c>
      <c r="L5947" s="47">
        <v>0</v>
      </c>
      <c r="M5947" s="47">
        <v>649.95000000000005</v>
      </c>
      <c r="N5947" s="45">
        <v>44984</v>
      </c>
    </row>
    <row r="5948" spans="1:14" x14ac:dyDescent="0.25">
      <c r="A5948" s="43" t="s">
        <v>39183</v>
      </c>
      <c r="B5948" s="42" t="s">
        <v>51933</v>
      </c>
      <c r="C5948" s="42"/>
      <c r="D5948" s="43"/>
      <c r="E5948" s="43" t="s">
        <v>39184</v>
      </c>
      <c r="F5948" s="81" t="s">
        <v>41</v>
      </c>
      <c r="G5948" s="32" t="s">
        <v>17</v>
      </c>
      <c r="H5948" s="43" t="s">
        <v>18</v>
      </c>
      <c r="I5948" s="48" t="s">
        <v>39185</v>
      </c>
      <c r="J5948" s="42">
        <v>8059175377303</v>
      </c>
      <c r="K5948" s="63">
        <v>45352</v>
      </c>
      <c r="L5948" s="47">
        <v>0</v>
      </c>
      <c r="M5948" s="54">
        <v>649.95000000000005</v>
      </c>
      <c r="N5948" s="63">
        <v>44249</v>
      </c>
    </row>
    <row r="5949" spans="1:14" x14ac:dyDescent="0.25">
      <c r="A5949" s="43" t="s">
        <v>39180</v>
      </c>
      <c r="B5949" s="42" t="s">
        <v>51932</v>
      </c>
      <c r="C5949" s="42"/>
      <c r="D5949" s="43"/>
      <c r="E5949" s="43" t="s">
        <v>39181</v>
      </c>
      <c r="F5949" s="81" t="s">
        <v>41</v>
      </c>
      <c r="G5949" s="32" t="s">
        <v>17</v>
      </c>
      <c r="H5949" s="43" t="s">
        <v>18</v>
      </c>
      <c r="I5949" s="48" t="s">
        <v>39182</v>
      </c>
      <c r="J5949" s="42">
        <v>8059175377297</v>
      </c>
      <c r="K5949" s="63">
        <v>45352</v>
      </c>
      <c r="L5949" s="47">
        <v>0</v>
      </c>
      <c r="M5949" s="54">
        <v>649.95000000000005</v>
      </c>
      <c r="N5949" s="63">
        <v>44249</v>
      </c>
    </row>
    <row r="5950" spans="1:14" x14ac:dyDescent="0.25">
      <c r="A5950" s="43" t="s">
        <v>39176</v>
      </c>
      <c r="B5950" s="42" t="s">
        <v>51931</v>
      </c>
      <c r="C5950" s="42" t="s">
        <v>39177</v>
      </c>
      <c r="D5950" s="43"/>
      <c r="E5950" s="43" t="s">
        <v>39178</v>
      </c>
      <c r="F5950" s="81" t="s">
        <v>41</v>
      </c>
      <c r="G5950" s="32" t="s">
        <v>17</v>
      </c>
      <c r="H5950" s="43" t="s">
        <v>18</v>
      </c>
      <c r="I5950" s="48" t="s">
        <v>39179</v>
      </c>
      <c r="J5950" s="42">
        <v>8059175377280</v>
      </c>
      <c r="K5950" s="63">
        <v>45352</v>
      </c>
      <c r="L5950" s="47">
        <v>0</v>
      </c>
      <c r="M5950" s="54">
        <v>649.95000000000005</v>
      </c>
      <c r="N5950" s="63">
        <v>44249</v>
      </c>
    </row>
    <row r="5951" spans="1:14" x14ac:dyDescent="0.25">
      <c r="A5951" s="43" t="s">
        <v>39172</v>
      </c>
      <c r="B5951" s="42" t="s">
        <v>51930</v>
      </c>
      <c r="C5951" s="42" t="s">
        <v>39173</v>
      </c>
      <c r="D5951" s="43"/>
      <c r="E5951" s="43" t="s">
        <v>39174</v>
      </c>
      <c r="F5951" s="81" t="s">
        <v>41</v>
      </c>
      <c r="G5951" s="32" t="s">
        <v>17</v>
      </c>
      <c r="H5951" s="43" t="s">
        <v>18</v>
      </c>
      <c r="I5951" s="48" t="s">
        <v>39175</v>
      </c>
      <c r="J5951" s="42">
        <v>8059175377273</v>
      </c>
      <c r="K5951" s="63">
        <v>45352</v>
      </c>
      <c r="L5951" s="47">
        <v>0</v>
      </c>
      <c r="M5951" s="54">
        <v>649.95000000000005</v>
      </c>
      <c r="N5951" s="63">
        <v>44249</v>
      </c>
    </row>
    <row r="5952" spans="1:14" x14ac:dyDescent="0.25">
      <c r="A5952" s="43" t="s">
        <v>39168</v>
      </c>
      <c r="B5952" s="42" t="s">
        <v>51929</v>
      </c>
      <c r="C5952" s="42" t="s">
        <v>39169</v>
      </c>
      <c r="D5952" s="43"/>
      <c r="E5952" s="43" t="s">
        <v>39170</v>
      </c>
      <c r="F5952" s="81" t="s">
        <v>41</v>
      </c>
      <c r="G5952" s="32" t="s">
        <v>17</v>
      </c>
      <c r="H5952" s="43" t="s">
        <v>18</v>
      </c>
      <c r="I5952" s="48" t="s">
        <v>39171</v>
      </c>
      <c r="J5952" s="42">
        <v>8059175377266</v>
      </c>
      <c r="K5952" s="63">
        <v>45352</v>
      </c>
      <c r="L5952" s="47">
        <v>0</v>
      </c>
      <c r="M5952" s="54">
        <v>649.95000000000005</v>
      </c>
      <c r="N5952" s="63">
        <v>44249</v>
      </c>
    </row>
    <row r="5953" spans="1:14" x14ac:dyDescent="0.25">
      <c r="A5953" s="43" t="s">
        <v>39164</v>
      </c>
      <c r="B5953" s="42" t="s">
        <v>51928</v>
      </c>
      <c r="C5953" s="42" t="s">
        <v>39165</v>
      </c>
      <c r="D5953" s="43"/>
      <c r="E5953" s="43" t="s">
        <v>39166</v>
      </c>
      <c r="F5953" s="81" t="s">
        <v>41</v>
      </c>
      <c r="G5953" s="32" t="s">
        <v>17</v>
      </c>
      <c r="H5953" s="43" t="s">
        <v>18</v>
      </c>
      <c r="I5953" s="48" t="s">
        <v>39167</v>
      </c>
      <c r="J5953" s="42">
        <v>8059175377259</v>
      </c>
      <c r="K5953" s="63">
        <v>45352</v>
      </c>
      <c r="L5953" s="47">
        <v>0</v>
      </c>
      <c r="M5953" s="54">
        <v>649.95000000000005</v>
      </c>
      <c r="N5953" s="63">
        <v>44249</v>
      </c>
    </row>
    <row r="5954" spans="1:14" x14ac:dyDescent="0.25">
      <c r="A5954" s="43" t="s">
        <v>39160</v>
      </c>
      <c r="B5954" s="42" t="s">
        <v>51844</v>
      </c>
      <c r="C5954" s="42" t="s">
        <v>39161</v>
      </c>
      <c r="D5954" s="43"/>
      <c r="E5954" s="43" t="s">
        <v>39162</v>
      </c>
      <c r="F5954" s="81" t="s">
        <v>41</v>
      </c>
      <c r="G5954" s="32" t="s">
        <v>17</v>
      </c>
      <c r="H5954" s="43" t="s">
        <v>18</v>
      </c>
      <c r="I5954" s="48" t="s">
        <v>39163</v>
      </c>
      <c r="J5954" s="42">
        <v>8059175372285</v>
      </c>
      <c r="K5954" s="63">
        <v>45352</v>
      </c>
      <c r="L5954" s="47">
        <v>0</v>
      </c>
      <c r="M5954" s="54">
        <v>649.95000000000005</v>
      </c>
      <c r="N5954" s="63">
        <v>44249</v>
      </c>
    </row>
    <row r="5955" spans="1:14" x14ac:dyDescent="0.25">
      <c r="A5955" s="43" t="s">
        <v>39156</v>
      </c>
      <c r="B5955" s="42" t="s">
        <v>51927</v>
      </c>
      <c r="C5955" s="42" t="s">
        <v>39157</v>
      </c>
      <c r="D5955" s="43"/>
      <c r="E5955" s="43" t="s">
        <v>39158</v>
      </c>
      <c r="F5955" s="81" t="s">
        <v>41</v>
      </c>
      <c r="G5955" s="32" t="s">
        <v>17</v>
      </c>
      <c r="H5955" s="43" t="s">
        <v>18</v>
      </c>
      <c r="I5955" s="48" t="s">
        <v>39159</v>
      </c>
      <c r="J5955" s="42">
        <v>8059175377242</v>
      </c>
      <c r="K5955" s="63">
        <v>45352</v>
      </c>
      <c r="L5955" s="47">
        <v>0</v>
      </c>
      <c r="M5955" s="54">
        <v>649.95000000000005</v>
      </c>
      <c r="N5955" s="63">
        <v>44249</v>
      </c>
    </row>
    <row r="5956" spans="1:14" x14ac:dyDescent="0.25">
      <c r="A5956" s="43" t="s">
        <v>39152</v>
      </c>
      <c r="B5956" s="42" t="s">
        <v>51926</v>
      </c>
      <c r="C5956" s="42" t="s">
        <v>39153</v>
      </c>
      <c r="D5956" s="43"/>
      <c r="E5956" s="43" t="s">
        <v>39154</v>
      </c>
      <c r="F5956" s="81" t="s">
        <v>41</v>
      </c>
      <c r="G5956" s="32" t="s">
        <v>17</v>
      </c>
      <c r="H5956" s="43" t="s">
        <v>18</v>
      </c>
      <c r="I5956" s="48" t="s">
        <v>39155</v>
      </c>
      <c r="J5956" s="42">
        <v>8059175377235</v>
      </c>
      <c r="K5956" s="63">
        <v>45352</v>
      </c>
      <c r="L5956" s="47">
        <v>0</v>
      </c>
      <c r="M5956" s="54">
        <v>649.95000000000005</v>
      </c>
      <c r="N5956" s="63">
        <v>44249</v>
      </c>
    </row>
    <row r="5957" spans="1:14" x14ac:dyDescent="0.25">
      <c r="B5957" s="42" t="s">
        <v>52579</v>
      </c>
      <c r="C5957" s="42"/>
      <c r="E5957" s="32" t="s">
        <v>52563</v>
      </c>
      <c r="F5957" s="44" t="s">
        <v>41</v>
      </c>
      <c r="G5957" s="32" t="s">
        <v>17</v>
      </c>
      <c r="H5957" s="43" t="s">
        <v>18</v>
      </c>
      <c r="I5957" s="32" t="s">
        <v>52580</v>
      </c>
      <c r="J5957" s="55">
        <v>8059347123677</v>
      </c>
      <c r="K5957" s="63">
        <v>45352</v>
      </c>
      <c r="L5957" s="47">
        <v>0</v>
      </c>
      <c r="M5957" s="47">
        <v>649.95000000000005</v>
      </c>
      <c r="N5957" s="45">
        <v>44984</v>
      </c>
    </row>
    <row r="5958" spans="1:14" x14ac:dyDescent="0.25">
      <c r="B5958" s="42" t="s">
        <v>52577</v>
      </c>
      <c r="C5958" s="42"/>
      <c r="E5958" s="32" t="s">
        <v>52563</v>
      </c>
      <c r="F5958" s="44" t="s">
        <v>41</v>
      </c>
      <c r="G5958" s="32" t="s">
        <v>17</v>
      </c>
      <c r="H5958" s="43" t="s">
        <v>18</v>
      </c>
      <c r="I5958" s="32" t="s">
        <v>52578</v>
      </c>
      <c r="J5958" s="55">
        <v>8059347123660</v>
      </c>
      <c r="K5958" s="63">
        <v>45352</v>
      </c>
      <c r="L5958" s="47">
        <v>0</v>
      </c>
      <c r="M5958" s="47">
        <v>649.95000000000005</v>
      </c>
      <c r="N5958" s="45">
        <v>44984</v>
      </c>
    </row>
    <row r="5959" spans="1:14" x14ac:dyDescent="0.25">
      <c r="B5959" s="42" t="s">
        <v>52575</v>
      </c>
      <c r="C5959" s="42"/>
      <c r="E5959" s="32" t="s">
        <v>52563</v>
      </c>
      <c r="F5959" s="44" t="s">
        <v>41</v>
      </c>
      <c r="G5959" s="32" t="s">
        <v>17</v>
      </c>
      <c r="H5959" s="43" t="s">
        <v>18</v>
      </c>
      <c r="I5959" s="32" t="s">
        <v>52576</v>
      </c>
      <c r="J5959" s="55">
        <v>8059347123653</v>
      </c>
      <c r="K5959" s="63">
        <v>45352</v>
      </c>
      <c r="L5959" s="47">
        <v>0</v>
      </c>
      <c r="M5959" s="47">
        <v>649.95000000000005</v>
      </c>
      <c r="N5959" s="45">
        <v>44984</v>
      </c>
    </row>
    <row r="5960" spans="1:14" x14ac:dyDescent="0.25">
      <c r="B5960" s="42" t="s">
        <v>52573</v>
      </c>
      <c r="C5960" s="42"/>
      <c r="E5960" s="32" t="s">
        <v>52563</v>
      </c>
      <c r="F5960" s="44" t="s">
        <v>41</v>
      </c>
      <c r="G5960" s="32" t="s">
        <v>17</v>
      </c>
      <c r="H5960" s="43" t="s">
        <v>18</v>
      </c>
      <c r="I5960" s="32" t="s">
        <v>52574</v>
      </c>
      <c r="J5960" s="55">
        <v>8059347123646</v>
      </c>
      <c r="K5960" s="63">
        <v>45352</v>
      </c>
      <c r="L5960" s="47">
        <v>0</v>
      </c>
      <c r="M5960" s="47">
        <v>649.95000000000005</v>
      </c>
      <c r="N5960" s="45">
        <v>44984</v>
      </c>
    </row>
    <row r="5961" spans="1:14" x14ac:dyDescent="0.25">
      <c r="B5961" s="42" t="s">
        <v>52571</v>
      </c>
      <c r="C5961" s="42"/>
      <c r="E5961" s="32" t="s">
        <v>52563</v>
      </c>
      <c r="F5961" s="44" t="s">
        <v>41</v>
      </c>
      <c r="G5961" s="32" t="s">
        <v>17</v>
      </c>
      <c r="H5961" s="43" t="s">
        <v>18</v>
      </c>
      <c r="I5961" s="32" t="s">
        <v>52572</v>
      </c>
      <c r="J5961" s="55">
        <v>8059347123639</v>
      </c>
      <c r="K5961" s="63">
        <v>45352</v>
      </c>
      <c r="L5961" s="47">
        <v>0</v>
      </c>
      <c r="M5961" s="47">
        <v>649.95000000000005</v>
      </c>
      <c r="N5961" s="45">
        <v>44984</v>
      </c>
    </row>
    <row r="5962" spans="1:14" x14ac:dyDescent="0.25">
      <c r="B5962" s="42" t="s">
        <v>52569</v>
      </c>
      <c r="C5962" s="42"/>
      <c r="E5962" s="32" t="s">
        <v>52563</v>
      </c>
      <c r="F5962" s="44" t="s">
        <v>41</v>
      </c>
      <c r="G5962" s="32" t="s">
        <v>17</v>
      </c>
      <c r="H5962" s="43" t="s">
        <v>18</v>
      </c>
      <c r="I5962" s="32" t="s">
        <v>52570</v>
      </c>
      <c r="J5962" s="55">
        <v>8059347123622</v>
      </c>
      <c r="K5962" s="63">
        <v>45352</v>
      </c>
      <c r="L5962" s="47">
        <v>0</v>
      </c>
      <c r="M5962" s="47">
        <v>649.95000000000005</v>
      </c>
      <c r="N5962" s="45">
        <v>44984</v>
      </c>
    </row>
    <row r="5963" spans="1:14" x14ac:dyDescent="0.25">
      <c r="B5963" s="42" t="s">
        <v>52567</v>
      </c>
      <c r="C5963" s="42"/>
      <c r="E5963" s="32" t="s">
        <v>52563</v>
      </c>
      <c r="F5963" s="44" t="s">
        <v>41</v>
      </c>
      <c r="G5963" s="32" t="s">
        <v>17</v>
      </c>
      <c r="H5963" s="43" t="s">
        <v>18</v>
      </c>
      <c r="I5963" s="32" t="s">
        <v>52568</v>
      </c>
      <c r="J5963" s="55">
        <v>8059347123615</v>
      </c>
      <c r="K5963" s="63">
        <v>45352</v>
      </c>
      <c r="L5963" s="47">
        <v>0</v>
      </c>
      <c r="M5963" s="47">
        <v>649.95000000000005</v>
      </c>
      <c r="N5963" s="45">
        <v>44984</v>
      </c>
    </row>
    <row r="5964" spans="1:14" x14ac:dyDescent="0.25">
      <c r="B5964" s="42" t="s">
        <v>52565</v>
      </c>
      <c r="C5964" s="42"/>
      <c r="E5964" s="32" t="s">
        <v>52563</v>
      </c>
      <c r="F5964" s="44" t="s">
        <v>41</v>
      </c>
      <c r="G5964" s="32" t="s">
        <v>17</v>
      </c>
      <c r="H5964" s="43" t="s">
        <v>18</v>
      </c>
      <c r="I5964" s="32" t="s">
        <v>52566</v>
      </c>
      <c r="J5964" s="55">
        <v>8059347123608</v>
      </c>
      <c r="K5964" s="63">
        <v>45352</v>
      </c>
      <c r="L5964" s="47">
        <v>0</v>
      </c>
      <c r="M5964" s="47">
        <v>649.95000000000005</v>
      </c>
      <c r="N5964" s="45">
        <v>44984</v>
      </c>
    </row>
    <row r="5965" spans="1:14" x14ac:dyDescent="0.25">
      <c r="B5965" s="42" t="s">
        <v>52562</v>
      </c>
      <c r="C5965" s="42"/>
      <c r="E5965" s="32" t="s">
        <v>52563</v>
      </c>
      <c r="F5965" s="44" t="s">
        <v>41</v>
      </c>
      <c r="G5965" s="32" t="s">
        <v>17</v>
      </c>
      <c r="H5965" s="43" t="s">
        <v>18</v>
      </c>
      <c r="I5965" s="32" t="s">
        <v>52564</v>
      </c>
      <c r="J5965" s="55">
        <v>8059347123592</v>
      </c>
      <c r="K5965" s="63">
        <v>45352</v>
      </c>
      <c r="L5965" s="47">
        <v>0</v>
      </c>
      <c r="M5965" s="47">
        <v>649.95000000000005</v>
      </c>
      <c r="N5965" s="45">
        <v>44984</v>
      </c>
    </row>
    <row r="5966" spans="1:14" x14ac:dyDescent="0.25">
      <c r="A5966" s="43" t="s">
        <v>39149</v>
      </c>
      <c r="B5966" s="42" t="s">
        <v>51827</v>
      </c>
      <c r="C5966" s="42"/>
      <c r="D5966" s="43"/>
      <c r="E5966" s="43" t="s">
        <v>39150</v>
      </c>
      <c r="F5966" s="81" t="s">
        <v>41</v>
      </c>
      <c r="G5966" s="32" t="s">
        <v>17</v>
      </c>
      <c r="H5966" s="43" t="s">
        <v>18</v>
      </c>
      <c r="I5966" s="48" t="s">
        <v>39151</v>
      </c>
      <c r="J5966" s="42">
        <v>8059175367243</v>
      </c>
      <c r="K5966" s="63">
        <v>45352</v>
      </c>
      <c r="L5966" s="47">
        <v>0</v>
      </c>
      <c r="M5966" s="47">
        <v>649.95000000000005</v>
      </c>
      <c r="N5966" s="63">
        <v>44249</v>
      </c>
    </row>
    <row r="5967" spans="1:14" x14ac:dyDescent="0.25">
      <c r="A5967" s="43" t="s">
        <v>39145</v>
      </c>
      <c r="B5967" s="42" t="s">
        <v>51826</v>
      </c>
      <c r="C5967" s="42" t="s">
        <v>39146</v>
      </c>
      <c r="D5967" s="43"/>
      <c r="E5967" s="43" t="s">
        <v>39147</v>
      </c>
      <c r="F5967" s="81" t="s">
        <v>41</v>
      </c>
      <c r="G5967" s="32" t="s">
        <v>17</v>
      </c>
      <c r="H5967" s="43" t="s">
        <v>18</v>
      </c>
      <c r="I5967" s="48" t="s">
        <v>39148</v>
      </c>
      <c r="J5967" s="42">
        <v>8059175367236</v>
      </c>
      <c r="K5967" s="63">
        <v>45352</v>
      </c>
      <c r="L5967" s="47">
        <v>0</v>
      </c>
      <c r="M5967" s="47">
        <v>649.95000000000005</v>
      </c>
      <c r="N5967" s="63">
        <v>44249</v>
      </c>
    </row>
    <row r="5968" spans="1:14" x14ac:dyDescent="0.25">
      <c r="A5968" s="43" t="s">
        <v>39141</v>
      </c>
      <c r="B5968" s="42" t="s">
        <v>51825</v>
      </c>
      <c r="C5968" s="42" t="s">
        <v>39142</v>
      </c>
      <c r="D5968" s="43"/>
      <c r="E5968" s="43" t="s">
        <v>39143</v>
      </c>
      <c r="F5968" s="81" t="s">
        <v>41</v>
      </c>
      <c r="G5968" s="32" t="s">
        <v>17</v>
      </c>
      <c r="H5968" s="43" t="s">
        <v>18</v>
      </c>
      <c r="I5968" s="48" t="s">
        <v>39144</v>
      </c>
      <c r="J5968" s="42">
        <v>8059175367229</v>
      </c>
      <c r="K5968" s="63">
        <v>45352</v>
      </c>
      <c r="L5968" s="47">
        <v>0</v>
      </c>
      <c r="M5968" s="47">
        <v>649.95000000000005</v>
      </c>
      <c r="N5968" s="63">
        <v>44249</v>
      </c>
    </row>
    <row r="5969" spans="1:14" x14ac:dyDescent="0.25">
      <c r="A5969" s="43" t="s">
        <v>39137</v>
      </c>
      <c r="B5969" s="42" t="s">
        <v>51824</v>
      </c>
      <c r="C5969" s="42" t="s">
        <v>39138</v>
      </c>
      <c r="D5969" s="43"/>
      <c r="E5969" s="43" t="s">
        <v>39139</v>
      </c>
      <c r="F5969" s="81" t="s">
        <v>41</v>
      </c>
      <c r="G5969" s="32" t="s">
        <v>17</v>
      </c>
      <c r="H5969" s="43" t="s">
        <v>18</v>
      </c>
      <c r="I5969" s="48" t="s">
        <v>39140</v>
      </c>
      <c r="J5969" s="42">
        <v>8059175367212</v>
      </c>
      <c r="K5969" s="63">
        <v>45352</v>
      </c>
      <c r="L5969" s="47">
        <v>0</v>
      </c>
      <c r="M5969" s="47">
        <v>649.95000000000005</v>
      </c>
      <c r="N5969" s="63">
        <v>44249</v>
      </c>
    </row>
    <row r="5970" spans="1:14" x14ac:dyDescent="0.25">
      <c r="A5970" s="43" t="s">
        <v>39133</v>
      </c>
      <c r="B5970" s="42" t="s">
        <v>51823</v>
      </c>
      <c r="C5970" s="42" t="s">
        <v>39134</v>
      </c>
      <c r="D5970" s="43"/>
      <c r="E5970" s="43" t="s">
        <v>39135</v>
      </c>
      <c r="F5970" s="81" t="s">
        <v>41</v>
      </c>
      <c r="G5970" s="32" t="s">
        <v>17</v>
      </c>
      <c r="H5970" s="43" t="s">
        <v>18</v>
      </c>
      <c r="I5970" s="48" t="s">
        <v>39136</v>
      </c>
      <c r="J5970" s="42">
        <v>8059175367205</v>
      </c>
      <c r="K5970" s="63">
        <v>45352</v>
      </c>
      <c r="L5970" s="47">
        <v>0</v>
      </c>
      <c r="M5970" s="47">
        <v>649.95000000000005</v>
      </c>
      <c r="N5970" s="63">
        <v>44249</v>
      </c>
    </row>
    <row r="5971" spans="1:14" x14ac:dyDescent="0.25">
      <c r="A5971" s="43" t="s">
        <v>39129</v>
      </c>
      <c r="B5971" s="42" t="s">
        <v>51822</v>
      </c>
      <c r="C5971" s="42" t="s">
        <v>39130</v>
      </c>
      <c r="D5971" s="43"/>
      <c r="E5971" s="43" t="s">
        <v>39131</v>
      </c>
      <c r="F5971" s="81" t="s">
        <v>41</v>
      </c>
      <c r="G5971" s="32" t="s">
        <v>17</v>
      </c>
      <c r="H5971" s="43" t="s">
        <v>18</v>
      </c>
      <c r="I5971" s="48" t="s">
        <v>39132</v>
      </c>
      <c r="J5971" s="42">
        <v>8059175367199</v>
      </c>
      <c r="K5971" s="63">
        <v>45352</v>
      </c>
      <c r="L5971" s="47">
        <v>0</v>
      </c>
      <c r="M5971" s="47">
        <v>649.95000000000005</v>
      </c>
      <c r="N5971" s="63">
        <v>44249</v>
      </c>
    </row>
    <row r="5972" spans="1:14" x14ac:dyDescent="0.25">
      <c r="A5972" s="43" t="s">
        <v>39125</v>
      </c>
      <c r="B5972" s="42" t="s">
        <v>51821</v>
      </c>
      <c r="C5972" s="42" t="s">
        <v>39126</v>
      </c>
      <c r="D5972" s="43"/>
      <c r="E5972" s="43" t="s">
        <v>39127</v>
      </c>
      <c r="F5972" s="81" t="s">
        <v>41</v>
      </c>
      <c r="G5972" s="32" t="s">
        <v>17</v>
      </c>
      <c r="H5972" s="43" t="s">
        <v>18</v>
      </c>
      <c r="I5972" s="48" t="s">
        <v>39128</v>
      </c>
      <c r="J5972" s="42">
        <v>8059175367182</v>
      </c>
      <c r="K5972" s="63">
        <v>45352</v>
      </c>
      <c r="L5972" s="47">
        <v>0</v>
      </c>
      <c r="M5972" s="47">
        <v>649.95000000000005</v>
      </c>
      <c r="N5972" s="63">
        <v>44249</v>
      </c>
    </row>
    <row r="5973" spans="1:14" x14ac:dyDescent="0.25">
      <c r="A5973" s="43" t="s">
        <v>39121</v>
      </c>
      <c r="B5973" s="42" t="s">
        <v>51820</v>
      </c>
      <c r="C5973" s="42" t="s">
        <v>39122</v>
      </c>
      <c r="D5973" s="43"/>
      <c r="E5973" s="43" t="s">
        <v>39123</v>
      </c>
      <c r="F5973" s="81" t="s">
        <v>41</v>
      </c>
      <c r="G5973" s="32" t="s">
        <v>17</v>
      </c>
      <c r="H5973" s="43" t="s">
        <v>18</v>
      </c>
      <c r="I5973" s="48" t="s">
        <v>39124</v>
      </c>
      <c r="J5973" s="42">
        <v>8059175367175</v>
      </c>
      <c r="K5973" s="63">
        <v>45352</v>
      </c>
      <c r="L5973" s="47">
        <v>0</v>
      </c>
      <c r="M5973" s="47">
        <v>649.95000000000005</v>
      </c>
      <c r="N5973" s="63">
        <v>44249</v>
      </c>
    </row>
    <row r="5974" spans="1:14" x14ac:dyDescent="0.25">
      <c r="A5974" s="43" t="s">
        <v>39117</v>
      </c>
      <c r="B5974" s="42" t="s">
        <v>51819</v>
      </c>
      <c r="C5974" s="42" t="s">
        <v>39118</v>
      </c>
      <c r="D5974" s="43"/>
      <c r="E5974" s="43" t="s">
        <v>39119</v>
      </c>
      <c r="F5974" s="81" t="s">
        <v>41</v>
      </c>
      <c r="G5974" s="32" t="s">
        <v>17</v>
      </c>
      <c r="H5974" s="43" t="s">
        <v>18</v>
      </c>
      <c r="I5974" s="48" t="s">
        <v>39120</v>
      </c>
      <c r="J5974" s="42">
        <v>8059175367168</v>
      </c>
      <c r="K5974" s="63">
        <v>45352</v>
      </c>
      <c r="L5974" s="47">
        <v>0</v>
      </c>
      <c r="M5974" s="47">
        <v>649.95000000000005</v>
      </c>
      <c r="N5974" s="63">
        <v>44249</v>
      </c>
    </row>
    <row r="5975" spans="1:14" x14ac:dyDescent="0.25">
      <c r="A5975" s="43" t="s">
        <v>39114</v>
      </c>
      <c r="B5975" s="42" t="s">
        <v>51925</v>
      </c>
      <c r="C5975" s="42"/>
      <c r="D5975" s="43"/>
      <c r="E5975" s="43" t="s">
        <v>39115</v>
      </c>
      <c r="F5975" s="81" t="s">
        <v>41</v>
      </c>
      <c r="G5975" s="32" t="s">
        <v>17</v>
      </c>
      <c r="H5975" s="43" t="s">
        <v>18</v>
      </c>
      <c r="I5975" s="48" t="s">
        <v>39116</v>
      </c>
      <c r="J5975" s="42">
        <v>8059175377228</v>
      </c>
      <c r="K5975" s="63">
        <v>45352</v>
      </c>
      <c r="L5975" s="47">
        <v>0</v>
      </c>
      <c r="M5975" s="47">
        <v>649.95000000000005</v>
      </c>
      <c r="N5975" s="63">
        <v>44249</v>
      </c>
    </row>
    <row r="5976" spans="1:14" x14ac:dyDescent="0.25">
      <c r="A5976" s="43" t="s">
        <v>39111</v>
      </c>
      <c r="B5976" s="42" t="s">
        <v>51924</v>
      </c>
      <c r="C5976" s="42"/>
      <c r="D5976" s="43"/>
      <c r="E5976" s="43" t="s">
        <v>39112</v>
      </c>
      <c r="F5976" s="81" t="s">
        <v>41</v>
      </c>
      <c r="G5976" s="32" t="s">
        <v>17</v>
      </c>
      <c r="H5976" s="43" t="s">
        <v>18</v>
      </c>
      <c r="I5976" s="48" t="s">
        <v>39113</v>
      </c>
      <c r="J5976" s="42">
        <v>8059175377211</v>
      </c>
      <c r="K5976" s="63">
        <v>45352</v>
      </c>
      <c r="L5976" s="47">
        <v>0</v>
      </c>
      <c r="M5976" s="47">
        <v>649.95000000000005</v>
      </c>
      <c r="N5976" s="63">
        <v>44249</v>
      </c>
    </row>
    <row r="5977" spans="1:14" x14ac:dyDescent="0.25">
      <c r="A5977" s="43" t="s">
        <v>39107</v>
      </c>
      <c r="B5977" s="42" t="s">
        <v>51923</v>
      </c>
      <c r="C5977" s="42" t="s">
        <v>39108</v>
      </c>
      <c r="D5977" s="43"/>
      <c r="E5977" s="43" t="s">
        <v>39109</v>
      </c>
      <c r="F5977" s="81" t="s">
        <v>41</v>
      </c>
      <c r="G5977" s="32" t="s">
        <v>17</v>
      </c>
      <c r="H5977" s="43" t="s">
        <v>18</v>
      </c>
      <c r="I5977" s="48" t="s">
        <v>39110</v>
      </c>
      <c r="J5977" s="42">
        <v>8059175377204</v>
      </c>
      <c r="K5977" s="63">
        <v>45352</v>
      </c>
      <c r="L5977" s="47">
        <v>0</v>
      </c>
      <c r="M5977" s="47">
        <v>649.95000000000005</v>
      </c>
      <c r="N5977" s="63">
        <v>44249</v>
      </c>
    </row>
    <row r="5978" spans="1:14" x14ac:dyDescent="0.25">
      <c r="A5978" s="43" t="s">
        <v>39103</v>
      </c>
      <c r="B5978" s="42" t="s">
        <v>51922</v>
      </c>
      <c r="C5978" s="42" t="s">
        <v>39104</v>
      </c>
      <c r="D5978" s="43"/>
      <c r="E5978" s="43" t="s">
        <v>39105</v>
      </c>
      <c r="F5978" s="81" t="s">
        <v>41</v>
      </c>
      <c r="G5978" s="32" t="s">
        <v>17</v>
      </c>
      <c r="H5978" s="43" t="s">
        <v>18</v>
      </c>
      <c r="I5978" s="48" t="s">
        <v>39106</v>
      </c>
      <c r="J5978" s="42">
        <v>8059175377198</v>
      </c>
      <c r="K5978" s="63">
        <v>45352</v>
      </c>
      <c r="L5978" s="47">
        <v>0</v>
      </c>
      <c r="M5978" s="47">
        <v>649.95000000000005</v>
      </c>
      <c r="N5978" s="63">
        <v>44249</v>
      </c>
    </row>
    <row r="5979" spans="1:14" x14ac:dyDescent="0.25">
      <c r="A5979" s="43" t="s">
        <v>39099</v>
      </c>
      <c r="B5979" s="42" t="s">
        <v>51921</v>
      </c>
      <c r="C5979" s="42" t="s">
        <v>39100</v>
      </c>
      <c r="D5979" s="43"/>
      <c r="E5979" s="43" t="s">
        <v>39101</v>
      </c>
      <c r="F5979" s="81" t="s">
        <v>41</v>
      </c>
      <c r="G5979" s="32" t="s">
        <v>17</v>
      </c>
      <c r="H5979" s="43" t="s">
        <v>18</v>
      </c>
      <c r="I5979" s="48" t="s">
        <v>39102</v>
      </c>
      <c r="J5979" s="42">
        <v>8059175377181</v>
      </c>
      <c r="K5979" s="63">
        <v>45352</v>
      </c>
      <c r="L5979" s="47">
        <v>0</v>
      </c>
      <c r="M5979" s="47">
        <v>649.95000000000005</v>
      </c>
      <c r="N5979" s="63">
        <v>44249</v>
      </c>
    </row>
    <row r="5980" spans="1:14" x14ac:dyDescent="0.25">
      <c r="A5980" s="43" t="s">
        <v>39095</v>
      </c>
      <c r="B5980" s="42" t="s">
        <v>51843</v>
      </c>
      <c r="C5980" s="42" t="s">
        <v>39096</v>
      </c>
      <c r="D5980" s="43"/>
      <c r="E5980" s="43" t="s">
        <v>39097</v>
      </c>
      <c r="F5980" s="81" t="s">
        <v>41</v>
      </c>
      <c r="G5980" s="32" t="s">
        <v>17</v>
      </c>
      <c r="H5980" s="43" t="s">
        <v>18</v>
      </c>
      <c r="I5980" s="48" t="s">
        <v>39098</v>
      </c>
      <c r="J5980" s="42">
        <v>8059175372278</v>
      </c>
      <c r="K5980" s="63">
        <v>45352</v>
      </c>
      <c r="L5980" s="47">
        <v>0</v>
      </c>
      <c r="M5980" s="47">
        <v>649.95000000000005</v>
      </c>
      <c r="N5980" s="63">
        <v>44249</v>
      </c>
    </row>
    <row r="5981" spans="1:14" x14ac:dyDescent="0.25">
      <c r="A5981" s="43" t="s">
        <v>39091</v>
      </c>
      <c r="B5981" s="42" t="s">
        <v>51845</v>
      </c>
      <c r="C5981" s="42" t="s">
        <v>39092</v>
      </c>
      <c r="D5981" s="43"/>
      <c r="E5981" s="43" t="s">
        <v>39093</v>
      </c>
      <c r="F5981" s="81" t="s">
        <v>41</v>
      </c>
      <c r="G5981" s="32" t="s">
        <v>17</v>
      </c>
      <c r="H5981" s="43" t="s">
        <v>18</v>
      </c>
      <c r="I5981" s="48" t="s">
        <v>39094</v>
      </c>
      <c r="J5981" s="42">
        <v>8059175372315</v>
      </c>
      <c r="K5981" s="63">
        <v>45352</v>
      </c>
      <c r="L5981" s="47">
        <v>0</v>
      </c>
      <c r="M5981" s="47">
        <v>649.95000000000005</v>
      </c>
      <c r="N5981" s="63">
        <v>44249</v>
      </c>
    </row>
    <row r="5982" spans="1:14" x14ac:dyDescent="0.25">
      <c r="A5982" s="43" t="s">
        <v>39087</v>
      </c>
      <c r="B5982" s="42" t="s">
        <v>51920</v>
      </c>
      <c r="C5982" s="42" t="s">
        <v>39088</v>
      </c>
      <c r="D5982" s="43"/>
      <c r="E5982" s="43" t="s">
        <v>39089</v>
      </c>
      <c r="F5982" s="81" t="s">
        <v>41</v>
      </c>
      <c r="G5982" s="32" t="s">
        <v>17</v>
      </c>
      <c r="H5982" s="43" t="s">
        <v>18</v>
      </c>
      <c r="I5982" s="48" t="s">
        <v>39090</v>
      </c>
      <c r="J5982" s="42">
        <v>8059175377174</v>
      </c>
      <c r="K5982" s="63">
        <v>45352</v>
      </c>
      <c r="L5982" s="47">
        <v>0</v>
      </c>
      <c r="M5982" s="47">
        <v>649.95000000000005</v>
      </c>
      <c r="N5982" s="63">
        <v>44249</v>
      </c>
    </row>
    <row r="5983" spans="1:14" x14ac:dyDescent="0.25">
      <c r="A5983" s="43" t="s">
        <v>39083</v>
      </c>
      <c r="B5983" s="42" t="s">
        <v>51919</v>
      </c>
      <c r="C5983" s="42" t="s">
        <v>39084</v>
      </c>
      <c r="D5983" s="43"/>
      <c r="E5983" s="43" t="s">
        <v>39085</v>
      </c>
      <c r="F5983" s="81" t="s">
        <v>41</v>
      </c>
      <c r="G5983" s="32" t="s">
        <v>17</v>
      </c>
      <c r="H5983" s="43" t="s">
        <v>18</v>
      </c>
      <c r="I5983" s="48" t="s">
        <v>39086</v>
      </c>
      <c r="J5983" s="42">
        <v>8059175377167</v>
      </c>
      <c r="K5983" s="63">
        <v>45352</v>
      </c>
      <c r="L5983" s="47">
        <v>0</v>
      </c>
      <c r="M5983" s="47">
        <v>649.95000000000005</v>
      </c>
      <c r="N5983" s="63">
        <v>44249</v>
      </c>
    </row>
    <row r="5984" spans="1:14" x14ac:dyDescent="0.25">
      <c r="B5984" s="42" t="s">
        <v>52073</v>
      </c>
      <c r="C5984" s="42"/>
      <c r="E5984" s="32" t="s">
        <v>49433</v>
      </c>
      <c r="F5984" s="44" t="s">
        <v>41</v>
      </c>
      <c r="G5984" s="32" t="s">
        <v>17</v>
      </c>
      <c r="H5984" s="43" t="s">
        <v>18</v>
      </c>
      <c r="I5984" s="32" t="s">
        <v>49434</v>
      </c>
      <c r="J5984" s="55">
        <v>8059347039442</v>
      </c>
      <c r="K5984" s="45">
        <v>45413</v>
      </c>
      <c r="L5984" s="47">
        <v>0</v>
      </c>
      <c r="M5984" s="47">
        <v>699.95</v>
      </c>
      <c r="N5984" s="45">
        <v>44835</v>
      </c>
    </row>
    <row r="5985" spans="1:14" x14ac:dyDescent="0.25">
      <c r="B5985" s="42" t="s">
        <v>52072</v>
      </c>
      <c r="C5985" s="42"/>
      <c r="E5985" s="32" t="s">
        <v>49431</v>
      </c>
      <c r="F5985" s="44" t="s">
        <v>41</v>
      </c>
      <c r="G5985" s="32" t="s">
        <v>17</v>
      </c>
      <c r="H5985" s="43" t="s">
        <v>18</v>
      </c>
      <c r="I5985" s="32" t="s">
        <v>49432</v>
      </c>
      <c r="J5985" s="55">
        <v>8059347039435</v>
      </c>
      <c r="K5985" s="45">
        <v>45413</v>
      </c>
      <c r="L5985" s="47">
        <v>0</v>
      </c>
      <c r="M5985" s="47">
        <v>699.95</v>
      </c>
      <c r="N5985" s="45">
        <v>44835</v>
      </c>
    </row>
    <row r="5986" spans="1:14" x14ac:dyDescent="0.25">
      <c r="B5986" s="42" t="s">
        <v>52071</v>
      </c>
      <c r="C5986" s="42"/>
      <c r="E5986" s="32" t="s">
        <v>49429</v>
      </c>
      <c r="F5986" s="44" t="s">
        <v>41</v>
      </c>
      <c r="G5986" s="32" t="s">
        <v>17</v>
      </c>
      <c r="H5986" s="43" t="s">
        <v>18</v>
      </c>
      <c r="I5986" s="32" t="s">
        <v>49430</v>
      </c>
      <c r="J5986" s="55">
        <v>8059347039428</v>
      </c>
      <c r="K5986" s="45">
        <v>45413</v>
      </c>
      <c r="L5986" s="47">
        <v>0</v>
      </c>
      <c r="M5986" s="47">
        <v>699.95</v>
      </c>
      <c r="N5986" s="45">
        <v>44835</v>
      </c>
    </row>
    <row r="5987" spans="1:14" x14ac:dyDescent="0.25">
      <c r="B5987" s="42" t="s">
        <v>52070</v>
      </c>
      <c r="C5987" s="42"/>
      <c r="E5987" s="32" t="s">
        <v>49427</v>
      </c>
      <c r="F5987" s="44" t="s">
        <v>41</v>
      </c>
      <c r="G5987" s="32" t="s">
        <v>17</v>
      </c>
      <c r="H5987" s="43" t="s">
        <v>18</v>
      </c>
      <c r="I5987" s="32" t="s">
        <v>49428</v>
      </c>
      <c r="J5987" s="55">
        <v>8059347039411</v>
      </c>
      <c r="K5987" s="45">
        <v>45413</v>
      </c>
      <c r="L5987" s="47">
        <v>0</v>
      </c>
      <c r="M5987" s="47">
        <v>699.95</v>
      </c>
      <c r="N5987" s="45">
        <v>44835</v>
      </c>
    </row>
    <row r="5988" spans="1:14" x14ac:dyDescent="0.25">
      <c r="B5988" s="42" t="s">
        <v>52069</v>
      </c>
      <c r="C5988" s="42"/>
      <c r="E5988" s="32" t="s">
        <v>49425</v>
      </c>
      <c r="F5988" s="44" t="s">
        <v>41</v>
      </c>
      <c r="G5988" s="32" t="s">
        <v>17</v>
      </c>
      <c r="H5988" s="43" t="s">
        <v>18</v>
      </c>
      <c r="I5988" s="32" t="s">
        <v>49426</v>
      </c>
      <c r="J5988" s="55">
        <v>8059347039404</v>
      </c>
      <c r="K5988" s="45">
        <v>45413</v>
      </c>
      <c r="L5988" s="47">
        <v>0</v>
      </c>
      <c r="M5988" s="47">
        <v>699.95</v>
      </c>
      <c r="N5988" s="45">
        <v>44835</v>
      </c>
    </row>
    <row r="5989" spans="1:14" x14ac:dyDescent="0.25">
      <c r="B5989" s="42" t="s">
        <v>52068</v>
      </c>
      <c r="C5989" s="42"/>
      <c r="E5989" s="32" t="s">
        <v>49423</v>
      </c>
      <c r="F5989" s="44" t="s">
        <v>41</v>
      </c>
      <c r="G5989" s="32" t="s">
        <v>17</v>
      </c>
      <c r="H5989" s="43" t="s">
        <v>18</v>
      </c>
      <c r="I5989" s="32" t="s">
        <v>49424</v>
      </c>
      <c r="J5989" s="55">
        <v>8059347039398</v>
      </c>
      <c r="K5989" s="45">
        <v>45413</v>
      </c>
      <c r="L5989" s="47">
        <v>0</v>
      </c>
      <c r="M5989" s="47">
        <v>699.95</v>
      </c>
      <c r="N5989" s="45">
        <v>44835</v>
      </c>
    </row>
    <row r="5990" spans="1:14" x14ac:dyDescent="0.25">
      <c r="B5990" s="42" t="s">
        <v>52067</v>
      </c>
      <c r="C5990" s="42"/>
      <c r="E5990" s="32" t="s">
        <v>49421</v>
      </c>
      <c r="F5990" s="44" t="s">
        <v>41</v>
      </c>
      <c r="G5990" s="32" t="s">
        <v>17</v>
      </c>
      <c r="H5990" s="43" t="s">
        <v>18</v>
      </c>
      <c r="I5990" s="32" t="s">
        <v>49422</v>
      </c>
      <c r="J5990" s="55">
        <v>8059347039381</v>
      </c>
      <c r="K5990" s="45">
        <v>45413</v>
      </c>
      <c r="L5990" s="47">
        <v>0</v>
      </c>
      <c r="M5990" s="47">
        <v>699.95</v>
      </c>
      <c r="N5990" s="45">
        <v>44835</v>
      </c>
    </row>
    <row r="5991" spans="1:14" x14ac:dyDescent="0.25">
      <c r="A5991" s="45" t="s">
        <v>43961</v>
      </c>
      <c r="B5991" s="42" t="s">
        <v>43962</v>
      </c>
      <c r="C5991" s="42" t="s">
        <v>46578</v>
      </c>
      <c r="D5991" s="42"/>
      <c r="E5991" s="43" t="s">
        <v>43963</v>
      </c>
      <c r="F5991" s="44" t="s">
        <v>41</v>
      </c>
      <c r="G5991" s="32" t="s">
        <v>17</v>
      </c>
      <c r="H5991" s="43" t="s">
        <v>18</v>
      </c>
      <c r="I5991" s="42" t="s">
        <v>43964</v>
      </c>
      <c r="J5991" s="65">
        <v>8059175906220</v>
      </c>
      <c r="K5991" s="45">
        <v>45413</v>
      </c>
      <c r="L5991" s="47">
        <v>0</v>
      </c>
      <c r="M5991" s="47">
        <v>699.95</v>
      </c>
      <c r="N5991" s="45">
        <v>44438</v>
      </c>
    </row>
    <row r="5992" spans="1:14" x14ac:dyDescent="0.25">
      <c r="A5992" s="45" t="s">
        <v>43957</v>
      </c>
      <c r="B5992" s="42" t="s">
        <v>43958</v>
      </c>
      <c r="C5992" s="42" t="s">
        <v>46577</v>
      </c>
      <c r="D5992" s="42"/>
      <c r="E5992" s="43" t="s">
        <v>43959</v>
      </c>
      <c r="F5992" s="44" t="s">
        <v>41</v>
      </c>
      <c r="G5992" s="32" t="s">
        <v>17</v>
      </c>
      <c r="H5992" s="43" t="s">
        <v>18</v>
      </c>
      <c r="I5992" s="42" t="s">
        <v>43960</v>
      </c>
      <c r="J5992" s="65">
        <v>8059175906213</v>
      </c>
      <c r="K5992" s="45">
        <v>45413</v>
      </c>
      <c r="L5992" s="47">
        <v>0</v>
      </c>
      <c r="M5992" s="47">
        <v>699.95</v>
      </c>
      <c r="N5992" s="45">
        <v>44438</v>
      </c>
    </row>
    <row r="5993" spans="1:14" x14ac:dyDescent="0.25">
      <c r="A5993" s="45" t="s">
        <v>43953</v>
      </c>
      <c r="B5993" s="42" t="s">
        <v>43954</v>
      </c>
      <c r="C5993" s="42" t="s">
        <v>46576</v>
      </c>
      <c r="D5993" s="42"/>
      <c r="E5993" s="43" t="s">
        <v>43955</v>
      </c>
      <c r="F5993" s="44" t="s">
        <v>41</v>
      </c>
      <c r="G5993" s="32" t="s">
        <v>17</v>
      </c>
      <c r="H5993" s="43" t="s">
        <v>18</v>
      </c>
      <c r="I5993" s="42" t="s">
        <v>43956</v>
      </c>
      <c r="J5993" s="65">
        <v>8059175906206</v>
      </c>
      <c r="K5993" s="45">
        <v>45413</v>
      </c>
      <c r="L5993" s="47">
        <v>0</v>
      </c>
      <c r="M5993" s="47">
        <v>699.95</v>
      </c>
      <c r="N5993" s="45">
        <v>44438</v>
      </c>
    </row>
    <row r="5994" spans="1:14" x14ac:dyDescent="0.25">
      <c r="A5994" s="45" t="s">
        <v>43949</v>
      </c>
      <c r="B5994" s="42" t="s">
        <v>43950</v>
      </c>
      <c r="C5994" s="42" t="s">
        <v>46575</v>
      </c>
      <c r="D5994" s="42"/>
      <c r="E5994" s="43" t="s">
        <v>43951</v>
      </c>
      <c r="F5994" s="44" t="s">
        <v>41</v>
      </c>
      <c r="G5994" s="32" t="s">
        <v>17</v>
      </c>
      <c r="H5994" s="43" t="s">
        <v>18</v>
      </c>
      <c r="I5994" s="42" t="s">
        <v>43952</v>
      </c>
      <c r="J5994" s="65">
        <v>8059175897542</v>
      </c>
      <c r="K5994" s="45">
        <v>45413</v>
      </c>
      <c r="L5994" s="47">
        <v>0</v>
      </c>
      <c r="M5994" s="47">
        <v>699.95</v>
      </c>
      <c r="N5994" s="45">
        <v>44438</v>
      </c>
    </row>
    <row r="5995" spans="1:14" x14ac:dyDescent="0.25">
      <c r="A5995" s="45" t="s">
        <v>43945</v>
      </c>
      <c r="B5995" s="42" t="s">
        <v>43946</v>
      </c>
      <c r="C5995" s="42" t="s">
        <v>46574</v>
      </c>
      <c r="D5995" s="42"/>
      <c r="E5995" s="43" t="s">
        <v>43947</v>
      </c>
      <c r="F5995" s="44" t="s">
        <v>41</v>
      </c>
      <c r="G5995" s="32" t="s">
        <v>17</v>
      </c>
      <c r="H5995" s="43" t="s">
        <v>18</v>
      </c>
      <c r="I5995" s="42" t="s">
        <v>43948</v>
      </c>
      <c r="J5995" s="65">
        <v>8059175889493</v>
      </c>
      <c r="K5995" s="45">
        <v>45413</v>
      </c>
      <c r="L5995" s="47">
        <v>0</v>
      </c>
      <c r="M5995" s="47">
        <v>699.95</v>
      </c>
      <c r="N5995" s="45">
        <v>44438</v>
      </c>
    </row>
    <row r="5996" spans="1:14" x14ac:dyDescent="0.25">
      <c r="A5996" s="45" t="s">
        <v>43941</v>
      </c>
      <c r="B5996" s="42" t="s">
        <v>43942</v>
      </c>
      <c r="C5996" s="42" t="s">
        <v>46573</v>
      </c>
      <c r="D5996" s="42"/>
      <c r="E5996" s="43" t="s">
        <v>43943</v>
      </c>
      <c r="F5996" s="44" t="s">
        <v>41</v>
      </c>
      <c r="G5996" s="32" t="s">
        <v>17</v>
      </c>
      <c r="H5996" s="43" t="s">
        <v>18</v>
      </c>
      <c r="I5996" s="42" t="s">
        <v>43944</v>
      </c>
      <c r="J5996" s="65">
        <v>8059175897535</v>
      </c>
      <c r="K5996" s="45">
        <v>45413</v>
      </c>
      <c r="L5996" s="47">
        <v>0</v>
      </c>
      <c r="M5996" s="47">
        <v>699.95</v>
      </c>
      <c r="N5996" s="45">
        <v>44438</v>
      </c>
    </row>
    <row r="5997" spans="1:14" x14ac:dyDescent="0.25">
      <c r="A5997" s="45" t="s">
        <v>43937</v>
      </c>
      <c r="B5997" s="42" t="s">
        <v>43938</v>
      </c>
      <c r="C5997" s="42" t="s">
        <v>46572</v>
      </c>
      <c r="D5997" s="42"/>
      <c r="E5997" s="43" t="s">
        <v>43939</v>
      </c>
      <c r="F5997" s="44" t="s">
        <v>41</v>
      </c>
      <c r="G5997" s="32" t="s">
        <v>17</v>
      </c>
      <c r="H5997" s="43" t="s">
        <v>18</v>
      </c>
      <c r="I5997" s="42" t="s">
        <v>43940</v>
      </c>
      <c r="J5997" s="65">
        <v>8059175906190</v>
      </c>
      <c r="K5997" s="45">
        <v>45413</v>
      </c>
      <c r="L5997" s="47">
        <v>0</v>
      </c>
      <c r="M5997" s="47">
        <v>699.95</v>
      </c>
      <c r="N5997" s="45">
        <v>44438</v>
      </c>
    </row>
    <row r="5998" spans="1:14" x14ac:dyDescent="0.25">
      <c r="A5998" s="45" t="s">
        <v>43933</v>
      </c>
      <c r="B5998" s="42" t="s">
        <v>43934</v>
      </c>
      <c r="C5998" s="42" t="s">
        <v>46571</v>
      </c>
      <c r="D5998" s="42"/>
      <c r="E5998" s="43" t="s">
        <v>43935</v>
      </c>
      <c r="F5998" s="44" t="s">
        <v>41</v>
      </c>
      <c r="G5998" s="32" t="s">
        <v>17</v>
      </c>
      <c r="H5998" s="43" t="s">
        <v>18</v>
      </c>
      <c r="I5998" s="42" t="s">
        <v>43936</v>
      </c>
      <c r="J5998" s="65">
        <v>8059175906282</v>
      </c>
      <c r="K5998" s="45">
        <v>45413</v>
      </c>
      <c r="L5998" s="47">
        <v>0</v>
      </c>
      <c r="M5998" s="47">
        <v>699.95</v>
      </c>
      <c r="N5998" s="45">
        <v>44438</v>
      </c>
    </row>
    <row r="5999" spans="1:14" x14ac:dyDescent="0.25">
      <c r="A5999" s="45" t="s">
        <v>43929</v>
      </c>
      <c r="B5999" s="42" t="s">
        <v>43930</v>
      </c>
      <c r="C5999" s="42" t="s">
        <v>46570</v>
      </c>
      <c r="D5999" s="42"/>
      <c r="E5999" s="43" t="s">
        <v>43931</v>
      </c>
      <c r="F5999" s="44" t="s">
        <v>41</v>
      </c>
      <c r="G5999" s="32" t="s">
        <v>17</v>
      </c>
      <c r="H5999" s="43" t="s">
        <v>18</v>
      </c>
      <c r="I5999" s="42" t="s">
        <v>43932</v>
      </c>
      <c r="J5999" s="65">
        <v>8059175906275</v>
      </c>
      <c r="K5999" s="45">
        <v>45413</v>
      </c>
      <c r="L5999" s="47">
        <v>0</v>
      </c>
      <c r="M5999" s="47">
        <v>699.95</v>
      </c>
      <c r="N5999" s="45">
        <v>44438</v>
      </c>
    </row>
    <row r="6000" spans="1:14" x14ac:dyDescent="0.25">
      <c r="A6000" s="45" t="s">
        <v>43925</v>
      </c>
      <c r="B6000" s="42" t="s">
        <v>43926</v>
      </c>
      <c r="C6000" s="42" t="s">
        <v>46569</v>
      </c>
      <c r="D6000" s="42"/>
      <c r="E6000" s="43" t="s">
        <v>43927</v>
      </c>
      <c r="F6000" s="44" t="s">
        <v>41</v>
      </c>
      <c r="G6000" s="32" t="s">
        <v>17</v>
      </c>
      <c r="H6000" s="43" t="s">
        <v>18</v>
      </c>
      <c r="I6000" s="42" t="s">
        <v>43928</v>
      </c>
      <c r="J6000" s="65">
        <v>8059175906268</v>
      </c>
      <c r="K6000" s="45">
        <v>45413</v>
      </c>
      <c r="L6000" s="47">
        <v>0</v>
      </c>
      <c r="M6000" s="47">
        <v>699.95</v>
      </c>
      <c r="N6000" s="45">
        <v>44438</v>
      </c>
    </row>
    <row r="6001" spans="1:14" x14ac:dyDescent="0.25">
      <c r="A6001" s="45" t="s">
        <v>43921</v>
      </c>
      <c r="B6001" s="42" t="s">
        <v>43922</v>
      </c>
      <c r="C6001" s="42" t="s">
        <v>46568</v>
      </c>
      <c r="D6001" s="42"/>
      <c r="E6001" s="43" t="s">
        <v>43923</v>
      </c>
      <c r="F6001" s="44" t="s">
        <v>41</v>
      </c>
      <c r="G6001" s="32" t="s">
        <v>17</v>
      </c>
      <c r="H6001" s="43" t="s">
        <v>18</v>
      </c>
      <c r="I6001" s="42" t="s">
        <v>43924</v>
      </c>
      <c r="J6001" s="65">
        <v>8059175906251</v>
      </c>
      <c r="K6001" s="45">
        <v>45413</v>
      </c>
      <c r="L6001" s="47">
        <v>0</v>
      </c>
      <c r="M6001" s="47">
        <v>699.95</v>
      </c>
      <c r="N6001" s="45">
        <v>44438</v>
      </c>
    </row>
    <row r="6002" spans="1:14" x14ac:dyDescent="0.25">
      <c r="A6002" s="45" t="s">
        <v>43917</v>
      </c>
      <c r="B6002" s="42" t="s">
        <v>43918</v>
      </c>
      <c r="C6002" s="42" t="s">
        <v>46567</v>
      </c>
      <c r="D6002" s="42"/>
      <c r="E6002" s="43" t="s">
        <v>43919</v>
      </c>
      <c r="F6002" s="44" t="s">
        <v>41</v>
      </c>
      <c r="G6002" s="32" t="s">
        <v>17</v>
      </c>
      <c r="H6002" s="43" t="s">
        <v>18</v>
      </c>
      <c r="I6002" s="42" t="s">
        <v>43920</v>
      </c>
      <c r="J6002" s="65">
        <v>8059175889509</v>
      </c>
      <c r="K6002" s="45">
        <v>45413</v>
      </c>
      <c r="L6002" s="47">
        <v>0</v>
      </c>
      <c r="M6002" s="47">
        <v>699.95</v>
      </c>
      <c r="N6002" s="45">
        <v>44438</v>
      </c>
    </row>
    <row r="6003" spans="1:14" x14ac:dyDescent="0.25">
      <c r="A6003" s="45" t="s">
        <v>43913</v>
      </c>
      <c r="B6003" s="42" t="s">
        <v>43914</v>
      </c>
      <c r="C6003" s="42" t="s">
        <v>46566</v>
      </c>
      <c r="D6003" s="42"/>
      <c r="E6003" s="43" t="s">
        <v>43915</v>
      </c>
      <c r="F6003" s="44" t="s">
        <v>41</v>
      </c>
      <c r="G6003" s="32" t="s">
        <v>17</v>
      </c>
      <c r="H6003" s="43" t="s">
        <v>18</v>
      </c>
      <c r="I6003" s="42" t="s">
        <v>43916</v>
      </c>
      <c r="J6003" s="65">
        <v>8059175906244</v>
      </c>
      <c r="K6003" s="45">
        <v>45413</v>
      </c>
      <c r="L6003" s="47">
        <v>0</v>
      </c>
      <c r="M6003" s="47">
        <v>699.95</v>
      </c>
      <c r="N6003" s="45">
        <v>44438</v>
      </c>
    </row>
    <row r="6004" spans="1:14" x14ac:dyDescent="0.25">
      <c r="A6004" s="45" t="s">
        <v>43909</v>
      </c>
      <c r="B6004" s="42" t="s">
        <v>43910</v>
      </c>
      <c r="C6004" s="42" t="s">
        <v>46565</v>
      </c>
      <c r="D6004" s="42"/>
      <c r="E6004" s="43" t="s">
        <v>43911</v>
      </c>
      <c r="F6004" s="44" t="s">
        <v>41</v>
      </c>
      <c r="G6004" s="32" t="s">
        <v>17</v>
      </c>
      <c r="H6004" s="43" t="s">
        <v>18</v>
      </c>
      <c r="I6004" s="42" t="s">
        <v>43912</v>
      </c>
      <c r="J6004" s="65">
        <v>8059175906237</v>
      </c>
      <c r="K6004" s="45">
        <v>45413</v>
      </c>
      <c r="L6004" s="47">
        <v>0</v>
      </c>
      <c r="M6004" s="47">
        <v>699.95</v>
      </c>
      <c r="N6004" s="45">
        <v>44438</v>
      </c>
    </row>
    <row r="6005" spans="1:14" x14ac:dyDescent="0.25">
      <c r="A6005" s="17"/>
      <c r="B6005" s="17" t="s">
        <v>74572</v>
      </c>
      <c r="C6005" s="17"/>
      <c r="D6005" s="17"/>
      <c r="E6005" s="17" t="s">
        <v>74573</v>
      </c>
      <c r="F6005" s="21"/>
      <c r="G6005" s="17" t="s">
        <v>34</v>
      </c>
      <c r="H6005" s="17" t="s">
        <v>35</v>
      </c>
      <c r="I6005" s="17" t="s">
        <v>74574</v>
      </c>
      <c r="J6005" s="20">
        <v>8059347392936</v>
      </c>
      <c r="K6005" s="17"/>
      <c r="L6005" s="28">
        <v>679.95</v>
      </c>
      <c r="M6005" s="17">
        <v>679.95</v>
      </c>
      <c r="N6005" s="24">
        <v>45544</v>
      </c>
    </row>
    <row r="6006" spans="1:14" x14ac:dyDescent="0.25">
      <c r="A6006" s="17"/>
      <c r="B6006" s="17" t="s">
        <v>74569</v>
      </c>
      <c r="C6006" s="17"/>
      <c r="D6006" s="17"/>
      <c r="E6006" s="17" t="s">
        <v>74570</v>
      </c>
      <c r="F6006" s="21"/>
      <c r="G6006" s="17" t="s">
        <v>34</v>
      </c>
      <c r="H6006" s="17" t="s">
        <v>35</v>
      </c>
      <c r="I6006" s="17" t="s">
        <v>74571</v>
      </c>
      <c r="J6006" s="20">
        <v>8059347392929</v>
      </c>
      <c r="K6006" s="17"/>
      <c r="L6006" s="28">
        <v>679.95</v>
      </c>
      <c r="M6006" s="17">
        <v>679.95</v>
      </c>
      <c r="N6006" s="24">
        <v>45544</v>
      </c>
    </row>
    <row r="6007" spans="1:14" x14ac:dyDescent="0.25">
      <c r="A6007" s="17"/>
      <c r="B6007" s="17" t="s">
        <v>74566</v>
      </c>
      <c r="C6007" s="17"/>
      <c r="D6007" s="17"/>
      <c r="E6007" s="17" t="s">
        <v>74567</v>
      </c>
      <c r="F6007" s="21"/>
      <c r="G6007" s="17" t="s">
        <v>34</v>
      </c>
      <c r="H6007" s="17" t="s">
        <v>35</v>
      </c>
      <c r="I6007" s="17" t="s">
        <v>74568</v>
      </c>
      <c r="J6007" s="20">
        <v>8059347392912</v>
      </c>
      <c r="K6007" s="17"/>
      <c r="L6007" s="28">
        <v>679.95</v>
      </c>
      <c r="M6007" s="17">
        <v>679.95</v>
      </c>
      <c r="N6007" s="24">
        <v>45544</v>
      </c>
    </row>
    <row r="6008" spans="1:14" x14ac:dyDescent="0.25">
      <c r="A6008" s="17"/>
      <c r="B6008" s="17" t="s">
        <v>74563</v>
      </c>
      <c r="C6008" s="17"/>
      <c r="D6008" s="17"/>
      <c r="E6008" s="17" t="s">
        <v>74564</v>
      </c>
      <c r="F6008" s="21"/>
      <c r="G6008" s="17" t="s">
        <v>34</v>
      </c>
      <c r="H6008" s="17" t="s">
        <v>35</v>
      </c>
      <c r="I6008" s="17" t="s">
        <v>74565</v>
      </c>
      <c r="J6008" s="20">
        <v>8059347392905</v>
      </c>
      <c r="K6008" s="17"/>
      <c r="L6008" s="28">
        <v>679.95</v>
      </c>
      <c r="M6008" s="17">
        <v>679.95</v>
      </c>
      <c r="N6008" s="24">
        <v>45544</v>
      </c>
    </row>
    <row r="6009" spans="1:14" x14ac:dyDescent="0.25">
      <c r="A6009" s="17"/>
      <c r="B6009" s="17" t="s">
        <v>74560</v>
      </c>
      <c r="C6009" s="17"/>
      <c r="D6009" s="17"/>
      <c r="E6009" s="17" t="s">
        <v>74561</v>
      </c>
      <c r="F6009" s="21"/>
      <c r="G6009" s="17" t="s">
        <v>34</v>
      </c>
      <c r="H6009" s="17" t="s">
        <v>35</v>
      </c>
      <c r="I6009" s="17" t="s">
        <v>74562</v>
      </c>
      <c r="J6009" s="20">
        <v>8059347392899</v>
      </c>
      <c r="K6009" s="17"/>
      <c r="L6009" s="28">
        <v>679.95</v>
      </c>
      <c r="M6009" s="17">
        <v>679.95</v>
      </c>
      <c r="N6009" s="24">
        <v>45544</v>
      </c>
    </row>
    <row r="6010" spans="1:14" x14ac:dyDescent="0.25">
      <c r="A6010" s="17"/>
      <c r="B6010" s="17" t="s">
        <v>74557</v>
      </c>
      <c r="C6010" s="17"/>
      <c r="D6010" s="17"/>
      <c r="E6010" s="17" t="s">
        <v>74558</v>
      </c>
      <c r="F6010" s="21"/>
      <c r="G6010" s="17" t="s">
        <v>34</v>
      </c>
      <c r="H6010" s="17" t="s">
        <v>35</v>
      </c>
      <c r="I6010" s="17" t="s">
        <v>74559</v>
      </c>
      <c r="J6010" s="20">
        <v>8059347392882</v>
      </c>
      <c r="K6010" s="17"/>
      <c r="L6010" s="28">
        <v>679.95</v>
      </c>
      <c r="M6010" s="17">
        <v>679.95</v>
      </c>
      <c r="N6010" s="24">
        <v>45544</v>
      </c>
    </row>
    <row r="6011" spans="1:14" x14ac:dyDescent="0.25">
      <c r="A6011" s="17"/>
      <c r="B6011" s="17" t="s">
        <v>74554</v>
      </c>
      <c r="C6011" s="17"/>
      <c r="D6011" s="17"/>
      <c r="E6011" s="17" t="s">
        <v>74555</v>
      </c>
      <c r="F6011" s="21"/>
      <c r="G6011" s="17" t="s">
        <v>34</v>
      </c>
      <c r="H6011" s="17" t="s">
        <v>35</v>
      </c>
      <c r="I6011" s="17" t="s">
        <v>74556</v>
      </c>
      <c r="J6011" s="20">
        <v>8059347392875</v>
      </c>
      <c r="K6011" s="17"/>
      <c r="L6011" s="28">
        <v>679.95</v>
      </c>
      <c r="M6011" s="17">
        <v>679.95</v>
      </c>
      <c r="N6011" s="24">
        <v>45544</v>
      </c>
    </row>
    <row r="6012" spans="1:14" x14ac:dyDescent="0.25">
      <c r="A6012" s="17"/>
      <c r="B6012" s="17" t="s">
        <v>74593</v>
      </c>
      <c r="C6012" s="17"/>
      <c r="D6012" s="17"/>
      <c r="E6012" s="17" t="s">
        <v>74594</v>
      </c>
      <c r="F6012" s="21"/>
      <c r="G6012" s="17" t="s">
        <v>34</v>
      </c>
      <c r="H6012" s="17" t="s">
        <v>35</v>
      </c>
      <c r="I6012" s="17" t="s">
        <v>74595</v>
      </c>
      <c r="J6012" s="20">
        <v>8059347393032</v>
      </c>
      <c r="K6012" s="17"/>
      <c r="L6012" s="28">
        <v>679.95</v>
      </c>
      <c r="M6012" s="17">
        <v>679.95</v>
      </c>
      <c r="N6012" s="24">
        <v>45544</v>
      </c>
    </row>
    <row r="6013" spans="1:14" x14ac:dyDescent="0.25">
      <c r="A6013" s="17"/>
      <c r="B6013" s="17" t="s">
        <v>74590</v>
      </c>
      <c r="C6013" s="17"/>
      <c r="D6013" s="17"/>
      <c r="E6013" s="17" t="s">
        <v>74591</v>
      </c>
      <c r="F6013" s="21"/>
      <c r="G6013" s="17" t="s">
        <v>34</v>
      </c>
      <c r="H6013" s="17" t="s">
        <v>35</v>
      </c>
      <c r="I6013" s="17" t="s">
        <v>74592</v>
      </c>
      <c r="J6013" s="20">
        <v>8059347393025</v>
      </c>
      <c r="K6013" s="17"/>
      <c r="L6013" s="28">
        <v>679.95</v>
      </c>
      <c r="M6013" s="17">
        <v>679.95</v>
      </c>
      <c r="N6013" s="24">
        <v>45544</v>
      </c>
    </row>
    <row r="6014" spans="1:14" x14ac:dyDescent="0.25">
      <c r="A6014" s="17"/>
      <c r="B6014" s="17" t="s">
        <v>74587</v>
      </c>
      <c r="C6014" s="17"/>
      <c r="D6014" s="17"/>
      <c r="E6014" s="17" t="s">
        <v>74588</v>
      </c>
      <c r="F6014" s="21"/>
      <c r="G6014" s="17" t="s">
        <v>34</v>
      </c>
      <c r="H6014" s="17" t="s">
        <v>35</v>
      </c>
      <c r="I6014" s="17" t="s">
        <v>74589</v>
      </c>
      <c r="J6014" s="20">
        <v>8059347393018</v>
      </c>
      <c r="K6014" s="17"/>
      <c r="L6014" s="28">
        <v>679.95</v>
      </c>
      <c r="M6014" s="17">
        <v>679.95</v>
      </c>
      <c r="N6014" s="24">
        <v>45544</v>
      </c>
    </row>
    <row r="6015" spans="1:14" x14ac:dyDescent="0.25">
      <c r="A6015" s="17"/>
      <c r="B6015" s="17" t="s">
        <v>74584</v>
      </c>
      <c r="C6015" s="17"/>
      <c r="D6015" s="17"/>
      <c r="E6015" s="17" t="s">
        <v>74585</v>
      </c>
      <c r="F6015" s="21"/>
      <c r="G6015" s="17" t="s">
        <v>34</v>
      </c>
      <c r="H6015" s="17" t="s">
        <v>35</v>
      </c>
      <c r="I6015" s="17" t="s">
        <v>74586</v>
      </c>
      <c r="J6015" s="20">
        <v>8059347393001</v>
      </c>
      <c r="K6015" s="17"/>
      <c r="L6015" s="28">
        <v>679.95</v>
      </c>
      <c r="M6015" s="17">
        <v>679.95</v>
      </c>
      <c r="N6015" s="24">
        <v>45544</v>
      </c>
    </row>
    <row r="6016" spans="1:14" x14ac:dyDescent="0.25">
      <c r="A6016" s="17"/>
      <c r="B6016" s="17" t="s">
        <v>74581</v>
      </c>
      <c r="C6016" s="17"/>
      <c r="D6016" s="17"/>
      <c r="E6016" s="17" t="s">
        <v>74582</v>
      </c>
      <c r="F6016" s="21"/>
      <c r="G6016" s="17" t="s">
        <v>34</v>
      </c>
      <c r="H6016" s="17" t="s">
        <v>35</v>
      </c>
      <c r="I6016" s="17" t="s">
        <v>74583</v>
      </c>
      <c r="J6016" s="20">
        <v>8059347392998</v>
      </c>
      <c r="K6016" s="17"/>
      <c r="L6016" s="28">
        <v>679.95</v>
      </c>
      <c r="M6016" s="17">
        <v>679.95</v>
      </c>
      <c r="N6016" s="24">
        <v>45544</v>
      </c>
    </row>
    <row r="6017" spans="1:14" x14ac:dyDescent="0.25">
      <c r="A6017" s="17"/>
      <c r="B6017" s="17" t="s">
        <v>74578</v>
      </c>
      <c r="C6017" s="17"/>
      <c r="D6017" s="17"/>
      <c r="E6017" s="17" t="s">
        <v>74579</v>
      </c>
      <c r="F6017" s="21"/>
      <c r="G6017" s="17" t="s">
        <v>34</v>
      </c>
      <c r="H6017" s="17" t="s">
        <v>35</v>
      </c>
      <c r="I6017" s="17" t="s">
        <v>74580</v>
      </c>
      <c r="J6017" s="20">
        <v>8059347392981</v>
      </c>
      <c r="K6017" s="17"/>
      <c r="L6017" s="28">
        <v>679.95</v>
      </c>
      <c r="M6017" s="17">
        <v>679.95</v>
      </c>
      <c r="N6017" s="24">
        <v>45544</v>
      </c>
    </row>
    <row r="6018" spans="1:14" x14ac:dyDescent="0.25">
      <c r="A6018" s="17"/>
      <c r="B6018" s="17" t="s">
        <v>74575</v>
      </c>
      <c r="C6018" s="17"/>
      <c r="D6018" s="17"/>
      <c r="E6018" s="17" t="s">
        <v>74576</v>
      </c>
      <c r="F6018" s="21"/>
      <c r="G6018" s="17" t="s">
        <v>34</v>
      </c>
      <c r="H6018" s="17" t="s">
        <v>35</v>
      </c>
      <c r="I6018" s="17" t="s">
        <v>74577</v>
      </c>
      <c r="J6018" s="20">
        <v>8059347392974</v>
      </c>
      <c r="K6018" s="17"/>
      <c r="L6018" s="28">
        <v>679.95</v>
      </c>
      <c r="M6018" s="17">
        <v>679.95</v>
      </c>
      <c r="N6018" s="24">
        <v>45544</v>
      </c>
    </row>
    <row r="6019" spans="1:14" x14ac:dyDescent="0.25">
      <c r="A6019" s="17"/>
      <c r="B6019" s="17" t="s">
        <v>74551</v>
      </c>
      <c r="C6019" s="17"/>
      <c r="D6019" s="17"/>
      <c r="E6019" s="17" t="s">
        <v>74552</v>
      </c>
      <c r="F6019" s="21"/>
      <c r="G6019" s="17" t="s">
        <v>34</v>
      </c>
      <c r="H6019" s="17" t="s">
        <v>35</v>
      </c>
      <c r="I6019" s="17" t="s">
        <v>74553</v>
      </c>
      <c r="J6019" s="20">
        <v>8059347392837</v>
      </c>
      <c r="K6019" s="17"/>
      <c r="L6019" s="28">
        <v>679.95</v>
      </c>
      <c r="M6019" s="17">
        <v>679.95</v>
      </c>
      <c r="N6019" s="24">
        <v>45544</v>
      </c>
    </row>
    <row r="6020" spans="1:14" x14ac:dyDescent="0.25">
      <c r="A6020" s="17"/>
      <c r="B6020" s="17" t="s">
        <v>74548</v>
      </c>
      <c r="C6020" s="17"/>
      <c r="D6020" s="17"/>
      <c r="E6020" s="17" t="s">
        <v>74549</v>
      </c>
      <c r="F6020" s="21"/>
      <c r="G6020" s="17" t="s">
        <v>34</v>
      </c>
      <c r="H6020" s="17" t="s">
        <v>35</v>
      </c>
      <c r="I6020" s="17" t="s">
        <v>74550</v>
      </c>
      <c r="J6020" s="20">
        <v>8059347392820</v>
      </c>
      <c r="K6020" s="17"/>
      <c r="L6020" s="28">
        <v>679.95</v>
      </c>
      <c r="M6020" s="17">
        <v>679.95</v>
      </c>
      <c r="N6020" s="24">
        <v>45544</v>
      </c>
    </row>
    <row r="6021" spans="1:14" x14ac:dyDescent="0.25">
      <c r="A6021" s="17"/>
      <c r="B6021" s="17" t="s">
        <v>74545</v>
      </c>
      <c r="C6021" s="17"/>
      <c r="D6021" s="17"/>
      <c r="E6021" s="17" t="s">
        <v>74546</v>
      </c>
      <c r="F6021" s="21"/>
      <c r="G6021" s="17" t="s">
        <v>34</v>
      </c>
      <c r="H6021" s="17" t="s">
        <v>35</v>
      </c>
      <c r="I6021" s="17" t="s">
        <v>74547</v>
      </c>
      <c r="J6021" s="20">
        <v>8059347392813</v>
      </c>
      <c r="K6021" s="17"/>
      <c r="L6021" s="28">
        <v>679.95</v>
      </c>
      <c r="M6021" s="17">
        <v>679.95</v>
      </c>
      <c r="N6021" s="24">
        <v>45544</v>
      </c>
    </row>
    <row r="6022" spans="1:14" x14ac:dyDescent="0.25">
      <c r="A6022" s="17"/>
      <c r="B6022" s="17" t="s">
        <v>74542</v>
      </c>
      <c r="C6022" s="17"/>
      <c r="D6022" s="17"/>
      <c r="E6022" s="17" t="s">
        <v>74543</v>
      </c>
      <c r="F6022" s="21"/>
      <c r="G6022" s="17" t="s">
        <v>34</v>
      </c>
      <c r="H6022" s="17" t="s">
        <v>35</v>
      </c>
      <c r="I6022" s="17" t="s">
        <v>74544</v>
      </c>
      <c r="J6022" s="20">
        <v>8059347392806</v>
      </c>
      <c r="K6022" s="17"/>
      <c r="L6022" s="28">
        <v>679.95</v>
      </c>
      <c r="M6022" s="17">
        <v>679.95</v>
      </c>
      <c r="N6022" s="24">
        <v>45544</v>
      </c>
    </row>
    <row r="6023" spans="1:14" x14ac:dyDescent="0.25">
      <c r="A6023" s="17"/>
      <c r="B6023" s="17" t="s">
        <v>74539</v>
      </c>
      <c r="C6023" s="17"/>
      <c r="D6023" s="17"/>
      <c r="E6023" s="17" t="s">
        <v>74540</v>
      </c>
      <c r="F6023" s="21"/>
      <c r="G6023" s="17" t="s">
        <v>34</v>
      </c>
      <c r="H6023" s="17" t="s">
        <v>35</v>
      </c>
      <c r="I6023" s="17" t="s">
        <v>74541</v>
      </c>
      <c r="J6023" s="20">
        <v>8059347392790</v>
      </c>
      <c r="K6023" s="17"/>
      <c r="L6023" s="28">
        <v>679.95</v>
      </c>
      <c r="M6023" s="17">
        <v>679.95</v>
      </c>
      <c r="N6023" s="24">
        <v>45544</v>
      </c>
    </row>
    <row r="6024" spans="1:14" x14ac:dyDescent="0.25">
      <c r="A6024" s="17"/>
      <c r="B6024" s="17" t="s">
        <v>74536</v>
      </c>
      <c r="C6024" s="17"/>
      <c r="D6024" s="17"/>
      <c r="E6024" s="17" t="s">
        <v>74537</v>
      </c>
      <c r="F6024" s="21"/>
      <c r="G6024" s="17" t="s">
        <v>34</v>
      </c>
      <c r="H6024" s="17" t="s">
        <v>35</v>
      </c>
      <c r="I6024" s="17" t="s">
        <v>74538</v>
      </c>
      <c r="J6024" s="20">
        <v>8059347392783</v>
      </c>
      <c r="K6024" s="17"/>
      <c r="L6024" s="28">
        <v>679.95</v>
      </c>
      <c r="M6024" s="17">
        <v>679.95</v>
      </c>
      <c r="N6024" s="24">
        <v>45544</v>
      </c>
    </row>
    <row r="6025" spans="1:14" x14ac:dyDescent="0.25">
      <c r="A6025" s="17"/>
      <c r="B6025" s="17" t="s">
        <v>74533</v>
      </c>
      <c r="C6025" s="17"/>
      <c r="D6025" s="17"/>
      <c r="E6025" s="17" t="s">
        <v>74534</v>
      </c>
      <c r="F6025" s="21"/>
      <c r="G6025" s="17" t="s">
        <v>34</v>
      </c>
      <c r="H6025" s="17" t="s">
        <v>35</v>
      </c>
      <c r="I6025" s="17" t="s">
        <v>74535</v>
      </c>
      <c r="J6025" s="20">
        <v>8059347392776</v>
      </c>
      <c r="K6025" s="17"/>
      <c r="L6025" s="28">
        <v>679.95</v>
      </c>
      <c r="M6025" s="17">
        <v>679.95</v>
      </c>
      <c r="N6025" s="24">
        <v>45544</v>
      </c>
    </row>
    <row r="6026" spans="1:14" x14ac:dyDescent="0.25">
      <c r="B6026" s="42" t="s">
        <v>45768</v>
      </c>
      <c r="C6026" s="42"/>
      <c r="E6026" s="32" t="s">
        <v>45631</v>
      </c>
      <c r="G6026" s="44" t="s">
        <v>11</v>
      </c>
      <c r="H6026" s="44" t="s">
        <v>12</v>
      </c>
      <c r="I6026" s="32" t="s">
        <v>45608</v>
      </c>
      <c r="J6026" s="59">
        <v>8059175348983</v>
      </c>
      <c r="L6026" s="66">
        <v>229.95</v>
      </c>
      <c r="M6026" s="66">
        <v>229.95</v>
      </c>
    </row>
    <row r="6027" spans="1:14" x14ac:dyDescent="0.25">
      <c r="B6027" s="42" t="s">
        <v>45758</v>
      </c>
      <c r="C6027" s="42"/>
      <c r="E6027" s="32" t="s">
        <v>60046</v>
      </c>
      <c r="G6027" s="44" t="s">
        <v>11</v>
      </c>
      <c r="H6027" s="44" t="s">
        <v>12</v>
      </c>
      <c r="I6027" s="32" t="s">
        <v>49996</v>
      </c>
      <c r="J6027" s="59">
        <v>8059175348976</v>
      </c>
      <c r="L6027" s="66">
        <v>229.95</v>
      </c>
      <c r="M6027" s="66">
        <v>229.95</v>
      </c>
    </row>
    <row r="6028" spans="1:14" x14ac:dyDescent="0.25">
      <c r="B6028" s="42" t="s">
        <v>45767</v>
      </c>
      <c r="C6028" s="42"/>
      <c r="E6028" s="32" t="s">
        <v>45630</v>
      </c>
      <c r="G6028" s="44" t="s">
        <v>11</v>
      </c>
      <c r="H6028" s="44" t="s">
        <v>12</v>
      </c>
      <c r="I6028" s="32" t="s">
        <v>45609</v>
      </c>
      <c r="J6028" s="59">
        <v>8059175348969</v>
      </c>
      <c r="L6028" s="66">
        <v>229.95</v>
      </c>
      <c r="M6028" s="66">
        <v>229.95</v>
      </c>
    </row>
    <row r="6029" spans="1:14" x14ac:dyDescent="0.25">
      <c r="B6029" s="42" t="s">
        <v>45756</v>
      </c>
      <c r="C6029" s="42"/>
      <c r="E6029" s="32" t="s">
        <v>60045</v>
      </c>
      <c r="G6029" s="44" t="s">
        <v>11</v>
      </c>
      <c r="H6029" s="44" t="s">
        <v>12</v>
      </c>
      <c r="I6029" s="32" t="s">
        <v>50033</v>
      </c>
      <c r="J6029" s="59">
        <v>8059175384608</v>
      </c>
      <c r="L6029" s="66">
        <v>229.95</v>
      </c>
      <c r="M6029" s="66">
        <v>229.95</v>
      </c>
    </row>
    <row r="6030" spans="1:14" x14ac:dyDescent="0.25">
      <c r="B6030" s="42" t="s">
        <v>45757</v>
      </c>
      <c r="C6030" s="42"/>
      <c r="E6030" s="32" t="s">
        <v>45625</v>
      </c>
      <c r="G6030" s="44" t="s">
        <v>11</v>
      </c>
      <c r="H6030" s="44" t="s">
        <v>12</v>
      </c>
      <c r="I6030" s="32" t="s">
        <v>45614</v>
      </c>
      <c r="J6030" s="59">
        <v>8059175384592</v>
      </c>
      <c r="L6030" s="66">
        <v>229.95</v>
      </c>
      <c r="M6030" s="66">
        <v>229.95</v>
      </c>
    </row>
    <row r="6031" spans="1:14" x14ac:dyDescent="0.25">
      <c r="B6031" s="42" t="s">
        <v>45755</v>
      </c>
      <c r="C6031" s="42"/>
      <c r="E6031" s="32" t="s">
        <v>60044</v>
      </c>
      <c r="G6031" s="44" t="s">
        <v>11</v>
      </c>
      <c r="H6031" s="44" t="s">
        <v>12</v>
      </c>
      <c r="I6031" s="32" t="s">
        <v>50032</v>
      </c>
      <c r="J6031" s="59">
        <v>8059175384585</v>
      </c>
      <c r="L6031" s="66">
        <v>229.95</v>
      </c>
      <c r="M6031" s="66">
        <v>229.95</v>
      </c>
    </row>
    <row r="6032" spans="1:14" x14ac:dyDescent="0.25">
      <c r="B6032" s="42"/>
      <c r="C6032" s="42"/>
      <c r="E6032" s="32" t="s">
        <v>45624</v>
      </c>
      <c r="G6032" s="44" t="s">
        <v>11</v>
      </c>
      <c r="H6032" s="44" t="s">
        <v>12</v>
      </c>
      <c r="I6032" s="32" t="s">
        <v>45615</v>
      </c>
      <c r="J6032" s="59">
        <v>8059175384578</v>
      </c>
      <c r="L6032" s="66">
        <v>229.95</v>
      </c>
      <c r="M6032" s="66">
        <v>229.95</v>
      </c>
    </row>
    <row r="6033" spans="2:13" x14ac:dyDescent="0.25">
      <c r="B6033" s="42"/>
      <c r="C6033" s="42"/>
      <c r="E6033" s="32" t="s">
        <v>60043</v>
      </c>
      <c r="G6033" s="44" t="s">
        <v>11</v>
      </c>
      <c r="H6033" s="44" t="s">
        <v>12</v>
      </c>
      <c r="I6033" s="32" t="s">
        <v>50031</v>
      </c>
      <c r="J6033" s="59">
        <v>8059175384561</v>
      </c>
      <c r="L6033" s="66">
        <v>229.95</v>
      </c>
      <c r="M6033" s="66">
        <v>229.95</v>
      </c>
    </row>
    <row r="6034" spans="2:13" x14ac:dyDescent="0.25">
      <c r="B6034" s="42" t="s">
        <v>45762</v>
      </c>
      <c r="C6034" s="42"/>
      <c r="E6034" s="32" t="s">
        <v>60042</v>
      </c>
      <c r="G6034" s="44" t="s">
        <v>11</v>
      </c>
      <c r="H6034" s="44" t="s">
        <v>12</v>
      </c>
      <c r="I6034" s="32" t="s">
        <v>50001</v>
      </c>
      <c r="J6034" s="59">
        <v>8059175349072</v>
      </c>
      <c r="L6034" s="66">
        <v>229.95</v>
      </c>
      <c r="M6034" s="66">
        <v>229.95</v>
      </c>
    </row>
    <row r="6035" spans="2:13" x14ac:dyDescent="0.25">
      <c r="B6035" s="42" t="s">
        <v>45766</v>
      </c>
      <c r="C6035" s="42"/>
      <c r="E6035" s="32" t="s">
        <v>45629</v>
      </c>
      <c r="G6035" s="44" t="s">
        <v>11</v>
      </c>
      <c r="H6035" s="44" t="s">
        <v>12</v>
      </c>
      <c r="I6035" s="32" t="s">
        <v>45610</v>
      </c>
      <c r="J6035" s="59">
        <v>8059175349065</v>
      </c>
      <c r="L6035" s="66">
        <v>229.95</v>
      </c>
      <c r="M6035" s="66">
        <v>229.95</v>
      </c>
    </row>
    <row r="6036" spans="2:13" x14ac:dyDescent="0.25">
      <c r="B6036" s="42" t="s">
        <v>45761</v>
      </c>
      <c r="C6036" s="42"/>
      <c r="E6036" s="32" t="s">
        <v>60041</v>
      </c>
      <c r="G6036" s="44" t="s">
        <v>11</v>
      </c>
      <c r="H6036" s="44" t="s">
        <v>12</v>
      </c>
      <c r="I6036" s="32" t="s">
        <v>50000</v>
      </c>
      <c r="J6036" s="59">
        <v>8059175349058</v>
      </c>
      <c r="L6036" s="66">
        <v>229.95</v>
      </c>
      <c r="M6036" s="66">
        <v>229.95</v>
      </c>
    </row>
    <row r="6037" spans="2:13" x14ac:dyDescent="0.25">
      <c r="B6037" s="42" t="s">
        <v>45765</v>
      </c>
      <c r="C6037" s="42"/>
      <c r="E6037" s="32" t="s">
        <v>45628</v>
      </c>
      <c r="G6037" s="44" t="s">
        <v>11</v>
      </c>
      <c r="H6037" s="44" t="s">
        <v>12</v>
      </c>
      <c r="I6037" s="32" t="s">
        <v>45611</v>
      </c>
      <c r="J6037" s="59">
        <v>8059175349041</v>
      </c>
      <c r="L6037" s="66">
        <v>229.95</v>
      </c>
      <c r="M6037" s="66">
        <v>229.95</v>
      </c>
    </row>
    <row r="6038" spans="2:13" x14ac:dyDescent="0.25">
      <c r="B6038" s="42" t="s">
        <v>45760</v>
      </c>
      <c r="C6038" s="42"/>
      <c r="E6038" s="32" t="s">
        <v>60040</v>
      </c>
      <c r="G6038" s="44" t="s">
        <v>11</v>
      </c>
      <c r="H6038" s="44" t="s">
        <v>12</v>
      </c>
      <c r="I6038" s="32" t="s">
        <v>49999</v>
      </c>
      <c r="J6038" s="59">
        <v>8059175349034</v>
      </c>
      <c r="L6038" s="66">
        <v>229.95</v>
      </c>
      <c r="M6038" s="66">
        <v>229.95</v>
      </c>
    </row>
    <row r="6039" spans="2:13" x14ac:dyDescent="0.25">
      <c r="B6039" s="42" t="s">
        <v>45764</v>
      </c>
      <c r="C6039" s="42"/>
      <c r="E6039" s="32" t="s">
        <v>45627</v>
      </c>
      <c r="G6039" s="44" t="s">
        <v>11</v>
      </c>
      <c r="H6039" s="44" t="s">
        <v>12</v>
      </c>
      <c r="I6039" s="32" t="s">
        <v>45612</v>
      </c>
      <c r="J6039" s="59">
        <v>8059175349027</v>
      </c>
      <c r="L6039" s="66">
        <v>229.95</v>
      </c>
      <c r="M6039" s="66">
        <v>229.95</v>
      </c>
    </row>
    <row r="6040" spans="2:13" x14ac:dyDescent="0.25">
      <c r="B6040" s="42" t="s">
        <v>45759</v>
      </c>
      <c r="C6040" s="42"/>
      <c r="E6040" s="32" t="s">
        <v>60039</v>
      </c>
      <c r="G6040" s="44" t="s">
        <v>11</v>
      </c>
      <c r="H6040" s="44" t="s">
        <v>12</v>
      </c>
      <c r="I6040" s="32" t="s">
        <v>49998</v>
      </c>
      <c r="J6040" s="59">
        <v>8059175349010</v>
      </c>
      <c r="L6040" s="66">
        <v>229.95</v>
      </c>
      <c r="M6040" s="66">
        <v>229.95</v>
      </c>
    </row>
    <row r="6041" spans="2:13" x14ac:dyDescent="0.25">
      <c r="B6041" s="42" t="s">
        <v>45763</v>
      </c>
      <c r="C6041" s="42"/>
      <c r="E6041" s="32" t="s">
        <v>45626</v>
      </c>
      <c r="G6041" s="44" t="s">
        <v>11</v>
      </c>
      <c r="H6041" s="44" t="s">
        <v>12</v>
      </c>
      <c r="I6041" s="32" t="s">
        <v>45613</v>
      </c>
      <c r="J6041" s="59">
        <v>8059175349003</v>
      </c>
      <c r="L6041" s="66">
        <v>229.95</v>
      </c>
      <c r="M6041" s="66">
        <v>229.95</v>
      </c>
    </row>
    <row r="6042" spans="2:13" x14ac:dyDescent="0.25">
      <c r="B6042" s="42" t="s">
        <v>67208</v>
      </c>
      <c r="C6042" s="42"/>
      <c r="E6042" s="32" t="s">
        <v>60038</v>
      </c>
      <c r="G6042" s="44" t="s">
        <v>11</v>
      </c>
      <c r="H6042" s="44" t="s">
        <v>12</v>
      </c>
      <c r="I6042" s="32" t="s">
        <v>49997</v>
      </c>
      <c r="J6042" s="59">
        <v>8059175348990</v>
      </c>
      <c r="L6042" s="66">
        <v>229.95</v>
      </c>
      <c r="M6042" s="66">
        <v>229.95</v>
      </c>
    </row>
    <row r="6043" spans="2:13" x14ac:dyDescent="0.25">
      <c r="B6043" s="42" t="s">
        <v>45781</v>
      </c>
      <c r="C6043" s="42"/>
      <c r="E6043" s="32" t="s">
        <v>45631</v>
      </c>
      <c r="G6043" s="44" t="s">
        <v>11</v>
      </c>
      <c r="H6043" s="44" t="s">
        <v>12</v>
      </c>
      <c r="I6043" s="32" t="s">
        <v>45616</v>
      </c>
      <c r="J6043" s="59">
        <v>8059175366390</v>
      </c>
      <c r="L6043" s="66">
        <v>229.95</v>
      </c>
      <c r="M6043" s="66">
        <v>229.95</v>
      </c>
    </row>
    <row r="6044" spans="2:13" x14ac:dyDescent="0.25">
      <c r="B6044" s="42" t="s">
        <v>45752</v>
      </c>
      <c r="C6044" s="42"/>
      <c r="E6044" s="32" t="s">
        <v>60046</v>
      </c>
      <c r="G6044" s="44" t="s">
        <v>11</v>
      </c>
      <c r="H6044" s="44" t="s">
        <v>12</v>
      </c>
      <c r="I6044" s="32" t="s">
        <v>50010</v>
      </c>
      <c r="J6044" s="59">
        <v>8059175366383</v>
      </c>
      <c r="L6044" s="66">
        <v>229.95</v>
      </c>
      <c r="M6044" s="66">
        <v>229.95</v>
      </c>
    </row>
    <row r="6045" spans="2:13" x14ac:dyDescent="0.25">
      <c r="B6045" s="42" t="s">
        <v>68039</v>
      </c>
      <c r="C6045" s="42"/>
      <c r="E6045" s="32" t="s">
        <v>45630</v>
      </c>
      <c r="G6045" s="44" t="s">
        <v>11</v>
      </c>
      <c r="H6045" s="44" t="s">
        <v>12</v>
      </c>
      <c r="I6045" s="32" t="s">
        <v>45617</v>
      </c>
      <c r="J6045" s="59">
        <v>8059175366376</v>
      </c>
      <c r="L6045" s="66">
        <v>229.95</v>
      </c>
      <c r="M6045" s="66">
        <v>229.95</v>
      </c>
    </row>
    <row r="6046" spans="2:13" x14ac:dyDescent="0.25">
      <c r="B6046" s="42" t="s">
        <v>45783</v>
      </c>
      <c r="C6046" s="42"/>
      <c r="E6046" s="32" t="s">
        <v>60045</v>
      </c>
      <c r="G6046" s="44" t="s">
        <v>11</v>
      </c>
      <c r="H6046" s="44" t="s">
        <v>12</v>
      </c>
      <c r="I6046" s="32" t="s">
        <v>50030</v>
      </c>
      <c r="J6046" s="59">
        <v>8059175384554</v>
      </c>
      <c r="L6046" s="66">
        <v>229.95</v>
      </c>
      <c r="M6046" s="66">
        <v>229.95</v>
      </c>
    </row>
    <row r="6047" spans="2:13" x14ac:dyDescent="0.25">
      <c r="B6047" s="42" t="s">
        <v>45751</v>
      </c>
      <c r="C6047" s="42"/>
      <c r="E6047" s="32" t="s">
        <v>45625</v>
      </c>
      <c r="G6047" s="44" t="s">
        <v>11</v>
      </c>
      <c r="H6047" s="44" t="s">
        <v>12</v>
      </c>
      <c r="I6047" s="32" t="s">
        <v>45622</v>
      </c>
      <c r="J6047" s="59">
        <v>8059175384547</v>
      </c>
      <c r="L6047" s="66">
        <v>229.95</v>
      </c>
      <c r="M6047" s="66">
        <v>229.95</v>
      </c>
    </row>
    <row r="6048" spans="2:13" x14ac:dyDescent="0.25">
      <c r="B6048" s="42" t="s">
        <v>45782</v>
      </c>
      <c r="C6048" s="42"/>
      <c r="E6048" s="32" t="s">
        <v>60044</v>
      </c>
      <c r="G6048" s="44" t="s">
        <v>11</v>
      </c>
      <c r="H6048" s="44" t="s">
        <v>12</v>
      </c>
      <c r="I6048" s="32" t="s">
        <v>50029</v>
      </c>
      <c r="J6048" s="59">
        <v>8059175384530</v>
      </c>
      <c r="L6048" s="66">
        <v>229.95</v>
      </c>
      <c r="M6048" s="66">
        <v>229.95</v>
      </c>
    </row>
    <row r="6049" spans="1:14" x14ac:dyDescent="0.25">
      <c r="B6049" s="42"/>
      <c r="C6049" s="42"/>
      <c r="E6049" s="32" t="s">
        <v>45624</v>
      </c>
      <c r="G6049" s="44" t="s">
        <v>11</v>
      </c>
      <c r="H6049" s="44" t="s">
        <v>12</v>
      </c>
      <c r="I6049" s="32" t="s">
        <v>45623</v>
      </c>
      <c r="J6049" s="59">
        <v>8059175384523</v>
      </c>
      <c r="L6049" s="66">
        <v>229.95</v>
      </c>
      <c r="M6049" s="66">
        <v>229.95</v>
      </c>
    </row>
    <row r="6050" spans="1:14" x14ac:dyDescent="0.25">
      <c r="B6050" s="42"/>
      <c r="C6050" s="42"/>
      <c r="E6050" s="32" t="s">
        <v>60043</v>
      </c>
      <c r="G6050" s="44" t="s">
        <v>11</v>
      </c>
      <c r="H6050" s="44" t="s">
        <v>12</v>
      </c>
      <c r="I6050" s="32" t="s">
        <v>50028</v>
      </c>
      <c r="J6050" s="59">
        <v>8059175384516</v>
      </c>
      <c r="L6050" s="66">
        <v>229.95</v>
      </c>
      <c r="M6050" s="66">
        <v>229.95</v>
      </c>
    </row>
    <row r="6051" spans="1:14" x14ac:dyDescent="0.25">
      <c r="B6051" s="42" t="s">
        <v>45776</v>
      </c>
      <c r="C6051" s="42"/>
      <c r="E6051" s="32" t="s">
        <v>60042</v>
      </c>
      <c r="G6051" s="44" t="s">
        <v>11</v>
      </c>
      <c r="H6051" s="44" t="s">
        <v>12</v>
      </c>
      <c r="I6051" s="32" t="s">
        <v>50015</v>
      </c>
      <c r="J6051" s="59">
        <v>8059175366482</v>
      </c>
      <c r="L6051" s="66">
        <v>229.95</v>
      </c>
      <c r="M6051" s="66">
        <v>229.95</v>
      </c>
    </row>
    <row r="6052" spans="1:14" x14ac:dyDescent="0.25">
      <c r="B6052" s="42" t="s">
        <v>45780</v>
      </c>
      <c r="C6052" s="42"/>
      <c r="E6052" s="32" t="s">
        <v>45629</v>
      </c>
      <c r="G6052" s="44" t="s">
        <v>11</v>
      </c>
      <c r="H6052" s="44" t="s">
        <v>12</v>
      </c>
      <c r="I6052" s="32" t="s">
        <v>45618</v>
      </c>
      <c r="J6052" s="59">
        <v>8059175366475</v>
      </c>
      <c r="L6052" s="66">
        <v>229.95</v>
      </c>
      <c r="M6052" s="66">
        <v>229.95</v>
      </c>
    </row>
    <row r="6053" spans="1:14" x14ac:dyDescent="0.25">
      <c r="B6053" s="42" t="s">
        <v>45775</v>
      </c>
      <c r="C6053" s="42"/>
      <c r="E6053" s="32" t="s">
        <v>60041</v>
      </c>
      <c r="G6053" s="44" t="s">
        <v>11</v>
      </c>
      <c r="H6053" s="44" t="s">
        <v>12</v>
      </c>
      <c r="I6053" s="32" t="s">
        <v>50014</v>
      </c>
      <c r="J6053" s="59">
        <v>8059175366468</v>
      </c>
      <c r="L6053" s="66">
        <v>229.95</v>
      </c>
      <c r="M6053" s="66">
        <v>229.95</v>
      </c>
    </row>
    <row r="6054" spans="1:14" x14ac:dyDescent="0.25">
      <c r="B6054" s="42" t="s">
        <v>45779</v>
      </c>
      <c r="C6054" s="42"/>
      <c r="E6054" s="32" t="s">
        <v>45628</v>
      </c>
      <c r="G6054" s="44" t="s">
        <v>11</v>
      </c>
      <c r="H6054" s="44" t="s">
        <v>12</v>
      </c>
      <c r="I6054" s="32" t="s">
        <v>45619</v>
      </c>
      <c r="J6054" s="59">
        <v>8059175366451</v>
      </c>
      <c r="L6054" s="66">
        <v>229.95</v>
      </c>
      <c r="M6054" s="66">
        <v>229.95</v>
      </c>
    </row>
    <row r="6055" spans="1:14" x14ac:dyDescent="0.25">
      <c r="B6055" s="42" t="s">
        <v>45774</v>
      </c>
      <c r="C6055" s="42"/>
      <c r="E6055" s="32" t="s">
        <v>60040</v>
      </c>
      <c r="G6055" s="44" t="s">
        <v>11</v>
      </c>
      <c r="H6055" s="44" t="s">
        <v>12</v>
      </c>
      <c r="I6055" s="32" t="s">
        <v>50013</v>
      </c>
      <c r="J6055" s="59">
        <v>8059175366444</v>
      </c>
      <c r="L6055" s="66">
        <v>229.95</v>
      </c>
      <c r="M6055" s="66">
        <v>229.95</v>
      </c>
    </row>
    <row r="6056" spans="1:14" x14ac:dyDescent="0.25">
      <c r="B6056" s="42" t="s">
        <v>45778</v>
      </c>
      <c r="C6056" s="42"/>
      <c r="E6056" s="32" t="s">
        <v>45627</v>
      </c>
      <c r="G6056" s="44" t="s">
        <v>11</v>
      </c>
      <c r="H6056" s="44" t="s">
        <v>12</v>
      </c>
      <c r="I6056" s="32" t="s">
        <v>45620</v>
      </c>
      <c r="J6056" s="59">
        <v>8059175366437</v>
      </c>
      <c r="L6056" s="66">
        <v>229.95</v>
      </c>
      <c r="M6056" s="66">
        <v>229.95</v>
      </c>
    </row>
    <row r="6057" spans="1:14" x14ac:dyDescent="0.25">
      <c r="B6057" s="42" t="s">
        <v>45773</v>
      </c>
      <c r="C6057" s="42"/>
      <c r="E6057" s="32" t="s">
        <v>60039</v>
      </c>
      <c r="G6057" s="44" t="s">
        <v>11</v>
      </c>
      <c r="H6057" s="44" t="s">
        <v>12</v>
      </c>
      <c r="I6057" s="32" t="s">
        <v>50012</v>
      </c>
      <c r="J6057" s="59">
        <v>8059175366420</v>
      </c>
      <c r="L6057" s="66">
        <v>229.95</v>
      </c>
      <c r="M6057" s="66">
        <v>229.95</v>
      </c>
    </row>
    <row r="6058" spans="1:14" x14ac:dyDescent="0.25">
      <c r="B6058" s="42" t="s">
        <v>45777</v>
      </c>
      <c r="C6058" s="42"/>
      <c r="E6058" s="32" t="s">
        <v>45626</v>
      </c>
      <c r="G6058" s="44" t="s">
        <v>11</v>
      </c>
      <c r="H6058" s="44" t="s">
        <v>12</v>
      </c>
      <c r="I6058" s="32" t="s">
        <v>45621</v>
      </c>
      <c r="J6058" s="59">
        <v>8059175366413</v>
      </c>
      <c r="L6058" s="66">
        <v>229.95</v>
      </c>
      <c r="M6058" s="66">
        <v>229.95</v>
      </c>
    </row>
    <row r="6059" spans="1:14" x14ac:dyDescent="0.25">
      <c r="B6059" s="42" t="s">
        <v>45753</v>
      </c>
      <c r="C6059" s="42"/>
      <c r="E6059" s="32" t="s">
        <v>60038</v>
      </c>
      <c r="G6059" s="44" t="s">
        <v>11</v>
      </c>
      <c r="H6059" s="44" t="s">
        <v>12</v>
      </c>
      <c r="I6059" s="32" t="s">
        <v>50011</v>
      </c>
      <c r="J6059" s="59">
        <v>8059175366406</v>
      </c>
      <c r="L6059" s="66">
        <v>229.95</v>
      </c>
      <c r="M6059" s="66">
        <v>229.95</v>
      </c>
    </row>
    <row r="6060" spans="1:14" x14ac:dyDescent="0.25">
      <c r="A6060" s="43" t="s">
        <v>39080</v>
      </c>
      <c r="B6060" s="42" t="s">
        <v>51426</v>
      </c>
      <c r="C6060" s="42"/>
      <c r="D6060" s="43"/>
      <c r="E6060" s="43" t="s">
        <v>39081</v>
      </c>
      <c r="F6060" s="81" t="s">
        <v>3153</v>
      </c>
      <c r="G6060" s="32" t="s">
        <v>11</v>
      </c>
      <c r="H6060" s="43" t="s">
        <v>12</v>
      </c>
      <c r="I6060" s="48" t="s">
        <v>39082</v>
      </c>
      <c r="J6060" s="42">
        <v>8059175279270</v>
      </c>
      <c r="K6060" s="63"/>
      <c r="L6060" s="47">
        <v>229.95</v>
      </c>
      <c r="M6060" s="47">
        <v>229.95</v>
      </c>
      <c r="N6060" s="63">
        <v>44249</v>
      </c>
    </row>
    <row r="6061" spans="1:14" x14ac:dyDescent="0.25">
      <c r="A6061" s="43" t="s">
        <v>39053</v>
      </c>
      <c r="B6061" s="42" t="s">
        <v>51425</v>
      </c>
      <c r="C6061" s="42"/>
      <c r="D6061" s="43"/>
      <c r="E6061" s="43" t="s">
        <v>60037</v>
      </c>
      <c r="F6061" s="81" t="s">
        <v>3153</v>
      </c>
      <c r="G6061" s="32" t="s">
        <v>11</v>
      </c>
      <c r="H6061" s="43" t="s">
        <v>12</v>
      </c>
      <c r="I6061" s="48" t="s">
        <v>39054</v>
      </c>
      <c r="J6061" s="42">
        <v>8059175279263</v>
      </c>
      <c r="K6061" s="63"/>
      <c r="L6061" s="47">
        <v>229.95</v>
      </c>
      <c r="M6061" s="47">
        <v>229.95</v>
      </c>
      <c r="N6061" s="63">
        <v>44249</v>
      </c>
    </row>
    <row r="6062" spans="1:14" x14ac:dyDescent="0.25">
      <c r="A6062" s="43" t="s">
        <v>39077</v>
      </c>
      <c r="B6062" s="42" t="s">
        <v>51424</v>
      </c>
      <c r="C6062" s="42"/>
      <c r="D6062" s="43"/>
      <c r="E6062" s="43" t="s">
        <v>39078</v>
      </c>
      <c r="F6062" s="81" t="s">
        <v>3153</v>
      </c>
      <c r="G6062" s="32" t="s">
        <v>11</v>
      </c>
      <c r="H6062" s="43" t="s">
        <v>12</v>
      </c>
      <c r="I6062" s="48" t="s">
        <v>39079</v>
      </c>
      <c r="J6062" s="42">
        <v>8059175279256</v>
      </c>
      <c r="K6062" s="63"/>
      <c r="L6062" s="47">
        <v>229.95</v>
      </c>
      <c r="M6062" s="47">
        <v>229.95</v>
      </c>
      <c r="N6062" s="63">
        <v>44249</v>
      </c>
    </row>
    <row r="6063" spans="1:14" x14ac:dyDescent="0.25">
      <c r="A6063" s="43" t="s">
        <v>39045</v>
      </c>
      <c r="B6063" s="42" t="s">
        <v>51445</v>
      </c>
      <c r="C6063" s="42"/>
      <c r="D6063" s="43"/>
      <c r="E6063" s="43" t="s">
        <v>60036</v>
      </c>
      <c r="F6063" s="81" t="s">
        <v>3153</v>
      </c>
      <c r="G6063" s="32" t="s">
        <v>11</v>
      </c>
      <c r="H6063" s="43" t="s">
        <v>12</v>
      </c>
      <c r="I6063" s="48" t="s">
        <v>39046</v>
      </c>
      <c r="J6063" s="42">
        <v>8059175304101</v>
      </c>
      <c r="K6063" s="63"/>
      <c r="L6063" s="47">
        <v>229.95</v>
      </c>
      <c r="M6063" s="47">
        <v>229.95</v>
      </c>
      <c r="N6063" s="63">
        <v>44249</v>
      </c>
    </row>
    <row r="6064" spans="1:14" x14ac:dyDescent="0.25">
      <c r="A6064" s="43" t="s">
        <v>39050</v>
      </c>
      <c r="B6064" s="42"/>
      <c r="C6064" s="42"/>
      <c r="D6064" s="43"/>
      <c r="E6064" s="43" t="s">
        <v>39051</v>
      </c>
      <c r="F6064" s="81" t="s">
        <v>3153</v>
      </c>
      <c r="G6064" s="32" t="s">
        <v>11</v>
      </c>
      <c r="H6064" s="43" t="s">
        <v>12</v>
      </c>
      <c r="I6064" s="48" t="s">
        <v>39052</v>
      </c>
      <c r="J6064" s="42">
        <v>8059175304095</v>
      </c>
      <c r="K6064" s="63"/>
      <c r="L6064" s="47">
        <v>229.95</v>
      </c>
      <c r="M6064" s="47">
        <v>229.95</v>
      </c>
      <c r="N6064" s="63">
        <v>44249</v>
      </c>
    </row>
    <row r="6065" spans="1:14" x14ac:dyDescent="0.25">
      <c r="A6065" s="43" t="s">
        <v>39043</v>
      </c>
      <c r="B6065" s="42"/>
      <c r="C6065" s="42"/>
      <c r="D6065" s="43"/>
      <c r="E6065" s="43" t="s">
        <v>60035</v>
      </c>
      <c r="F6065" s="81" t="s">
        <v>3153</v>
      </c>
      <c r="G6065" s="32" t="s">
        <v>11</v>
      </c>
      <c r="H6065" s="43" t="s">
        <v>12</v>
      </c>
      <c r="I6065" s="48" t="s">
        <v>39044</v>
      </c>
      <c r="J6065" s="42">
        <v>8059175304088</v>
      </c>
      <c r="K6065" s="63"/>
      <c r="L6065" s="47">
        <v>229.95</v>
      </c>
      <c r="M6065" s="47">
        <v>229.95</v>
      </c>
      <c r="N6065" s="63">
        <v>44249</v>
      </c>
    </row>
    <row r="6066" spans="1:14" x14ac:dyDescent="0.25">
      <c r="A6066" s="43" t="s">
        <v>39047</v>
      </c>
      <c r="B6066" s="42"/>
      <c r="C6066" s="42"/>
      <c r="D6066" s="43"/>
      <c r="E6066" s="43" t="s">
        <v>39048</v>
      </c>
      <c r="F6066" s="81" t="s">
        <v>3153</v>
      </c>
      <c r="G6066" s="32" t="s">
        <v>11</v>
      </c>
      <c r="H6066" s="43" t="s">
        <v>12</v>
      </c>
      <c r="I6066" s="48" t="s">
        <v>39049</v>
      </c>
      <c r="J6066" s="42">
        <v>8059175304071</v>
      </c>
      <c r="K6066" s="63"/>
      <c r="L6066" s="47">
        <v>229.95</v>
      </c>
      <c r="M6066" s="47">
        <v>229.95</v>
      </c>
      <c r="N6066" s="63">
        <v>44249</v>
      </c>
    </row>
    <row r="6067" spans="1:14" x14ac:dyDescent="0.25">
      <c r="A6067" s="43" t="s">
        <v>39041</v>
      </c>
      <c r="B6067" s="42"/>
      <c r="C6067" s="42"/>
      <c r="D6067" s="43"/>
      <c r="E6067" s="43" t="s">
        <v>60034</v>
      </c>
      <c r="F6067" s="81" t="s">
        <v>3153</v>
      </c>
      <c r="G6067" s="32" t="s">
        <v>11</v>
      </c>
      <c r="H6067" s="43" t="s">
        <v>12</v>
      </c>
      <c r="I6067" s="48" t="s">
        <v>39042</v>
      </c>
      <c r="J6067" s="42">
        <v>8059175304064</v>
      </c>
      <c r="K6067" s="63"/>
      <c r="L6067" s="47">
        <v>229.95</v>
      </c>
      <c r="M6067" s="47">
        <v>229.95</v>
      </c>
      <c r="N6067" s="63">
        <v>44249</v>
      </c>
    </row>
    <row r="6068" spans="1:14" x14ac:dyDescent="0.25">
      <c r="A6068" s="43" t="s">
        <v>39063</v>
      </c>
      <c r="B6068" s="42" t="s">
        <v>51433</v>
      </c>
      <c r="C6068" s="42"/>
      <c r="D6068" s="43"/>
      <c r="E6068" s="43" t="s">
        <v>60033</v>
      </c>
      <c r="F6068" s="81" t="s">
        <v>3153</v>
      </c>
      <c r="G6068" s="32" t="s">
        <v>11</v>
      </c>
      <c r="H6068" s="43" t="s">
        <v>12</v>
      </c>
      <c r="I6068" s="48" t="s">
        <v>39064</v>
      </c>
      <c r="J6068" s="42">
        <v>8059175279362</v>
      </c>
      <c r="K6068" s="63"/>
      <c r="L6068" s="47">
        <v>229.95</v>
      </c>
      <c r="M6068" s="47">
        <v>229.95</v>
      </c>
      <c r="N6068" s="63">
        <v>44249</v>
      </c>
    </row>
    <row r="6069" spans="1:14" x14ac:dyDescent="0.25">
      <c r="A6069" s="43" t="s">
        <v>39074</v>
      </c>
      <c r="B6069" s="42"/>
      <c r="C6069" s="42"/>
      <c r="D6069" s="43"/>
      <c r="E6069" s="43" t="s">
        <v>39075</v>
      </c>
      <c r="F6069" s="81" t="s">
        <v>3153</v>
      </c>
      <c r="G6069" s="32" t="s">
        <v>11</v>
      </c>
      <c r="H6069" s="43" t="s">
        <v>12</v>
      </c>
      <c r="I6069" s="48" t="s">
        <v>39076</v>
      </c>
      <c r="J6069" s="42">
        <v>8059175279355</v>
      </c>
      <c r="K6069" s="63"/>
      <c r="L6069" s="47">
        <v>229.95</v>
      </c>
      <c r="M6069" s="47">
        <v>229.95</v>
      </c>
      <c r="N6069" s="63">
        <v>44249</v>
      </c>
    </row>
    <row r="6070" spans="1:14" x14ac:dyDescent="0.25">
      <c r="A6070" s="43" t="s">
        <v>39061</v>
      </c>
      <c r="B6070" s="42" t="s">
        <v>51432</v>
      </c>
      <c r="C6070" s="42"/>
      <c r="D6070" s="43"/>
      <c r="E6070" s="43" t="s">
        <v>60032</v>
      </c>
      <c r="F6070" s="81" t="s">
        <v>3153</v>
      </c>
      <c r="G6070" s="32" t="s">
        <v>11</v>
      </c>
      <c r="H6070" s="43" t="s">
        <v>12</v>
      </c>
      <c r="I6070" s="48" t="s">
        <v>39062</v>
      </c>
      <c r="J6070" s="42">
        <v>8059175279348</v>
      </c>
      <c r="K6070" s="63"/>
      <c r="L6070" s="47">
        <v>229.95</v>
      </c>
      <c r="M6070" s="47">
        <v>229.95</v>
      </c>
      <c r="N6070" s="63">
        <v>44249</v>
      </c>
    </row>
    <row r="6071" spans="1:14" x14ac:dyDescent="0.25">
      <c r="A6071" s="43" t="s">
        <v>39071</v>
      </c>
      <c r="B6071" s="42"/>
      <c r="C6071" s="42"/>
      <c r="D6071" s="43"/>
      <c r="E6071" s="43" t="s">
        <v>39072</v>
      </c>
      <c r="F6071" s="81" t="s">
        <v>3153</v>
      </c>
      <c r="G6071" s="32" t="s">
        <v>11</v>
      </c>
      <c r="H6071" s="43" t="s">
        <v>12</v>
      </c>
      <c r="I6071" s="48" t="s">
        <v>39073</v>
      </c>
      <c r="J6071" s="42">
        <v>8059175279331</v>
      </c>
      <c r="K6071" s="63"/>
      <c r="L6071" s="47">
        <v>229.95</v>
      </c>
      <c r="M6071" s="47">
        <v>229.95</v>
      </c>
      <c r="N6071" s="63">
        <v>44249</v>
      </c>
    </row>
    <row r="6072" spans="1:14" x14ac:dyDescent="0.25">
      <c r="A6072" s="43" t="s">
        <v>39059</v>
      </c>
      <c r="B6072" s="42" t="s">
        <v>51431</v>
      </c>
      <c r="C6072" s="42"/>
      <c r="D6072" s="43"/>
      <c r="E6072" s="43" t="s">
        <v>60031</v>
      </c>
      <c r="F6072" s="81" t="s">
        <v>3153</v>
      </c>
      <c r="G6072" s="32" t="s">
        <v>11</v>
      </c>
      <c r="H6072" s="43" t="s">
        <v>12</v>
      </c>
      <c r="I6072" s="48" t="s">
        <v>39060</v>
      </c>
      <c r="J6072" s="42">
        <v>8059175279324</v>
      </c>
      <c r="K6072" s="63"/>
      <c r="L6072" s="47">
        <v>229.95</v>
      </c>
      <c r="M6072" s="47">
        <v>229.95</v>
      </c>
      <c r="N6072" s="63">
        <v>44249</v>
      </c>
    </row>
    <row r="6073" spans="1:14" x14ac:dyDescent="0.25">
      <c r="A6073" s="43" t="s">
        <v>39068</v>
      </c>
      <c r="B6073" s="42" t="s">
        <v>51430</v>
      </c>
      <c r="C6073" s="42"/>
      <c r="D6073" s="43"/>
      <c r="E6073" s="43" t="s">
        <v>39069</v>
      </c>
      <c r="F6073" s="81" t="s">
        <v>3153</v>
      </c>
      <c r="G6073" s="32" t="s">
        <v>11</v>
      </c>
      <c r="H6073" s="43" t="s">
        <v>12</v>
      </c>
      <c r="I6073" s="48" t="s">
        <v>39070</v>
      </c>
      <c r="J6073" s="42">
        <v>8059175279317</v>
      </c>
      <c r="K6073" s="63"/>
      <c r="L6073" s="47">
        <v>229.95</v>
      </c>
      <c r="M6073" s="47">
        <v>229.95</v>
      </c>
      <c r="N6073" s="63">
        <v>44249</v>
      </c>
    </row>
    <row r="6074" spans="1:14" x14ac:dyDescent="0.25">
      <c r="A6074" s="43" t="s">
        <v>39057</v>
      </c>
      <c r="B6074" s="42" t="s">
        <v>51429</v>
      </c>
      <c r="C6074" s="42"/>
      <c r="D6074" s="43"/>
      <c r="E6074" s="43" t="s">
        <v>60030</v>
      </c>
      <c r="F6074" s="81" t="s">
        <v>3153</v>
      </c>
      <c r="G6074" s="32" t="s">
        <v>11</v>
      </c>
      <c r="H6074" s="43" t="s">
        <v>12</v>
      </c>
      <c r="I6074" s="48" t="s">
        <v>39058</v>
      </c>
      <c r="J6074" s="42">
        <v>8059175279300</v>
      </c>
      <c r="K6074" s="63"/>
      <c r="L6074" s="47">
        <v>229.95</v>
      </c>
      <c r="M6074" s="47">
        <v>229.95</v>
      </c>
      <c r="N6074" s="63">
        <v>44249</v>
      </c>
    </row>
    <row r="6075" spans="1:14" x14ac:dyDescent="0.25">
      <c r="A6075" s="43" t="s">
        <v>39065</v>
      </c>
      <c r="B6075" s="42" t="s">
        <v>51428</v>
      </c>
      <c r="C6075" s="42"/>
      <c r="D6075" s="43"/>
      <c r="E6075" s="43" t="s">
        <v>39066</v>
      </c>
      <c r="F6075" s="81" t="s">
        <v>3153</v>
      </c>
      <c r="G6075" s="32" t="s">
        <v>11</v>
      </c>
      <c r="H6075" s="43" t="s">
        <v>12</v>
      </c>
      <c r="I6075" s="48" t="s">
        <v>39067</v>
      </c>
      <c r="J6075" s="42">
        <v>8059175279294</v>
      </c>
      <c r="K6075" s="63"/>
      <c r="L6075" s="47">
        <v>229.95</v>
      </c>
      <c r="M6075" s="47">
        <v>229.95</v>
      </c>
      <c r="N6075" s="63">
        <v>44249</v>
      </c>
    </row>
    <row r="6076" spans="1:14" x14ac:dyDescent="0.25">
      <c r="A6076" s="43" t="s">
        <v>39055</v>
      </c>
      <c r="B6076" s="42" t="s">
        <v>51427</v>
      </c>
      <c r="C6076" s="42"/>
      <c r="D6076" s="43"/>
      <c r="E6076" s="43" t="s">
        <v>60029</v>
      </c>
      <c r="F6076" s="81" t="s">
        <v>3153</v>
      </c>
      <c r="G6076" s="32" t="s">
        <v>11</v>
      </c>
      <c r="H6076" s="43" t="s">
        <v>12</v>
      </c>
      <c r="I6076" s="48" t="s">
        <v>39056</v>
      </c>
      <c r="J6076" s="42">
        <v>8059175279287</v>
      </c>
      <c r="K6076" s="63"/>
      <c r="L6076" s="47">
        <v>229.95</v>
      </c>
      <c r="M6076" s="47">
        <v>229.95</v>
      </c>
      <c r="N6076" s="63">
        <v>44249</v>
      </c>
    </row>
    <row r="6077" spans="1:14" x14ac:dyDescent="0.25">
      <c r="A6077" s="32" t="s">
        <v>33502</v>
      </c>
      <c r="B6077" s="42" t="s">
        <v>51071</v>
      </c>
      <c r="C6077" s="42"/>
      <c r="D6077" s="42"/>
      <c r="E6077" s="43" t="s">
        <v>60028</v>
      </c>
      <c r="F6077" s="44" t="s">
        <v>17065</v>
      </c>
      <c r="G6077" s="44" t="s">
        <v>11</v>
      </c>
      <c r="H6077" s="44" t="s">
        <v>12</v>
      </c>
      <c r="I6077" s="42" t="s">
        <v>18441</v>
      </c>
      <c r="J6077" s="42">
        <v>8059175092824</v>
      </c>
      <c r="L6077" s="46">
        <v>219.95</v>
      </c>
      <c r="M6077" s="54">
        <v>219.95</v>
      </c>
      <c r="N6077" s="45">
        <v>43706</v>
      </c>
    </row>
    <row r="6078" spans="1:14" x14ac:dyDescent="0.25">
      <c r="A6078" s="32" t="s">
        <v>33501</v>
      </c>
      <c r="B6078" s="42" t="s">
        <v>51070</v>
      </c>
      <c r="C6078" s="42"/>
      <c r="D6078" s="42"/>
      <c r="E6078" s="43" t="s">
        <v>60027</v>
      </c>
      <c r="F6078" s="44" t="s">
        <v>17065</v>
      </c>
      <c r="G6078" s="44" t="s">
        <v>11</v>
      </c>
      <c r="H6078" s="44" t="s">
        <v>12</v>
      </c>
      <c r="I6078" s="42" t="s">
        <v>18440</v>
      </c>
      <c r="J6078" s="42">
        <v>8059175092817</v>
      </c>
      <c r="L6078" s="46">
        <v>219.95</v>
      </c>
      <c r="M6078" s="54">
        <v>219.95</v>
      </c>
      <c r="N6078" s="45">
        <v>43706</v>
      </c>
    </row>
    <row r="6079" spans="1:14" x14ac:dyDescent="0.25">
      <c r="A6079" s="32" t="s">
        <v>33500</v>
      </c>
      <c r="B6079" s="42" t="s">
        <v>51069</v>
      </c>
      <c r="C6079" s="42"/>
      <c r="D6079" s="42"/>
      <c r="E6079" s="43" t="s">
        <v>60026</v>
      </c>
      <c r="F6079" s="44" t="s">
        <v>17065</v>
      </c>
      <c r="G6079" s="44" t="s">
        <v>11</v>
      </c>
      <c r="H6079" s="44" t="s">
        <v>12</v>
      </c>
      <c r="I6079" s="42" t="s">
        <v>18439</v>
      </c>
      <c r="J6079" s="42">
        <v>8059175092800</v>
      </c>
      <c r="L6079" s="46">
        <v>219.95</v>
      </c>
      <c r="M6079" s="54">
        <v>219.95</v>
      </c>
      <c r="N6079" s="45">
        <v>43706</v>
      </c>
    </row>
    <row r="6080" spans="1:14" x14ac:dyDescent="0.25">
      <c r="A6080" s="32" t="s">
        <v>33499</v>
      </c>
      <c r="B6080" s="42" t="s">
        <v>51068</v>
      </c>
      <c r="C6080" s="42"/>
      <c r="D6080" s="42"/>
      <c r="E6080" s="43" t="s">
        <v>60025</v>
      </c>
      <c r="F6080" s="44" t="s">
        <v>17065</v>
      </c>
      <c r="G6080" s="44" t="s">
        <v>11</v>
      </c>
      <c r="H6080" s="44" t="s">
        <v>12</v>
      </c>
      <c r="I6080" s="42" t="s">
        <v>18438</v>
      </c>
      <c r="J6080" s="42">
        <v>8059175092794</v>
      </c>
      <c r="L6080" s="46">
        <v>219.95</v>
      </c>
      <c r="M6080" s="54">
        <v>219.95</v>
      </c>
      <c r="N6080" s="45">
        <v>43706</v>
      </c>
    </row>
    <row r="6081" spans="1:14" x14ac:dyDescent="0.25">
      <c r="A6081" s="32" t="s">
        <v>33498</v>
      </c>
      <c r="B6081" s="42" t="s">
        <v>51067</v>
      </c>
      <c r="C6081" s="42"/>
      <c r="D6081" s="42"/>
      <c r="E6081" s="43" t="s">
        <v>60024</v>
      </c>
      <c r="F6081" s="44" t="s">
        <v>17065</v>
      </c>
      <c r="G6081" s="44" t="s">
        <v>11</v>
      </c>
      <c r="H6081" s="44" t="s">
        <v>12</v>
      </c>
      <c r="I6081" s="42" t="s">
        <v>18437</v>
      </c>
      <c r="J6081" s="42">
        <v>8059175092770</v>
      </c>
      <c r="L6081" s="46">
        <v>219.95</v>
      </c>
      <c r="M6081" s="54">
        <v>219.95</v>
      </c>
      <c r="N6081" s="45">
        <v>43706</v>
      </c>
    </row>
    <row r="6082" spans="1:14" x14ac:dyDescent="0.25">
      <c r="A6082" s="32" t="s">
        <v>33497</v>
      </c>
      <c r="B6082" s="42" t="s">
        <v>51077</v>
      </c>
      <c r="C6082" s="42"/>
      <c r="D6082" s="42"/>
      <c r="E6082" s="43" t="s">
        <v>60023</v>
      </c>
      <c r="F6082" s="44" t="s">
        <v>17065</v>
      </c>
      <c r="G6082" s="44" t="s">
        <v>11</v>
      </c>
      <c r="H6082" s="44" t="s">
        <v>12</v>
      </c>
      <c r="I6082" s="42" t="s">
        <v>18447</v>
      </c>
      <c r="J6082" s="42">
        <v>8059175092893</v>
      </c>
      <c r="L6082" s="46">
        <v>219.95</v>
      </c>
      <c r="M6082" s="54">
        <v>219.95</v>
      </c>
      <c r="N6082" s="45">
        <v>43706</v>
      </c>
    </row>
    <row r="6083" spans="1:14" x14ac:dyDescent="0.25">
      <c r="A6083" s="32" t="s">
        <v>33496</v>
      </c>
      <c r="B6083" s="42" t="s">
        <v>51076</v>
      </c>
      <c r="C6083" s="42"/>
      <c r="D6083" s="42"/>
      <c r="E6083" s="43" t="s">
        <v>60022</v>
      </c>
      <c r="F6083" s="44" t="s">
        <v>17065</v>
      </c>
      <c r="G6083" s="44" t="s">
        <v>11</v>
      </c>
      <c r="H6083" s="44" t="s">
        <v>12</v>
      </c>
      <c r="I6083" s="42" t="s">
        <v>18446</v>
      </c>
      <c r="J6083" s="42">
        <v>8059175092879</v>
      </c>
      <c r="L6083" s="46">
        <v>219.95</v>
      </c>
      <c r="M6083" s="54">
        <v>219.95</v>
      </c>
      <c r="N6083" s="45">
        <v>43706</v>
      </c>
    </row>
    <row r="6084" spans="1:14" x14ac:dyDescent="0.25">
      <c r="A6084" s="32" t="s">
        <v>33495</v>
      </c>
      <c r="B6084" s="42" t="s">
        <v>51075</v>
      </c>
      <c r="C6084" s="42"/>
      <c r="D6084" s="42"/>
      <c r="E6084" s="43" t="s">
        <v>60021</v>
      </c>
      <c r="F6084" s="44" t="s">
        <v>17065</v>
      </c>
      <c r="G6084" s="44" t="s">
        <v>11</v>
      </c>
      <c r="H6084" s="44" t="s">
        <v>12</v>
      </c>
      <c r="I6084" s="42" t="s">
        <v>18445</v>
      </c>
      <c r="J6084" s="42">
        <v>8059175092862</v>
      </c>
      <c r="L6084" s="46">
        <v>219.95</v>
      </c>
      <c r="M6084" s="54">
        <v>219.95</v>
      </c>
      <c r="N6084" s="45">
        <v>43706</v>
      </c>
    </row>
    <row r="6085" spans="1:14" x14ac:dyDescent="0.25">
      <c r="A6085" s="32" t="s">
        <v>33494</v>
      </c>
      <c r="B6085" s="42" t="s">
        <v>51074</v>
      </c>
      <c r="C6085" s="42"/>
      <c r="D6085" s="42"/>
      <c r="E6085" s="43" t="s">
        <v>60020</v>
      </c>
      <c r="F6085" s="44" t="s">
        <v>17065</v>
      </c>
      <c r="G6085" s="44" t="s">
        <v>11</v>
      </c>
      <c r="H6085" s="44" t="s">
        <v>12</v>
      </c>
      <c r="I6085" s="42" t="s">
        <v>18444</v>
      </c>
      <c r="J6085" s="42">
        <v>8059175092855</v>
      </c>
      <c r="L6085" s="46">
        <v>219.95</v>
      </c>
      <c r="M6085" s="54">
        <v>219.95</v>
      </c>
      <c r="N6085" s="45">
        <v>43706</v>
      </c>
    </row>
    <row r="6086" spans="1:14" x14ac:dyDescent="0.25">
      <c r="A6086" s="32" t="s">
        <v>33493</v>
      </c>
      <c r="B6086" s="42" t="s">
        <v>51073</v>
      </c>
      <c r="C6086" s="42"/>
      <c r="D6086" s="42"/>
      <c r="E6086" s="43" t="s">
        <v>60019</v>
      </c>
      <c r="F6086" s="44" t="s">
        <v>17065</v>
      </c>
      <c r="G6086" s="44" t="s">
        <v>11</v>
      </c>
      <c r="H6086" s="44" t="s">
        <v>12</v>
      </c>
      <c r="I6086" s="42" t="s">
        <v>18443</v>
      </c>
      <c r="J6086" s="42">
        <v>8059175092848</v>
      </c>
      <c r="L6086" s="46">
        <v>219.95</v>
      </c>
      <c r="M6086" s="54">
        <v>219.95</v>
      </c>
      <c r="N6086" s="45">
        <v>43706</v>
      </c>
    </row>
    <row r="6087" spans="1:14" x14ac:dyDescent="0.25">
      <c r="A6087" s="32" t="s">
        <v>33492</v>
      </c>
      <c r="B6087" s="42" t="s">
        <v>51072</v>
      </c>
      <c r="C6087" s="42"/>
      <c r="D6087" s="42"/>
      <c r="E6087" s="43" t="s">
        <v>60018</v>
      </c>
      <c r="F6087" s="44" t="s">
        <v>17065</v>
      </c>
      <c r="G6087" s="44" t="s">
        <v>11</v>
      </c>
      <c r="H6087" s="44" t="s">
        <v>12</v>
      </c>
      <c r="I6087" s="42" t="s">
        <v>18442</v>
      </c>
      <c r="J6087" s="42">
        <v>8059175092831</v>
      </c>
      <c r="L6087" s="46">
        <v>219.95</v>
      </c>
      <c r="M6087" s="54">
        <v>219.95</v>
      </c>
      <c r="N6087" s="45">
        <v>43706</v>
      </c>
    </row>
    <row r="6088" spans="1:14" x14ac:dyDescent="0.25">
      <c r="A6088" s="45" t="s">
        <v>43905</v>
      </c>
      <c r="B6088" s="42" t="s">
        <v>43906</v>
      </c>
      <c r="C6088" s="42"/>
      <c r="D6088" s="42"/>
      <c r="E6088" s="43" t="s">
        <v>43907</v>
      </c>
      <c r="F6088" s="44" t="s">
        <v>3153</v>
      </c>
      <c r="G6088" s="32" t="s">
        <v>11</v>
      </c>
      <c r="H6088" s="43" t="s">
        <v>12</v>
      </c>
      <c r="I6088" s="42" t="s">
        <v>43908</v>
      </c>
      <c r="J6088" s="65">
        <v>8059175905735</v>
      </c>
      <c r="L6088" s="47">
        <v>269.95</v>
      </c>
      <c r="M6088" s="47">
        <v>269.95</v>
      </c>
      <c r="N6088" s="45">
        <v>44438</v>
      </c>
    </row>
    <row r="6089" spans="1:14" x14ac:dyDescent="0.25">
      <c r="A6089" s="45" t="s">
        <v>43901</v>
      </c>
      <c r="B6089" s="42" t="s">
        <v>43902</v>
      </c>
      <c r="C6089" s="42"/>
      <c r="D6089" s="42"/>
      <c r="E6089" s="43" t="s">
        <v>43903</v>
      </c>
      <c r="F6089" s="44" t="s">
        <v>3153</v>
      </c>
      <c r="G6089" s="32" t="s">
        <v>11</v>
      </c>
      <c r="H6089" s="43" t="s">
        <v>12</v>
      </c>
      <c r="I6089" s="42" t="s">
        <v>43904</v>
      </c>
      <c r="J6089" s="65">
        <v>8059175999888</v>
      </c>
      <c r="L6089" s="47">
        <v>269.95</v>
      </c>
      <c r="M6089" s="47">
        <v>269.95</v>
      </c>
      <c r="N6089" s="45">
        <v>44438</v>
      </c>
    </row>
    <row r="6090" spans="1:14" x14ac:dyDescent="0.25">
      <c r="A6090" s="45" t="s">
        <v>43897</v>
      </c>
      <c r="B6090" s="42" t="s">
        <v>43898</v>
      </c>
      <c r="C6090" s="42"/>
      <c r="D6090" s="42"/>
      <c r="E6090" s="43" t="s">
        <v>43899</v>
      </c>
      <c r="F6090" s="44" t="s">
        <v>3153</v>
      </c>
      <c r="G6090" s="32" t="s">
        <v>11</v>
      </c>
      <c r="H6090" s="43" t="s">
        <v>12</v>
      </c>
      <c r="I6090" s="42" t="s">
        <v>43900</v>
      </c>
      <c r="J6090" s="65">
        <v>8059175905728</v>
      </c>
      <c r="L6090" s="47">
        <v>269.95</v>
      </c>
      <c r="M6090" s="47">
        <v>269.95</v>
      </c>
      <c r="N6090" s="45">
        <v>44438</v>
      </c>
    </row>
    <row r="6091" spans="1:14" x14ac:dyDescent="0.25">
      <c r="A6091" s="45" t="s">
        <v>43893</v>
      </c>
      <c r="B6091" s="42" t="s">
        <v>43894</v>
      </c>
      <c r="C6091" s="42"/>
      <c r="D6091" s="42"/>
      <c r="E6091" s="43" t="s">
        <v>43895</v>
      </c>
      <c r="F6091" s="44" t="s">
        <v>3153</v>
      </c>
      <c r="G6091" s="32" t="s">
        <v>11</v>
      </c>
      <c r="H6091" s="43" t="s">
        <v>12</v>
      </c>
      <c r="I6091" s="42" t="s">
        <v>43896</v>
      </c>
      <c r="J6091" s="65">
        <v>8059175905711</v>
      </c>
      <c r="L6091" s="47">
        <v>269.95</v>
      </c>
      <c r="M6091" s="47">
        <v>269.95</v>
      </c>
      <c r="N6091" s="45">
        <v>44438</v>
      </c>
    </row>
    <row r="6092" spans="1:14" x14ac:dyDescent="0.25">
      <c r="A6092" s="45" t="s">
        <v>43890</v>
      </c>
      <c r="B6092" s="42"/>
      <c r="C6092" s="42"/>
      <c r="D6092" s="42"/>
      <c r="E6092" s="43" t="s">
        <v>43891</v>
      </c>
      <c r="F6092" s="44" t="s">
        <v>3153</v>
      </c>
      <c r="G6092" s="32" t="s">
        <v>11</v>
      </c>
      <c r="H6092" s="43" t="s">
        <v>12</v>
      </c>
      <c r="I6092" s="42" t="s">
        <v>43892</v>
      </c>
      <c r="J6092" s="65">
        <v>8059175905704</v>
      </c>
      <c r="L6092" s="47">
        <v>269.95</v>
      </c>
      <c r="M6092" s="47">
        <v>269.95</v>
      </c>
      <c r="N6092" s="45">
        <v>44438</v>
      </c>
    </row>
    <row r="6093" spans="1:14" x14ac:dyDescent="0.25">
      <c r="A6093" s="45" t="s">
        <v>43887</v>
      </c>
      <c r="B6093" s="42"/>
      <c r="C6093" s="42"/>
      <c r="D6093" s="42"/>
      <c r="E6093" s="43" t="s">
        <v>43888</v>
      </c>
      <c r="F6093" s="44" t="s">
        <v>3153</v>
      </c>
      <c r="G6093" s="32" t="s">
        <v>11</v>
      </c>
      <c r="H6093" s="43" t="s">
        <v>12</v>
      </c>
      <c r="I6093" s="42" t="s">
        <v>43889</v>
      </c>
      <c r="J6093" s="65">
        <v>8059175905698</v>
      </c>
      <c r="L6093" s="47">
        <v>269.95</v>
      </c>
      <c r="M6093" s="47">
        <v>269.95</v>
      </c>
      <c r="N6093" s="45">
        <v>44438</v>
      </c>
    </row>
    <row r="6094" spans="1:14" x14ac:dyDescent="0.25">
      <c r="A6094" s="45" t="s">
        <v>43884</v>
      </c>
      <c r="B6094" s="42"/>
      <c r="C6094" s="42"/>
      <c r="D6094" s="42"/>
      <c r="E6094" s="43" t="s">
        <v>43885</v>
      </c>
      <c r="F6094" s="44" t="s">
        <v>3153</v>
      </c>
      <c r="G6094" s="32" t="s">
        <v>11</v>
      </c>
      <c r="H6094" s="43" t="s">
        <v>12</v>
      </c>
      <c r="I6094" s="42" t="s">
        <v>43886</v>
      </c>
      <c r="J6094" s="65">
        <v>8059175905681</v>
      </c>
      <c r="L6094" s="47">
        <v>269.95</v>
      </c>
      <c r="M6094" s="47">
        <v>269.95</v>
      </c>
      <c r="N6094" s="45">
        <v>44438</v>
      </c>
    </row>
    <row r="6095" spans="1:14" x14ac:dyDescent="0.25">
      <c r="A6095" s="45" t="s">
        <v>43881</v>
      </c>
      <c r="B6095" s="42"/>
      <c r="C6095" s="42"/>
      <c r="D6095" s="42"/>
      <c r="E6095" s="43" t="s">
        <v>43882</v>
      </c>
      <c r="F6095" s="44" t="s">
        <v>3153</v>
      </c>
      <c r="G6095" s="32" t="s">
        <v>11</v>
      </c>
      <c r="H6095" s="43" t="s">
        <v>12</v>
      </c>
      <c r="I6095" s="42" t="s">
        <v>43883</v>
      </c>
      <c r="J6095" s="65">
        <v>8059175905674</v>
      </c>
      <c r="L6095" s="47">
        <v>269.95</v>
      </c>
      <c r="M6095" s="47">
        <v>269.95</v>
      </c>
      <c r="N6095" s="45">
        <v>44438</v>
      </c>
    </row>
    <row r="6096" spans="1:14" x14ac:dyDescent="0.25">
      <c r="A6096" s="45" t="s">
        <v>43877</v>
      </c>
      <c r="B6096" s="42" t="s">
        <v>43878</v>
      </c>
      <c r="C6096" s="42"/>
      <c r="D6096" s="42"/>
      <c r="E6096" s="43" t="s">
        <v>43879</v>
      </c>
      <c r="F6096" s="44" t="s">
        <v>3153</v>
      </c>
      <c r="G6096" s="32" t="s">
        <v>11</v>
      </c>
      <c r="H6096" s="43" t="s">
        <v>12</v>
      </c>
      <c r="I6096" s="42" t="s">
        <v>43880</v>
      </c>
      <c r="J6096" s="65">
        <v>8059175905827</v>
      </c>
      <c r="L6096" s="47">
        <v>269.95</v>
      </c>
      <c r="M6096" s="47">
        <v>269.95</v>
      </c>
      <c r="N6096" s="45">
        <v>44438</v>
      </c>
    </row>
    <row r="6097" spans="1:14" x14ac:dyDescent="0.25">
      <c r="A6097" s="45" t="s">
        <v>43873</v>
      </c>
      <c r="B6097" s="42" t="s">
        <v>43874</v>
      </c>
      <c r="C6097" s="42"/>
      <c r="D6097" s="42"/>
      <c r="E6097" s="43" t="s">
        <v>43875</v>
      </c>
      <c r="F6097" s="44" t="s">
        <v>3153</v>
      </c>
      <c r="G6097" s="32" t="s">
        <v>11</v>
      </c>
      <c r="H6097" s="43" t="s">
        <v>12</v>
      </c>
      <c r="I6097" s="42" t="s">
        <v>43876</v>
      </c>
      <c r="J6097" s="65">
        <v>8059175905810</v>
      </c>
      <c r="L6097" s="47">
        <v>269.95</v>
      </c>
      <c r="M6097" s="47">
        <v>269.95</v>
      </c>
      <c r="N6097" s="45">
        <v>44438</v>
      </c>
    </row>
    <row r="6098" spans="1:14" x14ac:dyDescent="0.25">
      <c r="A6098" s="45" t="s">
        <v>43869</v>
      </c>
      <c r="B6098" s="42" t="s">
        <v>43870</v>
      </c>
      <c r="C6098" s="42"/>
      <c r="D6098" s="42"/>
      <c r="E6098" s="43" t="s">
        <v>43871</v>
      </c>
      <c r="F6098" s="44" t="s">
        <v>3153</v>
      </c>
      <c r="G6098" s="32" t="s">
        <v>11</v>
      </c>
      <c r="H6098" s="43" t="s">
        <v>12</v>
      </c>
      <c r="I6098" s="42" t="s">
        <v>43872</v>
      </c>
      <c r="J6098" s="65">
        <v>8059175905803</v>
      </c>
      <c r="L6098" s="47">
        <v>269.95</v>
      </c>
      <c r="M6098" s="47">
        <v>269.95</v>
      </c>
      <c r="N6098" s="45">
        <v>44438</v>
      </c>
    </row>
    <row r="6099" spans="1:14" x14ac:dyDescent="0.25">
      <c r="A6099" s="45" t="s">
        <v>43865</v>
      </c>
      <c r="B6099" s="42" t="s">
        <v>43866</v>
      </c>
      <c r="C6099" s="42"/>
      <c r="D6099" s="42"/>
      <c r="E6099" s="43" t="s">
        <v>43867</v>
      </c>
      <c r="F6099" s="44" t="s">
        <v>3153</v>
      </c>
      <c r="G6099" s="32" t="s">
        <v>11</v>
      </c>
      <c r="H6099" s="43" t="s">
        <v>12</v>
      </c>
      <c r="I6099" s="42" t="s">
        <v>43868</v>
      </c>
      <c r="J6099" s="65">
        <v>8059175905797</v>
      </c>
      <c r="L6099" s="47">
        <v>269.95</v>
      </c>
      <c r="M6099" s="47">
        <v>269.95</v>
      </c>
      <c r="N6099" s="45">
        <v>44438</v>
      </c>
    </row>
    <row r="6100" spans="1:14" x14ac:dyDescent="0.25">
      <c r="A6100" s="45" t="s">
        <v>43861</v>
      </c>
      <c r="B6100" s="42" t="s">
        <v>43862</v>
      </c>
      <c r="C6100" s="42"/>
      <c r="D6100" s="42"/>
      <c r="E6100" s="43" t="s">
        <v>43863</v>
      </c>
      <c r="F6100" s="44" t="s">
        <v>3153</v>
      </c>
      <c r="G6100" s="32" t="s">
        <v>11</v>
      </c>
      <c r="H6100" s="43" t="s">
        <v>12</v>
      </c>
      <c r="I6100" s="42" t="s">
        <v>43864</v>
      </c>
      <c r="J6100" s="65">
        <v>8059175905780</v>
      </c>
      <c r="L6100" s="47">
        <v>269.95</v>
      </c>
      <c r="M6100" s="47">
        <v>269.95</v>
      </c>
      <c r="N6100" s="45">
        <v>44438</v>
      </c>
    </row>
    <row r="6101" spans="1:14" x14ac:dyDescent="0.25">
      <c r="A6101" s="45" t="s">
        <v>43857</v>
      </c>
      <c r="B6101" s="42" t="s">
        <v>43858</v>
      </c>
      <c r="C6101" s="42"/>
      <c r="D6101" s="42"/>
      <c r="E6101" s="43" t="s">
        <v>43859</v>
      </c>
      <c r="F6101" s="44" t="s">
        <v>3153</v>
      </c>
      <c r="G6101" s="32" t="s">
        <v>11</v>
      </c>
      <c r="H6101" s="43" t="s">
        <v>12</v>
      </c>
      <c r="I6101" s="42" t="s">
        <v>43860</v>
      </c>
      <c r="J6101" s="65">
        <v>8059175905773</v>
      </c>
      <c r="L6101" s="47">
        <v>269.95</v>
      </c>
      <c r="M6101" s="47">
        <v>269.95</v>
      </c>
      <c r="N6101" s="45">
        <v>44438</v>
      </c>
    </row>
    <row r="6102" spans="1:14" x14ac:dyDescent="0.25">
      <c r="A6102" s="45" t="s">
        <v>43853</v>
      </c>
      <c r="B6102" s="42" t="s">
        <v>43854</v>
      </c>
      <c r="C6102" s="42"/>
      <c r="D6102" s="42"/>
      <c r="E6102" s="43" t="s">
        <v>43855</v>
      </c>
      <c r="F6102" s="44" t="s">
        <v>3153</v>
      </c>
      <c r="G6102" s="32" t="s">
        <v>11</v>
      </c>
      <c r="H6102" s="43" t="s">
        <v>12</v>
      </c>
      <c r="I6102" s="42" t="s">
        <v>43856</v>
      </c>
      <c r="J6102" s="65">
        <v>8059175905766</v>
      </c>
      <c r="L6102" s="47">
        <v>269.95</v>
      </c>
      <c r="M6102" s="47">
        <v>269.95</v>
      </c>
      <c r="N6102" s="45">
        <v>44438</v>
      </c>
    </row>
    <row r="6103" spans="1:14" x14ac:dyDescent="0.25">
      <c r="A6103" s="45" t="s">
        <v>43849</v>
      </c>
      <c r="B6103" s="42" t="s">
        <v>43850</v>
      </c>
      <c r="C6103" s="42"/>
      <c r="D6103" s="42"/>
      <c r="E6103" s="43" t="s">
        <v>43851</v>
      </c>
      <c r="F6103" s="44" t="s">
        <v>3153</v>
      </c>
      <c r="G6103" s="32" t="s">
        <v>11</v>
      </c>
      <c r="H6103" s="43" t="s">
        <v>12</v>
      </c>
      <c r="I6103" s="42" t="s">
        <v>43852</v>
      </c>
      <c r="J6103" s="65">
        <v>8059175905759</v>
      </c>
      <c r="L6103" s="47">
        <v>269.95</v>
      </c>
      <c r="M6103" s="47">
        <v>269.95</v>
      </c>
      <c r="N6103" s="45">
        <v>44438</v>
      </c>
    </row>
    <row r="6104" spans="1:14" x14ac:dyDescent="0.25">
      <c r="A6104" s="45" t="s">
        <v>43845</v>
      </c>
      <c r="B6104" s="42" t="s">
        <v>43846</v>
      </c>
      <c r="C6104" s="42"/>
      <c r="D6104" s="42"/>
      <c r="E6104" s="43" t="s">
        <v>43847</v>
      </c>
      <c r="F6104" s="44" t="s">
        <v>3153</v>
      </c>
      <c r="G6104" s="32" t="s">
        <v>11</v>
      </c>
      <c r="H6104" s="43" t="s">
        <v>12</v>
      </c>
      <c r="I6104" s="42" t="s">
        <v>43848</v>
      </c>
      <c r="J6104" s="65">
        <v>8059175905742</v>
      </c>
      <c r="L6104" s="47">
        <v>269.95</v>
      </c>
      <c r="M6104" s="47">
        <v>269.95</v>
      </c>
      <c r="N6104" s="45">
        <v>44438</v>
      </c>
    </row>
    <row r="6105" spans="1:14" x14ac:dyDescent="0.25">
      <c r="A6105" s="17"/>
      <c r="B6105" s="17" t="s">
        <v>74494</v>
      </c>
      <c r="C6105" s="17"/>
      <c r="D6105" s="17"/>
      <c r="E6105" s="17" t="s">
        <v>74495</v>
      </c>
      <c r="F6105" s="21"/>
      <c r="G6105" s="17" t="s">
        <v>34</v>
      </c>
      <c r="H6105" s="17" t="s">
        <v>35</v>
      </c>
      <c r="I6105" s="17" t="s">
        <v>74496</v>
      </c>
      <c r="J6105" s="20">
        <v>8059347402956</v>
      </c>
      <c r="K6105" s="17"/>
      <c r="L6105" s="28">
        <v>189.95</v>
      </c>
      <c r="M6105" s="17">
        <v>189.95</v>
      </c>
      <c r="N6105" s="24">
        <v>45544</v>
      </c>
    </row>
    <row r="6106" spans="1:14" x14ac:dyDescent="0.25">
      <c r="A6106" s="17"/>
      <c r="B6106" s="17" t="s">
        <v>74491</v>
      </c>
      <c r="C6106" s="17"/>
      <c r="D6106" s="17"/>
      <c r="E6106" s="17" t="s">
        <v>74492</v>
      </c>
      <c r="F6106" s="21"/>
      <c r="G6106" s="17" t="s">
        <v>34</v>
      </c>
      <c r="H6106" s="17" t="s">
        <v>35</v>
      </c>
      <c r="I6106" s="17" t="s">
        <v>74493</v>
      </c>
      <c r="J6106" s="20">
        <v>8059347390772</v>
      </c>
      <c r="K6106" s="17"/>
      <c r="L6106" s="28">
        <v>189.95</v>
      </c>
      <c r="M6106" s="17">
        <v>189.95</v>
      </c>
      <c r="N6106" s="24">
        <v>45544</v>
      </c>
    </row>
    <row r="6107" spans="1:14" x14ac:dyDescent="0.25">
      <c r="A6107" s="17"/>
      <c r="B6107" s="17" t="s">
        <v>74488</v>
      </c>
      <c r="C6107" s="17"/>
      <c r="D6107" s="17"/>
      <c r="E6107" s="17" t="s">
        <v>74489</v>
      </c>
      <c r="F6107" s="21"/>
      <c r="G6107" s="17" t="s">
        <v>34</v>
      </c>
      <c r="H6107" s="17" t="s">
        <v>35</v>
      </c>
      <c r="I6107" s="17" t="s">
        <v>74490</v>
      </c>
      <c r="J6107" s="20">
        <v>8059347402949</v>
      </c>
      <c r="K6107" s="17"/>
      <c r="L6107" s="28">
        <v>189.95</v>
      </c>
      <c r="M6107" s="17">
        <v>189.95</v>
      </c>
      <c r="N6107" s="24">
        <v>45544</v>
      </c>
    </row>
    <row r="6108" spans="1:14" x14ac:dyDescent="0.25">
      <c r="A6108" s="17"/>
      <c r="B6108" s="17" t="s">
        <v>74530</v>
      </c>
      <c r="C6108" s="17"/>
      <c r="D6108" s="17"/>
      <c r="E6108" s="17" t="s">
        <v>74531</v>
      </c>
      <c r="F6108" s="21"/>
      <c r="G6108" s="17" t="s">
        <v>34</v>
      </c>
      <c r="H6108" s="17" t="s">
        <v>35</v>
      </c>
      <c r="I6108" s="17" t="s">
        <v>74532</v>
      </c>
      <c r="J6108" s="20">
        <v>8059347447407</v>
      </c>
      <c r="K6108" s="17"/>
      <c r="L6108" s="28">
        <v>189.95</v>
      </c>
      <c r="M6108" s="17">
        <v>189.95</v>
      </c>
      <c r="N6108" s="24">
        <v>45544</v>
      </c>
    </row>
    <row r="6109" spans="1:14" x14ac:dyDescent="0.25">
      <c r="A6109" s="17"/>
      <c r="B6109" s="17" t="s">
        <v>74527</v>
      </c>
      <c r="C6109" s="17"/>
      <c r="D6109" s="17"/>
      <c r="E6109" s="17" t="s">
        <v>74528</v>
      </c>
      <c r="F6109" s="21"/>
      <c r="G6109" s="17" t="s">
        <v>34</v>
      </c>
      <c r="H6109" s="17" t="s">
        <v>35</v>
      </c>
      <c r="I6109" s="17" t="s">
        <v>74529</v>
      </c>
      <c r="J6109" s="20">
        <v>8059347447391</v>
      </c>
      <c r="K6109" s="17"/>
      <c r="L6109" s="28">
        <v>189.95</v>
      </c>
      <c r="M6109" s="17">
        <v>189.95</v>
      </c>
      <c r="N6109" s="24">
        <v>45544</v>
      </c>
    </row>
    <row r="6110" spans="1:14" x14ac:dyDescent="0.25">
      <c r="A6110" s="17"/>
      <c r="B6110" s="17" t="s">
        <v>74524</v>
      </c>
      <c r="C6110" s="17"/>
      <c r="D6110" s="17"/>
      <c r="E6110" s="17" t="s">
        <v>74525</v>
      </c>
      <c r="F6110" s="21"/>
      <c r="G6110" s="17" t="s">
        <v>34</v>
      </c>
      <c r="H6110" s="17" t="s">
        <v>35</v>
      </c>
      <c r="I6110" s="17" t="s">
        <v>74526</v>
      </c>
      <c r="J6110" s="20">
        <v>8059347447384</v>
      </c>
      <c r="K6110" s="17"/>
      <c r="L6110" s="28">
        <v>189.95</v>
      </c>
      <c r="M6110" s="17">
        <v>189.95</v>
      </c>
      <c r="N6110" s="24">
        <v>45544</v>
      </c>
    </row>
    <row r="6111" spans="1:14" x14ac:dyDescent="0.25">
      <c r="A6111" s="17"/>
      <c r="B6111" s="17" t="s">
        <v>74521</v>
      </c>
      <c r="C6111" s="17"/>
      <c r="D6111" s="17"/>
      <c r="E6111" s="17" t="s">
        <v>74522</v>
      </c>
      <c r="F6111" s="21"/>
      <c r="G6111" s="17" t="s">
        <v>34</v>
      </c>
      <c r="H6111" s="17" t="s">
        <v>35</v>
      </c>
      <c r="I6111" s="17" t="s">
        <v>74523</v>
      </c>
      <c r="J6111" s="20">
        <v>8059347403045</v>
      </c>
      <c r="K6111" s="17"/>
      <c r="L6111" s="28">
        <v>189.95</v>
      </c>
      <c r="M6111" s="17">
        <v>189.95</v>
      </c>
      <c r="N6111" s="24">
        <v>45544</v>
      </c>
    </row>
    <row r="6112" spans="1:14" x14ac:dyDescent="0.25">
      <c r="A6112" s="17"/>
      <c r="B6112" s="17" t="s">
        <v>74518</v>
      </c>
      <c r="C6112" s="17"/>
      <c r="D6112" s="17"/>
      <c r="E6112" s="17" t="s">
        <v>74519</v>
      </c>
      <c r="F6112" s="21"/>
      <c r="G6112" s="17" t="s">
        <v>34</v>
      </c>
      <c r="H6112" s="17" t="s">
        <v>35</v>
      </c>
      <c r="I6112" s="17" t="s">
        <v>74520</v>
      </c>
      <c r="J6112" s="20">
        <v>8059347403038</v>
      </c>
      <c r="K6112" s="17"/>
      <c r="L6112" s="28">
        <v>189.95</v>
      </c>
      <c r="M6112" s="17">
        <v>189.95</v>
      </c>
      <c r="N6112" s="24">
        <v>45544</v>
      </c>
    </row>
    <row r="6113" spans="1:14" x14ac:dyDescent="0.25">
      <c r="A6113" s="17"/>
      <c r="B6113" s="17" t="s">
        <v>74515</v>
      </c>
      <c r="C6113" s="17"/>
      <c r="D6113" s="17"/>
      <c r="E6113" s="17" t="s">
        <v>74516</v>
      </c>
      <c r="F6113" s="21"/>
      <c r="G6113" s="17" t="s">
        <v>34</v>
      </c>
      <c r="H6113" s="17" t="s">
        <v>35</v>
      </c>
      <c r="I6113" s="17" t="s">
        <v>74517</v>
      </c>
      <c r="J6113" s="20">
        <v>8059347403021</v>
      </c>
      <c r="K6113" s="17"/>
      <c r="L6113" s="28">
        <v>189.95</v>
      </c>
      <c r="M6113" s="17">
        <v>189.95</v>
      </c>
      <c r="N6113" s="24">
        <v>45544</v>
      </c>
    </row>
    <row r="6114" spans="1:14" x14ac:dyDescent="0.25">
      <c r="A6114" s="17"/>
      <c r="B6114" s="17" t="s">
        <v>74512</v>
      </c>
      <c r="C6114" s="17"/>
      <c r="D6114" s="17"/>
      <c r="E6114" s="17" t="s">
        <v>74513</v>
      </c>
      <c r="F6114" s="21"/>
      <c r="G6114" s="17" t="s">
        <v>34</v>
      </c>
      <c r="H6114" s="17" t="s">
        <v>35</v>
      </c>
      <c r="I6114" s="17" t="s">
        <v>74514</v>
      </c>
      <c r="J6114" s="20">
        <v>8059347403014</v>
      </c>
      <c r="K6114" s="17"/>
      <c r="L6114" s="28">
        <v>189.95</v>
      </c>
      <c r="M6114" s="17">
        <v>189.95</v>
      </c>
      <c r="N6114" s="24">
        <v>45544</v>
      </c>
    </row>
    <row r="6115" spans="1:14" x14ac:dyDescent="0.25">
      <c r="A6115" s="17"/>
      <c r="B6115" s="17" t="s">
        <v>74509</v>
      </c>
      <c r="C6115" s="17"/>
      <c r="D6115" s="17"/>
      <c r="E6115" s="17" t="s">
        <v>74510</v>
      </c>
      <c r="F6115" s="21"/>
      <c r="G6115" s="17" t="s">
        <v>34</v>
      </c>
      <c r="H6115" s="17" t="s">
        <v>35</v>
      </c>
      <c r="I6115" s="17" t="s">
        <v>74511</v>
      </c>
      <c r="J6115" s="20">
        <v>8059347403007</v>
      </c>
      <c r="K6115" s="17"/>
      <c r="L6115" s="28">
        <v>189.95</v>
      </c>
      <c r="M6115" s="17">
        <v>189.95</v>
      </c>
      <c r="N6115" s="24">
        <v>45544</v>
      </c>
    </row>
    <row r="6116" spans="1:14" x14ac:dyDescent="0.25">
      <c r="A6116" s="17"/>
      <c r="B6116" s="17" t="s">
        <v>74506</v>
      </c>
      <c r="C6116" s="17"/>
      <c r="D6116" s="17"/>
      <c r="E6116" s="17" t="s">
        <v>74507</v>
      </c>
      <c r="F6116" s="21"/>
      <c r="G6116" s="17" t="s">
        <v>34</v>
      </c>
      <c r="H6116" s="17" t="s">
        <v>35</v>
      </c>
      <c r="I6116" s="17" t="s">
        <v>74508</v>
      </c>
      <c r="J6116" s="20">
        <v>8059347402994</v>
      </c>
      <c r="K6116" s="17"/>
      <c r="L6116" s="28">
        <v>189.95</v>
      </c>
      <c r="M6116" s="17">
        <v>189.95</v>
      </c>
      <c r="N6116" s="24">
        <v>45544</v>
      </c>
    </row>
    <row r="6117" spans="1:14" x14ac:dyDescent="0.25">
      <c r="A6117" s="17"/>
      <c r="B6117" s="17" t="s">
        <v>74503</v>
      </c>
      <c r="C6117" s="17"/>
      <c r="D6117" s="17"/>
      <c r="E6117" s="17" t="s">
        <v>74504</v>
      </c>
      <c r="F6117" s="21"/>
      <c r="G6117" s="17" t="s">
        <v>34</v>
      </c>
      <c r="H6117" s="17" t="s">
        <v>35</v>
      </c>
      <c r="I6117" s="17" t="s">
        <v>74505</v>
      </c>
      <c r="J6117" s="20">
        <v>8059347402987</v>
      </c>
      <c r="K6117" s="17"/>
      <c r="L6117" s="28">
        <v>189.95</v>
      </c>
      <c r="M6117" s="17">
        <v>189.95</v>
      </c>
      <c r="N6117" s="24">
        <v>45544</v>
      </c>
    </row>
    <row r="6118" spans="1:14" x14ac:dyDescent="0.25">
      <c r="A6118" s="17"/>
      <c r="B6118" s="17" t="s">
        <v>74500</v>
      </c>
      <c r="C6118" s="17"/>
      <c r="D6118" s="17"/>
      <c r="E6118" s="17" t="s">
        <v>74501</v>
      </c>
      <c r="F6118" s="21"/>
      <c r="G6118" s="17" t="s">
        <v>34</v>
      </c>
      <c r="H6118" s="17" t="s">
        <v>35</v>
      </c>
      <c r="I6118" s="17" t="s">
        <v>74502</v>
      </c>
      <c r="J6118" s="20">
        <v>8059347402970</v>
      </c>
      <c r="K6118" s="17"/>
      <c r="L6118" s="28">
        <v>189.95</v>
      </c>
      <c r="M6118" s="17">
        <v>189.95</v>
      </c>
      <c r="N6118" s="24">
        <v>45544</v>
      </c>
    </row>
    <row r="6119" spans="1:14" x14ac:dyDescent="0.25">
      <c r="A6119" s="17"/>
      <c r="B6119" s="17" t="s">
        <v>74497</v>
      </c>
      <c r="C6119" s="17"/>
      <c r="D6119" s="17"/>
      <c r="E6119" s="17" t="s">
        <v>74498</v>
      </c>
      <c r="F6119" s="21"/>
      <c r="G6119" s="17" t="s">
        <v>34</v>
      </c>
      <c r="H6119" s="17" t="s">
        <v>35</v>
      </c>
      <c r="I6119" s="17" t="s">
        <v>74499</v>
      </c>
      <c r="J6119" s="20">
        <v>8059347402963</v>
      </c>
      <c r="K6119" s="17"/>
      <c r="L6119" s="28">
        <v>189.95</v>
      </c>
      <c r="M6119" s="17">
        <v>189.95</v>
      </c>
      <c r="N6119" s="24">
        <v>45544</v>
      </c>
    </row>
    <row r="6120" spans="1:14" x14ac:dyDescent="0.25">
      <c r="A6120" s="17"/>
      <c r="B6120" s="17" t="s">
        <v>74449</v>
      </c>
      <c r="C6120" s="17"/>
      <c r="D6120" s="17"/>
      <c r="E6120" s="17" t="s">
        <v>74450</v>
      </c>
      <c r="F6120" s="21"/>
      <c r="G6120" s="17" t="s">
        <v>34</v>
      </c>
      <c r="H6120" s="17" t="s">
        <v>35</v>
      </c>
      <c r="I6120" s="17" t="s">
        <v>74451</v>
      </c>
      <c r="J6120" s="20">
        <v>8059347443041</v>
      </c>
      <c r="K6120" s="17"/>
      <c r="L6120" s="28">
        <v>189.95</v>
      </c>
      <c r="M6120" s="17">
        <v>189.95</v>
      </c>
      <c r="N6120" s="24">
        <v>45544</v>
      </c>
    </row>
    <row r="6121" spans="1:14" x14ac:dyDescent="0.25">
      <c r="A6121" s="17"/>
      <c r="B6121" s="17" t="s">
        <v>74446</v>
      </c>
      <c r="C6121" s="17"/>
      <c r="D6121" s="17"/>
      <c r="E6121" s="17" t="s">
        <v>74447</v>
      </c>
      <c r="F6121" s="21"/>
      <c r="G6121" s="17" t="s">
        <v>34</v>
      </c>
      <c r="H6121" s="17" t="s">
        <v>35</v>
      </c>
      <c r="I6121" s="17" t="s">
        <v>74448</v>
      </c>
      <c r="J6121" s="20">
        <v>8059347443034</v>
      </c>
      <c r="K6121" s="17"/>
      <c r="L6121" s="28">
        <v>189.95</v>
      </c>
      <c r="M6121" s="17">
        <v>189.95</v>
      </c>
      <c r="N6121" s="24">
        <v>45544</v>
      </c>
    </row>
    <row r="6122" spans="1:14" x14ac:dyDescent="0.25">
      <c r="A6122" s="17"/>
      <c r="B6122" s="17" t="s">
        <v>74443</v>
      </c>
      <c r="C6122" s="17"/>
      <c r="D6122" s="17"/>
      <c r="E6122" s="17" t="s">
        <v>74444</v>
      </c>
      <c r="F6122" s="21"/>
      <c r="G6122" s="17" t="s">
        <v>34</v>
      </c>
      <c r="H6122" s="17" t="s">
        <v>35</v>
      </c>
      <c r="I6122" s="17" t="s">
        <v>74445</v>
      </c>
      <c r="J6122" s="20">
        <v>8059347443027</v>
      </c>
      <c r="K6122" s="17"/>
      <c r="L6122" s="28">
        <v>189.95</v>
      </c>
      <c r="M6122" s="17">
        <v>189.95</v>
      </c>
      <c r="N6122" s="24">
        <v>45544</v>
      </c>
    </row>
    <row r="6123" spans="1:14" x14ac:dyDescent="0.25">
      <c r="A6123" s="17"/>
      <c r="B6123" s="17" t="s">
        <v>74485</v>
      </c>
      <c r="C6123" s="17"/>
      <c r="D6123" s="17"/>
      <c r="E6123" s="17" t="s">
        <v>74486</v>
      </c>
      <c r="F6123" s="21"/>
      <c r="G6123" s="17" t="s">
        <v>34</v>
      </c>
      <c r="H6123" s="17" t="s">
        <v>35</v>
      </c>
      <c r="I6123" s="17" t="s">
        <v>74487</v>
      </c>
      <c r="J6123" s="20">
        <v>8059347447223</v>
      </c>
      <c r="K6123" s="17"/>
      <c r="L6123" s="28">
        <v>189.95</v>
      </c>
      <c r="M6123" s="17">
        <v>189.95</v>
      </c>
      <c r="N6123" s="24">
        <v>45544</v>
      </c>
    </row>
    <row r="6124" spans="1:14" x14ac:dyDescent="0.25">
      <c r="A6124" s="17"/>
      <c r="B6124" s="17" t="s">
        <v>74482</v>
      </c>
      <c r="C6124" s="17"/>
      <c r="D6124" s="17"/>
      <c r="E6124" s="17" t="s">
        <v>74483</v>
      </c>
      <c r="F6124" s="21"/>
      <c r="G6124" s="17" t="s">
        <v>34</v>
      </c>
      <c r="H6124" s="17" t="s">
        <v>35</v>
      </c>
      <c r="I6124" s="17" t="s">
        <v>74484</v>
      </c>
      <c r="J6124" s="20">
        <v>8059347447216</v>
      </c>
      <c r="K6124" s="17"/>
      <c r="L6124" s="28">
        <v>189.95</v>
      </c>
      <c r="M6124" s="17">
        <v>189.95</v>
      </c>
      <c r="N6124" s="24">
        <v>45544</v>
      </c>
    </row>
    <row r="6125" spans="1:14" x14ac:dyDescent="0.25">
      <c r="A6125" s="17"/>
      <c r="B6125" s="17" t="s">
        <v>74479</v>
      </c>
      <c r="C6125" s="17"/>
      <c r="D6125" s="17"/>
      <c r="E6125" s="17" t="s">
        <v>74480</v>
      </c>
      <c r="F6125" s="21"/>
      <c r="G6125" s="17" t="s">
        <v>34</v>
      </c>
      <c r="H6125" s="17" t="s">
        <v>35</v>
      </c>
      <c r="I6125" s="17" t="s">
        <v>74481</v>
      </c>
      <c r="J6125" s="20">
        <v>8059347447209</v>
      </c>
      <c r="K6125" s="17"/>
      <c r="L6125" s="28">
        <v>189.95</v>
      </c>
      <c r="M6125" s="17">
        <v>189.95</v>
      </c>
      <c r="N6125" s="24">
        <v>45544</v>
      </c>
    </row>
    <row r="6126" spans="1:14" x14ac:dyDescent="0.25">
      <c r="A6126" s="17"/>
      <c r="B6126" s="17" t="s">
        <v>74476</v>
      </c>
      <c r="C6126" s="17"/>
      <c r="D6126" s="17"/>
      <c r="E6126" s="17" t="s">
        <v>74477</v>
      </c>
      <c r="F6126" s="21"/>
      <c r="G6126" s="17" t="s">
        <v>34</v>
      </c>
      <c r="H6126" s="17" t="s">
        <v>35</v>
      </c>
      <c r="I6126" s="17" t="s">
        <v>74478</v>
      </c>
      <c r="J6126" s="20">
        <v>8059347443133</v>
      </c>
      <c r="K6126" s="17"/>
      <c r="L6126" s="28">
        <v>189.95</v>
      </c>
      <c r="M6126" s="17">
        <v>189.95</v>
      </c>
      <c r="N6126" s="24">
        <v>45544</v>
      </c>
    </row>
    <row r="6127" spans="1:14" x14ac:dyDescent="0.25">
      <c r="A6127" s="17"/>
      <c r="B6127" s="17" t="s">
        <v>74473</v>
      </c>
      <c r="C6127" s="17"/>
      <c r="D6127" s="17"/>
      <c r="E6127" s="17" t="s">
        <v>74474</v>
      </c>
      <c r="F6127" s="21"/>
      <c r="G6127" s="17" t="s">
        <v>34</v>
      </c>
      <c r="H6127" s="17" t="s">
        <v>35</v>
      </c>
      <c r="I6127" s="17" t="s">
        <v>74475</v>
      </c>
      <c r="J6127" s="20">
        <v>8059347443126</v>
      </c>
      <c r="K6127" s="17"/>
      <c r="L6127" s="28">
        <v>189.95</v>
      </c>
      <c r="M6127" s="17">
        <v>189.95</v>
      </c>
      <c r="N6127" s="24">
        <v>45544</v>
      </c>
    </row>
    <row r="6128" spans="1:14" x14ac:dyDescent="0.25">
      <c r="A6128" s="17"/>
      <c r="B6128" s="17" t="s">
        <v>74470</v>
      </c>
      <c r="C6128" s="17"/>
      <c r="D6128" s="17"/>
      <c r="E6128" s="17" t="s">
        <v>74471</v>
      </c>
      <c r="F6128" s="21"/>
      <c r="G6128" s="17" t="s">
        <v>34</v>
      </c>
      <c r="H6128" s="17" t="s">
        <v>35</v>
      </c>
      <c r="I6128" s="17" t="s">
        <v>74472</v>
      </c>
      <c r="J6128" s="20">
        <v>8059347443119</v>
      </c>
      <c r="K6128" s="17"/>
      <c r="L6128" s="28">
        <v>189.95</v>
      </c>
      <c r="M6128" s="17">
        <v>189.95</v>
      </c>
      <c r="N6128" s="24">
        <v>45544</v>
      </c>
    </row>
    <row r="6129" spans="1:14" x14ac:dyDescent="0.25">
      <c r="A6129" s="17"/>
      <c r="B6129" s="17" t="s">
        <v>74467</v>
      </c>
      <c r="C6129" s="17"/>
      <c r="D6129" s="17"/>
      <c r="E6129" s="17" t="s">
        <v>74468</v>
      </c>
      <c r="F6129" s="21"/>
      <c r="G6129" s="17" t="s">
        <v>34</v>
      </c>
      <c r="H6129" s="17" t="s">
        <v>35</v>
      </c>
      <c r="I6129" s="17" t="s">
        <v>74469</v>
      </c>
      <c r="J6129" s="20">
        <v>8059347443102</v>
      </c>
      <c r="K6129" s="17"/>
      <c r="L6129" s="28">
        <v>189.95</v>
      </c>
      <c r="M6129" s="17">
        <v>189.95</v>
      </c>
      <c r="N6129" s="24">
        <v>45544</v>
      </c>
    </row>
    <row r="6130" spans="1:14" x14ac:dyDescent="0.25">
      <c r="A6130" s="17"/>
      <c r="B6130" s="17" t="s">
        <v>74464</v>
      </c>
      <c r="C6130" s="17"/>
      <c r="D6130" s="17"/>
      <c r="E6130" s="17" t="s">
        <v>74465</v>
      </c>
      <c r="F6130" s="21"/>
      <c r="G6130" s="17" t="s">
        <v>34</v>
      </c>
      <c r="H6130" s="17" t="s">
        <v>35</v>
      </c>
      <c r="I6130" s="17" t="s">
        <v>74466</v>
      </c>
      <c r="J6130" s="20">
        <v>8059347443096</v>
      </c>
      <c r="K6130" s="17"/>
      <c r="L6130" s="28">
        <v>189.95</v>
      </c>
      <c r="M6130" s="17">
        <v>189.95</v>
      </c>
      <c r="N6130" s="24">
        <v>45544</v>
      </c>
    </row>
    <row r="6131" spans="1:14" x14ac:dyDescent="0.25">
      <c r="A6131" s="17"/>
      <c r="B6131" s="17" t="s">
        <v>74461</v>
      </c>
      <c r="C6131" s="17"/>
      <c r="D6131" s="17"/>
      <c r="E6131" s="17" t="s">
        <v>74462</v>
      </c>
      <c r="F6131" s="21"/>
      <c r="G6131" s="17" t="s">
        <v>34</v>
      </c>
      <c r="H6131" s="17" t="s">
        <v>35</v>
      </c>
      <c r="I6131" s="17" t="s">
        <v>74463</v>
      </c>
      <c r="J6131" s="20">
        <v>8059347443089</v>
      </c>
      <c r="K6131" s="17"/>
      <c r="L6131" s="28">
        <v>189.95</v>
      </c>
      <c r="M6131" s="17">
        <v>189.95</v>
      </c>
      <c r="N6131" s="24">
        <v>45544</v>
      </c>
    </row>
    <row r="6132" spans="1:14" x14ac:dyDescent="0.25">
      <c r="A6132" s="17"/>
      <c r="B6132" s="17" t="s">
        <v>74458</v>
      </c>
      <c r="C6132" s="17"/>
      <c r="D6132" s="17"/>
      <c r="E6132" s="17" t="s">
        <v>74459</v>
      </c>
      <c r="F6132" s="21"/>
      <c r="G6132" s="17" t="s">
        <v>34</v>
      </c>
      <c r="H6132" s="17" t="s">
        <v>35</v>
      </c>
      <c r="I6132" s="17" t="s">
        <v>74460</v>
      </c>
      <c r="J6132" s="20">
        <v>8059347443072</v>
      </c>
      <c r="K6132" s="17"/>
      <c r="L6132" s="28">
        <v>189.95</v>
      </c>
      <c r="M6132" s="17">
        <v>189.95</v>
      </c>
      <c r="N6132" s="24">
        <v>45544</v>
      </c>
    </row>
    <row r="6133" spans="1:14" x14ac:dyDescent="0.25">
      <c r="A6133" s="17"/>
      <c r="B6133" s="17" t="s">
        <v>74455</v>
      </c>
      <c r="C6133" s="17"/>
      <c r="D6133" s="17"/>
      <c r="E6133" s="17" t="s">
        <v>74456</v>
      </c>
      <c r="F6133" s="21"/>
      <c r="G6133" s="17" t="s">
        <v>34</v>
      </c>
      <c r="H6133" s="17" t="s">
        <v>35</v>
      </c>
      <c r="I6133" s="17" t="s">
        <v>74457</v>
      </c>
      <c r="J6133" s="20">
        <v>8059347443065</v>
      </c>
      <c r="K6133" s="17"/>
      <c r="L6133" s="28">
        <v>189.95</v>
      </c>
      <c r="M6133" s="17">
        <v>189.95</v>
      </c>
      <c r="N6133" s="24">
        <v>45544</v>
      </c>
    </row>
    <row r="6134" spans="1:14" x14ac:dyDescent="0.25">
      <c r="A6134" s="17"/>
      <c r="B6134" s="17" t="s">
        <v>74452</v>
      </c>
      <c r="C6134" s="17"/>
      <c r="D6134" s="17"/>
      <c r="E6134" s="17" t="s">
        <v>74453</v>
      </c>
      <c r="F6134" s="21"/>
      <c r="G6134" s="17" t="s">
        <v>34</v>
      </c>
      <c r="H6134" s="17" t="s">
        <v>35</v>
      </c>
      <c r="I6134" s="17" t="s">
        <v>74454</v>
      </c>
      <c r="J6134" s="20">
        <v>8059347443058</v>
      </c>
      <c r="K6134" s="17"/>
      <c r="L6134" s="28">
        <v>189.95</v>
      </c>
      <c r="M6134" s="17">
        <v>189.95</v>
      </c>
      <c r="N6134" s="24">
        <v>45544</v>
      </c>
    </row>
    <row r="6135" spans="1:14" x14ac:dyDescent="0.25">
      <c r="A6135" s="17"/>
      <c r="B6135" s="17" t="s">
        <v>74404</v>
      </c>
      <c r="C6135" s="17"/>
      <c r="D6135" s="17"/>
      <c r="E6135" s="17" t="s">
        <v>74405</v>
      </c>
      <c r="F6135" s="21"/>
      <c r="G6135" s="17" t="s">
        <v>34</v>
      </c>
      <c r="H6135" s="17" t="s">
        <v>35</v>
      </c>
      <c r="I6135" s="17" t="s">
        <v>74406</v>
      </c>
      <c r="J6135" s="20">
        <v>8059347402710</v>
      </c>
      <c r="K6135" s="17"/>
      <c r="L6135" s="28">
        <v>189.95</v>
      </c>
      <c r="M6135" s="17">
        <v>189.95</v>
      </c>
      <c r="N6135" s="24">
        <v>45544</v>
      </c>
    </row>
    <row r="6136" spans="1:14" x14ac:dyDescent="0.25">
      <c r="A6136" s="17"/>
      <c r="B6136" s="17" t="s">
        <v>74401</v>
      </c>
      <c r="C6136" s="17"/>
      <c r="D6136" s="17"/>
      <c r="E6136" s="17" t="s">
        <v>74402</v>
      </c>
      <c r="F6136" s="21"/>
      <c r="G6136" s="17" t="s">
        <v>34</v>
      </c>
      <c r="H6136" s="17" t="s">
        <v>35</v>
      </c>
      <c r="I6136" s="17" t="s">
        <v>74403</v>
      </c>
      <c r="J6136" s="20">
        <v>8059347390796</v>
      </c>
      <c r="K6136" s="17"/>
      <c r="L6136" s="28">
        <v>189.95</v>
      </c>
      <c r="M6136" s="17">
        <v>189.95</v>
      </c>
      <c r="N6136" s="24">
        <v>45544</v>
      </c>
    </row>
    <row r="6137" spans="1:14" x14ac:dyDescent="0.25">
      <c r="A6137" s="17"/>
      <c r="B6137" s="17" t="s">
        <v>74398</v>
      </c>
      <c r="C6137" s="17"/>
      <c r="D6137" s="17"/>
      <c r="E6137" s="17" t="s">
        <v>74399</v>
      </c>
      <c r="F6137" s="21"/>
      <c r="G6137" s="17" t="s">
        <v>34</v>
      </c>
      <c r="H6137" s="17" t="s">
        <v>35</v>
      </c>
      <c r="I6137" s="17" t="s">
        <v>74400</v>
      </c>
      <c r="J6137" s="20">
        <v>8059347402703</v>
      </c>
      <c r="K6137" s="17"/>
      <c r="L6137" s="28">
        <v>189.95</v>
      </c>
      <c r="M6137" s="17">
        <v>189.95</v>
      </c>
      <c r="N6137" s="24">
        <v>45544</v>
      </c>
    </row>
    <row r="6138" spans="1:14" x14ac:dyDescent="0.25">
      <c r="A6138" s="17"/>
      <c r="B6138" s="17" t="s">
        <v>74440</v>
      </c>
      <c r="C6138" s="17"/>
      <c r="D6138" s="17"/>
      <c r="E6138" s="17" t="s">
        <v>74441</v>
      </c>
      <c r="F6138" s="21"/>
      <c r="G6138" s="17" t="s">
        <v>34</v>
      </c>
      <c r="H6138" s="17" t="s">
        <v>35</v>
      </c>
      <c r="I6138" s="17" t="s">
        <v>74442</v>
      </c>
      <c r="J6138" s="20">
        <v>8059347447131</v>
      </c>
      <c r="K6138" s="17"/>
      <c r="L6138" s="28">
        <v>189.95</v>
      </c>
      <c r="M6138" s="17">
        <v>189.95</v>
      </c>
      <c r="N6138" s="24">
        <v>45544</v>
      </c>
    </row>
    <row r="6139" spans="1:14" x14ac:dyDescent="0.25">
      <c r="A6139" s="17"/>
      <c r="B6139" s="17" t="s">
        <v>74437</v>
      </c>
      <c r="C6139" s="17"/>
      <c r="D6139" s="17"/>
      <c r="E6139" s="17" t="s">
        <v>74438</v>
      </c>
      <c r="F6139" s="21"/>
      <c r="G6139" s="17" t="s">
        <v>34</v>
      </c>
      <c r="H6139" s="17" t="s">
        <v>35</v>
      </c>
      <c r="I6139" s="17" t="s">
        <v>74439</v>
      </c>
      <c r="J6139" s="20">
        <v>8059347447124</v>
      </c>
      <c r="K6139" s="17"/>
      <c r="L6139" s="28">
        <v>189.95</v>
      </c>
      <c r="M6139" s="17">
        <v>189.95</v>
      </c>
      <c r="N6139" s="24">
        <v>45544</v>
      </c>
    </row>
    <row r="6140" spans="1:14" x14ac:dyDescent="0.25">
      <c r="A6140" s="17"/>
      <c r="B6140" s="17" t="s">
        <v>74434</v>
      </c>
      <c r="C6140" s="17"/>
      <c r="D6140" s="17"/>
      <c r="E6140" s="17" t="s">
        <v>74435</v>
      </c>
      <c r="F6140" s="21"/>
      <c r="G6140" s="17" t="s">
        <v>34</v>
      </c>
      <c r="H6140" s="17" t="s">
        <v>35</v>
      </c>
      <c r="I6140" s="17" t="s">
        <v>74436</v>
      </c>
      <c r="J6140" s="20">
        <v>8059347447117</v>
      </c>
      <c r="K6140" s="17"/>
      <c r="L6140" s="28">
        <v>189.95</v>
      </c>
      <c r="M6140" s="17">
        <v>189.95</v>
      </c>
      <c r="N6140" s="24">
        <v>45544</v>
      </c>
    </row>
    <row r="6141" spans="1:14" x14ac:dyDescent="0.25">
      <c r="A6141" s="17"/>
      <c r="B6141" s="17" t="s">
        <v>74431</v>
      </c>
      <c r="C6141" s="17"/>
      <c r="D6141" s="17"/>
      <c r="E6141" s="17" t="s">
        <v>74432</v>
      </c>
      <c r="F6141" s="21"/>
      <c r="G6141" s="17" t="s">
        <v>34</v>
      </c>
      <c r="H6141" s="17" t="s">
        <v>35</v>
      </c>
      <c r="I6141" s="17" t="s">
        <v>74433</v>
      </c>
      <c r="J6141" s="20">
        <v>8059347402802</v>
      </c>
      <c r="K6141" s="17"/>
      <c r="L6141" s="28">
        <v>189.95</v>
      </c>
      <c r="M6141" s="17">
        <v>189.95</v>
      </c>
      <c r="N6141" s="24">
        <v>45544</v>
      </c>
    </row>
    <row r="6142" spans="1:14" x14ac:dyDescent="0.25">
      <c r="A6142" s="17"/>
      <c r="B6142" s="17" t="s">
        <v>74428</v>
      </c>
      <c r="C6142" s="17"/>
      <c r="D6142" s="17"/>
      <c r="E6142" s="17" t="s">
        <v>74429</v>
      </c>
      <c r="F6142" s="21"/>
      <c r="G6142" s="17" t="s">
        <v>34</v>
      </c>
      <c r="H6142" s="17" t="s">
        <v>35</v>
      </c>
      <c r="I6142" s="17" t="s">
        <v>74430</v>
      </c>
      <c r="J6142" s="20">
        <v>8059347402796</v>
      </c>
      <c r="K6142" s="17"/>
      <c r="L6142" s="28">
        <v>189.95</v>
      </c>
      <c r="M6142" s="17">
        <v>189.95</v>
      </c>
      <c r="N6142" s="24">
        <v>45544</v>
      </c>
    </row>
    <row r="6143" spans="1:14" x14ac:dyDescent="0.25">
      <c r="A6143" s="17"/>
      <c r="B6143" s="17" t="s">
        <v>74425</v>
      </c>
      <c r="C6143" s="17"/>
      <c r="D6143" s="17"/>
      <c r="E6143" s="17" t="s">
        <v>74426</v>
      </c>
      <c r="F6143" s="21"/>
      <c r="G6143" s="17" t="s">
        <v>34</v>
      </c>
      <c r="H6143" s="17" t="s">
        <v>35</v>
      </c>
      <c r="I6143" s="17" t="s">
        <v>74427</v>
      </c>
      <c r="J6143" s="20">
        <v>8059347402789</v>
      </c>
      <c r="K6143" s="17"/>
      <c r="L6143" s="28">
        <v>189.95</v>
      </c>
      <c r="M6143" s="17">
        <v>189.95</v>
      </c>
      <c r="N6143" s="24">
        <v>45544</v>
      </c>
    </row>
    <row r="6144" spans="1:14" x14ac:dyDescent="0.25">
      <c r="A6144" s="17"/>
      <c r="B6144" s="17" t="s">
        <v>74422</v>
      </c>
      <c r="C6144" s="17"/>
      <c r="D6144" s="17"/>
      <c r="E6144" s="17" t="s">
        <v>74423</v>
      </c>
      <c r="F6144" s="21"/>
      <c r="G6144" s="17" t="s">
        <v>34</v>
      </c>
      <c r="H6144" s="17" t="s">
        <v>35</v>
      </c>
      <c r="I6144" s="17" t="s">
        <v>74424</v>
      </c>
      <c r="J6144" s="20">
        <v>8059347402772</v>
      </c>
      <c r="K6144" s="17"/>
      <c r="L6144" s="28">
        <v>189.95</v>
      </c>
      <c r="M6144" s="17">
        <v>189.95</v>
      </c>
      <c r="N6144" s="24">
        <v>45544</v>
      </c>
    </row>
    <row r="6145" spans="1:14" x14ac:dyDescent="0.25">
      <c r="A6145" s="17"/>
      <c r="B6145" s="17" t="s">
        <v>74419</v>
      </c>
      <c r="C6145" s="17"/>
      <c r="D6145" s="17"/>
      <c r="E6145" s="17" t="s">
        <v>74420</v>
      </c>
      <c r="F6145" s="21"/>
      <c r="G6145" s="17" t="s">
        <v>34</v>
      </c>
      <c r="H6145" s="17" t="s">
        <v>35</v>
      </c>
      <c r="I6145" s="17" t="s">
        <v>74421</v>
      </c>
      <c r="J6145" s="20">
        <v>8059347402765</v>
      </c>
      <c r="K6145" s="17"/>
      <c r="L6145" s="28">
        <v>189.95</v>
      </c>
      <c r="M6145" s="17">
        <v>189.95</v>
      </c>
      <c r="N6145" s="24">
        <v>45544</v>
      </c>
    </row>
    <row r="6146" spans="1:14" x14ac:dyDescent="0.25">
      <c r="A6146" s="17"/>
      <c r="B6146" s="17" t="s">
        <v>74416</v>
      </c>
      <c r="C6146" s="17"/>
      <c r="D6146" s="17"/>
      <c r="E6146" s="17" t="s">
        <v>74417</v>
      </c>
      <c r="F6146" s="21"/>
      <c r="G6146" s="17" t="s">
        <v>34</v>
      </c>
      <c r="H6146" s="17" t="s">
        <v>35</v>
      </c>
      <c r="I6146" s="17" t="s">
        <v>74418</v>
      </c>
      <c r="J6146" s="20">
        <v>8059347402758</v>
      </c>
      <c r="K6146" s="17"/>
      <c r="L6146" s="28">
        <v>189.95</v>
      </c>
      <c r="M6146" s="17">
        <v>189.95</v>
      </c>
      <c r="N6146" s="24">
        <v>45544</v>
      </c>
    </row>
    <row r="6147" spans="1:14" x14ac:dyDescent="0.25">
      <c r="A6147" s="17"/>
      <c r="B6147" s="17" t="s">
        <v>74413</v>
      </c>
      <c r="C6147" s="17"/>
      <c r="D6147" s="17"/>
      <c r="E6147" s="17" t="s">
        <v>74414</v>
      </c>
      <c r="F6147" s="21"/>
      <c r="G6147" s="17" t="s">
        <v>34</v>
      </c>
      <c r="H6147" s="17" t="s">
        <v>35</v>
      </c>
      <c r="I6147" s="17" t="s">
        <v>74415</v>
      </c>
      <c r="J6147" s="20">
        <v>8059347402741</v>
      </c>
      <c r="K6147" s="17"/>
      <c r="L6147" s="28">
        <v>189.95</v>
      </c>
      <c r="M6147" s="17">
        <v>189.95</v>
      </c>
      <c r="N6147" s="24">
        <v>45544</v>
      </c>
    </row>
    <row r="6148" spans="1:14" x14ac:dyDescent="0.25">
      <c r="A6148" s="17"/>
      <c r="B6148" s="17" t="s">
        <v>74410</v>
      </c>
      <c r="C6148" s="17"/>
      <c r="D6148" s="17"/>
      <c r="E6148" s="17" t="s">
        <v>74411</v>
      </c>
      <c r="F6148" s="21"/>
      <c r="G6148" s="17" t="s">
        <v>34</v>
      </c>
      <c r="H6148" s="17" t="s">
        <v>35</v>
      </c>
      <c r="I6148" s="17" t="s">
        <v>74412</v>
      </c>
      <c r="J6148" s="20">
        <v>8059347402734</v>
      </c>
      <c r="K6148" s="17"/>
      <c r="L6148" s="28">
        <v>189.95</v>
      </c>
      <c r="M6148" s="17">
        <v>189.95</v>
      </c>
      <c r="N6148" s="24">
        <v>45544</v>
      </c>
    </row>
    <row r="6149" spans="1:14" x14ac:dyDescent="0.25">
      <c r="A6149" s="17"/>
      <c r="B6149" s="17" t="s">
        <v>74407</v>
      </c>
      <c r="C6149" s="17"/>
      <c r="D6149" s="17"/>
      <c r="E6149" s="17" t="s">
        <v>74408</v>
      </c>
      <c r="F6149" s="21"/>
      <c r="G6149" s="17" t="s">
        <v>34</v>
      </c>
      <c r="H6149" s="17" t="s">
        <v>35</v>
      </c>
      <c r="I6149" s="17" t="s">
        <v>74409</v>
      </c>
      <c r="J6149" s="20">
        <v>8059347402727</v>
      </c>
      <c r="K6149" s="17"/>
      <c r="L6149" s="28">
        <v>189.95</v>
      </c>
      <c r="M6149" s="17">
        <v>189.95</v>
      </c>
      <c r="N6149" s="24">
        <v>45544</v>
      </c>
    </row>
    <row r="6150" spans="1:14" x14ac:dyDescent="0.25">
      <c r="A6150" s="32" t="s">
        <v>33491</v>
      </c>
      <c r="B6150" s="42" t="s">
        <v>51060</v>
      </c>
      <c r="C6150" s="42"/>
      <c r="D6150" s="42"/>
      <c r="E6150" s="43" t="s">
        <v>60004</v>
      </c>
      <c r="F6150" s="44" t="s">
        <v>17065</v>
      </c>
      <c r="G6150" s="44" t="s">
        <v>17</v>
      </c>
      <c r="H6150" s="44" t="s">
        <v>18</v>
      </c>
      <c r="I6150" s="42" t="s">
        <v>17137</v>
      </c>
      <c r="J6150" s="42">
        <v>8059175092114</v>
      </c>
      <c r="K6150" s="45">
        <v>45413</v>
      </c>
      <c r="L6150" s="47">
        <v>0</v>
      </c>
      <c r="M6150" s="47">
        <v>189.95</v>
      </c>
      <c r="N6150" s="45">
        <v>43654</v>
      </c>
    </row>
    <row r="6151" spans="1:14" x14ac:dyDescent="0.25">
      <c r="A6151" s="32" t="s">
        <v>33490</v>
      </c>
      <c r="B6151" s="42" t="s">
        <v>50969</v>
      </c>
      <c r="C6151" s="42"/>
      <c r="D6151" s="32" t="s">
        <v>53302</v>
      </c>
      <c r="E6151" s="43" t="s">
        <v>60003</v>
      </c>
      <c r="F6151" s="44" t="s">
        <v>17065</v>
      </c>
      <c r="G6151" s="44" t="s">
        <v>17</v>
      </c>
      <c r="H6151" s="44" t="s">
        <v>18</v>
      </c>
      <c r="I6151" s="42" t="s">
        <v>17136</v>
      </c>
      <c r="J6151" s="42">
        <v>8059175086496</v>
      </c>
      <c r="K6151" s="45">
        <v>45413</v>
      </c>
      <c r="L6151" s="47">
        <v>0</v>
      </c>
      <c r="M6151" s="47">
        <v>189.95</v>
      </c>
      <c r="N6151" s="45">
        <v>43654</v>
      </c>
    </row>
    <row r="6152" spans="1:14" x14ac:dyDescent="0.25">
      <c r="A6152" s="32" t="s">
        <v>33489</v>
      </c>
      <c r="B6152" s="42" t="s">
        <v>51059</v>
      </c>
      <c r="C6152" s="42"/>
      <c r="D6152" s="42"/>
      <c r="E6152" s="43" t="s">
        <v>60002</v>
      </c>
      <c r="F6152" s="44" t="s">
        <v>17065</v>
      </c>
      <c r="G6152" s="44" t="s">
        <v>17</v>
      </c>
      <c r="H6152" s="44" t="s">
        <v>18</v>
      </c>
      <c r="I6152" s="42" t="s">
        <v>17135</v>
      </c>
      <c r="J6152" s="42">
        <v>8059175092107</v>
      </c>
      <c r="K6152" s="45">
        <v>45413</v>
      </c>
      <c r="L6152" s="47">
        <v>0</v>
      </c>
      <c r="M6152" s="47">
        <v>189.95</v>
      </c>
      <c r="N6152" s="45">
        <v>43654</v>
      </c>
    </row>
    <row r="6153" spans="1:14" x14ac:dyDescent="0.25">
      <c r="A6153" s="32" t="s">
        <v>33488</v>
      </c>
      <c r="B6153" s="42" t="s">
        <v>51352</v>
      </c>
      <c r="C6153" s="42"/>
      <c r="D6153" s="32" t="s">
        <v>53303</v>
      </c>
      <c r="E6153" s="43" t="s">
        <v>60001</v>
      </c>
      <c r="F6153" s="44" t="s">
        <v>17065</v>
      </c>
      <c r="G6153" s="44" t="s">
        <v>17</v>
      </c>
      <c r="H6153" s="44" t="s">
        <v>18</v>
      </c>
      <c r="I6153" s="42" t="s">
        <v>17134</v>
      </c>
      <c r="J6153" s="42">
        <v>8059175107719</v>
      </c>
      <c r="K6153" s="45">
        <v>45413</v>
      </c>
      <c r="L6153" s="47">
        <v>0</v>
      </c>
      <c r="M6153" s="47">
        <v>189.95</v>
      </c>
      <c r="N6153" s="45">
        <v>43654</v>
      </c>
    </row>
    <row r="6154" spans="1:14" x14ac:dyDescent="0.25">
      <c r="A6154" s="32" t="s">
        <v>33487</v>
      </c>
      <c r="B6154" s="42" t="s">
        <v>51066</v>
      </c>
      <c r="C6154" s="42"/>
      <c r="D6154" s="32" t="s">
        <v>53298</v>
      </c>
      <c r="E6154" s="43" t="s">
        <v>60000</v>
      </c>
      <c r="F6154" s="44" t="s">
        <v>17065</v>
      </c>
      <c r="G6154" s="44" t="s">
        <v>17</v>
      </c>
      <c r="H6154" s="44" t="s">
        <v>18</v>
      </c>
      <c r="I6154" s="42" t="s">
        <v>17143</v>
      </c>
      <c r="J6154" s="42">
        <v>8059175092183</v>
      </c>
      <c r="K6154" s="45">
        <v>45413</v>
      </c>
      <c r="L6154" s="47">
        <v>0</v>
      </c>
      <c r="M6154" s="47">
        <v>189.95</v>
      </c>
      <c r="N6154" s="45">
        <v>43654</v>
      </c>
    </row>
    <row r="6155" spans="1:14" x14ac:dyDescent="0.25">
      <c r="A6155" s="32" t="s">
        <v>33486</v>
      </c>
      <c r="B6155" s="42" t="s">
        <v>51065</v>
      </c>
      <c r="C6155" s="42"/>
      <c r="D6155" s="32" t="s">
        <v>53299</v>
      </c>
      <c r="E6155" s="43" t="s">
        <v>59999</v>
      </c>
      <c r="F6155" s="44" t="s">
        <v>17065</v>
      </c>
      <c r="G6155" s="44" t="s">
        <v>17</v>
      </c>
      <c r="H6155" s="44" t="s">
        <v>18</v>
      </c>
      <c r="I6155" s="42" t="s">
        <v>17142</v>
      </c>
      <c r="J6155" s="42">
        <v>8059175092169</v>
      </c>
      <c r="K6155" s="45">
        <v>45413</v>
      </c>
      <c r="L6155" s="47">
        <v>0</v>
      </c>
      <c r="M6155" s="47">
        <v>189.95</v>
      </c>
      <c r="N6155" s="45">
        <v>43654</v>
      </c>
    </row>
    <row r="6156" spans="1:14" x14ac:dyDescent="0.25">
      <c r="A6156" s="32" t="s">
        <v>33485</v>
      </c>
      <c r="B6156" s="42" t="s">
        <v>51064</v>
      </c>
      <c r="C6156" s="42"/>
      <c r="D6156" s="42"/>
      <c r="E6156" s="43" t="s">
        <v>59998</v>
      </c>
      <c r="F6156" s="44" t="s">
        <v>17065</v>
      </c>
      <c r="G6156" s="44" t="s">
        <v>17</v>
      </c>
      <c r="H6156" s="44" t="s">
        <v>18</v>
      </c>
      <c r="I6156" s="42" t="s">
        <v>17141</v>
      </c>
      <c r="J6156" s="42">
        <v>8059175092152</v>
      </c>
      <c r="K6156" s="45">
        <v>45413</v>
      </c>
      <c r="L6156" s="47">
        <v>0</v>
      </c>
      <c r="M6156" s="47">
        <v>189.95</v>
      </c>
      <c r="N6156" s="45">
        <v>43654</v>
      </c>
    </row>
    <row r="6157" spans="1:14" x14ac:dyDescent="0.25">
      <c r="A6157" s="32" t="s">
        <v>33484</v>
      </c>
      <c r="B6157" s="42" t="s">
        <v>51063</v>
      </c>
      <c r="C6157" s="42"/>
      <c r="D6157" s="32" t="s">
        <v>53300</v>
      </c>
      <c r="E6157" s="43" t="s">
        <v>59997</v>
      </c>
      <c r="F6157" s="44" t="s">
        <v>17065</v>
      </c>
      <c r="G6157" s="44" t="s">
        <v>17</v>
      </c>
      <c r="H6157" s="44" t="s">
        <v>18</v>
      </c>
      <c r="I6157" s="42" t="s">
        <v>17140</v>
      </c>
      <c r="J6157" s="42">
        <v>8059175092145</v>
      </c>
      <c r="K6157" s="45">
        <v>45413</v>
      </c>
      <c r="L6157" s="47">
        <v>0</v>
      </c>
      <c r="M6157" s="47">
        <v>189.95</v>
      </c>
      <c r="N6157" s="45">
        <v>43654</v>
      </c>
    </row>
    <row r="6158" spans="1:14" x14ac:dyDescent="0.25">
      <c r="A6158" s="32" t="s">
        <v>33483</v>
      </c>
      <c r="B6158" s="42" t="s">
        <v>51062</v>
      </c>
      <c r="C6158" s="42"/>
      <c r="D6158" s="42"/>
      <c r="E6158" s="43" t="s">
        <v>59996</v>
      </c>
      <c r="F6158" s="44" t="s">
        <v>17065</v>
      </c>
      <c r="G6158" s="44" t="s">
        <v>17</v>
      </c>
      <c r="H6158" s="44" t="s">
        <v>18</v>
      </c>
      <c r="I6158" s="42" t="s">
        <v>17139</v>
      </c>
      <c r="J6158" s="42">
        <v>8059175092138</v>
      </c>
      <c r="K6158" s="45">
        <v>45413</v>
      </c>
      <c r="L6158" s="47">
        <v>0</v>
      </c>
      <c r="M6158" s="47">
        <v>189.95</v>
      </c>
      <c r="N6158" s="45">
        <v>43654</v>
      </c>
    </row>
    <row r="6159" spans="1:14" x14ac:dyDescent="0.25">
      <c r="A6159" s="32" t="s">
        <v>33482</v>
      </c>
      <c r="B6159" s="42" t="s">
        <v>51061</v>
      </c>
      <c r="C6159" s="42"/>
      <c r="D6159" s="32" t="s">
        <v>53301</v>
      </c>
      <c r="E6159" s="43" t="s">
        <v>59995</v>
      </c>
      <c r="F6159" s="44" t="s">
        <v>17065</v>
      </c>
      <c r="G6159" s="44" t="s">
        <v>17</v>
      </c>
      <c r="H6159" s="44" t="s">
        <v>18</v>
      </c>
      <c r="I6159" s="42" t="s">
        <v>17138</v>
      </c>
      <c r="J6159" s="42">
        <v>8059175092121</v>
      </c>
      <c r="K6159" s="45">
        <v>45413</v>
      </c>
      <c r="L6159" s="47">
        <v>0</v>
      </c>
      <c r="M6159" s="47">
        <v>189.95</v>
      </c>
      <c r="N6159" s="45">
        <v>43654</v>
      </c>
    </row>
    <row r="6160" spans="1:14" x14ac:dyDescent="0.25">
      <c r="A6160" s="32" t="s">
        <v>33481</v>
      </c>
      <c r="B6160" s="42" t="s">
        <v>51052</v>
      </c>
      <c r="C6160" s="42"/>
      <c r="D6160" s="42"/>
      <c r="E6160" s="43" t="s">
        <v>59994</v>
      </c>
      <c r="F6160" s="44" t="s">
        <v>17065</v>
      </c>
      <c r="G6160" s="44" t="s">
        <v>17</v>
      </c>
      <c r="H6160" s="44" t="s">
        <v>18</v>
      </c>
      <c r="I6160" s="42" t="s">
        <v>17109</v>
      </c>
      <c r="J6160" s="42">
        <v>8059175091957</v>
      </c>
      <c r="K6160" s="45">
        <v>45413</v>
      </c>
      <c r="L6160" s="47">
        <v>0</v>
      </c>
      <c r="M6160" s="47">
        <v>189.95</v>
      </c>
      <c r="N6160" s="45">
        <v>43654</v>
      </c>
    </row>
    <row r="6161" spans="1:14" x14ac:dyDescent="0.25">
      <c r="A6161" s="32" t="s">
        <v>33480</v>
      </c>
      <c r="B6161" s="42" t="s">
        <v>50968</v>
      </c>
      <c r="C6161" s="42"/>
      <c r="D6161" s="42"/>
      <c r="E6161" s="43" t="s">
        <v>59993</v>
      </c>
      <c r="F6161" s="44" t="s">
        <v>17065</v>
      </c>
      <c r="G6161" s="44" t="s">
        <v>17</v>
      </c>
      <c r="H6161" s="44" t="s">
        <v>18</v>
      </c>
      <c r="I6161" s="42" t="s">
        <v>17108</v>
      </c>
      <c r="J6161" s="42">
        <v>8059175086489</v>
      </c>
      <c r="K6161" s="45">
        <v>45413</v>
      </c>
      <c r="L6161" s="47">
        <v>0</v>
      </c>
      <c r="M6161" s="47">
        <v>189.95</v>
      </c>
      <c r="N6161" s="45">
        <v>43654</v>
      </c>
    </row>
    <row r="6162" spans="1:14" x14ac:dyDescent="0.25">
      <c r="A6162" s="32" t="s">
        <v>33479</v>
      </c>
      <c r="B6162" s="42" t="s">
        <v>51051</v>
      </c>
      <c r="C6162" s="42"/>
      <c r="D6162" s="42"/>
      <c r="E6162" s="43" t="s">
        <v>59992</v>
      </c>
      <c r="F6162" s="44" t="s">
        <v>17065</v>
      </c>
      <c r="G6162" s="44" t="s">
        <v>17</v>
      </c>
      <c r="H6162" s="44" t="s">
        <v>18</v>
      </c>
      <c r="I6162" s="42" t="s">
        <v>17107</v>
      </c>
      <c r="J6162" s="42">
        <v>8059175091940</v>
      </c>
      <c r="K6162" s="45">
        <v>45413</v>
      </c>
      <c r="L6162" s="47">
        <v>0</v>
      </c>
      <c r="M6162" s="47">
        <v>189.95</v>
      </c>
      <c r="N6162" s="45">
        <v>43654</v>
      </c>
    </row>
    <row r="6163" spans="1:14" x14ac:dyDescent="0.25">
      <c r="A6163" s="32" t="s">
        <v>33478</v>
      </c>
      <c r="B6163" s="42" t="s">
        <v>51351</v>
      </c>
      <c r="C6163" s="42"/>
      <c r="D6163" s="42"/>
      <c r="E6163" s="43" t="s">
        <v>59991</v>
      </c>
      <c r="F6163" s="44" t="s">
        <v>17065</v>
      </c>
      <c r="G6163" s="44" t="s">
        <v>17</v>
      </c>
      <c r="H6163" s="44" t="s">
        <v>18</v>
      </c>
      <c r="I6163" s="42" t="s">
        <v>17106</v>
      </c>
      <c r="J6163" s="42">
        <v>8059175107627</v>
      </c>
      <c r="K6163" s="45">
        <v>45413</v>
      </c>
      <c r="L6163" s="47">
        <v>0</v>
      </c>
      <c r="M6163" s="47">
        <v>189.95</v>
      </c>
      <c r="N6163" s="45">
        <v>43654</v>
      </c>
    </row>
    <row r="6164" spans="1:14" x14ac:dyDescent="0.25">
      <c r="A6164" s="32" t="s">
        <v>33477</v>
      </c>
      <c r="B6164" s="42" t="s">
        <v>51058</v>
      </c>
      <c r="C6164" s="42"/>
      <c r="D6164" s="42"/>
      <c r="E6164" s="43" t="s">
        <v>59990</v>
      </c>
      <c r="F6164" s="44" t="s">
        <v>17065</v>
      </c>
      <c r="G6164" s="44" t="s">
        <v>17</v>
      </c>
      <c r="H6164" s="44" t="s">
        <v>18</v>
      </c>
      <c r="I6164" s="42" t="s">
        <v>17115</v>
      </c>
      <c r="J6164" s="42">
        <v>8059175092084</v>
      </c>
      <c r="K6164" s="45">
        <v>45413</v>
      </c>
      <c r="L6164" s="47">
        <v>0</v>
      </c>
      <c r="M6164" s="47">
        <v>189.95</v>
      </c>
      <c r="N6164" s="45">
        <v>43654</v>
      </c>
    </row>
    <row r="6165" spans="1:14" x14ac:dyDescent="0.25">
      <c r="A6165" s="32" t="s">
        <v>33476</v>
      </c>
      <c r="B6165" s="42" t="s">
        <v>51057</v>
      </c>
      <c r="C6165" s="42"/>
      <c r="D6165" s="42"/>
      <c r="E6165" s="43" t="s">
        <v>59989</v>
      </c>
      <c r="F6165" s="44" t="s">
        <v>17065</v>
      </c>
      <c r="G6165" s="44" t="s">
        <v>17</v>
      </c>
      <c r="H6165" s="44" t="s">
        <v>18</v>
      </c>
      <c r="I6165" s="42" t="s">
        <v>17114</v>
      </c>
      <c r="J6165" s="42">
        <v>8059175092060</v>
      </c>
      <c r="K6165" s="45">
        <v>45413</v>
      </c>
      <c r="L6165" s="47">
        <v>0</v>
      </c>
      <c r="M6165" s="47">
        <v>189.95</v>
      </c>
      <c r="N6165" s="45">
        <v>43654</v>
      </c>
    </row>
    <row r="6166" spans="1:14" x14ac:dyDescent="0.25">
      <c r="A6166" s="32" t="s">
        <v>33475</v>
      </c>
      <c r="B6166" s="42" t="s">
        <v>51056</v>
      </c>
      <c r="C6166" s="42"/>
      <c r="D6166" s="42"/>
      <c r="E6166" s="43" t="s">
        <v>59988</v>
      </c>
      <c r="F6166" s="44" t="s">
        <v>17065</v>
      </c>
      <c r="G6166" s="44" t="s">
        <v>17</v>
      </c>
      <c r="H6166" s="44" t="s">
        <v>18</v>
      </c>
      <c r="I6166" s="42" t="s">
        <v>17113</v>
      </c>
      <c r="J6166" s="42">
        <v>8059175092022</v>
      </c>
      <c r="K6166" s="45">
        <v>45413</v>
      </c>
      <c r="L6166" s="47">
        <v>0</v>
      </c>
      <c r="M6166" s="47">
        <v>189.95</v>
      </c>
      <c r="N6166" s="45">
        <v>43654</v>
      </c>
    </row>
    <row r="6167" spans="1:14" x14ac:dyDescent="0.25">
      <c r="A6167" s="32" t="s">
        <v>33474</v>
      </c>
      <c r="B6167" s="42" t="s">
        <v>51055</v>
      </c>
      <c r="C6167" s="42"/>
      <c r="D6167" s="42"/>
      <c r="E6167" s="43" t="s">
        <v>59987</v>
      </c>
      <c r="F6167" s="44" t="s">
        <v>17065</v>
      </c>
      <c r="G6167" s="44" t="s">
        <v>17</v>
      </c>
      <c r="H6167" s="44" t="s">
        <v>18</v>
      </c>
      <c r="I6167" s="42" t="s">
        <v>17112</v>
      </c>
      <c r="J6167" s="42">
        <v>8059175092015</v>
      </c>
      <c r="K6167" s="45">
        <v>45413</v>
      </c>
      <c r="L6167" s="47">
        <v>0</v>
      </c>
      <c r="M6167" s="47">
        <v>189.95</v>
      </c>
      <c r="N6167" s="45">
        <v>43654</v>
      </c>
    </row>
    <row r="6168" spans="1:14" x14ac:dyDescent="0.25">
      <c r="A6168" s="32" t="s">
        <v>33473</v>
      </c>
      <c r="B6168" s="42" t="s">
        <v>51054</v>
      </c>
      <c r="C6168" s="42"/>
      <c r="D6168" s="42"/>
      <c r="E6168" s="43" t="s">
        <v>59986</v>
      </c>
      <c r="F6168" s="44" t="s">
        <v>17065</v>
      </c>
      <c r="G6168" s="44" t="s">
        <v>17</v>
      </c>
      <c r="H6168" s="44" t="s">
        <v>18</v>
      </c>
      <c r="I6168" s="42" t="s">
        <v>17111</v>
      </c>
      <c r="J6168" s="42">
        <v>8059175091971</v>
      </c>
      <c r="K6168" s="45">
        <v>45413</v>
      </c>
      <c r="L6168" s="47">
        <v>0</v>
      </c>
      <c r="M6168" s="47">
        <v>189.95</v>
      </c>
      <c r="N6168" s="45">
        <v>43654</v>
      </c>
    </row>
    <row r="6169" spans="1:14" x14ac:dyDescent="0.25">
      <c r="A6169" s="32" t="s">
        <v>33472</v>
      </c>
      <c r="B6169" s="42" t="s">
        <v>51053</v>
      </c>
      <c r="C6169" s="42"/>
      <c r="D6169" s="42"/>
      <c r="E6169" s="43" t="s">
        <v>59985</v>
      </c>
      <c r="F6169" s="44" t="s">
        <v>17065</v>
      </c>
      <c r="G6169" s="44" t="s">
        <v>17</v>
      </c>
      <c r="H6169" s="44" t="s">
        <v>18</v>
      </c>
      <c r="I6169" s="42" t="s">
        <v>17110</v>
      </c>
      <c r="J6169" s="42">
        <v>8059175091964</v>
      </c>
      <c r="K6169" s="45">
        <v>45413</v>
      </c>
      <c r="L6169" s="47">
        <v>0</v>
      </c>
      <c r="M6169" s="47">
        <v>189.95</v>
      </c>
      <c r="N6169" s="45">
        <v>43654</v>
      </c>
    </row>
    <row r="6170" spans="1:14" x14ac:dyDescent="0.25">
      <c r="A6170" s="32" t="s">
        <v>33471</v>
      </c>
      <c r="B6170" s="42" t="s">
        <v>51046</v>
      </c>
      <c r="C6170" s="42"/>
      <c r="D6170" s="42"/>
      <c r="E6170" s="43" t="s">
        <v>17120</v>
      </c>
      <c r="F6170" s="44" t="s">
        <v>17065</v>
      </c>
      <c r="G6170" s="44" t="s">
        <v>17</v>
      </c>
      <c r="H6170" s="44" t="s">
        <v>18</v>
      </c>
      <c r="I6170" s="42" t="s">
        <v>17121</v>
      </c>
      <c r="J6170" s="42">
        <v>8059175091872</v>
      </c>
      <c r="K6170" s="45">
        <v>45413</v>
      </c>
      <c r="L6170" s="47">
        <v>0</v>
      </c>
      <c r="M6170" s="47">
        <v>189.95</v>
      </c>
      <c r="N6170" s="45">
        <v>43654</v>
      </c>
    </row>
    <row r="6171" spans="1:14" x14ac:dyDescent="0.25">
      <c r="A6171" s="32" t="s">
        <v>33470</v>
      </c>
      <c r="B6171" s="42" t="s">
        <v>50928</v>
      </c>
      <c r="C6171" s="42"/>
      <c r="D6171" s="32" t="s">
        <v>53296</v>
      </c>
      <c r="E6171" s="43" t="s">
        <v>59984</v>
      </c>
      <c r="F6171" s="44" t="s">
        <v>17065</v>
      </c>
      <c r="G6171" s="44" t="s">
        <v>17</v>
      </c>
      <c r="H6171" s="44" t="s">
        <v>18</v>
      </c>
      <c r="I6171" s="42" t="s">
        <v>17119</v>
      </c>
      <c r="J6171" s="42">
        <v>8059175030123</v>
      </c>
      <c r="K6171" s="45">
        <v>45413</v>
      </c>
      <c r="L6171" s="47">
        <v>0</v>
      </c>
      <c r="M6171" s="47">
        <v>189.95</v>
      </c>
      <c r="N6171" s="45">
        <v>43654</v>
      </c>
    </row>
    <row r="6172" spans="1:14" x14ac:dyDescent="0.25">
      <c r="A6172" s="32" t="s">
        <v>33469</v>
      </c>
      <c r="B6172" s="42" t="s">
        <v>51045</v>
      </c>
      <c r="C6172" s="42"/>
      <c r="D6172" s="42"/>
      <c r="E6172" s="43" t="s">
        <v>17117</v>
      </c>
      <c r="F6172" s="44" t="s">
        <v>17065</v>
      </c>
      <c r="G6172" s="44" t="s">
        <v>17</v>
      </c>
      <c r="H6172" s="44" t="s">
        <v>18</v>
      </c>
      <c r="I6172" s="42" t="s">
        <v>17118</v>
      </c>
      <c r="J6172" s="42">
        <v>8059175091865</v>
      </c>
      <c r="K6172" s="45">
        <v>45413</v>
      </c>
      <c r="L6172" s="47">
        <v>0</v>
      </c>
      <c r="M6172" s="47">
        <v>189.95</v>
      </c>
      <c r="N6172" s="45">
        <v>43654</v>
      </c>
    </row>
    <row r="6173" spans="1:14" x14ac:dyDescent="0.25">
      <c r="A6173" s="32" t="s">
        <v>33468</v>
      </c>
      <c r="B6173" s="42" t="s">
        <v>50931</v>
      </c>
      <c r="C6173" s="42"/>
      <c r="D6173" s="32" t="s">
        <v>53297</v>
      </c>
      <c r="E6173" s="43" t="s">
        <v>59983</v>
      </c>
      <c r="F6173" s="44" t="s">
        <v>17065</v>
      </c>
      <c r="G6173" s="44" t="s">
        <v>17</v>
      </c>
      <c r="H6173" s="44" t="s">
        <v>18</v>
      </c>
      <c r="I6173" s="42" t="s">
        <v>17116</v>
      </c>
      <c r="J6173" s="42">
        <v>8059175030154</v>
      </c>
      <c r="K6173" s="45">
        <v>45413</v>
      </c>
      <c r="L6173" s="47">
        <v>0</v>
      </c>
      <c r="M6173" s="47">
        <v>189.95</v>
      </c>
      <c r="N6173" s="45">
        <v>43654</v>
      </c>
    </row>
    <row r="6174" spans="1:14" x14ac:dyDescent="0.25">
      <c r="A6174" s="32" t="s">
        <v>33467</v>
      </c>
      <c r="B6174" s="42" t="s">
        <v>51050</v>
      </c>
      <c r="C6174" s="42"/>
      <c r="D6174" s="32" t="s">
        <v>53292</v>
      </c>
      <c r="E6174" s="43" t="s">
        <v>17132</v>
      </c>
      <c r="F6174" s="44" t="s">
        <v>17065</v>
      </c>
      <c r="G6174" s="44" t="s">
        <v>17</v>
      </c>
      <c r="H6174" s="44" t="s">
        <v>18</v>
      </c>
      <c r="I6174" s="42" t="s">
        <v>17133</v>
      </c>
      <c r="J6174" s="42">
        <v>8059175091926</v>
      </c>
      <c r="K6174" s="45">
        <v>45413</v>
      </c>
      <c r="L6174" s="47">
        <v>0</v>
      </c>
      <c r="M6174" s="47">
        <v>189.95</v>
      </c>
      <c r="N6174" s="45">
        <v>43654</v>
      </c>
    </row>
    <row r="6175" spans="1:14" x14ac:dyDescent="0.25">
      <c r="A6175" s="32" t="s">
        <v>33466</v>
      </c>
      <c r="B6175" s="42" t="s">
        <v>51049</v>
      </c>
      <c r="C6175" s="42"/>
      <c r="D6175" s="32" t="s">
        <v>53293</v>
      </c>
      <c r="E6175" s="43" t="s">
        <v>17130</v>
      </c>
      <c r="F6175" s="44" t="s">
        <v>17065</v>
      </c>
      <c r="G6175" s="44" t="s">
        <v>17</v>
      </c>
      <c r="H6175" s="44" t="s">
        <v>18</v>
      </c>
      <c r="I6175" s="42" t="s">
        <v>17131</v>
      </c>
      <c r="J6175" s="42">
        <v>8059175091902</v>
      </c>
      <c r="K6175" s="45">
        <v>45413</v>
      </c>
      <c r="L6175" s="47">
        <v>0</v>
      </c>
      <c r="M6175" s="47">
        <v>189.95</v>
      </c>
      <c r="N6175" s="45">
        <v>43654</v>
      </c>
    </row>
    <row r="6176" spans="1:14" x14ac:dyDescent="0.25">
      <c r="A6176" s="32" t="s">
        <v>33465</v>
      </c>
      <c r="B6176" s="42" t="s">
        <v>51048</v>
      </c>
      <c r="C6176" s="42"/>
      <c r="D6176" s="42"/>
      <c r="E6176" s="43" t="s">
        <v>17128</v>
      </c>
      <c r="F6176" s="44" t="s">
        <v>17065</v>
      </c>
      <c r="G6176" s="44" t="s">
        <v>17</v>
      </c>
      <c r="H6176" s="44" t="s">
        <v>18</v>
      </c>
      <c r="I6176" s="42" t="s">
        <v>17129</v>
      </c>
      <c r="J6176" s="42">
        <v>8059175091896</v>
      </c>
      <c r="K6176" s="45">
        <v>45413</v>
      </c>
      <c r="L6176" s="47">
        <v>0</v>
      </c>
      <c r="M6176" s="47">
        <v>189.95</v>
      </c>
      <c r="N6176" s="45">
        <v>43654</v>
      </c>
    </row>
    <row r="6177" spans="1:14" x14ac:dyDescent="0.25">
      <c r="A6177" s="32" t="s">
        <v>33464</v>
      </c>
      <c r="B6177" s="42" t="s">
        <v>50930</v>
      </c>
      <c r="C6177" s="42"/>
      <c r="D6177" s="32" t="s">
        <v>53294</v>
      </c>
      <c r="E6177" s="43" t="s">
        <v>17126</v>
      </c>
      <c r="F6177" s="44" t="s">
        <v>17065</v>
      </c>
      <c r="G6177" s="44" t="s">
        <v>17</v>
      </c>
      <c r="H6177" s="44" t="s">
        <v>18</v>
      </c>
      <c r="I6177" s="42" t="s">
        <v>17127</v>
      </c>
      <c r="J6177" s="42">
        <v>8059175030147</v>
      </c>
      <c r="K6177" s="45">
        <v>45413</v>
      </c>
      <c r="L6177" s="47">
        <v>0</v>
      </c>
      <c r="M6177" s="47">
        <v>189.95</v>
      </c>
      <c r="N6177" s="45">
        <v>43654</v>
      </c>
    </row>
    <row r="6178" spans="1:14" x14ac:dyDescent="0.25">
      <c r="A6178" s="32" t="s">
        <v>33463</v>
      </c>
      <c r="B6178" s="42" t="s">
        <v>51047</v>
      </c>
      <c r="C6178" s="42"/>
      <c r="D6178" s="42"/>
      <c r="E6178" s="43" t="s">
        <v>17124</v>
      </c>
      <c r="F6178" s="44" t="s">
        <v>17065</v>
      </c>
      <c r="G6178" s="44" t="s">
        <v>17</v>
      </c>
      <c r="H6178" s="44" t="s">
        <v>18</v>
      </c>
      <c r="I6178" s="42" t="s">
        <v>17125</v>
      </c>
      <c r="J6178" s="42">
        <v>8059175091889</v>
      </c>
      <c r="K6178" s="45">
        <v>45413</v>
      </c>
      <c r="L6178" s="47">
        <v>0</v>
      </c>
      <c r="M6178" s="47">
        <v>189.95</v>
      </c>
      <c r="N6178" s="45">
        <v>43654</v>
      </c>
    </row>
    <row r="6179" spans="1:14" x14ac:dyDescent="0.25">
      <c r="A6179" s="32" t="s">
        <v>33462</v>
      </c>
      <c r="B6179" s="42" t="s">
        <v>50929</v>
      </c>
      <c r="C6179" s="42"/>
      <c r="D6179" s="32" t="s">
        <v>53295</v>
      </c>
      <c r="E6179" s="43" t="s">
        <v>17122</v>
      </c>
      <c r="F6179" s="44" t="s">
        <v>17065</v>
      </c>
      <c r="G6179" s="44" t="s">
        <v>17</v>
      </c>
      <c r="H6179" s="44" t="s">
        <v>18</v>
      </c>
      <c r="I6179" s="42" t="s">
        <v>17123</v>
      </c>
      <c r="J6179" s="42">
        <v>8059175030130</v>
      </c>
      <c r="K6179" s="45">
        <v>45413</v>
      </c>
      <c r="L6179" s="47">
        <v>0</v>
      </c>
      <c r="M6179" s="47">
        <v>189.95</v>
      </c>
      <c r="N6179" s="45">
        <v>43654</v>
      </c>
    </row>
    <row r="6180" spans="1:14" x14ac:dyDescent="0.25">
      <c r="A6180" s="32" t="s">
        <v>33461</v>
      </c>
      <c r="B6180" s="42" t="s">
        <v>51042</v>
      </c>
      <c r="C6180" s="42"/>
      <c r="D6180" s="42"/>
      <c r="E6180" s="43" t="s">
        <v>59982</v>
      </c>
      <c r="F6180" s="44" t="s">
        <v>17065</v>
      </c>
      <c r="G6180" s="44" t="s">
        <v>17</v>
      </c>
      <c r="H6180" s="44" t="s">
        <v>18</v>
      </c>
      <c r="I6180" s="42" t="s">
        <v>17099</v>
      </c>
      <c r="J6180" s="42">
        <v>8059175091810</v>
      </c>
      <c r="K6180" s="45">
        <v>45413</v>
      </c>
      <c r="L6180" s="47">
        <v>0</v>
      </c>
      <c r="M6180" s="47">
        <v>159.94999999999999</v>
      </c>
      <c r="N6180" s="45">
        <v>43654</v>
      </c>
    </row>
    <row r="6181" spans="1:14" x14ac:dyDescent="0.25">
      <c r="A6181" s="32" t="s">
        <v>33460</v>
      </c>
      <c r="B6181" s="42" t="s">
        <v>50922</v>
      </c>
      <c r="C6181" s="42"/>
      <c r="D6181" s="32" t="s">
        <v>53281</v>
      </c>
      <c r="E6181" s="43" t="s">
        <v>59981</v>
      </c>
      <c r="F6181" s="44" t="s">
        <v>17065</v>
      </c>
      <c r="G6181" s="44" t="s">
        <v>17</v>
      </c>
      <c r="H6181" s="44" t="s">
        <v>18</v>
      </c>
      <c r="I6181" s="42" t="s">
        <v>17098</v>
      </c>
      <c r="J6181" s="42">
        <v>8059175029974</v>
      </c>
      <c r="K6181" s="45">
        <v>45413</v>
      </c>
      <c r="L6181" s="47">
        <v>0</v>
      </c>
      <c r="M6181" s="47">
        <v>159.94999999999999</v>
      </c>
      <c r="N6181" s="45">
        <v>43654</v>
      </c>
    </row>
    <row r="6182" spans="1:14" x14ac:dyDescent="0.25">
      <c r="A6182" s="32" t="s">
        <v>33459</v>
      </c>
      <c r="B6182" s="42" t="s">
        <v>51041</v>
      </c>
      <c r="C6182" s="42"/>
      <c r="D6182" s="42"/>
      <c r="E6182" s="43" t="s">
        <v>59980</v>
      </c>
      <c r="F6182" s="44" t="s">
        <v>17065</v>
      </c>
      <c r="G6182" s="44" t="s">
        <v>17</v>
      </c>
      <c r="H6182" s="44" t="s">
        <v>18</v>
      </c>
      <c r="I6182" s="42" t="s">
        <v>17097</v>
      </c>
      <c r="J6182" s="42">
        <v>8059175091803</v>
      </c>
      <c r="K6182" s="45">
        <v>45413</v>
      </c>
      <c r="L6182" s="47">
        <v>0</v>
      </c>
      <c r="M6182" s="47">
        <v>159.94999999999999</v>
      </c>
      <c r="N6182" s="45">
        <v>43654</v>
      </c>
    </row>
    <row r="6183" spans="1:14" x14ac:dyDescent="0.25">
      <c r="A6183" s="32" t="s">
        <v>33458</v>
      </c>
      <c r="B6183" s="42" t="s">
        <v>51349</v>
      </c>
      <c r="C6183" s="42"/>
      <c r="D6183" s="32" t="s">
        <v>53628</v>
      </c>
      <c r="E6183" s="43" t="s">
        <v>59979</v>
      </c>
      <c r="F6183" s="44" t="s">
        <v>17065</v>
      </c>
      <c r="G6183" s="44" t="s">
        <v>17</v>
      </c>
      <c r="H6183" s="44" t="s">
        <v>18</v>
      </c>
      <c r="I6183" s="42" t="s">
        <v>17096</v>
      </c>
      <c r="J6183" s="42">
        <v>8059175107443</v>
      </c>
      <c r="K6183" s="45">
        <v>45413</v>
      </c>
      <c r="L6183" s="47">
        <v>0</v>
      </c>
      <c r="M6183" s="47">
        <v>159.94999999999999</v>
      </c>
      <c r="N6183" s="45">
        <v>43654</v>
      </c>
    </row>
    <row r="6184" spans="1:14" x14ac:dyDescent="0.25">
      <c r="A6184" s="32" t="s">
        <v>33457</v>
      </c>
      <c r="B6184" s="42" t="s">
        <v>50926</v>
      </c>
      <c r="C6184" s="42"/>
      <c r="D6184" s="32" t="s">
        <v>53285</v>
      </c>
      <c r="E6184" s="43" t="s">
        <v>59978</v>
      </c>
      <c r="F6184" s="44" t="s">
        <v>17065</v>
      </c>
      <c r="G6184" s="44" t="s">
        <v>17</v>
      </c>
      <c r="H6184" s="44" t="s">
        <v>18</v>
      </c>
      <c r="I6184" s="42" t="s">
        <v>17105</v>
      </c>
      <c r="J6184" s="42">
        <v>8059175030017</v>
      </c>
      <c r="K6184" s="45">
        <v>45413</v>
      </c>
      <c r="L6184" s="47">
        <v>0</v>
      </c>
      <c r="M6184" s="47">
        <v>159.94999999999999</v>
      </c>
      <c r="N6184" s="45">
        <v>43654</v>
      </c>
    </row>
    <row r="6185" spans="1:14" x14ac:dyDescent="0.25">
      <c r="A6185" s="32" t="s">
        <v>33456</v>
      </c>
      <c r="B6185" s="42" t="s">
        <v>50925</v>
      </c>
      <c r="C6185" s="42"/>
      <c r="D6185" s="32" t="s">
        <v>53284</v>
      </c>
      <c r="E6185" s="43" t="s">
        <v>59977</v>
      </c>
      <c r="F6185" s="44" t="s">
        <v>17065</v>
      </c>
      <c r="G6185" s="44" t="s">
        <v>17</v>
      </c>
      <c r="H6185" s="44" t="s">
        <v>18</v>
      </c>
      <c r="I6185" s="42" t="s">
        <v>17104</v>
      </c>
      <c r="J6185" s="42">
        <v>8059175030000</v>
      </c>
      <c r="K6185" s="45">
        <v>45413</v>
      </c>
      <c r="L6185" s="47">
        <v>0</v>
      </c>
      <c r="M6185" s="47">
        <v>159.94999999999999</v>
      </c>
      <c r="N6185" s="45">
        <v>43654</v>
      </c>
    </row>
    <row r="6186" spans="1:14" x14ac:dyDescent="0.25">
      <c r="A6186" s="32" t="s">
        <v>33455</v>
      </c>
      <c r="B6186" s="42" t="s">
        <v>51044</v>
      </c>
      <c r="C6186" s="42"/>
      <c r="E6186" s="43" t="s">
        <v>59976</v>
      </c>
      <c r="F6186" s="44" t="s">
        <v>17065</v>
      </c>
      <c r="G6186" s="44" t="s">
        <v>17</v>
      </c>
      <c r="H6186" s="44" t="s">
        <v>18</v>
      </c>
      <c r="I6186" s="42" t="s">
        <v>17103</v>
      </c>
      <c r="J6186" s="42">
        <v>8059175091834</v>
      </c>
      <c r="K6186" s="45">
        <v>45413</v>
      </c>
      <c r="L6186" s="47">
        <v>0</v>
      </c>
      <c r="M6186" s="47">
        <v>159.94999999999999</v>
      </c>
      <c r="N6186" s="45">
        <v>43654</v>
      </c>
    </row>
    <row r="6187" spans="1:14" x14ac:dyDescent="0.25">
      <c r="A6187" s="32" t="s">
        <v>33454</v>
      </c>
      <c r="B6187" s="42" t="s">
        <v>50924</v>
      </c>
      <c r="C6187" s="42"/>
      <c r="D6187" s="32" t="s">
        <v>53283</v>
      </c>
      <c r="E6187" s="43" t="s">
        <v>59975</v>
      </c>
      <c r="F6187" s="44" t="s">
        <v>17065</v>
      </c>
      <c r="G6187" s="44" t="s">
        <v>17</v>
      </c>
      <c r="H6187" s="44" t="s">
        <v>18</v>
      </c>
      <c r="I6187" s="42" t="s">
        <v>17102</v>
      </c>
      <c r="J6187" s="42">
        <v>8059175029998</v>
      </c>
      <c r="K6187" s="45">
        <v>45413</v>
      </c>
      <c r="L6187" s="47">
        <v>0</v>
      </c>
      <c r="M6187" s="47">
        <v>159.94999999999999</v>
      </c>
      <c r="N6187" s="45">
        <v>43654</v>
      </c>
    </row>
    <row r="6188" spans="1:14" x14ac:dyDescent="0.25">
      <c r="A6188" s="32" t="s">
        <v>33453</v>
      </c>
      <c r="B6188" s="42" t="s">
        <v>51043</v>
      </c>
      <c r="C6188" s="42"/>
      <c r="D6188" s="42"/>
      <c r="E6188" s="43" t="s">
        <v>59974</v>
      </c>
      <c r="F6188" s="44" t="s">
        <v>17065</v>
      </c>
      <c r="G6188" s="44" t="s">
        <v>17</v>
      </c>
      <c r="H6188" s="44" t="s">
        <v>18</v>
      </c>
      <c r="I6188" s="42" t="s">
        <v>17101</v>
      </c>
      <c r="J6188" s="42">
        <v>8059175091827</v>
      </c>
      <c r="K6188" s="45">
        <v>45413</v>
      </c>
      <c r="L6188" s="47">
        <v>0</v>
      </c>
      <c r="M6188" s="47">
        <v>159.94999999999999</v>
      </c>
      <c r="N6188" s="45">
        <v>43654</v>
      </c>
    </row>
    <row r="6189" spans="1:14" x14ac:dyDescent="0.25">
      <c r="A6189" s="32" t="s">
        <v>33452</v>
      </c>
      <c r="B6189" s="42" t="s">
        <v>50923</v>
      </c>
      <c r="C6189" s="42"/>
      <c r="D6189" s="32" t="s">
        <v>53282</v>
      </c>
      <c r="E6189" s="43" t="s">
        <v>59973</v>
      </c>
      <c r="F6189" s="44" t="s">
        <v>17065</v>
      </c>
      <c r="G6189" s="44" t="s">
        <v>17</v>
      </c>
      <c r="H6189" s="44" t="s">
        <v>18</v>
      </c>
      <c r="I6189" s="42" t="s">
        <v>17100</v>
      </c>
      <c r="J6189" s="42">
        <v>8059175029981</v>
      </c>
      <c r="K6189" s="45">
        <v>45413</v>
      </c>
      <c r="L6189" s="47">
        <v>0</v>
      </c>
      <c r="M6189" s="47">
        <v>159.94999999999999</v>
      </c>
      <c r="N6189" s="45">
        <v>43654</v>
      </c>
    </row>
    <row r="6190" spans="1:14" x14ac:dyDescent="0.25">
      <c r="A6190" s="32" t="s">
        <v>33451</v>
      </c>
      <c r="B6190" s="42" t="s">
        <v>51038</v>
      </c>
      <c r="C6190" s="42"/>
      <c r="D6190" s="42"/>
      <c r="E6190" s="43" t="s">
        <v>59972</v>
      </c>
      <c r="F6190" s="44" t="s">
        <v>17065</v>
      </c>
      <c r="G6190" s="44" t="s">
        <v>17</v>
      </c>
      <c r="H6190" s="44" t="s">
        <v>18</v>
      </c>
      <c r="I6190" s="42" t="s">
        <v>17089</v>
      </c>
      <c r="J6190" s="42">
        <v>8059175091742</v>
      </c>
      <c r="K6190" s="45">
        <v>45413</v>
      </c>
      <c r="L6190" s="47">
        <v>0</v>
      </c>
      <c r="M6190" s="47">
        <v>159.94999999999999</v>
      </c>
      <c r="N6190" s="45">
        <v>43654</v>
      </c>
    </row>
    <row r="6191" spans="1:14" x14ac:dyDescent="0.25">
      <c r="A6191" s="32" t="s">
        <v>33450</v>
      </c>
      <c r="B6191" s="42" t="s">
        <v>50917</v>
      </c>
      <c r="C6191" s="42"/>
      <c r="D6191" s="32" t="s">
        <v>53290</v>
      </c>
      <c r="E6191" s="43" t="s">
        <v>59971</v>
      </c>
      <c r="F6191" s="44" t="s">
        <v>17065</v>
      </c>
      <c r="G6191" s="44" t="s">
        <v>17</v>
      </c>
      <c r="H6191" s="44" t="s">
        <v>18</v>
      </c>
      <c r="I6191" s="42" t="s">
        <v>17088</v>
      </c>
      <c r="J6191" s="42">
        <v>8059175029929</v>
      </c>
      <c r="K6191" s="45">
        <v>45413</v>
      </c>
      <c r="L6191" s="47">
        <v>0</v>
      </c>
      <c r="M6191" s="47">
        <v>159.94999999999999</v>
      </c>
      <c r="N6191" s="45">
        <v>43654</v>
      </c>
    </row>
    <row r="6192" spans="1:14" x14ac:dyDescent="0.25">
      <c r="A6192" s="32" t="s">
        <v>33449</v>
      </c>
      <c r="B6192" s="42" t="s">
        <v>51037</v>
      </c>
      <c r="C6192" s="42"/>
      <c r="D6192" s="42"/>
      <c r="E6192" s="43" t="s">
        <v>59970</v>
      </c>
      <c r="F6192" s="44" t="s">
        <v>17065</v>
      </c>
      <c r="G6192" s="44" t="s">
        <v>17</v>
      </c>
      <c r="H6192" s="44" t="s">
        <v>18</v>
      </c>
      <c r="I6192" s="42" t="s">
        <v>17087</v>
      </c>
      <c r="J6192" s="42">
        <v>8059175091735</v>
      </c>
      <c r="K6192" s="45">
        <v>45413</v>
      </c>
      <c r="L6192" s="47">
        <v>0</v>
      </c>
      <c r="M6192" s="47">
        <v>159.94999999999999</v>
      </c>
      <c r="N6192" s="45">
        <v>43654</v>
      </c>
    </row>
    <row r="6193" spans="1:14" x14ac:dyDescent="0.25">
      <c r="A6193" s="32" t="s">
        <v>33448</v>
      </c>
      <c r="B6193" s="42" t="s">
        <v>51350</v>
      </c>
      <c r="C6193" s="42"/>
      <c r="D6193" s="32" t="s">
        <v>53291</v>
      </c>
      <c r="E6193" s="43" t="s">
        <v>59969</v>
      </c>
      <c r="F6193" s="44" t="s">
        <v>17065</v>
      </c>
      <c r="G6193" s="44" t="s">
        <v>17</v>
      </c>
      <c r="H6193" s="44" t="s">
        <v>18</v>
      </c>
      <c r="I6193" s="42" t="s">
        <v>17086</v>
      </c>
      <c r="J6193" s="42">
        <v>8059175107535</v>
      </c>
      <c r="K6193" s="45">
        <v>45413</v>
      </c>
      <c r="L6193" s="47">
        <v>0</v>
      </c>
      <c r="M6193" s="47">
        <v>159.94999999999999</v>
      </c>
      <c r="N6193" s="45">
        <v>43654</v>
      </c>
    </row>
    <row r="6194" spans="1:14" x14ac:dyDescent="0.25">
      <c r="A6194" s="32" t="s">
        <v>33447</v>
      </c>
      <c r="B6194" s="42" t="s">
        <v>50921</v>
      </c>
      <c r="C6194" s="42"/>
      <c r="D6194" s="32" t="s">
        <v>53286</v>
      </c>
      <c r="E6194" s="43" t="s">
        <v>59968</v>
      </c>
      <c r="F6194" s="44" t="s">
        <v>17065</v>
      </c>
      <c r="G6194" s="44" t="s">
        <v>17</v>
      </c>
      <c r="H6194" s="44" t="s">
        <v>18</v>
      </c>
      <c r="I6194" s="42" t="s">
        <v>17095</v>
      </c>
      <c r="J6194" s="42">
        <v>8059175029967</v>
      </c>
      <c r="K6194" s="45">
        <v>45413</v>
      </c>
      <c r="L6194" s="47">
        <v>0</v>
      </c>
      <c r="M6194" s="47">
        <v>159.94999999999999</v>
      </c>
      <c r="N6194" s="45">
        <v>43654</v>
      </c>
    </row>
    <row r="6195" spans="1:14" x14ac:dyDescent="0.25">
      <c r="A6195" s="32" t="s">
        <v>33446</v>
      </c>
      <c r="B6195" s="42" t="s">
        <v>50920</v>
      </c>
      <c r="C6195" s="42"/>
      <c r="D6195" s="32" t="s">
        <v>53287</v>
      </c>
      <c r="E6195" s="43" t="s">
        <v>59967</v>
      </c>
      <c r="F6195" s="44" t="s">
        <v>17065</v>
      </c>
      <c r="G6195" s="44" t="s">
        <v>17</v>
      </c>
      <c r="H6195" s="44" t="s">
        <v>18</v>
      </c>
      <c r="I6195" s="42" t="s">
        <v>17094</v>
      </c>
      <c r="J6195" s="42">
        <v>8059175029950</v>
      </c>
      <c r="K6195" s="45">
        <v>45413</v>
      </c>
      <c r="L6195" s="47">
        <v>0</v>
      </c>
      <c r="M6195" s="47">
        <v>159.94999999999999</v>
      </c>
      <c r="N6195" s="45">
        <v>43654</v>
      </c>
    </row>
    <row r="6196" spans="1:14" x14ac:dyDescent="0.25">
      <c r="A6196" s="32" t="s">
        <v>33445</v>
      </c>
      <c r="B6196" s="42" t="s">
        <v>51040</v>
      </c>
      <c r="C6196" s="42"/>
      <c r="D6196" s="42"/>
      <c r="E6196" s="43" t="s">
        <v>59966</v>
      </c>
      <c r="F6196" s="44" t="s">
        <v>17065</v>
      </c>
      <c r="G6196" s="44" t="s">
        <v>17</v>
      </c>
      <c r="H6196" s="44" t="s">
        <v>18</v>
      </c>
      <c r="I6196" s="42" t="s">
        <v>17093</v>
      </c>
      <c r="J6196" s="42">
        <v>8059175091773</v>
      </c>
      <c r="K6196" s="45">
        <v>45413</v>
      </c>
      <c r="L6196" s="47">
        <v>0</v>
      </c>
      <c r="M6196" s="47">
        <v>159.94999999999999</v>
      </c>
      <c r="N6196" s="45">
        <v>43654</v>
      </c>
    </row>
    <row r="6197" spans="1:14" x14ac:dyDescent="0.25">
      <c r="A6197" s="32" t="s">
        <v>33444</v>
      </c>
      <c r="B6197" s="42" t="s">
        <v>50919</v>
      </c>
      <c r="C6197" s="42"/>
      <c r="D6197" s="32" t="s">
        <v>53288</v>
      </c>
      <c r="E6197" s="43" t="s">
        <v>59965</v>
      </c>
      <c r="F6197" s="44" t="s">
        <v>17065</v>
      </c>
      <c r="G6197" s="44" t="s">
        <v>17</v>
      </c>
      <c r="H6197" s="44" t="s">
        <v>18</v>
      </c>
      <c r="I6197" s="42" t="s">
        <v>17092</v>
      </c>
      <c r="J6197" s="42">
        <v>8059175029943</v>
      </c>
      <c r="K6197" s="45">
        <v>45413</v>
      </c>
      <c r="L6197" s="47">
        <v>0</v>
      </c>
      <c r="M6197" s="47">
        <v>159.94999999999999</v>
      </c>
      <c r="N6197" s="45">
        <v>43654</v>
      </c>
    </row>
    <row r="6198" spans="1:14" x14ac:dyDescent="0.25">
      <c r="A6198" s="32" t="s">
        <v>33443</v>
      </c>
      <c r="B6198" s="42" t="s">
        <v>51039</v>
      </c>
      <c r="C6198" s="42"/>
      <c r="D6198" s="42"/>
      <c r="E6198" s="43" t="s">
        <v>59964</v>
      </c>
      <c r="F6198" s="44" t="s">
        <v>17065</v>
      </c>
      <c r="G6198" s="44" t="s">
        <v>17</v>
      </c>
      <c r="H6198" s="44" t="s">
        <v>18</v>
      </c>
      <c r="I6198" s="42" t="s">
        <v>17091</v>
      </c>
      <c r="J6198" s="42">
        <v>8059175091759</v>
      </c>
      <c r="K6198" s="45">
        <v>45413</v>
      </c>
      <c r="L6198" s="47">
        <v>0</v>
      </c>
      <c r="M6198" s="47">
        <v>159.94999999999999</v>
      </c>
      <c r="N6198" s="45">
        <v>43654</v>
      </c>
    </row>
    <row r="6199" spans="1:14" x14ac:dyDescent="0.25">
      <c r="A6199" s="32" t="s">
        <v>33442</v>
      </c>
      <c r="B6199" s="42" t="s">
        <v>50918</v>
      </c>
      <c r="C6199" s="42"/>
      <c r="D6199" s="32" t="s">
        <v>53289</v>
      </c>
      <c r="E6199" s="43" t="s">
        <v>59963</v>
      </c>
      <c r="F6199" s="44" t="s">
        <v>17065</v>
      </c>
      <c r="G6199" s="44" t="s">
        <v>17</v>
      </c>
      <c r="H6199" s="44" t="s">
        <v>18</v>
      </c>
      <c r="I6199" s="42" t="s">
        <v>17090</v>
      </c>
      <c r="J6199" s="42">
        <v>8059175029936</v>
      </c>
      <c r="K6199" s="45">
        <v>45413</v>
      </c>
      <c r="L6199" s="47">
        <v>0</v>
      </c>
      <c r="M6199" s="47">
        <v>159.94999999999999</v>
      </c>
      <c r="N6199" s="45">
        <v>43654</v>
      </c>
    </row>
    <row r="6200" spans="1:14" x14ac:dyDescent="0.25">
      <c r="A6200" s="32" t="s">
        <v>33441</v>
      </c>
      <c r="B6200" s="42" t="s">
        <v>51034</v>
      </c>
      <c r="C6200" s="42"/>
      <c r="D6200" s="42"/>
      <c r="E6200" s="43" t="s">
        <v>59962</v>
      </c>
      <c r="F6200" s="44" t="s">
        <v>17065</v>
      </c>
      <c r="G6200" s="44" t="s">
        <v>17</v>
      </c>
      <c r="H6200" s="44" t="s">
        <v>18</v>
      </c>
      <c r="I6200" s="42" t="s">
        <v>17079</v>
      </c>
      <c r="J6200" s="42">
        <v>8059175091681</v>
      </c>
      <c r="K6200" s="45">
        <v>45413</v>
      </c>
      <c r="L6200" s="47">
        <v>0</v>
      </c>
      <c r="M6200" s="47">
        <v>159.94999999999999</v>
      </c>
      <c r="N6200" s="45">
        <v>43654</v>
      </c>
    </row>
    <row r="6201" spans="1:14" x14ac:dyDescent="0.25">
      <c r="A6201" s="32" t="s">
        <v>33440</v>
      </c>
      <c r="B6201" s="42" t="s">
        <v>50912</v>
      </c>
      <c r="C6201" s="42"/>
      <c r="D6201" s="42"/>
      <c r="E6201" s="43" t="s">
        <v>59961</v>
      </c>
      <c r="F6201" s="44" t="s">
        <v>17065</v>
      </c>
      <c r="G6201" s="44" t="s">
        <v>17</v>
      </c>
      <c r="H6201" s="44" t="s">
        <v>18</v>
      </c>
      <c r="I6201" s="42" t="s">
        <v>17078</v>
      </c>
      <c r="J6201" s="42">
        <v>8059175029875</v>
      </c>
      <c r="K6201" s="45">
        <v>45413</v>
      </c>
      <c r="L6201" s="47">
        <v>0</v>
      </c>
      <c r="M6201" s="47">
        <v>159.94999999999999</v>
      </c>
      <c r="N6201" s="45">
        <v>43654</v>
      </c>
    </row>
    <row r="6202" spans="1:14" x14ac:dyDescent="0.25">
      <c r="A6202" s="32" t="s">
        <v>33439</v>
      </c>
      <c r="B6202" s="42" t="s">
        <v>51033</v>
      </c>
      <c r="C6202" s="42"/>
      <c r="D6202" s="42"/>
      <c r="E6202" s="43" t="s">
        <v>59960</v>
      </c>
      <c r="F6202" s="44" t="s">
        <v>17065</v>
      </c>
      <c r="G6202" s="44" t="s">
        <v>17</v>
      </c>
      <c r="H6202" s="44" t="s">
        <v>18</v>
      </c>
      <c r="I6202" s="42" t="s">
        <v>17077</v>
      </c>
      <c r="J6202" s="42">
        <v>8059175091674</v>
      </c>
      <c r="K6202" s="45">
        <v>45413</v>
      </c>
      <c r="L6202" s="47">
        <v>0</v>
      </c>
      <c r="M6202" s="47">
        <v>159.94999999999999</v>
      </c>
      <c r="N6202" s="45">
        <v>43654</v>
      </c>
    </row>
    <row r="6203" spans="1:14" x14ac:dyDescent="0.25">
      <c r="A6203" s="32" t="s">
        <v>33438</v>
      </c>
      <c r="B6203" s="42" t="s">
        <v>51348</v>
      </c>
      <c r="C6203" s="42"/>
      <c r="D6203" s="42"/>
      <c r="E6203" s="43" t="s">
        <v>59959</v>
      </c>
      <c r="F6203" s="44" t="s">
        <v>17065</v>
      </c>
      <c r="G6203" s="44" t="s">
        <v>17</v>
      </c>
      <c r="H6203" s="44" t="s">
        <v>18</v>
      </c>
      <c r="I6203" s="42" t="s">
        <v>17076</v>
      </c>
      <c r="J6203" s="42">
        <v>8059175107351</v>
      </c>
      <c r="K6203" s="45">
        <v>45413</v>
      </c>
      <c r="L6203" s="47">
        <v>0</v>
      </c>
      <c r="M6203" s="47">
        <v>159.94999999999999</v>
      </c>
      <c r="N6203" s="45">
        <v>43654</v>
      </c>
    </row>
    <row r="6204" spans="1:14" x14ac:dyDescent="0.25">
      <c r="A6204" s="32" t="s">
        <v>33437</v>
      </c>
      <c r="B6204" s="42" t="s">
        <v>50916</v>
      </c>
      <c r="C6204" s="42"/>
      <c r="D6204" s="42"/>
      <c r="E6204" s="43" t="s">
        <v>59958</v>
      </c>
      <c r="F6204" s="44" t="s">
        <v>17065</v>
      </c>
      <c r="G6204" s="44" t="s">
        <v>17</v>
      </c>
      <c r="H6204" s="44" t="s">
        <v>18</v>
      </c>
      <c r="I6204" s="42" t="s">
        <v>17085</v>
      </c>
      <c r="J6204" s="42">
        <v>8059175029912</v>
      </c>
      <c r="K6204" s="45">
        <v>45413</v>
      </c>
      <c r="L6204" s="47">
        <v>0</v>
      </c>
      <c r="M6204" s="47">
        <v>159.94999999999999</v>
      </c>
      <c r="N6204" s="45">
        <v>43654</v>
      </c>
    </row>
    <row r="6205" spans="1:14" x14ac:dyDescent="0.25">
      <c r="A6205" s="32" t="s">
        <v>33436</v>
      </c>
      <c r="B6205" s="42" t="s">
        <v>50915</v>
      </c>
      <c r="C6205" s="42"/>
      <c r="D6205" s="42"/>
      <c r="E6205" s="43" t="s">
        <v>59957</v>
      </c>
      <c r="F6205" s="44" t="s">
        <v>17065</v>
      </c>
      <c r="G6205" s="44" t="s">
        <v>17</v>
      </c>
      <c r="H6205" s="44" t="s">
        <v>18</v>
      </c>
      <c r="I6205" s="42" t="s">
        <v>17084</v>
      </c>
      <c r="J6205" s="42">
        <v>8059175029905</v>
      </c>
      <c r="K6205" s="45">
        <v>45413</v>
      </c>
      <c r="L6205" s="47">
        <v>0</v>
      </c>
      <c r="M6205" s="47">
        <v>159.94999999999999</v>
      </c>
      <c r="N6205" s="45">
        <v>43654</v>
      </c>
    </row>
    <row r="6206" spans="1:14" x14ac:dyDescent="0.25">
      <c r="A6206" s="32" t="s">
        <v>33435</v>
      </c>
      <c r="B6206" s="42" t="s">
        <v>51036</v>
      </c>
      <c r="C6206" s="42"/>
      <c r="E6206" s="43" t="s">
        <v>59956</v>
      </c>
      <c r="F6206" s="44" t="s">
        <v>17065</v>
      </c>
      <c r="G6206" s="44" t="s">
        <v>17</v>
      </c>
      <c r="H6206" s="44" t="s">
        <v>18</v>
      </c>
      <c r="I6206" s="42" t="s">
        <v>17083</v>
      </c>
      <c r="J6206" s="42">
        <v>8059175091704</v>
      </c>
      <c r="K6206" s="45">
        <v>45413</v>
      </c>
      <c r="L6206" s="47">
        <v>0</v>
      </c>
      <c r="M6206" s="47">
        <v>159.94999999999999</v>
      </c>
      <c r="N6206" s="45">
        <v>43654</v>
      </c>
    </row>
    <row r="6207" spans="1:14" x14ac:dyDescent="0.25">
      <c r="A6207" s="32" t="s">
        <v>33434</v>
      </c>
      <c r="B6207" s="42" t="s">
        <v>50914</v>
      </c>
      <c r="C6207" s="42"/>
      <c r="E6207" s="43" t="s">
        <v>59955</v>
      </c>
      <c r="F6207" s="44" t="s">
        <v>17065</v>
      </c>
      <c r="G6207" s="44" t="s">
        <v>17</v>
      </c>
      <c r="H6207" s="44" t="s">
        <v>18</v>
      </c>
      <c r="I6207" s="42" t="s">
        <v>17082</v>
      </c>
      <c r="J6207" s="42">
        <v>8059175029899</v>
      </c>
      <c r="K6207" s="45">
        <v>45413</v>
      </c>
      <c r="L6207" s="47">
        <v>0</v>
      </c>
      <c r="M6207" s="47">
        <v>159.94999999999999</v>
      </c>
      <c r="N6207" s="45">
        <v>43654</v>
      </c>
    </row>
    <row r="6208" spans="1:14" x14ac:dyDescent="0.25">
      <c r="A6208" s="32" t="s">
        <v>33433</v>
      </c>
      <c r="B6208" s="42" t="s">
        <v>51035</v>
      </c>
      <c r="C6208" s="42"/>
      <c r="E6208" s="43" t="s">
        <v>59954</v>
      </c>
      <c r="F6208" s="44" t="s">
        <v>17065</v>
      </c>
      <c r="G6208" s="44" t="s">
        <v>17</v>
      </c>
      <c r="H6208" s="44" t="s">
        <v>18</v>
      </c>
      <c r="I6208" s="42" t="s">
        <v>17081</v>
      </c>
      <c r="J6208" s="42">
        <v>8059175091698</v>
      </c>
      <c r="K6208" s="45">
        <v>45413</v>
      </c>
      <c r="L6208" s="47">
        <v>0</v>
      </c>
      <c r="M6208" s="47">
        <v>159.94999999999999</v>
      </c>
      <c r="N6208" s="45">
        <v>43654</v>
      </c>
    </row>
    <row r="6209" spans="1:14" x14ac:dyDescent="0.25">
      <c r="A6209" s="32" t="s">
        <v>33432</v>
      </c>
      <c r="B6209" s="42" t="s">
        <v>50913</v>
      </c>
      <c r="C6209" s="42"/>
      <c r="E6209" s="43" t="s">
        <v>59953</v>
      </c>
      <c r="F6209" s="44" t="s">
        <v>17065</v>
      </c>
      <c r="G6209" s="44" t="s">
        <v>17</v>
      </c>
      <c r="H6209" s="44" t="s">
        <v>18</v>
      </c>
      <c r="I6209" s="42" t="s">
        <v>17080</v>
      </c>
      <c r="J6209" s="42">
        <v>8059175029882</v>
      </c>
      <c r="K6209" s="45">
        <v>45413</v>
      </c>
      <c r="L6209" s="47">
        <v>0</v>
      </c>
      <c r="M6209" s="47">
        <v>159.94999999999999</v>
      </c>
      <c r="N6209" s="45">
        <v>43654</v>
      </c>
    </row>
    <row r="6210" spans="1:14" x14ac:dyDescent="0.25">
      <c r="A6210" s="32" t="s">
        <v>33431</v>
      </c>
      <c r="B6210" s="42" t="s">
        <v>50933</v>
      </c>
      <c r="C6210" s="42"/>
      <c r="E6210" s="43" t="s">
        <v>59952</v>
      </c>
      <c r="F6210" s="44" t="s">
        <v>17065</v>
      </c>
      <c r="G6210" s="44" t="s">
        <v>17</v>
      </c>
      <c r="H6210" s="44" t="s">
        <v>18</v>
      </c>
      <c r="I6210" s="42" t="s">
        <v>17069</v>
      </c>
      <c r="J6210" s="42">
        <v>8059175034701</v>
      </c>
      <c r="K6210" s="45">
        <v>45413</v>
      </c>
      <c r="L6210" s="47">
        <v>0</v>
      </c>
      <c r="M6210" s="47">
        <v>159.94999999999999</v>
      </c>
      <c r="N6210" s="45">
        <v>43654</v>
      </c>
    </row>
    <row r="6211" spans="1:14" x14ac:dyDescent="0.25">
      <c r="A6211" s="32" t="s">
        <v>33430</v>
      </c>
      <c r="B6211" s="42" t="s">
        <v>50907</v>
      </c>
      <c r="C6211" s="42"/>
      <c r="D6211" s="42" t="s">
        <v>53623</v>
      </c>
      <c r="E6211" s="43" t="s">
        <v>59951</v>
      </c>
      <c r="F6211" s="44" t="s">
        <v>17065</v>
      </c>
      <c r="G6211" s="44" t="s">
        <v>17</v>
      </c>
      <c r="H6211" s="44" t="s">
        <v>18</v>
      </c>
      <c r="I6211" s="42" t="s">
        <v>17068</v>
      </c>
      <c r="J6211" s="42">
        <v>8059175029820</v>
      </c>
      <c r="K6211" s="45">
        <v>45413</v>
      </c>
      <c r="L6211" s="47">
        <v>0</v>
      </c>
      <c r="M6211" s="47">
        <v>159.94999999999999</v>
      </c>
      <c r="N6211" s="45">
        <v>43654</v>
      </c>
    </row>
    <row r="6212" spans="1:14" x14ac:dyDescent="0.25">
      <c r="A6212" s="32" t="s">
        <v>33429</v>
      </c>
      <c r="B6212" s="42" t="s">
        <v>50932</v>
      </c>
      <c r="C6212" s="42"/>
      <c r="E6212" s="43" t="s">
        <v>59950</v>
      </c>
      <c r="F6212" s="44" t="s">
        <v>17065</v>
      </c>
      <c r="G6212" s="44" t="s">
        <v>17</v>
      </c>
      <c r="H6212" s="44" t="s">
        <v>18</v>
      </c>
      <c r="I6212" s="42" t="s">
        <v>17067</v>
      </c>
      <c r="J6212" s="42">
        <v>8059175034695</v>
      </c>
      <c r="K6212" s="45">
        <v>45413</v>
      </c>
      <c r="L6212" s="47">
        <v>0</v>
      </c>
      <c r="M6212" s="47">
        <v>159.94999999999999</v>
      </c>
      <c r="N6212" s="45">
        <v>43654</v>
      </c>
    </row>
    <row r="6213" spans="1:14" x14ac:dyDescent="0.25">
      <c r="A6213" s="32" t="s">
        <v>33428</v>
      </c>
      <c r="B6213" s="42" t="s">
        <v>50927</v>
      </c>
      <c r="C6213" s="42"/>
      <c r="D6213" s="42" t="s">
        <v>53622</v>
      </c>
      <c r="E6213" s="43" t="s">
        <v>59949</v>
      </c>
      <c r="F6213" s="44" t="s">
        <v>17065</v>
      </c>
      <c r="G6213" s="44" t="s">
        <v>17</v>
      </c>
      <c r="H6213" s="44" t="s">
        <v>18</v>
      </c>
      <c r="I6213" s="42" t="s">
        <v>17066</v>
      </c>
      <c r="J6213" s="42">
        <v>8059175030116</v>
      </c>
      <c r="K6213" s="45">
        <v>45413</v>
      </c>
      <c r="L6213" s="47">
        <v>0</v>
      </c>
      <c r="M6213" s="47">
        <v>159.94999999999999</v>
      </c>
      <c r="N6213" s="45">
        <v>43654</v>
      </c>
    </row>
    <row r="6214" spans="1:14" x14ac:dyDescent="0.25">
      <c r="A6214" s="32" t="s">
        <v>33427</v>
      </c>
      <c r="B6214" s="42" t="s">
        <v>50911</v>
      </c>
      <c r="C6214" s="42"/>
      <c r="D6214" s="42" t="s">
        <v>53627</v>
      </c>
      <c r="E6214" s="43" t="s">
        <v>59948</v>
      </c>
      <c r="F6214" s="44" t="s">
        <v>17065</v>
      </c>
      <c r="G6214" s="44" t="s">
        <v>17</v>
      </c>
      <c r="H6214" s="44" t="s">
        <v>18</v>
      </c>
      <c r="I6214" s="42" t="s">
        <v>17075</v>
      </c>
      <c r="J6214" s="42">
        <v>8059175029868</v>
      </c>
      <c r="K6214" s="45">
        <v>45413</v>
      </c>
      <c r="L6214" s="47">
        <v>0</v>
      </c>
      <c r="M6214" s="47">
        <v>159.94999999999999</v>
      </c>
      <c r="N6214" s="45">
        <v>43654</v>
      </c>
    </row>
    <row r="6215" spans="1:14" x14ac:dyDescent="0.25">
      <c r="A6215" s="32" t="s">
        <v>33426</v>
      </c>
      <c r="B6215" s="42" t="s">
        <v>50910</v>
      </c>
      <c r="C6215" s="42"/>
      <c r="D6215" s="42" t="s">
        <v>53626</v>
      </c>
      <c r="E6215" s="43" t="s">
        <v>59947</v>
      </c>
      <c r="F6215" s="44" t="s">
        <v>17065</v>
      </c>
      <c r="G6215" s="44" t="s">
        <v>17</v>
      </c>
      <c r="H6215" s="44" t="s">
        <v>18</v>
      </c>
      <c r="I6215" s="42" t="s">
        <v>17074</v>
      </c>
      <c r="J6215" s="42">
        <v>8059175029851</v>
      </c>
      <c r="K6215" s="45">
        <v>45413</v>
      </c>
      <c r="L6215" s="47">
        <v>0</v>
      </c>
      <c r="M6215" s="47">
        <v>159.94999999999999</v>
      </c>
      <c r="N6215" s="45">
        <v>43654</v>
      </c>
    </row>
    <row r="6216" spans="1:14" x14ac:dyDescent="0.25">
      <c r="A6216" s="32" t="s">
        <v>33425</v>
      </c>
      <c r="B6216" s="42" t="s">
        <v>50935</v>
      </c>
      <c r="C6216" s="42"/>
      <c r="D6216" s="42"/>
      <c r="E6216" s="43" t="s">
        <v>59946</v>
      </c>
      <c r="F6216" s="44" t="s">
        <v>17065</v>
      </c>
      <c r="G6216" s="44" t="s">
        <v>17</v>
      </c>
      <c r="H6216" s="44" t="s">
        <v>18</v>
      </c>
      <c r="I6216" s="42" t="s">
        <v>17073</v>
      </c>
      <c r="J6216" s="42">
        <v>8059175034725</v>
      </c>
      <c r="K6216" s="45">
        <v>45413</v>
      </c>
      <c r="L6216" s="47">
        <v>0</v>
      </c>
      <c r="M6216" s="47">
        <v>159.94999999999999</v>
      </c>
      <c r="N6216" s="45">
        <v>43654</v>
      </c>
    </row>
    <row r="6217" spans="1:14" x14ac:dyDescent="0.25">
      <c r="A6217" s="32" t="s">
        <v>33424</v>
      </c>
      <c r="B6217" s="42" t="s">
        <v>50909</v>
      </c>
      <c r="C6217" s="42"/>
      <c r="D6217" s="42" t="s">
        <v>53625</v>
      </c>
      <c r="E6217" s="43" t="s">
        <v>59945</v>
      </c>
      <c r="F6217" s="44" t="s">
        <v>17065</v>
      </c>
      <c r="G6217" s="44" t="s">
        <v>17</v>
      </c>
      <c r="H6217" s="44" t="s">
        <v>18</v>
      </c>
      <c r="I6217" s="42" t="s">
        <v>17072</v>
      </c>
      <c r="J6217" s="42">
        <v>8059175029844</v>
      </c>
      <c r="K6217" s="45">
        <v>45413</v>
      </c>
      <c r="L6217" s="47">
        <v>0</v>
      </c>
      <c r="M6217" s="47">
        <v>159.94999999999999</v>
      </c>
      <c r="N6217" s="45">
        <v>43654</v>
      </c>
    </row>
    <row r="6218" spans="1:14" x14ac:dyDescent="0.25">
      <c r="A6218" s="32" t="s">
        <v>33423</v>
      </c>
      <c r="B6218" s="42" t="s">
        <v>50934</v>
      </c>
      <c r="C6218" s="42"/>
      <c r="D6218" s="42"/>
      <c r="E6218" s="43" t="s">
        <v>59944</v>
      </c>
      <c r="F6218" s="44" t="s">
        <v>17065</v>
      </c>
      <c r="G6218" s="44" t="s">
        <v>17</v>
      </c>
      <c r="H6218" s="44" t="s">
        <v>18</v>
      </c>
      <c r="I6218" s="42" t="s">
        <v>17071</v>
      </c>
      <c r="J6218" s="42">
        <v>8059175034718</v>
      </c>
      <c r="K6218" s="45">
        <v>45413</v>
      </c>
      <c r="L6218" s="47">
        <v>0</v>
      </c>
      <c r="M6218" s="47">
        <v>159.94999999999999</v>
      </c>
      <c r="N6218" s="45">
        <v>43654</v>
      </c>
    </row>
    <row r="6219" spans="1:14" x14ac:dyDescent="0.25">
      <c r="A6219" s="32" t="s">
        <v>33422</v>
      </c>
      <c r="B6219" s="42" t="s">
        <v>50908</v>
      </c>
      <c r="C6219" s="42"/>
      <c r="D6219" s="42" t="s">
        <v>53624</v>
      </c>
      <c r="E6219" s="43" t="s">
        <v>59943</v>
      </c>
      <c r="F6219" s="44" t="s">
        <v>17065</v>
      </c>
      <c r="G6219" s="44" t="s">
        <v>17</v>
      </c>
      <c r="H6219" s="44" t="s">
        <v>18</v>
      </c>
      <c r="I6219" s="42" t="s">
        <v>17070</v>
      </c>
      <c r="J6219" s="42">
        <v>8059175029837</v>
      </c>
      <c r="K6219" s="45">
        <v>45413</v>
      </c>
      <c r="L6219" s="47">
        <v>0</v>
      </c>
      <c r="M6219" s="47">
        <v>159.94999999999999</v>
      </c>
      <c r="N6219" s="45">
        <v>43654</v>
      </c>
    </row>
    <row r="6220" spans="1:14" x14ac:dyDescent="0.25">
      <c r="A6220" s="43" t="s">
        <v>38996</v>
      </c>
      <c r="B6220" s="42" t="s">
        <v>51680</v>
      </c>
      <c r="C6220" s="42"/>
      <c r="D6220" s="43"/>
      <c r="E6220" s="43" t="s">
        <v>38997</v>
      </c>
      <c r="F6220" s="81" t="s">
        <v>3153</v>
      </c>
      <c r="G6220" s="32" t="s">
        <v>17</v>
      </c>
      <c r="H6220" s="43" t="s">
        <v>18</v>
      </c>
      <c r="I6220" s="48" t="s">
        <v>38998</v>
      </c>
      <c r="J6220" s="42">
        <v>8059175348693</v>
      </c>
      <c r="K6220" s="63">
        <v>45323</v>
      </c>
      <c r="L6220" s="47">
        <v>0</v>
      </c>
      <c r="M6220" s="47">
        <v>239.95</v>
      </c>
      <c r="N6220" s="63">
        <v>44249</v>
      </c>
    </row>
    <row r="6221" spans="1:14" x14ac:dyDescent="0.25">
      <c r="A6221" s="43" t="s">
        <v>38963</v>
      </c>
      <c r="B6221" s="42" t="s">
        <v>51679</v>
      </c>
      <c r="C6221" s="42"/>
      <c r="D6221" s="43"/>
      <c r="E6221" s="43" t="s">
        <v>59942</v>
      </c>
      <c r="F6221" s="81" t="s">
        <v>3153</v>
      </c>
      <c r="G6221" s="32" t="s">
        <v>17</v>
      </c>
      <c r="H6221" s="43" t="s">
        <v>18</v>
      </c>
      <c r="I6221" s="48" t="s">
        <v>38964</v>
      </c>
      <c r="J6221" s="42">
        <v>8059175348686</v>
      </c>
      <c r="K6221" s="63">
        <v>45323</v>
      </c>
      <c r="L6221" s="47">
        <v>0</v>
      </c>
      <c r="M6221" s="47">
        <v>239.95</v>
      </c>
      <c r="N6221" s="63">
        <v>44249</v>
      </c>
    </row>
    <row r="6222" spans="1:14" x14ac:dyDescent="0.25">
      <c r="A6222" s="43" t="s">
        <v>38993</v>
      </c>
      <c r="B6222" s="42" t="s">
        <v>51678</v>
      </c>
      <c r="C6222" s="42"/>
      <c r="D6222" s="43"/>
      <c r="E6222" s="43" t="s">
        <v>38994</v>
      </c>
      <c r="F6222" s="81" t="s">
        <v>3153</v>
      </c>
      <c r="G6222" s="32" t="s">
        <v>17</v>
      </c>
      <c r="H6222" s="43" t="s">
        <v>18</v>
      </c>
      <c r="I6222" s="48" t="s">
        <v>38995</v>
      </c>
      <c r="J6222" s="42">
        <v>8059175348679</v>
      </c>
      <c r="K6222" s="63">
        <v>45323</v>
      </c>
      <c r="L6222" s="47">
        <v>0</v>
      </c>
      <c r="M6222" s="47">
        <v>239.95</v>
      </c>
      <c r="N6222" s="63">
        <v>44249</v>
      </c>
    </row>
    <row r="6223" spans="1:14" x14ac:dyDescent="0.25">
      <c r="A6223" s="43" t="s">
        <v>38961</v>
      </c>
      <c r="B6223" s="42" t="s">
        <v>51677</v>
      </c>
      <c r="C6223" s="42"/>
      <c r="D6223" s="43"/>
      <c r="E6223" s="43" t="s">
        <v>59941</v>
      </c>
      <c r="F6223" s="81" t="s">
        <v>3153</v>
      </c>
      <c r="G6223" s="32" t="s">
        <v>17</v>
      </c>
      <c r="H6223" s="43" t="s">
        <v>18</v>
      </c>
      <c r="I6223" s="48" t="s">
        <v>38962</v>
      </c>
      <c r="J6223" s="42">
        <v>8059175348662</v>
      </c>
      <c r="K6223" s="63">
        <v>45323</v>
      </c>
      <c r="L6223" s="47">
        <v>0</v>
      </c>
      <c r="M6223" s="47">
        <v>239.95</v>
      </c>
      <c r="N6223" s="63">
        <v>44249</v>
      </c>
    </row>
    <row r="6224" spans="1:14" x14ac:dyDescent="0.25">
      <c r="A6224" s="43" t="s">
        <v>38990</v>
      </c>
      <c r="B6224" s="42" t="s">
        <v>51676</v>
      </c>
      <c r="C6224" s="42"/>
      <c r="D6224" s="43"/>
      <c r="E6224" s="43" t="s">
        <v>38991</v>
      </c>
      <c r="F6224" s="81" t="s">
        <v>3153</v>
      </c>
      <c r="G6224" s="32" t="s">
        <v>17</v>
      </c>
      <c r="H6224" s="43" t="s">
        <v>18</v>
      </c>
      <c r="I6224" s="48" t="s">
        <v>38992</v>
      </c>
      <c r="J6224" s="42">
        <v>8059175348655</v>
      </c>
      <c r="K6224" s="63">
        <v>45323</v>
      </c>
      <c r="L6224" s="47">
        <v>0</v>
      </c>
      <c r="M6224" s="47">
        <v>239.95</v>
      </c>
      <c r="N6224" s="63">
        <v>44249</v>
      </c>
    </row>
    <row r="6225" spans="1:14" x14ac:dyDescent="0.25">
      <c r="A6225" s="43" t="s">
        <v>38959</v>
      </c>
      <c r="B6225" s="42" t="s">
        <v>51675</v>
      </c>
      <c r="C6225" s="42"/>
      <c r="D6225" s="43"/>
      <c r="E6225" s="43" t="s">
        <v>59940</v>
      </c>
      <c r="F6225" s="81" t="s">
        <v>3153</v>
      </c>
      <c r="G6225" s="32" t="s">
        <v>17</v>
      </c>
      <c r="H6225" s="43" t="s">
        <v>18</v>
      </c>
      <c r="I6225" s="48" t="s">
        <v>38960</v>
      </c>
      <c r="J6225" s="42">
        <v>8059175348648</v>
      </c>
      <c r="K6225" s="63">
        <v>45323</v>
      </c>
      <c r="L6225" s="47">
        <v>0</v>
      </c>
      <c r="M6225" s="47">
        <v>239.95</v>
      </c>
      <c r="N6225" s="63">
        <v>44249</v>
      </c>
    </row>
    <row r="6226" spans="1:14" x14ac:dyDescent="0.25">
      <c r="A6226" s="43" t="s">
        <v>38987</v>
      </c>
      <c r="B6226" s="42"/>
      <c r="C6226" s="42"/>
      <c r="D6226" s="43"/>
      <c r="E6226" s="43" t="s">
        <v>38988</v>
      </c>
      <c r="F6226" s="81" t="s">
        <v>3153</v>
      </c>
      <c r="G6226" s="32" t="s">
        <v>17</v>
      </c>
      <c r="H6226" s="43" t="s">
        <v>18</v>
      </c>
      <c r="I6226" s="48" t="s">
        <v>38989</v>
      </c>
      <c r="J6226" s="42">
        <v>8059175348631</v>
      </c>
      <c r="K6226" s="63">
        <v>45323</v>
      </c>
      <c r="L6226" s="47">
        <v>0</v>
      </c>
      <c r="M6226" s="47">
        <v>239.95</v>
      </c>
      <c r="N6226" s="63">
        <v>44249</v>
      </c>
    </row>
    <row r="6227" spans="1:14" x14ac:dyDescent="0.25">
      <c r="A6227" s="43" t="s">
        <v>38957</v>
      </c>
      <c r="B6227" s="42"/>
      <c r="C6227" s="42"/>
      <c r="D6227" s="43"/>
      <c r="E6227" s="43" t="s">
        <v>59939</v>
      </c>
      <c r="F6227" s="81" t="s">
        <v>3153</v>
      </c>
      <c r="G6227" s="32" t="s">
        <v>17</v>
      </c>
      <c r="H6227" s="43" t="s">
        <v>18</v>
      </c>
      <c r="I6227" s="48" t="s">
        <v>38958</v>
      </c>
      <c r="J6227" s="42">
        <v>8059175348624</v>
      </c>
      <c r="K6227" s="63">
        <v>45323</v>
      </c>
      <c r="L6227" s="47">
        <v>0</v>
      </c>
      <c r="M6227" s="47">
        <v>239.95</v>
      </c>
      <c r="N6227" s="63">
        <v>44249</v>
      </c>
    </row>
    <row r="6228" spans="1:14" x14ac:dyDescent="0.25">
      <c r="A6228" s="43" t="s">
        <v>39038</v>
      </c>
      <c r="B6228" s="42" t="s">
        <v>51695</v>
      </c>
      <c r="C6228" s="42"/>
      <c r="D6228" s="43"/>
      <c r="E6228" s="43" t="s">
        <v>39039</v>
      </c>
      <c r="F6228" s="81" t="s">
        <v>3153</v>
      </c>
      <c r="G6228" s="32" t="s">
        <v>17</v>
      </c>
      <c r="H6228" s="43" t="s">
        <v>18</v>
      </c>
      <c r="I6228" s="48" t="s">
        <v>39040</v>
      </c>
      <c r="J6228" s="42">
        <v>8059175348860</v>
      </c>
      <c r="K6228" s="63">
        <v>45323</v>
      </c>
      <c r="L6228" s="47">
        <v>0</v>
      </c>
      <c r="M6228" s="47">
        <v>239.95</v>
      </c>
      <c r="N6228" s="63">
        <v>44249</v>
      </c>
    </row>
    <row r="6229" spans="1:14" x14ac:dyDescent="0.25">
      <c r="A6229" s="43" t="s">
        <v>39005</v>
      </c>
      <c r="B6229" s="42" t="s">
        <v>51694</v>
      </c>
      <c r="C6229" s="42"/>
      <c r="D6229" s="43"/>
      <c r="E6229" s="43" t="s">
        <v>59938</v>
      </c>
      <c r="F6229" s="81" t="s">
        <v>3153</v>
      </c>
      <c r="G6229" s="32" t="s">
        <v>17</v>
      </c>
      <c r="H6229" s="43" t="s">
        <v>18</v>
      </c>
      <c r="I6229" s="48" t="s">
        <v>39006</v>
      </c>
      <c r="J6229" s="42">
        <v>8059175348853</v>
      </c>
      <c r="K6229" s="63">
        <v>45323</v>
      </c>
      <c r="L6229" s="47">
        <v>0</v>
      </c>
      <c r="M6229" s="47">
        <v>239.95</v>
      </c>
      <c r="N6229" s="63">
        <v>44249</v>
      </c>
    </row>
    <row r="6230" spans="1:14" x14ac:dyDescent="0.25">
      <c r="A6230" s="43" t="s">
        <v>39035</v>
      </c>
      <c r="B6230" s="42" t="s">
        <v>51693</v>
      </c>
      <c r="C6230" s="42"/>
      <c r="D6230" s="43"/>
      <c r="E6230" s="43" t="s">
        <v>39036</v>
      </c>
      <c r="F6230" s="81" t="s">
        <v>3153</v>
      </c>
      <c r="G6230" s="32" t="s">
        <v>17</v>
      </c>
      <c r="H6230" s="43" t="s">
        <v>18</v>
      </c>
      <c r="I6230" s="48" t="s">
        <v>39037</v>
      </c>
      <c r="J6230" s="42">
        <v>8059175348846</v>
      </c>
      <c r="K6230" s="63">
        <v>45323</v>
      </c>
      <c r="L6230" s="47">
        <v>0</v>
      </c>
      <c r="M6230" s="47">
        <v>239.95</v>
      </c>
      <c r="N6230" s="63">
        <v>44249</v>
      </c>
    </row>
    <row r="6231" spans="1:14" x14ac:dyDescent="0.25">
      <c r="A6231" s="43" t="s">
        <v>39003</v>
      </c>
      <c r="B6231" s="42" t="s">
        <v>51692</v>
      </c>
      <c r="C6231" s="42"/>
      <c r="D6231" s="43"/>
      <c r="E6231" s="43" t="s">
        <v>59937</v>
      </c>
      <c r="F6231" s="81" t="s">
        <v>3153</v>
      </c>
      <c r="G6231" s="32" t="s">
        <v>17</v>
      </c>
      <c r="H6231" s="43" t="s">
        <v>18</v>
      </c>
      <c r="I6231" s="48" t="s">
        <v>39004</v>
      </c>
      <c r="J6231" s="42">
        <v>8059175348839</v>
      </c>
      <c r="K6231" s="63">
        <v>45323</v>
      </c>
      <c r="L6231" s="47">
        <v>0</v>
      </c>
      <c r="M6231" s="47">
        <v>239.95</v>
      </c>
      <c r="N6231" s="63">
        <v>44249</v>
      </c>
    </row>
    <row r="6232" spans="1:14" x14ac:dyDescent="0.25">
      <c r="A6232" s="43" t="s">
        <v>39032</v>
      </c>
      <c r="B6232" s="42" t="s">
        <v>51691</v>
      </c>
      <c r="C6232" s="42"/>
      <c r="D6232" s="43"/>
      <c r="E6232" s="43" t="s">
        <v>39033</v>
      </c>
      <c r="F6232" s="81" t="s">
        <v>3153</v>
      </c>
      <c r="G6232" s="32" t="s">
        <v>17</v>
      </c>
      <c r="H6232" s="43" t="s">
        <v>18</v>
      </c>
      <c r="I6232" s="48" t="s">
        <v>39034</v>
      </c>
      <c r="J6232" s="42">
        <v>8059175348822</v>
      </c>
      <c r="K6232" s="63">
        <v>45323</v>
      </c>
      <c r="L6232" s="47">
        <v>0</v>
      </c>
      <c r="M6232" s="47">
        <v>239.95</v>
      </c>
      <c r="N6232" s="63">
        <v>44249</v>
      </c>
    </row>
    <row r="6233" spans="1:14" x14ac:dyDescent="0.25">
      <c r="A6233" s="43" t="s">
        <v>39001</v>
      </c>
      <c r="B6233" s="42" t="s">
        <v>51690</v>
      </c>
      <c r="C6233" s="42"/>
      <c r="D6233" s="43"/>
      <c r="E6233" s="43" t="s">
        <v>59936</v>
      </c>
      <c r="F6233" s="81" t="s">
        <v>3153</v>
      </c>
      <c r="G6233" s="32" t="s">
        <v>17</v>
      </c>
      <c r="H6233" s="43" t="s">
        <v>18</v>
      </c>
      <c r="I6233" s="48" t="s">
        <v>39002</v>
      </c>
      <c r="J6233" s="42">
        <v>8059175348815</v>
      </c>
      <c r="K6233" s="63">
        <v>45323</v>
      </c>
      <c r="L6233" s="47">
        <v>0</v>
      </c>
      <c r="M6233" s="47">
        <v>239.95</v>
      </c>
      <c r="N6233" s="63">
        <v>44249</v>
      </c>
    </row>
    <row r="6234" spans="1:14" x14ac:dyDescent="0.25">
      <c r="A6234" s="43" t="s">
        <v>39029</v>
      </c>
      <c r="B6234" s="42"/>
      <c r="C6234" s="42"/>
      <c r="D6234" s="43"/>
      <c r="E6234" s="43" t="s">
        <v>39030</v>
      </c>
      <c r="F6234" s="81" t="s">
        <v>3153</v>
      </c>
      <c r="G6234" s="32" t="s">
        <v>17</v>
      </c>
      <c r="H6234" s="43" t="s">
        <v>18</v>
      </c>
      <c r="I6234" s="48" t="s">
        <v>39031</v>
      </c>
      <c r="J6234" s="42">
        <v>8059175348808</v>
      </c>
      <c r="K6234" s="63">
        <v>45323</v>
      </c>
      <c r="L6234" s="47">
        <v>0</v>
      </c>
      <c r="M6234" s="47">
        <v>239.95</v>
      </c>
      <c r="N6234" s="63">
        <v>44249</v>
      </c>
    </row>
    <row r="6235" spans="1:14" x14ac:dyDescent="0.25">
      <c r="A6235" s="43" t="s">
        <v>38999</v>
      </c>
      <c r="B6235" s="42"/>
      <c r="C6235" s="42"/>
      <c r="D6235" s="43"/>
      <c r="E6235" s="43" t="s">
        <v>59935</v>
      </c>
      <c r="F6235" s="81" t="s">
        <v>3153</v>
      </c>
      <c r="G6235" s="32" t="s">
        <v>17</v>
      </c>
      <c r="H6235" s="43" t="s">
        <v>18</v>
      </c>
      <c r="I6235" s="48" t="s">
        <v>39000</v>
      </c>
      <c r="J6235" s="42">
        <v>8059175348792</v>
      </c>
      <c r="K6235" s="63">
        <v>45323</v>
      </c>
      <c r="L6235" s="47">
        <v>0</v>
      </c>
      <c r="M6235" s="47">
        <v>239.95</v>
      </c>
      <c r="N6235" s="63">
        <v>44249</v>
      </c>
    </row>
    <row r="6236" spans="1:14" x14ac:dyDescent="0.25">
      <c r="A6236" s="43" t="s">
        <v>39015</v>
      </c>
      <c r="B6236" s="42" t="s">
        <v>51704</v>
      </c>
      <c r="C6236" s="42"/>
      <c r="D6236" s="43"/>
      <c r="E6236" s="43" t="s">
        <v>59934</v>
      </c>
      <c r="F6236" s="81" t="s">
        <v>3153</v>
      </c>
      <c r="G6236" s="32" t="s">
        <v>17</v>
      </c>
      <c r="H6236" s="43" t="s">
        <v>18</v>
      </c>
      <c r="I6236" s="48" t="s">
        <v>39016</v>
      </c>
      <c r="J6236" s="42">
        <v>8059175348952</v>
      </c>
      <c r="K6236" s="63">
        <v>45323</v>
      </c>
      <c r="L6236" s="47">
        <v>0</v>
      </c>
      <c r="M6236" s="47">
        <v>239.95</v>
      </c>
      <c r="N6236" s="63">
        <v>44249</v>
      </c>
    </row>
    <row r="6237" spans="1:14" x14ac:dyDescent="0.25">
      <c r="A6237" s="43" t="s">
        <v>39026</v>
      </c>
      <c r="B6237" s="42" t="s">
        <v>51703</v>
      </c>
      <c r="C6237" s="42"/>
      <c r="D6237" s="43"/>
      <c r="E6237" s="43" t="s">
        <v>39027</v>
      </c>
      <c r="F6237" s="81" t="s">
        <v>3153</v>
      </c>
      <c r="G6237" s="32" t="s">
        <v>17</v>
      </c>
      <c r="H6237" s="43" t="s">
        <v>18</v>
      </c>
      <c r="I6237" s="48" t="s">
        <v>39028</v>
      </c>
      <c r="J6237" s="42">
        <v>8059175348945</v>
      </c>
      <c r="K6237" s="63">
        <v>45323</v>
      </c>
      <c r="L6237" s="47">
        <v>0</v>
      </c>
      <c r="M6237" s="47">
        <v>239.95</v>
      </c>
      <c r="N6237" s="63">
        <v>44249</v>
      </c>
    </row>
    <row r="6238" spans="1:14" x14ac:dyDescent="0.25">
      <c r="A6238" s="43" t="s">
        <v>39013</v>
      </c>
      <c r="B6238" s="42" t="s">
        <v>51702</v>
      </c>
      <c r="C6238" s="42"/>
      <c r="D6238" s="43"/>
      <c r="E6238" s="43" t="s">
        <v>59933</v>
      </c>
      <c r="F6238" s="81" t="s">
        <v>3153</v>
      </c>
      <c r="G6238" s="32" t="s">
        <v>17</v>
      </c>
      <c r="H6238" s="43" t="s">
        <v>18</v>
      </c>
      <c r="I6238" s="48" t="s">
        <v>39014</v>
      </c>
      <c r="J6238" s="42">
        <v>8059175348938</v>
      </c>
      <c r="K6238" s="63">
        <v>45323</v>
      </c>
      <c r="L6238" s="47">
        <v>0</v>
      </c>
      <c r="M6238" s="47">
        <v>239.95</v>
      </c>
      <c r="N6238" s="63">
        <v>44249</v>
      </c>
    </row>
    <row r="6239" spans="1:14" x14ac:dyDescent="0.25">
      <c r="A6239" s="43" t="s">
        <v>39023</v>
      </c>
      <c r="B6239" s="42" t="s">
        <v>51701</v>
      </c>
      <c r="C6239" s="42"/>
      <c r="D6239" s="43"/>
      <c r="E6239" s="43" t="s">
        <v>39024</v>
      </c>
      <c r="F6239" s="81" t="s">
        <v>3153</v>
      </c>
      <c r="G6239" s="32" t="s">
        <v>17</v>
      </c>
      <c r="H6239" s="43" t="s">
        <v>18</v>
      </c>
      <c r="I6239" s="48" t="s">
        <v>39025</v>
      </c>
      <c r="J6239" s="42">
        <v>8059175348921</v>
      </c>
      <c r="K6239" s="63">
        <v>45323</v>
      </c>
      <c r="L6239" s="47">
        <v>0</v>
      </c>
      <c r="M6239" s="47">
        <v>239.95</v>
      </c>
      <c r="N6239" s="63">
        <v>44249</v>
      </c>
    </row>
    <row r="6240" spans="1:14" x14ac:dyDescent="0.25">
      <c r="A6240" s="43" t="s">
        <v>39011</v>
      </c>
      <c r="B6240" s="42" t="s">
        <v>51700</v>
      </c>
      <c r="C6240" s="42"/>
      <c r="D6240" s="43"/>
      <c r="E6240" s="43" t="s">
        <v>59932</v>
      </c>
      <c r="F6240" s="81" t="s">
        <v>3153</v>
      </c>
      <c r="G6240" s="32" t="s">
        <v>17</v>
      </c>
      <c r="H6240" s="43" t="s">
        <v>18</v>
      </c>
      <c r="I6240" s="48" t="s">
        <v>39012</v>
      </c>
      <c r="J6240" s="42">
        <v>8059175348914</v>
      </c>
      <c r="K6240" s="63">
        <v>45323</v>
      </c>
      <c r="L6240" s="47">
        <v>0</v>
      </c>
      <c r="M6240" s="47">
        <v>239.95</v>
      </c>
      <c r="N6240" s="63">
        <v>44249</v>
      </c>
    </row>
    <row r="6241" spans="1:14" x14ac:dyDescent="0.25">
      <c r="A6241" s="43" t="s">
        <v>39020</v>
      </c>
      <c r="B6241" s="42" t="s">
        <v>51699</v>
      </c>
      <c r="C6241" s="42"/>
      <c r="D6241" s="43"/>
      <c r="E6241" s="43" t="s">
        <v>39021</v>
      </c>
      <c r="F6241" s="81" t="s">
        <v>3153</v>
      </c>
      <c r="G6241" s="32" t="s">
        <v>17</v>
      </c>
      <c r="H6241" s="43" t="s">
        <v>18</v>
      </c>
      <c r="I6241" s="48" t="s">
        <v>39022</v>
      </c>
      <c r="J6241" s="42">
        <v>8059175348907</v>
      </c>
      <c r="K6241" s="63">
        <v>45323</v>
      </c>
      <c r="L6241" s="47">
        <v>0</v>
      </c>
      <c r="M6241" s="47">
        <v>239.95</v>
      </c>
      <c r="N6241" s="63">
        <v>44249</v>
      </c>
    </row>
    <row r="6242" spans="1:14" x14ac:dyDescent="0.25">
      <c r="A6242" s="43" t="s">
        <v>39009</v>
      </c>
      <c r="B6242" s="42" t="s">
        <v>51698</v>
      </c>
      <c r="C6242" s="42"/>
      <c r="D6242" s="43"/>
      <c r="E6242" s="43" t="s">
        <v>59931</v>
      </c>
      <c r="F6242" s="81" t="s">
        <v>3153</v>
      </c>
      <c r="G6242" s="32" t="s">
        <v>17</v>
      </c>
      <c r="H6242" s="43" t="s">
        <v>18</v>
      </c>
      <c r="I6242" s="48" t="s">
        <v>39010</v>
      </c>
      <c r="J6242" s="42">
        <v>8059175348891</v>
      </c>
      <c r="K6242" s="63">
        <v>45323</v>
      </c>
      <c r="L6242" s="47">
        <v>0</v>
      </c>
      <c r="M6242" s="47">
        <v>239.95</v>
      </c>
      <c r="N6242" s="63">
        <v>44249</v>
      </c>
    </row>
    <row r="6243" spans="1:14" x14ac:dyDescent="0.25">
      <c r="A6243" s="43" t="s">
        <v>39017</v>
      </c>
      <c r="B6243" s="42" t="s">
        <v>51697</v>
      </c>
      <c r="C6243" s="42"/>
      <c r="D6243" s="43"/>
      <c r="E6243" s="43" t="s">
        <v>39018</v>
      </c>
      <c r="F6243" s="81" t="s">
        <v>3153</v>
      </c>
      <c r="G6243" s="32" t="s">
        <v>17</v>
      </c>
      <c r="H6243" s="43" t="s">
        <v>18</v>
      </c>
      <c r="I6243" s="48" t="s">
        <v>39019</v>
      </c>
      <c r="J6243" s="42">
        <v>8059175348884</v>
      </c>
      <c r="K6243" s="63">
        <v>45323</v>
      </c>
      <c r="L6243" s="47">
        <v>0</v>
      </c>
      <c r="M6243" s="47">
        <v>239.95</v>
      </c>
      <c r="N6243" s="63">
        <v>44249</v>
      </c>
    </row>
    <row r="6244" spans="1:14" x14ac:dyDescent="0.25">
      <c r="A6244" s="43" t="s">
        <v>39007</v>
      </c>
      <c r="B6244" s="42" t="s">
        <v>51696</v>
      </c>
      <c r="C6244" s="42"/>
      <c r="D6244" s="43"/>
      <c r="E6244" s="43" t="s">
        <v>59930</v>
      </c>
      <c r="F6244" s="81" t="s">
        <v>3153</v>
      </c>
      <c r="G6244" s="32" t="s">
        <v>17</v>
      </c>
      <c r="H6244" s="43" t="s">
        <v>18</v>
      </c>
      <c r="I6244" s="48" t="s">
        <v>39008</v>
      </c>
      <c r="J6244" s="42">
        <v>8059175348877</v>
      </c>
      <c r="K6244" s="63">
        <v>45323</v>
      </c>
      <c r="L6244" s="47">
        <v>0</v>
      </c>
      <c r="M6244" s="47">
        <v>239.95</v>
      </c>
      <c r="N6244" s="63">
        <v>44249</v>
      </c>
    </row>
    <row r="6245" spans="1:14" x14ac:dyDescent="0.25">
      <c r="A6245" s="43" t="s">
        <v>38973</v>
      </c>
      <c r="B6245" s="42" t="s">
        <v>51689</v>
      </c>
      <c r="C6245" s="42"/>
      <c r="D6245" s="43"/>
      <c r="E6245" s="43" t="s">
        <v>59929</v>
      </c>
      <c r="F6245" s="81" t="s">
        <v>3153</v>
      </c>
      <c r="G6245" s="32" t="s">
        <v>17</v>
      </c>
      <c r="H6245" s="43" t="s">
        <v>18</v>
      </c>
      <c r="I6245" s="48" t="s">
        <v>38974</v>
      </c>
      <c r="J6245" s="42">
        <v>8059175348785</v>
      </c>
      <c r="K6245" s="63">
        <v>45323</v>
      </c>
      <c r="L6245" s="47">
        <v>0</v>
      </c>
      <c r="M6245" s="47">
        <v>239.95</v>
      </c>
      <c r="N6245" s="63">
        <v>44249</v>
      </c>
    </row>
    <row r="6246" spans="1:14" x14ac:dyDescent="0.25">
      <c r="A6246" s="43" t="s">
        <v>38984</v>
      </c>
      <c r="B6246" s="42" t="s">
        <v>51688</v>
      </c>
      <c r="C6246" s="42"/>
      <c r="D6246" s="43"/>
      <c r="E6246" s="43" t="s">
        <v>38985</v>
      </c>
      <c r="F6246" s="81" t="s">
        <v>3153</v>
      </c>
      <c r="G6246" s="32" t="s">
        <v>17</v>
      </c>
      <c r="H6246" s="43" t="s">
        <v>18</v>
      </c>
      <c r="I6246" s="48" t="s">
        <v>38986</v>
      </c>
      <c r="J6246" s="42">
        <v>8059175348778</v>
      </c>
      <c r="K6246" s="63">
        <v>45323</v>
      </c>
      <c r="L6246" s="47">
        <v>0</v>
      </c>
      <c r="M6246" s="47">
        <v>239.95</v>
      </c>
      <c r="N6246" s="63">
        <v>44249</v>
      </c>
    </row>
    <row r="6247" spans="1:14" x14ac:dyDescent="0.25">
      <c r="A6247" s="43" t="s">
        <v>38971</v>
      </c>
      <c r="B6247" s="42" t="s">
        <v>51687</v>
      </c>
      <c r="C6247" s="42"/>
      <c r="D6247" s="43"/>
      <c r="E6247" s="43" t="s">
        <v>59928</v>
      </c>
      <c r="F6247" s="81" t="s">
        <v>3153</v>
      </c>
      <c r="G6247" s="32" t="s">
        <v>17</v>
      </c>
      <c r="H6247" s="43" t="s">
        <v>18</v>
      </c>
      <c r="I6247" s="48" t="s">
        <v>38972</v>
      </c>
      <c r="J6247" s="42">
        <v>8059175348761</v>
      </c>
      <c r="K6247" s="63">
        <v>45323</v>
      </c>
      <c r="L6247" s="47">
        <v>0</v>
      </c>
      <c r="M6247" s="47">
        <v>239.95</v>
      </c>
      <c r="N6247" s="63">
        <v>44249</v>
      </c>
    </row>
    <row r="6248" spans="1:14" x14ac:dyDescent="0.25">
      <c r="A6248" s="43" t="s">
        <v>38981</v>
      </c>
      <c r="B6248" s="42" t="s">
        <v>51686</v>
      </c>
      <c r="C6248" s="42"/>
      <c r="D6248" s="43"/>
      <c r="E6248" s="43" t="s">
        <v>38982</v>
      </c>
      <c r="F6248" s="81" t="s">
        <v>3153</v>
      </c>
      <c r="G6248" s="32" t="s">
        <v>17</v>
      </c>
      <c r="H6248" s="43" t="s">
        <v>18</v>
      </c>
      <c r="I6248" s="48" t="s">
        <v>38983</v>
      </c>
      <c r="J6248" s="42">
        <v>8059175348754</v>
      </c>
      <c r="K6248" s="63">
        <v>45323</v>
      </c>
      <c r="L6248" s="47">
        <v>0</v>
      </c>
      <c r="M6248" s="47">
        <v>239.95</v>
      </c>
      <c r="N6248" s="63">
        <v>44249</v>
      </c>
    </row>
    <row r="6249" spans="1:14" x14ac:dyDescent="0.25">
      <c r="A6249" s="43" t="s">
        <v>38969</v>
      </c>
      <c r="B6249" s="42" t="s">
        <v>51685</v>
      </c>
      <c r="C6249" s="42"/>
      <c r="D6249" s="43"/>
      <c r="E6249" s="43" t="s">
        <v>59927</v>
      </c>
      <c r="F6249" s="81" t="s">
        <v>3153</v>
      </c>
      <c r="G6249" s="32" t="s">
        <v>17</v>
      </c>
      <c r="H6249" s="43" t="s">
        <v>18</v>
      </c>
      <c r="I6249" s="48" t="s">
        <v>38970</v>
      </c>
      <c r="J6249" s="42">
        <v>8059175348747</v>
      </c>
      <c r="K6249" s="63">
        <v>45323</v>
      </c>
      <c r="L6249" s="47">
        <v>0</v>
      </c>
      <c r="M6249" s="47">
        <v>239.95</v>
      </c>
      <c r="N6249" s="63">
        <v>44249</v>
      </c>
    </row>
    <row r="6250" spans="1:14" x14ac:dyDescent="0.25">
      <c r="A6250" s="43" t="s">
        <v>38978</v>
      </c>
      <c r="B6250" s="42" t="s">
        <v>51684</v>
      </c>
      <c r="C6250" s="42"/>
      <c r="D6250" s="43"/>
      <c r="E6250" s="43" t="s">
        <v>38979</v>
      </c>
      <c r="F6250" s="81" t="s">
        <v>3153</v>
      </c>
      <c r="G6250" s="32" t="s">
        <v>17</v>
      </c>
      <c r="H6250" s="43" t="s">
        <v>18</v>
      </c>
      <c r="I6250" s="48" t="s">
        <v>38980</v>
      </c>
      <c r="J6250" s="42">
        <v>8059175348730</v>
      </c>
      <c r="K6250" s="63">
        <v>45323</v>
      </c>
      <c r="L6250" s="47">
        <v>0</v>
      </c>
      <c r="M6250" s="47">
        <v>239.95</v>
      </c>
      <c r="N6250" s="63">
        <v>44249</v>
      </c>
    </row>
    <row r="6251" spans="1:14" x14ac:dyDescent="0.25">
      <c r="A6251" s="43" t="s">
        <v>38967</v>
      </c>
      <c r="B6251" s="42" t="s">
        <v>51683</v>
      </c>
      <c r="C6251" s="42"/>
      <c r="D6251" s="43"/>
      <c r="E6251" s="43" t="s">
        <v>59926</v>
      </c>
      <c r="F6251" s="81" t="s">
        <v>3153</v>
      </c>
      <c r="G6251" s="32" t="s">
        <v>17</v>
      </c>
      <c r="H6251" s="43" t="s">
        <v>18</v>
      </c>
      <c r="I6251" s="48" t="s">
        <v>38968</v>
      </c>
      <c r="J6251" s="42">
        <v>8059175348723</v>
      </c>
      <c r="K6251" s="63">
        <v>45323</v>
      </c>
      <c r="L6251" s="47">
        <v>0</v>
      </c>
      <c r="M6251" s="47">
        <v>239.95</v>
      </c>
      <c r="N6251" s="63">
        <v>44249</v>
      </c>
    </row>
    <row r="6252" spans="1:14" x14ac:dyDescent="0.25">
      <c r="A6252" s="43" t="s">
        <v>38975</v>
      </c>
      <c r="B6252" s="42" t="s">
        <v>51682</v>
      </c>
      <c r="C6252" s="42"/>
      <c r="D6252" s="43"/>
      <c r="E6252" s="43" t="s">
        <v>38976</v>
      </c>
      <c r="F6252" s="81" t="s">
        <v>3153</v>
      </c>
      <c r="G6252" s="32" t="s">
        <v>17</v>
      </c>
      <c r="H6252" s="43" t="s">
        <v>18</v>
      </c>
      <c r="I6252" s="48" t="s">
        <v>38977</v>
      </c>
      <c r="J6252" s="42">
        <v>8059175348716</v>
      </c>
      <c r="K6252" s="63">
        <v>45323</v>
      </c>
      <c r="L6252" s="47">
        <v>0</v>
      </c>
      <c r="M6252" s="47">
        <v>239.95</v>
      </c>
      <c r="N6252" s="63">
        <v>44249</v>
      </c>
    </row>
    <row r="6253" spans="1:14" x14ac:dyDescent="0.25">
      <c r="A6253" s="43" t="s">
        <v>38965</v>
      </c>
      <c r="B6253" s="42" t="s">
        <v>51681</v>
      </c>
      <c r="C6253" s="42"/>
      <c r="D6253" s="43"/>
      <c r="E6253" s="43" t="s">
        <v>59925</v>
      </c>
      <c r="F6253" s="81" t="s">
        <v>3153</v>
      </c>
      <c r="G6253" s="32" t="s">
        <v>17</v>
      </c>
      <c r="H6253" s="43" t="s">
        <v>18</v>
      </c>
      <c r="I6253" s="48" t="s">
        <v>38966</v>
      </c>
      <c r="J6253" s="42">
        <v>8059175348709</v>
      </c>
      <c r="K6253" s="63">
        <v>45323</v>
      </c>
      <c r="L6253" s="47">
        <v>0</v>
      </c>
      <c r="M6253" s="47">
        <v>239.95</v>
      </c>
      <c r="N6253" s="63">
        <v>44249</v>
      </c>
    </row>
    <row r="6254" spans="1:14" x14ac:dyDescent="0.25">
      <c r="A6254" s="43" t="s">
        <v>38954</v>
      </c>
      <c r="B6254" s="42" t="s">
        <v>51665</v>
      </c>
      <c r="C6254" s="42"/>
      <c r="D6254" s="43"/>
      <c r="E6254" s="43" t="s">
        <v>38955</v>
      </c>
      <c r="F6254" s="81" t="s">
        <v>3153</v>
      </c>
      <c r="G6254" s="32" t="s">
        <v>11</v>
      </c>
      <c r="H6254" s="43" t="s">
        <v>18</v>
      </c>
      <c r="I6254" s="48" t="s">
        <v>38956</v>
      </c>
      <c r="J6254" s="42">
        <v>8059175348525</v>
      </c>
      <c r="K6254" s="63">
        <v>45323</v>
      </c>
      <c r="L6254" s="47">
        <v>0</v>
      </c>
      <c r="M6254" s="47">
        <v>0</v>
      </c>
      <c r="N6254" s="63">
        <v>44249</v>
      </c>
    </row>
    <row r="6255" spans="1:14" x14ac:dyDescent="0.25">
      <c r="A6255" s="43" t="s">
        <v>38921</v>
      </c>
      <c r="B6255" s="42" t="s">
        <v>51664</v>
      </c>
      <c r="C6255" s="42"/>
      <c r="D6255" s="43"/>
      <c r="E6255" s="43" t="s">
        <v>59924</v>
      </c>
      <c r="F6255" s="81" t="s">
        <v>3153</v>
      </c>
      <c r="G6255" s="32" t="s">
        <v>11</v>
      </c>
      <c r="H6255" s="43" t="s">
        <v>18</v>
      </c>
      <c r="I6255" s="48" t="s">
        <v>38922</v>
      </c>
      <c r="J6255" s="42">
        <v>8059175348518</v>
      </c>
      <c r="K6255" s="63">
        <v>45323</v>
      </c>
      <c r="L6255" s="47">
        <v>0</v>
      </c>
      <c r="M6255" s="47">
        <v>0</v>
      </c>
      <c r="N6255" s="63">
        <v>44249</v>
      </c>
    </row>
    <row r="6256" spans="1:14" x14ac:dyDescent="0.25">
      <c r="A6256" s="43" t="s">
        <v>38951</v>
      </c>
      <c r="B6256" s="42" t="s">
        <v>51663</v>
      </c>
      <c r="C6256" s="42"/>
      <c r="D6256" s="43"/>
      <c r="E6256" s="43" t="s">
        <v>38952</v>
      </c>
      <c r="F6256" s="81" t="s">
        <v>3153</v>
      </c>
      <c r="G6256" s="32" t="s">
        <v>11</v>
      </c>
      <c r="H6256" s="43" t="s">
        <v>18</v>
      </c>
      <c r="I6256" s="48" t="s">
        <v>38953</v>
      </c>
      <c r="J6256" s="42">
        <v>8059175348501</v>
      </c>
      <c r="K6256" s="63">
        <v>45323</v>
      </c>
      <c r="L6256" s="47">
        <v>0</v>
      </c>
      <c r="M6256" s="47">
        <v>0</v>
      </c>
      <c r="N6256" s="63">
        <v>44249</v>
      </c>
    </row>
    <row r="6257" spans="1:14" x14ac:dyDescent="0.25">
      <c r="A6257" s="43" t="s">
        <v>38919</v>
      </c>
      <c r="B6257" s="42" t="s">
        <v>51662</v>
      </c>
      <c r="C6257" s="42"/>
      <c r="D6257" s="43"/>
      <c r="E6257" s="43" t="s">
        <v>59923</v>
      </c>
      <c r="F6257" s="81" t="s">
        <v>3153</v>
      </c>
      <c r="G6257" s="32" t="s">
        <v>11</v>
      </c>
      <c r="H6257" s="43" t="s">
        <v>18</v>
      </c>
      <c r="I6257" s="48" t="s">
        <v>38920</v>
      </c>
      <c r="J6257" s="42">
        <v>8059175348495</v>
      </c>
      <c r="K6257" s="63">
        <v>45323</v>
      </c>
      <c r="L6257" s="47">
        <v>0</v>
      </c>
      <c r="M6257" s="47">
        <v>0</v>
      </c>
      <c r="N6257" s="63">
        <v>44249</v>
      </c>
    </row>
    <row r="6258" spans="1:14" x14ac:dyDescent="0.25">
      <c r="A6258" s="43" t="s">
        <v>38948</v>
      </c>
      <c r="B6258" s="42" t="s">
        <v>51661</v>
      </c>
      <c r="C6258" s="42"/>
      <c r="D6258" s="43"/>
      <c r="E6258" s="43" t="s">
        <v>38949</v>
      </c>
      <c r="F6258" s="81" t="s">
        <v>3153</v>
      </c>
      <c r="G6258" s="32" t="s">
        <v>11</v>
      </c>
      <c r="H6258" s="43" t="s">
        <v>18</v>
      </c>
      <c r="I6258" s="48" t="s">
        <v>38950</v>
      </c>
      <c r="J6258" s="42">
        <v>8059175348488</v>
      </c>
      <c r="K6258" s="63">
        <v>45323</v>
      </c>
      <c r="L6258" s="47">
        <v>0</v>
      </c>
      <c r="M6258" s="47">
        <v>0</v>
      </c>
      <c r="N6258" s="63">
        <v>44249</v>
      </c>
    </row>
    <row r="6259" spans="1:14" x14ac:dyDescent="0.25">
      <c r="A6259" s="43" t="s">
        <v>38917</v>
      </c>
      <c r="B6259" s="42" t="s">
        <v>51660</v>
      </c>
      <c r="C6259" s="42"/>
      <c r="D6259" s="43"/>
      <c r="E6259" s="43" t="s">
        <v>59922</v>
      </c>
      <c r="F6259" s="81" t="s">
        <v>3153</v>
      </c>
      <c r="G6259" s="32" t="s">
        <v>11</v>
      </c>
      <c r="H6259" s="43" t="s">
        <v>18</v>
      </c>
      <c r="I6259" s="48" t="s">
        <v>38918</v>
      </c>
      <c r="J6259" s="42">
        <v>8059175348471</v>
      </c>
      <c r="K6259" s="63">
        <v>45323</v>
      </c>
      <c r="L6259" s="47">
        <v>0</v>
      </c>
      <c r="M6259" s="47">
        <v>0</v>
      </c>
      <c r="N6259" s="63">
        <v>44249</v>
      </c>
    </row>
    <row r="6260" spans="1:14" x14ac:dyDescent="0.25">
      <c r="A6260" s="43" t="s">
        <v>38945</v>
      </c>
      <c r="B6260" s="42"/>
      <c r="C6260" s="42"/>
      <c r="D6260" s="43"/>
      <c r="E6260" s="43" t="s">
        <v>38946</v>
      </c>
      <c r="F6260" s="81" t="s">
        <v>3153</v>
      </c>
      <c r="G6260" s="32" t="s">
        <v>11</v>
      </c>
      <c r="H6260" s="43" t="s">
        <v>18</v>
      </c>
      <c r="I6260" s="48" t="s">
        <v>38947</v>
      </c>
      <c r="J6260" s="42">
        <v>8059175348464</v>
      </c>
      <c r="K6260" s="63">
        <v>45323</v>
      </c>
      <c r="L6260" s="47">
        <v>0</v>
      </c>
      <c r="M6260" s="47">
        <v>0</v>
      </c>
      <c r="N6260" s="63">
        <v>44249</v>
      </c>
    </row>
    <row r="6261" spans="1:14" x14ac:dyDescent="0.25">
      <c r="A6261" s="43" t="s">
        <v>38915</v>
      </c>
      <c r="B6261" s="42"/>
      <c r="C6261" s="42"/>
      <c r="D6261" s="43"/>
      <c r="E6261" s="43" t="s">
        <v>59921</v>
      </c>
      <c r="F6261" s="81" t="s">
        <v>3153</v>
      </c>
      <c r="G6261" s="32" t="s">
        <v>11</v>
      </c>
      <c r="H6261" s="43" t="s">
        <v>18</v>
      </c>
      <c r="I6261" s="48" t="s">
        <v>38916</v>
      </c>
      <c r="J6261" s="42">
        <v>8059175348457</v>
      </c>
      <c r="K6261" s="63">
        <v>45323</v>
      </c>
      <c r="L6261" s="47">
        <v>0</v>
      </c>
      <c r="M6261" s="47">
        <v>0</v>
      </c>
      <c r="N6261" s="63">
        <v>44249</v>
      </c>
    </row>
    <row r="6262" spans="1:14" x14ac:dyDescent="0.25">
      <c r="A6262" s="43" t="s">
        <v>38931</v>
      </c>
      <c r="B6262" s="42" t="s">
        <v>51674</v>
      </c>
      <c r="C6262" s="42"/>
      <c r="D6262" s="43"/>
      <c r="E6262" s="43" t="s">
        <v>59920</v>
      </c>
      <c r="F6262" s="81" t="s">
        <v>3153</v>
      </c>
      <c r="G6262" s="32" t="s">
        <v>11</v>
      </c>
      <c r="H6262" s="43" t="s">
        <v>18</v>
      </c>
      <c r="I6262" s="48" t="s">
        <v>38932</v>
      </c>
      <c r="J6262" s="42">
        <v>8059175348617</v>
      </c>
      <c r="K6262" s="63">
        <v>45323</v>
      </c>
      <c r="L6262" s="47">
        <v>0</v>
      </c>
      <c r="M6262" s="47">
        <v>0</v>
      </c>
      <c r="N6262" s="63">
        <v>44249</v>
      </c>
    </row>
    <row r="6263" spans="1:14" x14ac:dyDescent="0.25">
      <c r="A6263" s="43" t="s">
        <v>38942</v>
      </c>
      <c r="B6263" s="42" t="s">
        <v>51673</v>
      </c>
      <c r="C6263" s="42"/>
      <c r="D6263" s="43"/>
      <c r="E6263" s="43" t="s">
        <v>38943</v>
      </c>
      <c r="F6263" s="81" t="s">
        <v>3153</v>
      </c>
      <c r="G6263" s="32" t="s">
        <v>11</v>
      </c>
      <c r="H6263" s="43" t="s">
        <v>18</v>
      </c>
      <c r="I6263" s="48" t="s">
        <v>38944</v>
      </c>
      <c r="J6263" s="42">
        <v>8059175348600</v>
      </c>
      <c r="K6263" s="63">
        <v>45323</v>
      </c>
      <c r="L6263" s="47">
        <v>0</v>
      </c>
      <c r="M6263" s="47">
        <v>0</v>
      </c>
      <c r="N6263" s="63">
        <v>44249</v>
      </c>
    </row>
    <row r="6264" spans="1:14" x14ac:dyDescent="0.25">
      <c r="A6264" s="43" t="s">
        <v>38929</v>
      </c>
      <c r="B6264" s="42" t="s">
        <v>51672</v>
      </c>
      <c r="C6264" s="42"/>
      <c r="D6264" s="43"/>
      <c r="E6264" s="43" t="s">
        <v>59919</v>
      </c>
      <c r="F6264" s="81" t="s">
        <v>3153</v>
      </c>
      <c r="G6264" s="32" t="s">
        <v>11</v>
      </c>
      <c r="H6264" s="43" t="s">
        <v>18</v>
      </c>
      <c r="I6264" s="48" t="s">
        <v>38930</v>
      </c>
      <c r="J6264" s="42">
        <v>8059175348594</v>
      </c>
      <c r="K6264" s="63">
        <v>45323</v>
      </c>
      <c r="L6264" s="47">
        <v>0</v>
      </c>
      <c r="M6264" s="47">
        <v>0</v>
      </c>
      <c r="N6264" s="63">
        <v>44249</v>
      </c>
    </row>
    <row r="6265" spans="1:14" x14ac:dyDescent="0.25">
      <c r="A6265" s="43" t="s">
        <v>38939</v>
      </c>
      <c r="B6265" s="42" t="s">
        <v>51671</v>
      </c>
      <c r="C6265" s="42"/>
      <c r="D6265" s="43"/>
      <c r="E6265" s="43" t="s">
        <v>38940</v>
      </c>
      <c r="F6265" s="81" t="s">
        <v>3153</v>
      </c>
      <c r="G6265" s="32" t="s">
        <v>11</v>
      </c>
      <c r="H6265" s="43" t="s">
        <v>18</v>
      </c>
      <c r="I6265" s="48" t="s">
        <v>38941</v>
      </c>
      <c r="J6265" s="42">
        <v>8059175348587</v>
      </c>
      <c r="K6265" s="63">
        <v>45323</v>
      </c>
      <c r="L6265" s="47">
        <v>0</v>
      </c>
      <c r="M6265" s="47">
        <v>0</v>
      </c>
      <c r="N6265" s="63">
        <v>44249</v>
      </c>
    </row>
    <row r="6266" spans="1:14" x14ac:dyDescent="0.25">
      <c r="A6266" s="43" t="s">
        <v>38927</v>
      </c>
      <c r="B6266" s="42" t="s">
        <v>51670</v>
      </c>
      <c r="C6266" s="42"/>
      <c r="D6266" s="43"/>
      <c r="E6266" s="43" t="s">
        <v>59918</v>
      </c>
      <c r="F6266" s="81" t="s">
        <v>3153</v>
      </c>
      <c r="G6266" s="32" t="s">
        <v>11</v>
      </c>
      <c r="H6266" s="43" t="s">
        <v>18</v>
      </c>
      <c r="I6266" s="48" t="s">
        <v>38928</v>
      </c>
      <c r="J6266" s="42">
        <v>8059175348570</v>
      </c>
      <c r="K6266" s="63">
        <v>45323</v>
      </c>
      <c r="L6266" s="47">
        <v>0</v>
      </c>
      <c r="M6266" s="47">
        <v>0</v>
      </c>
      <c r="N6266" s="63">
        <v>44249</v>
      </c>
    </row>
    <row r="6267" spans="1:14" x14ac:dyDescent="0.25">
      <c r="A6267" s="43" t="s">
        <v>38936</v>
      </c>
      <c r="B6267" s="42" t="s">
        <v>51669</v>
      </c>
      <c r="C6267" s="42"/>
      <c r="D6267" s="43"/>
      <c r="E6267" s="43" t="s">
        <v>38937</v>
      </c>
      <c r="F6267" s="81" t="s">
        <v>3153</v>
      </c>
      <c r="G6267" s="32" t="s">
        <v>11</v>
      </c>
      <c r="H6267" s="43" t="s">
        <v>18</v>
      </c>
      <c r="I6267" s="48" t="s">
        <v>38938</v>
      </c>
      <c r="J6267" s="42">
        <v>8059175348563</v>
      </c>
      <c r="K6267" s="63">
        <v>45323</v>
      </c>
      <c r="L6267" s="47">
        <v>0</v>
      </c>
      <c r="M6267" s="47">
        <v>0</v>
      </c>
      <c r="N6267" s="63">
        <v>44249</v>
      </c>
    </row>
    <row r="6268" spans="1:14" x14ac:dyDescent="0.25">
      <c r="A6268" s="43" t="s">
        <v>38925</v>
      </c>
      <c r="B6268" s="42" t="s">
        <v>51668</v>
      </c>
      <c r="C6268" s="42"/>
      <c r="D6268" s="43"/>
      <c r="E6268" s="43" t="s">
        <v>59917</v>
      </c>
      <c r="F6268" s="81" t="s">
        <v>3153</v>
      </c>
      <c r="G6268" s="32" t="s">
        <v>11</v>
      </c>
      <c r="H6268" s="43" t="s">
        <v>18</v>
      </c>
      <c r="I6268" s="48" t="s">
        <v>38926</v>
      </c>
      <c r="J6268" s="42">
        <v>8059175348556</v>
      </c>
      <c r="K6268" s="63">
        <v>45323</v>
      </c>
      <c r="L6268" s="47">
        <v>0</v>
      </c>
      <c r="M6268" s="47">
        <v>0</v>
      </c>
      <c r="N6268" s="63">
        <v>44249</v>
      </c>
    </row>
    <row r="6269" spans="1:14" x14ac:dyDescent="0.25">
      <c r="A6269" s="43" t="s">
        <v>38933</v>
      </c>
      <c r="B6269" s="42" t="s">
        <v>51667</v>
      </c>
      <c r="C6269" s="42"/>
      <c r="D6269" s="43"/>
      <c r="E6269" s="43" t="s">
        <v>38934</v>
      </c>
      <c r="F6269" s="81" t="s">
        <v>3153</v>
      </c>
      <c r="G6269" s="32" t="s">
        <v>11</v>
      </c>
      <c r="H6269" s="43" t="s">
        <v>18</v>
      </c>
      <c r="I6269" s="48" t="s">
        <v>38935</v>
      </c>
      <c r="J6269" s="42">
        <v>8059175348549</v>
      </c>
      <c r="K6269" s="63">
        <v>45323</v>
      </c>
      <c r="L6269" s="47">
        <v>0</v>
      </c>
      <c r="M6269" s="47">
        <v>0</v>
      </c>
      <c r="N6269" s="63">
        <v>44249</v>
      </c>
    </row>
    <row r="6270" spans="1:14" x14ac:dyDescent="0.25">
      <c r="A6270" s="43" t="s">
        <v>38923</v>
      </c>
      <c r="B6270" s="42" t="s">
        <v>51666</v>
      </c>
      <c r="C6270" s="42"/>
      <c r="D6270" s="43"/>
      <c r="E6270" s="43" t="s">
        <v>59916</v>
      </c>
      <c r="F6270" s="81" t="s">
        <v>3153</v>
      </c>
      <c r="G6270" s="32" t="s">
        <v>17</v>
      </c>
      <c r="H6270" s="43" t="s">
        <v>18</v>
      </c>
      <c r="I6270" s="48" t="s">
        <v>38924</v>
      </c>
      <c r="J6270" s="42">
        <v>8059175348532</v>
      </c>
      <c r="K6270" s="63">
        <v>45323</v>
      </c>
      <c r="L6270" s="47">
        <v>0</v>
      </c>
      <c r="M6270" s="47">
        <v>239.95</v>
      </c>
      <c r="N6270" s="63">
        <v>44249</v>
      </c>
    </row>
    <row r="6271" spans="1:14" x14ac:dyDescent="0.25">
      <c r="B6271" s="42" t="s">
        <v>57620</v>
      </c>
      <c r="C6271" s="42"/>
      <c r="E6271" s="32" t="s">
        <v>57619</v>
      </c>
      <c r="G6271" s="32" t="s">
        <v>11</v>
      </c>
      <c r="H6271" s="32" t="s">
        <v>12</v>
      </c>
      <c r="I6271" s="32" t="s">
        <v>57618</v>
      </c>
      <c r="J6271" s="55">
        <v>8059347262949</v>
      </c>
      <c r="K6271" s="32"/>
      <c r="L6271" s="46">
        <v>214.95</v>
      </c>
      <c r="M6271" s="46">
        <v>214.95</v>
      </c>
      <c r="N6271" s="45">
        <v>45181</v>
      </c>
    </row>
    <row r="6272" spans="1:14" x14ac:dyDescent="0.25">
      <c r="B6272" s="42" t="s">
        <v>57621</v>
      </c>
      <c r="C6272" s="42"/>
      <c r="E6272" s="32" t="s">
        <v>59909</v>
      </c>
      <c r="G6272" s="32" t="s">
        <v>11</v>
      </c>
      <c r="H6272" s="32" t="s">
        <v>12</v>
      </c>
      <c r="I6272" s="32" t="s">
        <v>59910</v>
      </c>
      <c r="J6272" s="55">
        <v>8059347254760</v>
      </c>
      <c r="K6272" s="32"/>
      <c r="L6272" s="46">
        <v>214.95</v>
      </c>
      <c r="M6272" s="46">
        <v>214.95</v>
      </c>
      <c r="N6272" s="45">
        <v>45181</v>
      </c>
    </row>
    <row r="6273" spans="2:14" x14ac:dyDescent="0.25">
      <c r="B6273" s="42" t="s">
        <v>57624</v>
      </c>
      <c r="C6273" s="42"/>
      <c r="E6273" s="32" t="s">
        <v>57623</v>
      </c>
      <c r="G6273" s="32" t="s">
        <v>11</v>
      </c>
      <c r="H6273" s="32" t="s">
        <v>12</v>
      </c>
      <c r="I6273" s="32" t="s">
        <v>57622</v>
      </c>
      <c r="J6273" s="55">
        <v>8059347262932</v>
      </c>
      <c r="K6273" s="32"/>
      <c r="L6273" s="46">
        <v>214.95</v>
      </c>
      <c r="M6273" s="46">
        <v>214.95</v>
      </c>
      <c r="N6273" s="45">
        <v>45181</v>
      </c>
    </row>
    <row r="6274" spans="2:14" x14ac:dyDescent="0.25">
      <c r="B6274" s="42" t="s">
        <v>57625</v>
      </c>
      <c r="C6274" s="42"/>
      <c r="E6274" s="32" t="s">
        <v>59907</v>
      </c>
      <c r="G6274" s="32" t="s">
        <v>11</v>
      </c>
      <c r="H6274" s="32" t="s">
        <v>12</v>
      </c>
      <c r="I6274" s="32" t="s">
        <v>59908</v>
      </c>
      <c r="J6274" s="55">
        <v>8059347262925</v>
      </c>
      <c r="K6274" s="32"/>
      <c r="L6274" s="46">
        <v>214.95</v>
      </c>
      <c r="M6274" s="46">
        <v>214.95</v>
      </c>
      <c r="N6274" s="45">
        <v>45181</v>
      </c>
    </row>
    <row r="6275" spans="2:14" x14ac:dyDescent="0.25">
      <c r="B6275" s="42" t="s">
        <v>57600</v>
      </c>
      <c r="C6275" s="42"/>
      <c r="E6275" s="32" t="s">
        <v>57599</v>
      </c>
      <c r="G6275" s="32" t="s">
        <v>11</v>
      </c>
      <c r="H6275" s="32" t="s">
        <v>12</v>
      </c>
      <c r="I6275" s="32" t="s">
        <v>57598</v>
      </c>
      <c r="J6275" s="55">
        <v>8059347263021</v>
      </c>
      <c r="K6275" s="32"/>
      <c r="L6275" s="46">
        <v>214.95</v>
      </c>
      <c r="M6275" s="46">
        <v>214.95</v>
      </c>
      <c r="N6275" s="45">
        <v>45181</v>
      </c>
    </row>
    <row r="6276" spans="2:14" x14ac:dyDescent="0.25">
      <c r="B6276" s="42" t="s">
        <v>57605</v>
      </c>
      <c r="C6276" s="42"/>
      <c r="E6276" s="32" t="s">
        <v>57604</v>
      </c>
      <c r="G6276" s="32" t="s">
        <v>11</v>
      </c>
      <c r="H6276" s="32" t="s">
        <v>12</v>
      </c>
      <c r="I6276" s="32" t="s">
        <v>57603</v>
      </c>
      <c r="J6276" s="55">
        <v>8059347263007</v>
      </c>
      <c r="K6276" s="32"/>
      <c r="L6276" s="46">
        <v>214.95</v>
      </c>
      <c r="M6276" s="46">
        <v>214.95</v>
      </c>
      <c r="N6276" s="45">
        <v>45181</v>
      </c>
    </row>
    <row r="6277" spans="2:14" x14ac:dyDescent="0.25">
      <c r="B6277" s="42" t="s">
        <v>57610</v>
      </c>
      <c r="C6277" s="42"/>
      <c r="E6277" s="32" t="s">
        <v>57609</v>
      </c>
      <c r="G6277" s="32" t="s">
        <v>11</v>
      </c>
      <c r="H6277" s="32" t="s">
        <v>12</v>
      </c>
      <c r="I6277" s="32" t="s">
        <v>57608</v>
      </c>
      <c r="J6277" s="55">
        <v>8059347262987</v>
      </c>
      <c r="K6277" s="32"/>
      <c r="L6277" s="46">
        <v>214.95</v>
      </c>
      <c r="M6277" s="46">
        <v>214.95</v>
      </c>
      <c r="N6277" s="45">
        <v>45181</v>
      </c>
    </row>
    <row r="6278" spans="2:14" x14ac:dyDescent="0.25">
      <c r="B6278" s="42" t="s">
        <v>57615</v>
      </c>
      <c r="C6278" s="42"/>
      <c r="E6278" s="32" t="s">
        <v>57614</v>
      </c>
      <c r="G6278" s="32" t="s">
        <v>11</v>
      </c>
      <c r="H6278" s="32" t="s">
        <v>12</v>
      </c>
      <c r="I6278" s="32" t="s">
        <v>57613</v>
      </c>
      <c r="J6278" s="55">
        <v>8059347262963</v>
      </c>
      <c r="K6278" s="32"/>
      <c r="L6278" s="46">
        <v>214.95</v>
      </c>
      <c r="M6278" s="46">
        <v>214.95</v>
      </c>
      <c r="N6278" s="45">
        <v>45181</v>
      </c>
    </row>
    <row r="6279" spans="2:14" x14ac:dyDescent="0.25">
      <c r="B6279" s="42" t="s">
        <v>57597</v>
      </c>
      <c r="C6279" s="42"/>
      <c r="E6279" s="32" t="s">
        <v>59915</v>
      </c>
      <c r="G6279" s="32" t="s">
        <v>11</v>
      </c>
      <c r="H6279" s="32" t="s">
        <v>12</v>
      </c>
      <c r="I6279" s="32" t="s">
        <v>57596</v>
      </c>
      <c r="J6279" s="55">
        <v>8059347263038</v>
      </c>
      <c r="K6279" s="32"/>
      <c r="L6279" s="46">
        <v>214.95</v>
      </c>
      <c r="M6279" s="46">
        <v>214.95</v>
      </c>
      <c r="N6279" s="45">
        <v>45181</v>
      </c>
    </row>
    <row r="6280" spans="2:14" x14ac:dyDescent="0.25">
      <c r="B6280" s="42" t="s">
        <v>57602</v>
      </c>
      <c r="C6280" s="42"/>
      <c r="E6280" s="32" t="s">
        <v>59914</v>
      </c>
      <c r="G6280" s="32" t="s">
        <v>11</v>
      </c>
      <c r="H6280" s="32" t="s">
        <v>12</v>
      </c>
      <c r="I6280" s="32" t="s">
        <v>57601</v>
      </c>
      <c r="J6280" s="55">
        <v>8059347263014</v>
      </c>
      <c r="K6280" s="32"/>
      <c r="L6280" s="46">
        <v>214.95</v>
      </c>
      <c r="M6280" s="46">
        <v>214.95</v>
      </c>
      <c r="N6280" s="45">
        <v>45181</v>
      </c>
    </row>
    <row r="6281" spans="2:14" x14ac:dyDescent="0.25">
      <c r="B6281" s="42" t="s">
        <v>57607</v>
      </c>
      <c r="C6281" s="42"/>
      <c r="E6281" s="32" t="s">
        <v>59913</v>
      </c>
      <c r="G6281" s="32" t="s">
        <v>11</v>
      </c>
      <c r="H6281" s="32" t="s">
        <v>12</v>
      </c>
      <c r="I6281" s="32" t="s">
        <v>57606</v>
      </c>
      <c r="J6281" s="55">
        <v>8059347262994</v>
      </c>
      <c r="K6281" s="32"/>
      <c r="L6281" s="46">
        <v>214.95</v>
      </c>
      <c r="M6281" s="46">
        <v>214.95</v>
      </c>
      <c r="N6281" s="45">
        <v>45181</v>
      </c>
    </row>
    <row r="6282" spans="2:14" x14ac:dyDescent="0.25">
      <c r="B6282" s="42" t="s">
        <v>57612</v>
      </c>
      <c r="C6282" s="42"/>
      <c r="E6282" s="32" t="s">
        <v>59912</v>
      </c>
      <c r="G6282" s="32" t="s">
        <v>11</v>
      </c>
      <c r="H6282" s="32" t="s">
        <v>12</v>
      </c>
      <c r="I6282" s="32" t="s">
        <v>57611</v>
      </c>
      <c r="J6282" s="55">
        <v>8059347262970</v>
      </c>
      <c r="K6282" s="32"/>
      <c r="L6282" s="46">
        <v>214.95</v>
      </c>
      <c r="M6282" s="46">
        <v>214.95</v>
      </c>
      <c r="N6282" s="45">
        <v>45181</v>
      </c>
    </row>
    <row r="6283" spans="2:14" x14ac:dyDescent="0.25">
      <c r="B6283" s="42" t="s">
        <v>57617</v>
      </c>
      <c r="C6283" s="42"/>
      <c r="E6283" s="32" t="s">
        <v>59911</v>
      </c>
      <c r="G6283" s="32" t="s">
        <v>11</v>
      </c>
      <c r="H6283" s="32" t="s">
        <v>12</v>
      </c>
      <c r="I6283" s="32" t="s">
        <v>57616</v>
      </c>
      <c r="J6283" s="55">
        <v>8059347262956</v>
      </c>
      <c r="K6283" s="32"/>
      <c r="L6283" s="46">
        <v>214.95</v>
      </c>
      <c r="M6283" s="46">
        <v>214.95</v>
      </c>
      <c r="N6283" s="45">
        <v>45181</v>
      </c>
    </row>
    <row r="6284" spans="2:14" x14ac:dyDescent="0.25">
      <c r="B6284" s="42" t="s">
        <v>57650</v>
      </c>
      <c r="C6284" s="42"/>
      <c r="E6284" s="32" t="s">
        <v>57649</v>
      </c>
      <c r="G6284" s="32" t="s">
        <v>11</v>
      </c>
      <c r="H6284" s="32" t="s">
        <v>12</v>
      </c>
      <c r="I6284" s="32" t="s">
        <v>57648</v>
      </c>
      <c r="J6284" s="55">
        <v>8059347262789</v>
      </c>
      <c r="K6284" s="32"/>
      <c r="L6284" s="46">
        <v>214.95</v>
      </c>
      <c r="M6284" s="46">
        <v>214.95</v>
      </c>
      <c r="N6284" s="45">
        <v>45181</v>
      </c>
    </row>
    <row r="6285" spans="2:14" x14ac:dyDescent="0.25">
      <c r="B6285" s="42" t="s">
        <v>57651</v>
      </c>
      <c r="C6285" s="42"/>
      <c r="E6285" s="32" t="s">
        <v>59900</v>
      </c>
      <c r="G6285" s="32" t="s">
        <v>11</v>
      </c>
      <c r="H6285" s="32" t="s">
        <v>12</v>
      </c>
      <c r="I6285" s="32" t="s">
        <v>59901</v>
      </c>
      <c r="J6285" s="55">
        <v>8059347254753</v>
      </c>
      <c r="K6285" s="32"/>
      <c r="L6285" s="46">
        <v>214.95</v>
      </c>
      <c r="M6285" s="46">
        <v>214.95</v>
      </c>
      <c r="N6285" s="45">
        <v>45181</v>
      </c>
    </row>
    <row r="6286" spans="2:14" x14ac:dyDescent="0.25">
      <c r="B6286" s="42" t="s">
        <v>57654</v>
      </c>
      <c r="C6286" s="42"/>
      <c r="E6286" s="32" t="s">
        <v>57653</v>
      </c>
      <c r="G6286" s="32" t="s">
        <v>11</v>
      </c>
      <c r="H6286" s="32" t="s">
        <v>12</v>
      </c>
      <c r="I6286" s="32" t="s">
        <v>57652</v>
      </c>
      <c r="J6286" s="55">
        <v>8059347262772</v>
      </c>
      <c r="K6286" s="32"/>
      <c r="L6286" s="46">
        <v>214.95</v>
      </c>
      <c r="M6286" s="46">
        <v>214.95</v>
      </c>
      <c r="N6286" s="45">
        <v>45181</v>
      </c>
    </row>
    <row r="6287" spans="2:14" x14ac:dyDescent="0.25">
      <c r="B6287" s="42" t="s">
        <v>57655</v>
      </c>
      <c r="C6287" s="42"/>
      <c r="E6287" s="32" t="s">
        <v>59898</v>
      </c>
      <c r="G6287" s="32" t="s">
        <v>11</v>
      </c>
      <c r="H6287" s="32" t="s">
        <v>12</v>
      </c>
      <c r="I6287" s="32" t="s">
        <v>59899</v>
      </c>
      <c r="J6287" s="55">
        <v>8059347262765</v>
      </c>
      <c r="K6287" s="32"/>
      <c r="L6287" s="46">
        <v>214.95</v>
      </c>
      <c r="M6287" s="46">
        <v>214.95</v>
      </c>
      <c r="N6287" s="45">
        <v>45181</v>
      </c>
    </row>
    <row r="6288" spans="2:14" x14ac:dyDescent="0.25">
      <c r="B6288" s="42" t="s">
        <v>57630</v>
      </c>
      <c r="C6288" s="42"/>
      <c r="E6288" s="32" t="s">
        <v>57629</v>
      </c>
      <c r="G6288" s="32" t="s">
        <v>11</v>
      </c>
      <c r="H6288" s="32" t="s">
        <v>12</v>
      </c>
      <c r="I6288" s="32" t="s">
        <v>57628</v>
      </c>
      <c r="J6288" s="55">
        <v>8059347262864</v>
      </c>
      <c r="K6288" s="32"/>
      <c r="L6288" s="46">
        <v>214.95</v>
      </c>
      <c r="M6288" s="46">
        <v>214.95</v>
      </c>
      <c r="N6288" s="45">
        <v>45181</v>
      </c>
    </row>
    <row r="6289" spans="2:14" x14ac:dyDescent="0.25">
      <c r="B6289" s="42" t="s">
        <v>57635</v>
      </c>
      <c r="C6289" s="42"/>
      <c r="E6289" s="32" t="s">
        <v>57634</v>
      </c>
      <c r="G6289" s="32" t="s">
        <v>11</v>
      </c>
      <c r="H6289" s="32" t="s">
        <v>12</v>
      </c>
      <c r="I6289" s="32" t="s">
        <v>57633</v>
      </c>
      <c r="J6289" s="55">
        <v>8059347262840</v>
      </c>
      <c r="K6289" s="32"/>
      <c r="L6289" s="46">
        <v>214.95</v>
      </c>
      <c r="M6289" s="46">
        <v>214.95</v>
      </c>
      <c r="N6289" s="45">
        <v>45181</v>
      </c>
    </row>
    <row r="6290" spans="2:14" x14ac:dyDescent="0.25">
      <c r="B6290" s="42" t="s">
        <v>57640</v>
      </c>
      <c r="C6290" s="42"/>
      <c r="E6290" s="32" t="s">
        <v>57639</v>
      </c>
      <c r="G6290" s="32" t="s">
        <v>11</v>
      </c>
      <c r="H6290" s="32" t="s">
        <v>12</v>
      </c>
      <c r="I6290" s="32" t="s">
        <v>57638</v>
      </c>
      <c r="J6290" s="55">
        <v>8059347262826</v>
      </c>
      <c r="K6290" s="32"/>
      <c r="L6290" s="46">
        <v>214.95</v>
      </c>
      <c r="M6290" s="46">
        <v>214.95</v>
      </c>
      <c r="N6290" s="45">
        <v>45181</v>
      </c>
    </row>
    <row r="6291" spans="2:14" x14ac:dyDescent="0.25">
      <c r="B6291" s="42" t="s">
        <v>57645</v>
      </c>
      <c r="C6291" s="42"/>
      <c r="E6291" s="32" t="s">
        <v>57644</v>
      </c>
      <c r="G6291" s="32" t="s">
        <v>11</v>
      </c>
      <c r="H6291" s="32" t="s">
        <v>12</v>
      </c>
      <c r="I6291" s="32" t="s">
        <v>57643</v>
      </c>
      <c r="J6291" s="55">
        <v>8059347262802</v>
      </c>
      <c r="K6291" s="32"/>
      <c r="L6291" s="46">
        <v>214.95</v>
      </c>
      <c r="M6291" s="46">
        <v>214.95</v>
      </c>
      <c r="N6291" s="45">
        <v>45181</v>
      </c>
    </row>
    <row r="6292" spans="2:14" x14ac:dyDescent="0.25">
      <c r="B6292" s="42" t="s">
        <v>57627</v>
      </c>
      <c r="C6292" s="42"/>
      <c r="E6292" s="32" t="s">
        <v>59906</v>
      </c>
      <c r="G6292" s="32" t="s">
        <v>11</v>
      </c>
      <c r="H6292" s="32" t="s">
        <v>12</v>
      </c>
      <c r="I6292" s="32" t="s">
        <v>57626</v>
      </c>
      <c r="J6292" s="55">
        <v>8059347262871</v>
      </c>
      <c r="K6292" s="32"/>
      <c r="L6292" s="46">
        <v>214.95</v>
      </c>
      <c r="M6292" s="46">
        <v>214.95</v>
      </c>
      <c r="N6292" s="45">
        <v>45181</v>
      </c>
    </row>
    <row r="6293" spans="2:14" x14ac:dyDescent="0.25">
      <c r="B6293" s="42" t="s">
        <v>57632</v>
      </c>
      <c r="C6293" s="42"/>
      <c r="E6293" s="32" t="s">
        <v>59905</v>
      </c>
      <c r="G6293" s="32" t="s">
        <v>11</v>
      </c>
      <c r="H6293" s="32" t="s">
        <v>12</v>
      </c>
      <c r="I6293" s="32" t="s">
        <v>57631</v>
      </c>
      <c r="J6293" s="55">
        <v>8059347262857</v>
      </c>
      <c r="K6293" s="32"/>
      <c r="L6293" s="46">
        <v>214.95</v>
      </c>
      <c r="M6293" s="46">
        <v>214.95</v>
      </c>
      <c r="N6293" s="45">
        <v>45181</v>
      </c>
    </row>
    <row r="6294" spans="2:14" x14ac:dyDescent="0.25">
      <c r="B6294" s="42" t="s">
        <v>57637</v>
      </c>
      <c r="C6294" s="42"/>
      <c r="E6294" s="32" t="s">
        <v>59904</v>
      </c>
      <c r="G6294" s="32" t="s">
        <v>11</v>
      </c>
      <c r="H6294" s="32" t="s">
        <v>12</v>
      </c>
      <c r="I6294" s="32" t="s">
        <v>57636</v>
      </c>
      <c r="J6294" s="55">
        <v>8059347262833</v>
      </c>
      <c r="K6294" s="32"/>
      <c r="L6294" s="46">
        <v>214.95</v>
      </c>
      <c r="M6294" s="46">
        <v>214.95</v>
      </c>
      <c r="N6294" s="45">
        <v>45181</v>
      </c>
    </row>
    <row r="6295" spans="2:14" x14ac:dyDescent="0.25">
      <c r="B6295" s="42" t="s">
        <v>57642</v>
      </c>
      <c r="C6295" s="42"/>
      <c r="E6295" s="32" t="s">
        <v>59903</v>
      </c>
      <c r="G6295" s="32" t="s">
        <v>11</v>
      </c>
      <c r="H6295" s="32" t="s">
        <v>12</v>
      </c>
      <c r="I6295" s="32" t="s">
        <v>57641</v>
      </c>
      <c r="J6295" s="55">
        <v>8059347262819</v>
      </c>
      <c r="K6295" s="32"/>
      <c r="L6295" s="46">
        <v>214.95</v>
      </c>
      <c r="M6295" s="46">
        <v>214.95</v>
      </c>
      <c r="N6295" s="45">
        <v>45181</v>
      </c>
    </row>
    <row r="6296" spans="2:14" x14ac:dyDescent="0.25">
      <c r="B6296" s="42" t="s">
        <v>57647</v>
      </c>
      <c r="C6296" s="42"/>
      <c r="E6296" s="32" t="s">
        <v>59902</v>
      </c>
      <c r="G6296" s="32" t="s">
        <v>11</v>
      </c>
      <c r="H6296" s="32" t="s">
        <v>12</v>
      </c>
      <c r="I6296" s="32" t="s">
        <v>57646</v>
      </c>
      <c r="J6296" s="55">
        <v>8059347262796</v>
      </c>
      <c r="K6296" s="32"/>
      <c r="L6296" s="46">
        <v>214.95</v>
      </c>
      <c r="M6296" s="46">
        <v>214.95</v>
      </c>
      <c r="N6296" s="45">
        <v>45181</v>
      </c>
    </row>
    <row r="6297" spans="2:14" x14ac:dyDescent="0.25">
      <c r="B6297" s="42" t="s">
        <v>57680</v>
      </c>
      <c r="C6297" s="42"/>
      <c r="E6297" s="32" t="s">
        <v>57679</v>
      </c>
      <c r="G6297" s="32" t="s">
        <v>11</v>
      </c>
      <c r="H6297" s="32" t="s">
        <v>12</v>
      </c>
      <c r="I6297" s="32" t="s">
        <v>57678</v>
      </c>
      <c r="J6297" s="55">
        <v>8059347262628</v>
      </c>
      <c r="K6297" s="32"/>
      <c r="L6297" s="46">
        <v>214.95</v>
      </c>
      <c r="M6297" s="46">
        <v>214.95</v>
      </c>
      <c r="N6297" s="45">
        <v>45181</v>
      </c>
    </row>
    <row r="6298" spans="2:14" x14ac:dyDescent="0.25">
      <c r="B6298" s="42" t="s">
        <v>57681</v>
      </c>
      <c r="C6298" s="42"/>
      <c r="E6298" s="32" t="s">
        <v>59891</v>
      </c>
      <c r="G6298" s="32" t="s">
        <v>11</v>
      </c>
      <c r="H6298" s="32" t="s">
        <v>12</v>
      </c>
      <c r="I6298" s="32" t="s">
        <v>59892</v>
      </c>
      <c r="J6298" s="55">
        <v>8059347254746</v>
      </c>
      <c r="K6298" s="32"/>
      <c r="L6298" s="46">
        <v>214.95</v>
      </c>
      <c r="M6298" s="46">
        <v>214.95</v>
      </c>
      <c r="N6298" s="45">
        <v>45181</v>
      </c>
    </row>
    <row r="6299" spans="2:14" x14ac:dyDescent="0.25">
      <c r="B6299" s="42" t="s">
        <v>57684</v>
      </c>
      <c r="C6299" s="42"/>
      <c r="E6299" s="32" t="s">
        <v>57683</v>
      </c>
      <c r="G6299" s="32" t="s">
        <v>11</v>
      </c>
      <c r="H6299" s="32" t="s">
        <v>12</v>
      </c>
      <c r="I6299" s="32" t="s">
        <v>57682</v>
      </c>
      <c r="J6299" s="55">
        <v>8059347262611</v>
      </c>
      <c r="K6299" s="32"/>
      <c r="L6299" s="46">
        <v>214.95</v>
      </c>
      <c r="M6299" s="46">
        <v>214.95</v>
      </c>
      <c r="N6299" s="45">
        <v>45181</v>
      </c>
    </row>
    <row r="6300" spans="2:14" x14ac:dyDescent="0.25">
      <c r="B6300" s="42" t="s">
        <v>57685</v>
      </c>
      <c r="C6300" s="42"/>
      <c r="E6300" s="32" t="s">
        <v>59889</v>
      </c>
      <c r="G6300" s="32" t="s">
        <v>11</v>
      </c>
      <c r="H6300" s="32" t="s">
        <v>12</v>
      </c>
      <c r="I6300" s="32" t="s">
        <v>59890</v>
      </c>
      <c r="J6300" s="55">
        <v>8059347262604</v>
      </c>
      <c r="K6300" s="32"/>
      <c r="L6300" s="46">
        <v>214.95</v>
      </c>
      <c r="M6300" s="46">
        <v>214.95</v>
      </c>
      <c r="N6300" s="45">
        <v>45181</v>
      </c>
    </row>
    <row r="6301" spans="2:14" x14ac:dyDescent="0.25">
      <c r="B6301" s="42" t="s">
        <v>57660</v>
      </c>
      <c r="C6301" s="42"/>
      <c r="E6301" s="32" t="s">
        <v>57659</v>
      </c>
      <c r="G6301" s="32" t="s">
        <v>11</v>
      </c>
      <c r="H6301" s="32" t="s">
        <v>12</v>
      </c>
      <c r="I6301" s="32" t="s">
        <v>57658</v>
      </c>
      <c r="J6301" s="55">
        <v>8059347262703</v>
      </c>
      <c r="K6301" s="32"/>
      <c r="L6301" s="46">
        <v>214.95</v>
      </c>
      <c r="M6301" s="46">
        <v>214.95</v>
      </c>
      <c r="N6301" s="45">
        <v>45181</v>
      </c>
    </row>
    <row r="6302" spans="2:14" x14ac:dyDescent="0.25">
      <c r="B6302" s="42" t="s">
        <v>57665</v>
      </c>
      <c r="C6302" s="42"/>
      <c r="E6302" s="32" t="s">
        <v>57664</v>
      </c>
      <c r="G6302" s="32" t="s">
        <v>11</v>
      </c>
      <c r="H6302" s="32" t="s">
        <v>12</v>
      </c>
      <c r="I6302" s="32" t="s">
        <v>57663</v>
      </c>
      <c r="J6302" s="55">
        <v>8059347262680</v>
      </c>
      <c r="K6302" s="32"/>
      <c r="L6302" s="46">
        <v>214.95</v>
      </c>
      <c r="M6302" s="46">
        <v>214.95</v>
      </c>
      <c r="N6302" s="45">
        <v>45181</v>
      </c>
    </row>
    <row r="6303" spans="2:14" x14ac:dyDescent="0.25">
      <c r="B6303" s="42" t="s">
        <v>57670</v>
      </c>
      <c r="C6303" s="42"/>
      <c r="E6303" s="32" t="s">
        <v>57669</v>
      </c>
      <c r="G6303" s="32" t="s">
        <v>11</v>
      </c>
      <c r="H6303" s="32" t="s">
        <v>12</v>
      </c>
      <c r="I6303" s="32" t="s">
        <v>57668</v>
      </c>
      <c r="J6303" s="55">
        <v>8059347262666</v>
      </c>
      <c r="K6303" s="32"/>
      <c r="L6303" s="46">
        <v>214.95</v>
      </c>
      <c r="M6303" s="46">
        <v>214.95</v>
      </c>
      <c r="N6303" s="45">
        <v>45181</v>
      </c>
    </row>
    <row r="6304" spans="2:14" x14ac:dyDescent="0.25">
      <c r="B6304" s="42" t="s">
        <v>57675</v>
      </c>
      <c r="C6304" s="42"/>
      <c r="E6304" s="32" t="s">
        <v>57674</v>
      </c>
      <c r="G6304" s="32" t="s">
        <v>11</v>
      </c>
      <c r="H6304" s="32" t="s">
        <v>12</v>
      </c>
      <c r="I6304" s="32" t="s">
        <v>57673</v>
      </c>
      <c r="J6304" s="55">
        <v>8059347262642</v>
      </c>
      <c r="K6304" s="32"/>
      <c r="L6304" s="46">
        <v>214.95</v>
      </c>
      <c r="M6304" s="46">
        <v>214.95</v>
      </c>
      <c r="N6304" s="45">
        <v>45181</v>
      </c>
    </row>
    <row r="6305" spans="2:14" x14ac:dyDescent="0.25">
      <c r="B6305" s="42" t="s">
        <v>57657</v>
      </c>
      <c r="C6305" s="42"/>
      <c r="E6305" s="32" t="s">
        <v>59897</v>
      </c>
      <c r="G6305" s="32" t="s">
        <v>11</v>
      </c>
      <c r="H6305" s="32" t="s">
        <v>12</v>
      </c>
      <c r="I6305" s="32" t="s">
        <v>57656</v>
      </c>
      <c r="J6305" s="55">
        <v>8059347262710</v>
      </c>
      <c r="K6305" s="32"/>
      <c r="L6305" s="46">
        <v>214.95</v>
      </c>
      <c r="M6305" s="46">
        <v>214.95</v>
      </c>
      <c r="N6305" s="45">
        <v>45181</v>
      </c>
    </row>
    <row r="6306" spans="2:14" x14ac:dyDescent="0.25">
      <c r="B6306" s="42" t="s">
        <v>57662</v>
      </c>
      <c r="C6306" s="42"/>
      <c r="E6306" s="32" t="s">
        <v>59896</v>
      </c>
      <c r="G6306" s="32" t="s">
        <v>11</v>
      </c>
      <c r="H6306" s="32" t="s">
        <v>12</v>
      </c>
      <c r="I6306" s="32" t="s">
        <v>57661</v>
      </c>
      <c r="J6306" s="55">
        <v>8059347262697</v>
      </c>
      <c r="K6306" s="32"/>
      <c r="L6306" s="46">
        <v>214.95</v>
      </c>
      <c r="M6306" s="46">
        <v>214.95</v>
      </c>
      <c r="N6306" s="45">
        <v>45181</v>
      </c>
    </row>
    <row r="6307" spans="2:14" x14ac:dyDescent="0.25">
      <c r="B6307" s="42" t="s">
        <v>57667</v>
      </c>
      <c r="C6307" s="42"/>
      <c r="E6307" s="32" t="s">
        <v>59895</v>
      </c>
      <c r="G6307" s="32" t="s">
        <v>11</v>
      </c>
      <c r="H6307" s="32" t="s">
        <v>12</v>
      </c>
      <c r="I6307" s="32" t="s">
        <v>57666</v>
      </c>
      <c r="J6307" s="55">
        <v>8059347262673</v>
      </c>
      <c r="K6307" s="32"/>
      <c r="L6307" s="46">
        <v>214.95</v>
      </c>
      <c r="M6307" s="46">
        <v>214.95</v>
      </c>
      <c r="N6307" s="45">
        <v>45181</v>
      </c>
    </row>
    <row r="6308" spans="2:14" x14ac:dyDescent="0.25">
      <c r="B6308" s="42" t="s">
        <v>57672</v>
      </c>
      <c r="C6308" s="42"/>
      <c r="E6308" s="32" t="s">
        <v>59894</v>
      </c>
      <c r="G6308" s="32" t="s">
        <v>11</v>
      </c>
      <c r="H6308" s="32" t="s">
        <v>12</v>
      </c>
      <c r="I6308" s="32" t="s">
        <v>57671</v>
      </c>
      <c r="J6308" s="55">
        <v>8059347262659</v>
      </c>
      <c r="K6308" s="32"/>
      <c r="L6308" s="46">
        <v>214.95</v>
      </c>
      <c r="M6308" s="46">
        <v>214.95</v>
      </c>
      <c r="N6308" s="45">
        <v>45181</v>
      </c>
    </row>
    <row r="6309" spans="2:14" x14ac:dyDescent="0.25">
      <c r="B6309" s="42" t="s">
        <v>57677</v>
      </c>
      <c r="C6309" s="42"/>
      <c r="E6309" s="32" t="s">
        <v>59893</v>
      </c>
      <c r="G6309" s="32" t="s">
        <v>11</v>
      </c>
      <c r="H6309" s="32" t="s">
        <v>12</v>
      </c>
      <c r="I6309" s="32" t="s">
        <v>57676</v>
      </c>
      <c r="J6309" s="55">
        <v>8059347262635</v>
      </c>
      <c r="K6309" s="32"/>
      <c r="L6309" s="46">
        <v>214.95</v>
      </c>
      <c r="M6309" s="46">
        <v>214.95</v>
      </c>
      <c r="N6309" s="45">
        <v>45181</v>
      </c>
    </row>
    <row r="6310" spans="2:14" x14ac:dyDescent="0.25">
      <c r="B6310" s="42" t="s">
        <v>57710</v>
      </c>
      <c r="C6310" s="42"/>
      <c r="E6310" s="32" t="s">
        <v>57709</v>
      </c>
      <c r="G6310" s="32" t="s">
        <v>11</v>
      </c>
      <c r="H6310" s="32" t="s">
        <v>12</v>
      </c>
      <c r="I6310" s="32" t="s">
        <v>57708</v>
      </c>
      <c r="J6310" s="55">
        <v>8059347262468</v>
      </c>
      <c r="K6310" s="32"/>
      <c r="L6310" s="46">
        <v>214.95</v>
      </c>
      <c r="M6310" s="46">
        <v>214.95</v>
      </c>
      <c r="N6310" s="45">
        <v>45181</v>
      </c>
    </row>
    <row r="6311" spans="2:14" x14ac:dyDescent="0.25">
      <c r="B6311" s="42" t="s">
        <v>57711</v>
      </c>
      <c r="C6311" s="42"/>
      <c r="E6311" s="32" t="s">
        <v>59882</v>
      </c>
      <c r="G6311" s="32" t="s">
        <v>11</v>
      </c>
      <c r="H6311" s="32" t="s">
        <v>12</v>
      </c>
      <c r="I6311" s="32" t="s">
        <v>59883</v>
      </c>
      <c r="J6311" s="55">
        <v>8059347254739</v>
      </c>
      <c r="K6311" s="32"/>
      <c r="L6311" s="46">
        <v>214.95</v>
      </c>
      <c r="M6311" s="46">
        <v>214.95</v>
      </c>
      <c r="N6311" s="45">
        <v>45181</v>
      </c>
    </row>
    <row r="6312" spans="2:14" x14ac:dyDescent="0.25">
      <c r="B6312" s="42" t="s">
        <v>57714</v>
      </c>
      <c r="C6312" s="42"/>
      <c r="E6312" s="32" t="s">
        <v>57713</v>
      </c>
      <c r="G6312" s="32" t="s">
        <v>11</v>
      </c>
      <c r="H6312" s="32" t="s">
        <v>12</v>
      </c>
      <c r="I6312" s="32" t="s">
        <v>57712</v>
      </c>
      <c r="J6312" s="55">
        <v>8059347262451</v>
      </c>
      <c r="K6312" s="32"/>
      <c r="L6312" s="46">
        <v>214.95</v>
      </c>
      <c r="M6312" s="46">
        <v>214.95</v>
      </c>
      <c r="N6312" s="45">
        <v>45181</v>
      </c>
    </row>
    <row r="6313" spans="2:14" x14ac:dyDescent="0.25">
      <c r="B6313" s="42" t="s">
        <v>57715</v>
      </c>
      <c r="C6313" s="42"/>
      <c r="E6313" s="32" t="s">
        <v>59880</v>
      </c>
      <c r="G6313" s="32" t="s">
        <v>11</v>
      </c>
      <c r="H6313" s="32" t="s">
        <v>12</v>
      </c>
      <c r="I6313" s="32" t="s">
        <v>59881</v>
      </c>
      <c r="J6313" s="55">
        <v>8059347262444</v>
      </c>
      <c r="K6313" s="32"/>
      <c r="L6313" s="46">
        <v>214.95</v>
      </c>
      <c r="M6313" s="46">
        <v>214.95</v>
      </c>
      <c r="N6313" s="45">
        <v>45181</v>
      </c>
    </row>
    <row r="6314" spans="2:14" x14ac:dyDescent="0.25">
      <c r="B6314" s="42" t="s">
        <v>57690</v>
      </c>
      <c r="C6314" s="42"/>
      <c r="E6314" s="32" t="s">
        <v>57689</v>
      </c>
      <c r="G6314" s="32" t="s">
        <v>11</v>
      </c>
      <c r="H6314" s="32" t="s">
        <v>12</v>
      </c>
      <c r="I6314" s="32" t="s">
        <v>57688</v>
      </c>
      <c r="J6314" s="55">
        <v>8059347262543</v>
      </c>
      <c r="K6314" s="32"/>
      <c r="L6314" s="46">
        <v>214.95</v>
      </c>
      <c r="M6314" s="46">
        <v>214.95</v>
      </c>
      <c r="N6314" s="45">
        <v>45181</v>
      </c>
    </row>
    <row r="6315" spans="2:14" x14ac:dyDescent="0.25">
      <c r="B6315" s="42" t="s">
        <v>57695</v>
      </c>
      <c r="C6315" s="42"/>
      <c r="E6315" s="32" t="s">
        <v>57694</v>
      </c>
      <c r="G6315" s="32" t="s">
        <v>11</v>
      </c>
      <c r="H6315" s="32" t="s">
        <v>12</v>
      </c>
      <c r="I6315" s="32" t="s">
        <v>57693</v>
      </c>
      <c r="J6315" s="55">
        <v>8059347262529</v>
      </c>
      <c r="K6315" s="32"/>
      <c r="L6315" s="46">
        <v>214.95</v>
      </c>
      <c r="M6315" s="46">
        <v>214.95</v>
      </c>
      <c r="N6315" s="45">
        <v>45181</v>
      </c>
    </row>
    <row r="6316" spans="2:14" x14ac:dyDescent="0.25">
      <c r="B6316" s="42" t="s">
        <v>57700</v>
      </c>
      <c r="C6316" s="42"/>
      <c r="E6316" s="32" t="s">
        <v>57699</v>
      </c>
      <c r="G6316" s="32" t="s">
        <v>11</v>
      </c>
      <c r="H6316" s="32" t="s">
        <v>12</v>
      </c>
      <c r="I6316" s="32" t="s">
        <v>57698</v>
      </c>
      <c r="J6316" s="55">
        <v>8059347262505</v>
      </c>
      <c r="K6316" s="32"/>
      <c r="L6316" s="46">
        <v>214.95</v>
      </c>
      <c r="M6316" s="46">
        <v>214.95</v>
      </c>
      <c r="N6316" s="45">
        <v>45181</v>
      </c>
    </row>
    <row r="6317" spans="2:14" x14ac:dyDescent="0.25">
      <c r="B6317" s="42" t="s">
        <v>57705</v>
      </c>
      <c r="C6317" s="42"/>
      <c r="E6317" s="32" t="s">
        <v>57704</v>
      </c>
      <c r="G6317" s="32" t="s">
        <v>11</v>
      </c>
      <c r="H6317" s="32" t="s">
        <v>12</v>
      </c>
      <c r="I6317" s="32" t="s">
        <v>57703</v>
      </c>
      <c r="J6317" s="55">
        <v>8059347262482</v>
      </c>
      <c r="K6317" s="32"/>
      <c r="L6317" s="46">
        <v>214.95</v>
      </c>
      <c r="M6317" s="46">
        <v>214.95</v>
      </c>
      <c r="N6317" s="45">
        <v>45181</v>
      </c>
    </row>
    <row r="6318" spans="2:14" x14ac:dyDescent="0.25">
      <c r="B6318" s="42" t="s">
        <v>57687</v>
      </c>
      <c r="C6318" s="42"/>
      <c r="E6318" s="32" t="s">
        <v>59888</v>
      </c>
      <c r="G6318" s="32" t="s">
        <v>11</v>
      </c>
      <c r="H6318" s="32" t="s">
        <v>12</v>
      </c>
      <c r="I6318" s="32" t="s">
        <v>57686</v>
      </c>
      <c r="J6318" s="55">
        <v>8059347262550</v>
      </c>
      <c r="K6318" s="32"/>
      <c r="L6318" s="46">
        <v>214.95</v>
      </c>
      <c r="M6318" s="46">
        <v>214.95</v>
      </c>
      <c r="N6318" s="45">
        <v>45181</v>
      </c>
    </row>
    <row r="6319" spans="2:14" x14ac:dyDescent="0.25">
      <c r="B6319" s="42" t="s">
        <v>57692</v>
      </c>
      <c r="C6319" s="42"/>
      <c r="E6319" s="32" t="s">
        <v>59887</v>
      </c>
      <c r="G6319" s="32" t="s">
        <v>11</v>
      </c>
      <c r="H6319" s="32" t="s">
        <v>12</v>
      </c>
      <c r="I6319" s="32" t="s">
        <v>57691</v>
      </c>
      <c r="J6319" s="55">
        <v>8059347262536</v>
      </c>
      <c r="K6319" s="32"/>
      <c r="L6319" s="46">
        <v>214.95</v>
      </c>
      <c r="M6319" s="46">
        <v>214.95</v>
      </c>
      <c r="N6319" s="45">
        <v>45181</v>
      </c>
    </row>
    <row r="6320" spans="2:14" x14ac:dyDescent="0.25">
      <c r="B6320" s="42" t="s">
        <v>57697</v>
      </c>
      <c r="C6320" s="42"/>
      <c r="E6320" s="32" t="s">
        <v>59886</v>
      </c>
      <c r="G6320" s="32" t="s">
        <v>11</v>
      </c>
      <c r="H6320" s="32" t="s">
        <v>12</v>
      </c>
      <c r="I6320" s="32" t="s">
        <v>57696</v>
      </c>
      <c r="J6320" s="55">
        <v>8059347262512</v>
      </c>
      <c r="K6320" s="32"/>
      <c r="L6320" s="46">
        <v>214.95</v>
      </c>
      <c r="M6320" s="46">
        <v>214.95</v>
      </c>
      <c r="N6320" s="45">
        <v>45181</v>
      </c>
    </row>
    <row r="6321" spans="1:14" x14ac:dyDescent="0.25">
      <c r="B6321" s="42" t="s">
        <v>57702</v>
      </c>
      <c r="C6321" s="42"/>
      <c r="E6321" s="32" t="s">
        <v>59885</v>
      </c>
      <c r="G6321" s="32" t="s">
        <v>11</v>
      </c>
      <c r="H6321" s="32" t="s">
        <v>12</v>
      </c>
      <c r="I6321" s="32" t="s">
        <v>57701</v>
      </c>
      <c r="J6321" s="55">
        <v>8059347262499</v>
      </c>
      <c r="K6321" s="32"/>
      <c r="L6321" s="46">
        <v>214.95</v>
      </c>
      <c r="M6321" s="46">
        <v>214.95</v>
      </c>
      <c r="N6321" s="45">
        <v>45181</v>
      </c>
    </row>
    <row r="6322" spans="1:14" x14ac:dyDescent="0.25">
      <c r="B6322" s="42" t="s">
        <v>57707</v>
      </c>
      <c r="C6322" s="42"/>
      <c r="E6322" s="32" t="s">
        <v>59884</v>
      </c>
      <c r="G6322" s="32" t="s">
        <v>11</v>
      </c>
      <c r="H6322" s="32" t="s">
        <v>12</v>
      </c>
      <c r="I6322" s="32" t="s">
        <v>57706</v>
      </c>
      <c r="J6322" s="55">
        <v>8059347262475</v>
      </c>
      <c r="K6322" s="32"/>
      <c r="L6322" s="46">
        <v>214.95</v>
      </c>
      <c r="M6322" s="46">
        <v>214.95</v>
      </c>
      <c r="N6322" s="45">
        <v>45181</v>
      </c>
    </row>
    <row r="6323" spans="1:14" x14ac:dyDescent="0.25">
      <c r="A6323" s="45" t="s">
        <v>43841</v>
      </c>
      <c r="B6323" s="42" t="s">
        <v>43842</v>
      </c>
      <c r="C6323" s="42"/>
      <c r="E6323" s="44" t="s">
        <v>43843</v>
      </c>
      <c r="F6323" s="44" t="s">
        <v>3153</v>
      </c>
      <c r="G6323" s="32" t="s">
        <v>11</v>
      </c>
      <c r="H6323" s="43" t="s">
        <v>12</v>
      </c>
      <c r="I6323" s="55" t="s">
        <v>43844</v>
      </c>
      <c r="J6323" s="65">
        <v>8059175925405</v>
      </c>
      <c r="L6323" s="47">
        <v>269.95</v>
      </c>
      <c r="M6323" s="47">
        <v>269.95</v>
      </c>
      <c r="N6323" s="45">
        <v>44438</v>
      </c>
    </row>
    <row r="6324" spans="1:14" x14ac:dyDescent="0.25">
      <c r="A6324" s="45" t="s">
        <v>43837</v>
      </c>
      <c r="B6324" s="42" t="s">
        <v>43838</v>
      </c>
      <c r="C6324" s="42"/>
      <c r="E6324" s="44" t="s">
        <v>43839</v>
      </c>
      <c r="F6324" s="44" t="s">
        <v>3153</v>
      </c>
      <c r="G6324" s="32" t="s">
        <v>11</v>
      </c>
      <c r="H6324" s="43" t="s">
        <v>12</v>
      </c>
      <c r="I6324" s="55" t="s">
        <v>43840</v>
      </c>
      <c r="J6324" s="65">
        <v>8059175896071</v>
      </c>
      <c r="L6324" s="47">
        <v>269.95</v>
      </c>
      <c r="M6324" s="47">
        <v>269.95</v>
      </c>
      <c r="N6324" s="45">
        <v>44438</v>
      </c>
    </row>
    <row r="6325" spans="1:14" x14ac:dyDescent="0.25">
      <c r="A6325" s="45" t="s">
        <v>43833</v>
      </c>
      <c r="B6325" s="42" t="s">
        <v>43834</v>
      </c>
      <c r="C6325" s="42"/>
      <c r="E6325" s="44" t="s">
        <v>43835</v>
      </c>
      <c r="F6325" s="44" t="s">
        <v>3153</v>
      </c>
      <c r="G6325" s="32" t="s">
        <v>11</v>
      </c>
      <c r="H6325" s="43" t="s">
        <v>12</v>
      </c>
      <c r="I6325" s="55" t="s">
        <v>43836</v>
      </c>
      <c r="J6325" s="65">
        <v>8059175925399</v>
      </c>
      <c r="L6325" s="47">
        <v>269.95</v>
      </c>
      <c r="M6325" s="47">
        <v>269.95</v>
      </c>
      <c r="N6325" s="45">
        <v>44438</v>
      </c>
    </row>
    <row r="6326" spans="1:14" x14ac:dyDescent="0.25">
      <c r="A6326" s="45" t="s">
        <v>43829</v>
      </c>
      <c r="B6326" s="42" t="s">
        <v>43830</v>
      </c>
      <c r="C6326" s="42"/>
      <c r="E6326" s="44" t="s">
        <v>43831</v>
      </c>
      <c r="F6326" s="44" t="s">
        <v>3153</v>
      </c>
      <c r="G6326" s="32" t="s">
        <v>11</v>
      </c>
      <c r="H6326" s="43" t="s">
        <v>12</v>
      </c>
      <c r="I6326" s="55" t="s">
        <v>43832</v>
      </c>
      <c r="J6326" s="65">
        <v>8059175925382</v>
      </c>
      <c r="L6326" s="47">
        <v>269.95</v>
      </c>
      <c r="M6326" s="47">
        <v>269.95</v>
      </c>
      <c r="N6326" s="45">
        <v>44438</v>
      </c>
    </row>
    <row r="6327" spans="1:14" x14ac:dyDescent="0.25">
      <c r="A6327" s="45" t="s">
        <v>43826</v>
      </c>
      <c r="B6327" s="42"/>
      <c r="C6327" s="42"/>
      <c r="E6327" s="44" t="s">
        <v>43827</v>
      </c>
      <c r="F6327" s="44" t="s">
        <v>3153</v>
      </c>
      <c r="G6327" s="32" t="s">
        <v>11</v>
      </c>
      <c r="H6327" s="43" t="s">
        <v>12</v>
      </c>
      <c r="I6327" s="55" t="s">
        <v>43828</v>
      </c>
      <c r="J6327" s="65">
        <v>8059175925375</v>
      </c>
      <c r="L6327" s="47">
        <v>269.95</v>
      </c>
      <c r="M6327" s="47">
        <v>269.95</v>
      </c>
      <c r="N6327" s="45">
        <v>44438</v>
      </c>
    </row>
    <row r="6328" spans="1:14" x14ac:dyDescent="0.25">
      <c r="A6328" s="45" t="s">
        <v>43823</v>
      </c>
      <c r="B6328" s="42"/>
      <c r="C6328" s="42"/>
      <c r="E6328" s="44" t="s">
        <v>43824</v>
      </c>
      <c r="F6328" s="44" t="s">
        <v>3153</v>
      </c>
      <c r="G6328" s="32" t="s">
        <v>11</v>
      </c>
      <c r="H6328" s="43" t="s">
        <v>12</v>
      </c>
      <c r="I6328" s="55" t="s">
        <v>43825</v>
      </c>
      <c r="J6328" s="65">
        <v>8059175925368</v>
      </c>
      <c r="L6328" s="47">
        <v>269.95</v>
      </c>
      <c r="M6328" s="47">
        <v>269.95</v>
      </c>
      <c r="N6328" s="45">
        <v>44438</v>
      </c>
    </row>
    <row r="6329" spans="1:14" x14ac:dyDescent="0.25">
      <c r="A6329" s="45" t="s">
        <v>43820</v>
      </c>
      <c r="B6329" s="42"/>
      <c r="C6329" s="42"/>
      <c r="E6329" s="44" t="s">
        <v>43821</v>
      </c>
      <c r="F6329" s="44" t="s">
        <v>3153</v>
      </c>
      <c r="G6329" s="32" t="s">
        <v>11</v>
      </c>
      <c r="H6329" s="43" t="s">
        <v>12</v>
      </c>
      <c r="I6329" s="55" t="s">
        <v>43822</v>
      </c>
      <c r="J6329" s="65">
        <v>8059175925351</v>
      </c>
      <c r="L6329" s="47">
        <v>269.95</v>
      </c>
      <c r="M6329" s="47">
        <v>269.95</v>
      </c>
      <c r="N6329" s="45">
        <v>44438</v>
      </c>
    </row>
    <row r="6330" spans="1:14" x14ac:dyDescent="0.25">
      <c r="A6330" s="45" t="s">
        <v>43817</v>
      </c>
      <c r="B6330" s="42"/>
      <c r="C6330" s="42"/>
      <c r="E6330" s="44" t="s">
        <v>43818</v>
      </c>
      <c r="F6330" s="44" t="s">
        <v>3153</v>
      </c>
      <c r="G6330" s="32" t="s">
        <v>11</v>
      </c>
      <c r="H6330" s="43" t="s">
        <v>12</v>
      </c>
      <c r="I6330" s="55" t="s">
        <v>43819</v>
      </c>
      <c r="J6330" s="65">
        <v>8059175925344</v>
      </c>
      <c r="L6330" s="47">
        <v>269.95</v>
      </c>
      <c r="M6330" s="47">
        <v>269.95</v>
      </c>
      <c r="N6330" s="45">
        <v>44438</v>
      </c>
    </row>
    <row r="6331" spans="1:14" x14ac:dyDescent="0.25">
      <c r="A6331" s="45" t="s">
        <v>43813</v>
      </c>
      <c r="B6331" s="42" t="s">
        <v>43814</v>
      </c>
      <c r="C6331" s="42"/>
      <c r="E6331" s="44" t="s">
        <v>43815</v>
      </c>
      <c r="F6331" s="44" t="s">
        <v>3153</v>
      </c>
      <c r="G6331" s="32" t="s">
        <v>11</v>
      </c>
      <c r="H6331" s="43" t="s">
        <v>12</v>
      </c>
      <c r="I6331" s="55" t="s">
        <v>43816</v>
      </c>
      <c r="J6331" s="65">
        <v>8059175925498</v>
      </c>
      <c r="L6331" s="47">
        <v>269.95</v>
      </c>
      <c r="M6331" s="47">
        <v>269.95</v>
      </c>
      <c r="N6331" s="45">
        <v>44438</v>
      </c>
    </row>
    <row r="6332" spans="1:14" x14ac:dyDescent="0.25">
      <c r="A6332" s="45" t="s">
        <v>43810</v>
      </c>
      <c r="B6332" s="42"/>
      <c r="C6332" s="42"/>
      <c r="E6332" s="44" t="s">
        <v>43811</v>
      </c>
      <c r="F6332" s="44" t="s">
        <v>3153</v>
      </c>
      <c r="G6332" s="32" t="s">
        <v>11</v>
      </c>
      <c r="H6332" s="43" t="s">
        <v>12</v>
      </c>
      <c r="I6332" s="55" t="s">
        <v>43812</v>
      </c>
      <c r="J6332" s="65">
        <v>8059175925481</v>
      </c>
      <c r="L6332" s="47">
        <v>269.95</v>
      </c>
      <c r="M6332" s="47">
        <v>269.95</v>
      </c>
      <c r="N6332" s="45">
        <v>44438</v>
      </c>
    </row>
    <row r="6333" spans="1:14" x14ac:dyDescent="0.25">
      <c r="A6333" s="45" t="s">
        <v>43806</v>
      </c>
      <c r="B6333" s="42" t="s">
        <v>43807</v>
      </c>
      <c r="C6333" s="42"/>
      <c r="E6333" s="44" t="s">
        <v>43808</v>
      </c>
      <c r="F6333" s="44" t="s">
        <v>3153</v>
      </c>
      <c r="G6333" s="32" t="s">
        <v>11</v>
      </c>
      <c r="H6333" s="43" t="s">
        <v>12</v>
      </c>
      <c r="I6333" s="55" t="s">
        <v>43809</v>
      </c>
      <c r="J6333" s="65">
        <v>8059175925474</v>
      </c>
      <c r="L6333" s="47">
        <v>269.95</v>
      </c>
      <c r="M6333" s="47">
        <v>269.95</v>
      </c>
      <c r="N6333" s="45">
        <v>44438</v>
      </c>
    </row>
    <row r="6334" spans="1:14" x14ac:dyDescent="0.25">
      <c r="A6334" s="45" t="s">
        <v>43803</v>
      </c>
      <c r="B6334" s="42"/>
      <c r="C6334" s="42"/>
      <c r="E6334" s="44" t="s">
        <v>43804</v>
      </c>
      <c r="F6334" s="44" t="s">
        <v>3153</v>
      </c>
      <c r="G6334" s="32" t="s">
        <v>11</v>
      </c>
      <c r="H6334" s="43" t="s">
        <v>12</v>
      </c>
      <c r="I6334" s="55" t="s">
        <v>43805</v>
      </c>
      <c r="J6334" s="65">
        <v>8059175925467</v>
      </c>
      <c r="L6334" s="47">
        <v>269.95</v>
      </c>
      <c r="M6334" s="47">
        <v>269.95</v>
      </c>
      <c r="N6334" s="45">
        <v>44438</v>
      </c>
    </row>
    <row r="6335" spans="1:14" x14ac:dyDescent="0.25">
      <c r="A6335" s="45" t="s">
        <v>43799</v>
      </c>
      <c r="B6335" s="42" t="s">
        <v>43800</v>
      </c>
      <c r="C6335" s="42"/>
      <c r="E6335" s="44" t="s">
        <v>43801</v>
      </c>
      <c r="F6335" s="44" t="s">
        <v>3153</v>
      </c>
      <c r="G6335" s="32" t="s">
        <v>11</v>
      </c>
      <c r="H6335" s="43" t="s">
        <v>12</v>
      </c>
      <c r="I6335" s="55" t="s">
        <v>43802</v>
      </c>
      <c r="J6335" s="65">
        <v>8059175925450</v>
      </c>
      <c r="L6335" s="47">
        <v>269.95</v>
      </c>
      <c r="M6335" s="47">
        <v>269.95</v>
      </c>
      <c r="N6335" s="45">
        <v>44438</v>
      </c>
    </row>
    <row r="6336" spans="1:14" x14ac:dyDescent="0.25">
      <c r="A6336" s="45" t="s">
        <v>43795</v>
      </c>
      <c r="B6336" s="42" t="s">
        <v>43796</v>
      </c>
      <c r="C6336" s="42"/>
      <c r="E6336" s="44" t="s">
        <v>43797</v>
      </c>
      <c r="F6336" s="44" t="s">
        <v>3153</v>
      </c>
      <c r="G6336" s="32" t="s">
        <v>11</v>
      </c>
      <c r="H6336" s="43" t="s">
        <v>12</v>
      </c>
      <c r="I6336" s="55" t="s">
        <v>43798</v>
      </c>
      <c r="J6336" s="65">
        <v>8059175925443</v>
      </c>
      <c r="L6336" s="47">
        <v>269.95</v>
      </c>
      <c r="M6336" s="47">
        <v>269.95</v>
      </c>
      <c r="N6336" s="45">
        <v>44438</v>
      </c>
    </row>
    <row r="6337" spans="1:14" x14ac:dyDescent="0.25">
      <c r="A6337" s="45" t="s">
        <v>43791</v>
      </c>
      <c r="B6337" s="42" t="s">
        <v>43792</v>
      </c>
      <c r="C6337" s="42"/>
      <c r="E6337" s="44" t="s">
        <v>43793</v>
      </c>
      <c r="F6337" s="44" t="s">
        <v>3153</v>
      </c>
      <c r="G6337" s="32" t="s">
        <v>11</v>
      </c>
      <c r="H6337" s="43" t="s">
        <v>12</v>
      </c>
      <c r="I6337" s="55" t="s">
        <v>43794</v>
      </c>
      <c r="J6337" s="65">
        <v>8059175925436</v>
      </c>
      <c r="L6337" s="47">
        <v>269.95</v>
      </c>
      <c r="M6337" s="47">
        <v>269.95</v>
      </c>
      <c r="N6337" s="45">
        <v>44438</v>
      </c>
    </row>
    <row r="6338" spans="1:14" x14ac:dyDescent="0.25">
      <c r="A6338" s="45" t="s">
        <v>43787</v>
      </c>
      <c r="B6338" s="42" t="s">
        <v>43788</v>
      </c>
      <c r="C6338" s="42"/>
      <c r="E6338" s="44" t="s">
        <v>43789</v>
      </c>
      <c r="F6338" s="44" t="s">
        <v>3153</v>
      </c>
      <c r="G6338" s="32" t="s">
        <v>11</v>
      </c>
      <c r="H6338" s="43" t="s">
        <v>12</v>
      </c>
      <c r="I6338" s="55" t="s">
        <v>43790</v>
      </c>
      <c r="J6338" s="65">
        <v>8059175925429</v>
      </c>
      <c r="L6338" s="47">
        <v>269.95</v>
      </c>
      <c r="M6338" s="47">
        <v>269.95</v>
      </c>
      <c r="N6338" s="45">
        <v>44438</v>
      </c>
    </row>
    <row r="6339" spans="1:14" x14ac:dyDescent="0.25">
      <c r="A6339" s="45" t="s">
        <v>43783</v>
      </c>
      <c r="B6339" s="42" t="s">
        <v>43784</v>
      </c>
      <c r="C6339" s="42"/>
      <c r="E6339" s="44" t="s">
        <v>43785</v>
      </c>
      <c r="F6339" s="44" t="s">
        <v>3153</v>
      </c>
      <c r="G6339" s="32" t="s">
        <v>11</v>
      </c>
      <c r="H6339" s="43" t="s">
        <v>12</v>
      </c>
      <c r="I6339" s="55" t="s">
        <v>43786</v>
      </c>
      <c r="J6339" s="65">
        <v>8059175925412</v>
      </c>
      <c r="L6339" s="47">
        <v>269.95</v>
      </c>
      <c r="M6339" s="47">
        <v>269.95</v>
      </c>
      <c r="N6339" s="45">
        <v>44438</v>
      </c>
    </row>
    <row r="6340" spans="1:14" x14ac:dyDescent="0.25">
      <c r="A6340" s="45" t="s">
        <v>43779</v>
      </c>
      <c r="B6340" s="42" t="s">
        <v>43780</v>
      </c>
      <c r="C6340" s="42"/>
      <c r="E6340" s="44" t="s">
        <v>43781</v>
      </c>
      <c r="F6340" s="44" t="s">
        <v>3153</v>
      </c>
      <c r="G6340" s="32" t="s">
        <v>11</v>
      </c>
      <c r="H6340" s="43" t="s">
        <v>12</v>
      </c>
      <c r="I6340" s="55" t="s">
        <v>43782</v>
      </c>
      <c r="J6340" s="65">
        <v>8059175925245</v>
      </c>
      <c r="L6340" s="47">
        <v>269.95</v>
      </c>
      <c r="M6340" s="47">
        <v>269.95</v>
      </c>
      <c r="N6340" s="45">
        <v>44438</v>
      </c>
    </row>
    <row r="6341" spans="1:14" x14ac:dyDescent="0.25">
      <c r="A6341" s="45" t="s">
        <v>43775</v>
      </c>
      <c r="B6341" s="42" t="s">
        <v>43776</v>
      </c>
      <c r="C6341" s="42"/>
      <c r="E6341" s="44" t="s">
        <v>43777</v>
      </c>
      <c r="F6341" s="44" t="s">
        <v>3153</v>
      </c>
      <c r="G6341" s="32" t="s">
        <v>11</v>
      </c>
      <c r="H6341" s="43" t="s">
        <v>12</v>
      </c>
      <c r="I6341" s="55" t="s">
        <v>43778</v>
      </c>
      <c r="J6341" s="65">
        <v>8059175896064</v>
      </c>
      <c r="L6341" s="47">
        <v>269.95</v>
      </c>
      <c r="M6341" s="47">
        <v>269.95</v>
      </c>
      <c r="N6341" s="45">
        <v>44438</v>
      </c>
    </row>
    <row r="6342" spans="1:14" x14ac:dyDescent="0.25">
      <c r="A6342" s="45" t="s">
        <v>43771</v>
      </c>
      <c r="B6342" s="42" t="s">
        <v>43772</v>
      </c>
      <c r="C6342" s="42"/>
      <c r="E6342" s="44" t="s">
        <v>43773</v>
      </c>
      <c r="F6342" s="44" t="s">
        <v>3153</v>
      </c>
      <c r="G6342" s="32" t="s">
        <v>11</v>
      </c>
      <c r="H6342" s="43" t="s">
        <v>12</v>
      </c>
      <c r="I6342" s="55" t="s">
        <v>43774</v>
      </c>
      <c r="J6342" s="65">
        <v>8059175925238</v>
      </c>
      <c r="L6342" s="47">
        <v>269.95</v>
      </c>
      <c r="M6342" s="47">
        <v>269.95</v>
      </c>
      <c r="N6342" s="45">
        <v>44438</v>
      </c>
    </row>
    <row r="6343" spans="1:14" x14ac:dyDescent="0.25">
      <c r="A6343" s="45" t="s">
        <v>43767</v>
      </c>
      <c r="B6343" s="42" t="s">
        <v>43768</v>
      </c>
      <c r="C6343" s="42"/>
      <c r="E6343" s="44" t="s">
        <v>43769</v>
      </c>
      <c r="F6343" s="44" t="s">
        <v>3153</v>
      </c>
      <c r="G6343" s="32" t="s">
        <v>11</v>
      </c>
      <c r="H6343" s="43" t="s">
        <v>12</v>
      </c>
      <c r="I6343" s="55" t="s">
        <v>43770</v>
      </c>
      <c r="J6343" s="65">
        <v>8059175925221</v>
      </c>
      <c r="L6343" s="47">
        <v>269.95</v>
      </c>
      <c r="M6343" s="47">
        <v>269.95</v>
      </c>
      <c r="N6343" s="45">
        <v>44438</v>
      </c>
    </row>
    <row r="6344" spans="1:14" x14ac:dyDescent="0.25">
      <c r="A6344" s="45" t="s">
        <v>43764</v>
      </c>
      <c r="B6344" s="42"/>
      <c r="C6344" s="42"/>
      <c r="E6344" s="44" t="s">
        <v>43765</v>
      </c>
      <c r="F6344" s="44" t="s">
        <v>3153</v>
      </c>
      <c r="G6344" s="32" t="s">
        <v>11</v>
      </c>
      <c r="H6344" s="43" t="s">
        <v>12</v>
      </c>
      <c r="I6344" s="55" t="s">
        <v>43766</v>
      </c>
      <c r="J6344" s="65">
        <v>8059175925214</v>
      </c>
      <c r="L6344" s="47">
        <v>269.95</v>
      </c>
      <c r="M6344" s="47">
        <v>269.95</v>
      </c>
      <c r="N6344" s="45">
        <v>44438</v>
      </c>
    </row>
    <row r="6345" spans="1:14" x14ac:dyDescent="0.25">
      <c r="A6345" s="45" t="s">
        <v>43761</v>
      </c>
      <c r="B6345" s="42"/>
      <c r="C6345" s="42"/>
      <c r="E6345" s="44" t="s">
        <v>43762</v>
      </c>
      <c r="F6345" s="44" t="s">
        <v>3153</v>
      </c>
      <c r="G6345" s="32" t="s">
        <v>11</v>
      </c>
      <c r="H6345" s="43" t="s">
        <v>12</v>
      </c>
      <c r="I6345" s="55" t="s">
        <v>43763</v>
      </c>
      <c r="J6345" s="65">
        <v>8059175925207</v>
      </c>
      <c r="L6345" s="47">
        <v>269.95</v>
      </c>
      <c r="M6345" s="47">
        <v>269.95</v>
      </c>
      <c r="N6345" s="45">
        <v>44438</v>
      </c>
    </row>
    <row r="6346" spans="1:14" x14ac:dyDescent="0.25">
      <c r="A6346" s="45" t="s">
        <v>43758</v>
      </c>
      <c r="B6346" s="42"/>
      <c r="C6346" s="42"/>
      <c r="E6346" s="44" t="s">
        <v>43759</v>
      </c>
      <c r="F6346" s="44" t="s">
        <v>3153</v>
      </c>
      <c r="G6346" s="32" t="s">
        <v>11</v>
      </c>
      <c r="H6346" s="43" t="s">
        <v>12</v>
      </c>
      <c r="I6346" s="55" t="s">
        <v>43760</v>
      </c>
      <c r="J6346" s="65">
        <v>8059175925191</v>
      </c>
      <c r="L6346" s="47">
        <v>269.95</v>
      </c>
      <c r="M6346" s="47">
        <v>269.95</v>
      </c>
      <c r="N6346" s="45">
        <v>44438</v>
      </c>
    </row>
    <row r="6347" spans="1:14" x14ac:dyDescent="0.25">
      <c r="A6347" s="45" t="s">
        <v>43755</v>
      </c>
      <c r="B6347" s="42"/>
      <c r="C6347" s="42"/>
      <c r="E6347" s="44" t="s">
        <v>43756</v>
      </c>
      <c r="F6347" s="44" t="s">
        <v>3153</v>
      </c>
      <c r="G6347" s="32" t="s">
        <v>11</v>
      </c>
      <c r="H6347" s="43" t="s">
        <v>12</v>
      </c>
      <c r="I6347" s="55" t="s">
        <v>43757</v>
      </c>
      <c r="J6347" s="65">
        <v>8059175925184</v>
      </c>
      <c r="L6347" s="47">
        <v>269.95</v>
      </c>
      <c r="M6347" s="47">
        <v>269.95</v>
      </c>
      <c r="N6347" s="45">
        <v>44438</v>
      </c>
    </row>
    <row r="6348" spans="1:14" x14ac:dyDescent="0.25">
      <c r="A6348" s="45" t="s">
        <v>43751</v>
      </c>
      <c r="B6348" s="42" t="s">
        <v>43752</v>
      </c>
      <c r="C6348" s="42"/>
      <c r="E6348" s="44" t="s">
        <v>43753</v>
      </c>
      <c r="F6348" s="44" t="s">
        <v>3153</v>
      </c>
      <c r="G6348" s="32" t="s">
        <v>11</v>
      </c>
      <c r="H6348" s="43" t="s">
        <v>12</v>
      </c>
      <c r="I6348" s="55" t="s">
        <v>43754</v>
      </c>
      <c r="J6348" s="65">
        <v>8059175925337</v>
      </c>
      <c r="L6348" s="47">
        <v>269.95</v>
      </c>
      <c r="M6348" s="47">
        <v>269.95</v>
      </c>
      <c r="N6348" s="45">
        <v>44438</v>
      </c>
    </row>
    <row r="6349" spans="1:14" x14ac:dyDescent="0.25">
      <c r="A6349" s="45" t="s">
        <v>43748</v>
      </c>
      <c r="B6349" s="42"/>
      <c r="C6349" s="42"/>
      <c r="E6349" s="44" t="s">
        <v>43749</v>
      </c>
      <c r="F6349" s="44" t="s">
        <v>3153</v>
      </c>
      <c r="G6349" s="32" t="s">
        <v>11</v>
      </c>
      <c r="H6349" s="43" t="s">
        <v>12</v>
      </c>
      <c r="I6349" s="55" t="s">
        <v>43750</v>
      </c>
      <c r="J6349" s="65">
        <v>8059175925320</v>
      </c>
      <c r="L6349" s="47">
        <v>269.95</v>
      </c>
      <c r="M6349" s="47">
        <v>269.95</v>
      </c>
      <c r="N6349" s="45">
        <v>44438</v>
      </c>
    </row>
    <row r="6350" spans="1:14" x14ac:dyDescent="0.25">
      <c r="A6350" s="45" t="s">
        <v>43744</v>
      </c>
      <c r="B6350" s="42" t="s">
        <v>43745</v>
      </c>
      <c r="C6350" s="42"/>
      <c r="E6350" s="44" t="s">
        <v>43746</v>
      </c>
      <c r="F6350" s="44" t="s">
        <v>3153</v>
      </c>
      <c r="G6350" s="32" t="s">
        <v>11</v>
      </c>
      <c r="H6350" s="43" t="s">
        <v>12</v>
      </c>
      <c r="I6350" s="55" t="s">
        <v>43747</v>
      </c>
      <c r="J6350" s="65">
        <v>8059175925313</v>
      </c>
      <c r="L6350" s="47">
        <v>269.95</v>
      </c>
      <c r="M6350" s="47">
        <v>269.95</v>
      </c>
      <c r="N6350" s="45">
        <v>44438</v>
      </c>
    </row>
    <row r="6351" spans="1:14" x14ac:dyDescent="0.25">
      <c r="A6351" s="45" t="s">
        <v>43741</v>
      </c>
      <c r="B6351" s="42"/>
      <c r="C6351" s="42"/>
      <c r="E6351" s="44" t="s">
        <v>43742</v>
      </c>
      <c r="F6351" s="44" t="s">
        <v>3153</v>
      </c>
      <c r="G6351" s="32" t="s">
        <v>11</v>
      </c>
      <c r="H6351" s="43" t="s">
        <v>12</v>
      </c>
      <c r="I6351" s="55" t="s">
        <v>43743</v>
      </c>
      <c r="J6351" s="65">
        <v>8059175925306</v>
      </c>
      <c r="L6351" s="47">
        <v>269.95</v>
      </c>
      <c r="M6351" s="47">
        <v>269.95</v>
      </c>
      <c r="N6351" s="45">
        <v>44438</v>
      </c>
    </row>
    <row r="6352" spans="1:14" x14ac:dyDescent="0.25">
      <c r="A6352" s="45" t="s">
        <v>43737</v>
      </c>
      <c r="B6352" s="42" t="s">
        <v>43738</v>
      </c>
      <c r="C6352" s="42"/>
      <c r="E6352" s="44" t="s">
        <v>43739</v>
      </c>
      <c r="F6352" s="44" t="s">
        <v>3153</v>
      </c>
      <c r="G6352" s="32" t="s">
        <v>11</v>
      </c>
      <c r="H6352" s="43" t="s">
        <v>12</v>
      </c>
      <c r="I6352" s="55" t="s">
        <v>43740</v>
      </c>
      <c r="J6352" s="65">
        <v>8059175925290</v>
      </c>
      <c r="L6352" s="47">
        <v>269.95</v>
      </c>
      <c r="M6352" s="47">
        <v>269.95</v>
      </c>
      <c r="N6352" s="45">
        <v>44438</v>
      </c>
    </row>
    <row r="6353" spans="1:14" x14ac:dyDescent="0.25">
      <c r="A6353" s="45" t="s">
        <v>43733</v>
      </c>
      <c r="B6353" s="42" t="s">
        <v>43734</v>
      </c>
      <c r="C6353" s="42"/>
      <c r="E6353" s="44" t="s">
        <v>43735</v>
      </c>
      <c r="F6353" s="44" t="s">
        <v>3153</v>
      </c>
      <c r="G6353" s="32" t="s">
        <v>11</v>
      </c>
      <c r="H6353" s="43" t="s">
        <v>12</v>
      </c>
      <c r="I6353" s="55" t="s">
        <v>43736</v>
      </c>
      <c r="J6353" s="65">
        <v>8059175925283</v>
      </c>
      <c r="L6353" s="47">
        <v>269.95</v>
      </c>
      <c r="M6353" s="47">
        <v>269.95</v>
      </c>
      <c r="N6353" s="45">
        <v>44438</v>
      </c>
    </row>
    <row r="6354" spans="1:14" x14ac:dyDescent="0.25">
      <c r="A6354" s="45" t="s">
        <v>43729</v>
      </c>
      <c r="B6354" s="42" t="s">
        <v>43730</v>
      </c>
      <c r="C6354" s="42"/>
      <c r="E6354" s="44" t="s">
        <v>43731</v>
      </c>
      <c r="F6354" s="44" t="s">
        <v>3153</v>
      </c>
      <c r="G6354" s="32" t="s">
        <v>11</v>
      </c>
      <c r="H6354" s="43" t="s">
        <v>12</v>
      </c>
      <c r="I6354" s="55" t="s">
        <v>43732</v>
      </c>
      <c r="J6354" s="65">
        <v>8059175925276</v>
      </c>
      <c r="L6354" s="47">
        <v>269.95</v>
      </c>
      <c r="M6354" s="47">
        <v>269.95</v>
      </c>
      <c r="N6354" s="45">
        <v>44438</v>
      </c>
    </row>
    <row r="6355" spans="1:14" x14ac:dyDescent="0.25">
      <c r="A6355" s="45" t="s">
        <v>43725</v>
      </c>
      <c r="B6355" s="42" t="s">
        <v>43726</v>
      </c>
      <c r="C6355" s="42"/>
      <c r="E6355" s="44" t="s">
        <v>43727</v>
      </c>
      <c r="F6355" s="44" t="s">
        <v>3153</v>
      </c>
      <c r="G6355" s="32" t="s">
        <v>11</v>
      </c>
      <c r="H6355" s="43" t="s">
        <v>12</v>
      </c>
      <c r="I6355" s="55" t="s">
        <v>43728</v>
      </c>
      <c r="J6355" s="65">
        <v>8059175925269</v>
      </c>
      <c r="L6355" s="47">
        <v>269.95</v>
      </c>
      <c r="M6355" s="47">
        <v>269.95</v>
      </c>
      <c r="N6355" s="45">
        <v>44438</v>
      </c>
    </row>
    <row r="6356" spans="1:14" x14ac:dyDescent="0.25">
      <c r="A6356" s="45" t="s">
        <v>43721</v>
      </c>
      <c r="B6356" s="42" t="s">
        <v>43722</v>
      </c>
      <c r="C6356" s="42"/>
      <c r="E6356" s="44" t="s">
        <v>43723</v>
      </c>
      <c r="F6356" s="44" t="s">
        <v>3153</v>
      </c>
      <c r="G6356" s="32" t="s">
        <v>11</v>
      </c>
      <c r="H6356" s="43" t="s">
        <v>12</v>
      </c>
      <c r="I6356" s="55" t="s">
        <v>43724</v>
      </c>
      <c r="J6356" s="65">
        <v>8059175925252</v>
      </c>
      <c r="L6356" s="47">
        <v>269.95</v>
      </c>
      <c r="M6356" s="47">
        <v>269.95</v>
      </c>
      <c r="N6356" s="45">
        <v>44438</v>
      </c>
    </row>
    <row r="6357" spans="1:14" x14ac:dyDescent="0.25">
      <c r="B6357" s="42" t="s">
        <v>46889</v>
      </c>
      <c r="C6357" s="42"/>
      <c r="E6357" s="32" t="s">
        <v>46791</v>
      </c>
      <c r="F6357" s="44" t="s">
        <v>3153</v>
      </c>
      <c r="G6357" s="32" t="s">
        <v>17</v>
      </c>
      <c r="H6357" s="43" t="s">
        <v>18</v>
      </c>
      <c r="I6357" s="32" t="s">
        <v>46830</v>
      </c>
      <c r="J6357" s="55">
        <v>8059175279157</v>
      </c>
      <c r="K6357" s="45">
        <v>45335</v>
      </c>
      <c r="L6357" s="47">
        <v>0</v>
      </c>
      <c r="M6357" s="47">
        <v>249.95</v>
      </c>
    </row>
    <row r="6358" spans="1:14" x14ac:dyDescent="0.25">
      <c r="B6358" s="42" t="s">
        <v>46888</v>
      </c>
      <c r="C6358" s="42"/>
      <c r="E6358" s="32" t="s">
        <v>46792</v>
      </c>
      <c r="F6358" s="44" t="s">
        <v>3153</v>
      </c>
      <c r="G6358" s="32" t="s">
        <v>17</v>
      </c>
      <c r="H6358" s="43" t="s">
        <v>18</v>
      </c>
      <c r="I6358" s="32" t="s">
        <v>46831</v>
      </c>
      <c r="J6358" s="55">
        <v>8059175279140</v>
      </c>
      <c r="K6358" s="45">
        <v>45335</v>
      </c>
      <c r="L6358" s="47">
        <v>0</v>
      </c>
      <c r="M6358" s="47">
        <v>249.95</v>
      </c>
    </row>
    <row r="6359" spans="1:14" x14ac:dyDescent="0.25">
      <c r="B6359" s="42" t="s">
        <v>46887</v>
      </c>
      <c r="C6359" s="42"/>
      <c r="E6359" s="32" t="s">
        <v>46793</v>
      </c>
      <c r="F6359" s="44" t="s">
        <v>3153</v>
      </c>
      <c r="G6359" s="32" t="s">
        <v>17</v>
      </c>
      <c r="H6359" s="43" t="s">
        <v>18</v>
      </c>
      <c r="I6359" s="32" t="s">
        <v>46832</v>
      </c>
      <c r="J6359" s="55">
        <v>8059175279133</v>
      </c>
      <c r="K6359" s="45">
        <v>45335</v>
      </c>
      <c r="L6359" s="47">
        <v>0</v>
      </c>
      <c r="M6359" s="47">
        <v>249.95</v>
      </c>
    </row>
    <row r="6360" spans="1:14" x14ac:dyDescent="0.25">
      <c r="B6360" s="42" t="s">
        <v>46886</v>
      </c>
      <c r="C6360" s="42"/>
      <c r="E6360" s="32" t="s">
        <v>46794</v>
      </c>
      <c r="F6360" s="44" t="s">
        <v>3153</v>
      </c>
      <c r="G6360" s="32" t="s">
        <v>17</v>
      </c>
      <c r="H6360" s="43" t="s">
        <v>18</v>
      </c>
      <c r="I6360" s="32" t="s">
        <v>46833</v>
      </c>
      <c r="J6360" s="55">
        <v>8059175339363</v>
      </c>
      <c r="K6360" s="45">
        <v>45335</v>
      </c>
      <c r="L6360" s="47">
        <v>0</v>
      </c>
      <c r="M6360" s="47">
        <v>249.95</v>
      </c>
    </row>
    <row r="6361" spans="1:14" x14ac:dyDescent="0.25">
      <c r="B6361" s="42" t="s">
        <v>46898</v>
      </c>
      <c r="C6361" s="42"/>
      <c r="E6361" s="32" t="s">
        <v>46782</v>
      </c>
      <c r="F6361" s="44" t="s">
        <v>3153</v>
      </c>
      <c r="G6361" s="32" t="s">
        <v>17</v>
      </c>
      <c r="H6361" s="43" t="s">
        <v>18</v>
      </c>
      <c r="I6361" s="32" t="s">
        <v>46821</v>
      </c>
      <c r="J6361" s="55">
        <v>8059175279249</v>
      </c>
      <c r="K6361" s="45">
        <v>45335</v>
      </c>
      <c r="L6361" s="47">
        <v>0</v>
      </c>
      <c r="M6361" s="47">
        <v>249.95</v>
      </c>
    </row>
    <row r="6362" spans="1:14" x14ac:dyDescent="0.25">
      <c r="B6362" s="42" t="s">
        <v>46897</v>
      </c>
      <c r="C6362" s="42"/>
      <c r="E6362" s="32" t="s">
        <v>46783</v>
      </c>
      <c r="F6362" s="44" t="s">
        <v>3153</v>
      </c>
      <c r="G6362" s="32" t="s">
        <v>17</v>
      </c>
      <c r="H6362" s="43" t="s">
        <v>18</v>
      </c>
      <c r="I6362" s="32" t="s">
        <v>46822</v>
      </c>
      <c r="J6362" s="55">
        <v>8059175279232</v>
      </c>
      <c r="K6362" s="45">
        <v>45335</v>
      </c>
      <c r="L6362" s="47">
        <v>0</v>
      </c>
      <c r="M6362" s="47">
        <v>249.95</v>
      </c>
    </row>
    <row r="6363" spans="1:14" x14ac:dyDescent="0.25">
      <c r="B6363" s="42" t="s">
        <v>46896</v>
      </c>
      <c r="C6363" s="42"/>
      <c r="E6363" s="32" t="s">
        <v>46784</v>
      </c>
      <c r="F6363" s="44" t="s">
        <v>3153</v>
      </c>
      <c r="G6363" s="32" t="s">
        <v>17</v>
      </c>
      <c r="H6363" s="43" t="s">
        <v>18</v>
      </c>
      <c r="I6363" s="32" t="s">
        <v>46823</v>
      </c>
      <c r="J6363" s="55">
        <v>8059175279225</v>
      </c>
      <c r="K6363" s="45">
        <v>45335</v>
      </c>
      <c r="L6363" s="47">
        <v>0</v>
      </c>
      <c r="M6363" s="47">
        <v>249.95</v>
      </c>
    </row>
    <row r="6364" spans="1:14" x14ac:dyDescent="0.25">
      <c r="B6364" s="42" t="s">
        <v>46895</v>
      </c>
      <c r="C6364" s="42"/>
      <c r="E6364" s="32" t="s">
        <v>46785</v>
      </c>
      <c r="F6364" s="44" t="s">
        <v>3153</v>
      </c>
      <c r="G6364" s="32" t="s">
        <v>17</v>
      </c>
      <c r="H6364" s="43" t="s">
        <v>18</v>
      </c>
      <c r="I6364" s="32" t="s">
        <v>46824</v>
      </c>
      <c r="J6364" s="55">
        <v>8059175279218</v>
      </c>
      <c r="K6364" s="45">
        <v>45335</v>
      </c>
      <c r="L6364" s="47">
        <v>0</v>
      </c>
      <c r="M6364" s="47">
        <v>249.95</v>
      </c>
    </row>
    <row r="6365" spans="1:14" x14ac:dyDescent="0.25">
      <c r="B6365" s="42" t="s">
        <v>46894</v>
      </c>
      <c r="C6365" s="42"/>
      <c r="E6365" s="32" t="s">
        <v>46786</v>
      </c>
      <c r="F6365" s="44" t="s">
        <v>3153</v>
      </c>
      <c r="G6365" s="32" t="s">
        <v>17</v>
      </c>
      <c r="H6365" s="43" t="s">
        <v>18</v>
      </c>
      <c r="I6365" s="32" t="s">
        <v>46825</v>
      </c>
      <c r="J6365" s="55">
        <v>8059175279201</v>
      </c>
      <c r="K6365" s="45">
        <v>45335</v>
      </c>
      <c r="L6365" s="47">
        <v>0</v>
      </c>
      <c r="M6365" s="47">
        <v>249.95</v>
      </c>
    </row>
    <row r="6366" spans="1:14" x14ac:dyDescent="0.25">
      <c r="B6366" s="42" t="s">
        <v>46893</v>
      </c>
      <c r="C6366" s="42"/>
      <c r="E6366" s="32" t="s">
        <v>46787</v>
      </c>
      <c r="F6366" s="44" t="s">
        <v>3153</v>
      </c>
      <c r="G6366" s="32" t="s">
        <v>17</v>
      </c>
      <c r="H6366" s="43" t="s">
        <v>18</v>
      </c>
      <c r="I6366" s="32" t="s">
        <v>46826</v>
      </c>
      <c r="J6366" s="55">
        <v>8059175279195</v>
      </c>
      <c r="K6366" s="45">
        <v>45335</v>
      </c>
      <c r="L6366" s="47">
        <v>0</v>
      </c>
      <c r="M6366" s="47">
        <v>249.95</v>
      </c>
    </row>
    <row r="6367" spans="1:14" x14ac:dyDescent="0.25">
      <c r="B6367" s="42" t="s">
        <v>46892</v>
      </c>
      <c r="C6367" s="42"/>
      <c r="E6367" s="32" t="s">
        <v>46788</v>
      </c>
      <c r="F6367" s="44" t="s">
        <v>3153</v>
      </c>
      <c r="G6367" s="32" t="s">
        <v>17</v>
      </c>
      <c r="H6367" s="43" t="s">
        <v>18</v>
      </c>
      <c r="I6367" s="32" t="s">
        <v>46827</v>
      </c>
      <c r="J6367" s="55">
        <v>8059175279188</v>
      </c>
      <c r="K6367" s="45">
        <v>45335</v>
      </c>
      <c r="L6367" s="47">
        <v>0</v>
      </c>
      <c r="M6367" s="47">
        <v>249.95</v>
      </c>
    </row>
    <row r="6368" spans="1:14" x14ac:dyDescent="0.25">
      <c r="B6368" s="42" t="s">
        <v>46891</v>
      </c>
      <c r="C6368" s="42"/>
      <c r="E6368" s="32" t="s">
        <v>46789</v>
      </c>
      <c r="F6368" s="44" t="s">
        <v>3153</v>
      </c>
      <c r="G6368" s="32" t="s">
        <v>17</v>
      </c>
      <c r="H6368" s="43" t="s">
        <v>18</v>
      </c>
      <c r="I6368" s="32" t="s">
        <v>46828</v>
      </c>
      <c r="J6368" s="55">
        <v>8059175279171</v>
      </c>
      <c r="K6368" s="45">
        <v>45335</v>
      </c>
      <c r="L6368" s="47">
        <v>0</v>
      </c>
      <c r="M6368" s="47">
        <v>249.95</v>
      </c>
    </row>
    <row r="6369" spans="2:13" x14ac:dyDescent="0.25">
      <c r="B6369" s="42" t="s">
        <v>46890</v>
      </c>
      <c r="C6369" s="42"/>
      <c r="E6369" s="32" t="s">
        <v>46790</v>
      </c>
      <c r="F6369" s="44" t="s">
        <v>3153</v>
      </c>
      <c r="G6369" s="32" t="s">
        <v>17</v>
      </c>
      <c r="H6369" s="43" t="s">
        <v>18</v>
      </c>
      <c r="I6369" s="32" t="s">
        <v>46829</v>
      </c>
      <c r="J6369" s="55">
        <v>8059175279164</v>
      </c>
      <c r="K6369" s="45">
        <v>45335</v>
      </c>
      <c r="L6369" s="47">
        <v>0</v>
      </c>
      <c r="M6369" s="47">
        <v>249.95</v>
      </c>
    </row>
    <row r="6370" spans="2:13" x14ac:dyDescent="0.25">
      <c r="B6370" s="42" t="s">
        <v>46876</v>
      </c>
      <c r="C6370" s="42"/>
      <c r="E6370" s="32" t="s">
        <v>46804</v>
      </c>
      <c r="F6370" s="44" t="s">
        <v>3153</v>
      </c>
      <c r="G6370" s="32" t="s">
        <v>17</v>
      </c>
      <c r="H6370" s="43" t="s">
        <v>18</v>
      </c>
      <c r="I6370" s="32" t="s">
        <v>46843</v>
      </c>
      <c r="J6370" s="55">
        <v>8059175279034</v>
      </c>
      <c r="K6370" s="45">
        <v>45335</v>
      </c>
      <c r="L6370" s="47">
        <v>0</v>
      </c>
      <c r="M6370" s="47">
        <v>249.95</v>
      </c>
    </row>
    <row r="6371" spans="2:13" x14ac:dyDescent="0.25">
      <c r="B6371" s="42" t="s">
        <v>46875</v>
      </c>
      <c r="C6371" s="42"/>
      <c r="E6371" s="32" t="s">
        <v>46805</v>
      </c>
      <c r="F6371" s="44" t="s">
        <v>3153</v>
      </c>
      <c r="G6371" s="32" t="s">
        <v>17</v>
      </c>
      <c r="H6371" s="43" t="s">
        <v>18</v>
      </c>
      <c r="I6371" s="32" t="s">
        <v>46844</v>
      </c>
      <c r="J6371" s="55">
        <v>8059175279027</v>
      </c>
      <c r="K6371" s="45">
        <v>45335</v>
      </c>
      <c r="L6371" s="47">
        <v>0</v>
      </c>
      <c r="M6371" s="47">
        <v>249.95</v>
      </c>
    </row>
    <row r="6372" spans="2:13" x14ac:dyDescent="0.25">
      <c r="B6372" s="42" t="s">
        <v>46874</v>
      </c>
      <c r="C6372" s="42"/>
      <c r="E6372" s="32" t="s">
        <v>46806</v>
      </c>
      <c r="F6372" s="44" t="s">
        <v>3153</v>
      </c>
      <c r="G6372" s="32" t="s">
        <v>17</v>
      </c>
      <c r="H6372" s="43" t="s">
        <v>18</v>
      </c>
      <c r="I6372" s="32" t="s">
        <v>46845</v>
      </c>
      <c r="J6372" s="55">
        <v>8059175279010</v>
      </c>
      <c r="K6372" s="45">
        <v>45335</v>
      </c>
      <c r="L6372" s="47">
        <v>0</v>
      </c>
      <c r="M6372" s="47">
        <v>249.95</v>
      </c>
    </row>
    <row r="6373" spans="2:13" x14ac:dyDescent="0.25">
      <c r="B6373" s="42" t="s">
        <v>46873</v>
      </c>
      <c r="C6373" s="42"/>
      <c r="E6373" s="32" t="s">
        <v>46807</v>
      </c>
      <c r="F6373" s="44" t="s">
        <v>3153</v>
      </c>
      <c r="G6373" s="32" t="s">
        <v>17</v>
      </c>
      <c r="H6373" s="43" t="s">
        <v>18</v>
      </c>
      <c r="I6373" s="32" t="s">
        <v>46846</v>
      </c>
      <c r="J6373" s="55">
        <v>8059175339318</v>
      </c>
      <c r="K6373" s="45">
        <v>45335</v>
      </c>
      <c r="L6373" s="47">
        <v>0</v>
      </c>
      <c r="M6373" s="47">
        <v>249.95</v>
      </c>
    </row>
    <row r="6374" spans="2:13" x14ac:dyDescent="0.25">
      <c r="B6374" s="42" t="s">
        <v>46885</v>
      </c>
      <c r="C6374" s="42"/>
      <c r="E6374" s="32" t="s">
        <v>46795</v>
      </c>
      <c r="F6374" s="44" t="s">
        <v>3153</v>
      </c>
      <c r="G6374" s="32" t="s">
        <v>17</v>
      </c>
      <c r="H6374" s="43" t="s">
        <v>18</v>
      </c>
      <c r="I6374" s="32" t="s">
        <v>46834</v>
      </c>
      <c r="J6374" s="55">
        <v>8059175279126</v>
      </c>
      <c r="K6374" s="45">
        <v>45335</v>
      </c>
      <c r="L6374" s="47">
        <v>0</v>
      </c>
      <c r="M6374" s="47">
        <v>249.95</v>
      </c>
    </row>
    <row r="6375" spans="2:13" x14ac:dyDescent="0.25">
      <c r="B6375" s="42" t="s">
        <v>46884</v>
      </c>
      <c r="C6375" s="42"/>
      <c r="E6375" s="32" t="s">
        <v>46796</v>
      </c>
      <c r="F6375" s="44" t="s">
        <v>3153</v>
      </c>
      <c r="G6375" s="32" t="s">
        <v>17</v>
      </c>
      <c r="H6375" s="43" t="s">
        <v>18</v>
      </c>
      <c r="I6375" s="32" t="s">
        <v>46835</v>
      </c>
      <c r="J6375" s="55">
        <v>8059175279119</v>
      </c>
      <c r="K6375" s="45">
        <v>45335</v>
      </c>
      <c r="L6375" s="47">
        <v>0</v>
      </c>
      <c r="M6375" s="47">
        <v>249.95</v>
      </c>
    </row>
    <row r="6376" spans="2:13" x14ac:dyDescent="0.25">
      <c r="B6376" s="42" t="s">
        <v>46883</v>
      </c>
      <c r="C6376" s="42"/>
      <c r="E6376" s="32" t="s">
        <v>46797</v>
      </c>
      <c r="F6376" s="44" t="s">
        <v>3153</v>
      </c>
      <c r="G6376" s="32" t="s">
        <v>17</v>
      </c>
      <c r="H6376" s="43" t="s">
        <v>18</v>
      </c>
      <c r="I6376" s="32" t="s">
        <v>46836</v>
      </c>
      <c r="J6376" s="55">
        <v>8059175279102</v>
      </c>
      <c r="K6376" s="45">
        <v>45335</v>
      </c>
      <c r="L6376" s="47">
        <v>0</v>
      </c>
      <c r="M6376" s="47">
        <v>249.95</v>
      </c>
    </row>
    <row r="6377" spans="2:13" x14ac:dyDescent="0.25">
      <c r="B6377" s="42" t="s">
        <v>46882</v>
      </c>
      <c r="C6377" s="42"/>
      <c r="E6377" s="32" t="s">
        <v>46798</v>
      </c>
      <c r="F6377" s="44" t="s">
        <v>3153</v>
      </c>
      <c r="G6377" s="32" t="s">
        <v>17</v>
      </c>
      <c r="H6377" s="43" t="s">
        <v>18</v>
      </c>
      <c r="I6377" s="32" t="s">
        <v>46837</v>
      </c>
      <c r="J6377" s="55">
        <v>8059175279096</v>
      </c>
      <c r="K6377" s="45">
        <v>45335</v>
      </c>
      <c r="L6377" s="47">
        <v>0</v>
      </c>
      <c r="M6377" s="47">
        <v>249.95</v>
      </c>
    </row>
    <row r="6378" spans="2:13" x14ac:dyDescent="0.25">
      <c r="B6378" s="42" t="s">
        <v>46881</v>
      </c>
      <c r="C6378" s="42"/>
      <c r="E6378" s="32" t="s">
        <v>46799</v>
      </c>
      <c r="F6378" s="44" t="s">
        <v>3153</v>
      </c>
      <c r="G6378" s="32" t="s">
        <v>17</v>
      </c>
      <c r="H6378" s="43" t="s">
        <v>18</v>
      </c>
      <c r="I6378" s="32" t="s">
        <v>46838</v>
      </c>
      <c r="J6378" s="55">
        <v>8059175279089</v>
      </c>
      <c r="K6378" s="45">
        <v>45335</v>
      </c>
      <c r="L6378" s="47">
        <v>0</v>
      </c>
      <c r="M6378" s="47">
        <v>249.95</v>
      </c>
    </row>
    <row r="6379" spans="2:13" x14ac:dyDescent="0.25">
      <c r="B6379" s="42" t="s">
        <v>46880</v>
      </c>
      <c r="C6379" s="42"/>
      <c r="E6379" s="32" t="s">
        <v>46800</v>
      </c>
      <c r="F6379" s="44" t="s">
        <v>3153</v>
      </c>
      <c r="G6379" s="32" t="s">
        <v>17</v>
      </c>
      <c r="H6379" s="43" t="s">
        <v>18</v>
      </c>
      <c r="I6379" s="32" t="s">
        <v>46839</v>
      </c>
      <c r="J6379" s="55">
        <v>8059175279072</v>
      </c>
      <c r="K6379" s="45">
        <v>45335</v>
      </c>
      <c r="L6379" s="47">
        <v>0</v>
      </c>
      <c r="M6379" s="47">
        <v>249.95</v>
      </c>
    </row>
    <row r="6380" spans="2:13" x14ac:dyDescent="0.25">
      <c r="B6380" s="42" t="s">
        <v>46879</v>
      </c>
      <c r="C6380" s="42"/>
      <c r="E6380" s="32" t="s">
        <v>46801</v>
      </c>
      <c r="F6380" s="44" t="s">
        <v>3153</v>
      </c>
      <c r="G6380" s="32" t="s">
        <v>17</v>
      </c>
      <c r="H6380" s="43" t="s">
        <v>18</v>
      </c>
      <c r="I6380" s="32" t="s">
        <v>46840</v>
      </c>
      <c r="J6380" s="55">
        <v>8059175279065</v>
      </c>
      <c r="K6380" s="45">
        <v>45335</v>
      </c>
      <c r="L6380" s="47">
        <v>0</v>
      </c>
      <c r="M6380" s="47">
        <v>249.95</v>
      </c>
    </row>
    <row r="6381" spans="2:13" x14ac:dyDescent="0.25">
      <c r="B6381" s="42" t="s">
        <v>46878</v>
      </c>
      <c r="C6381" s="42"/>
      <c r="E6381" s="32" t="s">
        <v>46802</v>
      </c>
      <c r="F6381" s="44" t="s">
        <v>3153</v>
      </c>
      <c r="G6381" s="32" t="s">
        <v>17</v>
      </c>
      <c r="H6381" s="43" t="s">
        <v>18</v>
      </c>
      <c r="I6381" s="32" t="s">
        <v>46841</v>
      </c>
      <c r="J6381" s="55">
        <v>8059175279058</v>
      </c>
      <c r="K6381" s="45">
        <v>45335</v>
      </c>
      <c r="L6381" s="47">
        <v>0</v>
      </c>
      <c r="M6381" s="47">
        <v>249.95</v>
      </c>
    </row>
    <row r="6382" spans="2:13" x14ac:dyDescent="0.25">
      <c r="B6382" s="42" t="s">
        <v>46877</v>
      </c>
      <c r="C6382" s="42"/>
      <c r="E6382" s="32" t="s">
        <v>46803</v>
      </c>
      <c r="F6382" s="44" t="s">
        <v>3153</v>
      </c>
      <c r="G6382" s="32" t="s">
        <v>17</v>
      </c>
      <c r="H6382" s="43" t="s">
        <v>18</v>
      </c>
      <c r="I6382" s="32" t="s">
        <v>46842</v>
      </c>
      <c r="J6382" s="55">
        <v>8059175279041</v>
      </c>
      <c r="K6382" s="45">
        <v>45335</v>
      </c>
      <c r="L6382" s="47">
        <v>0</v>
      </c>
      <c r="M6382" s="47">
        <v>249.95</v>
      </c>
    </row>
    <row r="6383" spans="2:13" x14ac:dyDescent="0.25">
      <c r="B6383" s="42" t="s">
        <v>46862</v>
      </c>
      <c r="C6383" s="42"/>
      <c r="E6383" s="32" t="s">
        <v>46818</v>
      </c>
      <c r="F6383" s="44" t="s">
        <v>3153</v>
      </c>
      <c r="G6383" s="32" t="s">
        <v>17</v>
      </c>
      <c r="H6383" s="43" t="s">
        <v>18</v>
      </c>
      <c r="I6383" s="32" t="s">
        <v>46857</v>
      </c>
      <c r="J6383" s="55">
        <v>8059175278914</v>
      </c>
      <c r="K6383" s="45">
        <v>45335</v>
      </c>
      <c r="L6383" s="47">
        <v>0</v>
      </c>
      <c r="M6383" s="47">
        <v>249.95</v>
      </c>
    </row>
    <row r="6384" spans="2:13" x14ac:dyDescent="0.25">
      <c r="B6384" s="42" t="s">
        <v>46861</v>
      </c>
      <c r="C6384" s="42"/>
      <c r="E6384" s="32" t="s">
        <v>46819</v>
      </c>
      <c r="F6384" s="44" t="s">
        <v>3153</v>
      </c>
      <c r="G6384" s="32" t="s">
        <v>17</v>
      </c>
      <c r="H6384" s="43" t="s">
        <v>18</v>
      </c>
      <c r="I6384" s="32" t="s">
        <v>46858</v>
      </c>
      <c r="J6384" s="55">
        <v>8059175278907</v>
      </c>
      <c r="K6384" s="45">
        <v>45335</v>
      </c>
      <c r="L6384" s="47">
        <v>0</v>
      </c>
      <c r="M6384" s="47">
        <v>249.95</v>
      </c>
    </row>
    <row r="6385" spans="1:14" x14ac:dyDescent="0.25">
      <c r="B6385" s="42" t="s">
        <v>46860</v>
      </c>
      <c r="C6385" s="42"/>
      <c r="E6385" s="32" t="s">
        <v>46820</v>
      </c>
      <c r="F6385" s="44" t="s">
        <v>3153</v>
      </c>
      <c r="G6385" s="32" t="s">
        <v>17</v>
      </c>
      <c r="H6385" s="43" t="s">
        <v>18</v>
      </c>
      <c r="I6385" s="32" t="s">
        <v>46859</v>
      </c>
      <c r="J6385" s="55">
        <v>8059175278891</v>
      </c>
      <c r="K6385" s="45">
        <v>45335</v>
      </c>
      <c r="L6385" s="47">
        <v>0</v>
      </c>
      <c r="M6385" s="47">
        <v>249.95</v>
      </c>
    </row>
    <row r="6386" spans="1:14" x14ac:dyDescent="0.25">
      <c r="B6386" s="42" t="s">
        <v>46870</v>
      </c>
      <c r="C6386" s="42"/>
      <c r="E6386" s="32" t="s">
        <v>46810</v>
      </c>
      <c r="F6386" s="44" t="s">
        <v>3153</v>
      </c>
      <c r="G6386" s="32" t="s">
        <v>17</v>
      </c>
      <c r="H6386" s="43" t="s">
        <v>18</v>
      </c>
      <c r="I6386" s="32" t="s">
        <v>46849</v>
      </c>
      <c r="J6386" s="55">
        <v>8059175339264</v>
      </c>
      <c r="K6386" s="45">
        <v>45335</v>
      </c>
      <c r="L6386" s="47">
        <v>0</v>
      </c>
      <c r="M6386" s="47">
        <v>249.95</v>
      </c>
    </row>
    <row r="6387" spans="1:14" x14ac:dyDescent="0.25">
      <c r="B6387" s="42" t="s">
        <v>46872</v>
      </c>
      <c r="C6387" s="42"/>
      <c r="E6387" s="32" t="s">
        <v>46808</v>
      </c>
      <c r="F6387" s="44" t="s">
        <v>3153</v>
      </c>
      <c r="G6387" s="32" t="s">
        <v>17</v>
      </c>
      <c r="H6387" s="43" t="s">
        <v>18</v>
      </c>
      <c r="I6387" s="32" t="s">
        <v>46847</v>
      </c>
      <c r="J6387" s="55">
        <v>8059175279003</v>
      </c>
      <c r="K6387" s="45">
        <v>45335</v>
      </c>
      <c r="L6387" s="47">
        <v>0</v>
      </c>
      <c r="M6387" s="47">
        <v>249.95</v>
      </c>
    </row>
    <row r="6388" spans="1:14" x14ac:dyDescent="0.25">
      <c r="B6388" s="42" t="s">
        <v>46871</v>
      </c>
      <c r="C6388" s="42"/>
      <c r="E6388" s="32" t="s">
        <v>46809</v>
      </c>
      <c r="F6388" s="44" t="s">
        <v>3153</v>
      </c>
      <c r="G6388" s="32" t="s">
        <v>17</v>
      </c>
      <c r="H6388" s="43" t="s">
        <v>18</v>
      </c>
      <c r="I6388" s="32" t="s">
        <v>46848</v>
      </c>
      <c r="J6388" s="55">
        <v>8059175278990</v>
      </c>
      <c r="K6388" s="45">
        <v>45335</v>
      </c>
      <c r="L6388" s="47">
        <v>0</v>
      </c>
      <c r="M6388" s="47">
        <v>249.95</v>
      </c>
    </row>
    <row r="6389" spans="1:14" x14ac:dyDescent="0.25">
      <c r="B6389" s="42" t="s">
        <v>46869</v>
      </c>
      <c r="C6389" s="42"/>
      <c r="E6389" s="32" t="s">
        <v>46811</v>
      </c>
      <c r="F6389" s="44" t="s">
        <v>3153</v>
      </c>
      <c r="G6389" s="32" t="s">
        <v>17</v>
      </c>
      <c r="H6389" s="43" t="s">
        <v>18</v>
      </c>
      <c r="I6389" s="32" t="s">
        <v>46850</v>
      </c>
      <c r="J6389" s="55">
        <v>8059175278983</v>
      </c>
      <c r="K6389" s="45">
        <v>45335</v>
      </c>
      <c r="L6389" s="47">
        <v>0</v>
      </c>
      <c r="M6389" s="47">
        <v>249.95</v>
      </c>
    </row>
    <row r="6390" spans="1:14" x14ac:dyDescent="0.25">
      <c r="B6390" s="42" t="s">
        <v>46868</v>
      </c>
      <c r="C6390" s="42"/>
      <c r="E6390" s="32" t="s">
        <v>46812</v>
      </c>
      <c r="F6390" s="44" t="s">
        <v>3153</v>
      </c>
      <c r="G6390" s="32" t="s">
        <v>17</v>
      </c>
      <c r="H6390" s="43" t="s">
        <v>18</v>
      </c>
      <c r="I6390" s="32" t="s">
        <v>46851</v>
      </c>
      <c r="J6390" s="55">
        <v>8059175278976</v>
      </c>
      <c r="K6390" s="45">
        <v>45335</v>
      </c>
      <c r="L6390" s="47">
        <v>0</v>
      </c>
      <c r="M6390" s="47">
        <v>249.95</v>
      </c>
    </row>
    <row r="6391" spans="1:14" x14ac:dyDescent="0.25">
      <c r="B6391" s="42" t="s">
        <v>46867</v>
      </c>
      <c r="C6391" s="42"/>
      <c r="E6391" s="32" t="s">
        <v>46813</v>
      </c>
      <c r="F6391" s="44" t="s">
        <v>3153</v>
      </c>
      <c r="G6391" s="32" t="s">
        <v>17</v>
      </c>
      <c r="H6391" s="43" t="s">
        <v>18</v>
      </c>
      <c r="I6391" s="32" t="s">
        <v>46852</v>
      </c>
      <c r="J6391" s="55">
        <v>8059175278969</v>
      </c>
      <c r="K6391" s="45">
        <v>45335</v>
      </c>
      <c r="L6391" s="47">
        <v>0</v>
      </c>
      <c r="M6391" s="47">
        <v>249.95</v>
      </c>
    </row>
    <row r="6392" spans="1:14" x14ac:dyDescent="0.25">
      <c r="B6392" s="42" t="s">
        <v>46866</v>
      </c>
      <c r="C6392" s="42"/>
      <c r="E6392" s="32" t="s">
        <v>46814</v>
      </c>
      <c r="F6392" s="44" t="s">
        <v>3153</v>
      </c>
      <c r="G6392" s="32" t="s">
        <v>17</v>
      </c>
      <c r="H6392" s="43" t="s">
        <v>18</v>
      </c>
      <c r="I6392" s="32" t="s">
        <v>46853</v>
      </c>
      <c r="J6392" s="55">
        <v>8059175278952</v>
      </c>
      <c r="K6392" s="45">
        <v>45335</v>
      </c>
      <c r="L6392" s="47">
        <v>0</v>
      </c>
      <c r="M6392" s="47">
        <v>249.95</v>
      </c>
    </row>
    <row r="6393" spans="1:14" x14ac:dyDescent="0.25">
      <c r="B6393" s="42" t="s">
        <v>46865</v>
      </c>
      <c r="C6393" s="42"/>
      <c r="E6393" s="32" t="s">
        <v>46815</v>
      </c>
      <c r="F6393" s="44" t="s">
        <v>3153</v>
      </c>
      <c r="G6393" s="32" t="s">
        <v>17</v>
      </c>
      <c r="H6393" s="43" t="s">
        <v>18</v>
      </c>
      <c r="I6393" s="32" t="s">
        <v>46854</v>
      </c>
      <c r="J6393" s="55">
        <v>8059175278945</v>
      </c>
      <c r="K6393" s="45">
        <v>45335</v>
      </c>
      <c r="L6393" s="47">
        <v>0</v>
      </c>
      <c r="M6393" s="47">
        <v>249.95</v>
      </c>
    </row>
    <row r="6394" spans="1:14" x14ac:dyDescent="0.25">
      <c r="B6394" s="42" t="s">
        <v>46864</v>
      </c>
      <c r="C6394" s="42"/>
      <c r="E6394" s="32" t="s">
        <v>46816</v>
      </c>
      <c r="F6394" s="44" t="s">
        <v>3153</v>
      </c>
      <c r="G6394" s="32" t="s">
        <v>17</v>
      </c>
      <c r="H6394" s="43" t="s">
        <v>18</v>
      </c>
      <c r="I6394" s="32" t="s">
        <v>46855</v>
      </c>
      <c r="J6394" s="55">
        <v>8059175278938</v>
      </c>
      <c r="K6394" s="45">
        <v>45335</v>
      </c>
      <c r="L6394" s="47">
        <v>0</v>
      </c>
      <c r="M6394" s="47">
        <v>249.95</v>
      </c>
    </row>
    <row r="6395" spans="1:14" x14ac:dyDescent="0.25">
      <c r="B6395" s="42" t="s">
        <v>46863</v>
      </c>
      <c r="C6395" s="42"/>
      <c r="E6395" s="32" t="s">
        <v>46817</v>
      </c>
      <c r="F6395" s="44" t="s">
        <v>3153</v>
      </c>
      <c r="G6395" s="32" t="s">
        <v>17</v>
      </c>
      <c r="H6395" s="43" t="s">
        <v>18</v>
      </c>
      <c r="I6395" s="32" t="s">
        <v>46856</v>
      </c>
      <c r="J6395" s="55">
        <v>8059175278921</v>
      </c>
      <c r="K6395" s="45">
        <v>45335</v>
      </c>
      <c r="L6395" s="47">
        <v>0</v>
      </c>
      <c r="M6395" s="47">
        <v>249.95</v>
      </c>
    </row>
    <row r="6396" spans="1:14" x14ac:dyDescent="0.25">
      <c r="A6396" s="32" t="s">
        <v>33291</v>
      </c>
      <c r="B6396" s="42" t="s">
        <v>67167</v>
      </c>
      <c r="C6396" s="42" t="s">
        <v>46495</v>
      </c>
      <c r="D6396" s="42"/>
      <c r="E6396" s="43" t="s">
        <v>18895</v>
      </c>
      <c r="F6396" s="44" t="s">
        <v>3153</v>
      </c>
      <c r="G6396" s="44" t="s">
        <v>11</v>
      </c>
      <c r="H6396" s="44" t="s">
        <v>12</v>
      </c>
      <c r="I6396" s="42" t="s">
        <v>18896</v>
      </c>
      <c r="J6396" s="42">
        <v>8059175191404</v>
      </c>
      <c r="L6396" s="47">
        <v>209.95</v>
      </c>
      <c r="M6396" s="47">
        <v>209.95</v>
      </c>
      <c r="N6396" s="45">
        <v>43878</v>
      </c>
    </row>
    <row r="6397" spans="1:14" x14ac:dyDescent="0.25">
      <c r="B6397" s="42" t="s">
        <v>67166</v>
      </c>
      <c r="C6397" s="42" t="s">
        <v>46494</v>
      </c>
      <c r="D6397" s="42"/>
      <c r="E6397" s="43" t="s">
        <v>59879</v>
      </c>
      <c r="F6397" s="44" t="s">
        <v>3153</v>
      </c>
      <c r="G6397" s="44" t="s">
        <v>11</v>
      </c>
      <c r="H6397" s="44" t="s">
        <v>12</v>
      </c>
      <c r="I6397" s="42" t="s">
        <v>18883</v>
      </c>
      <c r="J6397" s="42">
        <v>8059175191398</v>
      </c>
      <c r="L6397" s="47">
        <v>209.95</v>
      </c>
      <c r="M6397" s="47">
        <v>209.95</v>
      </c>
      <c r="N6397" s="45">
        <v>43878</v>
      </c>
    </row>
    <row r="6398" spans="1:14" x14ac:dyDescent="0.25">
      <c r="A6398" s="32" t="s">
        <v>33290</v>
      </c>
      <c r="B6398" s="42" t="s">
        <v>67165</v>
      </c>
      <c r="C6398" s="42" t="s">
        <v>46493</v>
      </c>
      <c r="D6398" s="42"/>
      <c r="E6398" s="43" t="s">
        <v>18893</v>
      </c>
      <c r="F6398" s="44" t="s">
        <v>3153</v>
      </c>
      <c r="G6398" s="44" t="s">
        <v>11</v>
      </c>
      <c r="H6398" s="44" t="s">
        <v>12</v>
      </c>
      <c r="I6398" s="42" t="s">
        <v>18894</v>
      </c>
      <c r="J6398" s="42">
        <v>8059175191381</v>
      </c>
      <c r="L6398" s="47">
        <v>209.95</v>
      </c>
      <c r="M6398" s="47">
        <v>209.95</v>
      </c>
      <c r="N6398" s="45">
        <v>43878</v>
      </c>
    </row>
    <row r="6399" spans="1:14" x14ac:dyDescent="0.25">
      <c r="A6399" s="32" t="s">
        <v>33289</v>
      </c>
      <c r="B6399" s="42" t="s">
        <v>67164</v>
      </c>
      <c r="C6399" s="42" t="s">
        <v>46492</v>
      </c>
      <c r="D6399" s="42"/>
      <c r="E6399" s="43" t="s">
        <v>59878</v>
      </c>
      <c r="F6399" s="44" t="s">
        <v>3153</v>
      </c>
      <c r="G6399" s="44" t="s">
        <v>11</v>
      </c>
      <c r="H6399" s="44" t="s">
        <v>12</v>
      </c>
      <c r="I6399" s="42" t="s">
        <v>18882</v>
      </c>
      <c r="J6399" s="42">
        <v>8059175191374</v>
      </c>
      <c r="L6399" s="47">
        <v>209.95</v>
      </c>
      <c r="M6399" s="47">
        <v>209.95</v>
      </c>
      <c r="N6399" s="45">
        <v>43878</v>
      </c>
    </row>
    <row r="6400" spans="1:14" x14ac:dyDescent="0.25">
      <c r="A6400" s="32" t="s">
        <v>33288</v>
      </c>
      <c r="B6400" s="42" t="s">
        <v>67174</v>
      </c>
      <c r="C6400" s="42"/>
      <c r="D6400" s="42"/>
      <c r="E6400" s="43" t="s">
        <v>59877</v>
      </c>
      <c r="F6400" s="44" t="s">
        <v>3153</v>
      </c>
      <c r="G6400" s="44" t="s">
        <v>11</v>
      </c>
      <c r="H6400" s="44" t="s">
        <v>12</v>
      </c>
      <c r="I6400" s="42" t="s">
        <v>18888</v>
      </c>
      <c r="J6400" s="42">
        <v>8059175191497</v>
      </c>
      <c r="L6400" s="47">
        <v>209.95</v>
      </c>
      <c r="M6400" s="47">
        <v>209.95</v>
      </c>
      <c r="N6400" s="45">
        <v>43878</v>
      </c>
    </row>
    <row r="6401" spans="1:14" x14ac:dyDescent="0.25">
      <c r="A6401" s="32" t="s">
        <v>33287</v>
      </c>
      <c r="B6401" s="42" t="s">
        <v>67173</v>
      </c>
      <c r="C6401" s="42" t="s">
        <v>46491</v>
      </c>
      <c r="D6401" s="42"/>
      <c r="E6401" s="43" t="s">
        <v>59876</v>
      </c>
      <c r="F6401" s="44" t="s">
        <v>3153</v>
      </c>
      <c r="G6401" s="44" t="s">
        <v>11</v>
      </c>
      <c r="H6401" s="44" t="s">
        <v>12</v>
      </c>
      <c r="I6401" s="42" t="s">
        <v>18887</v>
      </c>
      <c r="J6401" s="42">
        <v>8059175191473</v>
      </c>
      <c r="L6401" s="47">
        <v>209.95</v>
      </c>
      <c r="M6401" s="47">
        <v>209.95</v>
      </c>
      <c r="N6401" s="45">
        <v>43878</v>
      </c>
    </row>
    <row r="6402" spans="1:14" x14ac:dyDescent="0.25">
      <c r="A6402" s="32" t="s">
        <v>33286</v>
      </c>
      <c r="B6402" s="42" t="s">
        <v>67172</v>
      </c>
      <c r="C6402" s="42" t="s">
        <v>46490</v>
      </c>
      <c r="D6402" s="42"/>
      <c r="E6402" s="43" t="s">
        <v>59875</v>
      </c>
      <c r="F6402" s="44" t="s">
        <v>3153</v>
      </c>
      <c r="G6402" s="44" t="s">
        <v>11</v>
      </c>
      <c r="H6402" s="44" t="s">
        <v>12</v>
      </c>
      <c r="I6402" s="42" t="s">
        <v>18886</v>
      </c>
      <c r="J6402" s="42">
        <v>8059175191459</v>
      </c>
      <c r="L6402" s="47">
        <v>209.95</v>
      </c>
      <c r="M6402" s="47">
        <v>209.95</v>
      </c>
      <c r="N6402" s="45">
        <v>43878</v>
      </c>
    </row>
    <row r="6403" spans="1:14" x14ac:dyDescent="0.25">
      <c r="A6403" s="32" t="s">
        <v>33285</v>
      </c>
      <c r="B6403" s="42" t="s">
        <v>67171</v>
      </c>
      <c r="C6403" s="42" t="s">
        <v>46489</v>
      </c>
      <c r="D6403" s="42"/>
      <c r="E6403" s="43" t="s">
        <v>18891</v>
      </c>
      <c r="F6403" s="44" t="s">
        <v>3153</v>
      </c>
      <c r="G6403" s="44" t="s">
        <v>11</v>
      </c>
      <c r="H6403" s="44" t="s">
        <v>12</v>
      </c>
      <c r="I6403" s="42" t="s">
        <v>18892</v>
      </c>
      <c r="J6403" s="42">
        <v>8059175191442</v>
      </c>
      <c r="L6403" s="47">
        <v>209.95</v>
      </c>
      <c r="M6403" s="47">
        <v>209.95</v>
      </c>
      <c r="N6403" s="45">
        <v>43878</v>
      </c>
    </row>
    <row r="6404" spans="1:14" x14ac:dyDescent="0.25">
      <c r="A6404" s="32" t="s">
        <v>33284</v>
      </c>
      <c r="B6404" s="42" t="s">
        <v>67170</v>
      </c>
      <c r="C6404" s="42" t="s">
        <v>46488</v>
      </c>
      <c r="D6404" s="42"/>
      <c r="E6404" s="43" t="s">
        <v>59874</v>
      </c>
      <c r="F6404" s="44" t="s">
        <v>3153</v>
      </c>
      <c r="G6404" s="44" t="s">
        <v>11</v>
      </c>
      <c r="H6404" s="44" t="s">
        <v>12</v>
      </c>
      <c r="I6404" s="42" t="s">
        <v>18885</v>
      </c>
      <c r="J6404" s="42">
        <v>8059175191435</v>
      </c>
      <c r="L6404" s="47">
        <v>209.95</v>
      </c>
      <c r="M6404" s="47">
        <v>209.95</v>
      </c>
      <c r="N6404" s="45">
        <v>43878</v>
      </c>
    </row>
    <row r="6405" spans="1:14" x14ac:dyDescent="0.25">
      <c r="A6405" s="32" t="s">
        <v>33283</v>
      </c>
      <c r="B6405" s="42" t="s">
        <v>67169</v>
      </c>
      <c r="C6405" s="42" t="s">
        <v>46487</v>
      </c>
      <c r="D6405" s="42"/>
      <c r="E6405" s="43" t="s">
        <v>18889</v>
      </c>
      <c r="F6405" s="44" t="s">
        <v>3153</v>
      </c>
      <c r="G6405" s="44" t="s">
        <v>11</v>
      </c>
      <c r="H6405" s="44" t="s">
        <v>12</v>
      </c>
      <c r="I6405" s="42" t="s">
        <v>18890</v>
      </c>
      <c r="J6405" s="42">
        <v>8059175191428</v>
      </c>
      <c r="L6405" s="47">
        <v>209.95</v>
      </c>
      <c r="M6405" s="47">
        <v>209.95</v>
      </c>
      <c r="N6405" s="45">
        <v>43878</v>
      </c>
    </row>
    <row r="6406" spans="1:14" x14ac:dyDescent="0.25">
      <c r="A6406" s="32" t="s">
        <v>33282</v>
      </c>
      <c r="B6406" s="42" t="s">
        <v>67168</v>
      </c>
      <c r="C6406" s="42" t="s">
        <v>46486</v>
      </c>
      <c r="D6406" s="42"/>
      <c r="E6406" s="43" t="s">
        <v>59873</v>
      </c>
      <c r="F6406" s="44" t="s">
        <v>3153</v>
      </c>
      <c r="G6406" s="44" t="s">
        <v>11</v>
      </c>
      <c r="H6406" s="44" t="s">
        <v>12</v>
      </c>
      <c r="I6406" s="42" t="s">
        <v>18884</v>
      </c>
      <c r="J6406" s="42">
        <v>8059175191411</v>
      </c>
      <c r="L6406" s="47">
        <v>209.95</v>
      </c>
      <c r="M6406" s="47">
        <v>209.95</v>
      </c>
      <c r="N6406" s="45">
        <v>43878</v>
      </c>
    </row>
    <row r="6407" spans="1:14" x14ac:dyDescent="0.25">
      <c r="A6407" s="32" t="s">
        <v>33281</v>
      </c>
      <c r="B6407" s="42" t="s">
        <v>67200</v>
      </c>
      <c r="C6407" s="42" t="s">
        <v>46485</v>
      </c>
      <c r="D6407" s="42"/>
      <c r="E6407" s="43" t="s">
        <v>18880</v>
      </c>
      <c r="F6407" s="44" t="s">
        <v>3153</v>
      </c>
      <c r="G6407" s="44" t="s">
        <v>11</v>
      </c>
      <c r="H6407" s="44" t="s">
        <v>12</v>
      </c>
      <c r="I6407" s="42" t="s">
        <v>18881</v>
      </c>
      <c r="J6407" s="42">
        <v>8059175191237</v>
      </c>
      <c r="L6407" s="47">
        <v>209.95</v>
      </c>
      <c r="M6407" s="47">
        <v>209.95</v>
      </c>
      <c r="N6407" s="45">
        <v>43878</v>
      </c>
    </row>
    <row r="6408" spans="1:14" x14ac:dyDescent="0.25">
      <c r="B6408" s="42" t="s">
        <v>67199</v>
      </c>
      <c r="C6408" s="42" t="s">
        <v>46484</v>
      </c>
      <c r="D6408" s="42"/>
      <c r="E6408" s="43" t="s">
        <v>59872</v>
      </c>
      <c r="F6408" s="44" t="s">
        <v>3153</v>
      </c>
      <c r="G6408" s="44" t="s">
        <v>11</v>
      </c>
      <c r="H6408" s="44" t="s">
        <v>12</v>
      </c>
      <c r="I6408" s="42" t="s">
        <v>18868</v>
      </c>
      <c r="J6408" s="42">
        <v>8059175191220</v>
      </c>
      <c r="L6408" s="47">
        <v>209.95</v>
      </c>
      <c r="M6408" s="47">
        <v>209.95</v>
      </c>
      <c r="N6408" s="45">
        <v>43878</v>
      </c>
    </row>
    <row r="6409" spans="1:14" x14ac:dyDescent="0.25">
      <c r="A6409" s="32" t="s">
        <v>33280</v>
      </c>
      <c r="B6409" s="42" t="s">
        <v>67198</v>
      </c>
      <c r="C6409" s="42" t="s">
        <v>46483</v>
      </c>
      <c r="D6409" s="42"/>
      <c r="E6409" s="43" t="s">
        <v>18878</v>
      </c>
      <c r="F6409" s="44" t="s">
        <v>3153</v>
      </c>
      <c r="G6409" s="44" t="s">
        <v>11</v>
      </c>
      <c r="H6409" s="44" t="s">
        <v>12</v>
      </c>
      <c r="I6409" s="42" t="s">
        <v>18879</v>
      </c>
      <c r="J6409" s="42">
        <v>8059175191213</v>
      </c>
      <c r="L6409" s="47">
        <v>209.95</v>
      </c>
      <c r="M6409" s="47">
        <v>209.95</v>
      </c>
      <c r="N6409" s="45">
        <v>43878</v>
      </c>
    </row>
    <row r="6410" spans="1:14" x14ac:dyDescent="0.25">
      <c r="A6410" s="32" t="s">
        <v>33279</v>
      </c>
      <c r="B6410" s="42" t="s">
        <v>67197</v>
      </c>
      <c r="C6410" s="42" t="s">
        <v>46482</v>
      </c>
      <c r="D6410" s="42"/>
      <c r="E6410" s="43" t="s">
        <v>59871</v>
      </c>
      <c r="F6410" s="44" t="s">
        <v>3153</v>
      </c>
      <c r="G6410" s="44" t="s">
        <v>11</v>
      </c>
      <c r="H6410" s="44" t="s">
        <v>12</v>
      </c>
      <c r="I6410" s="42" t="s">
        <v>18867</v>
      </c>
      <c r="J6410" s="42">
        <v>8059175191206</v>
      </c>
      <c r="L6410" s="47">
        <v>209.95</v>
      </c>
      <c r="M6410" s="47">
        <v>209.95</v>
      </c>
      <c r="N6410" s="45">
        <v>43878</v>
      </c>
    </row>
    <row r="6411" spans="1:14" x14ac:dyDescent="0.25">
      <c r="B6411" s="42"/>
      <c r="C6411">
        <v>4133220105</v>
      </c>
      <c r="D6411" s="42"/>
      <c r="E6411" s="43" t="s">
        <v>63056</v>
      </c>
      <c r="F6411" s="44" t="s">
        <v>3153</v>
      </c>
      <c r="G6411" s="44" t="s">
        <v>11</v>
      </c>
      <c r="H6411" s="44" t="s">
        <v>12</v>
      </c>
      <c r="I6411" s="42" t="s">
        <v>63055</v>
      </c>
      <c r="J6411" s="42"/>
      <c r="L6411" s="47">
        <v>209.95</v>
      </c>
      <c r="M6411" s="47">
        <v>209.95</v>
      </c>
      <c r="N6411" s="45">
        <v>43878</v>
      </c>
    </row>
    <row r="6412" spans="1:14" x14ac:dyDescent="0.25">
      <c r="A6412" s="32" t="s">
        <v>33278</v>
      </c>
      <c r="B6412" s="42" t="s">
        <v>67207</v>
      </c>
      <c r="C6412" s="42"/>
      <c r="D6412" s="42"/>
      <c r="E6412" s="43" t="s">
        <v>59870</v>
      </c>
      <c r="F6412" s="44" t="s">
        <v>3153</v>
      </c>
      <c r="G6412" s="44" t="s">
        <v>11</v>
      </c>
      <c r="H6412" s="44" t="s">
        <v>12</v>
      </c>
      <c r="I6412" s="42" t="s">
        <v>18873</v>
      </c>
      <c r="J6412" s="42">
        <v>8059175191329</v>
      </c>
      <c r="L6412" s="47">
        <v>209.95</v>
      </c>
      <c r="M6412" s="47">
        <v>209.95</v>
      </c>
      <c r="N6412" s="45">
        <v>43878</v>
      </c>
    </row>
    <row r="6413" spans="1:14" x14ac:dyDescent="0.25">
      <c r="B6413" s="42"/>
      <c r="C6413" s="44" t="s">
        <v>76653</v>
      </c>
      <c r="D6413" s="42"/>
      <c r="E6413" s="43" t="s">
        <v>63059</v>
      </c>
      <c r="F6413" s="44" t="s">
        <v>3153</v>
      </c>
      <c r="G6413" s="44" t="s">
        <v>11</v>
      </c>
      <c r="H6413" s="44" t="s">
        <v>12</v>
      </c>
      <c r="I6413" s="42" t="s">
        <v>63060</v>
      </c>
      <c r="J6413" s="42"/>
      <c r="L6413" s="47">
        <v>209.95</v>
      </c>
      <c r="M6413" s="47">
        <v>209.95</v>
      </c>
      <c r="N6413" s="45">
        <v>43878</v>
      </c>
    </row>
    <row r="6414" spans="1:14" x14ac:dyDescent="0.25">
      <c r="A6414" s="32" t="s">
        <v>33277</v>
      </c>
      <c r="B6414" s="42" t="s">
        <v>67206</v>
      </c>
      <c r="C6414" s="42" t="s">
        <v>46481</v>
      </c>
      <c r="D6414" s="42"/>
      <c r="E6414" s="43" t="s">
        <v>59869</v>
      </c>
      <c r="F6414" s="44" t="s">
        <v>3153</v>
      </c>
      <c r="G6414" s="44" t="s">
        <v>11</v>
      </c>
      <c r="H6414" s="44" t="s">
        <v>12</v>
      </c>
      <c r="I6414" s="42" t="s">
        <v>18872</v>
      </c>
      <c r="J6414" s="42">
        <v>8059175191305</v>
      </c>
      <c r="L6414" s="47">
        <v>209.95</v>
      </c>
      <c r="M6414" s="47">
        <v>209.95</v>
      </c>
      <c r="N6414" s="45">
        <v>43878</v>
      </c>
    </row>
    <row r="6415" spans="1:14" x14ac:dyDescent="0.25">
      <c r="B6415" s="42"/>
      <c r="C6415" s="42">
        <v>4133220116</v>
      </c>
      <c r="D6415" s="42"/>
      <c r="E6415" s="43" t="s">
        <v>63057</v>
      </c>
      <c r="F6415" s="44" t="s">
        <v>3153</v>
      </c>
      <c r="G6415" s="44" t="s">
        <v>11</v>
      </c>
      <c r="H6415" s="44" t="s">
        <v>12</v>
      </c>
      <c r="I6415" s="42" t="s">
        <v>63058</v>
      </c>
      <c r="J6415" s="42"/>
      <c r="L6415" s="47">
        <v>209.95</v>
      </c>
      <c r="M6415" s="47">
        <v>209.95</v>
      </c>
      <c r="N6415" s="45">
        <v>43878</v>
      </c>
    </row>
    <row r="6416" spans="1:14" x14ac:dyDescent="0.25">
      <c r="A6416" s="32" t="s">
        <v>33276</v>
      </c>
      <c r="B6416" s="42" t="s">
        <v>67205</v>
      </c>
      <c r="C6416" s="42" t="s">
        <v>46480</v>
      </c>
      <c r="D6416" s="42"/>
      <c r="E6416" s="43" t="s">
        <v>59868</v>
      </c>
      <c r="F6416" s="44" t="s">
        <v>3153</v>
      </c>
      <c r="G6416" s="44" t="s">
        <v>11</v>
      </c>
      <c r="H6416" s="44" t="s">
        <v>12</v>
      </c>
      <c r="I6416" s="42" t="s">
        <v>18871</v>
      </c>
      <c r="J6416" s="42">
        <v>8059175191282</v>
      </c>
      <c r="L6416" s="47">
        <v>209.95</v>
      </c>
      <c r="M6416" s="47">
        <v>209.95</v>
      </c>
      <c r="N6416" s="45">
        <v>43878</v>
      </c>
    </row>
    <row r="6417" spans="1:14" x14ac:dyDescent="0.25">
      <c r="A6417" s="32" t="s">
        <v>33275</v>
      </c>
      <c r="B6417" s="42" t="s">
        <v>67204</v>
      </c>
      <c r="C6417" s="42" t="s">
        <v>46479</v>
      </c>
      <c r="D6417" s="42"/>
      <c r="E6417" s="43" t="s">
        <v>18876</v>
      </c>
      <c r="F6417" s="44" t="s">
        <v>3153</v>
      </c>
      <c r="G6417" s="44" t="s">
        <v>11</v>
      </c>
      <c r="H6417" s="44" t="s">
        <v>12</v>
      </c>
      <c r="I6417" s="42" t="s">
        <v>18877</v>
      </c>
      <c r="J6417" s="42">
        <v>8059175191275</v>
      </c>
      <c r="L6417" s="47">
        <v>209.95</v>
      </c>
      <c r="M6417" s="47">
        <v>209.95</v>
      </c>
      <c r="N6417" s="45">
        <v>43878</v>
      </c>
    </row>
    <row r="6418" spans="1:14" x14ac:dyDescent="0.25">
      <c r="A6418" s="32" t="s">
        <v>33274</v>
      </c>
      <c r="B6418" s="42" t="s">
        <v>67203</v>
      </c>
      <c r="C6418" s="42" t="s">
        <v>46478</v>
      </c>
      <c r="D6418" s="42"/>
      <c r="E6418" s="43" t="s">
        <v>59867</v>
      </c>
      <c r="F6418" s="44" t="s">
        <v>3153</v>
      </c>
      <c r="G6418" s="44" t="s">
        <v>11</v>
      </c>
      <c r="H6418" s="44" t="s">
        <v>12</v>
      </c>
      <c r="I6418" s="42" t="s">
        <v>18870</v>
      </c>
      <c r="J6418" s="42">
        <v>8059175191268</v>
      </c>
      <c r="L6418" s="47">
        <v>209.95</v>
      </c>
      <c r="M6418" s="47">
        <v>209.95</v>
      </c>
      <c r="N6418" s="45">
        <v>43878</v>
      </c>
    </row>
    <row r="6419" spans="1:14" x14ac:dyDescent="0.25">
      <c r="A6419" s="32" t="s">
        <v>33273</v>
      </c>
      <c r="B6419" s="42" t="s">
        <v>67202</v>
      </c>
      <c r="C6419" s="42" t="s">
        <v>46477</v>
      </c>
      <c r="D6419" s="42"/>
      <c r="E6419" s="43" t="s">
        <v>18874</v>
      </c>
      <c r="F6419" s="44" t="s">
        <v>3153</v>
      </c>
      <c r="G6419" s="44" t="s">
        <v>11</v>
      </c>
      <c r="H6419" s="44" t="s">
        <v>12</v>
      </c>
      <c r="I6419" s="42" t="s">
        <v>18875</v>
      </c>
      <c r="J6419" s="42">
        <v>8059175191251</v>
      </c>
      <c r="L6419" s="47">
        <v>209.95</v>
      </c>
      <c r="M6419" s="47">
        <v>209.95</v>
      </c>
      <c r="N6419" s="45">
        <v>43878</v>
      </c>
    </row>
    <row r="6420" spans="1:14" x14ac:dyDescent="0.25">
      <c r="A6420" s="32" t="s">
        <v>33272</v>
      </c>
      <c r="B6420" s="42" t="s">
        <v>67201</v>
      </c>
      <c r="C6420" s="42" t="s">
        <v>46476</v>
      </c>
      <c r="D6420" s="42"/>
      <c r="E6420" s="43" t="s">
        <v>59866</v>
      </c>
      <c r="F6420" s="44" t="s">
        <v>3153</v>
      </c>
      <c r="G6420" s="44" t="s">
        <v>11</v>
      </c>
      <c r="H6420" s="44" t="s">
        <v>12</v>
      </c>
      <c r="I6420" s="42" t="s">
        <v>18869</v>
      </c>
      <c r="J6420" s="42">
        <v>8059175191244</v>
      </c>
      <c r="L6420" s="47">
        <v>209.95</v>
      </c>
      <c r="M6420" s="47">
        <v>209.95</v>
      </c>
      <c r="N6420" s="45">
        <v>43878</v>
      </c>
    </row>
    <row r="6421" spans="1:14" x14ac:dyDescent="0.25">
      <c r="B6421" s="42"/>
      <c r="C6421" s="42"/>
      <c r="E6421" s="32" t="s">
        <v>49419</v>
      </c>
      <c r="F6421" s="44" t="s">
        <v>3153</v>
      </c>
      <c r="G6421" s="32" t="s">
        <v>11</v>
      </c>
      <c r="H6421" s="32" t="s">
        <v>12</v>
      </c>
      <c r="I6421" s="32" t="s">
        <v>49420</v>
      </c>
      <c r="J6421" s="55">
        <v>8059347053004</v>
      </c>
      <c r="K6421" s="32"/>
      <c r="L6421" s="47">
        <v>209.95</v>
      </c>
      <c r="M6421" s="47">
        <v>209.95</v>
      </c>
      <c r="N6421" s="45">
        <v>44835</v>
      </c>
    </row>
    <row r="6422" spans="1:14" x14ac:dyDescent="0.25">
      <c r="B6422" s="42"/>
      <c r="C6422" s="42"/>
      <c r="E6422" s="32" t="s">
        <v>59865</v>
      </c>
      <c r="F6422" s="44" t="s">
        <v>3153</v>
      </c>
      <c r="G6422" s="32" t="s">
        <v>11</v>
      </c>
      <c r="H6422" s="32" t="s">
        <v>12</v>
      </c>
      <c r="I6422" s="32" t="s">
        <v>50139</v>
      </c>
      <c r="J6422" s="55">
        <v>8059347052991</v>
      </c>
      <c r="K6422" s="32"/>
      <c r="L6422" s="47">
        <v>209.95</v>
      </c>
      <c r="M6422" s="47">
        <v>209.95</v>
      </c>
      <c r="N6422" s="45">
        <v>44835</v>
      </c>
    </row>
    <row r="6423" spans="1:14" x14ac:dyDescent="0.25">
      <c r="B6423" s="42"/>
      <c r="C6423" s="42"/>
      <c r="E6423" s="32" t="s">
        <v>49417</v>
      </c>
      <c r="F6423" s="44" t="s">
        <v>3153</v>
      </c>
      <c r="G6423" s="32" t="s">
        <v>11</v>
      </c>
      <c r="H6423" s="32" t="s">
        <v>12</v>
      </c>
      <c r="I6423" s="32" t="s">
        <v>49418</v>
      </c>
      <c r="J6423" s="55">
        <v>8059347052984</v>
      </c>
      <c r="K6423" s="72"/>
      <c r="L6423" s="47">
        <v>209.95</v>
      </c>
      <c r="M6423" s="47">
        <v>209.95</v>
      </c>
      <c r="N6423" s="45">
        <v>44835</v>
      </c>
    </row>
    <row r="6424" spans="1:14" x14ac:dyDescent="0.25">
      <c r="B6424" s="42"/>
      <c r="C6424" s="42"/>
      <c r="E6424" s="32" t="s">
        <v>59864</v>
      </c>
      <c r="F6424" s="44" t="s">
        <v>3153</v>
      </c>
      <c r="G6424" s="32" t="s">
        <v>11</v>
      </c>
      <c r="H6424" s="32" t="s">
        <v>12</v>
      </c>
      <c r="I6424" s="32" t="s">
        <v>50138</v>
      </c>
      <c r="J6424" s="55">
        <v>8059347052977</v>
      </c>
      <c r="K6424" s="32"/>
      <c r="L6424" s="47">
        <v>209.95</v>
      </c>
      <c r="M6424" s="47">
        <v>209.95</v>
      </c>
      <c r="N6424" s="45">
        <v>44835</v>
      </c>
    </row>
    <row r="6425" spans="1:14" x14ac:dyDescent="0.25">
      <c r="B6425" s="42"/>
      <c r="C6425" s="42"/>
      <c r="E6425" s="32" t="s">
        <v>49415</v>
      </c>
      <c r="F6425" s="44" t="s">
        <v>3153</v>
      </c>
      <c r="G6425" s="32" t="s">
        <v>11</v>
      </c>
      <c r="H6425" s="32" t="s">
        <v>12</v>
      </c>
      <c r="I6425" s="32" t="s">
        <v>49416</v>
      </c>
      <c r="J6425" s="55">
        <v>8059347052960</v>
      </c>
      <c r="K6425" s="32"/>
      <c r="L6425" s="47">
        <v>209.95</v>
      </c>
      <c r="M6425" s="47">
        <v>209.95</v>
      </c>
      <c r="N6425" s="45">
        <v>44835</v>
      </c>
    </row>
    <row r="6426" spans="1:14" x14ac:dyDescent="0.25">
      <c r="B6426" s="42"/>
      <c r="C6426" s="42"/>
      <c r="E6426" s="32" t="s">
        <v>59863</v>
      </c>
      <c r="F6426" s="44" t="s">
        <v>3153</v>
      </c>
      <c r="G6426" s="32" t="s">
        <v>11</v>
      </c>
      <c r="H6426" s="32" t="s">
        <v>12</v>
      </c>
      <c r="I6426" s="32" t="s">
        <v>50137</v>
      </c>
      <c r="J6426" s="55">
        <v>8059347052953</v>
      </c>
      <c r="K6426" s="32"/>
      <c r="L6426" s="47">
        <v>209.95</v>
      </c>
      <c r="M6426" s="47">
        <v>209.95</v>
      </c>
      <c r="N6426" s="45">
        <v>44835</v>
      </c>
    </row>
    <row r="6427" spans="1:14" x14ac:dyDescent="0.25">
      <c r="B6427" s="42"/>
      <c r="C6427" s="42"/>
      <c r="E6427" s="32" t="s">
        <v>49413</v>
      </c>
      <c r="F6427" s="44" t="s">
        <v>3153</v>
      </c>
      <c r="G6427" s="32" t="s">
        <v>11</v>
      </c>
      <c r="H6427" s="32" t="s">
        <v>12</v>
      </c>
      <c r="I6427" s="32" t="s">
        <v>49414</v>
      </c>
      <c r="J6427" s="55">
        <v>8059347052946</v>
      </c>
      <c r="K6427" s="32"/>
      <c r="L6427" s="47">
        <v>209.95</v>
      </c>
      <c r="M6427" s="47">
        <v>209.95</v>
      </c>
      <c r="N6427" s="45">
        <v>44835</v>
      </c>
    </row>
    <row r="6428" spans="1:14" x14ac:dyDescent="0.25">
      <c r="B6428" s="42"/>
      <c r="C6428" s="42"/>
      <c r="E6428" s="32" t="s">
        <v>59862</v>
      </c>
      <c r="F6428" s="44" t="s">
        <v>3153</v>
      </c>
      <c r="G6428" s="32" t="s">
        <v>11</v>
      </c>
      <c r="H6428" s="32" t="s">
        <v>12</v>
      </c>
      <c r="I6428" s="32" t="s">
        <v>50136</v>
      </c>
      <c r="J6428" s="55">
        <v>8059347052939</v>
      </c>
      <c r="K6428" s="32"/>
      <c r="L6428" s="47">
        <v>209.95</v>
      </c>
      <c r="M6428" s="47">
        <v>209.95</v>
      </c>
      <c r="N6428" s="45">
        <v>44835</v>
      </c>
    </row>
    <row r="6429" spans="1:14" x14ac:dyDescent="0.25">
      <c r="B6429" s="42"/>
      <c r="C6429" s="42"/>
      <c r="E6429" s="32" t="s">
        <v>59861</v>
      </c>
      <c r="F6429" s="44" t="s">
        <v>3153</v>
      </c>
      <c r="G6429" s="32" t="s">
        <v>11</v>
      </c>
      <c r="H6429" s="32" t="s">
        <v>12</v>
      </c>
      <c r="I6429" s="32" t="s">
        <v>50144</v>
      </c>
      <c r="J6429" s="55">
        <v>8059347053097</v>
      </c>
      <c r="K6429" s="32"/>
      <c r="L6429" s="47">
        <v>209.95</v>
      </c>
      <c r="M6429" s="47">
        <v>209.95</v>
      </c>
      <c r="N6429" s="45">
        <v>44835</v>
      </c>
    </row>
    <row r="6430" spans="1:14" x14ac:dyDescent="0.25">
      <c r="B6430" s="42"/>
      <c r="C6430" s="42"/>
      <c r="E6430" s="32" t="s">
        <v>49411</v>
      </c>
      <c r="F6430" s="44" t="s">
        <v>3153</v>
      </c>
      <c r="G6430" s="32" t="s">
        <v>11</v>
      </c>
      <c r="H6430" s="32" t="s">
        <v>12</v>
      </c>
      <c r="I6430" s="32" t="s">
        <v>49412</v>
      </c>
      <c r="J6430" s="55">
        <v>8059347053080</v>
      </c>
      <c r="K6430" s="32"/>
      <c r="L6430" s="47">
        <v>209.95</v>
      </c>
      <c r="M6430" s="47">
        <v>209.95</v>
      </c>
      <c r="N6430" s="45">
        <v>44835</v>
      </c>
    </row>
    <row r="6431" spans="1:14" x14ac:dyDescent="0.25">
      <c r="B6431" s="42"/>
      <c r="C6431" s="42"/>
      <c r="E6431" s="32" t="s">
        <v>59860</v>
      </c>
      <c r="F6431" s="44" t="s">
        <v>3153</v>
      </c>
      <c r="G6431" s="32" t="s">
        <v>11</v>
      </c>
      <c r="H6431" s="32" t="s">
        <v>12</v>
      </c>
      <c r="I6431" s="32" t="s">
        <v>50143</v>
      </c>
      <c r="J6431" s="55">
        <v>8059347053073</v>
      </c>
      <c r="K6431" s="32"/>
      <c r="L6431" s="47">
        <v>209.95</v>
      </c>
      <c r="M6431" s="47">
        <v>209.95</v>
      </c>
      <c r="N6431" s="45">
        <v>44835</v>
      </c>
    </row>
    <row r="6432" spans="1:14" x14ac:dyDescent="0.25">
      <c r="B6432" s="42"/>
      <c r="C6432" s="42"/>
      <c r="E6432" s="32" t="s">
        <v>49409</v>
      </c>
      <c r="F6432" s="44" t="s">
        <v>3153</v>
      </c>
      <c r="G6432" s="32" t="s">
        <v>11</v>
      </c>
      <c r="H6432" s="32" t="s">
        <v>12</v>
      </c>
      <c r="I6432" s="32" t="s">
        <v>49410</v>
      </c>
      <c r="J6432" s="55">
        <v>8059347053066</v>
      </c>
      <c r="K6432" s="32"/>
      <c r="L6432" s="47">
        <v>209.95</v>
      </c>
      <c r="M6432" s="47">
        <v>209.95</v>
      </c>
      <c r="N6432" s="45">
        <v>44835</v>
      </c>
    </row>
    <row r="6433" spans="1:14" x14ac:dyDescent="0.25">
      <c r="B6433" s="42"/>
      <c r="C6433" s="42"/>
      <c r="E6433" s="32" t="s">
        <v>59859</v>
      </c>
      <c r="F6433" s="44" t="s">
        <v>3153</v>
      </c>
      <c r="G6433" s="32" t="s">
        <v>11</v>
      </c>
      <c r="H6433" s="32" t="s">
        <v>12</v>
      </c>
      <c r="I6433" s="32" t="s">
        <v>50142</v>
      </c>
      <c r="J6433" s="55">
        <v>8059347053059</v>
      </c>
      <c r="K6433" s="32"/>
      <c r="L6433" s="47">
        <v>209.95</v>
      </c>
      <c r="M6433" s="47">
        <v>209.95</v>
      </c>
      <c r="N6433" s="45">
        <v>44835</v>
      </c>
    </row>
    <row r="6434" spans="1:14" x14ac:dyDescent="0.25">
      <c r="B6434" s="42"/>
      <c r="C6434" s="42"/>
      <c r="E6434" s="32" t="s">
        <v>49407</v>
      </c>
      <c r="F6434" s="44" t="s">
        <v>3153</v>
      </c>
      <c r="G6434" s="32" t="s">
        <v>11</v>
      </c>
      <c r="H6434" s="32" t="s">
        <v>12</v>
      </c>
      <c r="I6434" s="32" t="s">
        <v>49408</v>
      </c>
      <c r="J6434" s="55">
        <v>8059347053042</v>
      </c>
      <c r="K6434" s="32"/>
      <c r="L6434" s="47">
        <v>209.95</v>
      </c>
      <c r="M6434" s="47">
        <v>209.95</v>
      </c>
      <c r="N6434" s="45">
        <v>44835</v>
      </c>
    </row>
    <row r="6435" spans="1:14" x14ac:dyDescent="0.25">
      <c r="B6435" s="42"/>
      <c r="C6435" s="42"/>
      <c r="E6435" s="32" t="s">
        <v>59858</v>
      </c>
      <c r="F6435" s="44" t="s">
        <v>3153</v>
      </c>
      <c r="G6435" s="32" t="s">
        <v>11</v>
      </c>
      <c r="H6435" s="32" t="s">
        <v>12</v>
      </c>
      <c r="I6435" s="32" t="s">
        <v>50141</v>
      </c>
      <c r="J6435" s="55">
        <v>8059347053035</v>
      </c>
      <c r="K6435" s="32"/>
      <c r="L6435" s="47">
        <v>209.95</v>
      </c>
      <c r="M6435" s="47">
        <v>209.95</v>
      </c>
      <c r="N6435" s="45">
        <v>44835</v>
      </c>
    </row>
    <row r="6436" spans="1:14" x14ac:dyDescent="0.25">
      <c r="B6436" s="42"/>
      <c r="C6436" s="42"/>
      <c r="E6436" s="32" t="s">
        <v>49405</v>
      </c>
      <c r="F6436" s="44" t="s">
        <v>3153</v>
      </c>
      <c r="G6436" s="32" t="s">
        <v>11</v>
      </c>
      <c r="H6436" s="32" t="s">
        <v>12</v>
      </c>
      <c r="I6436" s="32" t="s">
        <v>49406</v>
      </c>
      <c r="J6436" s="55">
        <v>8059347053028</v>
      </c>
      <c r="K6436" s="32"/>
      <c r="L6436" s="47">
        <v>209.95</v>
      </c>
      <c r="M6436" s="47">
        <v>209.95</v>
      </c>
      <c r="N6436" s="45">
        <v>44835</v>
      </c>
    </row>
    <row r="6437" spans="1:14" x14ac:dyDescent="0.25">
      <c r="B6437" s="42"/>
      <c r="C6437" s="42"/>
      <c r="E6437" s="32" t="s">
        <v>59857</v>
      </c>
      <c r="F6437" s="44" t="s">
        <v>3153</v>
      </c>
      <c r="G6437" s="32" t="s">
        <v>11</v>
      </c>
      <c r="H6437" s="32" t="s">
        <v>12</v>
      </c>
      <c r="I6437" s="32" t="s">
        <v>50140</v>
      </c>
      <c r="J6437" s="55">
        <v>8059347053011</v>
      </c>
      <c r="K6437" s="32"/>
      <c r="L6437" s="47">
        <v>209.95</v>
      </c>
      <c r="M6437" s="47">
        <v>209.95</v>
      </c>
      <c r="N6437" s="45">
        <v>44835</v>
      </c>
    </row>
    <row r="6438" spans="1:14" x14ac:dyDescent="0.25">
      <c r="A6438" s="32" t="s">
        <v>33271</v>
      </c>
      <c r="B6438" s="42" t="s">
        <v>67189</v>
      </c>
      <c r="C6438" s="42"/>
      <c r="D6438" s="42"/>
      <c r="E6438" s="43" t="s">
        <v>18865</v>
      </c>
      <c r="F6438" s="44" t="s">
        <v>3153</v>
      </c>
      <c r="G6438" s="44" t="s">
        <v>11</v>
      </c>
      <c r="H6438" s="44" t="s">
        <v>12</v>
      </c>
      <c r="I6438" s="42" t="s">
        <v>18866</v>
      </c>
      <c r="J6438" s="42">
        <v>8059175191060</v>
      </c>
      <c r="L6438" s="46">
        <v>209.95</v>
      </c>
      <c r="M6438" s="54">
        <v>209.95</v>
      </c>
      <c r="N6438" s="45">
        <v>43878</v>
      </c>
    </row>
    <row r="6439" spans="1:14" x14ac:dyDescent="0.25">
      <c r="A6439" s="32" t="s">
        <v>33270</v>
      </c>
      <c r="B6439" s="42" t="s">
        <v>67188</v>
      </c>
      <c r="C6439" s="42"/>
      <c r="D6439" s="42"/>
      <c r="E6439" s="43" t="s">
        <v>59856</v>
      </c>
      <c r="F6439" s="44" t="s">
        <v>3153</v>
      </c>
      <c r="G6439" s="44" t="s">
        <v>11</v>
      </c>
      <c r="H6439" s="44" t="s">
        <v>12</v>
      </c>
      <c r="I6439" s="42" t="s">
        <v>18853</v>
      </c>
      <c r="J6439" s="42">
        <v>8059175191053</v>
      </c>
      <c r="L6439" s="46">
        <v>209.95</v>
      </c>
      <c r="M6439" s="54">
        <v>209.95</v>
      </c>
      <c r="N6439" s="45">
        <v>43878</v>
      </c>
    </row>
    <row r="6440" spans="1:14" x14ac:dyDescent="0.25">
      <c r="A6440" s="32" t="s">
        <v>33269</v>
      </c>
      <c r="B6440" s="42" t="s">
        <v>67187</v>
      </c>
      <c r="C6440" s="42"/>
      <c r="D6440" s="42"/>
      <c r="E6440" s="43" t="s">
        <v>18863</v>
      </c>
      <c r="F6440" s="44" t="s">
        <v>3153</v>
      </c>
      <c r="G6440" s="44" t="s">
        <v>11</v>
      </c>
      <c r="H6440" s="44" t="s">
        <v>12</v>
      </c>
      <c r="I6440" s="42" t="s">
        <v>18864</v>
      </c>
      <c r="J6440" s="42">
        <v>8059175191046</v>
      </c>
      <c r="L6440" s="46">
        <v>209.95</v>
      </c>
      <c r="M6440" s="54">
        <v>209.95</v>
      </c>
      <c r="N6440" s="45">
        <v>43878</v>
      </c>
    </row>
    <row r="6441" spans="1:14" x14ac:dyDescent="0.25">
      <c r="A6441" s="32" t="s">
        <v>33268</v>
      </c>
      <c r="B6441" s="42" t="s">
        <v>67186</v>
      </c>
      <c r="C6441" s="42"/>
      <c r="D6441" s="42"/>
      <c r="E6441" s="43" t="s">
        <v>59855</v>
      </c>
      <c r="F6441" s="44" t="s">
        <v>3153</v>
      </c>
      <c r="G6441" s="44" t="s">
        <v>11</v>
      </c>
      <c r="H6441" s="44" t="s">
        <v>12</v>
      </c>
      <c r="I6441" s="42" t="s">
        <v>18852</v>
      </c>
      <c r="J6441" s="42">
        <v>8059175191039</v>
      </c>
      <c r="L6441" s="46">
        <v>209.95</v>
      </c>
      <c r="M6441" s="54">
        <v>209.95</v>
      </c>
      <c r="N6441" s="45">
        <v>43878</v>
      </c>
    </row>
    <row r="6442" spans="1:14" x14ac:dyDescent="0.25">
      <c r="A6442" s="32" t="s">
        <v>33267</v>
      </c>
      <c r="B6442" s="42" t="s">
        <v>67196</v>
      </c>
      <c r="C6442" s="42"/>
      <c r="D6442" s="42"/>
      <c r="E6442" s="43" t="s">
        <v>59854</v>
      </c>
      <c r="F6442" s="44" t="s">
        <v>3153</v>
      </c>
      <c r="G6442" s="44" t="s">
        <v>11</v>
      </c>
      <c r="H6442" s="44" t="s">
        <v>12</v>
      </c>
      <c r="I6442" s="42" t="s">
        <v>18858</v>
      </c>
      <c r="J6442" s="42">
        <v>8059175191152</v>
      </c>
      <c r="L6442" s="46">
        <v>209.95</v>
      </c>
      <c r="M6442" s="54">
        <v>209.95</v>
      </c>
      <c r="N6442" s="45">
        <v>43878</v>
      </c>
    </row>
    <row r="6443" spans="1:14" x14ac:dyDescent="0.25">
      <c r="A6443" s="32" t="s">
        <v>33266</v>
      </c>
      <c r="B6443" s="42" t="s">
        <v>67195</v>
      </c>
      <c r="C6443" s="42"/>
      <c r="D6443" s="42"/>
      <c r="E6443" s="43" t="s">
        <v>59853</v>
      </c>
      <c r="F6443" s="44" t="s">
        <v>3153</v>
      </c>
      <c r="G6443" s="44" t="s">
        <v>11</v>
      </c>
      <c r="H6443" s="44" t="s">
        <v>12</v>
      </c>
      <c r="I6443" s="42" t="s">
        <v>18857</v>
      </c>
      <c r="J6443" s="42">
        <v>8059175191138</v>
      </c>
      <c r="L6443" s="46">
        <v>209.95</v>
      </c>
      <c r="M6443" s="54">
        <v>209.95</v>
      </c>
      <c r="N6443" s="45">
        <v>43878</v>
      </c>
    </row>
    <row r="6444" spans="1:14" x14ac:dyDescent="0.25">
      <c r="A6444" s="32" t="s">
        <v>33265</v>
      </c>
      <c r="B6444" s="42" t="s">
        <v>67194</v>
      </c>
      <c r="C6444" s="42"/>
      <c r="D6444" s="42"/>
      <c r="E6444" s="43" t="s">
        <v>59852</v>
      </c>
      <c r="F6444" s="44" t="s">
        <v>3153</v>
      </c>
      <c r="G6444" s="44" t="s">
        <v>11</v>
      </c>
      <c r="H6444" s="44" t="s">
        <v>12</v>
      </c>
      <c r="I6444" s="42" t="s">
        <v>18856</v>
      </c>
      <c r="J6444" s="42">
        <v>8059175191114</v>
      </c>
      <c r="L6444" s="46">
        <v>209.95</v>
      </c>
      <c r="M6444" s="54">
        <v>209.95</v>
      </c>
      <c r="N6444" s="45">
        <v>43878</v>
      </c>
    </row>
    <row r="6445" spans="1:14" x14ac:dyDescent="0.25">
      <c r="A6445" s="32" t="s">
        <v>33264</v>
      </c>
      <c r="B6445" s="42" t="s">
        <v>67193</v>
      </c>
      <c r="C6445" s="42"/>
      <c r="D6445" s="42"/>
      <c r="E6445" s="43" t="s">
        <v>18861</v>
      </c>
      <c r="F6445" s="44" t="s">
        <v>3153</v>
      </c>
      <c r="G6445" s="44" t="s">
        <v>11</v>
      </c>
      <c r="H6445" s="44" t="s">
        <v>12</v>
      </c>
      <c r="I6445" s="42" t="s">
        <v>18862</v>
      </c>
      <c r="J6445" s="42">
        <v>8059175191107</v>
      </c>
      <c r="L6445" s="46">
        <v>209.95</v>
      </c>
      <c r="M6445" s="54">
        <v>209.95</v>
      </c>
      <c r="N6445" s="45">
        <v>43878</v>
      </c>
    </row>
    <row r="6446" spans="1:14" x14ac:dyDescent="0.25">
      <c r="A6446" s="32" t="s">
        <v>33263</v>
      </c>
      <c r="B6446" s="42" t="s">
        <v>67192</v>
      </c>
      <c r="C6446" s="42"/>
      <c r="D6446" s="42"/>
      <c r="E6446" s="43" t="s">
        <v>59851</v>
      </c>
      <c r="F6446" s="44" t="s">
        <v>3153</v>
      </c>
      <c r="G6446" s="44" t="s">
        <v>11</v>
      </c>
      <c r="H6446" s="44" t="s">
        <v>12</v>
      </c>
      <c r="I6446" s="42" t="s">
        <v>18855</v>
      </c>
      <c r="J6446" s="42">
        <v>8059175191091</v>
      </c>
      <c r="L6446" s="46">
        <v>209.95</v>
      </c>
      <c r="M6446" s="54">
        <v>209.95</v>
      </c>
      <c r="N6446" s="45">
        <v>43878</v>
      </c>
    </row>
    <row r="6447" spans="1:14" x14ac:dyDescent="0.25">
      <c r="A6447" s="32" t="s">
        <v>33262</v>
      </c>
      <c r="B6447" s="42" t="s">
        <v>67191</v>
      </c>
      <c r="C6447" s="42"/>
      <c r="D6447" s="42"/>
      <c r="E6447" s="43" t="s">
        <v>18859</v>
      </c>
      <c r="F6447" s="44" t="s">
        <v>3153</v>
      </c>
      <c r="G6447" s="44" t="s">
        <v>11</v>
      </c>
      <c r="H6447" s="44" t="s">
        <v>12</v>
      </c>
      <c r="I6447" s="42" t="s">
        <v>18860</v>
      </c>
      <c r="J6447" s="42">
        <v>8059175191084</v>
      </c>
      <c r="L6447" s="46">
        <v>209.95</v>
      </c>
      <c r="M6447" s="54">
        <v>209.95</v>
      </c>
      <c r="N6447" s="45">
        <v>43878</v>
      </c>
    </row>
    <row r="6448" spans="1:14" x14ac:dyDescent="0.25">
      <c r="A6448" s="32" t="s">
        <v>33261</v>
      </c>
      <c r="B6448" s="42" t="s">
        <v>67190</v>
      </c>
      <c r="C6448" s="42"/>
      <c r="D6448" s="42"/>
      <c r="E6448" s="43" t="s">
        <v>59850</v>
      </c>
      <c r="F6448" s="44" t="s">
        <v>3153</v>
      </c>
      <c r="G6448" s="44" t="s">
        <v>11</v>
      </c>
      <c r="H6448" s="44" t="s">
        <v>12</v>
      </c>
      <c r="I6448" s="42" t="s">
        <v>18854</v>
      </c>
      <c r="J6448" s="42">
        <v>8059175191077</v>
      </c>
      <c r="L6448" s="46">
        <v>209.95</v>
      </c>
      <c r="M6448" s="54">
        <v>209.95</v>
      </c>
      <c r="N6448" s="45">
        <v>43878</v>
      </c>
    </row>
    <row r="6449" spans="1:14" x14ac:dyDescent="0.25">
      <c r="B6449" s="17" t="s">
        <v>69902</v>
      </c>
      <c r="C6449" s="42"/>
      <c r="D6449" s="42"/>
      <c r="E6449" s="43" t="s">
        <v>69882</v>
      </c>
      <c r="F6449" s="44" t="s">
        <v>3153</v>
      </c>
      <c r="G6449" s="44" t="s">
        <v>11</v>
      </c>
      <c r="H6449" s="44" t="s">
        <v>12</v>
      </c>
      <c r="I6449" s="42" t="s">
        <v>69883</v>
      </c>
      <c r="J6449" s="42">
        <v>8059175943119</v>
      </c>
      <c r="L6449" s="46">
        <v>209.95</v>
      </c>
      <c r="M6449" s="54">
        <v>209.95</v>
      </c>
      <c r="N6449" s="45">
        <v>43878</v>
      </c>
    </row>
    <row r="6450" spans="1:14" x14ac:dyDescent="0.25">
      <c r="B6450" s="17" t="s">
        <v>69903</v>
      </c>
      <c r="C6450" s="42"/>
      <c r="D6450" s="42"/>
      <c r="E6450" s="43" t="s">
        <v>69880</v>
      </c>
      <c r="F6450" s="44" t="s">
        <v>3153</v>
      </c>
      <c r="G6450" s="44" t="s">
        <v>11</v>
      </c>
      <c r="H6450" s="44" t="s">
        <v>12</v>
      </c>
      <c r="I6450" s="42" t="s">
        <v>69881</v>
      </c>
      <c r="J6450" s="42">
        <v>8059175943102</v>
      </c>
      <c r="L6450" s="47">
        <v>209.95</v>
      </c>
      <c r="M6450" s="47">
        <v>209.95</v>
      </c>
      <c r="N6450" s="45">
        <v>43878</v>
      </c>
    </row>
    <row r="6451" spans="1:14" x14ac:dyDescent="0.25">
      <c r="A6451" s="45" t="s">
        <v>43717</v>
      </c>
      <c r="B6451" s="42" t="s">
        <v>43718</v>
      </c>
      <c r="C6451" s="42" t="s">
        <v>70056</v>
      </c>
      <c r="D6451" s="42"/>
      <c r="E6451" s="43" t="s">
        <v>43719</v>
      </c>
      <c r="F6451" s="44" t="s">
        <v>3153</v>
      </c>
      <c r="G6451" s="32" t="s">
        <v>11</v>
      </c>
      <c r="H6451" s="43" t="s">
        <v>12</v>
      </c>
      <c r="I6451" s="42" t="s">
        <v>43720</v>
      </c>
      <c r="J6451" s="65">
        <v>8059175406768</v>
      </c>
      <c r="L6451" s="47">
        <v>209.95</v>
      </c>
      <c r="M6451" s="47">
        <v>209.95</v>
      </c>
      <c r="N6451" s="45">
        <v>44438</v>
      </c>
    </row>
    <row r="6452" spans="1:14" x14ac:dyDescent="0.25">
      <c r="A6452" s="45" t="s">
        <v>43713</v>
      </c>
      <c r="B6452" s="42" t="s">
        <v>43714</v>
      </c>
      <c r="C6452" s="42" t="s">
        <v>70055</v>
      </c>
      <c r="D6452" s="42"/>
      <c r="E6452" s="43" t="s">
        <v>43715</v>
      </c>
      <c r="F6452" s="44" t="s">
        <v>3153</v>
      </c>
      <c r="G6452" s="32" t="s">
        <v>11</v>
      </c>
      <c r="H6452" s="43" t="s">
        <v>12</v>
      </c>
      <c r="I6452" s="42" t="s">
        <v>43716</v>
      </c>
      <c r="J6452" s="65">
        <v>8059175406751</v>
      </c>
      <c r="L6452" s="47">
        <v>209.95</v>
      </c>
      <c r="M6452" s="47">
        <v>209.95</v>
      </c>
      <c r="N6452" s="45">
        <v>44438</v>
      </c>
    </row>
    <row r="6453" spans="1:14" x14ac:dyDescent="0.25">
      <c r="A6453" s="45" t="s">
        <v>43709</v>
      </c>
      <c r="B6453" s="42" t="s">
        <v>43710</v>
      </c>
      <c r="C6453" s="42" t="s">
        <v>70054</v>
      </c>
      <c r="D6453" s="42"/>
      <c r="E6453" s="43" t="s">
        <v>43711</v>
      </c>
      <c r="F6453" s="44" t="s">
        <v>3153</v>
      </c>
      <c r="G6453" s="32" t="s">
        <v>11</v>
      </c>
      <c r="H6453" s="43" t="s">
        <v>12</v>
      </c>
      <c r="I6453" s="42" t="s">
        <v>43712</v>
      </c>
      <c r="J6453" s="65">
        <v>8059175406744</v>
      </c>
      <c r="L6453" s="47">
        <v>209.95</v>
      </c>
      <c r="M6453" s="47">
        <v>209.95</v>
      </c>
      <c r="N6453" s="45">
        <v>44438</v>
      </c>
    </row>
    <row r="6454" spans="1:14" x14ac:dyDescent="0.25">
      <c r="A6454" s="45" t="s">
        <v>43705</v>
      </c>
      <c r="B6454" s="42" t="s">
        <v>43706</v>
      </c>
      <c r="C6454" s="42" t="s">
        <v>70053</v>
      </c>
      <c r="D6454" s="42"/>
      <c r="E6454" s="43" t="s">
        <v>43707</v>
      </c>
      <c r="F6454" s="44" t="s">
        <v>3153</v>
      </c>
      <c r="G6454" s="32" t="s">
        <v>11</v>
      </c>
      <c r="H6454" s="43" t="s">
        <v>12</v>
      </c>
      <c r="I6454" s="42" t="s">
        <v>43708</v>
      </c>
      <c r="J6454" s="65">
        <v>8059175406737</v>
      </c>
      <c r="L6454" s="47">
        <v>209.95</v>
      </c>
      <c r="M6454" s="47">
        <v>209.95</v>
      </c>
      <c r="N6454" s="45">
        <v>44438</v>
      </c>
    </row>
    <row r="6455" spans="1:14" x14ac:dyDescent="0.25">
      <c r="A6455" s="45" t="s">
        <v>43702</v>
      </c>
      <c r="B6455" s="42"/>
      <c r="C6455" s="42" t="s">
        <v>70052</v>
      </c>
      <c r="D6455" s="42"/>
      <c r="E6455" s="43" t="s">
        <v>43703</v>
      </c>
      <c r="F6455" s="44" t="s">
        <v>3153</v>
      </c>
      <c r="G6455" s="32" t="s">
        <v>11</v>
      </c>
      <c r="H6455" s="43" t="s">
        <v>12</v>
      </c>
      <c r="I6455" s="42" t="s">
        <v>43704</v>
      </c>
      <c r="J6455" s="65">
        <v>8059175406720</v>
      </c>
      <c r="L6455" s="47">
        <v>209.95</v>
      </c>
      <c r="M6455" s="47">
        <v>209.95</v>
      </c>
      <c r="N6455" s="45">
        <v>44438</v>
      </c>
    </row>
    <row r="6456" spans="1:14" x14ac:dyDescent="0.25">
      <c r="A6456" s="45" t="s">
        <v>43699</v>
      </c>
      <c r="B6456" s="42"/>
      <c r="C6456" s="42" t="s">
        <v>70051</v>
      </c>
      <c r="D6456" s="42"/>
      <c r="E6456" s="43" t="s">
        <v>43700</v>
      </c>
      <c r="F6456" s="44" t="s">
        <v>3153</v>
      </c>
      <c r="G6456" s="32" t="s">
        <v>11</v>
      </c>
      <c r="H6456" s="43" t="s">
        <v>12</v>
      </c>
      <c r="I6456" s="42" t="s">
        <v>43701</v>
      </c>
      <c r="J6456" s="65">
        <v>8059175406713</v>
      </c>
      <c r="L6456" s="47">
        <v>209.95</v>
      </c>
      <c r="M6456" s="47">
        <v>209.95</v>
      </c>
      <c r="N6456" s="45">
        <v>44438</v>
      </c>
    </row>
    <row r="6457" spans="1:14" x14ac:dyDescent="0.25">
      <c r="A6457" s="45" t="s">
        <v>43696</v>
      </c>
      <c r="B6457" s="42"/>
      <c r="C6457" s="42"/>
      <c r="D6457" s="42"/>
      <c r="E6457" s="43" t="s">
        <v>43697</v>
      </c>
      <c r="F6457" s="44" t="s">
        <v>3153</v>
      </c>
      <c r="G6457" s="32" t="s">
        <v>11</v>
      </c>
      <c r="H6457" s="43" t="s">
        <v>12</v>
      </c>
      <c r="I6457" s="42" t="s">
        <v>43698</v>
      </c>
      <c r="J6457" s="65">
        <v>8059175406706</v>
      </c>
      <c r="L6457" s="47">
        <v>209.95</v>
      </c>
      <c r="M6457" s="47">
        <v>209.95</v>
      </c>
      <c r="N6457" s="45">
        <v>44438</v>
      </c>
    </row>
    <row r="6458" spans="1:14" x14ac:dyDescent="0.25">
      <c r="A6458" s="45" t="s">
        <v>43693</v>
      </c>
      <c r="B6458" s="42"/>
      <c r="C6458" s="42"/>
      <c r="D6458" s="42"/>
      <c r="E6458" s="43" t="s">
        <v>43694</v>
      </c>
      <c r="F6458" s="44" t="s">
        <v>3153</v>
      </c>
      <c r="G6458" s="32" t="s">
        <v>11</v>
      </c>
      <c r="H6458" s="43" t="s">
        <v>12</v>
      </c>
      <c r="I6458" s="42" t="s">
        <v>43695</v>
      </c>
      <c r="J6458" s="65">
        <v>8059175406690</v>
      </c>
      <c r="L6458" s="47">
        <v>209.95</v>
      </c>
      <c r="M6458" s="47">
        <v>209.95</v>
      </c>
      <c r="N6458" s="45">
        <v>44438</v>
      </c>
    </row>
    <row r="6459" spans="1:14" x14ac:dyDescent="0.25">
      <c r="A6459" s="45" t="s">
        <v>43690</v>
      </c>
      <c r="B6459" s="42"/>
      <c r="C6459" s="42"/>
      <c r="D6459" s="42"/>
      <c r="E6459" s="43" t="s">
        <v>43691</v>
      </c>
      <c r="F6459" s="44" t="s">
        <v>3153</v>
      </c>
      <c r="G6459" s="32" t="s">
        <v>11</v>
      </c>
      <c r="H6459" s="43" t="s">
        <v>12</v>
      </c>
      <c r="I6459" s="42" t="s">
        <v>43692</v>
      </c>
      <c r="J6459" s="65">
        <v>8059175406850</v>
      </c>
      <c r="L6459" s="47">
        <v>209.95</v>
      </c>
      <c r="M6459" s="47">
        <v>209.95</v>
      </c>
      <c r="N6459" s="45">
        <v>44438</v>
      </c>
    </row>
    <row r="6460" spans="1:14" x14ac:dyDescent="0.25">
      <c r="A6460" s="45" t="s">
        <v>43687</v>
      </c>
      <c r="B6460" s="42"/>
      <c r="C6460" s="42" t="s">
        <v>70050</v>
      </c>
      <c r="D6460" s="42"/>
      <c r="E6460" s="43" t="s">
        <v>43688</v>
      </c>
      <c r="F6460" s="44" t="s">
        <v>3153</v>
      </c>
      <c r="G6460" s="32" t="s">
        <v>11</v>
      </c>
      <c r="H6460" s="43" t="s">
        <v>12</v>
      </c>
      <c r="I6460" s="42" t="s">
        <v>43689</v>
      </c>
      <c r="J6460" s="65">
        <v>8059175406843</v>
      </c>
      <c r="L6460" s="47">
        <v>209.95</v>
      </c>
      <c r="M6460" s="47">
        <v>209.95</v>
      </c>
      <c r="N6460" s="45">
        <v>44438</v>
      </c>
    </row>
    <row r="6461" spans="1:14" x14ac:dyDescent="0.25">
      <c r="A6461" s="45" t="s">
        <v>43683</v>
      </c>
      <c r="B6461" s="42" t="s">
        <v>43684</v>
      </c>
      <c r="C6461" s="42" t="s">
        <v>70049</v>
      </c>
      <c r="D6461" s="42"/>
      <c r="E6461" s="43" t="s">
        <v>43685</v>
      </c>
      <c r="F6461" s="44" t="s">
        <v>3153</v>
      </c>
      <c r="G6461" s="32" t="s">
        <v>11</v>
      </c>
      <c r="H6461" s="43" t="s">
        <v>12</v>
      </c>
      <c r="I6461" s="42" t="s">
        <v>43686</v>
      </c>
      <c r="J6461" s="65">
        <v>8059175406836</v>
      </c>
      <c r="L6461" s="47">
        <v>209.95</v>
      </c>
      <c r="M6461" s="47">
        <v>209.95</v>
      </c>
      <c r="N6461" s="45">
        <v>44438</v>
      </c>
    </row>
    <row r="6462" spans="1:14" x14ac:dyDescent="0.25">
      <c r="A6462" s="45" t="s">
        <v>43679</v>
      </c>
      <c r="B6462" s="42" t="s">
        <v>43680</v>
      </c>
      <c r="C6462" s="42" t="s">
        <v>70048</v>
      </c>
      <c r="D6462" s="42"/>
      <c r="E6462" s="43" t="s">
        <v>43681</v>
      </c>
      <c r="F6462" s="44" t="s">
        <v>3153</v>
      </c>
      <c r="G6462" s="32" t="s">
        <v>11</v>
      </c>
      <c r="H6462" s="43" t="s">
        <v>12</v>
      </c>
      <c r="I6462" s="42" t="s">
        <v>43682</v>
      </c>
      <c r="J6462" s="65">
        <v>8059175406829</v>
      </c>
      <c r="L6462" s="47">
        <v>209.95</v>
      </c>
      <c r="M6462" s="47">
        <v>209.95</v>
      </c>
      <c r="N6462" s="45">
        <v>44438</v>
      </c>
    </row>
    <row r="6463" spans="1:14" x14ac:dyDescent="0.25">
      <c r="A6463" s="45" t="s">
        <v>43675</v>
      </c>
      <c r="B6463" s="42" t="s">
        <v>43676</v>
      </c>
      <c r="C6463" s="42" t="s">
        <v>70047</v>
      </c>
      <c r="D6463" s="42"/>
      <c r="E6463" s="43" t="s">
        <v>43677</v>
      </c>
      <c r="F6463" s="44" t="s">
        <v>3153</v>
      </c>
      <c r="G6463" s="32" t="s">
        <v>11</v>
      </c>
      <c r="H6463" s="43" t="s">
        <v>12</v>
      </c>
      <c r="I6463" s="42" t="s">
        <v>43678</v>
      </c>
      <c r="J6463" s="65">
        <v>8059175406812</v>
      </c>
      <c r="L6463" s="47">
        <v>209.95</v>
      </c>
      <c r="M6463" s="47">
        <v>209.95</v>
      </c>
      <c r="N6463" s="45">
        <v>44438</v>
      </c>
    </row>
    <row r="6464" spans="1:14" x14ac:dyDescent="0.25">
      <c r="A6464" s="45" t="s">
        <v>43671</v>
      </c>
      <c r="B6464" s="42" t="s">
        <v>43672</v>
      </c>
      <c r="C6464" s="42" t="s">
        <v>70046</v>
      </c>
      <c r="D6464" s="42"/>
      <c r="E6464" s="43" t="s">
        <v>43673</v>
      </c>
      <c r="F6464" s="44" t="s">
        <v>3153</v>
      </c>
      <c r="G6464" s="32" t="s">
        <v>11</v>
      </c>
      <c r="H6464" s="43" t="s">
        <v>12</v>
      </c>
      <c r="I6464" s="42" t="s">
        <v>43674</v>
      </c>
      <c r="J6464" s="65">
        <v>8059175406805</v>
      </c>
      <c r="L6464" s="47">
        <v>209.95</v>
      </c>
      <c r="M6464" s="47">
        <v>209.95</v>
      </c>
      <c r="N6464" s="45">
        <v>44438</v>
      </c>
    </row>
    <row r="6465" spans="1:14" x14ac:dyDescent="0.25">
      <c r="A6465" s="45" t="s">
        <v>43667</v>
      </c>
      <c r="B6465" s="42" t="s">
        <v>43668</v>
      </c>
      <c r="C6465" s="42" t="s">
        <v>70045</v>
      </c>
      <c r="D6465" s="42"/>
      <c r="E6465" s="43" t="s">
        <v>43669</v>
      </c>
      <c r="F6465" s="44" t="s">
        <v>3153</v>
      </c>
      <c r="G6465" s="32" t="s">
        <v>11</v>
      </c>
      <c r="H6465" s="43" t="s">
        <v>12</v>
      </c>
      <c r="I6465" s="42" t="s">
        <v>43670</v>
      </c>
      <c r="J6465" s="65">
        <v>8059175406799</v>
      </c>
      <c r="L6465" s="47">
        <v>209.95</v>
      </c>
      <c r="M6465" s="47">
        <v>209.95</v>
      </c>
      <c r="N6465" s="45">
        <v>44438</v>
      </c>
    </row>
    <row r="6466" spans="1:14" x14ac:dyDescent="0.25">
      <c r="A6466" s="45" t="s">
        <v>43663</v>
      </c>
      <c r="B6466" s="42" t="s">
        <v>43664</v>
      </c>
      <c r="C6466" s="42" t="s">
        <v>70044</v>
      </c>
      <c r="D6466" s="42"/>
      <c r="E6466" s="43" t="s">
        <v>43665</v>
      </c>
      <c r="F6466" s="44" t="s">
        <v>3153</v>
      </c>
      <c r="G6466" s="32" t="s">
        <v>11</v>
      </c>
      <c r="H6466" s="43" t="s">
        <v>12</v>
      </c>
      <c r="I6466" s="42" t="s">
        <v>43666</v>
      </c>
      <c r="J6466" s="65">
        <v>8059175406782</v>
      </c>
      <c r="L6466" s="47">
        <v>209.95</v>
      </c>
      <c r="M6466" s="47">
        <v>209.95</v>
      </c>
      <c r="N6466" s="45">
        <v>44438</v>
      </c>
    </row>
    <row r="6467" spans="1:14" x14ac:dyDescent="0.25">
      <c r="A6467" s="45" t="s">
        <v>43659</v>
      </c>
      <c r="B6467" s="42" t="s">
        <v>43660</v>
      </c>
      <c r="C6467" s="42" t="s">
        <v>70043</v>
      </c>
      <c r="D6467" s="42"/>
      <c r="E6467" s="43" t="s">
        <v>43661</v>
      </c>
      <c r="F6467" s="44" t="s">
        <v>3153</v>
      </c>
      <c r="G6467" s="32" t="s">
        <v>11</v>
      </c>
      <c r="H6467" s="43" t="s">
        <v>12</v>
      </c>
      <c r="I6467" s="42" t="s">
        <v>43662</v>
      </c>
      <c r="J6467" s="65">
        <v>8059175406775</v>
      </c>
      <c r="L6467" s="47">
        <v>209.95</v>
      </c>
      <c r="M6467" s="47">
        <v>209.95</v>
      </c>
      <c r="N6467" s="45">
        <v>44438</v>
      </c>
    </row>
    <row r="6468" spans="1:14" x14ac:dyDescent="0.25">
      <c r="B6468" s="17" t="s">
        <v>69904</v>
      </c>
      <c r="C6468" s="42"/>
      <c r="D6468" s="42"/>
      <c r="E6468" s="43" t="s">
        <v>69878</v>
      </c>
      <c r="F6468" s="44" t="s">
        <v>3153</v>
      </c>
      <c r="G6468" s="44" t="s">
        <v>11</v>
      </c>
      <c r="H6468" s="44" t="s">
        <v>12</v>
      </c>
      <c r="I6468" s="42" t="s">
        <v>69879</v>
      </c>
      <c r="J6468" s="42">
        <v>8059175943096</v>
      </c>
      <c r="L6468" s="47">
        <v>209.95</v>
      </c>
      <c r="M6468" s="47">
        <v>209.95</v>
      </c>
      <c r="N6468" s="45">
        <v>43878</v>
      </c>
    </row>
    <row r="6469" spans="1:14" x14ac:dyDescent="0.25">
      <c r="B6469" s="17" t="s">
        <v>69905</v>
      </c>
      <c r="C6469" s="42"/>
      <c r="D6469" s="42"/>
      <c r="E6469" s="43" t="s">
        <v>69876</v>
      </c>
      <c r="F6469" s="44" t="s">
        <v>3153</v>
      </c>
      <c r="G6469" s="44" t="s">
        <v>11</v>
      </c>
      <c r="H6469" s="44" t="s">
        <v>12</v>
      </c>
      <c r="I6469" s="42" t="s">
        <v>69877</v>
      </c>
      <c r="J6469" s="42">
        <v>8059175943089</v>
      </c>
      <c r="L6469" s="47">
        <v>209.95</v>
      </c>
      <c r="M6469" s="47">
        <v>209.95</v>
      </c>
      <c r="N6469" s="45">
        <v>43878</v>
      </c>
    </row>
    <row r="6470" spans="1:14" x14ac:dyDescent="0.25">
      <c r="B6470" s="32" t="s">
        <v>69908</v>
      </c>
      <c r="C6470" s="42"/>
      <c r="D6470" s="42"/>
      <c r="E6470" s="43" t="s">
        <v>69906</v>
      </c>
      <c r="F6470" s="44" t="s">
        <v>3153</v>
      </c>
      <c r="G6470" s="44" t="s">
        <v>11</v>
      </c>
      <c r="H6470" s="44" t="s">
        <v>12</v>
      </c>
      <c r="I6470" s="42" t="s">
        <v>69907</v>
      </c>
      <c r="J6470" s="42">
        <v>8059175943201</v>
      </c>
      <c r="L6470" s="46">
        <v>209.95</v>
      </c>
      <c r="M6470" s="54">
        <v>209.95</v>
      </c>
      <c r="N6470" s="45">
        <v>43878</v>
      </c>
    </row>
    <row r="6471" spans="1:14" x14ac:dyDescent="0.25">
      <c r="B6471" s="17" t="s">
        <v>69896</v>
      </c>
      <c r="C6471" s="42"/>
      <c r="D6471" s="42"/>
      <c r="E6471" s="43" t="s">
        <v>69894</v>
      </c>
      <c r="F6471" s="44" t="s">
        <v>3153</v>
      </c>
      <c r="G6471" s="44" t="s">
        <v>11</v>
      </c>
      <c r="H6471" s="44" t="s">
        <v>12</v>
      </c>
      <c r="I6471" s="42" t="s">
        <v>69895</v>
      </c>
      <c r="J6471" s="42">
        <v>8059175943188</v>
      </c>
      <c r="L6471" s="46">
        <v>209.95</v>
      </c>
      <c r="M6471" s="54">
        <v>209.95</v>
      </c>
      <c r="N6471" s="45">
        <v>43878</v>
      </c>
    </row>
    <row r="6472" spans="1:14" x14ac:dyDescent="0.25">
      <c r="B6472" s="17" t="s">
        <v>69897</v>
      </c>
      <c r="C6472" s="42"/>
      <c r="D6472" s="42"/>
      <c r="E6472" s="43" t="s">
        <v>69892</v>
      </c>
      <c r="F6472" s="44" t="s">
        <v>3153</v>
      </c>
      <c r="G6472" s="44" t="s">
        <v>11</v>
      </c>
      <c r="H6472" s="44" t="s">
        <v>12</v>
      </c>
      <c r="I6472" s="42" t="s">
        <v>69893</v>
      </c>
      <c r="J6472" s="42">
        <v>8059175943164</v>
      </c>
      <c r="L6472" s="46">
        <v>209.95</v>
      </c>
      <c r="M6472" s="54">
        <v>209.95</v>
      </c>
      <c r="N6472" s="45">
        <v>43878</v>
      </c>
    </row>
    <row r="6473" spans="1:14" x14ac:dyDescent="0.25">
      <c r="B6473" s="17" t="s">
        <v>69898</v>
      </c>
      <c r="C6473" s="42"/>
      <c r="D6473" s="42"/>
      <c r="E6473" s="43" t="s">
        <v>69890</v>
      </c>
      <c r="F6473" s="44" t="s">
        <v>3153</v>
      </c>
      <c r="G6473" s="44" t="s">
        <v>11</v>
      </c>
      <c r="H6473" s="44" t="s">
        <v>12</v>
      </c>
      <c r="I6473" s="42" t="s">
        <v>69891</v>
      </c>
      <c r="J6473" s="42">
        <v>8059175943157</v>
      </c>
      <c r="L6473" s="46">
        <v>209.95</v>
      </c>
      <c r="M6473" s="54">
        <v>209.95</v>
      </c>
      <c r="N6473" s="45">
        <v>43878</v>
      </c>
    </row>
    <row r="6474" spans="1:14" x14ac:dyDescent="0.25">
      <c r="B6474" s="17" t="s">
        <v>69899</v>
      </c>
      <c r="C6474" s="42"/>
      <c r="D6474" s="42"/>
      <c r="E6474" s="43" t="s">
        <v>69888</v>
      </c>
      <c r="F6474" s="44" t="s">
        <v>3153</v>
      </c>
      <c r="G6474" s="44" t="s">
        <v>11</v>
      </c>
      <c r="H6474" s="44" t="s">
        <v>12</v>
      </c>
      <c r="I6474" s="42" t="s">
        <v>69889</v>
      </c>
      <c r="J6474" s="42">
        <v>8059175943140</v>
      </c>
      <c r="L6474" s="46">
        <v>209.95</v>
      </c>
      <c r="M6474" s="54">
        <v>209.95</v>
      </c>
      <c r="N6474" s="45">
        <v>43878</v>
      </c>
    </row>
    <row r="6475" spans="1:14" x14ac:dyDescent="0.25">
      <c r="B6475" s="17" t="s">
        <v>69900</v>
      </c>
      <c r="C6475" s="42"/>
      <c r="D6475" s="42"/>
      <c r="E6475" s="43" t="s">
        <v>69886</v>
      </c>
      <c r="F6475" s="44" t="s">
        <v>3153</v>
      </c>
      <c r="G6475" s="44" t="s">
        <v>11</v>
      </c>
      <c r="H6475" s="44" t="s">
        <v>12</v>
      </c>
      <c r="I6475" s="42" t="s">
        <v>69887</v>
      </c>
      <c r="J6475" s="42">
        <v>8059175943133</v>
      </c>
      <c r="L6475" s="46">
        <v>209.95</v>
      </c>
      <c r="M6475" s="54">
        <v>209.95</v>
      </c>
      <c r="N6475" s="45">
        <v>43878</v>
      </c>
    </row>
    <row r="6476" spans="1:14" x14ac:dyDescent="0.25">
      <c r="B6476" s="17" t="s">
        <v>69901</v>
      </c>
      <c r="C6476" s="42"/>
      <c r="D6476" s="42"/>
      <c r="E6476" s="43" t="s">
        <v>69884</v>
      </c>
      <c r="F6476" s="44" t="s">
        <v>3153</v>
      </c>
      <c r="G6476" s="44" t="s">
        <v>11</v>
      </c>
      <c r="H6476" s="44" t="s">
        <v>12</v>
      </c>
      <c r="I6476" s="42" t="s">
        <v>69885</v>
      </c>
      <c r="J6476" s="42">
        <v>8059175943126</v>
      </c>
      <c r="L6476" s="46">
        <v>209.95</v>
      </c>
      <c r="M6476" s="54">
        <v>209.95</v>
      </c>
      <c r="N6476" s="45">
        <v>43878</v>
      </c>
    </row>
    <row r="6477" spans="1:14" x14ac:dyDescent="0.25">
      <c r="A6477" s="32" t="s">
        <v>33260</v>
      </c>
      <c r="B6477" s="42" t="s">
        <v>67156</v>
      </c>
      <c r="C6477" s="42" t="s">
        <v>46475</v>
      </c>
      <c r="D6477" s="42"/>
      <c r="E6477" s="43" t="s">
        <v>18850</v>
      </c>
      <c r="F6477" s="44" t="s">
        <v>3153</v>
      </c>
      <c r="G6477" s="44" t="s">
        <v>11</v>
      </c>
      <c r="H6477" s="44" t="s">
        <v>12</v>
      </c>
      <c r="I6477" s="42" t="s">
        <v>18851</v>
      </c>
      <c r="J6477" s="42">
        <v>8059175190896</v>
      </c>
      <c r="L6477" s="47">
        <v>209.95</v>
      </c>
      <c r="M6477" s="47">
        <v>209.95</v>
      </c>
      <c r="N6477" s="45">
        <v>43878</v>
      </c>
    </row>
    <row r="6478" spans="1:14" x14ac:dyDescent="0.25">
      <c r="A6478" s="32" t="s">
        <v>33259</v>
      </c>
      <c r="B6478" s="42" t="s">
        <v>67155</v>
      </c>
      <c r="C6478" s="42" t="s">
        <v>46474</v>
      </c>
      <c r="D6478" s="42"/>
      <c r="E6478" s="43" t="s">
        <v>59849</v>
      </c>
      <c r="F6478" s="44" t="s">
        <v>3153</v>
      </c>
      <c r="G6478" s="44" t="s">
        <v>11</v>
      </c>
      <c r="H6478" s="44" t="s">
        <v>12</v>
      </c>
      <c r="I6478" s="42" t="s">
        <v>18838</v>
      </c>
      <c r="J6478" s="42">
        <v>8059175190889</v>
      </c>
      <c r="L6478" s="47">
        <v>209.95</v>
      </c>
      <c r="M6478" s="47">
        <v>209.95</v>
      </c>
      <c r="N6478" s="45">
        <v>43878</v>
      </c>
    </row>
    <row r="6479" spans="1:14" x14ac:dyDescent="0.25">
      <c r="A6479" s="32" t="s">
        <v>33258</v>
      </c>
      <c r="B6479" s="42" t="s">
        <v>67154</v>
      </c>
      <c r="C6479" s="42" t="s">
        <v>46473</v>
      </c>
      <c r="D6479" s="42"/>
      <c r="E6479" s="43" t="s">
        <v>18848</v>
      </c>
      <c r="F6479" s="44" t="s">
        <v>3153</v>
      </c>
      <c r="G6479" s="44" t="s">
        <v>11</v>
      </c>
      <c r="H6479" s="44" t="s">
        <v>12</v>
      </c>
      <c r="I6479" s="42" t="s">
        <v>18849</v>
      </c>
      <c r="J6479" s="42">
        <v>8059175190872</v>
      </c>
      <c r="L6479" s="47">
        <v>209.95</v>
      </c>
      <c r="M6479" s="47">
        <v>209.95</v>
      </c>
      <c r="N6479" s="45">
        <v>43878</v>
      </c>
    </row>
    <row r="6480" spans="1:14" x14ac:dyDescent="0.25">
      <c r="A6480" s="32" t="s">
        <v>33257</v>
      </c>
      <c r="B6480" s="42" t="s">
        <v>67153</v>
      </c>
      <c r="C6480" s="42" t="s">
        <v>70042</v>
      </c>
      <c r="D6480" s="42"/>
      <c r="E6480" s="43" t="s">
        <v>59848</v>
      </c>
      <c r="F6480" s="44" t="s">
        <v>3153</v>
      </c>
      <c r="G6480" s="44" t="s">
        <v>11</v>
      </c>
      <c r="H6480" s="44" t="s">
        <v>12</v>
      </c>
      <c r="I6480" s="42" t="s">
        <v>18837</v>
      </c>
      <c r="J6480" s="42">
        <v>8059175190865</v>
      </c>
      <c r="L6480" s="47">
        <v>209.95</v>
      </c>
      <c r="M6480" s="47">
        <v>209.95</v>
      </c>
      <c r="N6480" s="45">
        <v>43878</v>
      </c>
    </row>
    <row r="6481" spans="1:14" x14ac:dyDescent="0.25">
      <c r="B6481" s="42"/>
      <c r="C6481" s="42"/>
      <c r="D6481" s="42"/>
      <c r="E6481" s="43" t="s">
        <v>63051</v>
      </c>
      <c r="F6481" s="44" t="s">
        <v>3153</v>
      </c>
      <c r="G6481" s="44" t="s">
        <v>11</v>
      </c>
      <c r="H6481" s="44" t="s">
        <v>12</v>
      </c>
      <c r="I6481" s="42" t="s">
        <v>63053</v>
      </c>
      <c r="J6481" s="42">
        <v>80597175190858</v>
      </c>
      <c r="L6481" s="47">
        <v>209.95</v>
      </c>
      <c r="M6481" s="47">
        <v>209.95</v>
      </c>
      <c r="N6481" s="45">
        <v>43878</v>
      </c>
    </row>
    <row r="6482" spans="1:14" x14ac:dyDescent="0.25">
      <c r="B6482" s="42"/>
      <c r="C6482" s="42"/>
      <c r="D6482" s="42"/>
      <c r="E6482" s="43" t="s">
        <v>63050</v>
      </c>
      <c r="F6482" s="44" t="s">
        <v>3153</v>
      </c>
      <c r="G6482" s="44" t="s">
        <v>11</v>
      </c>
      <c r="H6482" s="44" t="s">
        <v>12</v>
      </c>
      <c r="I6482" s="42" t="s">
        <v>63052</v>
      </c>
      <c r="J6482" s="42">
        <v>80591751790841</v>
      </c>
      <c r="L6482" s="47">
        <v>209.95</v>
      </c>
      <c r="M6482" s="47">
        <v>209.95</v>
      </c>
      <c r="N6482" s="45">
        <v>43878</v>
      </c>
    </row>
    <row r="6483" spans="1:14" x14ac:dyDescent="0.25">
      <c r="A6483" s="32" t="s">
        <v>33256</v>
      </c>
      <c r="B6483" s="42" t="s">
        <v>67163</v>
      </c>
      <c r="C6483" s="42"/>
      <c r="D6483" s="42"/>
      <c r="E6483" s="43" t="s">
        <v>59847</v>
      </c>
      <c r="F6483" s="44" t="s">
        <v>3153</v>
      </c>
      <c r="G6483" s="44" t="s">
        <v>11</v>
      </c>
      <c r="H6483" s="44" t="s">
        <v>12</v>
      </c>
      <c r="I6483" s="42" t="s">
        <v>18843</v>
      </c>
      <c r="J6483" s="42">
        <v>8059175190988</v>
      </c>
      <c r="L6483" s="47">
        <v>209.95</v>
      </c>
      <c r="M6483" s="47">
        <v>209.95</v>
      </c>
      <c r="N6483" s="45">
        <v>43878</v>
      </c>
    </row>
    <row r="6484" spans="1:14" x14ac:dyDescent="0.25">
      <c r="A6484" s="32" t="s">
        <v>33255</v>
      </c>
      <c r="B6484" s="42" t="s">
        <v>67162</v>
      </c>
      <c r="C6484" s="42" t="s">
        <v>46472</v>
      </c>
      <c r="D6484" s="42"/>
      <c r="E6484" s="43" t="s">
        <v>59846</v>
      </c>
      <c r="F6484" s="44" t="s">
        <v>3153</v>
      </c>
      <c r="G6484" s="44" t="s">
        <v>11</v>
      </c>
      <c r="H6484" s="44" t="s">
        <v>12</v>
      </c>
      <c r="I6484" s="42" t="s">
        <v>18842</v>
      </c>
      <c r="J6484" s="42">
        <v>8059175190964</v>
      </c>
      <c r="L6484" s="47">
        <v>209.95</v>
      </c>
      <c r="M6484" s="47">
        <v>209.95</v>
      </c>
      <c r="N6484" s="45">
        <v>43878</v>
      </c>
    </row>
    <row r="6485" spans="1:14" x14ac:dyDescent="0.25">
      <c r="A6485" s="32" t="s">
        <v>33254</v>
      </c>
      <c r="B6485" s="42" t="s">
        <v>67161</v>
      </c>
      <c r="C6485" s="42" t="s">
        <v>46471</v>
      </c>
      <c r="D6485" s="42"/>
      <c r="E6485" s="43" t="s">
        <v>59845</v>
      </c>
      <c r="F6485" s="44" t="s">
        <v>3153</v>
      </c>
      <c r="G6485" s="44" t="s">
        <v>11</v>
      </c>
      <c r="H6485" s="44" t="s">
        <v>12</v>
      </c>
      <c r="I6485" s="42" t="s">
        <v>18841</v>
      </c>
      <c r="J6485" s="42">
        <v>8059175190940</v>
      </c>
      <c r="L6485" s="47">
        <v>209.95</v>
      </c>
      <c r="M6485" s="47">
        <v>209.95</v>
      </c>
      <c r="N6485" s="45">
        <v>43878</v>
      </c>
    </row>
    <row r="6486" spans="1:14" x14ac:dyDescent="0.25">
      <c r="A6486" s="32" t="s">
        <v>33253</v>
      </c>
      <c r="B6486" s="42" t="s">
        <v>67160</v>
      </c>
      <c r="C6486" s="42" t="s">
        <v>46470</v>
      </c>
      <c r="D6486" s="42"/>
      <c r="E6486" s="43" t="s">
        <v>18846</v>
      </c>
      <c r="F6486" s="44" t="s">
        <v>3153</v>
      </c>
      <c r="G6486" s="44" t="s">
        <v>11</v>
      </c>
      <c r="H6486" s="44" t="s">
        <v>12</v>
      </c>
      <c r="I6486" s="42" t="s">
        <v>18847</v>
      </c>
      <c r="J6486" s="42">
        <v>8059175190933</v>
      </c>
      <c r="L6486" s="47">
        <v>209.95</v>
      </c>
      <c r="M6486" s="47">
        <v>209.95</v>
      </c>
      <c r="N6486" s="45">
        <v>43878</v>
      </c>
    </row>
    <row r="6487" spans="1:14" x14ac:dyDescent="0.25">
      <c r="A6487" s="32" t="s">
        <v>33252</v>
      </c>
      <c r="B6487" s="42" t="s">
        <v>67159</v>
      </c>
      <c r="C6487" s="42" t="s">
        <v>46469</v>
      </c>
      <c r="D6487" s="42"/>
      <c r="E6487" s="43" t="s">
        <v>59844</v>
      </c>
      <c r="F6487" s="44" t="s">
        <v>3153</v>
      </c>
      <c r="G6487" s="44" t="s">
        <v>11</v>
      </c>
      <c r="H6487" s="44" t="s">
        <v>12</v>
      </c>
      <c r="I6487" s="42" t="s">
        <v>18840</v>
      </c>
      <c r="J6487" s="42">
        <v>8059175190926</v>
      </c>
      <c r="L6487" s="47">
        <v>209.95</v>
      </c>
      <c r="M6487" s="47">
        <v>209.95</v>
      </c>
      <c r="N6487" s="45">
        <v>43878</v>
      </c>
    </row>
    <row r="6488" spans="1:14" x14ac:dyDescent="0.25">
      <c r="A6488" s="32" t="s">
        <v>33251</v>
      </c>
      <c r="B6488" s="42" t="s">
        <v>67158</v>
      </c>
      <c r="C6488" s="42" t="s">
        <v>46468</v>
      </c>
      <c r="D6488" s="42"/>
      <c r="E6488" s="43" t="s">
        <v>18844</v>
      </c>
      <c r="F6488" s="44" t="s">
        <v>3153</v>
      </c>
      <c r="G6488" s="44" t="s">
        <v>11</v>
      </c>
      <c r="H6488" s="44" t="s">
        <v>12</v>
      </c>
      <c r="I6488" s="42" t="s">
        <v>18845</v>
      </c>
      <c r="J6488" s="42">
        <v>8059175190919</v>
      </c>
      <c r="L6488" s="47">
        <v>209.95</v>
      </c>
      <c r="M6488" s="47">
        <v>209.95</v>
      </c>
      <c r="N6488" s="45">
        <v>43878</v>
      </c>
    </row>
    <row r="6489" spans="1:14" x14ac:dyDescent="0.25">
      <c r="A6489" s="32" t="s">
        <v>33250</v>
      </c>
      <c r="B6489" s="42" t="s">
        <v>67157</v>
      </c>
      <c r="C6489" s="42" t="s">
        <v>46467</v>
      </c>
      <c r="D6489" s="42"/>
      <c r="E6489" s="43" t="s">
        <v>59843</v>
      </c>
      <c r="F6489" s="44" t="s">
        <v>3153</v>
      </c>
      <c r="G6489" s="44" t="s">
        <v>11</v>
      </c>
      <c r="H6489" s="44" t="s">
        <v>12</v>
      </c>
      <c r="I6489" s="42" t="s">
        <v>18839</v>
      </c>
      <c r="J6489" s="42">
        <v>8059175190902</v>
      </c>
      <c r="L6489" s="47">
        <v>209.95</v>
      </c>
      <c r="M6489" s="47">
        <v>209.95</v>
      </c>
      <c r="N6489" s="45">
        <v>43878</v>
      </c>
    </row>
    <row r="6490" spans="1:14" x14ac:dyDescent="0.25">
      <c r="A6490" s="32" t="s">
        <v>33249</v>
      </c>
      <c r="B6490" s="42" t="s">
        <v>67178</v>
      </c>
      <c r="C6490" s="42"/>
      <c r="D6490" s="42"/>
      <c r="E6490" s="43" t="s">
        <v>18835</v>
      </c>
      <c r="F6490" s="44" t="s">
        <v>3153</v>
      </c>
      <c r="G6490" s="44" t="s">
        <v>11</v>
      </c>
      <c r="H6490" s="44" t="s">
        <v>12</v>
      </c>
      <c r="I6490" s="42" t="s">
        <v>18836</v>
      </c>
      <c r="J6490" s="42">
        <v>8059175190728</v>
      </c>
      <c r="L6490" s="46">
        <v>209.95</v>
      </c>
      <c r="M6490" s="54">
        <v>209.95</v>
      </c>
      <c r="N6490" s="45">
        <v>43878</v>
      </c>
    </row>
    <row r="6491" spans="1:14" x14ac:dyDescent="0.25">
      <c r="A6491" s="32" t="s">
        <v>33248</v>
      </c>
      <c r="B6491" s="42" t="s">
        <v>67177</v>
      </c>
      <c r="C6491" s="42"/>
      <c r="D6491" s="42"/>
      <c r="E6491" s="43" t="s">
        <v>59842</v>
      </c>
      <c r="F6491" s="44" t="s">
        <v>3153</v>
      </c>
      <c r="G6491" s="44" t="s">
        <v>11</v>
      </c>
      <c r="H6491" s="44" t="s">
        <v>12</v>
      </c>
      <c r="I6491" s="42" t="s">
        <v>18823</v>
      </c>
      <c r="J6491" s="42">
        <v>8059175190711</v>
      </c>
      <c r="L6491" s="46">
        <v>209.95</v>
      </c>
      <c r="M6491" s="54">
        <v>209.95</v>
      </c>
      <c r="N6491" s="45">
        <v>43878</v>
      </c>
    </row>
    <row r="6492" spans="1:14" x14ac:dyDescent="0.25">
      <c r="A6492" s="32" t="s">
        <v>33247</v>
      </c>
      <c r="B6492" s="42" t="s">
        <v>67176</v>
      </c>
      <c r="C6492" s="42"/>
      <c r="D6492" s="42"/>
      <c r="E6492" s="43" t="s">
        <v>18833</v>
      </c>
      <c r="F6492" s="44" t="s">
        <v>3153</v>
      </c>
      <c r="G6492" s="44" t="s">
        <v>11</v>
      </c>
      <c r="H6492" s="44" t="s">
        <v>12</v>
      </c>
      <c r="I6492" s="42" t="s">
        <v>18834</v>
      </c>
      <c r="J6492" s="42">
        <v>8059175190704</v>
      </c>
      <c r="L6492" s="46">
        <v>209.95</v>
      </c>
      <c r="M6492" s="54">
        <v>209.95</v>
      </c>
      <c r="N6492" s="45">
        <v>43878</v>
      </c>
    </row>
    <row r="6493" spans="1:14" x14ac:dyDescent="0.25">
      <c r="A6493" s="32" t="s">
        <v>33246</v>
      </c>
      <c r="B6493" s="42" t="s">
        <v>67175</v>
      </c>
      <c r="C6493" s="42"/>
      <c r="D6493" s="42"/>
      <c r="E6493" s="43" t="s">
        <v>59841</v>
      </c>
      <c r="F6493" s="44" t="s">
        <v>3153</v>
      </c>
      <c r="G6493" s="44" t="s">
        <v>11</v>
      </c>
      <c r="H6493" s="44" t="s">
        <v>12</v>
      </c>
      <c r="I6493" s="42" t="s">
        <v>18822</v>
      </c>
      <c r="J6493" s="42">
        <v>8059175190698</v>
      </c>
      <c r="L6493" s="46">
        <v>209.95</v>
      </c>
      <c r="M6493" s="54">
        <v>209.95</v>
      </c>
      <c r="N6493" s="45">
        <v>43878</v>
      </c>
    </row>
    <row r="6494" spans="1:14" x14ac:dyDescent="0.25">
      <c r="A6494" s="32" t="s">
        <v>33245</v>
      </c>
      <c r="B6494" s="42" t="s">
        <v>67185</v>
      </c>
      <c r="C6494" s="42"/>
      <c r="D6494" s="42"/>
      <c r="E6494" s="43" t="s">
        <v>59840</v>
      </c>
      <c r="F6494" s="44" t="s">
        <v>3153</v>
      </c>
      <c r="G6494" s="44" t="s">
        <v>11</v>
      </c>
      <c r="H6494" s="44" t="s">
        <v>12</v>
      </c>
      <c r="I6494" s="42" t="s">
        <v>18828</v>
      </c>
      <c r="J6494" s="42">
        <v>8059175190810</v>
      </c>
      <c r="L6494" s="46">
        <v>209.95</v>
      </c>
      <c r="M6494" s="54">
        <v>209.95</v>
      </c>
      <c r="N6494" s="45">
        <v>43878</v>
      </c>
    </row>
    <row r="6495" spans="1:14" x14ac:dyDescent="0.25">
      <c r="A6495" s="32" t="s">
        <v>33244</v>
      </c>
      <c r="B6495" s="42" t="s">
        <v>67184</v>
      </c>
      <c r="C6495" s="42"/>
      <c r="D6495" s="42"/>
      <c r="E6495" s="43" t="s">
        <v>59839</v>
      </c>
      <c r="F6495" s="44" t="s">
        <v>3153</v>
      </c>
      <c r="G6495" s="44" t="s">
        <v>11</v>
      </c>
      <c r="H6495" s="44" t="s">
        <v>12</v>
      </c>
      <c r="I6495" s="42" t="s">
        <v>18827</v>
      </c>
      <c r="J6495" s="42">
        <v>8059175190797</v>
      </c>
      <c r="L6495" s="46">
        <v>209.95</v>
      </c>
      <c r="M6495" s="54">
        <v>209.95</v>
      </c>
      <c r="N6495" s="45">
        <v>43878</v>
      </c>
    </row>
    <row r="6496" spans="1:14" x14ac:dyDescent="0.25">
      <c r="A6496" s="32" t="s">
        <v>33243</v>
      </c>
      <c r="B6496" s="42" t="s">
        <v>67183</v>
      </c>
      <c r="C6496" s="42"/>
      <c r="D6496" s="42"/>
      <c r="E6496" s="43" t="s">
        <v>59838</v>
      </c>
      <c r="F6496" s="44" t="s">
        <v>3153</v>
      </c>
      <c r="G6496" s="44" t="s">
        <v>11</v>
      </c>
      <c r="H6496" s="44" t="s">
        <v>12</v>
      </c>
      <c r="I6496" s="42" t="s">
        <v>18826</v>
      </c>
      <c r="J6496" s="42">
        <v>8059175190773</v>
      </c>
      <c r="L6496" s="46">
        <v>209.95</v>
      </c>
      <c r="M6496" s="54">
        <v>209.95</v>
      </c>
      <c r="N6496" s="45">
        <v>43878</v>
      </c>
    </row>
    <row r="6497" spans="1:14" x14ac:dyDescent="0.25">
      <c r="A6497" s="32" t="s">
        <v>33242</v>
      </c>
      <c r="B6497" s="42" t="s">
        <v>67182</v>
      </c>
      <c r="C6497" s="42"/>
      <c r="D6497" s="42"/>
      <c r="E6497" s="43" t="s">
        <v>18831</v>
      </c>
      <c r="F6497" s="44" t="s">
        <v>3153</v>
      </c>
      <c r="G6497" s="44" t="s">
        <v>11</v>
      </c>
      <c r="H6497" s="44" t="s">
        <v>12</v>
      </c>
      <c r="I6497" s="42" t="s">
        <v>18832</v>
      </c>
      <c r="J6497" s="42">
        <v>8059175190766</v>
      </c>
      <c r="L6497" s="46">
        <v>209.95</v>
      </c>
      <c r="M6497" s="54">
        <v>209.95</v>
      </c>
      <c r="N6497" s="45">
        <v>43878</v>
      </c>
    </row>
    <row r="6498" spans="1:14" x14ac:dyDescent="0.25">
      <c r="A6498" s="32" t="s">
        <v>33241</v>
      </c>
      <c r="B6498" s="42" t="s">
        <v>67181</v>
      </c>
      <c r="C6498" s="42"/>
      <c r="D6498" s="42"/>
      <c r="E6498" s="43" t="s">
        <v>59837</v>
      </c>
      <c r="F6498" s="44" t="s">
        <v>3153</v>
      </c>
      <c r="G6498" s="44" t="s">
        <v>11</v>
      </c>
      <c r="H6498" s="44" t="s">
        <v>12</v>
      </c>
      <c r="I6498" s="42" t="s">
        <v>18825</v>
      </c>
      <c r="J6498" s="42">
        <v>8059175190759</v>
      </c>
      <c r="L6498" s="46">
        <v>209.95</v>
      </c>
      <c r="M6498" s="54">
        <v>209.95</v>
      </c>
      <c r="N6498" s="45">
        <v>43878</v>
      </c>
    </row>
    <row r="6499" spans="1:14" x14ac:dyDescent="0.25">
      <c r="A6499" s="32" t="s">
        <v>33240</v>
      </c>
      <c r="B6499" s="42" t="s">
        <v>67180</v>
      </c>
      <c r="C6499" s="42"/>
      <c r="D6499" s="42"/>
      <c r="E6499" s="43" t="s">
        <v>18829</v>
      </c>
      <c r="F6499" s="44" t="s">
        <v>3153</v>
      </c>
      <c r="G6499" s="44" t="s">
        <v>11</v>
      </c>
      <c r="H6499" s="44" t="s">
        <v>12</v>
      </c>
      <c r="I6499" s="42" t="s">
        <v>18830</v>
      </c>
      <c r="J6499" s="42">
        <v>8059175190742</v>
      </c>
      <c r="L6499" s="46">
        <v>209.95</v>
      </c>
      <c r="M6499" s="54">
        <v>209.95</v>
      </c>
      <c r="N6499" s="45">
        <v>43878</v>
      </c>
    </row>
    <row r="6500" spans="1:14" x14ac:dyDescent="0.25">
      <c r="A6500" s="32" t="s">
        <v>33239</v>
      </c>
      <c r="B6500" s="42" t="s">
        <v>67179</v>
      </c>
      <c r="C6500" s="42"/>
      <c r="D6500" s="42"/>
      <c r="E6500" s="43" t="s">
        <v>59836</v>
      </c>
      <c r="F6500" s="44" t="s">
        <v>3153</v>
      </c>
      <c r="G6500" s="44" t="s">
        <v>11</v>
      </c>
      <c r="H6500" s="44" t="s">
        <v>12</v>
      </c>
      <c r="I6500" s="42" t="s">
        <v>18824</v>
      </c>
      <c r="J6500" s="42">
        <v>8059175190735</v>
      </c>
      <c r="L6500" s="46">
        <v>209.95</v>
      </c>
      <c r="M6500" s="54">
        <v>209.95</v>
      </c>
      <c r="N6500" s="45">
        <v>43878</v>
      </c>
    </row>
    <row r="6501" spans="1:14" x14ac:dyDescent="0.25">
      <c r="B6501" s="42" t="s">
        <v>52869</v>
      </c>
      <c r="C6501" s="42"/>
      <c r="E6501" s="32" t="s">
        <v>52851</v>
      </c>
      <c r="F6501" s="44" t="s">
        <v>3153</v>
      </c>
      <c r="G6501" s="32" t="s">
        <v>11</v>
      </c>
      <c r="H6501" s="32" t="s">
        <v>12</v>
      </c>
      <c r="I6501" s="32" t="s">
        <v>52870</v>
      </c>
      <c r="J6501" s="55">
        <v>8059347085579</v>
      </c>
      <c r="L6501" s="47">
        <v>209.95</v>
      </c>
      <c r="M6501" s="47">
        <v>209.95</v>
      </c>
      <c r="N6501" s="45">
        <v>44984</v>
      </c>
    </row>
    <row r="6502" spans="1:14" x14ac:dyDescent="0.25">
      <c r="B6502" s="42" t="s">
        <v>52867</v>
      </c>
      <c r="C6502" s="42"/>
      <c r="E6502" s="32" t="s">
        <v>52851</v>
      </c>
      <c r="F6502" s="44" t="s">
        <v>3153</v>
      </c>
      <c r="G6502" s="32" t="s">
        <v>11</v>
      </c>
      <c r="H6502" s="32" t="s">
        <v>12</v>
      </c>
      <c r="I6502" s="32" t="s">
        <v>52868</v>
      </c>
      <c r="J6502" s="55">
        <v>8059347085562</v>
      </c>
      <c r="L6502" s="47">
        <v>209.95</v>
      </c>
      <c r="M6502" s="47">
        <v>209.95</v>
      </c>
      <c r="N6502" s="45">
        <v>44984</v>
      </c>
    </row>
    <row r="6503" spans="1:14" x14ac:dyDescent="0.25">
      <c r="B6503" s="42" t="s">
        <v>52865</v>
      </c>
      <c r="C6503" s="42"/>
      <c r="E6503" s="32" t="s">
        <v>52851</v>
      </c>
      <c r="F6503" s="44" t="s">
        <v>3153</v>
      </c>
      <c r="G6503" s="32" t="s">
        <v>11</v>
      </c>
      <c r="H6503" s="32" t="s">
        <v>12</v>
      </c>
      <c r="I6503" s="32" t="s">
        <v>52866</v>
      </c>
      <c r="J6503" s="55">
        <v>8059347085555</v>
      </c>
      <c r="L6503" s="47">
        <v>209.95</v>
      </c>
      <c r="M6503" s="47">
        <v>209.95</v>
      </c>
      <c r="N6503" s="45">
        <v>44984</v>
      </c>
    </row>
    <row r="6504" spans="1:14" x14ac:dyDescent="0.25">
      <c r="B6504" s="42" t="s">
        <v>52863</v>
      </c>
      <c r="C6504" s="42"/>
      <c r="E6504" s="32" t="s">
        <v>52851</v>
      </c>
      <c r="F6504" s="44" t="s">
        <v>3153</v>
      </c>
      <c r="G6504" s="32" t="s">
        <v>11</v>
      </c>
      <c r="H6504" s="32" t="s">
        <v>12</v>
      </c>
      <c r="I6504" s="32" t="s">
        <v>52864</v>
      </c>
      <c r="J6504" s="55">
        <v>8059347085548</v>
      </c>
      <c r="L6504" s="47">
        <v>209.95</v>
      </c>
      <c r="M6504" s="47">
        <v>209.95</v>
      </c>
      <c r="N6504" s="45">
        <v>44984</v>
      </c>
    </row>
    <row r="6505" spans="1:14" x14ac:dyDescent="0.25">
      <c r="B6505" s="42" t="s">
        <v>52861</v>
      </c>
      <c r="C6505" s="42"/>
      <c r="E6505" s="32" t="s">
        <v>52851</v>
      </c>
      <c r="F6505" s="44" t="s">
        <v>3153</v>
      </c>
      <c r="G6505" s="32" t="s">
        <v>11</v>
      </c>
      <c r="H6505" s="32" t="s">
        <v>12</v>
      </c>
      <c r="I6505" s="32" t="s">
        <v>52862</v>
      </c>
      <c r="J6505" s="55">
        <v>8059347085531</v>
      </c>
      <c r="L6505" s="47">
        <v>209.95</v>
      </c>
      <c r="M6505" s="47">
        <v>209.95</v>
      </c>
      <c r="N6505" s="45">
        <v>44984</v>
      </c>
    </row>
    <row r="6506" spans="1:14" x14ac:dyDescent="0.25">
      <c r="B6506" s="42" t="s">
        <v>52859</v>
      </c>
      <c r="C6506" s="42"/>
      <c r="E6506" s="32" t="s">
        <v>52851</v>
      </c>
      <c r="F6506" s="44" t="s">
        <v>3153</v>
      </c>
      <c r="G6506" s="32" t="s">
        <v>11</v>
      </c>
      <c r="H6506" s="32" t="s">
        <v>12</v>
      </c>
      <c r="I6506" s="32" t="s">
        <v>52860</v>
      </c>
      <c r="J6506" s="55">
        <v>8059347085524</v>
      </c>
      <c r="L6506" s="47">
        <v>209.95</v>
      </c>
      <c r="M6506" s="47">
        <v>209.95</v>
      </c>
      <c r="N6506" s="45">
        <v>44984</v>
      </c>
    </row>
    <row r="6507" spans="1:14" x14ac:dyDescent="0.25">
      <c r="B6507" s="42" t="s">
        <v>52857</v>
      </c>
      <c r="C6507" s="42"/>
      <c r="E6507" s="32" t="s">
        <v>52851</v>
      </c>
      <c r="F6507" s="44" t="s">
        <v>3153</v>
      </c>
      <c r="G6507" s="32" t="s">
        <v>11</v>
      </c>
      <c r="H6507" s="32" t="s">
        <v>12</v>
      </c>
      <c r="I6507" s="32" t="s">
        <v>52858</v>
      </c>
      <c r="J6507" s="55">
        <v>8059347085517</v>
      </c>
      <c r="L6507" s="47">
        <v>209.95</v>
      </c>
      <c r="M6507" s="47">
        <v>209.95</v>
      </c>
      <c r="N6507" s="45">
        <v>44984</v>
      </c>
    </row>
    <row r="6508" spans="1:14" x14ac:dyDescent="0.25">
      <c r="B6508" s="42" t="s">
        <v>52855</v>
      </c>
      <c r="C6508" s="42"/>
      <c r="E6508" s="32" t="s">
        <v>52851</v>
      </c>
      <c r="F6508" s="44" t="s">
        <v>3153</v>
      </c>
      <c r="G6508" s="32" t="s">
        <v>11</v>
      </c>
      <c r="H6508" s="32" t="s">
        <v>12</v>
      </c>
      <c r="I6508" s="32" t="s">
        <v>52856</v>
      </c>
      <c r="J6508" s="55">
        <v>8059347085500</v>
      </c>
      <c r="L6508" s="47">
        <v>209.95</v>
      </c>
      <c r="M6508" s="47">
        <v>209.95</v>
      </c>
      <c r="N6508" s="45">
        <v>44984</v>
      </c>
    </row>
    <row r="6509" spans="1:14" x14ac:dyDescent="0.25">
      <c r="B6509" s="42" t="s">
        <v>52853</v>
      </c>
      <c r="C6509" s="42"/>
      <c r="E6509" s="32" t="s">
        <v>52851</v>
      </c>
      <c r="F6509" s="44" t="s">
        <v>3153</v>
      </c>
      <c r="G6509" s="32" t="s">
        <v>11</v>
      </c>
      <c r="H6509" s="32" t="s">
        <v>12</v>
      </c>
      <c r="I6509" s="32" t="s">
        <v>52854</v>
      </c>
      <c r="J6509" s="55">
        <v>8059347085494</v>
      </c>
      <c r="L6509" s="47">
        <v>209.95</v>
      </c>
      <c r="M6509" s="47">
        <v>209.95</v>
      </c>
      <c r="N6509" s="45">
        <v>44984</v>
      </c>
    </row>
    <row r="6510" spans="1:14" x14ac:dyDescent="0.25">
      <c r="B6510" s="42" t="s">
        <v>52850</v>
      </c>
      <c r="C6510" s="42"/>
      <c r="E6510" s="32" t="s">
        <v>52851</v>
      </c>
      <c r="F6510" s="44" t="s">
        <v>3153</v>
      </c>
      <c r="G6510" s="32" t="s">
        <v>11</v>
      </c>
      <c r="H6510" s="32" t="s">
        <v>12</v>
      </c>
      <c r="I6510" s="32" t="s">
        <v>52852</v>
      </c>
      <c r="J6510" s="55">
        <v>8059347085487</v>
      </c>
      <c r="L6510" s="47">
        <v>209.95</v>
      </c>
      <c r="M6510" s="47">
        <v>209.95</v>
      </c>
      <c r="N6510" s="45">
        <v>44984</v>
      </c>
    </row>
    <row r="6511" spans="1:14" x14ac:dyDescent="0.25">
      <c r="B6511" s="42" t="s">
        <v>53111</v>
      </c>
      <c r="C6511" s="42"/>
      <c r="E6511" s="32" t="s">
        <v>52851</v>
      </c>
      <c r="F6511" s="44" t="s">
        <v>3153</v>
      </c>
      <c r="G6511" s="32" t="s">
        <v>11</v>
      </c>
      <c r="H6511" s="32" t="s">
        <v>12</v>
      </c>
      <c r="I6511" s="32" t="s">
        <v>53112</v>
      </c>
      <c r="J6511" s="55">
        <v>8059347085616</v>
      </c>
      <c r="L6511" s="47">
        <v>209.95</v>
      </c>
      <c r="M6511" s="47">
        <v>209.95</v>
      </c>
      <c r="N6511" s="45">
        <v>44984</v>
      </c>
    </row>
    <row r="6512" spans="1:14" x14ac:dyDescent="0.25">
      <c r="B6512" s="42" t="s">
        <v>53109</v>
      </c>
      <c r="C6512" s="42"/>
      <c r="E6512" s="32" t="s">
        <v>52851</v>
      </c>
      <c r="F6512" s="44" t="s">
        <v>3153</v>
      </c>
      <c r="G6512" s="32" t="s">
        <v>11</v>
      </c>
      <c r="H6512" s="32" t="s">
        <v>12</v>
      </c>
      <c r="I6512" s="32" t="s">
        <v>53110</v>
      </c>
      <c r="J6512" s="55">
        <v>8059347085609</v>
      </c>
      <c r="L6512" s="47">
        <v>209.95</v>
      </c>
      <c r="M6512" s="47">
        <v>209.95</v>
      </c>
      <c r="N6512" s="45">
        <v>44984</v>
      </c>
    </row>
    <row r="6513" spans="2:14" x14ac:dyDescent="0.25">
      <c r="B6513" s="42" t="s">
        <v>53107</v>
      </c>
      <c r="C6513" s="42"/>
      <c r="E6513" s="32" t="s">
        <v>52851</v>
      </c>
      <c r="F6513" s="44" t="s">
        <v>3153</v>
      </c>
      <c r="G6513" s="32" t="s">
        <v>11</v>
      </c>
      <c r="H6513" s="32" t="s">
        <v>12</v>
      </c>
      <c r="I6513" s="32" t="s">
        <v>53108</v>
      </c>
      <c r="J6513" s="55">
        <v>8059347085593</v>
      </c>
      <c r="L6513" s="47">
        <v>209.95</v>
      </c>
      <c r="M6513" s="47">
        <v>209.95</v>
      </c>
      <c r="N6513" s="45">
        <v>44984</v>
      </c>
    </row>
    <row r="6514" spans="2:14" x14ac:dyDescent="0.25">
      <c r="B6514" s="42" t="s">
        <v>53105</v>
      </c>
      <c r="C6514" s="42"/>
      <c r="E6514" s="32" t="s">
        <v>52851</v>
      </c>
      <c r="F6514" s="44" t="s">
        <v>3153</v>
      </c>
      <c r="G6514" s="32" t="s">
        <v>11</v>
      </c>
      <c r="H6514" s="32" t="s">
        <v>12</v>
      </c>
      <c r="I6514" s="32" t="s">
        <v>53106</v>
      </c>
      <c r="J6514" s="55">
        <v>8059347085586</v>
      </c>
      <c r="L6514" s="47">
        <v>209.95</v>
      </c>
      <c r="M6514" s="47">
        <v>209.95</v>
      </c>
      <c r="N6514" s="45">
        <v>44984</v>
      </c>
    </row>
    <row r="6515" spans="2:14" x14ac:dyDescent="0.25">
      <c r="B6515" s="42" t="s">
        <v>53131</v>
      </c>
      <c r="C6515" s="42"/>
      <c r="E6515" s="32" t="s">
        <v>52851</v>
      </c>
      <c r="F6515" s="44" t="s">
        <v>3153</v>
      </c>
      <c r="G6515" s="32" t="s">
        <v>11</v>
      </c>
      <c r="H6515" s="32" t="s">
        <v>12</v>
      </c>
      <c r="I6515" s="32" t="s">
        <v>53132</v>
      </c>
      <c r="J6515" s="55">
        <v>8059347085432</v>
      </c>
      <c r="L6515" s="47">
        <v>209.95</v>
      </c>
      <c r="M6515" s="47">
        <v>209.95</v>
      </c>
      <c r="N6515" s="45">
        <v>44984</v>
      </c>
    </row>
    <row r="6516" spans="2:14" x14ac:dyDescent="0.25">
      <c r="B6516" s="42" t="s">
        <v>53129</v>
      </c>
      <c r="C6516" s="42"/>
      <c r="E6516" s="32" t="s">
        <v>52851</v>
      </c>
      <c r="F6516" s="44" t="s">
        <v>3153</v>
      </c>
      <c r="G6516" s="32" t="s">
        <v>11</v>
      </c>
      <c r="H6516" s="32" t="s">
        <v>12</v>
      </c>
      <c r="I6516" s="32" t="s">
        <v>53130</v>
      </c>
      <c r="J6516" s="55">
        <v>8059347085425</v>
      </c>
      <c r="L6516" s="47">
        <v>209.95</v>
      </c>
      <c r="M6516" s="47">
        <v>209.95</v>
      </c>
      <c r="N6516" s="45">
        <v>44984</v>
      </c>
    </row>
    <row r="6517" spans="2:14" x14ac:dyDescent="0.25">
      <c r="B6517" s="42" t="s">
        <v>53127</v>
      </c>
      <c r="C6517" s="42"/>
      <c r="E6517" s="32" t="s">
        <v>52851</v>
      </c>
      <c r="F6517" s="44" t="s">
        <v>3153</v>
      </c>
      <c r="G6517" s="32" t="s">
        <v>11</v>
      </c>
      <c r="H6517" s="32" t="s">
        <v>12</v>
      </c>
      <c r="I6517" s="32" t="s">
        <v>53128</v>
      </c>
      <c r="J6517" s="55">
        <v>8059347085418</v>
      </c>
      <c r="L6517" s="47">
        <v>209.95</v>
      </c>
      <c r="M6517" s="47">
        <v>209.95</v>
      </c>
      <c r="N6517" s="45">
        <v>44984</v>
      </c>
    </row>
    <row r="6518" spans="2:14" x14ac:dyDescent="0.25">
      <c r="B6518" s="42" t="s">
        <v>53125</v>
      </c>
      <c r="C6518" s="42"/>
      <c r="E6518" s="32" t="s">
        <v>52851</v>
      </c>
      <c r="F6518" s="44" t="s">
        <v>3153</v>
      </c>
      <c r="G6518" s="32" t="s">
        <v>11</v>
      </c>
      <c r="H6518" s="32" t="s">
        <v>12</v>
      </c>
      <c r="I6518" s="32" t="s">
        <v>53126</v>
      </c>
      <c r="J6518" s="55">
        <v>8059347085401</v>
      </c>
      <c r="L6518" s="47">
        <v>209.95</v>
      </c>
      <c r="M6518" s="47">
        <v>209.95</v>
      </c>
      <c r="N6518" s="45">
        <v>44984</v>
      </c>
    </row>
    <row r="6519" spans="2:14" x14ac:dyDescent="0.25">
      <c r="B6519" s="42" t="s">
        <v>53123</v>
      </c>
      <c r="C6519" s="42"/>
      <c r="E6519" s="32" t="s">
        <v>52851</v>
      </c>
      <c r="F6519" s="44" t="s">
        <v>3153</v>
      </c>
      <c r="G6519" s="32" t="s">
        <v>11</v>
      </c>
      <c r="H6519" s="32" t="s">
        <v>12</v>
      </c>
      <c r="I6519" s="32" t="s">
        <v>53124</v>
      </c>
      <c r="J6519" s="55">
        <v>8059347085395</v>
      </c>
      <c r="L6519" s="47">
        <v>209.95</v>
      </c>
      <c r="M6519" s="47">
        <v>209.95</v>
      </c>
      <c r="N6519" s="45">
        <v>44984</v>
      </c>
    </row>
    <row r="6520" spans="2:14" x14ac:dyDescent="0.25">
      <c r="B6520" s="42" t="s">
        <v>53121</v>
      </c>
      <c r="C6520" s="42"/>
      <c r="E6520" s="32" t="s">
        <v>52851</v>
      </c>
      <c r="F6520" s="44" t="s">
        <v>3153</v>
      </c>
      <c r="G6520" s="32" t="s">
        <v>11</v>
      </c>
      <c r="H6520" s="32" t="s">
        <v>12</v>
      </c>
      <c r="I6520" s="32" t="s">
        <v>53122</v>
      </c>
      <c r="J6520" s="55">
        <v>8059347085388</v>
      </c>
      <c r="L6520" s="47">
        <v>209.95</v>
      </c>
      <c r="M6520" s="47">
        <v>209.95</v>
      </c>
      <c r="N6520" s="45">
        <v>44984</v>
      </c>
    </row>
    <row r="6521" spans="2:14" x14ac:dyDescent="0.25">
      <c r="B6521" s="42" t="s">
        <v>53119</v>
      </c>
      <c r="C6521" s="42"/>
      <c r="E6521" s="32" t="s">
        <v>52851</v>
      </c>
      <c r="F6521" s="44" t="s">
        <v>3153</v>
      </c>
      <c r="G6521" s="32" t="s">
        <v>11</v>
      </c>
      <c r="H6521" s="32" t="s">
        <v>12</v>
      </c>
      <c r="I6521" s="32" t="s">
        <v>53120</v>
      </c>
      <c r="J6521" s="55">
        <v>8059347085371</v>
      </c>
      <c r="L6521" s="47">
        <v>209.95</v>
      </c>
      <c r="M6521" s="47">
        <v>209.95</v>
      </c>
      <c r="N6521" s="45">
        <v>44984</v>
      </c>
    </row>
    <row r="6522" spans="2:14" x14ac:dyDescent="0.25">
      <c r="B6522" s="42" t="s">
        <v>53117</v>
      </c>
      <c r="C6522" s="42"/>
      <c r="E6522" s="32" t="s">
        <v>52851</v>
      </c>
      <c r="F6522" s="44" t="s">
        <v>3153</v>
      </c>
      <c r="G6522" s="32" t="s">
        <v>11</v>
      </c>
      <c r="H6522" s="32" t="s">
        <v>12</v>
      </c>
      <c r="I6522" s="32" t="s">
        <v>53118</v>
      </c>
      <c r="J6522" s="55">
        <v>8059347085364</v>
      </c>
      <c r="L6522" s="47">
        <v>209.95</v>
      </c>
      <c r="M6522" s="47">
        <v>209.95</v>
      </c>
      <c r="N6522" s="45">
        <v>44984</v>
      </c>
    </row>
    <row r="6523" spans="2:14" x14ac:dyDescent="0.25">
      <c r="B6523" s="42" t="s">
        <v>53115</v>
      </c>
      <c r="C6523" s="42"/>
      <c r="E6523" s="32" t="s">
        <v>52851</v>
      </c>
      <c r="F6523" s="44" t="s">
        <v>3153</v>
      </c>
      <c r="G6523" s="32" t="s">
        <v>11</v>
      </c>
      <c r="H6523" s="32" t="s">
        <v>12</v>
      </c>
      <c r="I6523" s="32" t="s">
        <v>53116</v>
      </c>
      <c r="J6523" s="55">
        <v>8059347085357</v>
      </c>
      <c r="L6523" s="47">
        <v>209.95</v>
      </c>
      <c r="M6523" s="47">
        <v>209.95</v>
      </c>
      <c r="N6523" s="45">
        <v>44984</v>
      </c>
    </row>
    <row r="6524" spans="2:14" x14ac:dyDescent="0.25">
      <c r="B6524" s="42" t="s">
        <v>53113</v>
      </c>
      <c r="C6524" s="42"/>
      <c r="E6524" s="32" t="s">
        <v>52851</v>
      </c>
      <c r="F6524" s="44" t="s">
        <v>3153</v>
      </c>
      <c r="G6524" s="32" t="s">
        <v>11</v>
      </c>
      <c r="H6524" s="32" t="s">
        <v>12</v>
      </c>
      <c r="I6524" s="32" t="s">
        <v>53114</v>
      </c>
      <c r="J6524" s="55">
        <v>8059347085340</v>
      </c>
      <c r="L6524" s="47">
        <v>209.95</v>
      </c>
      <c r="M6524" s="47">
        <v>209.95</v>
      </c>
      <c r="N6524" s="45">
        <v>44984</v>
      </c>
    </row>
    <row r="6525" spans="2:14" x14ac:dyDescent="0.25">
      <c r="B6525" s="42" t="s">
        <v>53139</v>
      </c>
      <c r="C6525" s="42"/>
      <c r="E6525" s="32" t="s">
        <v>52851</v>
      </c>
      <c r="F6525" s="44" t="s">
        <v>3153</v>
      </c>
      <c r="G6525" s="32" t="s">
        <v>11</v>
      </c>
      <c r="H6525" s="32" t="s">
        <v>12</v>
      </c>
      <c r="I6525" s="32" t="s">
        <v>53140</v>
      </c>
      <c r="J6525" s="55">
        <v>8059347085470</v>
      </c>
      <c r="L6525" s="47">
        <v>209.95</v>
      </c>
      <c r="M6525" s="47">
        <v>209.95</v>
      </c>
      <c r="N6525" s="45">
        <v>44984</v>
      </c>
    </row>
    <row r="6526" spans="2:14" x14ac:dyDescent="0.25">
      <c r="B6526" s="42" t="s">
        <v>53137</v>
      </c>
      <c r="C6526" s="42"/>
      <c r="E6526" s="32" t="s">
        <v>52851</v>
      </c>
      <c r="F6526" s="44" t="s">
        <v>3153</v>
      </c>
      <c r="G6526" s="32" t="s">
        <v>11</v>
      </c>
      <c r="H6526" s="32" t="s">
        <v>12</v>
      </c>
      <c r="I6526" s="32" t="s">
        <v>53138</v>
      </c>
      <c r="J6526" s="55">
        <v>8059347085463</v>
      </c>
      <c r="L6526" s="47">
        <v>209.95</v>
      </c>
      <c r="M6526" s="47">
        <v>209.95</v>
      </c>
      <c r="N6526" s="45">
        <v>44984</v>
      </c>
    </row>
    <row r="6527" spans="2:14" x14ac:dyDescent="0.25">
      <c r="B6527" s="42" t="s">
        <v>53135</v>
      </c>
      <c r="C6527" s="42"/>
      <c r="E6527" s="32" t="s">
        <v>52851</v>
      </c>
      <c r="F6527" s="44" t="s">
        <v>3153</v>
      </c>
      <c r="G6527" s="32" t="s">
        <v>11</v>
      </c>
      <c r="H6527" s="32" t="s">
        <v>12</v>
      </c>
      <c r="I6527" s="32" t="s">
        <v>53136</v>
      </c>
      <c r="J6527" s="55">
        <v>8059347085456</v>
      </c>
      <c r="L6527" s="47">
        <v>209.95</v>
      </c>
      <c r="M6527" s="47">
        <v>209.95</v>
      </c>
      <c r="N6527" s="45">
        <v>44984</v>
      </c>
    </row>
    <row r="6528" spans="2:14" x14ac:dyDescent="0.25">
      <c r="B6528" s="42" t="s">
        <v>53133</v>
      </c>
      <c r="C6528" s="42"/>
      <c r="E6528" s="32" t="s">
        <v>52851</v>
      </c>
      <c r="F6528" s="44" t="s">
        <v>3153</v>
      </c>
      <c r="G6528" s="32" t="s">
        <v>11</v>
      </c>
      <c r="H6528" s="32" t="s">
        <v>12</v>
      </c>
      <c r="I6528" s="32" t="s">
        <v>53134</v>
      </c>
      <c r="J6528" s="55">
        <v>8059347085449</v>
      </c>
      <c r="L6528" s="47">
        <v>209.95</v>
      </c>
      <c r="M6528" s="47">
        <v>209.95</v>
      </c>
      <c r="N6528" s="45">
        <v>44984</v>
      </c>
    </row>
    <row r="6529" spans="1:14" x14ac:dyDescent="0.25">
      <c r="A6529" s="32" t="s">
        <v>33238</v>
      </c>
      <c r="B6529" s="42" t="s">
        <v>51025</v>
      </c>
      <c r="C6529" s="42"/>
      <c r="D6529" s="42"/>
      <c r="E6529" s="43" t="s">
        <v>18422</v>
      </c>
      <c r="F6529" s="44" t="s">
        <v>3153</v>
      </c>
      <c r="G6529" s="44" t="s">
        <v>11</v>
      </c>
      <c r="H6529" s="44" t="s">
        <v>12</v>
      </c>
      <c r="I6529" s="42" t="s">
        <v>18423</v>
      </c>
      <c r="J6529" s="42">
        <v>8059175091513</v>
      </c>
      <c r="L6529" s="46">
        <v>269.95</v>
      </c>
      <c r="M6529" s="46">
        <v>269.95</v>
      </c>
      <c r="N6529" s="45">
        <v>43706</v>
      </c>
    </row>
    <row r="6530" spans="1:14" x14ac:dyDescent="0.25">
      <c r="A6530" s="32" t="s">
        <v>33237</v>
      </c>
      <c r="B6530" s="42" t="s">
        <v>51024</v>
      </c>
      <c r="C6530" s="42"/>
      <c r="D6530" s="42"/>
      <c r="E6530" s="43" t="s">
        <v>59835</v>
      </c>
      <c r="F6530" s="44" t="s">
        <v>3153</v>
      </c>
      <c r="G6530" s="44" t="s">
        <v>11</v>
      </c>
      <c r="H6530" s="44" t="s">
        <v>12</v>
      </c>
      <c r="I6530" s="42" t="s">
        <v>18421</v>
      </c>
      <c r="J6530" s="42">
        <v>8059175091506</v>
      </c>
      <c r="L6530" s="46">
        <v>269.95</v>
      </c>
      <c r="M6530" s="46">
        <v>269.95</v>
      </c>
      <c r="N6530" s="45">
        <v>43706</v>
      </c>
    </row>
    <row r="6531" spans="1:14" x14ac:dyDescent="0.25">
      <c r="A6531" s="32" t="s">
        <v>33236</v>
      </c>
      <c r="B6531" s="42" t="s">
        <v>51023</v>
      </c>
      <c r="C6531" s="42"/>
      <c r="D6531" s="42"/>
      <c r="E6531" s="43" t="s">
        <v>18419</v>
      </c>
      <c r="F6531" s="44" t="s">
        <v>3153</v>
      </c>
      <c r="G6531" s="44" t="s">
        <v>11</v>
      </c>
      <c r="H6531" s="44" t="s">
        <v>12</v>
      </c>
      <c r="I6531" s="42" t="s">
        <v>18420</v>
      </c>
      <c r="J6531" s="42">
        <v>8059175091490</v>
      </c>
      <c r="L6531" s="46">
        <v>269.95</v>
      </c>
      <c r="M6531" s="46">
        <v>269.95</v>
      </c>
      <c r="N6531" s="45">
        <v>43706</v>
      </c>
    </row>
    <row r="6532" spans="1:14" x14ac:dyDescent="0.25">
      <c r="A6532" s="32" t="s">
        <v>33235</v>
      </c>
      <c r="B6532" s="42" t="s">
        <v>51022</v>
      </c>
      <c r="C6532" s="42"/>
      <c r="D6532" s="42"/>
      <c r="E6532" s="43" t="s">
        <v>59834</v>
      </c>
      <c r="F6532" s="44" t="s">
        <v>3153</v>
      </c>
      <c r="G6532" s="44" t="s">
        <v>11</v>
      </c>
      <c r="H6532" s="44" t="s">
        <v>12</v>
      </c>
      <c r="I6532" s="42" t="s">
        <v>18418</v>
      </c>
      <c r="J6532" s="42">
        <v>8059175091483</v>
      </c>
      <c r="L6532" s="46">
        <v>269.95</v>
      </c>
      <c r="M6532" s="46">
        <v>269.95</v>
      </c>
      <c r="N6532" s="45">
        <v>43706</v>
      </c>
    </row>
    <row r="6533" spans="1:14" x14ac:dyDescent="0.25">
      <c r="A6533" s="32" t="s">
        <v>33234</v>
      </c>
      <c r="B6533" s="42" t="s">
        <v>51032</v>
      </c>
      <c r="C6533" s="42"/>
      <c r="D6533" s="42"/>
      <c r="E6533" s="43" t="s">
        <v>18435</v>
      </c>
      <c r="F6533" s="44" t="s">
        <v>3153</v>
      </c>
      <c r="G6533" s="44" t="s">
        <v>11</v>
      </c>
      <c r="H6533" s="44" t="s">
        <v>12</v>
      </c>
      <c r="I6533" s="42" t="s">
        <v>18436</v>
      </c>
      <c r="J6533" s="42">
        <v>8059175091636</v>
      </c>
      <c r="L6533" s="46">
        <v>269.95</v>
      </c>
      <c r="M6533" s="46">
        <v>269.95</v>
      </c>
      <c r="N6533" s="45">
        <v>43706</v>
      </c>
    </row>
    <row r="6534" spans="1:14" x14ac:dyDescent="0.25">
      <c r="A6534" s="32" t="s">
        <v>33233</v>
      </c>
      <c r="B6534" s="42" t="s">
        <v>51031</v>
      </c>
      <c r="C6534" s="42"/>
      <c r="D6534" s="42"/>
      <c r="E6534" s="43" t="s">
        <v>18433</v>
      </c>
      <c r="F6534" s="44" t="s">
        <v>3153</v>
      </c>
      <c r="G6534" s="44" t="s">
        <v>11</v>
      </c>
      <c r="H6534" s="44" t="s">
        <v>12</v>
      </c>
      <c r="I6534" s="42" t="s">
        <v>18434</v>
      </c>
      <c r="J6534" s="42">
        <v>8059175091612</v>
      </c>
      <c r="L6534" s="46">
        <v>269.95</v>
      </c>
      <c r="M6534" s="46">
        <v>269.95</v>
      </c>
      <c r="N6534" s="45">
        <v>43706</v>
      </c>
    </row>
    <row r="6535" spans="1:14" x14ac:dyDescent="0.25">
      <c r="A6535" s="32" t="s">
        <v>33232</v>
      </c>
      <c r="B6535" s="42" t="s">
        <v>51030</v>
      </c>
      <c r="C6535" s="42"/>
      <c r="D6535" s="42"/>
      <c r="E6535" s="43" t="s">
        <v>18431</v>
      </c>
      <c r="F6535" s="44" t="s">
        <v>3153</v>
      </c>
      <c r="G6535" s="44" t="s">
        <v>11</v>
      </c>
      <c r="H6535" s="44" t="s">
        <v>12</v>
      </c>
      <c r="I6535" s="42" t="s">
        <v>18432</v>
      </c>
      <c r="J6535" s="42">
        <v>8059175091568</v>
      </c>
      <c r="L6535" s="46">
        <v>269.95</v>
      </c>
      <c r="M6535" s="46">
        <v>269.95</v>
      </c>
      <c r="N6535" s="45">
        <v>43706</v>
      </c>
    </row>
    <row r="6536" spans="1:14" x14ac:dyDescent="0.25">
      <c r="A6536" s="32" t="s">
        <v>33231</v>
      </c>
      <c r="B6536" s="42" t="s">
        <v>51029</v>
      </c>
      <c r="C6536" s="42"/>
      <c r="D6536" s="42"/>
      <c r="E6536" s="43" t="s">
        <v>18429</v>
      </c>
      <c r="F6536" s="44" t="s">
        <v>3153</v>
      </c>
      <c r="G6536" s="44" t="s">
        <v>11</v>
      </c>
      <c r="H6536" s="44" t="s">
        <v>12</v>
      </c>
      <c r="I6536" s="42" t="s">
        <v>18430</v>
      </c>
      <c r="J6536" s="42">
        <v>8059175091551</v>
      </c>
      <c r="L6536" s="46">
        <v>269.95</v>
      </c>
      <c r="M6536" s="46">
        <v>269.95</v>
      </c>
      <c r="N6536" s="45">
        <v>43706</v>
      </c>
    </row>
    <row r="6537" spans="1:14" x14ac:dyDescent="0.25">
      <c r="A6537" s="32" t="s">
        <v>33230</v>
      </c>
      <c r="B6537" s="42" t="s">
        <v>51028</v>
      </c>
      <c r="C6537" s="42"/>
      <c r="D6537" s="42"/>
      <c r="E6537" s="43" t="s">
        <v>59833</v>
      </c>
      <c r="F6537" s="44" t="s">
        <v>3153</v>
      </c>
      <c r="G6537" s="44" t="s">
        <v>11</v>
      </c>
      <c r="H6537" s="44" t="s">
        <v>12</v>
      </c>
      <c r="I6537" s="42" t="s">
        <v>18428</v>
      </c>
      <c r="J6537" s="42">
        <v>8059175091544</v>
      </c>
      <c r="L6537" s="46">
        <v>269.95</v>
      </c>
      <c r="M6537" s="46">
        <v>269.95</v>
      </c>
      <c r="N6537" s="45">
        <v>43706</v>
      </c>
    </row>
    <row r="6538" spans="1:14" x14ac:dyDescent="0.25">
      <c r="A6538" s="32" t="s">
        <v>33229</v>
      </c>
      <c r="B6538" s="42" t="s">
        <v>51027</v>
      </c>
      <c r="C6538" s="42"/>
      <c r="D6538" s="42"/>
      <c r="E6538" s="43" t="s">
        <v>18426</v>
      </c>
      <c r="F6538" s="44" t="s">
        <v>3153</v>
      </c>
      <c r="G6538" s="44" t="s">
        <v>11</v>
      </c>
      <c r="H6538" s="44" t="s">
        <v>12</v>
      </c>
      <c r="I6538" s="42" t="s">
        <v>18427</v>
      </c>
      <c r="J6538" s="42">
        <v>8059175091537</v>
      </c>
      <c r="L6538" s="46">
        <v>269.95</v>
      </c>
      <c r="M6538" s="46">
        <v>269.95</v>
      </c>
      <c r="N6538" s="45">
        <v>43706</v>
      </c>
    </row>
    <row r="6539" spans="1:14" x14ac:dyDescent="0.25">
      <c r="A6539" s="32" t="s">
        <v>33228</v>
      </c>
      <c r="B6539" s="42" t="s">
        <v>51026</v>
      </c>
      <c r="C6539" s="42"/>
      <c r="D6539" s="42"/>
      <c r="E6539" s="43" t="s">
        <v>18424</v>
      </c>
      <c r="F6539" s="44" t="s">
        <v>3153</v>
      </c>
      <c r="G6539" s="44" t="s">
        <v>11</v>
      </c>
      <c r="H6539" s="44" t="s">
        <v>12</v>
      </c>
      <c r="I6539" s="42" t="s">
        <v>18425</v>
      </c>
      <c r="J6539" s="42">
        <v>8059175091520</v>
      </c>
      <c r="L6539" s="46">
        <v>269.95</v>
      </c>
      <c r="M6539" s="46">
        <v>269.95</v>
      </c>
      <c r="N6539" s="45">
        <v>43706</v>
      </c>
    </row>
    <row r="6540" spans="1:14" x14ac:dyDescent="0.25">
      <c r="A6540" s="32" t="s">
        <v>33227</v>
      </c>
      <c r="B6540" s="42" t="s">
        <v>51014</v>
      </c>
      <c r="C6540" s="42"/>
      <c r="D6540" s="42"/>
      <c r="E6540" s="43" t="s">
        <v>18406</v>
      </c>
      <c r="F6540" s="44" t="s">
        <v>3153</v>
      </c>
      <c r="G6540" s="44" t="s">
        <v>11</v>
      </c>
      <c r="H6540" s="44" t="s">
        <v>12</v>
      </c>
      <c r="I6540" s="42" t="s">
        <v>18407</v>
      </c>
      <c r="J6540" s="42">
        <v>8059175091346</v>
      </c>
      <c r="L6540" s="46">
        <v>269.95</v>
      </c>
      <c r="M6540" s="46">
        <v>269.95</v>
      </c>
      <c r="N6540" s="45">
        <v>43706</v>
      </c>
    </row>
    <row r="6541" spans="1:14" x14ac:dyDescent="0.25">
      <c r="A6541" s="32" t="s">
        <v>33226</v>
      </c>
      <c r="B6541" s="42" t="s">
        <v>51013</v>
      </c>
      <c r="C6541" s="42"/>
      <c r="D6541" s="42"/>
      <c r="E6541" s="43" t="s">
        <v>59832</v>
      </c>
      <c r="F6541" s="44" t="s">
        <v>3153</v>
      </c>
      <c r="G6541" s="44" t="s">
        <v>11</v>
      </c>
      <c r="H6541" s="44" t="s">
        <v>12</v>
      </c>
      <c r="I6541" s="42" t="s">
        <v>18405</v>
      </c>
      <c r="J6541" s="42">
        <v>8059175091339</v>
      </c>
      <c r="L6541" s="46">
        <v>269.95</v>
      </c>
      <c r="M6541" s="46">
        <v>269.95</v>
      </c>
      <c r="N6541" s="45">
        <v>43706</v>
      </c>
    </row>
    <row r="6542" spans="1:14" x14ac:dyDescent="0.25">
      <c r="A6542" s="32" t="s">
        <v>33225</v>
      </c>
      <c r="B6542" s="42" t="s">
        <v>51012</v>
      </c>
      <c r="C6542" s="42"/>
      <c r="D6542" s="42"/>
      <c r="E6542" s="43" t="s">
        <v>18403</v>
      </c>
      <c r="F6542" s="44" t="s">
        <v>3153</v>
      </c>
      <c r="G6542" s="44" t="s">
        <v>11</v>
      </c>
      <c r="H6542" s="44" t="s">
        <v>12</v>
      </c>
      <c r="I6542" s="42" t="s">
        <v>18404</v>
      </c>
      <c r="J6542" s="42">
        <v>8059175091322</v>
      </c>
      <c r="L6542" s="46">
        <v>269.95</v>
      </c>
      <c r="M6542" s="46">
        <v>269.95</v>
      </c>
      <c r="N6542" s="45">
        <v>43706</v>
      </c>
    </row>
    <row r="6543" spans="1:14" x14ac:dyDescent="0.25">
      <c r="A6543" s="32" t="s">
        <v>33224</v>
      </c>
      <c r="B6543" s="42" t="s">
        <v>51011</v>
      </c>
      <c r="C6543" s="42"/>
      <c r="D6543" s="42"/>
      <c r="E6543" s="43" t="s">
        <v>59831</v>
      </c>
      <c r="F6543" s="44" t="s">
        <v>3153</v>
      </c>
      <c r="G6543" s="44" t="s">
        <v>11</v>
      </c>
      <c r="H6543" s="44" t="s">
        <v>12</v>
      </c>
      <c r="I6543" s="42" t="s">
        <v>18402</v>
      </c>
      <c r="J6543" s="42">
        <v>8059175091315</v>
      </c>
      <c r="L6543" s="46">
        <v>269.95</v>
      </c>
      <c r="M6543" s="46">
        <v>269.95</v>
      </c>
      <c r="N6543" s="45">
        <v>43706</v>
      </c>
    </row>
    <row r="6544" spans="1:14" x14ac:dyDescent="0.25">
      <c r="A6544" s="32" t="s">
        <v>33223</v>
      </c>
      <c r="B6544" s="42" t="s">
        <v>51021</v>
      </c>
      <c r="C6544" s="42"/>
      <c r="D6544" s="42"/>
      <c r="E6544" s="43" t="s">
        <v>59830</v>
      </c>
      <c r="F6544" s="44" t="s">
        <v>3153</v>
      </c>
      <c r="G6544" s="44" t="s">
        <v>11</v>
      </c>
      <c r="H6544" s="44" t="s">
        <v>12</v>
      </c>
      <c r="I6544" s="42" t="s">
        <v>18417</v>
      </c>
      <c r="J6544" s="42">
        <v>8059175091438</v>
      </c>
      <c r="L6544" s="46">
        <v>269.95</v>
      </c>
      <c r="M6544" s="46">
        <v>269.95</v>
      </c>
      <c r="N6544" s="45">
        <v>43706</v>
      </c>
    </row>
    <row r="6545" spans="1:14" x14ac:dyDescent="0.25">
      <c r="A6545" s="32" t="s">
        <v>33222</v>
      </c>
      <c r="B6545" s="42" t="s">
        <v>51020</v>
      </c>
      <c r="C6545" s="42"/>
      <c r="D6545" s="42"/>
      <c r="E6545" s="43" t="s">
        <v>59829</v>
      </c>
      <c r="F6545" s="44" t="s">
        <v>3153</v>
      </c>
      <c r="G6545" s="44" t="s">
        <v>11</v>
      </c>
      <c r="H6545" s="44" t="s">
        <v>12</v>
      </c>
      <c r="I6545" s="42" t="s">
        <v>18416</v>
      </c>
      <c r="J6545" s="42">
        <v>8059175091414</v>
      </c>
      <c r="L6545" s="46">
        <v>269.95</v>
      </c>
      <c r="M6545" s="46">
        <v>269.95</v>
      </c>
      <c r="N6545" s="45">
        <v>43706</v>
      </c>
    </row>
    <row r="6546" spans="1:14" x14ac:dyDescent="0.25">
      <c r="A6546" s="32" t="s">
        <v>33221</v>
      </c>
      <c r="B6546" s="42" t="s">
        <v>51019</v>
      </c>
      <c r="C6546" s="42"/>
      <c r="D6546" s="42"/>
      <c r="E6546" s="43" t="s">
        <v>59828</v>
      </c>
      <c r="F6546" s="44" t="s">
        <v>3153</v>
      </c>
      <c r="G6546" s="44" t="s">
        <v>11</v>
      </c>
      <c r="H6546" s="44" t="s">
        <v>12</v>
      </c>
      <c r="I6546" s="42" t="s">
        <v>18415</v>
      </c>
      <c r="J6546" s="42">
        <v>8059175091391</v>
      </c>
      <c r="L6546" s="46">
        <v>269.95</v>
      </c>
      <c r="M6546" s="46">
        <v>269.95</v>
      </c>
      <c r="N6546" s="45">
        <v>43706</v>
      </c>
    </row>
    <row r="6547" spans="1:14" x14ac:dyDescent="0.25">
      <c r="A6547" s="32" t="s">
        <v>33220</v>
      </c>
      <c r="B6547" s="42" t="s">
        <v>51018</v>
      </c>
      <c r="C6547" s="42"/>
      <c r="D6547" s="42"/>
      <c r="E6547" s="43" t="s">
        <v>18413</v>
      </c>
      <c r="F6547" s="44" t="s">
        <v>3153</v>
      </c>
      <c r="G6547" s="44" t="s">
        <v>11</v>
      </c>
      <c r="H6547" s="44" t="s">
        <v>12</v>
      </c>
      <c r="I6547" s="42" t="s">
        <v>18414</v>
      </c>
      <c r="J6547" s="42">
        <v>8059175091384</v>
      </c>
      <c r="L6547" s="46">
        <v>269.95</v>
      </c>
      <c r="M6547" s="46">
        <v>269.95</v>
      </c>
      <c r="N6547" s="45">
        <v>43706</v>
      </c>
    </row>
    <row r="6548" spans="1:14" x14ac:dyDescent="0.25">
      <c r="A6548" s="32" t="s">
        <v>33219</v>
      </c>
      <c r="B6548" s="42" t="s">
        <v>51017</v>
      </c>
      <c r="C6548" s="42"/>
      <c r="D6548" s="42"/>
      <c r="E6548" s="43" t="s">
        <v>59827</v>
      </c>
      <c r="F6548" s="44" t="s">
        <v>3153</v>
      </c>
      <c r="G6548" s="44" t="s">
        <v>11</v>
      </c>
      <c r="H6548" s="44" t="s">
        <v>12</v>
      </c>
      <c r="I6548" s="42" t="s">
        <v>18412</v>
      </c>
      <c r="J6548" s="42">
        <v>8059175091377</v>
      </c>
      <c r="L6548" s="46">
        <v>269.95</v>
      </c>
      <c r="M6548" s="46">
        <v>269.95</v>
      </c>
      <c r="N6548" s="45">
        <v>43706</v>
      </c>
    </row>
    <row r="6549" spans="1:14" x14ac:dyDescent="0.25">
      <c r="A6549" s="32" t="s">
        <v>33218</v>
      </c>
      <c r="B6549" s="42" t="s">
        <v>51016</v>
      </c>
      <c r="C6549" s="42"/>
      <c r="D6549" s="42"/>
      <c r="E6549" s="43" t="s">
        <v>18410</v>
      </c>
      <c r="F6549" s="44" t="s">
        <v>3153</v>
      </c>
      <c r="G6549" s="44" t="s">
        <v>11</v>
      </c>
      <c r="H6549" s="44" t="s">
        <v>12</v>
      </c>
      <c r="I6549" s="42" t="s">
        <v>18411</v>
      </c>
      <c r="J6549" s="42">
        <v>8059175091360</v>
      </c>
      <c r="L6549" s="46">
        <v>269.95</v>
      </c>
      <c r="M6549" s="46">
        <v>269.95</v>
      </c>
      <c r="N6549" s="45">
        <v>43706</v>
      </c>
    </row>
    <row r="6550" spans="1:14" x14ac:dyDescent="0.25">
      <c r="A6550" s="32" t="s">
        <v>33217</v>
      </c>
      <c r="B6550" s="42" t="s">
        <v>51015</v>
      </c>
      <c r="C6550" s="42"/>
      <c r="D6550" s="42"/>
      <c r="E6550" s="43" t="s">
        <v>18408</v>
      </c>
      <c r="F6550" s="44" t="s">
        <v>3153</v>
      </c>
      <c r="G6550" s="44" t="s">
        <v>11</v>
      </c>
      <c r="H6550" s="44" t="s">
        <v>12</v>
      </c>
      <c r="I6550" s="42" t="s">
        <v>18409</v>
      </c>
      <c r="J6550" s="42">
        <v>8059175091353</v>
      </c>
      <c r="L6550" s="46">
        <v>269.95</v>
      </c>
      <c r="M6550" s="46">
        <v>269.95</v>
      </c>
      <c r="N6550" s="45">
        <v>43706</v>
      </c>
    </row>
    <row r="6551" spans="1:14" x14ac:dyDescent="0.25">
      <c r="A6551" s="32" t="s">
        <v>33216</v>
      </c>
      <c r="B6551" s="42" t="s">
        <v>51381</v>
      </c>
      <c r="C6551" s="42"/>
      <c r="D6551" s="42"/>
      <c r="E6551" s="43" t="s">
        <v>59826</v>
      </c>
      <c r="F6551" s="44" t="s">
        <v>3153</v>
      </c>
      <c r="G6551" s="44" t="s">
        <v>11</v>
      </c>
      <c r="H6551" s="44" t="s">
        <v>12</v>
      </c>
      <c r="I6551" s="42" t="s">
        <v>18394</v>
      </c>
      <c r="J6551" s="42">
        <v>8059175122637</v>
      </c>
      <c r="L6551" s="47">
        <v>269.95</v>
      </c>
      <c r="M6551" s="47">
        <v>269.95</v>
      </c>
      <c r="N6551" s="45">
        <v>43706</v>
      </c>
    </row>
    <row r="6552" spans="1:14" x14ac:dyDescent="0.25">
      <c r="A6552" s="32" t="s">
        <v>33215</v>
      </c>
      <c r="B6552" s="42" t="s">
        <v>51380</v>
      </c>
      <c r="C6552" s="42"/>
      <c r="D6552" s="42"/>
      <c r="E6552" s="43" t="s">
        <v>59825</v>
      </c>
      <c r="F6552" s="44" t="s">
        <v>3153</v>
      </c>
      <c r="G6552" s="44" t="s">
        <v>11</v>
      </c>
      <c r="H6552" s="44" t="s">
        <v>12</v>
      </c>
      <c r="I6552" s="42" t="s">
        <v>18393</v>
      </c>
      <c r="J6552" s="42">
        <v>8059175122620</v>
      </c>
      <c r="L6552" s="47">
        <v>269.95</v>
      </c>
      <c r="M6552" s="47">
        <v>269.95</v>
      </c>
      <c r="N6552" s="45">
        <v>43706</v>
      </c>
    </row>
    <row r="6553" spans="1:14" x14ac:dyDescent="0.25">
      <c r="A6553" s="32" t="s">
        <v>33214</v>
      </c>
      <c r="B6553" s="42" t="s">
        <v>51379</v>
      </c>
      <c r="C6553" s="42"/>
      <c r="D6553" s="42"/>
      <c r="E6553" s="43" t="s">
        <v>59824</v>
      </c>
      <c r="F6553" s="44" t="s">
        <v>3153</v>
      </c>
      <c r="G6553" s="44" t="s">
        <v>11</v>
      </c>
      <c r="H6553" s="44" t="s">
        <v>12</v>
      </c>
      <c r="I6553" s="42" t="s">
        <v>18392</v>
      </c>
      <c r="J6553" s="42">
        <v>8059175122613</v>
      </c>
      <c r="L6553" s="47">
        <v>269.95</v>
      </c>
      <c r="M6553" s="47">
        <v>269.95</v>
      </c>
      <c r="N6553" s="45">
        <v>43706</v>
      </c>
    </row>
    <row r="6554" spans="1:14" x14ac:dyDescent="0.25">
      <c r="A6554" s="32" t="s">
        <v>33213</v>
      </c>
      <c r="B6554" s="42" t="s">
        <v>51378</v>
      </c>
      <c r="C6554" s="42"/>
      <c r="D6554" s="42"/>
      <c r="E6554" s="43" t="s">
        <v>59823</v>
      </c>
      <c r="F6554" s="44" t="s">
        <v>3153</v>
      </c>
      <c r="G6554" s="44" t="s">
        <v>11</v>
      </c>
      <c r="H6554" s="44" t="s">
        <v>12</v>
      </c>
      <c r="I6554" s="42" t="s">
        <v>18391</v>
      </c>
      <c r="J6554" s="42">
        <v>8059175122606</v>
      </c>
      <c r="L6554" s="47">
        <v>269.95</v>
      </c>
      <c r="M6554" s="47">
        <v>269.95</v>
      </c>
      <c r="N6554" s="45">
        <v>43706</v>
      </c>
    </row>
    <row r="6555" spans="1:14" x14ac:dyDescent="0.25">
      <c r="A6555" s="32" t="s">
        <v>33212</v>
      </c>
      <c r="B6555" s="42" t="s">
        <v>51388</v>
      </c>
      <c r="C6555" s="42"/>
      <c r="D6555" s="42"/>
      <c r="E6555" s="43" t="s">
        <v>59822</v>
      </c>
      <c r="F6555" s="44" t="s">
        <v>3153</v>
      </c>
      <c r="G6555" s="44" t="s">
        <v>11</v>
      </c>
      <c r="H6555" s="44" t="s">
        <v>12</v>
      </c>
      <c r="I6555" s="42" t="s">
        <v>18401</v>
      </c>
      <c r="J6555" s="42">
        <v>8059175122729</v>
      </c>
      <c r="L6555" s="47">
        <v>269.95</v>
      </c>
      <c r="M6555" s="47">
        <v>269.95</v>
      </c>
      <c r="N6555" s="45">
        <v>43706</v>
      </c>
    </row>
    <row r="6556" spans="1:14" x14ac:dyDescent="0.25">
      <c r="A6556" s="32" t="s">
        <v>33211</v>
      </c>
      <c r="B6556" s="42" t="s">
        <v>51387</v>
      </c>
      <c r="C6556" s="42"/>
      <c r="D6556" s="42"/>
      <c r="E6556" s="43" t="s">
        <v>59821</v>
      </c>
      <c r="F6556" s="44" t="s">
        <v>3153</v>
      </c>
      <c r="G6556" s="44" t="s">
        <v>11</v>
      </c>
      <c r="H6556" s="44" t="s">
        <v>12</v>
      </c>
      <c r="I6556" s="42" t="s">
        <v>18400</v>
      </c>
      <c r="J6556" s="42">
        <v>8059175122705</v>
      </c>
      <c r="L6556" s="47">
        <v>269.95</v>
      </c>
      <c r="M6556" s="47">
        <v>269.95</v>
      </c>
      <c r="N6556" s="45">
        <v>43706</v>
      </c>
    </row>
    <row r="6557" spans="1:14" x14ac:dyDescent="0.25">
      <c r="A6557" s="32" t="s">
        <v>33210</v>
      </c>
      <c r="B6557" s="42" t="s">
        <v>51386</v>
      </c>
      <c r="C6557" s="42"/>
      <c r="D6557" s="42"/>
      <c r="E6557" s="43" t="s">
        <v>59820</v>
      </c>
      <c r="F6557" s="44" t="s">
        <v>3153</v>
      </c>
      <c r="G6557" s="44" t="s">
        <v>11</v>
      </c>
      <c r="H6557" s="44" t="s">
        <v>12</v>
      </c>
      <c r="I6557" s="42" t="s">
        <v>18399</v>
      </c>
      <c r="J6557" s="42">
        <v>8059175122682</v>
      </c>
      <c r="L6557" s="47">
        <v>269.95</v>
      </c>
      <c r="M6557" s="47">
        <v>269.95</v>
      </c>
      <c r="N6557" s="45">
        <v>43706</v>
      </c>
    </row>
    <row r="6558" spans="1:14" x14ac:dyDescent="0.25">
      <c r="A6558" s="32" t="s">
        <v>33209</v>
      </c>
      <c r="B6558" s="42" t="s">
        <v>51385</v>
      </c>
      <c r="C6558" s="42"/>
      <c r="D6558" s="42"/>
      <c r="E6558" s="43" t="s">
        <v>59819</v>
      </c>
      <c r="F6558" s="44" t="s">
        <v>3153</v>
      </c>
      <c r="G6558" s="44" t="s">
        <v>11</v>
      </c>
      <c r="H6558" s="44" t="s">
        <v>12</v>
      </c>
      <c r="I6558" s="42" t="s">
        <v>18398</v>
      </c>
      <c r="J6558" s="42">
        <v>8059175122675</v>
      </c>
      <c r="L6558" s="47">
        <v>269.95</v>
      </c>
      <c r="M6558" s="47">
        <v>269.95</v>
      </c>
      <c r="N6558" s="45">
        <v>43706</v>
      </c>
    </row>
    <row r="6559" spans="1:14" x14ac:dyDescent="0.25">
      <c r="A6559" s="32" t="s">
        <v>33208</v>
      </c>
      <c r="B6559" s="42" t="s">
        <v>51384</v>
      </c>
      <c r="C6559" s="42"/>
      <c r="D6559" s="42"/>
      <c r="E6559" s="43" t="s">
        <v>59818</v>
      </c>
      <c r="F6559" s="44" t="s">
        <v>3153</v>
      </c>
      <c r="G6559" s="44" t="s">
        <v>11</v>
      </c>
      <c r="H6559" s="44" t="s">
        <v>12</v>
      </c>
      <c r="I6559" s="42" t="s">
        <v>18397</v>
      </c>
      <c r="J6559" s="42">
        <v>8059175122668</v>
      </c>
      <c r="L6559" s="47">
        <v>269.95</v>
      </c>
      <c r="M6559" s="47">
        <v>269.95</v>
      </c>
      <c r="N6559" s="45">
        <v>43706</v>
      </c>
    </row>
    <row r="6560" spans="1:14" x14ac:dyDescent="0.25">
      <c r="A6560" s="32" t="s">
        <v>33207</v>
      </c>
      <c r="B6560" s="42" t="s">
        <v>51383</v>
      </c>
      <c r="C6560" s="42"/>
      <c r="D6560" s="42"/>
      <c r="E6560" s="43" t="s">
        <v>59817</v>
      </c>
      <c r="F6560" s="44" t="s">
        <v>3153</v>
      </c>
      <c r="G6560" s="44" t="s">
        <v>11</v>
      </c>
      <c r="H6560" s="44" t="s">
        <v>12</v>
      </c>
      <c r="I6560" s="42" t="s">
        <v>18396</v>
      </c>
      <c r="J6560" s="42">
        <v>8059175122651</v>
      </c>
      <c r="L6560" s="47">
        <v>269.95</v>
      </c>
      <c r="M6560" s="47">
        <v>269.95</v>
      </c>
      <c r="N6560" s="45">
        <v>43706</v>
      </c>
    </row>
    <row r="6561" spans="1:14" x14ac:dyDescent="0.25">
      <c r="A6561" s="32" t="s">
        <v>33206</v>
      </c>
      <c r="B6561" s="42" t="s">
        <v>51382</v>
      </c>
      <c r="C6561" s="42"/>
      <c r="D6561" s="42"/>
      <c r="E6561" s="43" t="s">
        <v>59816</v>
      </c>
      <c r="F6561" s="44" t="s">
        <v>3153</v>
      </c>
      <c r="G6561" s="44" t="s">
        <v>11</v>
      </c>
      <c r="H6561" s="44" t="s">
        <v>12</v>
      </c>
      <c r="I6561" s="42" t="s">
        <v>18395</v>
      </c>
      <c r="J6561" s="42">
        <v>8059175122644</v>
      </c>
      <c r="L6561" s="47">
        <v>269.95</v>
      </c>
      <c r="M6561" s="47">
        <v>269.95</v>
      </c>
      <c r="N6561" s="45">
        <v>43706</v>
      </c>
    </row>
    <row r="6562" spans="1:14" x14ac:dyDescent="0.25">
      <c r="B6562" s="42" t="s">
        <v>67861</v>
      </c>
      <c r="C6562" s="42"/>
      <c r="D6562" s="42" t="s">
        <v>14005</v>
      </c>
      <c r="E6562" s="43" t="s">
        <v>14006</v>
      </c>
      <c r="F6562" s="44">
        <v>714</v>
      </c>
      <c r="G6562" s="44" t="s">
        <v>11</v>
      </c>
      <c r="H6562" s="44" t="s">
        <v>12</v>
      </c>
      <c r="I6562" s="42" t="s">
        <v>73926</v>
      </c>
      <c r="J6562" s="42">
        <v>8051194568618</v>
      </c>
      <c r="L6562" s="46">
        <v>57.95</v>
      </c>
      <c r="M6562" s="46">
        <v>57.95</v>
      </c>
    </row>
    <row r="6563" spans="1:14" x14ac:dyDescent="0.25">
      <c r="B6563" s="42" t="s">
        <v>67860</v>
      </c>
      <c r="C6563" s="42"/>
      <c r="D6563" s="42" t="s">
        <v>14003</v>
      </c>
      <c r="E6563" s="43" t="s">
        <v>14004</v>
      </c>
      <c r="F6563" s="44">
        <v>714</v>
      </c>
      <c r="G6563" s="44" t="s">
        <v>11</v>
      </c>
      <c r="H6563" s="44" t="s">
        <v>12</v>
      </c>
      <c r="I6563" s="42" t="s">
        <v>73925</v>
      </c>
      <c r="J6563" s="42">
        <v>8051194568601</v>
      </c>
      <c r="L6563" s="46">
        <v>57.95</v>
      </c>
      <c r="M6563" s="46">
        <v>57.95</v>
      </c>
    </row>
    <row r="6564" spans="1:14" x14ac:dyDescent="0.25">
      <c r="B6564" s="42" t="s">
        <v>67859</v>
      </c>
      <c r="C6564" s="42"/>
      <c r="D6564" s="42" t="s">
        <v>14001</v>
      </c>
      <c r="E6564" s="43" t="s">
        <v>14002</v>
      </c>
      <c r="F6564" s="44">
        <v>714</v>
      </c>
      <c r="G6564" s="44" t="s">
        <v>11</v>
      </c>
      <c r="H6564" s="44" t="s">
        <v>12</v>
      </c>
      <c r="I6564" s="42" t="s">
        <v>73924</v>
      </c>
      <c r="J6564" s="42">
        <v>8051194568595</v>
      </c>
      <c r="L6564" s="46">
        <v>57.95</v>
      </c>
      <c r="M6564" s="46">
        <v>57.95</v>
      </c>
    </row>
    <row r="6565" spans="1:14" x14ac:dyDescent="0.25">
      <c r="B6565" s="42" t="s">
        <v>67858</v>
      </c>
      <c r="C6565" s="42"/>
      <c r="D6565" s="42" t="s">
        <v>13999</v>
      </c>
      <c r="E6565" s="43" t="s">
        <v>14000</v>
      </c>
      <c r="F6565" s="44">
        <v>714</v>
      </c>
      <c r="G6565" s="44" t="s">
        <v>11</v>
      </c>
      <c r="H6565" s="44" t="s">
        <v>12</v>
      </c>
      <c r="I6565" s="42" t="s">
        <v>73923</v>
      </c>
      <c r="J6565" s="42">
        <v>8051194568588</v>
      </c>
      <c r="L6565" s="46">
        <v>57.95</v>
      </c>
      <c r="M6565" s="46">
        <v>57.95</v>
      </c>
    </row>
    <row r="6566" spans="1:14" x14ac:dyDescent="0.25">
      <c r="B6566" s="42" t="s">
        <v>67857</v>
      </c>
      <c r="C6566" s="42"/>
      <c r="D6566" s="42" t="s">
        <v>13997</v>
      </c>
      <c r="E6566" s="43" t="s">
        <v>13998</v>
      </c>
      <c r="F6566" s="44">
        <v>714</v>
      </c>
      <c r="G6566" s="44" t="s">
        <v>11</v>
      </c>
      <c r="H6566" s="44" t="s">
        <v>12</v>
      </c>
      <c r="I6566" s="42" t="s">
        <v>73922</v>
      </c>
      <c r="J6566" s="42">
        <v>8051194568571</v>
      </c>
      <c r="L6566" s="46">
        <v>57.95</v>
      </c>
      <c r="M6566" s="46">
        <v>57.95</v>
      </c>
    </row>
    <row r="6567" spans="1:14" x14ac:dyDescent="0.25">
      <c r="B6567" s="42" t="s">
        <v>67868</v>
      </c>
      <c r="C6567" s="42"/>
      <c r="D6567" s="42" t="s">
        <v>13995</v>
      </c>
      <c r="E6567" s="43" t="s">
        <v>13996</v>
      </c>
      <c r="F6567" s="44">
        <v>714</v>
      </c>
      <c r="G6567" s="44" t="s">
        <v>11</v>
      </c>
      <c r="H6567" s="44" t="s">
        <v>12</v>
      </c>
      <c r="I6567" s="42" t="s">
        <v>73933</v>
      </c>
      <c r="J6567" s="42">
        <v>8051194568687</v>
      </c>
      <c r="L6567" s="46">
        <v>57.95</v>
      </c>
      <c r="M6567" s="46">
        <v>57.95</v>
      </c>
    </row>
    <row r="6568" spans="1:14" x14ac:dyDescent="0.25">
      <c r="B6568" s="42" t="s">
        <v>67867</v>
      </c>
      <c r="C6568" s="42"/>
      <c r="D6568" s="42" t="s">
        <v>13993</v>
      </c>
      <c r="E6568" s="43" t="s">
        <v>13994</v>
      </c>
      <c r="F6568" s="44">
        <v>714</v>
      </c>
      <c r="G6568" s="44" t="s">
        <v>11</v>
      </c>
      <c r="H6568" s="44" t="s">
        <v>12</v>
      </c>
      <c r="I6568" s="42" t="s">
        <v>73932</v>
      </c>
      <c r="J6568" s="42">
        <v>8051194568670</v>
      </c>
      <c r="L6568" s="46">
        <v>57.95</v>
      </c>
      <c r="M6568" s="46">
        <v>57.95</v>
      </c>
    </row>
    <row r="6569" spans="1:14" x14ac:dyDescent="0.25">
      <c r="B6569" s="42" t="s">
        <v>67866</v>
      </c>
      <c r="C6569" s="42"/>
      <c r="D6569" s="42" t="s">
        <v>13991</v>
      </c>
      <c r="E6569" s="43" t="s">
        <v>13992</v>
      </c>
      <c r="F6569" s="44">
        <v>714</v>
      </c>
      <c r="G6569" s="44" t="s">
        <v>11</v>
      </c>
      <c r="H6569" s="44" t="s">
        <v>12</v>
      </c>
      <c r="I6569" s="42" t="s">
        <v>73931</v>
      </c>
      <c r="J6569" s="42">
        <v>8051194568663</v>
      </c>
      <c r="L6569" s="46">
        <v>57.95</v>
      </c>
      <c r="M6569" s="46">
        <v>57.95</v>
      </c>
    </row>
    <row r="6570" spans="1:14" x14ac:dyDescent="0.25">
      <c r="B6570" s="42" t="s">
        <v>67865</v>
      </c>
      <c r="C6570" s="42"/>
      <c r="D6570" s="42" t="s">
        <v>13989</v>
      </c>
      <c r="E6570" s="43" t="s">
        <v>13990</v>
      </c>
      <c r="F6570" s="44">
        <v>714</v>
      </c>
      <c r="G6570" s="44" t="s">
        <v>11</v>
      </c>
      <c r="H6570" s="44" t="s">
        <v>12</v>
      </c>
      <c r="I6570" s="42" t="s">
        <v>73930</v>
      </c>
      <c r="J6570" s="42">
        <v>8051194568656</v>
      </c>
      <c r="L6570" s="46">
        <v>57.95</v>
      </c>
      <c r="M6570" s="46">
        <v>57.95</v>
      </c>
    </row>
    <row r="6571" spans="1:14" x14ac:dyDescent="0.25">
      <c r="B6571" s="42" t="s">
        <v>67864</v>
      </c>
      <c r="C6571" s="42"/>
      <c r="D6571" s="42" t="s">
        <v>13987</v>
      </c>
      <c r="E6571" s="43" t="s">
        <v>13988</v>
      </c>
      <c r="F6571" s="44">
        <v>714</v>
      </c>
      <c r="G6571" s="44" t="s">
        <v>11</v>
      </c>
      <c r="H6571" s="44" t="s">
        <v>12</v>
      </c>
      <c r="I6571" s="42" t="s">
        <v>73929</v>
      </c>
      <c r="J6571" s="42">
        <v>8051194568649</v>
      </c>
      <c r="L6571" s="46">
        <v>57.95</v>
      </c>
      <c r="M6571" s="46">
        <v>57.95</v>
      </c>
    </row>
    <row r="6572" spans="1:14" x14ac:dyDescent="0.25">
      <c r="B6572" s="42" t="s">
        <v>67863</v>
      </c>
      <c r="C6572" s="42"/>
      <c r="D6572" s="42" t="s">
        <v>13985</v>
      </c>
      <c r="E6572" s="43" t="s">
        <v>13986</v>
      </c>
      <c r="F6572" s="44">
        <v>714</v>
      </c>
      <c r="G6572" s="44" t="s">
        <v>11</v>
      </c>
      <c r="H6572" s="44" t="s">
        <v>12</v>
      </c>
      <c r="I6572" s="42" t="s">
        <v>73928</v>
      </c>
      <c r="J6572" s="42">
        <v>8051194568632</v>
      </c>
      <c r="L6572" s="46">
        <v>57.95</v>
      </c>
      <c r="M6572" s="46">
        <v>57.95</v>
      </c>
    </row>
    <row r="6573" spans="1:14" x14ac:dyDescent="0.25">
      <c r="B6573" s="42" t="s">
        <v>67862</v>
      </c>
      <c r="C6573" s="42"/>
      <c r="D6573" s="42" t="s">
        <v>13983</v>
      </c>
      <c r="E6573" s="43" t="s">
        <v>13984</v>
      </c>
      <c r="F6573" s="44">
        <v>714</v>
      </c>
      <c r="G6573" s="44" t="s">
        <v>11</v>
      </c>
      <c r="H6573" s="44" t="s">
        <v>12</v>
      </c>
      <c r="I6573" s="42" t="s">
        <v>73927</v>
      </c>
      <c r="J6573" s="42">
        <v>8051194568625</v>
      </c>
      <c r="L6573" s="46">
        <v>57.95</v>
      </c>
      <c r="M6573" s="46">
        <v>57.95</v>
      </c>
    </row>
    <row r="6574" spans="1:14" x14ac:dyDescent="0.25">
      <c r="B6574" s="42" t="s">
        <v>67849</v>
      </c>
      <c r="C6574" s="42"/>
      <c r="D6574" s="42" t="s">
        <v>13981</v>
      </c>
      <c r="E6574" s="43" t="s">
        <v>13982</v>
      </c>
      <c r="F6574" s="44">
        <v>714</v>
      </c>
      <c r="G6574" s="44" t="s">
        <v>11</v>
      </c>
      <c r="H6574" s="44" t="s">
        <v>12</v>
      </c>
      <c r="I6574" s="42" t="s">
        <v>73914</v>
      </c>
      <c r="J6574" s="42">
        <v>8051194568496</v>
      </c>
      <c r="L6574" s="46">
        <v>57.95</v>
      </c>
      <c r="M6574" s="46">
        <v>57.95</v>
      </c>
    </row>
    <row r="6575" spans="1:14" x14ac:dyDescent="0.25">
      <c r="B6575" s="42" t="s">
        <v>67848</v>
      </c>
      <c r="C6575" s="42"/>
      <c r="D6575" s="42" t="s">
        <v>13979</v>
      </c>
      <c r="E6575" s="43" t="s">
        <v>13980</v>
      </c>
      <c r="F6575" s="44">
        <v>714</v>
      </c>
      <c r="G6575" s="44" t="s">
        <v>11</v>
      </c>
      <c r="H6575" s="44" t="s">
        <v>12</v>
      </c>
      <c r="I6575" s="42" t="s">
        <v>73913</v>
      </c>
      <c r="J6575" s="42">
        <v>8051194568489</v>
      </c>
      <c r="L6575" s="46">
        <v>57.95</v>
      </c>
      <c r="M6575" s="46">
        <v>57.95</v>
      </c>
    </row>
    <row r="6576" spans="1:14" x14ac:dyDescent="0.25">
      <c r="B6576" s="42" t="s">
        <v>67847</v>
      </c>
      <c r="C6576" s="42"/>
      <c r="D6576" s="42" t="s">
        <v>13977</v>
      </c>
      <c r="E6576" s="43" t="s">
        <v>13978</v>
      </c>
      <c r="F6576" s="44">
        <v>714</v>
      </c>
      <c r="G6576" s="44" t="s">
        <v>11</v>
      </c>
      <c r="H6576" s="44" t="s">
        <v>12</v>
      </c>
      <c r="I6576" s="42" t="s">
        <v>73912</v>
      </c>
      <c r="J6576" s="42">
        <v>8051194568472</v>
      </c>
      <c r="L6576" s="46">
        <v>57.95</v>
      </c>
      <c r="M6576" s="46">
        <v>57.95</v>
      </c>
    </row>
    <row r="6577" spans="2:13" x14ac:dyDescent="0.25">
      <c r="B6577" s="42" t="s">
        <v>67846</v>
      </c>
      <c r="C6577" s="42"/>
      <c r="D6577" s="42" t="s">
        <v>13975</v>
      </c>
      <c r="E6577" s="43" t="s">
        <v>13976</v>
      </c>
      <c r="F6577" s="44">
        <v>714</v>
      </c>
      <c r="G6577" s="44" t="s">
        <v>11</v>
      </c>
      <c r="H6577" s="44" t="s">
        <v>12</v>
      </c>
      <c r="I6577" s="42" t="s">
        <v>73911</v>
      </c>
      <c r="J6577" s="42">
        <v>8051194568465</v>
      </c>
      <c r="L6577" s="46">
        <v>57.95</v>
      </c>
      <c r="M6577" s="46">
        <v>57.95</v>
      </c>
    </row>
    <row r="6578" spans="2:13" x14ac:dyDescent="0.25">
      <c r="B6578" s="42" t="s">
        <v>67856</v>
      </c>
      <c r="C6578" s="42"/>
      <c r="D6578" s="42" t="s">
        <v>13973</v>
      </c>
      <c r="E6578" s="43" t="s">
        <v>13974</v>
      </c>
      <c r="F6578" s="44">
        <v>714</v>
      </c>
      <c r="G6578" s="44" t="s">
        <v>11</v>
      </c>
      <c r="H6578" s="44" t="s">
        <v>12</v>
      </c>
      <c r="I6578" s="42" t="s">
        <v>73921</v>
      </c>
      <c r="J6578" s="42">
        <v>8051194568564</v>
      </c>
      <c r="L6578" s="46">
        <v>57.95</v>
      </c>
      <c r="M6578" s="46">
        <v>57.95</v>
      </c>
    </row>
    <row r="6579" spans="2:13" x14ac:dyDescent="0.25">
      <c r="B6579" s="42" t="s">
        <v>67855</v>
      </c>
      <c r="C6579" s="42"/>
      <c r="D6579" s="42" t="s">
        <v>13971</v>
      </c>
      <c r="E6579" s="43" t="s">
        <v>13972</v>
      </c>
      <c r="F6579" s="44">
        <v>714</v>
      </c>
      <c r="G6579" s="44" t="s">
        <v>11</v>
      </c>
      <c r="H6579" s="44" t="s">
        <v>12</v>
      </c>
      <c r="I6579" s="42" t="s">
        <v>73920</v>
      </c>
      <c r="J6579" s="42">
        <v>8051194568557</v>
      </c>
      <c r="L6579" s="46">
        <v>57.95</v>
      </c>
      <c r="M6579" s="46">
        <v>57.95</v>
      </c>
    </row>
    <row r="6580" spans="2:13" x14ac:dyDescent="0.25">
      <c r="B6580" s="42" t="s">
        <v>67854</v>
      </c>
      <c r="C6580" s="42"/>
      <c r="D6580" s="42" t="s">
        <v>13969</v>
      </c>
      <c r="E6580" s="43" t="s">
        <v>13970</v>
      </c>
      <c r="F6580" s="44">
        <v>714</v>
      </c>
      <c r="G6580" s="44" t="s">
        <v>11</v>
      </c>
      <c r="H6580" s="44" t="s">
        <v>12</v>
      </c>
      <c r="I6580" s="42" t="s">
        <v>73919</v>
      </c>
      <c r="J6580" s="42">
        <v>8051194568540</v>
      </c>
      <c r="L6580" s="46">
        <v>57.95</v>
      </c>
      <c r="M6580" s="46">
        <v>57.95</v>
      </c>
    </row>
    <row r="6581" spans="2:13" x14ac:dyDescent="0.25">
      <c r="B6581" s="42" t="s">
        <v>67853</v>
      </c>
      <c r="C6581" s="42"/>
      <c r="D6581" s="42" t="s">
        <v>13967</v>
      </c>
      <c r="E6581" s="43" t="s">
        <v>13968</v>
      </c>
      <c r="F6581" s="44">
        <v>714</v>
      </c>
      <c r="G6581" s="44" t="s">
        <v>11</v>
      </c>
      <c r="H6581" s="44" t="s">
        <v>12</v>
      </c>
      <c r="I6581" s="42" t="s">
        <v>73918</v>
      </c>
      <c r="J6581" s="42">
        <v>8051194568533</v>
      </c>
      <c r="L6581" s="46">
        <v>57.95</v>
      </c>
      <c r="M6581" s="46">
        <v>57.95</v>
      </c>
    </row>
    <row r="6582" spans="2:13" x14ac:dyDescent="0.25">
      <c r="B6582" s="42" t="s">
        <v>67852</v>
      </c>
      <c r="C6582" s="42"/>
      <c r="D6582" s="42" t="s">
        <v>13965</v>
      </c>
      <c r="E6582" s="43" t="s">
        <v>13966</v>
      </c>
      <c r="F6582" s="44">
        <v>714</v>
      </c>
      <c r="G6582" s="44" t="s">
        <v>11</v>
      </c>
      <c r="H6582" s="44" t="s">
        <v>12</v>
      </c>
      <c r="I6582" s="42" t="s">
        <v>73917</v>
      </c>
      <c r="J6582" s="42">
        <v>8051194568526</v>
      </c>
      <c r="L6582" s="46">
        <v>57.95</v>
      </c>
      <c r="M6582" s="46">
        <v>57.95</v>
      </c>
    </row>
    <row r="6583" spans="2:13" x14ac:dyDescent="0.25">
      <c r="B6583" s="42" t="s">
        <v>67851</v>
      </c>
      <c r="C6583" s="42"/>
      <c r="D6583" s="42" t="s">
        <v>13963</v>
      </c>
      <c r="E6583" s="43" t="s">
        <v>13964</v>
      </c>
      <c r="F6583" s="44">
        <v>714</v>
      </c>
      <c r="G6583" s="44" t="s">
        <v>11</v>
      </c>
      <c r="H6583" s="44" t="s">
        <v>12</v>
      </c>
      <c r="I6583" s="42" t="s">
        <v>73916</v>
      </c>
      <c r="J6583" s="42">
        <v>8051194568519</v>
      </c>
      <c r="L6583" s="46">
        <v>57.95</v>
      </c>
      <c r="M6583" s="46">
        <v>57.95</v>
      </c>
    </row>
    <row r="6584" spans="2:13" x14ac:dyDescent="0.25">
      <c r="B6584" s="42" t="s">
        <v>67850</v>
      </c>
      <c r="C6584" s="42"/>
      <c r="D6584" s="42" t="s">
        <v>13961</v>
      </c>
      <c r="E6584" s="43" t="s">
        <v>13962</v>
      </c>
      <c r="F6584" s="44">
        <v>714</v>
      </c>
      <c r="G6584" s="44" t="s">
        <v>11</v>
      </c>
      <c r="H6584" s="44" t="s">
        <v>12</v>
      </c>
      <c r="I6584" s="42" t="s">
        <v>73915</v>
      </c>
      <c r="J6584" s="42">
        <v>8051194568502</v>
      </c>
      <c r="L6584" s="46">
        <v>57.95</v>
      </c>
      <c r="M6584" s="46">
        <v>57.95</v>
      </c>
    </row>
    <row r="6585" spans="2:13" x14ac:dyDescent="0.25">
      <c r="B6585" s="42" t="s">
        <v>67756</v>
      </c>
      <c r="C6585" s="42"/>
      <c r="D6585" s="42"/>
      <c r="E6585" s="43" t="s">
        <v>14192</v>
      </c>
      <c r="F6585" s="44">
        <v>714</v>
      </c>
      <c r="G6585" s="44" t="s">
        <v>11</v>
      </c>
      <c r="H6585" s="44" t="s">
        <v>12</v>
      </c>
      <c r="I6585" s="42" t="s">
        <v>14193</v>
      </c>
      <c r="J6585" s="42">
        <v>8021506748212</v>
      </c>
      <c r="L6585" s="46">
        <v>49.95</v>
      </c>
      <c r="M6585" s="46">
        <v>49.95</v>
      </c>
    </row>
    <row r="6586" spans="2:13" x14ac:dyDescent="0.25">
      <c r="B6586" s="42" t="s">
        <v>67755</v>
      </c>
      <c r="C6586" s="42"/>
      <c r="D6586" s="42"/>
      <c r="E6586" s="43" t="s">
        <v>14190</v>
      </c>
      <c r="F6586" s="44">
        <v>714</v>
      </c>
      <c r="G6586" s="44" t="s">
        <v>11</v>
      </c>
      <c r="H6586" s="44" t="s">
        <v>12</v>
      </c>
      <c r="I6586" s="42" t="s">
        <v>14191</v>
      </c>
      <c r="J6586" s="42">
        <v>8021506748205</v>
      </c>
      <c r="L6586" s="46">
        <v>49.95</v>
      </c>
      <c r="M6586" s="46">
        <v>49.95</v>
      </c>
    </row>
    <row r="6587" spans="2:13" x14ac:dyDescent="0.25">
      <c r="B6587" s="42" t="s">
        <v>67754</v>
      </c>
      <c r="C6587" s="42"/>
      <c r="D6587" s="42"/>
      <c r="E6587" s="43" t="s">
        <v>14188</v>
      </c>
      <c r="F6587" s="44">
        <v>714</v>
      </c>
      <c r="G6587" s="44" t="s">
        <v>11</v>
      </c>
      <c r="H6587" s="44" t="s">
        <v>12</v>
      </c>
      <c r="I6587" s="42" t="s">
        <v>14189</v>
      </c>
      <c r="J6587" s="42">
        <v>8021506748199</v>
      </c>
      <c r="L6587" s="46">
        <v>49.95</v>
      </c>
      <c r="M6587" s="46">
        <v>49.95</v>
      </c>
    </row>
    <row r="6588" spans="2:13" x14ac:dyDescent="0.25">
      <c r="B6588" s="42" t="s">
        <v>67753</v>
      </c>
      <c r="C6588" s="42"/>
      <c r="D6588" s="42"/>
      <c r="E6588" s="43" t="s">
        <v>14186</v>
      </c>
      <c r="F6588" s="44">
        <v>714</v>
      </c>
      <c r="G6588" s="44" t="s">
        <v>11</v>
      </c>
      <c r="H6588" s="44" t="s">
        <v>12</v>
      </c>
      <c r="I6588" s="42" t="s">
        <v>14187</v>
      </c>
      <c r="J6588" s="42">
        <v>8021506748182</v>
      </c>
      <c r="L6588" s="46">
        <v>49.95</v>
      </c>
      <c r="M6588" s="46">
        <v>49.95</v>
      </c>
    </row>
    <row r="6589" spans="2:13" x14ac:dyDescent="0.25">
      <c r="B6589" s="42" t="s">
        <v>67752</v>
      </c>
      <c r="C6589" s="42"/>
      <c r="D6589" s="42"/>
      <c r="E6589" s="43" t="s">
        <v>14184</v>
      </c>
      <c r="F6589" s="44">
        <v>714</v>
      </c>
      <c r="G6589" s="44" t="s">
        <v>11</v>
      </c>
      <c r="H6589" s="44" t="s">
        <v>12</v>
      </c>
      <c r="I6589" s="42" t="s">
        <v>14185</v>
      </c>
      <c r="J6589" s="42">
        <v>8021506748175</v>
      </c>
      <c r="L6589" s="46">
        <v>49.95</v>
      </c>
      <c r="M6589" s="46">
        <v>49.95</v>
      </c>
    </row>
    <row r="6590" spans="2:13" x14ac:dyDescent="0.25">
      <c r="B6590" s="42" t="s">
        <v>67763</v>
      </c>
      <c r="C6590" s="42"/>
      <c r="D6590" s="42"/>
      <c r="E6590" s="43" t="s">
        <v>14182</v>
      </c>
      <c r="F6590" s="44">
        <v>714</v>
      </c>
      <c r="G6590" s="44" t="s">
        <v>11</v>
      </c>
      <c r="H6590" s="44" t="s">
        <v>12</v>
      </c>
      <c r="I6590" s="42" t="s">
        <v>14183</v>
      </c>
      <c r="J6590" s="42">
        <v>8021506748281</v>
      </c>
      <c r="L6590" s="46">
        <v>49.95</v>
      </c>
      <c r="M6590" s="46">
        <v>49.95</v>
      </c>
    </row>
    <row r="6591" spans="2:13" x14ac:dyDescent="0.25">
      <c r="B6591" s="42" t="s">
        <v>67762</v>
      </c>
      <c r="C6591" s="42"/>
      <c r="D6591" s="42"/>
      <c r="E6591" s="43" t="s">
        <v>14180</v>
      </c>
      <c r="F6591" s="44">
        <v>714</v>
      </c>
      <c r="G6591" s="44" t="s">
        <v>11</v>
      </c>
      <c r="H6591" s="44" t="s">
        <v>12</v>
      </c>
      <c r="I6591" s="42" t="s">
        <v>14181</v>
      </c>
      <c r="J6591" s="42">
        <v>8021506748274</v>
      </c>
      <c r="L6591" s="46">
        <v>49.95</v>
      </c>
      <c r="M6591" s="46">
        <v>49.95</v>
      </c>
    </row>
    <row r="6592" spans="2:13" x14ac:dyDescent="0.25">
      <c r="B6592" s="42" t="s">
        <v>67761</v>
      </c>
      <c r="C6592" s="42"/>
      <c r="D6592" s="42"/>
      <c r="E6592" s="43" t="s">
        <v>14178</v>
      </c>
      <c r="F6592" s="44">
        <v>714</v>
      </c>
      <c r="G6592" s="44" t="s">
        <v>11</v>
      </c>
      <c r="H6592" s="44" t="s">
        <v>12</v>
      </c>
      <c r="I6592" s="42" t="s">
        <v>14179</v>
      </c>
      <c r="J6592" s="42">
        <v>8021506748267</v>
      </c>
      <c r="L6592" s="46">
        <v>49.95</v>
      </c>
      <c r="M6592" s="46">
        <v>49.95</v>
      </c>
    </row>
    <row r="6593" spans="2:13" x14ac:dyDescent="0.25">
      <c r="B6593" s="42" t="s">
        <v>67760</v>
      </c>
      <c r="C6593" s="42"/>
      <c r="D6593" s="42"/>
      <c r="E6593" s="43" t="s">
        <v>14176</v>
      </c>
      <c r="F6593" s="44">
        <v>714</v>
      </c>
      <c r="G6593" s="44" t="s">
        <v>11</v>
      </c>
      <c r="H6593" s="44" t="s">
        <v>12</v>
      </c>
      <c r="I6593" s="42" t="s">
        <v>14177</v>
      </c>
      <c r="J6593" s="42">
        <v>8021506748250</v>
      </c>
      <c r="L6593" s="46">
        <v>49.95</v>
      </c>
      <c r="M6593" s="46">
        <v>49.95</v>
      </c>
    </row>
    <row r="6594" spans="2:13" x14ac:dyDescent="0.25">
      <c r="B6594" s="42" t="s">
        <v>67759</v>
      </c>
      <c r="C6594" s="42"/>
      <c r="D6594" s="42"/>
      <c r="E6594" s="43" t="s">
        <v>14174</v>
      </c>
      <c r="F6594" s="44">
        <v>714</v>
      </c>
      <c r="G6594" s="44" t="s">
        <v>11</v>
      </c>
      <c r="H6594" s="44" t="s">
        <v>12</v>
      </c>
      <c r="I6594" s="42" t="s">
        <v>14175</v>
      </c>
      <c r="J6594" s="42">
        <v>8021506748243</v>
      </c>
      <c r="L6594" s="46">
        <v>49.95</v>
      </c>
      <c r="M6594" s="46">
        <v>49.95</v>
      </c>
    </row>
    <row r="6595" spans="2:13" x14ac:dyDescent="0.25">
      <c r="B6595" s="42" t="s">
        <v>67758</v>
      </c>
      <c r="C6595" s="42"/>
      <c r="D6595" s="42"/>
      <c r="E6595" s="43" t="s">
        <v>14172</v>
      </c>
      <c r="F6595" s="44">
        <v>714</v>
      </c>
      <c r="G6595" s="44" t="s">
        <v>11</v>
      </c>
      <c r="H6595" s="44" t="s">
        <v>12</v>
      </c>
      <c r="I6595" s="42" t="s">
        <v>14173</v>
      </c>
      <c r="J6595" s="42">
        <v>8021506748236</v>
      </c>
      <c r="L6595" s="46">
        <v>49.95</v>
      </c>
      <c r="M6595" s="46">
        <v>49.95</v>
      </c>
    </row>
    <row r="6596" spans="2:13" x14ac:dyDescent="0.25">
      <c r="B6596" s="42" t="s">
        <v>67757</v>
      </c>
      <c r="C6596" s="42"/>
      <c r="D6596" s="42"/>
      <c r="E6596" s="43" t="s">
        <v>14170</v>
      </c>
      <c r="F6596" s="44">
        <v>714</v>
      </c>
      <c r="G6596" s="44" t="s">
        <v>11</v>
      </c>
      <c r="H6596" s="44" t="s">
        <v>12</v>
      </c>
      <c r="I6596" s="42" t="s">
        <v>14171</v>
      </c>
      <c r="J6596" s="42">
        <v>8021506748229</v>
      </c>
      <c r="L6596" s="46">
        <v>49.95</v>
      </c>
      <c r="M6596" s="46">
        <v>49.95</v>
      </c>
    </row>
    <row r="6597" spans="2:13" x14ac:dyDescent="0.25">
      <c r="B6597" s="42" t="s">
        <v>67952</v>
      </c>
      <c r="C6597" s="42"/>
      <c r="D6597" s="42" t="s">
        <v>14110</v>
      </c>
      <c r="E6597" s="43" t="s">
        <v>14111</v>
      </c>
      <c r="F6597" s="44">
        <v>714</v>
      </c>
      <c r="G6597" s="44" t="s">
        <v>11</v>
      </c>
      <c r="H6597" s="44" t="s">
        <v>12</v>
      </c>
      <c r="I6597" s="42" t="s">
        <v>73938</v>
      </c>
      <c r="J6597" s="42">
        <v>8051194740229</v>
      </c>
      <c r="L6597" s="46">
        <v>39.950000000000003</v>
      </c>
      <c r="M6597" s="46">
        <v>39.950000000000003</v>
      </c>
    </row>
    <row r="6598" spans="2:13" x14ac:dyDescent="0.25">
      <c r="B6598" s="42" t="s">
        <v>67951</v>
      </c>
      <c r="C6598" s="42"/>
      <c r="D6598" s="42" t="s">
        <v>14108</v>
      </c>
      <c r="E6598" s="43" t="s">
        <v>14109</v>
      </c>
      <c r="F6598" s="44">
        <v>714</v>
      </c>
      <c r="G6598" s="44" t="s">
        <v>11</v>
      </c>
      <c r="H6598" s="44" t="s">
        <v>12</v>
      </c>
      <c r="I6598" s="42" t="s">
        <v>73945</v>
      </c>
      <c r="J6598" s="42">
        <v>8051194740212</v>
      </c>
      <c r="L6598" s="46">
        <v>39.950000000000003</v>
      </c>
      <c r="M6598" s="46">
        <v>39.950000000000003</v>
      </c>
    </row>
    <row r="6599" spans="2:13" x14ac:dyDescent="0.25">
      <c r="B6599" s="42" t="s">
        <v>67950</v>
      </c>
      <c r="C6599" s="42"/>
      <c r="D6599" s="42" t="s">
        <v>14106</v>
      </c>
      <c r="E6599" s="43" t="s">
        <v>14107</v>
      </c>
      <c r="F6599" s="44">
        <v>714</v>
      </c>
      <c r="G6599" s="44" t="s">
        <v>11</v>
      </c>
      <c r="H6599" s="44" t="s">
        <v>12</v>
      </c>
      <c r="I6599" s="42" t="s">
        <v>73944</v>
      </c>
      <c r="J6599" s="42">
        <v>8051194740205</v>
      </c>
      <c r="L6599" s="46">
        <v>39.950000000000003</v>
      </c>
      <c r="M6599" s="46">
        <v>39.950000000000003</v>
      </c>
    </row>
    <row r="6600" spans="2:13" x14ac:dyDescent="0.25">
      <c r="B6600" s="42" t="s">
        <v>67949</v>
      </c>
      <c r="C6600" s="42"/>
      <c r="D6600" s="42" t="s">
        <v>14104</v>
      </c>
      <c r="E6600" s="43" t="s">
        <v>14105</v>
      </c>
      <c r="F6600" s="44">
        <v>714</v>
      </c>
      <c r="G6600" s="44" t="s">
        <v>11</v>
      </c>
      <c r="H6600" s="44" t="s">
        <v>12</v>
      </c>
      <c r="I6600" s="42" t="s">
        <v>73943</v>
      </c>
      <c r="J6600" s="42">
        <v>8051194740199</v>
      </c>
      <c r="L6600" s="46">
        <v>39.950000000000003</v>
      </c>
      <c r="M6600" s="46">
        <v>39.950000000000003</v>
      </c>
    </row>
    <row r="6601" spans="2:13" x14ac:dyDescent="0.25">
      <c r="B6601" s="42" t="s">
        <v>67948</v>
      </c>
      <c r="C6601" s="42"/>
      <c r="D6601" s="42" t="s">
        <v>14102</v>
      </c>
      <c r="E6601" s="43" t="s">
        <v>14103</v>
      </c>
      <c r="F6601" s="44">
        <v>714</v>
      </c>
      <c r="G6601" s="44" t="s">
        <v>11</v>
      </c>
      <c r="H6601" s="44" t="s">
        <v>12</v>
      </c>
      <c r="I6601" s="42" t="s">
        <v>73942</v>
      </c>
      <c r="J6601" s="42">
        <v>8051194740182</v>
      </c>
      <c r="L6601" s="46">
        <v>39.950000000000003</v>
      </c>
      <c r="M6601" s="46">
        <v>39.950000000000003</v>
      </c>
    </row>
    <row r="6602" spans="2:13" x14ac:dyDescent="0.25">
      <c r="B6602" s="42" t="s">
        <v>67959</v>
      </c>
      <c r="C6602" s="42"/>
      <c r="D6602" s="42" t="s">
        <v>14100</v>
      </c>
      <c r="E6602" s="43" t="s">
        <v>14101</v>
      </c>
      <c r="F6602" s="44">
        <v>714</v>
      </c>
      <c r="G6602" s="44" t="s">
        <v>11</v>
      </c>
      <c r="H6602" s="44" t="s">
        <v>12</v>
      </c>
      <c r="I6602" s="42" t="s">
        <v>73941</v>
      </c>
      <c r="J6602" s="42">
        <v>8051194740298</v>
      </c>
      <c r="L6602" s="46">
        <v>39.950000000000003</v>
      </c>
      <c r="M6602" s="46">
        <v>39.950000000000003</v>
      </c>
    </row>
    <row r="6603" spans="2:13" x14ac:dyDescent="0.25">
      <c r="B6603" s="42" t="s">
        <v>67958</v>
      </c>
      <c r="C6603" s="42"/>
      <c r="D6603" s="42" t="s">
        <v>14098</v>
      </c>
      <c r="E6603" s="43" t="s">
        <v>14099</v>
      </c>
      <c r="F6603" s="44">
        <v>714</v>
      </c>
      <c r="G6603" s="44" t="s">
        <v>11</v>
      </c>
      <c r="H6603" s="44" t="s">
        <v>12</v>
      </c>
      <c r="I6603" s="42" t="s">
        <v>73940</v>
      </c>
      <c r="J6603" s="42">
        <v>8051194740281</v>
      </c>
      <c r="L6603" s="46">
        <v>39.950000000000003</v>
      </c>
      <c r="M6603" s="46">
        <v>39.950000000000003</v>
      </c>
    </row>
    <row r="6604" spans="2:13" x14ac:dyDescent="0.25">
      <c r="B6604" s="42" t="s">
        <v>67957</v>
      </c>
      <c r="C6604" s="42"/>
      <c r="D6604" s="42" t="s">
        <v>14096</v>
      </c>
      <c r="E6604" s="43" t="s">
        <v>14097</v>
      </c>
      <c r="F6604" s="44">
        <v>714</v>
      </c>
      <c r="G6604" s="44" t="s">
        <v>11</v>
      </c>
      <c r="H6604" s="44" t="s">
        <v>12</v>
      </c>
      <c r="I6604" s="42" t="s">
        <v>73937</v>
      </c>
      <c r="J6604" s="42">
        <v>8051194740274</v>
      </c>
      <c r="L6604" s="46">
        <v>39.950000000000003</v>
      </c>
      <c r="M6604" s="46">
        <v>39.950000000000003</v>
      </c>
    </row>
    <row r="6605" spans="2:13" x14ac:dyDescent="0.25">
      <c r="B6605" s="42" t="s">
        <v>67956</v>
      </c>
      <c r="C6605" s="42"/>
      <c r="D6605" s="42" t="s">
        <v>14094</v>
      </c>
      <c r="E6605" s="43" t="s">
        <v>14095</v>
      </c>
      <c r="F6605" s="44">
        <v>714</v>
      </c>
      <c r="G6605" s="44" t="s">
        <v>11</v>
      </c>
      <c r="H6605" s="44" t="s">
        <v>12</v>
      </c>
      <c r="I6605" s="42" t="s">
        <v>73939</v>
      </c>
      <c r="J6605" s="42">
        <v>8051194740267</v>
      </c>
      <c r="L6605" s="46">
        <v>39.950000000000003</v>
      </c>
      <c r="M6605" s="46">
        <v>39.950000000000003</v>
      </c>
    </row>
    <row r="6606" spans="2:13" x14ac:dyDescent="0.25">
      <c r="B6606" s="42" t="s">
        <v>67955</v>
      </c>
      <c r="C6606" s="42"/>
      <c r="D6606" s="42" t="s">
        <v>14092</v>
      </c>
      <c r="E6606" s="43" t="s">
        <v>14093</v>
      </c>
      <c r="F6606" s="44">
        <v>714</v>
      </c>
      <c r="G6606" s="44" t="s">
        <v>11</v>
      </c>
      <c r="H6606" s="44" t="s">
        <v>12</v>
      </c>
      <c r="I6606" s="42" t="s">
        <v>73936</v>
      </c>
      <c r="J6606" s="42">
        <v>8051194740250</v>
      </c>
      <c r="L6606" s="46">
        <v>39.950000000000003</v>
      </c>
      <c r="M6606" s="46">
        <v>39.950000000000003</v>
      </c>
    </row>
    <row r="6607" spans="2:13" x14ac:dyDescent="0.25">
      <c r="B6607" s="42" t="s">
        <v>67954</v>
      </c>
      <c r="C6607" s="42"/>
      <c r="D6607" s="42" t="s">
        <v>14090</v>
      </c>
      <c r="E6607" s="43" t="s">
        <v>14091</v>
      </c>
      <c r="F6607" s="44">
        <v>714</v>
      </c>
      <c r="G6607" s="44" t="s">
        <v>11</v>
      </c>
      <c r="H6607" s="44" t="s">
        <v>12</v>
      </c>
      <c r="I6607" s="42" t="s">
        <v>73935</v>
      </c>
      <c r="J6607" s="42">
        <v>8051194740243</v>
      </c>
      <c r="L6607" s="46">
        <v>39.950000000000003</v>
      </c>
      <c r="M6607" s="46">
        <v>39.950000000000003</v>
      </c>
    </row>
    <row r="6608" spans="2:13" x14ac:dyDescent="0.25">
      <c r="B6608" s="42" t="s">
        <v>67953</v>
      </c>
      <c r="C6608" s="42"/>
      <c r="D6608" s="42" t="s">
        <v>14088</v>
      </c>
      <c r="E6608" s="43" t="s">
        <v>14089</v>
      </c>
      <c r="F6608" s="44">
        <v>714</v>
      </c>
      <c r="G6608" s="44" t="s">
        <v>11</v>
      </c>
      <c r="H6608" s="44" t="s">
        <v>12</v>
      </c>
      <c r="I6608" s="42" t="s">
        <v>73934</v>
      </c>
      <c r="J6608" s="42">
        <v>8051194740236</v>
      </c>
      <c r="L6608" s="46">
        <v>39.950000000000003</v>
      </c>
      <c r="M6608" s="46">
        <v>39.950000000000003</v>
      </c>
    </row>
    <row r="6609" spans="2:13" x14ac:dyDescent="0.25">
      <c r="B6609" s="42" t="s">
        <v>67744</v>
      </c>
      <c r="C6609" s="42"/>
      <c r="D6609" s="42"/>
      <c r="E6609" s="43" t="s">
        <v>14168</v>
      </c>
      <c r="F6609" s="44">
        <v>714</v>
      </c>
      <c r="G6609" s="44" t="s">
        <v>11</v>
      </c>
      <c r="H6609" s="44" t="s">
        <v>12</v>
      </c>
      <c r="I6609" s="42" t="s">
        <v>14169</v>
      </c>
      <c r="J6609" s="42">
        <v>8021506692430</v>
      </c>
      <c r="L6609" s="46">
        <v>34.950000000000003</v>
      </c>
      <c r="M6609" s="54">
        <v>34.950000000000003</v>
      </c>
    </row>
    <row r="6610" spans="2:13" x14ac:dyDescent="0.25">
      <c r="B6610" s="42" t="s">
        <v>67743</v>
      </c>
      <c r="C6610" s="42"/>
      <c r="D6610" s="42"/>
      <c r="E6610" s="43" t="s">
        <v>14166</v>
      </c>
      <c r="F6610" s="44">
        <v>714</v>
      </c>
      <c r="G6610" s="44" t="s">
        <v>11</v>
      </c>
      <c r="H6610" s="44" t="s">
        <v>12</v>
      </c>
      <c r="I6610" s="42" t="s">
        <v>14167</v>
      </c>
      <c r="J6610" s="42">
        <v>8021506692423</v>
      </c>
      <c r="L6610" s="46">
        <v>34.950000000000003</v>
      </c>
      <c r="M6610" s="54">
        <v>34.950000000000003</v>
      </c>
    </row>
    <row r="6611" spans="2:13" x14ac:dyDescent="0.25">
      <c r="B6611" s="42" t="s">
        <v>67742</v>
      </c>
      <c r="C6611" s="42"/>
      <c r="D6611" s="42"/>
      <c r="E6611" s="43" t="s">
        <v>14164</v>
      </c>
      <c r="F6611" s="44">
        <v>714</v>
      </c>
      <c r="G6611" s="44" t="s">
        <v>11</v>
      </c>
      <c r="H6611" s="44" t="s">
        <v>12</v>
      </c>
      <c r="I6611" s="42" t="s">
        <v>14165</v>
      </c>
      <c r="J6611" s="42">
        <v>8021506692416</v>
      </c>
      <c r="L6611" s="46">
        <v>34.950000000000003</v>
      </c>
      <c r="M6611" s="54">
        <v>34.950000000000003</v>
      </c>
    </row>
    <row r="6612" spans="2:13" x14ac:dyDescent="0.25">
      <c r="B6612" s="42" t="s">
        <v>67741</v>
      </c>
      <c r="C6612" s="42"/>
      <c r="D6612" s="42"/>
      <c r="E6612" s="43" t="s">
        <v>14162</v>
      </c>
      <c r="F6612" s="44">
        <v>714</v>
      </c>
      <c r="G6612" s="44" t="s">
        <v>11</v>
      </c>
      <c r="H6612" s="44" t="s">
        <v>12</v>
      </c>
      <c r="I6612" s="42" t="s">
        <v>14163</v>
      </c>
      <c r="J6612" s="42">
        <v>8021506692409</v>
      </c>
      <c r="L6612" s="46">
        <v>34.950000000000003</v>
      </c>
      <c r="M6612" s="54">
        <v>34.950000000000003</v>
      </c>
    </row>
    <row r="6613" spans="2:13" x14ac:dyDescent="0.25">
      <c r="B6613" s="42" t="s">
        <v>67740</v>
      </c>
      <c r="C6613" s="42"/>
      <c r="D6613" s="42"/>
      <c r="E6613" s="43" t="s">
        <v>14160</v>
      </c>
      <c r="F6613" s="44">
        <v>714</v>
      </c>
      <c r="G6613" s="44" t="s">
        <v>11</v>
      </c>
      <c r="H6613" s="44" t="s">
        <v>12</v>
      </c>
      <c r="I6613" s="42" t="s">
        <v>14161</v>
      </c>
      <c r="J6613" s="42">
        <v>8021506692393</v>
      </c>
      <c r="L6613" s="46">
        <v>34.950000000000003</v>
      </c>
      <c r="M6613" s="54">
        <v>34.950000000000003</v>
      </c>
    </row>
    <row r="6614" spans="2:13" x14ac:dyDescent="0.25">
      <c r="B6614" s="42" t="s">
        <v>67751</v>
      </c>
      <c r="C6614" s="42"/>
      <c r="D6614" s="42"/>
      <c r="E6614" s="43" t="s">
        <v>14158</v>
      </c>
      <c r="F6614" s="44">
        <v>714</v>
      </c>
      <c r="G6614" s="44" t="s">
        <v>11</v>
      </c>
      <c r="H6614" s="44" t="s">
        <v>12</v>
      </c>
      <c r="I6614" s="42" t="s">
        <v>14159</v>
      </c>
      <c r="J6614" s="42">
        <v>8021506692508</v>
      </c>
      <c r="L6614" s="46">
        <v>34.950000000000003</v>
      </c>
      <c r="M6614" s="54">
        <v>34.950000000000003</v>
      </c>
    </row>
    <row r="6615" spans="2:13" x14ac:dyDescent="0.25">
      <c r="B6615" s="42" t="s">
        <v>67750</v>
      </c>
      <c r="C6615" s="42"/>
      <c r="D6615" s="42"/>
      <c r="E6615" s="43" t="s">
        <v>14156</v>
      </c>
      <c r="F6615" s="44">
        <v>714</v>
      </c>
      <c r="G6615" s="44" t="s">
        <v>11</v>
      </c>
      <c r="H6615" s="44" t="s">
        <v>12</v>
      </c>
      <c r="I6615" s="42" t="s">
        <v>14157</v>
      </c>
      <c r="J6615" s="42">
        <v>8021506692492</v>
      </c>
      <c r="L6615" s="46">
        <v>34.950000000000003</v>
      </c>
      <c r="M6615" s="54">
        <v>34.950000000000003</v>
      </c>
    </row>
    <row r="6616" spans="2:13" x14ac:dyDescent="0.25">
      <c r="B6616" s="42" t="s">
        <v>67749</v>
      </c>
      <c r="C6616" s="42"/>
      <c r="D6616" s="42"/>
      <c r="E6616" s="43" t="s">
        <v>14154</v>
      </c>
      <c r="F6616" s="44">
        <v>714</v>
      </c>
      <c r="G6616" s="44" t="s">
        <v>11</v>
      </c>
      <c r="H6616" s="44" t="s">
        <v>12</v>
      </c>
      <c r="I6616" s="42" t="s">
        <v>14155</v>
      </c>
      <c r="J6616" s="42">
        <v>8021506692485</v>
      </c>
      <c r="L6616" s="46">
        <v>34.950000000000003</v>
      </c>
      <c r="M6616" s="54">
        <v>34.950000000000003</v>
      </c>
    </row>
    <row r="6617" spans="2:13" x14ac:dyDescent="0.25">
      <c r="B6617" s="42" t="s">
        <v>67748</v>
      </c>
      <c r="C6617" s="42"/>
      <c r="D6617" s="42"/>
      <c r="E6617" s="43" t="s">
        <v>14152</v>
      </c>
      <c r="F6617" s="44">
        <v>714</v>
      </c>
      <c r="G6617" s="44" t="s">
        <v>11</v>
      </c>
      <c r="H6617" s="44" t="s">
        <v>12</v>
      </c>
      <c r="I6617" s="42" t="s">
        <v>14153</v>
      </c>
      <c r="J6617" s="42">
        <v>8021506692478</v>
      </c>
      <c r="L6617" s="46">
        <v>34.950000000000003</v>
      </c>
      <c r="M6617" s="54">
        <v>34.950000000000003</v>
      </c>
    </row>
    <row r="6618" spans="2:13" x14ac:dyDescent="0.25">
      <c r="B6618" s="42" t="s">
        <v>67747</v>
      </c>
      <c r="C6618" s="42"/>
      <c r="D6618" s="42"/>
      <c r="E6618" s="43" t="s">
        <v>14150</v>
      </c>
      <c r="F6618" s="44">
        <v>714</v>
      </c>
      <c r="G6618" s="44" t="s">
        <v>11</v>
      </c>
      <c r="H6618" s="44" t="s">
        <v>12</v>
      </c>
      <c r="I6618" s="42" t="s">
        <v>14151</v>
      </c>
      <c r="J6618" s="42">
        <v>8021506692461</v>
      </c>
      <c r="L6618" s="46">
        <v>34.950000000000003</v>
      </c>
      <c r="M6618" s="54">
        <v>34.950000000000003</v>
      </c>
    </row>
    <row r="6619" spans="2:13" x14ac:dyDescent="0.25">
      <c r="B6619" s="42" t="s">
        <v>67746</v>
      </c>
      <c r="C6619" s="42"/>
      <c r="D6619" s="42"/>
      <c r="E6619" s="43" t="s">
        <v>14148</v>
      </c>
      <c r="F6619" s="44">
        <v>714</v>
      </c>
      <c r="G6619" s="44" t="s">
        <v>11</v>
      </c>
      <c r="H6619" s="44" t="s">
        <v>12</v>
      </c>
      <c r="I6619" s="42" t="s">
        <v>14149</v>
      </c>
      <c r="J6619" s="42">
        <v>8021506692454</v>
      </c>
      <c r="L6619" s="46">
        <v>34.950000000000003</v>
      </c>
      <c r="M6619" s="54">
        <v>34.950000000000003</v>
      </c>
    </row>
    <row r="6620" spans="2:13" x14ac:dyDescent="0.25">
      <c r="B6620" s="42" t="s">
        <v>67745</v>
      </c>
      <c r="C6620" s="42"/>
      <c r="D6620" s="42"/>
      <c r="E6620" s="43" t="s">
        <v>14146</v>
      </c>
      <c r="F6620" s="44">
        <v>714</v>
      </c>
      <c r="G6620" s="44" t="s">
        <v>11</v>
      </c>
      <c r="H6620" s="44" t="s">
        <v>12</v>
      </c>
      <c r="I6620" s="42" t="s">
        <v>14147</v>
      </c>
      <c r="J6620" s="42">
        <v>8021506692447</v>
      </c>
      <c r="L6620" s="46">
        <v>34.950000000000003</v>
      </c>
      <c r="M6620" s="54">
        <v>34.950000000000003</v>
      </c>
    </row>
    <row r="6621" spans="2:13" x14ac:dyDescent="0.25">
      <c r="B6621" s="42" t="s">
        <v>67805</v>
      </c>
      <c r="C6621" s="42"/>
      <c r="D6621" s="42" t="s">
        <v>14123</v>
      </c>
      <c r="E6621" s="43" t="s">
        <v>14124</v>
      </c>
      <c r="F6621" s="44">
        <v>714</v>
      </c>
      <c r="G6621" s="44" t="s">
        <v>11</v>
      </c>
      <c r="H6621" s="44" t="s">
        <v>12</v>
      </c>
      <c r="I6621" s="42" t="s">
        <v>14125</v>
      </c>
      <c r="J6621" s="42">
        <v>8033637321370</v>
      </c>
      <c r="L6621" s="46">
        <v>69.95</v>
      </c>
      <c r="M6621" s="54">
        <v>69.95</v>
      </c>
    </row>
    <row r="6622" spans="2:13" x14ac:dyDescent="0.25">
      <c r="B6622" s="42" t="s">
        <v>67804</v>
      </c>
      <c r="C6622" s="42"/>
      <c r="D6622" s="42" t="s">
        <v>14120</v>
      </c>
      <c r="E6622" s="43" t="s">
        <v>14121</v>
      </c>
      <c r="F6622" s="44">
        <v>714</v>
      </c>
      <c r="G6622" s="44" t="s">
        <v>11</v>
      </c>
      <c r="H6622" s="44" t="s">
        <v>12</v>
      </c>
      <c r="I6622" s="42" t="s">
        <v>14122</v>
      </c>
      <c r="J6622" s="42">
        <v>8033637321363</v>
      </c>
      <c r="L6622" s="46">
        <v>69.95</v>
      </c>
      <c r="M6622" s="54">
        <v>69.95</v>
      </c>
    </row>
    <row r="6623" spans="2:13" x14ac:dyDescent="0.25">
      <c r="B6623" s="42" t="s">
        <v>67807</v>
      </c>
      <c r="C6623" s="42"/>
      <c r="D6623" s="42" t="s">
        <v>14115</v>
      </c>
      <c r="E6623" s="43" t="s">
        <v>14116</v>
      </c>
      <c r="F6623" s="44">
        <v>714</v>
      </c>
      <c r="G6623" s="44" t="s">
        <v>11</v>
      </c>
      <c r="H6623" s="44" t="s">
        <v>12</v>
      </c>
      <c r="I6623" s="42" t="s">
        <v>14117</v>
      </c>
      <c r="J6623" s="42">
        <v>8033637321394</v>
      </c>
      <c r="L6623" s="46">
        <v>69.95</v>
      </c>
      <c r="M6623" s="54">
        <v>69.95</v>
      </c>
    </row>
    <row r="6624" spans="2:13" x14ac:dyDescent="0.25">
      <c r="B6624" s="42" t="s">
        <v>67806</v>
      </c>
      <c r="C6624" s="42"/>
      <c r="D6624" s="42" t="s">
        <v>14112</v>
      </c>
      <c r="E6624" s="43" t="s">
        <v>14113</v>
      </c>
      <c r="F6624" s="44">
        <v>714</v>
      </c>
      <c r="G6624" s="44" t="s">
        <v>11</v>
      </c>
      <c r="H6624" s="44" t="s">
        <v>12</v>
      </c>
      <c r="I6624" s="42" t="s">
        <v>14114</v>
      </c>
      <c r="J6624" s="42">
        <v>8033637321387</v>
      </c>
      <c r="L6624" s="46">
        <v>69.95</v>
      </c>
      <c r="M6624" s="54">
        <v>69.95</v>
      </c>
    </row>
    <row r="6625" spans="2:13" x14ac:dyDescent="0.25">
      <c r="B6625" s="42" t="s">
        <v>67736</v>
      </c>
      <c r="C6625" s="42"/>
      <c r="D6625" s="42"/>
      <c r="E6625" s="43" t="s">
        <v>14144</v>
      </c>
      <c r="F6625" s="44">
        <v>714</v>
      </c>
      <c r="G6625" s="44" t="s">
        <v>11</v>
      </c>
      <c r="H6625" s="44" t="s">
        <v>12</v>
      </c>
      <c r="I6625" s="42" t="s">
        <v>14145</v>
      </c>
      <c r="J6625" s="42">
        <v>8021506322016</v>
      </c>
      <c r="L6625" s="46">
        <v>69.95</v>
      </c>
      <c r="M6625" s="54">
        <v>69.95</v>
      </c>
    </row>
    <row r="6626" spans="2:13" x14ac:dyDescent="0.25">
      <c r="B6626" s="42" t="s">
        <v>67735</v>
      </c>
      <c r="C6626" s="42"/>
      <c r="D6626" s="42" t="s">
        <v>16731</v>
      </c>
      <c r="E6626" s="43" t="s">
        <v>14142</v>
      </c>
      <c r="F6626" s="44">
        <v>714</v>
      </c>
      <c r="G6626" s="44" t="s">
        <v>11</v>
      </c>
      <c r="H6626" s="44" t="s">
        <v>12</v>
      </c>
      <c r="I6626" s="42" t="s">
        <v>14143</v>
      </c>
      <c r="J6626" s="42">
        <v>8033637321356</v>
      </c>
      <c r="L6626" s="46">
        <v>69.95</v>
      </c>
      <c r="M6626" s="54">
        <v>69.95</v>
      </c>
    </row>
    <row r="6627" spans="2:13" x14ac:dyDescent="0.25">
      <c r="B6627" s="42" t="s">
        <v>67738</v>
      </c>
      <c r="C6627" s="42"/>
      <c r="D6627" s="42"/>
      <c r="E6627" s="43" t="s">
        <v>14140</v>
      </c>
      <c r="F6627" s="44">
        <v>714</v>
      </c>
      <c r="G6627" s="44" t="s">
        <v>11</v>
      </c>
      <c r="H6627" s="44" t="s">
        <v>12</v>
      </c>
      <c r="I6627" s="42" t="s">
        <v>14141</v>
      </c>
      <c r="J6627" s="42">
        <v>8021506322030</v>
      </c>
      <c r="L6627" s="46">
        <v>69.95</v>
      </c>
      <c r="M6627" s="54">
        <v>69.95</v>
      </c>
    </row>
    <row r="6628" spans="2:13" x14ac:dyDescent="0.25">
      <c r="B6628" s="42" t="s">
        <v>67737</v>
      </c>
      <c r="C6628" s="42"/>
      <c r="D6628" s="42"/>
      <c r="E6628" s="43" t="s">
        <v>14138</v>
      </c>
      <c r="F6628" s="44">
        <v>714</v>
      </c>
      <c r="G6628" s="44" t="s">
        <v>11</v>
      </c>
      <c r="H6628" s="44" t="s">
        <v>12</v>
      </c>
      <c r="I6628" s="42" t="s">
        <v>14139</v>
      </c>
      <c r="J6628" s="42">
        <v>8021506322023</v>
      </c>
      <c r="L6628" s="46">
        <v>69.95</v>
      </c>
      <c r="M6628" s="54">
        <v>69.95</v>
      </c>
    </row>
    <row r="6629" spans="2:13" x14ac:dyDescent="0.25">
      <c r="B6629" s="42" t="s">
        <v>67978</v>
      </c>
      <c r="C6629" s="42"/>
      <c r="D6629" s="42" t="s">
        <v>14227</v>
      </c>
      <c r="E6629" s="43" t="s">
        <v>14228</v>
      </c>
      <c r="F6629" s="44">
        <v>714</v>
      </c>
      <c r="G6629" s="44" t="s">
        <v>11</v>
      </c>
      <c r="H6629" s="44" t="s">
        <v>12</v>
      </c>
      <c r="I6629" s="42" t="s">
        <v>14229</v>
      </c>
      <c r="J6629" s="42">
        <v>8051194882813</v>
      </c>
      <c r="L6629" s="46">
        <v>39.950000000000003</v>
      </c>
      <c r="M6629" s="54">
        <v>39.950000000000003</v>
      </c>
    </row>
    <row r="6630" spans="2:13" x14ac:dyDescent="0.25">
      <c r="B6630" s="42" t="s">
        <v>67977</v>
      </c>
      <c r="C6630" s="42"/>
      <c r="D6630" s="42" t="s">
        <v>14224</v>
      </c>
      <c r="E6630" s="43" t="s">
        <v>14225</v>
      </c>
      <c r="F6630" s="44">
        <v>714</v>
      </c>
      <c r="G6630" s="44" t="s">
        <v>11</v>
      </c>
      <c r="H6630" s="44" t="s">
        <v>12</v>
      </c>
      <c r="I6630" s="42" t="s">
        <v>14226</v>
      </c>
      <c r="J6630" s="42">
        <v>8051194882806</v>
      </c>
      <c r="L6630" s="46">
        <v>39.950000000000003</v>
      </c>
      <c r="M6630" s="54">
        <v>39.950000000000003</v>
      </c>
    </row>
    <row r="6631" spans="2:13" x14ac:dyDescent="0.25">
      <c r="B6631" s="42" t="s">
        <v>67976</v>
      </c>
      <c r="C6631" s="42"/>
      <c r="D6631" s="42" t="s">
        <v>14221</v>
      </c>
      <c r="E6631" s="43" t="s">
        <v>14222</v>
      </c>
      <c r="F6631" s="44">
        <v>714</v>
      </c>
      <c r="G6631" s="44" t="s">
        <v>11</v>
      </c>
      <c r="H6631" s="44" t="s">
        <v>12</v>
      </c>
      <c r="I6631" s="42" t="s">
        <v>14223</v>
      </c>
      <c r="J6631" s="42">
        <v>8051194882790</v>
      </c>
      <c r="L6631" s="46">
        <v>39.950000000000003</v>
      </c>
      <c r="M6631" s="54">
        <v>39.950000000000003</v>
      </c>
    </row>
    <row r="6632" spans="2:13" x14ac:dyDescent="0.25">
      <c r="B6632" s="42" t="s">
        <v>67975</v>
      </c>
      <c r="C6632" s="42"/>
      <c r="D6632" s="42" t="s">
        <v>14218</v>
      </c>
      <c r="E6632" s="43" t="s">
        <v>14219</v>
      </c>
      <c r="F6632" s="44">
        <v>714</v>
      </c>
      <c r="G6632" s="44" t="s">
        <v>11</v>
      </c>
      <c r="H6632" s="44" t="s">
        <v>12</v>
      </c>
      <c r="I6632" s="42" t="s">
        <v>14220</v>
      </c>
      <c r="J6632" s="42">
        <v>8051194882783</v>
      </c>
      <c r="L6632" s="46">
        <v>39.950000000000003</v>
      </c>
      <c r="M6632" s="54">
        <v>39.950000000000003</v>
      </c>
    </row>
    <row r="6633" spans="2:13" x14ac:dyDescent="0.25">
      <c r="B6633" s="42" t="s">
        <v>67974</v>
      </c>
      <c r="C6633" s="42"/>
      <c r="D6633" s="42" t="s">
        <v>14215</v>
      </c>
      <c r="E6633" s="43" t="s">
        <v>14216</v>
      </c>
      <c r="F6633" s="44">
        <v>714</v>
      </c>
      <c r="G6633" s="44" t="s">
        <v>11</v>
      </c>
      <c r="H6633" s="44" t="s">
        <v>12</v>
      </c>
      <c r="I6633" s="42" t="s">
        <v>14217</v>
      </c>
      <c r="J6633" s="42">
        <v>8051194882776</v>
      </c>
      <c r="L6633" s="46">
        <v>39.950000000000003</v>
      </c>
      <c r="M6633" s="54">
        <v>39.950000000000003</v>
      </c>
    </row>
    <row r="6634" spans="2:13" x14ac:dyDescent="0.25">
      <c r="B6634" s="42" t="s">
        <v>67985</v>
      </c>
      <c r="C6634" s="42"/>
      <c r="D6634" s="42" t="s">
        <v>14212</v>
      </c>
      <c r="E6634" s="43" t="s">
        <v>14213</v>
      </c>
      <c r="F6634" s="44">
        <v>714</v>
      </c>
      <c r="G6634" s="44" t="s">
        <v>11</v>
      </c>
      <c r="H6634" s="44" t="s">
        <v>12</v>
      </c>
      <c r="I6634" s="42" t="s">
        <v>14214</v>
      </c>
      <c r="J6634" s="42">
        <v>8051194882882</v>
      </c>
      <c r="L6634" s="46">
        <v>39.950000000000003</v>
      </c>
      <c r="M6634" s="54">
        <v>39.950000000000003</v>
      </c>
    </row>
    <row r="6635" spans="2:13" x14ac:dyDescent="0.25">
      <c r="B6635" s="42" t="s">
        <v>67984</v>
      </c>
      <c r="C6635" s="42"/>
      <c r="D6635" s="42" t="s">
        <v>14209</v>
      </c>
      <c r="E6635" s="43" t="s">
        <v>14210</v>
      </c>
      <c r="F6635" s="44">
        <v>714</v>
      </c>
      <c r="G6635" s="44" t="s">
        <v>11</v>
      </c>
      <c r="H6635" s="44" t="s">
        <v>12</v>
      </c>
      <c r="I6635" s="42" t="s">
        <v>14211</v>
      </c>
      <c r="J6635" s="42">
        <v>8051194882875</v>
      </c>
      <c r="L6635" s="46">
        <v>39.950000000000003</v>
      </c>
      <c r="M6635" s="54">
        <v>39.950000000000003</v>
      </c>
    </row>
    <row r="6636" spans="2:13" x14ac:dyDescent="0.25">
      <c r="B6636" s="42" t="s">
        <v>67983</v>
      </c>
      <c r="C6636" s="42"/>
      <c r="D6636" s="42" t="s">
        <v>14206</v>
      </c>
      <c r="E6636" s="43" t="s">
        <v>14207</v>
      </c>
      <c r="F6636" s="44">
        <v>714</v>
      </c>
      <c r="G6636" s="44" t="s">
        <v>11</v>
      </c>
      <c r="H6636" s="44" t="s">
        <v>12</v>
      </c>
      <c r="I6636" s="42" t="s">
        <v>14208</v>
      </c>
      <c r="J6636" s="42">
        <v>8051194882868</v>
      </c>
      <c r="L6636" s="46">
        <v>39.950000000000003</v>
      </c>
      <c r="M6636" s="54">
        <v>39.950000000000003</v>
      </c>
    </row>
    <row r="6637" spans="2:13" x14ac:dyDescent="0.25">
      <c r="B6637" s="42" t="s">
        <v>67982</v>
      </c>
      <c r="C6637" s="42"/>
      <c r="D6637" s="42" t="s">
        <v>14203</v>
      </c>
      <c r="E6637" s="43" t="s">
        <v>14204</v>
      </c>
      <c r="F6637" s="44">
        <v>714</v>
      </c>
      <c r="G6637" s="44" t="s">
        <v>11</v>
      </c>
      <c r="H6637" s="44" t="s">
        <v>12</v>
      </c>
      <c r="I6637" s="42" t="s">
        <v>14205</v>
      </c>
      <c r="J6637" s="42">
        <v>8051194882851</v>
      </c>
      <c r="L6637" s="46">
        <v>39.950000000000003</v>
      </c>
      <c r="M6637" s="54">
        <v>39.950000000000003</v>
      </c>
    </row>
    <row r="6638" spans="2:13" x14ac:dyDescent="0.25">
      <c r="B6638" s="42" t="s">
        <v>67981</v>
      </c>
      <c r="C6638" s="42"/>
      <c r="D6638" s="42" t="s">
        <v>14200</v>
      </c>
      <c r="E6638" s="43" t="s">
        <v>14201</v>
      </c>
      <c r="F6638" s="44">
        <v>714</v>
      </c>
      <c r="G6638" s="44" t="s">
        <v>11</v>
      </c>
      <c r="H6638" s="44" t="s">
        <v>12</v>
      </c>
      <c r="I6638" s="42" t="s">
        <v>14202</v>
      </c>
      <c r="J6638" s="42">
        <v>8051194882844</v>
      </c>
      <c r="L6638" s="46">
        <v>39.950000000000003</v>
      </c>
      <c r="M6638" s="54">
        <v>39.950000000000003</v>
      </c>
    </row>
    <row r="6639" spans="2:13" x14ac:dyDescent="0.25">
      <c r="B6639" s="42" t="s">
        <v>67980</v>
      </c>
      <c r="C6639" s="42"/>
      <c r="D6639" s="42" t="s">
        <v>14197</v>
      </c>
      <c r="E6639" s="43" t="s">
        <v>14198</v>
      </c>
      <c r="F6639" s="44">
        <v>714</v>
      </c>
      <c r="G6639" s="44" t="s">
        <v>11</v>
      </c>
      <c r="H6639" s="44" t="s">
        <v>12</v>
      </c>
      <c r="I6639" s="42" t="s">
        <v>14199</v>
      </c>
      <c r="J6639" s="42">
        <v>8051194882837</v>
      </c>
      <c r="L6639" s="46">
        <v>39.950000000000003</v>
      </c>
      <c r="M6639" s="54">
        <v>39.950000000000003</v>
      </c>
    </row>
    <row r="6640" spans="2:13" x14ac:dyDescent="0.25">
      <c r="B6640" s="42" t="s">
        <v>67979</v>
      </c>
      <c r="C6640" s="42"/>
      <c r="D6640" s="42" t="s">
        <v>14194</v>
      </c>
      <c r="E6640" s="43" t="s">
        <v>14195</v>
      </c>
      <c r="F6640" s="44">
        <v>714</v>
      </c>
      <c r="G6640" s="44" t="s">
        <v>11</v>
      </c>
      <c r="H6640" s="44" t="s">
        <v>12</v>
      </c>
      <c r="I6640" s="42" t="s">
        <v>14196</v>
      </c>
      <c r="J6640" s="42">
        <v>8051194882820</v>
      </c>
      <c r="L6640" s="46">
        <v>39.950000000000003</v>
      </c>
      <c r="M6640" s="54">
        <v>39.950000000000003</v>
      </c>
    </row>
    <row r="6641" spans="1:13" x14ac:dyDescent="0.25">
      <c r="B6641" s="42" t="s">
        <v>67970</v>
      </c>
      <c r="C6641" s="42"/>
      <c r="D6641" s="42"/>
      <c r="E6641" s="43" t="s">
        <v>12662</v>
      </c>
      <c r="F6641" s="44" t="s">
        <v>298</v>
      </c>
      <c r="G6641" s="44" t="s">
        <v>11</v>
      </c>
      <c r="H6641" s="44" t="s">
        <v>12</v>
      </c>
      <c r="I6641" s="42" t="s">
        <v>12663</v>
      </c>
      <c r="J6641" s="42">
        <v>8051194802569</v>
      </c>
      <c r="L6641" s="46">
        <v>13.95</v>
      </c>
      <c r="M6641" s="54">
        <v>13.95</v>
      </c>
    </row>
    <row r="6642" spans="1:13" x14ac:dyDescent="0.25">
      <c r="B6642" s="42" t="s">
        <v>67969</v>
      </c>
      <c r="C6642" s="42"/>
      <c r="D6642" s="42"/>
      <c r="E6642" s="43" t="s">
        <v>12660</v>
      </c>
      <c r="F6642" s="44" t="s">
        <v>298</v>
      </c>
      <c r="G6642" s="44" t="s">
        <v>11</v>
      </c>
      <c r="H6642" s="44" t="s">
        <v>12</v>
      </c>
      <c r="I6642" s="42" t="s">
        <v>12661</v>
      </c>
      <c r="J6642" s="42">
        <v>8051194802552</v>
      </c>
      <c r="L6642" s="46">
        <v>13.95</v>
      </c>
      <c r="M6642" s="54">
        <v>13.95</v>
      </c>
    </row>
    <row r="6643" spans="1:13" x14ac:dyDescent="0.25">
      <c r="A6643" s="32" t="s">
        <v>27611</v>
      </c>
      <c r="B6643" s="42" t="s">
        <v>67971</v>
      </c>
      <c r="C6643" s="42"/>
      <c r="D6643" s="42"/>
      <c r="E6643" s="43" t="s">
        <v>16170</v>
      </c>
      <c r="F6643" s="44" t="s">
        <v>298</v>
      </c>
      <c r="G6643" s="44" t="s">
        <v>11</v>
      </c>
      <c r="H6643" s="44" t="s">
        <v>12</v>
      </c>
      <c r="I6643" s="42" t="s">
        <v>76654</v>
      </c>
      <c r="J6643" s="42">
        <v>8051194802682</v>
      </c>
      <c r="L6643" s="47">
        <v>23.95</v>
      </c>
      <c r="M6643" s="47">
        <v>23.95</v>
      </c>
    </row>
    <row r="6644" spans="1:13" x14ac:dyDescent="0.25">
      <c r="B6644" s="48" t="s">
        <v>68062</v>
      </c>
      <c r="C6644" s="42"/>
      <c r="D6644" s="42"/>
      <c r="E6644" s="43" t="s">
        <v>3455</v>
      </c>
      <c r="F6644" s="44" t="s">
        <v>298</v>
      </c>
      <c r="G6644" s="44" t="s">
        <v>11</v>
      </c>
      <c r="H6644" s="44" t="s">
        <v>12</v>
      </c>
      <c r="I6644" s="42" t="s">
        <v>3456</v>
      </c>
      <c r="J6644" s="42">
        <v>8021506081012</v>
      </c>
      <c r="L6644" s="47">
        <v>15.95</v>
      </c>
      <c r="M6644" s="47">
        <v>15.95</v>
      </c>
    </row>
    <row r="6645" spans="1:13" x14ac:dyDescent="0.25">
      <c r="B6645" s="48" t="s">
        <v>68064</v>
      </c>
      <c r="C6645" s="42"/>
      <c r="D6645" s="42"/>
      <c r="E6645" s="43" t="s">
        <v>3451</v>
      </c>
      <c r="F6645" s="44" t="s">
        <v>298</v>
      </c>
      <c r="G6645" s="44" t="s">
        <v>11</v>
      </c>
      <c r="H6645" s="44" t="s">
        <v>12</v>
      </c>
      <c r="I6645" s="42" t="s">
        <v>3452</v>
      </c>
      <c r="J6645" s="42">
        <v>8021506081005</v>
      </c>
      <c r="L6645" s="47">
        <v>15.95</v>
      </c>
      <c r="M6645" s="47">
        <v>15.95</v>
      </c>
    </row>
    <row r="6646" spans="1:13" x14ac:dyDescent="0.25">
      <c r="B6646" s="48" t="s">
        <v>68063</v>
      </c>
      <c r="C6646" s="42"/>
      <c r="D6646" s="42"/>
      <c r="E6646" s="43" t="s">
        <v>3453</v>
      </c>
      <c r="F6646" s="44" t="s">
        <v>298</v>
      </c>
      <c r="G6646" s="44" t="s">
        <v>11</v>
      </c>
      <c r="H6646" s="44" t="s">
        <v>12</v>
      </c>
      <c r="I6646" s="42" t="s">
        <v>3454</v>
      </c>
      <c r="J6646" s="42">
        <v>8021506080992</v>
      </c>
      <c r="L6646" s="46">
        <v>13.95</v>
      </c>
      <c r="M6646" s="54">
        <v>13.95</v>
      </c>
    </row>
    <row r="6647" spans="1:13" x14ac:dyDescent="0.25">
      <c r="B6647" s="48" t="s">
        <v>68061</v>
      </c>
      <c r="C6647" s="42"/>
      <c r="D6647" s="42"/>
      <c r="E6647" s="43" t="s">
        <v>3457</v>
      </c>
      <c r="F6647" s="44" t="s">
        <v>298</v>
      </c>
      <c r="G6647" s="44" t="s">
        <v>11</v>
      </c>
      <c r="H6647" s="44" t="s">
        <v>12</v>
      </c>
      <c r="I6647" s="42" t="s">
        <v>3458</v>
      </c>
      <c r="J6647" s="42">
        <v>8021506080985</v>
      </c>
      <c r="L6647" s="47">
        <v>15.95</v>
      </c>
      <c r="M6647" s="47">
        <v>15.95</v>
      </c>
    </row>
    <row r="6648" spans="1:13" x14ac:dyDescent="0.25">
      <c r="B6648" s="42" t="s">
        <v>67800</v>
      </c>
      <c r="C6648" s="42"/>
      <c r="D6648" s="42"/>
      <c r="E6648" s="43" t="s">
        <v>13686</v>
      </c>
      <c r="F6648" s="44">
        <v>714</v>
      </c>
      <c r="G6648" s="44" t="s">
        <v>11</v>
      </c>
      <c r="H6648" s="44" t="s">
        <v>12</v>
      </c>
      <c r="I6648" s="42" t="s">
        <v>13687</v>
      </c>
      <c r="J6648" s="42">
        <v>8033637320021</v>
      </c>
      <c r="L6648" s="46">
        <v>49.95</v>
      </c>
      <c r="M6648" s="54">
        <v>49.95</v>
      </c>
    </row>
    <row r="6649" spans="1:13" x14ac:dyDescent="0.25">
      <c r="B6649" s="42" t="s">
        <v>67799</v>
      </c>
      <c r="C6649" s="42"/>
      <c r="D6649" s="42"/>
      <c r="E6649" s="43" t="s">
        <v>13684</v>
      </c>
      <c r="F6649" s="44">
        <v>714</v>
      </c>
      <c r="G6649" s="44" t="s">
        <v>11</v>
      </c>
      <c r="H6649" s="44" t="s">
        <v>12</v>
      </c>
      <c r="I6649" s="42" t="s">
        <v>13685</v>
      </c>
      <c r="J6649" s="42">
        <v>8033637320014</v>
      </c>
      <c r="L6649" s="46">
        <v>49.95</v>
      </c>
      <c r="M6649" s="54">
        <v>49.95</v>
      </c>
    </row>
    <row r="6650" spans="1:13" x14ac:dyDescent="0.25">
      <c r="B6650" s="42" t="s">
        <v>67798</v>
      </c>
      <c r="C6650" s="42"/>
      <c r="D6650" s="42"/>
      <c r="E6650" s="43" t="s">
        <v>13682</v>
      </c>
      <c r="F6650" s="44">
        <v>714</v>
      </c>
      <c r="G6650" s="44" t="s">
        <v>11</v>
      </c>
      <c r="H6650" s="44" t="s">
        <v>12</v>
      </c>
      <c r="I6650" s="42" t="s">
        <v>13683</v>
      </c>
      <c r="J6650" s="42">
        <v>8033637320007</v>
      </c>
      <c r="L6650" s="46">
        <v>49.95</v>
      </c>
      <c r="M6650" s="54">
        <v>49.95</v>
      </c>
    </row>
    <row r="6651" spans="1:13" x14ac:dyDescent="0.25">
      <c r="B6651" s="42" t="s">
        <v>67803</v>
      </c>
      <c r="C6651" s="42"/>
      <c r="D6651" s="42"/>
      <c r="E6651" s="43" t="s">
        <v>13680</v>
      </c>
      <c r="F6651" s="44">
        <v>714</v>
      </c>
      <c r="G6651" s="44" t="s">
        <v>11</v>
      </c>
      <c r="H6651" s="44" t="s">
        <v>12</v>
      </c>
      <c r="I6651" s="42" t="s">
        <v>13681</v>
      </c>
      <c r="J6651" s="42">
        <v>8033637320052</v>
      </c>
      <c r="L6651" s="46">
        <v>49.95</v>
      </c>
      <c r="M6651" s="54">
        <v>49.95</v>
      </c>
    </row>
    <row r="6652" spans="1:13" x14ac:dyDescent="0.25">
      <c r="B6652" s="42" t="s">
        <v>67802</v>
      </c>
      <c r="C6652" s="42"/>
      <c r="D6652" s="42"/>
      <c r="E6652" s="43" t="s">
        <v>13678</v>
      </c>
      <c r="F6652" s="44">
        <v>714</v>
      </c>
      <c r="G6652" s="44" t="s">
        <v>11</v>
      </c>
      <c r="H6652" s="44" t="s">
        <v>12</v>
      </c>
      <c r="I6652" s="42" t="s">
        <v>13679</v>
      </c>
      <c r="J6652" s="42">
        <v>8033637320045</v>
      </c>
      <c r="L6652" s="46">
        <v>49.95</v>
      </c>
      <c r="M6652" s="54">
        <v>49.95</v>
      </c>
    </row>
    <row r="6653" spans="1:13" x14ac:dyDescent="0.25">
      <c r="B6653" s="42" t="s">
        <v>67801</v>
      </c>
      <c r="C6653" s="42"/>
      <c r="D6653" s="42"/>
      <c r="E6653" s="43" t="s">
        <v>13676</v>
      </c>
      <c r="F6653" s="44">
        <v>714</v>
      </c>
      <c r="G6653" s="44" t="s">
        <v>11</v>
      </c>
      <c r="H6653" s="44" t="s">
        <v>12</v>
      </c>
      <c r="I6653" s="42" t="s">
        <v>13677</v>
      </c>
      <c r="J6653" s="42">
        <v>8033637320038</v>
      </c>
      <c r="L6653" s="46">
        <v>49.95</v>
      </c>
      <c r="M6653" s="54">
        <v>49.95</v>
      </c>
    </row>
    <row r="6654" spans="1:13" x14ac:dyDescent="0.25">
      <c r="B6654" s="42" t="s">
        <v>68033</v>
      </c>
      <c r="C6654" s="42"/>
      <c r="D6654" s="42"/>
      <c r="E6654" s="43" t="s">
        <v>13765</v>
      </c>
      <c r="F6654" s="44" t="s">
        <v>298</v>
      </c>
      <c r="G6654" s="44" t="s">
        <v>11</v>
      </c>
      <c r="H6654" s="44" t="s">
        <v>12</v>
      </c>
      <c r="I6654" s="42" t="s">
        <v>13764</v>
      </c>
      <c r="J6654" s="42">
        <v>8021506161790</v>
      </c>
      <c r="L6654" s="46">
        <v>13.95</v>
      </c>
      <c r="M6654" s="54">
        <v>13.95</v>
      </c>
    </row>
    <row r="6655" spans="1:13" x14ac:dyDescent="0.25">
      <c r="B6655" s="42" t="s">
        <v>68032</v>
      </c>
      <c r="C6655" s="42"/>
      <c r="D6655" s="42"/>
      <c r="E6655" s="43" t="s">
        <v>13763</v>
      </c>
      <c r="F6655" s="44" t="s">
        <v>298</v>
      </c>
      <c r="G6655" s="44" t="s">
        <v>11</v>
      </c>
      <c r="H6655" s="44" t="s">
        <v>12</v>
      </c>
      <c r="I6655" s="42" t="s">
        <v>13762</v>
      </c>
      <c r="J6655" s="42">
        <v>8021506161783</v>
      </c>
      <c r="L6655" s="46">
        <v>13.95</v>
      </c>
      <c r="M6655" s="54">
        <v>13.95</v>
      </c>
    </row>
    <row r="6656" spans="1:13" x14ac:dyDescent="0.25">
      <c r="B6656" s="42" t="s">
        <v>67920</v>
      </c>
      <c r="C6656" s="42"/>
      <c r="D6656" s="42"/>
      <c r="E6656" s="43" t="s">
        <v>16162</v>
      </c>
      <c r="F6656" s="44" t="s">
        <v>298</v>
      </c>
      <c r="G6656" s="44" t="s">
        <v>11</v>
      </c>
      <c r="H6656" s="44" t="s">
        <v>12</v>
      </c>
      <c r="I6656" s="42" t="s">
        <v>16163</v>
      </c>
      <c r="J6656" s="42">
        <v>8051194545374</v>
      </c>
      <c r="L6656" s="47">
        <v>19.95</v>
      </c>
      <c r="M6656" s="47">
        <v>19.95</v>
      </c>
    </row>
    <row r="6657" spans="1:13" x14ac:dyDescent="0.25">
      <c r="B6657" s="42" t="s">
        <v>67841</v>
      </c>
      <c r="C6657" s="42"/>
      <c r="D6657" s="42"/>
      <c r="E6657" s="43" t="s">
        <v>13688</v>
      </c>
      <c r="F6657" s="44" t="s">
        <v>298</v>
      </c>
      <c r="G6657" s="44" t="s">
        <v>11</v>
      </c>
      <c r="H6657" s="44" t="s">
        <v>12</v>
      </c>
      <c r="I6657" s="42" t="s">
        <v>13689</v>
      </c>
      <c r="J6657" s="42">
        <v>8051194287380</v>
      </c>
      <c r="L6657" s="47">
        <v>15.95</v>
      </c>
      <c r="M6657" s="47">
        <v>15.95</v>
      </c>
    </row>
    <row r="6658" spans="1:13" x14ac:dyDescent="0.25">
      <c r="B6658" s="42" t="s">
        <v>67840</v>
      </c>
      <c r="C6658" s="42"/>
      <c r="D6658" s="42"/>
      <c r="E6658" s="43" t="s">
        <v>16168</v>
      </c>
      <c r="F6658" s="44" t="s">
        <v>298</v>
      </c>
      <c r="G6658" s="44" t="s">
        <v>11</v>
      </c>
      <c r="H6658" s="44" t="s">
        <v>12</v>
      </c>
      <c r="I6658" s="42" t="s">
        <v>16169</v>
      </c>
      <c r="J6658" s="42">
        <v>8033637874944</v>
      </c>
      <c r="L6658" s="47">
        <v>15.95</v>
      </c>
      <c r="M6658" s="47">
        <v>15.95</v>
      </c>
    </row>
    <row r="6659" spans="1:13" x14ac:dyDescent="0.25">
      <c r="A6659" s="32" t="s">
        <v>27613</v>
      </c>
      <c r="B6659" s="42" t="s">
        <v>67839</v>
      </c>
      <c r="C6659" s="42"/>
      <c r="D6659" s="42"/>
      <c r="E6659" s="43" t="s">
        <v>16166</v>
      </c>
      <c r="F6659" s="44" t="s">
        <v>298</v>
      </c>
      <c r="G6659" s="44" t="s">
        <v>11</v>
      </c>
      <c r="H6659" s="44" t="s">
        <v>12</v>
      </c>
      <c r="I6659" s="42" t="s">
        <v>16167</v>
      </c>
      <c r="J6659" s="42">
        <v>8033637874920</v>
      </c>
      <c r="L6659" s="47">
        <v>15.95</v>
      </c>
      <c r="M6659" s="47">
        <v>15.95</v>
      </c>
    </row>
    <row r="6660" spans="1:13" x14ac:dyDescent="0.25">
      <c r="A6660" s="32" t="s">
        <v>27612</v>
      </c>
      <c r="B6660" s="42" t="s">
        <v>67838</v>
      </c>
      <c r="C6660" s="42"/>
      <c r="D6660" s="42"/>
      <c r="E6660" s="43" t="s">
        <v>16148</v>
      </c>
      <c r="F6660" s="44" t="s">
        <v>298</v>
      </c>
      <c r="G6660" s="44" t="s">
        <v>11</v>
      </c>
      <c r="H6660" s="44" t="s">
        <v>12</v>
      </c>
      <c r="I6660" s="42" t="s">
        <v>16149</v>
      </c>
      <c r="J6660" s="42">
        <v>8033637874913</v>
      </c>
      <c r="L6660" s="47">
        <v>15.95</v>
      </c>
      <c r="M6660" s="47">
        <v>15.95</v>
      </c>
    </row>
    <row r="6661" spans="1:13" x14ac:dyDescent="0.25">
      <c r="B6661" s="48" t="s">
        <v>68066</v>
      </c>
      <c r="C6661" s="42"/>
      <c r="D6661" s="42"/>
      <c r="E6661" s="43" t="s">
        <v>7125</v>
      </c>
      <c r="F6661" s="44" t="s">
        <v>298</v>
      </c>
      <c r="G6661" s="44" t="s">
        <v>11</v>
      </c>
      <c r="H6661" s="44" t="s">
        <v>12</v>
      </c>
      <c r="I6661" s="42" t="s">
        <v>7126</v>
      </c>
      <c r="J6661" s="42">
        <v>8021506002567</v>
      </c>
      <c r="L6661" s="46">
        <v>10.95</v>
      </c>
      <c r="M6661" s="54">
        <v>10.95</v>
      </c>
    </row>
    <row r="6662" spans="1:13" x14ac:dyDescent="0.25">
      <c r="B6662" s="48" t="s">
        <v>68065</v>
      </c>
      <c r="C6662" s="42"/>
      <c r="D6662" s="42"/>
      <c r="E6662" s="43" t="s">
        <v>7127</v>
      </c>
      <c r="F6662" s="44" t="s">
        <v>298</v>
      </c>
      <c r="G6662" s="44" t="s">
        <v>11</v>
      </c>
      <c r="H6662" s="44" t="s">
        <v>12</v>
      </c>
      <c r="I6662" s="42" t="s">
        <v>7128</v>
      </c>
      <c r="J6662" s="42">
        <v>8021506002550</v>
      </c>
      <c r="L6662" s="46">
        <v>10.95</v>
      </c>
      <c r="M6662" s="54">
        <v>10.95</v>
      </c>
    </row>
    <row r="6663" spans="1:13" x14ac:dyDescent="0.25">
      <c r="B6663" s="42" t="s">
        <v>67837</v>
      </c>
      <c r="C6663" s="42"/>
      <c r="D6663" s="42"/>
      <c r="E6663" s="43" t="s">
        <v>3122</v>
      </c>
      <c r="F6663" s="44" t="s">
        <v>298</v>
      </c>
      <c r="G6663" s="44" t="s">
        <v>11</v>
      </c>
      <c r="H6663" s="44" t="s">
        <v>12</v>
      </c>
      <c r="I6663" s="42" t="s">
        <v>3123</v>
      </c>
      <c r="J6663" s="42">
        <v>8033637874906</v>
      </c>
      <c r="L6663" s="46">
        <v>11.95</v>
      </c>
      <c r="M6663" s="54">
        <v>11.95</v>
      </c>
    </row>
    <row r="6664" spans="1:13" x14ac:dyDescent="0.25">
      <c r="B6664" s="42" t="s">
        <v>67836</v>
      </c>
      <c r="C6664" s="42"/>
      <c r="D6664" s="42"/>
      <c r="E6664" s="43" t="s">
        <v>3120</v>
      </c>
      <c r="F6664" s="44" t="s">
        <v>298</v>
      </c>
      <c r="G6664" s="44" t="s">
        <v>11</v>
      </c>
      <c r="H6664" s="44" t="s">
        <v>12</v>
      </c>
      <c r="I6664" s="42" t="s">
        <v>3121</v>
      </c>
      <c r="J6664" s="42">
        <v>8033637874890</v>
      </c>
      <c r="L6664" s="47">
        <v>13.95</v>
      </c>
      <c r="M6664" s="47">
        <v>13.95</v>
      </c>
    </row>
    <row r="6665" spans="1:13" x14ac:dyDescent="0.25">
      <c r="B6665" s="42" t="s">
        <v>67835</v>
      </c>
      <c r="C6665" s="42"/>
      <c r="D6665" s="42"/>
      <c r="E6665" s="43" t="s">
        <v>16160</v>
      </c>
      <c r="F6665" s="44" t="s">
        <v>298</v>
      </c>
      <c r="G6665" s="44" t="s">
        <v>11</v>
      </c>
      <c r="H6665" s="44" t="s">
        <v>12</v>
      </c>
      <c r="I6665" s="42" t="s">
        <v>16161</v>
      </c>
      <c r="J6665" s="42">
        <v>8051194010742</v>
      </c>
      <c r="L6665" s="47">
        <v>15.95</v>
      </c>
      <c r="M6665" s="47">
        <v>15.95</v>
      </c>
    </row>
    <row r="6666" spans="1:13" x14ac:dyDescent="0.25">
      <c r="B6666" s="42" t="s">
        <v>67819</v>
      </c>
      <c r="C6666" s="42"/>
      <c r="D6666" s="42"/>
      <c r="E6666" s="43" t="s">
        <v>16158</v>
      </c>
      <c r="F6666" s="44" t="s">
        <v>298</v>
      </c>
      <c r="G6666" s="44" t="s">
        <v>11</v>
      </c>
      <c r="H6666" s="44" t="s">
        <v>12</v>
      </c>
      <c r="I6666" s="42" t="s">
        <v>16159</v>
      </c>
      <c r="J6666" s="42">
        <v>8021506479284</v>
      </c>
      <c r="L6666" s="47">
        <v>15.95</v>
      </c>
      <c r="M6666" s="47">
        <v>15.95</v>
      </c>
    </row>
    <row r="6667" spans="1:13" x14ac:dyDescent="0.25">
      <c r="B6667" s="42" t="s">
        <v>67818</v>
      </c>
      <c r="C6667" s="42"/>
      <c r="D6667" s="42"/>
      <c r="E6667" s="43" t="s">
        <v>16164</v>
      </c>
      <c r="F6667" s="44" t="s">
        <v>298</v>
      </c>
      <c r="G6667" s="44" t="s">
        <v>11</v>
      </c>
      <c r="H6667" s="44" t="s">
        <v>12</v>
      </c>
      <c r="I6667" s="42" t="s">
        <v>16165</v>
      </c>
      <c r="J6667" s="42">
        <v>8033637002934</v>
      </c>
      <c r="L6667" s="47">
        <v>15.95</v>
      </c>
      <c r="M6667" s="47">
        <v>15.95</v>
      </c>
    </row>
    <row r="6668" spans="1:13" x14ac:dyDescent="0.25">
      <c r="B6668" s="42" t="s">
        <v>67834</v>
      </c>
      <c r="C6668" s="42"/>
      <c r="D6668" s="42"/>
      <c r="E6668" s="43" t="s">
        <v>16150</v>
      </c>
      <c r="F6668" s="44" t="s">
        <v>298</v>
      </c>
      <c r="G6668" s="44" t="s">
        <v>11</v>
      </c>
      <c r="H6668" s="44" t="s">
        <v>12</v>
      </c>
      <c r="I6668" s="42" t="s">
        <v>16151</v>
      </c>
      <c r="J6668" s="42">
        <v>8051194010735</v>
      </c>
      <c r="L6668" s="47">
        <v>15.95</v>
      </c>
      <c r="M6668" s="47">
        <v>15.95</v>
      </c>
    </row>
    <row r="6669" spans="1:13" x14ac:dyDescent="0.25">
      <c r="A6669" s="32" t="s">
        <v>27610</v>
      </c>
      <c r="B6669" s="42" t="s">
        <v>67817</v>
      </c>
      <c r="C6669" s="42"/>
      <c r="D6669" s="42"/>
      <c r="E6669" s="43" t="s">
        <v>16146</v>
      </c>
      <c r="F6669" s="44" t="s">
        <v>298</v>
      </c>
      <c r="G6669" s="44" t="s">
        <v>11</v>
      </c>
      <c r="H6669" s="44" t="s">
        <v>12</v>
      </c>
      <c r="I6669" s="42" t="s">
        <v>16147</v>
      </c>
      <c r="J6669" s="42">
        <v>8021506479260</v>
      </c>
      <c r="L6669" s="47">
        <v>15.95</v>
      </c>
      <c r="M6669" s="47">
        <v>15.95</v>
      </c>
    </row>
    <row r="6670" spans="1:13" x14ac:dyDescent="0.25">
      <c r="A6670" s="32" t="s">
        <v>27609</v>
      </c>
      <c r="B6670" s="42" t="s">
        <v>67739</v>
      </c>
      <c r="C6670" s="42"/>
      <c r="D6670" s="42"/>
      <c r="E6670" s="43" t="s">
        <v>13690</v>
      </c>
      <c r="F6670" s="44" t="s">
        <v>298</v>
      </c>
      <c r="G6670" s="44" t="s">
        <v>11</v>
      </c>
      <c r="H6670" s="44" t="s">
        <v>12</v>
      </c>
      <c r="I6670" s="42" t="s">
        <v>13691</v>
      </c>
      <c r="J6670" s="42">
        <v>8021506284246</v>
      </c>
      <c r="L6670" s="47">
        <v>23.95</v>
      </c>
      <c r="M6670" s="47">
        <v>23.95</v>
      </c>
    </row>
    <row r="6671" spans="1:13" x14ac:dyDescent="0.25">
      <c r="B6671" s="42" t="s">
        <v>67706</v>
      </c>
      <c r="C6671" s="42"/>
      <c r="D6671" s="42"/>
      <c r="E6671" s="43" t="s">
        <v>16156</v>
      </c>
      <c r="F6671" s="44" t="s">
        <v>298</v>
      </c>
      <c r="G6671" s="44" t="s">
        <v>11</v>
      </c>
      <c r="H6671" s="44" t="s">
        <v>12</v>
      </c>
      <c r="I6671" s="42" t="s">
        <v>16157</v>
      </c>
      <c r="J6671" s="42">
        <v>8021506227243</v>
      </c>
      <c r="L6671" s="46">
        <v>13.95</v>
      </c>
      <c r="M6671" s="54">
        <v>13.95</v>
      </c>
    </row>
    <row r="6672" spans="1:13" x14ac:dyDescent="0.25">
      <c r="B6672" s="42" t="s">
        <v>67704</v>
      </c>
      <c r="C6672" s="42"/>
      <c r="D6672" s="42"/>
      <c r="E6672" s="43" t="s">
        <v>16152</v>
      </c>
      <c r="F6672" s="44" t="s">
        <v>298</v>
      </c>
      <c r="G6672" s="44" t="s">
        <v>11</v>
      </c>
      <c r="H6672" s="44" t="s">
        <v>12</v>
      </c>
      <c r="I6672" s="42" t="s">
        <v>16153</v>
      </c>
      <c r="J6672" s="42">
        <v>8021506227236</v>
      </c>
      <c r="L6672" s="46">
        <v>13.95</v>
      </c>
      <c r="M6672" s="54">
        <v>13.95</v>
      </c>
    </row>
    <row r="6673" spans="2:13" x14ac:dyDescent="0.25">
      <c r="B6673" s="42" t="s">
        <v>67705</v>
      </c>
      <c r="C6673" s="42"/>
      <c r="D6673" s="42"/>
      <c r="E6673" s="43" t="s">
        <v>16154</v>
      </c>
      <c r="F6673" s="44" t="s">
        <v>298</v>
      </c>
      <c r="G6673" s="44" t="s">
        <v>11</v>
      </c>
      <c r="H6673" s="44" t="s">
        <v>12</v>
      </c>
      <c r="I6673" s="42" t="s">
        <v>16155</v>
      </c>
      <c r="J6673" s="42">
        <v>8021506227229</v>
      </c>
      <c r="L6673" s="46">
        <v>13.95</v>
      </c>
      <c r="M6673" s="54">
        <v>13.95</v>
      </c>
    </row>
    <row r="6674" spans="2:13" x14ac:dyDescent="0.25">
      <c r="B6674" s="42" t="s">
        <v>67824</v>
      </c>
      <c r="C6674" s="42"/>
      <c r="D6674" s="42"/>
      <c r="E6674" s="43" t="s">
        <v>3043</v>
      </c>
      <c r="F6674" s="44">
        <v>714</v>
      </c>
      <c r="G6674" s="44" t="s">
        <v>11</v>
      </c>
      <c r="H6674" s="44" t="s">
        <v>12</v>
      </c>
      <c r="I6674" s="42" t="s">
        <v>3044</v>
      </c>
      <c r="J6674" s="42">
        <v>8033637913933</v>
      </c>
      <c r="L6674" s="46">
        <v>49.95</v>
      </c>
      <c r="M6674" s="54">
        <v>49.95</v>
      </c>
    </row>
    <row r="6675" spans="2:13" x14ac:dyDescent="0.25">
      <c r="B6675" s="42" t="s">
        <v>67823</v>
      </c>
      <c r="C6675" s="42"/>
      <c r="D6675" s="42"/>
      <c r="E6675" s="43" t="s">
        <v>3041</v>
      </c>
      <c r="F6675" s="44">
        <v>714</v>
      </c>
      <c r="G6675" s="44" t="s">
        <v>11</v>
      </c>
      <c r="H6675" s="44" t="s">
        <v>12</v>
      </c>
      <c r="I6675" s="42" t="s">
        <v>3042</v>
      </c>
      <c r="J6675" s="42">
        <v>8033637913926</v>
      </c>
      <c r="L6675" s="46">
        <v>49.95</v>
      </c>
      <c r="M6675" s="54">
        <v>49.95</v>
      </c>
    </row>
    <row r="6676" spans="2:13" x14ac:dyDescent="0.25">
      <c r="B6676" s="42" t="s">
        <v>67822</v>
      </c>
      <c r="C6676" s="42"/>
      <c r="D6676" s="42"/>
      <c r="E6676" s="43" t="s">
        <v>3039</v>
      </c>
      <c r="F6676" s="44">
        <v>714</v>
      </c>
      <c r="G6676" s="44" t="s">
        <v>11</v>
      </c>
      <c r="H6676" s="44" t="s">
        <v>12</v>
      </c>
      <c r="I6676" s="42" t="s">
        <v>3040</v>
      </c>
      <c r="J6676" s="42">
        <v>8033637913919</v>
      </c>
      <c r="L6676" s="46">
        <v>49.95</v>
      </c>
      <c r="M6676" s="54">
        <v>49.95</v>
      </c>
    </row>
    <row r="6677" spans="2:13" x14ac:dyDescent="0.25">
      <c r="B6677" s="42" t="s">
        <v>67821</v>
      </c>
      <c r="C6677" s="42"/>
      <c r="D6677" s="42"/>
      <c r="E6677" s="43" t="s">
        <v>3037</v>
      </c>
      <c r="F6677" s="44">
        <v>714</v>
      </c>
      <c r="G6677" s="44" t="s">
        <v>11</v>
      </c>
      <c r="H6677" s="44" t="s">
        <v>12</v>
      </c>
      <c r="I6677" s="42" t="s">
        <v>3038</v>
      </c>
      <c r="J6677" s="42">
        <v>8033637913902</v>
      </c>
      <c r="L6677" s="46">
        <v>49.95</v>
      </c>
      <c r="M6677" s="54">
        <v>49.95</v>
      </c>
    </row>
    <row r="6678" spans="2:13" x14ac:dyDescent="0.25">
      <c r="B6678" s="42" t="s">
        <v>67820</v>
      </c>
      <c r="C6678" s="42"/>
      <c r="D6678" s="42"/>
      <c r="E6678" s="43" t="s">
        <v>3035</v>
      </c>
      <c r="F6678" s="44">
        <v>714</v>
      </c>
      <c r="G6678" s="44" t="s">
        <v>11</v>
      </c>
      <c r="H6678" s="44" t="s">
        <v>12</v>
      </c>
      <c r="I6678" s="42" t="s">
        <v>3036</v>
      </c>
      <c r="J6678" s="42">
        <v>8033637913896</v>
      </c>
      <c r="L6678" s="46">
        <v>49.95</v>
      </c>
      <c r="M6678" s="54">
        <v>49.95</v>
      </c>
    </row>
    <row r="6679" spans="2:13" x14ac:dyDescent="0.25">
      <c r="B6679" s="42" t="s">
        <v>67830</v>
      </c>
      <c r="C6679" s="42"/>
      <c r="D6679" s="42"/>
      <c r="E6679" s="43" t="s">
        <v>3033</v>
      </c>
      <c r="F6679" s="44">
        <v>714</v>
      </c>
      <c r="G6679" s="44" t="s">
        <v>11</v>
      </c>
      <c r="H6679" s="44" t="s">
        <v>12</v>
      </c>
      <c r="I6679" s="42" t="s">
        <v>3034</v>
      </c>
      <c r="J6679" s="42">
        <v>8033637913995</v>
      </c>
      <c r="L6679" s="46">
        <v>49.95</v>
      </c>
      <c r="M6679" s="54">
        <v>49.95</v>
      </c>
    </row>
    <row r="6680" spans="2:13" x14ac:dyDescent="0.25">
      <c r="B6680" s="42" t="s">
        <v>67829</v>
      </c>
      <c r="C6680" s="42"/>
      <c r="D6680" s="42"/>
      <c r="E6680" s="43" t="s">
        <v>3031</v>
      </c>
      <c r="F6680" s="44">
        <v>714</v>
      </c>
      <c r="G6680" s="44" t="s">
        <v>11</v>
      </c>
      <c r="H6680" s="44" t="s">
        <v>12</v>
      </c>
      <c r="I6680" s="42" t="s">
        <v>3032</v>
      </c>
      <c r="J6680" s="42">
        <v>8033637913988</v>
      </c>
      <c r="L6680" s="46">
        <v>49.95</v>
      </c>
      <c r="M6680" s="54">
        <v>49.95</v>
      </c>
    </row>
    <row r="6681" spans="2:13" x14ac:dyDescent="0.25">
      <c r="B6681" s="42" t="s">
        <v>67828</v>
      </c>
      <c r="C6681" s="42"/>
      <c r="D6681" s="42"/>
      <c r="E6681" s="43" t="s">
        <v>3029</v>
      </c>
      <c r="F6681" s="44">
        <v>714</v>
      </c>
      <c r="G6681" s="44" t="s">
        <v>11</v>
      </c>
      <c r="H6681" s="44" t="s">
        <v>12</v>
      </c>
      <c r="I6681" s="42" t="s">
        <v>3030</v>
      </c>
      <c r="J6681" s="42">
        <v>8033637913971</v>
      </c>
      <c r="L6681" s="46">
        <v>49.95</v>
      </c>
      <c r="M6681" s="54">
        <v>49.95</v>
      </c>
    </row>
    <row r="6682" spans="2:13" x14ac:dyDescent="0.25">
      <c r="B6682" s="42" t="s">
        <v>67827</v>
      </c>
      <c r="C6682" s="42"/>
      <c r="D6682" s="42"/>
      <c r="E6682" s="43" t="s">
        <v>3027</v>
      </c>
      <c r="F6682" s="44">
        <v>714</v>
      </c>
      <c r="G6682" s="44" t="s">
        <v>11</v>
      </c>
      <c r="H6682" s="44" t="s">
        <v>12</v>
      </c>
      <c r="I6682" s="42" t="s">
        <v>3028</v>
      </c>
      <c r="J6682" s="42">
        <v>8033637913964</v>
      </c>
      <c r="L6682" s="46">
        <v>49.95</v>
      </c>
      <c r="M6682" s="54">
        <v>49.95</v>
      </c>
    </row>
    <row r="6683" spans="2:13" x14ac:dyDescent="0.25">
      <c r="B6683" s="42" t="s">
        <v>67826</v>
      </c>
      <c r="C6683" s="42"/>
      <c r="D6683" s="42"/>
      <c r="E6683" s="43" t="s">
        <v>3025</v>
      </c>
      <c r="F6683" s="44">
        <v>714</v>
      </c>
      <c r="G6683" s="44" t="s">
        <v>11</v>
      </c>
      <c r="H6683" s="44" t="s">
        <v>12</v>
      </c>
      <c r="I6683" s="42" t="s">
        <v>3026</v>
      </c>
      <c r="J6683" s="42">
        <v>8033637913957</v>
      </c>
      <c r="L6683" s="46">
        <v>49.95</v>
      </c>
      <c r="M6683" s="54">
        <v>49.95</v>
      </c>
    </row>
    <row r="6684" spans="2:13" x14ac:dyDescent="0.25">
      <c r="B6684" s="42" t="s">
        <v>67825</v>
      </c>
      <c r="C6684" s="42"/>
      <c r="D6684" s="42"/>
      <c r="E6684" s="43" t="s">
        <v>3023</v>
      </c>
      <c r="F6684" s="44">
        <v>714</v>
      </c>
      <c r="G6684" s="44" t="s">
        <v>11</v>
      </c>
      <c r="H6684" s="44" t="s">
        <v>12</v>
      </c>
      <c r="I6684" s="42" t="s">
        <v>3024</v>
      </c>
      <c r="J6684" s="42">
        <v>8033637913940</v>
      </c>
      <c r="L6684" s="46">
        <v>49.95</v>
      </c>
      <c r="M6684" s="54">
        <v>49.95</v>
      </c>
    </row>
    <row r="6685" spans="2:13" x14ac:dyDescent="0.25">
      <c r="B6685" s="48" t="s">
        <v>68046</v>
      </c>
      <c r="C6685" s="42"/>
      <c r="D6685" s="42"/>
      <c r="E6685" s="43" t="s">
        <v>15841</v>
      </c>
      <c r="F6685" s="44">
        <v>714</v>
      </c>
      <c r="G6685" s="44" t="s">
        <v>11</v>
      </c>
      <c r="H6685" s="44" t="s">
        <v>12</v>
      </c>
      <c r="I6685" s="42" t="s">
        <v>15842</v>
      </c>
      <c r="J6685" s="42">
        <v>8021506002499</v>
      </c>
      <c r="L6685" s="46">
        <v>69.95</v>
      </c>
      <c r="M6685" s="54">
        <v>69.95</v>
      </c>
    </row>
    <row r="6686" spans="2:13" x14ac:dyDescent="0.25">
      <c r="B6686" s="48" t="s">
        <v>68047</v>
      </c>
      <c r="C6686" s="42"/>
      <c r="D6686" s="42"/>
      <c r="E6686" s="43" t="s">
        <v>15839</v>
      </c>
      <c r="F6686" s="44">
        <v>714</v>
      </c>
      <c r="G6686" s="44" t="s">
        <v>11</v>
      </c>
      <c r="H6686" s="44" t="s">
        <v>12</v>
      </c>
      <c r="I6686" s="42" t="s">
        <v>15840</v>
      </c>
      <c r="J6686" s="42">
        <v>8021506002482</v>
      </c>
      <c r="L6686" s="46">
        <v>69.95</v>
      </c>
      <c r="M6686" s="54">
        <v>69.95</v>
      </c>
    </row>
    <row r="6687" spans="2:13" x14ac:dyDescent="0.25">
      <c r="B6687" s="48" t="s">
        <v>68048</v>
      </c>
      <c r="C6687" s="42"/>
      <c r="D6687" s="42"/>
      <c r="E6687" s="43" t="s">
        <v>15837</v>
      </c>
      <c r="F6687" s="44">
        <v>714</v>
      </c>
      <c r="G6687" s="44" t="s">
        <v>11</v>
      </c>
      <c r="H6687" s="44" t="s">
        <v>12</v>
      </c>
      <c r="I6687" s="42" t="s">
        <v>15838</v>
      </c>
      <c r="J6687" s="42">
        <v>8021506002475</v>
      </c>
      <c r="L6687" s="46">
        <v>69.95</v>
      </c>
      <c r="M6687" s="54">
        <v>69.95</v>
      </c>
    </row>
    <row r="6688" spans="2:13" x14ac:dyDescent="0.25">
      <c r="B6688" s="48" t="s">
        <v>68049</v>
      </c>
      <c r="C6688" s="42"/>
      <c r="D6688" s="42"/>
      <c r="E6688" s="43" t="s">
        <v>15835</v>
      </c>
      <c r="F6688" s="44">
        <v>714</v>
      </c>
      <c r="G6688" s="44" t="s">
        <v>11</v>
      </c>
      <c r="H6688" s="44" t="s">
        <v>12</v>
      </c>
      <c r="I6688" s="42" t="s">
        <v>15836</v>
      </c>
      <c r="J6688" s="42">
        <v>8021506002468</v>
      </c>
      <c r="L6688" s="46">
        <v>69.95</v>
      </c>
      <c r="M6688" s="54">
        <v>69.95</v>
      </c>
    </row>
    <row r="6689" spans="2:13" x14ac:dyDescent="0.25">
      <c r="B6689" s="48" t="s">
        <v>68050</v>
      </c>
      <c r="C6689" s="42"/>
      <c r="D6689" s="42"/>
      <c r="E6689" s="43" t="s">
        <v>15833</v>
      </c>
      <c r="F6689" s="44">
        <v>714</v>
      </c>
      <c r="G6689" s="44" t="s">
        <v>11</v>
      </c>
      <c r="H6689" s="44" t="s">
        <v>12</v>
      </c>
      <c r="I6689" s="42" t="s">
        <v>15834</v>
      </c>
      <c r="J6689" s="42">
        <v>8021506002451</v>
      </c>
      <c r="L6689" s="46">
        <v>69.95</v>
      </c>
      <c r="M6689" s="54">
        <v>69.95</v>
      </c>
    </row>
    <row r="6690" spans="2:13" x14ac:dyDescent="0.25">
      <c r="B6690" s="42" t="s">
        <v>67937</v>
      </c>
      <c r="C6690" s="42"/>
      <c r="D6690" s="42" t="s">
        <v>16693</v>
      </c>
      <c r="E6690" s="43" t="s">
        <v>7446</v>
      </c>
      <c r="F6690" s="44">
        <v>714</v>
      </c>
      <c r="G6690" s="44" t="s">
        <v>11</v>
      </c>
      <c r="H6690" s="44" t="s">
        <v>12</v>
      </c>
      <c r="I6690" s="42" t="s">
        <v>7447</v>
      </c>
      <c r="J6690" s="42">
        <v>8051194740113</v>
      </c>
      <c r="L6690" s="46">
        <v>59.95</v>
      </c>
      <c r="M6690" s="54">
        <v>59.95</v>
      </c>
    </row>
    <row r="6691" spans="2:13" x14ac:dyDescent="0.25">
      <c r="B6691" s="42" t="s">
        <v>67936</v>
      </c>
      <c r="C6691" s="42"/>
      <c r="D6691" s="42" t="s">
        <v>16692</v>
      </c>
      <c r="E6691" s="43" t="s">
        <v>7444</v>
      </c>
      <c r="F6691" s="44">
        <v>714</v>
      </c>
      <c r="G6691" s="44" t="s">
        <v>11</v>
      </c>
      <c r="H6691" s="44" t="s">
        <v>12</v>
      </c>
      <c r="I6691" s="42" t="s">
        <v>7445</v>
      </c>
      <c r="J6691" s="42">
        <v>8051194740106</v>
      </c>
      <c r="L6691" s="46">
        <v>59.95</v>
      </c>
      <c r="M6691" s="54">
        <v>59.95</v>
      </c>
    </row>
    <row r="6692" spans="2:13" x14ac:dyDescent="0.25">
      <c r="B6692" s="42" t="s">
        <v>67935</v>
      </c>
      <c r="C6692" s="42"/>
      <c r="D6692" s="42" t="s">
        <v>16691</v>
      </c>
      <c r="E6692" s="43" t="s">
        <v>7442</v>
      </c>
      <c r="F6692" s="44">
        <v>714</v>
      </c>
      <c r="G6692" s="44" t="s">
        <v>11</v>
      </c>
      <c r="H6692" s="44" t="s">
        <v>12</v>
      </c>
      <c r="I6692" s="42" t="s">
        <v>7443</v>
      </c>
      <c r="J6692" s="42">
        <v>8051194740090</v>
      </c>
      <c r="L6692" s="46">
        <v>59.95</v>
      </c>
      <c r="M6692" s="54">
        <v>59.95</v>
      </c>
    </row>
    <row r="6693" spans="2:13" x14ac:dyDescent="0.25">
      <c r="B6693" s="42" t="s">
        <v>67934</v>
      </c>
      <c r="C6693" s="42"/>
      <c r="D6693" s="42"/>
      <c r="E6693" s="43" t="s">
        <v>7440</v>
      </c>
      <c r="F6693" s="44">
        <v>714</v>
      </c>
      <c r="G6693" s="44" t="s">
        <v>11</v>
      </c>
      <c r="H6693" s="44" t="s">
        <v>12</v>
      </c>
      <c r="I6693" s="42" t="s">
        <v>7441</v>
      </c>
      <c r="J6693" s="42">
        <v>8051194740083</v>
      </c>
      <c r="L6693" s="46">
        <v>59.95</v>
      </c>
      <c r="M6693" s="54">
        <v>59.95</v>
      </c>
    </row>
    <row r="6694" spans="2:13" x14ac:dyDescent="0.25">
      <c r="B6694" s="42" t="s">
        <v>67933</v>
      </c>
      <c r="C6694" s="42"/>
      <c r="D6694" s="42"/>
      <c r="E6694" s="43" t="s">
        <v>7438</v>
      </c>
      <c r="F6694" s="44">
        <v>714</v>
      </c>
      <c r="G6694" s="44" t="s">
        <v>11</v>
      </c>
      <c r="H6694" s="44" t="s">
        <v>12</v>
      </c>
      <c r="I6694" s="42" t="s">
        <v>7439</v>
      </c>
      <c r="J6694" s="42">
        <v>8051194740076</v>
      </c>
      <c r="L6694" s="46">
        <v>59.95</v>
      </c>
      <c r="M6694" s="54">
        <v>59.95</v>
      </c>
    </row>
    <row r="6695" spans="2:13" x14ac:dyDescent="0.25">
      <c r="B6695" s="42" t="s">
        <v>67943</v>
      </c>
      <c r="C6695" s="42"/>
      <c r="D6695" s="42"/>
      <c r="E6695" s="43" t="s">
        <v>7436</v>
      </c>
      <c r="F6695" s="44">
        <v>714</v>
      </c>
      <c r="G6695" s="44" t="s">
        <v>11</v>
      </c>
      <c r="H6695" s="44" t="s">
        <v>12</v>
      </c>
      <c r="I6695" s="42" t="s">
        <v>7437</v>
      </c>
      <c r="J6695" s="42">
        <v>8051194740175</v>
      </c>
      <c r="L6695" s="46">
        <v>59.95</v>
      </c>
      <c r="M6695" s="54">
        <v>59.95</v>
      </c>
    </row>
    <row r="6696" spans="2:13" x14ac:dyDescent="0.25">
      <c r="B6696" s="42" t="s">
        <v>67942</v>
      </c>
      <c r="C6696" s="42"/>
      <c r="D6696" s="42"/>
      <c r="E6696" s="43" t="s">
        <v>7434</v>
      </c>
      <c r="F6696" s="44">
        <v>714</v>
      </c>
      <c r="G6696" s="44" t="s">
        <v>11</v>
      </c>
      <c r="H6696" s="44" t="s">
        <v>12</v>
      </c>
      <c r="I6696" s="42" t="s">
        <v>7435</v>
      </c>
      <c r="J6696" s="42">
        <v>8051194740168</v>
      </c>
      <c r="L6696" s="46">
        <v>59.95</v>
      </c>
      <c r="M6696" s="54">
        <v>59.95</v>
      </c>
    </row>
    <row r="6697" spans="2:13" x14ac:dyDescent="0.25">
      <c r="B6697" s="42" t="s">
        <v>67941</v>
      </c>
      <c r="C6697" s="42"/>
      <c r="D6697" s="42" t="s">
        <v>16690</v>
      </c>
      <c r="E6697" s="43" t="s">
        <v>7432</v>
      </c>
      <c r="F6697" s="44">
        <v>714</v>
      </c>
      <c r="G6697" s="44" t="s">
        <v>11</v>
      </c>
      <c r="H6697" s="44" t="s">
        <v>12</v>
      </c>
      <c r="I6697" s="42" t="s">
        <v>7433</v>
      </c>
      <c r="J6697" s="42">
        <v>8051194740151</v>
      </c>
      <c r="L6697" s="46">
        <v>59.95</v>
      </c>
      <c r="M6697" s="54">
        <v>59.95</v>
      </c>
    </row>
    <row r="6698" spans="2:13" x14ac:dyDescent="0.25">
      <c r="B6698" s="42" t="s">
        <v>67940</v>
      </c>
      <c r="C6698" s="42"/>
      <c r="D6698" s="42" t="s">
        <v>16689</v>
      </c>
      <c r="E6698" s="43" t="s">
        <v>7430</v>
      </c>
      <c r="F6698" s="44">
        <v>714</v>
      </c>
      <c r="G6698" s="44" t="s">
        <v>11</v>
      </c>
      <c r="H6698" s="44" t="s">
        <v>12</v>
      </c>
      <c r="I6698" s="42" t="s">
        <v>7431</v>
      </c>
      <c r="J6698" s="42">
        <v>8051194740144</v>
      </c>
      <c r="L6698" s="46">
        <v>59.95</v>
      </c>
      <c r="M6698" s="54">
        <v>59.95</v>
      </c>
    </row>
    <row r="6699" spans="2:13" x14ac:dyDescent="0.25">
      <c r="B6699" s="42" t="s">
        <v>67939</v>
      </c>
      <c r="C6699" s="42"/>
      <c r="D6699" s="42" t="s">
        <v>16688</v>
      </c>
      <c r="E6699" s="43" t="s">
        <v>7428</v>
      </c>
      <c r="F6699" s="44">
        <v>714</v>
      </c>
      <c r="G6699" s="44" t="s">
        <v>11</v>
      </c>
      <c r="H6699" s="44" t="s">
        <v>12</v>
      </c>
      <c r="I6699" s="42" t="s">
        <v>7429</v>
      </c>
      <c r="J6699" s="42">
        <v>8051194740137</v>
      </c>
      <c r="L6699" s="46">
        <v>59.95</v>
      </c>
      <c r="M6699" s="54">
        <v>59.95</v>
      </c>
    </row>
    <row r="6700" spans="2:13" x14ac:dyDescent="0.25">
      <c r="B6700" s="42" t="s">
        <v>67938</v>
      </c>
      <c r="C6700" s="42"/>
      <c r="D6700" s="42" t="s">
        <v>16687</v>
      </c>
      <c r="E6700" s="43" t="s">
        <v>7426</v>
      </c>
      <c r="F6700" s="44">
        <v>714</v>
      </c>
      <c r="G6700" s="44" t="s">
        <v>11</v>
      </c>
      <c r="H6700" s="44" t="s">
        <v>12</v>
      </c>
      <c r="I6700" s="42" t="s">
        <v>7427</v>
      </c>
      <c r="J6700" s="42">
        <v>8051194740120</v>
      </c>
      <c r="L6700" s="46">
        <v>59.95</v>
      </c>
      <c r="M6700" s="54">
        <v>59.95</v>
      </c>
    </row>
    <row r="6701" spans="2:13" x14ac:dyDescent="0.25">
      <c r="B6701" s="48" t="s">
        <v>68051</v>
      </c>
      <c r="C6701" s="42"/>
      <c r="D6701" s="42"/>
      <c r="E6701" s="43" t="s">
        <v>15831</v>
      </c>
      <c r="F6701" s="44">
        <v>714</v>
      </c>
      <c r="G6701" s="44" t="s">
        <v>11</v>
      </c>
      <c r="H6701" s="44" t="s">
        <v>12</v>
      </c>
      <c r="I6701" s="42" t="s">
        <v>15832</v>
      </c>
      <c r="J6701" s="42">
        <v>8021506010975</v>
      </c>
      <c r="L6701" s="46">
        <v>69.95</v>
      </c>
      <c r="M6701" s="54">
        <v>69.95</v>
      </c>
    </row>
    <row r="6702" spans="2:13" x14ac:dyDescent="0.25">
      <c r="B6702" s="48" t="s">
        <v>68052</v>
      </c>
      <c r="C6702" s="42"/>
      <c r="D6702" s="42"/>
      <c r="E6702" s="43" t="s">
        <v>15829</v>
      </c>
      <c r="F6702" s="44">
        <v>714</v>
      </c>
      <c r="G6702" s="44" t="s">
        <v>11</v>
      </c>
      <c r="H6702" s="44" t="s">
        <v>12</v>
      </c>
      <c r="I6702" s="42" t="s">
        <v>15830</v>
      </c>
      <c r="J6702" s="42">
        <v>8021506010968</v>
      </c>
      <c r="L6702" s="46">
        <v>69.95</v>
      </c>
      <c r="M6702" s="54">
        <v>69.95</v>
      </c>
    </row>
    <row r="6703" spans="2:13" x14ac:dyDescent="0.25">
      <c r="B6703" s="48" t="s">
        <v>68053</v>
      </c>
      <c r="C6703" s="42"/>
      <c r="D6703" s="42"/>
      <c r="E6703" s="43" t="s">
        <v>15827</v>
      </c>
      <c r="F6703" s="44">
        <v>714</v>
      </c>
      <c r="G6703" s="44" t="s">
        <v>11</v>
      </c>
      <c r="H6703" s="44" t="s">
        <v>12</v>
      </c>
      <c r="I6703" s="42" t="s">
        <v>15828</v>
      </c>
      <c r="J6703" s="42">
        <v>8021506010951</v>
      </c>
      <c r="L6703" s="46">
        <v>69.95</v>
      </c>
      <c r="M6703" s="54">
        <v>69.95</v>
      </c>
    </row>
    <row r="6704" spans="2:13" x14ac:dyDescent="0.25">
      <c r="B6704" s="48" t="s">
        <v>68054</v>
      </c>
      <c r="C6704" s="42"/>
      <c r="D6704" s="42"/>
      <c r="E6704" s="43" t="s">
        <v>15825</v>
      </c>
      <c r="F6704" s="44">
        <v>714</v>
      </c>
      <c r="G6704" s="44" t="s">
        <v>11</v>
      </c>
      <c r="H6704" s="44" t="s">
        <v>12</v>
      </c>
      <c r="I6704" s="42" t="s">
        <v>15826</v>
      </c>
      <c r="J6704" s="42">
        <v>8021506010630</v>
      </c>
      <c r="L6704" s="46">
        <v>69.95</v>
      </c>
      <c r="M6704" s="54">
        <v>69.95</v>
      </c>
    </row>
    <row r="6705" spans="1:13" x14ac:dyDescent="0.25">
      <c r="B6705" s="48" t="s">
        <v>68055</v>
      </c>
      <c r="C6705" s="42"/>
      <c r="D6705" s="42"/>
      <c r="E6705" s="43" t="s">
        <v>15823</v>
      </c>
      <c r="F6705" s="44">
        <v>714</v>
      </c>
      <c r="G6705" s="44" t="s">
        <v>11</v>
      </c>
      <c r="H6705" s="44" t="s">
        <v>12</v>
      </c>
      <c r="I6705" s="42" t="s">
        <v>15824</v>
      </c>
      <c r="J6705" s="42">
        <v>8021506002512</v>
      </c>
      <c r="L6705" s="46">
        <v>69.95</v>
      </c>
      <c r="M6705" s="54">
        <v>69.95</v>
      </c>
    </row>
    <row r="6706" spans="1:13" x14ac:dyDescent="0.25">
      <c r="B6706" s="48" t="s">
        <v>68056</v>
      </c>
      <c r="C6706" s="42"/>
      <c r="D6706" s="42"/>
      <c r="E6706" s="43" t="s">
        <v>15821</v>
      </c>
      <c r="F6706" s="44">
        <v>714</v>
      </c>
      <c r="G6706" s="44" t="s">
        <v>11</v>
      </c>
      <c r="H6706" s="44" t="s">
        <v>12</v>
      </c>
      <c r="I6706" s="42" t="s">
        <v>15822</v>
      </c>
      <c r="J6706" s="42">
        <v>8021506002505</v>
      </c>
      <c r="L6706" s="46">
        <v>69.95</v>
      </c>
      <c r="M6706" s="54">
        <v>69.95</v>
      </c>
    </row>
    <row r="6707" spans="1:13" x14ac:dyDescent="0.25">
      <c r="B6707" s="42" t="s">
        <v>67871</v>
      </c>
      <c r="C6707" s="42"/>
      <c r="D6707" s="42" t="s">
        <v>3005</v>
      </c>
      <c r="E6707" s="43" t="s">
        <v>3006</v>
      </c>
      <c r="F6707" s="44">
        <v>714</v>
      </c>
      <c r="G6707" s="44" t="s">
        <v>11</v>
      </c>
      <c r="H6707" s="44" t="s">
        <v>12</v>
      </c>
      <c r="I6707" s="42" t="s">
        <v>3007</v>
      </c>
      <c r="J6707" s="42">
        <v>8051194568397</v>
      </c>
      <c r="L6707" s="46">
        <v>149.94999999999999</v>
      </c>
      <c r="M6707" s="54">
        <v>149.94999999999999</v>
      </c>
    </row>
    <row r="6708" spans="1:13" x14ac:dyDescent="0.25">
      <c r="B6708" s="42" t="s">
        <v>67870</v>
      </c>
      <c r="C6708" s="42"/>
      <c r="D6708" s="42" t="s">
        <v>3002</v>
      </c>
      <c r="E6708" s="43" t="s">
        <v>3003</v>
      </c>
      <c r="F6708" s="44">
        <v>714</v>
      </c>
      <c r="G6708" s="44" t="s">
        <v>11</v>
      </c>
      <c r="H6708" s="44" t="s">
        <v>12</v>
      </c>
      <c r="I6708" s="42" t="s">
        <v>3004</v>
      </c>
      <c r="J6708" s="42">
        <v>8051194568380</v>
      </c>
      <c r="L6708" s="46">
        <v>149.94999999999999</v>
      </c>
      <c r="M6708" s="54">
        <v>149.94999999999999</v>
      </c>
    </row>
    <row r="6709" spans="1:13" x14ac:dyDescent="0.25">
      <c r="B6709" s="42" t="s">
        <v>67869</v>
      </c>
      <c r="C6709" s="42"/>
      <c r="D6709" s="42" t="s">
        <v>2999</v>
      </c>
      <c r="E6709" s="43" t="s">
        <v>3000</v>
      </c>
      <c r="F6709" s="44">
        <v>714</v>
      </c>
      <c r="G6709" s="44" t="s">
        <v>11</v>
      </c>
      <c r="H6709" s="44" t="s">
        <v>12</v>
      </c>
      <c r="I6709" s="42" t="s">
        <v>3001</v>
      </c>
      <c r="J6709" s="42">
        <v>8051194568373</v>
      </c>
      <c r="L6709" s="46">
        <v>149.94999999999999</v>
      </c>
      <c r="M6709" s="54">
        <v>149.94999999999999</v>
      </c>
    </row>
    <row r="6710" spans="1:13" x14ac:dyDescent="0.25">
      <c r="B6710" s="42" t="s">
        <v>67876</v>
      </c>
      <c r="C6710" s="42"/>
      <c r="D6710" s="42" t="s">
        <v>3020</v>
      </c>
      <c r="E6710" s="43" t="s">
        <v>3021</v>
      </c>
      <c r="F6710" s="44">
        <v>714</v>
      </c>
      <c r="G6710" s="44" t="s">
        <v>11</v>
      </c>
      <c r="H6710" s="44" t="s">
        <v>12</v>
      </c>
      <c r="I6710" s="42" t="s">
        <v>3022</v>
      </c>
      <c r="J6710" s="42">
        <v>8051194568441</v>
      </c>
      <c r="L6710" s="46">
        <v>149.94999999999999</v>
      </c>
      <c r="M6710" s="54">
        <v>149.94999999999999</v>
      </c>
    </row>
    <row r="6711" spans="1:13" x14ac:dyDescent="0.25">
      <c r="B6711" s="42" t="s">
        <v>67875</v>
      </c>
      <c r="C6711" s="42"/>
      <c r="D6711" s="42" t="s">
        <v>3017</v>
      </c>
      <c r="E6711" s="43" t="s">
        <v>3018</v>
      </c>
      <c r="F6711" s="44">
        <v>714</v>
      </c>
      <c r="G6711" s="44" t="s">
        <v>11</v>
      </c>
      <c r="H6711" s="44" t="s">
        <v>12</v>
      </c>
      <c r="I6711" s="42" t="s">
        <v>3019</v>
      </c>
      <c r="J6711" s="42">
        <v>8051194568434</v>
      </c>
      <c r="L6711" s="46">
        <v>149.94999999999999</v>
      </c>
      <c r="M6711" s="54">
        <v>149.94999999999999</v>
      </c>
    </row>
    <row r="6712" spans="1:13" x14ac:dyDescent="0.25">
      <c r="B6712" s="42" t="s">
        <v>67874</v>
      </c>
      <c r="C6712" s="42"/>
      <c r="D6712" s="42" t="s">
        <v>3014</v>
      </c>
      <c r="E6712" s="43" t="s">
        <v>3015</v>
      </c>
      <c r="F6712" s="44">
        <v>714</v>
      </c>
      <c r="G6712" s="44" t="s">
        <v>11</v>
      </c>
      <c r="H6712" s="44" t="s">
        <v>12</v>
      </c>
      <c r="I6712" s="42" t="s">
        <v>3016</v>
      </c>
      <c r="J6712" s="42">
        <v>8051194568427</v>
      </c>
      <c r="L6712" s="46">
        <v>149.94999999999999</v>
      </c>
      <c r="M6712" s="54">
        <v>149.94999999999999</v>
      </c>
    </row>
    <row r="6713" spans="1:13" x14ac:dyDescent="0.25">
      <c r="B6713" s="42" t="s">
        <v>67873</v>
      </c>
      <c r="C6713" s="42"/>
      <c r="D6713" s="42" t="s">
        <v>3011</v>
      </c>
      <c r="E6713" s="43" t="s">
        <v>3012</v>
      </c>
      <c r="F6713" s="44">
        <v>714</v>
      </c>
      <c r="G6713" s="44" t="s">
        <v>11</v>
      </c>
      <c r="H6713" s="44" t="s">
        <v>12</v>
      </c>
      <c r="I6713" s="42" t="s">
        <v>3013</v>
      </c>
      <c r="J6713" s="42">
        <v>8051194568410</v>
      </c>
      <c r="L6713" s="46">
        <v>149.94999999999999</v>
      </c>
      <c r="M6713" s="54">
        <v>149.94999999999999</v>
      </c>
    </row>
    <row r="6714" spans="1:13" x14ac:dyDescent="0.25">
      <c r="B6714" s="42" t="s">
        <v>67872</v>
      </c>
      <c r="C6714" s="42"/>
      <c r="D6714" s="42" t="s">
        <v>3008</v>
      </c>
      <c r="E6714" s="43" t="s">
        <v>3009</v>
      </c>
      <c r="F6714" s="44">
        <v>714</v>
      </c>
      <c r="G6714" s="44" t="s">
        <v>11</v>
      </c>
      <c r="H6714" s="44" t="s">
        <v>12</v>
      </c>
      <c r="I6714" s="42" t="s">
        <v>3010</v>
      </c>
      <c r="J6714" s="42">
        <v>8051194568403</v>
      </c>
      <c r="L6714" s="46">
        <v>149.94999999999999</v>
      </c>
      <c r="M6714" s="54">
        <v>149.94999999999999</v>
      </c>
    </row>
    <row r="6715" spans="1:13" x14ac:dyDescent="0.25">
      <c r="A6715" s="32" t="s">
        <v>24162</v>
      </c>
      <c r="B6715" s="42" t="s">
        <v>67780</v>
      </c>
      <c r="C6715" s="42"/>
      <c r="D6715" s="42"/>
      <c r="E6715" s="43" t="s">
        <v>2997</v>
      </c>
      <c r="F6715" s="44">
        <v>714</v>
      </c>
      <c r="G6715" s="44" t="s">
        <v>11</v>
      </c>
      <c r="H6715" s="44" t="s">
        <v>12</v>
      </c>
      <c r="I6715" s="42" t="s">
        <v>2998</v>
      </c>
      <c r="J6715" s="42">
        <v>8021506996606</v>
      </c>
      <c r="L6715" s="46">
        <v>149.94999999999999</v>
      </c>
      <c r="M6715" s="54">
        <v>149.94999999999999</v>
      </c>
    </row>
    <row r="6716" spans="1:13" x14ac:dyDescent="0.25">
      <c r="A6716" s="32" t="s">
        <v>24161</v>
      </c>
      <c r="B6716" s="42" t="s">
        <v>67779</v>
      </c>
      <c r="C6716" s="42"/>
      <c r="D6716" s="42"/>
      <c r="E6716" s="43" t="s">
        <v>2995</v>
      </c>
      <c r="F6716" s="44">
        <v>714</v>
      </c>
      <c r="G6716" s="44" t="s">
        <v>11</v>
      </c>
      <c r="H6716" s="44" t="s">
        <v>12</v>
      </c>
      <c r="I6716" s="42" t="s">
        <v>2996</v>
      </c>
      <c r="J6716" s="42">
        <v>8021506996590</v>
      </c>
      <c r="L6716" s="46">
        <v>149.94999999999999</v>
      </c>
      <c r="M6716" s="54">
        <v>149.94999999999999</v>
      </c>
    </row>
    <row r="6717" spans="1:13" x14ac:dyDescent="0.25">
      <c r="A6717" s="32" t="s">
        <v>24160</v>
      </c>
      <c r="B6717" s="42" t="s">
        <v>67778</v>
      </c>
      <c r="C6717" s="42"/>
      <c r="D6717" s="42"/>
      <c r="E6717" s="43" t="s">
        <v>2993</v>
      </c>
      <c r="F6717" s="44">
        <v>714</v>
      </c>
      <c r="G6717" s="44" t="s">
        <v>11</v>
      </c>
      <c r="H6717" s="44" t="s">
        <v>12</v>
      </c>
      <c r="I6717" s="42" t="s">
        <v>2994</v>
      </c>
      <c r="J6717" s="42">
        <v>8033637002910</v>
      </c>
      <c r="L6717" s="46">
        <v>149.94999999999999</v>
      </c>
      <c r="M6717" s="54">
        <v>149.94999999999999</v>
      </c>
    </row>
    <row r="6718" spans="1:13" x14ac:dyDescent="0.25">
      <c r="A6718" s="32" t="s">
        <v>24159</v>
      </c>
      <c r="B6718" s="42" t="s">
        <v>67785</v>
      </c>
      <c r="C6718" s="42"/>
      <c r="D6718" s="42"/>
      <c r="E6718" s="43" t="s">
        <v>2991</v>
      </c>
      <c r="F6718" s="44">
        <v>714</v>
      </c>
      <c r="G6718" s="44" t="s">
        <v>11</v>
      </c>
      <c r="H6718" s="44" t="s">
        <v>12</v>
      </c>
      <c r="I6718" s="42" t="s">
        <v>2992</v>
      </c>
      <c r="J6718" s="42">
        <v>8033637050607</v>
      </c>
      <c r="L6718" s="46">
        <v>149.94999999999999</v>
      </c>
      <c r="M6718" s="54">
        <v>149.94999999999999</v>
      </c>
    </row>
    <row r="6719" spans="1:13" x14ac:dyDescent="0.25">
      <c r="A6719" s="32" t="s">
        <v>24158</v>
      </c>
      <c r="B6719" s="42" t="s">
        <v>67784</v>
      </c>
      <c r="C6719" s="42"/>
      <c r="D6719" s="42"/>
      <c r="E6719" s="43" t="s">
        <v>2989</v>
      </c>
      <c r="F6719" s="44">
        <v>714</v>
      </c>
      <c r="G6719" s="44" t="s">
        <v>11</v>
      </c>
      <c r="H6719" s="44" t="s">
        <v>12</v>
      </c>
      <c r="I6719" s="42" t="s">
        <v>2990</v>
      </c>
      <c r="J6719" s="42">
        <v>8033637002927</v>
      </c>
      <c r="L6719" s="46">
        <v>149.94999999999999</v>
      </c>
      <c r="M6719" s="54">
        <v>149.94999999999999</v>
      </c>
    </row>
    <row r="6720" spans="1:13" x14ac:dyDescent="0.25">
      <c r="A6720" s="32" t="s">
        <v>24157</v>
      </c>
      <c r="B6720" s="42" t="s">
        <v>67783</v>
      </c>
      <c r="C6720" s="42"/>
      <c r="D6720" s="42"/>
      <c r="E6720" s="43" t="s">
        <v>2987</v>
      </c>
      <c r="F6720" s="44">
        <v>714</v>
      </c>
      <c r="G6720" s="44" t="s">
        <v>11</v>
      </c>
      <c r="H6720" s="44" t="s">
        <v>12</v>
      </c>
      <c r="I6720" s="42" t="s">
        <v>2988</v>
      </c>
      <c r="J6720" s="42">
        <v>8021506996637</v>
      </c>
      <c r="L6720" s="46">
        <v>149.94999999999999</v>
      </c>
      <c r="M6720" s="54">
        <v>149.94999999999999</v>
      </c>
    </row>
    <row r="6721" spans="1:13" x14ac:dyDescent="0.25">
      <c r="A6721" s="32" t="s">
        <v>24156</v>
      </c>
      <c r="B6721" s="42" t="s">
        <v>67782</v>
      </c>
      <c r="C6721" s="42"/>
      <c r="D6721" s="42"/>
      <c r="E6721" s="43" t="s">
        <v>2985</v>
      </c>
      <c r="F6721" s="44">
        <v>714</v>
      </c>
      <c r="G6721" s="44" t="s">
        <v>11</v>
      </c>
      <c r="H6721" s="44" t="s">
        <v>12</v>
      </c>
      <c r="I6721" s="42" t="s">
        <v>2986</v>
      </c>
      <c r="J6721" s="42">
        <v>8021506996620</v>
      </c>
      <c r="L6721" s="46">
        <v>149.94999999999999</v>
      </c>
      <c r="M6721" s="54">
        <v>149.94999999999999</v>
      </c>
    </row>
    <row r="6722" spans="1:13" x14ac:dyDescent="0.25">
      <c r="A6722" s="32" t="s">
        <v>24155</v>
      </c>
      <c r="B6722" s="42" t="s">
        <v>67781</v>
      </c>
      <c r="C6722" s="42"/>
      <c r="D6722" s="42"/>
      <c r="E6722" s="43" t="s">
        <v>2983</v>
      </c>
      <c r="F6722" s="44">
        <v>714</v>
      </c>
      <c r="G6722" s="44" t="s">
        <v>11</v>
      </c>
      <c r="H6722" s="44" t="s">
        <v>12</v>
      </c>
      <c r="I6722" s="42" t="s">
        <v>2984</v>
      </c>
      <c r="J6722" s="42">
        <v>8021506996613</v>
      </c>
      <c r="L6722" s="46">
        <v>149.94999999999999</v>
      </c>
      <c r="M6722" s="54">
        <v>149.94999999999999</v>
      </c>
    </row>
    <row r="6723" spans="1:13" x14ac:dyDescent="0.25">
      <c r="B6723" s="42" t="s">
        <v>67917</v>
      </c>
      <c r="C6723" s="42"/>
      <c r="D6723" s="42" t="s">
        <v>16694</v>
      </c>
      <c r="E6723" s="43" t="s">
        <v>7448</v>
      </c>
      <c r="F6723" s="44">
        <v>714</v>
      </c>
      <c r="G6723" s="44" t="s">
        <v>11</v>
      </c>
      <c r="H6723" s="44" t="s">
        <v>12</v>
      </c>
      <c r="I6723" s="42" t="s">
        <v>7449</v>
      </c>
      <c r="J6723" s="42">
        <v>8051194568298</v>
      </c>
      <c r="L6723" s="46">
        <v>16.95</v>
      </c>
      <c r="M6723" s="54">
        <v>16.95</v>
      </c>
    </row>
    <row r="6724" spans="1:13" x14ac:dyDescent="0.25">
      <c r="B6724" s="42" t="s">
        <v>67786</v>
      </c>
      <c r="C6724" s="42"/>
      <c r="D6724" s="42"/>
      <c r="E6724" s="43" t="s">
        <v>3045</v>
      </c>
      <c r="F6724" s="44">
        <v>714</v>
      </c>
      <c r="G6724" s="44" t="s">
        <v>11</v>
      </c>
      <c r="H6724" s="44" t="s">
        <v>12</v>
      </c>
      <c r="I6724" s="42" t="s">
        <v>3046</v>
      </c>
      <c r="J6724" s="42">
        <v>8033637101972</v>
      </c>
      <c r="L6724" s="46">
        <v>15.95</v>
      </c>
      <c r="M6724" s="54">
        <v>15.95</v>
      </c>
    </row>
    <row r="6725" spans="1:13" x14ac:dyDescent="0.25">
      <c r="B6725" s="42" t="s">
        <v>67968</v>
      </c>
      <c r="C6725" s="42"/>
      <c r="D6725" s="42"/>
      <c r="E6725" s="43" t="s">
        <v>12396</v>
      </c>
      <c r="F6725" s="44" t="s">
        <v>298</v>
      </c>
      <c r="G6725" s="44" t="s">
        <v>11</v>
      </c>
      <c r="H6725" s="44" t="s">
        <v>12</v>
      </c>
      <c r="I6725" s="42" t="s">
        <v>12397</v>
      </c>
      <c r="J6725" s="42">
        <v>8051194802651</v>
      </c>
      <c r="L6725" s="47">
        <v>19.95</v>
      </c>
      <c r="M6725" s="47">
        <v>19.95</v>
      </c>
    </row>
    <row r="6726" spans="1:13" x14ac:dyDescent="0.25">
      <c r="B6726" s="48" t="s">
        <v>68042</v>
      </c>
      <c r="C6726" s="42"/>
      <c r="D6726" s="42" t="s">
        <v>16707</v>
      </c>
      <c r="E6726" s="43" t="s">
        <v>11130</v>
      </c>
      <c r="F6726" s="44">
        <v>714</v>
      </c>
      <c r="G6726" s="44" t="s">
        <v>11</v>
      </c>
      <c r="H6726" s="44" t="s">
        <v>12</v>
      </c>
      <c r="I6726" s="42" t="s">
        <v>11131</v>
      </c>
      <c r="J6726" s="42">
        <v>8021506002444</v>
      </c>
      <c r="L6726" s="47">
        <v>10.95</v>
      </c>
      <c r="M6726" s="47">
        <v>10.95</v>
      </c>
    </row>
    <row r="6727" spans="1:13" x14ac:dyDescent="0.25">
      <c r="B6727" s="42" t="s">
        <v>67881</v>
      </c>
      <c r="C6727" s="42"/>
      <c r="D6727" s="42" t="s">
        <v>7457</v>
      </c>
      <c r="E6727" s="43" t="s">
        <v>7458</v>
      </c>
      <c r="F6727" s="44">
        <v>714</v>
      </c>
      <c r="G6727" s="44" t="s">
        <v>11</v>
      </c>
      <c r="H6727" s="44" t="s">
        <v>12</v>
      </c>
      <c r="I6727" s="42" t="s">
        <v>7459</v>
      </c>
      <c r="J6727" s="42">
        <v>8051194568274</v>
      </c>
      <c r="L6727" s="46">
        <v>19.95</v>
      </c>
      <c r="M6727" s="54">
        <v>19.95</v>
      </c>
    </row>
    <row r="6728" spans="1:13" x14ac:dyDescent="0.25">
      <c r="B6728" s="42" t="s">
        <v>67880</v>
      </c>
      <c r="C6728" s="42"/>
      <c r="D6728" s="42" t="s">
        <v>7454</v>
      </c>
      <c r="E6728" s="43" t="s">
        <v>7455</v>
      </c>
      <c r="F6728" s="44">
        <v>714</v>
      </c>
      <c r="G6728" s="44" t="s">
        <v>11</v>
      </c>
      <c r="H6728" s="44" t="s">
        <v>12</v>
      </c>
      <c r="I6728" s="42" t="s">
        <v>7456</v>
      </c>
      <c r="J6728" s="42">
        <v>8051194568267</v>
      </c>
      <c r="L6728" s="46">
        <v>19.95</v>
      </c>
      <c r="M6728" s="54">
        <v>19.95</v>
      </c>
    </row>
    <row r="6729" spans="1:13" x14ac:dyDescent="0.25">
      <c r="B6729" s="42" t="s">
        <v>67879</v>
      </c>
      <c r="C6729" s="42"/>
      <c r="D6729" s="42" t="s">
        <v>7451</v>
      </c>
      <c r="E6729" s="43" t="s">
        <v>7452</v>
      </c>
      <c r="F6729" s="44">
        <v>714</v>
      </c>
      <c r="G6729" s="44" t="s">
        <v>11</v>
      </c>
      <c r="H6729" s="44" t="s">
        <v>12</v>
      </c>
      <c r="I6729" s="42" t="s">
        <v>7453</v>
      </c>
      <c r="J6729" s="42">
        <v>8051194568250</v>
      </c>
      <c r="L6729" s="46">
        <v>19.95</v>
      </c>
      <c r="M6729" s="54">
        <v>19.95</v>
      </c>
    </row>
    <row r="6730" spans="1:13" x14ac:dyDescent="0.25">
      <c r="B6730" s="42" t="s">
        <v>67882</v>
      </c>
      <c r="C6730" s="42"/>
      <c r="D6730" s="42" t="s">
        <v>10899</v>
      </c>
      <c r="E6730" s="43" t="s">
        <v>10900</v>
      </c>
      <c r="F6730" s="44">
        <v>714</v>
      </c>
      <c r="G6730" s="44" t="s">
        <v>11</v>
      </c>
      <c r="H6730" s="44" t="s">
        <v>12</v>
      </c>
      <c r="I6730" s="42" t="s">
        <v>10901</v>
      </c>
      <c r="J6730" s="42">
        <v>8051194568281</v>
      </c>
      <c r="L6730" s="46">
        <v>19.95</v>
      </c>
      <c r="M6730" s="54">
        <v>19.95</v>
      </c>
    </row>
    <row r="6731" spans="1:13" x14ac:dyDescent="0.25">
      <c r="B6731" s="42" t="s">
        <v>67878</v>
      </c>
      <c r="C6731" s="42"/>
      <c r="D6731" s="42" t="s">
        <v>10896</v>
      </c>
      <c r="E6731" s="43" t="s">
        <v>10897</v>
      </c>
      <c r="F6731" s="44">
        <v>714</v>
      </c>
      <c r="G6731" s="44" t="s">
        <v>11</v>
      </c>
      <c r="H6731" s="44" t="s">
        <v>12</v>
      </c>
      <c r="I6731" s="42" t="s">
        <v>10898</v>
      </c>
      <c r="J6731" s="42">
        <v>8051194568243</v>
      </c>
      <c r="L6731" s="46">
        <v>19.95</v>
      </c>
      <c r="M6731" s="54">
        <v>19.95</v>
      </c>
    </row>
    <row r="6732" spans="1:13" x14ac:dyDescent="0.25">
      <c r="B6732" s="42" t="s">
        <v>67877</v>
      </c>
      <c r="C6732" s="42"/>
      <c r="D6732" s="42" t="s">
        <v>10893</v>
      </c>
      <c r="E6732" s="43" t="s">
        <v>10894</v>
      </c>
      <c r="F6732" s="44">
        <v>714</v>
      </c>
      <c r="G6732" s="44" t="s">
        <v>11</v>
      </c>
      <c r="H6732" s="44" t="s">
        <v>12</v>
      </c>
      <c r="I6732" s="42" t="s">
        <v>10895</v>
      </c>
      <c r="J6732" s="42">
        <v>8051194568236</v>
      </c>
      <c r="L6732" s="46">
        <v>19.95</v>
      </c>
      <c r="M6732" s="54">
        <v>19.95</v>
      </c>
    </row>
    <row r="6733" spans="1:13" x14ac:dyDescent="0.25">
      <c r="B6733" s="48" t="s">
        <v>68045</v>
      </c>
      <c r="C6733" s="42"/>
      <c r="D6733" s="42"/>
      <c r="E6733" s="43" t="s">
        <v>15870</v>
      </c>
      <c r="F6733" s="44">
        <v>714</v>
      </c>
      <c r="G6733" s="44" t="s">
        <v>11</v>
      </c>
      <c r="H6733" s="44" t="s">
        <v>12</v>
      </c>
      <c r="I6733" s="42" t="s">
        <v>15871</v>
      </c>
      <c r="J6733" s="42">
        <v>8021506016380</v>
      </c>
      <c r="L6733" s="46">
        <v>4.95</v>
      </c>
      <c r="M6733" s="54">
        <v>4.95</v>
      </c>
    </row>
    <row r="6734" spans="1:13" x14ac:dyDescent="0.25">
      <c r="B6734" s="42" t="s">
        <v>67960</v>
      </c>
      <c r="C6734" s="42"/>
      <c r="D6734" s="42"/>
      <c r="E6734" s="43" t="s">
        <v>3082</v>
      </c>
      <c r="F6734" s="44" t="s">
        <v>298</v>
      </c>
      <c r="G6734" s="44" t="s">
        <v>11</v>
      </c>
      <c r="H6734" s="44" t="s">
        <v>12</v>
      </c>
      <c r="I6734" s="42" t="s">
        <v>3083</v>
      </c>
      <c r="J6734" s="42">
        <v>8051194287366</v>
      </c>
      <c r="L6734" s="46">
        <v>18.95</v>
      </c>
      <c r="M6734" s="54">
        <v>18.95</v>
      </c>
    </row>
    <row r="6735" spans="1:13" x14ac:dyDescent="0.25">
      <c r="B6735" s="42" t="s">
        <v>67776</v>
      </c>
      <c r="C6735" s="42"/>
      <c r="D6735" s="42"/>
      <c r="E6735" s="43" t="s">
        <v>3087</v>
      </c>
      <c r="F6735" s="44">
        <v>714</v>
      </c>
      <c r="G6735" s="44" t="s">
        <v>11</v>
      </c>
      <c r="H6735" s="44" t="s">
        <v>12</v>
      </c>
      <c r="I6735" s="42" t="s">
        <v>3088</v>
      </c>
      <c r="J6735" s="42">
        <v>8033637762104</v>
      </c>
      <c r="L6735" s="46">
        <v>24.95</v>
      </c>
      <c r="M6735" s="54">
        <v>24.95</v>
      </c>
    </row>
    <row r="6736" spans="1:13" x14ac:dyDescent="0.25">
      <c r="B6736" s="48" t="s">
        <v>68059</v>
      </c>
      <c r="C6736" s="42"/>
      <c r="D6736" s="42"/>
      <c r="E6736" s="43" t="s">
        <v>15498</v>
      </c>
      <c r="F6736" s="44">
        <v>714</v>
      </c>
      <c r="G6736" s="44" t="s">
        <v>11</v>
      </c>
      <c r="H6736" s="44" t="s">
        <v>12</v>
      </c>
      <c r="I6736" s="42" t="s">
        <v>15499</v>
      </c>
      <c r="J6736" s="42">
        <v>8021506198192</v>
      </c>
      <c r="L6736" s="46">
        <v>19.95</v>
      </c>
      <c r="M6736" s="54">
        <v>19.95</v>
      </c>
    </row>
    <row r="6737" spans="2:13" x14ac:dyDescent="0.25">
      <c r="B6737" s="48" t="s">
        <v>68060</v>
      </c>
      <c r="C6737" s="42"/>
      <c r="D6737" s="42"/>
      <c r="E6737" s="43" t="s">
        <v>15496</v>
      </c>
      <c r="F6737" s="44">
        <v>714</v>
      </c>
      <c r="G6737" s="44" t="s">
        <v>11</v>
      </c>
      <c r="H6737" s="44" t="s">
        <v>12</v>
      </c>
      <c r="I6737" s="42" t="s">
        <v>15497</v>
      </c>
      <c r="J6737" s="42">
        <v>8021506198185</v>
      </c>
      <c r="L6737" s="46">
        <v>19.95</v>
      </c>
      <c r="M6737" s="54">
        <v>19.95</v>
      </c>
    </row>
    <row r="6738" spans="2:13" x14ac:dyDescent="0.25">
      <c r="B6738" s="42" t="s">
        <v>67973</v>
      </c>
      <c r="C6738" s="42"/>
      <c r="D6738" s="42" t="s">
        <v>3079</v>
      </c>
      <c r="E6738" s="43" t="s">
        <v>3080</v>
      </c>
      <c r="F6738" s="44">
        <v>714</v>
      </c>
      <c r="G6738" s="44" t="s">
        <v>11</v>
      </c>
      <c r="H6738" s="44" t="s">
        <v>12</v>
      </c>
      <c r="I6738" s="42" t="s">
        <v>3081</v>
      </c>
      <c r="J6738" s="42">
        <v>8051194882905</v>
      </c>
      <c r="L6738" s="46">
        <v>17.95</v>
      </c>
      <c r="M6738" s="54">
        <v>17.95</v>
      </c>
    </row>
    <row r="6739" spans="2:13" x14ac:dyDescent="0.25">
      <c r="B6739" s="42" t="s">
        <v>67972</v>
      </c>
      <c r="C6739" s="42"/>
      <c r="D6739" s="42" t="s">
        <v>3076</v>
      </c>
      <c r="E6739" s="43" t="s">
        <v>3077</v>
      </c>
      <c r="F6739" s="44">
        <v>714</v>
      </c>
      <c r="G6739" s="44" t="s">
        <v>11</v>
      </c>
      <c r="H6739" s="44" t="s">
        <v>12</v>
      </c>
      <c r="I6739" s="42" t="s">
        <v>3078</v>
      </c>
      <c r="J6739" s="42">
        <v>8051194882899</v>
      </c>
      <c r="L6739" s="46">
        <v>17.95</v>
      </c>
      <c r="M6739" s="54">
        <v>17.95</v>
      </c>
    </row>
    <row r="6740" spans="2:13" x14ac:dyDescent="0.25">
      <c r="B6740" s="42" t="s">
        <v>67777</v>
      </c>
      <c r="C6740" s="42"/>
      <c r="D6740" s="42"/>
      <c r="E6740" s="43" t="s">
        <v>14656</v>
      </c>
      <c r="F6740" s="44">
        <v>714</v>
      </c>
      <c r="G6740" s="44" t="s">
        <v>11</v>
      </c>
      <c r="H6740" s="44" t="s">
        <v>12</v>
      </c>
      <c r="I6740" s="42" t="s">
        <v>14657</v>
      </c>
      <c r="J6740" s="42">
        <v>8033637321523</v>
      </c>
      <c r="L6740" s="46">
        <v>20.95</v>
      </c>
      <c r="M6740" s="54">
        <v>20.95</v>
      </c>
    </row>
    <row r="6741" spans="2:13" x14ac:dyDescent="0.25">
      <c r="B6741" s="42" t="s">
        <v>67967</v>
      </c>
      <c r="C6741" s="42"/>
      <c r="D6741" s="42"/>
      <c r="E6741" s="43" t="s">
        <v>3070</v>
      </c>
      <c r="F6741" s="44" t="s">
        <v>298</v>
      </c>
      <c r="G6741" s="44" t="s">
        <v>11</v>
      </c>
      <c r="H6741" s="44" t="s">
        <v>12</v>
      </c>
      <c r="I6741" s="42" t="s">
        <v>3071</v>
      </c>
      <c r="J6741" s="42">
        <v>8051194693730</v>
      </c>
      <c r="L6741" s="46">
        <v>13.95</v>
      </c>
      <c r="M6741" s="54">
        <v>13.95</v>
      </c>
    </row>
    <row r="6742" spans="2:13" x14ac:dyDescent="0.25">
      <c r="B6742" s="42" t="s">
        <v>67966</v>
      </c>
      <c r="C6742" s="42"/>
      <c r="D6742" s="42"/>
      <c r="E6742" s="43" t="s">
        <v>3058</v>
      </c>
      <c r="F6742" s="44" t="s">
        <v>298</v>
      </c>
      <c r="G6742" s="44" t="s">
        <v>11</v>
      </c>
      <c r="H6742" s="44" t="s">
        <v>12</v>
      </c>
      <c r="I6742" s="42" t="s">
        <v>3059</v>
      </c>
      <c r="J6742" s="42">
        <v>8051194693723</v>
      </c>
      <c r="L6742" s="46">
        <v>13.95</v>
      </c>
      <c r="M6742" s="54">
        <v>13.95</v>
      </c>
    </row>
    <row r="6743" spans="2:13" x14ac:dyDescent="0.25">
      <c r="B6743" s="42" t="s">
        <v>67944</v>
      </c>
      <c r="C6743" s="42"/>
      <c r="D6743" s="42"/>
      <c r="E6743" s="43" t="s">
        <v>3052</v>
      </c>
      <c r="F6743" s="44">
        <v>714</v>
      </c>
      <c r="G6743" s="44" t="s">
        <v>11</v>
      </c>
      <c r="H6743" s="44" t="s">
        <v>12</v>
      </c>
      <c r="I6743" s="42" t="s">
        <v>3053</v>
      </c>
      <c r="J6743" s="42">
        <v>8051194568212</v>
      </c>
      <c r="L6743" s="46">
        <v>11.95</v>
      </c>
      <c r="M6743" s="54">
        <v>11.95</v>
      </c>
    </row>
    <row r="6744" spans="2:13" x14ac:dyDescent="0.25">
      <c r="B6744" s="42" t="s">
        <v>67719</v>
      </c>
      <c r="C6744" s="42"/>
      <c r="D6744" s="42"/>
      <c r="E6744" s="43" t="s">
        <v>10</v>
      </c>
      <c r="F6744" s="44">
        <v>714</v>
      </c>
      <c r="G6744" s="44" t="s">
        <v>11</v>
      </c>
      <c r="H6744" s="44" t="s">
        <v>12</v>
      </c>
      <c r="I6744" s="42" t="s">
        <v>13</v>
      </c>
      <c r="J6744" s="42">
        <v>8021506251187</v>
      </c>
      <c r="L6744" s="46">
        <v>17.95</v>
      </c>
      <c r="M6744" s="54">
        <v>17.95</v>
      </c>
    </row>
    <row r="6745" spans="2:13" x14ac:dyDescent="0.25">
      <c r="B6745" s="42" t="s">
        <v>67945</v>
      </c>
      <c r="C6745" s="42"/>
      <c r="D6745" s="42" t="s">
        <v>16671</v>
      </c>
      <c r="E6745" s="43" t="s">
        <v>3050</v>
      </c>
      <c r="F6745" s="44">
        <v>714</v>
      </c>
      <c r="G6745" s="44" t="s">
        <v>11</v>
      </c>
      <c r="H6745" s="44" t="s">
        <v>12</v>
      </c>
      <c r="I6745" s="42" t="s">
        <v>3051</v>
      </c>
      <c r="J6745" s="42">
        <v>8051194740069</v>
      </c>
      <c r="L6745" s="47">
        <v>11.95</v>
      </c>
      <c r="M6745" s="47">
        <v>11.95</v>
      </c>
    </row>
    <row r="6746" spans="2:13" x14ac:dyDescent="0.25">
      <c r="B6746" s="42" t="s">
        <v>67897</v>
      </c>
      <c r="C6746" s="42"/>
      <c r="D6746" s="42" t="s">
        <v>46642</v>
      </c>
      <c r="E6746" s="43" t="s">
        <v>3085</v>
      </c>
      <c r="F6746" s="44">
        <v>714</v>
      </c>
      <c r="G6746" s="44" t="s">
        <v>11</v>
      </c>
      <c r="H6746" s="44" t="s">
        <v>12</v>
      </c>
      <c r="I6746" s="42" t="s">
        <v>3086</v>
      </c>
      <c r="J6746" s="42">
        <v>8051194568229</v>
      </c>
      <c r="L6746" s="47">
        <v>11.95</v>
      </c>
      <c r="M6746" s="47">
        <v>11.95</v>
      </c>
    </row>
    <row r="6747" spans="2:13" x14ac:dyDescent="0.25">
      <c r="B6747" s="42" t="s">
        <v>67832</v>
      </c>
      <c r="C6747" s="42"/>
      <c r="D6747" s="42" t="s">
        <v>10802</v>
      </c>
      <c r="E6747" s="43" t="s">
        <v>10803</v>
      </c>
      <c r="F6747" s="44">
        <v>714</v>
      </c>
      <c r="G6747" s="44" t="s">
        <v>11</v>
      </c>
      <c r="H6747" s="44" t="s">
        <v>12</v>
      </c>
      <c r="I6747" s="42" t="s">
        <v>10804</v>
      </c>
      <c r="J6747" s="42">
        <v>8033637874692</v>
      </c>
      <c r="L6747" s="46">
        <v>7.95</v>
      </c>
      <c r="M6747" s="54">
        <v>7.95</v>
      </c>
    </row>
    <row r="6748" spans="2:13" x14ac:dyDescent="0.25">
      <c r="B6748" s="42" t="s">
        <v>67831</v>
      </c>
      <c r="C6748" s="42"/>
      <c r="D6748" s="42" t="s">
        <v>10799</v>
      </c>
      <c r="E6748" s="43" t="s">
        <v>10800</v>
      </c>
      <c r="F6748" s="44">
        <v>714</v>
      </c>
      <c r="G6748" s="44" t="s">
        <v>11</v>
      </c>
      <c r="H6748" s="44" t="s">
        <v>12</v>
      </c>
      <c r="I6748" s="42" t="s">
        <v>10801</v>
      </c>
      <c r="J6748" s="42">
        <v>8033637874685</v>
      </c>
      <c r="L6748" s="46">
        <v>7.95</v>
      </c>
      <c r="M6748" s="54">
        <v>7.95</v>
      </c>
    </row>
    <row r="6749" spans="2:13" x14ac:dyDescent="0.25">
      <c r="B6749" s="42" t="s">
        <v>67833</v>
      </c>
      <c r="C6749" s="42"/>
      <c r="D6749" s="42" t="s">
        <v>10796</v>
      </c>
      <c r="E6749" s="43" t="s">
        <v>10797</v>
      </c>
      <c r="F6749" s="44">
        <v>714</v>
      </c>
      <c r="G6749" s="44" t="s">
        <v>11</v>
      </c>
      <c r="H6749" s="44" t="s">
        <v>12</v>
      </c>
      <c r="I6749" s="42" t="s">
        <v>10798</v>
      </c>
      <c r="J6749" s="42">
        <v>8033637874708</v>
      </c>
      <c r="L6749" s="46">
        <v>7.95</v>
      </c>
      <c r="M6749" s="54">
        <v>7.95</v>
      </c>
    </row>
    <row r="6750" spans="2:13" x14ac:dyDescent="0.25">
      <c r="B6750" s="42" t="s">
        <v>67715</v>
      </c>
      <c r="C6750" s="42"/>
      <c r="D6750" s="42" t="s">
        <v>15849</v>
      </c>
      <c r="E6750" s="43" t="s">
        <v>15850</v>
      </c>
      <c r="F6750" s="44">
        <v>714</v>
      </c>
      <c r="G6750" s="44" t="s">
        <v>11</v>
      </c>
      <c r="H6750" s="44" t="s">
        <v>12</v>
      </c>
      <c r="I6750" s="42" t="s">
        <v>15851</v>
      </c>
      <c r="J6750" s="42">
        <v>8021506251149</v>
      </c>
      <c r="L6750" s="46">
        <v>29.95</v>
      </c>
      <c r="M6750" s="54">
        <v>29.95</v>
      </c>
    </row>
    <row r="6751" spans="2:13" x14ac:dyDescent="0.25">
      <c r="B6751" s="42" t="s">
        <v>67714</v>
      </c>
      <c r="C6751" s="42"/>
      <c r="D6751" s="42" t="s">
        <v>15846</v>
      </c>
      <c r="E6751" s="43" t="s">
        <v>15847</v>
      </c>
      <c r="F6751" s="44">
        <v>714</v>
      </c>
      <c r="G6751" s="44" t="s">
        <v>11</v>
      </c>
      <c r="H6751" s="44" t="s">
        <v>12</v>
      </c>
      <c r="I6751" s="42" t="s">
        <v>15848</v>
      </c>
      <c r="J6751" s="42">
        <v>8021506251132</v>
      </c>
      <c r="L6751" s="46">
        <v>29.95</v>
      </c>
      <c r="M6751" s="54">
        <v>29.95</v>
      </c>
    </row>
    <row r="6752" spans="2:13" x14ac:dyDescent="0.25">
      <c r="B6752" s="42" t="s">
        <v>67713</v>
      </c>
      <c r="C6752" s="42"/>
      <c r="D6752" s="42" t="s">
        <v>15843</v>
      </c>
      <c r="E6752" s="43" t="s">
        <v>15844</v>
      </c>
      <c r="F6752" s="44">
        <v>714</v>
      </c>
      <c r="G6752" s="44" t="s">
        <v>11</v>
      </c>
      <c r="H6752" s="44" t="s">
        <v>12</v>
      </c>
      <c r="I6752" s="42" t="s">
        <v>15845</v>
      </c>
      <c r="J6752" s="42">
        <v>8021506251125</v>
      </c>
      <c r="L6752" s="46">
        <v>29.95</v>
      </c>
      <c r="M6752" s="54">
        <v>29.95</v>
      </c>
    </row>
    <row r="6753" spans="2:13" x14ac:dyDescent="0.25">
      <c r="B6753" s="42" t="s">
        <v>67718</v>
      </c>
      <c r="C6753" s="42"/>
      <c r="D6753" s="42" t="s">
        <v>16017</v>
      </c>
      <c r="E6753" s="43" t="s">
        <v>16018</v>
      </c>
      <c r="F6753" s="44">
        <v>714</v>
      </c>
      <c r="G6753" s="44" t="s">
        <v>11</v>
      </c>
      <c r="H6753" s="44" t="s">
        <v>12</v>
      </c>
      <c r="I6753" s="42" t="s">
        <v>16019</v>
      </c>
      <c r="J6753" s="42">
        <v>8021506251170</v>
      </c>
      <c r="L6753" s="46">
        <v>29.95</v>
      </c>
      <c r="M6753" s="54">
        <v>29.95</v>
      </c>
    </row>
    <row r="6754" spans="2:13" x14ac:dyDescent="0.25">
      <c r="B6754" s="42" t="s">
        <v>67717</v>
      </c>
      <c r="C6754" s="42"/>
      <c r="D6754" s="42" t="s">
        <v>16014</v>
      </c>
      <c r="E6754" s="43" t="s">
        <v>16015</v>
      </c>
      <c r="F6754" s="44">
        <v>714</v>
      </c>
      <c r="G6754" s="44" t="s">
        <v>11</v>
      </c>
      <c r="H6754" s="44" t="s">
        <v>12</v>
      </c>
      <c r="I6754" s="42" t="s">
        <v>16016</v>
      </c>
      <c r="J6754" s="42">
        <v>8021506251163</v>
      </c>
      <c r="L6754" s="46">
        <v>29.95</v>
      </c>
      <c r="M6754" s="54">
        <v>29.95</v>
      </c>
    </row>
    <row r="6755" spans="2:13" x14ac:dyDescent="0.25">
      <c r="B6755" s="42" t="s">
        <v>67716</v>
      </c>
      <c r="C6755" s="42"/>
      <c r="D6755" s="42" t="s">
        <v>16011</v>
      </c>
      <c r="E6755" s="43" t="s">
        <v>16012</v>
      </c>
      <c r="F6755" s="44">
        <v>714</v>
      </c>
      <c r="G6755" s="44" t="s">
        <v>11</v>
      </c>
      <c r="H6755" s="44" t="s">
        <v>12</v>
      </c>
      <c r="I6755" s="42" t="s">
        <v>16013</v>
      </c>
      <c r="J6755" s="42">
        <v>8021506251156</v>
      </c>
      <c r="L6755" s="46">
        <v>29.95</v>
      </c>
      <c r="M6755" s="54">
        <v>29.95</v>
      </c>
    </row>
    <row r="6756" spans="2:13" x14ac:dyDescent="0.25">
      <c r="B6756" s="48" t="s">
        <v>68043</v>
      </c>
      <c r="C6756" s="42"/>
      <c r="D6756" s="42"/>
      <c r="E6756" s="43" t="s">
        <v>16022</v>
      </c>
      <c r="F6756" s="44">
        <v>714</v>
      </c>
      <c r="G6756" s="44" t="s">
        <v>11</v>
      </c>
      <c r="H6756" s="44" t="s">
        <v>12</v>
      </c>
      <c r="I6756" s="42" t="s">
        <v>16023</v>
      </c>
      <c r="J6756" s="42">
        <v>8021506120766</v>
      </c>
      <c r="L6756" s="46">
        <v>19.95</v>
      </c>
      <c r="M6756" s="54">
        <v>19.95</v>
      </c>
    </row>
    <row r="6757" spans="2:13" x14ac:dyDescent="0.25">
      <c r="B6757" s="48" t="s">
        <v>68044</v>
      </c>
      <c r="C6757" s="42"/>
      <c r="D6757" s="42"/>
      <c r="E6757" s="43" t="s">
        <v>16020</v>
      </c>
      <c r="F6757" s="44">
        <v>714</v>
      </c>
      <c r="G6757" s="44" t="s">
        <v>11</v>
      </c>
      <c r="H6757" s="44" t="s">
        <v>12</v>
      </c>
      <c r="I6757" s="42" t="s">
        <v>16021</v>
      </c>
      <c r="J6757" s="42">
        <v>8021506120759</v>
      </c>
      <c r="L6757" s="46">
        <v>19.95</v>
      </c>
      <c r="M6757" s="54">
        <v>19.95</v>
      </c>
    </row>
    <row r="6758" spans="2:13" x14ac:dyDescent="0.25">
      <c r="B6758" s="42" t="s">
        <v>67768</v>
      </c>
      <c r="C6758" s="42"/>
      <c r="D6758" s="42"/>
      <c r="E6758" s="43" t="s">
        <v>14086</v>
      </c>
      <c r="F6758" s="44">
        <v>714</v>
      </c>
      <c r="G6758" s="44" t="s">
        <v>11</v>
      </c>
      <c r="H6758" s="44" t="s">
        <v>12</v>
      </c>
      <c r="I6758" s="42" t="s">
        <v>14087</v>
      </c>
      <c r="J6758" s="42">
        <v>8021506748335</v>
      </c>
      <c r="L6758" s="46">
        <v>24.95</v>
      </c>
      <c r="M6758" s="54">
        <v>24.95</v>
      </c>
    </row>
    <row r="6759" spans="2:13" x14ac:dyDescent="0.25">
      <c r="B6759" s="42" t="s">
        <v>67767</v>
      </c>
      <c r="C6759" s="42"/>
      <c r="D6759" s="42"/>
      <c r="E6759" s="43" t="s">
        <v>14084</v>
      </c>
      <c r="F6759" s="44">
        <v>714</v>
      </c>
      <c r="G6759" s="44" t="s">
        <v>11</v>
      </c>
      <c r="H6759" s="44" t="s">
        <v>12</v>
      </c>
      <c r="I6759" s="42" t="s">
        <v>14085</v>
      </c>
      <c r="J6759" s="42">
        <v>8021506748328</v>
      </c>
      <c r="L6759" s="46">
        <v>24.95</v>
      </c>
      <c r="M6759" s="54">
        <v>24.95</v>
      </c>
    </row>
    <row r="6760" spans="2:13" x14ac:dyDescent="0.25">
      <c r="B6760" s="42" t="s">
        <v>67766</v>
      </c>
      <c r="C6760" s="42"/>
      <c r="D6760" s="42"/>
      <c r="E6760" s="43" t="s">
        <v>14082</v>
      </c>
      <c r="F6760" s="44">
        <v>714</v>
      </c>
      <c r="G6760" s="44" t="s">
        <v>11</v>
      </c>
      <c r="H6760" s="44" t="s">
        <v>12</v>
      </c>
      <c r="I6760" s="42" t="s">
        <v>14083</v>
      </c>
      <c r="J6760" s="42">
        <v>8021506748311</v>
      </c>
      <c r="L6760" s="46">
        <v>24.95</v>
      </c>
      <c r="M6760" s="54">
        <v>24.95</v>
      </c>
    </row>
    <row r="6761" spans="2:13" x14ac:dyDescent="0.25">
      <c r="B6761" s="42" t="s">
        <v>67765</v>
      </c>
      <c r="C6761" s="42"/>
      <c r="D6761" s="42"/>
      <c r="E6761" s="43" t="s">
        <v>14080</v>
      </c>
      <c r="F6761" s="44">
        <v>714</v>
      </c>
      <c r="G6761" s="44" t="s">
        <v>11</v>
      </c>
      <c r="H6761" s="44" t="s">
        <v>12</v>
      </c>
      <c r="I6761" s="42" t="s">
        <v>14081</v>
      </c>
      <c r="J6761" s="42">
        <v>8021506748304</v>
      </c>
      <c r="L6761" s="46">
        <v>24.95</v>
      </c>
      <c r="M6761" s="54">
        <v>24.95</v>
      </c>
    </row>
    <row r="6762" spans="2:13" x14ac:dyDescent="0.25">
      <c r="B6762" s="42" t="s">
        <v>67764</v>
      </c>
      <c r="C6762" s="42"/>
      <c r="D6762" s="42"/>
      <c r="E6762" s="43" t="s">
        <v>14078</v>
      </c>
      <c r="F6762" s="44">
        <v>714</v>
      </c>
      <c r="G6762" s="44" t="s">
        <v>11</v>
      </c>
      <c r="H6762" s="44" t="s">
        <v>12</v>
      </c>
      <c r="I6762" s="42" t="s">
        <v>14079</v>
      </c>
      <c r="J6762" s="42">
        <v>8021506748298</v>
      </c>
      <c r="L6762" s="46">
        <v>24.95</v>
      </c>
      <c r="M6762" s="54">
        <v>24.95</v>
      </c>
    </row>
    <row r="6763" spans="2:13" x14ac:dyDescent="0.25">
      <c r="B6763" s="42" t="s">
        <v>67775</v>
      </c>
      <c r="C6763" s="42"/>
      <c r="D6763" s="42"/>
      <c r="E6763" s="43" t="s">
        <v>14076</v>
      </c>
      <c r="F6763" s="44">
        <v>714</v>
      </c>
      <c r="G6763" s="44" t="s">
        <v>11</v>
      </c>
      <c r="H6763" s="44" t="s">
        <v>12</v>
      </c>
      <c r="I6763" s="42" t="s">
        <v>14077</v>
      </c>
      <c r="J6763" s="42">
        <v>8021506748403</v>
      </c>
      <c r="L6763" s="46">
        <v>24.95</v>
      </c>
      <c r="M6763" s="54">
        <v>24.95</v>
      </c>
    </row>
    <row r="6764" spans="2:13" x14ac:dyDescent="0.25">
      <c r="B6764" s="42" t="s">
        <v>67774</v>
      </c>
      <c r="C6764" s="42"/>
      <c r="D6764" s="42"/>
      <c r="E6764" s="43" t="s">
        <v>14074</v>
      </c>
      <c r="F6764" s="44">
        <v>714</v>
      </c>
      <c r="G6764" s="44" t="s">
        <v>11</v>
      </c>
      <c r="H6764" s="44" t="s">
        <v>12</v>
      </c>
      <c r="I6764" s="42" t="s">
        <v>14075</v>
      </c>
      <c r="J6764" s="42">
        <v>8021506748397</v>
      </c>
      <c r="L6764" s="46">
        <v>24.95</v>
      </c>
      <c r="M6764" s="54">
        <v>24.95</v>
      </c>
    </row>
    <row r="6765" spans="2:13" x14ac:dyDescent="0.25">
      <c r="B6765" s="42" t="s">
        <v>67773</v>
      </c>
      <c r="C6765" s="42"/>
      <c r="D6765" s="42"/>
      <c r="E6765" s="43" t="s">
        <v>14072</v>
      </c>
      <c r="F6765" s="44">
        <v>714</v>
      </c>
      <c r="G6765" s="44" t="s">
        <v>11</v>
      </c>
      <c r="H6765" s="44" t="s">
        <v>12</v>
      </c>
      <c r="I6765" s="42" t="s">
        <v>14073</v>
      </c>
      <c r="J6765" s="42">
        <v>8021506748380</v>
      </c>
      <c r="L6765" s="46">
        <v>24.95</v>
      </c>
      <c r="M6765" s="54">
        <v>24.95</v>
      </c>
    </row>
    <row r="6766" spans="2:13" x14ac:dyDescent="0.25">
      <c r="B6766" s="42" t="s">
        <v>67772</v>
      </c>
      <c r="C6766" s="42"/>
      <c r="D6766" s="42"/>
      <c r="E6766" s="43" t="s">
        <v>14070</v>
      </c>
      <c r="F6766" s="44">
        <v>714</v>
      </c>
      <c r="G6766" s="44" t="s">
        <v>11</v>
      </c>
      <c r="H6766" s="44" t="s">
        <v>12</v>
      </c>
      <c r="I6766" s="42" t="s">
        <v>14071</v>
      </c>
      <c r="J6766" s="42">
        <v>8021506748373</v>
      </c>
      <c r="L6766" s="46">
        <v>24.95</v>
      </c>
      <c r="M6766" s="54">
        <v>24.95</v>
      </c>
    </row>
    <row r="6767" spans="2:13" x14ac:dyDescent="0.25">
      <c r="B6767" s="42" t="s">
        <v>67771</v>
      </c>
      <c r="C6767" s="42"/>
      <c r="D6767" s="42"/>
      <c r="E6767" s="43" t="s">
        <v>14068</v>
      </c>
      <c r="F6767" s="44">
        <v>714</v>
      </c>
      <c r="G6767" s="44" t="s">
        <v>11</v>
      </c>
      <c r="H6767" s="44" t="s">
        <v>12</v>
      </c>
      <c r="I6767" s="42" t="s">
        <v>14069</v>
      </c>
      <c r="J6767" s="42">
        <v>8021506748366</v>
      </c>
      <c r="L6767" s="46">
        <v>24.95</v>
      </c>
      <c r="M6767" s="54">
        <v>24.95</v>
      </c>
    </row>
    <row r="6768" spans="2:13" x14ac:dyDescent="0.25">
      <c r="B6768" s="42" t="s">
        <v>67770</v>
      </c>
      <c r="C6768" s="42"/>
      <c r="D6768" s="42"/>
      <c r="E6768" s="43" t="s">
        <v>14066</v>
      </c>
      <c r="F6768" s="44">
        <v>714</v>
      </c>
      <c r="G6768" s="44" t="s">
        <v>11</v>
      </c>
      <c r="H6768" s="44" t="s">
        <v>12</v>
      </c>
      <c r="I6768" s="42" t="s">
        <v>14067</v>
      </c>
      <c r="J6768" s="42">
        <v>8021506748359</v>
      </c>
      <c r="L6768" s="46">
        <v>24.95</v>
      </c>
      <c r="M6768" s="54">
        <v>24.95</v>
      </c>
    </row>
    <row r="6769" spans="2:13" x14ac:dyDescent="0.25">
      <c r="B6769" s="42" t="s">
        <v>67769</v>
      </c>
      <c r="C6769" s="42"/>
      <c r="D6769" s="42"/>
      <c r="E6769" s="43" t="s">
        <v>14064</v>
      </c>
      <c r="F6769" s="44">
        <v>714</v>
      </c>
      <c r="G6769" s="44" t="s">
        <v>11</v>
      </c>
      <c r="H6769" s="44" t="s">
        <v>12</v>
      </c>
      <c r="I6769" s="42" t="s">
        <v>14065</v>
      </c>
      <c r="J6769" s="42">
        <v>8021506748342</v>
      </c>
      <c r="L6769" s="46">
        <v>24.95</v>
      </c>
      <c r="M6769" s="54">
        <v>24.95</v>
      </c>
    </row>
    <row r="6770" spans="2:13" x14ac:dyDescent="0.25">
      <c r="B6770" s="42" t="s">
        <v>67887</v>
      </c>
      <c r="C6770" s="42"/>
      <c r="D6770" s="42" t="s">
        <v>11192</v>
      </c>
      <c r="E6770" s="43" t="s">
        <v>11193</v>
      </c>
      <c r="F6770" s="44">
        <v>714</v>
      </c>
      <c r="G6770" s="44" t="s">
        <v>11</v>
      </c>
      <c r="H6770" s="44" t="s">
        <v>12</v>
      </c>
      <c r="I6770" s="42" t="s">
        <v>11194</v>
      </c>
      <c r="J6770" s="42">
        <v>8051194568137</v>
      </c>
      <c r="L6770" s="46">
        <v>29.95</v>
      </c>
      <c r="M6770" s="46">
        <v>29.95</v>
      </c>
    </row>
    <row r="6771" spans="2:13" x14ac:dyDescent="0.25">
      <c r="B6771" s="42" t="s">
        <v>67886</v>
      </c>
      <c r="C6771" s="42"/>
      <c r="D6771" s="42" t="s">
        <v>11189</v>
      </c>
      <c r="E6771" s="43" t="s">
        <v>11190</v>
      </c>
      <c r="F6771" s="44">
        <v>714</v>
      </c>
      <c r="G6771" s="44" t="s">
        <v>11</v>
      </c>
      <c r="H6771" s="44" t="s">
        <v>12</v>
      </c>
      <c r="I6771" s="42" t="s">
        <v>11191</v>
      </c>
      <c r="J6771" s="42">
        <v>8051194568120</v>
      </c>
      <c r="L6771" s="46">
        <v>29.95</v>
      </c>
      <c r="M6771" s="46">
        <v>29.95</v>
      </c>
    </row>
    <row r="6772" spans="2:13" x14ac:dyDescent="0.25">
      <c r="B6772" s="42" t="s">
        <v>67885</v>
      </c>
      <c r="C6772" s="42"/>
      <c r="D6772" s="42" t="s">
        <v>11186</v>
      </c>
      <c r="E6772" s="43" t="s">
        <v>11187</v>
      </c>
      <c r="F6772" s="44">
        <v>714</v>
      </c>
      <c r="G6772" s="44" t="s">
        <v>11</v>
      </c>
      <c r="H6772" s="44" t="s">
        <v>12</v>
      </c>
      <c r="I6772" s="42" t="s">
        <v>11188</v>
      </c>
      <c r="J6772" s="42">
        <v>8051194568113</v>
      </c>
      <c r="L6772" s="46">
        <v>29.95</v>
      </c>
      <c r="M6772" s="46">
        <v>29.95</v>
      </c>
    </row>
    <row r="6773" spans="2:13" x14ac:dyDescent="0.25">
      <c r="B6773" s="42" t="s">
        <v>67884</v>
      </c>
      <c r="C6773" s="42"/>
      <c r="D6773" s="42" t="s">
        <v>11183</v>
      </c>
      <c r="E6773" s="43" t="s">
        <v>11184</v>
      </c>
      <c r="F6773" s="44">
        <v>714</v>
      </c>
      <c r="G6773" s="44" t="s">
        <v>11</v>
      </c>
      <c r="H6773" s="44" t="s">
        <v>12</v>
      </c>
      <c r="I6773" s="42" t="s">
        <v>11185</v>
      </c>
      <c r="J6773" s="42">
        <v>8051194568106</v>
      </c>
      <c r="L6773" s="46">
        <v>29.95</v>
      </c>
      <c r="M6773" s="46">
        <v>29.95</v>
      </c>
    </row>
    <row r="6774" spans="2:13" x14ac:dyDescent="0.25">
      <c r="B6774" s="42" t="s">
        <v>67883</v>
      </c>
      <c r="C6774" s="42"/>
      <c r="D6774" s="42" t="s">
        <v>11180</v>
      </c>
      <c r="E6774" s="43" t="s">
        <v>11181</v>
      </c>
      <c r="F6774" s="44">
        <v>714</v>
      </c>
      <c r="G6774" s="44" t="s">
        <v>11</v>
      </c>
      <c r="H6774" s="44" t="s">
        <v>12</v>
      </c>
      <c r="I6774" s="42" t="s">
        <v>11182</v>
      </c>
      <c r="J6774" s="42">
        <v>8051194568090</v>
      </c>
      <c r="L6774" s="46">
        <v>29.95</v>
      </c>
      <c r="M6774" s="46">
        <v>29.95</v>
      </c>
    </row>
    <row r="6775" spans="2:13" x14ac:dyDescent="0.25">
      <c r="B6775" s="42" t="s">
        <v>67889</v>
      </c>
      <c r="C6775" s="42"/>
      <c r="D6775" s="42" t="s">
        <v>14038</v>
      </c>
      <c r="E6775" s="43" t="s">
        <v>14039</v>
      </c>
      <c r="F6775" s="44">
        <v>714</v>
      </c>
      <c r="G6775" s="44" t="s">
        <v>11</v>
      </c>
      <c r="H6775" s="44" t="s">
        <v>12</v>
      </c>
      <c r="I6775" s="42" t="s">
        <v>14040</v>
      </c>
      <c r="J6775" s="42">
        <v>8051194568151</v>
      </c>
      <c r="L6775" s="46">
        <v>29.95</v>
      </c>
      <c r="M6775" s="46">
        <v>29.95</v>
      </c>
    </row>
    <row r="6776" spans="2:13" x14ac:dyDescent="0.25">
      <c r="B6776" s="42" t="s">
        <v>67894</v>
      </c>
      <c r="C6776" s="42"/>
      <c r="D6776" s="42" t="s">
        <v>14053</v>
      </c>
      <c r="E6776" s="43" t="s">
        <v>14054</v>
      </c>
      <c r="F6776" s="44">
        <v>714</v>
      </c>
      <c r="G6776" s="44" t="s">
        <v>11</v>
      </c>
      <c r="H6776" s="44" t="s">
        <v>12</v>
      </c>
      <c r="I6776" s="42" t="s">
        <v>14055</v>
      </c>
      <c r="J6776" s="42">
        <v>8051194568205</v>
      </c>
      <c r="L6776" s="46">
        <v>29.95</v>
      </c>
      <c r="M6776" s="46">
        <v>29.95</v>
      </c>
    </row>
    <row r="6777" spans="2:13" x14ac:dyDescent="0.25">
      <c r="B6777" s="42" t="s">
        <v>67893</v>
      </c>
      <c r="C6777" s="42"/>
      <c r="D6777" s="42" t="s">
        <v>14050</v>
      </c>
      <c r="E6777" s="43" t="s">
        <v>14051</v>
      </c>
      <c r="F6777" s="44">
        <v>714</v>
      </c>
      <c r="G6777" s="44" t="s">
        <v>11</v>
      </c>
      <c r="H6777" s="44" t="s">
        <v>12</v>
      </c>
      <c r="I6777" s="42" t="s">
        <v>14052</v>
      </c>
      <c r="J6777" s="42">
        <v>8051194568199</v>
      </c>
      <c r="L6777" s="46">
        <v>29.95</v>
      </c>
      <c r="M6777" s="46">
        <v>29.95</v>
      </c>
    </row>
    <row r="6778" spans="2:13" x14ac:dyDescent="0.25">
      <c r="B6778" s="42" t="s">
        <v>67892</v>
      </c>
      <c r="C6778" s="42"/>
      <c r="D6778" s="42" t="s">
        <v>14047</v>
      </c>
      <c r="E6778" s="43" t="s">
        <v>14048</v>
      </c>
      <c r="F6778" s="44">
        <v>714</v>
      </c>
      <c r="G6778" s="44" t="s">
        <v>11</v>
      </c>
      <c r="H6778" s="44" t="s">
        <v>12</v>
      </c>
      <c r="I6778" s="42" t="s">
        <v>14049</v>
      </c>
      <c r="J6778" s="42">
        <v>8051194568182</v>
      </c>
      <c r="L6778" s="46">
        <v>29.95</v>
      </c>
      <c r="M6778" s="46">
        <v>29.95</v>
      </c>
    </row>
    <row r="6779" spans="2:13" x14ac:dyDescent="0.25">
      <c r="B6779" s="42" t="s">
        <v>67891</v>
      </c>
      <c r="C6779" s="42"/>
      <c r="D6779" s="42" t="s">
        <v>14044</v>
      </c>
      <c r="E6779" s="43" t="s">
        <v>14045</v>
      </c>
      <c r="F6779" s="44">
        <v>714</v>
      </c>
      <c r="G6779" s="44" t="s">
        <v>11</v>
      </c>
      <c r="H6779" s="44" t="s">
        <v>12</v>
      </c>
      <c r="I6779" s="42" t="s">
        <v>14046</v>
      </c>
      <c r="J6779" s="42">
        <v>8051194568175</v>
      </c>
      <c r="L6779" s="46">
        <v>29.95</v>
      </c>
      <c r="M6779" s="46">
        <v>29.95</v>
      </c>
    </row>
    <row r="6780" spans="2:13" x14ac:dyDescent="0.25">
      <c r="B6780" s="42" t="s">
        <v>67890</v>
      </c>
      <c r="C6780" s="42"/>
      <c r="D6780" s="42" t="s">
        <v>14041</v>
      </c>
      <c r="E6780" s="43" t="s">
        <v>14042</v>
      </c>
      <c r="F6780" s="44">
        <v>714</v>
      </c>
      <c r="G6780" s="44" t="s">
        <v>11</v>
      </c>
      <c r="H6780" s="44" t="s">
        <v>12</v>
      </c>
      <c r="I6780" s="42" t="s">
        <v>14043</v>
      </c>
      <c r="J6780" s="42">
        <v>8051194568168</v>
      </c>
      <c r="L6780" s="46">
        <v>29.95</v>
      </c>
      <c r="M6780" s="46">
        <v>29.95</v>
      </c>
    </row>
    <row r="6781" spans="2:13" x14ac:dyDescent="0.25">
      <c r="B6781" s="42" t="s">
        <v>67888</v>
      </c>
      <c r="C6781" s="42"/>
      <c r="D6781" s="42" t="s">
        <v>14035</v>
      </c>
      <c r="E6781" s="43" t="s">
        <v>14036</v>
      </c>
      <c r="F6781" s="44">
        <v>714</v>
      </c>
      <c r="G6781" s="44" t="s">
        <v>11</v>
      </c>
      <c r="H6781" s="44" t="s">
        <v>12</v>
      </c>
      <c r="I6781" s="42" t="s">
        <v>14037</v>
      </c>
      <c r="J6781" s="42">
        <v>8051194568144</v>
      </c>
      <c r="L6781" s="46">
        <v>29.95</v>
      </c>
      <c r="M6781" s="46">
        <v>29.95</v>
      </c>
    </row>
    <row r="6782" spans="2:13" x14ac:dyDescent="0.25">
      <c r="B6782" s="42" t="s">
        <v>67732</v>
      </c>
      <c r="C6782" s="42"/>
      <c r="D6782" s="42"/>
      <c r="E6782" s="43" t="s">
        <v>14062</v>
      </c>
      <c r="F6782" s="44">
        <v>714</v>
      </c>
      <c r="G6782" s="44" t="s">
        <v>11</v>
      </c>
      <c r="H6782" s="44" t="s">
        <v>12</v>
      </c>
      <c r="I6782" s="42" t="s">
        <v>14063</v>
      </c>
      <c r="J6782" s="42">
        <v>8021506321958</v>
      </c>
      <c r="L6782" s="46">
        <v>34.950000000000003</v>
      </c>
      <c r="M6782" s="54">
        <v>34.950000000000003</v>
      </c>
    </row>
    <row r="6783" spans="2:13" x14ac:dyDescent="0.25">
      <c r="B6783" s="42" t="s">
        <v>67731</v>
      </c>
      <c r="C6783" s="42"/>
      <c r="D6783" s="42" t="s">
        <v>16730</v>
      </c>
      <c r="E6783" s="43" t="s">
        <v>14060</v>
      </c>
      <c r="F6783" s="44">
        <v>714</v>
      </c>
      <c r="G6783" s="44" t="s">
        <v>11</v>
      </c>
      <c r="H6783" s="44" t="s">
        <v>12</v>
      </c>
      <c r="I6783" s="42" t="s">
        <v>14061</v>
      </c>
      <c r="J6783" s="42">
        <v>8021506321941</v>
      </c>
      <c r="L6783" s="46">
        <v>34.950000000000003</v>
      </c>
      <c r="M6783" s="54">
        <v>34.950000000000003</v>
      </c>
    </row>
    <row r="6784" spans="2:13" x14ac:dyDescent="0.25">
      <c r="B6784" s="42" t="s">
        <v>67734</v>
      </c>
      <c r="C6784" s="42"/>
      <c r="D6784" s="42" t="s">
        <v>16729</v>
      </c>
      <c r="E6784" s="43" t="s">
        <v>14058</v>
      </c>
      <c r="F6784" s="44">
        <v>714</v>
      </c>
      <c r="G6784" s="44" t="s">
        <v>11</v>
      </c>
      <c r="H6784" s="44" t="s">
        <v>12</v>
      </c>
      <c r="I6784" s="42" t="s">
        <v>14059</v>
      </c>
      <c r="J6784" s="42">
        <v>8021506321972</v>
      </c>
      <c r="L6784" s="46">
        <v>34.950000000000003</v>
      </c>
      <c r="M6784" s="54">
        <v>34.950000000000003</v>
      </c>
    </row>
    <row r="6785" spans="2:13" x14ac:dyDescent="0.25">
      <c r="B6785" s="42" t="s">
        <v>67733</v>
      </c>
      <c r="C6785" s="42"/>
      <c r="D6785" s="42" t="s">
        <v>16728</v>
      </c>
      <c r="E6785" s="43" t="s">
        <v>14056</v>
      </c>
      <c r="F6785" s="44">
        <v>714</v>
      </c>
      <c r="G6785" s="44" t="s">
        <v>11</v>
      </c>
      <c r="H6785" s="44" t="s">
        <v>12</v>
      </c>
      <c r="I6785" s="42" t="s">
        <v>14057</v>
      </c>
      <c r="J6785" s="42">
        <v>8021506321965</v>
      </c>
      <c r="L6785" s="46">
        <v>34.950000000000003</v>
      </c>
      <c r="M6785" s="54">
        <v>34.950000000000003</v>
      </c>
    </row>
    <row r="6786" spans="2:13" x14ac:dyDescent="0.25">
      <c r="B6786" s="42" t="s">
        <v>67910</v>
      </c>
      <c r="C6786" s="42"/>
      <c r="D6786" s="42" t="s">
        <v>16684</v>
      </c>
      <c r="E6786" s="43" t="s">
        <v>3504</v>
      </c>
      <c r="F6786" s="44">
        <v>714</v>
      </c>
      <c r="G6786" s="44" t="s">
        <v>11</v>
      </c>
      <c r="H6786" s="44" t="s">
        <v>12</v>
      </c>
      <c r="I6786" s="42" t="s">
        <v>3505</v>
      </c>
      <c r="J6786" s="42">
        <v>8051194568014</v>
      </c>
      <c r="L6786" s="46">
        <v>16.95</v>
      </c>
      <c r="M6786" s="54">
        <v>14.95</v>
      </c>
    </row>
    <row r="6787" spans="2:13" x14ac:dyDescent="0.25">
      <c r="B6787" s="42" t="s">
        <v>67909</v>
      </c>
      <c r="C6787" s="42"/>
      <c r="D6787" s="42" t="s">
        <v>16683</v>
      </c>
      <c r="E6787" s="43" t="s">
        <v>3502</v>
      </c>
      <c r="F6787" s="44">
        <v>714</v>
      </c>
      <c r="G6787" s="44" t="s">
        <v>11</v>
      </c>
      <c r="H6787" s="44" t="s">
        <v>12</v>
      </c>
      <c r="I6787" s="42" t="s">
        <v>3503</v>
      </c>
      <c r="J6787" s="42">
        <v>8051194568007</v>
      </c>
      <c r="L6787" s="46">
        <v>16.95</v>
      </c>
      <c r="M6787" s="54">
        <v>14.95</v>
      </c>
    </row>
    <row r="6788" spans="2:13" x14ac:dyDescent="0.25">
      <c r="B6788" s="42" t="s">
        <v>67908</v>
      </c>
      <c r="C6788" s="42"/>
      <c r="D6788" s="42" t="s">
        <v>16682</v>
      </c>
      <c r="E6788" s="43" t="s">
        <v>3500</v>
      </c>
      <c r="F6788" s="44">
        <v>714</v>
      </c>
      <c r="G6788" s="44" t="s">
        <v>11</v>
      </c>
      <c r="H6788" s="44" t="s">
        <v>12</v>
      </c>
      <c r="I6788" s="42" t="s">
        <v>3501</v>
      </c>
      <c r="J6788" s="42">
        <v>8051194567994</v>
      </c>
      <c r="L6788" s="46">
        <v>16.95</v>
      </c>
      <c r="M6788" s="54">
        <v>14.95</v>
      </c>
    </row>
    <row r="6789" spans="2:13" x14ac:dyDescent="0.25">
      <c r="B6789" s="42" t="s">
        <v>67907</v>
      </c>
      <c r="C6789" s="42"/>
      <c r="D6789" s="42" t="s">
        <v>16681</v>
      </c>
      <c r="E6789" s="43" t="s">
        <v>3498</v>
      </c>
      <c r="F6789" s="44">
        <v>714</v>
      </c>
      <c r="G6789" s="44" t="s">
        <v>11</v>
      </c>
      <c r="H6789" s="44" t="s">
        <v>12</v>
      </c>
      <c r="I6789" s="42" t="s">
        <v>3499</v>
      </c>
      <c r="J6789" s="42">
        <v>8051194567987</v>
      </c>
      <c r="L6789" s="46">
        <v>16.95</v>
      </c>
      <c r="M6789" s="54">
        <v>14.95</v>
      </c>
    </row>
    <row r="6790" spans="2:13" x14ac:dyDescent="0.25">
      <c r="B6790" s="42" t="s">
        <v>67906</v>
      </c>
      <c r="C6790" s="42"/>
      <c r="D6790" s="42" t="s">
        <v>16680</v>
      </c>
      <c r="E6790" s="43" t="s">
        <v>3496</v>
      </c>
      <c r="F6790" s="44">
        <v>714</v>
      </c>
      <c r="G6790" s="44" t="s">
        <v>11</v>
      </c>
      <c r="H6790" s="44" t="s">
        <v>12</v>
      </c>
      <c r="I6790" s="42" t="s">
        <v>3497</v>
      </c>
      <c r="J6790" s="42">
        <v>8051194567970</v>
      </c>
      <c r="L6790" s="46">
        <v>16.95</v>
      </c>
      <c r="M6790" s="54">
        <v>14.95</v>
      </c>
    </row>
    <row r="6791" spans="2:13" x14ac:dyDescent="0.25">
      <c r="B6791" s="42" t="s">
        <v>67919</v>
      </c>
      <c r="C6791" s="42"/>
      <c r="D6791" s="42"/>
      <c r="E6791" s="43" t="s">
        <v>3460</v>
      </c>
      <c r="F6791" s="44">
        <v>714</v>
      </c>
      <c r="G6791" s="44" t="s">
        <v>11</v>
      </c>
      <c r="H6791" s="44" t="s">
        <v>12</v>
      </c>
      <c r="I6791" s="42" t="s">
        <v>3461</v>
      </c>
      <c r="J6791" s="42">
        <v>8051194568083</v>
      </c>
      <c r="L6791" s="46">
        <v>16.95</v>
      </c>
      <c r="M6791" s="54">
        <v>14.95</v>
      </c>
    </row>
    <row r="6792" spans="2:13" x14ac:dyDescent="0.25">
      <c r="B6792" s="42" t="s">
        <v>67916</v>
      </c>
      <c r="C6792" s="42"/>
      <c r="D6792" s="42" t="s">
        <v>16679</v>
      </c>
      <c r="E6792" s="43" t="s">
        <v>3493</v>
      </c>
      <c r="F6792" s="44">
        <v>714</v>
      </c>
      <c r="G6792" s="44" t="s">
        <v>11</v>
      </c>
      <c r="H6792" s="44" t="s">
        <v>12</v>
      </c>
      <c r="I6792" s="42" t="s">
        <v>3495</v>
      </c>
      <c r="J6792" s="42">
        <v>8051194568076</v>
      </c>
      <c r="L6792" s="46">
        <v>16.95</v>
      </c>
      <c r="M6792" s="54">
        <v>14.95</v>
      </c>
    </row>
    <row r="6793" spans="2:13" x14ac:dyDescent="0.25">
      <c r="B6793" s="42" t="s">
        <v>67915</v>
      </c>
      <c r="C6793" s="42"/>
      <c r="D6793" s="42" t="s">
        <v>16678</v>
      </c>
      <c r="E6793" s="43" t="s">
        <v>3493</v>
      </c>
      <c r="F6793" s="44">
        <v>714</v>
      </c>
      <c r="G6793" s="44" t="s">
        <v>11</v>
      </c>
      <c r="H6793" s="44" t="s">
        <v>12</v>
      </c>
      <c r="I6793" s="42" t="s">
        <v>3494</v>
      </c>
      <c r="J6793" s="42">
        <v>8051194568069</v>
      </c>
      <c r="L6793" s="46">
        <v>16.95</v>
      </c>
      <c r="M6793" s="54">
        <v>14.95</v>
      </c>
    </row>
    <row r="6794" spans="2:13" x14ac:dyDescent="0.25">
      <c r="B6794" s="42" t="s">
        <v>67914</v>
      </c>
      <c r="C6794" s="42"/>
      <c r="D6794" s="42" t="s">
        <v>16677</v>
      </c>
      <c r="E6794" s="43" t="s">
        <v>3491</v>
      </c>
      <c r="F6794" s="44">
        <v>714</v>
      </c>
      <c r="G6794" s="44" t="s">
        <v>11</v>
      </c>
      <c r="H6794" s="44" t="s">
        <v>12</v>
      </c>
      <c r="I6794" s="42" t="s">
        <v>3492</v>
      </c>
      <c r="J6794" s="42">
        <v>8051194568052</v>
      </c>
      <c r="L6794" s="46">
        <v>16.95</v>
      </c>
      <c r="M6794" s="54">
        <v>14.95</v>
      </c>
    </row>
    <row r="6795" spans="2:13" x14ac:dyDescent="0.25">
      <c r="B6795" s="42" t="s">
        <v>67913</v>
      </c>
      <c r="C6795" s="42"/>
      <c r="D6795" s="42" t="s">
        <v>16676</v>
      </c>
      <c r="E6795" s="43" t="s">
        <v>3489</v>
      </c>
      <c r="F6795" s="44">
        <v>714</v>
      </c>
      <c r="G6795" s="44" t="s">
        <v>11</v>
      </c>
      <c r="H6795" s="44" t="s">
        <v>12</v>
      </c>
      <c r="I6795" s="42" t="s">
        <v>3490</v>
      </c>
      <c r="J6795" s="42">
        <v>8051194568045</v>
      </c>
      <c r="L6795" s="46">
        <v>16.95</v>
      </c>
      <c r="M6795" s="54">
        <v>14.95</v>
      </c>
    </row>
    <row r="6796" spans="2:13" x14ac:dyDescent="0.25">
      <c r="B6796" s="42" t="s">
        <v>67912</v>
      </c>
      <c r="C6796" s="42"/>
      <c r="D6796" s="42" t="s">
        <v>16675</v>
      </c>
      <c r="E6796" s="43" t="s">
        <v>3486</v>
      </c>
      <c r="F6796" s="44">
        <v>714</v>
      </c>
      <c r="G6796" s="44" t="s">
        <v>11</v>
      </c>
      <c r="H6796" s="44" t="s">
        <v>12</v>
      </c>
      <c r="I6796" s="42" t="s">
        <v>3488</v>
      </c>
      <c r="J6796" s="42">
        <v>8051194568038</v>
      </c>
      <c r="L6796" s="46">
        <v>16.95</v>
      </c>
      <c r="M6796" s="54">
        <v>14.95</v>
      </c>
    </row>
    <row r="6797" spans="2:13" x14ac:dyDescent="0.25">
      <c r="B6797" s="42" t="s">
        <v>67911</v>
      </c>
      <c r="C6797" s="42"/>
      <c r="D6797" s="42" t="s">
        <v>16674</v>
      </c>
      <c r="E6797" s="43" t="s">
        <v>3486</v>
      </c>
      <c r="F6797" s="44">
        <v>714</v>
      </c>
      <c r="G6797" s="44" t="s">
        <v>11</v>
      </c>
      <c r="H6797" s="44" t="s">
        <v>12</v>
      </c>
      <c r="I6797" s="42" t="s">
        <v>3487</v>
      </c>
      <c r="J6797" s="42">
        <v>8051194568021</v>
      </c>
      <c r="L6797" s="46">
        <v>16.95</v>
      </c>
      <c r="M6797" s="54">
        <v>14.95</v>
      </c>
    </row>
    <row r="6798" spans="2:13" x14ac:dyDescent="0.25">
      <c r="B6798" s="42" t="s">
        <v>67925</v>
      </c>
      <c r="C6798" s="42"/>
      <c r="D6798" s="42" t="s">
        <v>3545</v>
      </c>
      <c r="E6798" s="43" t="s">
        <v>3546</v>
      </c>
      <c r="F6798" s="44">
        <v>714</v>
      </c>
      <c r="G6798" s="44" t="s">
        <v>11</v>
      </c>
      <c r="H6798" s="44" t="s">
        <v>12</v>
      </c>
      <c r="I6798" s="42" t="s">
        <v>3547</v>
      </c>
      <c r="J6798" s="42">
        <v>8051194739988</v>
      </c>
      <c r="L6798" s="46">
        <v>13.95</v>
      </c>
      <c r="M6798" s="54">
        <v>13.95</v>
      </c>
    </row>
    <row r="6799" spans="2:13" x14ac:dyDescent="0.25">
      <c r="B6799" s="42" t="s">
        <v>67924</v>
      </c>
      <c r="C6799" s="42"/>
      <c r="D6799" s="42" t="s">
        <v>3542</v>
      </c>
      <c r="E6799" s="43" t="s">
        <v>3543</v>
      </c>
      <c r="F6799" s="44">
        <v>714</v>
      </c>
      <c r="G6799" s="44" t="s">
        <v>11</v>
      </c>
      <c r="H6799" s="44" t="s">
        <v>12</v>
      </c>
      <c r="I6799" s="42" t="s">
        <v>3544</v>
      </c>
      <c r="J6799" s="42">
        <v>8051194739971</v>
      </c>
      <c r="L6799" s="46">
        <v>13.95</v>
      </c>
      <c r="M6799" s="54">
        <v>13.95</v>
      </c>
    </row>
    <row r="6800" spans="2:13" x14ac:dyDescent="0.25">
      <c r="B6800" s="42" t="s">
        <v>67923</v>
      </c>
      <c r="C6800" s="42"/>
      <c r="D6800" s="42" t="s">
        <v>3539</v>
      </c>
      <c r="E6800" s="43" t="s">
        <v>3540</v>
      </c>
      <c r="F6800" s="44">
        <v>714</v>
      </c>
      <c r="G6800" s="44" t="s">
        <v>11</v>
      </c>
      <c r="H6800" s="44" t="s">
        <v>12</v>
      </c>
      <c r="I6800" s="42" t="s">
        <v>3541</v>
      </c>
      <c r="J6800" s="42">
        <v>8051194739964</v>
      </c>
      <c r="L6800" s="46">
        <v>13.95</v>
      </c>
      <c r="M6800" s="54">
        <v>13.95</v>
      </c>
    </row>
    <row r="6801" spans="2:13" x14ac:dyDescent="0.25">
      <c r="B6801" s="42" t="s">
        <v>67922</v>
      </c>
      <c r="C6801" s="42"/>
      <c r="D6801" s="42" t="s">
        <v>3536</v>
      </c>
      <c r="E6801" s="43" t="s">
        <v>3537</v>
      </c>
      <c r="F6801" s="44">
        <v>714</v>
      </c>
      <c r="G6801" s="44" t="s">
        <v>11</v>
      </c>
      <c r="H6801" s="44" t="s">
        <v>12</v>
      </c>
      <c r="I6801" s="42" t="s">
        <v>3538</v>
      </c>
      <c r="J6801" s="42">
        <v>8051194739957</v>
      </c>
      <c r="L6801" s="46">
        <v>13.95</v>
      </c>
      <c r="M6801" s="54">
        <v>13.95</v>
      </c>
    </row>
    <row r="6802" spans="2:13" x14ac:dyDescent="0.25">
      <c r="B6802" s="42" t="s">
        <v>67921</v>
      </c>
      <c r="C6802" s="42"/>
      <c r="D6802" s="42" t="s">
        <v>3533</v>
      </c>
      <c r="E6802" s="43" t="s">
        <v>3534</v>
      </c>
      <c r="F6802" s="44">
        <v>714</v>
      </c>
      <c r="G6802" s="44" t="s">
        <v>11</v>
      </c>
      <c r="H6802" s="44" t="s">
        <v>12</v>
      </c>
      <c r="I6802" s="42" t="s">
        <v>3535</v>
      </c>
      <c r="J6802" s="42">
        <v>8051194739940</v>
      </c>
      <c r="L6802" s="46">
        <v>13.95</v>
      </c>
      <c r="M6802" s="54">
        <v>13.95</v>
      </c>
    </row>
    <row r="6803" spans="2:13" x14ac:dyDescent="0.25">
      <c r="B6803" s="42" t="s">
        <v>67932</v>
      </c>
      <c r="C6803" s="42"/>
      <c r="D6803" s="42" t="s">
        <v>3530</v>
      </c>
      <c r="E6803" s="43" t="s">
        <v>3531</v>
      </c>
      <c r="F6803" s="44">
        <v>714</v>
      </c>
      <c r="G6803" s="44" t="s">
        <v>11</v>
      </c>
      <c r="H6803" s="44" t="s">
        <v>12</v>
      </c>
      <c r="I6803" s="42" t="s">
        <v>3532</v>
      </c>
      <c r="J6803" s="42">
        <v>8051194740052</v>
      </c>
      <c r="L6803" s="46">
        <v>13.95</v>
      </c>
      <c r="M6803" s="54">
        <v>13.95</v>
      </c>
    </row>
    <row r="6804" spans="2:13" x14ac:dyDescent="0.25">
      <c r="B6804" s="42" t="s">
        <v>67931</v>
      </c>
      <c r="C6804" s="42"/>
      <c r="D6804" s="42" t="s">
        <v>3527</v>
      </c>
      <c r="E6804" s="43" t="s">
        <v>3528</v>
      </c>
      <c r="F6804" s="44">
        <v>714</v>
      </c>
      <c r="G6804" s="44" t="s">
        <v>11</v>
      </c>
      <c r="H6804" s="44" t="s">
        <v>12</v>
      </c>
      <c r="I6804" s="42" t="s">
        <v>3529</v>
      </c>
      <c r="J6804" s="42">
        <v>8051194740045</v>
      </c>
      <c r="L6804" s="46">
        <v>13.95</v>
      </c>
      <c r="M6804" s="54">
        <v>13.95</v>
      </c>
    </row>
    <row r="6805" spans="2:13" x14ac:dyDescent="0.25">
      <c r="B6805" s="42" t="s">
        <v>67930</v>
      </c>
      <c r="C6805" s="42"/>
      <c r="D6805" s="42" t="s">
        <v>3524</v>
      </c>
      <c r="E6805" s="43" t="s">
        <v>3525</v>
      </c>
      <c r="F6805" s="44">
        <v>714</v>
      </c>
      <c r="G6805" s="44" t="s">
        <v>11</v>
      </c>
      <c r="H6805" s="44" t="s">
        <v>12</v>
      </c>
      <c r="I6805" s="42" t="s">
        <v>3526</v>
      </c>
      <c r="J6805" s="42">
        <v>8051194740038</v>
      </c>
      <c r="L6805" s="46">
        <v>13.95</v>
      </c>
      <c r="M6805" s="54">
        <v>13.95</v>
      </c>
    </row>
    <row r="6806" spans="2:13" x14ac:dyDescent="0.25">
      <c r="B6806" s="42" t="s">
        <v>67929</v>
      </c>
      <c r="C6806" s="42"/>
      <c r="D6806" s="42" t="s">
        <v>3521</v>
      </c>
      <c r="E6806" s="43" t="s">
        <v>3522</v>
      </c>
      <c r="F6806" s="44">
        <v>714</v>
      </c>
      <c r="G6806" s="44" t="s">
        <v>11</v>
      </c>
      <c r="H6806" s="44" t="s">
        <v>12</v>
      </c>
      <c r="I6806" s="42" t="s">
        <v>3523</v>
      </c>
      <c r="J6806" s="42">
        <v>8051194740021</v>
      </c>
      <c r="L6806" s="46">
        <v>13.95</v>
      </c>
      <c r="M6806" s="54">
        <v>13.95</v>
      </c>
    </row>
    <row r="6807" spans="2:13" x14ac:dyDescent="0.25">
      <c r="B6807" s="42" t="s">
        <v>67928</v>
      </c>
      <c r="C6807" s="42"/>
      <c r="D6807" s="42" t="s">
        <v>3518</v>
      </c>
      <c r="E6807" s="43" t="s">
        <v>3519</v>
      </c>
      <c r="F6807" s="44">
        <v>714</v>
      </c>
      <c r="G6807" s="44" t="s">
        <v>11</v>
      </c>
      <c r="H6807" s="44" t="s">
        <v>12</v>
      </c>
      <c r="I6807" s="42" t="s">
        <v>3520</v>
      </c>
      <c r="J6807" s="42">
        <v>8051194740014</v>
      </c>
      <c r="L6807" s="46">
        <v>13.95</v>
      </c>
      <c r="M6807" s="54">
        <v>13.95</v>
      </c>
    </row>
    <row r="6808" spans="2:13" x14ac:dyDescent="0.25">
      <c r="B6808" s="42" t="s">
        <v>67927</v>
      </c>
      <c r="C6808" s="42"/>
      <c r="D6808" s="42" t="s">
        <v>3515</v>
      </c>
      <c r="E6808" s="43" t="s">
        <v>3516</v>
      </c>
      <c r="F6808" s="44">
        <v>714</v>
      </c>
      <c r="G6808" s="44" t="s">
        <v>11</v>
      </c>
      <c r="H6808" s="44" t="s">
        <v>12</v>
      </c>
      <c r="I6808" s="42" t="s">
        <v>3517</v>
      </c>
      <c r="J6808" s="42">
        <v>8051194740007</v>
      </c>
      <c r="L6808" s="46">
        <v>13.95</v>
      </c>
      <c r="M6808" s="54">
        <v>13.95</v>
      </c>
    </row>
    <row r="6809" spans="2:13" x14ac:dyDescent="0.25">
      <c r="B6809" s="42" t="s">
        <v>67926</v>
      </c>
      <c r="C6809" s="42"/>
      <c r="D6809" s="42" t="s">
        <v>3512</v>
      </c>
      <c r="E6809" s="43" t="s">
        <v>3513</v>
      </c>
      <c r="F6809" s="44">
        <v>714</v>
      </c>
      <c r="G6809" s="44" t="s">
        <v>11</v>
      </c>
      <c r="H6809" s="44" t="s">
        <v>12</v>
      </c>
      <c r="I6809" s="42" t="s">
        <v>3514</v>
      </c>
      <c r="J6809" s="42">
        <v>8051194739995</v>
      </c>
      <c r="L6809" s="46">
        <v>13.95</v>
      </c>
      <c r="M6809" s="54">
        <v>13.95</v>
      </c>
    </row>
    <row r="6810" spans="2:13" x14ac:dyDescent="0.25">
      <c r="B6810" s="42" t="s">
        <v>67900</v>
      </c>
      <c r="C6810" s="42"/>
      <c r="D6810" s="42" t="s">
        <v>3483</v>
      </c>
      <c r="E6810" s="43" t="s">
        <v>3484</v>
      </c>
      <c r="F6810" s="44">
        <v>714</v>
      </c>
      <c r="G6810" s="44" t="s">
        <v>11</v>
      </c>
      <c r="H6810" s="44" t="s">
        <v>12</v>
      </c>
      <c r="I6810" s="42" t="s">
        <v>3485</v>
      </c>
      <c r="J6810" s="42">
        <v>8051194567918</v>
      </c>
      <c r="L6810" s="46">
        <v>16.95</v>
      </c>
      <c r="M6810" s="54">
        <v>16.95</v>
      </c>
    </row>
    <row r="6811" spans="2:13" x14ac:dyDescent="0.25">
      <c r="B6811" s="42" t="s">
        <v>67899</v>
      </c>
      <c r="C6811" s="42"/>
      <c r="D6811" s="42" t="s">
        <v>3480</v>
      </c>
      <c r="E6811" s="43" t="s">
        <v>3481</v>
      </c>
      <c r="F6811" s="44">
        <v>714</v>
      </c>
      <c r="G6811" s="44" t="s">
        <v>11</v>
      </c>
      <c r="H6811" s="44" t="s">
        <v>12</v>
      </c>
      <c r="I6811" s="42" t="s">
        <v>3482</v>
      </c>
      <c r="J6811" s="42">
        <v>8051194567901</v>
      </c>
      <c r="L6811" s="46">
        <v>16.95</v>
      </c>
      <c r="M6811" s="54">
        <v>16.95</v>
      </c>
    </row>
    <row r="6812" spans="2:13" x14ac:dyDescent="0.25">
      <c r="B6812" s="42" t="s">
        <v>67898</v>
      </c>
      <c r="C6812" s="42"/>
      <c r="D6812" s="42" t="s">
        <v>3477</v>
      </c>
      <c r="E6812" s="43" t="s">
        <v>3478</v>
      </c>
      <c r="F6812" s="44">
        <v>714</v>
      </c>
      <c r="G6812" s="44" t="s">
        <v>11</v>
      </c>
      <c r="H6812" s="44" t="s">
        <v>12</v>
      </c>
      <c r="I6812" s="42" t="s">
        <v>3479</v>
      </c>
      <c r="J6812" s="42">
        <v>8051194567895</v>
      </c>
      <c r="L6812" s="46">
        <v>16.95</v>
      </c>
      <c r="M6812" s="54">
        <v>16.95</v>
      </c>
    </row>
    <row r="6813" spans="2:13" x14ac:dyDescent="0.25">
      <c r="B6813" s="42" t="s">
        <v>67905</v>
      </c>
      <c r="C6813" s="42"/>
      <c r="D6813" s="42" t="s">
        <v>3474</v>
      </c>
      <c r="E6813" s="43" t="s">
        <v>3475</v>
      </c>
      <c r="F6813" s="44">
        <v>714</v>
      </c>
      <c r="G6813" s="44" t="s">
        <v>11</v>
      </c>
      <c r="H6813" s="44" t="s">
        <v>12</v>
      </c>
      <c r="I6813" s="42" t="s">
        <v>3476</v>
      </c>
      <c r="J6813" s="42">
        <v>8051194567963</v>
      </c>
      <c r="L6813" s="46">
        <v>16.95</v>
      </c>
      <c r="M6813" s="54">
        <v>16.95</v>
      </c>
    </row>
    <row r="6814" spans="2:13" x14ac:dyDescent="0.25">
      <c r="B6814" s="42" t="s">
        <v>67904</v>
      </c>
      <c r="C6814" s="42"/>
      <c r="D6814" s="42" t="s">
        <v>3471</v>
      </c>
      <c r="E6814" s="43" t="s">
        <v>3472</v>
      </c>
      <c r="F6814" s="44">
        <v>714</v>
      </c>
      <c r="G6814" s="44" t="s">
        <v>11</v>
      </c>
      <c r="H6814" s="44" t="s">
        <v>12</v>
      </c>
      <c r="I6814" s="42" t="s">
        <v>3473</v>
      </c>
      <c r="J6814" s="42">
        <v>8051194567956</v>
      </c>
      <c r="L6814" s="46">
        <v>16.95</v>
      </c>
      <c r="M6814" s="54">
        <v>16.95</v>
      </c>
    </row>
    <row r="6815" spans="2:13" x14ac:dyDescent="0.25">
      <c r="B6815" s="42" t="s">
        <v>67903</v>
      </c>
      <c r="C6815" s="42"/>
      <c r="D6815" s="42" t="s">
        <v>3468</v>
      </c>
      <c r="E6815" s="43" t="s">
        <v>3469</v>
      </c>
      <c r="F6815" s="44">
        <v>714</v>
      </c>
      <c r="G6815" s="44" t="s">
        <v>11</v>
      </c>
      <c r="H6815" s="44" t="s">
        <v>12</v>
      </c>
      <c r="I6815" s="42" t="s">
        <v>3470</v>
      </c>
      <c r="J6815" s="42">
        <v>8051194567949</v>
      </c>
      <c r="L6815" s="46">
        <v>16.95</v>
      </c>
      <c r="M6815" s="54">
        <v>16.95</v>
      </c>
    </row>
    <row r="6816" spans="2:13" x14ac:dyDescent="0.25">
      <c r="B6816" s="42" t="s">
        <v>67902</v>
      </c>
      <c r="C6816" s="42"/>
      <c r="D6816" s="42" t="s">
        <v>3465</v>
      </c>
      <c r="E6816" s="43" t="s">
        <v>3466</v>
      </c>
      <c r="F6816" s="44">
        <v>714</v>
      </c>
      <c r="G6816" s="44" t="s">
        <v>11</v>
      </c>
      <c r="H6816" s="44" t="s">
        <v>12</v>
      </c>
      <c r="I6816" s="42" t="s">
        <v>3467</v>
      </c>
      <c r="J6816" s="42">
        <v>8051194567932</v>
      </c>
      <c r="L6816" s="46">
        <v>16.95</v>
      </c>
      <c r="M6816" s="54">
        <v>16.95</v>
      </c>
    </row>
    <row r="6817" spans="2:13" x14ac:dyDescent="0.25">
      <c r="B6817" s="42" t="s">
        <v>67901</v>
      </c>
      <c r="C6817" s="42"/>
      <c r="D6817" s="42" t="s">
        <v>3462</v>
      </c>
      <c r="E6817" s="43" t="s">
        <v>3463</v>
      </c>
      <c r="F6817" s="44">
        <v>714</v>
      </c>
      <c r="G6817" s="44" t="s">
        <v>11</v>
      </c>
      <c r="H6817" s="44" t="s">
        <v>12</v>
      </c>
      <c r="I6817" s="42" t="s">
        <v>3464</v>
      </c>
      <c r="J6817" s="42">
        <v>8051194567925</v>
      </c>
      <c r="L6817" s="46">
        <v>16.95</v>
      </c>
      <c r="M6817" s="54">
        <v>16.95</v>
      </c>
    </row>
    <row r="6818" spans="2:13" x14ac:dyDescent="0.25">
      <c r="B6818" s="42" t="s">
        <v>67725</v>
      </c>
      <c r="C6818" s="42"/>
      <c r="D6818" s="42"/>
      <c r="E6818" s="43" t="s">
        <v>7474</v>
      </c>
      <c r="F6818" s="44">
        <v>714</v>
      </c>
      <c r="G6818" s="44" t="s">
        <v>11</v>
      </c>
      <c r="H6818" s="44" t="s">
        <v>12</v>
      </c>
      <c r="I6818" s="42" t="s">
        <v>7475</v>
      </c>
      <c r="J6818" s="42">
        <v>8021506322078</v>
      </c>
      <c r="L6818" s="46">
        <v>13.95</v>
      </c>
      <c r="M6818" s="54">
        <v>13.95</v>
      </c>
    </row>
    <row r="6819" spans="2:13" x14ac:dyDescent="0.25">
      <c r="B6819" s="42" t="s">
        <v>67724</v>
      </c>
      <c r="C6819" s="42"/>
      <c r="D6819" s="42"/>
      <c r="E6819" s="43" t="s">
        <v>7472</v>
      </c>
      <c r="F6819" s="44">
        <v>714</v>
      </c>
      <c r="G6819" s="44" t="s">
        <v>11</v>
      </c>
      <c r="H6819" s="44" t="s">
        <v>12</v>
      </c>
      <c r="I6819" s="42" t="s">
        <v>7473</v>
      </c>
      <c r="J6819" s="42">
        <v>8021506322061</v>
      </c>
      <c r="L6819" s="46">
        <v>13.95</v>
      </c>
      <c r="M6819" s="54">
        <v>13.95</v>
      </c>
    </row>
    <row r="6820" spans="2:13" x14ac:dyDescent="0.25">
      <c r="B6820" s="42" t="s">
        <v>67723</v>
      </c>
      <c r="C6820" s="42"/>
      <c r="D6820" s="42"/>
      <c r="E6820" s="43" t="s">
        <v>7470</v>
      </c>
      <c r="F6820" s="44">
        <v>714</v>
      </c>
      <c r="G6820" s="44" t="s">
        <v>11</v>
      </c>
      <c r="H6820" s="44" t="s">
        <v>12</v>
      </c>
      <c r="I6820" s="42" t="s">
        <v>7471</v>
      </c>
      <c r="J6820" s="42">
        <v>8021506322054</v>
      </c>
      <c r="L6820" s="46">
        <v>13.95</v>
      </c>
      <c r="M6820" s="54">
        <v>13.95</v>
      </c>
    </row>
    <row r="6821" spans="2:13" x14ac:dyDescent="0.25">
      <c r="B6821" s="42" t="s">
        <v>67730</v>
      </c>
      <c r="C6821" s="42"/>
      <c r="D6821" s="42"/>
      <c r="E6821" s="43" t="s">
        <v>7468</v>
      </c>
      <c r="F6821" s="44">
        <v>714</v>
      </c>
      <c r="G6821" s="44" t="s">
        <v>11</v>
      </c>
      <c r="H6821" s="44" t="s">
        <v>12</v>
      </c>
      <c r="I6821" s="42" t="s">
        <v>7469</v>
      </c>
      <c r="J6821" s="42">
        <v>8021506322122</v>
      </c>
      <c r="L6821" s="46">
        <v>13.95</v>
      </c>
      <c r="M6821" s="54">
        <v>13.95</v>
      </c>
    </row>
    <row r="6822" spans="2:13" x14ac:dyDescent="0.25">
      <c r="B6822" s="42" t="s">
        <v>67729</v>
      </c>
      <c r="C6822" s="42"/>
      <c r="D6822" s="42"/>
      <c r="E6822" s="43" t="s">
        <v>7466</v>
      </c>
      <c r="F6822" s="44">
        <v>714</v>
      </c>
      <c r="G6822" s="44" t="s">
        <v>11</v>
      </c>
      <c r="H6822" s="44" t="s">
        <v>12</v>
      </c>
      <c r="I6822" s="42" t="s">
        <v>7467</v>
      </c>
      <c r="J6822" s="42">
        <v>8021506322115</v>
      </c>
      <c r="L6822" s="46">
        <v>13.95</v>
      </c>
      <c r="M6822" s="54">
        <v>13.95</v>
      </c>
    </row>
    <row r="6823" spans="2:13" x14ac:dyDescent="0.25">
      <c r="B6823" s="42" t="s">
        <v>67728</v>
      </c>
      <c r="C6823" s="42"/>
      <c r="D6823" s="42"/>
      <c r="E6823" s="43" t="s">
        <v>7464</v>
      </c>
      <c r="F6823" s="44">
        <v>714</v>
      </c>
      <c r="G6823" s="44" t="s">
        <v>11</v>
      </c>
      <c r="H6823" s="44" t="s">
        <v>12</v>
      </c>
      <c r="I6823" s="42" t="s">
        <v>7465</v>
      </c>
      <c r="J6823" s="42">
        <v>8021506322108</v>
      </c>
      <c r="L6823" s="46">
        <v>13.95</v>
      </c>
      <c r="M6823" s="54">
        <v>13.95</v>
      </c>
    </row>
    <row r="6824" spans="2:13" x14ac:dyDescent="0.25">
      <c r="B6824" s="42" t="s">
        <v>67727</v>
      </c>
      <c r="C6824" s="42"/>
      <c r="D6824" s="42"/>
      <c r="E6824" s="43" t="s">
        <v>7462</v>
      </c>
      <c r="F6824" s="44">
        <v>714</v>
      </c>
      <c r="G6824" s="44" t="s">
        <v>11</v>
      </c>
      <c r="H6824" s="44" t="s">
        <v>12</v>
      </c>
      <c r="I6824" s="42" t="s">
        <v>7463</v>
      </c>
      <c r="J6824" s="42">
        <v>8021506322092</v>
      </c>
      <c r="L6824" s="46">
        <v>13.95</v>
      </c>
      <c r="M6824" s="54">
        <v>13.95</v>
      </c>
    </row>
    <row r="6825" spans="2:13" x14ac:dyDescent="0.25">
      <c r="B6825" s="42" t="s">
        <v>67726</v>
      </c>
      <c r="C6825" s="42"/>
      <c r="D6825" s="42"/>
      <c r="E6825" s="43" t="s">
        <v>7460</v>
      </c>
      <c r="F6825" s="44">
        <v>714</v>
      </c>
      <c r="G6825" s="44" t="s">
        <v>11</v>
      </c>
      <c r="H6825" s="44" t="s">
        <v>12</v>
      </c>
      <c r="I6825" s="42" t="s">
        <v>7461</v>
      </c>
      <c r="J6825" s="42">
        <v>8021506322085</v>
      </c>
      <c r="L6825" s="46">
        <v>13.95</v>
      </c>
      <c r="M6825" s="54">
        <v>13.95</v>
      </c>
    </row>
    <row r="6826" spans="2:13" x14ac:dyDescent="0.25">
      <c r="B6826" s="42" t="s">
        <v>67791</v>
      </c>
      <c r="C6826" s="42"/>
      <c r="D6826" s="42"/>
      <c r="E6826" s="43" t="s">
        <v>3568</v>
      </c>
      <c r="F6826" s="44">
        <v>714</v>
      </c>
      <c r="G6826" s="44" t="s">
        <v>11</v>
      </c>
      <c r="H6826" s="44" t="s">
        <v>12</v>
      </c>
      <c r="I6826" s="42" t="s">
        <v>3569</v>
      </c>
      <c r="J6826" s="42">
        <v>8021506107354</v>
      </c>
      <c r="L6826" s="46">
        <v>12.95</v>
      </c>
      <c r="M6826" s="54">
        <v>12.95</v>
      </c>
    </row>
    <row r="6827" spans="2:13" x14ac:dyDescent="0.25">
      <c r="B6827" s="42" t="s">
        <v>67790</v>
      </c>
      <c r="C6827" s="42"/>
      <c r="D6827" s="42"/>
      <c r="E6827" s="43" t="s">
        <v>3566</v>
      </c>
      <c r="F6827" s="44">
        <v>714</v>
      </c>
      <c r="G6827" s="44" t="s">
        <v>11</v>
      </c>
      <c r="H6827" s="44" t="s">
        <v>12</v>
      </c>
      <c r="I6827" s="42" t="s">
        <v>3567</v>
      </c>
      <c r="J6827" s="42">
        <v>8021506107347</v>
      </c>
      <c r="L6827" s="46">
        <v>12.95</v>
      </c>
      <c r="M6827" s="54">
        <v>12.95</v>
      </c>
    </row>
    <row r="6828" spans="2:13" x14ac:dyDescent="0.25">
      <c r="B6828" s="42" t="s">
        <v>67789</v>
      </c>
      <c r="C6828" s="42"/>
      <c r="D6828" s="42"/>
      <c r="E6828" s="43" t="s">
        <v>3564</v>
      </c>
      <c r="F6828" s="44">
        <v>714</v>
      </c>
      <c r="G6828" s="44" t="s">
        <v>11</v>
      </c>
      <c r="H6828" s="44" t="s">
        <v>12</v>
      </c>
      <c r="I6828" s="42" t="s">
        <v>3565</v>
      </c>
      <c r="J6828" s="42">
        <v>8021506107330</v>
      </c>
      <c r="L6828" s="46">
        <v>12.95</v>
      </c>
      <c r="M6828" s="54">
        <v>12.95</v>
      </c>
    </row>
    <row r="6829" spans="2:13" x14ac:dyDescent="0.25">
      <c r="B6829" s="42" t="s">
        <v>67788</v>
      </c>
      <c r="C6829" s="42"/>
      <c r="D6829" s="42"/>
      <c r="E6829" s="43" t="s">
        <v>3562</v>
      </c>
      <c r="F6829" s="44">
        <v>714</v>
      </c>
      <c r="G6829" s="44" t="s">
        <v>11</v>
      </c>
      <c r="H6829" s="44" t="s">
        <v>12</v>
      </c>
      <c r="I6829" s="42" t="s">
        <v>3563</v>
      </c>
      <c r="J6829" s="42">
        <v>8021506107323</v>
      </c>
      <c r="L6829" s="46">
        <v>12.95</v>
      </c>
      <c r="M6829" s="54">
        <v>12.95</v>
      </c>
    </row>
    <row r="6830" spans="2:13" x14ac:dyDescent="0.25">
      <c r="B6830" s="42" t="s">
        <v>67787</v>
      </c>
      <c r="C6830" s="42"/>
      <c r="D6830" s="42"/>
      <c r="E6830" s="43" t="s">
        <v>3560</v>
      </c>
      <c r="F6830" s="44">
        <v>714</v>
      </c>
      <c r="G6830" s="44" t="s">
        <v>11</v>
      </c>
      <c r="H6830" s="44" t="s">
        <v>12</v>
      </c>
      <c r="I6830" s="42" t="s">
        <v>3561</v>
      </c>
      <c r="J6830" s="42">
        <v>8021506107316</v>
      </c>
      <c r="L6830" s="46">
        <v>12.95</v>
      </c>
      <c r="M6830" s="54">
        <v>12.95</v>
      </c>
    </row>
    <row r="6831" spans="2:13" x14ac:dyDescent="0.25">
      <c r="B6831" s="42" t="s">
        <v>67797</v>
      </c>
      <c r="C6831" s="42"/>
      <c r="D6831" s="42"/>
      <c r="E6831" s="43" t="s">
        <v>3558</v>
      </c>
      <c r="F6831" s="44">
        <v>714</v>
      </c>
      <c r="G6831" s="44" t="s">
        <v>11</v>
      </c>
      <c r="H6831" s="44" t="s">
        <v>12</v>
      </c>
      <c r="I6831" s="42" t="s">
        <v>3559</v>
      </c>
      <c r="J6831" s="42">
        <v>8021506126751</v>
      </c>
      <c r="L6831" s="46">
        <v>12.95</v>
      </c>
      <c r="M6831" s="54">
        <v>12.95</v>
      </c>
    </row>
    <row r="6832" spans="2:13" x14ac:dyDescent="0.25">
      <c r="B6832" s="42" t="s">
        <v>67796</v>
      </c>
      <c r="C6832" s="42"/>
      <c r="D6832" s="42"/>
      <c r="E6832" s="43" t="s">
        <v>3556</v>
      </c>
      <c r="F6832" s="44">
        <v>714</v>
      </c>
      <c r="G6832" s="44" t="s">
        <v>11</v>
      </c>
      <c r="H6832" s="44" t="s">
        <v>12</v>
      </c>
      <c r="I6832" s="42" t="s">
        <v>3557</v>
      </c>
      <c r="J6832" s="42">
        <v>8021506126744</v>
      </c>
      <c r="L6832" s="46">
        <v>12.95</v>
      </c>
      <c r="M6832" s="54">
        <v>12.95</v>
      </c>
    </row>
    <row r="6833" spans="2:13" x14ac:dyDescent="0.25">
      <c r="B6833" s="42" t="s">
        <v>67795</v>
      </c>
      <c r="C6833" s="42"/>
      <c r="D6833" s="42"/>
      <c r="E6833" s="43" t="s">
        <v>3554</v>
      </c>
      <c r="F6833" s="44">
        <v>714</v>
      </c>
      <c r="G6833" s="44" t="s">
        <v>11</v>
      </c>
      <c r="H6833" s="44" t="s">
        <v>12</v>
      </c>
      <c r="I6833" s="42" t="s">
        <v>3555</v>
      </c>
      <c r="J6833" s="42">
        <v>8021506126737</v>
      </c>
      <c r="L6833" s="46">
        <v>12.95</v>
      </c>
      <c r="M6833" s="54">
        <v>12.95</v>
      </c>
    </row>
    <row r="6834" spans="2:13" x14ac:dyDescent="0.25">
      <c r="B6834" s="42" t="s">
        <v>67794</v>
      </c>
      <c r="C6834" s="42"/>
      <c r="D6834" s="42"/>
      <c r="E6834" s="43" t="s">
        <v>3552</v>
      </c>
      <c r="F6834" s="44">
        <v>714</v>
      </c>
      <c r="G6834" s="44" t="s">
        <v>11</v>
      </c>
      <c r="H6834" s="44" t="s">
        <v>12</v>
      </c>
      <c r="I6834" s="42" t="s">
        <v>3553</v>
      </c>
      <c r="J6834" s="42">
        <v>8021506120650</v>
      </c>
      <c r="L6834" s="46">
        <v>12.95</v>
      </c>
      <c r="M6834" s="54">
        <v>12.95</v>
      </c>
    </row>
    <row r="6835" spans="2:13" x14ac:dyDescent="0.25">
      <c r="B6835" s="42" t="s">
        <v>67793</v>
      </c>
      <c r="C6835" s="42"/>
      <c r="D6835" s="42"/>
      <c r="E6835" s="43" t="s">
        <v>3550</v>
      </c>
      <c r="F6835" s="44">
        <v>714</v>
      </c>
      <c r="G6835" s="44" t="s">
        <v>11</v>
      </c>
      <c r="H6835" s="44" t="s">
        <v>12</v>
      </c>
      <c r="I6835" s="42" t="s">
        <v>3551</v>
      </c>
      <c r="J6835" s="42">
        <v>8021506107378</v>
      </c>
      <c r="L6835" s="46">
        <v>12.95</v>
      </c>
      <c r="M6835" s="54">
        <v>12.95</v>
      </c>
    </row>
    <row r="6836" spans="2:13" x14ac:dyDescent="0.25">
      <c r="B6836" s="42" t="s">
        <v>67792</v>
      </c>
      <c r="C6836" s="42"/>
      <c r="D6836" s="42"/>
      <c r="E6836" s="43" t="s">
        <v>3548</v>
      </c>
      <c r="F6836" s="44">
        <v>714</v>
      </c>
      <c r="G6836" s="44" t="s">
        <v>11</v>
      </c>
      <c r="H6836" s="44" t="s">
        <v>12</v>
      </c>
      <c r="I6836" s="42" t="s">
        <v>3549</v>
      </c>
      <c r="J6836" s="42">
        <v>8021506107361</v>
      </c>
      <c r="L6836" s="46">
        <v>12.95</v>
      </c>
      <c r="M6836" s="54">
        <v>12.95</v>
      </c>
    </row>
    <row r="6837" spans="2:13" x14ac:dyDescent="0.25">
      <c r="B6837" s="42" t="s">
        <v>67947</v>
      </c>
      <c r="C6837" s="42"/>
      <c r="D6837" s="42" t="s">
        <v>16673</v>
      </c>
      <c r="E6837" s="43" t="s">
        <v>3074</v>
      </c>
      <c r="F6837" s="44">
        <v>714</v>
      </c>
      <c r="G6837" s="44" t="s">
        <v>11</v>
      </c>
      <c r="H6837" s="44" t="s">
        <v>12</v>
      </c>
      <c r="I6837" s="42" t="s">
        <v>3075</v>
      </c>
      <c r="J6837" s="42">
        <v>8051194693693</v>
      </c>
      <c r="L6837" s="46">
        <v>17.95</v>
      </c>
      <c r="M6837" s="54">
        <v>17.95</v>
      </c>
    </row>
    <row r="6838" spans="2:13" x14ac:dyDescent="0.25">
      <c r="B6838" s="42" t="s">
        <v>67946</v>
      </c>
      <c r="C6838" s="42"/>
      <c r="D6838" s="42" t="s">
        <v>16672</v>
      </c>
      <c r="E6838" s="43" t="s">
        <v>3072</v>
      </c>
      <c r="F6838" s="44">
        <v>714</v>
      </c>
      <c r="G6838" s="44" t="s">
        <v>11</v>
      </c>
      <c r="H6838" s="44" t="s">
        <v>12</v>
      </c>
      <c r="I6838" s="42" t="s">
        <v>3073</v>
      </c>
      <c r="J6838" s="42">
        <v>8051194693686</v>
      </c>
      <c r="L6838" s="46">
        <v>17.95</v>
      </c>
      <c r="M6838" s="54">
        <v>17.95</v>
      </c>
    </row>
    <row r="6839" spans="2:13" x14ac:dyDescent="0.25">
      <c r="B6839" s="42" t="s">
        <v>67845</v>
      </c>
      <c r="C6839" s="42"/>
      <c r="D6839" s="42" t="s">
        <v>14667</v>
      </c>
      <c r="E6839" s="43" t="s">
        <v>14668</v>
      </c>
      <c r="F6839" s="44">
        <v>714</v>
      </c>
      <c r="G6839" s="44" t="s">
        <v>11</v>
      </c>
      <c r="H6839" s="44" t="s">
        <v>12</v>
      </c>
      <c r="I6839" s="42" t="s">
        <v>14669</v>
      </c>
      <c r="J6839" s="42">
        <v>8051194567888</v>
      </c>
      <c r="L6839" s="47">
        <v>20.95</v>
      </c>
      <c r="M6839" s="47">
        <v>20.95</v>
      </c>
    </row>
    <row r="6840" spans="2:13" x14ac:dyDescent="0.25">
      <c r="B6840" s="42" t="s">
        <v>67844</v>
      </c>
      <c r="C6840" s="42"/>
      <c r="D6840" s="42" t="s">
        <v>14664</v>
      </c>
      <c r="E6840" s="43" t="s">
        <v>14665</v>
      </c>
      <c r="F6840" s="44">
        <v>714</v>
      </c>
      <c r="G6840" s="44" t="s">
        <v>11</v>
      </c>
      <c r="H6840" s="44" t="s">
        <v>12</v>
      </c>
      <c r="I6840" s="42" t="s">
        <v>14666</v>
      </c>
      <c r="J6840" s="42">
        <v>8051194567871</v>
      </c>
      <c r="L6840" s="47">
        <v>20.95</v>
      </c>
      <c r="M6840" s="47">
        <v>20.95</v>
      </c>
    </row>
    <row r="6841" spans="2:13" x14ac:dyDescent="0.25">
      <c r="B6841" s="42" t="s">
        <v>67815</v>
      </c>
      <c r="C6841" s="42"/>
      <c r="D6841" s="42" t="s">
        <v>3089</v>
      </c>
      <c r="E6841" s="43" t="s">
        <v>3090</v>
      </c>
      <c r="F6841" s="44">
        <v>714</v>
      </c>
      <c r="G6841" s="44" t="s">
        <v>11</v>
      </c>
      <c r="H6841" s="44" t="s">
        <v>12</v>
      </c>
      <c r="I6841" s="42" t="s">
        <v>3091</v>
      </c>
      <c r="J6841" s="42">
        <v>8033637523873</v>
      </c>
      <c r="L6841" s="46">
        <v>18.95</v>
      </c>
      <c r="M6841" s="54">
        <v>39.950000000000003</v>
      </c>
    </row>
    <row r="6842" spans="2:13" x14ac:dyDescent="0.25">
      <c r="B6842" s="42" t="s">
        <v>67843</v>
      </c>
      <c r="C6842" s="42"/>
      <c r="D6842" s="42" t="s">
        <v>14661</v>
      </c>
      <c r="E6842" s="43" t="s">
        <v>14662</v>
      </c>
      <c r="F6842" s="44">
        <v>714</v>
      </c>
      <c r="G6842" s="44" t="s">
        <v>11</v>
      </c>
      <c r="H6842" s="44" t="s">
        <v>12</v>
      </c>
      <c r="I6842" s="42" t="s">
        <v>14663</v>
      </c>
      <c r="J6842" s="42">
        <v>8051194567857</v>
      </c>
      <c r="L6842" s="47">
        <v>21.95</v>
      </c>
      <c r="M6842" s="47">
        <v>21.95</v>
      </c>
    </row>
    <row r="6843" spans="2:13" x14ac:dyDescent="0.25">
      <c r="B6843" s="42" t="s">
        <v>67842</v>
      </c>
      <c r="C6843" s="42"/>
      <c r="D6843" s="42" t="s">
        <v>14658</v>
      </c>
      <c r="E6843" s="43" t="s">
        <v>14659</v>
      </c>
      <c r="F6843" s="44">
        <v>714</v>
      </c>
      <c r="G6843" s="44" t="s">
        <v>11</v>
      </c>
      <c r="H6843" s="44" t="s">
        <v>12</v>
      </c>
      <c r="I6843" s="42" t="s">
        <v>14660</v>
      </c>
      <c r="J6843" s="42">
        <v>8051194567840</v>
      </c>
      <c r="L6843" s="47">
        <v>21.95</v>
      </c>
      <c r="M6843" s="47">
        <v>21.95</v>
      </c>
    </row>
    <row r="6844" spans="2:13" x14ac:dyDescent="0.25">
      <c r="B6844" s="42" t="s">
        <v>67964</v>
      </c>
      <c r="C6844" s="42"/>
      <c r="D6844" s="42"/>
      <c r="E6844" s="43" t="s">
        <v>12406</v>
      </c>
      <c r="F6844" s="44" t="s">
        <v>298</v>
      </c>
      <c r="G6844" s="44" t="s">
        <v>17</v>
      </c>
      <c r="H6844" s="44" t="s">
        <v>18</v>
      </c>
      <c r="I6844" s="42" t="s">
        <v>12407</v>
      </c>
      <c r="J6844" s="42">
        <v>8051194693662</v>
      </c>
      <c r="K6844" s="45">
        <v>45527</v>
      </c>
      <c r="L6844" s="46">
        <v>0</v>
      </c>
      <c r="M6844" s="54">
        <v>8.9499999999999993</v>
      </c>
    </row>
    <row r="6845" spans="2:13" x14ac:dyDescent="0.25">
      <c r="B6845" s="42" t="s">
        <v>67965</v>
      </c>
      <c r="C6845" s="42"/>
      <c r="D6845" s="42"/>
      <c r="E6845" s="43" t="s">
        <v>12404</v>
      </c>
      <c r="F6845" s="44" t="s">
        <v>298</v>
      </c>
      <c r="G6845" s="44" t="s">
        <v>17</v>
      </c>
      <c r="H6845" s="44" t="s">
        <v>18</v>
      </c>
      <c r="I6845" s="42" t="s">
        <v>12405</v>
      </c>
      <c r="J6845" s="42">
        <v>8051194693679</v>
      </c>
      <c r="K6845" s="45">
        <v>45527</v>
      </c>
      <c r="L6845" s="46">
        <v>0</v>
      </c>
      <c r="M6845" s="54">
        <v>8.9499999999999993</v>
      </c>
    </row>
    <row r="6846" spans="2:13" x14ac:dyDescent="0.25">
      <c r="B6846" s="42" t="s">
        <v>67961</v>
      </c>
      <c r="C6846" s="42"/>
      <c r="D6846" s="42"/>
      <c r="E6846" s="43" t="s">
        <v>12402</v>
      </c>
      <c r="F6846" s="44" t="s">
        <v>298</v>
      </c>
      <c r="G6846" s="44" t="s">
        <v>11</v>
      </c>
      <c r="H6846" s="44" t="s">
        <v>12</v>
      </c>
      <c r="I6846" s="42" t="s">
        <v>12403</v>
      </c>
      <c r="J6846" s="42">
        <v>8051194739919</v>
      </c>
      <c r="L6846" s="46">
        <v>9.9499999999999993</v>
      </c>
      <c r="M6846" s="54">
        <v>9.9499999999999993</v>
      </c>
    </row>
    <row r="6847" spans="2:13" x14ac:dyDescent="0.25">
      <c r="B6847" s="42" t="s">
        <v>67962</v>
      </c>
      <c r="C6847" s="42"/>
      <c r="D6847" s="42"/>
      <c r="E6847" s="43" t="s">
        <v>12400</v>
      </c>
      <c r="F6847" s="44" t="s">
        <v>298</v>
      </c>
      <c r="G6847" s="44" t="s">
        <v>11</v>
      </c>
      <c r="H6847" s="44" t="s">
        <v>12</v>
      </c>
      <c r="I6847" s="42" t="s">
        <v>12401</v>
      </c>
      <c r="J6847" s="42">
        <v>8051194739926</v>
      </c>
      <c r="L6847" s="46">
        <v>9.9499999999999993</v>
      </c>
      <c r="M6847" s="54">
        <v>9.9499999999999993</v>
      </c>
    </row>
    <row r="6848" spans="2:13" x14ac:dyDescent="0.25">
      <c r="B6848" s="42" t="s">
        <v>67963</v>
      </c>
      <c r="C6848" s="42"/>
      <c r="D6848" s="42"/>
      <c r="E6848" s="43" t="s">
        <v>12398</v>
      </c>
      <c r="F6848" s="44" t="s">
        <v>298</v>
      </c>
      <c r="G6848" s="44" t="s">
        <v>11</v>
      </c>
      <c r="H6848" s="44" t="s">
        <v>12</v>
      </c>
      <c r="I6848" s="42" t="s">
        <v>12399</v>
      </c>
      <c r="J6848" s="42">
        <v>8051194739933</v>
      </c>
      <c r="L6848" s="46">
        <v>9.9499999999999993</v>
      </c>
      <c r="M6848" s="54">
        <v>9.9499999999999993</v>
      </c>
    </row>
    <row r="6849" spans="1:14" x14ac:dyDescent="0.25">
      <c r="B6849" s="42" t="s">
        <v>67814</v>
      </c>
      <c r="C6849" s="42"/>
      <c r="D6849" s="42" t="s">
        <v>16734</v>
      </c>
      <c r="E6849" s="43" t="s">
        <v>14649</v>
      </c>
      <c r="F6849" s="44">
        <v>714</v>
      </c>
      <c r="G6849" s="44" t="s">
        <v>11</v>
      </c>
      <c r="H6849" s="44" t="s">
        <v>12</v>
      </c>
      <c r="I6849" s="42" t="s">
        <v>14650</v>
      </c>
      <c r="J6849" s="42">
        <v>8033637545943</v>
      </c>
      <c r="L6849" s="46">
        <v>18.95</v>
      </c>
      <c r="M6849" s="54">
        <v>18.95</v>
      </c>
    </row>
    <row r="6850" spans="1:14" x14ac:dyDescent="0.25">
      <c r="B6850" s="48" t="s">
        <v>68058</v>
      </c>
      <c r="C6850" s="42"/>
      <c r="D6850" s="42"/>
      <c r="E6850" s="43" t="s">
        <v>16026</v>
      </c>
      <c r="F6850" s="44">
        <v>714</v>
      </c>
      <c r="G6850" s="44" t="s">
        <v>11</v>
      </c>
      <c r="H6850" s="44" t="s">
        <v>12</v>
      </c>
      <c r="I6850" s="42" t="s">
        <v>16027</v>
      </c>
      <c r="J6850" s="42">
        <v>8021506002239</v>
      </c>
      <c r="L6850" s="46">
        <v>8.9499999999999993</v>
      </c>
      <c r="M6850" s="54">
        <v>8.9499999999999993</v>
      </c>
    </row>
    <row r="6851" spans="1:14" x14ac:dyDescent="0.25">
      <c r="B6851" s="42" t="s">
        <v>67816</v>
      </c>
      <c r="C6851" s="42"/>
      <c r="D6851" s="42" t="s">
        <v>14653</v>
      </c>
      <c r="E6851" s="43" t="s">
        <v>14654</v>
      </c>
      <c r="F6851" s="44">
        <v>714</v>
      </c>
      <c r="G6851" s="44" t="s">
        <v>11</v>
      </c>
      <c r="H6851" s="44" t="s">
        <v>12</v>
      </c>
      <c r="I6851" s="42" t="s">
        <v>14655</v>
      </c>
      <c r="J6851" s="42">
        <v>8033637545936</v>
      </c>
      <c r="L6851" s="46">
        <v>5.95</v>
      </c>
      <c r="M6851" s="54">
        <v>18.95</v>
      </c>
    </row>
    <row r="6852" spans="1:14" x14ac:dyDescent="0.25">
      <c r="B6852" s="42" t="s">
        <v>67721</v>
      </c>
      <c r="C6852" s="42"/>
      <c r="D6852" s="42" t="s">
        <v>3084</v>
      </c>
      <c r="E6852" s="43" t="s">
        <v>14651</v>
      </c>
      <c r="F6852" s="44">
        <v>714</v>
      </c>
      <c r="G6852" s="44" t="s">
        <v>11</v>
      </c>
      <c r="H6852" s="44" t="s">
        <v>12</v>
      </c>
      <c r="I6852" s="42" t="s">
        <v>14652</v>
      </c>
      <c r="J6852" s="42">
        <v>8021506321828</v>
      </c>
      <c r="L6852" s="46">
        <v>7.95</v>
      </c>
      <c r="M6852" s="54">
        <v>7.95</v>
      </c>
    </row>
    <row r="6853" spans="1:14" x14ac:dyDescent="0.25">
      <c r="B6853" s="42" t="s">
        <v>67720</v>
      </c>
      <c r="C6853" s="42"/>
      <c r="D6853" s="42"/>
      <c r="E6853" s="43" t="s">
        <v>3056</v>
      </c>
      <c r="F6853" s="44">
        <v>714</v>
      </c>
      <c r="G6853" s="44" t="s">
        <v>11</v>
      </c>
      <c r="H6853" s="44" t="s">
        <v>12</v>
      </c>
      <c r="I6853" s="42" t="s">
        <v>3057</v>
      </c>
      <c r="J6853" s="42">
        <v>8021506311478</v>
      </c>
      <c r="L6853" s="46">
        <v>6.95</v>
      </c>
      <c r="M6853" s="54">
        <v>6.95</v>
      </c>
    </row>
    <row r="6854" spans="1:14" x14ac:dyDescent="0.25">
      <c r="B6854" s="42" t="s">
        <v>67918</v>
      </c>
      <c r="C6854" s="42"/>
      <c r="D6854" s="42"/>
      <c r="E6854" s="43" t="s">
        <v>3068</v>
      </c>
      <c r="F6854" s="44">
        <v>714</v>
      </c>
      <c r="G6854" s="44" t="s">
        <v>11</v>
      </c>
      <c r="H6854" s="44" t="s">
        <v>12</v>
      </c>
      <c r="I6854" s="42" t="s">
        <v>3069</v>
      </c>
      <c r="J6854" s="42">
        <v>8051194567826</v>
      </c>
      <c r="L6854" s="46">
        <v>9.9499999999999993</v>
      </c>
      <c r="M6854" s="54">
        <v>9.9499999999999993</v>
      </c>
    </row>
    <row r="6855" spans="1:14" x14ac:dyDescent="0.25">
      <c r="B6855" s="42" t="s">
        <v>67896</v>
      </c>
      <c r="C6855" s="42"/>
      <c r="D6855" s="42" t="s">
        <v>3062</v>
      </c>
      <c r="E6855" s="43" t="s">
        <v>3063</v>
      </c>
      <c r="F6855" s="44">
        <v>714</v>
      </c>
      <c r="G6855" s="44" t="s">
        <v>11</v>
      </c>
      <c r="H6855" s="44" t="s">
        <v>12</v>
      </c>
      <c r="I6855" s="42" t="s">
        <v>3064</v>
      </c>
      <c r="J6855" s="42">
        <v>8051194567819</v>
      </c>
      <c r="L6855" s="47">
        <v>11.95</v>
      </c>
      <c r="M6855" s="47">
        <v>11.95</v>
      </c>
    </row>
    <row r="6856" spans="1:14" x14ac:dyDescent="0.25">
      <c r="B6856" s="42" t="s">
        <v>67895</v>
      </c>
      <c r="C6856" s="42"/>
      <c r="D6856" s="42" t="s">
        <v>3065</v>
      </c>
      <c r="E6856" s="43" t="s">
        <v>3066</v>
      </c>
      <c r="F6856" s="44">
        <v>714</v>
      </c>
      <c r="G6856" s="44" t="s">
        <v>11</v>
      </c>
      <c r="H6856" s="44" t="s">
        <v>12</v>
      </c>
      <c r="I6856" s="42" t="s">
        <v>3067</v>
      </c>
      <c r="J6856" s="42">
        <v>8051194567802</v>
      </c>
      <c r="L6856" s="46">
        <v>9.9499999999999993</v>
      </c>
      <c r="M6856" s="54">
        <v>12.95</v>
      </c>
    </row>
    <row r="6857" spans="1:14" x14ac:dyDescent="0.25">
      <c r="B6857" s="42" t="s">
        <v>67722</v>
      </c>
      <c r="C6857" s="42"/>
      <c r="D6857" s="42"/>
      <c r="E6857" s="43" t="s">
        <v>3054</v>
      </c>
      <c r="F6857" s="44">
        <v>714</v>
      </c>
      <c r="G6857" s="44" t="s">
        <v>11</v>
      </c>
      <c r="H6857" s="44" t="s">
        <v>12</v>
      </c>
      <c r="I6857" s="42" t="s">
        <v>3055</v>
      </c>
      <c r="J6857" s="42">
        <v>8021506321835</v>
      </c>
      <c r="L6857" s="46">
        <v>4.95</v>
      </c>
      <c r="M6857" s="54">
        <v>4.95</v>
      </c>
    </row>
    <row r="6858" spans="1:14" x14ac:dyDescent="0.25">
      <c r="A6858" s="32" t="s">
        <v>33205</v>
      </c>
      <c r="B6858" s="42" t="s">
        <v>66851</v>
      </c>
      <c r="C6858" s="42"/>
      <c r="D6858" s="42"/>
      <c r="E6858" s="43" t="s">
        <v>14541</v>
      </c>
      <c r="F6858" s="44" t="s">
        <v>3153</v>
      </c>
      <c r="G6858" s="44" t="s">
        <v>11</v>
      </c>
      <c r="H6858" s="44" t="s">
        <v>12</v>
      </c>
      <c r="I6858" s="42" t="s">
        <v>21530</v>
      </c>
      <c r="J6858" s="42">
        <v>8033637966878</v>
      </c>
      <c r="L6858" s="47">
        <v>164.95</v>
      </c>
      <c r="M6858" s="47">
        <v>164.95</v>
      </c>
      <c r="N6858" s="45">
        <v>43507</v>
      </c>
    </row>
    <row r="6859" spans="1:14" x14ac:dyDescent="0.25">
      <c r="A6859" s="32" t="s">
        <v>33204</v>
      </c>
      <c r="B6859" s="42" t="s">
        <v>66850</v>
      </c>
      <c r="C6859" s="42"/>
      <c r="D6859" s="42"/>
      <c r="E6859" s="43" t="s">
        <v>59815</v>
      </c>
      <c r="F6859" s="44" t="s">
        <v>3153</v>
      </c>
      <c r="G6859" s="44" t="s">
        <v>11</v>
      </c>
      <c r="H6859" s="44" t="s">
        <v>12</v>
      </c>
      <c r="I6859" s="42" t="s">
        <v>14540</v>
      </c>
      <c r="J6859" s="42">
        <v>8033637966861</v>
      </c>
      <c r="L6859" s="47">
        <v>164.95</v>
      </c>
      <c r="M6859" s="47">
        <v>164.95</v>
      </c>
      <c r="N6859" s="45">
        <v>43507</v>
      </c>
    </row>
    <row r="6860" spans="1:14" x14ac:dyDescent="0.25">
      <c r="A6860" s="32" t="s">
        <v>33203</v>
      </c>
      <c r="B6860" s="42" t="s">
        <v>66849</v>
      </c>
      <c r="C6860" s="42" t="s">
        <v>20297</v>
      </c>
      <c r="D6860" s="42"/>
      <c r="E6860" s="43" t="s">
        <v>14539</v>
      </c>
      <c r="F6860" s="44" t="s">
        <v>3153</v>
      </c>
      <c r="G6860" s="44" t="s">
        <v>11</v>
      </c>
      <c r="H6860" s="44" t="s">
        <v>12</v>
      </c>
      <c r="I6860" s="42" t="s">
        <v>21529</v>
      </c>
      <c r="J6860" s="42">
        <v>8033637966854</v>
      </c>
      <c r="L6860" s="47">
        <v>164.95</v>
      </c>
      <c r="M6860" s="47">
        <v>164.95</v>
      </c>
      <c r="N6860" s="45">
        <v>43507</v>
      </c>
    </row>
    <row r="6861" spans="1:14" x14ac:dyDescent="0.25">
      <c r="A6861" s="32" t="s">
        <v>33202</v>
      </c>
      <c r="B6861" s="42" t="s">
        <v>66848</v>
      </c>
      <c r="C6861" s="42" t="s">
        <v>20296</v>
      </c>
      <c r="D6861" s="42"/>
      <c r="E6861" s="43" t="s">
        <v>59814</v>
      </c>
      <c r="F6861" s="44" t="s">
        <v>3153</v>
      </c>
      <c r="G6861" s="44" t="s">
        <v>11</v>
      </c>
      <c r="H6861" s="44" t="s">
        <v>12</v>
      </c>
      <c r="I6861" s="42" t="s">
        <v>14538</v>
      </c>
      <c r="J6861" s="42">
        <v>8033637966847</v>
      </c>
      <c r="L6861" s="47">
        <v>164.95</v>
      </c>
      <c r="M6861" s="47">
        <v>164.95</v>
      </c>
      <c r="N6861" s="45">
        <v>43507</v>
      </c>
    </row>
    <row r="6862" spans="1:14" x14ac:dyDescent="0.25">
      <c r="A6862" s="32" t="s">
        <v>33201</v>
      </c>
      <c r="B6862" s="42" t="s">
        <v>66847</v>
      </c>
      <c r="C6862" s="42" t="s">
        <v>20295</v>
      </c>
      <c r="D6862" s="42"/>
      <c r="E6862" s="43" t="s">
        <v>14537</v>
      </c>
      <c r="F6862" s="44" t="s">
        <v>3153</v>
      </c>
      <c r="G6862" s="44" t="s">
        <v>11</v>
      </c>
      <c r="H6862" s="44" t="s">
        <v>12</v>
      </c>
      <c r="I6862" s="42" t="s">
        <v>21528</v>
      </c>
      <c r="J6862" s="42">
        <v>8033637966830</v>
      </c>
      <c r="L6862" s="47">
        <v>164.95</v>
      </c>
      <c r="M6862" s="47">
        <v>164.95</v>
      </c>
      <c r="N6862" s="45">
        <v>43507</v>
      </c>
    </row>
    <row r="6863" spans="1:14" x14ac:dyDescent="0.25">
      <c r="A6863" s="32" t="s">
        <v>33200</v>
      </c>
      <c r="B6863" s="42" t="s">
        <v>66846</v>
      </c>
      <c r="C6863" s="42" t="s">
        <v>20294</v>
      </c>
      <c r="D6863" s="42"/>
      <c r="E6863" s="43" t="s">
        <v>59813</v>
      </c>
      <c r="F6863" s="44" t="s">
        <v>3153</v>
      </c>
      <c r="G6863" s="44" t="s">
        <v>11</v>
      </c>
      <c r="H6863" s="44" t="s">
        <v>12</v>
      </c>
      <c r="I6863" s="42" t="s">
        <v>14536</v>
      </c>
      <c r="J6863" s="42">
        <v>8033637966823</v>
      </c>
      <c r="L6863" s="47">
        <v>164.95</v>
      </c>
      <c r="M6863" s="47">
        <v>164.95</v>
      </c>
      <c r="N6863" s="45">
        <v>43507</v>
      </c>
    </row>
    <row r="6864" spans="1:14" x14ac:dyDescent="0.25">
      <c r="A6864" s="32" t="s">
        <v>33199</v>
      </c>
      <c r="B6864" s="42" t="s">
        <v>66845</v>
      </c>
      <c r="C6864" s="42" t="s">
        <v>20293</v>
      </c>
      <c r="D6864" s="42"/>
      <c r="E6864" s="43" t="s">
        <v>14535</v>
      </c>
      <c r="F6864" s="44" t="s">
        <v>3153</v>
      </c>
      <c r="G6864" s="44" t="s">
        <v>11</v>
      </c>
      <c r="H6864" s="44" t="s">
        <v>12</v>
      </c>
      <c r="I6864" s="42" t="s">
        <v>21527</v>
      </c>
      <c r="J6864" s="42">
        <v>8033637966816</v>
      </c>
      <c r="L6864" s="47">
        <v>164.95</v>
      </c>
      <c r="M6864" s="47">
        <v>164.95</v>
      </c>
      <c r="N6864" s="45">
        <v>43507</v>
      </c>
    </row>
    <row r="6865" spans="1:14" x14ac:dyDescent="0.25">
      <c r="A6865" s="32" t="s">
        <v>33198</v>
      </c>
      <c r="B6865" s="42" t="s">
        <v>66844</v>
      </c>
      <c r="C6865" s="42" t="s">
        <v>20292</v>
      </c>
      <c r="D6865" s="42"/>
      <c r="E6865" s="43" t="s">
        <v>59812</v>
      </c>
      <c r="F6865" s="44" t="s">
        <v>3153</v>
      </c>
      <c r="G6865" s="44" t="s">
        <v>11</v>
      </c>
      <c r="H6865" s="44" t="s">
        <v>12</v>
      </c>
      <c r="I6865" s="42" t="s">
        <v>14534</v>
      </c>
      <c r="J6865" s="42">
        <v>8033637966809</v>
      </c>
      <c r="L6865" s="47">
        <v>164.95</v>
      </c>
      <c r="M6865" s="47">
        <v>164.95</v>
      </c>
      <c r="N6865" s="45">
        <v>43507</v>
      </c>
    </row>
    <row r="6866" spans="1:14" x14ac:dyDescent="0.25">
      <c r="A6866" s="32" t="s">
        <v>33197</v>
      </c>
      <c r="B6866" s="42" t="s">
        <v>66843</v>
      </c>
      <c r="C6866" s="42" t="s">
        <v>20291</v>
      </c>
      <c r="D6866" s="42"/>
      <c r="E6866" s="43" t="s">
        <v>14533</v>
      </c>
      <c r="F6866" s="44" t="s">
        <v>3153</v>
      </c>
      <c r="G6866" s="44" t="s">
        <v>11</v>
      </c>
      <c r="H6866" s="44" t="s">
        <v>12</v>
      </c>
      <c r="I6866" s="42" t="s">
        <v>21526</v>
      </c>
      <c r="J6866" s="42">
        <v>8033637966793</v>
      </c>
      <c r="L6866" s="47">
        <v>164.95</v>
      </c>
      <c r="M6866" s="47">
        <v>164.95</v>
      </c>
      <c r="N6866" s="45">
        <v>43507</v>
      </c>
    </row>
    <row r="6867" spans="1:14" x14ac:dyDescent="0.25">
      <c r="A6867" s="32" t="s">
        <v>33196</v>
      </c>
      <c r="B6867" s="42" t="s">
        <v>66842</v>
      </c>
      <c r="C6867" s="42" t="s">
        <v>20290</v>
      </c>
      <c r="D6867" s="42"/>
      <c r="E6867" s="43" t="s">
        <v>59811</v>
      </c>
      <c r="F6867" s="44" t="s">
        <v>3153</v>
      </c>
      <c r="G6867" s="44" t="s">
        <v>11</v>
      </c>
      <c r="H6867" s="44" t="s">
        <v>12</v>
      </c>
      <c r="I6867" s="42" t="s">
        <v>14532</v>
      </c>
      <c r="J6867" s="42">
        <v>8033637966786</v>
      </c>
      <c r="L6867" s="47">
        <v>164.95</v>
      </c>
      <c r="M6867" s="47">
        <v>164.95</v>
      </c>
      <c r="N6867" s="45">
        <v>43507</v>
      </c>
    </row>
    <row r="6868" spans="1:14" x14ac:dyDescent="0.25">
      <c r="A6868" s="32" t="s">
        <v>33195</v>
      </c>
      <c r="B6868" s="42" t="s">
        <v>66855</v>
      </c>
      <c r="C6868" s="42"/>
      <c r="D6868" s="42"/>
      <c r="E6868" s="43" t="s">
        <v>14530</v>
      </c>
      <c r="F6868" s="44" t="s">
        <v>3153</v>
      </c>
      <c r="G6868" s="44" t="s">
        <v>11</v>
      </c>
      <c r="H6868" s="44" t="s">
        <v>12</v>
      </c>
      <c r="I6868" s="42" t="s">
        <v>14531</v>
      </c>
      <c r="J6868" s="42">
        <v>8033637966915</v>
      </c>
      <c r="L6868" s="47">
        <v>164.95</v>
      </c>
      <c r="M6868" s="47">
        <v>164.95</v>
      </c>
      <c r="N6868" s="45">
        <v>43507</v>
      </c>
    </row>
    <row r="6869" spans="1:14" x14ac:dyDescent="0.25">
      <c r="A6869" s="32" t="s">
        <v>33194</v>
      </c>
      <c r="B6869" s="42" t="s">
        <v>66854</v>
      </c>
      <c r="C6869" s="42"/>
      <c r="D6869" s="42"/>
      <c r="E6869" s="43" t="s">
        <v>59810</v>
      </c>
      <c r="F6869" s="44" t="s">
        <v>3153</v>
      </c>
      <c r="G6869" s="44" t="s">
        <v>11</v>
      </c>
      <c r="H6869" s="44" t="s">
        <v>12</v>
      </c>
      <c r="I6869" s="42" t="s">
        <v>14529</v>
      </c>
      <c r="J6869" s="42">
        <v>8033637966908</v>
      </c>
      <c r="L6869" s="47">
        <v>164.95</v>
      </c>
      <c r="M6869" s="47">
        <v>164.95</v>
      </c>
      <c r="N6869" s="45">
        <v>43507</v>
      </c>
    </row>
    <row r="6870" spans="1:14" x14ac:dyDescent="0.25">
      <c r="A6870" s="32" t="s">
        <v>33193</v>
      </c>
      <c r="B6870" s="42" t="s">
        <v>66853</v>
      </c>
      <c r="C6870" s="42"/>
      <c r="D6870" s="42"/>
      <c r="E6870" s="43" t="s">
        <v>14527</v>
      </c>
      <c r="F6870" s="44" t="s">
        <v>3153</v>
      </c>
      <c r="G6870" s="44" t="s">
        <v>11</v>
      </c>
      <c r="H6870" s="44" t="s">
        <v>12</v>
      </c>
      <c r="I6870" s="42" t="s">
        <v>14528</v>
      </c>
      <c r="J6870" s="42">
        <v>8033637966892</v>
      </c>
      <c r="L6870" s="47">
        <v>164.95</v>
      </c>
      <c r="M6870" s="47">
        <v>164.95</v>
      </c>
      <c r="N6870" s="45">
        <v>43507</v>
      </c>
    </row>
    <row r="6871" spans="1:14" x14ac:dyDescent="0.25">
      <c r="A6871" s="32" t="s">
        <v>33192</v>
      </c>
      <c r="B6871" s="42" t="s">
        <v>66852</v>
      </c>
      <c r="C6871" s="42"/>
      <c r="D6871" s="42"/>
      <c r="E6871" s="43" t="s">
        <v>59809</v>
      </c>
      <c r="F6871" s="44" t="s">
        <v>3153</v>
      </c>
      <c r="G6871" s="44" t="s">
        <v>11</v>
      </c>
      <c r="H6871" s="44" t="s">
        <v>12</v>
      </c>
      <c r="I6871" s="42" t="s">
        <v>14526</v>
      </c>
      <c r="J6871" s="42">
        <v>8033637966885</v>
      </c>
      <c r="L6871" s="47">
        <v>164.95</v>
      </c>
      <c r="M6871" s="47">
        <v>164.95</v>
      </c>
      <c r="N6871" s="45">
        <v>43507</v>
      </c>
    </row>
    <row r="6872" spans="1:14" x14ac:dyDescent="0.25">
      <c r="B6872" s="42"/>
      <c r="C6872" s="42"/>
      <c r="E6872" s="32" t="s">
        <v>49403</v>
      </c>
      <c r="F6872" s="44" t="s">
        <v>3153</v>
      </c>
      <c r="G6872" s="32" t="s">
        <v>11</v>
      </c>
      <c r="H6872" s="32" t="s">
        <v>12</v>
      </c>
      <c r="I6872" s="32" t="s">
        <v>49404</v>
      </c>
      <c r="J6872" s="55">
        <v>8059347052830</v>
      </c>
      <c r="K6872" s="32"/>
      <c r="L6872" s="64">
        <v>164.95</v>
      </c>
      <c r="M6872" s="64">
        <v>164.95</v>
      </c>
      <c r="N6872" s="45">
        <v>44835</v>
      </c>
    </row>
    <row r="6873" spans="1:14" x14ac:dyDescent="0.25">
      <c r="B6873" s="42"/>
      <c r="C6873" s="42"/>
      <c r="E6873" s="32" t="s">
        <v>59808</v>
      </c>
      <c r="F6873" s="44" t="s">
        <v>3153</v>
      </c>
      <c r="G6873" s="32" t="s">
        <v>11</v>
      </c>
      <c r="H6873" s="32" t="s">
        <v>12</v>
      </c>
      <c r="I6873" s="32" t="s">
        <v>50130</v>
      </c>
      <c r="J6873" s="55">
        <v>8059347052823</v>
      </c>
      <c r="K6873" s="32"/>
      <c r="L6873" s="64">
        <v>164.95</v>
      </c>
      <c r="M6873" s="64">
        <v>164.95</v>
      </c>
      <c r="N6873" s="45">
        <v>44835</v>
      </c>
    </row>
    <row r="6874" spans="1:14" x14ac:dyDescent="0.25">
      <c r="B6874" s="42"/>
      <c r="C6874" s="42"/>
      <c r="E6874" s="32" t="s">
        <v>49401</v>
      </c>
      <c r="F6874" s="44" t="s">
        <v>3153</v>
      </c>
      <c r="G6874" s="32" t="s">
        <v>11</v>
      </c>
      <c r="H6874" s="32" t="s">
        <v>12</v>
      </c>
      <c r="I6874" s="32" t="s">
        <v>49402</v>
      </c>
      <c r="J6874" s="55">
        <v>8059347052816</v>
      </c>
      <c r="K6874" s="32"/>
      <c r="L6874" s="64">
        <v>164.95</v>
      </c>
      <c r="M6874" s="64">
        <v>164.95</v>
      </c>
      <c r="N6874" s="45">
        <v>44835</v>
      </c>
    </row>
    <row r="6875" spans="1:14" x14ac:dyDescent="0.25">
      <c r="B6875" s="42"/>
      <c r="C6875" s="42"/>
      <c r="E6875" s="32" t="s">
        <v>59807</v>
      </c>
      <c r="F6875" s="44" t="s">
        <v>3153</v>
      </c>
      <c r="G6875" s="32" t="s">
        <v>11</v>
      </c>
      <c r="H6875" s="32" t="s">
        <v>12</v>
      </c>
      <c r="I6875" s="32" t="s">
        <v>50129</v>
      </c>
      <c r="J6875" s="55">
        <v>8059347052809</v>
      </c>
      <c r="K6875" s="32"/>
      <c r="L6875" s="64">
        <v>164.95</v>
      </c>
      <c r="M6875" s="64">
        <v>164.95</v>
      </c>
      <c r="N6875" s="45">
        <v>44835</v>
      </c>
    </row>
    <row r="6876" spans="1:14" x14ac:dyDescent="0.25">
      <c r="B6876" s="42"/>
      <c r="C6876" s="42"/>
      <c r="E6876" s="32" t="s">
        <v>49399</v>
      </c>
      <c r="F6876" s="44" t="s">
        <v>3153</v>
      </c>
      <c r="G6876" s="32" t="s">
        <v>11</v>
      </c>
      <c r="H6876" s="32" t="s">
        <v>12</v>
      </c>
      <c r="I6876" s="32" t="s">
        <v>49400</v>
      </c>
      <c r="J6876" s="55">
        <v>8059347052793</v>
      </c>
      <c r="K6876" s="32"/>
      <c r="L6876" s="64">
        <v>164.95</v>
      </c>
      <c r="M6876" s="64">
        <v>164.95</v>
      </c>
      <c r="N6876" s="45">
        <v>44835</v>
      </c>
    </row>
    <row r="6877" spans="1:14" x14ac:dyDescent="0.25">
      <c r="B6877" s="42"/>
      <c r="C6877" s="42"/>
      <c r="E6877" s="32" t="s">
        <v>59806</v>
      </c>
      <c r="F6877" s="44" t="s">
        <v>3153</v>
      </c>
      <c r="G6877" s="32" t="s">
        <v>11</v>
      </c>
      <c r="H6877" s="32" t="s">
        <v>12</v>
      </c>
      <c r="I6877" s="32" t="s">
        <v>50128</v>
      </c>
      <c r="J6877" s="55">
        <v>8059347052786</v>
      </c>
      <c r="K6877" s="32"/>
      <c r="L6877" s="64">
        <v>164.95</v>
      </c>
      <c r="M6877" s="64">
        <v>164.95</v>
      </c>
      <c r="N6877" s="45">
        <v>44835</v>
      </c>
    </row>
    <row r="6878" spans="1:14" x14ac:dyDescent="0.25">
      <c r="B6878" s="42"/>
      <c r="C6878" s="42"/>
      <c r="E6878" s="32" t="s">
        <v>49397</v>
      </c>
      <c r="F6878" s="44" t="s">
        <v>3153</v>
      </c>
      <c r="G6878" s="32" t="s">
        <v>11</v>
      </c>
      <c r="H6878" s="32" t="s">
        <v>12</v>
      </c>
      <c r="I6878" s="32" t="s">
        <v>49398</v>
      </c>
      <c r="J6878" s="55">
        <v>8059347052779</v>
      </c>
      <c r="K6878" s="32"/>
      <c r="L6878" s="64">
        <v>164.95</v>
      </c>
      <c r="M6878" s="64">
        <v>164.95</v>
      </c>
      <c r="N6878" s="45">
        <v>44835</v>
      </c>
    </row>
    <row r="6879" spans="1:14" x14ac:dyDescent="0.25">
      <c r="B6879" s="42"/>
      <c r="C6879" s="42"/>
      <c r="E6879" s="32" t="s">
        <v>59805</v>
      </c>
      <c r="F6879" s="44" t="s">
        <v>3153</v>
      </c>
      <c r="G6879" s="32" t="s">
        <v>11</v>
      </c>
      <c r="H6879" s="32" t="s">
        <v>12</v>
      </c>
      <c r="I6879" s="32" t="s">
        <v>50127</v>
      </c>
      <c r="J6879" s="55">
        <v>8059347052762</v>
      </c>
      <c r="K6879" s="32"/>
      <c r="L6879" s="64">
        <v>164.95</v>
      </c>
      <c r="M6879" s="64">
        <v>164.95</v>
      </c>
      <c r="N6879" s="45">
        <v>44835</v>
      </c>
    </row>
    <row r="6880" spans="1:14" x14ac:dyDescent="0.25">
      <c r="B6880" s="42"/>
      <c r="C6880" s="42"/>
      <c r="E6880" s="32" t="s">
        <v>59804</v>
      </c>
      <c r="F6880" s="44" t="s">
        <v>3153</v>
      </c>
      <c r="G6880" s="32" t="s">
        <v>11</v>
      </c>
      <c r="H6880" s="32" t="s">
        <v>12</v>
      </c>
      <c r="I6880" s="32" t="s">
        <v>50135</v>
      </c>
      <c r="J6880" s="55">
        <v>8059347052922</v>
      </c>
      <c r="K6880" s="32"/>
      <c r="L6880" s="64">
        <v>164.95</v>
      </c>
      <c r="M6880" s="64">
        <v>164.95</v>
      </c>
      <c r="N6880" s="45">
        <v>44835</v>
      </c>
    </row>
    <row r="6881" spans="1:14" x14ac:dyDescent="0.25">
      <c r="B6881" s="42"/>
      <c r="C6881" s="42"/>
      <c r="E6881" s="32" t="s">
        <v>49395</v>
      </c>
      <c r="F6881" s="44" t="s">
        <v>3153</v>
      </c>
      <c r="G6881" s="32" t="s">
        <v>11</v>
      </c>
      <c r="H6881" s="32" t="s">
        <v>12</v>
      </c>
      <c r="I6881" s="32" t="s">
        <v>49396</v>
      </c>
      <c r="J6881" s="55">
        <v>8059347052915</v>
      </c>
      <c r="K6881" s="32"/>
      <c r="L6881" s="64">
        <v>164.95</v>
      </c>
      <c r="M6881" s="64">
        <v>164.95</v>
      </c>
      <c r="N6881" s="45">
        <v>44835</v>
      </c>
    </row>
    <row r="6882" spans="1:14" x14ac:dyDescent="0.25">
      <c r="B6882" s="42"/>
      <c r="C6882" s="42"/>
      <c r="E6882" s="32" t="s">
        <v>59803</v>
      </c>
      <c r="F6882" s="44" t="s">
        <v>3153</v>
      </c>
      <c r="G6882" s="32" t="s">
        <v>11</v>
      </c>
      <c r="H6882" s="32" t="s">
        <v>12</v>
      </c>
      <c r="I6882" s="32" t="s">
        <v>50134</v>
      </c>
      <c r="J6882" s="55">
        <v>8059347052908</v>
      </c>
      <c r="K6882" s="32"/>
      <c r="L6882" s="64">
        <v>164.95</v>
      </c>
      <c r="M6882" s="64">
        <v>164.95</v>
      </c>
      <c r="N6882" s="45">
        <v>44835</v>
      </c>
    </row>
    <row r="6883" spans="1:14" x14ac:dyDescent="0.25">
      <c r="B6883" s="42"/>
      <c r="C6883" s="42"/>
      <c r="E6883" s="32" t="s">
        <v>49393</v>
      </c>
      <c r="F6883" s="44" t="s">
        <v>3153</v>
      </c>
      <c r="G6883" s="32" t="s">
        <v>11</v>
      </c>
      <c r="H6883" s="32" t="s">
        <v>12</v>
      </c>
      <c r="I6883" s="32" t="s">
        <v>49394</v>
      </c>
      <c r="J6883" s="55">
        <v>8059347052892</v>
      </c>
      <c r="K6883" s="32"/>
      <c r="L6883" s="64">
        <v>164.95</v>
      </c>
      <c r="M6883" s="64">
        <v>164.95</v>
      </c>
      <c r="N6883" s="45">
        <v>44835</v>
      </c>
    </row>
    <row r="6884" spans="1:14" x14ac:dyDescent="0.25">
      <c r="B6884" s="42"/>
      <c r="C6884" s="42"/>
      <c r="E6884" s="32" t="s">
        <v>59802</v>
      </c>
      <c r="F6884" s="44" t="s">
        <v>3153</v>
      </c>
      <c r="G6884" s="32" t="s">
        <v>11</v>
      </c>
      <c r="H6884" s="32" t="s">
        <v>12</v>
      </c>
      <c r="I6884" s="32" t="s">
        <v>50133</v>
      </c>
      <c r="J6884" s="55">
        <v>8059347052885</v>
      </c>
      <c r="K6884" s="32"/>
      <c r="L6884" s="64">
        <v>164.95</v>
      </c>
      <c r="M6884" s="64">
        <v>164.95</v>
      </c>
      <c r="N6884" s="45">
        <v>44835</v>
      </c>
    </row>
    <row r="6885" spans="1:14" x14ac:dyDescent="0.25">
      <c r="B6885" s="42"/>
      <c r="C6885" s="42"/>
      <c r="E6885" s="32" t="s">
        <v>49391</v>
      </c>
      <c r="F6885" s="44" t="s">
        <v>3153</v>
      </c>
      <c r="G6885" s="32" t="s">
        <v>11</v>
      </c>
      <c r="H6885" s="32" t="s">
        <v>12</v>
      </c>
      <c r="I6885" s="32" t="s">
        <v>49392</v>
      </c>
      <c r="J6885" s="55">
        <v>8059347052878</v>
      </c>
      <c r="K6885" s="32"/>
      <c r="L6885" s="64">
        <v>164.95</v>
      </c>
      <c r="M6885" s="64">
        <v>164.95</v>
      </c>
      <c r="N6885" s="45">
        <v>44835</v>
      </c>
    </row>
    <row r="6886" spans="1:14" x14ac:dyDescent="0.25">
      <c r="B6886" s="42"/>
      <c r="C6886" s="42"/>
      <c r="E6886" s="32" t="s">
        <v>59801</v>
      </c>
      <c r="F6886" s="44" t="s">
        <v>3153</v>
      </c>
      <c r="G6886" s="32" t="s">
        <v>11</v>
      </c>
      <c r="H6886" s="32" t="s">
        <v>12</v>
      </c>
      <c r="I6886" s="32" t="s">
        <v>50132</v>
      </c>
      <c r="J6886" s="55">
        <v>8059347052861</v>
      </c>
      <c r="K6886" s="32"/>
      <c r="L6886" s="64">
        <v>164.95</v>
      </c>
      <c r="M6886" s="64">
        <v>164.95</v>
      </c>
      <c r="N6886" s="45">
        <v>44835</v>
      </c>
    </row>
    <row r="6887" spans="1:14" x14ac:dyDescent="0.25">
      <c r="B6887" s="42"/>
      <c r="C6887" s="42"/>
      <c r="E6887" s="32" t="s">
        <v>49389</v>
      </c>
      <c r="F6887" s="44" t="s">
        <v>3153</v>
      </c>
      <c r="G6887" s="32" t="s">
        <v>11</v>
      </c>
      <c r="H6887" s="32" t="s">
        <v>12</v>
      </c>
      <c r="I6887" s="32" t="s">
        <v>49390</v>
      </c>
      <c r="J6887" s="55">
        <v>8059347052854</v>
      </c>
      <c r="K6887" s="32"/>
      <c r="L6887" s="64">
        <v>164.95</v>
      </c>
      <c r="M6887" s="64">
        <v>164.95</v>
      </c>
      <c r="N6887" s="45">
        <v>44835</v>
      </c>
    </row>
    <row r="6888" spans="1:14" x14ac:dyDescent="0.25">
      <c r="B6888" s="42"/>
      <c r="C6888" s="42"/>
      <c r="E6888" s="32" t="s">
        <v>59800</v>
      </c>
      <c r="F6888" s="44" t="s">
        <v>3153</v>
      </c>
      <c r="G6888" s="32" t="s">
        <v>11</v>
      </c>
      <c r="H6888" s="32" t="s">
        <v>12</v>
      </c>
      <c r="I6888" s="32" t="s">
        <v>50131</v>
      </c>
      <c r="J6888" s="55">
        <v>8059347052847</v>
      </c>
      <c r="K6888" s="32"/>
      <c r="L6888" s="64">
        <v>164.95</v>
      </c>
      <c r="M6888" s="64">
        <v>164.95</v>
      </c>
      <c r="N6888" s="45">
        <v>44835</v>
      </c>
    </row>
    <row r="6889" spans="1:14" x14ac:dyDescent="0.25">
      <c r="A6889" s="32" t="s">
        <v>33191</v>
      </c>
      <c r="B6889" s="42" t="s">
        <v>66723</v>
      </c>
      <c r="C6889" s="42" t="s">
        <v>20089</v>
      </c>
      <c r="D6889" s="42"/>
      <c r="E6889" s="43" t="s">
        <v>12555</v>
      </c>
      <c r="F6889" s="44" t="s">
        <v>3153</v>
      </c>
      <c r="G6889" s="44" t="s">
        <v>11</v>
      </c>
      <c r="H6889" s="44" t="s">
        <v>12</v>
      </c>
      <c r="I6889" s="42" t="s">
        <v>12556</v>
      </c>
      <c r="J6889" s="42">
        <v>8033637201672</v>
      </c>
      <c r="L6889" s="46">
        <v>164.95</v>
      </c>
      <c r="M6889" s="54">
        <v>164.95</v>
      </c>
      <c r="N6889" s="45">
        <v>43339</v>
      </c>
    </row>
    <row r="6890" spans="1:14" x14ac:dyDescent="0.25">
      <c r="A6890" s="32" t="s">
        <v>33190</v>
      </c>
      <c r="B6890" s="42" t="s">
        <v>66722</v>
      </c>
      <c r="C6890" s="42" t="s">
        <v>20088</v>
      </c>
      <c r="D6890" s="42"/>
      <c r="E6890" s="43" t="s">
        <v>12553</v>
      </c>
      <c r="F6890" s="44" t="s">
        <v>3153</v>
      </c>
      <c r="G6890" s="44" t="s">
        <v>11</v>
      </c>
      <c r="H6890" s="44" t="s">
        <v>12</v>
      </c>
      <c r="I6890" s="42" t="s">
        <v>12554</v>
      </c>
      <c r="J6890" s="42">
        <v>8033637201665</v>
      </c>
      <c r="L6890" s="46">
        <v>164.95</v>
      </c>
      <c r="M6890" s="54">
        <v>164.95</v>
      </c>
      <c r="N6890" s="45">
        <v>43339</v>
      </c>
    </row>
    <row r="6891" spans="1:14" x14ac:dyDescent="0.25">
      <c r="A6891" s="32" t="s">
        <v>33189</v>
      </c>
      <c r="B6891" s="42" t="s">
        <v>66721</v>
      </c>
      <c r="C6891" s="42" t="s">
        <v>20087</v>
      </c>
      <c r="D6891" s="42"/>
      <c r="E6891" s="43" t="s">
        <v>12551</v>
      </c>
      <c r="F6891" s="44" t="s">
        <v>3153</v>
      </c>
      <c r="G6891" s="44" t="s">
        <v>11</v>
      </c>
      <c r="H6891" s="44" t="s">
        <v>12</v>
      </c>
      <c r="I6891" s="42" t="s">
        <v>12552</v>
      </c>
      <c r="J6891" s="42">
        <v>8033637201658</v>
      </c>
      <c r="L6891" s="46">
        <v>164.95</v>
      </c>
      <c r="M6891" s="54">
        <v>164.95</v>
      </c>
      <c r="N6891" s="45">
        <v>43339</v>
      </c>
    </row>
    <row r="6892" spans="1:14" x14ac:dyDescent="0.25">
      <c r="A6892" s="32" t="s">
        <v>33188</v>
      </c>
      <c r="B6892" s="42" t="s">
        <v>66720</v>
      </c>
      <c r="C6892" s="42" t="s">
        <v>20086</v>
      </c>
      <c r="D6892" s="42"/>
      <c r="E6892" s="43" t="s">
        <v>12549</v>
      </c>
      <c r="F6892" s="44" t="s">
        <v>3153</v>
      </c>
      <c r="G6892" s="44" t="s">
        <v>11</v>
      </c>
      <c r="H6892" s="44" t="s">
        <v>12</v>
      </c>
      <c r="I6892" s="42" t="s">
        <v>12550</v>
      </c>
      <c r="J6892" s="42">
        <v>8033637201641</v>
      </c>
      <c r="L6892" s="46">
        <v>164.95</v>
      </c>
      <c r="M6892" s="54">
        <v>164.95</v>
      </c>
      <c r="N6892" s="45">
        <v>43339</v>
      </c>
    </row>
    <row r="6893" spans="1:14" x14ac:dyDescent="0.25">
      <c r="A6893" s="32" t="s">
        <v>33187</v>
      </c>
      <c r="B6893" s="42" t="s">
        <v>66719</v>
      </c>
      <c r="C6893" s="42" t="s">
        <v>20085</v>
      </c>
      <c r="D6893" s="42"/>
      <c r="E6893" s="43" t="s">
        <v>12547</v>
      </c>
      <c r="F6893" s="44" t="s">
        <v>3153</v>
      </c>
      <c r="G6893" s="44" t="s">
        <v>11</v>
      </c>
      <c r="H6893" s="44" t="s">
        <v>12</v>
      </c>
      <c r="I6893" s="42" t="s">
        <v>12548</v>
      </c>
      <c r="J6893" s="42">
        <v>8033637201634</v>
      </c>
      <c r="L6893" s="46">
        <v>164.95</v>
      </c>
      <c r="M6893" s="54">
        <v>164.95</v>
      </c>
      <c r="N6893" s="45">
        <v>43339</v>
      </c>
    </row>
    <row r="6894" spans="1:14" x14ac:dyDescent="0.25">
      <c r="A6894" s="32" t="s">
        <v>33186</v>
      </c>
      <c r="B6894" s="42" t="s">
        <v>66718</v>
      </c>
      <c r="C6894" s="42" t="s">
        <v>20084</v>
      </c>
      <c r="D6894" s="42"/>
      <c r="E6894" s="43" t="s">
        <v>12545</v>
      </c>
      <c r="F6894" s="44" t="s">
        <v>3153</v>
      </c>
      <c r="G6894" s="44" t="s">
        <v>11</v>
      </c>
      <c r="H6894" s="44" t="s">
        <v>12</v>
      </c>
      <c r="I6894" s="42" t="s">
        <v>12546</v>
      </c>
      <c r="J6894" s="42">
        <v>8033637201627</v>
      </c>
      <c r="L6894" s="46">
        <v>164.95</v>
      </c>
      <c r="M6894" s="54">
        <v>164.95</v>
      </c>
      <c r="N6894" s="45">
        <v>43339</v>
      </c>
    </row>
    <row r="6895" spans="1:14" x14ac:dyDescent="0.25">
      <c r="A6895" s="32" t="s">
        <v>33185</v>
      </c>
      <c r="B6895" s="42" t="s">
        <v>66717</v>
      </c>
      <c r="C6895" s="42"/>
      <c r="D6895" s="42"/>
      <c r="E6895" s="43" t="s">
        <v>12543</v>
      </c>
      <c r="F6895" s="44" t="s">
        <v>3153</v>
      </c>
      <c r="G6895" s="44" t="s">
        <v>11</v>
      </c>
      <c r="H6895" s="44" t="s">
        <v>12</v>
      </c>
      <c r="I6895" s="42" t="s">
        <v>12544</v>
      </c>
      <c r="J6895" s="42">
        <v>8033637201610</v>
      </c>
      <c r="L6895" s="46">
        <v>164.95</v>
      </c>
      <c r="M6895" s="54">
        <v>164.95</v>
      </c>
      <c r="N6895" s="45">
        <v>43339</v>
      </c>
    </row>
    <row r="6896" spans="1:14" x14ac:dyDescent="0.25">
      <c r="A6896" s="32" t="s">
        <v>33184</v>
      </c>
      <c r="B6896" s="42" t="s">
        <v>66716</v>
      </c>
      <c r="C6896" s="42"/>
      <c r="D6896" s="42"/>
      <c r="E6896" s="43" t="s">
        <v>59799</v>
      </c>
      <c r="F6896" s="44" t="s">
        <v>3153</v>
      </c>
      <c r="G6896" s="44" t="s">
        <v>11</v>
      </c>
      <c r="H6896" s="44" t="s">
        <v>12</v>
      </c>
      <c r="I6896" s="42" t="s">
        <v>12542</v>
      </c>
      <c r="J6896" s="42">
        <v>8033637201603</v>
      </c>
      <c r="L6896" s="46">
        <v>164.95</v>
      </c>
      <c r="M6896" s="54">
        <v>164.95</v>
      </c>
      <c r="N6896" s="45">
        <v>43339</v>
      </c>
    </row>
    <row r="6897" spans="1:14" x14ac:dyDescent="0.25">
      <c r="A6897" s="32" t="s">
        <v>33183</v>
      </c>
      <c r="B6897" s="42" t="s">
        <v>66732</v>
      </c>
      <c r="C6897" s="42" t="s">
        <v>20083</v>
      </c>
      <c r="D6897" s="42"/>
      <c r="E6897" s="43" t="s">
        <v>12540</v>
      </c>
      <c r="F6897" s="44" t="s">
        <v>3153</v>
      </c>
      <c r="G6897" s="44" t="s">
        <v>11</v>
      </c>
      <c r="H6897" s="44" t="s">
        <v>12</v>
      </c>
      <c r="I6897" s="42" t="s">
        <v>12541</v>
      </c>
      <c r="J6897" s="42">
        <v>8033637201764</v>
      </c>
      <c r="L6897" s="46">
        <v>164.95</v>
      </c>
      <c r="M6897" s="54">
        <v>164.95</v>
      </c>
      <c r="N6897" s="45">
        <v>43339</v>
      </c>
    </row>
    <row r="6898" spans="1:14" x14ac:dyDescent="0.25">
      <c r="A6898" s="32" t="s">
        <v>33182</v>
      </c>
      <c r="B6898" s="42" t="s">
        <v>66731</v>
      </c>
      <c r="C6898" s="42" t="s">
        <v>20082</v>
      </c>
      <c r="D6898" s="42"/>
      <c r="E6898" s="43" t="s">
        <v>12538</v>
      </c>
      <c r="F6898" s="44" t="s">
        <v>3153</v>
      </c>
      <c r="G6898" s="44" t="s">
        <v>11</v>
      </c>
      <c r="H6898" s="44" t="s">
        <v>12</v>
      </c>
      <c r="I6898" s="42" t="s">
        <v>12539</v>
      </c>
      <c r="J6898" s="42">
        <v>8033637201757</v>
      </c>
      <c r="L6898" s="46">
        <v>164.95</v>
      </c>
      <c r="M6898" s="54">
        <v>164.95</v>
      </c>
      <c r="N6898" s="45">
        <v>43339</v>
      </c>
    </row>
    <row r="6899" spans="1:14" x14ac:dyDescent="0.25">
      <c r="A6899" s="32" t="s">
        <v>33181</v>
      </c>
      <c r="B6899" s="42" t="s">
        <v>66730</v>
      </c>
      <c r="C6899" s="42" t="s">
        <v>20081</v>
      </c>
      <c r="D6899" s="42"/>
      <c r="E6899" s="43" t="s">
        <v>12536</v>
      </c>
      <c r="F6899" s="44" t="s">
        <v>3153</v>
      </c>
      <c r="G6899" s="44" t="s">
        <v>11</v>
      </c>
      <c r="H6899" s="44" t="s">
        <v>12</v>
      </c>
      <c r="I6899" s="42" t="s">
        <v>12537</v>
      </c>
      <c r="J6899" s="42">
        <v>8033637201740</v>
      </c>
      <c r="L6899" s="46">
        <v>164.95</v>
      </c>
      <c r="M6899" s="54">
        <v>164.95</v>
      </c>
      <c r="N6899" s="45">
        <v>43339</v>
      </c>
    </row>
    <row r="6900" spans="1:14" x14ac:dyDescent="0.25">
      <c r="A6900" s="32" t="s">
        <v>33180</v>
      </c>
      <c r="B6900" s="42" t="s">
        <v>66729</v>
      </c>
      <c r="C6900" s="42" t="s">
        <v>20080</v>
      </c>
      <c r="D6900" s="42"/>
      <c r="E6900" s="43" t="s">
        <v>12534</v>
      </c>
      <c r="F6900" s="44" t="s">
        <v>3153</v>
      </c>
      <c r="G6900" s="44" t="s">
        <v>11</v>
      </c>
      <c r="H6900" s="44" t="s">
        <v>12</v>
      </c>
      <c r="I6900" s="42" t="s">
        <v>12535</v>
      </c>
      <c r="J6900" s="42">
        <v>8033637201733</v>
      </c>
      <c r="L6900" s="46">
        <v>164.95</v>
      </c>
      <c r="M6900" s="54">
        <v>164.95</v>
      </c>
      <c r="N6900" s="45">
        <v>43339</v>
      </c>
    </row>
    <row r="6901" spans="1:14" x14ac:dyDescent="0.25">
      <c r="A6901" s="32" t="s">
        <v>33179</v>
      </c>
      <c r="B6901" s="42" t="s">
        <v>66728</v>
      </c>
      <c r="C6901" s="42" t="s">
        <v>20079</v>
      </c>
      <c r="D6901" s="42"/>
      <c r="E6901" s="43" t="s">
        <v>12532</v>
      </c>
      <c r="F6901" s="44" t="s">
        <v>3153</v>
      </c>
      <c r="G6901" s="44" t="s">
        <v>11</v>
      </c>
      <c r="H6901" s="44" t="s">
        <v>12</v>
      </c>
      <c r="I6901" s="42" t="s">
        <v>12533</v>
      </c>
      <c r="J6901" s="42">
        <v>8033637201726</v>
      </c>
      <c r="L6901" s="46">
        <v>164.95</v>
      </c>
      <c r="M6901" s="54">
        <v>164.95</v>
      </c>
      <c r="N6901" s="45">
        <v>43339</v>
      </c>
    </row>
    <row r="6902" spans="1:14" x14ac:dyDescent="0.25">
      <c r="A6902" s="32" t="s">
        <v>33178</v>
      </c>
      <c r="B6902" s="42" t="s">
        <v>66727</v>
      </c>
      <c r="C6902" s="42" t="s">
        <v>20078</v>
      </c>
      <c r="D6902" s="42"/>
      <c r="E6902" s="43" t="s">
        <v>12530</v>
      </c>
      <c r="F6902" s="44" t="s">
        <v>3153</v>
      </c>
      <c r="G6902" s="44" t="s">
        <v>11</v>
      </c>
      <c r="H6902" s="44" t="s">
        <v>12</v>
      </c>
      <c r="I6902" s="42" t="s">
        <v>12531</v>
      </c>
      <c r="J6902" s="42">
        <v>8033637201719</v>
      </c>
      <c r="L6902" s="46">
        <v>164.95</v>
      </c>
      <c r="M6902" s="54">
        <v>164.95</v>
      </c>
      <c r="N6902" s="45">
        <v>43339</v>
      </c>
    </row>
    <row r="6903" spans="1:14" x14ac:dyDescent="0.25">
      <c r="A6903" s="32" t="s">
        <v>33177</v>
      </c>
      <c r="B6903" s="42" t="s">
        <v>66726</v>
      </c>
      <c r="C6903" s="42" t="s">
        <v>20077</v>
      </c>
      <c r="D6903" s="42"/>
      <c r="E6903" s="43" t="s">
        <v>12528</v>
      </c>
      <c r="F6903" s="44" t="s">
        <v>3153</v>
      </c>
      <c r="G6903" s="44" t="s">
        <v>11</v>
      </c>
      <c r="H6903" s="44" t="s">
        <v>12</v>
      </c>
      <c r="I6903" s="42" t="s">
        <v>12529</v>
      </c>
      <c r="J6903" s="42">
        <v>8033637201702</v>
      </c>
      <c r="L6903" s="46">
        <v>164.95</v>
      </c>
      <c r="M6903" s="54">
        <v>164.95</v>
      </c>
      <c r="N6903" s="45">
        <v>43339</v>
      </c>
    </row>
    <row r="6904" spans="1:14" x14ac:dyDescent="0.25">
      <c r="A6904" s="32" t="s">
        <v>33176</v>
      </c>
      <c r="B6904" s="42" t="s">
        <v>66725</v>
      </c>
      <c r="C6904" s="42" t="s">
        <v>20076</v>
      </c>
      <c r="D6904" s="42"/>
      <c r="E6904" s="43" t="s">
        <v>12526</v>
      </c>
      <c r="F6904" s="44" t="s">
        <v>3153</v>
      </c>
      <c r="G6904" s="44" t="s">
        <v>11</v>
      </c>
      <c r="H6904" s="44" t="s">
        <v>12</v>
      </c>
      <c r="I6904" s="42" t="s">
        <v>12527</v>
      </c>
      <c r="J6904" s="42">
        <v>8033637201696</v>
      </c>
      <c r="L6904" s="46">
        <v>164.95</v>
      </c>
      <c r="M6904" s="54">
        <v>164.95</v>
      </c>
      <c r="N6904" s="45">
        <v>43339</v>
      </c>
    </row>
    <row r="6905" spans="1:14" x14ac:dyDescent="0.25">
      <c r="A6905" s="32" t="s">
        <v>33175</v>
      </c>
      <c r="B6905" s="42" t="s">
        <v>66724</v>
      </c>
      <c r="C6905" s="42" t="s">
        <v>20075</v>
      </c>
      <c r="D6905" s="42"/>
      <c r="E6905" s="43" t="s">
        <v>12524</v>
      </c>
      <c r="F6905" s="44" t="s">
        <v>3153</v>
      </c>
      <c r="G6905" s="44" t="s">
        <v>11</v>
      </c>
      <c r="H6905" s="44" t="s">
        <v>12</v>
      </c>
      <c r="I6905" s="42" t="s">
        <v>12525</v>
      </c>
      <c r="J6905" s="42">
        <v>8033637201689</v>
      </c>
      <c r="L6905" s="46">
        <v>164.95</v>
      </c>
      <c r="M6905" s="54">
        <v>164.95</v>
      </c>
      <c r="N6905" s="45">
        <v>43339</v>
      </c>
    </row>
    <row r="6906" spans="1:14" x14ac:dyDescent="0.25">
      <c r="B6906" s="42"/>
      <c r="C6906" s="42"/>
      <c r="E6906" s="32" t="s">
        <v>49387</v>
      </c>
      <c r="F6906" s="44" t="s">
        <v>3153</v>
      </c>
      <c r="G6906" s="32" t="s">
        <v>11</v>
      </c>
      <c r="H6906" s="32" t="s">
        <v>12</v>
      </c>
      <c r="I6906" s="32" t="s">
        <v>49388</v>
      </c>
      <c r="J6906" s="55">
        <v>8059347085159</v>
      </c>
      <c r="K6906" s="32"/>
      <c r="L6906" s="47">
        <v>269.95</v>
      </c>
      <c r="M6906" s="47">
        <v>269.95</v>
      </c>
      <c r="N6906" s="45">
        <v>44835</v>
      </c>
    </row>
    <row r="6907" spans="1:14" x14ac:dyDescent="0.25">
      <c r="B6907" s="42"/>
      <c r="C6907" s="42"/>
      <c r="E6907" s="32" t="s">
        <v>59798</v>
      </c>
      <c r="F6907" s="44" t="s">
        <v>3153</v>
      </c>
      <c r="G6907" s="32" t="s">
        <v>11</v>
      </c>
      <c r="H6907" s="32" t="s">
        <v>12</v>
      </c>
      <c r="I6907" s="32" t="s">
        <v>50124</v>
      </c>
      <c r="J6907" s="55">
        <v>8059347085142</v>
      </c>
      <c r="K6907" s="32"/>
      <c r="L6907" s="47">
        <v>269.95</v>
      </c>
      <c r="M6907" s="47">
        <v>269.95</v>
      </c>
      <c r="N6907" s="45">
        <v>44835</v>
      </c>
    </row>
    <row r="6908" spans="1:14" x14ac:dyDescent="0.25">
      <c r="B6908" s="42"/>
      <c r="C6908" s="42"/>
      <c r="E6908" s="32" t="s">
        <v>49385</v>
      </c>
      <c r="F6908" s="44" t="s">
        <v>3153</v>
      </c>
      <c r="G6908" s="32" t="s">
        <v>11</v>
      </c>
      <c r="H6908" s="32" t="s">
        <v>12</v>
      </c>
      <c r="I6908" s="32" t="s">
        <v>49386</v>
      </c>
      <c r="J6908" s="55">
        <v>8059347085135</v>
      </c>
      <c r="K6908" s="32"/>
      <c r="L6908" s="47">
        <v>269.95</v>
      </c>
      <c r="M6908" s="47">
        <v>269.95</v>
      </c>
      <c r="N6908" s="45">
        <v>44835</v>
      </c>
    </row>
    <row r="6909" spans="1:14" x14ac:dyDescent="0.25">
      <c r="B6909" s="42"/>
      <c r="C6909" s="42"/>
      <c r="E6909" s="32" t="s">
        <v>59797</v>
      </c>
      <c r="F6909" s="44" t="s">
        <v>3153</v>
      </c>
      <c r="G6909" s="32" t="s">
        <v>11</v>
      </c>
      <c r="H6909" s="32" t="s">
        <v>12</v>
      </c>
      <c r="I6909" s="32" t="s">
        <v>50123</v>
      </c>
      <c r="J6909" s="55">
        <v>8059347085128</v>
      </c>
      <c r="K6909" s="32"/>
      <c r="L6909" s="47">
        <v>269.95</v>
      </c>
      <c r="M6909" s="47">
        <v>269.95</v>
      </c>
      <c r="N6909" s="45">
        <v>44835</v>
      </c>
    </row>
    <row r="6910" spans="1:14" x14ac:dyDescent="0.25">
      <c r="B6910" s="42"/>
      <c r="C6910" s="42"/>
      <c r="E6910" s="32" t="s">
        <v>49383</v>
      </c>
      <c r="F6910" s="44" t="s">
        <v>3153</v>
      </c>
      <c r="G6910" s="32" t="s">
        <v>11</v>
      </c>
      <c r="H6910" s="32" t="s">
        <v>12</v>
      </c>
      <c r="I6910" s="32" t="s">
        <v>49384</v>
      </c>
      <c r="J6910" s="55">
        <v>8059347085111</v>
      </c>
      <c r="K6910" s="32"/>
      <c r="L6910" s="47">
        <v>269.95</v>
      </c>
      <c r="M6910" s="47">
        <v>269.95</v>
      </c>
      <c r="N6910" s="45">
        <v>44835</v>
      </c>
    </row>
    <row r="6911" spans="1:14" x14ac:dyDescent="0.25">
      <c r="B6911" s="42"/>
      <c r="C6911" s="42"/>
      <c r="E6911" s="32" t="s">
        <v>59796</v>
      </c>
      <c r="F6911" s="44" t="s">
        <v>3153</v>
      </c>
      <c r="G6911" s="32" t="s">
        <v>11</v>
      </c>
      <c r="H6911" s="32" t="s">
        <v>12</v>
      </c>
      <c r="I6911" s="32" t="s">
        <v>50122</v>
      </c>
      <c r="J6911" s="55">
        <v>8059347085104</v>
      </c>
      <c r="K6911" s="32"/>
      <c r="L6911" s="47">
        <v>269.95</v>
      </c>
      <c r="M6911" s="47">
        <v>269.95</v>
      </c>
      <c r="N6911" s="45">
        <v>44835</v>
      </c>
    </row>
    <row r="6912" spans="1:14" x14ac:dyDescent="0.25">
      <c r="B6912" s="42"/>
      <c r="C6912" s="42"/>
      <c r="E6912" s="32" t="s">
        <v>49381</v>
      </c>
      <c r="F6912" s="44" t="s">
        <v>3153</v>
      </c>
      <c r="G6912" s="32" t="s">
        <v>11</v>
      </c>
      <c r="H6912" s="32" t="s">
        <v>12</v>
      </c>
      <c r="I6912" s="32" t="s">
        <v>49382</v>
      </c>
      <c r="J6912" s="55">
        <v>8059347085098</v>
      </c>
      <c r="K6912" s="32"/>
      <c r="L6912" s="47">
        <v>269.95</v>
      </c>
      <c r="M6912" s="47">
        <v>269.95</v>
      </c>
      <c r="N6912" s="45">
        <v>44835</v>
      </c>
    </row>
    <row r="6913" spans="2:14" x14ac:dyDescent="0.25">
      <c r="B6913" s="42"/>
      <c r="C6913" s="42"/>
      <c r="E6913" s="32" t="s">
        <v>59795</v>
      </c>
      <c r="F6913" s="44" t="s">
        <v>3153</v>
      </c>
      <c r="G6913" s="32" t="s">
        <v>11</v>
      </c>
      <c r="H6913" s="32" t="s">
        <v>12</v>
      </c>
      <c r="I6913" s="32" t="s">
        <v>50121</v>
      </c>
      <c r="J6913" s="55">
        <v>8059347085081</v>
      </c>
      <c r="K6913" s="32"/>
      <c r="L6913" s="47">
        <v>269.95</v>
      </c>
      <c r="M6913" s="47">
        <v>269.95</v>
      </c>
      <c r="N6913" s="45">
        <v>44835</v>
      </c>
    </row>
    <row r="6914" spans="2:14" x14ac:dyDescent="0.25">
      <c r="B6914" s="42"/>
      <c r="C6914" s="42"/>
      <c r="E6914" s="32" t="s">
        <v>49379</v>
      </c>
      <c r="F6914" s="44" t="s">
        <v>3153</v>
      </c>
      <c r="G6914" s="32" t="s">
        <v>11</v>
      </c>
      <c r="H6914" s="32" t="s">
        <v>12</v>
      </c>
      <c r="I6914" s="32" t="s">
        <v>49380</v>
      </c>
      <c r="J6914" s="55">
        <v>8059347085074</v>
      </c>
      <c r="K6914" s="32"/>
      <c r="L6914" s="47">
        <v>269.95</v>
      </c>
      <c r="M6914" s="47">
        <v>269.95</v>
      </c>
      <c r="N6914" s="45">
        <v>44835</v>
      </c>
    </row>
    <row r="6915" spans="2:14" x14ac:dyDescent="0.25">
      <c r="B6915" s="42"/>
      <c r="C6915" s="42"/>
      <c r="E6915" s="32" t="s">
        <v>59794</v>
      </c>
      <c r="F6915" s="44" t="s">
        <v>3153</v>
      </c>
      <c r="G6915" s="32" t="s">
        <v>11</v>
      </c>
      <c r="H6915" s="32" t="s">
        <v>12</v>
      </c>
      <c r="I6915" s="32" t="s">
        <v>50120</v>
      </c>
      <c r="J6915" s="55">
        <v>8059347085067</v>
      </c>
      <c r="K6915" s="32"/>
      <c r="L6915" s="47">
        <v>269.95</v>
      </c>
      <c r="M6915" s="47">
        <v>269.95</v>
      </c>
      <c r="N6915" s="45">
        <v>44835</v>
      </c>
    </row>
    <row r="6916" spans="2:14" x14ac:dyDescent="0.25">
      <c r="B6916" s="42"/>
      <c r="C6916" s="42"/>
      <c r="E6916" s="32" t="s">
        <v>49377</v>
      </c>
      <c r="F6916" s="44" t="s">
        <v>3153</v>
      </c>
      <c r="G6916" s="32" t="s">
        <v>11</v>
      </c>
      <c r="H6916" s="32" t="s">
        <v>12</v>
      </c>
      <c r="I6916" s="32" t="s">
        <v>49378</v>
      </c>
      <c r="J6916" s="55">
        <v>8059347085197</v>
      </c>
      <c r="K6916" s="32"/>
      <c r="L6916" s="47">
        <v>269.95</v>
      </c>
      <c r="M6916" s="47">
        <v>269.95</v>
      </c>
      <c r="N6916" s="45">
        <v>44835</v>
      </c>
    </row>
    <row r="6917" spans="2:14" x14ac:dyDescent="0.25">
      <c r="B6917" s="42"/>
      <c r="C6917" s="42"/>
      <c r="E6917" s="32" t="s">
        <v>59793</v>
      </c>
      <c r="F6917" s="44" t="s">
        <v>3153</v>
      </c>
      <c r="G6917" s="32" t="s">
        <v>11</v>
      </c>
      <c r="H6917" s="32" t="s">
        <v>12</v>
      </c>
      <c r="I6917" s="32" t="s">
        <v>50126</v>
      </c>
      <c r="J6917" s="55">
        <v>8059347085180</v>
      </c>
      <c r="K6917" s="32"/>
      <c r="L6917" s="47">
        <v>269.95</v>
      </c>
      <c r="M6917" s="47">
        <v>269.95</v>
      </c>
      <c r="N6917" s="45">
        <v>44835</v>
      </c>
    </row>
    <row r="6918" spans="2:14" x14ac:dyDescent="0.25">
      <c r="B6918" s="42"/>
      <c r="C6918" s="42"/>
      <c r="E6918" s="32" t="s">
        <v>49375</v>
      </c>
      <c r="F6918" s="44" t="s">
        <v>3153</v>
      </c>
      <c r="G6918" s="32" t="s">
        <v>11</v>
      </c>
      <c r="H6918" s="32" t="s">
        <v>12</v>
      </c>
      <c r="I6918" s="32" t="s">
        <v>49376</v>
      </c>
      <c r="J6918" s="55">
        <v>8059347085173</v>
      </c>
      <c r="K6918" s="32"/>
      <c r="L6918" s="47">
        <v>269.95</v>
      </c>
      <c r="M6918" s="47">
        <v>269.95</v>
      </c>
      <c r="N6918" s="45">
        <v>44835</v>
      </c>
    </row>
    <row r="6919" spans="2:14" x14ac:dyDescent="0.25">
      <c r="B6919" s="42"/>
      <c r="C6919" s="42"/>
      <c r="E6919" s="32" t="s">
        <v>59792</v>
      </c>
      <c r="F6919" s="44" t="s">
        <v>3153</v>
      </c>
      <c r="G6919" s="32" t="s">
        <v>11</v>
      </c>
      <c r="H6919" s="32" t="s">
        <v>12</v>
      </c>
      <c r="I6919" s="32" t="s">
        <v>50125</v>
      </c>
      <c r="J6919" s="55">
        <v>8059347085166</v>
      </c>
      <c r="K6919" s="32"/>
      <c r="L6919" s="47">
        <v>269.95</v>
      </c>
      <c r="M6919" s="47">
        <v>269.95</v>
      </c>
      <c r="N6919" s="45">
        <v>44835</v>
      </c>
    </row>
    <row r="6920" spans="2:14" x14ac:dyDescent="0.25">
      <c r="B6920" s="42"/>
      <c r="C6920" s="42"/>
      <c r="E6920" s="32" t="s">
        <v>49373</v>
      </c>
      <c r="F6920" s="44" t="s">
        <v>3153</v>
      </c>
      <c r="G6920" s="32" t="s">
        <v>11</v>
      </c>
      <c r="H6920" s="32" t="s">
        <v>12</v>
      </c>
      <c r="I6920" s="32" t="s">
        <v>49374</v>
      </c>
      <c r="J6920" s="55">
        <v>8059347085012</v>
      </c>
      <c r="K6920" s="32"/>
      <c r="L6920" s="47">
        <v>269.95</v>
      </c>
      <c r="M6920" s="47">
        <v>269.95</v>
      </c>
      <c r="N6920" s="45">
        <v>44835</v>
      </c>
    </row>
    <row r="6921" spans="2:14" x14ac:dyDescent="0.25">
      <c r="B6921" s="42"/>
      <c r="C6921" s="42"/>
      <c r="E6921" s="32" t="s">
        <v>59791</v>
      </c>
      <c r="F6921" s="44" t="s">
        <v>3153</v>
      </c>
      <c r="G6921" s="32" t="s">
        <v>11</v>
      </c>
      <c r="H6921" s="32" t="s">
        <v>12</v>
      </c>
      <c r="I6921" s="32" t="s">
        <v>50117</v>
      </c>
      <c r="J6921" s="55">
        <v>8059347085005</v>
      </c>
      <c r="K6921" s="32"/>
      <c r="L6921" s="47">
        <v>269.95</v>
      </c>
      <c r="M6921" s="47">
        <v>269.95</v>
      </c>
      <c r="N6921" s="45">
        <v>44835</v>
      </c>
    </row>
    <row r="6922" spans="2:14" x14ac:dyDescent="0.25">
      <c r="B6922" s="42"/>
      <c r="C6922" s="42"/>
      <c r="E6922" s="32" t="s">
        <v>49371</v>
      </c>
      <c r="F6922" s="44" t="s">
        <v>3153</v>
      </c>
      <c r="G6922" s="32" t="s">
        <v>11</v>
      </c>
      <c r="H6922" s="32" t="s">
        <v>12</v>
      </c>
      <c r="I6922" s="32" t="s">
        <v>49372</v>
      </c>
      <c r="J6922" s="55">
        <v>8059347084992</v>
      </c>
      <c r="K6922" s="32"/>
      <c r="L6922" s="47">
        <v>269.95</v>
      </c>
      <c r="M6922" s="47">
        <v>269.95</v>
      </c>
      <c r="N6922" s="45">
        <v>44835</v>
      </c>
    </row>
    <row r="6923" spans="2:14" x14ac:dyDescent="0.25">
      <c r="B6923" s="42"/>
      <c r="C6923" s="42"/>
      <c r="E6923" s="32" t="s">
        <v>59790</v>
      </c>
      <c r="F6923" s="44" t="s">
        <v>3153</v>
      </c>
      <c r="G6923" s="32" t="s">
        <v>11</v>
      </c>
      <c r="H6923" s="32" t="s">
        <v>12</v>
      </c>
      <c r="I6923" s="32" t="s">
        <v>50116</v>
      </c>
      <c r="J6923" s="55">
        <v>8059347084985</v>
      </c>
      <c r="K6923" s="32"/>
      <c r="L6923" s="47">
        <v>269.95</v>
      </c>
      <c r="M6923" s="47">
        <v>269.95</v>
      </c>
      <c r="N6923" s="45">
        <v>44835</v>
      </c>
    </row>
    <row r="6924" spans="2:14" x14ac:dyDescent="0.25">
      <c r="B6924" s="42"/>
      <c r="C6924" s="42"/>
      <c r="E6924" s="32" t="s">
        <v>49369</v>
      </c>
      <c r="F6924" s="44" t="s">
        <v>3153</v>
      </c>
      <c r="G6924" s="32" t="s">
        <v>11</v>
      </c>
      <c r="H6924" s="32" t="s">
        <v>12</v>
      </c>
      <c r="I6924" s="32" t="s">
        <v>49370</v>
      </c>
      <c r="J6924" s="55">
        <v>8059347084978</v>
      </c>
      <c r="K6924" s="32"/>
      <c r="L6924" s="47">
        <v>269.95</v>
      </c>
      <c r="M6924" s="47">
        <v>269.95</v>
      </c>
      <c r="N6924" s="45">
        <v>44835</v>
      </c>
    </row>
    <row r="6925" spans="2:14" x14ac:dyDescent="0.25">
      <c r="B6925" s="42"/>
      <c r="C6925" s="42"/>
      <c r="E6925" s="32" t="s">
        <v>59789</v>
      </c>
      <c r="F6925" s="44" t="s">
        <v>3153</v>
      </c>
      <c r="G6925" s="32" t="s">
        <v>11</v>
      </c>
      <c r="H6925" s="32" t="s">
        <v>12</v>
      </c>
      <c r="I6925" s="32" t="s">
        <v>50115</v>
      </c>
      <c r="J6925" s="55">
        <v>8059347084961</v>
      </c>
      <c r="K6925" s="32"/>
      <c r="L6925" s="47">
        <v>269.95</v>
      </c>
      <c r="M6925" s="47">
        <v>269.95</v>
      </c>
      <c r="N6925" s="45">
        <v>44835</v>
      </c>
    </row>
    <row r="6926" spans="2:14" x14ac:dyDescent="0.25">
      <c r="B6926" s="42"/>
      <c r="C6926" s="42"/>
      <c r="E6926" s="32" t="s">
        <v>49367</v>
      </c>
      <c r="F6926" s="44" t="s">
        <v>3153</v>
      </c>
      <c r="G6926" s="32" t="s">
        <v>11</v>
      </c>
      <c r="H6926" s="32" t="s">
        <v>12</v>
      </c>
      <c r="I6926" s="32" t="s">
        <v>49368</v>
      </c>
      <c r="J6926" s="55">
        <v>8059347084954</v>
      </c>
      <c r="K6926" s="32"/>
      <c r="L6926" s="47">
        <v>269.95</v>
      </c>
      <c r="M6926" s="47">
        <v>269.95</v>
      </c>
      <c r="N6926" s="45">
        <v>44835</v>
      </c>
    </row>
    <row r="6927" spans="2:14" x14ac:dyDescent="0.25">
      <c r="B6927" s="42"/>
      <c r="C6927" s="42"/>
      <c r="E6927" s="32" t="s">
        <v>59788</v>
      </c>
      <c r="F6927" s="44" t="s">
        <v>3153</v>
      </c>
      <c r="G6927" s="32" t="s">
        <v>11</v>
      </c>
      <c r="H6927" s="32" t="s">
        <v>12</v>
      </c>
      <c r="I6927" s="32" t="s">
        <v>50114</v>
      </c>
      <c r="J6927" s="55">
        <v>8059347084947</v>
      </c>
      <c r="K6927" s="32"/>
      <c r="L6927" s="47">
        <v>269.95</v>
      </c>
      <c r="M6927" s="47">
        <v>269.95</v>
      </c>
      <c r="N6927" s="45">
        <v>44835</v>
      </c>
    </row>
    <row r="6928" spans="2:14" x14ac:dyDescent="0.25">
      <c r="B6928" s="42"/>
      <c r="C6928" s="42"/>
      <c r="E6928" s="32" t="s">
        <v>49365</v>
      </c>
      <c r="F6928" s="44" t="s">
        <v>3153</v>
      </c>
      <c r="G6928" s="32" t="s">
        <v>11</v>
      </c>
      <c r="H6928" s="32" t="s">
        <v>12</v>
      </c>
      <c r="I6928" s="32" t="s">
        <v>49366</v>
      </c>
      <c r="J6928" s="55">
        <v>8059347084930</v>
      </c>
      <c r="K6928" s="32"/>
      <c r="L6928" s="47">
        <v>269.95</v>
      </c>
      <c r="M6928" s="47">
        <v>269.95</v>
      </c>
      <c r="N6928" s="45">
        <v>44835</v>
      </c>
    </row>
    <row r="6929" spans="2:14" x14ac:dyDescent="0.25">
      <c r="B6929" s="42"/>
      <c r="C6929" s="42"/>
      <c r="E6929" s="32" t="s">
        <v>59787</v>
      </c>
      <c r="F6929" s="44" t="s">
        <v>3153</v>
      </c>
      <c r="G6929" s="32" t="s">
        <v>11</v>
      </c>
      <c r="H6929" s="32" t="s">
        <v>12</v>
      </c>
      <c r="I6929" s="32" t="s">
        <v>50113</v>
      </c>
      <c r="J6929" s="55">
        <v>8059347084923</v>
      </c>
      <c r="K6929" s="32"/>
      <c r="L6929" s="47">
        <v>269.95</v>
      </c>
      <c r="M6929" s="47">
        <v>269.95</v>
      </c>
      <c r="N6929" s="45">
        <v>44835</v>
      </c>
    </row>
    <row r="6930" spans="2:14" x14ac:dyDescent="0.25">
      <c r="B6930" s="42"/>
      <c r="C6930" s="42"/>
      <c r="E6930" s="32" t="s">
        <v>49363</v>
      </c>
      <c r="F6930" s="44" t="s">
        <v>3153</v>
      </c>
      <c r="G6930" s="32" t="s">
        <v>11</v>
      </c>
      <c r="H6930" s="32" t="s">
        <v>12</v>
      </c>
      <c r="I6930" s="32" t="s">
        <v>49364</v>
      </c>
      <c r="J6930" s="55">
        <v>8059347085050</v>
      </c>
      <c r="K6930" s="32"/>
      <c r="L6930" s="47">
        <v>269.95</v>
      </c>
      <c r="M6930" s="47">
        <v>269.95</v>
      </c>
      <c r="N6930" s="45">
        <v>44835</v>
      </c>
    </row>
    <row r="6931" spans="2:14" x14ac:dyDescent="0.25">
      <c r="B6931" s="42"/>
      <c r="C6931" s="42"/>
      <c r="E6931" s="32" t="s">
        <v>59786</v>
      </c>
      <c r="F6931" s="44" t="s">
        <v>3153</v>
      </c>
      <c r="G6931" s="32" t="s">
        <v>11</v>
      </c>
      <c r="H6931" s="32" t="s">
        <v>12</v>
      </c>
      <c r="I6931" s="32" t="s">
        <v>50119</v>
      </c>
      <c r="J6931" s="55">
        <v>8059347085043</v>
      </c>
      <c r="K6931" s="32"/>
      <c r="L6931" s="47">
        <v>269.95</v>
      </c>
      <c r="M6931" s="47">
        <v>269.95</v>
      </c>
      <c r="N6931" s="45">
        <v>44835</v>
      </c>
    </row>
    <row r="6932" spans="2:14" x14ac:dyDescent="0.25">
      <c r="B6932" s="42"/>
      <c r="C6932" s="42"/>
      <c r="E6932" s="32" t="s">
        <v>49361</v>
      </c>
      <c r="F6932" s="44" t="s">
        <v>3153</v>
      </c>
      <c r="G6932" s="32" t="s">
        <v>11</v>
      </c>
      <c r="H6932" s="32" t="s">
        <v>12</v>
      </c>
      <c r="I6932" s="32" t="s">
        <v>49362</v>
      </c>
      <c r="J6932" s="55">
        <v>8059347085036</v>
      </c>
      <c r="K6932" s="32"/>
      <c r="L6932" s="47">
        <v>269.95</v>
      </c>
      <c r="M6932" s="47">
        <v>269.95</v>
      </c>
      <c r="N6932" s="45">
        <v>44835</v>
      </c>
    </row>
    <row r="6933" spans="2:14" x14ac:dyDescent="0.25">
      <c r="B6933" s="42"/>
      <c r="C6933" s="42"/>
      <c r="E6933" s="32" t="s">
        <v>59785</v>
      </c>
      <c r="F6933" s="44" t="s">
        <v>3153</v>
      </c>
      <c r="G6933" s="32" t="s">
        <v>11</v>
      </c>
      <c r="H6933" s="32" t="s">
        <v>12</v>
      </c>
      <c r="I6933" s="32" t="s">
        <v>50118</v>
      </c>
      <c r="J6933" s="55">
        <v>8059347085029</v>
      </c>
      <c r="K6933" s="32"/>
      <c r="L6933" s="47">
        <v>269.95</v>
      </c>
      <c r="M6933" s="47">
        <v>269.95</v>
      </c>
      <c r="N6933" s="45">
        <v>44835</v>
      </c>
    </row>
    <row r="6934" spans="2:14" x14ac:dyDescent="0.25">
      <c r="B6934" s="42" t="s">
        <v>53095</v>
      </c>
      <c r="C6934" s="42"/>
      <c r="E6934" s="32" t="s">
        <v>49359</v>
      </c>
      <c r="F6934" s="44" t="s">
        <v>3153</v>
      </c>
      <c r="G6934" s="32" t="s">
        <v>11</v>
      </c>
      <c r="H6934" s="32" t="s">
        <v>12</v>
      </c>
      <c r="I6934" s="32" t="s">
        <v>49360</v>
      </c>
      <c r="J6934" s="55">
        <v>8059347084824</v>
      </c>
      <c r="L6934" s="47">
        <v>269.95</v>
      </c>
      <c r="M6934" s="47">
        <v>269.95</v>
      </c>
      <c r="N6934" s="45">
        <v>44984</v>
      </c>
    </row>
    <row r="6935" spans="2:14" x14ac:dyDescent="0.25">
      <c r="B6935" s="42" t="s">
        <v>53094</v>
      </c>
      <c r="C6935" s="42"/>
      <c r="E6935" s="32" t="s">
        <v>59784</v>
      </c>
      <c r="F6935" s="44" t="s">
        <v>3153</v>
      </c>
      <c r="G6935" s="32" t="s">
        <v>11</v>
      </c>
      <c r="H6935" s="32" t="s">
        <v>12</v>
      </c>
      <c r="I6935" s="32" t="s">
        <v>50107</v>
      </c>
      <c r="J6935" s="55">
        <v>8059347084817</v>
      </c>
      <c r="L6935" s="47">
        <v>269.95</v>
      </c>
      <c r="M6935" s="47">
        <v>269.95</v>
      </c>
      <c r="N6935" s="45">
        <v>44984</v>
      </c>
    </row>
    <row r="6936" spans="2:14" x14ac:dyDescent="0.25">
      <c r="B6936" s="42" t="s">
        <v>53093</v>
      </c>
      <c r="C6936" s="42"/>
      <c r="E6936" s="32" t="s">
        <v>49357</v>
      </c>
      <c r="F6936" s="44" t="s">
        <v>3153</v>
      </c>
      <c r="G6936" s="32" t="s">
        <v>11</v>
      </c>
      <c r="H6936" s="32" t="s">
        <v>12</v>
      </c>
      <c r="I6936" s="32" t="s">
        <v>49358</v>
      </c>
      <c r="J6936" s="55">
        <v>8059347084800</v>
      </c>
      <c r="L6936" s="47">
        <v>269.95</v>
      </c>
      <c r="M6936" s="47">
        <v>269.95</v>
      </c>
      <c r="N6936" s="45">
        <v>44984</v>
      </c>
    </row>
    <row r="6937" spans="2:14" x14ac:dyDescent="0.25">
      <c r="B6937" s="42" t="s">
        <v>53092</v>
      </c>
      <c r="C6937" s="42"/>
      <c r="E6937" s="32" t="s">
        <v>59783</v>
      </c>
      <c r="F6937" s="44" t="s">
        <v>3153</v>
      </c>
      <c r="G6937" s="32" t="s">
        <v>11</v>
      </c>
      <c r="H6937" s="32" t="s">
        <v>12</v>
      </c>
      <c r="I6937" s="32" t="s">
        <v>50106</v>
      </c>
      <c r="J6937" s="55">
        <v>8059347084794</v>
      </c>
      <c r="L6937" s="47">
        <v>269.95</v>
      </c>
      <c r="M6937" s="47">
        <v>269.95</v>
      </c>
      <c r="N6937" s="45">
        <v>44984</v>
      </c>
    </row>
    <row r="6938" spans="2:14" x14ac:dyDescent="0.25">
      <c r="B6938" s="42" t="s">
        <v>53091</v>
      </c>
      <c r="C6938" s="42"/>
      <c r="E6938" s="32" t="s">
        <v>49355</v>
      </c>
      <c r="F6938" s="44" t="s">
        <v>3153</v>
      </c>
      <c r="G6938" s="32" t="s">
        <v>11</v>
      </c>
      <c r="H6938" s="32" t="s">
        <v>12</v>
      </c>
      <c r="I6938" s="32" t="s">
        <v>49356</v>
      </c>
      <c r="J6938" s="55">
        <v>8059347084787</v>
      </c>
      <c r="L6938" s="47">
        <v>269.95</v>
      </c>
      <c r="M6938" s="47">
        <v>269.95</v>
      </c>
      <c r="N6938" s="45">
        <v>44984</v>
      </c>
    </row>
    <row r="6939" spans="2:14" x14ac:dyDescent="0.25">
      <c r="B6939" s="42" t="s">
        <v>53090</v>
      </c>
      <c r="C6939" s="42"/>
      <c r="E6939" s="32" t="s">
        <v>59782</v>
      </c>
      <c r="F6939" s="44" t="s">
        <v>3153</v>
      </c>
      <c r="G6939" s="32" t="s">
        <v>11</v>
      </c>
      <c r="H6939" s="32" t="s">
        <v>12</v>
      </c>
      <c r="I6939" s="32" t="s">
        <v>50105</v>
      </c>
      <c r="J6939" s="55">
        <v>8059347084770</v>
      </c>
      <c r="L6939" s="47">
        <v>269.95</v>
      </c>
      <c r="M6939" s="47">
        <v>269.95</v>
      </c>
      <c r="N6939" s="45">
        <v>44984</v>
      </c>
    </row>
    <row r="6940" spans="2:14" x14ac:dyDescent="0.25">
      <c r="B6940" s="42" t="s">
        <v>53104</v>
      </c>
      <c r="C6940" s="42"/>
      <c r="E6940" s="32" t="s">
        <v>59781</v>
      </c>
      <c r="F6940" s="44" t="s">
        <v>3153</v>
      </c>
      <c r="G6940" s="32" t="s">
        <v>11</v>
      </c>
      <c r="H6940" s="32" t="s">
        <v>12</v>
      </c>
      <c r="I6940" s="32" t="s">
        <v>50112</v>
      </c>
      <c r="J6940" s="55">
        <v>8059347084916</v>
      </c>
      <c r="L6940" s="47">
        <v>269.95</v>
      </c>
      <c r="M6940" s="47">
        <v>269.95</v>
      </c>
      <c r="N6940" s="45">
        <v>44984</v>
      </c>
    </row>
    <row r="6941" spans="2:14" x14ac:dyDescent="0.25">
      <c r="B6941" s="42" t="s">
        <v>53103</v>
      </c>
      <c r="C6941" s="42"/>
      <c r="E6941" s="32" t="s">
        <v>49353</v>
      </c>
      <c r="F6941" s="44" t="s">
        <v>3153</v>
      </c>
      <c r="G6941" s="32" t="s">
        <v>11</v>
      </c>
      <c r="H6941" s="32" t="s">
        <v>12</v>
      </c>
      <c r="I6941" s="32" t="s">
        <v>49354</v>
      </c>
      <c r="J6941" s="55">
        <v>8059347084909</v>
      </c>
      <c r="L6941" s="47">
        <v>269.95</v>
      </c>
      <c r="M6941" s="47">
        <v>269.95</v>
      </c>
      <c r="N6941" s="45">
        <v>44984</v>
      </c>
    </row>
    <row r="6942" spans="2:14" x14ac:dyDescent="0.25">
      <c r="B6942" s="42" t="s">
        <v>53102</v>
      </c>
      <c r="C6942" s="42"/>
      <c r="E6942" s="32" t="s">
        <v>59780</v>
      </c>
      <c r="F6942" s="44" t="s">
        <v>3153</v>
      </c>
      <c r="G6942" s="32" t="s">
        <v>11</v>
      </c>
      <c r="H6942" s="32" t="s">
        <v>12</v>
      </c>
      <c r="I6942" s="32" t="s">
        <v>50111</v>
      </c>
      <c r="J6942" s="55">
        <v>8059347084893</v>
      </c>
      <c r="L6942" s="47">
        <v>269.95</v>
      </c>
      <c r="M6942" s="47">
        <v>269.95</v>
      </c>
      <c r="N6942" s="45">
        <v>44984</v>
      </c>
    </row>
    <row r="6943" spans="2:14" x14ac:dyDescent="0.25">
      <c r="B6943" s="42" t="s">
        <v>53101</v>
      </c>
      <c r="C6943" s="42"/>
      <c r="E6943" s="32" t="s">
        <v>49351</v>
      </c>
      <c r="F6943" s="44" t="s">
        <v>3153</v>
      </c>
      <c r="G6943" s="32" t="s">
        <v>11</v>
      </c>
      <c r="H6943" s="32" t="s">
        <v>12</v>
      </c>
      <c r="I6943" s="32" t="s">
        <v>49352</v>
      </c>
      <c r="J6943" s="55">
        <v>8059347084886</v>
      </c>
      <c r="L6943" s="47">
        <v>269.95</v>
      </c>
      <c r="M6943" s="47">
        <v>269.95</v>
      </c>
      <c r="N6943" s="45">
        <v>44984</v>
      </c>
    </row>
    <row r="6944" spans="2:14" x14ac:dyDescent="0.25">
      <c r="B6944" s="42" t="s">
        <v>53100</v>
      </c>
      <c r="C6944" s="42"/>
      <c r="E6944" s="32" t="s">
        <v>59779</v>
      </c>
      <c r="F6944" s="44" t="s">
        <v>3153</v>
      </c>
      <c r="G6944" s="32" t="s">
        <v>11</v>
      </c>
      <c r="H6944" s="32" t="s">
        <v>12</v>
      </c>
      <c r="I6944" s="32" t="s">
        <v>50110</v>
      </c>
      <c r="J6944" s="55">
        <v>8059347084879</v>
      </c>
      <c r="L6944" s="47">
        <v>269.95</v>
      </c>
      <c r="M6944" s="47">
        <v>269.95</v>
      </c>
      <c r="N6944" s="45">
        <v>44984</v>
      </c>
    </row>
    <row r="6945" spans="2:14" x14ac:dyDescent="0.25">
      <c r="B6945" s="42" t="s">
        <v>53099</v>
      </c>
      <c r="C6945" s="42"/>
      <c r="E6945" s="32" t="s">
        <v>59778</v>
      </c>
      <c r="F6945" s="44" t="s">
        <v>3153</v>
      </c>
      <c r="G6945" s="32" t="s">
        <v>11</v>
      </c>
      <c r="H6945" s="32" t="s">
        <v>12</v>
      </c>
      <c r="I6945" s="32" t="s">
        <v>49350</v>
      </c>
      <c r="J6945" s="55">
        <v>8059347084862</v>
      </c>
      <c r="L6945" s="47">
        <v>269.95</v>
      </c>
      <c r="M6945" s="47">
        <v>269.95</v>
      </c>
      <c r="N6945" s="45">
        <v>44984</v>
      </c>
    </row>
    <row r="6946" spans="2:14" x14ac:dyDescent="0.25">
      <c r="B6946" s="42" t="s">
        <v>53098</v>
      </c>
      <c r="C6946" s="42"/>
      <c r="E6946" s="32" t="s">
        <v>49349</v>
      </c>
      <c r="F6946" s="44" t="s">
        <v>3153</v>
      </c>
      <c r="G6946" s="32" t="s">
        <v>11</v>
      </c>
      <c r="H6946" s="32" t="s">
        <v>12</v>
      </c>
      <c r="I6946" s="32" t="s">
        <v>50109</v>
      </c>
      <c r="J6946" s="55">
        <v>8059347084855</v>
      </c>
      <c r="L6946" s="47">
        <v>269.95</v>
      </c>
      <c r="M6946" s="47">
        <v>269.95</v>
      </c>
      <c r="N6946" s="45">
        <v>44984</v>
      </c>
    </row>
    <row r="6947" spans="2:14" x14ac:dyDescent="0.25">
      <c r="B6947" s="42" t="s">
        <v>53097</v>
      </c>
      <c r="C6947" s="42"/>
      <c r="E6947" s="32" t="s">
        <v>49347</v>
      </c>
      <c r="F6947" s="44" t="s">
        <v>3153</v>
      </c>
      <c r="G6947" s="32" t="s">
        <v>11</v>
      </c>
      <c r="H6947" s="32" t="s">
        <v>12</v>
      </c>
      <c r="I6947" s="32" t="s">
        <v>49348</v>
      </c>
      <c r="J6947" s="55">
        <v>8059347084848</v>
      </c>
      <c r="L6947" s="47">
        <v>269.95</v>
      </c>
      <c r="M6947" s="47">
        <v>269.95</v>
      </c>
      <c r="N6947" s="45">
        <v>44984</v>
      </c>
    </row>
    <row r="6948" spans="2:14" x14ac:dyDescent="0.25">
      <c r="B6948" s="42" t="s">
        <v>53096</v>
      </c>
      <c r="C6948" s="42"/>
      <c r="E6948" s="32" t="s">
        <v>59777</v>
      </c>
      <c r="F6948" s="44" t="s">
        <v>3153</v>
      </c>
      <c r="G6948" s="32" t="s">
        <v>11</v>
      </c>
      <c r="H6948" s="32" t="s">
        <v>12</v>
      </c>
      <c r="I6948" s="32" t="s">
        <v>50108</v>
      </c>
      <c r="J6948" s="55">
        <v>8059347084831</v>
      </c>
      <c r="L6948" s="47">
        <v>269.95</v>
      </c>
      <c r="M6948" s="47">
        <v>269.95</v>
      </c>
      <c r="N6948" s="45">
        <v>44984</v>
      </c>
    </row>
    <row r="6949" spans="2:14" x14ac:dyDescent="0.25">
      <c r="B6949" s="42" t="s">
        <v>53080</v>
      </c>
      <c r="C6949" s="42"/>
      <c r="E6949" s="32" t="s">
        <v>49345</v>
      </c>
      <c r="F6949" s="44" t="s">
        <v>3153</v>
      </c>
      <c r="G6949" s="32" t="s">
        <v>11</v>
      </c>
      <c r="H6949" s="32" t="s">
        <v>12</v>
      </c>
      <c r="I6949" s="32" t="s">
        <v>49346</v>
      </c>
      <c r="J6949" s="55">
        <v>8059347084657</v>
      </c>
      <c r="L6949" s="47">
        <v>269.95</v>
      </c>
      <c r="M6949" s="47">
        <v>269.95</v>
      </c>
      <c r="N6949" s="45">
        <v>44984</v>
      </c>
    </row>
    <row r="6950" spans="2:14" x14ac:dyDescent="0.25">
      <c r="B6950" s="42" t="s">
        <v>53079</v>
      </c>
      <c r="C6950" s="42"/>
      <c r="E6950" s="32" t="s">
        <v>59776</v>
      </c>
      <c r="F6950" s="44" t="s">
        <v>3153</v>
      </c>
      <c r="G6950" s="32" t="s">
        <v>11</v>
      </c>
      <c r="H6950" s="32" t="s">
        <v>12</v>
      </c>
      <c r="I6950" s="32" t="s">
        <v>50099</v>
      </c>
      <c r="J6950" s="55">
        <v>8059347084640</v>
      </c>
      <c r="L6950" s="47">
        <v>269.95</v>
      </c>
      <c r="M6950" s="47">
        <v>269.95</v>
      </c>
      <c r="N6950" s="45">
        <v>44984</v>
      </c>
    </row>
    <row r="6951" spans="2:14" x14ac:dyDescent="0.25">
      <c r="B6951" s="42" t="s">
        <v>53078</v>
      </c>
      <c r="C6951" s="42"/>
      <c r="E6951" s="32" t="s">
        <v>49343</v>
      </c>
      <c r="F6951" s="44" t="s">
        <v>3153</v>
      </c>
      <c r="G6951" s="32" t="s">
        <v>11</v>
      </c>
      <c r="H6951" s="32" t="s">
        <v>12</v>
      </c>
      <c r="I6951" s="32" t="s">
        <v>49344</v>
      </c>
      <c r="J6951" s="55">
        <v>8059347084633</v>
      </c>
      <c r="L6951" s="47">
        <v>269.95</v>
      </c>
      <c r="M6951" s="47">
        <v>269.95</v>
      </c>
      <c r="N6951" s="45">
        <v>44984</v>
      </c>
    </row>
    <row r="6952" spans="2:14" x14ac:dyDescent="0.25">
      <c r="B6952" s="42" t="s">
        <v>53077</v>
      </c>
      <c r="C6952" s="42"/>
      <c r="E6952" s="32" t="s">
        <v>59775</v>
      </c>
      <c r="F6952" s="44" t="s">
        <v>3153</v>
      </c>
      <c r="G6952" s="32" t="s">
        <v>11</v>
      </c>
      <c r="H6952" s="32" t="s">
        <v>12</v>
      </c>
      <c r="I6952" s="32" t="s">
        <v>50098</v>
      </c>
      <c r="J6952" s="55">
        <v>8059347084626</v>
      </c>
      <c r="L6952" s="47">
        <v>269.95</v>
      </c>
      <c r="M6952" s="47">
        <v>269.95</v>
      </c>
      <c r="N6952" s="45">
        <v>44984</v>
      </c>
    </row>
    <row r="6953" spans="2:14" x14ac:dyDescent="0.25">
      <c r="B6953" s="42" t="s">
        <v>53076</v>
      </c>
      <c r="C6953" s="42"/>
      <c r="E6953" s="32" t="s">
        <v>49341</v>
      </c>
      <c r="F6953" s="44" t="s">
        <v>3153</v>
      </c>
      <c r="G6953" s="32" t="s">
        <v>11</v>
      </c>
      <c r="H6953" s="32" t="s">
        <v>12</v>
      </c>
      <c r="I6953" s="32" t="s">
        <v>49342</v>
      </c>
      <c r="J6953" s="55">
        <v>8059347084619</v>
      </c>
      <c r="L6953" s="47">
        <v>269.95</v>
      </c>
      <c r="M6953" s="47">
        <v>269.95</v>
      </c>
      <c r="N6953" s="45">
        <v>44984</v>
      </c>
    </row>
    <row r="6954" spans="2:14" x14ac:dyDescent="0.25">
      <c r="B6954" s="42" t="s">
        <v>53075</v>
      </c>
      <c r="C6954" s="42"/>
      <c r="E6954" s="32" t="s">
        <v>59774</v>
      </c>
      <c r="F6954" s="44" t="s">
        <v>3153</v>
      </c>
      <c r="G6954" s="32" t="s">
        <v>11</v>
      </c>
      <c r="H6954" s="32" t="s">
        <v>12</v>
      </c>
      <c r="I6954" s="32" t="s">
        <v>50097</v>
      </c>
      <c r="J6954" s="55">
        <v>8059347084602</v>
      </c>
      <c r="L6954" s="47">
        <v>269.95</v>
      </c>
      <c r="M6954" s="47">
        <v>269.95</v>
      </c>
      <c r="N6954" s="45">
        <v>44984</v>
      </c>
    </row>
    <row r="6955" spans="2:14" x14ac:dyDescent="0.25">
      <c r="B6955" s="42" t="s">
        <v>53089</v>
      </c>
      <c r="C6955" s="42"/>
      <c r="E6955" s="32" t="s">
        <v>59773</v>
      </c>
      <c r="F6955" s="44" t="s">
        <v>3153</v>
      </c>
      <c r="G6955" s="32" t="s">
        <v>11</v>
      </c>
      <c r="H6955" s="32" t="s">
        <v>12</v>
      </c>
      <c r="I6955" s="32" t="s">
        <v>50104</v>
      </c>
      <c r="J6955" s="55">
        <v>8059347084749</v>
      </c>
      <c r="L6955" s="47">
        <v>269.95</v>
      </c>
      <c r="M6955" s="47">
        <v>269.95</v>
      </c>
      <c r="N6955" s="45">
        <v>44984</v>
      </c>
    </row>
    <row r="6956" spans="2:14" x14ac:dyDescent="0.25">
      <c r="B6956" s="42" t="s">
        <v>53088</v>
      </c>
      <c r="C6956" s="42"/>
      <c r="E6956" s="32" t="s">
        <v>49339</v>
      </c>
      <c r="F6956" s="44" t="s">
        <v>3153</v>
      </c>
      <c r="G6956" s="32" t="s">
        <v>11</v>
      </c>
      <c r="H6956" s="32" t="s">
        <v>12</v>
      </c>
      <c r="I6956" s="32" t="s">
        <v>49340</v>
      </c>
      <c r="J6956" s="55">
        <v>8059347084732</v>
      </c>
      <c r="L6956" s="47">
        <v>269.95</v>
      </c>
      <c r="M6956" s="47">
        <v>269.95</v>
      </c>
      <c r="N6956" s="45">
        <v>44984</v>
      </c>
    </row>
    <row r="6957" spans="2:14" x14ac:dyDescent="0.25">
      <c r="B6957" s="42" t="s">
        <v>53087</v>
      </c>
      <c r="C6957" s="42"/>
      <c r="E6957" s="32" t="s">
        <v>59772</v>
      </c>
      <c r="F6957" s="44" t="s">
        <v>3153</v>
      </c>
      <c r="G6957" s="32" t="s">
        <v>11</v>
      </c>
      <c r="H6957" s="32" t="s">
        <v>12</v>
      </c>
      <c r="I6957" s="32" t="s">
        <v>50103</v>
      </c>
      <c r="J6957" s="55">
        <v>8059347084725</v>
      </c>
      <c r="L6957" s="47">
        <v>269.95</v>
      </c>
      <c r="M6957" s="47">
        <v>269.95</v>
      </c>
      <c r="N6957" s="45">
        <v>44984</v>
      </c>
    </row>
    <row r="6958" spans="2:14" x14ac:dyDescent="0.25">
      <c r="B6958" s="42" t="s">
        <v>53086</v>
      </c>
      <c r="C6958" s="42"/>
      <c r="E6958" s="32" t="s">
        <v>49337</v>
      </c>
      <c r="F6958" s="44" t="s">
        <v>3153</v>
      </c>
      <c r="G6958" s="32" t="s">
        <v>11</v>
      </c>
      <c r="H6958" s="32" t="s">
        <v>12</v>
      </c>
      <c r="I6958" s="32" t="s">
        <v>49338</v>
      </c>
      <c r="J6958" s="55">
        <v>8059347084718</v>
      </c>
      <c r="L6958" s="47">
        <v>269.95</v>
      </c>
      <c r="M6958" s="47">
        <v>269.95</v>
      </c>
      <c r="N6958" s="45">
        <v>44984</v>
      </c>
    </row>
    <row r="6959" spans="2:14" x14ac:dyDescent="0.25">
      <c r="B6959" s="42" t="s">
        <v>53085</v>
      </c>
      <c r="C6959" s="42"/>
      <c r="E6959" s="32" t="s">
        <v>59771</v>
      </c>
      <c r="F6959" s="44" t="s">
        <v>3153</v>
      </c>
      <c r="G6959" s="32" t="s">
        <v>11</v>
      </c>
      <c r="H6959" s="32" t="s">
        <v>12</v>
      </c>
      <c r="I6959" s="32" t="s">
        <v>50102</v>
      </c>
      <c r="J6959" s="55">
        <v>8059347084701</v>
      </c>
      <c r="L6959" s="47">
        <v>269.95</v>
      </c>
      <c r="M6959" s="47">
        <v>269.95</v>
      </c>
      <c r="N6959" s="45">
        <v>44984</v>
      </c>
    </row>
    <row r="6960" spans="2:14" x14ac:dyDescent="0.25">
      <c r="B6960" s="42" t="s">
        <v>53084</v>
      </c>
      <c r="C6960" s="42"/>
      <c r="E6960" s="32" t="s">
        <v>49335</v>
      </c>
      <c r="F6960" s="44" t="s">
        <v>3153</v>
      </c>
      <c r="G6960" s="32" t="s">
        <v>11</v>
      </c>
      <c r="H6960" s="32" t="s">
        <v>12</v>
      </c>
      <c r="I6960" s="32" t="s">
        <v>49336</v>
      </c>
      <c r="J6960" s="55">
        <v>8059347084695</v>
      </c>
      <c r="L6960" s="47">
        <v>269.95</v>
      </c>
      <c r="M6960" s="47">
        <v>269.95</v>
      </c>
      <c r="N6960" s="45">
        <v>44984</v>
      </c>
    </row>
    <row r="6961" spans="2:14" x14ac:dyDescent="0.25">
      <c r="B6961" s="42" t="s">
        <v>53083</v>
      </c>
      <c r="C6961" s="42"/>
      <c r="E6961" s="32" t="s">
        <v>59770</v>
      </c>
      <c r="F6961" s="44" t="s">
        <v>3153</v>
      </c>
      <c r="G6961" s="32" t="s">
        <v>11</v>
      </c>
      <c r="H6961" s="32" t="s">
        <v>12</v>
      </c>
      <c r="I6961" s="32" t="s">
        <v>50101</v>
      </c>
      <c r="J6961" s="55">
        <v>8059347084688</v>
      </c>
      <c r="L6961" s="47">
        <v>269.95</v>
      </c>
      <c r="M6961" s="47">
        <v>269.95</v>
      </c>
      <c r="N6961" s="45">
        <v>44984</v>
      </c>
    </row>
    <row r="6962" spans="2:14" x14ac:dyDescent="0.25">
      <c r="B6962" s="42" t="s">
        <v>53082</v>
      </c>
      <c r="C6962" s="42"/>
      <c r="E6962" s="32" t="s">
        <v>49333</v>
      </c>
      <c r="F6962" s="44" t="s">
        <v>3153</v>
      </c>
      <c r="G6962" s="32" t="s">
        <v>11</v>
      </c>
      <c r="H6962" s="32" t="s">
        <v>12</v>
      </c>
      <c r="I6962" s="32" t="s">
        <v>49334</v>
      </c>
      <c r="J6962" s="55">
        <v>8059347084671</v>
      </c>
      <c r="L6962" s="47">
        <v>269.95</v>
      </c>
      <c r="M6962" s="47">
        <v>269.95</v>
      </c>
      <c r="N6962" s="45">
        <v>44984</v>
      </c>
    </row>
    <row r="6963" spans="2:14" x14ac:dyDescent="0.25">
      <c r="B6963" s="42" t="s">
        <v>53081</v>
      </c>
      <c r="C6963" s="42"/>
      <c r="E6963" s="32" t="s">
        <v>59769</v>
      </c>
      <c r="F6963" s="44" t="s">
        <v>3153</v>
      </c>
      <c r="G6963" s="32" t="s">
        <v>11</v>
      </c>
      <c r="H6963" s="32" t="s">
        <v>12</v>
      </c>
      <c r="I6963" s="32" t="s">
        <v>50100</v>
      </c>
      <c r="J6963" s="55">
        <v>8059347084664</v>
      </c>
      <c r="L6963" s="47">
        <v>269.95</v>
      </c>
      <c r="M6963" s="47">
        <v>269.95</v>
      </c>
      <c r="N6963" s="45">
        <v>44984</v>
      </c>
    </row>
    <row r="6964" spans="2:14" x14ac:dyDescent="0.25">
      <c r="B6964" s="42" t="s">
        <v>52845</v>
      </c>
      <c r="C6964" s="42"/>
      <c r="E6964" s="32" t="s">
        <v>49331</v>
      </c>
      <c r="F6964" s="44" t="s">
        <v>3153</v>
      </c>
      <c r="G6964" s="32" t="s">
        <v>11</v>
      </c>
      <c r="H6964" s="32" t="s">
        <v>12</v>
      </c>
      <c r="I6964" s="32" t="s">
        <v>49332</v>
      </c>
      <c r="J6964" s="55">
        <v>8059347084480</v>
      </c>
      <c r="L6964" s="47">
        <v>269.95</v>
      </c>
      <c r="M6964" s="47">
        <v>269.95</v>
      </c>
      <c r="N6964" s="45">
        <v>44984</v>
      </c>
    </row>
    <row r="6965" spans="2:14" x14ac:dyDescent="0.25">
      <c r="B6965" s="42" t="s">
        <v>52844</v>
      </c>
      <c r="C6965" s="42"/>
      <c r="E6965" s="32" t="s">
        <v>59768</v>
      </c>
      <c r="F6965" s="44" t="s">
        <v>3153</v>
      </c>
      <c r="G6965" s="32" t="s">
        <v>11</v>
      </c>
      <c r="H6965" s="32" t="s">
        <v>12</v>
      </c>
      <c r="I6965" s="32" t="s">
        <v>50091</v>
      </c>
      <c r="J6965" s="55">
        <v>8059347084473</v>
      </c>
      <c r="L6965" s="47">
        <v>269.95</v>
      </c>
      <c r="M6965" s="47">
        <v>269.95</v>
      </c>
      <c r="N6965" s="45">
        <v>44984</v>
      </c>
    </row>
    <row r="6966" spans="2:14" x14ac:dyDescent="0.25">
      <c r="B6966" s="42" t="s">
        <v>52843</v>
      </c>
      <c r="C6966" s="42"/>
      <c r="E6966" s="32" t="s">
        <v>49329</v>
      </c>
      <c r="F6966" s="44" t="s">
        <v>3153</v>
      </c>
      <c r="G6966" s="32" t="s">
        <v>11</v>
      </c>
      <c r="H6966" s="32" t="s">
        <v>12</v>
      </c>
      <c r="I6966" s="32" t="s">
        <v>49330</v>
      </c>
      <c r="J6966" s="55">
        <v>8059347084466</v>
      </c>
      <c r="L6966" s="47">
        <v>269.95</v>
      </c>
      <c r="M6966" s="47">
        <v>269.95</v>
      </c>
      <c r="N6966" s="45">
        <v>44984</v>
      </c>
    </row>
    <row r="6967" spans="2:14" x14ac:dyDescent="0.25">
      <c r="B6967" s="42" t="s">
        <v>52842</v>
      </c>
      <c r="C6967" s="42"/>
      <c r="E6967" s="32" t="s">
        <v>59767</v>
      </c>
      <c r="F6967" s="44" t="s">
        <v>3153</v>
      </c>
      <c r="G6967" s="32" t="s">
        <v>11</v>
      </c>
      <c r="H6967" s="32" t="s">
        <v>12</v>
      </c>
      <c r="I6967" s="32" t="s">
        <v>50090</v>
      </c>
      <c r="J6967" s="55">
        <v>8059347084459</v>
      </c>
      <c r="L6967" s="47">
        <v>269.95</v>
      </c>
      <c r="M6967" s="47">
        <v>269.95</v>
      </c>
      <c r="N6967" s="45">
        <v>44984</v>
      </c>
    </row>
    <row r="6968" spans="2:14" x14ac:dyDescent="0.25">
      <c r="B6968" s="42" t="s">
        <v>53069</v>
      </c>
      <c r="C6968" s="42"/>
      <c r="E6968" s="32" t="s">
        <v>49327</v>
      </c>
      <c r="F6968" s="44" t="s">
        <v>3153</v>
      </c>
      <c r="G6968" s="32" t="s">
        <v>11</v>
      </c>
      <c r="H6968" s="32" t="s">
        <v>12</v>
      </c>
      <c r="I6968" s="32" t="s">
        <v>49328</v>
      </c>
      <c r="J6968" s="55">
        <v>8059347084442</v>
      </c>
      <c r="L6968" s="47">
        <v>269.95</v>
      </c>
      <c r="M6968" s="47">
        <v>269.95</v>
      </c>
      <c r="N6968" s="45">
        <v>44984</v>
      </c>
    </row>
    <row r="6969" spans="2:14" x14ac:dyDescent="0.25">
      <c r="B6969" s="42" t="s">
        <v>52841</v>
      </c>
      <c r="C6969" s="42"/>
      <c r="E6969" s="32" t="s">
        <v>59766</v>
      </c>
      <c r="F6969" s="44" t="s">
        <v>3153</v>
      </c>
      <c r="G6969" s="32" t="s">
        <v>11</v>
      </c>
      <c r="H6969" s="32" t="s">
        <v>12</v>
      </c>
      <c r="I6969" s="32" t="s">
        <v>50089</v>
      </c>
      <c r="J6969" s="55">
        <v>8059347084435</v>
      </c>
      <c r="L6969" s="47">
        <v>269.95</v>
      </c>
      <c r="M6969" s="47">
        <v>269.95</v>
      </c>
      <c r="N6969" s="45">
        <v>44984</v>
      </c>
    </row>
    <row r="6970" spans="2:14" x14ac:dyDescent="0.25">
      <c r="B6970" s="42" t="s">
        <v>53074</v>
      </c>
      <c r="C6970" s="42"/>
      <c r="E6970" s="32" t="s">
        <v>59765</v>
      </c>
      <c r="F6970" s="44" t="s">
        <v>3153</v>
      </c>
      <c r="G6970" s="32" t="s">
        <v>11</v>
      </c>
      <c r="H6970" s="32" t="s">
        <v>12</v>
      </c>
      <c r="I6970" s="32" t="s">
        <v>50096</v>
      </c>
      <c r="J6970" s="55">
        <v>8059347084572</v>
      </c>
      <c r="L6970" s="47">
        <v>269.95</v>
      </c>
      <c r="M6970" s="47">
        <v>269.95</v>
      </c>
      <c r="N6970" s="45">
        <v>44984</v>
      </c>
    </row>
    <row r="6971" spans="2:14" x14ac:dyDescent="0.25">
      <c r="B6971" s="42" t="s">
        <v>53073</v>
      </c>
      <c r="C6971" s="42"/>
      <c r="E6971" s="32" t="s">
        <v>49325</v>
      </c>
      <c r="F6971" s="44" t="s">
        <v>3153</v>
      </c>
      <c r="G6971" s="32" t="s">
        <v>11</v>
      </c>
      <c r="H6971" s="32" t="s">
        <v>12</v>
      </c>
      <c r="I6971" s="32" t="s">
        <v>49326</v>
      </c>
      <c r="J6971" s="55">
        <v>8059347084565</v>
      </c>
      <c r="L6971" s="47">
        <v>269.95</v>
      </c>
      <c r="M6971" s="47">
        <v>269.95</v>
      </c>
      <c r="N6971" s="45">
        <v>44984</v>
      </c>
    </row>
    <row r="6972" spans="2:14" x14ac:dyDescent="0.25">
      <c r="B6972" s="42" t="s">
        <v>52849</v>
      </c>
      <c r="C6972" s="42"/>
      <c r="E6972" s="32" t="s">
        <v>59764</v>
      </c>
      <c r="F6972" s="44" t="s">
        <v>3153</v>
      </c>
      <c r="G6972" s="32" t="s">
        <v>11</v>
      </c>
      <c r="H6972" s="32" t="s">
        <v>12</v>
      </c>
      <c r="I6972" s="32" t="s">
        <v>50095</v>
      </c>
      <c r="J6972" s="55">
        <v>8059347084558</v>
      </c>
      <c r="L6972" s="47">
        <v>269.95</v>
      </c>
      <c r="M6972" s="47">
        <v>269.95</v>
      </c>
      <c r="N6972" s="45">
        <v>44984</v>
      </c>
    </row>
    <row r="6973" spans="2:14" x14ac:dyDescent="0.25">
      <c r="B6973" s="42" t="s">
        <v>53072</v>
      </c>
      <c r="C6973" s="42"/>
      <c r="E6973" s="32" t="s">
        <v>49323</v>
      </c>
      <c r="F6973" s="44" t="s">
        <v>3153</v>
      </c>
      <c r="G6973" s="32" t="s">
        <v>11</v>
      </c>
      <c r="H6973" s="32" t="s">
        <v>12</v>
      </c>
      <c r="I6973" s="32" t="s">
        <v>49324</v>
      </c>
      <c r="J6973" s="55">
        <v>8059347084541</v>
      </c>
      <c r="L6973" s="47">
        <v>269.95</v>
      </c>
      <c r="M6973" s="47">
        <v>269.95</v>
      </c>
      <c r="N6973" s="45">
        <v>44984</v>
      </c>
    </row>
    <row r="6974" spans="2:14" x14ac:dyDescent="0.25">
      <c r="B6974" s="42" t="s">
        <v>52848</v>
      </c>
      <c r="C6974" s="42"/>
      <c r="E6974" s="32" t="s">
        <v>59763</v>
      </c>
      <c r="F6974" s="44" t="s">
        <v>3153</v>
      </c>
      <c r="G6974" s="32" t="s">
        <v>11</v>
      </c>
      <c r="H6974" s="32" t="s">
        <v>12</v>
      </c>
      <c r="I6974" s="32" t="s">
        <v>50094</v>
      </c>
      <c r="J6974" s="55">
        <v>8059347084534</v>
      </c>
      <c r="L6974" s="47">
        <v>269.95</v>
      </c>
      <c r="M6974" s="47">
        <v>269.95</v>
      </c>
      <c r="N6974" s="45">
        <v>44984</v>
      </c>
    </row>
    <row r="6975" spans="2:14" x14ac:dyDescent="0.25">
      <c r="B6975" s="42" t="s">
        <v>53071</v>
      </c>
      <c r="C6975" s="42"/>
      <c r="E6975" s="32" t="s">
        <v>49321</v>
      </c>
      <c r="F6975" s="44" t="s">
        <v>3153</v>
      </c>
      <c r="G6975" s="32" t="s">
        <v>11</v>
      </c>
      <c r="H6975" s="32" t="s">
        <v>12</v>
      </c>
      <c r="I6975" s="32" t="s">
        <v>49322</v>
      </c>
      <c r="J6975" s="55">
        <v>8059347084527</v>
      </c>
      <c r="L6975" s="47">
        <v>269.95</v>
      </c>
      <c r="M6975" s="47">
        <v>269.95</v>
      </c>
      <c r="N6975" s="45">
        <v>44984</v>
      </c>
    </row>
    <row r="6976" spans="2:14" x14ac:dyDescent="0.25">
      <c r="B6976" s="42" t="s">
        <v>52847</v>
      </c>
      <c r="C6976" s="42"/>
      <c r="E6976" s="32" t="s">
        <v>59762</v>
      </c>
      <c r="F6976" s="44" t="s">
        <v>3153</v>
      </c>
      <c r="G6976" s="32" t="s">
        <v>11</v>
      </c>
      <c r="H6976" s="32" t="s">
        <v>12</v>
      </c>
      <c r="I6976" s="32" t="s">
        <v>50093</v>
      </c>
      <c r="J6976" s="55">
        <v>8059347084510</v>
      </c>
      <c r="L6976" s="47">
        <v>269.95</v>
      </c>
      <c r="M6976" s="47">
        <v>269.95</v>
      </c>
      <c r="N6976" s="45">
        <v>44984</v>
      </c>
    </row>
    <row r="6977" spans="1:14" x14ac:dyDescent="0.25">
      <c r="B6977" s="42" t="s">
        <v>53070</v>
      </c>
      <c r="C6977" s="42"/>
      <c r="E6977" s="32" t="s">
        <v>49319</v>
      </c>
      <c r="F6977" s="44" t="s">
        <v>3153</v>
      </c>
      <c r="G6977" s="32" t="s">
        <v>11</v>
      </c>
      <c r="H6977" s="32" t="s">
        <v>12</v>
      </c>
      <c r="I6977" s="32" t="s">
        <v>49320</v>
      </c>
      <c r="J6977" s="55">
        <v>8059347084503</v>
      </c>
      <c r="L6977" s="47">
        <v>269.95</v>
      </c>
      <c r="M6977" s="47">
        <v>269.95</v>
      </c>
      <c r="N6977" s="45">
        <v>44984</v>
      </c>
    </row>
    <row r="6978" spans="1:14" x14ac:dyDescent="0.25">
      <c r="B6978" s="42" t="s">
        <v>52846</v>
      </c>
      <c r="C6978" s="42"/>
      <c r="E6978" s="32" t="s">
        <v>59761</v>
      </c>
      <c r="F6978" s="44" t="s">
        <v>3153</v>
      </c>
      <c r="G6978" s="32" t="s">
        <v>11</v>
      </c>
      <c r="H6978" s="32" t="s">
        <v>12</v>
      </c>
      <c r="I6978" s="32" t="s">
        <v>50092</v>
      </c>
      <c r="J6978" s="55">
        <v>8059347084497</v>
      </c>
      <c r="L6978" s="47">
        <v>269.95</v>
      </c>
      <c r="M6978" s="47">
        <v>269.95</v>
      </c>
      <c r="N6978" s="45">
        <v>44984</v>
      </c>
    </row>
    <row r="6979" spans="1:14" x14ac:dyDescent="0.25">
      <c r="A6979" s="32" t="s">
        <v>33166</v>
      </c>
      <c r="B6979" s="42" t="s">
        <v>67076</v>
      </c>
      <c r="C6979" s="42"/>
      <c r="D6979" s="42"/>
      <c r="E6979" s="43" t="s">
        <v>18820</v>
      </c>
      <c r="F6979" s="44" t="s">
        <v>3153</v>
      </c>
      <c r="G6979" s="44" t="s">
        <v>11</v>
      </c>
      <c r="H6979" s="44" t="s">
        <v>12</v>
      </c>
      <c r="I6979" s="42" t="s">
        <v>18821</v>
      </c>
      <c r="J6979" s="42">
        <v>8059175190605</v>
      </c>
      <c r="L6979" s="47">
        <v>219.95</v>
      </c>
      <c r="M6979" s="47">
        <v>219.95</v>
      </c>
      <c r="N6979" s="45">
        <v>43878</v>
      </c>
    </row>
    <row r="6980" spans="1:14" x14ac:dyDescent="0.25">
      <c r="A6980" s="32" t="s">
        <v>33165</v>
      </c>
      <c r="B6980" s="42" t="s">
        <v>67075</v>
      </c>
      <c r="C6980" s="42"/>
      <c r="D6980" s="42"/>
      <c r="E6980" s="43" t="s">
        <v>59759</v>
      </c>
      <c r="F6980" s="44" t="s">
        <v>3153</v>
      </c>
      <c r="G6980" s="44" t="s">
        <v>11</v>
      </c>
      <c r="H6980" s="44" t="s">
        <v>12</v>
      </c>
      <c r="I6980" s="42" t="s">
        <v>18805</v>
      </c>
      <c r="J6980" s="42">
        <v>8059175190599</v>
      </c>
      <c r="L6980" s="47">
        <v>219.95</v>
      </c>
      <c r="M6980" s="47">
        <v>219.95</v>
      </c>
      <c r="N6980" s="45">
        <v>43878</v>
      </c>
    </row>
    <row r="6981" spans="1:14" x14ac:dyDescent="0.25">
      <c r="A6981" s="32" t="s">
        <v>33164</v>
      </c>
      <c r="B6981" s="42" t="s">
        <v>67074</v>
      </c>
      <c r="C6981" s="42"/>
      <c r="D6981" s="42"/>
      <c r="E6981" s="43" t="s">
        <v>18818</v>
      </c>
      <c r="F6981" s="44" t="s">
        <v>3153</v>
      </c>
      <c r="G6981" s="44" t="s">
        <v>11</v>
      </c>
      <c r="H6981" s="44" t="s">
        <v>12</v>
      </c>
      <c r="I6981" s="42" t="s">
        <v>18819</v>
      </c>
      <c r="J6981" s="42">
        <v>8059175190582</v>
      </c>
      <c r="L6981" s="47">
        <v>219.95</v>
      </c>
      <c r="M6981" s="47">
        <v>219.95</v>
      </c>
      <c r="N6981" s="45">
        <v>43878</v>
      </c>
    </row>
    <row r="6982" spans="1:14" x14ac:dyDescent="0.25">
      <c r="A6982" s="32" t="s">
        <v>33163</v>
      </c>
      <c r="B6982" s="42" t="s">
        <v>67073</v>
      </c>
      <c r="C6982" s="42"/>
      <c r="D6982" s="42"/>
      <c r="E6982" s="43" t="s">
        <v>59758</v>
      </c>
      <c r="F6982" s="44" t="s">
        <v>3153</v>
      </c>
      <c r="G6982" s="44" t="s">
        <v>11</v>
      </c>
      <c r="H6982" s="44" t="s">
        <v>12</v>
      </c>
      <c r="I6982" s="42" t="s">
        <v>18804</v>
      </c>
      <c r="J6982" s="42">
        <v>8059175190575</v>
      </c>
      <c r="L6982" s="47">
        <v>219.95</v>
      </c>
      <c r="M6982" s="47">
        <v>219.95</v>
      </c>
      <c r="N6982" s="45">
        <v>43878</v>
      </c>
    </row>
    <row r="6983" spans="1:14" x14ac:dyDescent="0.25">
      <c r="A6983" s="32" t="s">
        <v>33162</v>
      </c>
      <c r="B6983" s="42" t="s">
        <v>67072</v>
      </c>
      <c r="C6983" s="42"/>
      <c r="D6983" s="42"/>
      <c r="E6983" s="43" t="s">
        <v>18816</v>
      </c>
      <c r="F6983" s="44" t="s">
        <v>3153</v>
      </c>
      <c r="G6983" s="44" t="s">
        <v>11</v>
      </c>
      <c r="H6983" s="44" t="s">
        <v>12</v>
      </c>
      <c r="I6983" s="42" t="s">
        <v>18817</v>
      </c>
      <c r="J6983" s="42">
        <v>8059175190568</v>
      </c>
      <c r="L6983" s="47">
        <v>219.95</v>
      </c>
      <c r="M6983" s="47">
        <v>219.95</v>
      </c>
      <c r="N6983" s="45">
        <v>43878</v>
      </c>
    </row>
    <row r="6984" spans="1:14" x14ac:dyDescent="0.25">
      <c r="A6984" s="32" t="s">
        <v>33161</v>
      </c>
      <c r="B6984" s="42" t="s">
        <v>67071</v>
      </c>
      <c r="C6984" s="42"/>
      <c r="D6984" s="42"/>
      <c r="E6984" s="43" t="s">
        <v>59757</v>
      </c>
      <c r="F6984" s="44" t="s">
        <v>3153</v>
      </c>
      <c r="G6984" s="44" t="s">
        <v>11</v>
      </c>
      <c r="H6984" s="44" t="s">
        <v>12</v>
      </c>
      <c r="I6984" s="42" t="s">
        <v>18803</v>
      </c>
      <c r="J6984" s="42">
        <v>8059175190551</v>
      </c>
      <c r="L6984" s="47">
        <v>219.95</v>
      </c>
      <c r="M6984" s="47">
        <v>219.95</v>
      </c>
      <c r="N6984" s="45">
        <v>43878</v>
      </c>
    </row>
    <row r="6985" spans="1:14" x14ac:dyDescent="0.25">
      <c r="A6985" s="32" t="s">
        <v>33160</v>
      </c>
      <c r="B6985" s="42" t="s">
        <v>67070</v>
      </c>
      <c r="C6985" s="42"/>
      <c r="D6985" s="42"/>
      <c r="E6985" s="43" t="s">
        <v>18814</v>
      </c>
      <c r="F6985" s="44" t="s">
        <v>3153</v>
      </c>
      <c r="G6985" s="44" t="s">
        <v>11</v>
      </c>
      <c r="H6985" s="44" t="s">
        <v>12</v>
      </c>
      <c r="I6985" s="42" t="s">
        <v>18815</v>
      </c>
      <c r="J6985" s="42">
        <v>8059175190544</v>
      </c>
      <c r="L6985" s="47">
        <v>219.95</v>
      </c>
      <c r="M6985" s="47">
        <v>219.95</v>
      </c>
      <c r="N6985" s="45">
        <v>43878</v>
      </c>
    </row>
    <row r="6986" spans="1:14" x14ac:dyDescent="0.25">
      <c r="A6986" s="32" t="s">
        <v>33159</v>
      </c>
      <c r="B6986" s="42" t="s">
        <v>67069</v>
      </c>
      <c r="C6986" s="42"/>
      <c r="D6986" s="42"/>
      <c r="E6986" s="43" t="s">
        <v>59756</v>
      </c>
      <c r="F6986" s="44" t="s">
        <v>3153</v>
      </c>
      <c r="G6986" s="44" t="s">
        <v>11</v>
      </c>
      <c r="H6986" s="44" t="s">
        <v>12</v>
      </c>
      <c r="I6986" s="42" t="s">
        <v>18802</v>
      </c>
      <c r="J6986" s="42">
        <v>8059175190537</v>
      </c>
      <c r="L6986" s="47">
        <v>219.95</v>
      </c>
      <c r="M6986" s="47">
        <v>219.95</v>
      </c>
      <c r="N6986" s="45">
        <v>43878</v>
      </c>
    </row>
    <row r="6987" spans="1:14" x14ac:dyDescent="0.25">
      <c r="A6987" s="32" t="s">
        <v>33158</v>
      </c>
      <c r="B6987" s="42" t="s">
        <v>67068</v>
      </c>
      <c r="C6987" s="42"/>
      <c r="D6987" s="42"/>
      <c r="E6987" s="43" t="s">
        <v>18812</v>
      </c>
      <c r="F6987" s="44" t="s">
        <v>3153</v>
      </c>
      <c r="G6987" s="44" t="s">
        <v>11</v>
      </c>
      <c r="H6987" s="44" t="s">
        <v>12</v>
      </c>
      <c r="I6987" s="42" t="s">
        <v>18813</v>
      </c>
      <c r="J6987" s="42">
        <v>8059175190520</v>
      </c>
      <c r="L6987" s="47">
        <v>219.95</v>
      </c>
      <c r="M6987" s="47">
        <v>219.95</v>
      </c>
      <c r="N6987" s="45">
        <v>43878</v>
      </c>
    </row>
    <row r="6988" spans="1:14" x14ac:dyDescent="0.25">
      <c r="A6988" s="32" t="s">
        <v>33157</v>
      </c>
      <c r="B6988" s="42" t="s">
        <v>67067</v>
      </c>
      <c r="C6988" s="42"/>
      <c r="D6988" s="42"/>
      <c r="E6988" s="43" t="s">
        <v>59755</v>
      </c>
      <c r="F6988" s="44" t="s">
        <v>3153</v>
      </c>
      <c r="G6988" s="44" t="s">
        <v>11</v>
      </c>
      <c r="H6988" s="44" t="s">
        <v>12</v>
      </c>
      <c r="I6988" s="42" t="s">
        <v>18801</v>
      </c>
      <c r="J6988" s="42">
        <v>8059175190513</v>
      </c>
      <c r="L6988" s="47">
        <v>219.95</v>
      </c>
      <c r="M6988" s="47">
        <v>219.95</v>
      </c>
      <c r="N6988" s="45">
        <v>43878</v>
      </c>
    </row>
    <row r="6989" spans="1:14" x14ac:dyDescent="0.25">
      <c r="A6989" s="32" t="s">
        <v>33156</v>
      </c>
      <c r="B6989" s="42" t="s">
        <v>67080</v>
      </c>
      <c r="C6989" s="42"/>
      <c r="D6989" s="42"/>
      <c r="E6989" s="43" t="s">
        <v>18810</v>
      </c>
      <c r="F6989" s="44" t="s">
        <v>3153</v>
      </c>
      <c r="G6989" s="44" t="s">
        <v>11</v>
      </c>
      <c r="H6989" s="44" t="s">
        <v>12</v>
      </c>
      <c r="I6989" s="42" t="s">
        <v>18811</v>
      </c>
      <c r="J6989" s="42">
        <v>8059175190643</v>
      </c>
      <c r="L6989" s="47">
        <v>219.95</v>
      </c>
      <c r="M6989" s="47">
        <v>219.95</v>
      </c>
      <c r="N6989" s="45">
        <v>43878</v>
      </c>
    </row>
    <row r="6990" spans="1:14" x14ac:dyDescent="0.25">
      <c r="A6990" s="32" t="s">
        <v>33155</v>
      </c>
      <c r="B6990" s="42" t="s">
        <v>67079</v>
      </c>
      <c r="C6990" s="42"/>
      <c r="D6990" s="42"/>
      <c r="E6990" s="43" t="s">
        <v>59754</v>
      </c>
      <c r="F6990" s="44" t="s">
        <v>3153</v>
      </c>
      <c r="G6990" s="44" t="s">
        <v>11</v>
      </c>
      <c r="H6990" s="44" t="s">
        <v>12</v>
      </c>
      <c r="I6990" s="42" t="s">
        <v>18807</v>
      </c>
      <c r="J6990" s="42">
        <v>8059175190636</v>
      </c>
      <c r="L6990" s="47">
        <v>219.95</v>
      </c>
      <c r="M6990" s="47">
        <v>219.95</v>
      </c>
      <c r="N6990" s="45">
        <v>43878</v>
      </c>
    </row>
    <row r="6991" spans="1:14" x14ac:dyDescent="0.25">
      <c r="A6991" s="32" t="s">
        <v>33154</v>
      </c>
      <c r="B6991" s="42" t="s">
        <v>67078</v>
      </c>
      <c r="C6991" s="42"/>
      <c r="D6991" s="42"/>
      <c r="E6991" s="43" t="s">
        <v>18808</v>
      </c>
      <c r="F6991" s="44" t="s">
        <v>3153</v>
      </c>
      <c r="G6991" s="44" t="s">
        <v>11</v>
      </c>
      <c r="H6991" s="44" t="s">
        <v>12</v>
      </c>
      <c r="I6991" s="42" t="s">
        <v>18809</v>
      </c>
      <c r="J6991" s="42">
        <v>8059175190629</v>
      </c>
      <c r="L6991" s="47">
        <v>219.95</v>
      </c>
      <c r="M6991" s="47">
        <v>219.95</v>
      </c>
      <c r="N6991" s="45">
        <v>43878</v>
      </c>
    </row>
    <row r="6992" spans="1:14" x14ac:dyDescent="0.25">
      <c r="A6992" s="32" t="s">
        <v>33153</v>
      </c>
      <c r="B6992" s="42" t="s">
        <v>67077</v>
      </c>
      <c r="C6992" s="42"/>
      <c r="D6992" s="42"/>
      <c r="E6992" s="43" t="s">
        <v>59753</v>
      </c>
      <c r="F6992" s="44" t="s">
        <v>3153</v>
      </c>
      <c r="G6992" s="44" t="s">
        <v>11</v>
      </c>
      <c r="H6992" s="44" t="s">
        <v>12</v>
      </c>
      <c r="I6992" s="42" t="s">
        <v>18806</v>
      </c>
      <c r="J6992" s="42">
        <v>8059175190612</v>
      </c>
      <c r="L6992" s="47">
        <v>219.95</v>
      </c>
      <c r="M6992" s="47">
        <v>219.95</v>
      </c>
      <c r="N6992" s="45">
        <v>43878</v>
      </c>
    </row>
    <row r="6993" spans="1:14" x14ac:dyDescent="0.25">
      <c r="A6993" s="32" t="s">
        <v>33152</v>
      </c>
      <c r="B6993" s="42" t="s">
        <v>67090</v>
      </c>
      <c r="C6993" s="42"/>
      <c r="D6993" s="42"/>
      <c r="E6993" s="43" t="s">
        <v>18799</v>
      </c>
      <c r="F6993" s="44" t="s">
        <v>3153</v>
      </c>
      <c r="G6993" s="44" t="s">
        <v>11</v>
      </c>
      <c r="H6993" s="44" t="s">
        <v>12</v>
      </c>
      <c r="I6993" s="42" t="s">
        <v>18800</v>
      </c>
      <c r="J6993" s="42">
        <v>8059175190469</v>
      </c>
      <c r="L6993" s="47">
        <v>219.95</v>
      </c>
      <c r="M6993" s="47">
        <v>219.95</v>
      </c>
      <c r="N6993" s="45">
        <v>43878</v>
      </c>
    </row>
    <row r="6994" spans="1:14" x14ac:dyDescent="0.25">
      <c r="A6994" s="32" t="s">
        <v>33151</v>
      </c>
      <c r="B6994" s="42" t="s">
        <v>67089</v>
      </c>
      <c r="C6994" s="42"/>
      <c r="D6994" s="42"/>
      <c r="E6994" s="43" t="s">
        <v>59752</v>
      </c>
      <c r="F6994" s="44" t="s">
        <v>3153</v>
      </c>
      <c r="G6994" s="44" t="s">
        <v>11</v>
      </c>
      <c r="H6994" s="44" t="s">
        <v>12</v>
      </c>
      <c r="I6994" s="42" t="s">
        <v>18784</v>
      </c>
      <c r="J6994" s="42">
        <v>8059175190452</v>
      </c>
      <c r="L6994" s="47">
        <v>219.95</v>
      </c>
      <c r="M6994" s="47">
        <v>219.95</v>
      </c>
      <c r="N6994" s="45">
        <v>43878</v>
      </c>
    </row>
    <row r="6995" spans="1:14" x14ac:dyDescent="0.25">
      <c r="A6995" s="32" t="s">
        <v>33150</v>
      </c>
      <c r="B6995" s="42" t="s">
        <v>67088</v>
      </c>
      <c r="C6995" s="42"/>
      <c r="D6995" s="42"/>
      <c r="E6995" s="43" t="s">
        <v>18797</v>
      </c>
      <c r="F6995" s="44" t="s">
        <v>3153</v>
      </c>
      <c r="G6995" s="44" t="s">
        <v>11</v>
      </c>
      <c r="H6995" s="44" t="s">
        <v>12</v>
      </c>
      <c r="I6995" s="42" t="s">
        <v>18798</v>
      </c>
      <c r="J6995" s="42">
        <v>8059175190445</v>
      </c>
      <c r="L6995" s="47">
        <v>219.95</v>
      </c>
      <c r="M6995" s="47">
        <v>219.95</v>
      </c>
      <c r="N6995" s="45">
        <v>43878</v>
      </c>
    </row>
    <row r="6996" spans="1:14" x14ac:dyDescent="0.25">
      <c r="A6996" s="32" t="s">
        <v>33149</v>
      </c>
      <c r="B6996" s="42" t="s">
        <v>67087</v>
      </c>
      <c r="C6996" s="42"/>
      <c r="D6996" s="42"/>
      <c r="E6996" s="43" t="s">
        <v>59751</v>
      </c>
      <c r="F6996" s="44" t="s">
        <v>3153</v>
      </c>
      <c r="G6996" s="44" t="s">
        <v>11</v>
      </c>
      <c r="H6996" s="44" t="s">
        <v>12</v>
      </c>
      <c r="I6996" s="42" t="s">
        <v>18783</v>
      </c>
      <c r="J6996" s="42">
        <v>8059175190438</v>
      </c>
      <c r="L6996" s="47">
        <v>219.95</v>
      </c>
      <c r="M6996" s="47">
        <v>219.95</v>
      </c>
      <c r="N6996" s="45">
        <v>43878</v>
      </c>
    </row>
    <row r="6997" spans="1:14" x14ac:dyDescent="0.25">
      <c r="A6997" s="32" t="s">
        <v>33148</v>
      </c>
      <c r="B6997" s="42" t="s">
        <v>67086</v>
      </c>
      <c r="C6997" s="42"/>
      <c r="D6997" s="42"/>
      <c r="E6997" s="43" t="s">
        <v>18795</v>
      </c>
      <c r="F6997" s="44" t="s">
        <v>3153</v>
      </c>
      <c r="G6997" s="44" t="s">
        <v>11</v>
      </c>
      <c r="H6997" s="44" t="s">
        <v>12</v>
      </c>
      <c r="I6997" s="42" t="s">
        <v>18796</v>
      </c>
      <c r="J6997" s="42">
        <v>8059175190421</v>
      </c>
      <c r="L6997" s="47">
        <v>219.95</v>
      </c>
      <c r="M6997" s="47">
        <v>219.95</v>
      </c>
      <c r="N6997" s="45">
        <v>43878</v>
      </c>
    </row>
    <row r="6998" spans="1:14" x14ac:dyDescent="0.25">
      <c r="A6998" s="32" t="s">
        <v>33147</v>
      </c>
      <c r="B6998" s="42" t="s">
        <v>67085</v>
      </c>
      <c r="C6998" s="42"/>
      <c r="D6998" s="42"/>
      <c r="E6998" s="43" t="s">
        <v>59750</v>
      </c>
      <c r="F6998" s="44" t="s">
        <v>3153</v>
      </c>
      <c r="G6998" s="44" t="s">
        <v>11</v>
      </c>
      <c r="H6998" s="44" t="s">
        <v>12</v>
      </c>
      <c r="I6998" s="42" t="s">
        <v>18782</v>
      </c>
      <c r="J6998" s="42">
        <v>8059175190414</v>
      </c>
      <c r="L6998" s="47">
        <v>219.95</v>
      </c>
      <c r="M6998" s="47">
        <v>219.95</v>
      </c>
      <c r="N6998" s="45">
        <v>43878</v>
      </c>
    </row>
    <row r="6999" spans="1:14" x14ac:dyDescent="0.25">
      <c r="A6999" s="32" t="s">
        <v>33146</v>
      </c>
      <c r="B6999" s="42" t="s">
        <v>67084</v>
      </c>
      <c r="C6999" s="42"/>
      <c r="D6999" s="42"/>
      <c r="E6999" s="43" t="s">
        <v>18793</v>
      </c>
      <c r="F6999" s="44" t="s">
        <v>3153</v>
      </c>
      <c r="G6999" s="44" t="s">
        <v>11</v>
      </c>
      <c r="H6999" s="44" t="s">
        <v>12</v>
      </c>
      <c r="I6999" s="42" t="s">
        <v>18794</v>
      </c>
      <c r="J6999" s="42">
        <v>8059175190407</v>
      </c>
      <c r="L6999" s="47">
        <v>219.95</v>
      </c>
      <c r="M6999" s="47">
        <v>219.95</v>
      </c>
      <c r="N6999" s="45">
        <v>43878</v>
      </c>
    </row>
    <row r="7000" spans="1:14" x14ac:dyDescent="0.25">
      <c r="A7000" s="32" t="s">
        <v>33145</v>
      </c>
      <c r="B7000" s="42" t="s">
        <v>67083</v>
      </c>
      <c r="C7000" s="42"/>
      <c r="D7000" s="42"/>
      <c r="E7000" s="43" t="s">
        <v>59749</v>
      </c>
      <c r="F7000" s="44" t="s">
        <v>3153</v>
      </c>
      <c r="G7000" s="44" t="s">
        <v>11</v>
      </c>
      <c r="H7000" s="44" t="s">
        <v>12</v>
      </c>
      <c r="I7000" s="42" t="s">
        <v>18781</v>
      </c>
      <c r="J7000" s="42">
        <v>8059175190391</v>
      </c>
      <c r="L7000" s="47">
        <v>219.95</v>
      </c>
      <c r="M7000" s="47">
        <v>219.95</v>
      </c>
      <c r="N7000" s="45">
        <v>43878</v>
      </c>
    </row>
    <row r="7001" spans="1:14" x14ac:dyDescent="0.25">
      <c r="A7001" s="32" t="s">
        <v>33144</v>
      </c>
      <c r="B7001" s="42" t="s">
        <v>67082</v>
      </c>
      <c r="C7001" s="42"/>
      <c r="D7001" s="42"/>
      <c r="E7001" s="43" t="s">
        <v>18791</v>
      </c>
      <c r="F7001" s="44" t="s">
        <v>3153</v>
      </c>
      <c r="G7001" s="44" t="s">
        <v>11</v>
      </c>
      <c r="H7001" s="44" t="s">
        <v>12</v>
      </c>
      <c r="I7001" s="42" t="s">
        <v>18792</v>
      </c>
      <c r="J7001" s="42">
        <v>8059175190384</v>
      </c>
      <c r="L7001" s="47">
        <v>219.95</v>
      </c>
      <c r="M7001" s="47">
        <v>219.95</v>
      </c>
      <c r="N7001" s="45">
        <v>43878</v>
      </c>
    </row>
    <row r="7002" spans="1:14" x14ac:dyDescent="0.25">
      <c r="A7002" s="32" t="s">
        <v>33143</v>
      </c>
      <c r="B7002" s="42" t="s">
        <v>67081</v>
      </c>
      <c r="C7002" s="42"/>
      <c r="D7002" s="42"/>
      <c r="E7002" s="43" t="s">
        <v>59748</v>
      </c>
      <c r="F7002" s="44" t="s">
        <v>3153</v>
      </c>
      <c r="G7002" s="44" t="s">
        <v>11</v>
      </c>
      <c r="H7002" s="44" t="s">
        <v>12</v>
      </c>
      <c r="I7002" s="42" t="s">
        <v>18780</v>
      </c>
      <c r="J7002" s="42">
        <v>8059175190377</v>
      </c>
      <c r="L7002" s="47">
        <v>219.95</v>
      </c>
      <c r="M7002" s="47">
        <v>219.95</v>
      </c>
      <c r="N7002" s="45">
        <v>43878</v>
      </c>
    </row>
    <row r="7003" spans="1:14" x14ac:dyDescent="0.25">
      <c r="A7003" s="32" t="s">
        <v>33142</v>
      </c>
      <c r="B7003" s="42" t="s">
        <v>67094</v>
      </c>
      <c r="C7003" s="42"/>
      <c r="D7003" s="42"/>
      <c r="E7003" s="43" t="s">
        <v>18789</v>
      </c>
      <c r="F7003" s="44" t="s">
        <v>3153</v>
      </c>
      <c r="G7003" s="44" t="s">
        <v>11</v>
      </c>
      <c r="H7003" s="44" t="s">
        <v>12</v>
      </c>
      <c r="I7003" s="42" t="s">
        <v>18790</v>
      </c>
      <c r="J7003" s="42">
        <v>8059175190506</v>
      </c>
      <c r="L7003" s="47">
        <v>219.95</v>
      </c>
      <c r="M7003" s="47">
        <v>219.95</v>
      </c>
      <c r="N7003" s="45">
        <v>43878</v>
      </c>
    </row>
    <row r="7004" spans="1:14" x14ac:dyDescent="0.25">
      <c r="A7004" s="32" t="s">
        <v>33141</v>
      </c>
      <c r="B7004" s="42" t="s">
        <v>67093</v>
      </c>
      <c r="C7004" s="42"/>
      <c r="D7004" s="42"/>
      <c r="E7004" s="43" t="s">
        <v>59747</v>
      </c>
      <c r="F7004" s="44" t="s">
        <v>3153</v>
      </c>
      <c r="G7004" s="44" t="s">
        <v>11</v>
      </c>
      <c r="H7004" s="44" t="s">
        <v>12</v>
      </c>
      <c r="I7004" s="42" t="s">
        <v>18786</v>
      </c>
      <c r="J7004" s="42">
        <v>8059175190490</v>
      </c>
      <c r="L7004" s="47">
        <v>219.95</v>
      </c>
      <c r="M7004" s="47">
        <v>219.95</v>
      </c>
      <c r="N7004" s="45">
        <v>43878</v>
      </c>
    </row>
    <row r="7005" spans="1:14" x14ac:dyDescent="0.25">
      <c r="A7005" s="32" t="s">
        <v>33140</v>
      </c>
      <c r="B7005" s="42" t="s">
        <v>67092</v>
      </c>
      <c r="C7005" s="42"/>
      <c r="D7005" s="42"/>
      <c r="E7005" s="43" t="s">
        <v>18787</v>
      </c>
      <c r="F7005" s="44" t="s">
        <v>3153</v>
      </c>
      <c r="G7005" s="44" t="s">
        <v>11</v>
      </c>
      <c r="H7005" s="44" t="s">
        <v>12</v>
      </c>
      <c r="I7005" s="42" t="s">
        <v>18788</v>
      </c>
      <c r="J7005" s="42">
        <v>8059175190483</v>
      </c>
      <c r="L7005" s="47">
        <v>219.95</v>
      </c>
      <c r="M7005" s="47">
        <v>219.95</v>
      </c>
      <c r="N7005" s="45">
        <v>43878</v>
      </c>
    </row>
    <row r="7006" spans="1:14" x14ac:dyDescent="0.25">
      <c r="A7006" s="32" t="s">
        <v>33139</v>
      </c>
      <c r="B7006" s="42" t="s">
        <v>67091</v>
      </c>
      <c r="C7006" s="42"/>
      <c r="D7006" s="42"/>
      <c r="E7006" s="43" t="s">
        <v>59746</v>
      </c>
      <c r="F7006" s="44" t="s">
        <v>3153</v>
      </c>
      <c r="G7006" s="44" t="s">
        <v>11</v>
      </c>
      <c r="H7006" s="44" t="s">
        <v>12</v>
      </c>
      <c r="I7006" s="42" t="s">
        <v>18785</v>
      </c>
      <c r="J7006" s="42">
        <v>8059175190476</v>
      </c>
      <c r="L7006" s="47">
        <v>219.95</v>
      </c>
      <c r="M7006" s="47">
        <v>219.95</v>
      </c>
      <c r="N7006" s="45">
        <v>43878</v>
      </c>
    </row>
    <row r="7007" spans="1:14" x14ac:dyDescent="0.25">
      <c r="A7007" s="32" t="s">
        <v>33138</v>
      </c>
      <c r="B7007" s="42" t="s">
        <v>66702</v>
      </c>
      <c r="C7007" s="42"/>
      <c r="D7007" s="42"/>
      <c r="E7007" s="43" t="s">
        <v>7504</v>
      </c>
      <c r="F7007" s="44" t="s">
        <v>3153</v>
      </c>
      <c r="G7007" s="44" t="s">
        <v>11</v>
      </c>
      <c r="H7007" s="44" t="s">
        <v>12</v>
      </c>
      <c r="I7007" s="42" t="s">
        <v>7505</v>
      </c>
      <c r="J7007" s="42">
        <v>8051194678300</v>
      </c>
      <c r="L7007" s="47">
        <v>219.95</v>
      </c>
      <c r="M7007" s="47">
        <v>219.95</v>
      </c>
      <c r="N7007" s="45">
        <v>43339</v>
      </c>
    </row>
    <row r="7008" spans="1:14" x14ac:dyDescent="0.25">
      <c r="A7008" s="32" t="s">
        <v>33137</v>
      </c>
      <c r="B7008" s="42" t="s">
        <v>66701</v>
      </c>
      <c r="C7008" s="42"/>
      <c r="D7008" s="42"/>
      <c r="E7008" s="43" t="s">
        <v>7502</v>
      </c>
      <c r="F7008" s="44" t="s">
        <v>3153</v>
      </c>
      <c r="G7008" s="44" t="s">
        <v>11</v>
      </c>
      <c r="H7008" s="44" t="s">
        <v>12</v>
      </c>
      <c r="I7008" s="42" t="s">
        <v>7503</v>
      </c>
      <c r="J7008" s="42">
        <v>8051194678287</v>
      </c>
      <c r="L7008" s="47">
        <v>219.95</v>
      </c>
      <c r="M7008" s="47">
        <v>219.95</v>
      </c>
      <c r="N7008" s="45">
        <v>43339</v>
      </c>
    </row>
    <row r="7009" spans="1:14" x14ac:dyDescent="0.25">
      <c r="A7009" s="32" t="s">
        <v>33136</v>
      </c>
      <c r="B7009" s="42" t="s">
        <v>66700</v>
      </c>
      <c r="C7009" s="42"/>
      <c r="D7009" s="42"/>
      <c r="E7009" s="43" t="s">
        <v>59745</v>
      </c>
      <c r="F7009" s="44" t="s">
        <v>3153</v>
      </c>
      <c r="G7009" s="44" t="s">
        <v>11</v>
      </c>
      <c r="H7009" s="44" t="s">
        <v>12</v>
      </c>
      <c r="I7009" s="42" t="s">
        <v>7501</v>
      </c>
      <c r="J7009" s="42">
        <v>8051194678263</v>
      </c>
      <c r="L7009" s="47">
        <v>219.95</v>
      </c>
      <c r="M7009" s="47">
        <v>219.95</v>
      </c>
      <c r="N7009" s="45">
        <v>43339</v>
      </c>
    </row>
    <row r="7010" spans="1:14" x14ac:dyDescent="0.25">
      <c r="A7010" s="32" t="s">
        <v>33135</v>
      </c>
      <c r="B7010" s="42" t="s">
        <v>66707</v>
      </c>
      <c r="C7010" s="42"/>
      <c r="D7010" s="42"/>
      <c r="E7010" s="43" t="s">
        <v>7499</v>
      </c>
      <c r="F7010" s="44" t="s">
        <v>3153</v>
      </c>
      <c r="G7010" s="44" t="s">
        <v>11</v>
      </c>
      <c r="H7010" s="44" t="s">
        <v>12</v>
      </c>
      <c r="I7010" s="42" t="s">
        <v>7500</v>
      </c>
      <c r="J7010" s="42">
        <v>8051194678409</v>
      </c>
      <c r="L7010" s="47">
        <v>219.95</v>
      </c>
      <c r="M7010" s="47">
        <v>219.95</v>
      </c>
      <c r="N7010" s="45">
        <v>43339</v>
      </c>
    </row>
    <row r="7011" spans="1:14" x14ac:dyDescent="0.25">
      <c r="A7011" s="32" t="s">
        <v>33134</v>
      </c>
      <c r="B7011" s="42" t="s">
        <v>66706</v>
      </c>
      <c r="C7011" s="42"/>
      <c r="D7011" s="42"/>
      <c r="E7011" s="43" t="s">
        <v>7497</v>
      </c>
      <c r="F7011" s="44" t="s">
        <v>3153</v>
      </c>
      <c r="G7011" s="44" t="s">
        <v>11</v>
      </c>
      <c r="H7011" s="44" t="s">
        <v>12</v>
      </c>
      <c r="I7011" s="42" t="s">
        <v>7498</v>
      </c>
      <c r="J7011" s="42">
        <v>8051194678386</v>
      </c>
      <c r="L7011" s="47">
        <v>219.95</v>
      </c>
      <c r="M7011" s="47">
        <v>219.95</v>
      </c>
      <c r="N7011" s="45">
        <v>43339</v>
      </c>
    </row>
    <row r="7012" spans="1:14" x14ac:dyDescent="0.25">
      <c r="A7012" s="32" t="s">
        <v>33133</v>
      </c>
      <c r="B7012" s="42" t="s">
        <v>66705</v>
      </c>
      <c r="C7012" s="42"/>
      <c r="D7012" s="42"/>
      <c r="E7012" s="43" t="s">
        <v>7495</v>
      </c>
      <c r="F7012" s="44" t="s">
        <v>3153</v>
      </c>
      <c r="G7012" s="44" t="s">
        <v>11</v>
      </c>
      <c r="H7012" s="44" t="s">
        <v>12</v>
      </c>
      <c r="I7012" s="42" t="s">
        <v>7496</v>
      </c>
      <c r="J7012" s="42">
        <v>8051194678362</v>
      </c>
      <c r="L7012" s="47">
        <v>219.95</v>
      </c>
      <c r="M7012" s="47">
        <v>219.95</v>
      </c>
      <c r="N7012" s="45">
        <v>43339</v>
      </c>
    </row>
    <row r="7013" spans="1:14" x14ac:dyDescent="0.25">
      <c r="A7013" s="32" t="s">
        <v>33132</v>
      </c>
      <c r="B7013" s="42" t="s">
        <v>66704</v>
      </c>
      <c r="C7013" s="42"/>
      <c r="D7013" s="42"/>
      <c r="E7013" s="43" t="s">
        <v>7493</v>
      </c>
      <c r="F7013" s="44" t="s">
        <v>3153</v>
      </c>
      <c r="G7013" s="44" t="s">
        <v>11</v>
      </c>
      <c r="H7013" s="44" t="s">
        <v>12</v>
      </c>
      <c r="I7013" s="42" t="s">
        <v>7494</v>
      </c>
      <c r="J7013" s="42">
        <v>8051194678348</v>
      </c>
      <c r="L7013" s="47">
        <v>219.95</v>
      </c>
      <c r="M7013" s="47">
        <v>219.95</v>
      </c>
      <c r="N7013" s="45">
        <v>43339</v>
      </c>
    </row>
    <row r="7014" spans="1:14" x14ac:dyDescent="0.25">
      <c r="A7014" s="32" t="s">
        <v>33131</v>
      </c>
      <c r="B7014" s="42" t="s">
        <v>66703</v>
      </c>
      <c r="C7014" s="42"/>
      <c r="D7014" s="42"/>
      <c r="E7014" s="43" t="s">
        <v>7491</v>
      </c>
      <c r="F7014" s="44" t="s">
        <v>3153</v>
      </c>
      <c r="G7014" s="44" t="s">
        <v>11</v>
      </c>
      <c r="H7014" s="44" t="s">
        <v>12</v>
      </c>
      <c r="I7014" s="42" t="s">
        <v>7492</v>
      </c>
      <c r="J7014" s="42">
        <v>8051194678324</v>
      </c>
      <c r="L7014" s="47">
        <v>219.95</v>
      </c>
      <c r="M7014" s="47">
        <v>219.95</v>
      </c>
      <c r="N7014" s="45">
        <v>43339</v>
      </c>
    </row>
    <row r="7015" spans="1:14" x14ac:dyDescent="0.25">
      <c r="B7015" s="42"/>
      <c r="C7015" s="42"/>
      <c r="E7015" s="32" t="s">
        <v>49317</v>
      </c>
      <c r="F7015" s="44" t="s">
        <v>3153</v>
      </c>
      <c r="G7015" s="32" t="s">
        <v>11</v>
      </c>
      <c r="H7015" s="32" t="s">
        <v>12</v>
      </c>
      <c r="I7015" s="32" t="s">
        <v>49318</v>
      </c>
      <c r="J7015" s="55">
        <v>8059347052663</v>
      </c>
      <c r="K7015" s="32"/>
      <c r="L7015" s="47">
        <v>219.95</v>
      </c>
      <c r="M7015" s="47">
        <v>219.95</v>
      </c>
      <c r="N7015" s="45">
        <v>44835</v>
      </c>
    </row>
    <row r="7016" spans="1:14" x14ac:dyDescent="0.25">
      <c r="B7016" s="42"/>
      <c r="C7016" s="42"/>
      <c r="E7016" s="32" t="s">
        <v>59744</v>
      </c>
      <c r="F7016" s="44" t="s">
        <v>3153</v>
      </c>
      <c r="G7016" s="32" t="s">
        <v>11</v>
      </c>
      <c r="H7016" s="32" t="s">
        <v>12</v>
      </c>
      <c r="I7016" s="32" t="s">
        <v>50083</v>
      </c>
      <c r="J7016" s="55">
        <v>8059347052656</v>
      </c>
      <c r="K7016" s="32"/>
      <c r="L7016" s="47">
        <v>219.95</v>
      </c>
      <c r="M7016" s="47">
        <v>219.95</v>
      </c>
      <c r="N7016" s="45">
        <v>44835</v>
      </c>
    </row>
    <row r="7017" spans="1:14" x14ac:dyDescent="0.25">
      <c r="B7017" s="42"/>
      <c r="C7017" s="42"/>
      <c r="E7017" s="32" t="s">
        <v>49315</v>
      </c>
      <c r="F7017" s="44" t="s">
        <v>3153</v>
      </c>
      <c r="G7017" s="32" t="s">
        <v>11</v>
      </c>
      <c r="H7017" s="32" t="s">
        <v>12</v>
      </c>
      <c r="I7017" s="32" t="s">
        <v>49316</v>
      </c>
      <c r="J7017" s="55">
        <v>8059347052649</v>
      </c>
      <c r="K7017" s="32"/>
      <c r="L7017" s="47">
        <v>219.95</v>
      </c>
      <c r="M7017" s="47">
        <v>219.95</v>
      </c>
      <c r="N7017" s="45">
        <v>44835</v>
      </c>
    </row>
    <row r="7018" spans="1:14" x14ac:dyDescent="0.25">
      <c r="B7018" s="42"/>
      <c r="C7018" s="42"/>
      <c r="E7018" s="32" t="s">
        <v>59743</v>
      </c>
      <c r="F7018" s="44" t="s">
        <v>3153</v>
      </c>
      <c r="G7018" s="32" t="s">
        <v>11</v>
      </c>
      <c r="H7018" s="32" t="s">
        <v>12</v>
      </c>
      <c r="I7018" s="32" t="s">
        <v>50082</v>
      </c>
      <c r="J7018" s="55">
        <v>8059347052632</v>
      </c>
      <c r="K7018" s="32"/>
      <c r="L7018" s="47">
        <v>219.95</v>
      </c>
      <c r="M7018" s="47">
        <v>219.95</v>
      </c>
      <c r="N7018" s="45">
        <v>44835</v>
      </c>
    </row>
    <row r="7019" spans="1:14" x14ac:dyDescent="0.25">
      <c r="B7019" s="42"/>
      <c r="C7019" s="42"/>
      <c r="E7019" s="32" t="s">
        <v>49313</v>
      </c>
      <c r="F7019" s="44" t="s">
        <v>3153</v>
      </c>
      <c r="G7019" s="32" t="s">
        <v>11</v>
      </c>
      <c r="H7019" s="32" t="s">
        <v>12</v>
      </c>
      <c r="I7019" s="32" t="s">
        <v>49314</v>
      </c>
      <c r="J7019" s="55">
        <v>8059347052625</v>
      </c>
      <c r="K7019" s="32"/>
      <c r="L7019" s="47">
        <v>219.95</v>
      </c>
      <c r="M7019" s="47">
        <v>219.95</v>
      </c>
      <c r="N7019" s="45">
        <v>44835</v>
      </c>
    </row>
    <row r="7020" spans="1:14" x14ac:dyDescent="0.25">
      <c r="B7020" s="42"/>
      <c r="C7020" s="42"/>
      <c r="E7020" s="32" t="s">
        <v>59742</v>
      </c>
      <c r="F7020" s="44" t="s">
        <v>3153</v>
      </c>
      <c r="G7020" s="32" t="s">
        <v>11</v>
      </c>
      <c r="H7020" s="32" t="s">
        <v>12</v>
      </c>
      <c r="I7020" s="32" t="s">
        <v>50081</v>
      </c>
      <c r="J7020" s="55">
        <v>8059347052618</v>
      </c>
      <c r="K7020" s="32"/>
      <c r="L7020" s="47">
        <v>219.95</v>
      </c>
      <c r="M7020" s="47">
        <v>219.95</v>
      </c>
      <c r="N7020" s="45">
        <v>44835</v>
      </c>
    </row>
    <row r="7021" spans="1:14" x14ac:dyDescent="0.25">
      <c r="B7021" s="42"/>
      <c r="C7021" s="42"/>
      <c r="E7021" s="32" t="s">
        <v>49311</v>
      </c>
      <c r="F7021" s="44" t="s">
        <v>3153</v>
      </c>
      <c r="G7021" s="32" t="s">
        <v>11</v>
      </c>
      <c r="H7021" s="32" t="s">
        <v>12</v>
      </c>
      <c r="I7021" s="32" t="s">
        <v>49312</v>
      </c>
      <c r="J7021" s="55">
        <v>8059347052601</v>
      </c>
      <c r="K7021" s="32"/>
      <c r="L7021" s="47">
        <v>219.95</v>
      </c>
      <c r="M7021" s="47">
        <v>219.95</v>
      </c>
      <c r="N7021" s="45">
        <v>44835</v>
      </c>
    </row>
    <row r="7022" spans="1:14" x14ac:dyDescent="0.25">
      <c r="B7022" s="42"/>
      <c r="C7022" s="42"/>
      <c r="E7022" s="32" t="s">
        <v>59741</v>
      </c>
      <c r="F7022" s="44" t="s">
        <v>3153</v>
      </c>
      <c r="G7022" s="32" t="s">
        <v>11</v>
      </c>
      <c r="H7022" s="32" t="s">
        <v>12</v>
      </c>
      <c r="I7022" s="32" t="s">
        <v>50080</v>
      </c>
      <c r="J7022" s="55">
        <v>8059347052595</v>
      </c>
      <c r="K7022" s="32"/>
      <c r="L7022" s="47">
        <v>219.95</v>
      </c>
      <c r="M7022" s="47">
        <v>219.95</v>
      </c>
      <c r="N7022" s="45">
        <v>44835</v>
      </c>
    </row>
    <row r="7023" spans="1:14" x14ac:dyDescent="0.25">
      <c r="B7023" s="42"/>
      <c r="C7023" s="42"/>
      <c r="E7023" s="32" t="s">
        <v>59740</v>
      </c>
      <c r="F7023" s="44" t="s">
        <v>3153</v>
      </c>
      <c r="G7023" s="32" t="s">
        <v>11</v>
      </c>
      <c r="H7023" s="32" t="s">
        <v>12</v>
      </c>
      <c r="I7023" s="32" t="s">
        <v>50088</v>
      </c>
      <c r="J7023" s="55">
        <v>8059347052755</v>
      </c>
      <c r="K7023" s="32"/>
      <c r="L7023" s="47">
        <v>219.95</v>
      </c>
      <c r="M7023" s="47">
        <v>219.95</v>
      </c>
      <c r="N7023" s="45">
        <v>44835</v>
      </c>
    </row>
    <row r="7024" spans="1:14" x14ac:dyDescent="0.25">
      <c r="B7024" s="42"/>
      <c r="C7024" s="42"/>
      <c r="E7024" s="32" t="s">
        <v>49309</v>
      </c>
      <c r="F7024" s="44" t="s">
        <v>3153</v>
      </c>
      <c r="G7024" s="32" t="s">
        <v>11</v>
      </c>
      <c r="H7024" s="32" t="s">
        <v>12</v>
      </c>
      <c r="I7024" s="32" t="s">
        <v>49310</v>
      </c>
      <c r="J7024" s="55">
        <v>8059347052748</v>
      </c>
      <c r="K7024" s="32"/>
      <c r="L7024" s="47">
        <v>219.95</v>
      </c>
      <c r="M7024" s="47">
        <v>219.95</v>
      </c>
      <c r="N7024" s="45">
        <v>44835</v>
      </c>
    </row>
    <row r="7025" spans="1:14" x14ac:dyDescent="0.25">
      <c r="B7025" s="42"/>
      <c r="C7025" s="42"/>
      <c r="E7025" s="32" t="s">
        <v>59739</v>
      </c>
      <c r="F7025" s="44" t="s">
        <v>3153</v>
      </c>
      <c r="G7025" s="32" t="s">
        <v>11</v>
      </c>
      <c r="H7025" s="32" t="s">
        <v>12</v>
      </c>
      <c r="I7025" s="32" t="s">
        <v>50087</v>
      </c>
      <c r="J7025" s="55">
        <v>8059347052731</v>
      </c>
      <c r="K7025" s="32"/>
      <c r="L7025" s="47">
        <v>219.95</v>
      </c>
      <c r="M7025" s="47">
        <v>219.95</v>
      </c>
      <c r="N7025" s="45">
        <v>44835</v>
      </c>
    </row>
    <row r="7026" spans="1:14" x14ac:dyDescent="0.25">
      <c r="B7026" s="42"/>
      <c r="C7026" s="42"/>
      <c r="E7026" s="32" t="s">
        <v>49307</v>
      </c>
      <c r="F7026" s="44" t="s">
        <v>3153</v>
      </c>
      <c r="G7026" s="32" t="s">
        <v>11</v>
      </c>
      <c r="H7026" s="32" t="s">
        <v>12</v>
      </c>
      <c r="I7026" s="32" t="s">
        <v>49308</v>
      </c>
      <c r="J7026" s="55">
        <v>8059347052724</v>
      </c>
      <c r="K7026" s="32"/>
      <c r="L7026" s="47">
        <v>219.95</v>
      </c>
      <c r="M7026" s="47">
        <v>219.95</v>
      </c>
      <c r="N7026" s="45">
        <v>44835</v>
      </c>
    </row>
    <row r="7027" spans="1:14" x14ac:dyDescent="0.25">
      <c r="B7027" s="42"/>
      <c r="C7027" s="42"/>
      <c r="E7027" s="32" t="s">
        <v>59738</v>
      </c>
      <c r="F7027" s="44" t="s">
        <v>3153</v>
      </c>
      <c r="G7027" s="32" t="s">
        <v>11</v>
      </c>
      <c r="H7027" s="32" t="s">
        <v>12</v>
      </c>
      <c r="I7027" s="32" t="s">
        <v>50086</v>
      </c>
      <c r="J7027" s="55">
        <v>8059347052717</v>
      </c>
      <c r="K7027" s="32"/>
      <c r="L7027" s="47">
        <v>219.95</v>
      </c>
      <c r="M7027" s="47">
        <v>219.95</v>
      </c>
      <c r="N7027" s="45">
        <v>44835</v>
      </c>
    </row>
    <row r="7028" spans="1:14" x14ac:dyDescent="0.25">
      <c r="B7028" s="42"/>
      <c r="C7028" s="42"/>
      <c r="E7028" s="32" t="s">
        <v>49305</v>
      </c>
      <c r="F7028" s="44" t="s">
        <v>3153</v>
      </c>
      <c r="G7028" s="32" t="s">
        <v>11</v>
      </c>
      <c r="H7028" s="32" t="s">
        <v>12</v>
      </c>
      <c r="I7028" s="32" t="s">
        <v>49306</v>
      </c>
      <c r="J7028" s="55">
        <v>8059347052700</v>
      </c>
      <c r="K7028" s="32"/>
      <c r="L7028" s="47">
        <v>219.95</v>
      </c>
      <c r="M7028" s="47">
        <v>219.95</v>
      </c>
      <c r="N7028" s="45">
        <v>44835</v>
      </c>
    </row>
    <row r="7029" spans="1:14" x14ac:dyDescent="0.25">
      <c r="B7029" s="42"/>
      <c r="C7029" s="42"/>
      <c r="E7029" s="32" t="s">
        <v>59737</v>
      </c>
      <c r="F7029" s="44" t="s">
        <v>3153</v>
      </c>
      <c r="G7029" s="32" t="s">
        <v>11</v>
      </c>
      <c r="H7029" s="32" t="s">
        <v>12</v>
      </c>
      <c r="I7029" s="32" t="s">
        <v>50085</v>
      </c>
      <c r="J7029" s="55">
        <v>8059347052694</v>
      </c>
      <c r="K7029" s="32"/>
      <c r="L7029" s="47">
        <v>219.95</v>
      </c>
      <c r="M7029" s="47">
        <v>219.95</v>
      </c>
      <c r="N7029" s="45">
        <v>44835</v>
      </c>
    </row>
    <row r="7030" spans="1:14" x14ac:dyDescent="0.25">
      <c r="B7030" s="42"/>
      <c r="C7030" s="42"/>
      <c r="E7030" s="32" t="s">
        <v>49303</v>
      </c>
      <c r="F7030" s="44" t="s">
        <v>3153</v>
      </c>
      <c r="G7030" s="32" t="s">
        <v>11</v>
      </c>
      <c r="H7030" s="32" t="s">
        <v>12</v>
      </c>
      <c r="I7030" s="32" t="s">
        <v>49304</v>
      </c>
      <c r="J7030" s="55">
        <v>8059347052687</v>
      </c>
      <c r="K7030" s="32"/>
      <c r="L7030" s="47">
        <v>219.95</v>
      </c>
      <c r="M7030" s="47">
        <v>219.95</v>
      </c>
      <c r="N7030" s="45">
        <v>44835</v>
      </c>
    </row>
    <row r="7031" spans="1:14" x14ac:dyDescent="0.25">
      <c r="B7031" s="42"/>
      <c r="C7031" s="42"/>
      <c r="E7031" s="32" t="s">
        <v>59736</v>
      </c>
      <c r="F7031" s="44" t="s">
        <v>3153</v>
      </c>
      <c r="G7031" s="32" t="s">
        <v>11</v>
      </c>
      <c r="H7031" s="32" t="s">
        <v>12</v>
      </c>
      <c r="I7031" s="32" t="s">
        <v>50084</v>
      </c>
      <c r="J7031" s="55">
        <v>8059347052670</v>
      </c>
      <c r="K7031" s="32"/>
      <c r="L7031" s="47">
        <v>219.95</v>
      </c>
      <c r="M7031" s="47">
        <v>219.95</v>
      </c>
      <c r="N7031" s="45">
        <v>44835</v>
      </c>
    </row>
    <row r="7032" spans="1:14" x14ac:dyDescent="0.25">
      <c r="A7032" s="45" t="s">
        <v>43656</v>
      </c>
      <c r="B7032" s="42"/>
      <c r="C7032" s="42"/>
      <c r="D7032" s="42"/>
      <c r="E7032" s="43" t="s">
        <v>43657</v>
      </c>
      <c r="F7032" s="44" t="s">
        <v>3153</v>
      </c>
      <c r="G7032" s="32" t="s">
        <v>11</v>
      </c>
      <c r="H7032" s="43" t="s">
        <v>12</v>
      </c>
      <c r="I7032" s="42" t="s">
        <v>43658</v>
      </c>
      <c r="J7032" s="65">
        <v>8059175406256</v>
      </c>
      <c r="L7032" s="47">
        <v>219.95</v>
      </c>
      <c r="M7032" s="47">
        <v>219.95</v>
      </c>
      <c r="N7032" s="45">
        <v>44438</v>
      </c>
    </row>
    <row r="7033" spans="1:14" x14ac:dyDescent="0.25">
      <c r="A7033" s="45" t="s">
        <v>43652</v>
      </c>
      <c r="B7033" s="42" t="s">
        <v>43653</v>
      </c>
      <c r="C7033" s="42"/>
      <c r="D7033" s="42"/>
      <c r="E7033" s="43" t="s">
        <v>43654</v>
      </c>
      <c r="F7033" s="44" t="s">
        <v>3153</v>
      </c>
      <c r="G7033" s="32" t="s">
        <v>11</v>
      </c>
      <c r="H7033" s="43" t="s">
        <v>12</v>
      </c>
      <c r="I7033" s="42" t="s">
        <v>43655</v>
      </c>
      <c r="J7033" s="65">
        <v>8059175406249</v>
      </c>
      <c r="L7033" s="47">
        <v>219.95</v>
      </c>
      <c r="M7033" s="47">
        <v>219.95</v>
      </c>
      <c r="N7033" s="45">
        <v>44438</v>
      </c>
    </row>
    <row r="7034" spans="1:14" x14ac:dyDescent="0.25">
      <c r="A7034" s="45" t="s">
        <v>43649</v>
      </c>
      <c r="B7034" s="42"/>
      <c r="C7034" s="42"/>
      <c r="D7034" s="42"/>
      <c r="E7034" s="43" t="s">
        <v>43650</v>
      </c>
      <c r="F7034" s="44" t="s">
        <v>3153</v>
      </c>
      <c r="G7034" s="32" t="s">
        <v>11</v>
      </c>
      <c r="H7034" s="43" t="s">
        <v>12</v>
      </c>
      <c r="I7034" s="42" t="s">
        <v>43651</v>
      </c>
      <c r="J7034" s="65">
        <v>8059175406232</v>
      </c>
      <c r="L7034" s="47">
        <v>219.95</v>
      </c>
      <c r="M7034" s="47">
        <v>219.95</v>
      </c>
      <c r="N7034" s="45">
        <v>44438</v>
      </c>
    </row>
    <row r="7035" spans="1:14" x14ac:dyDescent="0.25">
      <c r="A7035" s="45" t="s">
        <v>43645</v>
      </c>
      <c r="B7035" s="42" t="s">
        <v>43646</v>
      </c>
      <c r="C7035" s="42"/>
      <c r="D7035" s="42"/>
      <c r="E7035" s="43" t="s">
        <v>43647</v>
      </c>
      <c r="F7035" s="44" t="s">
        <v>3153</v>
      </c>
      <c r="G7035" s="32" t="s">
        <v>11</v>
      </c>
      <c r="H7035" s="43" t="s">
        <v>12</v>
      </c>
      <c r="I7035" s="42" t="s">
        <v>43648</v>
      </c>
      <c r="J7035" s="65">
        <v>8059175406225</v>
      </c>
      <c r="L7035" s="47">
        <v>219.95</v>
      </c>
      <c r="M7035" s="47">
        <v>219.95</v>
      </c>
      <c r="N7035" s="45">
        <v>44438</v>
      </c>
    </row>
    <row r="7036" spans="1:14" x14ac:dyDescent="0.25">
      <c r="A7036" s="45" t="s">
        <v>43642</v>
      </c>
      <c r="B7036" s="42"/>
      <c r="C7036" s="42"/>
      <c r="D7036" s="42"/>
      <c r="E7036" s="43" t="s">
        <v>43643</v>
      </c>
      <c r="F7036" s="44" t="s">
        <v>3153</v>
      </c>
      <c r="G7036" s="32" t="s">
        <v>11</v>
      </c>
      <c r="H7036" s="43" t="s">
        <v>12</v>
      </c>
      <c r="I7036" s="42" t="s">
        <v>43644</v>
      </c>
      <c r="J7036" s="65">
        <v>8059175406218</v>
      </c>
      <c r="L7036" s="47">
        <v>219.95</v>
      </c>
      <c r="M7036" s="47">
        <v>219.95</v>
      </c>
      <c r="N7036" s="45">
        <v>44438</v>
      </c>
    </row>
    <row r="7037" spans="1:14" x14ac:dyDescent="0.25">
      <c r="A7037" s="45" t="s">
        <v>43638</v>
      </c>
      <c r="B7037" s="42" t="s">
        <v>43639</v>
      </c>
      <c r="C7037" s="42"/>
      <c r="D7037" s="42"/>
      <c r="E7037" s="43" t="s">
        <v>43640</v>
      </c>
      <c r="F7037" s="44" t="s">
        <v>3153</v>
      </c>
      <c r="G7037" s="32" t="s">
        <v>11</v>
      </c>
      <c r="H7037" s="43" t="s">
        <v>12</v>
      </c>
      <c r="I7037" s="42" t="s">
        <v>43641</v>
      </c>
      <c r="J7037" s="65">
        <v>8059175406201</v>
      </c>
      <c r="L7037" s="47">
        <v>219.95</v>
      </c>
      <c r="M7037" s="47">
        <v>219.95</v>
      </c>
      <c r="N7037" s="45">
        <v>44438</v>
      </c>
    </row>
    <row r="7038" spans="1:14" x14ac:dyDescent="0.25">
      <c r="A7038" s="45" t="s">
        <v>43635</v>
      </c>
      <c r="B7038" s="42"/>
      <c r="C7038" s="42"/>
      <c r="D7038" s="42"/>
      <c r="E7038" s="43" t="s">
        <v>43636</v>
      </c>
      <c r="F7038" s="44" t="s">
        <v>3153</v>
      </c>
      <c r="G7038" s="32" t="s">
        <v>11</v>
      </c>
      <c r="H7038" s="43" t="s">
        <v>12</v>
      </c>
      <c r="I7038" s="42" t="s">
        <v>43637</v>
      </c>
      <c r="J7038" s="65">
        <v>8059175406195</v>
      </c>
      <c r="L7038" s="47">
        <v>219.95</v>
      </c>
      <c r="M7038" s="47">
        <v>219.95</v>
      </c>
      <c r="N7038" s="45">
        <v>44438</v>
      </c>
    </row>
    <row r="7039" spans="1:14" x14ac:dyDescent="0.25">
      <c r="A7039" s="45" t="s">
        <v>43632</v>
      </c>
      <c r="B7039" s="42"/>
      <c r="C7039" s="42"/>
      <c r="D7039" s="42"/>
      <c r="E7039" s="43" t="s">
        <v>43633</v>
      </c>
      <c r="F7039" s="44" t="s">
        <v>3153</v>
      </c>
      <c r="G7039" s="32" t="s">
        <v>11</v>
      </c>
      <c r="H7039" s="43" t="s">
        <v>12</v>
      </c>
      <c r="I7039" s="42" t="s">
        <v>43634</v>
      </c>
      <c r="J7039" s="65">
        <v>8059175406188</v>
      </c>
      <c r="L7039" s="47">
        <v>219.95</v>
      </c>
      <c r="M7039" s="47">
        <v>219.95</v>
      </c>
      <c r="N7039" s="45">
        <v>44438</v>
      </c>
    </row>
    <row r="7040" spans="1:14" x14ac:dyDescent="0.25">
      <c r="A7040" s="45" t="s">
        <v>43628</v>
      </c>
      <c r="B7040" s="42" t="s">
        <v>43629</v>
      </c>
      <c r="C7040" s="42"/>
      <c r="D7040" s="42"/>
      <c r="E7040" s="43" t="s">
        <v>43630</v>
      </c>
      <c r="F7040" s="44" t="s">
        <v>3153</v>
      </c>
      <c r="G7040" s="32" t="s">
        <v>11</v>
      </c>
      <c r="H7040" s="43" t="s">
        <v>12</v>
      </c>
      <c r="I7040" s="42" t="s">
        <v>43631</v>
      </c>
      <c r="J7040" s="65">
        <v>8059175406348</v>
      </c>
      <c r="L7040" s="47">
        <v>219.95</v>
      </c>
      <c r="M7040" s="47">
        <v>219.95</v>
      </c>
      <c r="N7040" s="45">
        <v>44438</v>
      </c>
    </row>
    <row r="7041" spans="1:14" x14ac:dyDescent="0.25">
      <c r="A7041" s="45" t="s">
        <v>43625</v>
      </c>
      <c r="B7041" s="42"/>
      <c r="C7041" s="42"/>
      <c r="D7041" s="42"/>
      <c r="E7041" s="43" t="s">
        <v>43626</v>
      </c>
      <c r="F7041" s="44" t="s">
        <v>3153</v>
      </c>
      <c r="G7041" s="32" t="s">
        <v>11</v>
      </c>
      <c r="H7041" s="43" t="s">
        <v>12</v>
      </c>
      <c r="I7041" s="42" t="s">
        <v>43627</v>
      </c>
      <c r="J7041" s="65">
        <v>8059175406331</v>
      </c>
      <c r="L7041" s="47">
        <v>219.95</v>
      </c>
      <c r="M7041" s="47">
        <v>219.95</v>
      </c>
      <c r="N7041" s="45">
        <v>44438</v>
      </c>
    </row>
    <row r="7042" spans="1:14" x14ac:dyDescent="0.25">
      <c r="A7042" s="45" t="s">
        <v>43621</v>
      </c>
      <c r="B7042" s="42" t="s">
        <v>43622</v>
      </c>
      <c r="C7042" s="42"/>
      <c r="D7042" s="42"/>
      <c r="E7042" s="43" t="s">
        <v>43623</v>
      </c>
      <c r="F7042" s="44" t="s">
        <v>3153</v>
      </c>
      <c r="G7042" s="32" t="s">
        <v>11</v>
      </c>
      <c r="H7042" s="43" t="s">
        <v>12</v>
      </c>
      <c r="I7042" s="42" t="s">
        <v>43624</v>
      </c>
      <c r="J7042" s="65">
        <v>8059175406324</v>
      </c>
      <c r="L7042" s="47">
        <v>219.95</v>
      </c>
      <c r="M7042" s="47">
        <v>219.95</v>
      </c>
      <c r="N7042" s="45">
        <v>44438</v>
      </c>
    </row>
    <row r="7043" spans="1:14" x14ac:dyDescent="0.25">
      <c r="A7043" s="45" t="s">
        <v>43618</v>
      </c>
      <c r="B7043" s="42"/>
      <c r="C7043" s="42"/>
      <c r="D7043" s="42"/>
      <c r="E7043" s="43" t="s">
        <v>43619</v>
      </c>
      <c r="F7043" s="44" t="s">
        <v>3153</v>
      </c>
      <c r="G7043" s="32" t="s">
        <v>11</v>
      </c>
      <c r="H7043" s="43" t="s">
        <v>12</v>
      </c>
      <c r="I7043" s="42" t="s">
        <v>43620</v>
      </c>
      <c r="J7043" s="65">
        <v>8059175406317</v>
      </c>
      <c r="L7043" s="47">
        <v>219.95</v>
      </c>
      <c r="M7043" s="47">
        <v>219.95</v>
      </c>
      <c r="N7043" s="45">
        <v>44438</v>
      </c>
    </row>
    <row r="7044" spans="1:14" x14ac:dyDescent="0.25">
      <c r="A7044" s="45" t="s">
        <v>43614</v>
      </c>
      <c r="B7044" s="42" t="s">
        <v>43615</v>
      </c>
      <c r="C7044" s="42"/>
      <c r="D7044" s="42"/>
      <c r="E7044" s="43" t="s">
        <v>43616</v>
      </c>
      <c r="F7044" s="44" t="s">
        <v>3153</v>
      </c>
      <c r="G7044" s="32" t="s">
        <v>11</v>
      </c>
      <c r="H7044" s="43" t="s">
        <v>12</v>
      </c>
      <c r="I7044" s="42" t="s">
        <v>43617</v>
      </c>
      <c r="J7044" s="65">
        <v>8059175406300</v>
      </c>
      <c r="L7044" s="47">
        <v>219.95</v>
      </c>
      <c r="M7044" s="47">
        <v>219.95</v>
      </c>
      <c r="N7044" s="45">
        <v>44438</v>
      </c>
    </row>
    <row r="7045" spans="1:14" x14ac:dyDescent="0.25">
      <c r="A7045" s="45" t="s">
        <v>43611</v>
      </c>
      <c r="B7045" s="42"/>
      <c r="C7045" s="42"/>
      <c r="D7045" s="42"/>
      <c r="E7045" s="43" t="s">
        <v>43612</v>
      </c>
      <c r="F7045" s="44" t="s">
        <v>3153</v>
      </c>
      <c r="G7045" s="32" t="s">
        <v>11</v>
      </c>
      <c r="H7045" s="43" t="s">
        <v>12</v>
      </c>
      <c r="I7045" s="42" t="s">
        <v>43613</v>
      </c>
      <c r="J7045" s="65">
        <v>8059175406294</v>
      </c>
      <c r="L7045" s="47">
        <v>219.95</v>
      </c>
      <c r="M7045" s="47">
        <v>219.95</v>
      </c>
      <c r="N7045" s="45">
        <v>44438</v>
      </c>
    </row>
    <row r="7046" spans="1:14" x14ac:dyDescent="0.25">
      <c r="A7046" s="45" t="s">
        <v>43607</v>
      </c>
      <c r="B7046" s="42" t="s">
        <v>43608</v>
      </c>
      <c r="C7046" s="42"/>
      <c r="D7046" s="42"/>
      <c r="E7046" s="43" t="s">
        <v>43609</v>
      </c>
      <c r="F7046" s="44" t="s">
        <v>3153</v>
      </c>
      <c r="G7046" s="32" t="s">
        <v>11</v>
      </c>
      <c r="H7046" s="43" t="s">
        <v>12</v>
      </c>
      <c r="I7046" s="42" t="s">
        <v>43610</v>
      </c>
      <c r="J7046" s="65">
        <v>8059175406287</v>
      </c>
      <c r="L7046" s="47">
        <v>219.95</v>
      </c>
      <c r="M7046" s="47">
        <v>219.95</v>
      </c>
      <c r="N7046" s="45">
        <v>44438</v>
      </c>
    </row>
    <row r="7047" spans="1:14" x14ac:dyDescent="0.25">
      <c r="A7047" s="45" t="s">
        <v>43604</v>
      </c>
      <c r="B7047" s="42"/>
      <c r="C7047" s="42"/>
      <c r="D7047" s="42"/>
      <c r="E7047" s="43" t="s">
        <v>43605</v>
      </c>
      <c r="F7047" s="44" t="s">
        <v>3153</v>
      </c>
      <c r="G7047" s="32" t="s">
        <v>11</v>
      </c>
      <c r="H7047" s="43" t="s">
        <v>12</v>
      </c>
      <c r="I7047" s="42" t="s">
        <v>43606</v>
      </c>
      <c r="J7047" s="65">
        <v>8059175406270</v>
      </c>
      <c r="L7047" s="47">
        <v>219.95</v>
      </c>
      <c r="M7047" s="47">
        <v>219.95</v>
      </c>
      <c r="N7047" s="45">
        <v>44438</v>
      </c>
    </row>
    <row r="7048" spans="1:14" x14ac:dyDescent="0.25">
      <c r="A7048" s="45" t="s">
        <v>43600</v>
      </c>
      <c r="B7048" s="42" t="s">
        <v>43601</v>
      </c>
      <c r="C7048" s="42"/>
      <c r="D7048" s="42"/>
      <c r="E7048" s="43" t="s">
        <v>43602</v>
      </c>
      <c r="F7048" s="44" t="s">
        <v>3153</v>
      </c>
      <c r="G7048" s="32" t="s">
        <v>11</v>
      </c>
      <c r="H7048" s="43" t="s">
        <v>12</v>
      </c>
      <c r="I7048" s="42" t="s">
        <v>43603</v>
      </c>
      <c r="J7048" s="65">
        <v>8059175406263</v>
      </c>
      <c r="L7048" s="47">
        <v>219.95</v>
      </c>
      <c r="M7048" s="47">
        <v>219.95</v>
      </c>
      <c r="N7048" s="45">
        <v>44438</v>
      </c>
    </row>
    <row r="7049" spans="1:14" x14ac:dyDescent="0.25">
      <c r="A7049" s="32" t="s">
        <v>33130</v>
      </c>
      <c r="B7049" s="42" t="s">
        <v>66694</v>
      </c>
      <c r="C7049" s="42"/>
      <c r="D7049" s="42"/>
      <c r="E7049" s="43" t="s">
        <v>7489</v>
      </c>
      <c r="F7049" s="44" t="s">
        <v>3153</v>
      </c>
      <c r="G7049" s="44" t="s">
        <v>11</v>
      </c>
      <c r="H7049" s="44" t="s">
        <v>12</v>
      </c>
      <c r="I7049" s="42" t="s">
        <v>7490</v>
      </c>
      <c r="J7049" s="42">
        <v>8051194678133</v>
      </c>
      <c r="L7049" s="47">
        <v>219.95</v>
      </c>
      <c r="M7049" s="47">
        <v>219.95</v>
      </c>
      <c r="N7049" s="45">
        <v>43339</v>
      </c>
    </row>
    <row r="7050" spans="1:14" x14ac:dyDescent="0.25">
      <c r="A7050" s="32" t="s">
        <v>33421</v>
      </c>
      <c r="B7050" s="42" t="s">
        <v>50941</v>
      </c>
      <c r="C7050" s="42"/>
      <c r="D7050" s="42"/>
      <c r="E7050" s="43" t="s">
        <v>59735</v>
      </c>
      <c r="F7050" s="44" t="s">
        <v>17065</v>
      </c>
      <c r="G7050" s="44" t="s">
        <v>11</v>
      </c>
      <c r="H7050" s="44" t="s">
        <v>12</v>
      </c>
      <c r="I7050" s="42" t="s">
        <v>18450</v>
      </c>
      <c r="J7050" s="42">
        <v>8059175079849</v>
      </c>
      <c r="L7050" s="47">
        <v>219.95</v>
      </c>
      <c r="M7050" s="47">
        <v>219.95</v>
      </c>
      <c r="N7050" s="45">
        <v>43706</v>
      </c>
    </row>
    <row r="7051" spans="1:14" x14ac:dyDescent="0.25">
      <c r="A7051" s="32" t="s">
        <v>33420</v>
      </c>
      <c r="B7051" s="42" t="s">
        <v>50940</v>
      </c>
      <c r="C7051" s="42"/>
      <c r="D7051" s="42"/>
      <c r="E7051" s="43" t="s">
        <v>59734</v>
      </c>
      <c r="F7051" s="44" t="s">
        <v>17065</v>
      </c>
      <c r="G7051" s="44" t="s">
        <v>11</v>
      </c>
      <c r="H7051" s="44" t="s">
        <v>12</v>
      </c>
      <c r="I7051" s="42" t="s">
        <v>18449</v>
      </c>
      <c r="J7051" s="42">
        <v>8059175079825</v>
      </c>
      <c r="L7051" s="47">
        <v>219.95</v>
      </c>
      <c r="M7051" s="47">
        <v>219.95</v>
      </c>
      <c r="N7051" s="45">
        <v>43706</v>
      </c>
    </row>
    <row r="7052" spans="1:14" x14ac:dyDescent="0.25">
      <c r="A7052" s="32" t="s">
        <v>33419</v>
      </c>
      <c r="B7052" s="42" t="s">
        <v>50939</v>
      </c>
      <c r="C7052" s="42"/>
      <c r="D7052" s="42"/>
      <c r="E7052" s="43" t="s">
        <v>59733</v>
      </c>
      <c r="F7052" s="44" t="s">
        <v>17065</v>
      </c>
      <c r="G7052" s="44" t="s">
        <v>11</v>
      </c>
      <c r="H7052" s="44" t="s">
        <v>12</v>
      </c>
      <c r="I7052" s="42" t="s">
        <v>18448</v>
      </c>
      <c r="J7052" s="42">
        <v>8059175079801</v>
      </c>
      <c r="L7052" s="47">
        <v>219.95</v>
      </c>
      <c r="M7052" s="47">
        <v>219.95</v>
      </c>
      <c r="N7052" s="45">
        <v>43706</v>
      </c>
    </row>
    <row r="7053" spans="1:14" x14ac:dyDescent="0.25">
      <c r="A7053" s="32" t="s">
        <v>33418</v>
      </c>
      <c r="B7053" s="42" t="s">
        <v>50946</v>
      </c>
      <c r="C7053" s="42"/>
      <c r="D7053" s="42"/>
      <c r="E7053" s="43" t="s">
        <v>59732</v>
      </c>
      <c r="F7053" s="44" t="s">
        <v>17065</v>
      </c>
      <c r="G7053" s="44" t="s">
        <v>11</v>
      </c>
      <c r="H7053" s="44" t="s">
        <v>12</v>
      </c>
      <c r="I7053" s="42" t="s">
        <v>18455</v>
      </c>
      <c r="J7053" s="42">
        <v>8059175079948</v>
      </c>
      <c r="L7053" s="47">
        <v>219.95</v>
      </c>
      <c r="M7053" s="47">
        <v>219.95</v>
      </c>
      <c r="N7053" s="45">
        <v>43706</v>
      </c>
    </row>
    <row r="7054" spans="1:14" x14ac:dyDescent="0.25">
      <c r="A7054" s="32" t="s">
        <v>33417</v>
      </c>
      <c r="B7054" s="42" t="s">
        <v>50945</v>
      </c>
      <c r="C7054" s="42"/>
      <c r="D7054" s="42"/>
      <c r="E7054" s="43" t="s">
        <v>59731</v>
      </c>
      <c r="F7054" s="44" t="s">
        <v>17065</v>
      </c>
      <c r="G7054" s="44" t="s">
        <v>11</v>
      </c>
      <c r="H7054" s="44" t="s">
        <v>12</v>
      </c>
      <c r="I7054" s="42" t="s">
        <v>18454</v>
      </c>
      <c r="J7054" s="42">
        <v>8059175079924</v>
      </c>
      <c r="L7054" s="47">
        <v>219.95</v>
      </c>
      <c r="M7054" s="47">
        <v>219.95</v>
      </c>
      <c r="N7054" s="45">
        <v>43706</v>
      </c>
    </row>
    <row r="7055" spans="1:14" x14ac:dyDescent="0.25">
      <c r="A7055" s="32" t="s">
        <v>33416</v>
      </c>
      <c r="B7055" s="42" t="s">
        <v>50944</v>
      </c>
      <c r="C7055" s="42"/>
      <c r="D7055" s="42"/>
      <c r="E7055" s="43" t="s">
        <v>59730</v>
      </c>
      <c r="F7055" s="44" t="s">
        <v>17065</v>
      </c>
      <c r="G7055" s="44" t="s">
        <v>11</v>
      </c>
      <c r="H7055" s="44" t="s">
        <v>12</v>
      </c>
      <c r="I7055" s="42" t="s">
        <v>18453</v>
      </c>
      <c r="J7055" s="42">
        <v>8059175079900</v>
      </c>
      <c r="L7055" s="47">
        <v>219.95</v>
      </c>
      <c r="M7055" s="47">
        <v>219.95</v>
      </c>
      <c r="N7055" s="45">
        <v>43706</v>
      </c>
    </row>
    <row r="7056" spans="1:14" x14ac:dyDescent="0.25">
      <c r="A7056" s="32" t="s">
        <v>33415</v>
      </c>
      <c r="B7056" s="42" t="s">
        <v>50943</v>
      </c>
      <c r="C7056" s="42"/>
      <c r="D7056" s="42"/>
      <c r="E7056" s="43" t="s">
        <v>59729</v>
      </c>
      <c r="F7056" s="44" t="s">
        <v>17065</v>
      </c>
      <c r="G7056" s="44" t="s">
        <v>11</v>
      </c>
      <c r="H7056" s="44" t="s">
        <v>12</v>
      </c>
      <c r="I7056" s="42" t="s">
        <v>18452</v>
      </c>
      <c r="J7056" s="42">
        <v>8059175079887</v>
      </c>
      <c r="L7056" s="47">
        <v>219.95</v>
      </c>
      <c r="M7056" s="47">
        <v>219.95</v>
      </c>
      <c r="N7056" s="45">
        <v>43706</v>
      </c>
    </row>
    <row r="7057" spans="1:14" x14ac:dyDescent="0.25">
      <c r="A7057" s="32" t="s">
        <v>33414</v>
      </c>
      <c r="B7057" s="42" t="s">
        <v>50942</v>
      </c>
      <c r="C7057" s="42"/>
      <c r="D7057" s="42"/>
      <c r="E7057" s="43" t="s">
        <v>59728</v>
      </c>
      <c r="F7057" s="44" t="s">
        <v>17065</v>
      </c>
      <c r="G7057" s="44" t="s">
        <v>11</v>
      </c>
      <c r="H7057" s="44" t="s">
        <v>12</v>
      </c>
      <c r="I7057" s="42" t="s">
        <v>18451</v>
      </c>
      <c r="J7057" s="42">
        <v>8059175079863</v>
      </c>
      <c r="L7057" s="47">
        <v>219.95</v>
      </c>
      <c r="M7057" s="47">
        <v>219.95</v>
      </c>
      <c r="N7057" s="45">
        <v>43706</v>
      </c>
    </row>
    <row r="7058" spans="1:14" x14ac:dyDescent="0.25">
      <c r="A7058" s="32" t="s">
        <v>33129</v>
      </c>
      <c r="B7058" s="42" t="s">
        <v>66693</v>
      </c>
      <c r="C7058" s="42"/>
      <c r="D7058" s="42"/>
      <c r="E7058" s="43" t="s">
        <v>7487</v>
      </c>
      <c r="F7058" s="44" t="s">
        <v>3153</v>
      </c>
      <c r="G7058" s="44" t="s">
        <v>11</v>
      </c>
      <c r="H7058" s="44" t="s">
        <v>12</v>
      </c>
      <c r="I7058" s="42" t="s">
        <v>7488</v>
      </c>
      <c r="J7058" s="42">
        <v>8051194678119</v>
      </c>
      <c r="L7058" s="47">
        <v>219.95</v>
      </c>
      <c r="M7058" s="47">
        <v>219.95</v>
      </c>
      <c r="N7058" s="45">
        <v>43339</v>
      </c>
    </row>
    <row r="7059" spans="1:14" x14ac:dyDescent="0.25">
      <c r="A7059" s="32" t="s">
        <v>33128</v>
      </c>
      <c r="B7059" s="42" t="s">
        <v>66692</v>
      </c>
      <c r="C7059" s="42"/>
      <c r="D7059" s="42"/>
      <c r="E7059" s="43" t="s">
        <v>59727</v>
      </c>
      <c r="F7059" s="44" t="s">
        <v>3153</v>
      </c>
      <c r="G7059" s="44" t="s">
        <v>11</v>
      </c>
      <c r="H7059" s="44" t="s">
        <v>12</v>
      </c>
      <c r="I7059" s="42" t="s">
        <v>7486</v>
      </c>
      <c r="J7059" s="42">
        <v>8051194678096</v>
      </c>
      <c r="L7059" s="47">
        <v>219.95</v>
      </c>
      <c r="M7059" s="47">
        <v>219.95</v>
      </c>
      <c r="N7059" s="45">
        <v>43339</v>
      </c>
    </row>
    <row r="7060" spans="1:14" x14ac:dyDescent="0.25">
      <c r="A7060" s="32" t="s">
        <v>33127</v>
      </c>
      <c r="B7060" s="42" t="s">
        <v>66699</v>
      </c>
      <c r="C7060" s="42"/>
      <c r="D7060" s="42"/>
      <c r="E7060" s="43" t="s">
        <v>7484</v>
      </c>
      <c r="F7060" s="44" t="s">
        <v>3153</v>
      </c>
      <c r="G7060" s="44" t="s">
        <v>11</v>
      </c>
      <c r="H7060" s="44" t="s">
        <v>12</v>
      </c>
      <c r="I7060" s="42" t="s">
        <v>7485</v>
      </c>
      <c r="J7060" s="42">
        <v>8051194678232</v>
      </c>
      <c r="L7060" s="47">
        <v>219.95</v>
      </c>
      <c r="M7060" s="47">
        <v>219.95</v>
      </c>
      <c r="N7060" s="45">
        <v>43339</v>
      </c>
    </row>
    <row r="7061" spans="1:14" x14ac:dyDescent="0.25">
      <c r="A7061" s="32" t="s">
        <v>33126</v>
      </c>
      <c r="B7061" s="42" t="s">
        <v>66698</v>
      </c>
      <c r="C7061" s="42"/>
      <c r="D7061" s="42"/>
      <c r="E7061" s="43" t="s">
        <v>7482</v>
      </c>
      <c r="F7061" s="44" t="s">
        <v>3153</v>
      </c>
      <c r="G7061" s="44" t="s">
        <v>11</v>
      </c>
      <c r="H7061" s="44" t="s">
        <v>12</v>
      </c>
      <c r="I7061" s="42" t="s">
        <v>7483</v>
      </c>
      <c r="J7061" s="42">
        <v>8051194678218</v>
      </c>
      <c r="L7061" s="47">
        <v>219.95</v>
      </c>
      <c r="M7061" s="47">
        <v>219.95</v>
      </c>
      <c r="N7061" s="45">
        <v>43339</v>
      </c>
    </row>
    <row r="7062" spans="1:14" x14ac:dyDescent="0.25">
      <c r="A7062" s="32" t="s">
        <v>33125</v>
      </c>
      <c r="B7062" s="42" t="s">
        <v>66697</v>
      </c>
      <c r="C7062" s="42"/>
      <c r="D7062" s="42"/>
      <c r="E7062" s="43" t="s">
        <v>7480</v>
      </c>
      <c r="F7062" s="44" t="s">
        <v>3153</v>
      </c>
      <c r="G7062" s="44" t="s">
        <v>11</v>
      </c>
      <c r="H7062" s="44" t="s">
        <v>12</v>
      </c>
      <c r="I7062" s="42" t="s">
        <v>7481</v>
      </c>
      <c r="J7062" s="42">
        <v>8051194678195</v>
      </c>
      <c r="L7062" s="47">
        <v>219.95</v>
      </c>
      <c r="M7062" s="47">
        <v>219.95</v>
      </c>
      <c r="N7062" s="45">
        <v>43339</v>
      </c>
    </row>
    <row r="7063" spans="1:14" x14ac:dyDescent="0.25">
      <c r="A7063" s="32" t="s">
        <v>33124</v>
      </c>
      <c r="B7063" s="42" t="s">
        <v>66696</v>
      </c>
      <c r="C7063" s="42"/>
      <c r="D7063" s="42"/>
      <c r="E7063" s="43" t="s">
        <v>7478</v>
      </c>
      <c r="F7063" s="44" t="s">
        <v>3153</v>
      </c>
      <c r="G7063" s="44" t="s">
        <v>11</v>
      </c>
      <c r="H7063" s="44" t="s">
        <v>12</v>
      </c>
      <c r="I7063" s="42" t="s">
        <v>7479</v>
      </c>
      <c r="J7063" s="42">
        <v>8051194678171</v>
      </c>
      <c r="L7063" s="47">
        <v>219.95</v>
      </c>
      <c r="M7063" s="47">
        <v>219.95</v>
      </c>
      <c r="N7063" s="45">
        <v>43339</v>
      </c>
    </row>
    <row r="7064" spans="1:14" x14ac:dyDescent="0.25">
      <c r="A7064" s="32" t="s">
        <v>33123</v>
      </c>
      <c r="B7064" s="42" t="s">
        <v>66695</v>
      </c>
      <c r="C7064" s="42"/>
      <c r="D7064" s="42"/>
      <c r="E7064" s="43" t="s">
        <v>7476</v>
      </c>
      <c r="F7064" s="44" t="s">
        <v>3153</v>
      </c>
      <c r="G7064" s="44" t="s">
        <v>11</v>
      </c>
      <c r="H7064" s="44" t="s">
        <v>12</v>
      </c>
      <c r="I7064" s="42" t="s">
        <v>7477</v>
      </c>
      <c r="J7064" s="42">
        <v>8051194678157</v>
      </c>
      <c r="L7064" s="47">
        <v>219.95</v>
      </c>
      <c r="M7064" s="47">
        <v>219.95</v>
      </c>
      <c r="N7064" s="45">
        <v>43339</v>
      </c>
    </row>
    <row r="7065" spans="1:14" x14ac:dyDescent="0.25">
      <c r="A7065" s="32" t="s">
        <v>33122</v>
      </c>
      <c r="B7065" s="42" t="s">
        <v>66815</v>
      </c>
      <c r="C7065" s="42" t="s">
        <v>20247</v>
      </c>
      <c r="D7065" s="42"/>
      <c r="E7065" s="43" t="s">
        <v>14391</v>
      </c>
      <c r="F7065" s="44" t="s">
        <v>3153</v>
      </c>
      <c r="G7065" s="44" t="s">
        <v>11</v>
      </c>
      <c r="H7065" s="44" t="s">
        <v>12</v>
      </c>
      <c r="I7065" s="42" t="s">
        <v>14392</v>
      </c>
      <c r="J7065" s="42">
        <v>8033637966731</v>
      </c>
      <c r="L7065" s="46">
        <v>199.95</v>
      </c>
      <c r="M7065" s="54">
        <v>199.95</v>
      </c>
      <c r="N7065" s="45">
        <v>43507</v>
      </c>
    </row>
    <row r="7066" spans="1:14" x14ac:dyDescent="0.25">
      <c r="A7066" s="32" t="s">
        <v>33121</v>
      </c>
      <c r="B7066" s="42" t="s">
        <v>66814</v>
      </c>
      <c r="C7066" s="42" t="s">
        <v>20246</v>
      </c>
      <c r="D7066" s="42"/>
      <c r="E7066" s="43" t="s">
        <v>59726</v>
      </c>
      <c r="F7066" s="44" t="s">
        <v>3153</v>
      </c>
      <c r="G7066" s="44" t="s">
        <v>11</v>
      </c>
      <c r="H7066" s="44" t="s">
        <v>12</v>
      </c>
      <c r="I7066" s="42" t="s">
        <v>14390</v>
      </c>
      <c r="J7066" s="42">
        <v>8033637966724</v>
      </c>
      <c r="L7066" s="46">
        <v>199.95</v>
      </c>
      <c r="M7066" s="54">
        <v>199.95</v>
      </c>
      <c r="N7066" s="45">
        <v>43507</v>
      </c>
    </row>
    <row r="7067" spans="1:14" x14ac:dyDescent="0.25">
      <c r="A7067" s="32" t="s">
        <v>33120</v>
      </c>
      <c r="B7067" s="42" t="s">
        <v>66813</v>
      </c>
      <c r="C7067" s="42" t="s">
        <v>20245</v>
      </c>
      <c r="D7067" s="42"/>
      <c r="E7067" s="43" t="s">
        <v>14388</v>
      </c>
      <c r="F7067" s="44" t="s">
        <v>3153</v>
      </c>
      <c r="G7067" s="44" t="s">
        <v>11</v>
      </c>
      <c r="H7067" s="44" t="s">
        <v>12</v>
      </c>
      <c r="I7067" s="42" t="s">
        <v>14389</v>
      </c>
      <c r="J7067" s="42">
        <v>8033637966717</v>
      </c>
      <c r="L7067" s="46">
        <v>199.95</v>
      </c>
      <c r="M7067" s="54">
        <v>199.95</v>
      </c>
      <c r="N7067" s="45">
        <v>43507</v>
      </c>
    </row>
    <row r="7068" spans="1:14" x14ac:dyDescent="0.25">
      <c r="A7068" s="32" t="s">
        <v>33119</v>
      </c>
      <c r="B7068" s="42" t="s">
        <v>66812</v>
      </c>
      <c r="C7068" s="42" t="s">
        <v>20244</v>
      </c>
      <c r="D7068" s="42"/>
      <c r="E7068" s="43" t="s">
        <v>59725</v>
      </c>
      <c r="F7068" s="44" t="s">
        <v>3153</v>
      </c>
      <c r="G7068" s="44" t="s">
        <v>11</v>
      </c>
      <c r="H7068" s="44" t="s">
        <v>12</v>
      </c>
      <c r="I7068" s="42" t="s">
        <v>14387</v>
      </c>
      <c r="J7068" s="42">
        <v>8033637966700</v>
      </c>
      <c r="L7068" s="46">
        <v>199.95</v>
      </c>
      <c r="M7068" s="54">
        <v>199.95</v>
      </c>
      <c r="N7068" s="45">
        <v>43507</v>
      </c>
    </row>
    <row r="7069" spans="1:14" x14ac:dyDescent="0.25">
      <c r="A7069" s="32" t="s">
        <v>33118</v>
      </c>
      <c r="B7069" s="42" t="s">
        <v>66811</v>
      </c>
      <c r="C7069" s="42" t="s">
        <v>20243</v>
      </c>
      <c r="D7069" s="42"/>
      <c r="E7069" s="43" t="s">
        <v>14385</v>
      </c>
      <c r="F7069" s="44" t="s">
        <v>3153</v>
      </c>
      <c r="G7069" s="44" t="s">
        <v>11</v>
      </c>
      <c r="H7069" s="44" t="s">
        <v>12</v>
      </c>
      <c r="I7069" s="42" t="s">
        <v>14386</v>
      </c>
      <c r="J7069" s="42">
        <v>8033637966694</v>
      </c>
      <c r="L7069" s="46">
        <v>199.95</v>
      </c>
      <c r="M7069" s="54">
        <v>199.95</v>
      </c>
      <c r="N7069" s="45">
        <v>43507</v>
      </c>
    </row>
    <row r="7070" spans="1:14" x14ac:dyDescent="0.25">
      <c r="A7070" s="32" t="s">
        <v>33117</v>
      </c>
      <c r="B7070" s="42" t="s">
        <v>66810</v>
      </c>
      <c r="C7070" s="42" t="s">
        <v>20242</v>
      </c>
      <c r="D7070" s="42"/>
      <c r="E7070" s="43" t="s">
        <v>59724</v>
      </c>
      <c r="F7070" s="44" t="s">
        <v>3153</v>
      </c>
      <c r="G7070" s="44" t="s">
        <v>11</v>
      </c>
      <c r="H7070" s="44" t="s">
        <v>12</v>
      </c>
      <c r="I7070" s="42" t="s">
        <v>14384</v>
      </c>
      <c r="J7070" s="42">
        <v>8033637966687</v>
      </c>
      <c r="L7070" s="46">
        <v>199.95</v>
      </c>
      <c r="M7070" s="54">
        <v>199.95</v>
      </c>
      <c r="N7070" s="45">
        <v>43507</v>
      </c>
    </row>
    <row r="7071" spans="1:14" x14ac:dyDescent="0.25">
      <c r="A7071" s="32" t="s">
        <v>33116</v>
      </c>
      <c r="B7071" s="42" t="s">
        <v>66809</v>
      </c>
      <c r="C7071" s="42" t="s">
        <v>20241</v>
      </c>
      <c r="D7071" s="42"/>
      <c r="E7071" s="43" t="s">
        <v>14382</v>
      </c>
      <c r="F7071" s="44" t="s">
        <v>3153</v>
      </c>
      <c r="G7071" s="44" t="s">
        <v>11</v>
      </c>
      <c r="H7071" s="44" t="s">
        <v>12</v>
      </c>
      <c r="I7071" s="42" t="s">
        <v>14383</v>
      </c>
      <c r="J7071" s="42">
        <v>8033637966670</v>
      </c>
      <c r="L7071" s="46">
        <v>199.95</v>
      </c>
      <c r="M7071" s="54">
        <v>199.95</v>
      </c>
      <c r="N7071" s="45">
        <v>43507</v>
      </c>
    </row>
    <row r="7072" spans="1:14" x14ac:dyDescent="0.25">
      <c r="A7072" s="32" t="s">
        <v>33115</v>
      </c>
      <c r="B7072" s="42" t="s">
        <v>66808</v>
      </c>
      <c r="C7072" s="42" t="s">
        <v>20240</v>
      </c>
      <c r="D7072" s="42"/>
      <c r="E7072" s="43" t="s">
        <v>59723</v>
      </c>
      <c r="F7072" s="44" t="s">
        <v>3153</v>
      </c>
      <c r="G7072" s="44" t="s">
        <v>11</v>
      </c>
      <c r="H7072" s="44" t="s">
        <v>12</v>
      </c>
      <c r="I7072" s="42" t="s">
        <v>14381</v>
      </c>
      <c r="J7072" s="42">
        <v>8033637966663</v>
      </c>
      <c r="L7072" s="46">
        <v>199.95</v>
      </c>
      <c r="M7072" s="54">
        <v>199.95</v>
      </c>
      <c r="N7072" s="45">
        <v>43507</v>
      </c>
    </row>
    <row r="7073" spans="1:14" x14ac:dyDescent="0.25">
      <c r="A7073" s="32" t="s">
        <v>33114</v>
      </c>
      <c r="B7073" s="42" t="s">
        <v>66807</v>
      </c>
      <c r="C7073" s="42" t="s">
        <v>20239</v>
      </c>
      <c r="D7073" s="42"/>
      <c r="E7073" s="43" t="s">
        <v>14379</v>
      </c>
      <c r="F7073" s="44" t="s">
        <v>3153</v>
      </c>
      <c r="G7073" s="44" t="s">
        <v>11</v>
      </c>
      <c r="H7073" s="44" t="s">
        <v>12</v>
      </c>
      <c r="I7073" s="42" t="s">
        <v>14380</v>
      </c>
      <c r="J7073" s="42">
        <v>8033637966656</v>
      </c>
      <c r="L7073" s="46">
        <v>199.95</v>
      </c>
      <c r="M7073" s="54">
        <v>199.95</v>
      </c>
      <c r="N7073" s="45">
        <v>43507</v>
      </c>
    </row>
    <row r="7074" spans="1:14" x14ac:dyDescent="0.25">
      <c r="A7074" s="32" t="s">
        <v>33113</v>
      </c>
      <c r="B7074" s="42" t="s">
        <v>66806</v>
      </c>
      <c r="C7074" s="42" t="s">
        <v>20238</v>
      </c>
      <c r="D7074" s="42"/>
      <c r="E7074" s="43" t="s">
        <v>59722</v>
      </c>
      <c r="F7074" s="44" t="s">
        <v>3153</v>
      </c>
      <c r="G7074" s="44" t="s">
        <v>11</v>
      </c>
      <c r="H7074" s="44" t="s">
        <v>12</v>
      </c>
      <c r="I7074" s="42" t="s">
        <v>14378</v>
      </c>
      <c r="J7074" s="42">
        <v>8033637966649</v>
      </c>
      <c r="L7074" s="46">
        <v>199.95</v>
      </c>
      <c r="M7074" s="54">
        <v>199.95</v>
      </c>
      <c r="N7074" s="45">
        <v>43507</v>
      </c>
    </row>
    <row r="7075" spans="1:14" x14ac:dyDescent="0.25">
      <c r="B7075" s="42"/>
      <c r="C7075" s="42" t="s">
        <v>46616</v>
      </c>
      <c r="D7075" s="42"/>
      <c r="E7075" s="43" t="s">
        <v>46611</v>
      </c>
      <c r="F7075" s="44" t="s">
        <v>3153</v>
      </c>
      <c r="G7075" s="44" t="s">
        <v>11</v>
      </c>
      <c r="H7075" s="44" t="s">
        <v>12</v>
      </c>
      <c r="I7075" s="42" t="s">
        <v>46614</v>
      </c>
      <c r="J7075" s="55">
        <v>8033637966762</v>
      </c>
      <c r="L7075" s="46">
        <v>199.95</v>
      </c>
      <c r="M7075" s="54">
        <v>199.95</v>
      </c>
    </row>
    <row r="7076" spans="1:14" x14ac:dyDescent="0.25">
      <c r="B7076" s="42"/>
      <c r="C7076" s="42" t="s">
        <v>46615</v>
      </c>
      <c r="D7076" s="42"/>
      <c r="E7076" s="43" t="s">
        <v>46612</v>
      </c>
      <c r="F7076" s="44" t="s">
        <v>3153</v>
      </c>
      <c r="G7076" s="44" t="s">
        <v>11</v>
      </c>
      <c r="H7076" s="44" t="s">
        <v>12</v>
      </c>
      <c r="I7076" s="42" t="s">
        <v>46613</v>
      </c>
      <c r="J7076" s="55">
        <v>8033637966755</v>
      </c>
      <c r="L7076" s="46">
        <v>199.95</v>
      </c>
      <c r="M7076" s="54">
        <v>199.95</v>
      </c>
    </row>
    <row r="7077" spans="1:14" x14ac:dyDescent="0.25">
      <c r="A7077" s="32" t="s">
        <v>33112</v>
      </c>
      <c r="B7077" s="42" t="s">
        <v>66816</v>
      </c>
      <c r="C7077" s="42" t="s">
        <v>20237</v>
      </c>
      <c r="D7077" s="42"/>
      <c r="E7077" s="43" t="s">
        <v>59721</v>
      </c>
      <c r="F7077" s="44" t="s">
        <v>3153</v>
      </c>
      <c r="G7077" s="44" t="s">
        <v>11</v>
      </c>
      <c r="H7077" s="44" t="s">
        <v>12</v>
      </c>
      <c r="I7077" s="42" t="s">
        <v>21507</v>
      </c>
      <c r="J7077" s="42">
        <v>8033637966748</v>
      </c>
      <c r="L7077" s="46">
        <v>199.95</v>
      </c>
      <c r="M7077" s="54">
        <v>199.95</v>
      </c>
      <c r="N7077" s="45">
        <v>43507</v>
      </c>
    </row>
    <row r="7078" spans="1:14" x14ac:dyDescent="0.25">
      <c r="A7078" s="32" t="s">
        <v>33111</v>
      </c>
      <c r="B7078" s="42" t="s">
        <v>66826</v>
      </c>
      <c r="C7078" s="42"/>
      <c r="D7078" s="42"/>
      <c r="E7078" s="43" t="s">
        <v>14376</v>
      </c>
      <c r="F7078" s="44" t="s">
        <v>3153</v>
      </c>
      <c r="G7078" s="44" t="s">
        <v>11</v>
      </c>
      <c r="H7078" s="44" t="s">
        <v>12</v>
      </c>
      <c r="I7078" s="42" t="s">
        <v>14377</v>
      </c>
      <c r="J7078" s="42">
        <v>8033637966595</v>
      </c>
      <c r="L7078" s="46">
        <v>199.95</v>
      </c>
      <c r="M7078" s="54">
        <v>199.95</v>
      </c>
      <c r="N7078" s="45">
        <v>43507</v>
      </c>
    </row>
    <row r="7079" spans="1:14" x14ac:dyDescent="0.25">
      <c r="A7079" s="32" t="s">
        <v>33110</v>
      </c>
      <c r="B7079" s="42" t="s">
        <v>66825</v>
      </c>
      <c r="C7079" s="42"/>
      <c r="D7079" s="42"/>
      <c r="E7079" s="43" t="s">
        <v>59720</v>
      </c>
      <c r="F7079" s="44" t="s">
        <v>3153</v>
      </c>
      <c r="G7079" s="44" t="s">
        <v>11</v>
      </c>
      <c r="H7079" s="44" t="s">
        <v>12</v>
      </c>
      <c r="I7079" s="42" t="s">
        <v>14375</v>
      </c>
      <c r="J7079" s="42">
        <v>8033637966588</v>
      </c>
      <c r="L7079" s="46">
        <v>199.95</v>
      </c>
      <c r="M7079" s="54">
        <v>199.95</v>
      </c>
      <c r="N7079" s="45">
        <v>43507</v>
      </c>
    </row>
    <row r="7080" spans="1:14" x14ac:dyDescent="0.25">
      <c r="A7080" s="32" t="s">
        <v>33109</v>
      </c>
      <c r="B7080" s="42" t="s">
        <v>66824</v>
      </c>
      <c r="C7080" s="42"/>
      <c r="D7080" s="42"/>
      <c r="E7080" s="43" t="s">
        <v>14373</v>
      </c>
      <c r="F7080" s="44" t="s">
        <v>3153</v>
      </c>
      <c r="G7080" s="44" t="s">
        <v>11</v>
      </c>
      <c r="H7080" s="44" t="s">
        <v>12</v>
      </c>
      <c r="I7080" s="42" t="s">
        <v>14374</v>
      </c>
      <c r="J7080" s="42">
        <v>8033637966571</v>
      </c>
      <c r="L7080" s="46">
        <v>199.95</v>
      </c>
      <c r="M7080" s="54">
        <v>199.95</v>
      </c>
      <c r="N7080" s="45">
        <v>43507</v>
      </c>
    </row>
    <row r="7081" spans="1:14" x14ac:dyDescent="0.25">
      <c r="A7081" s="32" t="s">
        <v>33108</v>
      </c>
      <c r="B7081" s="42" t="s">
        <v>66823</v>
      </c>
      <c r="C7081" s="42"/>
      <c r="D7081" s="42"/>
      <c r="E7081" s="43" t="s">
        <v>59719</v>
      </c>
      <c r="F7081" s="44" t="s">
        <v>3153</v>
      </c>
      <c r="G7081" s="44" t="s">
        <v>11</v>
      </c>
      <c r="H7081" s="44" t="s">
        <v>12</v>
      </c>
      <c r="I7081" s="42" t="s">
        <v>14372</v>
      </c>
      <c r="J7081" s="42">
        <v>8033637966564</v>
      </c>
      <c r="L7081" s="46">
        <v>199.95</v>
      </c>
      <c r="M7081" s="54">
        <v>199.95</v>
      </c>
      <c r="N7081" s="45">
        <v>43507</v>
      </c>
    </row>
    <row r="7082" spans="1:14" x14ac:dyDescent="0.25">
      <c r="A7082" s="32" t="s">
        <v>33107</v>
      </c>
      <c r="B7082" s="42" t="s">
        <v>66822</v>
      </c>
      <c r="C7082" s="42"/>
      <c r="D7082" s="42"/>
      <c r="E7082" s="43" t="s">
        <v>14370</v>
      </c>
      <c r="F7082" s="44" t="s">
        <v>3153</v>
      </c>
      <c r="G7082" s="44" t="s">
        <v>11</v>
      </c>
      <c r="H7082" s="44" t="s">
        <v>12</v>
      </c>
      <c r="I7082" s="42" t="s">
        <v>14371</v>
      </c>
      <c r="J7082" s="42">
        <v>8033637966557</v>
      </c>
      <c r="L7082" s="46">
        <v>199.95</v>
      </c>
      <c r="M7082" s="54">
        <v>199.95</v>
      </c>
      <c r="N7082" s="45">
        <v>43507</v>
      </c>
    </row>
    <row r="7083" spans="1:14" x14ac:dyDescent="0.25">
      <c r="A7083" s="32" t="s">
        <v>33106</v>
      </c>
      <c r="B7083" s="42" t="s">
        <v>66821</v>
      </c>
      <c r="C7083" s="42"/>
      <c r="D7083" s="42"/>
      <c r="E7083" s="43" t="s">
        <v>59718</v>
      </c>
      <c r="F7083" s="44" t="s">
        <v>3153</v>
      </c>
      <c r="G7083" s="44" t="s">
        <v>11</v>
      </c>
      <c r="H7083" s="44" t="s">
        <v>12</v>
      </c>
      <c r="I7083" s="42" t="s">
        <v>14369</v>
      </c>
      <c r="J7083" s="42">
        <v>8033637966540</v>
      </c>
      <c r="L7083" s="46">
        <v>199.95</v>
      </c>
      <c r="M7083" s="54">
        <v>199.95</v>
      </c>
      <c r="N7083" s="45">
        <v>43507</v>
      </c>
    </row>
    <row r="7084" spans="1:14" x14ac:dyDescent="0.25">
      <c r="A7084" s="32" t="s">
        <v>33105</v>
      </c>
      <c r="B7084" s="42" t="s">
        <v>66820</v>
      </c>
      <c r="C7084" s="42"/>
      <c r="D7084" s="42"/>
      <c r="E7084" s="43" t="s">
        <v>14367</v>
      </c>
      <c r="F7084" s="44" t="s">
        <v>3153</v>
      </c>
      <c r="G7084" s="44" t="s">
        <v>11</v>
      </c>
      <c r="H7084" s="44" t="s">
        <v>12</v>
      </c>
      <c r="I7084" s="42" t="s">
        <v>14368</v>
      </c>
      <c r="J7084" s="42">
        <v>8033637966533</v>
      </c>
      <c r="L7084" s="46">
        <v>199.95</v>
      </c>
      <c r="M7084" s="54">
        <v>199.95</v>
      </c>
      <c r="N7084" s="45">
        <v>43507</v>
      </c>
    </row>
    <row r="7085" spans="1:14" x14ac:dyDescent="0.25">
      <c r="A7085" s="32" t="s">
        <v>33104</v>
      </c>
      <c r="B7085" s="42" t="s">
        <v>66819</v>
      </c>
      <c r="C7085" s="42"/>
      <c r="D7085" s="42"/>
      <c r="E7085" s="43" t="s">
        <v>59717</v>
      </c>
      <c r="F7085" s="44" t="s">
        <v>3153</v>
      </c>
      <c r="G7085" s="44" t="s">
        <v>11</v>
      </c>
      <c r="H7085" s="44" t="s">
        <v>12</v>
      </c>
      <c r="I7085" s="42" t="s">
        <v>14366</v>
      </c>
      <c r="J7085" s="42">
        <v>8033637966526</v>
      </c>
      <c r="L7085" s="46">
        <v>199.95</v>
      </c>
      <c r="M7085" s="54">
        <v>199.95</v>
      </c>
      <c r="N7085" s="45">
        <v>43507</v>
      </c>
    </row>
    <row r="7086" spans="1:14" x14ac:dyDescent="0.25">
      <c r="A7086" s="32" t="s">
        <v>33103</v>
      </c>
      <c r="B7086" s="42" t="s">
        <v>66818</v>
      </c>
      <c r="C7086" s="42"/>
      <c r="D7086" s="42"/>
      <c r="E7086" s="43" t="s">
        <v>14364</v>
      </c>
      <c r="F7086" s="44" t="s">
        <v>3153</v>
      </c>
      <c r="G7086" s="44" t="s">
        <v>11</v>
      </c>
      <c r="H7086" s="44" t="s">
        <v>12</v>
      </c>
      <c r="I7086" s="42" t="s">
        <v>14365</v>
      </c>
      <c r="J7086" s="42">
        <v>8033637966519</v>
      </c>
      <c r="L7086" s="46">
        <v>199.95</v>
      </c>
      <c r="M7086" s="54">
        <v>199.95</v>
      </c>
      <c r="N7086" s="45">
        <v>43507</v>
      </c>
    </row>
    <row r="7087" spans="1:14" x14ac:dyDescent="0.25">
      <c r="A7087" s="32" t="s">
        <v>33102</v>
      </c>
      <c r="B7087" s="42" t="s">
        <v>66817</v>
      </c>
      <c r="C7087" s="42"/>
      <c r="D7087" s="42"/>
      <c r="E7087" s="43" t="s">
        <v>59716</v>
      </c>
      <c r="F7087" s="44" t="s">
        <v>3153</v>
      </c>
      <c r="G7087" s="44" t="s">
        <v>11</v>
      </c>
      <c r="H7087" s="44" t="s">
        <v>12</v>
      </c>
      <c r="I7087" s="42" t="s">
        <v>14363</v>
      </c>
      <c r="J7087" s="42">
        <v>8033637966502</v>
      </c>
      <c r="L7087" s="46">
        <v>199.95</v>
      </c>
      <c r="M7087" s="54">
        <v>199.95</v>
      </c>
      <c r="N7087" s="45">
        <v>43507</v>
      </c>
    </row>
    <row r="7088" spans="1:14" x14ac:dyDescent="0.25">
      <c r="A7088" s="32" t="s">
        <v>33101</v>
      </c>
      <c r="B7088" s="42" t="s">
        <v>66827</v>
      </c>
      <c r="C7088" s="42"/>
      <c r="D7088" s="42"/>
      <c r="E7088" s="43" t="s">
        <v>14362</v>
      </c>
      <c r="F7088" s="44" t="s">
        <v>3153</v>
      </c>
      <c r="G7088" s="44" t="s">
        <v>11</v>
      </c>
      <c r="H7088" s="44" t="s">
        <v>12</v>
      </c>
      <c r="I7088" s="42" t="s">
        <v>21506</v>
      </c>
      <c r="J7088" s="42">
        <v>8033637966601</v>
      </c>
      <c r="L7088" s="46">
        <v>199.95</v>
      </c>
      <c r="M7088" s="54">
        <v>199.95</v>
      </c>
      <c r="N7088" s="45">
        <v>43507</v>
      </c>
    </row>
    <row r="7089" spans="1:14" x14ac:dyDescent="0.25">
      <c r="A7089" s="32" t="s">
        <v>33100</v>
      </c>
      <c r="B7089" s="42" t="s">
        <v>67040</v>
      </c>
      <c r="C7089" s="42"/>
      <c r="D7089" s="42"/>
      <c r="E7089" s="43" t="s">
        <v>59715</v>
      </c>
      <c r="F7089" s="44" t="s">
        <v>3153</v>
      </c>
      <c r="G7089" s="44" t="s">
        <v>11</v>
      </c>
      <c r="H7089" s="44" t="s">
        <v>12</v>
      </c>
      <c r="I7089" s="42" t="s">
        <v>21030</v>
      </c>
      <c r="J7089" s="42">
        <v>8033637966403</v>
      </c>
      <c r="L7089" s="47">
        <v>199.95</v>
      </c>
      <c r="M7089" s="47">
        <v>199.95</v>
      </c>
      <c r="N7089" s="45">
        <v>43507</v>
      </c>
    </row>
    <row r="7090" spans="1:14" x14ac:dyDescent="0.25">
      <c r="A7090" s="32" t="s">
        <v>33099</v>
      </c>
      <c r="B7090" s="42" t="s">
        <v>67039</v>
      </c>
      <c r="C7090" s="42"/>
      <c r="D7090" s="42"/>
      <c r="E7090" s="43" t="s">
        <v>59714</v>
      </c>
      <c r="F7090" s="44" t="s">
        <v>3153</v>
      </c>
      <c r="G7090" s="44" t="s">
        <v>11</v>
      </c>
      <c r="H7090" s="44" t="s">
        <v>12</v>
      </c>
      <c r="I7090" s="42" t="s">
        <v>3330</v>
      </c>
      <c r="J7090" s="42">
        <v>8033637966397</v>
      </c>
      <c r="L7090" s="47">
        <v>199.95</v>
      </c>
      <c r="M7090" s="47">
        <v>199.95</v>
      </c>
      <c r="N7090" s="45">
        <v>43507</v>
      </c>
    </row>
    <row r="7091" spans="1:14" x14ac:dyDescent="0.25">
      <c r="A7091" s="32" t="s">
        <v>33098</v>
      </c>
      <c r="B7091" s="42" t="s">
        <v>67038</v>
      </c>
      <c r="C7091" s="42"/>
      <c r="D7091" s="42"/>
      <c r="E7091" s="43" t="s">
        <v>59713</v>
      </c>
      <c r="F7091" s="44" t="s">
        <v>3153</v>
      </c>
      <c r="G7091" s="44" t="s">
        <v>11</v>
      </c>
      <c r="H7091" s="44" t="s">
        <v>12</v>
      </c>
      <c r="I7091" s="42" t="s">
        <v>21029</v>
      </c>
      <c r="J7091" s="42">
        <v>8033637966380</v>
      </c>
      <c r="L7091" s="47">
        <v>199.95</v>
      </c>
      <c r="M7091" s="47">
        <v>199.95</v>
      </c>
      <c r="N7091" s="45">
        <v>43507</v>
      </c>
    </row>
    <row r="7092" spans="1:14" x14ac:dyDescent="0.25">
      <c r="A7092" s="32" t="s">
        <v>33097</v>
      </c>
      <c r="B7092" s="42" t="s">
        <v>67037</v>
      </c>
      <c r="C7092" s="42"/>
      <c r="D7092" s="42"/>
      <c r="E7092" s="43" t="s">
        <v>59712</v>
      </c>
      <c r="F7092" s="44" t="s">
        <v>3153</v>
      </c>
      <c r="G7092" s="44" t="s">
        <v>11</v>
      </c>
      <c r="H7092" s="44" t="s">
        <v>12</v>
      </c>
      <c r="I7092" s="42" t="s">
        <v>3329</v>
      </c>
      <c r="J7092" s="42">
        <v>8033637966373</v>
      </c>
      <c r="L7092" s="47">
        <v>199.95</v>
      </c>
      <c r="M7092" s="47">
        <v>199.95</v>
      </c>
      <c r="N7092" s="45">
        <v>43507</v>
      </c>
    </row>
    <row r="7093" spans="1:14" x14ac:dyDescent="0.25">
      <c r="A7093" s="32" t="s">
        <v>33096</v>
      </c>
      <c r="B7093" s="42" t="s">
        <v>67036</v>
      </c>
      <c r="C7093" s="42"/>
      <c r="D7093" s="42"/>
      <c r="E7093" s="43" t="s">
        <v>59711</v>
      </c>
      <c r="F7093" s="44" t="s">
        <v>3153</v>
      </c>
      <c r="G7093" s="44" t="s">
        <v>11</v>
      </c>
      <c r="H7093" s="44" t="s">
        <v>12</v>
      </c>
      <c r="I7093" s="42" t="s">
        <v>21028</v>
      </c>
      <c r="J7093" s="42">
        <v>8033637966366</v>
      </c>
      <c r="L7093" s="47">
        <v>199.95</v>
      </c>
      <c r="M7093" s="47">
        <v>199.95</v>
      </c>
      <c r="N7093" s="45">
        <v>43507</v>
      </c>
    </row>
    <row r="7094" spans="1:14" x14ac:dyDescent="0.25">
      <c r="A7094" s="32" t="s">
        <v>33095</v>
      </c>
      <c r="B7094" s="42" t="s">
        <v>67035</v>
      </c>
      <c r="C7094" s="42"/>
      <c r="D7094" s="42"/>
      <c r="E7094" s="43" t="s">
        <v>59710</v>
      </c>
      <c r="F7094" s="44" t="s">
        <v>3153</v>
      </c>
      <c r="G7094" s="44" t="s">
        <v>11</v>
      </c>
      <c r="H7094" s="44" t="s">
        <v>12</v>
      </c>
      <c r="I7094" s="42" t="s">
        <v>3328</v>
      </c>
      <c r="J7094" s="42">
        <v>8033637966359</v>
      </c>
      <c r="L7094" s="47">
        <v>199.95</v>
      </c>
      <c r="M7094" s="47">
        <v>199.95</v>
      </c>
      <c r="N7094" s="45">
        <v>43507</v>
      </c>
    </row>
    <row r="7095" spans="1:14" x14ac:dyDescent="0.25">
      <c r="A7095" s="32" t="s">
        <v>33094</v>
      </c>
      <c r="B7095" s="42" t="s">
        <v>67034</v>
      </c>
      <c r="C7095" s="42"/>
      <c r="D7095" s="42"/>
      <c r="E7095" s="43" t="s">
        <v>59709</v>
      </c>
      <c r="F7095" s="44" t="s">
        <v>3153</v>
      </c>
      <c r="G7095" s="44" t="s">
        <v>11</v>
      </c>
      <c r="H7095" s="44" t="s">
        <v>12</v>
      </c>
      <c r="I7095" s="42" t="s">
        <v>21027</v>
      </c>
      <c r="J7095" s="42">
        <v>8033637966342</v>
      </c>
      <c r="L7095" s="47">
        <v>199.95</v>
      </c>
      <c r="M7095" s="47">
        <v>199.95</v>
      </c>
      <c r="N7095" s="45">
        <v>43507</v>
      </c>
    </row>
    <row r="7096" spans="1:14" x14ac:dyDescent="0.25">
      <c r="A7096" s="32" t="s">
        <v>33093</v>
      </c>
      <c r="B7096" s="42" t="s">
        <v>67033</v>
      </c>
      <c r="C7096" s="42"/>
      <c r="D7096" s="42"/>
      <c r="E7096" s="43" t="s">
        <v>59708</v>
      </c>
      <c r="F7096" s="44" t="s">
        <v>3153</v>
      </c>
      <c r="G7096" s="44" t="s">
        <v>11</v>
      </c>
      <c r="H7096" s="44" t="s">
        <v>12</v>
      </c>
      <c r="I7096" s="42" t="s">
        <v>3327</v>
      </c>
      <c r="J7096" s="42">
        <v>8033637966335</v>
      </c>
      <c r="L7096" s="47">
        <v>199.95</v>
      </c>
      <c r="M7096" s="47">
        <v>199.95</v>
      </c>
      <c r="N7096" s="45">
        <v>43507</v>
      </c>
    </row>
    <row r="7097" spans="1:14" x14ac:dyDescent="0.25">
      <c r="A7097" s="32" t="s">
        <v>33092</v>
      </c>
      <c r="B7097" s="42" t="s">
        <v>67049</v>
      </c>
      <c r="C7097" s="42"/>
      <c r="D7097" s="42"/>
      <c r="E7097" s="43" t="s">
        <v>59707</v>
      </c>
      <c r="F7097" s="44" t="s">
        <v>3153</v>
      </c>
      <c r="G7097" s="44" t="s">
        <v>11</v>
      </c>
      <c r="H7097" s="44" t="s">
        <v>12</v>
      </c>
      <c r="I7097" s="42" t="s">
        <v>3326</v>
      </c>
      <c r="J7097" s="42">
        <v>8033637966496</v>
      </c>
      <c r="L7097" s="47">
        <v>199.95</v>
      </c>
      <c r="M7097" s="47">
        <v>199.95</v>
      </c>
      <c r="N7097" s="45">
        <v>43507</v>
      </c>
    </row>
    <row r="7098" spans="1:14" x14ac:dyDescent="0.25">
      <c r="A7098" s="32" t="s">
        <v>33091</v>
      </c>
      <c r="B7098" s="42" t="s">
        <v>67048</v>
      </c>
      <c r="C7098" s="42"/>
      <c r="D7098" s="42"/>
      <c r="E7098" s="43" t="s">
        <v>3324</v>
      </c>
      <c r="F7098" s="44" t="s">
        <v>3153</v>
      </c>
      <c r="G7098" s="44" t="s">
        <v>11</v>
      </c>
      <c r="H7098" s="44" t="s">
        <v>12</v>
      </c>
      <c r="I7098" s="42" t="s">
        <v>3325</v>
      </c>
      <c r="J7098" s="42">
        <v>8033637966489</v>
      </c>
      <c r="L7098" s="47">
        <v>199.95</v>
      </c>
      <c r="M7098" s="47">
        <v>199.95</v>
      </c>
      <c r="N7098" s="45">
        <v>43507</v>
      </c>
    </row>
    <row r="7099" spans="1:14" x14ac:dyDescent="0.25">
      <c r="A7099" s="32" t="s">
        <v>33090</v>
      </c>
      <c r="B7099" s="42" t="s">
        <v>67047</v>
      </c>
      <c r="C7099" s="42"/>
      <c r="D7099" s="42"/>
      <c r="E7099" s="43" t="s">
        <v>59706</v>
      </c>
      <c r="F7099" s="44" t="s">
        <v>3153</v>
      </c>
      <c r="G7099" s="44" t="s">
        <v>11</v>
      </c>
      <c r="H7099" s="44" t="s">
        <v>12</v>
      </c>
      <c r="I7099" s="42" t="s">
        <v>3323</v>
      </c>
      <c r="J7099" s="42">
        <v>8033637966472</v>
      </c>
      <c r="L7099" s="47">
        <v>199.95</v>
      </c>
      <c r="M7099" s="47">
        <v>199.95</v>
      </c>
      <c r="N7099" s="45">
        <v>43507</v>
      </c>
    </row>
    <row r="7100" spans="1:14" x14ac:dyDescent="0.25">
      <c r="A7100" s="32" t="s">
        <v>33089</v>
      </c>
      <c r="B7100" s="42" t="s">
        <v>67046</v>
      </c>
      <c r="C7100" s="42"/>
      <c r="D7100" s="42"/>
      <c r="E7100" s="43" t="s">
        <v>3321</v>
      </c>
      <c r="F7100" s="44" t="s">
        <v>3153</v>
      </c>
      <c r="G7100" s="44" t="s">
        <v>11</v>
      </c>
      <c r="H7100" s="44" t="s">
        <v>12</v>
      </c>
      <c r="I7100" s="42" t="s">
        <v>3322</v>
      </c>
      <c r="J7100" s="42">
        <v>8033637966465</v>
      </c>
      <c r="L7100" s="47">
        <v>199.95</v>
      </c>
      <c r="M7100" s="47">
        <v>199.95</v>
      </c>
      <c r="N7100" s="45">
        <v>43507</v>
      </c>
    </row>
    <row r="7101" spans="1:14" x14ac:dyDescent="0.25">
      <c r="A7101" s="32" t="s">
        <v>33088</v>
      </c>
      <c r="B7101" s="42" t="s">
        <v>67045</v>
      </c>
      <c r="C7101" s="42"/>
      <c r="D7101" s="42"/>
      <c r="E7101" s="43" t="s">
        <v>59705</v>
      </c>
      <c r="F7101" s="44" t="s">
        <v>3153</v>
      </c>
      <c r="G7101" s="44" t="s">
        <v>11</v>
      </c>
      <c r="H7101" s="44" t="s">
        <v>12</v>
      </c>
      <c r="I7101" s="42" t="s">
        <v>3320</v>
      </c>
      <c r="J7101" s="42">
        <v>8033637966458</v>
      </c>
      <c r="L7101" s="47">
        <v>199.95</v>
      </c>
      <c r="M7101" s="47">
        <v>199.95</v>
      </c>
      <c r="N7101" s="45">
        <v>43507</v>
      </c>
    </row>
    <row r="7102" spans="1:14" x14ac:dyDescent="0.25">
      <c r="A7102" s="32" t="s">
        <v>33087</v>
      </c>
      <c r="B7102" s="42" t="s">
        <v>67044</v>
      </c>
      <c r="C7102" s="42"/>
      <c r="D7102" s="42"/>
      <c r="E7102" s="43" t="s">
        <v>3318</v>
      </c>
      <c r="F7102" s="44" t="s">
        <v>3153</v>
      </c>
      <c r="G7102" s="44" t="s">
        <v>11</v>
      </c>
      <c r="H7102" s="44" t="s">
        <v>12</v>
      </c>
      <c r="I7102" s="42" t="s">
        <v>3319</v>
      </c>
      <c r="J7102" s="42">
        <v>8033637966441</v>
      </c>
      <c r="L7102" s="47">
        <v>199.95</v>
      </c>
      <c r="M7102" s="47">
        <v>199.95</v>
      </c>
      <c r="N7102" s="45">
        <v>43507</v>
      </c>
    </row>
    <row r="7103" spans="1:14" x14ac:dyDescent="0.25">
      <c r="A7103" s="32" t="s">
        <v>33086</v>
      </c>
      <c r="B7103" s="42" t="s">
        <v>67043</v>
      </c>
      <c r="C7103" s="42"/>
      <c r="D7103" s="42"/>
      <c r="E7103" s="43" t="s">
        <v>59704</v>
      </c>
      <c r="F7103" s="44" t="s">
        <v>3153</v>
      </c>
      <c r="G7103" s="44" t="s">
        <v>11</v>
      </c>
      <c r="H7103" s="44" t="s">
        <v>12</v>
      </c>
      <c r="I7103" s="42" t="s">
        <v>3317</v>
      </c>
      <c r="J7103" s="42">
        <v>8033637966434</v>
      </c>
      <c r="L7103" s="47">
        <v>199.95</v>
      </c>
      <c r="M7103" s="47">
        <v>199.95</v>
      </c>
      <c r="N7103" s="45">
        <v>43507</v>
      </c>
    </row>
    <row r="7104" spans="1:14" x14ac:dyDescent="0.25">
      <c r="A7104" s="32" t="s">
        <v>33085</v>
      </c>
      <c r="B7104" s="42" t="s">
        <v>67042</v>
      </c>
      <c r="C7104" s="42"/>
      <c r="D7104" s="42"/>
      <c r="E7104" s="43" t="s">
        <v>3315</v>
      </c>
      <c r="F7104" s="44" t="s">
        <v>3153</v>
      </c>
      <c r="G7104" s="44" t="s">
        <v>11</v>
      </c>
      <c r="H7104" s="44" t="s">
        <v>12</v>
      </c>
      <c r="I7104" s="42" t="s">
        <v>3316</v>
      </c>
      <c r="J7104" s="42">
        <v>8033637966427</v>
      </c>
      <c r="L7104" s="47">
        <v>199.95</v>
      </c>
      <c r="M7104" s="47">
        <v>199.95</v>
      </c>
      <c r="N7104" s="45">
        <v>43507</v>
      </c>
    </row>
    <row r="7105" spans="1:14" x14ac:dyDescent="0.25">
      <c r="A7105" s="32" t="s">
        <v>33084</v>
      </c>
      <c r="B7105" s="42" t="s">
        <v>67041</v>
      </c>
      <c r="C7105" s="42"/>
      <c r="D7105" s="42"/>
      <c r="E7105" s="43" t="s">
        <v>59703</v>
      </c>
      <c r="F7105" s="44" t="s">
        <v>3153</v>
      </c>
      <c r="G7105" s="44" t="s">
        <v>11</v>
      </c>
      <c r="H7105" s="44" t="s">
        <v>12</v>
      </c>
      <c r="I7105" s="42" t="s">
        <v>3314</v>
      </c>
      <c r="J7105" s="42">
        <v>8033637966410</v>
      </c>
      <c r="L7105" s="47">
        <v>199.95</v>
      </c>
      <c r="M7105" s="47">
        <v>199.95</v>
      </c>
      <c r="N7105" s="45">
        <v>43507</v>
      </c>
    </row>
    <row r="7106" spans="1:14" x14ac:dyDescent="0.25">
      <c r="A7106" s="32" t="s">
        <v>33083</v>
      </c>
      <c r="B7106" s="42" t="s">
        <v>67023</v>
      </c>
      <c r="C7106" s="42" t="s">
        <v>20727</v>
      </c>
      <c r="D7106" s="42"/>
      <c r="E7106" s="43" t="s">
        <v>59702</v>
      </c>
      <c r="F7106" s="44" t="s">
        <v>3153</v>
      </c>
      <c r="G7106" s="44" t="s">
        <v>11</v>
      </c>
      <c r="H7106" s="44" t="s">
        <v>12</v>
      </c>
      <c r="I7106" s="42" t="s">
        <v>20586</v>
      </c>
      <c r="J7106" s="42">
        <v>8033637966236</v>
      </c>
      <c r="L7106" s="46">
        <v>199.95</v>
      </c>
      <c r="M7106" s="46">
        <v>199.95</v>
      </c>
      <c r="N7106" s="45">
        <v>43507</v>
      </c>
    </row>
    <row r="7107" spans="1:14" x14ac:dyDescent="0.25">
      <c r="A7107" s="32" t="s">
        <v>33082</v>
      </c>
      <c r="B7107" s="42" t="s">
        <v>67022</v>
      </c>
      <c r="C7107" s="42" t="s">
        <v>20726</v>
      </c>
      <c r="D7107" s="42"/>
      <c r="E7107" s="43" t="s">
        <v>21842</v>
      </c>
      <c r="F7107" s="44" t="s">
        <v>3153</v>
      </c>
      <c r="G7107" s="44" t="s">
        <v>11</v>
      </c>
      <c r="H7107" s="44" t="s">
        <v>12</v>
      </c>
      <c r="I7107" s="42" t="s">
        <v>3313</v>
      </c>
      <c r="J7107" s="42">
        <v>8033637966229</v>
      </c>
      <c r="L7107" s="46">
        <v>199.95</v>
      </c>
      <c r="M7107" s="46">
        <v>199.95</v>
      </c>
      <c r="N7107" s="45">
        <v>43507</v>
      </c>
    </row>
    <row r="7108" spans="1:14" x14ac:dyDescent="0.25">
      <c r="A7108" s="32" t="s">
        <v>33081</v>
      </c>
      <c r="B7108" s="42" t="s">
        <v>67021</v>
      </c>
      <c r="C7108" s="42" t="s">
        <v>20725</v>
      </c>
      <c r="D7108" s="42"/>
      <c r="E7108" s="43" t="s">
        <v>59701</v>
      </c>
      <c r="F7108" s="44" t="s">
        <v>3153</v>
      </c>
      <c r="G7108" s="44" t="s">
        <v>11</v>
      </c>
      <c r="H7108" s="44" t="s">
        <v>12</v>
      </c>
      <c r="I7108" s="42" t="s">
        <v>20585</v>
      </c>
      <c r="J7108" s="42">
        <v>8033637966212</v>
      </c>
      <c r="L7108" s="46">
        <v>199.95</v>
      </c>
      <c r="M7108" s="46">
        <v>199.95</v>
      </c>
      <c r="N7108" s="45">
        <v>43507</v>
      </c>
    </row>
    <row r="7109" spans="1:14" x14ac:dyDescent="0.25">
      <c r="A7109" s="32" t="s">
        <v>33080</v>
      </c>
      <c r="B7109" s="42" t="s">
        <v>67020</v>
      </c>
      <c r="C7109" s="42" t="s">
        <v>20724</v>
      </c>
      <c r="D7109" s="42"/>
      <c r="E7109" s="43" t="s">
        <v>21841</v>
      </c>
      <c r="F7109" s="44" t="s">
        <v>3153</v>
      </c>
      <c r="G7109" s="44" t="s">
        <v>11</v>
      </c>
      <c r="H7109" s="44" t="s">
        <v>12</v>
      </c>
      <c r="I7109" s="42" t="s">
        <v>3312</v>
      </c>
      <c r="J7109" s="42">
        <v>8033637966205</v>
      </c>
      <c r="L7109" s="46">
        <v>199.95</v>
      </c>
      <c r="M7109" s="46">
        <v>199.95</v>
      </c>
      <c r="N7109" s="45">
        <v>43507</v>
      </c>
    </row>
    <row r="7110" spans="1:14" x14ac:dyDescent="0.25">
      <c r="A7110" s="32" t="s">
        <v>33079</v>
      </c>
      <c r="B7110" s="42" t="s">
        <v>67019</v>
      </c>
      <c r="C7110" s="42"/>
      <c r="D7110" s="42"/>
      <c r="E7110" s="43" t="s">
        <v>59700</v>
      </c>
      <c r="F7110" s="44" t="s">
        <v>3153</v>
      </c>
      <c r="G7110" s="44" t="s">
        <v>11</v>
      </c>
      <c r="H7110" s="44" t="s">
        <v>12</v>
      </c>
      <c r="I7110" s="42" t="s">
        <v>21026</v>
      </c>
      <c r="J7110" s="42">
        <v>8033637966199</v>
      </c>
      <c r="L7110" s="46">
        <v>199.95</v>
      </c>
      <c r="M7110" s="46">
        <v>199.95</v>
      </c>
      <c r="N7110" s="45">
        <v>43507</v>
      </c>
    </row>
    <row r="7111" spans="1:14" x14ac:dyDescent="0.25">
      <c r="A7111" s="32" t="s">
        <v>33078</v>
      </c>
      <c r="B7111" s="42" t="s">
        <v>67018</v>
      </c>
      <c r="C7111" s="42"/>
      <c r="D7111" s="42"/>
      <c r="E7111" s="43" t="s">
        <v>59699</v>
      </c>
      <c r="F7111" s="44" t="s">
        <v>3153</v>
      </c>
      <c r="G7111" s="44" t="s">
        <v>11</v>
      </c>
      <c r="H7111" s="44" t="s">
        <v>12</v>
      </c>
      <c r="I7111" s="42" t="s">
        <v>3311</v>
      </c>
      <c r="J7111" s="42">
        <v>8033637966182</v>
      </c>
      <c r="L7111" s="46">
        <v>199.95</v>
      </c>
      <c r="M7111" s="46">
        <v>199.95</v>
      </c>
      <c r="N7111" s="45">
        <v>43507</v>
      </c>
    </row>
    <row r="7112" spans="1:14" x14ac:dyDescent="0.25">
      <c r="A7112" s="32" t="s">
        <v>33077</v>
      </c>
      <c r="B7112" s="42" t="s">
        <v>67017</v>
      </c>
      <c r="C7112" s="42"/>
      <c r="D7112" s="42"/>
      <c r="E7112" s="43" t="s">
        <v>59698</v>
      </c>
      <c r="F7112" s="44" t="s">
        <v>3153</v>
      </c>
      <c r="G7112" s="44" t="s">
        <v>11</v>
      </c>
      <c r="H7112" s="44" t="s">
        <v>12</v>
      </c>
      <c r="I7112" s="42" t="s">
        <v>21025</v>
      </c>
      <c r="J7112" s="42">
        <v>8033637966175</v>
      </c>
      <c r="L7112" s="46">
        <v>199.95</v>
      </c>
      <c r="M7112" s="46">
        <v>199.95</v>
      </c>
      <c r="N7112" s="45">
        <v>43507</v>
      </c>
    </row>
    <row r="7113" spans="1:14" x14ac:dyDescent="0.25">
      <c r="A7113" s="32" t="s">
        <v>33076</v>
      </c>
      <c r="B7113" s="42" t="s">
        <v>67016</v>
      </c>
      <c r="C7113" s="42"/>
      <c r="D7113" s="42"/>
      <c r="E7113" s="43" t="s">
        <v>59697</v>
      </c>
      <c r="F7113" s="44" t="s">
        <v>3153</v>
      </c>
      <c r="G7113" s="44" t="s">
        <v>11</v>
      </c>
      <c r="H7113" s="44" t="s">
        <v>12</v>
      </c>
      <c r="I7113" s="42" t="s">
        <v>3310</v>
      </c>
      <c r="J7113" s="42">
        <v>8033637966168</v>
      </c>
      <c r="L7113" s="46">
        <v>199.95</v>
      </c>
      <c r="M7113" s="46">
        <v>199.95</v>
      </c>
      <c r="N7113" s="45">
        <v>43507</v>
      </c>
    </row>
    <row r="7114" spans="1:14" x14ac:dyDescent="0.25">
      <c r="A7114" s="32" t="s">
        <v>33075</v>
      </c>
      <c r="B7114" s="42" t="s">
        <v>67032</v>
      </c>
      <c r="C7114" s="42"/>
      <c r="D7114" s="42"/>
      <c r="E7114" s="43" t="s">
        <v>59696</v>
      </c>
      <c r="F7114" s="44" t="s">
        <v>3153</v>
      </c>
      <c r="G7114" s="44" t="s">
        <v>11</v>
      </c>
      <c r="H7114" s="44" t="s">
        <v>12</v>
      </c>
      <c r="I7114" s="42" t="s">
        <v>3309</v>
      </c>
      <c r="J7114" s="42">
        <v>8033637966328</v>
      </c>
      <c r="L7114" s="46">
        <v>199.95</v>
      </c>
      <c r="M7114" s="46">
        <v>199.95</v>
      </c>
      <c r="N7114" s="45">
        <v>43507</v>
      </c>
    </row>
    <row r="7115" spans="1:14" x14ac:dyDescent="0.25">
      <c r="A7115" s="32" t="s">
        <v>33074</v>
      </c>
      <c r="B7115" s="42" t="s">
        <v>67031</v>
      </c>
      <c r="C7115" s="42"/>
      <c r="D7115" s="42"/>
      <c r="E7115" s="43" t="s">
        <v>3307</v>
      </c>
      <c r="F7115" s="44" t="s">
        <v>3153</v>
      </c>
      <c r="G7115" s="44" t="s">
        <v>11</v>
      </c>
      <c r="H7115" s="44" t="s">
        <v>12</v>
      </c>
      <c r="I7115" s="42" t="s">
        <v>3308</v>
      </c>
      <c r="J7115" s="42">
        <v>8033637966311</v>
      </c>
      <c r="L7115" s="46">
        <v>199.95</v>
      </c>
      <c r="M7115" s="46">
        <v>199.95</v>
      </c>
      <c r="N7115" s="45">
        <v>43507</v>
      </c>
    </row>
    <row r="7116" spans="1:14" x14ac:dyDescent="0.25">
      <c r="A7116" s="32" t="s">
        <v>33073</v>
      </c>
      <c r="B7116" s="42" t="s">
        <v>67030</v>
      </c>
      <c r="C7116" s="42" t="s">
        <v>20734</v>
      </c>
      <c r="D7116" s="42"/>
      <c r="E7116" s="43" t="s">
        <v>21849</v>
      </c>
      <c r="F7116" s="44" t="s">
        <v>3153</v>
      </c>
      <c r="G7116" s="44" t="s">
        <v>11</v>
      </c>
      <c r="H7116" s="44" t="s">
        <v>12</v>
      </c>
      <c r="I7116" s="42" t="s">
        <v>3306</v>
      </c>
      <c r="J7116" s="42">
        <v>8033637966304</v>
      </c>
      <c r="L7116" s="46">
        <v>199.95</v>
      </c>
      <c r="M7116" s="46">
        <v>199.95</v>
      </c>
      <c r="N7116" s="45">
        <v>43507</v>
      </c>
    </row>
    <row r="7117" spans="1:14" x14ac:dyDescent="0.25">
      <c r="A7117" s="32" t="s">
        <v>33072</v>
      </c>
      <c r="B7117" s="42" t="s">
        <v>67029</v>
      </c>
      <c r="C7117" s="42" t="s">
        <v>20733</v>
      </c>
      <c r="D7117" s="42"/>
      <c r="E7117" s="43" t="s">
        <v>21848</v>
      </c>
      <c r="F7117" s="44" t="s">
        <v>3153</v>
      </c>
      <c r="G7117" s="44" t="s">
        <v>11</v>
      </c>
      <c r="H7117" s="44" t="s">
        <v>12</v>
      </c>
      <c r="I7117" s="42" t="s">
        <v>3305</v>
      </c>
      <c r="J7117" s="42">
        <v>8033637966298</v>
      </c>
      <c r="L7117" s="46">
        <v>199.95</v>
      </c>
      <c r="M7117" s="46">
        <v>199.95</v>
      </c>
      <c r="N7117" s="45">
        <v>43507</v>
      </c>
    </row>
    <row r="7118" spans="1:14" x14ac:dyDescent="0.25">
      <c r="A7118" s="32" t="s">
        <v>33071</v>
      </c>
      <c r="B7118" s="42" t="s">
        <v>67028</v>
      </c>
      <c r="C7118" s="42" t="s">
        <v>20732</v>
      </c>
      <c r="D7118" s="42"/>
      <c r="E7118" s="43" t="s">
        <v>21847</v>
      </c>
      <c r="F7118" s="44" t="s">
        <v>3153</v>
      </c>
      <c r="G7118" s="44" t="s">
        <v>11</v>
      </c>
      <c r="H7118" s="44" t="s">
        <v>12</v>
      </c>
      <c r="I7118" s="42" t="s">
        <v>3304</v>
      </c>
      <c r="J7118" s="42">
        <v>8033637966281</v>
      </c>
      <c r="L7118" s="46">
        <v>199.95</v>
      </c>
      <c r="M7118" s="46">
        <v>199.95</v>
      </c>
      <c r="N7118" s="45">
        <v>43507</v>
      </c>
    </row>
    <row r="7119" spans="1:14" x14ac:dyDescent="0.25">
      <c r="A7119" s="32" t="s">
        <v>33070</v>
      </c>
      <c r="B7119" s="42" t="s">
        <v>67027</v>
      </c>
      <c r="C7119" s="42" t="s">
        <v>20731</v>
      </c>
      <c r="D7119" s="42"/>
      <c r="E7119" s="43" t="s">
        <v>21846</v>
      </c>
      <c r="F7119" s="44" t="s">
        <v>3153</v>
      </c>
      <c r="G7119" s="44" t="s">
        <v>11</v>
      </c>
      <c r="H7119" s="44" t="s">
        <v>12</v>
      </c>
      <c r="I7119" s="42" t="s">
        <v>3303</v>
      </c>
      <c r="J7119" s="42">
        <v>8033637966274</v>
      </c>
      <c r="L7119" s="46">
        <v>199.95</v>
      </c>
      <c r="M7119" s="46">
        <v>199.95</v>
      </c>
      <c r="N7119" s="45">
        <v>43507</v>
      </c>
    </row>
    <row r="7120" spans="1:14" x14ac:dyDescent="0.25">
      <c r="A7120" s="32" t="s">
        <v>33069</v>
      </c>
      <c r="B7120" s="42" t="s">
        <v>67026</v>
      </c>
      <c r="C7120" s="42" t="s">
        <v>20730</v>
      </c>
      <c r="D7120" s="42"/>
      <c r="E7120" s="43" t="s">
        <v>21845</v>
      </c>
      <c r="F7120" s="44" t="s">
        <v>3153</v>
      </c>
      <c r="G7120" s="44" t="s">
        <v>11</v>
      </c>
      <c r="H7120" s="44" t="s">
        <v>12</v>
      </c>
      <c r="I7120" s="42" t="s">
        <v>3302</v>
      </c>
      <c r="J7120" s="42">
        <v>8033637966267</v>
      </c>
      <c r="L7120" s="46">
        <v>199.95</v>
      </c>
      <c r="M7120" s="46">
        <v>199.95</v>
      </c>
      <c r="N7120" s="45">
        <v>43507</v>
      </c>
    </row>
    <row r="7121" spans="1:14" x14ac:dyDescent="0.25">
      <c r="A7121" s="32" t="s">
        <v>33068</v>
      </c>
      <c r="B7121" s="42" t="s">
        <v>67025</v>
      </c>
      <c r="C7121" s="42" t="s">
        <v>20729</v>
      </c>
      <c r="D7121" s="42"/>
      <c r="E7121" s="43" t="s">
        <v>21844</v>
      </c>
      <c r="F7121" s="44" t="s">
        <v>3153</v>
      </c>
      <c r="G7121" s="44" t="s">
        <v>11</v>
      </c>
      <c r="H7121" s="44" t="s">
        <v>12</v>
      </c>
      <c r="I7121" s="42" t="s">
        <v>3301</v>
      </c>
      <c r="J7121" s="42">
        <v>8033637966250</v>
      </c>
      <c r="L7121" s="46">
        <v>199.95</v>
      </c>
      <c r="M7121" s="46">
        <v>199.95</v>
      </c>
      <c r="N7121" s="45">
        <v>43507</v>
      </c>
    </row>
    <row r="7122" spans="1:14" x14ac:dyDescent="0.25">
      <c r="A7122" s="32" t="s">
        <v>33067</v>
      </c>
      <c r="B7122" s="42" t="s">
        <v>67024</v>
      </c>
      <c r="C7122" s="42" t="s">
        <v>20728</v>
      </c>
      <c r="D7122" s="42"/>
      <c r="E7122" s="43" t="s">
        <v>21843</v>
      </c>
      <c r="F7122" s="44" t="s">
        <v>3153</v>
      </c>
      <c r="G7122" s="44" t="s">
        <v>11</v>
      </c>
      <c r="H7122" s="44" t="s">
        <v>12</v>
      </c>
      <c r="I7122" s="42" t="s">
        <v>3300</v>
      </c>
      <c r="J7122" s="42">
        <v>8033637966243</v>
      </c>
      <c r="L7122" s="46">
        <v>199.95</v>
      </c>
      <c r="M7122" s="46">
        <v>199.95</v>
      </c>
      <c r="N7122" s="45">
        <v>43507</v>
      </c>
    </row>
    <row r="7123" spans="1:14" x14ac:dyDescent="0.25">
      <c r="B7123" s="42"/>
      <c r="C7123" s="42"/>
      <c r="E7123" s="32" t="s">
        <v>49301</v>
      </c>
      <c r="F7123" s="44" t="s">
        <v>3153</v>
      </c>
      <c r="G7123" s="32" t="s">
        <v>11</v>
      </c>
      <c r="H7123" s="32" t="s">
        <v>12</v>
      </c>
      <c r="I7123" s="32" t="s">
        <v>49302</v>
      </c>
      <c r="J7123" s="55">
        <v>8059347052496</v>
      </c>
      <c r="K7123" s="32"/>
      <c r="L7123" s="47">
        <v>199.95</v>
      </c>
      <c r="M7123" s="47">
        <v>199.95</v>
      </c>
      <c r="N7123" s="45">
        <v>44835</v>
      </c>
    </row>
    <row r="7124" spans="1:14" x14ac:dyDescent="0.25">
      <c r="B7124" s="42"/>
      <c r="C7124" s="42"/>
      <c r="E7124" s="32" t="s">
        <v>59695</v>
      </c>
      <c r="F7124" s="44" t="s">
        <v>3153</v>
      </c>
      <c r="G7124" s="32" t="s">
        <v>11</v>
      </c>
      <c r="H7124" s="32" t="s">
        <v>12</v>
      </c>
      <c r="I7124" s="32" t="s">
        <v>50074</v>
      </c>
      <c r="J7124" s="55">
        <v>8059347052489</v>
      </c>
      <c r="K7124" s="32"/>
      <c r="L7124" s="47">
        <v>199.95</v>
      </c>
      <c r="M7124" s="47">
        <v>199.95</v>
      </c>
      <c r="N7124" s="45">
        <v>44835</v>
      </c>
    </row>
    <row r="7125" spans="1:14" x14ac:dyDescent="0.25">
      <c r="B7125" s="42"/>
      <c r="C7125" s="42"/>
      <c r="E7125" s="32" t="s">
        <v>49299</v>
      </c>
      <c r="F7125" s="44" t="s">
        <v>3153</v>
      </c>
      <c r="G7125" s="32" t="s">
        <v>11</v>
      </c>
      <c r="H7125" s="32" t="s">
        <v>12</v>
      </c>
      <c r="I7125" s="32" t="s">
        <v>49300</v>
      </c>
      <c r="J7125" s="55">
        <v>8059347052472</v>
      </c>
      <c r="K7125" s="32"/>
      <c r="L7125" s="47">
        <v>199.95</v>
      </c>
      <c r="M7125" s="47">
        <v>199.95</v>
      </c>
      <c r="N7125" s="45">
        <v>44835</v>
      </c>
    </row>
    <row r="7126" spans="1:14" x14ac:dyDescent="0.25">
      <c r="B7126" s="42"/>
      <c r="C7126" s="42"/>
      <c r="E7126" s="32" t="s">
        <v>59694</v>
      </c>
      <c r="F7126" s="44" t="s">
        <v>3153</v>
      </c>
      <c r="G7126" s="32" t="s">
        <v>11</v>
      </c>
      <c r="H7126" s="32" t="s">
        <v>12</v>
      </c>
      <c r="I7126" s="32" t="s">
        <v>50073</v>
      </c>
      <c r="J7126" s="55">
        <v>8059347052465</v>
      </c>
      <c r="K7126" s="32"/>
      <c r="L7126" s="47">
        <v>199.95</v>
      </c>
      <c r="M7126" s="47">
        <v>199.95</v>
      </c>
      <c r="N7126" s="45">
        <v>44835</v>
      </c>
    </row>
    <row r="7127" spans="1:14" x14ac:dyDescent="0.25">
      <c r="B7127" s="42"/>
      <c r="C7127" s="42"/>
      <c r="E7127" s="32" t="s">
        <v>49297</v>
      </c>
      <c r="F7127" s="44" t="s">
        <v>3153</v>
      </c>
      <c r="G7127" s="32" t="s">
        <v>11</v>
      </c>
      <c r="H7127" s="32" t="s">
        <v>12</v>
      </c>
      <c r="I7127" s="32" t="s">
        <v>49298</v>
      </c>
      <c r="J7127" s="55">
        <v>8059347052458</v>
      </c>
      <c r="K7127" s="32"/>
      <c r="L7127" s="47">
        <v>199.95</v>
      </c>
      <c r="M7127" s="47">
        <v>199.95</v>
      </c>
      <c r="N7127" s="45">
        <v>44835</v>
      </c>
    </row>
    <row r="7128" spans="1:14" x14ac:dyDescent="0.25">
      <c r="B7128" s="42"/>
      <c r="C7128" s="42"/>
      <c r="E7128" s="32" t="s">
        <v>59693</v>
      </c>
      <c r="F7128" s="44" t="s">
        <v>3153</v>
      </c>
      <c r="G7128" s="32" t="s">
        <v>11</v>
      </c>
      <c r="H7128" s="32" t="s">
        <v>12</v>
      </c>
      <c r="I7128" s="32" t="s">
        <v>50072</v>
      </c>
      <c r="J7128" s="55">
        <v>8059347052441</v>
      </c>
      <c r="K7128" s="32"/>
      <c r="L7128" s="47">
        <v>199.95</v>
      </c>
      <c r="M7128" s="47">
        <v>199.95</v>
      </c>
      <c r="N7128" s="45">
        <v>44835</v>
      </c>
    </row>
    <row r="7129" spans="1:14" x14ac:dyDescent="0.25">
      <c r="B7129" s="42"/>
      <c r="C7129" s="42"/>
      <c r="E7129" s="32" t="s">
        <v>49295</v>
      </c>
      <c r="F7129" s="44" t="s">
        <v>3153</v>
      </c>
      <c r="G7129" s="32" t="s">
        <v>11</v>
      </c>
      <c r="H7129" s="32" t="s">
        <v>12</v>
      </c>
      <c r="I7129" s="32" t="s">
        <v>49296</v>
      </c>
      <c r="J7129" s="55">
        <v>8059347052434</v>
      </c>
      <c r="K7129" s="32"/>
      <c r="L7129" s="47">
        <v>199.95</v>
      </c>
      <c r="M7129" s="47">
        <v>199.95</v>
      </c>
      <c r="N7129" s="45">
        <v>44835</v>
      </c>
    </row>
    <row r="7130" spans="1:14" x14ac:dyDescent="0.25">
      <c r="B7130" s="42"/>
      <c r="C7130" s="42"/>
      <c r="E7130" s="32" t="s">
        <v>59692</v>
      </c>
      <c r="F7130" s="44" t="s">
        <v>3153</v>
      </c>
      <c r="G7130" s="32" t="s">
        <v>11</v>
      </c>
      <c r="H7130" s="32" t="s">
        <v>12</v>
      </c>
      <c r="I7130" s="32" t="s">
        <v>50071</v>
      </c>
      <c r="J7130" s="55">
        <v>8059347052427</v>
      </c>
      <c r="K7130" s="32"/>
      <c r="L7130" s="47">
        <v>199.95</v>
      </c>
      <c r="M7130" s="47">
        <v>199.95</v>
      </c>
      <c r="N7130" s="45">
        <v>44835</v>
      </c>
    </row>
    <row r="7131" spans="1:14" x14ac:dyDescent="0.25">
      <c r="B7131" s="42"/>
      <c r="C7131" s="42"/>
      <c r="E7131" s="32" t="s">
        <v>59691</v>
      </c>
      <c r="F7131" s="44" t="s">
        <v>3153</v>
      </c>
      <c r="G7131" s="32" t="s">
        <v>11</v>
      </c>
      <c r="H7131" s="32" t="s">
        <v>12</v>
      </c>
      <c r="I7131" s="32" t="s">
        <v>50079</v>
      </c>
      <c r="J7131" s="55">
        <v>8059347052588</v>
      </c>
      <c r="K7131" s="32"/>
      <c r="L7131" s="47">
        <v>199.95</v>
      </c>
      <c r="M7131" s="47">
        <v>199.95</v>
      </c>
      <c r="N7131" s="45">
        <v>44835</v>
      </c>
    </row>
    <row r="7132" spans="1:14" x14ac:dyDescent="0.25">
      <c r="B7132" s="42"/>
      <c r="C7132" s="42"/>
      <c r="E7132" s="32" t="s">
        <v>49293</v>
      </c>
      <c r="F7132" s="44" t="s">
        <v>3153</v>
      </c>
      <c r="G7132" s="32" t="s">
        <v>11</v>
      </c>
      <c r="H7132" s="32" t="s">
        <v>12</v>
      </c>
      <c r="I7132" s="32" t="s">
        <v>49294</v>
      </c>
      <c r="J7132" s="55">
        <v>8059347052571</v>
      </c>
      <c r="K7132" s="32"/>
      <c r="L7132" s="47">
        <v>199.95</v>
      </c>
      <c r="M7132" s="47">
        <v>199.95</v>
      </c>
      <c r="N7132" s="45">
        <v>44835</v>
      </c>
    </row>
    <row r="7133" spans="1:14" x14ac:dyDescent="0.25">
      <c r="B7133" s="42"/>
      <c r="C7133" s="42"/>
      <c r="E7133" s="32" t="s">
        <v>59690</v>
      </c>
      <c r="F7133" s="44" t="s">
        <v>3153</v>
      </c>
      <c r="G7133" s="32" t="s">
        <v>11</v>
      </c>
      <c r="H7133" s="32" t="s">
        <v>12</v>
      </c>
      <c r="I7133" s="32" t="s">
        <v>50078</v>
      </c>
      <c r="J7133" s="55">
        <v>8059347052564</v>
      </c>
      <c r="K7133" s="32"/>
      <c r="L7133" s="47">
        <v>199.95</v>
      </c>
      <c r="M7133" s="47">
        <v>199.95</v>
      </c>
      <c r="N7133" s="45">
        <v>44835</v>
      </c>
    </row>
    <row r="7134" spans="1:14" x14ac:dyDescent="0.25">
      <c r="B7134" s="42"/>
      <c r="C7134" s="42"/>
      <c r="E7134" s="32" t="s">
        <v>49291</v>
      </c>
      <c r="F7134" s="44" t="s">
        <v>3153</v>
      </c>
      <c r="G7134" s="32" t="s">
        <v>11</v>
      </c>
      <c r="H7134" s="32" t="s">
        <v>12</v>
      </c>
      <c r="I7134" s="32" t="s">
        <v>49292</v>
      </c>
      <c r="J7134" s="55">
        <v>8059347052557</v>
      </c>
      <c r="K7134" s="32"/>
      <c r="L7134" s="47">
        <v>199.95</v>
      </c>
      <c r="M7134" s="47">
        <v>199.95</v>
      </c>
      <c r="N7134" s="45">
        <v>44835</v>
      </c>
    </row>
    <row r="7135" spans="1:14" x14ac:dyDescent="0.25">
      <c r="B7135" s="42"/>
      <c r="C7135" s="42"/>
      <c r="E7135" s="32" t="s">
        <v>59689</v>
      </c>
      <c r="F7135" s="44" t="s">
        <v>3153</v>
      </c>
      <c r="G7135" s="32" t="s">
        <v>11</v>
      </c>
      <c r="H7135" s="32" t="s">
        <v>12</v>
      </c>
      <c r="I7135" s="32" t="s">
        <v>50077</v>
      </c>
      <c r="J7135" s="55">
        <v>8059347052540</v>
      </c>
      <c r="K7135" s="32"/>
      <c r="L7135" s="47">
        <v>199.95</v>
      </c>
      <c r="M7135" s="47">
        <v>199.95</v>
      </c>
      <c r="N7135" s="45">
        <v>44835</v>
      </c>
    </row>
    <row r="7136" spans="1:14" x14ac:dyDescent="0.25">
      <c r="B7136" s="42"/>
      <c r="C7136" s="42"/>
      <c r="E7136" s="32" t="s">
        <v>49289</v>
      </c>
      <c r="F7136" s="44" t="s">
        <v>3153</v>
      </c>
      <c r="G7136" s="32" t="s">
        <v>11</v>
      </c>
      <c r="H7136" s="32" t="s">
        <v>12</v>
      </c>
      <c r="I7136" s="32" t="s">
        <v>49290</v>
      </c>
      <c r="J7136" s="55">
        <v>8059347052533</v>
      </c>
      <c r="K7136" s="32"/>
      <c r="L7136" s="47">
        <v>199.95</v>
      </c>
      <c r="M7136" s="47">
        <v>199.95</v>
      </c>
      <c r="N7136" s="45">
        <v>44835</v>
      </c>
    </row>
    <row r="7137" spans="1:14" x14ac:dyDescent="0.25">
      <c r="B7137" s="42"/>
      <c r="C7137" s="42"/>
      <c r="E7137" s="32" t="s">
        <v>59688</v>
      </c>
      <c r="F7137" s="44" t="s">
        <v>3153</v>
      </c>
      <c r="G7137" s="32" t="s">
        <v>11</v>
      </c>
      <c r="H7137" s="32" t="s">
        <v>12</v>
      </c>
      <c r="I7137" s="32" t="s">
        <v>50076</v>
      </c>
      <c r="J7137" s="55">
        <v>8059347052526</v>
      </c>
      <c r="K7137" s="32"/>
      <c r="L7137" s="47">
        <v>199.95</v>
      </c>
      <c r="M7137" s="47">
        <v>199.95</v>
      </c>
      <c r="N7137" s="45">
        <v>44835</v>
      </c>
    </row>
    <row r="7138" spans="1:14" x14ac:dyDescent="0.25">
      <c r="B7138" s="42"/>
      <c r="C7138" s="42"/>
      <c r="E7138" s="32" t="s">
        <v>49287</v>
      </c>
      <c r="F7138" s="44" t="s">
        <v>3153</v>
      </c>
      <c r="G7138" s="32" t="s">
        <v>11</v>
      </c>
      <c r="H7138" s="32" t="s">
        <v>12</v>
      </c>
      <c r="I7138" s="32" t="s">
        <v>49288</v>
      </c>
      <c r="J7138" s="55">
        <v>8059347052519</v>
      </c>
      <c r="K7138" s="32"/>
      <c r="L7138" s="47">
        <v>199.95</v>
      </c>
      <c r="M7138" s="47">
        <v>199.95</v>
      </c>
      <c r="N7138" s="45">
        <v>44835</v>
      </c>
    </row>
    <row r="7139" spans="1:14" x14ac:dyDescent="0.25">
      <c r="B7139" s="42"/>
      <c r="C7139" s="42"/>
      <c r="E7139" s="32" t="s">
        <v>59687</v>
      </c>
      <c r="F7139" s="44" t="s">
        <v>3153</v>
      </c>
      <c r="G7139" s="32" t="s">
        <v>11</v>
      </c>
      <c r="H7139" s="32" t="s">
        <v>12</v>
      </c>
      <c r="I7139" s="32" t="s">
        <v>50075</v>
      </c>
      <c r="J7139" s="55">
        <v>8059347052502</v>
      </c>
      <c r="K7139" s="32"/>
      <c r="L7139" s="47">
        <v>199.95</v>
      </c>
      <c r="M7139" s="47">
        <v>199.95</v>
      </c>
      <c r="N7139" s="45">
        <v>44835</v>
      </c>
    </row>
    <row r="7140" spans="1:14" x14ac:dyDescent="0.25">
      <c r="A7140" s="32" t="s">
        <v>71245</v>
      </c>
      <c r="B7140" s="17" t="s">
        <v>69750</v>
      </c>
      <c r="C7140" s="42"/>
      <c r="D7140" s="17"/>
      <c r="E7140" s="17" t="s">
        <v>69751</v>
      </c>
      <c r="F7140" s="21" t="s">
        <v>3153</v>
      </c>
      <c r="G7140" s="44" t="s">
        <v>11</v>
      </c>
      <c r="H7140" s="44" t="s">
        <v>12</v>
      </c>
      <c r="I7140" s="17" t="s">
        <v>69752</v>
      </c>
      <c r="J7140" s="20">
        <v>8059347350172</v>
      </c>
      <c r="K7140" s="17"/>
      <c r="L7140" s="28">
        <v>189.95</v>
      </c>
      <c r="M7140" s="28">
        <v>189.95</v>
      </c>
      <c r="N7140" s="24">
        <v>45335</v>
      </c>
    </row>
    <row r="7141" spans="1:14" s="17" customFormat="1" x14ac:dyDescent="0.25">
      <c r="A7141" s="32" t="s">
        <v>71244</v>
      </c>
      <c r="B7141" s="17" t="s">
        <v>69747</v>
      </c>
      <c r="C7141" s="42"/>
      <c r="E7141" s="17" t="s">
        <v>69748</v>
      </c>
      <c r="F7141" s="21" t="s">
        <v>3153</v>
      </c>
      <c r="G7141" s="44" t="s">
        <v>11</v>
      </c>
      <c r="H7141" s="44" t="s">
        <v>12</v>
      </c>
      <c r="I7141" s="17" t="s">
        <v>69749</v>
      </c>
      <c r="J7141" s="20">
        <v>8059347350165</v>
      </c>
      <c r="L7141" s="28">
        <v>189.95</v>
      </c>
      <c r="M7141" s="28">
        <v>189.95</v>
      </c>
      <c r="N7141" s="24">
        <v>45335</v>
      </c>
    </row>
    <row r="7142" spans="1:14" s="17" customFormat="1" x14ac:dyDescent="0.25">
      <c r="A7142" s="32" t="s">
        <v>71243</v>
      </c>
      <c r="B7142" s="17" t="s">
        <v>69744</v>
      </c>
      <c r="C7142" s="42"/>
      <c r="E7142" s="17" t="s">
        <v>69745</v>
      </c>
      <c r="F7142" s="21" t="s">
        <v>3153</v>
      </c>
      <c r="G7142" s="44" t="s">
        <v>11</v>
      </c>
      <c r="H7142" s="44" t="s">
        <v>12</v>
      </c>
      <c r="I7142" s="17" t="s">
        <v>69746</v>
      </c>
      <c r="J7142" s="20">
        <v>8059347350158</v>
      </c>
      <c r="L7142" s="28">
        <v>189.95</v>
      </c>
      <c r="M7142" s="28">
        <v>189.95</v>
      </c>
      <c r="N7142" s="24">
        <v>45335</v>
      </c>
    </row>
    <row r="7143" spans="1:14" s="17" customFormat="1" x14ac:dyDescent="0.25">
      <c r="A7143" s="32" t="s">
        <v>71242</v>
      </c>
      <c r="B7143" s="17" t="s">
        <v>69741</v>
      </c>
      <c r="C7143" s="42"/>
      <c r="E7143" s="17" t="s">
        <v>69742</v>
      </c>
      <c r="F7143" s="21" t="s">
        <v>3153</v>
      </c>
      <c r="G7143" s="44" t="s">
        <v>11</v>
      </c>
      <c r="H7143" s="44" t="s">
        <v>12</v>
      </c>
      <c r="I7143" s="17" t="s">
        <v>69743</v>
      </c>
      <c r="J7143" s="20">
        <v>8059347350141</v>
      </c>
      <c r="L7143" s="28">
        <v>189.95</v>
      </c>
      <c r="M7143" s="28">
        <v>189.95</v>
      </c>
      <c r="N7143" s="24">
        <v>45335</v>
      </c>
    </row>
    <row r="7144" spans="1:14" s="17" customFormat="1" x14ac:dyDescent="0.25">
      <c r="A7144" s="32" t="s">
        <v>71241</v>
      </c>
      <c r="B7144" s="17" t="s">
        <v>69738</v>
      </c>
      <c r="C7144" s="42"/>
      <c r="E7144" s="17" t="s">
        <v>69739</v>
      </c>
      <c r="F7144" s="21" t="s">
        <v>3153</v>
      </c>
      <c r="G7144" s="44" t="s">
        <v>11</v>
      </c>
      <c r="H7144" s="44" t="s">
        <v>12</v>
      </c>
      <c r="I7144" s="17" t="s">
        <v>69740</v>
      </c>
      <c r="J7144" s="20">
        <v>8059347350134</v>
      </c>
      <c r="L7144" s="28">
        <v>189.95</v>
      </c>
      <c r="M7144" s="28">
        <v>189.95</v>
      </c>
      <c r="N7144" s="24">
        <v>45335</v>
      </c>
    </row>
    <row r="7145" spans="1:14" s="17" customFormat="1" x14ac:dyDescent="0.25">
      <c r="A7145" s="32" t="s">
        <v>71240</v>
      </c>
      <c r="B7145" s="17" t="s">
        <v>69735</v>
      </c>
      <c r="C7145" s="42"/>
      <c r="E7145" s="17" t="s">
        <v>69736</v>
      </c>
      <c r="F7145" s="21" t="s">
        <v>3153</v>
      </c>
      <c r="G7145" s="44" t="s">
        <v>11</v>
      </c>
      <c r="H7145" s="44" t="s">
        <v>12</v>
      </c>
      <c r="I7145" s="17" t="s">
        <v>69737</v>
      </c>
      <c r="J7145" s="20">
        <v>8059347350127</v>
      </c>
      <c r="L7145" s="28">
        <v>189.95</v>
      </c>
      <c r="M7145" s="28">
        <v>189.95</v>
      </c>
      <c r="N7145" s="24">
        <v>45335</v>
      </c>
    </row>
    <row r="7146" spans="1:14" s="17" customFormat="1" x14ac:dyDescent="0.25">
      <c r="A7146" s="32" t="s">
        <v>71239</v>
      </c>
      <c r="B7146" s="17" t="s">
        <v>69732</v>
      </c>
      <c r="C7146" s="42"/>
      <c r="E7146" s="17" t="s">
        <v>69733</v>
      </c>
      <c r="F7146" s="21" t="s">
        <v>3153</v>
      </c>
      <c r="G7146" s="44" t="s">
        <v>11</v>
      </c>
      <c r="H7146" s="44" t="s">
        <v>12</v>
      </c>
      <c r="I7146" s="17" t="s">
        <v>69734</v>
      </c>
      <c r="J7146" s="20">
        <v>8059347350110</v>
      </c>
      <c r="L7146" s="28">
        <v>189.95</v>
      </c>
      <c r="M7146" s="28">
        <v>189.95</v>
      </c>
      <c r="N7146" s="24">
        <v>45335</v>
      </c>
    </row>
    <row r="7147" spans="1:14" s="17" customFormat="1" x14ac:dyDescent="0.25">
      <c r="A7147" s="32" t="s">
        <v>71238</v>
      </c>
      <c r="B7147" s="17" t="s">
        <v>69729</v>
      </c>
      <c r="C7147" s="42"/>
      <c r="E7147" s="17" t="s">
        <v>69730</v>
      </c>
      <c r="F7147" s="21" t="s">
        <v>3153</v>
      </c>
      <c r="G7147" s="44" t="s">
        <v>11</v>
      </c>
      <c r="H7147" s="44" t="s">
        <v>12</v>
      </c>
      <c r="I7147" s="17" t="s">
        <v>69731</v>
      </c>
      <c r="J7147" s="20">
        <v>8059347350103</v>
      </c>
      <c r="L7147" s="28">
        <v>189.95</v>
      </c>
      <c r="M7147" s="28">
        <v>189.95</v>
      </c>
      <c r="N7147" s="24">
        <v>45335</v>
      </c>
    </row>
    <row r="7148" spans="1:14" s="17" customFormat="1" x14ac:dyDescent="0.25">
      <c r="A7148" s="32" t="s">
        <v>71237</v>
      </c>
      <c r="B7148" s="17" t="s">
        <v>69726</v>
      </c>
      <c r="C7148" s="42"/>
      <c r="E7148" s="17" t="s">
        <v>69727</v>
      </c>
      <c r="F7148" s="21" t="s">
        <v>3153</v>
      </c>
      <c r="G7148" s="44" t="s">
        <v>11</v>
      </c>
      <c r="H7148" s="44" t="s">
        <v>12</v>
      </c>
      <c r="I7148" s="17" t="s">
        <v>69728</v>
      </c>
      <c r="J7148" s="20">
        <v>8059347350097</v>
      </c>
      <c r="L7148" s="28">
        <v>189.95</v>
      </c>
      <c r="M7148" s="28">
        <v>189.95</v>
      </c>
      <c r="N7148" s="24">
        <v>45335</v>
      </c>
    </row>
    <row r="7149" spans="1:14" x14ac:dyDescent="0.25">
      <c r="A7149" s="32" t="s">
        <v>71236</v>
      </c>
      <c r="B7149" s="17" t="s">
        <v>69723</v>
      </c>
      <c r="C7149" s="42"/>
      <c r="D7149" s="17"/>
      <c r="E7149" s="17" t="s">
        <v>69724</v>
      </c>
      <c r="F7149" s="21" t="s">
        <v>3153</v>
      </c>
      <c r="G7149" s="44" t="s">
        <v>11</v>
      </c>
      <c r="H7149" s="44" t="s">
        <v>12</v>
      </c>
      <c r="I7149" s="17" t="s">
        <v>69725</v>
      </c>
      <c r="J7149" s="20">
        <v>8059347350080</v>
      </c>
      <c r="K7149" s="17"/>
      <c r="L7149" s="28">
        <v>189.95</v>
      </c>
      <c r="M7149" s="28">
        <v>189.95</v>
      </c>
      <c r="N7149" s="24">
        <v>45335</v>
      </c>
    </row>
    <row r="7150" spans="1:14" x14ac:dyDescent="0.25">
      <c r="A7150" s="32" t="s">
        <v>71235</v>
      </c>
      <c r="B7150" s="17" t="s">
        <v>69762</v>
      </c>
      <c r="C7150" s="42"/>
      <c r="D7150" s="17"/>
      <c r="E7150" s="17" t="s">
        <v>69763</v>
      </c>
      <c r="F7150" s="21" t="s">
        <v>3153</v>
      </c>
      <c r="G7150" s="44" t="s">
        <v>11</v>
      </c>
      <c r="H7150" s="44" t="s">
        <v>12</v>
      </c>
      <c r="I7150" s="17" t="s">
        <v>69764</v>
      </c>
      <c r="J7150" s="20">
        <v>8059347350219</v>
      </c>
      <c r="K7150" s="17"/>
      <c r="L7150" s="28">
        <v>189.95</v>
      </c>
      <c r="M7150" s="28">
        <v>189.95</v>
      </c>
      <c r="N7150" s="24">
        <v>45335</v>
      </c>
    </row>
    <row r="7151" spans="1:14" x14ac:dyDescent="0.25">
      <c r="A7151" s="32" t="s">
        <v>71234</v>
      </c>
      <c r="B7151" s="17" t="s">
        <v>69759</v>
      </c>
      <c r="C7151" s="42"/>
      <c r="D7151" s="17"/>
      <c r="E7151" s="17" t="s">
        <v>69760</v>
      </c>
      <c r="F7151" s="21" t="s">
        <v>3153</v>
      </c>
      <c r="G7151" s="44" t="s">
        <v>11</v>
      </c>
      <c r="H7151" s="44" t="s">
        <v>12</v>
      </c>
      <c r="I7151" s="17" t="s">
        <v>69761</v>
      </c>
      <c r="J7151" s="20">
        <v>8059347350202</v>
      </c>
      <c r="K7151" s="17"/>
      <c r="L7151" s="28">
        <v>189.95</v>
      </c>
      <c r="M7151" s="28">
        <v>189.95</v>
      </c>
      <c r="N7151" s="24">
        <v>45335</v>
      </c>
    </row>
    <row r="7152" spans="1:14" x14ac:dyDescent="0.25">
      <c r="A7152" s="32" t="s">
        <v>71233</v>
      </c>
      <c r="B7152" s="17" t="s">
        <v>69756</v>
      </c>
      <c r="C7152" s="42"/>
      <c r="D7152" s="17"/>
      <c r="E7152" s="17" t="s">
        <v>69757</v>
      </c>
      <c r="F7152" s="21" t="s">
        <v>3153</v>
      </c>
      <c r="G7152" s="44" t="s">
        <v>11</v>
      </c>
      <c r="H7152" s="44" t="s">
        <v>12</v>
      </c>
      <c r="I7152" s="17" t="s">
        <v>69758</v>
      </c>
      <c r="J7152" s="20">
        <v>8059347350196</v>
      </c>
      <c r="K7152" s="17"/>
      <c r="L7152" s="28">
        <v>189.95</v>
      </c>
      <c r="M7152" s="28">
        <v>189.95</v>
      </c>
      <c r="N7152" s="24">
        <v>45335</v>
      </c>
    </row>
    <row r="7153" spans="1:14" x14ac:dyDescent="0.25">
      <c r="A7153" s="32" t="s">
        <v>71232</v>
      </c>
      <c r="B7153" s="17" t="s">
        <v>69753</v>
      </c>
      <c r="C7153" s="42"/>
      <c r="D7153" s="17"/>
      <c r="E7153" s="17" t="s">
        <v>69754</v>
      </c>
      <c r="F7153" s="21" t="s">
        <v>3153</v>
      </c>
      <c r="G7153" s="44" t="s">
        <v>11</v>
      </c>
      <c r="H7153" s="44" t="s">
        <v>12</v>
      </c>
      <c r="I7153" s="17" t="s">
        <v>69755</v>
      </c>
      <c r="J7153" s="20">
        <v>8059347350189</v>
      </c>
      <c r="K7153" s="17"/>
      <c r="L7153" s="28">
        <v>189.95</v>
      </c>
      <c r="M7153" s="28">
        <v>189.95</v>
      </c>
      <c r="N7153" s="24">
        <v>45335</v>
      </c>
    </row>
    <row r="7154" spans="1:14" x14ac:dyDescent="0.25">
      <c r="A7154" s="32" t="s">
        <v>71231</v>
      </c>
      <c r="B7154" s="17" t="s">
        <v>69792</v>
      </c>
      <c r="C7154" s="42"/>
      <c r="D7154" s="17"/>
      <c r="E7154" s="17" t="s">
        <v>69793</v>
      </c>
      <c r="F7154" s="21" t="s">
        <v>3153</v>
      </c>
      <c r="G7154" s="44" t="s">
        <v>11</v>
      </c>
      <c r="H7154" s="44" t="s">
        <v>12</v>
      </c>
      <c r="I7154" s="17" t="s">
        <v>69794</v>
      </c>
      <c r="J7154" s="20">
        <v>8059347350035</v>
      </c>
      <c r="K7154" s="17"/>
      <c r="L7154" s="28">
        <v>189.95</v>
      </c>
      <c r="M7154" s="28">
        <v>189.95</v>
      </c>
      <c r="N7154" s="24">
        <v>45335</v>
      </c>
    </row>
    <row r="7155" spans="1:14" x14ac:dyDescent="0.25">
      <c r="A7155" s="32" t="s">
        <v>71230</v>
      </c>
      <c r="B7155" s="17" t="s">
        <v>69789</v>
      </c>
      <c r="C7155" s="42"/>
      <c r="D7155" s="17"/>
      <c r="E7155" s="17" t="s">
        <v>69790</v>
      </c>
      <c r="F7155" s="21" t="s">
        <v>3153</v>
      </c>
      <c r="G7155" s="44" t="s">
        <v>11</v>
      </c>
      <c r="H7155" s="44" t="s">
        <v>12</v>
      </c>
      <c r="I7155" s="17" t="s">
        <v>69791</v>
      </c>
      <c r="J7155" s="20">
        <v>8059347350028</v>
      </c>
      <c r="K7155" s="17"/>
      <c r="L7155" s="28">
        <v>189.95</v>
      </c>
      <c r="M7155" s="28">
        <v>189.95</v>
      </c>
      <c r="N7155" s="24">
        <v>45335</v>
      </c>
    </row>
    <row r="7156" spans="1:14" x14ac:dyDescent="0.25">
      <c r="A7156" s="32" t="s">
        <v>71229</v>
      </c>
      <c r="B7156" s="17" t="s">
        <v>69786</v>
      </c>
      <c r="C7156" s="42"/>
      <c r="D7156" s="17"/>
      <c r="E7156" s="17" t="s">
        <v>69787</v>
      </c>
      <c r="F7156" s="21" t="s">
        <v>3153</v>
      </c>
      <c r="G7156" s="44" t="s">
        <v>11</v>
      </c>
      <c r="H7156" s="44" t="s">
        <v>12</v>
      </c>
      <c r="I7156" s="17" t="s">
        <v>69788</v>
      </c>
      <c r="J7156" s="20">
        <v>8059347350011</v>
      </c>
      <c r="K7156" s="17"/>
      <c r="L7156" s="28">
        <v>189.95</v>
      </c>
      <c r="M7156" s="28">
        <v>189.95</v>
      </c>
      <c r="N7156" s="24">
        <v>45335</v>
      </c>
    </row>
    <row r="7157" spans="1:14" x14ac:dyDescent="0.25">
      <c r="A7157" s="32" t="s">
        <v>71228</v>
      </c>
      <c r="B7157" s="17" t="s">
        <v>69783</v>
      </c>
      <c r="C7157" s="42"/>
      <c r="D7157" s="17"/>
      <c r="E7157" s="17" t="s">
        <v>69784</v>
      </c>
      <c r="F7157" s="21" t="s">
        <v>3153</v>
      </c>
      <c r="G7157" s="44" t="s">
        <v>11</v>
      </c>
      <c r="H7157" s="44" t="s">
        <v>12</v>
      </c>
      <c r="I7157" s="17" t="s">
        <v>69785</v>
      </c>
      <c r="J7157" s="20">
        <v>8059347350004</v>
      </c>
      <c r="K7157" s="17"/>
      <c r="L7157" s="28">
        <v>189.95</v>
      </c>
      <c r="M7157" s="28">
        <v>189.95</v>
      </c>
      <c r="N7157" s="24">
        <v>45335</v>
      </c>
    </row>
    <row r="7158" spans="1:14" x14ac:dyDescent="0.25">
      <c r="A7158" s="32" t="s">
        <v>71227</v>
      </c>
      <c r="B7158" s="17" t="s">
        <v>69780</v>
      </c>
      <c r="C7158" s="42"/>
      <c r="D7158" s="17"/>
      <c r="E7158" s="17" t="s">
        <v>69781</v>
      </c>
      <c r="F7158" s="21" t="s">
        <v>3153</v>
      </c>
      <c r="G7158" s="44" t="s">
        <v>11</v>
      </c>
      <c r="H7158" s="44" t="s">
        <v>12</v>
      </c>
      <c r="I7158" s="17" t="s">
        <v>69782</v>
      </c>
      <c r="J7158" s="20">
        <v>8059347349992</v>
      </c>
      <c r="K7158" s="17"/>
      <c r="L7158" s="28">
        <v>189.95</v>
      </c>
      <c r="M7158" s="28">
        <v>189.95</v>
      </c>
      <c r="N7158" s="24">
        <v>45335</v>
      </c>
    </row>
    <row r="7159" spans="1:14" x14ac:dyDescent="0.25">
      <c r="A7159" s="32" t="s">
        <v>71226</v>
      </c>
      <c r="B7159" s="17" t="s">
        <v>69777</v>
      </c>
      <c r="C7159" s="42"/>
      <c r="D7159" s="17"/>
      <c r="E7159" s="17" t="s">
        <v>69778</v>
      </c>
      <c r="F7159" s="21" t="s">
        <v>3153</v>
      </c>
      <c r="G7159" s="44" t="s">
        <v>11</v>
      </c>
      <c r="H7159" s="44" t="s">
        <v>12</v>
      </c>
      <c r="I7159" s="17" t="s">
        <v>69779</v>
      </c>
      <c r="J7159" s="20">
        <v>8059347349985</v>
      </c>
      <c r="K7159" s="17"/>
      <c r="L7159" s="28">
        <v>189.95</v>
      </c>
      <c r="M7159" s="28">
        <v>189.95</v>
      </c>
      <c r="N7159" s="24">
        <v>45335</v>
      </c>
    </row>
    <row r="7160" spans="1:14" x14ac:dyDescent="0.25">
      <c r="A7160" s="32" t="s">
        <v>71225</v>
      </c>
      <c r="B7160" s="17" t="s">
        <v>69774</v>
      </c>
      <c r="C7160" s="42"/>
      <c r="D7160" s="17"/>
      <c r="E7160" s="17" t="s">
        <v>69775</v>
      </c>
      <c r="F7160" s="21" t="s">
        <v>3153</v>
      </c>
      <c r="G7160" s="44" t="s">
        <v>11</v>
      </c>
      <c r="H7160" s="44" t="s">
        <v>12</v>
      </c>
      <c r="I7160" s="17" t="s">
        <v>69776</v>
      </c>
      <c r="J7160" s="20">
        <v>8059347349978</v>
      </c>
      <c r="K7160" s="17"/>
      <c r="L7160" s="28">
        <v>189.95</v>
      </c>
      <c r="M7160" s="28">
        <v>189.95</v>
      </c>
      <c r="N7160" s="24">
        <v>45335</v>
      </c>
    </row>
    <row r="7161" spans="1:14" x14ac:dyDescent="0.25">
      <c r="A7161" s="32" t="s">
        <v>71224</v>
      </c>
      <c r="B7161" s="17" t="s">
        <v>69771</v>
      </c>
      <c r="C7161" s="42"/>
      <c r="D7161" s="17"/>
      <c r="E7161" s="17" t="s">
        <v>69772</v>
      </c>
      <c r="F7161" s="21" t="s">
        <v>3153</v>
      </c>
      <c r="G7161" s="44" t="s">
        <v>11</v>
      </c>
      <c r="H7161" s="44" t="s">
        <v>12</v>
      </c>
      <c r="I7161" s="17" t="s">
        <v>69773</v>
      </c>
      <c r="J7161" s="20">
        <v>8059347349961</v>
      </c>
      <c r="K7161" s="17"/>
      <c r="L7161" s="28">
        <v>189.95</v>
      </c>
      <c r="M7161" s="28">
        <v>189.95</v>
      </c>
      <c r="N7161" s="24">
        <v>45335</v>
      </c>
    </row>
    <row r="7162" spans="1:14" x14ac:dyDescent="0.25">
      <c r="A7162" s="32" t="s">
        <v>71223</v>
      </c>
      <c r="B7162" s="17" t="s">
        <v>69768</v>
      </c>
      <c r="C7162" s="42"/>
      <c r="D7162" s="17"/>
      <c r="E7162" s="17" t="s">
        <v>69769</v>
      </c>
      <c r="F7162" s="21" t="s">
        <v>3153</v>
      </c>
      <c r="G7162" s="44" t="s">
        <v>11</v>
      </c>
      <c r="H7162" s="44" t="s">
        <v>12</v>
      </c>
      <c r="I7162" s="17" t="s">
        <v>69770</v>
      </c>
      <c r="J7162" s="20">
        <v>8059347349954</v>
      </c>
      <c r="K7162" s="17"/>
      <c r="L7162" s="28">
        <v>189.95</v>
      </c>
      <c r="M7162" s="28">
        <v>189.95</v>
      </c>
      <c r="N7162" s="24">
        <v>45335</v>
      </c>
    </row>
    <row r="7163" spans="1:14" x14ac:dyDescent="0.25">
      <c r="A7163" s="32" t="s">
        <v>71222</v>
      </c>
      <c r="B7163" s="17" t="s">
        <v>69765</v>
      </c>
      <c r="C7163" s="42"/>
      <c r="D7163" s="17"/>
      <c r="E7163" s="17" t="s">
        <v>69766</v>
      </c>
      <c r="F7163" s="21" t="s">
        <v>3153</v>
      </c>
      <c r="G7163" s="44" t="s">
        <v>11</v>
      </c>
      <c r="H7163" s="44" t="s">
        <v>12</v>
      </c>
      <c r="I7163" s="17" t="s">
        <v>69767</v>
      </c>
      <c r="J7163" s="20">
        <v>8059347349947</v>
      </c>
      <c r="K7163" s="17"/>
      <c r="L7163" s="28">
        <v>189.95</v>
      </c>
      <c r="M7163" s="28">
        <v>189.95</v>
      </c>
      <c r="N7163" s="24">
        <v>45335</v>
      </c>
    </row>
    <row r="7164" spans="1:14" x14ac:dyDescent="0.25">
      <c r="A7164" s="32" t="s">
        <v>71221</v>
      </c>
      <c r="B7164" s="17" t="s">
        <v>69804</v>
      </c>
      <c r="C7164" s="42"/>
      <c r="D7164" s="17"/>
      <c r="E7164" s="17" t="s">
        <v>69805</v>
      </c>
      <c r="F7164" s="21" t="s">
        <v>3153</v>
      </c>
      <c r="G7164" s="44" t="s">
        <v>11</v>
      </c>
      <c r="H7164" s="44" t="s">
        <v>12</v>
      </c>
      <c r="I7164" s="17" t="s">
        <v>69806</v>
      </c>
      <c r="J7164" s="20">
        <v>8059347350073</v>
      </c>
      <c r="K7164" s="17"/>
      <c r="L7164" s="28">
        <v>189.95</v>
      </c>
      <c r="M7164" s="28">
        <v>189.95</v>
      </c>
      <c r="N7164" s="24">
        <v>45335</v>
      </c>
    </row>
    <row r="7165" spans="1:14" x14ac:dyDescent="0.25">
      <c r="A7165" s="32" t="s">
        <v>71220</v>
      </c>
      <c r="B7165" s="17" t="s">
        <v>69801</v>
      </c>
      <c r="C7165" s="42"/>
      <c r="D7165" s="17"/>
      <c r="E7165" s="17" t="s">
        <v>69802</v>
      </c>
      <c r="F7165" s="21" t="s">
        <v>3153</v>
      </c>
      <c r="G7165" s="44" t="s">
        <v>11</v>
      </c>
      <c r="H7165" s="44" t="s">
        <v>12</v>
      </c>
      <c r="I7165" s="17" t="s">
        <v>69803</v>
      </c>
      <c r="J7165" s="20">
        <v>8059347350066</v>
      </c>
      <c r="K7165" s="17"/>
      <c r="L7165" s="28">
        <v>189.95</v>
      </c>
      <c r="M7165" s="28">
        <v>189.95</v>
      </c>
      <c r="N7165" s="24">
        <v>45335</v>
      </c>
    </row>
    <row r="7166" spans="1:14" x14ac:dyDescent="0.25">
      <c r="A7166" s="32" t="s">
        <v>71219</v>
      </c>
      <c r="B7166" s="17" t="s">
        <v>69798</v>
      </c>
      <c r="C7166" s="42"/>
      <c r="D7166" s="17"/>
      <c r="E7166" s="17" t="s">
        <v>69799</v>
      </c>
      <c r="F7166" s="21" t="s">
        <v>3153</v>
      </c>
      <c r="G7166" s="44" t="s">
        <v>11</v>
      </c>
      <c r="H7166" s="44" t="s">
        <v>12</v>
      </c>
      <c r="I7166" s="17" t="s">
        <v>69800</v>
      </c>
      <c r="J7166" s="20">
        <v>8059347350059</v>
      </c>
      <c r="K7166" s="17"/>
      <c r="L7166" s="28">
        <v>189.95</v>
      </c>
      <c r="M7166" s="28">
        <v>189.95</v>
      </c>
      <c r="N7166" s="24">
        <v>45335</v>
      </c>
    </row>
    <row r="7167" spans="1:14" x14ac:dyDescent="0.25">
      <c r="A7167" s="32" t="s">
        <v>71218</v>
      </c>
      <c r="B7167" s="17" t="s">
        <v>69795</v>
      </c>
      <c r="C7167" s="42"/>
      <c r="D7167" s="17"/>
      <c r="E7167" s="17" t="s">
        <v>69796</v>
      </c>
      <c r="F7167" s="21" t="s">
        <v>3153</v>
      </c>
      <c r="G7167" s="44" t="s">
        <v>11</v>
      </c>
      <c r="H7167" s="44" t="s">
        <v>12</v>
      </c>
      <c r="I7167" s="17" t="s">
        <v>69797</v>
      </c>
      <c r="J7167" s="20">
        <v>8059347350042</v>
      </c>
      <c r="K7167" s="17"/>
      <c r="L7167" s="28">
        <v>189.95</v>
      </c>
      <c r="M7167" s="28">
        <v>189.95</v>
      </c>
      <c r="N7167" s="24">
        <v>45335</v>
      </c>
    </row>
    <row r="7168" spans="1:14" x14ac:dyDescent="0.25">
      <c r="A7168" s="32" t="s">
        <v>71217</v>
      </c>
      <c r="B7168" s="17" t="s">
        <v>69331</v>
      </c>
      <c r="C7168" s="42" t="s">
        <v>70519</v>
      </c>
      <c r="D7168" s="17"/>
      <c r="E7168" s="17" t="s">
        <v>69332</v>
      </c>
      <c r="F7168" s="80" t="s">
        <v>41</v>
      </c>
      <c r="G7168" s="44" t="s">
        <v>11</v>
      </c>
      <c r="H7168" s="44" t="s">
        <v>12</v>
      </c>
      <c r="I7168" s="17" t="s">
        <v>69333</v>
      </c>
      <c r="J7168" s="20">
        <v>8059347349503</v>
      </c>
      <c r="K7168" s="17"/>
      <c r="L7168" s="71">
        <v>189.95</v>
      </c>
      <c r="M7168" s="71">
        <v>189.95</v>
      </c>
      <c r="N7168" s="24">
        <v>45335</v>
      </c>
    </row>
    <row r="7169" spans="1:14" x14ac:dyDescent="0.25">
      <c r="A7169" s="32" t="s">
        <v>71216</v>
      </c>
      <c r="B7169" s="17" t="s">
        <v>69328</v>
      </c>
      <c r="C7169" s="42" t="s">
        <v>70518</v>
      </c>
      <c r="D7169" s="17"/>
      <c r="E7169" s="17" t="s">
        <v>69329</v>
      </c>
      <c r="F7169" s="80" t="s">
        <v>41</v>
      </c>
      <c r="G7169" s="44" t="s">
        <v>11</v>
      </c>
      <c r="H7169" s="44" t="s">
        <v>12</v>
      </c>
      <c r="I7169" s="17" t="s">
        <v>69330</v>
      </c>
      <c r="J7169" s="20">
        <v>8059347349497</v>
      </c>
      <c r="K7169" s="17"/>
      <c r="L7169" s="71">
        <v>189.95</v>
      </c>
      <c r="M7169" s="71">
        <v>189.95</v>
      </c>
      <c r="N7169" s="24">
        <v>45335</v>
      </c>
    </row>
    <row r="7170" spans="1:14" x14ac:dyDescent="0.25">
      <c r="A7170" s="32" t="s">
        <v>71215</v>
      </c>
      <c r="B7170" s="17" t="s">
        <v>69325</v>
      </c>
      <c r="C7170" s="42" t="s">
        <v>70517</v>
      </c>
      <c r="D7170" s="17"/>
      <c r="E7170" s="17" t="s">
        <v>69326</v>
      </c>
      <c r="F7170" s="80" t="s">
        <v>41</v>
      </c>
      <c r="G7170" s="44" t="s">
        <v>11</v>
      </c>
      <c r="H7170" s="44" t="s">
        <v>12</v>
      </c>
      <c r="I7170" s="17" t="s">
        <v>69327</v>
      </c>
      <c r="J7170" s="20">
        <v>8059347349480</v>
      </c>
      <c r="K7170" s="17"/>
      <c r="L7170" s="71">
        <v>189.95</v>
      </c>
      <c r="M7170" s="71">
        <v>189.95</v>
      </c>
      <c r="N7170" s="24">
        <v>45335</v>
      </c>
    </row>
    <row r="7171" spans="1:14" x14ac:dyDescent="0.25">
      <c r="A7171" s="32" t="s">
        <v>71214</v>
      </c>
      <c r="B7171" s="17" t="s">
        <v>69322</v>
      </c>
      <c r="C7171" s="42" t="s">
        <v>70516</v>
      </c>
      <c r="D7171" s="17"/>
      <c r="E7171" s="17" t="s">
        <v>69323</v>
      </c>
      <c r="F7171" s="80" t="s">
        <v>41</v>
      </c>
      <c r="G7171" s="44" t="s">
        <v>11</v>
      </c>
      <c r="H7171" s="44" t="s">
        <v>12</v>
      </c>
      <c r="I7171" s="17" t="s">
        <v>69324</v>
      </c>
      <c r="J7171" s="20">
        <v>8059347349473</v>
      </c>
      <c r="K7171" s="17"/>
      <c r="L7171" s="71">
        <v>189.95</v>
      </c>
      <c r="M7171" s="71">
        <v>189.95</v>
      </c>
      <c r="N7171" s="24">
        <v>45335</v>
      </c>
    </row>
    <row r="7172" spans="1:14" x14ac:dyDescent="0.25">
      <c r="A7172" s="32" t="s">
        <v>71213</v>
      </c>
      <c r="B7172" s="17" t="s">
        <v>69358</v>
      </c>
      <c r="C7172" s="42" t="s">
        <v>70528</v>
      </c>
      <c r="D7172" s="17"/>
      <c r="E7172" s="17" t="s">
        <v>69359</v>
      </c>
      <c r="F7172" s="80" t="s">
        <v>41</v>
      </c>
      <c r="G7172" s="44" t="s">
        <v>11</v>
      </c>
      <c r="H7172" s="44" t="s">
        <v>12</v>
      </c>
      <c r="I7172" s="17" t="s">
        <v>69360</v>
      </c>
      <c r="J7172" s="20">
        <v>8059347349596</v>
      </c>
      <c r="K7172" s="17"/>
      <c r="L7172" s="71">
        <v>189.95</v>
      </c>
      <c r="M7172" s="71">
        <v>189.95</v>
      </c>
      <c r="N7172" s="24">
        <v>45335</v>
      </c>
    </row>
    <row r="7173" spans="1:14" x14ac:dyDescent="0.25">
      <c r="A7173" s="32" t="s">
        <v>71212</v>
      </c>
      <c r="B7173" s="17" t="s">
        <v>69355</v>
      </c>
      <c r="C7173" s="42" t="s">
        <v>70527</v>
      </c>
      <c r="D7173" s="17"/>
      <c r="E7173" s="17" t="s">
        <v>69356</v>
      </c>
      <c r="F7173" s="80" t="s">
        <v>41</v>
      </c>
      <c r="G7173" s="44" t="s">
        <v>11</v>
      </c>
      <c r="H7173" s="44" t="s">
        <v>12</v>
      </c>
      <c r="I7173" s="17" t="s">
        <v>69357</v>
      </c>
      <c r="J7173" s="20">
        <v>8059347349589</v>
      </c>
      <c r="K7173" s="17"/>
      <c r="L7173" s="71">
        <v>189.95</v>
      </c>
      <c r="M7173" s="71">
        <v>189.95</v>
      </c>
      <c r="N7173" s="24">
        <v>45335</v>
      </c>
    </row>
    <row r="7174" spans="1:14" x14ac:dyDescent="0.25">
      <c r="A7174" s="32" t="s">
        <v>71211</v>
      </c>
      <c r="B7174" s="17" t="s">
        <v>69352</v>
      </c>
      <c r="C7174" s="42" t="s">
        <v>70526</v>
      </c>
      <c r="D7174" s="17"/>
      <c r="E7174" s="17" t="s">
        <v>69353</v>
      </c>
      <c r="F7174" s="80" t="s">
        <v>41</v>
      </c>
      <c r="G7174" s="44" t="s">
        <v>11</v>
      </c>
      <c r="H7174" s="44" t="s">
        <v>12</v>
      </c>
      <c r="I7174" s="17" t="s">
        <v>69354</v>
      </c>
      <c r="J7174" s="20">
        <v>8059347349572</v>
      </c>
      <c r="K7174" s="17"/>
      <c r="L7174" s="71">
        <v>189.95</v>
      </c>
      <c r="M7174" s="71">
        <v>189.95</v>
      </c>
      <c r="N7174" s="24">
        <v>45335</v>
      </c>
    </row>
    <row r="7175" spans="1:14" x14ac:dyDescent="0.25">
      <c r="A7175" s="32" t="s">
        <v>71210</v>
      </c>
      <c r="B7175" s="17" t="s">
        <v>69349</v>
      </c>
      <c r="C7175" s="42" t="s">
        <v>70525</v>
      </c>
      <c r="D7175" s="17"/>
      <c r="E7175" s="17" t="s">
        <v>69350</v>
      </c>
      <c r="F7175" s="80" t="s">
        <v>41</v>
      </c>
      <c r="G7175" s="44" t="s">
        <v>11</v>
      </c>
      <c r="H7175" s="44" t="s">
        <v>12</v>
      </c>
      <c r="I7175" s="17" t="s">
        <v>69351</v>
      </c>
      <c r="J7175" s="20">
        <v>8059347349565</v>
      </c>
      <c r="K7175" s="17"/>
      <c r="L7175" s="71">
        <v>189.95</v>
      </c>
      <c r="M7175" s="71">
        <v>189.95</v>
      </c>
      <c r="N7175" s="24">
        <v>45335</v>
      </c>
    </row>
    <row r="7176" spans="1:14" x14ac:dyDescent="0.25">
      <c r="A7176" s="32" t="s">
        <v>71209</v>
      </c>
      <c r="B7176" s="17" t="s">
        <v>69346</v>
      </c>
      <c r="C7176" s="42" t="s">
        <v>70524</v>
      </c>
      <c r="D7176" s="17"/>
      <c r="E7176" s="17" t="s">
        <v>69347</v>
      </c>
      <c r="F7176" s="80" t="s">
        <v>41</v>
      </c>
      <c r="G7176" s="44" t="s">
        <v>11</v>
      </c>
      <c r="H7176" s="44" t="s">
        <v>12</v>
      </c>
      <c r="I7176" s="17" t="s">
        <v>69348</v>
      </c>
      <c r="J7176" s="20">
        <v>8059347349558</v>
      </c>
      <c r="K7176" s="17"/>
      <c r="L7176" s="71">
        <v>189.95</v>
      </c>
      <c r="M7176" s="71">
        <v>189.95</v>
      </c>
      <c r="N7176" s="24">
        <v>45335</v>
      </c>
    </row>
    <row r="7177" spans="1:14" x14ac:dyDescent="0.25">
      <c r="A7177" s="32" t="s">
        <v>71208</v>
      </c>
      <c r="B7177" s="17" t="s">
        <v>69343</v>
      </c>
      <c r="C7177" s="42" t="s">
        <v>70523</v>
      </c>
      <c r="D7177" s="17"/>
      <c r="E7177" s="17" t="s">
        <v>69344</v>
      </c>
      <c r="F7177" s="80" t="s">
        <v>41</v>
      </c>
      <c r="G7177" s="44" t="s">
        <v>11</v>
      </c>
      <c r="H7177" s="44" t="s">
        <v>12</v>
      </c>
      <c r="I7177" s="17" t="s">
        <v>69345</v>
      </c>
      <c r="J7177" s="20">
        <v>8059347349541</v>
      </c>
      <c r="K7177" s="17"/>
      <c r="L7177" s="71">
        <v>189.95</v>
      </c>
      <c r="M7177" s="71">
        <v>189.95</v>
      </c>
      <c r="N7177" s="24">
        <v>45335</v>
      </c>
    </row>
    <row r="7178" spans="1:14" x14ac:dyDescent="0.25">
      <c r="A7178" s="32" t="s">
        <v>71207</v>
      </c>
      <c r="B7178" s="17" t="s">
        <v>69340</v>
      </c>
      <c r="C7178" s="42" t="s">
        <v>70522</v>
      </c>
      <c r="D7178" s="17"/>
      <c r="E7178" s="17" t="s">
        <v>69341</v>
      </c>
      <c r="F7178" s="80" t="s">
        <v>41</v>
      </c>
      <c r="G7178" s="44" t="s">
        <v>11</v>
      </c>
      <c r="H7178" s="44" t="s">
        <v>12</v>
      </c>
      <c r="I7178" s="17" t="s">
        <v>69342</v>
      </c>
      <c r="J7178" s="20">
        <v>8059347349534</v>
      </c>
      <c r="K7178" s="17"/>
      <c r="L7178" s="71">
        <v>189.95</v>
      </c>
      <c r="M7178" s="71">
        <v>189.95</v>
      </c>
      <c r="N7178" s="24">
        <v>45335</v>
      </c>
    </row>
    <row r="7179" spans="1:14" x14ac:dyDescent="0.25">
      <c r="A7179" s="32" t="s">
        <v>71206</v>
      </c>
      <c r="B7179" s="17" t="s">
        <v>69337</v>
      </c>
      <c r="C7179" s="42" t="s">
        <v>70521</v>
      </c>
      <c r="D7179" s="17"/>
      <c r="E7179" s="17" t="s">
        <v>69338</v>
      </c>
      <c r="F7179" s="80" t="s">
        <v>41</v>
      </c>
      <c r="G7179" s="44" t="s">
        <v>11</v>
      </c>
      <c r="H7179" s="44" t="s">
        <v>12</v>
      </c>
      <c r="I7179" s="17" t="s">
        <v>69339</v>
      </c>
      <c r="J7179" s="20">
        <v>8059347349527</v>
      </c>
      <c r="K7179" s="17"/>
      <c r="L7179" s="71">
        <v>189.95</v>
      </c>
      <c r="M7179" s="71">
        <v>189.95</v>
      </c>
      <c r="N7179" s="24">
        <v>45335</v>
      </c>
    </row>
    <row r="7180" spans="1:14" x14ac:dyDescent="0.25">
      <c r="A7180" s="32" t="s">
        <v>71205</v>
      </c>
      <c r="B7180" s="17" t="s">
        <v>69334</v>
      </c>
      <c r="C7180" s="42" t="s">
        <v>70520</v>
      </c>
      <c r="D7180" s="17"/>
      <c r="E7180" s="17" t="s">
        <v>69335</v>
      </c>
      <c r="F7180" s="80" t="s">
        <v>41</v>
      </c>
      <c r="G7180" s="44" t="s">
        <v>11</v>
      </c>
      <c r="H7180" s="44" t="s">
        <v>12</v>
      </c>
      <c r="I7180" s="17" t="s">
        <v>69336</v>
      </c>
      <c r="J7180" s="20">
        <v>8059347349510</v>
      </c>
      <c r="K7180" s="17"/>
      <c r="L7180" s="71">
        <v>189.95</v>
      </c>
      <c r="M7180" s="71">
        <v>189.95</v>
      </c>
      <c r="N7180" s="24">
        <v>45335</v>
      </c>
    </row>
    <row r="7181" spans="1:14" x14ac:dyDescent="0.25">
      <c r="A7181" s="32" t="s">
        <v>71204</v>
      </c>
      <c r="B7181" s="17" t="s">
        <v>69292</v>
      </c>
      <c r="C7181" s="42" t="s">
        <v>70506</v>
      </c>
      <c r="D7181" s="17"/>
      <c r="E7181" s="17" t="s">
        <v>69293</v>
      </c>
      <c r="F7181" s="80" t="s">
        <v>41</v>
      </c>
      <c r="G7181" s="44" t="s">
        <v>11</v>
      </c>
      <c r="H7181" s="44" t="s">
        <v>12</v>
      </c>
      <c r="I7181" s="17" t="s">
        <v>69294</v>
      </c>
      <c r="J7181" s="20">
        <v>8059347349169</v>
      </c>
      <c r="K7181" s="17"/>
      <c r="L7181" s="71">
        <v>189.95</v>
      </c>
      <c r="M7181" s="71">
        <v>189.95</v>
      </c>
      <c r="N7181" s="24">
        <v>45335</v>
      </c>
    </row>
    <row r="7182" spans="1:14" x14ac:dyDescent="0.25">
      <c r="A7182" s="32" t="s">
        <v>71203</v>
      </c>
      <c r="B7182" s="17" t="s">
        <v>69289</v>
      </c>
      <c r="C7182" s="42" t="s">
        <v>70505</v>
      </c>
      <c r="D7182" s="17"/>
      <c r="E7182" s="17" t="s">
        <v>69290</v>
      </c>
      <c r="F7182" s="80" t="s">
        <v>41</v>
      </c>
      <c r="G7182" s="44" t="s">
        <v>11</v>
      </c>
      <c r="H7182" s="44" t="s">
        <v>12</v>
      </c>
      <c r="I7182" s="17" t="s">
        <v>69291</v>
      </c>
      <c r="J7182" s="20">
        <v>8059347349152</v>
      </c>
      <c r="K7182" s="17"/>
      <c r="L7182" s="71">
        <v>189.95</v>
      </c>
      <c r="M7182" s="71">
        <v>189.95</v>
      </c>
      <c r="N7182" s="24">
        <v>45335</v>
      </c>
    </row>
    <row r="7183" spans="1:14" x14ac:dyDescent="0.25">
      <c r="A7183" s="32" t="s">
        <v>71202</v>
      </c>
      <c r="B7183" s="17" t="s">
        <v>69286</v>
      </c>
      <c r="C7183" s="42" t="s">
        <v>70504</v>
      </c>
      <c r="D7183" s="17"/>
      <c r="E7183" s="17" t="s">
        <v>69287</v>
      </c>
      <c r="F7183" s="80" t="s">
        <v>41</v>
      </c>
      <c r="G7183" s="44" t="s">
        <v>11</v>
      </c>
      <c r="H7183" s="44" t="s">
        <v>12</v>
      </c>
      <c r="I7183" s="17" t="s">
        <v>69288</v>
      </c>
      <c r="J7183" s="20">
        <v>8059347349145</v>
      </c>
      <c r="K7183" s="17"/>
      <c r="L7183" s="71">
        <v>189.95</v>
      </c>
      <c r="M7183" s="71">
        <v>189.95</v>
      </c>
      <c r="N7183" s="24">
        <v>45335</v>
      </c>
    </row>
    <row r="7184" spans="1:14" x14ac:dyDescent="0.25">
      <c r="A7184" s="32" t="s">
        <v>71201</v>
      </c>
      <c r="B7184" s="17" t="s">
        <v>69283</v>
      </c>
      <c r="C7184" s="42" t="s">
        <v>70503</v>
      </c>
      <c r="D7184" s="17"/>
      <c r="E7184" s="17" t="s">
        <v>69284</v>
      </c>
      <c r="F7184" s="80" t="s">
        <v>41</v>
      </c>
      <c r="G7184" s="44" t="s">
        <v>11</v>
      </c>
      <c r="H7184" s="44" t="s">
        <v>12</v>
      </c>
      <c r="I7184" s="17" t="s">
        <v>69285</v>
      </c>
      <c r="J7184" s="20">
        <v>8059347349138</v>
      </c>
      <c r="K7184" s="17"/>
      <c r="L7184" s="71">
        <v>189.95</v>
      </c>
      <c r="M7184" s="71">
        <v>189.95</v>
      </c>
      <c r="N7184" s="24">
        <v>45335</v>
      </c>
    </row>
    <row r="7185" spans="1:14" x14ac:dyDescent="0.25">
      <c r="A7185" s="32" t="s">
        <v>71200</v>
      </c>
      <c r="B7185" s="17" t="s">
        <v>69319</v>
      </c>
      <c r="C7185" s="42" t="s">
        <v>70515</v>
      </c>
      <c r="D7185" s="17"/>
      <c r="E7185" s="17" t="s">
        <v>69320</v>
      </c>
      <c r="F7185" s="80" t="s">
        <v>41</v>
      </c>
      <c r="G7185" s="44" t="s">
        <v>11</v>
      </c>
      <c r="H7185" s="44" t="s">
        <v>12</v>
      </c>
      <c r="I7185" s="17" t="s">
        <v>69321</v>
      </c>
      <c r="J7185" s="20">
        <v>8059347349251</v>
      </c>
      <c r="K7185" s="17"/>
      <c r="L7185" s="71">
        <v>189.95</v>
      </c>
      <c r="M7185" s="71">
        <v>189.95</v>
      </c>
      <c r="N7185" s="24">
        <v>45335</v>
      </c>
    </row>
    <row r="7186" spans="1:14" x14ac:dyDescent="0.25">
      <c r="A7186" s="32" t="s">
        <v>71199</v>
      </c>
      <c r="B7186" s="17" t="s">
        <v>69316</v>
      </c>
      <c r="C7186" s="42" t="s">
        <v>70514</v>
      </c>
      <c r="D7186" s="17"/>
      <c r="E7186" s="17" t="s">
        <v>69317</v>
      </c>
      <c r="F7186" s="80" t="s">
        <v>41</v>
      </c>
      <c r="G7186" s="44" t="s">
        <v>11</v>
      </c>
      <c r="H7186" s="44" t="s">
        <v>12</v>
      </c>
      <c r="I7186" s="17" t="s">
        <v>69318</v>
      </c>
      <c r="J7186" s="20">
        <v>8059347349244</v>
      </c>
      <c r="K7186" s="17"/>
      <c r="L7186" s="71">
        <v>189.95</v>
      </c>
      <c r="M7186" s="71">
        <v>189.95</v>
      </c>
      <c r="N7186" s="24">
        <v>45335</v>
      </c>
    </row>
    <row r="7187" spans="1:14" x14ac:dyDescent="0.25">
      <c r="A7187" s="32" t="s">
        <v>71198</v>
      </c>
      <c r="B7187" s="17" t="s">
        <v>69313</v>
      </c>
      <c r="C7187" s="42" t="s">
        <v>70513</v>
      </c>
      <c r="D7187" s="17"/>
      <c r="E7187" s="17" t="s">
        <v>69314</v>
      </c>
      <c r="F7187" s="80" t="s">
        <v>41</v>
      </c>
      <c r="G7187" s="44" t="s">
        <v>11</v>
      </c>
      <c r="H7187" s="44" t="s">
        <v>12</v>
      </c>
      <c r="I7187" s="17" t="s">
        <v>69315</v>
      </c>
      <c r="J7187" s="20">
        <v>8059347349237</v>
      </c>
      <c r="K7187" s="17"/>
      <c r="L7187" s="71">
        <v>189.95</v>
      </c>
      <c r="M7187" s="71">
        <v>189.95</v>
      </c>
      <c r="N7187" s="24">
        <v>45335</v>
      </c>
    </row>
    <row r="7188" spans="1:14" x14ac:dyDescent="0.25">
      <c r="A7188" s="32" t="s">
        <v>71197</v>
      </c>
      <c r="B7188" s="17" t="s">
        <v>69310</v>
      </c>
      <c r="C7188" s="42" t="s">
        <v>70512</v>
      </c>
      <c r="D7188" s="17"/>
      <c r="E7188" s="17" t="s">
        <v>69311</v>
      </c>
      <c r="F7188" s="80" t="s">
        <v>41</v>
      </c>
      <c r="G7188" s="44" t="s">
        <v>11</v>
      </c>
      <c r="H7188" s="44" t="s">
        <v>12</v>
      </c>
      <c r="I7188" s="17" t="s">
        <v>69312</v>
      </c>
      <c r="J7188" s="20">
        <v>8059347349220</v>
      </c>
      <c r="K7188" s="17"/>
      <c r="L7188" s="71">
        <v>189.95</v>
      </c>
      <c r="M7188" s="71">
        <v>189.95</v>
      </c>
      <c r="N7188" s="24">
        <v>45335</v>
      </c>
    </row>
    <row r="7189" spans="1:14" x14ac:dyDescent="0.25">
      <c r="A7189" s="32" t="s">
        <v>71196</v>
      </c>
      <c r="B7189" s="17" t="s">
        <v>69307</v>
      </c>
      <c r="C7189" s="42" t="s">
        <v>70511</v>
      </c>
      <c r="D7189" s="17"/>
      <c r="E7189" s="17" t="s">
        <v>69308</v>
      </c>
      <c r="F7189" s="80" t="s">
        <v>41</v>
      </c>
      <c r="G7189" s="44" t="s">
        <v>11</v>
      </c>
      <c r="H7189" s="44" t="s">
        <v>12</v>
      </c>
      <c r="I7189" s="17" t="s">
        <v>69309</v>
      </c>
      <c r="J7189" s="20">
        <v>8059347349213</v>
      </c>
      <c r="K7189" s="17"/>
      <c r="L7189" s="71">
        <v>189.95</v>
      </c>
      <c r="M7189" s="71">
        <v>189.95</v>
      </c>
      <c r="N7189" s="24">
        <v>45335</v>
      </c>
    </row>
    <row r="7190" spans="1:14" x14ac:dyDescent="0.25">
      <c r="A7190" s="32" t="s">
        <v>71195</v>
      </c>
      <c r="B7190" s="17" t="s">
        <v>69304</v>
      </c>
      <c r="C7190" s="42" t="s">
        <v>70510</v>
      </c>
      <c r="D7190" s="17"/>
      <c r="E7190" s="17" t="s">
        <v>69305</v>
      </c>
      <c r="F7190" s="80" t="s">
        <v>41</v>
      </c>
      <c r="G7190" s="44" t="s">
        <v>11</v>
      </c>
      <c r="H7190" s="44" t="s">
        <v>12</v>
      </c>
      <c r="I7190" s="17" t="s">
        <v>69306</v>
      </c>
      <c r="J7190" s="20">
        <v>8059347349206</v>
      </c>
      <c r="K7190" s="17"/>
      <c r="L7190" s="71">
        <v>189.95</v>
      </c>
      <c r="M7190" s="71">
        <v>189.95</v>
      </c>
      <c r="N7190" s="24">
        <v>45335</v>
      </c>
    </row>
    <row r="7191" spans="1:14" x14ac:dyDescent="0.25">
      <c r="A7191" s="32" t="s">
        <v>71194</v>
      </c>
      <c r="B7191" s="17" t="s">
        <v>69301</v>
      </c>
      <c r="C7191" s="42" t="s">
        <v>70509</v>
      </c>
      <c r="D7191" s="17"/>
      <c r="E7191" s="17" t="s">
        <v>69302</v>
      </c>
      <c r="F7191" s="80" t="s">
        <v>41</v>
      </c>
      <c r="G7191" s="44" t="s">
        <v>11</v>
      </c>
      <c r="H7191" s="44" t="s">
        <v>12</v>
      </c>
      <c r="I7191" s="17" t="s">
        <v>69303</v>
      </c>
      <c r="J7191" s="20">
        <v>8059347349190</v>
      </c>
      <c r="K7191" s="17"/>
      <c r="L7191" s="71">
        <v>189.95</v>
      </c>
      <c r="M7191" s="71">
        <v>189.95</v>
      </c>
      <c r="N7191" s="24">
        <v>45335</v>
      </c>
    </row>
    <row r="7192" spans="1:14" x14ac:dyDescent="0.25">
      <c r="A7192" s="32" t="s">
        <v>71193</v>
      </c>
      <c r="B7192" s="17" t="s">
        <v>69298</v>
      </c>
      <c r="C7192" s="42" t="s">
        <v>70508</v>
      </c>
      <c r="D7192" s="17"/>
      <c r="E7192" s="17" t="s">
        <v>69299</v>
      </c>
      <c r="F7192" s="80" t="s">
        <v>41</v>
      </c>
      <c r="G7192" s="44" t="s">
        <v>11</v>
      </c>
      <c r="H7192" s="44" t="s">
        <v>12</v>
      </c>
      <c r="I7192" s="17" t="s">
        <v>69300</v>
      </c>
      <c r="J7192" s="20">
        <v>8059347349183</v>
      </c>
      <c r="K7192" s="17"/>
      <c r="L7192" s="71">
        <v>189.95</v>
      </c>
      <c r="M7192" s="71">
        <v>189.95</v>
      </c>
      <c r="N7192" s="24">
        <v>45335</v>
      </c>
    </row>
    <row r="7193" spans="1:14" x14ac:dyDescent="0.25">
      <c r="A7193" s="32" t="s">
        <v>71192</v>
      </c>
      <c r="B7193" s="17" t="s">
        <v>69295</v>
      </c>
      <c r="C7193" s="42" t="s">
        <v>70507</v>
      </c>
      <c r="D7193" s="17"/>
      <c r="E7193" s="17" t="s">
        <v>69296</v>
      </c>
      <c r="F7193" s="80" t="s">
        <v>41</v>
      </c>
      <c r="G7193" s="44" t="s">
        <v>11</v>
      </c>
      <c r="H7193" s="44" t="s">
        <v>12</v>
      </c>
      <c r="I7193" s="17" t="s">
        <v>69297</v>
      </c>
      <c r="J7193" s="20">
        <v>8059347349176</v>
      </c>
      <c r="K7193" s="17"/>
      <c r="L7193" s="71">
        <v>189.95</v>
      </c>
      <c r="M7193" s="71">
        <v>189.95</v>
      </c>
      <c r="N7193" s="24">
        <v>45335</v>
      </c>
    </row>
    <row r="7194" spans="1:14" x14ac:dyDescent="0.25">
      <c r="A7194" s="32" t="s">
        <v>71191</v>
      </c>
      <c r="B7194" s="17" t="s">
        <v>69708</v>
      </c>
      <c r="C7194" s="42"/>
      <c r="D7194" s="17"/>
      <c r="E7194" s="17" t="s">
        <v>69709</v>
      </c>
      <c r="F7194" s="21" t="s">
        <v>3153</v>
      </c>
      <c r="G7194" s="44" t="s">
        <v>11</v>
      </c>
      <c r="H7194" s="44" t="s">
        <v>12</v>
      </c>
      <c r="I7194" s="17" t="s">
        <v>69710</v>
      </c>
      <c r="J7194" s="20">
        <v>8059347331416</v>
      </c>
      <c r="K7194" s="17"/>
      <c r="L7194" s="28">
        <v>159.94999999999999</v>
      </c>
      <c r="M7194" s="28">
        <v>159.94999999999999</v>
      </c>
      <c r="N7194" s="24">
        <v>45335</v>
      </c>
    </row>
    <row r="7195" spans="1:14" x14ac:dyDescent="0.25">
      <c r="A7195" s="32" t="s">
        <v>71190</v>
      </c>
      <c r="B7195" s="17" t="s">
        <v>69705</v>
      </c>
      <c r="C7195" s="42"/>
      <c r="D7195" s="17"/>
      <c r="E7195" s="17" t="s">
        <v>69706</v>
      </c>
      <c r="F7195" s="21" t="s">
        <v>3153</v>
      </c>
      <c r="G7195" s="44" t="s">
        <v>11</v>
      </c>
      <c r="H7195" s="44" t="s">
        <v>12</v>
      </c>
      <c r="I7195" s="17" t="s">
        <v>69707</v>
      </c>
      <c r="J7195" s="20">
        <v>8059347331409</v>
      </c>
      <c r="K7195" s="17"/>
      <c r="L7195" s="28">
        <v>159.94999999999999</v>
      </c>
      <c r="M7195" s="28">
        <v>159.94999999999999</v>
      </c>
      <c r="N7195" s="24">
        <v>45335</v>
      </c>
    </row>
    <row r="7196" spans="1:14" x14ac:dyDescent="0.25">
      <c r="A7196" s="32" t="s">
        <v>71189</v>
      </c>
      <c r="B7196" s="17" t="s">
        <v>69702</v>
      </c>
      <c r="C7196" s="42"/>
      <c r="D7196" s="17"/>
      <c r="E7196" s="17" t="s">
        <v>69703</v>
      </c>
      <c r="F7196" s="21" t="s">
        <v>3153</v>
      </c>
      <c r="G7196" s="44" t="s">
        <v>11</v>
      </c>
      <c r="H7196" s="44" t="s">
        <v>12</v>
      </c>
      <c r="I7196" s="17" t="s">
        <v>69704</v>
      </c>
      <c r="J7196" s="20">
        <v>8059347331393</v>
      </c>
      <c r="K7196" s="17"/>
      <c r="L7196" s="28">
        <v>159.94999999999999</v>
      </c>
      <c r="M7196" s="28">
        <v>159.94999999999999</v>
      </c>
      <c r="N7196" s="24">
        <v>45335</v>
      </c>
    </row>
    <row r="7197" spans="1:14" x14ac:dyDescent="0.25">
      <c r="A7197" s="32" t="s">
        <v>71188</v>
      </c>
      <c r="B7197" s="17" t="s">
        <v>69699</v>
      </c>
      <c r="C7197" s="42"/>
      <c r="D7197" s="17"/>
      <c r="E7197" s="17" t="s">
        <v>69700</v>
      </c>
      <c r="F7197" s="21" t="s">
        <v>3153</v>
      </c>
      <c r="G7197" s="44" t="s">
        <v>11</v>
      </c>
      <c r="H7197" s="44" t="s">
        <v>12</v>
      </c>
      <c r="I7197" s="17" t="s">
        <v>69701</v>
      </c>
      <c r="J7197" s="20">
        <v>8059347326870</v>
      </c>
      <c r="K7197" s="17"/>
      <c r="L7197" s="28">
        <v>159.94999999999999</v>
      </c>
      <c r="M7197" s="28">
        <v>159.94999999999999</v>
      </c>
      <c r="N7197" s="24">
        <v>45335</v>
      </c>
    </row>
    <row r="7198" spans="1:14" x14ac:dyDescent="0.25">
      <c r="A7198" s="32" t="s">
        <v>71187</v>
      </c>
      <c r="B7198" s="17" t="s">
        <v>69696</v>
      </c>
      <c r="C7198" s="42"/>
      <c r="D7198" s="17"/>
      <c r="E7198" s="17" t="s">
        <v>69697</v>
      </c>
      <c r="F7198" s="21" t="s">
        <v>3153</v>
      </c>
      <c r="G7198" s="44" t="s">
        <v>11</v>
      </c>
      <c r="H7198" s="44" t="s">
        <v>12</v>
      </c>
      <c r="I7198" s="17" t="s">
        <v>69698</v>
      </c>
      <c r="J7198" s="20">
        <v>8059347331386</v>
      </c>
      <c r="K7198" s="17"/>
      <c r="L7198" s="28">
        <v>159.94999999999999</v>
      </c>
      <c r="M7198" s="28">
        <v>159.94999999999999</v>
      </c>
      <c r="N7198" s="24">
        <v>45335</v>
      </c>
    </row>
    <row r="7199" spans="1:14" x14ac:dyDescent="0.25">
      <c r="A7199" s="32" t="s">
        <v>71186</v>
      </c>
      <c r="B7199" s="17" t="s">
        <v>69693</v>
      </c>
      <c r="C7199" s="42"/>
      <c r="D7199" s="17"/>
      <c r="E7199" s="17" t="s">
        <v>69694</v>
      </c>
      <c r="F7199" s="21" t="s">
        <v>3153</v>
      </c>
      <c r="G7199" s="44" t="s">
        <v>11</v>
      </c>
      <c r="H7199" s="44" t="s">
        <v>12</v>
      </c>
      <c r="I7199" s="17" t="s">
        <v>69695</v>
      </c>
      <c r="J7199" s="20">
        <v>8059347331379</v>
      </c>
      <c r="K7199" s="17"/>
      <c r="L7199" s="28">
        <v>159.94999999999999</v>
      </c>
      <c r="M7199" s="28">
        <v>159.94999999999999</v>
      </c>
      <c r="N7199" s="24">
        <v>45335</v>
      </c>
    </row>
    <row r="7200" spans="1:14" x14ac:dyDescent="0.25">
      <c r="A7200" s="32" t="s">
        <v>71185</v>
      </c>
      <c r="B7200" s="17" t="s">
        <v>69690</v>
      </c>
      <c r="C7200" s="42"/>
      <c r="D7200" s="17"/>
      <c r="E7200" s="17" t="s">
        <v>69691</v>
      </c>
      <c r="F7200" s="21" t="s">
        <v>3153</v>
      </c>
      <c r="G7200" s="44" t="s">
        <v>11</v>
      </c>
      <c r="H7200" s="44" t="s">
        <v>12</v>
      </c>
      <c r="I7200" s="17" t="s">
        <v>69692</v>
      </c>
      <c r="J7200" s="20">
        <v>8059347331362</v>
      </c>
      <c r="K7200" s="17"/>
      <c r="L7200" s="28">
        <v>159.94999999999999</v>
      </c>
      <c r="M7200" s="28">
        <v>159.94999999999999</v>
      </c>
      <c r="N7200" s="24">
        <v>45335</v>
      </c>
    </row>
    <row r="7201" spans="1:14" x14ac:dyDescent="0.25">
      <c r="A7201" s="32" t="s">
        <v>71184</v>
      </c>
      <c r="B7201" s="17" t="s">
        <v>69687</v>
      </c>
      <c r="C7201" s="42"/>
      <c r="D7201" s="17"/>
      <c r="E7201" s="17" t="s">
        <v>69688</v>
      </c>
      <c r="F7201" s="21" t="s">
        <v>3153</v>
      </c>
      <c r="G7201" s="44" t="s">
        <v>11</v>
      </c>
      <c r="H7201" s="44" t="s">
        <v>12</v>
      </c>
      <c r="I7201" s="17" t="s">
        <v>69689</v>
      </c>
      <c r="J7201" s="20">
        <v>8059347331355</v>
      </c>
      <c r="K7201" s="17"/>
      <c r="L7201" s="28">
        <v>159.94999999999999</v>
      </c>
      <c r="M7201" s="28">
        <v>159.94999999999999</v>
      </c>
      <c r="N7201" s="24">
        <v>45335</v>
      </c>
    </row>
    <row r="7202" spans="1:14" x14ac:dyDescent="0.25">
      <c r="A7202" s="32" t="s">
        <v>71183</v>
      </c>
      <c r="B7202" s="17" t="s">
        <v>69684</v>
      </c>
      <c r="C7202" s="42"/>
      <c r="D7202" s="17"/>
      <c r="E7202" s="17" t="s">
        <v>69685</v>
      </c>
      <c r="F7202" s="21" t="s">
        <v>3153</v>
      </c>
      <c r="G7202" s="44" t="s">
        <v>11</v>
      </c>
      <c r="H7202" s="44" t="s">
        <v>12</v>
      </c>
      <c r="I7202" s="17" t="s">
        <v>69686</v>
      </c>
      <c r="J7202" s="20">
        <v>8059347331348</v>
      </c>
      <c r="K7202" s="17"/>
      <c r="L7202" s="28">
        <v>159.94999999999999</v>
      </c>
      <c r="M7202" s="28">
        <v>159.94999999999999</v>
      </c>
      <c r="N7202" s="24">
        <v>45335</v>
      </c>
    </row>
    <row r="7203" spans="1:14" x14ac:dyDescent="0.25">
      <c r="A7203" s="32" t="s">
        <v>71182</v>
      </c>
      <c r="B7203" s="17" t="s">
        <v>69681</v>
      </c>
      <c r="C7203" s="42"/>
      <c r="D7203" s="17"/>
      <c r="E7203" s="17" t="s">
        <v>69682</v>
      </c>
      <c r="F7203" s="21" t="s">
        <v>3153</v>
      </c>
      <c r="G7203" s="44" t="s">
        <v>11</v>
      </c>
      <c r="H7203" s="44" t="s">
        <v>12</v>
      </c>
      <c r="I7203" s="17" t="s">
        <v>69683</v>
      </c>
      <c r="J7203" s="20">
        <v>8059347331331</v>
      </c>
      <c r="K7203" s="17"/>
      <c r="L7203" s="28">
        <v>159.94999999999999</v>
      </c>
      <c r="M7203" s="28">
        <v>159.94999999999999</v>
      </c>
      <c r="N7203" s="24">
        <v>45335</v>
      </c>
    </row>
    <row r="7204" spans="1:14" x14ac:dyDescent="0.25">
      <c r="A7204" s="32" t="s">
        <v>71181</v>
      </c>
      <c r="B7204" s="17" t="s">
        <v>69720</v>
      </c>
      <c r="C7204" s="42"/>
      <c r="D7204" s="17"/>
      <c r="E7204" s="17" t="s">
        <v>69721</v>
      </c>
      <c r="F7204" s="21" t="s">
        <v>3153</v>
      </c>
      <c r="G7204" s="44" t="s">
        <v>11</v>
      </c>
      <c r="H7204" s="44" t="s">
        <v>12</v>
      </c>
      <c r="I7204" s="17" t="s">
        <v>69722</v>
      </c>
      <c r="J7204" s="20">
        <v>8059347331454</v>
      </c>
      <c r="K7204" s="17"/>
      <c r="L7204" s="28">
        <v>159.94999999999999</v>
      </c>
      <c r="M7204" s="28">
        <v>159.94999999999999</v>
      </c>
      <c r="N7204" s="24">
        <v>45335</v>
      </c>
    </row>
    <row r="7205" spans="1:14" x14ac:dyDescent="0.25">
      <c r="A7205" s="32" t="s">
        <v>71180</v>
      </c>
      <c r="B7205" s="17" t="s">
        <v>69717</v>
      </c>
      <c r="C7205" s="42"/>
      <c r="D7205" s="17"/>
      <c r="E7205" s="17" t="s">
        <v>69718</v>
      </c>
      <c r="F7205" s="21" t="s">
        <v>3153</v>
      </c>
      <c r="G7205" s="44" t="s">
        <v>11</v>
      </c>
      <c r="H7205" s="44" t="s">
        <v>12</v>
      </c>
      <c r="I7205" s="17" t="s">
        <v>69719</v>
      </c>
      <c r="J7205" s="20">
        <v>8059347331447</v>
      </c>
      <c r="K7205" s="17"/>
      <c r="L7205" s="28">
        <v>159.94999999999999</v>
      </c>
      <c r="M7205" s="28">
        <v>159.94999999999999</v>
      </c>
      <c r="N7205" s="24">
        <v>45335</v>
      </c>
    </row>
    <row r="7206" spans="1:14" x14ac:dyDescent="0.25">
      <c r="A7206" s="32" t="s">
        <v>71179</v>
      </c>
      <c r="B7206" s="17" t="s">
        <v>69714</v>
      </c>
      <c r="C7206" s="42"/>
      <c r="D7206" s="17"/>
      <c r="E7206" s="17" t="s">
        <v>69715</v>
      </c>
      <c r="F7206" s="21" t="s">
        <v>3153</v>
      </c>
      <c r="G7206" s="44" t="s">
        <v>11</v>
      </c>
      <c r="H7206" s="44" t="s">
        <v>12</v>
      </c>
      <c r="I7206" s="17" t="s">
        <v>69716</v>
      </c>
      <c r="J7206" s="20">
        <v>8059347331430</v>
      </c>
      <c r="K7206" s="17"/>
      <c r="L7206" s="28">
        <v>159.94999999999999</v>
      </c>
      <c r="M7206" s="28">
        <v>159.94999999999999</v>
      </c>
      <c r="N7206" s="24">
        <v>45335</v>
      </c>
    </row>
    <row r="7207" spans="1:14" x14ac:dyDescent="0.25">
      <c r="A7207" s="32" t="s">
        <v>71178</v>
      </c>
      <c r="B7207" s="17" t="s">
        <v>69711</v>
      </c>
      <c r="C7207" s="42"/>
      <c r="D7207" s="17"/>
      <c r="E7207" s="17" t="s">
        <v>69712</v>
      </c>
      <c r="F7207" s="21" t="s">
        <v>3153</v>
      </c>
      <c r="G7207" s="44" t="s">
        <v>11</v>
      </c>
      <c r="H7207" s="44" t="s">
        <v>12</v>
      </c>
      <c r="I7207" s="17" t="s">
        <v>69713</v>
      </c>
      <c r="J7207" s="20">
        <v>8059347331423</v>
      </c>
      <c r="K7207" s="17"/>
      <c r="L7207" s="28">
        <v>159.94999999999999</v>
      </c>
      <c r="M7207" s="28">
        <v>159.94999999999999</v>
      </c>
      <c r="N7207" s="24">
        <v>45335</v>
      </c>
    </row>
    <row r="7208" spans="1:14" x14ac:dyDescent="0.25">
      <c r="A7208" s="32" t="s">
        <v>33049</v>
      </c>
      <c r="B7208" s="42" t="s">
        <v>66837</v>
      </c>
      <c r="C7208" s="42"/>
      <c r="D7208" s="42"/>
      <c r="E7208" s="43" t="s">
        <v>14525</v>
      </c>
      <c r="F7208" s="44" t="s">
        <v>3153</v>
      </c>
      <c r="G7208" s="44" t="s">
        <v>11</v>
      </c>
      <c r="H7208" s="44" t="s">
        <v>12</v>
      </c>
      <c r="I7208" s="42" t="s">
        <v>21525</v>
      </c>
      <c r="J7208" s="42">
        <v>8033637965949</v>
      </c>
      <c r="L7208" s="47">
        <v>159.94999999999999</v>
      </c>
      <c r="M7208" s="47">
        <v>159.94999999999999</v>
      </c>
      <c r="N7208" s="45">
        <v>43507</v>
      </c>
    </row>
    <row r="7209" spans="1:14" x14ac:dyDescent="0.25">
      <c r="A7209" s="32" t="s">
        <v>33048</v>
      </c>
      <c r="B7209" s="42" t="s">
        <v>66836</v>
      </c>
      <c r="C7209" s="42"/>
      <c r="D7209" s="42"/>
      <c r="E7209" s="43" t="s">
        <v>59669</v>
      </c>
      <c r="F7209" s="44" t="s">
        <v>3153</v>
      </c>
      <c r="G7209" s="44" t="s">
        <v>11</v>
      </c>
      <c r="H7209" s="44" t="s">
        <v>12</v>
      </c>
      <c r="I7209" s="42" t="s">
        <v>14524</v>
      </c>
      <c r="J7209" s="42">
        <v>8033637965932</v>
      </c>
      <c r="L7209" s="47">
        <v>159.94999999999999</v>
      </c>
      <c r="M7209" s="47">
        <v>159.94999999999999</v>
      </c>
      <c r="N7209" s="45">
        <v>43507</v>
      </c>
    </row>
    <row r="7210" spans="1:14" x14ac:dyDescent="0.25">
      <c r="A7210" s="32" t="s">
        <v>33047</v>
      </c>
      <c r="B7210" s="42" t="s">
        <v>66835</v>
      </c>
      <c r="C7210" s="42" t="s">
        <v>20289</v>
      </c>
      <c r="D7210" s="42"/>
      <c r="E7210" s="43" t="s">
        <v>14523</v>
      </c>
      <c r="F7210" s="44" t="s">
        <v>3153</v>
      </c>
      <c r="G7210" s="44" t="s">
        <v>11</v>
      </c>
      <c r="H7210" s="44" t="s">
        <v>12</v>
      </c>
      <c r="I7210" s="42" t="s">
        <v>21524</v>
      </c>
      <c r="J7210" s="42">
        <v>8033637965925</v>
      </c>
      <c r="L7210" s="47">
        <v>159.94999999999999</v>
      </c>
      <c r="M7210" s="47">
        <v>159.94999999999999</v>
      </c>
      <c r="N7210" s="45">
        <v>43507</v>
      </c>
    </row>
    <row r="7211" spans="1:14" x14ac:dyDescent="0.25">
      <c r="A7211" s="32" t="s">
        <v>33046</v>
      </c>
      <c r="B7211" s="42" t="s">
        <v>66834</v>
      </c>
      <c r="C7211" s="42" t="s">
        <v>20288</v>
      </c>
      <c r="D7211" s="42"/>
      <c r="E7211" s="43" t="s">
        <v>59668</v>
      </c>
      <c r="F7211" s="44" t="s">
        <v>3153</v>
      </c>
      <c r="G7211" s="44" t="s">
        <v>11</v>
      </c>
      <c r="H7211" s="44" t="s">
        <v>12</v>
      </c>
      <c r="I7211" s="42" t="s">
        <v>14522</v>
      </c>
      <c r="J7211" s="42">
        <v>8033637965918</v>
      </c>
      <c r="L7211" s="47">
        <v>159.94999999999999</v>
      </c>
      <c r="M7211" s="47">
        <v>159.94999999999999</v>
      </c>
      <c r="N7211" s="45">
        <v>43507</v>
      </c>
    </row>
    <row r="7212" spans="1:14" x14ac:dyDescent="0.25">
      <c r="A7212" s="32" t="s">
        <v>33045</v>
      </c>
      <c r="B7212" s="42" t="s">
        <v>66833</v>
      </c>
      <c r="C7212" s="42" t="s">
        <v>20287</v>
      </c>
      <c r="D7212" s="42"/>
      <c r="E7212" s="43" t="s">
        <v>14521</v>
      </c>
      <c r="F7212" s="44" t="s">
        <v>3153</v>
      </c>
      <c r="G7212" s="44" t="s">
        <v>11</v>
      </c>
      <c r="H7212" s="44" t="s">
        <v>12</v>
      </c>
      <c r="I7212" s="42" t="s">
        <v>21523</v>
      </c>
      <c r="J7212" s="42">
        <v>8033637965901</v>
      </c>
      <c r="L7212" s="47">
        <v>159.94999999999999</v>
      </c>
      <c r="M7212" s="47">
        <v>159.94999999999999</v>
      </c>
      <c r="N7212" s="45">
        <v>43507</v>
      </c>
    </row>
    <row r="7213" spans="1:14" x14ac:dyDescent="0.25">
      <c r="A7213" s="32" t="s">
        <v>33044</v>
      </c>
      <c r="B7213" s="42" t="s">
        <v>66832</v>
      </c>
      <c r="C7213" s="42" t="s">
        <v>20286</v>
      </c>
      <c r="D7213" s="42"/>
      <c r="E7213" s="43" t="s">
        <v>59667</v>
      </c>
      <c r="F7213" s="44" t="s">
        <v>3153</v>
      </c>
      <c r="G7213" s="44" t="s">
        <v>11</v>
      </c>
      <c r="H7213" s="44" t="s">
        <v>12</v>
      </c>
      <c r="I7213" s="42" t="s">
        <v>14520</v>
      </c>
      <c r="J7213" s="42">
        <v>8033637965895</v>
      </c>
      <c r="L7213" s="47">
        <v>159.94999999999999</v>
      </c>
      <c r="M7213" s="47">
        <v>159.94999999999999</v>
      </c>
      <c r="N7213" s="45">
        <v>43507</v>
      </c>
    </row>
    <row r="7214" spans="1:14" x14ac:dyDescent="0.25">
      <c r="A7214" s="32" t="s">
        <v>33043</v>
      </c>
      <c r="B7214" s="42" t="s">
        <v>66831</v>
      </c>
      <c r="C7214" s="42" t="s">
        <v>20285</v>
      </c>
      <c r="D7214" s="42"/>
      <c r="E7214" s="43" t="s">
        <v>14519</v>
      </c>
      <c r="F7214" s="44" t="s">
        <v>3153</v>
      </c>
      <c r="G7214" s="44" t="s">
        <v>11</v>
      </c>
      <c r="H7214" s="44" t="s">
        <v>12</v>
      </c>
      <c r="I7214" s="42" t="s">
        <v>21522</v>
      </c>
      <c r="J7214" s="42">
        <v>8033637965888</v>
      </c>
      <c r="L7214" s="47">
        <v>159.94999999999999</v>
      </c>
      <c r="M7214" s="47">
        <v>159.94999999999999</v>
      </c>
      <c r="N7214" s="45">
        <v>43507</v>
      </c>
    </row>
    <row r="7215" spans="1:14" x14ac:dyDescent="0.25">
      <c r="A7215" s="32" t="s">
        <v>33042</v>
      </c>
      <c r="B7215" s="42" t="s">
        <v>66830</v>
      </c>
      <c r="C7215" s="42" t="s">
        <v>20284</v>
      </c>
      <c r="D7215" s="42"/>
      <c r="E7215" s="43" t="s">
        <v>59666</v>
      </c>
      <c r="F7215" s="44" t="s">
        <v>3153</v>
      </c>
      <c r="G7215" s="44" t="s">
        <v>11</v>
      </c>
      <c r="H7215" s="44" t="s">
        <v>12</v>
      </c>
      <c r="I7215" s="42" t="s">
        <v>14518</v>
      </c>
      <c r="J7215" s="42">
        <v>8033637965871</v>
      </c>
      <c r="L7215" s="47">
        <v>159.94999999999999</v>
      </c>
      <c r="M7215" s="47">
        <v>159.94999999999999</v>
      </c>
      <c r="N7215" s="45">
        <v>43507</v>
      </c>
    </row>
    <row r="7216" spans="1:14" x14ac:dyDescent="0.25">
      <c r="A7216" s="32" t="s">
        <v>33041</v>
      </c>
      <c r="B7216" s="42" t="s">
        <v>66829</v>
      </c>
      <c r="C7216" s="42" t="s">
        <v>20283</v>
      </c>
      <c r="D7216" s="42"/>
      <c r="E7216" s="43" t="s">
        <v>14517</v>
      </c>
      <c r="F7216" s="44" t="s">
        <v>3153</v>
      </c>
      <c r="G7216" s="44" t="s">
        <v>11</v>
      </c>
      <c r="H7216" s="44" t="s">
        <v>12</v>
      </c>
      <c r="I7216" s="42" t="s">
        <v>21521</v>
      </c>
      <c r="J7216" s="42">
        <v>8033637965864</v>
      </c>
      <c r="L7216" s="47">
        <v>159.94999999999999</v>
      </c>
      <c r="M7216" s="47">
        <v>159.94999999999999</v>
      </c>
      <c r="N7216" s="45">
        <v>43507</v>
      </c>
    </row>
    <row r="7217" spans="1:14" x14ac:dyDescent="0.25">
      <c r="A7217" s="32" t="s">
        <v>33040</v>
      </c>
      <c r="B7217" s="42" t="s">
        <v>66828</v>
      </c>
      <c r="C7217" s="42" t="s">
        <v>20282</v>
      </c>
      <c r="D7217" s="42"/>
      <c r="E7217" s="43" t="s">
        <v>59665</v>
      </c>
      <c r="F7217" s="44" t="s">
        <v>3153</v>
      </c>
      <c r="G7217" s="44" t="s">
        <v>11</v>
      </c>
      <c r="H7217" s="44" t="s">
        <v>12</v>
      </c>
      <c r="I7217" s="42" t="s">
        <v>14516</v>
      </c>
      <c r="J7217" s="42">
        <v>8033637965857</v>
      </c>
      <c r="L7217" s="47">
        <v>159.94999999999999</v>
      </c>
      <c r="M7217" s="47">
        <v>159.94999999999999</v>
      </c>
      <c r="N7217" s="45">
        <v>43507</v>
      </c>
    </row>
    <row r="7218" spans="1:14" x14ac:dyDescent="0.25">
      <c r="A7218" s="32" t="s">
        <v>33039</v>
      </c>
      <c r="B7218" s="42" t="s">
        <v>66841</v>
      </c>
      <c r="C7218" s="42"/>
      <c r="D7218" s="42"/>
      <c r="E7218" s="43" t="s">
        <v>14514</v>
      </c>
      <c r="F7218" s="44" t="s">
        <v>3153</v>
      </c>
      <c r="G7218" s="44" t="s">
        <v>11</v>
      </c>
      <c r="H7218" s="44" t="s">
        <v>12</v>
      </c>
      <c r="I7218" s="42" t="s">
        <v>14515</v>
      </c>
      <c r="J7218" s="42">
        <v>8033637965987</v>
      </c>
      <c r="L7218" s="47">
        <v>159.94999999999999</v>
      </c>
      <c r="M7218" s="47">
        <v>159.94999999999999</v>
      </c>
      <c r="N7218" s="45">
        <v>43507</v>
      </c>
    </row>
    <row r="7219" spans="1:14" x14ac:dyDescent="0.25">
      <c r="A7219" s="32" t="s">
        <v>33038</v>
      </c>
      <c r="B7219" s="42" t="s">
        <v>66840</v>
      </c>
      <c r="C7219" s="42"/>
      <c r="D7219" s="42"/>
      <c r="E7219" s="43" t="s">
        <v>59664</v>
      </c>
      <c r="F7219" s="44" t="s">
        <v>3153</v>
      </c>
      <c r="G7219" s="44" t="s">
        <v>11</v>
      </c>
      <c r="H7219" s="44" t="s">
        <v>12</v>
      </c>
      <c r="I7219" s="42" t="s">
        <v>14513</v>
      </c>
      <c r="J7219" s="42">
        <v>8033637965970</v>
      </c>
      <c r="L7219" s="47">
        <v>159.94999999999999</v>
      </c>
      <c r="M7219" s="47">
        <v>159.94999999999999</v>
      </c>
      <c r="N7219" s="45">
        <v>43507</v>
      </c>
    </row>
    <row r="7220" spans="1:14" x14ac:dyDescent="0.25">
      <c r="A7220" s="32" t="s">
        <v>33037</v>
      </c>
      <c r="B7220" s="42" t="s">
        <v>66839</v>
      </c>
      <c r="C7220" s="42"/>
      <c r="D7220" s="42"/>
      <c r="E7220" s="43" t="s">
        <v>14511</v>
      </c>
      <c r="F7220" s="44" t="s">
        <v>3153</v>
      </c>
      <c r="G7220" s="44" t="s">
        <v>11</v>
      </c>
      <c r="H7220" s="44" t="s">
        <v>12</v>
      </c>
      <c r="I7220" s="42" t="s">
        <v>14512</v>
      </c>
      <c r="J7220" s="42">
        <v>8033637965963</v>
      </c>
      <c r="L7220" s="47">
        <v>159.94999999999999</v>
      </c>
      <c r="M7220" s="47">
        <v>159.94999999999999</v>
      </c>
      <c r="N7220" s="45">
        <v>43507</v>
      </c>
    </row>
    <row r="7221" spans="1:14" x14ac:dyDescent="0.25">
      <c r="A7221" s="32" t="s">
        <v>33036</v>
      </c>
      <c r="B7221" s="42" t="s">
        <v>66838</v>
      </c>
      <c r="C7221" s="42"/>
      <c r="D7221" s="42"/>
      <c r="E7221" s="43" t="s">
        <v>59663</v>
      </c>
      <c r="F7221" s="44" t="s">
        <v>3153</v>
      </c>
      <c r="G7221" s="44" t="s">
        <v>11</v>
      </c>
      <c r="H7221" s="44" t="s">
        <v>12</v>
      </c>
      <c r="I7221" s="42" t="s">
        <v>14510</v>
      </c>
      <c r="J7221" s="42">
        <v>8033637965956</v>
      </c>
      <c r="L7221" s="47">
        <v>159.94999999999999</v>
      </c>
      <c r="M7221" s="47">
        <v>159.94999999999999</v>
      </c>
      <c r="N7221" s="45">
        <v>43507</v>
      </c>
    </row>
    <row r="7222" spans="1:14" x14ac:dyDescent="0.25">
      <c r="A7222" s="32" t="s">
        <v>33035</v>
      </c>
      <c r="B7222" s="42" t="s">
        <v>66682</v>
      </c>
      <c r="C7222" s="42" t="s">
        <v>20716</v>
      </c>
      <c r="D7222" s="42"/>
      <c r="E7222" s="43" t="s">
        <v>13386</v>
      </c>
      <c r="F7222" s="44" t="s">
        <v>3153</v>
      </c>
      <c r="G7222" s="44" t="s">
        <v>11</v>
      </c>
      <c r="H7222" s="44" t="s">
        <v>12</v>
      </c>
      <c r="I7222" s="42" t="s">
        <v>20581</v>
      </c>
      <c r="J7222" s="42">
        <v>8033637167756</v>
      </c>
      <c r="L7222" s="47">
        <v>159.94999999999999</v>
      </c>
      <c r="M7222" s="47">
        <v>159.94999999999999</v>
      </c>
      <c r="N7222" s="45">
        <v>43140</v>
      </c>
    </row>
    <row r="7223" spans="1:14" x14ac:dyDescent="0.25">
      <c r="A7223" s="32" t="s">
        <v>33034</v>
      </c>
      <c r="B7223" s="42" t="s">
        <v>66681</v>
      </c>
      <c r="C7223" s="42" t="s">
        <v>20715</v>
      </c>
      <c r="D7223" s="42"/>
      <c r="E7223" s="43" t="s">
        <v>21840</v>
      </c>
      <c r="F7223" s="44" t="s">
        <v>3153</v>
      </c>
      <c r="G7223" s="44" t="s">
        <v>11</v>
      </c>
      <c r="H7223" s="44" t="s">
        <v>12</v>
      </c>
      <c r="I7223" s="42" t="s">
        <v>13385</v>
      </c>
      <c r="J7223" s="42">
        <v>8033637168142</v>
      </c>
      <c r="L7223" s="47">
        <v>159.94999999999999</v>
      </c>
      <c r="M7223" s="47">
        <v>159.94999999999999</v>
      </c>
      <c r="N7223" s="45">
        <v>43140</v>
      </c>
    </row>
    <row r="7224" spans="1:14" x14ac:dyDescent="0.25">
      <c r="A7224" s="32" t="s">
        <v>33033</v>
      </c>
      <c r="B7224" s="42" t="s">
        <v>66680</v>
      </c>
      <c r="C7224" s="42" t="s">
        <v>20714</v>
      </c>
      <c r="D7224" s="42"/>
      <c r="E7224" s="43" t="s">
        <v>13384</v>
      </c>
      <c r="F7224" s="44" t="s">
        <v>3153</v>
      </c>
      <c r="G7224" s="44" t="s">
        <v>11</v>
      </c>
      <c r="H7224" s="44" t="s">
        <v>12</v>
      </c>
      <c r="I7224" s="42" t="s">
        <v>20580</v>
      </c>
      <c r="J7224" s="42">
        <v>8033637168135</v>
      </c>
      <c r="L7224" s="47">
        <v>159.94999999999999</v>
      </c>
      <c r="M7224" s="47">
        <v>159.94999999999999</v>
      </c>
      <c r="N7224" s="45">
        <v>43140</v>
      </c>
    </row>
    <row r="7225" spans="1:14" x14ac:dyDescent="0.25">
      <c r="A7225" s="32" t="s">
        <v>33032</v>
      </c>
      <c r="B7225" s="42" t="s">
        <v>66679</v>
      </c>
      <c r="C7225" s="42" t="s">
        <v>20713</v>
      </c>
      <c r="D7225" s="42"/>
      <c r="E7225" s="43" t="s">
        <v>21839</v>
      </c>
      <c r="F7225" s="44" t="s">
        <v>3153</v>
      </c>
      <c r="G7225" s="44" t="s">
        <v>11</v>
      </c>
      <c r="H7225" s="44" t="s">
        <v>12</v>
      </c>
      <c r="I7225" s="42" t="s">
        <v>13383</v>
      </c>
      <c r="J7225" s="42">
        <v>8033637168128</v>
      </c>
      <c r="L7225" s="47">
        <v>159.94999999999999</v>
      </c>
      <c r="M7225" s="47">
        <v>159.94999999999999</v>
      </c>
      <c r="N7225" s="45">
        <v>43140</v>
      </c>
    </row>
    <row r="7226" spans="1:14" x14ac:dyDescent="0.25">
      <c r="A7226" s="32" t="s">
        <v>33031</v>
      </c>
      <c r="B7226" s="42" t="s">
        <v>66678</v>
      </c>
      <c r="C7226" s="42"/>
      <c r="D7226" s="42"/>
      <c r="E7226" s="43" t="s">
        <v>13381</v>
      </c>
      <c r="F7226" s="44" t="s">
        <v>3153</v>
      </c>
      <c r="G7226" s="44" t="s">
        <v>11</v>
      </c>
      <c r="H7226" s="44" t="s">
        <v>12</v>
      </c>
      <c r="I7226" s="42" t="s">
        <v>13382</v>
      </c>
      <c r="J7226" s="42">
        <v>8033637168111</v>
      </c>
      <c r="L7226" s="47">
        <v>159.94999999999999</v>
      </c>
      <c r="M7226" s="47">
        <v>159.94999999999999</v>
      </c>
      <c r="N7226" s="45">
        <v>43140</v>
      </c>
    </row>
    <row r="7227" spans="1:14" x14ac:dyDescent="0.25">
      <c r="A7227" s="32" t="s">
        <v>33030</v>
      </c>
      <c r="B7227" s="42" t="s">
        <v>66677</v>
      </c>
      <c r="C7227" s="42"/>
      <c r="D7227" s="42"/>
      <c r="E7227" s="43" t="s">
        <v>59662</v>
      </c>
      <c r="F7227" s="44" t="s">
        <v>3153</v>
      </c>
      <c r="G7227" s="44" t="s">
        <v>11</v>
      </c>
      <c r="H7227" s="44" t="s">
        <v>12</v>
      </c>
      <c r="I7227" s="42" t="s">
        <v>13380</v>
      </c>
      <c r="J7227" s="42">
        <v>8033637168081</v>
      </c>
      <c r="L7227" s="47">
        <v>159.94999999999999</v>
      </c>
      <c r="M7227" s="47">
        <v>159.94999999999999</v>
      </c>
      <c r="N7227" s="45">
        <v>43140</v>
      </c>
    </row>
    <row r="7228" spans="1:14" x14ac:dyDescent="0.25">
      <c r="A7228" s="32" t="s">
        <v>33029</v>
      </c>
      <c r="B7228" s="42" t="s">
        <v>66676</v>
      </c>
      <c r="C7228" s="42"/>
      <c r="D7228" s="42"/>
      <c r="E7228" s="43" t="s">
        <v>13378</v>
      </c>
      <c r="F7228" s="44" t="s">
        <v>3153</v>
      </c>
      <c r="G7228" s="44" t="s">
        <v>11</v>
      </c>
      <c r="H7228" s="44" t="s">
        <v>12</v>
      </c>
      <c r="I7228" s="42" t="s">
        <v>13379</v>
      </c>
      <c r="J7228" s="42">
        <v>8033637168074</v>
      </c>
      <c r="L7228" s="47">
        <v>159.94999999999999</v>
      </c>
      <c r="M7228" s="47">
        <v>159.94999999999999</v>
      </c>
      <c r="N7228" s="45">
        <v>43140</v>
      </c>
    </row>
    <row r="7229" spans="1:14" x14ac:dyDescent="0.25">
      <c r="A7229" s="32" t="s">
        <v>33028</v>
      </c>
      <c r="B7229" s="42" t="s">
        <v>66675</v>
      </c>
      <c r="C7229" s="42"/>
      <c r="D7229" s="42"/>
      <c r="E7229" s="43" t="s">
        <v>59661</v>
      </c>
      <c r="F7229" s="44" t="s">
        <v>3153</v>
      </c>
      <c r="G7229" s="44" t="s">
        <v>11</v>
      </c>
      <c r="H7229" s="44" t="s">
        <v>12</v>
      </c>
      <c r="I7229" s="42" t="s">
        <v>13377</v>
      </c>
      <c r="J7229" s="42">
        <v>8033637168067</v>
      </c>
      <c r="L7229" s="47">
        <v>159.94999999999999</v>
      </c>
      <c r="M7229" s="47">
        <v>159.94999999999999</v>
      </c>
      <c r="N7229" s="45">
        <v>43140</v>
      </c>
    </row>
    <row r="7230" spans="1:14" x14ac:dyDescent="0.25">
      <c r="A7230" s="32" t="s">
        <v>33027</v>
      </c>
      <c r="B7230" s="42" t="s">
        <v>66691</v>
      </c>
      <c r="C7230" s="42"/>
      <c r="D7230" s="42"/>
      <c r="E7230" s="43" t="s">
        <v>59660</v>
      </c>
      <c r="F7230" s="44" t="s">
        <v>3153</v>
      </c>
      <c r="G7230" s="44" t="s">
        <v>11</v>
      </c>
      <c r="H7230" s="44" t="s">
        <v>12</v>
      </c>
      <c r="I7230" s="42" t="s">
        <v>13376</v>
      </c>
      <c r="J7230" s="42">
        <v>8033637168203</v>
      </c>
      <c r="L7230" s="47">
        <v>159.94999999999999</v>
      </c>
      <c r="M7230" s="47">
        <v>159.94999999999999</v>
      </c>
      <c r="N7230" s="45">
        <v>43140</v>
      </c>
    </row>
    <row r="7231" spans="1:14" x14ac:dyDescent="0.25">
      <c r="A7231" s="32" t="s">
        <v>33026</v>
      </c>
      <c r="B7231" s="42" t="s">
        <v>66690</v>
      </c>
      <c r="C7231" s="42"/>
      <c r="D7231" s="42"/>
      <c r="E7231" s="43" t="s">
        <v>13374</v>
      </c>
      <c r="F7231" s="44" t="s">
        <v>3153</v>
      </c>
      <c r="G7231" s="44" t="s">
        <v>11</v>
      </c>
      <c r="H7231" s="44" t="s">
        <v>12</v>
      </c>
      <c r="I7231" s="42" t="s">
        <v>13375</v>
      </c>
      <c r="J7231" s="42">
        <v>8033637168197</v>
      </c>
      <c r="L7231" s="47">
        <v>159.94999999999999</v>
      </c>
      <c r="M7231" s="47">
        <v>159.94999999999999</v>
      </c>
      <c r="N7231" s="45">
        <v>43140</v>
      </c>
    </row>
    <row r="7232" spans="1:14" x14ac:dyDescent="0.25">
      <c r="A7232" s="32" t="s">
        <v>33025</v>
      </c>
      <c r="B7232" s="42" t="s">
        <v>66689</v>
      </c>
      <c r="C7232" s="42" t="s">
        <v>20723</v>
      </c>
      <c r="D7232" s="42"/>
      <c r="E7232" s="43" t="s">
        <v>59659</v>
      </c>
      <c r="F7232" s="44" t="s">
        <v>3153</v>
      </c>
      <c r="G7232" s="44" t="s">
        <v>11</v>
      </c>
      <c r="H7232" s="44" t="s">
        <v>12</v>
      </c>
      <c r="I7232" s="42" t="s">
        <v>13373</v>
      </c>
      <c r="J7232" s="42">
        <v>8033637168180</v>
      </c>
      <c r="L7232" s="47">
        <v>159.94999999999999</v>
      </c>
      <c r="M7232" s="47">
        <v>159.94999999999999</v>
      </c>
      <c r="N7232" s="45">
        <v>43140</v>
      </c>
    </row>
    <row r="7233" spans="1:14" x14ac:dyDescent="0.25">
      <c r="A7233" s="32" t="s">
        <v>33024</v>
      </c>
      <c r="B7233" s="42" t="s">
        <v>66688</v>
      </c>
      <c r="C7233" s="42" t="s">
        <v>20722</v>
      </c>
      <c r="D7233" s="42"/>
      <c r="E7233" s="43" t="s">
        <v>13372</v>
      </c>
      <c r="F7233" s="44" t="s">
        <v>3153</v>
      </c>
      <c r="G7233" s="44" t="s">
        <v>11</v>
      </c>
      <c r="H7233" s="44" t="s">
        <v>12</v>
      </c>
      <c r="I7233" s="42" t="s">
        <v>20584</v>
      </c>
      <c r="J7233" s="42">
        <v>8033637168173</v>
      </c>
      <c r="L7233" s="47">
        <v>159.94999999999999</v>
      </c>
      <c r="M7233" s="47">
        <v>159.94999999999999</v>
      </c>
      <c r="N7233" s="45">
        <v>43140</v>
      </c>
    </row>
    <row r="7234" spans="1:14" x14ac:dyDescent="0.25">
      <c r="A7234" s="32" t="s">
        <v>33023</v>
      </c>
      <c r="B7234" s="42" t="s">
        <v>66687</v>
      </c>
      <c r="C7234" s="42" t="s">
        <v>20721</v>
      </c>
      <c r="D7234" s="42"/>
      <c r="E7234" s="43" t="s">
        <v>59658</v>
      </c>
      <c r="F7234" s="44" t="s">
        <v>3153</v>
      </c>
      <c r="G7234" s="44" t="s">
        <v>11</v>
      </c>
      <c r="H7234" s="44" t="s">
        <v>12</v>
      </c>
      <c r="I7234" s="42" t="s">
        <v>13371</v>
      </c>
      <c r="J7234" s="42">
        <v>8033637168166</v>
      </c>
      <c r="L7234" s="47">
        <v>159.94999999999999</v>
      </c>
      <c r="M7234" s="47">
        <v>159.94999999999999</v>
      </c>
      <c r="N7234" s="45">
        <v>43140</v>
      </c>
    </row>
    <row r="7235" spans="1:14" x14ac:dyDescent="0.25">
      <c r="A7235" s="32" t="s">
        <v>33022</v>
      </c>
      <c r="B7235" s="42" t="s">
        <v>66686</v>
      </c>
      <c r="C7235" s="42" t="s">
        <v>20720</v>
      </c>
      <c r="D7235" s="42"/>
      <c r="E7235" s="43" t="s">
        <v>13370</v>
      </c>
      <c r="F7235" s="44" t="s">
        <v>3153</v>
      </c>
      <c r="G7235" s="44" t="s">
        <v>11</v>
      </c>
      <c r="H7235" s="44" t="s">
        <v>12</v>
      </c>
      <c r="I7235" s="42" t="s">
        <v>20583</v>
      </c>
      <c r="J7235" s="42">
        <v>8033637168159</v>
      </c>
      <c r="L7235" s="47">
        <v>159.94999999999999</v>
      </c>
      <c r="M7235" s="47">
        <v>159.94999999999999</v>
      </c>
      <c r="N7235" s="45">
        <v>43140</v>
      </c>
    </row>
    <row r="7236" spans="1:14" x14ac:dyDescent="0.25">
      <c r="A7236" s="32" t="s">
        <v>33021</v>
      </c>
      <c r="B7236" s="42" t="s">
        <v>66685</v>
      </c>
      <c r="C7236" s="42" t="s">
        <v>20719</v>
      </c>
      <c r="D7236" s="42"/>
      <c r="E7236" s="43" t="s">
        <v>59657</v>
      </c>
      <c r="F7236" s="44" t="s">
        <v>3153</v>
      </c>
      <c r="G7236" s="44" t="s">
        <v>11</v>
      </c>
      <c r="H7236" s="44" t="s">
        <v>12</v>
      </c>
      <c r="I7236" s="42" t="s">
        <v>13369</v>
      </c>
      <c r="J7236" s="42">
        <v>8033637167787</v>
      </c>
      <c r="L7236" s="47">
        <v>159.94999999999999</v>
      </c>
      <c r="M7236" s="47">
        <v>159.94999999999999</v>
      </c>
      <c r="N7236" s="45">
        <v>43140</v>
      </c>
    </row>
    <row r="7237" spans="1:14" x14ac:dyDescent="0.25">
      <c r="A7237" s="32" t="s">
        <v>33020</v>
      </c>
      <c r="B7237" s="42" t="s">
        <v>66684</v>
      </c>
      <c r="C7237" s="42" t="s">
        <v>20718</v>
      </c>
      <c r="D7237" s="42"/>
      <c r="E7237" s="43" t="s">
        <v>13368</v>
      </c>
      <c r="F7237" s="44" t="s">
        <v>3153</v>
      </c>
      <c r="G7237" s="44" t="s">
        <v>11</v>
      </c>
      <c r="H7237" s="44" t="s">
        <v>12</v>
      </c>
      <c r="I7237" s="42" t="s">
        <v>20582</v>
      </c>
      <c r="J7237" s="42">
        <v>8033637167770</v>
      </c>
      <c r="L7237" s="47">
        <v>159.94999999999999</v>
      </c>
      <c r="M7237" s="47">
        <v>159.94999999999999</v>
      </c>
      <c r="N7237" s="45">
        <v>43140</v>
      </c>
    </row>
    <row r="7238" spans="1:14" x14ac:dyDescent="0.25">
      <c r="A7238" s="32" t="s">
        <v>33019</v>
      </c>
      <c r="B7238" s="42" t="s">
        <v>66683</v>
      </c>
      <c r="C7238" s="42" t="s">
        <v>20717</v>
      </c>
      <c r="D7238" s="42"/>
      <c r="E7238" s="43" t="s">
        <v>59656</v>
      </c>
      <c r="F7238" s="44" t="s">
        <v>3153</v>
      </c>
      <c r="G7238" s="44" t="s">
        <v>11</v>
      </c>
      <c r="H7238" s="44" t="s">
        <v>12</v>
      </c>
      <c r="I7238" s="42" t="s">
        <v>13367</v>
      </c>
      <c r="J7238" s="42">
        <v>8033637167763</v>
      </c>
      <c r="L7238" s="47">
        <v>159.94999999999999</v>
      </c>
      <c r="M7238" s="47">
        <v>159.94999999999999</v>
      </c>
      <c r="N7238" s="45">
        <v>43140</v>
      </c>
    </row>
    <row r="7239" spans="1:14" x14ac:dyDescent="0.25">
      <c r="A7239" s="32" t="s">
        <v>33018</v>
      </c>
      <c r="B7239" s="42" t="s">
        <v>66665</v>
      </c>
      <c r="C7239" s="42" t="s">
        <v>20703</v>
      </c>
      <c r="D7239" s="42"/>
      <c r="E7239" s="43" t="s">
        <v>21833</v>
      </c>
      <c r="F7239" s="44" t="s">
        <v>3153</v>
      </c>
      <c r="G7239" s="44" t="s">
        <v>11</v>
      </c>
      <c r="H7239" s="44" t="s">
        <v>12</v>
      </c>
      <c r="I7239" s="42" t="s">
        <v>20575</v>
      </c>
      <c r="J7239" s="42">
        <v>8033637168005</v>
      </c>
      <c r="L7239" s="47">
        <v>159.94999999999999</v>
      </c>
      <c r="M7239" s="47">
        <v>159.94999999999999</v>
      </c>
      <c r="N7239" s="45">
        <v>43140</v>
      </c>
    </row>
    <row r="7240" spans="1:14" x14ac:dyDescent="0.25">
      <c r="A7240" s="32" t="s">
        <v>33017</v>
      </c>
      <c r="B7240" s="42" t="s">
        <v>66664</v>
      </c>
      <c r="C7240" s="42" t="s">
        <v>20702</v>
      </c>
      <c r="D7240" s="42"/>
      <c r="E7240" s="43" t="s">
        <v>21832</v>
      </c>
      <c r="F7240" s="44" t="s">
        <v>3153</v>
      </c>
      <c r="G7240" s="44" t="s">
        <v>11</v>
      </c>
      <c r="H7240" s="44" t="s">
        <v>12</v>
      </c>
      <c r="I7240" s="42" t="s">
        <v>13366</v>
      </c>
      <c r="J7240" s="42">
        <v>8033637167992</v>
      </c>
      <c r="L7240" s="47">
        <v>159.94999999999999</v>
      </c>
      <c r="M7240" s="47">
        <v>159.94999999999999</v>
      </c>
      <c r="N7240" s="45">
        <v>43140</v>
      </c>
    </row>
    <row r="7241" spans="1:14" x14ac:dyDescent="0.25">
      <c r="A7241" s="32" t="s">
        <v>33016</v>
      </c>
      <c r="B7241" s="42" t="s">
        <v>66663</v>
      </c>
      <c r="C7241" s="42" t="s">
        <v>20701</v>
      </c>
      <c r="D7241" s="42"/>
      <c r="E7241" s="43" t="s">
        <v>21831</v>
      </c>
      <c r="F7241" s="44" t="s">
        <v>3153</v>
      </c>
      <c r="G7241" s="44" t="s">
        <v>11</v>
      </c>
      <c r="H7241" s="44" t="s">
        <v>12</v>
      </c>
      <c r="I7241" s="42" t="s">
        <v>20574</v>
      </c>
      <c r="J7241" s="42">
        <v>8033637167985</v>
      </c>
      <c r="L7241" s="47">
        <v>159.94999999999999</v>
      </c>
      <c r="M7241" s="47">
        <v>159.94999999999999</v>
      </c>
      <c r="N7241" s="45">
        <v>43140</v>
      </c>
    </row>
    <row r="7242" spans="1:14" x14ac:dyDescent="0.25">
      <c r="A7242" s="32" t="s">
        <v>33015</v>
      </c>
      <c r="B7242" s="42" t="s">
        <v>66662</v>
      </c>
      <c r="C7242" s="42" t="s">
        <v>20700</v>
      </c>
      <c r="D7242" s="42"/>
      <c r="E7242" s="43" t="s">
        <v>21830</v>
      </c>
      <c r="F7242" s="44" t="s">
        <v>3153</v>
      </c>
      <c r="G7242" s="44" t="s">
        <v>11</v>
      </c>
      <c r="H7242" s="44" t="s">
        <v>12</v>
      </c>
      <c r="I7242" s="42" t="s">
        <v>13365</v>
      </c>
      <c r="J7242" s="42">
        <v>8033637167978</v>
      </c>
      <c r="L7242" s="47">
        <v>159.94999999999999</v>
      </c>
      <c r="M7242" s="47">
        <v>159.94999999999999</v>
      </c>
      <c r="N7242" s="45">
        <v>43140</v>
      </c>
    </row>
    <row r="7243" spans="1:14" x14ac:dyDescent="0.25">
      <c r="A7243" s="32" t="s">
        <v>33014</v>
      </c>
      <c r="B7243" s="42" t="s">
        <v>66661</v>
      </c>
      <c r="C7243" s="42" t="s">
        <v>20699</v>
      </c>
      <c r="D7243" s="42"/>
      <c r="E7243" s="43" t="s">
        <v>21829</v>
      </c>
      <c r="F7243" s="44" t="s">
        <v>3153</v>
      </c>
      <c r="G7243" s="44" t="s">
        <v>11</v>
      </c>
      <c r="H7243" s="44" t="s">
        <v>12</v>
      </c>
      <c r="I7243" s="42" t="s">
        <v>20573</v>
      </c>
      <c r="J7243" s="42">
        <v>8033637167947</v>
      </c>
      <c r="L7243" s="47">
        <v>159.94999999999999</v>
      </c>
      <c r="M7243" s="47">
        <v>159.94999999999999</v>
      </c>
      <c r="N7243" s="45">
        <v>43140</v>
      </c>
    </row>
    <row r="7244" spans="1:14" x14ac:dyDescent="0.25">
      <c r="A7244" s="32" t="s">
        <v>33013</v>
      </c>
      <c r="B7244" s="42" t="s">
        <v>66660</v>
      </c>
      <c r="C7244" s="42" t="s">
        <v>20698</v>
      </c>
      <c r="D7244" s="42"/>
      <c r="E7244" s="43" t="s">
        <v>21828</v>
      </c>
      <c r="F7244" s="44" t="s">
        <v>3153</v>
      </c>
      <c r="G7244" s="44" t="s">
        <v>11</v>
      </c>
      <c r="H7244" s="44" t="s">
        <v>12</v>
      </c>
      <c r="I7244" s="42" t="s">
        <v>13364</v>
      </c>
      <c r="J7244" s="42">
        <v>8033637167930</v>
      </c>
      <c r="L7244" s="47">
        <v>159.94999999999999</v>
      </c>
      <c r="M7244" s="47">
        <v>159.94999999999999</v>
      </c>
      <c r="N7244" s="45">
        <v>43140</v>
      </c>
    </row>
    <row r="7245" spans="1:14" x14ac:dyDescent="0.25">
      <c r="A7245" s="32" t="s">
        <v>33012</v>
      </c>
      <c r="B7245" s="42" t="s">
        <v>66659</v>
      </c>
      <c r="C7245" s="42" t="s">
        <v>20697</v>
      </c>
      <c r="D7245" s="42"/>
      <c r="E7245" s="43" t="s">
        <v>21827</v>
      </c>
      <c r="F7245" s="44" t="s">
        <v>3153</v>
      </c>
      <c r="G7245" s="44" t="s">
        <v>11</v>
      </c>
      <c r="H7245" s="44" t="s">
        <v>12</v>
      </c>
      <c r="I7245" s="42" t="s">
        <v>20572</v>
      </c>
      <c r="J7245" s="42">
        <v>8033637167923</v>
      </c>
      <c r="L7245" s="47">
        <v>159.94999999999999</v>
      </c>
      <c r="M7245" s="47">
        <v>159.94999999999999</v>
      </c>
      <c r="N7245" s="45">
        <v>43140</v>
      </c>
    </row>
    <row r="7246" spans="1:14" x14ac:dyDescent="0.25">
      <c r="A7246" s="32" t="s">
        <v>33011</v>
      </c>
      <c r="B7246" s="42" t="s">
        <v>66658</v>
      </c>
      <c r="C7246" s="42" t="s">
        <v>20696</v>
      </c>
      <c r="D7246" s="42"/>
      <c r="E7246" s="43" t="s">
        <v>21826</v>
      </c>
      <c r="F7246" s="44" t="s">
        <v>3153</v>
      </c>
      <c r="G7246" s="44" t="s">
        <v>11</v>
      </c>
      <c r="H7246" s="44" t="s">
        <v>12</v>
      </c>
      <c r="I7246" s="42" t="s">
        <v>13363</v>
      </c>
      <c r="J7246" s="42">
        <v>8033637167916</v>
      </c>
      <c r="L7246" s="47">
        <v>159.94999999999999</v>
      </c>
      <c r="M7246" s="47">
        <v>159.94999999999999</v>
      </c>
      <c r="N7246" s="45">
        <v>43140</v>
      </c>
    </row>
    <row r="7247" spans="1:14" x14ac:dyDescent="0.25">
      <c r="A7247" s="32" t="s">
        <v>33010</v>
      </c>
      <c r="B7247" s="42" t="s">
        <v>66674</v>
      </c>
      <c r="C7247" s="42" t="s">
        <v>20712</v>
      </c>
      <c r="D7247" s="42"/>
      <c r="E7247" s="43" t="s">
        <v>21838</v>
      </c>
      <c r="F7247" s="44" t="s">
        <v>3153</v>
      </c>
      <c r="G7247" s="44" t="s">
        <v>11</v>
      </c>
      <c r="H7247" s="44" t="s">
        <v>12</v>
      </c>
      <c r="I7247" s="42" t="s">
        <v>13362</v>
      </c>
      <c r="J7247" s="42">
        <v>8033637168050</v>
      </c>
      <c r="L7247" s="47">
        <v>159.94999999999999</v>
      </c>
      <c r="M7247" s="47">
        <v>159.94999999999999</v>
      </c>
      <c r="N7247" s="45">
        <v>43140</v>
      </c>
    </row>
    <row r="7248" spans="1:14" x14ac:dyDescent="0.25">
      <c r="A7248" s="32" t="s">
        <v>33009</v>
      </c>
      <c r="B7248" s="42" t="s">
        <v>66673</v>
      </c>
      <c r="C7248" s="42" t="s">
        <v>20711</v>
      </c>
      <c r="D7248" s="42"/>
      <c r="E7248" s="43" t="s">
        <v>59655</v>
      </c>
      <c r="F7248" s="44" t="s">
        <v>3153</v>
      </c>
      <c r="G7248" s="44" t="s">
        <v>11</v>
      </c>
      <c r="H7248" s="44" t="s">
        <v>12</v>
      </c>
      <c r="I7248" s="42" t="s">
        <v>20579</v>
      </c>
      <c r="J7248" s="42">
        <v>8033637168043</v>
      </c>
      <c r="L7248" s="47">
        <v>159.94999999999999</v>
      </c>
      <c r="M7248" s="47">
        <v>159.94999999999999</v>
      </c>
      <c r="N7248" s="45">
        <v>43140</v>
      </c>
    </row>
    <row r="7249" spans="1:14" x14ac:dyDescent="0.25">
      <c r="A7249" s="32" t="s">
        <v>33008</v>
      </c>
      <c r="B7249" s="42" t="s">
        <v>66672</v>
      </c>
      <c r="C7249" s="42" t="s">
        <v>20710</v>
      </c>
      <c r="D7249" s="42"/>
      <c r="E7249" s="43" t="s">
        <v>21837</v>
      </c>
      <c r="F7249" s="44" t="s">
        <v>3153</v>
      </c>
      <c r="G7249" s="44" t="s">
        <v>11</v>
      </c>
      <c r="H7249" s="44" t="s">
        <v>12</v>
      </c>
      <c r="I7249" s="42" t="s">
        <v>13361</v>
      </c>
      <c r="J7249" s="42">
        <v>8033637168036</v>
      </c>
      <c r="L7249" s="47">
        <v>159.94999999999999</v>
      </c>
      <c r="M7249" s="47">
        <v>159.94999999999999</v>
      </c>
      <c r="N7249" s="45">
        <v>43140</v>
      </c>
    </row>
    <row r="7250" spans="1:14" x14ac:dyDescent="0.25">
      <c r="A7250" s="32" t="s">
        <v>33007</v>
      </c>
      <c r="B7250" s="42" t="s">
        <v>66671</v>
      </c>
      <c r="C7250" s="42" t="s">
        <v>20709</v>
      </c>
      <c r="D7250" s="42"/>
      <c r="E7250" s="43" t="s">
        <v>59654</v>
      </c>
      <c r="F7250" s="44" t="s">
        <v>3153</v>
      </c>
      <c r="G7250" s="44" t="s">
        <v>11</v>
      </c>
      <c r="H7250" s="44" t="s">
        <v>12</v>
      </c>
      <c r="I7250" s="42" t="s">
        <v>20578</v>
      </c>
      <c r="J7250" s="42">
        <v>8033637168029</v>
      </c>
      <c r="L7250" s="47">
        <v>159.94999999999999</v>
      </c>
      <c r="M7250" s="47">
        <v>159.94999999999999</v>
      </c>
      <c r="N7250" s="45">
        <v>43140</v>
      </c>
    </row>
    <row r="7251" spans="1:14" x14ac:dyDescent="0.25">
      <c r="A7251" s="32" t="s">
        <v>33006</v>
      </c>
      <c r="B7251" s="42" t="s">
        <v>66670</v>
      </c>
      <c r="C7251" s="42" t="s">
        <v>20708</v>
      </c>
      <c r="D7251" s="42"/>
      <c r="E7251" s="43" t="s">
        <v>21836</v>
      </c>
      <c r="F7251" s="44" t="s">
        <v>3153</v>
      </c>
      <c r="G7251" s="44" t="s">
        <v>11</v>
      </c>
      <c r="H7251" s="44" t="s">
        <v>12</v>
      </c>
      <c r="I7251" s="42" t="s">
        <v>13360</v>
      </c>
      <c r="J7251" s="42">
        <v>8033637168012</v>
      </c>
      <c r="L7251" s="47">
        <v>159.94999999999999</v>
      </c>
      <c r="M7251" s="47">
        <v>159.94999999999999</v>
      </c>
      <c r="N7251" s="45">
        <v>43140</v>
      </c>
    </row>
    <row r="7252" spans="1:14" x14ac:dyDescent="0.25">
      <c r="A7252" s="32" t="s">
        <v>33005</v>
      </c>
      <c r="B7252" s="42" t="s">
        <v>66669</v>
      </c>
      <c r="C7252" s="42" t="s">
        <v>20707</v>
      </c>
      <c r="D7252" s="42"/>
      <c r="E7252" s="43" t="s">
        <v>59653</v>
      </c>
      <c r="F7252" s="44" t="s">
        <v>3153</v>
      </c>
      <c r="G7252" s="44" t="s">
        <v>11</v>
      </c>
      <c r="H7252" s="44" t="s">
        <v>12</v>
      </c>
      <c r="I7252" s="42" t="s">
        <v>20577</v>
      </c>
      <c r="J7252" s="42">
        <v>8033637167749</v>
      </c>
      <c r="L7252" s="47">
        <v>159.94999999999999</v>
      </c>
      <c r="M7252" s="47">
        <v>159.94999999999999</v>
      </c>
      <c r="N7252" s="45">
        <v>43140</v>
      </c>
    </row>
    <row r="7253" spans="1:14" x14ac:dyDescent="0.25">
      <c r="A7253" s="32" t="s">
        <v>33004</v>
      </c>
      <c r="B7253" s="42" t="s">
        <v>66668</v>
      </c>
      <c r="C7253" s="42" t="s">
        <v>20706</v>
      </c>
      <c r="D7253" s="42"/>
      <c r="E7253" s="43" t="s">
        <v>21835</v>
      </c>
      <c r="F7253" s="44" t="s">
        <v>3153</v>
      </c>
      <c r="G7253" s="44" t="s">
        <v>11</v>
      </c>
      <c r="H7253" s="44" t="s">
        <v>12</v>
      </c>
      <c r="I7253" s="42" t="s">
        <v>13359</v>
      </c>
      <c r="J7253" s="42">
        <v>8033637167732</v>
      </c>
      <c r="L7253" s="47">
        <v>159.94999999999999</v>
      </c>
      <c r="M7253" s="47">
        <v>159.94999999999999</v>
      </c>
      <c r="N7253" s="45">
        <v>43140</v>
      </c>
    </row>
    <row r="7254" spans="1:14" x14ac:dyDescent="0.25">
      <c r="A7254" s="32" t="s">
        <v>33003</v>
      </c>
      <c r="B7254" s="42" t="s">
        <v>66667</v>
      </c>
      <c r="C7254" s="42" t="s">
        <v>20705</v>
      </c>
      <c r="D7254" s="42"/>
      <c r="E7254" s="43" t="s">
        <v>59652</v>
      </c>
      <c r="F7254" s="44" t="s">
        <v>3153</v>
      </c>
      <c r="G7254" s="44" t="s">
        <v>11</v>
      </c>
      <c r="H7254" s="44" t="s">
        <v>12</v>
      </c>
      <c r="I7254" s="42" t="s">
        <v>20576</v>
      </c>
      <c r="J7254" s="42">
        <v>8033637167725</v>
      </c>
      <c r="L7254" s="47">
        <v>159.94999999999999</v>
      </c>
      <c r="M7254" s="47">
        <v>159.94999999999999</v>
      </c>
      <c r="N7254" s="45">
        <v>43140</v>
      </c>
    </row>
    <row r="7255" spans="1:14" x14ac:dyDescent="0.25">
      <c r="A7255" s="32" t="s">
        <v>33002</v>
      </c>
      <c r="B7255" s="42" t="s">
        <v>66666</v>
      </c>
      <c r="C7255" s="42" t="s">
        <v>20704</v>
      </c>
      <c r="D7255" s="42"/>
      <c r="E7255" s="43" t="s">
        <v>21834</v>
      </c>
      <c r="F7255" s="44" t="s">
        <v>3153</v>
      </c>
      <c r="G7255" s="44" t="s">
        <v>11</v>
      </c>
      <c r="H7255" s="44" t="s">
        <v>12</v>
      </c>
      <c r="I7255" s="42" t="s">
        <v>13358</v>
      </c>
      <c r="J7255" s="42">
        <v>8033637167718</v>
      </c>
      <c r="L7255" s="47">
        <v>159.94999999999999</v>
      </c>
      <c r="M7255" s="47">
        <v>159.94999999999999</v>
      </c>
      <c r="N7255" s="45">
        <v>43140</v>
      </c>
    </row>
    <row r="7256" spans="1:14" x14ac:dyDescent="0.25">
      <c r="A7256" s="32" t="s">
        <v>33001</v>
      </c>
      <c r="B7256" s="42" t="s">
        <v>66880</v>
      </c>
      <c r="C7256" s="42"/>
      <c r="D7256" s="42"/>
      <c r="E7256" s="43" t="s">
        <v>12523</v>
      </c>
      <c r="F7256" s="44" t="s">
        <v>3153</v>
      </c>
      <c r="G7256" s="44" t="s">
        <v>11</v>
      </c>
      <c r="H7256" s="44" t="s">
        <v>12</v>
      </c>
      <c r="I7256" s="42" t="s">
        <v>21451</v>
      </c>
      <c r="J7256" s="42">
        <v>8033637961088</v>
      </c>
      <c r="L7256" s="47">
        <v>159.94999999999999</v>
      </c>
      <c r="M7256" s="47">
        <v>159.94999999999999</v>
      </c>
      <c r="N7256" s="45">
        <v>43507</v>
      </c>
    </row>
    <row r="7257" spans="1:14" x14ac:dyDescent="0.25">
      <c r="A7257" s="32" t="s">
        <v>33000</v>
      </c>
      <c r="B7257" s="42" t="s">
        <v>66879</v>
      </c>
      <c r="C7257" s="42"/>
      <c r="D7257" s="42"/>
      <c r="E7257" s="43" t="s">
        <v>59651</v>
      </c>
      <c r="F7257" s="44" t="s">
        <v>3153</v>
      </c>
      <c r="G7257" s="44" t="s">
        <v>11</v>
      </c>
      <c r="H7257" s="44" t="s">
        <v>12</v>
      </c>
      <c r="I7257" s="42" t="s">
        <v>12522</v>
      </c>
      <c r="J7257" s="42">
        <v>8033637961071</v>
      </c>
      <c r="L7257" s="47">
        <v>159.94999999999999</v>
      </c>
      <c r="M7257" s="47">
        <v>159.94999999999999</v>
      </c>
      <c r="N7257" s="45">
        <v>43507</v>
      </c>
    </row>
    <row r="7258" spans="1:14" x14ac:dyDescent="0.25">
      <c r="A7258" s="32" t="s">
        <v>32999</v>
      </c>
      <c r="B7258" s="42" t="s">
        <v>66878</v>
      </c>
      <c r="C7258" s="42"/>
      <c r="D7258" s="42"/>
      <c r="E7258" s="43" t="s">
        <v>12521</v>
      </c>
      <c r="F7258" s="44" t="s">
        <v>3153</v>
      </c>
      <c r="G7258" s="44" t="s">
        <v>11</v>
      </c>
      <c r="H7258" s="44" t="s">
        <v>12</v>
      </c>
      <c r="I7258" s="42" t="s">
        <v>21450</v>
      </c>
      <c r="J7258" s="42">
        <v>8033637961064</v>
      </c>
      <c r="L7258" s="47">
        <v>159.94999999999999</v>
      </c>
      <c r="M7258" s="47">
        <v>159.94999999999999</v>
      </c>
      <c r="N7258" s="45">
        <v>43507</v>
      </c>
    </row>
    <row r="7259" spans="1:14" x14ac:dyDescent="0.25">
      <c r="A7259" s="32" t="s">
        <v>32998</v>
      </c>
      <c r="B7259" s="42" t="s">
        <v>66877</v>
      </c>
      <c r="C7259" s="42"/>
      <c r="D7259" s="42"/>
      <c r="E7259" s="43" t="s">
        <v>59650</v>
      </c>
      <c r="F7259" s="44" t="s">
        <v>3153</v>
      </c>
      <c r="G7259" s="44" t="s">
        <v>11</v>
      </c>
      <c r="H7259" s="44" t="s">
        <v>12</v>
      </c>
      <c r="I7259" s="42" t="s">
        <v>12520</v>
      </c>
      <c r="J7259" s="42">
        <v>8033637961057</v>
      </c>
      <c r="L7259" s="47">
        <v>159.94999999999999</v>
      </c>
      <c r="M7259" s="47">
        <v>159.94999999999999</v>
      </c>
      <c r="N7259" s="45">
        <v>43507</v>
      </c>
    </row>
    <row r="7260" spans="1:14" x14ac:dyDescent="0.25">
      <c r="A7260" s="32" t="s">
        <v>32997</v>
      </c>
      <c r="B7260" s="42" t="s">
        <v>66876</v>
      </c>
      <c r="C7260" s="42"/>
      <c r="D7260" s="42"/>
      <c r="E7260" s="43" t="s">
        <v>12519</v>
      </c>
      <c r="F7260" s="44" t="s">
        <v>3153</v>
      </c>
      <c r="G7260" s="44" t="s">
        <v>11</v>
      </c>
      <c r="H7260" s="44" t="s">
        <v>12</v>
      </c>
      <c r="I7260" s="42" t="s">
        <v>21449</v>
      </c>
      <c r="J7260" s="42">
        <v>8033637961040</v>
      </c>
      <c r="L7260" s="47">
        <v>159.94999999999999</v>
      </c>
      <c r="M7260" s="47">
        <v>159.94999999999999</v>
      </c>
      <c r="N7260" s="45">
        <v>43507</v>
      </c>
    </row>
    <row r="7261" spans="1:14" x14ac:dyDescent="0.25">
      <c r="A7261" s="32" t="s">
        <v>32996</v>
      </c>
      <c r="B7261" s="42" t="s">
        <v>66875</v>
      </c>
      <c r="C7261" s="42"/>
      <c r="D7261" s="42"/>
      <c r="E7261" s="43" t="s">
        <v>59649</v>
      </c>
      <c r="F7261" s="44" t="s">
        <v>3153</v>
      </c>
      <c r="G7261" s="44" t="s">
        <v>11</v>
      </c>
      <c r="H7261" s="44" t="s">
        <v>12</v>
      </c>
      <c r="I7261" s="42" t="s">
        <v>12518</v>
      </c>
      <c r="J7261" s="42">
        <v>8033637961033</v>
      </c>
      <c r="L7261" s="47">
        <v>159.94999999999999</v>
      </c>
      <c r="M7261" s="47">
        <v>159.94999999999999</v>
      </c>
      <c r="N7261" s="45">
        <v>43507</v>
      </c>
    </row>
    <row r="7262" spans="1:14" x14ac:dyDescent="0.25">
      <c r="A7262" s="32" t="s">
        <v>32995</v>
      </c>
      <c r="B7262" s="42" t="s">
        <v>66874</v>
      </c>
      <c r="C7262" s="42"/>
      <c r="D7262" s="42"/>
      <c r="E7262" s="43" t="s">
        <v>12517</v>
      </c>
      <c r="F7262" s="44" t="s">
        <v>3153</v>
      </c>
      <c r="G7262" s="44" t="s">
        <v>11</v>
      </c>
      <c r="H7262" s="44" t="s">
        <v>12</v>
      </c>
      <c r="I7262" s="42" t="s">
        <v>21448</v>
      </c>
      <c r="J7262" s="42">
        <v>8033637961026</v>
      </c>
      <c r="L7262" s="47">
        <v>159.94999999999999</v>
      </c>
      <c r="M7262" s="47">
        <v>159.94999999999999</v>
      </c>
      <c r="N7262" s="45">
        <v>43507</v>
      </c>
    </row>
    <row r="7263" spans="1:14" x14ac:dyDescent="0.25">
      <c r="A7263" s="32" t="s">
        <v>32994</v>
      </c>
      <c r="B7263" s="42" t="s">
        <v>66873</v>
      </c>
      <c r="C7263" s="42"/>
      <c r="D7263" s="42"/>
      <c r="E7263" s="43" t="s">
        <v>59648</v>
      </c>
      <c r="F7263" s="44" t="s">
        <v>3153</v>
      </c>
      <c r="G7263" s="44" t="s">
        <v>11</v>
      </c>
      <c r="H7263" s="44" t="s">
        <v>12</v>
      </c>
      <c r="I7263" s="42" t="s">
        <v>12516</v>
      </c>
      <c r="J7263" s="42">
        <v>8033637961019</v>
      </c>
      <c r="L7263" s="47">
        <v>159.94999999999999</v>
      </c>
      <c r="M7263" s="47">
        <v>159.94999999999999</v>
      </c>
      <c r="N7263" s="45">
        <v>43507</v>
      </c>
    </row>
    <row r="7264" spans="1:14" x14ac:dyDescent="0.25">
      <c r="A7264" s="32" t="s">
        <v>32993</v>
      </c>
      <c r="B7264" s="42" t="s">
        <v>66889</v>
      </c>
      <c r="C7264" s="42"/>
      <c r="D7264" s="42"/>
      <c r="E7264" s="43" t="s">
        <v>59647</v>
      </c>
      <c r="F7264" s="44" t="s">
        <v>3153</v>
      </c>
      <c r="G7264" s="44" t="s">
        <v>11</v>
      </c>
      <c r="H7264" s="44" t="s">
        <v>12</v>
      </c>
      <c r="I7264" s="42" t="s">
        <v>12515</v>
      </c>
      <c r="J7264" s="42">
        <v>8033637961170</v>
      </c>
      <c r="L7264" s="47">
        <v>159.94999999999999</v>
      </c>
      <c r="M7264" s="47">
        <v>159.94999999999999</v>
      </c>
      <c r="N7264" s="45">
        <v>43507</v>
      </c>
    </row>
    <row r="7265" spans="1:14" x14ac:dyDescent="0.25">
      <c r="A7265" s="32" t="s">
        <v>32992</v>
      </c>
      <c r="B7265" s="42" t="s">
        <v>66888</v>
      </c>
      <c r="C7265" s="42"/>
      <c r="D7265" s="42"/>
      <c r="E7265" s="43" t="s">
        <v>12513</v>
      </c>
      <c r="F7265" s="44" t="s">
        <v>3153</v>
      </c>
      <c r="G7265" s="44" t="s">
        <v>11</v>
      </c>
      <c r="H7265" s="44" t="s">
        <v>12</v>
      </c>
      <c r="I7265" s="42" t="s">
        <v>12514</v>
      </c>
      <c r="J7265" s="42">
        <v>8033637961163</v>
      </c>
      <c r="L7265" s="47">
        <v>159.94999999999999</v>
      </c>
      <c r="M7265" s="47">
        <v>159.94999999999999</v>
      </c>
      <c r="N7265" s="45">
        <v>43507</v>
      </c>
    </row>
    <row r="7266" spans="1:14" x14ac:dyDescent="0.25">
      <c r="A7266" s="32" t="s">
        <v>32991</v>
      </c>
      <c r="B7266" s="42" t="s">
        <v>66887</v>
      </c>
      <c r="C7266" s="42"/>
      <c r="D7266" s="42"/>
      <c r="E7266" s="43" t="s">
        <v>59646</v>
      </c>
      <c r="F7266" s="44" t="s">
        <v>3153</v>
      </c>
      <c r="G7266" s="44" t="s">
        <v>11</v>
      </c>
      <c r="H7266" s="44" t="s">
        <v>12</v>
      </c>
      <c r="I7266" s="42" t="s">
        <v>12512</v>
      </c>
      <c r="J7266" s="42">
        <v>8033637961156</v>
      </c>
      <c r="L7266" s="47">
        <v>159.94999999999999</v>
      </c>
      <c r="M7266" s="47">
        <v>159.94999999999999</v>
      </c>
      <c r="N7266" s="45">
        <v>43507</v>
      </c>
    </row>
    <row r="7267" spans="1:14" x14ac:dyDescent="0.25">
      <c r="A7267" s="32" t="s">
        <v>32990</v>
      </c>
      <c r="B7267" s="42" t="s">
        <v>66886</v>
      </c>
      <c r="C7267" s="42"/>
      <c r="D7267" s="42"/>
      <c r="E7267" s="43" t="s">
        <v>12510</v>
      </c>
      <c r="F7267" s="44" t="s">
        <v>3153</v>
      </c>
      <c r="G7267" s="44" t="s">
        <v>11</v>
      </c>
      <c r="H7267" s="44" t="s">
        <v>12</v>
      </c>
      <c r="I7267" s="42" t="s">
        <v>12511</v>
      </c>
      <c r="J7267" s="42">
        <v>8033637961149</v>
      </c>
      <c r="L7267" s="47">
        <v>159.94999999999999</v>
      </c>
      <c r="M7267" s="47">
        <v>159.94999999999999</v>
      </c>
      <c r="N7267" s="45">
        <v>43507</v>
      </c>
    </row>
    <row r="7268" spans="1:14" x14ac:dyDescent="0.25">
      <c r="A7268" s="32" t="s">
        <v>32989</v>
      </c>
      <c r="B7268" s="42" t="s">
        <v>66885</v>
      </c>
      <c r="C7268" s="42"/>
      <c r="D7268" s="42"/>
      <c r="E7268" s="43" t="s">
        <v>59645</v>
      </c>
      <c r="F7268" s="44" t="s">
        <v>3153</v>
      </c>
      <c r="G7268" s="44" t="s">
        <v>11</v>
      </c>
      <c r="H7268" s="44" t="s">
        <v>12</v>
      </c>
      <c r="I7268" s="42" t="s">
        <v>12509</v>
      </c>
      <c r="J7268" s="42">
        <v>8033637961132</v>
      </c>
      <c r="L7268" s="47">
        <v>159.94999999999999</v>
      </c>
      <c r="M7268" s="47">
        <v>159.94999999999999</v>
      </c>
      <c r="N7268" s="45">
        <v>43507</v>
      </c>
    </row>
    <row r="7269" spans="1:14" x14ac:dyDescent="0.25">
      <c r="A7269" s="32" t="s">
        <v>32988</v>
      </c>
      <c r="B7269" s="42" t="s">
        <v>66884</v>
      </c>
      <c r="C7269" s="42"/>
      <c r="D7269" s="42"/>
      <c r="E7269" s="43" t="s">
        <v>12507</v>
      </c>
      <c r="F7269" s="44" t="s">
        <v>3153</v>
      </c>
      <c r="G7269" s="44" t="s">
        <v>11</v>
      </c>
      <c r="H7269" s="44" t="s">
        <v>12</v>
      </c>
      <c r="I7269" s="42" t="s">
        <v>12508</v>
      </c>
      <c r="J7269" s="42">
        <v>8033637961125</v>
      </c>
      <c r="L7269" s="47">
        <v>159.94999999999999</v>
      </c>
      <c r="M7269" s="47">
        <v>159.94999999999999</v>
      </c>
      <c r="N7269" s="45">
        <v>43507</v>
      </c>
    </row>
    <row r="7270" spans="1:14" x14ac:dyDescent="0.25">
      <c r="A7270" s="32" t="s">
        <v>32987</v>
      </c>
      <c r="B7270" s="42" t="s">
        <v>66883</v>
      </c>
      <c r="C7270" s="42"/>
      <c r="D7270" s="42"/>
      <c r="E7270" s="43" t="s">
        <v>59644</v>
      </c>
      <c r="F7270" s="44" t="s">
        <v>3153</v>
      </c>
      <c r="G7270" s="44" t="s">
        <v>11</v>
      </c>
      <c r="H7270" s="44" t="s">
        <v>12</v>
      </c>
      <c r="I7270" s="42" t="s">
        <v>12506</v>
      </c>
      <c r="J7270" s="42">
        <v>8033637961118</v>
      </c>
      <c r="L7270" s="47">
        <v>159.94999999999999</v>
      </c>
      <c r="M7270" s="47">
        <v>159.94999999999999</v>
      </c>
      <c r="N7270" s="45">
        <v>43507</v>
      </c>
    </row>
    <row r="7271" spans="1:14" x14ac:dyDescent="0.25">
      <c r="A7271" s="32" t="s">
        <v>32986</v>
      </c>
      <c r="B7271" s="42" t="s">
        <v>66882</v>
      </c>
      <c r="C7271" s="42"/>
      <c r="D7271" s="42"/>
      <c r="E7271" s="43" t="s">
        <v>12504</v>
      </c>
      <c r="F7271" s="44" t="s">
        <v>3153</v>
      </c>
      <c r="G7271" s="44" t="s">
        <v>11</v>
      </c>
      <c r="H7271" s="44" t="s">
        <v>12</v>
      </c>
      <c r="I7271" s="42" t="s">
        <v>12505</v>
      </c>
      <c r="J7271" s="42">
        <v>8033637961101</v>
      </c>
      <c r="L7271" s="47">
        <v>159.94999999999999</v>
      </c>
      <c r="M7271" s="47">
        <v>159.94999999999999</v>
      </c>
      <c r="N7271" s="45">
        <v>43507</v>
      </c>
    </row>
    <row r="7272" spans="1:14" x14ac:dyDescent="0.25">
      <c r="A7272" s="32" t="s">
        <v>32985</v>
      </c>
      <c r="B7272" s="42" t="s">
        <v>66881</v>
      </c>
      <c r="C7272" s="42"/>
      <c r="D7272" s="42"/>
      <c r="E7272" s="43" t="s">
        <v>59643</v>
      </c>
      <c r="F7272" s="44" t="s">
        <v>3153</v>
      </c>
      <c r="G7272" s="44" t="s">
        <v>11</v>
      </c>
      <c r="H7272" s="44" t="s">
        <v>12</v>
      </c>
      <c r="I7272" s="42" t="s">
        <v>12503</v>
      </c>
      <c r="J7272" s="42">
        <v>8033637961095</v>
      </c>
      <c r="L7272" s="47">
        <v>159.94999999999999</v>
      </c>
      <c r="M7272" s="47">
        <v>159.94999999999999</v>
      </c>
      <c r="N7272" s="45">
        <v>43507</v>
      </c>
    </row>
    <row r="7273" spans="1:14" x14ac:dyDescent="0.25">
      <c r="A7273" s="32" t="s">
        <v>32984</v>
      </c>
      <c r="B7273" s="42" t="s">
        <v>66863</v>
      </c>
      <c r="C7273" s="42"/>
      <c r="D7273" s="42"/>
      <c r="E7273" s="43" t="s">
        <v>59642</v>
      </c>
      <c r="F7273" s="44" t="s">
        <v>3153</v>
      </c>
      <c r="G7273" s="44" t="s">
        <v>11</v>
      </c>
      <c r="H7273" s="44" t="s">
        <v>12</v>
      </c>
      <c r="I7273" s="42" t="s">
        <v>21447</v>
      </c>
      <c r="J7273" s="42">
        <v>8033637960913</v>
      </c>
      <c r="L7273" s="47">
        <v>159.94999999999999</v>
      </c>
      <c r="M7273" s="47">
        <v>159.94999999999999</v>
      </c>
      <c r="N7273" s="45">
        <v>43507</v>
      </c>
    </row>
    <row r="7274" spans="1:14" x14ac:dyDescent="0.25">
      <c r="A7274" s="32" t="s">
        <v>32983</v>
      </c>
      <c r="B7274" s="42" t="s">
        <v>66862</v>
      </c>
      <c r="C7274" s="42"/>
      <c r="D7274" s="42"/>
      <c r="E7274" s="43" t="s">
        <v>59641</v>
      </c>
      <c r="F7274" s="44" t="s">
        <v>3153</v>
      </c>
      <c r="G7274" s="44" t="s">
        <v>11</v>
      </c>
      <c r="H7274" s="44" t="s">
        <v>12</v>
      </c>
      <c r="I7274" s="42" t="s">
        <v>12502</v>
      </c>
      <c r="J7274" s="42">
        <v>8033637960906</v>
      </c>
      <c r="L7274" s="47">
        <v>159.94999999999999</v>
      </c>
      <c r="M7274" s="47">
        <v>159.94999999999999</v>
      </c>
      <c r="N7274" s="45">
        <v>43507</v>
      </c>
    </row>
    <row r="7275" spans="1:14" x14ac:dyDescent="0.25">
      <c r="A7275" s="32" t="s">
        <v>32982</v>
      </c>
      <c r="B7275" s="42" t="s">
        <v>66861</v>
      </c>
      <c r="C7275" s="42"/>
      <c r="D7275" s="42"/>
      <c r="E7275" s="43" t="s">
        <v>59640</v>
      </c>
      <c r="F7275" s="44" t="s">
        <v>3153</v>
      </c>
      <c r="G7275" s="44" t="s">
        <v>11</v>
      </c>
      <c r="H7275" s="44" t="s">
        <v>12</v>
      </c>
      <c r="I7275" s="42" t="s">
        <v>21446</v>
      </c>
      <c r="J7275" s="42">
        <v>8033637960890</v>
      </c>
      <c r="L7275" s="47">
        <v>159.94999999999999</v>
      </c>
      <c r="M7275" s="47">
        <v>159.94999999999999</v>
      </c>
      <c r="N7275" s="45">
        <v>43507</v>
      </c>
    </row>
    <row r="7276" spans="1:14" x14ac:dyDescent="0.25">
      <c r="A7276" s="32" t="s">
        <v>32981</v>
      </c>
      <c r="B7276" s="42" t="s">
        <v>66860</v>
      </c>
      <c r="C7276" s="42"/>
      <c r="D7276" s="42"/>
      <c r="E7276" s="43" t="s">
        <v>59639</v>
      </c>
      <c r="F7276" s="44" t="s">
        <v>3153</v>
      </c>
      <c r="G7276" s="44" t="s">
        <v>11</v>
      </c>
      <c r="H7276" s="44" t="s">
        <v>12</v>
      </c>
      <c r="I7276" s="42" t="s">
        <v>12501</v>
      </c>
      <c r="J7276" s="42">
        <v>8033637960883</v>
      </c>
      <c r="L7276" s="47">
        <v>159.94999999999999</v>
      </c>
      <c r="M7276" s="47">
        <v>159.94999999999999</v>
      </c>
      <c r="N7276" s="45">
        <v>43507</v>
      </c>
    </row>
    <row r="7277" spans="1:14" x14ac:dyDescent="0.25">
      <c r="A7277" s="32" t="s">
        <v>32980</v>
      </c>
      <c r="B7277" s="42" t="s">
        <v>66859</v>
      </c>
      <c r="C7277" s="42"/>
      <c r="D7277" s="42"/>
      <c r="E7277" s="43" t="s">
        <v>59638</v>
      </c>
      <c r="F7277" s="44" t="s">
        <v>3153</v>
      </c>
      <c r="G7277" s="44" t="s">
        <v>11</v>
      </c>
      <c r="H7277" s="44" t="s">
        <v>12</v>
      </c>
      <c r="I7277" s="42" t="s">
        <v>21445</v>
      </c>
      <c r="J7277" s="42">
        <v>8033637960876</v>
      </c>
      <c r="L7277" s="47">
        <v>159.94999999999999</v>
      </c>
      <c r="M7277" s="47">
        <v>159.94999999999999</v>
      </c>
      <c r="N7277" s="45">
        <v>43507</v>
      </c>
    </row>
    <row r="7278" spans="1:14" x14ac:dyDescent="0.25">
      <c r="A7278" s="32" t="s">
        <v>32979</v>
      </c>
      <c r="B7278" s="42" t="s">
        <v>66858</v>
      </c>
      <c r="C7278" s="42"/>
      <c r="D7278" s="42"/>
      <c r="E7278" s="43" t="s">
        <v>59637</v>
      </c>
      <c r="F7278" s="44" t="s">
        <v>3153</v>
      </c>
      <c r="G7278" s="44" t="s">
        <v>11</v>
      </c>
      <c r="H7278" s="44" t="s">
        <v>12</v>
      </c>
      <c r="I7278" s="42" t="s">
        <v>12500</v>
      </c>
      <c r="J7278" s="42">
        <v>8033637960869</v>
      </c>
      <c r="L7278" s="47">
        <v>159.94999999999999</v>
      </c>
      <c r="M7278" s="47">
        <v>159.94999999999999</v>
      </c>
      <c r="N7278" s="45">
        <v>43507</v>
      </c>
    </row>
    <row r="7279" spans="1:14" x14ac:dyDescent="0.25">
      <c r="A7279" s="32" t="s">
        <v>32978</v>
      </c>
      <c r="B7279" s="42" t="s">
        <v>66857</v>
      </c>
      <c r="C7279" s="42"/>
      <c r="D7279" s="42"/>
      <c r="E7279" s="43" t="s">
        <v>59636</v>
      </c>
      <c r="F7279" s="44" t="s">
        <v>3153</v>
      </c>
      <c r="G7279" s="44" t="s">
        <v>11</v>
      </c>
      <c r="H7279" s="44" t="s">
        <v>12</v>
      </c>
      <c r="I7279" s="42" t="s">
        <v>21444</v>
      </c>
      <c r="J7279" s="42">
        <v>8033637960852</v>
      </c>
      <c r="L7279" s="47">
        <v>159.94999999999999</v>
      </c>
      <c r="M7279" s="47">
        <v>159.94999999999999</v>
      </c>
      <c r="N7279" s="45">
        <v>43507</v>
      </c>
    </row>
    <row r="7280" spans="1:14" x14ac:dyDescent="0.25">
      <c r="A7280" s="32" t="s">
        <v>32977</v>
      </c>
      <c r="B7280" s="42" t="s">
        <v>66856</v>
      </c>
      <c r="C7280" s="42"/>
      <c r="D7280" s="42"/>
      <c r="E7280" s="43" t="s">
        <v>59635</v>
      </c>
      <c r="F7280" s="44" t="s">
        <v>3153</v>
      </c>
      <c r="G7280" s="44" t="s">
        <v>11</v>
      </c>
      <c r="H7280" s="44" t="s">
        <v>12</v>
      </c>
      <c r="I7280" s="42" t="s">
        <v>12499</v>
      </c>
      <c r="J7280" s="42">
        <v>8033637960845</v>
      </c>
      <c r="L7280" s="47">
        <v>159.94999999999999</v>
      </c>
      <c r="M7280" s="47">
        <v>159.94999999999999</v>
      </c>
      <c r="N7280" s="45">
        <v>43507</v>
      </c>
    </row>
    <row r="7281" spans="1:14" x14ac:dyDescent="0.25">
      <c r="A7281" s="32" t="s">
        <v>32976</v>
      </c>
      <c r="B7281" s="42" t="s">
        <v>66648</v>
      </c>
      <c r="C7281" s="42" t="s">
        <v>20138</v>
      </c>
      <c r="D7281" s="42"/>
      <c r="E7281" s="43" t="s">
        <v>13356</v>
      </c>
      <c r="F7281" s="44" t="s">
        <v>3153</v>
      </c>
      <c r="G7281" s="44" t="s">
        <v>11</v>
      </c>
      <c r="H7281" s="44" t="s">
        <v>12</v>
      </c>
      <c r="I7281" s="42" t="s">
        <v>13357</v>
      </c>
      <c r="J7281" s="42">
        <v>8033637145136</v>
      </c>
      <c r="L7281" s="47">
        <v>159.94999999999999</v>
      </c>
      <c r="M7281" s="47">
        <v>159.94999999999999</v>
      </c>
      <c r="N7281" s="45">
        <v>43140</v>
      </c>
    </row>
    <row r="7282" spans="1:14" x14ac:dyDescent="0.25">
      <c r="A7282" s="32" t="s">
        <v>32975</v>
      </c>
      <c r="B7282" s="42" t="s">
        <v>66647</v>
      </c>
      <c r="C7282" s="42" t="s">
        <v>20137</v>
      </c>
      <c r="D7282" s="42"/>
      <c r="E7282" s="43" t="s">
        <v>59634</v>
      </c>
      <c r="F7282" s="44" t="s">
        <v>3153</v>
      </c>
      <c r="G7282" s="44" t="s">
        <v>11</v>
      </c>
      <c r="H7282" s="44" t="s">
        <v>12</v>
      </c>
      <c r="I7282" s="42" t="s">
        <v>13355</v>
      </c>
      <c r="J7282" s="42">
        <v>8033637145129</v>
      </c>
      <c r="L7282" s="47">
        <v>159.94999999999999</v>
      </c>
      <c r="M7282" s="47">
        <v>159.94999999999999</v>
      </c>
      <c r="N7282" s="45">
        <v>43140</v>
      </c>
    </row>
    <row r="7283" spans="1:14" x14ac:dyDescent="0.25">
      <c r="A7283" s="32" t="s">
        <v>32974</v>
      </c>
      <c r="B7283" s="42" t="s">
        <v>66646</v>
      </c>
      <c r="C7283" s="42" t="s">
        <v>20136</v>
      </c>
      <c r="D7283" s="42"/>
      <c r="E7283" s="43" t="s">
        <v>13353</v>
      </c>
      <c r="F7283" s="44" t="s">
        <v>3153</v>
      </c>
      <c r="G7283" s="44" t="s">
        <v>11</v>
      </c>
      <c r="H7283" s="44" t="s">
        <v>12</v>
      </c>
      <c r="I7283" s="42" t="s">
        <v>13354</v>
      </c>
      <c r="J7283" s="42">
        <v>8033637145112</v>
      </c>
      <c r="L7283" s="47">
        <v>159.94999999999999</v>
      </c>
      <c r="M7283" s="47">
        <v>159.94999999999999</v>
      </c>
      <c r="N7283" s="45">
        <v>43140</v>
      </c>
    </row>
    <row r="7284" spans="1:14" x14ac:dyDescent="0.25">
      <c r="A7284" s="32" t="s">
        <v>32973</v>
      </c>
      <c r="B7284" s="42" t="s">
        <v>66645</v>
      </c>
      <c r="C7284" s="42" t="s">
        <v>20135</v>
      </c>
      <c r="D7284" s="42"/>
      <c r="E7284" s="43" t="s">
        <v>59633</v>
      </c>
      <c r="F7284" s="44" t="s">
        <v>3153</v>
      </c>
      <c r="G7284" s="44" t="s">
        <v>11</v>
      </c>
      <c r="H7284" s="44" t="s">
        <v>12</v>
      </c>
      <c r="I7284" s="42" t="s">
        <v>13352</v>
      </c>
      <c r="J7284" s="42">
        <v>8033637145105</v>
      </c>
      <c r="L7284" s="47">
        <v>159.94999999999999</v>
      </c>
      <c r="M7284" s="47">
        <v>159.94999999999999</v>
      </c>
      <c r="N7284" s="45">
        <v>43140</v>
      </c>
    </row>
    <row r="7285" spans="1:14" x14ac:dyDescent="0.25">
      <c r="A7285" s="32" t="s">
        <v>32972</v>
      </c>
      <c r="B7285" s="42" t="s">
        <v>66644</v>
      </c>
      <c r="C7285" s="42" t="s">
        <v>20134</v>
      </c>
      <c r="D7285" s="42"/>
      <c r="E7285" s="43" t="s">
        <v>13350</v>
      </c>
      <c r="F7285" s="44" t="s">
        <v>3153</v>
      </c>
      <c r="G7285" s="44" t="s">
        <v>11</v>
      </c>
      <c r="H7285" s="44" t="s">
        <v>12</v>
      </c>
      <c r="I7285" s="42" t="s">
        <v>13351</v>
      </c>
      <c r="J7285" s="42">
        <v>8033637145099</v>
      </c>
      <c r="L7285" s="47">
        <v>159.94999999999999</v>
      </c>
      <c r="M7285" s="47">
        <v>159.94999999999999</v>
      </c>
      <c r="N7285" s="45">
        <v>43140</v>
      </c>
    </row>
    <row r="7286" spans="1:14" x14ac:dyDescent="0.25">
      <c r="A7286" s="32" t="s">
        <v>32971</v>
      </c>
      <c r="B7286" s="42" t="s">
        <v>66643</v>
      </c>
      <c r="C7286" s="42" t="s">
        <v>20133</v>
      </c>
      <c r="D7286" s="42"/>
      <c r="E7286" s="43" t="s">
        <v>59632</v>
      </c>
      <c r="F7286" s="44" t="s">
        <v>3153</v>
      </c>
      <c r="G7286" s="44" t="s">
        <v>11</v>
      </c>
      <c r="H7286" s="44" t="s">
        <v>12</v>
      </c>
      <c r="I7286" s="42" t="s">
        <v>13349</v>
      </c>
      <c r="J7286" s="42">
        <v>8033637145082</v>
      </c>
      <c r="L7286" s="47">
        <v>159.94999999999999</v>
      </c>
      <c r="M7286" s="47">
        <v>159.94999999999999</v>
      </c>
      <c r="N7286" s="45">
        <v>43140</v>
      </c>
    </row>
    <row r="7287" spans="1:14" x14ac:dyDescent="0.25">
      <c r="A7287" s="32" t="s">
        <v>32970</v>
      </c>
      <c r="B7287" s="42" t="s">
        <v>66642</v>
      </c>
      <c r="C7287" s="42" t="s">
        <v>20132</v>
      </c>
      <c r="D7287" s="42"/>
      <c r="E7287" s="43" t="s">
        <v>13347</v>
      </c>
      <c r="F7287" s="44" t="s">
        <v>3153</v>
      </c>
      <c r="G7287" s="44" t="s">
        <v>11</v>
      </c>
      <c r="H7287" s="44" t="s">
        <v>12</v>
      </c>
      <c r="I7287" s="42" t="s">
        <v>13348</v>
      </c>
      <c r="J7287" s="42">
        <v>8033637145075</v>
      </c>
      <c r="L7287" s="47">
        <v>159.94999999999999</v>
      </c>
      <c r="M7287" s="47">
        <v>159.94999999999999</v>
      </c>
      <c r="N7287" s="45">
        <v>43140</v>
      </c>
    </row>
    <row r="7288" spans="1:14" x14ac:dyDescent="0.25">
      <c r="A7288" s="32" t="s">
        <v>32969</v>
      </c>
      <c r="B7288" s="42" t="s">
        <v>66641</v>
      </c>
      <c r="C7288" s="42" t="s">
        <v>20131</v>
      </c>
      <c r="D7288" s="42"/>
      <c r="E7288" s="43" t="s">
        <v>59631</v>
      </c>
      <c r="F7288" s="44" t="s">
        <v>3153</v>
      </c>
      <c r="G7288" s="44" t="s">
        <v>11</v>
      </c>
      <c r="H7288" s="44" t="s">
        <v>12</v>
      </c>
      <c r="I7288" s="42" t="s">
        <v>13346</v>
      </c>
      <c r="J7288" s="42">
        <v>8033637145068</v>
      </c>
      <c r="L7288" s="47">
        <v>159.94999999999999</v>
      </c>
      <c r="M7288" s="47">
        <v>159.94999999999999</v>
      </c>
      <c r="N7288" s="45">
        <v>43140</v>
      </c>
    </row>
    <row r="7289" spans="1:14" x14ac:dyDescent="0.25">
      <c r="A7289" s="32" t="s">
        <v>32968</v>
      </c>
      <c r="B7289" s="42" t="s">
        <v>66872</v>
      </c>
      <c r="C7289" s="42"/>
      <c r="D7289" s="42"/>
      <c r="E7289" s="43" t="s">
        <v>59630</v>
      </c>
      <c r="F7289" s="44" t="s">
        <v>3153</v>
      </c>
      <c r="G7289" s="44" t="s">
        <v>11</v>
      </c>
      <c r="H7289" s="44" t="s">
        <v>12</v>
      </c>
      <c r="I7289" s="42" t="s">
        <v>12498</v>
      </c>
      <c r="J7289" s="42">
        <v>8033637961002</v>
      </c>
      <c r="L7289" s="47">
        <v>159.94999999999999</v>
      </c>
      <c r="M7289" s="47">
        <v>159.94999999999999</v>
      </c>
      <c r="N7289" s="45">
        <v>43507</v>
      </c>
    </row>
    <row r="7290" spans="1:14" x14ac:dyDescent="0.25">
      <c r="B7290" s="42" t="s">
        <v>66871</v>
      </c>
      <c r="C7290" s="42"/>
      <c r="D7290" s="42"/>
      <c r="E7290" s="43" t="s">
        <v>59629</v>
      </c>
      <c r="F7290" s="44" t="s">
        <v>3153</v>
      </c>
      <c r="G7290" s="44" t="s">
        <v>11</v>
      </c>
      <c r="H7290" s="44" t="s">
        <v>12</v>
      </c>
      <c r="I7290" s="42" t="s">
        <v>12497</v>
      </c>
      <c r="J7290" s="42">
        <v>8033637960999</v>
      </c>
      <c r="L7290" s="47">
        <v>159.94999999999999</v>
      </c>
      <c r="M7290" s="47">
        <v>159.94999999999999</v>
      </c>
      <c r="N7290" s="45">
        <v>43507</v>
      </c>
    </row>
    <row r="7291" spans="1:14" x14ac:dyDescent="0.25">
      <c r="A7291" s="32" t="s">
        <v>32967</v>
      </c>
      <c r="B7291" s="42" t="s">
        <v>66870</v>
      </c>
      <c r="C7291" s="42"/>
      <c r="D7291" s="42"/>
      <c r="E7291" s="43" t="s">
        <v>59628</v>
      </c>
      <c r="F7291" s="44" t="s">
        <v>3153</v>
      </c>
      <c r="G7291" s="44" t="s">
        <v>11</v>
      </c>
      <c r="H7291" s="44" t="s">
        <v>12</v>
      </c>
      <c r="I7291" s="42" t="s">
        <v>12496</v>
      </c>
      <c r="J7291" s="42">
        <v>8033637960982</v>
      </c>
      <c r="L7291" s="47">
        <v>159.94999999999999</v>
      </c>
      <c r="M7291" s="47">
        <v>159.94999999999999</v>
      </c>
      <c r="N7291" s="45">
        <v>43507</v>
      </c>
    </row>
    <row r="7292" spans="1:14" x14ac:dyDescent="0.25">
      <c r="A7292" s="32" t="s">
        <v>32966</v>
      </c>
      <c r="B7292" s="42" t="s">
        <v>66869</v>
      </c>
      <c r="C7292" s="42"/>
      <c r="D7292" s="42"/>
      <c r="E7292" s="43" t="s">
        <v>59627</v>
      </c>
      <c r="F7292" s="44" t="s">
        <v>3153</v>
      </c>
      <c r="G7292" s="44" t="s">
        <v>11</v>
      </c>
      <c r="H7292" s="44" t="s">
        <v>12</v>
      </c>
      <c r="I7292" s="42" t="s">
        <v>12495</v>
      </c>
      <c r="J7292" s="42">
        <v>8033637960975</v>
      </c>
      <c r="L7292" s="47">
        <v>159.94999999999999</v>
      </c>
      <c r="M7292" s="47">
        <v>159.94999999999999</v>
      </c>
      <c r="N7292" s="45">
        <v>43507</v>
      </c>
    </row>
    <row r="7293" spans="1:14" x14ac:dyDescent="0.25">
      <c r="A7293" s="32" t="s">
        <v>32965</v>
      </c>
      <c r="B7293" s="42" t="s">
        <v>66868</v>
      </c>
      <c r="C7293" s="42"/>
      <c r="D7293" s="42"/>
      <c r="E7293" s="43" t="s">
        <v>59626</v>
      </c>
      <c r="F7293" s="44" t="s">
        <v>3153</v>
      </c>
      <c r="G7293" s="44" t="s">
        <v>11</v>
      </c>
      <c r="H7293" s="44" t="s">
        <v>12</v>
      </c>
      <c r="I7293" s="42" t="s">
        <v>12494</v>
      </c>
      <c r="J7293" s="42">
        <v>8033637960968</v>
      </c>
      <c r="L7293" s="47">
        <v>159.94999999999999</v>
      </c>
      <c r="M7293" s="47">
        <v>159.94999999999999</v>
      </c>
      <c r="N7293" s="45">
        <v>43507</v>
      </c>
    </row>
    <row r="7294" spans="1:14" x14ac:dyDescent="0.25">
      <c r="A7294" s="32" t="s">
        <v>32964</v>
      </c>
      <c r="B7294" s="42" t="s">
        <v>66657</v>
      </c>
      <c r="C7294" s="42" t="s">
        <v>20130</v>
      </c>
      <c r="D7294" s="42"/>
      <c r="E7294" s="43" t="s">
        <v>59625</v>
      </c>
      <c r="F7294" s="44" t="s">
        <v>3153</v>
      </c>
      <c r="G7294" s="44" t="s">
        <v>11</v>
      </c>
      <c r="H7294" s="44" t="s">
        <v>12</v>
      </c>
      <c r="I7294" s="42" t="s">
        <v>13345</v>
      </c>
      <c r="J7294" s="42">
        <v>8033637145228</v>
      </c>
      <c r="L7294" s="47">
        <v>159.94999999999999</v>
      </c>
      <c r="M7294" s="47">
        <v>159.94999999999999</v>
      </c>
      <c r="N7294" s="45">
        <v>43140</v>
      </c>
    </row>
    <row r="7295" spans="1:14" x14ac:dyDescent="0.25">
      <c r="A7295" s="32" t="s">
        <v>32963</v>
      </c>
      <c r="B7295" s="42" t="s">
        <v>66656</v>
      </c>
      <c r="C7295" s="42" t="s">
        <v>20129</v>
      </c>
      <c r="D7295" s="42"/>
      <c r="E7295" s="43" t="s">
        <v>13343</v>
      </c>
      <c r="F7295" s="44" t="s">
        <v>3153</v>
      </c>
      <c r="G7295" s="44" t="s">
        <v>11</v>
      </c>
      <c r="H7295" s="44" t="s">
        <v>12</v>
      </c>
      <c r="I7295" s="42" t="s">
        <v>13344</v>
      </c>
      <c r="J7295" s="42">
        <v>8033637145211</v>
      </c>
      <c r="L7295" s="47">
        <v>159.94999999999999</v>
      </c>
      <c r="M7295" s="47">
        <v>159.94999999999999</v>
      </c>
      <c r="N7295" s="45">
        <v>43140</v>
      </c>
    </row>
    <row r="7296" spans="1:14" x14ac:dyDescent="0.25">
      <c r="A7296" s="32" t="s">
        <v>32962</v>
      </c>
      <c r="B7296" s="42" t="s">
        <v>66655</v>
      </c>
      <c r="C7296" s="42" t="s">
        <v>20128</v>
      </c>
      <c r="D7296" s="42"/>
      <c r="E7296" s="43" t="s">
        <v>59624</v>
      </c>
      <c r="F7296" s="44" t="s">
        <v>3153</v>
      </c>
      <c r="G7296" s="44" t="s">
        <v>11</v>
      </c>
      <c r="H7296" s="44" t="s">
        <v>12</v>
      </c>
      <c r="I7296" s="42" t="s">
        <v>13342</v>
      </c>
      <c r="J7296" s="42">
        <v>8033637145204</v>
      </c>
      <c r="L7296" s="47">
        <v>159.94999999999999</v>
      </c>
      <c r="M7296" s="47">
        <v>159.94999999999999</v>
      </c>
      <c r="N7296" s="45">
        <v>43140</v>
      </c>
    </row>
    <row r="7297" spans="1:14" x14ac:dyDescent="0.25">
      <c r="A7297" s="32" t="s">
        <v>32961</v>
      </c>
      <c r="B7297" s="42" t="s">
        <v>66654</v>
      </c>
      <c r="C7297" s="42" t="s">
        <v>20127</v>
      </c>
      <c r="D7297" s="42"/>
      <c r="E7297" s="43" t="s">
        <v>13340</v>
      </c>
      <c r="F7297" s="44" t="s">
        <v>3153</v>
      </c>
      <c r="G7297" s="44" t="s">
        <v>11</v>
      </c>
      <c r="H7297" s="44" t="s">
        <v>12</v>
      </c>
      <c r="I7297" s="42" t="s">
        <v>13341</v>
      </c>
      <c r="J7297" s="42">
        <v>8033637145198</v>
      </c>
      <c r="L7297" s="47">
        <v>159.94999999999999</v>
      </c>
      <c r="M7297" s="47">
        <v>159.94999999999999</v>
      </c>
      <c r="N7297" s="45">
        <v>43140</v>
      </c>
    </row>
    <row r="7298" spans="1:14" x14ac:dyDescent="0.25">
      <c r="A7298" s="32" t="s">
        <v>32960</v>
      </c>
      <c r="B7298" s="42" t="s">
        <v>66653</v>
      </c>
      <c r="C7298" s="42" t="s">
        <v>20126</v>
      </c>
      <c r="D7298" s="42"/>
      <c r="E7298" s="43" t="s">
        <v>59623</v>
      </c>
      <c r="F7298" s="44" t="s">
        <v>3153</v>
      </c>
      <c r="G7298" s="44" t="s">
        <v>11</v>
      </c>
      <c r="H7298" s="44" t="s">
        <v>12</v>
      </c>
      <c r="I7298" s="42" t="s">
        <v>13339</v>
      </c>
      <c r="J7298" s="42">
        <v>8033637145181</v>
      </c>
      <c r="L7298" s="47">
        <v>159.94999999999999</v>
      </c>
      <c r="M7298" s="47">
        <v>159.94999999999999</v>
      </c>
      <c r="N7298" s="45">
        <v>43140</v>
      </c>
    </row>
    <row r="7299" spans="1:14" x14ac:dyDescent="0.25">
      <c r="A7299" s="32" t="s">
        <v>32959</v>
      </c>
      <c r="B7299" s="42" t="s">
        <v>66652</v>
      </c>
      <c r="C7299" s="42" t="s">
        <v>20125</v>
      </c>
      <c r="D7299" s="42"/>
      <c r="E7299" s="43" t="s">
        <v>13337</v>
      </c>
      <c r="F7299" s="44" t="s">
        <v>3153</v>
      </c>
      <c r="G7299" s="44" t="s">
        <v>11</v>
      </c>
      <c r="H7299" s="44" t="s">
        <v>12</v>
      </c>
      <c r="I7299" s="42" t="s">
        <v>13338</v>
      </c>
      <c r="J7299" s="42">
        <v>8033637145174</v>
      </c>
      <c r="L7299" s="47">
        <v>159.94999999999999</v>
      </c>
      <c r="M7299" s="47">
        <v>159.94999999999999</v>
      </c>
      <c r="N7299" s="45">
        <v>43140</v>
      </c>
    </row>
    <row r="7300" spans="1:14" x14ac:dyDescent="0.25">
      <c r="A7300" s="32" t="s">
        <v>32958</v>
      </c>
      <c r="B7300" s="42" t="s">
        <v>66651</v>
      </c>
      <c r="C7300" s="42" t="s">
        <v>20124</v>
      </c>
      <c r="D7300" s="42"/>
      <c r="E7300" s="43" t="s">
        <v>59622</v>
      </c>
      <c r="F7300" s="44" t="s">
        <v>3153</v>
      </c>
      <c r="G7300" s="44" t="s">
        <v>11</v>
      </c>
      <c r="H7300" s="44" t="s">
        <v>12</v>
      </c>
      <c r="I7300" s="42" t="s">
        <v>13336</v>
      </c>
      <c r="J7300" s="42">
        <v>8033637145167</v>
      </c>
      <c r="L7300" s="47">
        <v>159.94999999999999</v>
      </c>
      <c r="M7300" s="47">
        <v>159.94999999999999</v>
      </c>
      <c r="N7300" s="45">
        <v>43140</v>
      </c>
    </row>
    <row r="7301" spans="1:14" x14ac:dyDescent="0.25">
      <c r="A7301" s="32" t="s">
        <v>32957</v>
      </c>
      <c r="B7301" s="42" t="s">
        <v>66650</v>
      </c>
      <c r="C7301" s="42" t="s">
        <v>20123</v>
      </c>
      <c r="D7301" s="42"/>
      <c r="E7301" s="43" t="s">
        <v>13334</v>
      </c>
      <c r="F7301" s="44" t="s">
        <v>3153</v>
      </c>
      <c r="G7301" s="44" t="s">
        <v>11</v>
      </c>
      <c r="H7301" s="44" t="s">
        <v>12</v>
      </c>
      <c r="I7301" s="42" t="s">
        <v>13335</v>
      </c>
      <c r="J7301" s="42">
        <v>8033637145150</v>
      </c>
      <c r="L7301" s="47">
        <v>159.94999999999999</v>
      </c>
      <c r="M7301" s="47">
        <v>159.94999999999999</v>
      </c>
      <c r="N7301" s="45">
        <v>43140</v>
      </c>
    </row>
    <row r="7302" spans="1:14" x14ac:dyDescent="0.25">
      <c r="A7302" s="32" t="s">
        <v>32956</v>
      </c>
      <c r="B7302" s="42" t="s">
        <v>66649</v>
      </c>
      <c r="C7302" s="42" t="s">
        <v>20122</v>
      </c>
      <c r="D7302" s="42"/>
      <c r="E7302" s="43" t="s">
        <v>59621</v>
      </c>
      <c r="F7302" s="44" t="s">
        <v>3153</v>
      </c>
      <c r="G7302" s="44" t="s">
        <v>11</v>
      </c>
      <c r="H7302" s="44" t="s">
        <v>12</v>
      </c>
      <c r="I7302" s="42" t="s">
        <v>13333</v>
      </c>
      <c r="J7302" s="42">
        <v>8033637145143</v>
      </c>
      <c r="L7302" s="47">
        <v>159.94999999999999</v>
      </c>
      <c r="M7302" s="47">
        <v>159.94999999999999</v>
      </c>
      <c r="N7302" s="45">
        <v>43140</v>
      </c>
    </row>
    <row r="7303" spans="1:14" x14ac:dyDescent="0.25">
      <c r="A7303" s="32" t="s">
        <v>32955</v>
      </c>
      <c r="B7303" s="42" t="s">
        <v>66867</v>
      </c>
      <c r="C7303" s="42"/>
      <c r="D7303" s="42"/>
      <c r="E7303" s="43" t="s">
        <v>59620</v>
      </c>
      <c r="F7303" s="44" t="s">
        <v>3153</v>
      </c>
      <c r="G7303" s="44" t="s">
        <v>11</v>
      </c>
      <c r="H7303" s="44" t="s">
        <v>12</v>
      </c>
      <c r="I7303" s="42" t="s">
        <v>12493</v>
      </c>
      <c r="J7303" s="42">
        <v>8033637960951</v>
      </c>
      <c r="L7303" s="47">
        <v>159.94999999999999</v>
      </c>
      <c r="M7303" s="47">
        <v>159.94999999999999</v>
      </c>
      <c r="N7303" s="45">
        <v>43507</v>
      </c>
    </row>
    <row r="7304" spans="1:14" x14ac:dyDescent="0.25">
      <c r="A7304" s="32" t="s">
        <v>32954</v>
      </c>
      <c r="B7304" s="42" t="s">
        <v>66866</v>
      </c>
      <c r="C7304" s="42"/>
      <c r="D7304" s="42"/>
      <c r="E7304" s="43" t="s">
        <v>59619</v>
      </c>
      <c r="F7304" s="44" t="s">
        <v>3153</v>
      </c>
      <c r="G7304" s="44" t="s">
        <v>11</v>
      </c>
      <c r="H7304" s="44" t="s">
        <v>12</v>
      </c>
      <c r="I7304" s="42" t="s">
        <v>12492</v>
      </c>
      <c r="J7304" s="42">
        <v>8033637960944</v>
      </c>
      <c r="L7304" s="47">
        <v>159.94999999999999</v>
      </c>
      <c r="M7304" s="47">
        <v>159.94999999999999</v>
      </c>
      <c r="N7304" s="45">
        <v>43507</v>
      </c>
    </row>
    <row r="7305" spans="1:14" x14ac:dyDescent="0.25">
      <c r="A7305" s="32" t="s">
        <v>32953</v>
      </c>
      <c r="B7305" s="42" t="s">
        <v>66865</v>
      </c>
      <c r="C7305" s="42"/>
      <c r="D7305" s="42"/>
      <c r="E7305" s="43" t="s">
        <v>59618</v>
      </c>
      <c r="F7305" s="44" t="s">
        <v>3153</v>
      </c>
      <c r="G7305" s="44" t="s">
        <v>11</v>
      </c>
      <c r="H7305" s="44" t="s">
        <v>12</v>
      </c>
      <c r="I7305" s="42" t="s">
        <v>12491</v>
      </c>
      <c r="J7305" s="42">
        <v>8033637960937</v>
      </c>
      <c r="L7305" s="47">
        <v>159.94999999999999</v>
      </c>
      <c r="M7305" s="47">
        <v>159.94999999999999</v>
      </c>
      <c r="N7305" s="45">
        <v>43507</v>
      </c>
    </row>
    <row r="7306" spans="1:14" x14ac:dyDescent="0.25">
      <c r="A7306" s="32" t="s">
        <v>32952</v>
      </c>
      <c r="B7306" s="42" t="s">
        <v>66864</v>
      </c>
      <c r="C7306" s="42"/>
      <c r="D7306" s="42"/>
      <c r="E7306" s="43" t="s">
        <v>59617</v>
      </c>
      <c r="F7306" s="44" t="s">
        <v>3153</v>
      </c>
      <c r="G7306" s="44" t="s">
        <v>11</v>
      </c>
      <c r="H7306" s="44" t="s">
        <v>12</v>
      </c>
      <c r="I7306" s="42" t="s">
        <v>12490</v>
      </c>
      <c r="J7306" s="42">
        <v>8033637960920</v>
      </c>
      <c r="L7306" s="47">
        <v>159.94999999999999</v>
      </c>
      <c r="M7306" s="47">
        <v>159.94999999999999</v>
      </c>
      <c r="N7306" s="45">
        <v>43507</v>
      </c>
    </row>
    <row r="7307" spans="1:14" x14ac:dyDescent="0.25">
      <c r="B7307" s="17" t="s">
        <v>70846</v>
      </c>
      <c r="E7307" s="44" t="s">
        <v>70827</v>
      </c>
      <c r="F7307" s="44" t="s">
        <v>3153</v>
      </c>
      <c r="G7307" s="44" t="s">
        <v>11</v>
      </c>
      <c r="H7307" s="44" t="s">
        <v>12</v>
      </c>
      <c r="I7307" s="55" t="s">
        <v>70856</v>
      </c>
      <c r="J7307" s="55">
        <v>8059175953736</v>
      </c>
      <c r="L7307" s="46">
        <v>159.94999999999999</v>
      </c>
      <c r="M7307" s="46">
        <v>159.94999999999999</v>
      </c>
    </row>
    <row r="7308" spans="1:14" x14ac:dyDescent="0.25">
      <c r="B7308" s="17" t="s">
        <v>70847</v>
      </c>
      <c r="E7308" s="44" t="s">
        <v>70826</v>
      </c>
      <c r="F7308" s="44" t="s">
        <v>3153</v>
      </c>
      <c r="G7308" s="44" t="s">
        <v>11</v>
      </c>
      <c r="H7308" s="44" t="s">
        <v>12</v>
      </c>
      <c r="I7308" s="55" t="s">
        <v>70855</v>
      </c>
      <c r="J7308" s="55">
        <v>8059175953729</v>
      </c>
      <c r="L7308" s="46">
        <v>159.94999999999999</v>
      </c>
      <c r="M7308" s="46">
        <v>159.94999999999999</v>
      </c>
    </row>
    <row r="7309" spans="1:14" x14ac:dyDescent="0.25">
      <c r="B7309" s="17" t="s">
        <v>70848</v>
      </c>
      <c r="E7309" s="44" t="s">
        <v>70825</v>
      </c>
      <c r="F7309" s="44" t="s">
        <v>3153</v>
      </c>
      <c r="G7309" s="44" t="s">
        <v>11</v>
      </c>
      <c r="H7309" s="44" t="s">
        <v>12</v>
      </c>
      <c r="I7309" s="55" t="s">
        <v>70865</v>
      </c>
      <c r="J7309" s="55">
        <v>8059175953712</v>
      </c>
      <c r="L7309" s="46">
        <v>159.94999999999999</v>
      </c>
      <c r="M7309" s="46">
        <v>159.94999999999999</v>
      </c>
    </row>
    <row r="7310" spans="1:14" x14ac:dyDescent="0.25">
      <c r="B7310" s="17" t="s">
        <v>70849</v>
      </c>
      <c r="E7310" s="44" t="s">
        <v>70824</v>
      </c>
      <c r="F7310" s="44" t="s">
        <v>3153</v>
      </c>
      <c r="G7310" s="44" t="s">
        <v>11</v>
      </c>
      <c r="H7310" s="44" t="s">
        <v>12</v>
      </c>
      <c r="I7310" s="55" t="s">
        <v>70854</v>
      </c>
      <c r="J7310" s="55">
        <v>8059175953705</v>
      </c>
      <c r="L7310" s="46">
        <v>159.94999999999999</v>
      </c>
      <c r="M7310" s="46">
        <v>159.94999999999999</v>
      </c>
    </row>
    <row r="7311" spans="1:14" x14ac:dyDescent="0.25">
      <c r="B7311" s="17" t="s">
        <v>70850</v>
      </c>
      <c r="E7311" s="44" t="s">
        <v>70823</v>
      </c>
      <c r="F7311" s="44" t="s">
        <v>3153</v>
      </c>
      <c r="G7311" s="44" t="s">
        <v>11</v>
      </c>
      <c r="H7311" s="44" t="s">
        <v>12</v>
      </c>
      <c r="I7311" s="55" t="s">
        <v>70853</v>
      </c>
      <c r="J7311" s="55">
        <v>8059175953699</v>
      </c>
      <c r="L7311" s="46">
        <v>159.94999999999999</v>
      </c>
      <c r="M7311" s="46">
        <v>159.94999999999999</v>
      </c>
    </row>
    <row r="7312" spans="1:14" x14ac:dyDescent="0.25">
      <c r="B7312" s="17" t="s">
        <v>70851</v>
      </c>
      <c r="E7312" s="44" t="s">
        <v>70822</v>
      </c>
      <c r="F7312" s="44" t="s">
        <v>3153</v>
      </c>
      <c r="G7312" s="44" t="s">
        <v>11</v>
      </c>
      <c r="H7312" s="44" t="s">
        <v>12</v>
      </c>
      <c r="I7312" s="55" t="s">
        <v>70852</v>
      </c>
      <c r="J7312" s="55">
        <v>8059175953682</v>
      </c>
      <c r="L7312" s="46">
        <v>159.94999999999999</v>
      </c>
      <c r="M7312" s="46">
        <v>159.94999999999999</v>
      </c>
    </row>
    <row r="7313" spans="1:14" x14ac:dyDescent="0.25">
      <c r="B7313" s="17" t="s">
        <v>70837</v>
      </c>
      <c r="E7313" s="44" t="s">
        <v>70836</v>
      </c>
      <c r="F7313" s="44" t="s">
        <v>3153</v>
      </c>
      <c r="G7313" s="44" t="s">
        <v>11</v>
      </c>
      <c r="H7313" s="44" t="s">
        <v>12</v>
      </c>
      <c r="I7313" s="55" t="s">
        <v>70864</v>
      </c>
      <c r="J7313" s="55">
        <v>8059175953828</v>
      </c>
      <c r="L7313" s="46">
        <v>159.94999999999999</v>
      </c>
      <c r="M7313" s="46">
        <v>159.94999999999999</v>
      </c>
    </row>
    <row r="7314" spans="1:14" x14ac:dyDescent="0.25">
      <c r="B7314" s="17" t="s">
        <v>70838</v>
      </c>
      <c r="E7314" s="44" t="s">
        <v>70835</v>
      </c>
      <c r="F7314" s="44" t="s">
        <v>3153</v>
      </c>
      <c r="G7314" s="44" t="s">
        <v>11</v>
      </c>
      <c r="H7314" s="44" t="s">
        <v>12</v>
      </c>
      <c r="I7314" s="55" t="s">
        <v>70863</v>
      </c>
      <c r="J7314" s="55">
        <v>8059175953811</v>
      </c>
      <c r="L7314" s="46">
        <v>159.94999999999999</v>
      </c>
      <c r="M7314" s="46">
        <v>159.94999999999999</v>
      </c>
    </row>
    <row r="7315" spans="1:14" x14ac:dyDescent="0.25">
      <c r="B7315" s="17" t="s">
        <v>70839</v>
      </c>
      <c r="E7315" s="44" t="s">
        <v>70834</v>
      </c>
      <c r="F7315" s="44" t="s">
        <v>3153</v>
      </c>
      <c r="G7315" s="44" t="s">
        <v>11</v>
      </c>
      <c r="H7315" s="44" t="s">
        <v>12</v>
      </c>
      <c r="I7315" s="55" t="s">
        <v>70862</v>
      </c>
      <c r="J7315" s="55">
        <v>8059175953804</v>
      </c>
      <c r="L7315" s="46">
        <v>159.94999999999999</v>
      </c>
      <c r="M7315" s="46">
        <v>159.94999999999999</v>
      </c>
    </row>
    <row r="7316" spans="1:14" x14ac:dyDescent="0.25">
      <c r="B7316" s="17" t="s">
        <v>70840</v>
      </c>
      <c r="E7316" s="44" t="s">
        <v>70833</v>
      </c>
      <c r="F7316" s="44" t="s">
        <v>3153</v>
      </c>
      <c r="G7316" s="44" t="s">
        <v>11</v>
      </c>
      <c r="H7316" s="44" t="s">
        <v>12</v>
      </c>
      <c r="I7316" s="55" t="s">
        <v>70861</v>
      </c>
      <c r="J7316" s="55">
        <v>8059175953798</v>
      </c>
      <c r="L7316" s="46">
        <v>159.94999999999999</v>
      </c>
      <c r="M7316" s="46">
        <v>159.94999999999999</v>
      </c>
    </row>
    <row r="7317" spans="1:14" x14ac:dyDescent="0.25">
      <c r="B7317" s="17" t="s">
        <v>70841</v>
      </c>
      <c r="E7317" s="44" t="s">
        <v>70832</v>
      </c>
      <c r="F7317" s="44" t="s">
        <v>3153</v>
      </c>
      <c r="G7317" s="44" t="s">
        <v>11</v>
      </c>
      <c r="H7317" s="44" t="s">
        <v>12</v>
      </c>
      <c r="I7317" s="55" t="s">
        <v>70860</v>
      </c>
      <c r="J7317" s="55">
        <v>8059175953781</v>
      </c>
      <c r="L7317" s="46">
        <v>159.94999999999999</v>
      </c>
      <c r="M7317" s="46">
        <v>159.94999999999999</v>
      </c>
    </row>
    <row r="7318" spans="1:14" x14ac:dyDescent="0.25">
      <c r="B7318" s="17" t="s">
        <v>70842</v>
      </c>
      <c r="E7318" s="44" t="s">
        <v>70831</v>
      </c>
      <c r="F7318" s="44" t="s">
        <v>3153</v>
      </c>
      <c r="G7318" s="44" t="s">
        <v>11</v>
      </c>
      <c r="H7318" s="44" t="s">
        <v>12</v>
      </c>
      <c r="I7318" s="55" t="s">
        <v>70866</v>
      </c>
      <c r="J7318" s="55">
        <v>8059175953774</v>
      </c>
      <c r="L7318" s="46">
        <v>159.94999999999999</v>
      </c>
      <c r="M7318" s="46">
        <v>159.94999999999999</v>
      </c>
    </row>
    <row r="7319" spans="1:14" x14ac:dyDescent="0.25">
      <c r="B7319" s="17" t="s">
        <v>70843</v>
      </c>
      <c r="E7319" s="44" t="s">
        <v>70830</v>
      </c>
      <c r="F7319" s="44" t="s">
        <v>3153</v>
      </c>
      <c r="G7319" s="44" t="s">
        <v>11</v>
      </c>
      <c r="H7319" s="44" t="s">
        <v>12</v>
      </c>
      <c r="I7319" s="55" t="s">
        <v>70859</v>
      </c>
      <c r="J7319" s="55">
        <v>8059175953767</v>
      </c>
      <c r="L7319" s="46">
        <v>159.94999999999999</v>
      </c>
      <c r="M7319" s="46">
        <v>159.94999999999999</v>
      </c>
    </row>
    <row r="7320" spans="1:14" x14ac:dyDescent="0.25">
      <c r="B7320" s="17" t="s">
        <v>70844</v>
      </c>
      <c r="E7320" s="44" t="s">
        <v>70829</v>
      </c>
      <c r="F7320" s="44" t="s">
        <v>3153</v>
      </c>
      <c r="G7320" s="44" t="s">
        <v>11</v>
      </c>
      <c r="H7320" s="44" t="s">
        <v>12</v>
      </c>
      <c r="I7320" s="55" t="s">
        <v>70858</v>
      </c>
      <c r="J7320" s="55">
        <v>8059175953750</v>
      </c>
      <c r="L7320" s="46">
        <v>159.94999999999999</v>
      </c>
      <c r="M7320" s="46">
        <v>159.94999999999999</v>
      </c>
    </row>
    <row r="7321" spans="1:14" x14ac:dyDescent="0.25">
      <c r="B7321" s="17" t="s">
        <v>70845</v>
      </c>
      <c r="E7321" s="44" t="s">
        <v>70828</v>
      </c>
      <c r="F7321" s="44" t="s">
        <v>3153</v>
      </c>
      <c r="G7321" s="44" t="s">
        <v>11</v>
      </c>
      <c r="H7321" s="44" t="s">
        <v>12</v>
      </c>
      <c r="I7321" s="55" t="s">
        <v>70857</v>
      </c>
      <c r="J7321" s="55">
        <v>8059175953743</v>
      </c>
      <c r="L7321" s="46">
        <v>159.94999999999999</v>
      </c>
      <c r="M7321" s="46">
        <v>159.94999999999999</v>
      </c>
    </row>
    <row r="7322" spans="1:14" x14ac:dyDescent="0.25">
      <c r="A7322" s="32" t="s">
        <v>32951</v>
      </c>
      <c r="B7322" s="42" t="s">
        <v>66629</v>
      </c>
      <c r="C7322" s="42" t="s">
        <v>20121</v>
      </c>
      <c r="D7322" s="42"/>
      <c r="E7322" s="43" t="s">
        <v>59616</v>
      </c>
      <c r="F7322" s="44" t="s">
        <v>3153</v>
      </c>
      <c r="G7322" s="44" t="s">
        <v>11</v>
      </c>
      <c r="H7322" s="44" t="s">
        <v>12</v>
      </c>
      <c r="I7322" s="42" t="s">
        <v>13332</v>
      </c>
      <c r="J7322" s="42">
        <v>8033637024493</v>
      </c>
      <c r="L7322" s="47">
        <v>159.94999999999999</v>
      </c>
      <c r="M7322" s="47">
        <v>159.94999999999999</v>
      </c>
      <c r="N7322" s="45">
        <v>43140</v>
      </c>
    </row>
    <row r="7323" spans="1:14" x14ac:dyDescent="0.25">
      <c r="A7323" s="32" t="s">
        <v>32950</v>
      </c>
      <c r="B7323" s="42" t="s">
        <v>66628</v>
      </c>
      <c r="C7323" s="42" t="s">
        <v>20120</v>
      </c>
      <c r="D7323" s="42"/>
      <c r="E7323" s="43" t="s">
        <v>59615</v>
      </c>
      <c r="F7323" s="44" t="s">
        <v>3153</v>
      </c>
      <c r="G7323" s="44" t="s">
        <v>11</v>
      </c>
      <c r="H7323" s="44" t="s">
        <v>12</v>
      </c>
      <c r="I7323" s="42" t="s">
        <v>13331</v>
      </c>
      <c r="J7323" s="42">
        <v>8033637024486</v>
      </c>
      <c r="L7323" s="47">
        <v>159.94999999999999</v>
      </c>
      <c r="M7323" s="47">
        <v>159.94999999999999</v>
      </c>
      <c r="N7323" s="45">
        <v>43140</v>
      </c>
    </row>
    <row r="7324" spans="1:14" x14ac:dyDescent="0.25">
      <c r="A7324" s="32" t="s">
        <v>32949</v>
      </c>
      <c r="B7324" s="42" t="s">
        <v>66627</v>
      </c>
      <c r="C7324" s="42" t="s">
        <v>20119</v>
      </c>
      <c r="D7324" s="42"/>
      <c r="E7324" s="43" t="s">
        <v>59614</v>
      </c>
      <c r="F7324" s="44" t="s">
        <v>3153</v>
      </c>
      <c r="G7324" s="44" t="s">
        <v>11</v>
      </c>
      <c r="H7324" s="44" t="s">
        <v>12</v>
      </c>
      <c r="I7324" s="42" t="s">
        <v>13330</v>
      </c>
      <c r="J7324" s="42">
        <v>8033637024479</v>
      </c>
      <c r="L7324" s="47">
        <v>159.94999999999999</v>
      </c>
      <c r="M7324" s="47">
        <v>159.94999999999999</v>
      </c>
      <c r="N7324" s="45">
        <v>43140</v>
      </c>
    </row>
    <row r="7325" spans="1:14" x14ac:dyDescent="0.25">
      <c r="A7325" s="32" t="s">
        <v>32948</v>
      </c>
      <c r="B7325" s="42" t="s">
        <v>66626</v>
      </c>
      <c r="C7325" s="42" t="s">
        <v>20118</v>
      </c>
      <c r="D7325" s="42"/>
      <c r="E7325" s="43" t="s">
        <v>59613</v>
      </c>
      <c r="F7325" s="44" t="s">
        <v>3153</v>
      </c>
      <c r="G7325" s="44" t="s">
        <v>11</v>
      </c>
      <c r="H7325" s="44" t="s">
        <v>12</v>
      </c>
      <c r="I7325" s="42" t="s">
        <v>13329</v>
      </c>
      <c r="J7325" s="42">
        <v>8033637024462</v>
      </c>
      <c r="L7325" s="47">
        <v>159.94999999999999</v>
      </c>
      <c r="M7325" s="47">
        <v>159.94999999999999</v>
      </c>
      <c r="N7325" s="45">
        <v>43140</v>
      </c>
    </row>
    <row r="7326" spans="1:14" x14ac:dyDescent="0.25">
      <c r="A7326" s="32" t="s">
        <v>32947</v>
      </c>
      <c r="B7326" s="42" t="s">
        <v>66638</v>
      </c>
      <c r="C7326" s="42" t="s">
        <v>20117</v>
      </c>
      <c r="D7326" s="42"/>
      <c r="E7326" s="43" t="s">
        <v>59612</v>
      </c>
      <c r="F7326" s="44" t="s">
        <v>3153</v>
      </c>
      <c r="G7326" s="44" t="s">
        <v>11</v>
      </c>
      <c r="H7326" s="44" t="s">
        <v>12</v>
      </c>
      <c r="I7326" s="42" t="s">
        <v>13328</v>
      </c>
      <c r="J7326" s="42">
        <v>8033637024455</v>
      </c>
      <c r="L7326" s="47">
        <v>159.94999999999999</v>
      </c>
      <c r="M7326" s="47">
        <v>159.94999999999999</v>
      </c>
      <c r="N7326" s="45">
        <v>43140</v>
      </c>
    </row>
    <row r="7327" spans="1:14" x14ac:dyDescent="0.25">
      <c r="A7327" s="32" t="s">
        <v>32946</v>
      </c>
      <c r="B7327" s="42" t="s">
        <v>66625</v>
      </c>
      <c r="C7327" s="42" t="s">
        <v>20116</v>
      </c>
      <c r="D7327" s="42"/>
      <c r="E7327" s="43" t="s">
        <v>59611</v>
      </c>
      <c r="F7327" s="44" t="s">
        <v>3153</v>
      </c>
      <c r="G7327" s="44" t="s">
        <v>11</v>
      </c>
      <c r="H7327" s="44" t="s">
        <v>12</v>
      </c>
      <c r="I7327" s="42" t="s">
        <v>13327</v>
      </c>
      <c r="J7327" s="42">
        <v>8033637024448</v>
      </c>
      <c r="L7327" s="47">
        <v>159.94999999999999</v>
      </c>
      <c r="M7327" s="47">
        <v>159.94999999999999</v>
      </c>
      <c r="N7327" s="45">
        <v>43140</v>
      </c>
    </row>
    <row r="7328" spans="1:14" x14ac:dyDescent="0.25">
      <c r="A7328" s="32" t="s">
        <v>32945</v>
      </c>
      <c r="B7328" s="42" t="s">
        <v>66637</v>
      </c>
      <c r="C7328" s="42" t="s">
        <v>20115</v>
      </c>
      <c r="D7328" s="42"/>
      <c r="E7328" s="43" t="s">
        <v>59610</v>
      </c>
      <c r="F7328" s="44" t="s">
        <v>3153</v>
      </c>
      <c r="G7328" s="44" t="s">
        <v>11</v>
      </c>
      <c r="H7328" s="44" t="s">
        <v>12</v>
      </c>
      <c r="I7328" s="42" t="s">
        <v>13326</v>
      </c>
      <c r="J7328" s="42">
        <v>8033637024431</v>
      </c>
      <c r="L7328" s="47">
        <v>159.94999999999999</v>
      </c>
      <c r="M7328" s="47">
        <v>159.94999999999999</v>
      </c>
      <c r="N7328" s="45">
        <v>43140</v>
      </c>
    </row>
    <row r="7329" spans="1:14" x14ac:dyDescent="0.25">
      <c r="A7329" s="32" t="s">
        <v>32944</v>
      </c>
      <c r="B7329" s="42" t="s">
        <v>66624</v>
      </c>
      <c r="C7329" s="42" t="s">
        <v>20114</v>
      </c>
      <c r="D7329" s="42"/>
      <c r="E7329" s="43" t="s">
        <v>59609</v>
      </c>
      <c r="F7329" s="44" t="s">
        <v>3153</v>
      </c>
      <c r="G7329" s="44" t="s">
        <v>11</v>
      </c>
      <c r="H7329" s="44" t="s">
        <v>12</v>
      </c>
      <c r="I7329" s="42" t="s">
        <v>13325</v>
      </c>
      <c r="J7329" s="42">
        <v>8033637024394</v>
      </c>
      <c r="L7329" s="47">
        <v>159.94999999999999</v>
      </c>
      <c r="M7329" s="47">
        <v>159.94999999999999</v>
      </c>
      <c r="N7329" s="45">
        <v>43140</v>
      </c>
    </row>
    <row r="7330" spans="1:14" x14ac:dyDescent="0.25">
      <c r="A7330" s="32" t="s">
        <v>32943</v>
      </c>
      <c r="B7330" s="42" t="s">
        <v>66636</v>
      </c>
      <c r="C7330" s="42" t="s">
        <v>20113</v>
      </c>
      <c r="D7330" s="42"/>
      <c r="E7330" s="43" t="s">
        <v>59608</v>
      </c>
      <c r="F7330" s="44" t="s">
        <v>3153</v>
      </c>
      <c r="G7330" s="44" t="s">
        <v>11</v>
      </c>
      <c r="H7330" s="44" t="s">
        <v>12</v>
      </c>
      <c r="I7330" s="42" t="s">
        <v>13324</v>
      </c>
      <c r="J7330" s="42">
        <v>8033637024592</v>
      </c>
      <c r="L7330" s="47">
        <v>159.94999999999999</v>
      </c>
      <c r="M7330" s="47">
        <v>159.94999999999999</v>
      </c>
      <c r="N7330" s="45">
        <v>43140</v>
      </c>
    </row>
    <row r="7331" spans="1:14" x14ac:dyDescent="0.25">
      <c r="A7331" s="32" t="s">
        <v>32942</v>
      </c>
      <c r="B7331" s="42" t="s">
        <v>66640</v>
      </c>
      <c r="C7331" s="42" t="s">
        <v>20074</v>
      </c>
      <c r="D7331" s="42"/>
      <c r="E7331" s="43" t="s">
        <v>59607</v>
      </c>
      <c r="F7331" s="44" t="s">
        <v>3153</v>
      </c>
      <c r="G7331" s="44" t="s">
        <v>11</v>
      </c>
      <c r="H7331" s="44" t="s">
        <v>12</v>
      </c>
      <c r="I7331" s="42" t="s">
        <v>13323</v>
      </c>
      <c r="J7331" s="42">
        <v>8033637024585</v>
      </c>
      <c r="L7331" s="47">
        <v>159.94999999999999</v>
      </c>
      <c r="M7331" s="47">
        <v>159.94999999999999</v>
      </c>
      <c r="N7331" s="45">
        <v>43140</v>
      </c>
    </row>
    <row r="7332" spans="1:14" x14ac:dyDescent="0.25">
      <c r="A7332" s="32" t="s">
        <v>32941</v>
      </c>
      <c r="B7332" s="42" t="s">
        <v>66635</v>
      </c>
      <c r="C7332" s="42" t="s">
        <v>20112</v>
      </c>
      <c r="D7332" s="42"/>
      <c r="E7332" s="43" t="s">
        <v>59606</v>
      </c>
      <c r="F7332" s="44" t="s">
        <v>3153</v>
      </c>
      <c r="G7332" s="44" t="s">
        <v>11</v>
      </c>
      <c r="H7332" s="44" t="s">
        <v>12</v>
      </c>
      <c r="I7332" s="42" t="s">
        <v>13322</v>
      </c>
      <c r="J7332" s="42">
        <v>8033637024578</v>
      </c>
      <c r="L7332" s="47">
        <v>159.94999999999999</v>
      </c>
      <c r="M7332" s="47">
        <v>159.94999999999999</v>
      </c>
      <c r="N7332" s="45">
        <v>43140</v>
      </c>
    </row>
    <row r="7333" spans="1:14" x14ac:dyDescent="0.25">
      <c r="A7333" s="32" t="s">
        <v>32940</v>
      </c>
      <c r="B7333" s="42" t="s">
        <v>66639</v>
      </c>
      <c r="C7333" s="42" t="s">
        <v>20638</v>
      </c>
      <c r="D7333" s="42"/>
      <c r="E7333" s="43" t="s">
        <v>21783</v>
      </c>
      <c r="F7333" s="44" t="s">
        <v>3153</v>
      </c>
      <c r="G7333" s="44" t="s">
        <v>11</v>
      </c>
      <c r="H7333" s="44" t="s">
        <v>12</v>
      </c>
      <c r="I7333" s="42" t="s">
        <v>20554</v>
      </c>
      <c r="J7333" s="42">
        <v>8033637024561</v>
      </c>
      <c r="L7333" s="47">
        <v>159.94999999999999</v>
      </c>
      <c r="M7333" s="47">
        <v>159.94999999999999</v>
      </c>
      <c r="N7333" s="45">
        <v>43140</v>
      </c>
    </row>
    <row r="7334" spans="1:14" x14ac:dyDescent="0.25">
      <c r="A7334" s="32" t="s">
        <v>32939</v>
      </c>
      <c r="B7334" s="42" t="s">
        <v>66634</v>
      </c>
      <c r="C7334" s="42" t="s">
        <v>20111</v>
      </c>
      <c r="D7334" s="42"/>
      <c r="E7334" s="43" t="s">
        <v>59605</v>
      </c>
      <c r="F7334" s="44" t="s">
        <v>3153</v>
      </c>
      <c r="G7334" s="44" t="s">
        <v>11</v>
      </c>
      <c r="H7334" s="44" t="s">
        <v>12</v>
      </c>
      <c r="I7334" s="42" t="s">
        <v>13321</v>
      </c>
      <c r="J7334" s="42">
        <v>8033637024547</v>
      </c>
      <c r="L7334" s="47">
        <v>159.94999999999999</v>
      </c>
      <c r="M7334" s="47">
        <v>159.94999999999999</v>
      </c>
      <c r="N7334" s="45">
        <v>43140</v>
      </c>
    </row>
    <row r="7335" spans="1:14" x14ac:dyDescent="0.25">
      <c r="A7335" s="32" t="s">
        <v>32938</v>
      </c>
      <c r="B7335" s="42" t="s">
        <v>66633</v>
      </c>
      <c r="C7335" s="42" t="s">
        <v>70041</v>
      </c>
      <c r="D7335" s="42"/>
      <c r="E7335" s="43" t="s">
        <v>59604</v>
      </c>
      <c r="F7335" s="44" t="s">
        <v>3153</v>
      </c>
      <c r="G7335" s="44" t="s">
        <v>11</v>
      </c>
      <c r="H7335" s="44" t="s">
        <v>12</v>
      </c>
      <c r="I7335" s="42" t="s">
        <v>13320</v>
      </c>
      <c r="J7335" s="42">
        <v>8033637024530</v>
      </c>
      <c r="L7335" s="47">
        <v>159.94999999999999</v>
      </c>
      <c r="M7335" s="47">
        <v>159.94999999999999</v>
      </c>
      <c r="N7335" s="45">
        <v>43140</v>
      </c>
    </row>
    <row r="7336" spans="1:14" x14ac:dyDescent="0.25">
      <c r="A7336" s="32" t="s">
        <v>32937</v>
      </c>
      <c r="B7336" s="42" t="s">
        <v>66632</v>
      </c>
      <c r="C7336" s="42" t="s">
        <v>20110</v>
      </c>
      <c r="D7336" s="42"/>
      <c r="E7336" s="43" t="s">
        <v>59603</v>
      </c>
      <c r="F7336" s="44" t="s">
        <v>3153</v>
      </c>
      <c r="G7336" s="44" t="s">
        <v>11</v>
      </c>
      <c r="H7336" s="44" t="s">
        <v>12</v>
      </c>
      <c r="I7336" s="42" t="s">
        <v>13319</v>
      </c>
      <c r="J7336" s="42">
        <v>8033637024523</v>
      </c>
      <c r="L7336" s="47">
        <v>159.94999999999999</v>
      </c>
      <c r="M7336" s="47">
        <v>159.94999999999999</v>
      </c>
      <c r="N7336" s="45">
        <v>43140</v>
      </c>
    </row>
    <row r="7337" spans="1:14" x14ac:dyDescent="0.25">
      <c r="A7337" s="32" t="s">
        <v>32936</v>
      </c>
      <c r="B7337" s="42" t="s">
        <v>66631</v>
      </c>
      <c r="C7337" s="42" t="s">
        <v>20109</v>
      </c>
      <c r="D7337" s="42"/>
      <c r="E7337" s="43" t="s">
        <v>59602</v>
      </c>
      <c r="F7337" s="44" t="s">
        <v>3153</v>
      </c>
      <c r="G7337" s="44" t="s">
        <v>11</v>
      </c>
      <c r="H7337" s="44" t="s">
        <v>12</v>
      </c>
      <c r="I7337" s="42" t="s">
        <v>13318</v>
      </c>
      <c r="J7337" s="42">
        <v>8033637024516</v>
      </c>
      <c r="L7337" s="47">
        <v>159.94999999999999</v>
      </c>
      <c r="M7337" s="47">
        <v>159.94999999999999</v>
      </c>
      <c r="N7337" s="45">
        <v>43140</v>
      </c>
    </row>
    <row r="7338" spans="1:14" x14ac:dyDescent="0.25">
      <c r="A7338" s="32" t="s">
        <v>32935</v>
      </c>
      <c r="B7338" s="42" t="s">
        <v>66630</v>
      </c>
      <c r="C7338" s="42" t="s">
        <v>20108</v>
      </c>
      <c r="D7338" s="42"/>
      <c r="E7338" s="43" t="s">
        <v>59601</v>
      </c>
      <c r="F7338" s="44" t="s">
        <v>3153</v>
      </c>
      <c r="G7338" s="44" t="s">
        <v>11</v>
      </c>
      <c r="H7338" s="44" t="s">
        <v>12</v>
      </c>
      <c r="I7338" s="42" t="s">
        <v>13317</v>
      </c>
      <c r="J7338" s="42">
        <v>8033637024509</v>
      </c>
      <c r="L7338" s="47">
        <v>159.94999999999999</v>
      </c>
      <c r="M7338" s="47">
        <v>159.94999999999999</v>
      </c>
      <c r="N7338" s="45">
        <v>43140</v>
      </c>
    </row>
    <row r="7339" spans="1:14" x14ac:dyDescent="0.25">
      <c r="B7339" s="32" t="s">
        <v>68565</v>
      </c>
      <c r="C7339" s="42"/>
      <c r="E7339" s="44" t="s">
        <v>68540</v>
      </c>
      <c r="G7339" s="44" t="s">
        <v>11</v>
      </c>
      <c r="H7339" s="44" t="s">
        <v>12</v>
      </c>
      <c r="I7339" s="55" t="s">
        <v>68553</v>
      </c>
      <c r="J7339" s="55">
        <v>8059347013374</v>
      </c>
      <c r="L7339" s="46">
        <v>189.95</v>
      </c>
      <c r="M7339" s="46">
        <v>189.95</v>
      </c>
    </row>
    <row r="7340" spans="1:14" x14ac:dyDescent="0.25">
      <c r="B7340" s="32" t="s">
        <v>68564</v>
      </c>
      <c r="C7340" s="42"/>
      <c r="E7340" s="44" t="s">
        <v>68539</v>
      </c>
      <c r="G7340" s="44" t="s">
        <v>11</v>
      </c>
      <c r="H7340" s="44" t="s">
        <v>12</v>
      </c>
      <c r="I7340" s="55" t="s">
        <v>68552</v>
      </c>
      <c r="J7340" s="55">
        <v>8059347013367</v>
      </c>
      <c r="L7340" s="46">
        <v>189.95</v>
      </c>
      <c r="M7340" s="46">
        <v>189.95</v>
      </c>
    </row>
    <row r="7341" spans="1:14" x14ac:dyDescent="0.25">
      <c r="B7341" s="32" t="s">
        <v>68563</v>
      </c>
      <c r="C7341" s="42"/>
      <c r="E7341" s="44" t="s">
        <v>68538</v>
      </c>
      <c r="G7341" s="44" t="s">
        <v>11</v>
      </c>
      <c r="H7341" s="44" t="s">
        <v>12</v>
      </c>
      <c r="I7341" s="55" t="s">
        <v>68551</v>
      </c>
      <c r="J7341" s="55">
        <v>8059347013350</v>
      </c>
      <c r="L7341" s="46">
        <v>189.95</v>
      </c>
      <c r="M7341" s="46">
        <v>189.95</v>
      </c>
    </row>
    <row r="7342" spans="1:14" x14ac:dyDescent="0.25">
      <c r="B7342" s="32" t="s">
        <v>68536</v>
      </c>
      <c r="C7342" s="42"/>
      <c r="E7342" s="44" t="s">
        <v>68537</v>
      </c>
      <c r="G7342" s="44" t="s">
        <v>11</v>
      </c>
      <c r="H7342" s="44" t="s">
        <v>12</v>
      </c>
      <c r="I7342" s="55" t="s">
        <v>68550</v>
      </c>
      <c r="J7342" s="55">
        <v>8059347013343</v>
      </c>
      <c r="L7342" s="46">
        <v>189.95</v>
      </c>
      <c r="M7342" s="46">
        <v>189.95</v>
      </c>
    </row>
    <row r="7343" spans="1:14" x14ac:dyDescent="0.25">
      <c r="B7343" s="32" t="s">
        <v>68574</v>
      </c>
      <c r="C7343" s="42"/>
      <c r="E7343" s="44" t="s">
        <v>68549</v>
      </c>
      <c r="G7343" s="44" t="s">
        <v>11</v>
      </c>
      <c r="H7343" s="44" t="s">
        <v>12</v>
      </c>
      <c r="I7343" s="55" t="s">
        <v>68562</v>
      </c>
      <c r="J7343" s="55">
        <v>8059347013466</v>
      </c>
      <c r="L7343" s="46">
        <v>189.95</v>
      </c>
      <c r="M7343" s="46">
        <v>189.95</v>
      </c>
    </row>
    <row r="7344" spans="1:14" x14ac:dyDescent="0.25">
      <c r="B7344" s="32" t="s">
        <v>68573</v>
      </c>
      <c r="C7344" s="42"/>
      <c r="E7344" s="44" t="s">
        <v>68548</v>
      </c>
      <c r="G7344" s="44" t="s">
        <v>11</v>
      </c>
      <c r="H7344" s="44" t="s">
        <v>12</v>
      </c>
      <c r="I7344" s="55" t="s">
        <v>68561</v>
      </c>
      <c r="J7344" s="55">
        <v>8059347013459</v>
      </c>
      <c r="L7344" s="46">
        <v>189.95</v>
      </c>
      <c r="M7344" s="46">
        <v>189.95</v>
      </c>
    </row>
    <row r="7345" spans="2:13" x14ac:dyDescent="0.25">
      <c r="B7345" s="32" t="s">
        <v>68572</v>
      </c>
      <c r="C7345" s="42"/>
      <c r="E7345" s="44" t="s">
        <v>68547</v>
      </c>
      <c r="G7345" s="44" t="s">
        <v>11</v>
      </c>
      <c r="H7345" s="44" t="s">
        <v>12</v>
      </c>
      <c r="I7345" s="55" t="s">
        <v>68560</v>
      </c>
      <c r="J7345" s="55">
        <v>8059347013442</v>
      </c>
      <c r="L7345" s="46">
        <v>189.95</v>
      </c>
      <c r="M7345" s="46">
        <v>189.95</v>
      </c>
    </row>
    <row r="7346" spans="2:13" x14ac:dyDescent="0.25">
      <c r="B7346" s="32" t="s">
        <v>68571</v>
      </c>
      <c r="C7346" s="42"/>
      <c r="E7346" s="44" t="s">
        <v>68546</v>
      </c>
      <c r="G7346" s="44" t="s">
        <v>11</v>
      </c>
      <c r="H7346" s="44" t="s">
        <v>12</v>
      </c>
      <c r="I7346" s="55" t="s">
        <v>68559</v>
      </c>
      <c r="J7346" s="55">
        <v>8059347013435</v>
      </c>
      <c r="L7346" s="46">
        <v>189.95</v>
      </c>
      <c r="M7346" s="46">
        <v>189.95</v>
      </c>
    </row>
    <row r="7347" spans="2:13" x14ac:dyDescent="0.25">
      <c r="B7347" s="32" t="s">
        <v>68570</v>
      </c>
      <c r="C7347" s="42"/>
      <c r="E7347" s="44" t="s">
        <v>68545</v>
      </c>
      <c r="G7347" s="44" t="s">
        <v>11</v>
      </c>
      <c r="H7347" s="44" t="s">
        <v>12</v>
      </c>
      <c r="I7347" s="55" t="s">
        <v>68558</v>
      </c>
      <c r="J7347" s="55">
        <v>8059347013428</v>
      </c>
      <c r="L7347" s="46">
        <v>189.95</v>
      </c>
      <c r="M7347" s="46">
        <v>189.95</v>
      </c>
    </row>
    <row r="7348" spans="2:13" x14ac:dyDescent="0.25">
      <c r="B7348" s="32" t="s">
        <v>68569</v>
      </c>
      <c r="C7348" s="42"/>
      <c r="E7348" s="44" t="s">
        <v>68544</v>
      </c>
      <c r="G7348" s="44" t="s">
        <v>11</v>
      </c>
      <c r="H7348" s="44" t="s">
        <v>12</v>
      </c>
      <c r="I7348" s="55" t="s">
        <v>68557</v>
      </c>
      <c r="J7348" s="55">
        <v>8059347013411</v>
      </c>
      <c r="L7348" s="46">
        <v>189.95</v>
      </c>
      <c r="M7348" s="46">
        <v>189.95</v>
      </c>
    </row>
    <row r="7349" spans="2:13" x14ac:dyDescent="0.25">
      <c r="B7349" s="32" t="s">
        <v>68568</v>
      </c>
      <c r="C7349" s="42"/>
      <c r="E7349" s="44" t="s">
        <v>68543</v>
      </c>
      <c r="G7349" s="44" t="s">
        <v>11</v>
      </c>
      <c r="H7349" s="44" t="s">
        <v>12</v>
      </c>
      <c r="I7349" s="55" t="s">
        <v>68556</v>
      </c>
      <c r="J7349" s="55">
        <v>8059347013404</v>
      </c>
      <c r="L7349" s="46">
        <v>189.95</v>
      </c>
      <c r="M7349" s="46">
        <v>189.95</v>
      </c>
    </row>
    <row r="7350" spans="2:13" x14ac:dyDescent="0.25">
      <c r="B7350" s="32" t="s">
        <v>68567</v>
      </c>
      <c r="C7350" s="42"/>
      <c r="E7350" s="44" t="s">
        <v>68542</v>
      </c>
      <c r="G7350" s="44" t="s">
        <v>11</v>
      </c>
      <c r="H7350" s="44" t="s">
        <v>12</v>
      </c>
      <c r="I7350" s="55" t="s">
        <v>68555</v>
      </c>
      <c r="J7350" s="55">
        <v>8059347013398</v>
      </c>
      <c r="L7350" s="46">
        <v>189.95</v>
      </c>
      <c r="M7350" s="46">
        <v>189.95</v>
      </c>
    </row>
    <row r="7351" spans="2:13" x14ac:dyDescent="0.25">
      <c r="B7351" s="32" t="s">
        <v>68566</v>
      </c>
      <c r="C7351" s="42"/>
      <c r="E7351" s="44" t="s">
        <v>68541</v>
      </c>
      <c r="G7351" s="44" t="s">
        <v>11</v>
      </c>
      <c r="H7351" s="44" t="s">
        <v>12</v>
      </c>
      <c r="I7351" s="55" t="s">
        <v>68554</v>
      </c>
      <c r="J7351" s="55">
        <v>8059347013381</v>
      </c>
      <c r="L7351" s="46">
        <v>189.95</v>
      </c>
      <c r="M7351" s="46">
        <v>189.95</v>
      </c>
    </row>
    <row r="7352" spans="2:13" x14ac:dyDescent="0.25">
      <c r="B7352" s="32" t="s">
        <v>68526</v>
      </c>
      <c r="C7352" s="42"/>
      <c r="E7352" s="44" t="s">
        <v>68500</v>
      </c>
      <c r="G7352" s="44" t="s">
        <v>11</v>
      </c>
      <c r="H7352" s="44" t="s">
        <v>12</v>
      </c>
      <c r="I7352" s="55" t="s">
        <v>68513</v>
      </c>
      <c r="J7352" s="55">
        <v>8059347026978</v>
      </c>
      <c r="L7352" s="46">
        <v>189.95</v>
      </c>
      <c r="M7352" s="46">
        <v>189.95</v>
      </c>
    </row>
    <row r="7353" spans="2:13" x14ac:dyDescent="0.25">
      <c r="B7353" s="32" t="s">
        <v>68525</v>
      </c>
      <c r="C7353" s="42"/>
      <c r="E7353" s="44" t="s">
        <v>68499</v>
      </c>
      <c r="G7353" s="44" t="s">
        <v>11</v>
      </c>
      <c r="H7353" s="44" t="s">
        <v>12</v>
      </c>
      <c r="I7353" s="55" t="s">
        <v>68512</v>
      </c>
      <c r="J7353" s="55">
        <v>8059347026961</v>
      </c>
      <c r="L7353" s="46">
        <v>189.95</v>
      </c>
      <c r="M7353" s="46">
        <v>189.95</v>
      </c>
    </row>
    <row r="7354" spans="2:13" x14ac:dyDescent="0.25">
      <c r="B7354" s="32" t="s">
        <v>68524</v>
      </c>
      <c r="C7354" s="42"/>
      <c r="E7354" s="44" t="s">
        <v>68498</v>
      </c>
      <c r="G7354" s="44" t="s">
        <v>11</v>
      </c>
      <c r="H7354" s="44" t="s">
        <v>12</v>
      </c>
      <c r="I7354" s="55" t="s">
        <v>68511</v>
      </c>
      <c r="J7354" s="55">
        <v>8059347026954</v>
      </c>
      <c r="L7354" s="46">
        <v>189.95</v>
      </c>
      <c r="M7354" s="46">
        <v>189.95</v>
      </c>
    </row>
    <row r="7355" spans="2:13" x14ac:dyDescent="0.25">
      <c r="B7355" s="32" t="s">
        <v>68523</v>
      </c>
      <c r="C7355" s="42"/>
      <c r="E7355" s="44" t="s">
        <v>68497</v>
      </c>
      <c r="G7355" s="44" t="s">
        <v>11</v>
      </c>
      <c r="H7355" s="44" t="s">
        <v>12</v>
      </c>
      <c r="I7355" s="55" t="s">
        <v>68510</v>
      </c>
      <c r="J7355" s="55">
        <v>8059347026947</v>
      </c>
      <c r="L7355" s="46">
        <v>189.95</v>
      </c>
      <c r="M7355" s="46">
        <v>189.95</v>
      </c>
    </row>
    <row r="7356" spans="2:13" x14ac:dyDescent="0.25">
      <c r="B7356" s="32" t="s">
        <v>68535</v>
      </c>
      <c r="C7356" s="42"/>
      <c r="E7356" s="44" t="s">
        <v>68509</v>
      </c>
      <c r="G7356" s="44" t="s">
        <v>11</v>
      </c>
      <c r="H7356" s="44" t="s">
        <v>12</v>
      </c>
      <c r="I7356" s="55" t="s">
        <v>68522</v>
      </c>
      <c r="J7356" s="55">
        <v>8059347027067</v>
      </c>
      <c r="L7356" s="46">
        <v>189.95</v>
      </c>
      <c r="M7356" s="46">
        <v>189.95</v>
      </c>
    </row>
    <row r="7357" spans="2:13" x14ac:dyDescent="0.25">
      <c r="B7357" s="32" t="s">
        <v>68534</v>
      </c>
      <c r="C7357" s="42"/>
      <c r="E7357" s="44" t="s">
        <v>68508</v>
      </c>
      <c r="G7357" s="44" t="s">
        <v>11</v>
      </c>
      <c r="H7357" s="44" t="s">
        <v>12</v>
      </c>
      <c r="I7357" s="55" t="s">
        <v>68521</v>
      </c>
      <c r="J7357" s="55">
        <v>8059347027050</v>
      </c>
      <c r="L7357" s="46">
        <v>189.95</v>
      </c>
      <c r="M7357" s="46">
        <v>189.95</v>
      </c>
    </row>
    <row r="7358" spans="2:13" x14ac:dyDescent="0.25">
      <c r="B7358" s="32" t="s">
        <v>68533</v>
      </c>
      <c r="C7358" s="42"/>
      <c r="E7358" s="44" t="s">
        <v>68507</v>
      </c>
      <c r="G7358" s="44" t="s">
        <v>11</v>
      </c>
      <c r="H7358" s="44" t="s">
        <v>12</v>
      </c>
      <c r="I7358" s="55" t="s">
        <v>68520</v>
      </c>
      <c r="J7358" s="55">
        <v>8059347027043</v>
      </c>
      <c r="L7358" s="46">
        <v>189.95</v>
      </c>
      <c r="M7358" s="46">
        <v>189.95</v>
      </c>
    </row>
    <row r="7359" spans="2:13" x14ac:dyDescent="0.25">
      <c r="B7359" s="32" t="s">
        <v>68532</v>
      </c>
      <c r="C7359" s="42"/>
      <c r="E7359" s="44" t="s">
        <v>68506</v>
      </c>
      <c r="G7359" s="44" t="s">
        <v>11</v>
      </c>
      <c r="H7359" s="44" t="s">
        <v>12</v>
      </c>
      <c r="I7359" s="55" t="s">
        <v>68519</v>
      </c>
      <c r="J7359" s="55">
        <v>8059347027036</v>
      </c>
      <c r="L7359" s="46">
        <v>189.95</v>
      </c>
      <c r="M7359" s="46">
        <v>189.95</v>
      </c>
    </row>
    <row r="7360" spans="2:13" x14ac:dyDescent="0.25">
      <c r="B7360" s="32" t="s">
        <v>68531</v>
      </c>
      <c r="C7360" s="42"/>
      <c r="E7360" s="44" t="s">
        <v>68505</v>
      </c>
      <c r="G7360" s="44" t="s">
        <v>11</v>
      </c>
      <c r="H7360" s="44" t="s">
        <v>12</v>
      </c>
      <c r="I7360" s="55" t="s">
        <v>68518</v>
      </c>
      <c r="J7360" s="55">
        <v>8059347027029</v>
      </c>
      <c r="L7360" s="46">
        <v>189.95</v>
      </c>
      <c r="M7360" s="46">
        <v>189.95</v>
      </c>
    </row>
    <row r="7361" spans="2:13" x14ac:dyDescent="0.25">
      <c r="B7361" s="32" t="s">
        <v>68530</v>
      </c>
      <c r="C7361" s="42"/>
      <c r="E7361" s="44" t="s">
        <v>68504</v>
      </c>
      <c r="G7361" s="44" t="s">
        <v>11</v>
      </c>
      <c r="H7361" s="44" t="s">
        <v>12</v>
      </c>
      <c r="I7361" s="55" t="s">
        <v>68517</v>
      </c>
      <c r="J7361" s="55">
        <v>8059347027012</v>
      </c>
      <c r="L7361" s="46">
        <v>189.95</v>
      </c>
      <c r="M7361" s="46">
        <v>189.95</v>
      </c>
    </row>
    <row r="7362" spans="2:13" x14ac:dyDescent="0.25">
      <c r="B7362" s="32" t="s">
        <v>68529</v>
      </c>
      <c r="C7362" s="42"/>
      <c r="E7362" s="44" t="s">
        <v>68503</v>
      </c>
      <c r="G7362" s="44" t="s">
        <v>11</v>
      </c>
      <c r="H7362" s="44" t="s">
        <v>12</v>
      </c>
      <c r="I7362" s="55" t="s">
        <v>68516</v>
      </c>
      <c r="J7362" s="55">
        <v>8059347027005</v>
      </c>
      <c r="L7362" s="46">
        <v>189.95</v>
      </c>
      <c r="M7362" s="46">
        <v>189.95</v>
      </c>
    </row>
    <row r="7363" spans="2:13" x14ac:dyDescent="0.25">
      <c r="B7363" s="32" t="s">
        <v>68528</v>
      </c>
      <c r="C7363" s="42"/>
      <c r="E7363" s="44" t="s">
        <v>68502</v>
      </c>
      <c r="G7363" s="44" t="s">
        <v>11</v>
      </c>
      <c r="H7363" s="44" t="s">
        <v>12</v>
      </c>
      <c r="I7363" s="55" t="s">
        <v>68515</v>
      </c>
      <c r="J7363" s="55">
        <v>8059347026992</v>
      </c>
      <c r="L7363" s="46">
        <v>189.95</v>
      </c>
      <c r="M7363" s="46">
        <v>189.95</v>
      </c>
    </row>
    <row r="7364" spans="2:13" x14ac:dyDescent="0.25">
      <c r="B7364" s="32" t="s">
        <v>68527</v>
      </c>
      <c r="C7364" s="42"/>
      <c r="E7364" s="44" t="s">
        <v>68501</v>
      </c>
      <c r="G7364" s="44" t="s">
        <v>11</v>
      </c>
      <c r="H7364" s="44" t="s">
        <v>12</v>
      </c>
      <c r="I7364" s="55" t="s">
        <v>68514</v>
      </c>
      <c r="J7364" s="55">
        <v>8059347026985</v>
      </c>
      <c r="L7364" s="46">
        <v>189.95</v>
      </c>
      <c r="M7364" s="46">
        <v>189.95</v>
      </c>
    </row>
    <row r="7365" spans="2:13" x14ac:dyDescent="0.25">
      <c r="B7365" s="55" t="s">
        <v>68318</v>
      </c>
      <c r="C7365" s="42"/>
      <c r="E7365" s="17" t="s">
        <v>68319</v>
      </c>
      <c r="G7365" s="44" t="s">
        <v>11</v>
      </c>
      <c r="H7365" s="44" t="s">
        <v>12</v>
      </c>
      <c r="I7365" s="17" t="s">
        <v>68320</v>
      </c>
      <c r="J7365" s="20" t="str">
        <f>"8059347012353"</f>
        <v>8059347012353</v>
      </c>
      <c r="L7365" s="46">
        <v>189.95</v>
      </c>
      <c r="M7365" s="46">
        <v>189.95</v>
      </c>
    </row>
    <row r="7366" spans="2:13" x14ac:dyDescent="0.25">
      <c r="B7366" s="55" t="s">
        <v>68315</v>
      </c>
      <c r="C7366" s="42"/>
      <c r="E7366" s="17" t="s">
        <v>68316</v>
      </c>
      <c r="G7366" s="44" t="s">
        <v>11</v>
      </c>
      <c r="H7366" s="44" t="s">
        <v>12</v>
      </c>
      <c r="I7366" s="17" t="s">
        <v>68317</v>
      </c>
      <c r="J7366" s="20" t="str">
        <f>"8059347012346"</f>
        <v>8059347012346</v>
      </c>
      <c r="L7366" s="46">
        <v>189.95</v>
      </c>
      <c r="M7366" s="46">
        <v>189.95</v>
      </c>
    </row>
    <row r="7367" spans="2:13" x14ac:dyDescent="0.25">
      <c r="B7367" s="55" t="s">
        <v>68312</v>
      </c>
      <c r="C7367" s="42"/>
      <c r="E7367" s="17" t="s">
        <v>68313</v>
      </c>
      <c r="G7367" s="44" t="s">
        <v>11</v>
      </c>
      <c r="H7367" s="44" t="s">
        <v>12</v>
      </c>
      <c r="I7367" s="17" t="s">
        <v>68314</v>
      </c>
      <c r="J7367" s="20" t="str">
        <f>"8059347012339"</f>
        <v>8059347012339</v>
      </c>
      <c r="L7367" s="46">
        <v>189.95</v>
      </c>
      <c r="M7367" s="46">
        <v>189.95</v>
      </c>
    </row>
    <row r="7368" spans="2:13" x14ac:dyDescent="0.25">
      <c r="B7368" s="55" t="s">
        <v>68309</v>
      </c>
      <c r="C7368" s="42"/>
      <c r="E7368" s="17" t="s">
        <v>68310</v>
      </c>
      <c r="G7368" s="44" t="s">
        <v>11</v>
      </c>
      <c r="H7368" s="44" t="s">
        <v>12</v>
      </c>
      <c r="I7368" s="17" t="s">
        <v>68311</v>
      </c>
      <c r="J7368" s="20" t="str">
        <f>"8059347012322"</f>
        <v>8059347012322</v>
      </c>
      <c r="L7368" s="46">
        <v>189.95</v>
      </c>
      <c r="M7368" s="46">
        <v>189.95</v>
      </c>
    </row>
    <row r="7369" spans="2:13" x14ac:dyDescent="0.25">
      <c r="B7369" s="55" t="s">
        <v>68342</v>
      </c>
      <c r="C7369" s="42"/>
      <c r="E7369" s="17" t="s">
        <v>68343</v>
      </c>
      <c r="G7369" s="44" t="s">
        <v>11</v>
      </c>
      <c r="H7369" s="44" t="s">
        <v>12</v>
      </c>
      <c r="I7369" s="17" t="s">
        <v>68344</v>
      </c>
      <c r="J7369" s="20" t="str">
        <f>"8059347012438"</f>
        <v>8059347012438</v>
      </c>
      <c r="L7369" s="46">
        <v>189.95</v>
      </c>
      <c r="M7369" s="46">
        <v>189.95</v>
      </c>
    </row>
    <row r="7370" spans="2:13" x14ac:dyDescent="0.25">
      <c r="B7370" s="55" t="s">
        <v>68339</v>
      </c>
      <c r="C7370" s="42"/>
      <c r="E7370" s="17" t="s">
        <v>68340</v>
      </c>
      <c r="G7370" s="44" t="s">
        <v>11</v>
      </c>
      <c r="H7370" s="44" t="s">
        <v>12</v>
      </c>
      <c r="I7370" s="17" t="s">
        <v>68341</v>
      </c>
      <c r="J7370" s="20" t="str">
        <f>"8059347012421"</f>
        <v>8059347012421</v>
      </c>
      <c r="L7370" s="46">
        <v>189.95</v>
      </c>
      <c r="M7370" s="46">
        <v>189.95</v>
      </c>
    </row>
    <row r="7371" spans="2:13" x14ac:dyDescent="0.25">
      <c r="B7371" s="55" t="s">
        <v>68336</v>
      </c>
      <c r="C7371" s="42"/>
      <c r="E7371" s="17" t="s">
        <v>68337</v>
      </c>
      <c r="G7371" s="44" t="s">
        <v>11</v>
      </c>
      <c r="H7371" s="44" t="s">
        <v>12</v>
      </c>
      <c r="I7371" s="17" t="s">
        <v>68338</v>
      </c>
      <c r="J7371" s="20" t="str">
        <f>"8059347012414"</f>
        <v>8059347012414</v>
      </c>
      <c r="L7371" s="46">
        <v>189.95</v>
      </c>
      <c r="M7371" s="46">
        <v>189.95</v>
      </c>
    </row>
    <row r="7372" spans="2:13" x14ac:dyDescent="0.25">
      <c r="B7372" s="55" t="s">
        <v>68333</v>
      </c>
      <c r="C7372" s="42"/>
      <c r="E7372" s="17" t="s">
        <v>68334</v>
      </c>
      <c r="G7372" s="44" t="s">
        <v>11</v>
      </c>
      <c r="H7372" s="44" t="s">
        <v>12</v>
      </c>
      <c r="I7372" s="17" t="s">
        <v>68335</v>
      </c>
      <c r="J7372" s="20" t="str">
        <f>"8059347012407"</f>
        <v>8059347012407</v>
      </c>
      <c r="L7372" s="46">
        <v>189.95</v>
      </c>
      <c r="M7372" s="46">
        <v>189.95</v>
      </c>
    </row>
    <row r="7373" spans="2:13" x14ac:dyDescent="0.25">
      <c r="B7373" s="55" t="s">
        <v>68330</v>
      </c>
      <c r="C7373" s="42"/>
      <c r="E7373" s="17" t="s">
        <v>68331</v>
      </c>
      <c r="G7373" s="44" t="s">
        <v>11</v>
      </c>
      <c r="H7373" s="44" t="s">
        <v>12</v>
      </c>
      <c r="I7373" s="17" t="s">
        <v>68332</v>
      </c>
      <c r="J7373" s="20" t="str">
        <f>"8059347012391"</f>
        <v>8059347012391</v>
      </c>
      <c r="L7373" s="46">
        <v>189.95</v>
      </c>
      <c r="M7373" s="46">
        <v>189.95</v>
      </c>
    </row>
    <row r="7374" spans="2:13" x14ac:dyDescent="0.25">
      <c r="B7374" s="55" t="s">
        <v>68327</v>
      </c>
      <c r="C7374" s="42"/>
      <c r="E7374" s="17" t="s">
        <v>68328</v>
      </c>
      <c r="G7374" s="44" t="s">
        <v>11</v>
      </c>
      <c r="H7374" s="44" t="s">
        <v>12</v>
      </c>
      <c r="I7374" s="17" t="s">
        <v>68329</v>
      </c>
      <c r="J7374" s="20" t="str">
        <f>"8059347012384"</f>
        <v>8059347012384</v>
      </c>
      <c r="L7374" s="46">
        <v>189.95</v>
      </c>
      <c r="M7374" s="46">
        <v>189.95</v>
      </c>
    </row>
    <row r="7375" spans="2:13" x14ac:dyDescent="0.25">
      <c r="B7375" s="55" t="s">
        <v>68324</v>
      </c>
      <c r="C7375" s="42"/>
      <c r="E7375" s="17" t="s">
        <v>68325</v>
      </c>
      <c r="G7375" s="44" t="s">
        <v>11</v>
      </c>
      <c r="H7375" s="44" t="s">
        <v>12</v>
      </c>
      <c r="I7375" s="17" t="s">
        <v>68326</v>
      </c>
      <c r="J7375" s="20" t="str">
        <f>"8059347012377"</f>
        <v>8059347012377</v>
      </c>
      <c r="L7375" s="46">
        <v>189.95</v>
      </c>
      <c r="M7375" s="46">
        <v>189.95</v>
      </c>
    </row>
    <row r="7376" spans="2:13" x14ac:dyDescent="0.25">
      <c r="B7376" s="55" t="s">
        <v>68321</v>
      </c>
      <c r="C7376" s="42"/>
      <c r="E7376" s="17" t="s">
        <v>68322</v>
      </c>
      <c r="G7376" s="44" t="s">
        <v>11</v>
      </c>
      <c r="H7376" s="44" t="s">
        <v>12</v>
      </c>
      <c r="I7376" s="17" t="s">
        <v>68323</v>
      </c>
      <c r="J7376" s="20" t="str">
        <f>"8059347012360"</f>
        <v>8059347012360</v>
      </c>
      <c r="L7376" s="46">
        <v>189.95</v>
      </c>
      <c r="M7376" s="46">
        <v>189.95</v>
      </c>
    </row>
    <row r="7377" spans="2:13" x14ac:dyDescent="0.25">
      <c r="B7377" s="17" t="s">
        <v>68270</v>
      </c>
      <c r="C7377" s="42"/>
      <c r="E7377" s="17" t="s">
        <v>76697</v>
      </c>
      <c r="G7377" s="44" t="s">
        <v>11</v>
      </c>
      <c r="H7377" s="44" t="s">
        <v>12</v>
      </c>
      <c r="I7377" s="17" t="s">
        <v>76698</v>
      </c>
      <c r="J7377" s="17" t="str">
        <f>"8059347011981"</f>
        <v>8059347011981</v>
      </c>
      <c r="L7377" s="46">
        <v>189.95</v>
      </c>
      <c r="M7377" s="46">
        <v>189.95</v>
      </c>
    </row>
    <row r="7378" spans="2:13" x14ac:dyDescent="0.25">
      <c r="B7378" s="17" t="s">
        <v>68273</v>
      </c>
      <c r="C7378" s="42"/>
      <c r="E7378" s="17" t="s">
        <v>76699</v>
      </c>
      <c r="G7378" s="44" t="s">
        <v>11</v>
      </c>
      <c r="H7378" s="44" t="s">
        <v>12</v>
      </c>
      <c r="I7378" s="17" t="s">
        <v>76700</v>
      </c>
      <c r="J7378" s="17" t="str">
        <f>"8059347011998"</f>
        <v>8059347011998</v>
      </c>
      <c r="L7378" s="46">
        <v>189.95</v>
      </c>
      <c r="M7378" s="46">
        <v>189.95</v>
      </c>
    </row>
    <row r="7379" spans="2:13" x14ac:dyDescent="0.25">
      <c r="B7379" s="17" t="s">
        <v>68276</v>
      </c>
      <c r="C7379" s="42"/>
      <c r="E7379" s="17" t="s">
        <v>76701</v>
      </c>
      <c r="G7379" s="44" t="s">
        <v>11</v>
      </c>
      <c r="H7379" s="44" t="s">
        <v>12</v>
      </c>
      <c r="I7379" s="17" t="s">
        <v>76702</v>
      </c>
      <c r="J7379" s="17" t="str">
        <f>"8059347012001"</f>
        <v>8059347012001</v>
      </c>
      <c r="L7379" s="46">
        <v>189.95</v>
      </c>
      <c r="M7379" s="46">
        <v>189.95</v>
      </c>
    </row>
    <row r="7380" spans="2:13" x14ac:dyDescent="0.25">
      <c r="B7380" s="17" t="s">
        <v>68279</v>
      </c>
      <c r="C7380" s="42"/>
      <c r="E7380" s="17" t="s">
        <v>76703</v>
      </c>
      <c r="G7380" s="44" t="s">
        <v>11</v>
      </c>
      <c r="H7380" s="44" t="s">
        <v>12</v>
      </c>
      <c r="I7380" s="17" t="s">
        <v>76704</v>
      </c>
      <c r="J7380" s="17" t="str">
        <f>"8059347012018"</f>
        <v>8059347012018</v>
      </c>
      <c r="L7380" s="46">
        <v>189.95</v>
      </c>
      <c r="M7380" s="46">
        <v>189.95</v>
      </c>
    </row>
    <row r="7381" spans="2:13" x14ac:dyDescent="0.25">
      <c r="B7381" s="17" t="s">
        <v>68282</v>
      </c>
      <c r="C7381" s="42"/>
      <c r="E7381" s="17" t="s">
        <v>76705</v>
      </c>
      <c r="G7381" s="44" t="s">
        <v>11</v>
      </c>
      <c r="H7381" s="44" t="s">
        <v>12</v>
      </c>
      <c r="I7381" s="17" t="s">
        <v>76706</v>
      </c>
      <c r="J7381" s="17" t="str">
        <f>"8059347012025"</f>
        <v>8059347012025</v>
      </c>
      <c r="L7381" s="46">
        <v>189.95</v>
      </c>
      <c r="M7381" s="46">
        <v>189.95</v>
      </c>
    </row>
    <row r="7382" spans="2:13" x14ac:dyDescent="0.25">
      <c r="B7382" s="17" t="s">
        <v>68285</v>
      </c>
      <c r="C7382" s="42"/>
      <c r="E7382" s="17" t="s">
        <v>76707</v>
      </c>
      <c r="G7382" s="44" t="s">
        <v>11</v>
      </c>
      <c r="H7382" s="44" t="s">
        <v>12</v>
      </c>
      <c r="I7382" s="17" t="s">
        <v>76708</v>
      </c>
      <c r="J7382" s="17" t="str">
        <f>"8059347012032"</f>
        <v>8059347012032</v>
      </c>
      <c r="L7382" s="46">
        <v>189.95</v>
      </c>
      <c r="M7382" s="46">
        <v>189.95</v>
      </c>
    </row>
    <row r="7383" spans="2:13" x14ac:dyDescent="0.25">
      <c r="B7383" s="17" t="s">
        <v>68288</v>
      </c>
      <c r="C7383" s="42"/>
      <c r="E7383" s="17" t="s">
        <v>76709</v>
      </c>
      <c r="G7383" s="44" t="s">
        <v>11</v>
      </c>
      <c r="H7383" s="44" t="s">
        <v>12</v>
      </c>
      <c r="I7383" s="17" t="s">
        <v>76710</v>
      </c>
      <c r="J7383" s="17" t="str">
        <f>"8059347012049"</f>
        <v>8059347012049</v>
      </c>
      <c r="L7383" s="46">
        <v>189.95</v>
      </c>
      <c r="M7383" s="46">
        <v>189.95</v>
      </c>
    </row>
    <row r="7384" spans="2:13" x14ac:dyDescent="0.25">
      <c r="B7384" s="17" t="s">
        <v>68291</v>
      </c>
      <c r="C7384" s="42"/>
      <c r="E7384" s="17" t="s">
        <v>76711</v>
      </c>
      <c r="G7384" s="44" t="s">
        <v>11</v>
      </c>
      <c r="H7384" s="44" t="s">
        <v>12</v>
      </c>
      <c r="I7384" s="17" t="s">
        <v>76712</v>
      </c>
      <c r="J7384" s="17" t="str">
        <f>"8059347012056"</f>
        <v>8059347012056</v>
      </c>
      <c r="L7384" s="46">
        <v>189.95</v>
      </c>
      <c r="M7384" s="46">
        <v>189.95</v>
      </c>
    </row>
    <row r="7385" spans="2:13" x14ac:dyDescent="0.25">
      <c r="B7385" s="17" t="s">
        <v>68294</v>
      </c>
      <c r="C7385" s="42"/>
      <c r="E7385" s="17" t="s">
        <v>76713</v>
      </c>
      <c r="G7385" s="44" t="s">
        <v>11</v>
      </c>
      <c r="H7385" s="44" t="s">
        <v>12</v>
      </c>
      <c r="I7385" s="17" t="s">
        <v>76714</v>
      </c>
      <c r="J7385" s="17" t="str">
        <f>"8059347012063"</f>
        <v>8059347012063</v>
      </c>
      <c r="L7385" s="46">
        <v>189.95</v>
      </c>
      <c r="M7385" s="46">
        <v>189.95</v>
      </c>
    </row>
    <row r="7386" spans="2:13" x14ac:dyDescent="0.25">
      <c r="B7386" s="17" t="s">
        <v>68297</v>
      </c>
      <c r="C7386" s="42"/>
      <c r="E7386" s="17" t="s">
        <v>76715</v>
      </c>
      <c r="G7386" s="44" t="s">
        <v>11</v>
      </c>
      <c r="H7386" s="44" t="s">
        <v>12</v>
      </c>
      <c r="I7386" s="17" t="s">
        <v>76716</v>
      </c>
      <c r="J7386" s="17" t="str">
        <f>"8059347012070"</f>
        <v>8059347012070</v>
      </c>
      <c r="L7386" s="46">
        <v>189.95</v>
      </c>
      <c r="M7386" s="46">
        <v>189.95</v>
      </c>
    </row>
    <row r="7387" spans="2:13" x14ac:dyDescent="0.25">
      <c r="B7387" s="17" t="s">
        <v>68300</v>
      </c>
      <c r="C7387" s="42"/>
      <c r="E7387" s="17" t="s">
        <v>76717</v>
      </c>
      <c r="G7387" s="44" t="s">
        <v>11</v>
      </c>
      <c r="H7387" s="44" t="s">
        <v>12</v>
      </c>
      <c r="I7387" s="17" t="s">
        <v>76718</v>
      </c>
      <c r="J7387" s="17" t="str">
        <f>"8059347012087"</f>
        <v>8059347012087</v>
      </c>
      <c r="L7387" s="46">
        <v>189.95</v>
      </c>
      <c r="M7387" s="46">
        <v>189.95</v>
      </c>
    </row>
    <row r="7388" spans="2:13" x14ac:dyDescent="0.25">
      <c r="B7388" s="17" t="s">
        <v>68303</v>
      </c>
      <c r="C7388" s="42"/>
      <c r="E7388" s="17" t="s">
        <v>76719</v>
      </c>
      <c r="G7388" s="44" t="s">
        <v>11</v>
      </c>
      <c r="H7388" s="44" t="s">
        <v>12</v>
      </c>
      <c r="I7388" s="17" t="s">
        <v>76720</v>
      </c>
      <c r="J7388" s="17" t="str">
        <f>"8059347012094"</f>
        <v>8059347012094</v>
      </c>
      <c r="L7388" s="46">
        <v>189.95</v>
      </c>
      <c r="M7388" s="46">
        <v>189.95</v>
      </c>
    </row>
    <row r="7389" spans="2:13" x14ac:dyDescent="0.25">
      <c r="B7389" s="17" t="s">
        <v>68306</v>
      </c>
      <c r="C7389" s="42"/>
      <c r="E7389" s="17" t="s">
        <v>76721</v>
      </c>
      <c r="G7389" s="44" t="s">
        <v>11</v>
      </c>
      <c r="H7389" s="44" t="s">
        <v>12</v>
      </c>
      <c r="I7389" s="17" t="s">
        <v>76722</v>
      </c>
      <c r="J7389" s="17" t="str">
        <f>"8059347012100"</f>
        <v>8059347012100</v>
      </c>
      <c r="L7389" s="46">
        <v>189.95</v>
      </c>
      <c r="M7389" s="46">
        <v>189.95</v>
      </c>
    </row>
    <row r="7390" spans="2:13" x14ac:dyDescent="0.25">
      <c r="B7390" s="55" t="s">
        <v>68279</v>
      </c>
      <c r="C7390" s="42"/>
      <c r="E7390" s="17" t="s">
        <v>68280</v>
      </c>
      <c r="G7390" s="44" t="s">
        <v>11</v>
      </c>
      <c r="H7390" s="44" t="s">
        <v>12</v>
      </c>
      <c r="I7390" s="17" t="s">
        <v>68281</v>
      </c>
      <c r="J7390" s="20" t="str">
        <f>"8059347011844"</f>
        <v>8059347011844</v>
      </c>
      <c r="L7390" s="46">
        <v>189.95</v>
      </c>
      <c r="M7390" s="46">
        <v>189.95</v>
      </c>
    </row>
    <row r="7391" spans="2:13" x14ac:dyDescent="0.25">
      <c r="B7391" s="55" t="s">
        <v>68276</v>
      </c>
      <c r="C7391" s="42"/>
      <c r="E7391" s="17" t="s">
        <v>68277</v>
      </c>
      <c r="G7391" s="44" t="s">
        <v>11</v>
      </c>
      <c r="H7391" s="44" t="s">
        <v>12</v>
      </c>
      <c r="I7391" s="17" t="s">
        <v>68278</v>
      </c>
      <c r="J7391" s="20" t="str">
        <f>"8059347011837"</f>
        <v>8059347011837</v>
      </c>
      <c r="L7391" s="46">
        <v>189.95</v>
      </c>
      <c r="M7391" s="46">
        <v>189.95</v>
      </c>
    </row>
    <row r="7392" spans="2:13" x14ac:dyDescent="0.25">
      <c r="B7392" s="55" t="s">
        <v>68273</v>
      </c>
      <c r="C7392" s="42" t="s">
        <v>70040</v>
      </c>
      <c r="E7392" s="17" t="s">
        <v>68274</v>
      </c>
      <c r="G7392" s="44" t="s">
        <v>11</v>
      </c>
      <c r="H7392" s="44" t="s">
        <v>12</v>
      </c>
      <c r="I7392" s="17" t="s">
        <v>68275</v>
      </c>
      <c r="J7392" s="20">
        <v>8059347011820</v>
      </c>
      <c r="L7392" s="46">
        <v>189.95</v>
      </c>
      <c r="M7392" s="46">
        <v>189.95</v>
      </c>
    </row>
    <row r="7393" spans="2:13" x14ac:dyDescent="0.25">
      <c r="B7393" s="55" t="s">
        <v>68270</v>
      </c>
      <c r="C7393" s="42" t="s">
        <v>70039</v>
      </c>
      <c r="E7393" s="17" t="s">
        <v>68271</v>
      </c>
      <c r="G7393" s="44" t="s">
        <v>11</v>
      </c>
      <c r="H7393" s="44" t="s">
        <v>12</v>
      </c>
      <c r="I7393" s="17" t="s">
        <v>68272</v>
      </c>
      <c r="J7393" s="20">
        <v>8059347011813</v>
      </c>
      <c r="L7393" s="46">
        <v>189.95</v>
      </c>
      <c r="M7393" s="46">
        <v>189.95</v>
      </c>
    </row>
    <row r="7394" spans="2:13" x14ac:dyDescent="0.25">
      <c r="B7394" s="55" t="s">
        <v>68306</v>
      </c>
      <c r="C7394" s="42" t="s">
        <v>70038</v>
      </c>
      <c r="E7394" s="17" t="s">
        <v>68307</v>
      </c>
      <c r="G7394" s="44" t="s">
        <v>11</v>
      </c>
      <c r="H7394" s="44" t="s">
        <v>12</v>
      </c>
      <c r="I7394" s="17" t="s">
        <v>68308</v>
      </c>
      <c r="J7394" s="20">
        <v>8059347011936</v>
      </c>
      <c r="L7394" s="46">
        <v>189.95</v>
      </c>
      <c r="M7394" s="46">
        <v>189.95</v>
      </c>
    </row>
    <row r="7395" spans="2:13" x14ac:dyDescent="0.25">
      <c r="B7395" s="55" t="s">
        <v>68303</v>
      </c>
      <c r="C7395" s="42" t="s">
        <v>70037</v>
      </c>
      <c r="E7395" s="17" t="s">
        <v>68304</v>
      </c>
      <c r="G7395" s="44" t="s">
        <v>11</v>
      </c>
      <c r="H7395" s="44" t="s">
        <v>12</v>
      </c>
      <c r="I7395" s="17" t="s">
        <v>68305</v>
      </c>
      <c r="J7395" s="20">
        <v>8059347011929</v>
      </c>
      <c r="L7395" s="46">
        <v>189.95</v>
      </c>
      <c r="M7395" s="46">
        <v>189.95</v>
      </c>
    </row>
    <row r="7396" spans="2:13" x14ac:dyDescent="0.25">
      <c r="B7396" s="55" t="s">
        <v>68300</v>
      </c>
      <c r="C7396" s="42" t="s">
        <v>70036</v>
      </c>
      <c r="E7396" s="17" t="s">
        <v>68301</v>
      </c>
      <c r="G7396" s="44" t="s">
        <v>11</v>
      </c>
      <c r="H7396" s="44" t="s">
        <v>12</v>
      </c>
      <c r="I7396" s="17" t="s">
        <v>68302</v>
      </c>
      <c r="J7396" s="20">
        <v>8059347011912</v>
      </c>
      <c r="L7396" s="46">
        <v>189.95</v>
      </c>
      <c r="M7396" s="46">
        <v>189.95</v>
      </c>
    </row>
    <row r="7397" spans="2:13" x14ac:dyDescent="0.25">
      <c r="B7397" s="55" t="s">
        <v>68297</v>
      </c>
      <c r="C7397" s="42" t="s">
        <v>70035</v>
      </c>
      <c r="E7397" s="17" t="s">
        <v>68298</v>
      </c>
      <c r="G7397" s="44" t="s">
        <v>11</v>
      </c>
      <c r="H7397" s="44" t="s">
        <v>12</v>
      </c>
      <c r="I7397" s="17" t="s">
        <v>68299</v>
      </c>
      <c r="J7397" s="20">
        <v>8059347011905</v>
      </c>
      <c r="L7397" s="46">
        <v>189.95</v>
      </c>
      <c r="M7397" s="46">
        <v>189.95</v>
      </c>
    </row>
    <row r="7398" spans="2:13" x14ac:dyDescent="0.25">
      <c r="B7398" s="55" t="s">
        <v>68294</v>
      </c>
      <c r="C7398" s="42" t="s">
        <v>70034</v>
      </c>
      <c r="E7398" s="17" t="s">
        <v>68295</v>
      </c>
      <c r="G7398" s="44" t="s">
        <v>11</v>
      </c>
      <c r="H7398" s="44" t="s">
        <v>12</v>
      </c>
      <c r="I7398" s="17" t="s">
        <v>68296</v>
      </c>
      <c r="J7398" s="20">
        <v>8059347011899</v>
      </c>
      <c r="L7398" s="46">
        <v>189.95</v>
      </c>
      <c r="M7398" s="46">
        <v>189.95</v>
      </c>
    </row>
    <row r="7399" spans="2:13" x14ac:dyDescent="0.25">
      <c r="B7399" s="55" t="s">
        <v>68291</v>
      </c>
      <c r="C7399" s="42" t="s">
        <v>70033</v>
      </c>
      <c r="E7399" s="17" t="s">
        <v>68292</v>
      </c>
      <c r="G7399" s="44" t="s">
        <v>11</v>
      </c>
      <c r="H7399" s="44" t="s">
        <v>12</v>
      </c>
      <c r="I7399" s="17" t="s">
        <v>68293</v>
      </c>
      <c r="J7399" s="20">
        <v>8059347011882</v>
      </c>
      <c r="L7399" s="46">
        <v>189.95</v>
      </c>
      <c r="M7399" s="46">
        <v>189.95</v>
      </c>
    </row>
    <row r="7400" spans="2:13" x14ac:dyDescent="0.25">
      <c r="B7400" s="55" t="s">
        <v>68288</v>
      </c>
      <c r="C7400" s="42"/>
      <c r="E7400" s="17" t="s">
        <v>68289</v>
      </c>
      <c r="G7400" s="44" t="s">
        <v>11</v>
      </c>
      <c r="H7400" s="44" t="s">
        <v>12</v>
      </c>
      <c r="I7400" s="17" t="s">
        <v>68290</v>
      </c>
      <c r="J7400" s="20" t="str">
        <f>"8059347011875"</f>
        <v>8059347011875</v>
      </c>
      <c r="L7400" s="46">
        <v>189.95</v>
      </c>
      <c r="M7400" s="46">
        <v>189.95</v>
      </c>
    </row>
    <row r="7401" spans="2:13" x14ac:dyDescent="0.25">
      <c r="B7401" s="55" t="s">
        <v>68285</v>
      </c>
      <c r="C7401" s="42"/>
      <c r="E7401" s="17" t="s">
        <v>68286</v>
      </c>
      <c r="G7401" s="44" t="s">
        <v>11</v>
      </c>
      <c r="H7401" s="44" t="s">
        <v>12</v>
      </c>
      <c r="I7401" s="17" t="s">
        <v>68287</v>
      </c>
      <c r="J7401" s="20" t="str">
        <f>"8059347011868"</f>
        <v>8059347011868</v>
      </c>
      <c r="L7401" s="46">
        <v>189.95</v>
      </c>
      <c r="M7401" s="46">
        <v>189.95</v>
      </c>
    </row>
    <row r="7402" spans="2:13" x14ac:dyDescent="0.25">
      <c r="B7402" s="55" t="s">
        <v>68282</v>
      </c>
      <c r="C7402" s="42"/>
      <c r="E7402" s="17" t="s">
        <v>68283</v>
      </c>
      <c r="G7402" s="44" t="s">
        <v>11</v>
      </c>
      <c r="H7402" s="44" t="s">
        <v>12</v>
      </c>
      <c r="I7402" s="17" t="s">
        <v>68284</v>
      </c>
      <c r="J7402" s="20" t="str">
        <f>"8059347011851"</f>
        <v>8059347011851</v>
      </c>
      <c r="L7402" s="46">
        <v>189.95</v>
      </c>
      <c r="M7402" s="46">
        <v>189.95</v>
      </c>
    </row>
    <row r="7403" spans="2:13" x14ac:dyDescent="0.25">
      <c r="B7403" s="42" t="s">
        <v>53227</v>
      </c>
      <c r="C7403" s="42"/>
      <c r="E7403" s="43" t="s">
        <v>53238</v>
      </c>
      <c r="F7403" s="44" t="s">
        <v>3153</v>
      </c>
      <c r="G7403" s="44" t="s">
        <v>11</v>
      </c>
      <c r="H7403" s="44" t="s">
        <v>12</v>
      </c>
      <c r="I7403" s="43" t="s">
        <v>53249</v>
      </c>
      <c r="J7403" s="55">
        <v>8059347010939</v>
      </c>
      <c r="L7403" s="46">
        <v>299.95</v>
      </c>
      <c r="M7403" s="46">
        <v>299.95</v>
      </c>
    </row>
    <row r="7404" spans="2:13" x14ac:dyDescent="0.25">
      <c r="B7404" s="42" t="s">
        <v>53226</v>
      </c>
      <c r="C7404" s="42"/>
      <c r="E7404" s="43" t="s">
        <v>53237</v>
      </c>
      <c r="F7404" s="44" t="s">
        <v>3153</v>
      </c>
      <c r="G7404" s="44" t="s">
        <v>11</v>
      </c>
      <c r="H7404" s="44" t="s">
        <v>12</v>
      </c>
      <c r="I7404" s="43" t="s">
        <v>53248</v>
      </c>
      <c r="J7404" s="55">
        <v>8059347010922</v>
      </c>
      <c r="L7404" s="46">
        <v>299.95</v>
      </c>
      <c r="M7404" s="46">
        <v>299.95</v>
      </c>
    </row>
    <row r="7405" spans="2:13" x14ac:dyDescent="0.25">
      <c r="B7405" s="42" t="s">
        <v>53225</v>
      </c>
      <c r="C7405" s="42"/>
      <c r="E7405" s="43" t="s">
        <v>53236</v>
      </c>
      <c r="F7405" s="44" t="s">
        <v>3153</v>
      </c>
      <c r="G7405" s="32" t="s">
        <v>11</v>
      </c>
      <c r="H7405" s="32" t="s">
        <v>12</v>
      </c>
      <c r="I7405" s="43" t="s">
        <v>53247</v>
      </c>
      <c r="J7405" s="55">
        <v>8059347010915</v>
      </c>
      <c r="L7405" s="46">
        <v>299.95</v>
      </c>
      <c r="M7405" s="46">
        <v>299.95</v>
      </c>
    </row>
    <row r="7406" spans="2:13" x14ac:dyDescent="0.25">
      <c r="B7406" s="42" t="s">
        <v>53224</v>
      </c>
      <c r="C7406" s="42"/>
      <c r="E7406" s="43" t="s">
        <v>53235</v>
      </c>
      <c r="F7406" s="44" t="s">
        <v>3153</v>
      </c>
      <c r="G7406" s="32" t="s">
        <v>11</v>
      </c>
      <c r="H7406" s="32" t="s">
        <v>12</v>
      </c>
      <c r="I7406" s="43" t="s">
        <v>53246</v>
      </c>
      <c r="J7406" s="55">
        <v>8059347010908</v>
      </c>
      <c r="L7406" s="46">
        <v>299.95</v>
      </c>
      <c r="M7406" s="46">
        <v>299.95</v>
      </c>
    </row>
    <row r="7407" spans="2:13" x14ac:dyDescent="0.25">
      <c r="B7407" s="42" t="s">
        <v>53223</v>
      </c>
      <c r="C7407" s="42"/>
      <c r="E7407" s="43" t="s">
        <v>53234</v>
      </c>
      <c r="F7407" s="44" t="s">
        <v>3153</v>
      </c>
      <c r="G7407" s="32" t="s">
        <v>11</v>
      </c>
      <c r="H7407" s="32" t="s">
        <v>12</v>
      </c>
      <c r="I7407" s="43" t="s">
        <v>53245</v>
      </c>
      <c r="J7407" s="55">
        <v>8059347010892</v>
      </c>
      <c r="L7407" s="46">
        <v>299.95</v>
      </c>
      <c r="M7407" s="46">
        <v>299.95</v>
      </c>
    </row>
    <row r="7408" spans="2:13" x14ac:dyDescent="0.25">
      <c r="B7408" s="42" t="s">
        <v>53222</v>
      </c>
      <c r="C7408" s="42"/>
      <c r="E7408" s="43" t="s">
        <v>53233</v>
      </c>
      <c r="F7408" s="44" t="s">
        <v>3153</v>
      </c>
      <c r="G7408" s="32" t="s">
        <v>11</v>
      </c>
      <c r="H7408" s="32" t="s">
        <v>12</v>
      </c>
      <c r="I7408" s="43" t="s">
        <v>53244</v>
      </c>
      <c r="J7408" s="55">
        <v>8059347010885</v>
      </c>
      <c r="L7408" s="46">
        <v>299.95</v>
      </c>
      <c r="M7408" s="46">
        <v>299.95</v>
      </c>
    </row>
    <row r="7409" spans="2:14" x14ac:dyDescent="0.25">
      <c r="B7409" s="42" t="s">
        <v>53221</v>
      </c>
      <c r="C7409" s="42"/>
      <c r="E7409" s="43" t="s">
        <v>53232</v>
      </c>
      <c r="F7409" s="44" t="s">
        <v>3153</v>
      </c>
      <c r="G7409" s="32" t="s">
        <v>11</v>
      </c>
      <c r="H7409" s="32" t="s">
        <v>12</v>
      </c>
      <c r="I7409" s="43" t="s">
        <v>53243</v>
      </c>
      <c r="J7409" s="55">
        <v>8059347010878</v>
      </c>
      <c r="L7409" s="46">
        <v>299.95</v>
      </c>
      <c r="M7409" s="46">
        <v>299.95</v>
      </c>
    </row>
    <row r="7410" spans="2:14" x14ac:dyDescent="0.25">
      <c r="B7410" s="42" t="s">
        <v>53220</v>
      </c>
      <c r="C7410" s="42"/>
      <c r="E7410" s="43" t="s">
        <v>53231</v>
      </c>
      <c r="F7410" s="44" t="s">
        <v>3153</v>
      </c>
      <c r="G7410" s="32" t="s">
        <v>11</v>
      </c>
      <c r="H7410" s="32" t="s">
        <v>12</v>
      </c>
      <c r="I7410" s="43" t="s">
        <v>53242</v>
      </c>
      <c r="J7410" s="55">
        <v>8059347010861</v>
      </c>
      <c r="L7410" s="46">
        <v>299.95</v>
      </c>
      <c r="M7410" s="46">
        <v>299.95</v>
      </c>
    </row>
    <row r="7411" spans="2:14" x14ac:dyDescent="0.25">
      <c r="B7411" s="42" t="s">
        <v>53219</v>
      </c>
      <c r="C7411" s="42"/>
      <c r="E7411" s="43" t="s">
        <v>53230</v>
      </c>
      <c r="F7411" s="44" t="s">
        <v>3153</v>
      </c>
      <c r="G7411" s="32" t="s">
        <v>11</v>
      </c>
      <c r="H7411" s="32" t="s">
        <v>12</v>
      </c>
      <c r="I7411" s="43" t="s">
        <v>53241</v>
      </c>
      <c r="J7411" s="55">
        <v>8059347010854</v>
      </c>
      <c r="L7411" s="46">
        <v>299.95</v>
      </c>
      <c r="M7411" s="46">
        <v>299.95</v>
      </c>
    </row>
    <row r="7412" spans="2:14" x14ac:dyDescent="0.25">
      <c r="B7412" s="42" t="s">
        <v>53218</v>
      </c>
      <c r="C7412" s="42"/>
      <c r="E7412" s="43" t="s">
        <v>53229</v>
      </c>
      <c r="F7412" s="44" t="s">
        <v>3153</v>
      </c>
      <c r="G7412" s="32" t="s">
        <v>11</v>
      </c>
      <c r="H7412" s="32" t="s">
        <v>12</v>
      </c>
      <c r="I7412" s="43" t="s">
        <v>53240</v>
      </c>
      <c r="J7412" s="55">
        <v>8059347010847</v>
      </c>
      <c r="L7412" s="46">
        <v>299.95</v>
      </c>
      <c r="M7412" s="46">
        <v>299.95</v>
      </c>
    </row>
    <row r="7413" spans="2:14" x14ac:dyDescent="0.25">
      <c r="B7413" s="42" t="s">
        <v>53217</v>
      </c>
      <c r="C7413" s="42"/>
      <c r="E7413" s="43" t="s">
        <v>53228</v>
      </c>
      <c r="F7413" s="44" t="s">
        <v>3153</v>
      </c>
      <c r="G7413" s="32" t="s">
        <v>11</v>
      </c>
      <c r="H7413" s="32" t="s">
        <v>12</v>
      </c>
      <c r="I7413" s="43" t="s">
        <v>53239</v>
      </c>
      <c r="J7413" s="55">
        <v>8059347010830</v>
      </c>
      <c r="L7413" s="46">
        <v>299.95</v>
      </c>
      <c r="M7413" s="46">
        <v>299.95</v>
      </c>
    </row>
    <row r="7414" spans="2:14" x14ac:dyDescent="0.25">
      <c r="B7414" s="42" t="s">
        <v>57740</v>
      </c>
      <c r="C7414" s="42"/>
      <c r="E7414" s="32" t="s">
        <v>57739</v>
      </c>
      <c r="G7414" s="32" t="s">
        <v>11</v>
      </c>
      <c r="H7414" s="32" t="s">
        <v>12</v>
      </c>
      <c r="I7414" s="32" t="s">
        <v>57738</v>
      </c>
      <c r="J7414" s="55">
        <v>8059347260969</v>
      </c>
      <c r="K7414" s="32"/>
      <c r="L7414" s="46">
        <v>299.95</v>
      </c>
      <c r="M7414" s="46">
        <v>299.95</v>
      </c>
      <c r="N7414" s="45">
        <v>45181</v>
      </c>
    </row>
    <row r="7415" spans="2:14" x14ac:dyDescent="0.25">
      <c r="B7415" s="42" t="s">
        <v>57741</v>
      </c>
      <c r="C7415" s="42"/>
      <c r="E7415" s="32" t="s">
        <v>59560</v>
      </c>
      <c r="G7415" s="32" t="s">
        <v>11</v>
      </c>
      <c r="H7415" s="32" t="s">
        <v>12</v>
      </c>
      <c r="I7415" s="32" t="s">
        <v>59561</v>
      </c>
      <c r="J7415" s="55">
        <v>8059347252629</v>
      </c>
      <c r="K7415" s="32"/>
      <c r="L7415" s="46">
        <v>299.95</v>
      </c>
      <c r="M7415" s="46">
        <v>299.95</v>
      </c>
      <c r="N7415" s="45">
        <v>45181</v>
      </c>
    </row>
    <row r="7416" spans="2:14" x14ac:dyDescent="0.25">
      <c r="B7416" s="42" t="s">
        <v>57744</v>
      </c>
      <c r="C7416" s="42"/>
      <c r="E7416" s="32" t="s">
        <v>57743</v>
      </c>
      <c r="G7416" s="32" t="s">
        <v>11</v>
      </c>
      <c r="H7416" s="32" t="s">
        <v>12</v>
      </c>
      <c r="I7416" s="32" t="s">
        <v>57742</v>
      </c>
      <c r="J7416" s="55">
        <v>8059347260952</v>
      </c>
      <c r="K7416" s="32"/>
      <c r="L7416" s="46">
        <v>299.95</v>
      </c>
      <c r="M7416" s="46">
        <v>299.95</v>
      </c>
      <c r="N7416" s="45">
        <v>45181</v>
      </c>
    </row>
    <row r="7417" spans="2:14" x14ac:dyDescent="0.25">
      <c r="B7417" s="42" t="s">
        <v>57745</v>
      </c>
      <c r="C7417" s="42"/>
      <c r="E7417" s="32" t="s">
        <v>59558</v>
      </c>
      <c r="G7417" s="32" t="s">
        <v>11</v>
      </c>
      <c r="H7417" s="32" t="s">
        <v>12</v>
      </c>
      <c r="I7417" s="32" t="s">
        <v>59559</v>
      </c>
      <c r="J7417" s="55">
        <v>8059347260945</v>
      </c>
      <c r="K7417" s="32"/>
      <c r="L7417" s="46">
        <v>299.95</v>
      </c>
      <c r="M7417" s="46">
        <v>299.95</v>
      </c>
      <c r="N7417" s="45">
        <v>45181</v>
      </c>
    </row>
    <row r="7418" spans="2:14" x14ac:dyDescent="0.25">
      <c r="B7418" s="42" t="s">
        <v>57720</v>
      </c>
      <c r="C7418" s="42"/>
      <c r="E7418" s="32" t="s">
        <v>57719</v>
      </c>
      <c r="G7418" s="32" t="s">
        <v>11</v>
      </c>
      <c r="H7418" s="32" t="s">
        <v>12</v>
      </c>
      <c r="I7418" s="32" t="s">
        <v>57718</v>
      </c>
      <c r="J7418" s="55">
        <v>8059347261041</v>
      </c>
      <c r="K7418" s="32"/>
      <c r="L7418" s="46">
        <v>299.95</v>
      </c>
      <c r="M7418" s="46">
        <v>299.95</v>
      </c>
      <c r="N7418" s="45">
        <v>45181</v>
      </c>
    </row>
    <row r="7419" spans="2:14" x14ac:dyDescent="0.25">
      <c r="B7419" s="42" t="s">
        <v>57725</v>
      </c>
      <c r="C7419" s="42"/>
      <c r="E7419" s="32" t="s">
        <v>57724</v>
      </c>
      <c r="G7419" s="32" t="s">
        <v>11</v>
      </c>
      <c r="H7419" s="32" t="s">
        <v>12</v>
      </c>
      <c r="I7419" s="32" t="s">
        <v>57723</v>
      </c>
      <c r="J7419" s="55">
        <v>8059347261027</v>
      </c>
      <c r="K7419" s="32"/>
      <c r="L7419" s="46">
        <v>299.95</v>
      </c>
      <c r="M7419" s="46">
        <v>299.95</v>
      </c>
      <c r="N7419" s="45">
        <v>45181</v>
      </c>
    </row>
    <row r="7420" spans="2:14" x14ac:dyDescent="0.25">
      <c r="B7420" s="42" t="s">
        <v>57730</v>
      </c>
      <c r="C7420" s="42"/>
      <c r="E7420" s="32" t="s">
        <v>57729</v>
      </c>
      <c r="G7420" s="32" t="s">
        <v>11</v>
      </c>
      <c r="H7420" s="32" t="s">
        <v>12</v>
      </c>
      <c r="I7420" s="32" t="s">
        <v>57728</v>
      </c>
      <c r="J7420" s="55">
        <v>8059347261003</v>
      </c>
      <c r="K7420" s="32"/>
      <c r="L7420" s="46">
        <v>299.95</v>
      </c>
      <c r="M7420" s="46">
        <v>299.95</v>
      </c>
      <c r="N7420" s="45">
        <v>45181</v>
      </c>
    </row>
    <row r="7421" spans="2:14" x14ac:dyDescent="0.25">
      <c r="B7421" s="42" t="s">
        <v>57735</v>
      </c>
      <c r="C7421" s="42"/>
      <c r="E7421" s="32" t="s">
        <v>57734</v>
      </c>
      <c r="G7421" s="32" t="s">
        <v>11</v>
      </c>
      <c r="H7421" s="32" t="s">
        <v>12</v>
      </c>
      <c r="I7421" s="32" t="s">
        <v>57733</v>
      </c>
      <c r="J7421" s="55">
        <v>8059347260983</v>
      </c>
      <c r="K7421" s="32"/>
      <c r="L7421" s="46">
        <v>299.95</v>
      </c>
      <c r="M7421" s="46">
        <v>299.95</v>
      </c>
      <c r="N7421" s="45">
        <v>45181</v>
      </c>
    </row>
    <row r="7422" spans="2:14" x14ac:dyDescent="0.25">
      <c r="B7422" s="42" t="s">
        <v>57717</v>
      </c>
      <c r="C7422" s="42"/>
      <c r="E7422" s="32" t="s">
        <v>59566</v>
      </c>
      <c r="G7422" s="32" t="s">
        <v>11</v>
      </c>
      <c r="H7422" s="32" t="s">
        <v>12</v>
      </c>
      <c r="I7422" s="32" t="s">
        <v>57716</v>
      </c>
      <c r="J7422" s="55">
        <v>8059347261058</v>
      </c>
      <c r="K7422" s="32"/>
      <c r="L7422" s="46">
        <v>299.95</v>
      </c>
      <c r="M7422" s="46">
        <v>299.95</v>
      </c>
      <c r="N7422" s="45">
        <v>45181</v>
      </c>
    </row>
    <row r="7423" spans="2:14" x14ac:dyDescent="0.25">
      <c r="B7423" s="42" t="s">
        <v>57722</v>
      </c>
      <c r="C7423" s="42"/>
      <c r="E7423" s="32" t="s">
        <v>59565</v>
      </c>
      <c r="G7423" s="32" t="s">
        <v>11</v>
      </c>
      <c r="H7423" s="32" t="s">
        <v>12</v>
      </c>
      <c r="I7423" s="32" t="s">
        <v>57721</v>
      </c>
      <c r="J7423" s="55">
        <v>8059347261034</v>
      </c>
      <c r="K7423" s="32"/>
      <c r="L7423" s="46">
        <v>299.95</v>
      </c>
      <c r="M7423" s="46">
        <v>299.95</v>
      </c>
      <c r="N7423" s="45">
        <v>45181</v>
      </c>
    </row>
    <row r="7424" spans="2:14" x14ac:dyDescent="0.25">
      <c r="B7424" s="42" t="s">
        <v>57727</v>
      </c>
      <c r="C7424" s="42"/>
      <c r="E7424" s="32" t="s">
        <v>59564</v>
      </c>
      <c r="G7424" s="32" t="s">
        <v>11</v>
      </c>
      <c r="H7424" s="32" t="s">
        <v>12</v>
      </c>
      <c r="I7424" s="32" t="s">
        <v>57726</v>
      </c>
      <c r="J7424" s="55">
        <v>8059347261010</v>
      </c>
      <c r="K7424" s="32"/>
      <c r="L7424" s="46">
        <v>299.95</v>
      </c>
      <c r="M7424" s="46">
        <v>299.95</v>
      </c>
      <c r="N7424" s="45">
        <v>45181</v>
      </c>
    </row>
    <row r="7425" spans="2:14" x14ac:dyDescent="0.25">
      <c r="B7425" s="42" t="s">
        <v>57732</v>
      </c>
      <c r="C7425" s="42"/>
      <c r="E7425" s="32" t="s">
        <v>59563</v>
      </c>
      <c r="G7425" s="32" t="s">
        <v>11</v>
      </c>
      <c r="H7425" s="32" t="s">
        <v>12</v>
      </c>
      <c r="I7425" s="32" t="s">
        <v>57731</v>
      </c>
      <c r="J7425" s="55">
        <v>8059347260990</v>
      </c>
      <c r="K7425" s="32"/>
      <c r="L7425" s="46">
        <v>299.95</v>
      </c>
      <c r="M7425" s="46">
        <v>299.95</v>
      </c>
      <c r="N7425" s="45">
        <v>45181</v>
      </c>
    </row>
    <row r="7426" spans="2:14" x14ac:dyDescent="0.25">
      <c r="B7426" s="42" t="s">
        <v>57737</v>
      </c>
      <c r="C7426" s="42"/>
      <c r="E7426" s="32" t="s">
        <v>59562</v>
      </c>
      <c r="G7426" s="32" t="s">
        <v>11</v>
      </c>
      <c r="H7426" s="32" t="s">
        <v>12</v>
      </c>
      <c r="I7426" s="32" t="s">
        <v>57736</v>
      </c>
      <c r="J7426" s="55">
        <v>8059347260976</v>
      </c>
      <c r="K7426" s="32"/>
      <c r="L7426" s="46">
        <v>299.95</v>
      </c>
      <c r="M7426" s="46">
        <v>299.95</v>
      </c>
      <c r="N7426" s="45">
        <v>45181</v>
      </c>
    </row>
    <row r="7427" spans="2:14" x14ac:dyDescent="0.25">
      <c r="B7427" s="42" t="s">
        <v>57770</v>
      </c>
      <c r="C7427" s="42"/>
      <c r="E7427" s="32" t="s">
        <v>57769</v>
      </c>
      <c r="G7427" s="32" t="s">
        <v>11</v>
      </c>
      <c r="H7427" s="32" t="s">
        <v>12</v>
      </c>
      <c r="I7427" s="32" t="s">
        <v>57768</v>
      </c>
      <c r="J7427" s="55">
        <v>8059347260808</v>
      </c>
      <c r="K7427" s="32"/>
      <c r="L7427" s="46">
        <v>299.95</v>
      </c>
      <c r="M7427" s="46">
        <v>299.95</v>
      </c>
      <c r="N7427" s="45">
        <v>45181</v>
      </c>
    </row>
    <row r="7428" spans="2:14" x14ac:dyDescent="0.25">
      <c r="B7428" s="42" t="s">
        <v>57771</v>
      </c>
      <c r="C7428" s="42"/>
      <c r="E7428" s="32" t="s">
        <v>59551</v>
      </c>
      <c r="G7428" s="32" t="s">
        <v>11</v>
      </c>
      <c r="H7428" s="32" t="s">
        <v>12</v>
      </c>
      <c r="I7428" s="32" t="s">
        <v>59552</v>
      </c>
      <c r="J7428" s="55">
        <v>8059347252612</v>
      </c>
      <c r="K7428" s="32"/>
      <c r="L7428" s="46">
        <v>299.95</v>
      </c>
      <c r="M7428" s="46">
        <v>299.95</v>
      </c>
      <c r="N7428" s="45">
        <v>45181</v>
      </c>
    </row>
    <row r="7429" spans="2:14" x14ac:dyDescent="0.25">
      <c r="B7429" s="42" t="s">
        <v>57774</v>
      </c>
      <c r="C7429" s="42"/>
      <c r="E7429" s="32" t="s">
        <v>57773</v>
      </c>
      <c r="G7429" s="32" t="s">
        <v>11</v>
      </c>
      <c r="H7429" s="32" t="s">
        <v>12</v>
      </c>
      <c r="I7429" s="32" t="s">
        <v>57772</v>
      </c>
      <c r="J7429" s="55">
        <v>8059347260792</v>
      </c>
      <c r="K7429" s="32"/>
      <c r="L7429" s="46">
        <v>299.95</v>
      </c>
      <c r="M7429" s="46">
        <v>299.95</v>
      </c>
      <c r="N7429" s="45">
        <v>45181</v>
      </c>
    </row>
    <row r="7430" spans="2:14" x14ac:dyDescent="0.25">
      <c r="B7430" s="42" t="s">
        <v>57775</v>
      </c>
      <c r="C7430" s="42"/>
      <c r="E7430" s="32" t="s">
        <v>59549</v>
      </c>
      <c r="G7430" s="32" t="s">
        <v>11</v>
      </c>
      <c r="H7430" s="32" t="s">
        <v>12</v>
      </c>
      <c r="I7430" s="32" t="s">
        <v>59550</v>
      </c>
      <c r="J7430" s="55">
        <v>8059347260785</v>
      </c>
      <c r="K7430" s="32"/>
      <c r="L7430" s="46">
        <v>299.95</v>
      </c>
      <c r="M7430" s="46">
        <v>299.95</v>
      </c>
      <c r="N7430" s="45">
        <v>45181</v>
      </c>
    </row>
    <row r="7431" spans="2:14" x14ac:dyDescent="0.25">
      <c r="B7431" s="42" t="s">
        <v>57750</v>
      </c>
      <c r="C7431" s="42"/>
      <c r="E7431" s="32" t="s">
        <v>57749</v>
      </c>
      <c r="G7431" s="32" t="s">
        <v>11</v>
      </c>
      <c r="H7431" s="32" t="s">
        <v>12</v>
      </c>
      <c r="I7431" s="32" t="s">
        <v>57748</v>
      </c>
      <c r="J7431" s="55">
        <v>8059347260884</v>
      </c>
      <c r="K7431" s="32"/>
      <c r="L7431" s="46">
        <v>299.95</v>
      </c>
      <c r="M7431" s="46">
        <v>299.95</v>
      </c>
      <c r="N7431" s="45">
        <v>45181</v>
      </c>
    </row>
    <row r="7432" spans="2:14" x14ac:dyDescent="0.25">
      <c r="B7432" s="42" t="s">
        <v>57755</v>
      </c>
      <c r="C7432" s="42"/>
      <c r="E7432" s="32" t="s">
        <v>57754</v>
      </c>
      <c r="G7432" s="32" t="s">
        <v>11</v>
      </c>
      <c r="H7432" s="32" t="s">
        <v>12</v>
      </c>
      <c r="I7432" s="32" t="s">
        <v>57753</v>
      </c>
      <c r="J7432" s="55">
        <v>8059347260860</v>
      </c>
      <c r="K7432" s="32"/>
      <c r="L7432" s="46">
        <v>299.95</v>
      </c>
      <c r="M7432" s="46">
        <v>299.95</v>
      </c>
      <c r="N7432" s="45">
        <v>45181</v>
      </c>
    </row>
    <row r="7433" spans="2:14" x14ac:dyDescent="0.25">
      <c r="B7433" s="42" t="s">
        <v>57760</v>
      </c>
      <c r="C7433" s="42"/>
      <c r="E7433" s="32" t="s">
        <v>57759</v>
      </c>
      <c r="G7433" s="32" t="s">
        <v>11</v>
      </c>
      <c r="H7433" s="32" t="s">
        <v>12</v>
      </c>
      <c r="I7433" s="32" t="s">
        <v>57758</v>
      </c>
      <c r="J7433" s="55">
        <v>8059347260846</v>
      </c>
      <c r="K7433" s="32"/>
      <c r="L7433" s="46">
        <v>299.95</v>
      </c>
      <c r="M7433" s="46">
        <v>299.95</v>
      </c>
      <c r="N7433" s="45">
        <v>45181</v>
      </c>
    </row>
    <row r="7434" spans="2:14" x14ac:dyDescent="0.25">
      <c r="B7434" s="42" t="s">
        <v>57765</v>
      </c>
      <c r="C7434" s="42"/>
      <c r="E7434" s="32" t="s">
        <v>57764</v>
      </c>
      <c r="G7434" s="32" t="s">
        <v>11</v>
      </c>
      <c r="H7434" s="32" t="s">
        <v>12</v>
      </c>
      <c r="I7434" s="32" t="s">
        <v>57763</v>
      </c>
      <c r="J7434" s="55">
        <v>8059347260822</v>
      </c>
      <c r="K7434" s="32"/>
      <c r="L7434" s="46">
        <v>299.95</v>
      </c>
      <c r="M7434" s="46">
        <v>299.95</v>
      </c>
      <c r="N7434" s="45">
        <v>45181</v>
      </c>
    </row>
    <row r="7435" spans="2:14" x14ac:dyDescent="0.25">
      <c r="B7435" s="42" t="s">
        <v>57747</v>
      </c>
      <c r="C7435" s="42"/>
      <c r="E7435" s="32" t="s">
        <v>59557</v>
      </c>
      <c r="G7435" s="32" t="s">
        <v>11</v>
      </c>
      <c r="H7435" s="32" t="s">
        <v>12</v>
      </c>
      <c r="I7435" s="32" t="s">
        <v>57746</v>
      </c>
      <c r="J7435" s="55">
        <v>8059347260891</v>
      </c>
      <c r="K7435" s="32"/>
      <c r="L7435" s="46">
        <v>299.95</v>
      </c>
      <c r="M7435" s="46">
        <v>299.95</v>
      </c>
      <c r="N7435" s="45">
        <v>45181</v>
      </c>
    </row>
    <row r="7436" spans="2:14" x14ac:dyDescent="0.25">
      <c r="B7436" s="42" t="s">
        <v>57752</v>
      </c>
      <c r="C7436" s="42"/>
      <c r="E7436" s="32" t="s">
        <v>59556</v>
      </c>
      <c r="G7436" s="32" t="s">
        <v>11</v>
      </c>
      <c r="H7436" s="32" t="s">
        <v>12</v>
      </c>
      <c r="I7436" s="32" t="s">
        <v>57751</v>
      </c>
      <c r="J7436" s="55">
        <v>8059347260877</v>
      </c>
      <c r="K7436" s="32"/>
      <c r="L7436" s="46">
        <v>299.95</v>
      </c>
      <c r="M7436" s="46">
        <v>299.95</v>
      </c>
      <c r="N7436" s="45">
        <v>45181</v>
      </c>
    </row>
    <row r="7437" spans="2:14" x14ac:dyDescent="0.25">
      <c r="B7437" s="42" t="s">
        <v>57757</v>
      </c>
      <c r="C7437" s="42"/>
      <c r="E7437" s="32" t="s">
        <v>59555</v>
      </c>
      <c r="G7437" s="32" t="s">
        <v>11</v>
      </c>
      <c r="H7437" s="32" t="s">
        <v>12</v>
      </c>
      <c r="I7437" s="32" t="s">
        <v>57756</v>
      </c>
      <c r="J7437" s="55">
        <v>8059347260853</v>
      </c>
      <c r="K7437" s="32"/>
      <c r="L7437" s="46">
        <v>299.95</v>
      </c>
      <c r="M7437" s="46">
        <v>299.95</v>
      </c>
      <c r="N7437" s="45">
        <v>45181</v>
      </c>
    </row>
    <row r="7438" spans="2:14" x14ac:dyDescent="0.25">
      <c r="B7438" s="42" t="s">
        <v>57762</v>
      </c>
      <c r="C7438" s="42"/>
      <c r="E7438" s="32" t="s">
        <v>59554</v>
      </c>
      <c r="G7438" s="32" t="s">
        <v>11</v>
      </c>
      <c r="H7438" s="32" t="s">
        <v>12</v>
      </c>
      <c r="I7438" s="32" t="s">
        <v>57761</v>
      </c>
      <c r="J7438" s="55">
        <v>8059347260839</v>
      </c>
      <c r="K7438" s="32"/>
      <c r="L7438" s="46">
        <v>299.95</v>
      </c>
      <c r="M7438" s="46">
        <v>299.95</v>
      </c>
      <c r="N7438" s="45">
        <v>45181</v>
      </c>
    </row>
    <row r="7439" spans="2:14" x14ac:dyDescent="0.25">
      <c r="B7439" s="42" t="s">
        <v>57767</v>
      </c>
      <c r="C7439" s="42"/>
      <c r="E7439" s="32" t="s">
        <v>59553</v>
      </c>
      <c r="G7439" s="32" t="s">
        <v>11</v>
      </c>
      <c r="H7439" s="32" t="s">
        <v>12</v>
      </c>
      <c r="I7439" s="32" t="s">
        <v>57766</v>
      </c>
      <c r="J7439" s="55">
        <v>8059347260815</v>
      </c>
      <c r="K7439" s="32"/>
      <c r="L7439" s="46">
        <v>299.95</v>
      </c>
      <c r="M7439" s="46">
        <v>299.95</v>
      </c>
      <c r="N7439" s="45">
        <v>45181</v>
      </c>
    </row>
    <row r="7440" spans="2:14" x14ac:dyDescent="0.25">
      <c r="B7440" s="42" t="s">
        <v>57800</v>
      </c>
      <c r="C7440" s="42"/>
      <c r="E7440" s="32" t="s">
        <v>57799</v>
      </c>
      <c r="G7440" s="32" t="s">
        <v>11</v>
      </c>
      <c r="H7440" s="32" t="s">
        <v>12</v>
      </c>
      <c r="I7440" s="32" t="s">
        <v>57798</v>
      </c>
      <c r="J7440" s="55">
        <v>8059347260648</v>
      </c>
      <c r="K7440" s="32"/>
      <c r="L7440" s="46">
        <v>299.95</v>
      </c>
      <c r="M7440" s="46">
        <v>299.95</v>
      </c>
      <c r="N7440" s="45">
        <v>45181</v>
      </c>
    </row>
    <row r="7441" spans="1:14" x14ac:dyDescent="0.25">
      <c r="B7441" s="42" t="s">
        <v>57801</v>
      </c>
      <c r="C7441" s="42"/>
      <c r="E7441" s="32" t="s">
        <v>59542</v>
      </c>
      <c r="G7441" s="32" t="s">
        <v>11</v>
      </c>
      <c r="H7441" s="32" t="s">
        <v>12</v>
      </c>
      <c r="I7441" s="32" t="s">
        <v>59543</v>
      </c>
      <c r="J7441" s="55">
        <v>8059347252605</v>
      </c>
      <c r="K7441" s="32"/>
      <c r="L7441" s="46">
        <v>299.95</v>
      </c>
      <c r="M7441" s="46">
        <v>299.95</v>
      </c>
      <c r="N7441" s="45">
        <v>45181</v>
      </c>
    </row>
    <row r="7442" spans="1:14" x14ac:dyDescent="0.25">
      <c r="B7442" s="42" t="s">
        <v>57804</v>
      </c>
      <c r="C7442" s="42"/>
      <c r="E7442" s="32" t="s">
        <v>57803</v>
      </c>
      <c r="G7442" s="32" t="s">
        <v>11</v>
      </c>
      <c r="H7442" s="32" t="s">
        <v>12</v>
      </c>
      <c r="I7442" s="32" t="s">
        <v>57802</v>
      </c>
      <c r="J7442" s="55">
        <v>8059347260631</v>
      </c>
      <c r="K7442" s="32"/>
      <c r="L7442" s="46">
        <v>299.95</v>
      </c>
      <c r="M7442" s="46">
        <v>299.95</v>
      </c>
      <c r="N7442" s="45">
        <v>45181</v>
      </c>
    </row>
    <row r="7443" spans="1:14" x14ac:dyDescent="0.25">
      <c r="B7443" s="42" t="s">
        <v>57805</v>
      </c>
      <c r="C7443" s="42"/>
      <c r="E7443" s="32" t="s">
        <v>59540</v>
      </c>
      <c r="G7443" s="32" t="s">
        <v>11</v>
      </c>
      <c r="H7443" s="32" t="s">
        <v>12</v>
      </c>
      <c r="I7443" s="32" t="s">
        <v>59541</v>
      </c>
      <c r="J7443" s="55">
        <v>8059347260624</v>
      </c>
      <c r="K7443" s="32"/>
      <c r="L7443" s="46">
        <v>299.95</v>
      </c>
      <c r="M7443" s="46">
        <v>299.95</v>
      </c>
      <c r="N7443" s="45">
        <v>45181</v>
      </c>
    </row>
    <row r="7444" spans="1:14" x14ac:dyDescent="0.25">
      <c r="B7444" s="42" t="s">
        <v>57780</v>
      </c>
      <c r="C7444" s="42"/>
      <c r="E7444" s="32" t="s">
        <v>57779</v>
      </c>
      <c r="G7444" s="32" t="s">
        <v>11</v>
      </c>
      <c r="H7444" s="32" t="s">
        <v>12</v>
      </c>
      <c r="I7444" s="32" t="s">
        <v>57778</v>
      </c>
      <c r="J7444" s="55">
        <v>8059347260723</v>
      </c>
      <c r="K7444" s="32"/>
      <c r="L7444" s="46">
        <v>299.95</v>
      </c>
      <c r="M7444" s="46">
        <v>299.95</v>
      </c>
      <c r="N7444" s="45">
        <v>45181</v>
      </c>
    </row>
    <row r="7445" spans="1:14" x14ac:dyDescent="0.25">
      <c r="B7445" s="42" t="s">
        <v>57785</v>
      </c>
      <c r="C7445" s="42"/>
      <c r="E7445" s="32" t="s">
        <v>57784</v>
      </c>
      <c r="G7445" s="32" t="s">
        <v>11</v>
      </c>
      <c r="H7445" s="32" t="s">
        <v>12</v>
      </c>
      <c r="I7445" s="32" t="s">
        <v>57783</v>
      </c>
      <c r="J7445" s="55">
        <v>8059347260709</v>
      </c>
      <c r="K7445" s="32"/>
      <c r="L7445" s="46">
        <v>299.95</v>
      </c>
      <c r="M7445" s="46">
        <v>299.95</v>
      </c>
      <c r="N7445" s="45">
        <v>45181</v>
      </c>
    </row>
    <row r="7446" spans="1:14" x14ac:dyDescent="0.25">
      <c r="B7446" s="42" t="s">
        <v>57790</v>
      </c>
      <c r="C7446" s="42"/>
      <c r="E7446" s="32" t="s">
        <v>57789</v>
      </c>
      <c r="G7446" s="32" t="s">
        <v>11</v>
      </c>
      <c r="H7446" s="32" t="s">
        <v>12</v>
      </c>
      <c r="I7446" s="32" t="s">
        <v>57788</v>
      </c>
      <c r="J7446" s="55">
        <v>8059347260686</v>
      </c>
      <c r="K7446" s="32"/>
      <c r="L7446" s="46">
        <v>299.95</v>
      </c>
      <c r="M7446" s="46">
        <v>299.95</v>
      </c>
      <c r="N7446" s="45">
        <v>45181</v>
      </c>
    </row>
    <row r="7447" spans="1:14" x14ac:dyDescent="0.25">
      <c r="B7447" s="42" t="s">
        <v>57795</v>
      </c>
      <c r="C7447" s="42"/>
      <c r="E7447" s="32" t="s">
        <v>57794</v>
      </c>
      <c r="G7447" s="32" t="s">
        <v>11</v>
      </c>
      <c r="H7447" s="32" t="s">
        <v>12</v>
      </c>
      <c r="I7447" s="32" t="s">
        <v>57793</v>
      </c>
      <c r="J7447" s="55">
        <v>8059347260662</v>
      </c>
      <c r="K7447" s="32"/>
      <c r="L7447" s="46">
        <v>299.95</v>
      </c>
      <c r="M7447" s="46">
        <v>299.95</v>
      </c>
      <c r="N7447" s="45">
        <v>45181</v>
      </c>
    </row>
    <row r="7448" spans="1:14" x14ac:dyDescent="0.25">
      <c r="B7448" s="42" t="s">
        <v>57777</v>
      </c>
      <c r="C7448" s="42"/>
      <c r="E7448" s="32" t="s">
        <v>59548</v>
      </c>
      <c r="G7448" s="32" t="s">
        <v>11</v>
      </c>
      <c r="H7448" s="32" t="s">
        <v>12</v>
      </c>
      <c r="I7448" s="32" t="s">
        <v>57776</v>
      </c>
      <c r="J7448" s="55">
        <v>8059347260730</v>
      </c>
      <c r="K7448" s="32"/>
      <c r="L7448" s="46">
        <v>299.95</v>
      </c>
      <c r="M7448" s="46">
        <v>299.95</v>
      </c>
      <c r="N7448" s="45">
        <v>45181</v>
      </c>
    </row>
    <row r="7449" spans="1:14" x14ac:dyDescent="0.25">
      <c r="B7449" s="42" t="s">
        <v>57782</v>
      </c>
      <c r="C7449" s="42"/>
      <c r="E7449" s="32" t="s">
        <v>59547</v>
      </c>
      <c r="G7449" s="32" t="s">
        <v>11</v>
      </c>
      <c r="H7449" s="32" t="s">
        <v>12</v>
      </c>
      <c r="I7449" s="32" t="s">
        <v>57781</v>
      </c>
      <c r="J7449" s="55">
        <v>8059347260716</v>
      </c>
      <c r="K7449" s="32"/>
      <c r="L7449" s="46">
        <v>299.95</v>
      </c>
      <c r="M7449" s="46">
        <v>299.95</v>
      </c>
      <c r="N7449" s="45">
        <v>45181</v>
      </c>
    </row>
    <row r="7450" spans="1:14" x14ac:dyDescent="0.25">
      <c r="B7450" s="42" t="s">
        <v>57787</v>
      </c>
      <c r="C7450" s="42"/>
      <c r="E7450" s="32" t="s">
        <v>59546</v>
      </c>
      <c r="G7450" s="32" t="s">
        <v>11</v>
      </c>
      <c r="H7450" s="32" t="s">
        <v>12</v>
      </c>
      <c r="I7450" s="32" t="s">
        <v>57786</v>
      </c>
      <c r="J7450" s="55">
        <v>8059347260693</v>
      </c>
      <c r="K7450" s="32"/>
      <c r="L7450" s="46">
        <v>299.95</v>
      </c>
      <c r="M7450" s="46">
        <v>299.95</v>
      </c>
      <c r="N7450" s="45">
        <v>45181</v>
      </c>
    </row>
    <row r="7451" spans="1:14" x14ac:dyDescent="0.25">
      <c r="B7451" s="42" t="s">
        <v>57792</v>
      </c>
      <c r="C7451" s="42"/>
      <c r="E7451" s="32" t="s">
        <v>59545</v>
      </c>
      <c r="G7451" s="32" t="s">
        <v>11</v>
      </c>
      <c r="H7451" s="32" t="s">
        <v>12</v>
      </c>
      <c r="I7451" s="32" t="s">
        <v>57791</v>
      </c>
      <c r="J7451" s="55">
        <v>8059347260679</v>
      </c>
      <c r="K7451" s="32"/>
      <c r="L7451" s="46">
        <v>299.95</v>
      </c>
      <c r="M7451" s="46">
        <v>299.95</v>
      </c>
      <c r="N7451" s="45">
        <v>45181</v>
      </c>
    </row>
    <row r="7452" spans="1:14" x14ac:dyDescent="0.25">
      <c r="B7452" s="42" t="s">
        <v>57797</v>
      </c>
      <c r="C7452" s="42"/>
      <c r="E7452" s="32" t="s">
        <v>59544</v>
      </c>
      <c r="G7452" s="32" t="s">
        <v>11</v>
      </c>
      <c r="H7452" s="32" t="s">
        <v>12</v>
      </c>
      <c r="I7452" s="32" t="s">
        <v>57796</v>
      </c>
      <c r="J7452" s="55">
        <v>8059347260655</v>
      </c>
      <c r="K7452" s="32"/>
      <c r="L7452" s="46">
        <v>299.95</v>
      </c>
      <c r="M7452" s="46">
        <v>299.95</v>
      </c>
      <c r="N7452" s="45">
        <v>45181</v>
      </c>
    </row>
    <row r="7453" spans="1:14" x14ac:dyDescent="0.25">
      <c r="A7453" s="43" t="s">
        <v>38912</v>
      </c>
      <c r="B7453" s="42"/>
      <c r="C7453" s="42"/>
      <c r="D7453" s="43"/>
      <c r="E7453" s="43" t="s">
        <v>38913</v>
      </c>
      <c r="F7453" s="81" t="s">
        <v>3153</v>
      </c>
      <c r="G7453" s="32" t="s">
        <v>11</v>
      </c>
      <c r="H7453" s="43" t="s">
        <v>12</v>
      </c>
      <c r="I7453" s="48" t="s">
        <v>38914</v>
      </c>
      <c r="J7453" s="42">
        <v>8059175337932</v>
      </c>
      <c r="K7453" s="63"/>
      <c r="L7453" s="46">
        <v>209.95</v>
      </c>
      <c r="M7453" s="46">
        <v>209.95</v>
      </c>
      <c r="N7453" s="63">
        <v>44249</v>
      </c>
    </row>
    <row r="7454" spans="1:14" x14ac:dyDescent="0.25">
      <c r="A7454" s="43" t="s">
        <v>38888</v>
      </c>
      <c r="B7454" s="42"/>
      <c r="C7454" s="42" t="s">
        <v>46462</v>
      </c>
      <c r="D7454" s="43"/>
      <c r="E7454" s="43" t="s">
        <v>59539</v>
      </c>
      <c r="F7454" s="81" t="s">
        <v>3153</v>
      </c>
      <c r="G7454" s="32" t="s">
        <v>11</v>
      </c>
      <c r="H7454" s="43" t="s">
        <v>12</v>
      </c>
      <c r="I7454" s="48" t="s">
        <v>38889</v>
      </c>
      <c r="J7454" s="42">
        <v>8059175337925</v>
      </c>
      <c r="K7454" s="63"/>
      <c r="L7454" s="46">
        <v>209.95</v>
      </c>
      <c r="M7454" s="46">
        <v>209.95</v>
      </c>
      <c r="N7454" s="63">
        <v>44249</v>
      </c>
    </row>
    <row r="7455" spans="1:14" x14ac:dyDescent="0.25">
      <c r="A7455" s="43" t="s">
        <v>38909</v>
      </c>
      <c r="B7455" s="42"/>
      <c r="C7455" s="42" t="s">
        <v>46466</v>
      </c>
      <c r="D7455" s="43"/>
      <c r="E7455" s="43" t="s">
        <v>38910</v>
      </c>
      <c r="F7455" s="81" t="s">
        <v>3153</v>
      </c>
      <c r="G7455" s="32" t="s">
        <v>11</v>
      </c>
      <c r="H7455" s="43" t="s">
        <v>12</v>
      </c>
      <c r="I7455" s="48" t="s">
        <v>38911</v>
      </c>
      <c r="J7455" s="42">
        <v>8059175337918</v>
      </c>
      <c r="K7455" s="63"/>
      <c r="L7455" s="46">
        <v>209.95</v>
      </c>
      <c r="M7455" s="46">
        <v>209.95</v>
      </c>
      <c r="N7455" s="63">
        <v>44249</v>
      </c>
    </row>
    <row r="7456" spans="1:14" x14ac:dyDescent="0.25">
      <c r="A7456" s="43" t="s">
        <v>38886</v>
      </c>
      <c r="B7456" s="42"/>
      <c r="C7456" s="42" t="s">
        <v>46461</v>
      </c>
      <c r="D7456" s="43"/>
      <c r="E7456" s="43" t="s">
        <v>59538</v>
      </c>
      <c r="F7456" s="81" t="s">
        <v>3153</v>
      </c>
      <c r="G7456" s="32" t="s">
        <v>11</v>
      </c>
      <c r="H7456" s="43" t="s">
        <v>12</v>
      </c>
      <c r="I7456" s="48" t="s">
        <v>38887</v>
      </c>
      <c r="J7456" s="42">
        <v>8059175337901</v>
      </c>
      <c r="K7456" s="63"/>
      <c r="L7456" s="46">
        <v>209.95</v>
      </c>
      <c r="M7456" s="46">
        <v>209.95</v>
      </c>
      <c r="N7456" s="63">
        <v>44249</v>
      </c>
    </row>
    <row r="7457" spans="1:14" x14ac:dyDescent="0.25">
      <c r="A7457" s="43" t="s">
        <v>38906</v>
      </c>
      <c r="B7457" s="42"/>
      <c r="C7457" s="42" t="s">
        <v>46465</v>
      </c>
      <c r="D7457" s="43"/>
      <c r="E7457" s="43" t="s">
        <v>38907</v>
      </c>
      <c r="F7457" s="81" t="s">
        <v>3153</v>
      </c>
      <c r="G7457" s="32" t="s">
        <v>11</v>
      </c>
      <c r="H7457" s="43" t="s">
        <v>12</v>
      </c>
      <c r="I7457" s="48" t="s">
        <v>38908</v>
      </c>
      <c r="J7457" s="42">
        <v>8059175337895</v>
      </c>
      <c r="K7457" s="63"/>
      <c r="L7457" s="46">
        <v>209.95</v>
      </c>
      <c r="M7457" s="46">
        <v>209.95</v>
      </c>
      <c r="N7457" s="63">
        <v>44249</v>
      </c>
    </row>
    <row r="7458" spans="1:14" x14ac:dyDescent="0.25">
      <c r="A7458" s="43" t="s">
        <v>38884</v>
      </c>
      <c r="B7458" s="42"/>
      <c r="C7458" s="42" t="s">
        <v>46460</v>
      </c>
      <c r="D7458" s="43"/>
      <c r="E7458" s="43" t="s">
        <v>59537</v>
      </c>
      <c r="F7458" s="81" t="s">
        <v>3153</v>
      </c>
      <c r="G7458" s="32" t="s">
        <v>11</v>
      </c>
      <c r="H7458" s="43" t="s">
        <v>12</v>
      </c>
      <c r="I7458" s="48" t="s">
        <v>38885</v>
      </c>
      <c r="J7458" s="42">
        <v>8059175337888</v>
      </c>
      <c r="K7458" s="63"/>
      <c r="L7458" s="46">
        <v>209.95</v>
      </c>
      <c r="M7458" s="46">
        <v>209.95</v>
      </c>
      <c r="N7458" s="63">
        <v>44249</v>
      </c>
    </row>
    <row r="7459" spans="1:14" x14ac:dyDescent="0.25">
      <c r="A7459" s="43" t="s">
        <v>38903</v>
      </c>
      <c r="B7459" s="42"/>
      <c r="C7459" s="42" t="s">
        <v>46464</v>
      </c>
      <c r="D7459" s="43"/>
      <c r="E7459" s="43" t="s">
        <v>38904</v>
      </c>
      <c r="F7459" s="81" t="s">
        <v>3153</v>
      </c>
      <c r="G7459" s="32" t="s">
        <v>11</v>
      </c>
      <c r="H7459" s="43" t="s">
        <v>12</v>
      </c>
      <c r="I7459" s="48" t="s">
        <v>38905</v>
      </c>
      <c r="J7459" s="42">
        <v>8059175337871</v>
      </c>
      <c r="K7459" s="63"/>
      <c r="L7459" s="46">
        <v>209.95</v>
      </c>
      <c r="M7459" s="46">
        <v>209.95</v>
      </c>
      <c r="N7459" s="63">
        <v>44249</v>
      </c>
    </row>
    <row r="7460" spans="1:14" x14ac:dyDescent="0.25">
      <c r="A7460" s="43" t="s">
        <v>38882</v>
      </c>
      <c r="B7460" s="42"/>
      <c r="C7460" s="42" t="s">
        <v>46459</v>
      </c>
      <c r="D7460" s="43"/>
      <c r="E7460" s="43" t="s">
        <v>59536</v>
      </c>
      <c r="F7460" s="81" t="s">
        <v>3153</v>
      </c>
      <c r="G7460" s="32" t="s">
        <v>11</v>
      </c>
      <c r="H7460" s="43" t="s">
        <v>12</v>
      </c>
      <c r="I7460" s="48" t="s">
        <v>38883</v>
      </c>
      <c r="J7460" s="42">
        <v>8059175337864</v>
      </c>
      <c r="K7460" s="63"/>
      <c r="L7460" s="46">
        <v>209.95</v>
      </c>
      <c r="M7460" s="46">
        <v>209.95</v>
      </c>
      <c r="N7460" s="63">
        <v>44249</v>
      </c>
    </row>
    <row r="7461" spans="1:14" x14ac:dyDescent="0.25">
      <c r="A7461" s="43" t="s">
        <v>38900</v>
      </c>
      <c r="B7461" s="42"/>
      <c r="C7461" s="42" t="s">
        <v>46463</v>
      </c>
      <c r="D7461" s="43"/>
      <c r="E7461" s="43" t="s">
        <v>38901</v>
      </c>
      <c r="F7461" s="81" t="s">
        <v>3153</v>
      </c>
      <c r="G7461" s="32" t="s">
        <v>11</v>
      </c>
      <c r="H7461" s="43" t="s">
        <v>12</v>
      </c>
      <c r="I7461" s="48" t="s">
        <v>38902</v>
      </c>
      <c r="J7461" s="42">
        <v>8059175337857</v>
      </c>
      <c r="K7461" s="63"/>
      <c r="L7461" s="46">
        <v>209.95</v>
      </c>
      <c r="M7461" s="46">
        <v>209.95</v>
      </c>
      <c r="N7461" s="63">
        <v>44249</v>
      </c>
    </row>
    <row r="7462" spans="1:14" x14ac:dyDescent="0.25">
      <c r="A7462" s="43" t="s">
        <v>38880</v>
      </c>
      <c r="B7462" s="42"/>
      <c r="C7462" s="42" t="s">
        <v>46458</v>
      </c>
      <c r="D7462" s="43"/>
      <c r="E7462" s="43" t="s">
        <v>59535</v>
      </c>
      <c r="F7462" s="81" t="s">
        <v>3153</v>
      </c>
      <c r="G7462" s="32" t="s">
        <v>11</v>
      </c>
      <c r="H7462" s="43" t="s">
        <v>12</v>
      </c>
      <c r="I7462" s="48" t="s">
        <v>38881</v>
      </c>
      <c r="J7462" s="42">
        <v>8059175337840</v>
      </c>
      <c r="K7462" s="63"/>
      <c r="L7462" s="46">
        <v>209.95</v>
      </c>
      <c r="M7462" s="46">
        <v>209.95</v>
      </c>
      <c r="N7462" s="63">
        <v>44249</v>
      </c>
    </row>
    <row r="7463" spans="1:14" x14ac:dyDescent="0.25">
      <c r="A7463" s="43" t="s">
        <v>38897</v>
      </c>
      <c r="B7463" s="42"/>
      <c r="C7463" s="42"/>
      <c r="D7463" s="43"/>
      <c r="E7463" s="43" t="s">
        <v>38898</v>
      </c>
      <c r="F7463" s="81" t="s">
        <v>3153</v>
      </c>
      <c r="G7463" s="32" t="s">
        <v>11</v>
      </c>
      <c r="H7463" s="43" t="s">
        <v>12</v>
      </c>
      <c r="I7463" s="48" t="s">
        <v>38899</v>
      </c>
      <c r="J7463" s="42">
        <v>8059175337970</v>
      </c>
      <c r="K7463" s="63"/>
      <c r="L7463" s="46">
        <v>209.95</v>
      </c>
      <c r="M7463" s="46">
        <v>209.95</v>
      </c>
      <c r="N7463" s="63">
        <v>44249</v>
      </c>
    </row>
    <row r="7464" spans="1:14" x14ac:dyDescent="0.25">
      <c r="A7464" s="43" t="s">
        <v>38892</v>
      </c>
      <c r="B7464" s="42"/>
      <c r="C7464" s="42"/>
      <c r="D7464" s="43"/>
      <c r="E7464" s="43" t="s">
        <v>59534</v>
      </c>
      <c r="F7464" s="81" t="s">
        <v>3153</v>
      </c>
      <c r="G7464" s="32" t="s">
        <v>11</v>
      </c>
      <c r="H7464" s="43" t="s">
        <v>12</v>
      </c>
      <c r="I7464" s="48" t="s">
        <v>38893</v>
      </c>
      <c r="J7464" s="42">
        <v>8059175337963</v>
      </c>
      <c r="K7464" s="63"/>
      <c r="L7464" s="46">
        <v>209.95</v>
      </c>
      <c r="M7464" s="46">
        <v>209.95</v>
      </c>
      <c r="N7464" s="63">
        <v>44249</v>
      </c>
    </row>
    <row r="7465" spans="1:14" x14ac:dyDescent="0.25">
      <c r="A7465" s="43" t="s">
        <v>38894</v>
      </c>
      <c r="B7465" s="42"/>
      <c r="C7465" s="42"/>
      <c r="D7465" s="43"/>
      <c r="E7465" s="43" t="s">
        <v>38895</v>
      </c>
      <c r="F7465" s="81" t="s">
        <v>3153</v>
      </c>
      <c r="G7465" s="32" t="s">
        <v>11</v>
      </c>
      <c r="H7465" s="43" t="s">
        <v>12</v>
      </c>
      <c r="I7465" s="48" t="s">
        <v>38896</v>
      </c>
      <c r="J7465" s="42">
        <v>8059175337956</v>
      </c>
      <c r="K7465" s="63"/>
      <c r="L7465" s="46">
        <v>209.95</v>
      </c>
      <c r="M7465" s="46">
        <v>209.95</v>
      </c>
      <c r="N7465" s="63">
        <v>44249</v>
      </c>
    </row>
    <row r="7466" spans="1:14" x14ac:dyDescent="0.25">
      <c r="A7466" s="43" t="s">
        <v>38890</v>
      </c>
      <c r="B7466" s="42"/>
      <c r="C7466" s="42"/>
      <c r="D7466" s="43"/>
      <c r="E7466" s="43" t="s">
        <v>59533</v>
      </c>
      <c r="F7466" s="81" t="s">
        <v>3153</v>
      </c>
      <c r="G7466" s="32" t="s">
        <v>11</v>
      </c>
      <c r="H7466" s="43" t="s">
        <v>12</v>
      </c>
      <c r="I7466" s="48" t="s">
        <v>38891</v>
      </c>
      <c r="J7466" s="42">
        <v>8059175337949</v>
      </c>
      <c r="K7466" s="63"/>
      <c r="L7466" s="46">
        <v>209.95</v>
      </c>
      <c r="M7466" s="46">
        <v>209.95</v>
      </c>
      <c r="N7466" s="63">
        <v>44249</v>
      </c>
    </row>
    <row r="7467" spans="1:14" x14ac:dyDescent="0.25">
      <c r="A7467" s="32" t="s">
        <v>32834</v>
      </c>
      <c r="B7467" s="42" t="s">
        <v>67133</v>
      </c>
      <c r="C7467" s="42"/>
      <c r="D7467" s="42"/>
      <c r="E7467" s="43" t="s">
        <v>18778</v>
      </c>
      <c r="F7467" s="44" t="s">
        <v>3153</v>
      </c>
      <c r="G7467" s="44" t="s">
        <v>11</v>
      </c>
      <c r="H7467" s="44" t="s">
        <v>12</v>
      </c>
      <c r="I7467" s="42" t="s">
        <v>18779</v>
      </c>
      <c r="J7467" s="42">
        <v>8059175190155</v>
      </c>
      <c r="L7467" s="46">
        <v>209.95</v>
      </c>
      <c r="M7467" s="46">
        <v>209.95</v>
      </c>
      <c r="N7467" s="45">
        <v>43878</v>
      </c>
    </row>
    <row r="7468" spans="1:14" x14ac:dyDescent="0.25">
      <c r="A7468" s="32" t="s">
        <v>32833</v>
      </c>
      <c r="B7468" s="42" t="s">
        <v>67132</v>
      </c>
      <c r="C7468" s="42"/>
      <c r="D7468" s="42"/>
      <c r="E7468" s="43" t="s">
        <v>59532</v>
      </c>
      <c r="F7468" s="44" t="s">
        <v>3153</v>
      </c>
      <c r="G7468" s="44" t="s">
        <v>11</v>
      </c>
      <c r="H7468" s="44" t="s">
        <v>12</v>
      </c>
      <c r="I7468" s="42" t="s">
        <v>18763</v>
      </c>
      <c r="J7468" s="42">
        <v>8059175190148</v>
      </c>
      <c r="L7468" s="46">
        <v>209.95</v>
      </c>
      <c r="M7468" s="46">
        <v>209.95</v>
      </c>
      <c r="N7468" s="45">
        <v>43878</v>
      </c>
    </row>
    <row r="7469" spans="1:14" x14ac:dyDescent="0.25">
      <c r="A7469" s="32" t="s">
        <v>32832</v>
      </c>
      <c r="B7469" s="42" t="s">
        <v>67131</v>
      </c>
      <c r="C7469" s="42"/>
      <c r="D7469" s="42"/>
      <c r="E7469" s="43" t="s">
        <v>18776</v>
      </c>
      <c r="F7469" s="44" t="s">
        <v>3153</v>
      </c>
      <c r="G7469" s="44" t="s">
        <v>11</v>
      </c>
      <c r="H7469" s="44" t="s">
        <v>12</v>
      </c>
      <c r="I7469" s="42" t="s">
        <v>18777</v>
      </c>
      <c r="J7469" s="42">
        <v>8059175190131</v>
      </c>
      <c r="L7469" s="46">
        <v>209.95</v>
      </c>
      <c r="M7469" s="46">
        <v>209.95</v>
      </c>
      <c r="N7469" s="45">
        <v>43878</v>
      </c>
    </row>
    <row r="7470" spans="1:14" x14ac:dyDescent="0.25">
      <c r="A7470" s="32" t="s">
        <v>32831</v>
      </c>
      <c r="B7470" s="42" t="s">
        <v>67130</v>
      </c>
      <c r="C7470" s="42"/>
      <c r="D7470" s="42"/>
      <c r="E7470" s="43" t="s">
        <v>59531</v>
      </c>
      <c r="F7470" s="44" t="s">
        <v>3153</v>
      </c>
      <c r="G7470" s="44" t="s">
        <v>11</v>
      </c>
      <c r="H7470" s="44" t="s">
        <v>12</v>
      </c>
      <c r="I7470" s="42" t="s">
        <v>18762</v>
      </c>
      <c r="J7470" s="42">
        <v>8059175190124</v>
      </c>
      <c r="L7470" s="46">
        <v>209.95</v>
      </c>
      <c r="M7470" s="46">
        <v>209.95</v>
      </c>
      <c r="N7470" s="45">
        <v>43878</v>
      </c>
    </row>
    <row r="7471" spans="1:14" x14ac:dyDescent="0.25">
      <c r="A7471" s="32" t="s">
        <v>32830</v>
      </c>
      <c r="B7471" s="42" t="s">
        <v>67129</v>
      </c>
      <c r="C7471" s="42"/>
      <c r="D7471" s="42"/>
      <c r="E7471" s="43" t="s">
        <v>18774</v>
      </c>
      <c r="F7471" s="44" t="s">
        <v>3153</v>
      </c>
      <c r="G7471" s="44" t="s">
        <v>11</v>
      </c>
      <c r="H7471" s="44" t="s">
        <v>12</v>
      </c>
      <c r="I7471" s="42" t="s">
        <v>18775</v>
      </c>
      <c r="J7471" s="42">
        <v>8059175190117</v>
      </c>
      <c r="L7471" s="46">
        <v>209.95</v>
      </c>
      <c r="M7471" s="46">
        <v>209.95</v>
      </c>
      <c r="N7471" s="45">
        <v>43878</v>
      </c>
    </row>
    <row r="7472" spans="1:14" x14ac:dyDescent="0.25">
      <c r="A7472" s="32" t="s">
        <v>32829</v>
      </c>
      <c r="B7472" s="42" t="s">
        <v>67128</v>
      </c>
      <c r="C7472" s="42"/>
      <c r="D7472" s="42"/>
      <c r="E7472" s="43" t="s">
        <v>59530</v>
      </c>
      <c r="F7472" s="44" t="s">
        <v>3153</v>
      </c>
      <c r="G7472" s="44" t="s">
        <v>11</v>
      </c>
      <c r="H7472" s="44" t="s">
        <v>12</v>
      </c>
      <c r="I7472" s="42" t="s">
        <v>18761</v>
      </c>
      <c r="J7472" s="42">
        <v>8059175190100</v>
      </c>
      <c r="L7472" s="46">
        <v>209.95</v>
      </c>
      <c r="M7472" s="46">
        <v>209.95</v>
      </c>
      <c r="N7472" s="45">
        <v>43878</v>
      </c>
    </row>
    <row r="7473" spans="1:14" x14ac:dyDescent="0.25">
      <c r="A7473" s="32" t="s">
        <v>32828</v>
      </c>
      <c r="B7473" s="42" t="s">
        <v>67127</v>
      </c>
      <c r="C7473" s="42"/>
      <c r="D7473" s="42"/>
      <c r="E7473" s="43" t="s">
        <v>18772</v>
      </c>
      <c r="F7473" s="44" t="s">
        <v>3153</v>
      </c>
      <c r="G7473" s="44" t="s">
        <v>11</v>
      </c>
      <c r="H7473" s="44" t="s">
        <v>12</v>
      </c>
      <c r="I7473" s="42" t="s">
        <v>18773</v>
      </c>
      <c r="J7473" s="42">
        <v>8059175190094</v>
      </c>
      <c r="L7473" s="46">
        <v>209.95</v>
      </c>
      <c r="M7473" s="46">
        <v>209.95</v>
      </c>
      <c r="N7473" s="45">
        <v>43878</v>
      </c>
    </row>
    <row r="7474" spans="1:14" x14ac:dyDescent="0.25">
      <c r="A7474" s="32" t="s">
        <v>32827</v>
      </c>
      <c r="B7474" s="42" t="s">
        <v>67126</v>
      </c>
      <c r="C7474" s="42"/>
      <c r="D7474" s="42"/>
      <c r="E7474" s="43" t="s">
        <v>59529</v>
      </c>
      <c r="F7474" s="44" t="s">
        <v>3153</v>
      </c>
      <c r="G7474" s="44" t="s">
        <v>11</v>
      </c>
      <c r="H7474" s="44" t="s">
        <v>12</v>
      </c>
      <c r="I7474" s="42" t="s">
        <v>18760</v>
      </c>
      <c r="J7474" s="42">
        <v>8059175190087</v>
      </c>
      <c r="L7474" s="46">
        <v>209.95</v>
      </c>
      <c r="M7474" s="46">
        <v>209.95</v>
      </c>
      <c r="N7474" s="45">
        <v>43878</v>
      </c>
    </row>
    <row r="7475" spans="1:14" x14ac:dyDescent="0.25">
      <c r="A7475" s="32" t="s">
        <v>32826</v>
      </c>
      <c r="B7475" s="42" t="s">
        <v>67125</v>
      </c>
      <c r="C7475" s="42"/>
      <c r="D7475" s="42"/>
      <c r="E7475" s="43" t="s">
        <v>18770</v>
      </c>
      <c r="F7475" s="44" t="s">
        <v>3153</v>
      </c>
      <c r="G7475" s="44" t="s">
        <v>11</v>
      </c>
      <c r="H7475" s="44" t="s">
        <v>12</v>
      </c>
      <c r="I7475" s="42" t="s">
        <v>18771</v>
      </c>
      <c r="J7475" s="42">
        <v>8059175190070</v>
      </c>
      <c r="L7475" s="46">
        <v>209.95</v>
      </c>
      <c r="M7475" s="46">
        <v>209.95</v>
      </c>
      <c r="N7475" s="45">
        <v>43878</v>
      </c>
    </row>
    <row r="7476" spans="1:14" x14ac:dyDescent="0.25">
      <c r="A7476" s="32" t="s">
        <v>32825</v>
      </c>
      <c r="B7476" s="42" t="s">
        <v>67124</v>
      </c>
      <c r="C7476" s="42"/>
      <c r="D7476" s="42"/>
      <c r="E7476" s="43" t="s">
        <v>59528</v>
      </c>
      <c r="F7476" s="44" t="s">
        <v>3153</v>
      </c>
      <c r="G7476" s="44" t="s">
        <v>11</v>
      </c>
      <c r="H7476" s="44" t="s">
        <v>12</v>
      </c>
      <c r="I7476" s="42" t="s">
        <v>18759</v>
      </c>
      <c r="J7476" s="42">
        <v>8059175190063</v>
      </c>
      <c r="L7476" s="46">
        <v>209.95</v>
      </c>
      <c r="M7476" s="46">
        <v>209.95</v>
      </c>
      <c r="N7476" s="45">
        <v>43878</v>
      </c>
    </row>
    <row r="7477" spans="1:14" x14ac:dyDescent="0.25">
      <c r="A7477" s="32" t="s">
        <v>32824</v>
      </c>
      <c r="B7477" s="42" t="s">
        <v>67137</v>
      </c>
      <c r="C7477" s="42"/>
      <c r="D7477" s="42"/>
      <c r="E7477" s="43" t="s">
        <v>18768</v>
      </c>
      <c r="F7477" s="44" t="s">
        <v>3153</v>
      </c>
      <c r="G7477" s="44" t="s">
        <v>11</v>
      </c>
      <c r="H7477" s="44" t="s">
        <v>12</v>
      </c>
      <c r="I7477" s="42" t="s">
        <v>18769</v>
      </c>
      <c r="J7477" s="42">
        <v>8059175190193</v>
      </c>
      <c r="L7477" s="46">
        <v>209.95</v>
      </c>
      <c r="M7477" s="46">
        <v>209.95</v>
      </c>
      <c r="N7477" s="45">
        <v>43878</v>
      </c>
    </row>
    <row r="7478" spans="1:14" x14ac:dyDescent="0.25">
      <c r="A7478" s="32" t="s">
        <v>32823</v>
      </c>
      <c r="B7478" s="42" t="s">
        <v>67136</v>
      </c>
      <c r="C7478" s="42"/>
      <c r="D7478" s="42"/>
      <c r="E7478" s="43" t="s">
        <v>59527</v>
      </c>
      <c r="F7478" s="44" t="s">
        <v>3153</v>
      </c>
      <c r="G7478" s="44" t="s">
        <v>11</v>
      </c>
      <c r="H7478" s="44" t="s">
        <v>12</v>
      </c>
      <c r="I7478" s="42" t="s">
        <v>18765</v>
      </c>
      <c r="J7478" s="42">
        <v>8059175190186</v>
      </c>
      <c r="L7478" s="46">
        <v>209.95</v>
      </c>
      <c r="M7478" s="46">
        <v>209.95</v>
      </c>
      <c r="N7478" s="45">
        <v>43878</v>
      </c>
    </row>
    <row r="7479" spans="1:14" x14ac:dyDescent="0.25">
      <c r="A7479" s="32" t="s">
        <v>32822</v>
      </c>
      <c r="B7479" s="42" t="s">
        <v>67135</v>
      </c>
      <c r="C7479" s="42"/>
      <c r="D7479" s="42"/>
      <c r="E7479" s="43" t="s">
        <v>18766</v>
      </c>
      <c r="F7479" s="44" t="s">
        <v>3153</v>
      </c>
      <c r="G7479" s="44" t="s">
        <v>11</v>
      </c>
      <c r="H7479" s="44" t="s">
        <v>12</v>
      </c>
      <c r="I7479" s="42" t="s">
        <v>18767</v>
      </c>
      <c r="J7479" s="42">
        <v>8059175190179</v>
      </c>
      <c r="L7479" s="46">
        <v>209.95</v>
      </c>
      <c r="M7479" s="46">
        <v>209.95</v>
      </c>
      <c r="N7479" s="45">
        <v>43878</v>
      </c>
    </row>
    <row r="7480" spans="1:14" x14ac:dyDescent="0.25">
      <c r="A7480" s="32" t="s">
        <v>32821</v>
      </c>
      <c r="B7480" s="42" t="s">
        <v>67134</v>
      </c>
      <c r="C7480" s="42"/>
      <c r="D7480" s="42"/>
      <c r="E7480" s="43" t="s">
        <v>59526</v>
      </c>
      <c r="F7480" s="44" t="s">
        <v>3153</v>
      </c>
      <c r="G7480" s="44" t="s">
        <v>11</v>
      </c>
      <c r="H7480" s="44" t="s">
        <v>12</v>
      </c>
      <c r="I7480" s="42" t="s">
        <v>18764</v>
      </c>
      <c r="J7480" s="42">
        <v>8059175190162</v>
      </c>
      <c r="L7480" s="46">
        <v>209.95</v>
      </c>
      <c r="M7480" s="46">
        <v>209.95</v>
      </c>
      <c r="N7480" s="45">
        <v>43878</v>
      </c>
    </row>
    <row r="7481" spans="1:14" x14ac:dyDescent="0.25">
      <c r="A7481" s="32" t="s">
        <v>32820</v>
      </c>
      <c r="B7481" s="42" t="s">
        <v>67147</v>
      </c>
      <c r="C7481" s="42" t="s">
        <v>20386</v>
      </c>
      <c r="D7481" s="42"/>
      <c r="E7481" s="43" t="s">
        <v>18757</v>
      </c>
      <c r="F7481" s="44" t="s">
        <v>3153</v>
      </c>
      <c r="G7481" s="44" t="s">
        <v>11</v>
      </c>
      <c r="H7481" s="44" t="s">
        <v>12</v>
      </c>
      <c r="I7481" s="42" t="s">
        <v>18758</v>
      </c>
      <c r="J7481" s="42">
        <v>8059175190018</v>
      </c>
      <c r="L7481" s="46">
        <v>209.95</v>
      </c>
      <c r="M7481" s="46">
        <v>209.95</v>
      </c>
      <c r="N7481" s="45">
        <v>43878</v>
      </c>
    </row>
    <row r="7482" spans="1:14" x14ac:dyDescent="0.25">
      <c r="A7482" s="32" t="s">
        <v>32819</v>
      </c>
      <c r="B7482" s="42" t="s">
        <v>67146</v>
      </c>
      <c r="C7482" s="42" t="s">
        <v>20383</v>
      </c>
      <c r="D7482" s="42"/>
      <c r="E7482" s="43" t="s">
        <v>59525</v>
      </c>
      <c r="F7482" s="44" t="s">
        <v>3153</v>
      </c>
      <c r="G7482" s="44" t="s">
        <v>11</v>
      </c>
      <c r="H7482" s="44" t="s">
        <v>12</v>
      </c>
      <c r="I7482" s="42" t="s">
        <v>18742</v>
      </c>
      <c r="J7482" s="42">
        <v>8059175190001</v>
      </c>
      <c r="L7482" s="46">
        <v>209.95</v>
      </c>
      <c r="M7482" s="46">
        <v>209.95</v>
      </c>
      <c r="N7482" s="45">
        <v>43878</v>
      </c>
    </row>
    <row r="7483" spans="1:14" x14ac:dyDescent="0.25">
      <c r="A7483" s="32" t="s">
        <v>32818</v>
      </c>
      <c r="B7483" s="42" t="s">
        <v>67145</v>
      </c>
      <c r="C7483" s="42" t="s">
        <v>70032</v>
      </c>
      <c r="D7483" s="42"/>
      <c r="E7483" s="43" t="s">
        <v>18755</v>
      </c>
      <c r="F7483" s="44" t="s">
        <v>3153</v>
      </c>
      <c r="G7483" s="44" t="s">
        <v>11</v>
      </c>
      <c r="H7483" s="44" t="s">
        <v>12</v>
      </c>
      <c r="I7483" s="42" t="s">
        <v>18756</v>
      </c>
      <c r="J7483" s="42">
        <v>8059175189999</v>
      </c>
      <c r="L7483" s="46">
        <v>209.95</v>
      </c>
      <c r="M7483" s="46">
        <v>209.95</v>
      </c>
      <c r="N7483" s="45">
        <v>43878</v>
      </c>
    </row>
    <row r="7484" spans="1:14" x14ac:dyDescent="0.25">
      <c r="A7484" s="32" t="s">
        <v>32817</v>
      </c>
      <c r="B7484" s="42" t="s">
        <v>67144</v>
      </c>
      <c r="C7484" s="42" t="s">
        <v>70031</v>
      </c>
      <c r="D7484" s="42"/>
      <c r="E7484" s="43" t="s">
        <v>59524</v>
      </c>
      <c r="F7484" s="44" t="s">
        <v>3153</v>
      </c>
      <c r="G7484" s="44" t="s">
        <v>11</v>
      </c>
      <c r="H7484" s="44" t="s">
        <v>12</v>
      </c>
      <c r="I7484" s="42" t="s">
        <v>18741</v>
      </c>
      <c r="J7484" s="42">
        <v>8059175189982</v>
      </c>
      <c r="L7484" s="46">
        <v>209.95</v>
      </c>
      <c r="M7484" s="46">
        <v>209.95</v>
      </c>
      <c r="N7484" s="45">
        <v>43878</v>
      </c>
    </row>
    <row r="7485" spans="1:14" x14ac:dyDescent="0.25">
      <c r="A7485" s="32" t="s">
        <v>32816</v>
      </c>
      <c r="B7485" s="42" t="s">
        <v>67143</v>
      </c>
      <c r="C7485" s="42" t="s">
        <v>20385</v>
      </c>
      <c r="D7485" s="42"/>
      <c r="E7485" s="43" t="s">
        <v>18753</v>
      </c>
      <c r="F7485" s="44" t="s">
        <v>3153</v>
      </c>
      <c r="G7485" s="44" t="s">
        <v>11</v>
      </c>
      <c r="H7485" s="44" t="s">
        <v>12</v>
      </c>
      <c r="I7485" s="42" t="s">
        <v>18754</v>
      </c>
      <c r="J7485" s="42">
        <v>8059175189975</v>
      </c>
      <c r="L7485" s="46">
        <v>209.95</v>
      </c>
      <c r="M7485" s="46">
        <v>209.95</v>
      </c>
      <c r="N7485" s="45">
        <v>43878</v>
      </c>
    </row>
    <row r="7486" spans="1:14" x14ac:dyDescent="0.25">
      <c r="A7486" s="32" t="s">
        <v>32815</v>
      </c>
      <c r="B7486" s="42" t="s">
        <v>67142</v>
      </c>
      <c r="C7486" s="42" t="s">
        <v>46448</v>
      </c>
      <c r="D7486" s="42"/>
      <c r="E7486" s="43" t="s">
        <v>59523</v>
      </c>
      <c r="F7486" s="44" t="s">
        <v>3153</v>
      </c>
      <c r="G7486" s="44" t="s">
        <v>11</v>
      </c>
      <c r="H7486" s="44" t="s">
        <v>12</v>
      </c>
      <c r="I7486" s="42" t="s">
        <v>18740</v>
      </c>
      <c r="J7486" s="42">
        <v>8059175189968</v>
      </c>
      <c r="L7486" s="46">
        <v>209.95</v>
      </c>
      <c r="M7486" s="46">
        <v>209.95</v>
      </c>
      <c r="N7486" s="45">
        <v>43878</v>
      </c>
    </row>
    <row r="7487" spans="1:14" x14ac:dyDescent="0.25">
      <c r="A7487" s="32" t="s">
        <v>32814</v>
      </c>
      <c r="B7487" s="42" t="s">
        <v>67141</v>
      </c>
      <c r="C7487" s="42" t="s">
        <v>46447</v>
      </c>
      <c r="D7487" s="42"/>
      <c r="E7487" s="43" t="s">
        <v>18751</v>
      </c>
      <c r="F7487" s="44" t="s">
        <v>3153</v>
      </c>
      <c r="G7487" s="44" t="s">
        <v>11</v>
      </c>
      <c r="H7487" s="44" t="s">
        <v>12</v>
      </c>
      <c r="I7487" s="42" t="s">
        <v>18752</v>
      </c>
      <c r="J7487" s="42">
        <v>8059175189951</v>
      </c>
      <c r="L7487" s="46">
        <v>209.95</v>
      </c>
      <c r="M7487" s="46">
        <v>209.95</v>
      </c>
      <c r="N7487" s="45">
        <v>43878</v>
      </c>
    </row>
    <row r="7488" spans="1:14" x14ac:dyDescent="0.25">
      <c r="A7488" s="32" t="s">
        <v>32813</v>
      </c>
      <c r="B7488" s="42" t="s">
        <v>67140</v>
      </c>
      <c r="C7488" s="42"/>
      <c r="D7488" s="42"/>
      <c r="E7488" s="43" t="s">
        <v>59522</v>
      </c>
      <c r="F7488" s="44" t="s">
        <v>3153</v>
      </c>
      <c r="G7488" s="44" t="s">
        <v>11</v>
      </c>
      <c r="H7488" s="44" t="s">
        <v>12</v>
      </c>
      <c r="I7488" s="42" t="s">
        <v>18739</v>
      </c>
      <c r="J7488" s="42">
        <v>8059175189944</v>
      </c>
      <c r="L7488" s="46">
        <v>209.95</v>
      </c>
      <c r="M7488" s="46">
        <v>209.95</v>
      </c>
      <c r="N7488" s="45">
        <v>43878</v>
      </c>
    </row>
    <row r="7489" spans="1:14" x14ac:dyDescent="0.25">
      <c r="A7489" s="32" t="s">
        <v>32812</v>
      </c>
      <c r="B7489" s="42" t="s">
        <v>67139</v>
      </c>
      <c r="C7489" s="42"/>
      <c r="D7489" s="42"/>
      <c r="E7489" s="43" t="s">
        <v>18749</v>
      </c>
      <c r="F7489" s="44" t="s">
        <v>3153</v>
      </c>
      <c r="G7489" s="44" t="s">
        <v>11</v>
      </c>
      <c r="H7489" s="44" t="s">
        <v>12</v>
      </c>
      <c r="I7489" s="42" t="s">
        <v>18750</v>
      </c>
      <c r="J7489" s="42">
        <v>8059175189937</v>
      </c>
      <c r="L7489" s="46">
        <v>209.95</v>
      </c>
      <c r="M7489" s="46">
        <v>209.95</v>
      </c>
      <c r="N7489" s="45">
        <v>43878</v>
      </c>
    </row>
    <row r="7490" spans="1:14" x14ac:dyDescent="0.25">
      <c r="A7490" s="32" t="s">
        <v>32811</v>
      </c>
      <c r="B7490" s="42" t="s">
        <v>67138</v>
      </c>
      <c r="C7490" s="42"/>
      <c r="D7490" s="42"/>
      <c r="E7490" s="43" t="s">
        <v>59521</v>
      </c>
      <c r="F7490" s="44" t="s">
        <v>3153</v>
      </c>
      <c r="G7490" s="44" t="s">
        <v>11</v>
      </c>
      <c r="H7490" s="44" t="s">
        <v>12</v>
      </c>
      <c r="I7490" s="42" t="s">
        <v>18738</v>
      </c>
      <c r="J7490" s="42">
        <v>8059175189920</v>
      </c>
      <c r="L7490" s="46">
        <v>209.95</v>
      </c>
      <c r="M7490" s="46">
        <v>209.95</v>
      </c>
      <c r="N7490" s="45">
        <v>43878</v>
      </c>
    </row>
    <row r="7491" spans="1:14" x14ac:dyDescent="0.25">
      <c r="A7491" s="32" t="s">
        <v>32810</v>
      </c>
      <c r="B7491" s="42" t="s">
        <v>67151</v>
      </c>
      <c r="C7491" s="42"/>
      <c r="D7491" s="42"/>
      <c r="E7491" s="43" t="s">
        <v>18747</v>
      </c>
      <c r="F7491" s="44" t="s">
        <v>3153</v>
      </c>
      <c r="G7491" s="44" t="s">
        <v>11</v>
      </c>
      <c r="H7491" s="44" t="s">
        <v>12</v>
      </c>
      <c r="I7491" s="42" t="s">
        <v>18748</v>
      </c>
      <c r="J7491" s="42">
        <v>8059175190056</v>
      </c>
      <c r="L7491" s="46">
        <v>209.95</v>
      </c>
      <c r="M7491" s="46">
        <v>209.95</v>
      </c>
      <c r="N7491" s="45">
        <v>43878</v>
      </c>
    </row>
    <row r="7492" spans="1:14" x14ac:dyDescent="0.25">
      <c r="A7492" s="32" t="s">
        <v>32809</v>
      </c>
      <c r="B7492" s="42" t="s">
        <v>67150</v>
      </c>
      <c r="C7492" s="42"/>
      <c r="D7492" s="42"/>
      <c r="E7492" s="43" t="s">
        <v>59520</v>
      </c>
      <c r="F7492" s="44" t="s">
        <v>3153</v>
      </c>
      <c r="G7492" s="44" t="s">
        <v>11</v>
      </c>
      <c r="H7492" s="44" t="s">
        <v>12</v>
      </c>
      <c r="I7492" s="42" t="s">
        <v>18744</v>
      </c>
      <c r="J7492" s="42">
        <v>8059175190049</v>
      </c>
      <c r="L7492" s="46">
        <v>209.95</v>
      </c>
      <c r="M7492" s="46">
        <v>209.95</v>
      </c>
      <c r="N7492" s="45">
        <v>43878</v>
      </c>
    </row>
    <row r="7493" spans="1:14" x14ac:dyDescent="0.25">
      <c r="A7493" s="32" t="s">
        <v>32808</v>
      </c>
      <c r="B7493" s="42" t="s">
        <v>67149</v>
      </c>
      <c r="C7493" s="42"/>
      <c r="D7493" s="42"/>
      <c r="E7493" s="43" t="s">
        <v>18745</v>
      </c>
      <c r="F7493" s="44" t="s">
        <v>3153</v>
      </c>
      <c r="G7493" s="44" t="s">
        <v>11</v>
      </c>
      <c r="H7493" s="44" t="s">
        <v>12</v>
      </c>
      <c r="I7493" s="42" t="s">
        <v>18746</v>
      </c>
      <c r="J7493" s="42">
        <v>8059175190032</v>
      </c>
      <c r="L7493" s="46">
        <v>209.95</v>
      </c>
      <c r="M7493" s="46">
        <v>209.95</v>
      </c>
      <c r="N7493" s="45">
        <v>43878</v>
      </c>
    </row>
    <row r="7494" spans="1:14" x14ac:dyDescent="0.25">
      <c r="A7494" s="32" t="s">
        <v>32807</v>
      </c>
      <c r="B7494" s="42" t="s">
        <v>67148</v>
      </c>
      <c r="C7494" s="42" t="s">
        <v>20384</v>
      </c>
      <c r="D7494" s="42"/>
      <c r="E7494" s="43" t="s">
        <v>59519</v>
      </c>
      <c r="F7494" s="44" t="s">
        <v>3153</v>
      </c>
      <c r="G7494" s="44" t="s">
        <v>11</v>
      </c>
      <c r="H7494" s="44" t="s">
        <v>12</v>
      </c>
      <c r="I7494" s="42" t="s">
        <v>18743</v>
      </c>
      <c r="J7494" s="42">
        <v>8059175190025</v>
      </c>
      <c r="L7494" s="46">
        <v>209.95</v>
      </c>
      <c r="M7494" s="46">
        <v>209.95</v>
      </c>
      <c r="N7494" s="45">
        <v>43878</v>
      </c>
    </row>
    <row r="7495" spans="1:14" x14ac:dyDescent="0.25">
      <c r="A7495" s="43" t="s">
        <v>38877</v>
      </c>
      <c r="B7495" s="42" t="s">
        <v>51515</v>
      </c>
      <c r="C7495" s="42"/>
      <c r="D7495" s="43"/>
      <c r="E7495" s="43" t="s">
        <v>38878</v>
      </c>
      <c r="F7495" s="81" t="s">
        <v>3153</v>
      </c>
      <c r="G7495" s="32" t="s">
        <v>11</v>
      </c>
      <c r="H7495" s="43" t="s">
        <v>12</v>
      </c>
      <c r="I7495" s="48" t="s">
        <v>38879</v>
      </c>
      <c r="J7495" s="42">
        <v>8059175337796</v>
      </c>
      <c r="K7495" s="63"/>
      <c r="L7495" s="46">
        <v>209.95</v>
      </c>
      <c r="M7495" s="46">
        <v>209.95</v>
      </c>
      <c r="N7495" s="63">
        <v>44249</v>
      </c>
    </row>
    <row r="7496" spans="1:14" x14ac:dyDescent="0.25">
      <c r="A7496" s="43" t="s">
        <v>38853</v>
      </c>
      <c r="B7496" s="42" t="s">
        <v>51514</v>
      </c>
      <c r="C7496" s="42" t="s">
        <v>46453</v>
      </c>
      <c r="D7496" s="43"/>
      <c r="E7496" s="43" t="s">
        <v>59518</v>
      </c>
      <c r="F7496" s="81" t="s">
        <v>3153</v>
      </c>
      <c r="G7496" s="32" t="s">
        <v>11</v>
      </c>
      <c r="H7496" s="43" t="s">
        <v>12</v>
      </c>
      <c r="I7496" s="48" t="s">
        <v>38854</v>
      </c>
      <c r="J7496" s="42">
        <v>8059175337789</v>
      </c>
      <c r="K7496" s="63"/>
      <c r="L7496" s="46">
        <v>209.95</v>
      </c>
      <c r="M7496" s="46">
        <v>209.95</v>
      </c>
      <c r="N7496" s="63">
        <v>44249</v>
      </c>
    </row>
    <row r="7497" spans="1:14" x14ac:dyDescent="0.25">
      <c r="A7497" s="43" t="s">
        <v>38874</v>
      </c>
      <c r="B7497" s="42" t="s">
        <v>51513</v>
      </c>
      <c r="C7497" s="42" t="s">
        <v>46457</v>
      </c>
      <c r="D7497" s="43"/>
      <c r="E7497" s="43" t="s">
        <v>38875</v>
      </c>
      <c r="F7497" s="81" t="s">
        <v>3153</v>
      </c>
      <c r="G7497" s="32" t="s">
        <v>11</v>
      </c>
      <c r="H7497" s="43" t="s">
        <v>12</v>
      </c>
      <c r="I7497" s="48" t="s">
        <v>38876</v>
      </c>
      <c r="J7497" s="42">
        <v>8059175337772</v>
      </c>
      <c r="K7497" s="63"/>
      <c r="L7497" s="46">
        <v>209.95</v>
      </c>
      <c r="M7497" s="46">
        <v>209.95</v>
      </c>
      <c r="N7497" s="63">
        <v>44249</v>
      </c>
    </row>
    <row r="7498" spans="1:14" x14ac:dyDescent="0.25">
      <c r="A7498" s="43" t="s">
        <v>38851</v>
      </c>
      <c r="B7498" s="42" t="s">
        <v>51512</v>
      </c>
      <c r="C7498" s="42" t="s">
        <v>46452</v>
      </c>
      <c r="D7498" s="43"/>
      <c r="E7498" s="43" t="s">
        <v>59517</v>
      </c>
      <c r="F7498" s="81" t="s">
        <v>3153</v>
      </c>
      <c r="G7498" s="32" t="s">
        <v>11</v>
      </c>
      <c r="H7498" s="43" t="s">
        <v>12</v>
      </c>
      <c r="I7498" s="48" t="s">
        <v>38852</v>
      </c>
      <c r="J7498" s="42">
        <v>8059175337765</v>
      </c>
      <c r="K7498" s="63"/>
      <c r="L7498" s="46">
        <v>209.95</v>
      </c>
      <c r="M7498" s="46">
        <v>209.95</v>
      </c>
      <c r="N7498" s="63">
        <v>44249</v>
      </c>
    </row>
    <row r="7499" spans="1:14" x14ac:dyDescent="0.25">
      <c r="A7499" s="43" t="s">
        <v>38871</v>
      </c>
      <c r="B7499" s="42" t="s">
        <v>51511</v>
      </c>
      <c r="C7499" s="42" t="s">
        <v>46456</v>
      </c>
      <c r="D7499" s="43"/>
      <c r="E7499" s="43" t="s">
        <v>38872</v>
      </c>
      <c r="F7499" s="81" t="s">
        <v>3153</v>
      </c>
      <c r="G7499" s="32" t="s">
        <v>11</v>
      </c>
      <c r="H7499" s="43" t="s">
        <v>12</v>
      </c>
      <c r="I7499" s="48" t="s">
        <v>38873</v>
      </c>
      <c r="J7499" s="42">
        <v>8059175337758</v>
      </c>
      <c r="K7499" s="63"/>
      <c r="L7499" s="46">
        <v>209.95</v>
      </c>
      <c r="M7499" s="46">
        <v>209.95</v>
      </c>
      <c r="N7499" s="63">
        <v>44249</v>
      </c>
    </row>
    <row r="7500" spans="1:14" x14ac:dyDescent="0.25">
      <c r="A7500" s="43" t="s">
        <v>38849</v>
      </c>
      <c r="B7500" s="42" t="s">
        <v>51510</v>
      </c>
      <c r="C7500" s="42" t="s">
        <v>46451</v>
      </c>
      <c r="D7500" s="43"/>
      <c r="E7500" s="43" t="s">
        <v>59516</v>
      </c>
      <c r="F7500" s="81" t="s">
        <v>3153</v>
      </c>
      <c r="G7500" s="32" t="s">
        <v>11</v>
      </c>
      <c r="H7500" s="43" t="s">
        <v>12</v>
      </c>
      <c r="I7500" s="48" t="s">
        <v>38850</v>
      </c>
      <c r="J7500" s="42">
        <v>8059175337741</v>
      </c>
      <c r="K7500" s="63"/>
      <c r="L7500" s="46">
        <v>209.95</v>
      </c>
      <c r="M7500" s="46">
        <v>209.95</v>
      </c>
      <c r="N7500" s="63">
        <v>44249</v>
      </c>
    </row>
    <row r="7501" spans="1:14" x14ac:dyDescent="0.25">
      <c r="A7501" s="43" t="s">
        <v>38868</v>
      </c>
      <c r="B7501" s="42" t="s">
        <v>51509</v>
      </c>
      <c r="C7501" s="42" t="s">
        <v>46455</v>
      </c>
      <c r="D7501" s="43"/>
      <c r="E7501" s="43" t="s">
        <v>38869</v>
      </c>
      <c r="F7501" s="81" t="s">
        <v>3153</v>
      </c>
      <c r="G7501" s="32" t="s">
        <v>11</v>
      </c>
      <c r="H7501" s="43" t="s">
        <v>12</v>
      </c>
      <c r="I7501" s="48" t="s">
        <v>38870</v>
      </c>
      <c r="J7501" s="42">
        <v>8059175337734</v>
      </c>
      <c r="K7501" s="63"/>
      <c r="L7501" s="46">
        <v>209.95</v>
      </c>
      <c r="M7501" s="46">
        <v>209.95</v>
      </c>
      <c r="N7501" s="63">
        <v>44249</v>
      </c>
    </row>
    <row r="7502" spans="1:14" x14ac:dyDescent="0.25">
      <c r="A7502" s="43" t="s">
        <v>38847</v>
      </c>
      <c r="B7502" s="42" t="s">
        <v>51508</v>
      </c>
      <c r="C7502" s="42" t="s">
        <v>46450</v>
      </c>
      <c r="D7502" s="43"/>
      <c r="E7502" s="43" t="s">
        <v>59515</v>
      </c>
      <c r="F7502" s="81" t="s">
        <v>3153</v>
      </c>
      <c r="G7502" s="32" t="s">
        <v>11</v>
      </c>
      <c r="H7502" s="43" t="s">
        <v>12</v>
      </c>
      <c r="I7502" s="48" t="s">
        <v>38848</v>
      </c>
      <c r="J7502" s="42">
        <v>8059175337727</v>
      </c>
      <c r="K7502" s="63"/>
      <c r="L7502" s="46">
        <v>209.95</v>
      </c>
      <c r="M7502" s="46">
        <v>209.95</v>
      </c>
      <c r="N7502" s="63">
        <v>44249</v>
      </c>
    </row>
    <row r="7503" spans="1:14" x14ac:dyDescent="0.25">
      <c r="A7503" s="43" t="s">
        <v>38865</v>
      </c>
      <c r="B7503" s="42" t="s">
        <v>51507</v>
      </c>
      <c r="C7503" s="42" t="s">
        <v>46454</v>
      </c>
      <c r="D7503" s="43"/>
      <c r="E7503" s="43" t="s">
        <v>38866</v>
      </c>
      <c r="F7503" s="81" t="s">
        <v>3153</v>
      </c>
      <c r="G7503" s="32" t="s">
        <v>11</v>
      </c>
      <c r="H7503" s="43" t="s">
        <v>12</v>
      </c>
      <c r="I7503" s="48" t="s">
        <v>38867</v>
      </c>
      <c r="J7503" s="42">
        <v>8059175337710</v>
      </c>
      <c r="K7503" s="63"/>
      <c r="L7503" s="46">
        <v>209.95</v>
      </c>
      <c r="M7503" s="46">
        <v>209.95</v>
      </c>
      <c r="N7503" s="63">
        <v>44249</v>
      </c>
    </row>
    <row r="7504" spans="1:14" x14ac:dyDescent="0.25">
      <c r="A7504" s="43" t="s">
        <v>38845</v>
      </c>
      <c r="B7504" s="42" t="s">
        <v>51506</v>
      </c>
      <c r="C7504" s="42" t="s">
        <v>46449</v>
      </c>
      <c r="D7504" s="43"/>
      <c r="E7504" s="43" t="s">
        <v>59514</v>
      </c>
      <c r="F7504" s="81" t="s">
        <v>3153</v>
      </c>
      <c r="G7504" s="32" t="s">
        <v>11</v>
      </c>
      <c r="H7504" s="43" t="s">
        <v>12</v>
      </c>
      <c r="I7504" s="48" t="s">
        <v>38846</v>
      </c>
      <c r="J7504" s="42">
        <v>8059175337703</v>
      </c>
      <c r="K7504" s="63"/>
      <c r="L7504" s="46">
        <v>209.95</v>
      </c>
      <c r="M7504" s="46">
        <v>209.95</v>
      </c>
      <c r="N7504" s="63">
        <v>44249</v>
      </c>
    </row>
    <row r="7505" spans="1:14" x14ac:dyDescent="0.25">
      <c r="A7505" s="43" t="s">
        <v>38862</v>
      </c>
      <c r="B7505" s="42" t="s">
        <v>51519</v>
      </c>
      <c r="C7505" s="42"/>
      <c r="D7505" s="43"/>
      <c r="E7505" s="43" t="s">
        <v>38863</v>
      </c>
      <c r="F7505" s="81" t="s">
        <v>3153</v>
      </c>
      <c r="G7505" s="32" t="s">
        <v>11</v>
      </c>
      <c r="H7505" s="43" t="s">
        <v>12</v>
      </c>
      <c r="I7505" s="48" t="s">
        <v>38864</v>
      </c>
      <c r="J7505" s="42">
        <v>8059175337833</v>
      </c>
      <c r="K7505" s="63"/>
      <c r="L7505" s="46">
        <v>209.95</v>
      </c>
      <c r="M7505" s="46">
        <v>209.95</v>
      </c>
      <c r="N7505" s="63">
        <v>44249</v>
      </c>
    </row>
    <row r="7506" spans="1:14" x14ac:dyDescent="0.25">
      <c r="A7506" s="43" t="s">
        <v>38857</v>
      </c>
      <c r="B7506" s="42" t="s">
        <v>51518</v>
      </c>
      <c r="C7506" s="42"/>
      <c r="D7506" s="43"/>
      <c r="E7506" s="43" t="s">
        <v>59513</v>
      </c>
      <c r="F7506" s="81" t="s">
        <v>3153</v>
      </c>
      <c r="G7506" s="32" t="s">
        <v>11</v>
      </c>
      <c r="H7506" s="43" t="s">
        <v>12</v>
      </c>
      <c r="I7506" s="48" t="s">
        <v>38858</v>
      </c>
      <c r="J7506" s="42">
        <v>8059175337826</v>
      </c>
      <c r="K7506" s="63"/>
      <c r="L7506" s="46">
        <v>209.95</v>
      </c>
      <c r="M7506" s="46">
        <v>209.95</v>
      </c>
      <c r="N7506" s="63">
        <v>44249</v>
      </c>
    </row>
    <row r="7507" spans="1:14" x14ac:dyDescent="0.25">
      <c r="A7507" s="43" t="s">
        <v>38859</v>
      </c>
      <c r="B7507" s="42" t="s">
        <v>51517</v>
      </c>
      <c r="C7507" s="42"/>
      <c r="D7507" s="43"/>
      <c r="E7507" s="43" t="s">
        <v>38860</v>
      </c>
      <c r="F7507" s="81" t="s">
        <v>3153</v>
      </c>
      <c r="G7507" s="32" t="s">
        <v>11</v>
      </c>
      <c r="H7507" s="43" t="s">
        <v>12</v>
      </c>
      <c r="I7507" s="48" t="s">
        <v>38861</v>
      </c>
      <c r="J7507" s="42">
        <v>8059175337819</v>
      </c>
      <c r="K7507" s="63"/>
      <c r="L7507" s="46">
        <v>209.95</v>
      </c>
      <c r="M7507" s="46">
        <v>209.95</v>
      </c>
      <c r="N7507" s="63">
        <v>44249</v>
      </c>
    </row>
    <row r="7508" spans="1:14" x14ac:dyDescent="0.25">
      <c r="A7508" s="43" t="s">
        <v>38855</v>
      </c>
      <c r="B7508" s="42" t="s">
        <v>51516</v>
      </c>
      <c r="C7508" s="42"/>
      <c r="D7508" s="43"/>
      <c r="E7508" s="43" t="s">
        <v>59512</v>
      </c>
      <c r="F7508" s="81" t="s">
        <v>3153</v>
      </c>
      <c r="G7508" s="32" t="s">
        <v>11</v>
      </c>
      <c r="H7508" s="43" t="s">
        <v>12</v>
      </c>
      <c r="I7508" s="48" t="s">
        <v>38856</v>
      </c>
      <c r="J7508" s="42">
        <v>8059175337802</v>
      </c>
      <c r="K7508" s="63"/>
      <c r="L7508" s="46">
        <v>209.95</v>
      </c>
      <c r="M7508" s="46">
        <v>209.95</v>
      </c>
      <c r="N7508" s="63">
        <v>44249</v>
      </c>
    </row>
    <row r="7509" spans="1:14" x14ac:dyDescent="0.25">
      <c r="A7509" s="43" t="s">
        <v>38842</v>
      </c>
      <c r="B7509" s="42"/>
      <c r="C7509" s="42"/>
      <c r="D7509" s="43"/>
      <c r="E7509" s="43" t="s">
        <v>38843</v>
      </c>
      <c r="F7509" s="81" t="s">
        <v>3153</v>
      </c>
      <c r="G7509" s="32" t="s">
        <v>11</v>
      </c>
      <c r="H7509" s="43" t="s">
        <v>12</v>
      </c>
      <c r="I7509" s="48" t="s">
        <v>38844</v>
      </c>
      <c r="J7509" s="42">
        <v>8059175337659</v>
      </c>
      <c r="K7509" s="63"/>
      <c r="L7509" s="46">
        <v>179.95</v>
      </c>
      <c r="M7509" s="54">
        <v>179.95</v>
      </c>
      <c r="N7509" s="63">
        <v>44249</v>
      </c>
    </row>
    <row r="7510" spans="1:14" x14ac:dyDescent="0.25">
      <c r="A7510" s="43" t="s">
        <v>38818</v>
      </c>
      <c r="B7510" s="42"/>
      <c r="C7510" s="42"/>
      <c r="D7510" s="43"/>
      <c r="E7510" s="43" t="s">
        <v>59511</v>
      </c>
      <c r="F7510" s="81" t="s">
        <v>3153</v>
      </c>
      <c r="G7510" s="32" t="s">
        <v>11</v>
      </c>
      <c r="H7510" s="43" t="s">
        <v>12</v>
      </c>
      <c r="I7510" s="48" t="s">
        <v>38819</v>
      </c>
      <c r="J7510" s="42">
        <v>8059175337642</v>
      </c>
      <c r="K7510" s="63"/>
      <c r="L7510" s="46">
        <v>179.95</v>
      </c>
      <c r="M7510" s="54">
        <v>179.95</v>
      </c>
      <c r="N7510" s="63">
        <v>44249</v>
      </c>
    </row>
    <row r="7511" spans="1:14" x14ac:dyDescent="0.25">
      <c r="A7511" s="43" t="s">
        <v>38839</v>
      </c>
      <c r="B7511" s="42"/>
      <c r="C7511" s="42"/>
      <c r="D7511" s="43"/>
      <c r="E7511" s="43" t="s">
        <v>38840</v>
      </c>
      <c r="F7511" s="81" t="s">
        <v>3153</v>
      </c>
      <c r="G7511" s="32" t="s">
        <v>11</v>
      </c>
      <c r="H7511" s="43" t="s">
        <v>12</v>
      </c>
      <c r="I7511" s="48" t="s">
        <v>38841</v>
      </c>
      <c r="J7511" s="42">
        <v>8059175337635</v>
      </c>
      <c r="K7511" s="63"/>
      <c r="L7511" s="46">
        <v>179.95</v>
      </c>
      <c r="M7511" s="54">
        <v>179.95</v>
      </c>
      <c r="N7511" s="63">
        <v>44249</v>
      </c>
    </row>
    <row r="7512" spans="1:14" x14ac:dyDescent="0.25">
      <c r="A7512" s="43" t="s">
        <v>38816</v>
      </c>
      <c r="B7512" s="42"/>
      <c r="C7512" s="42"/>
      <c r="D7512" s="43"/>
      <c r="E7512" s="43" t="s">
        <v>59510</v>
      </c>
      <c r="F7512" s="81" t="s">
        <v>3153</v>
      </c>
      <c r="G7512" s="32" t="s">
        <v>11</v>
      </c>
      <c r="H7512" s="43" t="s">
        <v>12</v>
      </c>
      <c r="I7512" s="48" t="s">
        <v>38817</v>
      </c>
      <c r="J7512" s="42">
        <v>8059175336096</v>
      </c>
      <c r="K7512" s="63"/>
      <c r="L7512" s="46">
        <v>179.95</v>
      </c>
      <c r="M7512" s="54">
        <v>179.95</v>
      </c>
      <c r="N7512" s="63">
        <v>44249</v>
      </c>
    </row>
    <row r="7513" spans="1:14" x14ac:dyDescent="0.25">
      <c r="A7513" s="43" t="s">
        <v>38836</v>
      </c>
      <c r="B7513" s="42"/>
      <c r="C7513" s="42"/>
      <c r="D7513" s="43"/>
      <c r="E7513" s="43" t="s">
        <v>38837</v>
      </c>
      <c r="F7513" s="81" t="s">
        <v>3153</v>
      </c>
      <c r="G7513" s="32" t="s">
        <v>11</v>
      </c>
      <c r="H7513" s="43" t="s">
        <v>12</v>
      </c>
      <c r="I7513" s="48" t="s">
        <v>38838</v>
      </c>
      <c r="J7513" s="42">
        <v>8059175337628</v>
      </c>
      <c r="K7513" s="63"/>
      <c r="L7513" s="46">
        <v>179.95</v>
      </c>
      <c r="M7513" s="54">
        <v>179.95</v>
      </c>
      <c r="N7513" s="63">
        <v>44249</v>
      </c>
    </row>
    <row r="7514" spans="1:14" x14ac:dyDescent="0.25">
      <c r="A7514" s="43" t="s">
        <v>38814</v>
      </c>
      <c r="B7514" s="42"/>
      <c r="C7514" s="42"/>
      <c r="D7514" s="43"/>
      <c r="E7514" s="43" t="s">
        <v>59509</v>
      </c>
      <c r="F7514" s="81" t="s">
        <v>3153</v>
      </c>
      <c r="G7514" s="32" t="s">
        <v>11</v>
      </c>
      <c r="H7514" s="43" t="s">
        <v>12</v>
      </c>
      <c r="I7514" s="48" t="s">
        <v>38815</v>
      </c>
      <c r="J7514" s="42">
        <v>8059175337611</v>
      </c>
      <c r="K7514" s="63"/>
      <c r="L7514" s="46">
        <v>179.95</v>
      </c>
      <c r="M7514" s="54">
        <v>179.95</v>
      </c>
      <c r="N7514" s="63">
        <v>44249</v>
      </c>
    </row>
    <row r="7515" spans="1:14" x14ac:dyDescent="0.25">
      <c r="A7515" s="43" t="s">
        <v>38833</v>
      </c>
      <c r="B7515" s="42"/>
      <c r="C7515" s="42"/>
      <c r="D7515" s="43"/>
      <c r="E7515" s="43" t="s">
        <v>38834</v>
      </c>
      <c r="F7515" s="81" t="s">
        <v>3153</v>
      </c>
      <c r="G7515" s="32" t="s">
        <v>11</v>
      </c>
      <c r="H7515" s="43" t="s">
        <v>12</v>
      </c>
      <c r="I7515" s="48" t="s">
        <v>38835</v>
      </c>
      <c r="J7515" s="42">
        <v>8059175337604</v>
      </c>
      <c r="K7515" s="63"/>
      <c r="L7515" s="46">
        <v>179.95</v>
      </c>
      <c r="M7515" s="54">
        <v>179.95</v>
      </c>
      <c r="N7515" s="63">
        <v>44249</v>
      </c>
    </row>
    <row r="7516" spans="1:14" x14ac:dyDescent="0.25">
      <c r="A7516" s="43" t="s">
        <v>38812</v>
      </c>
      <c r="B7516" s="42"/>
      <c r="C7516" s="42"/>
      <c r="D7516" s="43"/>
      <c r="E7516" s="43" t="s">
        <v>59508</v>
      </c>
      <c r="F7516" s="81" t="s">
        <v>3153</v>
      </c>
      <c r="G7516" s="32" t="s">
        <v>11</v>
      </c>
      <c r="H7516" s="43" t="s">
        <v>12</v>
      </c>
      <c r="I7516" s="48" t="s">
        <v>38813</v>
      </c>
      <c r="J7516" s="42">
        <v>8059175337598</v>
      </c>
      <c r="K7516" s="63"/>
      <c r="L7516" s="46">
        <v>179.95</v>
      </c>
      <c r="M7516" s="54">
        <v>179.95</v>
      </c>
      <c r="N7516" s="63">
        <v>44249</v>
      </c>
    </row>
    <row r="7517" spans="1:14" x14ac:dyDescent="0.25">
      <c r="A7517" s="43" t="s">
        <v>38830</v>
      </c>
      <c r="B7517" s="42"/>
      <c r="C7517" s="42"/>
      <c r="D7517" s="43"/>
      <c r="E7517" s="43" t="s">
        <v>38831</v>
      </c>
      <c r="F7517" s="81" t="s">
        <v>3153</v>
      </c>
      <c r="G7517" s="32" t="s">
        <v>11</v>
      </c>
      <c r="H7517" s="43" t="s">
        <v>12</v>
      </c>
      <c r="I7517" s="48" t="s">
        <v>38832</v>
      </c>
      <c r="J7517" s="42">
        <v>8059175337581</v>
      </c>
      <c r="K7517" s="63"/>
      <c r="L7517" s="46">
        <v>179.95</v>
      </c>
      <c r="M7517" s="54">
        <v>179.95</v>
      </c>
      <c r="N7517" s="63">
        <v>44249</v>
      </c>
    </row>
    <row r="7518" spans="1:14" x14ac:dyDescent="0.25">
      <c r="A7518" s="43" t="s">
        <v>38810</v>
      </c>
      <c r="B7518" s="42"/>
      <c r="C7518" s="42"/>
      <c r="D7518" s="43"/>
      <c r="E7518" s="43" t="s">
        <v>59507</v>
      </c>
      <c r="F7518" s="81" t="s">
        <v>3153</v>
      </c>
      <c r="G7518" s="32" t="s">
        <v>11</v>
      </c>
      <c r="H7518" s="43" t="s">
        <v>12</v>
      </c>
      <c r="I7518" s="48" t="s">
        <v>38811</v>
      </c>
      <c r="J7518" s="42">
        <v>8059175337574</v>
      </c>
      <c r="K7518" s="63"/>
      <c r="L7518" s="46">
        <v>179.95</v>
      </c>
      <c r="M7518" s="54">
        <v>179.95</v>
      </c>
      <c r="N7518" s="63">
        <v>44249</v>
      </c>
    </row>
    <row r="7519" spans="1:14" x14ac:dyDescent="0.25">
      <c r="A7519" s="43" t="s">
        <v>38827</v>
      </c>
      <c r="B7519" s="42"/>
      <c r="C7519" s="42"/>
      <c r="D7519" s="43"/>
      <c r="E7519" s="43" t="s">
        <v>38828</v>
      </c>
      <c r="F7519" s="81" t="s">
        <v>3153</v>
      </c>
      <c r="G7519" s="32" t="s">
        <v>11</v>
      </c>
      <c r="H7519" s="43" t="s">
        <v>12</v>
      </c>
      <c r="I7519" s="48" t="s">
        <v>38829</v>
      </c>
      <c r="J7519" s="42">
        <v>8059175337697</v>
      </c>
      <c r="K7519" s="63"/>
      <c r="L7519" s="46">
        <v>179.95</v>
      </c>
      <c r="M7519" s="54">
        <v>179.95</v>
      </c>
      <c r="N7519" s="63">
        <v>44249</v>
      </c>
    </row>
    <row r="7520" spans="1:14" x14ac:dyDescent="0.25">
      <c r="A7520" s="43" t="s">
        <v>38822</v>
      </c>
      <c r="B7520" s="42"/>
      <c r="C7520" s="42"/>
      <c r="D7520" s="43"/>
      <c r="E7520" s="43" t="s">
        <v>59506</v>
      </c>
      <c r="F7520" s="81" t="s">
        <v>3153</v>
      </c>
      <c r="G7520" s="32" t="s">
        <v>11</v>
      </c>
      <c r="H7520" s="43" t="s">
        <v>12</v>
      </c>
      <c r="I7520" s="48" t="s">
        <v>38823</v>
      </c>
      <c r="J7520" s="42">
        <v>8059175337680</v>
      </c>
      <c r="K7520" s="63"/>
      <c r="L7520" s="46">
        <v>179.95</v>
      </c>
      <c r="M7520" s="54">
        <v>179.95</v>
      </c>
      <c r="N7520" s="63">
        <v>44249</v>
      </c>
    </row>
    <row r="7521" spans="1:14" x14ac:dyDescent="0.25">
      <c r="A7521" s="43" t="s">
        <v>38824</v>
      </c>
      <c r="B7521" s="42"/>
      <c r="C7521" s="42"/>
      <c r="D7521" s="43"/>
      <c r="E7521" s="43" t="s">
        <v>38825</v>
      </c>
      <c r="F7521" s="81" t="s">
        <v>3153</v>
      </c>
      <c r="G7521" s="32" t="s">
        <v>11</v>
      </c>
      <c r="H7521" s="43" t="s">
        <v>12</v>
      </c>
      <c r="I7521" s="48" t="s">
        <v>38826</v>
      </c>
      <c r="J7521" s="42">
        <v>8059175337673</v>
      </c>
      <c r="K7521" s="63"/>
      <c r="L7521" s="46">
        <v>179.95</v>
      </c>
      <c r="M7521" s="54">
        <v>179.95</v>
      </c>
      <c r="N7521" s="63">
        <v>44249</v>
      </c>
    </row>
    <row r="7522" spans="1:14" x14ac:dyDescent="0.25">
      <c r="A7522" s="43" t="s">
        <v>38820</v>
      </c>
      <c r="B7522" s="42"/>
      <c r="C7522" s="42"/>
      <c r="D7522" s="43"/>
      <c r="E7522" s="43" t="s">
        <v>59505</v>
      </c>
      <c r="F7522" s="81" t="s">
        <v>3153</v>
      </c>
      <c r="G7522" s="32" t="s">
        <v>11</v>
      </c>
      <c r="H7522" s="43" t="s">
        <v>12</v>
      </c>
      <c r="I7522" s="48" t="s">
        <v>38821</v>
      </c>
      <c r="J7522" s="42">
        <v>8059175337666</v>
      </c>
      <c r="K7522" s="63"/>
      <c r="L7522" s="46">
        <v>179.95</v>
      </c>
      <c r="M7522" s="54">
        <v>179.95</v>
      </c>
      <c r="N7522" s="63">
        <v>44249</v>
      </c>
    </row>
    <row r="7523" spans="1:14" x14ac:dyDescent="0.25">
      <c r="A7523" s="32" t="s">
        <v>32806</v>
      </c>
      <c r="B7523" s="42" t="s">
        <v>66801</v>
      </c>
      <c r="C7523" s="42" t="s">
        <v>20281</v>
      </c>
      <c r="D7523" s="42"/>
      <c r="E7523" s="43" t="s">
        <v>14437</v>
      </c>
      <c r="F7523" s="44" t="s">
        <v>3153</v>
      </c>
      <c r="G7523" s="44" t="s">
        <v>11</v>
      </c>
      <c r="H7523" s="44" t="s">
        <v>12</v>
      </c>
      <c r="I7523" s="42" t="s">
        <v>21520</v>
      </c>
      <c r="J7523" s="42">
        <v>8033637965468</v>
      </c>
      <c r="L7523" s="46">
        <v>179.95</v>
      </c>
      <c r="M7523" s="54">
        <v>179.95</v>
      </c>
      <c r="N7523" s="45">
        <v>43507</v>
      </c>
    </row>
    <row r="7524" spans="1:14" x14ac:dyDescent="0.25">
      <c r="A7524" s="32" t="s">
        <v>32805</v>
      </c>
      <c r="B7524" s="42" t="s">
        <v>66800</v>
      </c>
      <c r="C7524" s="42" t="s">
        <v>20280</v>
      </c>
      <c r="D7524" s="42"/>
      <c r="E7524" s="43" t="s">
        <v>59504</v>
      </c>
      <c r="F7524" s="44" t="s">
        <v>3153</v>
      </c>
      <c r="G7524" s="44" t="s">
        <v>11</v>
      </c>
      <c r="H7524" s="44" t="s">
        <v>12</v>
      </c>
      <c r="I7524" s="42" t="s">
        <v>14436</v>
      </c>
      <c r="J7524" s="42">
        <v>8033637965451</v>
      </c>
      <c r="L7524" s="46">
        <v>179.95</v>
      </c>
      <c r="M7524" s="54">
        <v>179.95</v>
      </c>
      <c r="N7524" s="45">
        <v>43507</v>
      </c>
    </row>
    <row r="7525" spans="1:14" x14ac:dyDescent="0.25">
      <c r="A7525" s="32" t="s">
        <v>32804</v>
      </c>
      <c r="B7525" s="42" t="s">
        <v>66799</v>
      </c>
      <c r="C7525" s="42" t="s">
        <v>20279</v>
      </c>
      <c r="D7525" s="42"/>
      <c r="E7525" s="43" t="s">
        <v>14435</v>
      </c>
      <c r="F7525" s="44" t="s">
        <v>3153</v>
      </c>
      <c r="G7525" s="44" t="s">
        <v>11</v>
      </c>
      <c r="H7525" s="44" t="s">
        <v>12</v>
      </c>
      <c r="I7525" s="42" t="s">
        <v>21519</v>
      </c>
      <c r="J7525" s="42">
        <v>8033637965444</v>
      </c>
      <c r="L7525" s="46">
        <v>179.95</v>
      </c>
      <c r="M7525" s="54">
        <v>179.95</v>
      </c>
      <c r="N7525" s="45">
        <v>43507</v>
      </c>
    </row>
    <row r="7526" spans="1:14" x14ac:dyDescent="0.25">
      <c r="A7526" s="32" t="s">
        <v>32803</v>
      </c>
      <c r="B7526" s="42" t="s">
        <v>66798</v>
      </c>
      <c r="C7526" s="42" t="s">
        <v>20278</v>
      </c>
      <c r="D7526" s="42"/>
      <c r="E7526" s="43" t="s">
        <v>59503</v>
      </c>
      <c r="F7526" s="44" t="s">
        <v>3153</v>
      </c>
      <c r="G7526" s="44" t="s">
        <v>11</v>
      </c>
      <c r="H7526" s="44" t="s">
        <v>12</v>
      </c>
      <c r="I7526" s="42" t="s">
        <v>14434</v>
      </c>
      <c r="J7526" s="42">
        <v>8033637965437</v>
      </c>
      <c r="L7526" s="46">
        <v>179.95</v>
      </c>
      <c r="M7526" s="54">
        <v>179.95</v>
      </c>
      <c r="N7526" s="45">
        <v>43507</v>
      </c>
    </row>
    <row r="7527" spans="1:14" x14ac:dyDescent="0.25">
      <c r="A7527" s="32" t="s">
        <v>32802</v>
      </c>
      <c r="B7527" s="42" t="s">
        <v>66797</v>
      </c>
      <c r="C7527" s="42" t="s">
        <v>20277</v>
      </c>
      <c r="D7527" s="42"/>
      <c r="E7527" s="43" t="s">
        <v>14433</v>
      </c>
      <c r="F7527" s="44" t="s">
        <v>3153</v>
      </c>
      <c r="G7527" s="44" t="s">
        <v>11</v>
      </c>
      <c r="H7527" s="44" t="s">
        <v>12</v>
      </c>
      <c r="I7527" s="42" t="s">
        <v>21518</v>
      </c>
      <c r="J7527" s="42">
        <v>8033637965420</v>
      </c>
      <c r="L7527" s="46">
        <v>179.95</v>
      </c>
      <c r="M7527" s="54">
        <v>179.95</v>
      </c>
      <c r="N7527" s="45">
        <v>43507</v>
      </c>
    </row>
    <row r="7528" spans="1:14" x14ac:dyDescent="0.25">
      <c r="A7528" s="32" t="s">
        <v>32801</v>
      </c>
      <c r="B7528" s="42" t="s">
        <v>66796</v>
      </c>
      <c r="C7528" s="42" t="s">
        <v>20276</v>
      </c>
      <c r="D7528" s="42"/>
      <c r="E7528" s="43" t="s">
        <v>59502</v>
      </c>
      <c r="F7528" s="44" t="s">
        <v>3153</v>
      </c>
      <c r="G7528" s="44" t="s">
        <v>11</v>
      </c>
      <c r="H7528" s="44" t="s">
        <v>12</v>
      </c>
      <c r="I7528" s="42" t="s">
        <v>14432</v>
      </c>
      <c r="J7528" s="42">
        <v>8033637965413</v>
      </c>
      <c r="L7528" s="46">
        <v>179.95</v>
      </c>
      <c r="M7528" s="54">
        <v>179.95</v>
      </c>
      <c r="N7528" s="45">
        <v>43507</v>
      </c>
    </row>
    <row r="7529" spans="1:14" x14ac:dyDescent="0.25">
      <c r="A7529" s="32" t="s">
        <v>32800</v>
      </c>
      <c r="B7529" s="42" t="s">
        <v>66795</v>
      </c>
      <c r="C7529" s="42" t="s">
        <v>20275</v>
      </c>
      <c r="D7529" s="42"/>
      <c r="E7529" s="43" t="s">
        <v>14431</v>
      </c>
      <c r="F7529" s="44" t="s">
        <v>3153</v>
      </c>
      <c r="G7529" s="44" t="s">
        <v>11</v>
      </c>
      <c r="H7529" s="44" t="s">
        <v>12</v>
      </c>
      <c r="I7529" s="42" t="s">
        <v>21517</v>
      </c>
      <c r="J7529" s="42">
        <v>8033637965406</v>
      </c>
      <c r="L7529" s="46">
        <v>179.95</v>
      </c>
      <c r="M7529" s="54">
        <v>179.95</v>
      </c>
      <c r="N7529" s="45">
        <v>43507</v>
      </c>
    </row>
    <row r="7530" spans="1:14" x14ac:dyDescent="0.25">
      <c r="A7530" s="32" t="s">
        <v>32799</v>
      </c>
      <c r="B7530" s="42" t="s">
        <v>66794</v>
      </c>
      <c r="C7530" s="42" t="s">
        <v>20274</v>
      </c>
      <c r="D7530" s="42"/>
      <c r="E7530" s="43" t="s">
        <v>59501</v>
      </c>
      <c r="F7530" s="44" t="s">
        <v>3153</v>
      </c>
      <c r="G7530" s="44" t="s">
        <v>11</v>
      </c>
      <c r="H7530" s="44" t="s">
        <v>12</v>
      </c>
      <c r="I7530" s="42" t="s">
        <v>14430</v>
      </c>
      <c r="J7530" s="42">
        <v>8033637965390</v>
      </c>
      <c r="L7530" s="46">
        <v>179.95</v>
      </c>
      <c r="M7530" s="54">
        <v>179.95</v>
      </c>
      <c r="N7530" s="45">
        <v>43507</v>
      </c>
    </row>
    <row r="7531" spans="1:14" x14ac:dyDescent="0.25">
      <c r="A7531" s="32" t="s">
        <v>32798</v>
      </c>
      <c r="B7531" s="42" t="s">
        <v>66793</v>
      </c>
      <c r="C7531" s="42" t="s">
        <v>20273</v>
      </c>
      <c r="D7531" s="42"/>
      <c r="E7531" s="43" t="s">
        <v>14429</v>
      </c>
      <c r="F7531" s="44" t="s">
        <v>3153</v>
      </c>
      <c r="G7531" s="44" t="s">
        <v>11</v>
      </c>
      <c r="H7531" s="44" t="s">
        <v>12</v>
      </c>
      <c r="I7531" s="42" t="s">
        <v>21516</v>
      </c>
      <c r="J7531" s="42">
        <v>8033637965383</v>
      </c>
      <c r="L7531" s="46">
        <v>179.95</v>
      </c>
      <c r="M7531" s="54">
        <v>179.95</v>
      </c>
      <c r="N7531" s="45">
        <v>43507</v>
      </c>
    </row>
    <row r="7532" spans="1:14" x14ac:dyDescent="0.25">
      <c r="A7532" s="32" t="s">
        <v>32797</v>
      </c>
      <c r="B7532" s="42" t="s">
        <v>66792</v>
      </c>
      <c r="C7532" s="42" t="s">
        <v>20272</v>
      </c>
      <c r="D7532" s="42"/>
      <c r="E7532" s="43" t="s">
        <v>59500</v>
      </c>
      <c r="F7532" s="44" t="s">
        <v>3153</v>
      </c>
      <c r="G7532" s="44" t="s">
        <v>11</v>
      </c>
      <c r="H7532" s="44" t="s">
        <v>12</v>
      </c>
      <c r="I7532" s="42" t="s">
        <v>14428</v>
      </c>
      <c r="J7532" s="42">
        <v>8033637965376</v>
      </c>
      <c r="L7532" s="46">
        <v>179.95</v>
      </c>
      <c r="M7532" s="54">
        <v>179.95</v>
      </c>
      <c r="N7532" s="45">
        <v>43507</v>
      </c>
    </row>
    <row r="7533" spans="1:14" x14ac:dyDescent="0.25">
      <c r="A7533" s="32" t="s">
        <v>32796</v>
      </c>
      <c r="B7533" s="42" t="s">
        <v>66805</v>
      </c>
      <c r="C7533" s="42"/>
      <c r="D7533" s="42"/>
      <c r="E7533" s="43" t="s">
        <v>14426</v>
      </c>
      <c r="F7533" s="44" t="s">
        <v>3153</v>
      </c>
      <c r="G7533" s="44" t="s">
        <v>11</v>
      </c>
      <c r="H7533" s="44" t="s">
        <v>12</v>
      </c>
      <c r="I7533" s="42" t="s">
        <v>14427</v>
      </c>
      <c r="J7533" s="42">
        <v>8033637965505</v>
      </c>
      <c r="L7533" s="46">
        <v>179.95</v>
      </c>
      <c r="M7533" s="54">
        <v>179.95</v>
      </c>
      <c r="N7533" s="45">
        <v>43507</v>
      </c>
    </row>
    <row r="7534" spans="1:14" x14ac:dyDescent="0.25">
      <c r="A7534" s="32" t="s">
        <v>32795</v>
      </c>
      <c r="B7534" s="42" t="s">
        <v>66804</v>
      </c>
      <c r="C7534" s="42" t="s">
        <v>20271</v>
      </c>
      <c r="D7534" s="42"/>
      <c r="E7534" s="43" t="s">
        <v>59499</v>
      </c>
      <c r="F7534" s="44" t="s">
        <v>3153</v>
      </c>
      <c r="G7534" s="44" t="s">
        <v>11</v>
      </c>
      <c r="H7534" s="44" t="s">
        <v>12</v>
      </c>
      <c r="I7534" s="42" t="s">
        <v>14425</v>
      </c>
      <c r="J7534" s="42">
        <v>8033637965499</v>
      </c>
      <c r="L7534" s="46">
        <v>179.95</v>
      </c>
      <c r="M7534" s="54">
        <v>179.95</v>
      </c>
      <c r="N7534" s="45">
        <v>43507</v>
      </c>
    </row>
    <row r="7535" spans="1:14" x14ac:dyDescent="0.25">
      <c r="A7535" s="32" t="s">
        <v>32794</v>
      </c>
      <c r="B7535" s="42" t="s">
        <v>66803</v>
      </c>
      <c r="C7535" s="42" t="s">
        <v>20270</v>
      </c>
      <c r="D7535" s="42"/>
      <c r="E7535" s="43" t="s">
        <v>14423</v>
      </c>
      <c r="F7535" s="44" t="s">
        <v>3153</v>
      </c>
      <c r="G7535" s="44" t="s">
        <v>11</v>
      </c>
      <c r="H7535" s="44" t="s">
        <v>12</v>
      </c>
      <c r="I7535" s="42" t="s">
        <v>14424</v>
      </c>
      <c r="J7535" s="42">
        <v>8033637965482</v>
      </c>
      <c r="L7535" s="46">
        <v>179.95</v>
      </c>
      <c r="M7535" s="54">
        <v>179.95</v>
      </c>
      <c r="N7535" s="45">
        <v>43507</v>
      </c>
    </row>
    <row r="7536" spans="1:14" x14ac:dyDescent="0.25">
      <c r="A7536" s="32" t="s">
        <v>32793</v>
      </c>
      <c r="B7536" s="42" t="s">
        <v>66802</v>
      </c>
      <c r="C7536" s="42" t="s">
        <v>20269</v>
      </c>
      <c r="D7536" s="42"/>
      <c r="E7536" s="43" t="s">
        <v>59498</v>
      </c>
      <c r="F7536" s="44" t="s">
        <v>3153</v>
      </c>
      <c r="G7536" s="44" t="s">
        <v>11</v>
      </c>
      <c r="H7536" s="44" t="s">
        <v>12</v>
      </c>
      <c r="I7536" s="42" t="s">
        <v>14422</v>
      </c>
      <c r="J7536" s="42">
        <v>8033637965475</v>
      </c>
      <c r="L7536" s="46">
        <v>179.95</v>
      </c>
      <c r="M7536" s="54">
        <v>179.95</v>
      </c>
      <c r="N7536" s="45">
        <v>43507</v>
      </c>
    </row>
    <row r="7537" spans="1:14" x14ac:dyDescent="0.25">
      <c r="A7537" s="32" t="s">
        <v>32792</v>
      </c>
      <c r="B7537" s="42" t="s">
        <v>66776</v>
      </c>
      <c r="C7537" s="42" t="s">
        <v>20258</v>
      </c>
      <c r="D7537" s="42"/>
      <c r="E7537" s="43" t="s">
        <v>14404</v>
      </c>
      <c r="F7537" s="44" t="s">
        <v>3153</v>
      </c>
      <c r="G7537" s="44" t="s">
        <v>11</v>
      </c>
      <c r="H7537" s="44" t="s">
        <v>12</v>
      </c>
      <c r="I7537" s="42" t="s">
        <v>14405</v>
      </c>
      <c r="J7537" s="42">
        <v>8033637965321</v>
      </c>
      <c r="L7537" s="46">
        <v>179.95</v>
      </c>
      <c r="M7537" s="54">
        <v>179.95</v>
      </c>
      <c r="N7537" s="45">
        <v>43507</v>
      </c>
    </row>
    <row r="7538" spans="1:14" x14ac:dyDescent="0.25">
      <c r="A7538" s="32" t="s">
        <v>32791</v>
      </c>
      <c r="B7538" s="42" t="s">
        <v>66775</v>
      </c>
      <c r="C7538" s="42" t="s">
        <v>20257</v>
      </c>
      <c r="D7538" s="42"/>
      <c r="E7538" s="43" t="s">
        <v>59497</v>
      </c>
      <c r="F7538" s="44" t="s">
        <v>3153</v>
      </c>
      <c r="G7538" s="44" t="s">
        <v>11</v>
      </c>
      <c r="H7538" s="44" t="s">
        <v>12</v>
      </c>
      <c r="I7538" s="42" t="s">
        <v>14403</v>
      </c>
      <c r="J7538" s="42">
        <v>8033637965314</v>
      </c>
      <c r="L7538" s="46">
        <v>179.95</v>
      </c>
      <c r="M7538" s="54">
        <v>179.95</v>
      </c>
      <c r="N7538" s="45">
        <v>43507</v>
      </c>
    </row>
    <row r="7539" spans="1:14" x14ac:dyDescent="0.25">
      <c r="A7539" s="32" t="s">
        <v>32790</v>
      </c>
      <c r="B7539" s="42" t="s">
        <v>66774</v>
      </c>
      <c r="C7539" s="42" t="s">
        <v>20256</v>
      </c>
      <c r="D7539" s="42"/>
      <c r="E7539" s="43" t="s">
        <v>14401</v>
      </c>
      <c r="F7539" s="44" t="s">
        <v>3153</v>
      </c>
      <c r="G7539" s="44" t="s">
        <v>11</v>
      </c>
      <c r="H7539" s="44" t="s">
        <v>12</v>
      </c>
      <c r="I7539" s="42" t="s">
        <v>14402</v>
      </c>
      <c r="J7539" s="42">
        <v>8033637965307</v>
      </c>
      <c r="L7539" s="46">
        <v>179.95</v>
      </c>
      <c r="M7539" s="54">
        <v>179.95</v>
      </c>
      <c r="N7539" s="45">
        <v>43507</v>
      </c>
    </row>
    <row r="7540" spans="1:14" x14ac:dyDescent="0.25">
      <c r="A7540" s="32" t="s">
        <v>32789</v>
      </c>
      <c r="B7540" s="42" t="s">
        <v>66773</v>
      </c>
      <c r="C7540" s="42" t="s">
        <v>20255</v>
      </c>
      <c r="D7540" s="42"/>
      <c r="E7540" s="43" t="s">
        <v>59496</v>
      </c>
      <c r="F7540" s="44" t="s">
        <v>3153</v>
      </c>
      <c r="G7540" s="44" t="s">
        <v>11</v>
      </c>
      <c r="H7540" s="44" t="s">
        <v>12</v>
      </c>
      <c r="I7540" s="42" t="s">
        <v>14400</v>
      </c>
      <c r="J7540" s="42">
        <v>8033637965291</v>
      </c>
      <c r="L7540" s="46">
        <v>179.95</v>
      </c>
      <c r="M7540" s="54">
        <v>179.95</v>
      </c>
      <c r="N7540" s="45">
        <v>43507</v>
      </c>
    </row>
    <row r="7541" spans="1:14" x14ac:dyDescent="0.25">
      <c r="A7541" s="32" t="s">
        <v>32788</v>
      </c>
      <c r="B7541" s="42" t="s">
        <v>66772</v>
      </c>
      <c r="C7541" s="42" t="s">
        <v>20254</v>
      </c>
      <c r="D7541" s="42"/>
      <c r="E7541" s="43" t="s">
        <v>14399</v>
      </c>
      <c r="F7541" s="44" t="s">
        <v>3153</v>
      </c>
      <c r="G7541" s="44" t="s">
        <v>11</v>
      </c>
      <c r="H7541" s="44" t="s">
        <v>12</v>
      </c>
      <c r="I7541" s="42" t="s">
        <v>21510</v>
      </c>
      <c r="J7541" s="42">
        <v>8033637965284</v>
      </c>
      <c r="L7541" s="46">
        <v>179.95</v>
      </c>
      <c r="M7541" s="54">
        <v>179.95</v>
      </c>
      <c r="N7541" s="45">
        <v>43507</v>
      </c>
    </row>
    <row r="7542" spans="1:14" x14ac:dyDescent="0.25">
      <c r="A7542" s="32" t="s">
        <v>32787</v>
      </c>
      <c r="B7542" s="42" t="s">
        <v>66771</v>
      </c>
      <c r="C7542" s="42" t="s">
        <v>20253</v>
      </c>
      <c r="D7542" s="42"/>
      <c r="E7542" s="43" t="s">
        <v>59495</v>
      </c>
      <c r="F7542" s="44" t="s">
        <v>3153</v>
      </c>
      <c r="G7542" s="44" t="s">
        <v>11</v>
      </c>
      <c r="H7542" s="44" t="s">
        <v>12</v>
      </c>
      <c r="I7542" s="42" t="s">
        <v>14398</v>
      </c>
      <c r="J7542" s="42">
        <v>8033637965277</v>
      </c>
      <c r="L7542" s="46">
        <v>179.95</v>
      </c>
      <c r="M7542" s="54">
        <v>179.95</v>
      </c>
      <c r="N7542" s="45">
        <v>43507</v>
      </c>
    </row>
    <row r="7543" spans="1:14" x14ac:dyDescent="0.25">
      <c r="A7543" s="32" t="s">
        <v>32786</v>
      </c>
      <c r="B7543" s="42" t="s">
        <v>66770</v>
      </c>
      <c r="C7543" s="42" t="s">
        <v>20252</v>
      </c>
      <c r="D7543" s="42"/>
      <c r="E7543" s="43" t="s">
        <v>14397</v>
      </c>
      <c r="F7543" s="44" t="s">
        <v>3153</v>
      </c>
      <c r="G7543" s="44" t="s">
        <v>11</v>
      </c>
      <c r="H7543" s="44" t="s">
        <v>12</v>
      </c>
      <c r="I7543" s="42" t="s">
        <v>21509</v>
      </c>
      <c r="J7543" s="42">
        <v>8033637965260</v>
      </c>
      <c r="L7543" s="46">
        <v>179.95</v>
      </c>
      <c r="M7543" s="54">
        <v>179.95</v>
      </c>
      <c r="N7543" s="45">
        <v>43507</v>
      </c>
    </row>
    <row r="7544" spans="1:14" x14ac:dyDescent="0.25">
      <c r="A7544" s="32" t="s">
        <v>32785</v>
      </c>
      <c r="B7544" s="42" t="s">
        <v>66769</v>
      </c>
      <c r="C7544" s="42" t="s">
        <v>20251</v>
      </c>
      <c r="D7544" s="42"/>
      <c r="E7544" s="43" t="s">
        <v>59494</v>
      </c>
      <c r="F7544" s="44" t="s">
        <v>3153</v>
      </c>
      <c r="G7544" s="44" t="s">
        <v>11</v>
      </c>
      <c r="H7544" s="44" t="s">
        <v>12</v>
      </c>
      <c r="I7544" s="42" t="s">
        <v>14396</v>
      </c>
      <c r="J7544" s="42">
        <v>8033637965253</v>
      </c>
      <c r="L7544" s="46">
        <v>179.95</v>
      </c>
      <c r="M7544" s="54">
        <v>179.95</v>
      </c>
      <c r="N7544" s="45">
        <v>43507</v>
      </c>
    </row>
    <row r="7545" spans="1:14" x14ac:dyDescent="0.25">
      <c r="A7545" s="32" t="s">
        <v>32784</v>
      </c>
      <c r="B7545" s="42" t="s">
        <v>66768</v>
      </c>
      <c r="C7545" s="42" t="s">
        <v>20250</v>
      </c>
      <c r="D7545" s="42"/>
      <c r="E7545" s="43" t="s">
        <v>14395</v>
      </c>
      <c r="F7545" s="44" t="s">
        <v>3153</v>
      </c>
      <c r="G7545" s="44" t="s">
        <v>11</v>
      </c>
      <c r="H7545" s="44" t="s">
        <v>12</v>
      </c>
      <c r="I7545" s="42" t="s">
        <v>21508</v>
      </c>
      <c r="J7545" s="42">
        <v>8033637965246</v>
      </c>
      <c r="L7545" s="46">
        <v>179.95</v>
      </c>
      <c r="M7545" s="54">
        <v>179.95</v>
      </c>
      <c r="N7545" s="45">
        <v>43507</v>
      </c>
    </row>
    <row r="7546" spans="1:14" x14ac:dyDescent="0.25">
      <c r="A7546" s="32" t="s">
        <v>32783</v>
      </c>
      <c r="B7546" s="42" t="s">
        <v>66767</v>
      </c>
      <c r="C7546" s="42" t="s">
        <v>20249</v>
      </c>
      <c r="D7546" s="42"/>
      <c r="E7546" s="43" t="s">
        <v>59493</v>
      </c>
      <c r="F7546" s="44" t="s">
        <v>3153</v>
      </c>
      <c r="G7546" s="44" t="s">
        <v>11</v>
      </c>
      <c r="H7546" s="44" t="s">
        <v>12</v>
      </c>
      <c r="I7546" s="42" t="s">
        <v>14394</v>
      </c>
      <c r="J7546" s="42">
        <v>8033637965239</v>
      </c>
      <c r="L7546" s="46">
        <v>179.95</v>
      </c>
      <c r="M7546" s="54">
        <v>179.95</v>
      </c>
      <c r="N7546" s="45">
        <v>43507</v>
      </c>
    </row>
    <row r="7547" spans="1:14" x14ac:dyDescent="0.25">
      <c r="A7547" s="32" t="s">
        <v>32782</v>
      </c>
      <c r="B7547" s="42" t="s">
        <v>66777</v>
      </c>
      <c r="C7547" s="42" t="s">
        <v>20248</v>
      </c>
      <c r="D7547" s="42"/>
      <c r="E7547" s="43" t="s">
        <v>59492</v>
      </c>
      <c r="F7547" s="44" t="s">
        <v>3153</v>
      </c>
      <c r="G7547" s="44" t="s">
        <v>11</v>
      </c>
      <c r="H7547" s="44" t="s">
        <v>12</v>
      </c>
      <c r="I7547" s="42" t="s">
        <v>14393</v>
      </c>
      <c r="J7547" s="42">
        <v>8033637965338</v>
      </c>
      <c r="L7547" s="46">
        <v>179.95</v>
      </c>
      <c r="M7547" s="54">
        <v>179.95</v>
      </c>
      <c r="N7547" s="45">
        <v>43507</v>
      </c>
    </row>
    <row r="7548" spans="1:14" x14ac:dyDescent="0.25">
      <c r="A7548" s="32" t="s">
        <v>32781</v>
      </c>
      <c r="B7548" s="42" t="s">
        <v>66787</v>
      </c>
      <c r="C7548" s="42" t="s">
        <v>20268</v>
      </c>
      <c r="D7548" s="42"/>
      <c r="E7548" s="43" t="s">
        <v>14421</v>
      </c>
      <c r="F7548" s="44" t="s">
        <v>3153</v>
      </c>
      <c r="G7548" s="44" t="s">
        <v>11</v>
      </c>
      <c r="H7548" s="44" t="s">
        <v>12</v>
      </c>
      <c r="I7548" s="42" t="s">
        <v>21515</v>
      </c>
      <c r="J7548" s="42">
        <v>8033637965185</v>
      </c>
      <c r="L7548" s="46">
        <v>179.95</v>
      </c>
      <c r="M7548" s="54">
        <v>179.95</v>
      </c>
      <c r="N7548" s="45">
        <v>43507</v>
      </c>
    </row>
    <row r="7549" spans="1:14" x14ac:dyDescent="0.25">
      <c r="A7549" s="32" t="s">
        <v>32780</v>
      </c>
      <c r="B7549" s="42" t="s">
        <v>66786</v>
      </c>
      <c r="C7549" s="42" t="s">
        <v>20267</v>
      </c>
      <c r="D7549" s="42"/>
      <c r="E7549" s="43" t="s">
        <v>59491</v>
      </c>
      <c r="F7549" s="44" t="s">
        <v>3153</v>
      </c>
      <c r="G7549" s="44" t="s">
        <v>11</v>
      </c>
      <c r="H7549" s="44" t="s">
        <v>12</v>
      </c>
      <c r="I7549" s="42" t="s">
        <v>14420</v>
      </c>
      <c r="J7549" s="42">
        <v>8033637965178</v>
      </c>
      <c r="L7549" s="46">
        <v>179.95</v>
      </c>
      <c r="M7549" s="54">
        <v>179.95</v>
      </c>
      <c r="N7549" s="45">
        <v>43507</v>
      </c>
    </row>
    <row r="7550" spans="1:14" x14ac:dyDescent="0.25">
      <c r="A7550" s="32" t="s">
        <v>32779</v>
      </c>
      <c r="B7550" s="42" t="s">
        <v>66785</v>
      </c>
      <c r="C7550" s="42" t="s">
        <v>20266</v>
      </c>
      <c r="D7550" s="42"/>
      <c r="E7550" s="43" t="s">
        <v>14419</v>
      </c>
      <c r="F7550" s="44" t="s">
        <v>3153</v>
      </c>
      <c r="G7550" s="44" t="s">
        <v>11</v>
      </c>
      <c r="H7550" s="44" t="s">
        <v>12</v>
      </c>
      <c r="I7550" s="42" t="s">
        <v>21514</v>
      </c>
      <c r="J7550" s="42">
        <v>8033637965161</v>
      </c>
      <c r="L7550" s="46">
        <v>179.95</v>
      </c>
      <c r="M7550" s="54">
        <v>179.95</v>
      </c>
      <c r="N7550" s="45">
        <v>43507</v>
      </c>
    </row>
    <row r="7551" spans="1:14" x14ac:dyDescent="0.25">
      <c r="A7551" s="32" t="s">
        <v>32778</v>
      </c>
      <c r="B7551" s="42" t="s">
        <v>66784</v>
      </c>
      <c r="C7551" s="42" t="s">
        <v>20265</v>
      </c>
      <c r="D7551" s="42"/>
      <c r="E7551" s="43" t="s">
        <v>59490</v>
      </c>
      <c r="F7551" s="44" t="s">
        <v>3153</v>
      </c>
      <c r="G7551" s="44" t="s">
        <v>11</v>
      </c>
      <c r="H7551" s="44" t="s">
        <v>12</v>
      </c>
      <c r="I7551" s="42" t="s">
        <v>14418</v>
      </c>
      <c r="J7551" s="42">
        <v>8033637965154</v>
      </c>
      <c r="L7551" s="46">
        <v>179.95</v>
      </c>
      <c r="M7551" s="54">
        <v>179.95</v>
      </c>
      <c r="N7551" s="45">
        <v>43507</v>
      </c>
    </row>
    <row r="7552" spans="1:14" x14ac:dyDescent="0.25">
      <c r="A7552" s="32" t="s">
        <v>32777</v>
      </c>
      <c r="B7552" s="42" t="s">
        <v>66783</v>
      </c>
      <c r="C7552" s="42"/>
      <c r="D7552" s="42"/>
      <c r="E7552" s="43" t="s">
        <v>14417</v>
      </c>
      <c r="F7552" s="44" t="s">
        <v>3153</v>
      </c>
      <c r="G7552" s="44" t="s">
        <v>11</v>
      </c>
      <c r="H7552" s="44" t="s">
        <v>12</v>
      </c>
      <c r="I7552" s="42" t="s">
        <v>21513</v>
      </c>
      <c r="J7552" s="42">
        <v>8033637965147</v>
      </c>
      <c r="L7552" s="46">
        <v>179.95</v>
      </c>
      <c r="M7552" s="54">
        <v>179.95</v>
      </c>
      <c r="N7552" s="45">
        <v>43507</v>
      </c>
    </row>
    <row r="7553" spans="1:14" x14ac:dyDescent="0.25">
      <c r="A7553" s="32" t="s">
        <v>32776</v>
      </c>
      <c r="B7553" s="42" t="s">
        <v>66782</v>
      </c>
      <c r="C7553" s="42" t="s">
        <v>20264</v>
      </c>
      <c r="D7553" s="42"/>
      <c r="E7553" s="43" t="s">
        <v>59489</v>
      </c>
      <c r="F7553" s="44" t="s">
        <v>3153</v>
      </c>
      <c r="G7553" s="44" t="s">
        <v>11</v>
      </c>
      <c r="H7553" s="44" t="s">
        <v>12</v>
      </c>
      <c r="I7553" s="42" t="s">
        <v>14416</v>
      </c>
      <c r="J7553" s="42">
        <v>8033637965130</v>
      </c>
      <c r="L7553" s="46">
        <v>179.95</v>
      </c>
      <c r="M7553" s="54">
        <v>179.95</v>
      </c>
      <c r="N7553" s="45">
        <v>43507</v>
      </c>
    </row>
    <row r="7554" spans="1:14" x14ac:dyDescent="0.25">
      <c r="A7554" s="32" t="s">
        <v>32775</v>
      </c>
      <c r="B7554" s="42" t="s">
        <v>66781</v>
      </c>
      <c r="C7554" s="42" t="s">
        <v>20263</v>
      </c>
      <c r="D7554" s="42"/>
      <c r="E7554" s="43" t="s">
        <v>14415</v>
      </c>
      <c r="F7554" s="44" t="s">
        <v>3153</v>
      </c>
      <c r="G7554" s="44" t="s">
        <v>11</v>
      </c>
      <c r="H7554" s="44" t="s">
        <v>12</v>
      </c>
      <c r="I7554" s="42" t="s">
        <v>21512</v>
      </c>
      <c r="J7554" s="42">
        <v>8033637965123</v>
      </c>
      <c r="L7554" s="46">
        <v>179.95</v>
      </c>
      <c r="M7554" s="54">
        <v>179.95</v>
      </c>
      <c r="N7554" s="45">
        <v>43507</v>
      </c>
    </row>
    <row r="7555" spans="1:14" x14ac:dyDescent="0.25">
      <c r="A7555" s="32" t="s">
        <v>32774</v>
      </c>
      <c r="B7555" s="42" t="s">
        <v>66780</v>
      </c>
      <c r="C7555" s="42" t="s">
        <v>20262</v>
      </c>
      <c r="D7555" s="42"/>
      <c r="E7555" s="43" t="s">
        <v>59488</v>
      </c>
      <c r="F7555" s="44" t="s">
        <v>3153</v>
      </c>
      <c r="G7555" s="44" t="s">
        <v>11</v>
      </c>
      <c r="H7555" s="44" t="s">
        <v>12</v>
      </c>
      <c r="I7555" s="42" t="s">
        <v>14414</v>
      </c>
      <c r="J7555" s="42">
        <v>8033637965116</v>
      </c>
      <c r="L7555" s="46">
        <v>179.95</v>
      </c>
      <c r="M7555" s="54">
        <v>179.95</v>
      </c>
      <c r="N7555" s="45">
        <v>43507</v>
      </c>
    </row>
    <row r="7556" spans="1:14" x14ac:dyDescent="0.25">
      <c r="A7556" s="32" t="s">
        <v>32773</v>
      </c>
      <c r="B7556" s="42" t="s">
        <v>66779</v>
      </c>
      <c r="C7556" s="42" t="s">
        <v>20261</v>
      </c>
      <c r="D7556" s="42"/>
      <c r="E7556" s="43" t="s">
        <v>14413</v>
      </c>
      <c r="F7556" s="44" t="s">
        <v>3153</v>
      </c>
      <c r="G7556" s="44" t="s">
        <v>11</v>
      </c>
      <c r="H7556" s="44" t="s">
        <v>12</v>
      </c>
      <c r="I7556" s="42" t="s">
        <v>21511</v>
      </c>
      <c r="J7556" s="42">
        <v>8033637965109</v>
      </c>
      <c r="L7556" s="46">
        <v>179.95</v>
      </c>
      <c r="M7556" s="54">
        <v>179.95</v>
      </c>
      <c r="N7556" s="45">
        <v>43507</v>
      </c>
    </row>
    <row r="7557" spans="1:14" x14ac:dyDescent="0.25">
      <c r="A7557" s="32" t="s">
        <v>32772</v>
      </c>
      <c r="B7557" s="42" t="s">
        <v>66778</v>
      </c>
      <c r="C7557" s="42" t="s">
        <v>20260</v>
      </c>
      <c r="D7557" s="42"/>
      <c r="E7557" s="43" t="s">
        <v>59487</v>
      </c>
      <c r="F7557" s="44" t="s">
        <v>3153</v>
      </c>
      <c r="G7557" s="44" t="s">
        <v>11</v>
      </c>
      <c r="H7557" s="44" t="s">
        <v>12</v>
      </c>
      <c r="I7557" s="42" t="s">
        <v>14412</v>
      </c>
      <c r="J7557" s="42">
        <v>8033637965093</v>
      </c>
      <c r="L7557" s="46">
        <v>179.95</v>
      </c>
      <c r="M7557" s="54">
        <v>179.95</v>
      </c>
      <c r="N7557" s="45">
        <v>43507</v>
      </c>
    </row>
    <row r="7558" spans="1:14" x14ac:dyDescent="0.25">
      <c r="A7558" s="32" t="s">
        <v>32771</v>
      </c>
      <c r="B7558" s="42" t="s">
        <v>66791</v>
      </c>
      <c r="C7558" s="42"/>
      <c r="D7558" s="42"/>
      <c r="E7558" s="43" t="s">
        <v>14410</v>
      </c>
      <c r="F7558" s="44" t="s">
        <v>3153</v>
      </c>
      <c r="G7558" s="44" t="s">
        <v>11</v>
      </c>
      <c r="H7558" s="44" t="s">
        <v>12</v>
      </c>
      <c r="I7558" s="42" t="s">
        <v>14411</v>
      </c>
      <c r="J7558" s="42">
        <v>8033637965222</v>
      </c>
      <c r="L7558" s="46">
        <v>179.95</v>
      </c>
      <c r="M7558" s="54">
        <v>179.95</v>
      </c>
      <c r="N7558" s="45">
        <v>43507</v>
      </c>
    </row>
    <row r="7559" spans="1:14" x14ac:dyDescent="0.25">
      <c r="A7559" s="32" t="s">
        <v>32770</v>
      </c>
      <c r="B7559" s="42" t="s">
        <v>66790</v>
      </c>
      <c r="C7559" s="42"/>
      <c r="D7559" s="42"/>
      <c r="E7559" s="43" t="s">
        <v>59486</v>
      </c>
      <c r="F7559" s="44" t="s">
        <v>3153</v>
      </c>
      <c r="G7559" s="44" t="s">
        <v>11</v>
      </c>
      <c r="H7559" s="44" t="s">
        <v>12</v>
      </c>
      <c r="I7559" s="42" t="s">
        <v>14409</v>
      </c>
      <c r="J7559" s="42">
        <v>8033637965215</v>
      </c>
      <c r="L7559" s="46">
        <v>179.95</v>
      </c>
      <c r="M7559" s="54">
        <v>179.95</v>
      </c>
      <c r="N7559" s="45">
        <v>43507</v>
      </c>
    </row>
    <row r="7560" spans="1:14" x14ac:dyDescent="0.25">
      <c r="A7560" s="32" t="s">
        <v>32769</v>
      </c>
      <c r="B7560" s="42" t="s">
        <v>66789</v>
      </c>
      <c r="C7560" s="42"/>
      <c r="D7560" s="42"/>
      <c r="E7560" s="43" t="s">
        <v>14407</v>
      </c>
      <c r="F7560" s="44" t="s">
        <v>3153</v>
      </c>
      <c r="G7560" s="44" t="s">
        <v>11</v>
      </c>
      <c r="H7560" s="44" t="s">
        <v>12</v>
      </c>
      <c r="I7560" s="42" t="s">
        <v>14408</v>
      </c>
      <c r="J7560" s="42">
        <v>8033637965208</v>
      </c>
      <c r="L7560" s="46">
        <v>179.95</v>
      </c>
      <c r="M7560" s="54">
        <v>179.95</v>
      </c>
      <c r="N7560" s="45">
        <v>43507</v>
      </c>
    </row>
    <row r="7561" spans="1:14" x14ac:dyDescent="0.25">
      <c r="A7561" s="32" t="s">
        <v>32768</v>
      </c>
      <c r="B7561" s="42" t="s">
        <v>66788</v>
      </c>
      <c r="C7561" s="42" t="s">
        <v>20259</v>
      </c>
      <c r="D7561" s="42"/>
      <c r="E7561" s="43" t="s">
        <v>59485</v>
      </c>
      <c r="F7561" s="44" t="s">
        <v>3153</v>
      </c>
      <c r="G7561" s="44" t="s">
        <v>11</v>
      </c>
      <c r="H7561" s="44" t="s">
        <v>12</v>
      </c>
      <c r="I7561" s="42" t="s">
        <v>14406</v>
      </c>
      <c r="J7561" s="42">
        <v>8033637965192</v>
      </c>
      <c r="L7561" s="46">
        <v>179.95</v>
      </c>
      <c r="M7561" s="54">
        <v>179.95</v>
      </c>
      <c r="N7561" s="45">
        <v>43507</v>
      </c>
    </row>
    <row r="7562" spans="1:14" x14ac:dyDescent="0.25">
      <c r="B7562" s="42" t="s">
        <v>52831</v>
      </c>
      <c r="C7562" s="42"/>
      <c r="E7562" s="32" t="s">
        <v>52793</v>
      </c>
      <c r="F7562" s="44" t="s">
        <v>3153</v>
      </c>
      <c r="G7562" s="32" t="s">
        <v>17</v>
      </c>
      <c r="H7562" s="32" t="s">
        <v>18</v>
      </c>
      <c r="I7562" s="32" t="s">
        <v>52832</v>
      </c>
      <c r="J7562" s="55">
        <v>8059347155913</v>
      </c>
      <c r="K7562" s="45">
        <v>45323</v>
      </c>
      <c r="L7562" s="47">
        <v>0</v>
      </c>
      <c r="M7562" s="47">
        <v>199.95</v>
      </c>
      <c r="N7562" s="45">
        <v>44984</v>
      </c>
    </row>
    <row r="7563" spans="1:14" x14ac:dyDescent="0.25">
      <c r="B7563" s="42" t="s">
        <v>52829</v>
      </c>
      <c r="C7563" s="42"/>
      <c r="E7563" s="32" t="s">
        <v>52793</v>
      </c>
      <c r="F7563" s="44" t="s">
        <v>3153</v>
      </c>
      <c r="G7563" s="32" t="s">
        <v>17</v>
      </c>
      <c r="H7563" s="32" t="s">
        <v>18</v>
      </c>
      <c r="I7563" s="32" t="s">
        <v>52830</v>
      </c>
      <c r="J7563" s="55">
        <v>8059347149936</v>
      </c>
      <c r="K7563" s="45">
        <v>45323</v>
      </c>
      <c r="L7563" s="47">
        <v>0</v>
      </c>
      <c r="M7563" s="47">
        <v>199.95</v>
      </c>
      <c r="N7563" s="45">
        <v>44984</v>
      </c>
    </row>
    <row r="7564" spans="1:14" x14ac:dyDescent="0.25">
      <c r="B7564" s="42" t="s">
        <v>52827</v>
      </c>
      <c r="C7564" s="42"/>
      <c r="E7564" s="32" t="s">
        <v>52793</v>
      </c>
      <c r="F7564" s="44" t="s">
        <v>3153</v>
      </c>
      <c r="G7564" s="32" t="s">
        <v>17</v>
      </c>
      <c r="H7564" s="32" t="s">
        <v>18</v>
      </c>
      <c r="I7564" s="32" t="s">
        <v>52828</v>
      </c>
      <c r="J7564" s="55">
        <v>8059347155906</v>
      </c>
      <c r="K7564" s="45">
        <v>45323</v>
      </c>
      <c r="L7564" s="47">
        <v>0</v>
      </c>
      <c r="M7564" s="47">
        <v>199.95</v>
      </c>
      <c r="N7564" s="45">
        <v>44984</v>
      </c>
    </row>
    <row r="7565" spans="1:14" x14ac:dyDescent="0.25">
      <c r="B7565" s="42" t="s">
        <v>52825</v>
      </c>
      <c r="C7565" s="42"/>
      <c r="E7565" s="32" t="s">
        <v>52793</v>
      </c>
      <c r="F7565" s="44" t="s">
        <v>3153</v>
      </c>
      <c r="G7565" s="32" t="s">
        <v>17</v>
      </c>
      <c r="H7565" s="32" t="s">
        <v>18</v>
      </c>
      <c r="I7565" s="32" t="s">
        <v>52826</v>
      </c>
      <c r="J7565" s="55">
        <v>8059347155890</v>
      </c>
      <c r="K7565" s="45">
        <v>45323</v>
      </c>
      <c r="L7565" s="47">
        <v>0</v>
      </c>
      <c r="M7565" s="47">
        <v>199.95</v>
      </c>
      <c r="N7565" s="45">
        <v>44984</v>
      </c>
    </row>
    <row r="7566" spans="1:14" x14ac:dyDescent="0.25">
      <c r="B7566" s="42" t="s">
        <v>52823</v>
      </c>
      <c r="C7566" s="42"/>
      <c r="E7566" s="32" t="s">
        <v>52793</v>
      </c>
      <c r="F7566" s="44" t="s">
        <v>3153</v>
      </c>
      <c r="G7566" s="32" t="s">
        <v>17</v>
      </c>
      <c r="H7566" s="32" t="s">
        <v>18</v>
      </c>
      <c r="I7566" s="32" t="s">
        <v>52824</v>
      </c>
      <c r="J7566" s="55">
        <v>8059347155883</v>
      </c>
      <c r="K7566" s="45">
        <v>45323</v>
      </c>
      <c r="L7566" s="47">
        <v>0</v>
      </c>
      <c r="M7566" s="47">
        <v>199.95</v>
      </c>
      <c r="N7566" s="45">
        <v>44984</v>
      </c>
    </row>
    <row r="7567" spans="1:14" x14ac:dyDescent="0.25">
      <c r="B7567" s="42" t="s">
        <v>52821</v>
      </c>
      <c r="C7567" s="42"/>
      <c r="E7567" s="32" t="s">
        <v>52793</v>
      </c>
      <c r="F7567" s="44" t="s">
        <v>3153</v>
      </c>
      <c r="G7567" s="32" t="s">
        <v>17</v>
      </c>
      <c r="H7567" s="32" t="s">
        <v>18</v>
      </c>
      <c r="I7567" s="32" t="s">
        <v>52822</v>
      </c>
      <c r="J7567" s="55">
        <v>8059347155876</v>
      </c>
      <c r="K7567" s="45">
        <v>45323</v>
      </c>
      <c r="L7567" s="47">
        <v>0</v>
      </c>
      <c r="M7567" s="47">
        <v>199.95</v>
      </c>
      <c r="N7567" s="45">
        <v>44984</v>
      </c>
    </row>
    <row r="7568" spans="1:14" x14ac:dyDescent="0.25">
      <c r="B7568" s="42" t="s">
        <v>53067</v>
      </c>
      <c r="C7568" s="42"/>
      <c r="E7568" s="32" t="s">
        <v>52793</v>
      </c>
      <c r="F7568" s="44" t="s">
        <v>3153</v>
      </c>
      <c r="G7568" s="32" t="s">
        <v>17</v>
      </c>
      <c r="H7568" s="32" t="s">
        <v>18</v>
      </c>
      <c r="I7568" s="32" t="s">
        <v>53068</v>
      </c>
      <c r="J7568" s="55">
        <v>8059347156002</v>
      </c>
      <c r="K7568" s="45">
        <v>45323</v>
      </c>
      <c r="L7568" s="47">
        <v>0</v>
      </c>
      <c r="M7568" s="47">
        <v>199.95</v>
      </c>
      <c r="N7568" s="45">
        <v>44984</v>
      </c>
    </row>
    <row r="7569" spans="1:14" x14ac:dyDescent="0.25">
      <c r="B7569" s="42" t="s">
        <v>53065</v>
      </c>
      <c r="C7569" s="42"/>
      <c r="E7569" s="32" t="s">
        <v>52793</v>
      </c>
      <c r="F7569" s="44" t="s">
        <v>3153</v>
      </c>
      <c r="G7569" s="32" t="s">
        <v>17</v>
      </c>
      <c r="H7569" s="32" t="s">
        <v>18</v>
      </c>
      <c r="I7569" s="32" t="s">
        <v>53066</v>
      </c>
      <c r="J7569" s="55">
        <v>8059347155999</v>
      </c>
      <c r="K7569" s="45">
        <v>45323</v>
      </c>
      <c r="L7569" s="47">
        <v>0</v>
      </c>
      <c r="M7569" s="47">
        <v>199.95</v>
      </c>
      <c r="N7569" s="45">
        <v>44984</v>
      </c>
    </row>
    <row r="7570" spans="1:14" x14ac:dyDescent="0.25">
      <c r="B7570" s="42" t="s">
        <v>52839</v>
      </c>
      <c r="C7570" s="42"/>
      <c r="E7570" s="32" t="s">
        <v>52793</v>
      </c>
      <c r="F7570" s="44" t="s">
        <v>3153</v>
      </c>
      <c r="G7570" s="32" t="s">
        <v>17</v>
      </c>
      <c r="H7570" s="32" t="s">
        <v>18</v>
      </c>
      <c r="I7570" s="32" t="s">
        <v>52840</v>
      </c>
      <c r="J7570" s="55">
        <v>8059347155982</v>
      </c>
      <c r="K7570" s="45">
        <v>45323</v>
      </c>
      <c r="L7570" s="47">
        <v>0</v>
      </c>
      <c r="M7570" s="47">
        <v>199.95</v>
      </c>
      <c r="N7570" s="45">
        <v>44984</v>
      </c>
    </row>
    <row r="7571" spans="1:14" x14ac:dyDescent="0.25">
      <c r="B7571" s="42" t="s">
        <v>53063</v>
      </c>
      <c r="C7571" s="42"/>
      <c r="E7571" s="32" t="s">
        <v>52793</v>
      </c>
      <c r="F7571" s="44" t="s">
        <v>3153</v>
      </c>
      <c r="G7571" s="32" t="s">
        <v>17</v>
      </c>
      <c r="H7571" s="32" t="s">
        <v>18</v>
      </c>
      <c r="I7571" s="32" t="s">
        <v>53064</v>
      </c>
      <c r="J7571" s="55">
        <v>8059347155975</v>
      </c>
      <c r="K7571" s="45">
        <v>45323</v>
      </c>
      <c r="L7571" s="47">
        <v>0</v>
      </c>
      <c r="M7571" s="47">
        <v>199.95</v>
      </c>
      <c r="N7571" s="45">
        <v>44984</v>
      </c>
    </row>
    <row r="7572" spans="1:14" x14ac:dyDescent="0.25">
      <c r="B7572" s="42" t="s">
        <v>52837</v>
      </c>
      <c r="C7572" s="42"/>
      <c r="E7572" s="32" t="s">
        <v>52793</v>
      </c>
      <c r="F7572" s="44" t="s">
        <v>3153</v>
      </c>
      <c r="G7572" s="32" t="s">
        <v>17</v>
      </c>
      <c r="H7572" s="32" t="s">
        <v>18</v>
      </c>
      <c r="I7572" s="32" t="s">
        <v>52838</v>
      </c>
      <c r="J7572" s="55">
        <v>8059347155968</v>
      </c>
      <c r="K7572" s="45">
        <v>45323</v>
      </c>
      <c r="L7572" s="47">
        <v>0</v>
      </c>
      <c r="M7572" s="47">
        <v>199.95</v>
      </c>
      <c r="N7572" s="45">
        <v>44984</v>
      </c>
    </row>
    <row r="7573" spans="1:14" x14ac:dyDescent="0.25">
      <c r="B7573" s="42" t="s">
        <v>53061</v>
      </c>
      <c r="C7573" s="42"/>
      <c r="E7573" s="32" t="s">
        <v>52793</v>
      </c>
      <c r="F7573" s="44" t="s">
        <v>3153</v>
      </c>
      <c r="G7573" s="32" t="s">
        <v>17</v>
      </c>
      <c r="H7573" s="32" t="s">
        <v>18</v>
      </c>
      <c r="I7573" s="32" t="s">
        <v>53062</v>
      </c>
      <c r="J7573" s="55">
        <v>8059347155951</v>
      </c>
      <c r="K7573" s="45">
        <v>45323</v>
      </c>
      <c r="L7573" s="47">
        <v>0</v>
      </c>
      <c r="M7573" s="47">
        <v>199.95</v>
      </c>
      <c r="N7573" s="45">
        <v>44984</v>
      </c>
    </row>
    <row r="7574" spans="1:14" x14ac:dyDescent="0.25">
      <c r="B7574" s="42" t="s">
        <v>52835</v>
      </c>
      <c r="C7574" s="42"/>
      <c r="E7574" s="32" t="s">
        <v>52793</v>
      </c>
      <c r="F7574" s="44" t="s">
        <v>3153</v>
      </c>
      <c r="G7574" s="32" t="s">
        <v>17</v>
      </c>
      <c r="H7574" s="32" t="s">
        <v>18</v>
      </c>
      <c r="I7574" s="32" t="s">
        <v>52836</v>
      </c>
      <c r="J7574" s="55">
        <v>8059347155944</v>
      </c>
      <c r="K7574" s="45">
        <v>45323</v>
      </c>
      <c r="L7574" s="47">
        <v>0</v>
      </c>
      <c r="M7574" s="47">
        <v>199.95</v>
      </c>
      <c r="N7574" s="45">
        <v>44984</v>
      </c>
    </row>
    <row r="7575" spans="1:14" x14ac:dyDescent="0.25">
      <c r="B7575" s="42" t="s">
        <v>53059</v>
      </c>
      <c r="C7575" s="42"/>
      <c r="E7575" s="32" t="s">
        <v>52793</v>
      </c>
      <c r="F7575" s="44" t="s">
        <v>3153</v>
      </c>
      <c r="G7575" s="32" t="s">
        <v>17</v>
      </c>
      <c r="H7575" s="32" t="s">
        <v>18</v>
      </c>
      <c r="I7575" s="32" t="s">
        <v>53060</v>
      </c>
      <c r="J7575" s="55">
        <v>8059347155937</v>
      </c>
      <c r="K7575" s="45">
        <v>45323</v>
      </c>
      <c r="L7575" s="47">
        <v>0</v>
      </c>
      <c r="M7575" s="47">
        <v>199.95</v>
      </c>
      <c r="N7575" s="45">
        <v>44984</v>
      </c>
    </row>
    <row r="7576" spans="1:14" x14ac:dyDescent="0.25">
      <c r="B7576" s="42" t="s">
        <v>52833</v>
      </c>
      <c r="C7576" s="42"/>
      <c r="E7576" s="32" t="s">
        <v>52793</v>
      </c>
      <c r="F7576" s="44" t="s">
        <v>3153</v>
      </c>
      <c r="G7576" s="32" t="s">
        <v>17</v>
      </c>
      <c r="H7576" s="32" t="s">
        <v>18</v>
      </c>
      <c r="I7576" s="32" t="s">
        <v>52834</v>
      </c>
      <c r="J7576" s="55">
        <v>8059347155920</v>
      </c>
      <c r="K7576" s="45">
        <v>45323</v>
      </c>
      <c r="L7576" s="47">
        <v>0</v>
      </c>
      <c r="M7576" s="47">
        <v>199.95</v>
      </c>
      <c r="N7576" s="45">
        <v>44984</v>
      </c>
    </row>
    <row r="7577" spans="1:14" x14ac:dyDescent="0.25">
      <c r="A7577" s="43" t="s">
        <v>38807</v>
      </c>
      <c r="B7577" s="42" t="s">
        <v>51496</v>
      </c>
      <c r="C7577" s="42" t="s">
        <v>46546</v>
      </c>
      <c r="D7577" s="43"/>
      <c r="E7577" s="43" t="s">
        <v>38808</v>
      </c>
      <c r="F7577" s="81" t="s">
        <v>3153</v>
      </c>
      <c r="G7577" s="32" t="s">
        <v>11</v>
      </c>
      <c r="H7577" s="43" t="s">
        <v>12</v>
      </c>
      <c r="I7577" s="48" t="s">
        <v>38809</v>
      </c>
      <c r="J7577" s="42">
        <v>8059175337475</v>
      </c>
      <c r="K7577" s="63"/>
      <c r="L7577" s="47">
        <v>209.95</v>
      </c>
      <c r="M7577" s="47">
        <v>209.95</v>
      </c>
      <c r="N7577" s="63">
        <v>44249</v>
      </c>
    </row>
    <row r="7578" spans="1:14" x14ac:dyDescent="0.25">
      <c r="A7578" s="43" t="s">
        <v>38774</v>
      </c>
      <c r="B7578" s="42" t="s">
        <v>51495</v>
      </c>
      <c r="C7578" s="42" t="s">
        <v>46537</v>
      </c>
      <c r="D7578" s="43"/>
      <c r="E7578" s="43" t="s">
        <v>59484</v>
      </c>
      <c r="F7578" s="81" t="s">
        <v>3153</v>
      </c>
      <c r="G7578" s="32" t="s">
        <v>11</v>
      </c>
      <c r="H7578" s="43" t="s">
        <v>12</v>
      </c>
      <c r="I7578" s="48" t="s">
        <v>38775</v>
      </c>
      <c r="J7578" s="42">
        <v>8059175337468</v>
      </c>
      <c r="K7578" s="63"/>
      <c r="L7578" s="47">
        <v>209.95</v>
      </c>
      <c r="M7578" s="47">
        <v>209.95</v>
      </c>
      <c r="N7578" s="63">
        <v>44249</v>
      </c>
    </row>
    <row r="7579" spans="1:14" x14ac:dyDescent="0.25">
      <c r="A7579" s="43" t="s">
        <v>38804</v>
      </c>
      <c r="B7579" s="42" t="s">
        <v>51494</v>
      </c>
      <c r="C7579" s="42" t="s">
        <v>46545</v>
      </c>
      <c r="D7579" s="43"/>
      <c r="E7579" s="43" t="s">
        <v>38805</v>
      </c>
      <c r="F7579" s="81" t="s">
        <v>3153</v>
      </c>
      <c r="G7579" s="32" t="s">
        <v>11</v>
      </c>
      <c r="H7579" s="43" t="s">
        <v>12</v>
      </c>
      <c r="I7579" s="48" t="s">
        <v>38806</v>
      </c>
      <c r="J7579" s="42">
        <v>8059175337451</v>
      </c>
      <c r="K7579" s="63"/>
      <c r="L7579" s="47">
        <v>209.95</v>
      </c>
      <c r="M7579" s="47">
        <v>209.95</v>
      </c>
      <c r="N7579" s="63">
        <v>44249</v>
      </c>
    </row>
    <row r="7580" spans="1:14" x14ac:dyDescent="0.25">
      <c r="A7580" s="43" t="s">
        <v>38772</v>
      </c>
      <c r="B7580" s="42" t="s">
        <v>51493</v>
      </c>
      <c r="C7580" s="42" t="s">
        <v>46536</v>
      </c>
      <c r="D7580" s="43"/>
      <c r="E7580" s="43" t="s">
        <v>59483</v>
      </c>
      <c r="F7580" s="81" t="s">
        <v>3153</v>
      </c>
      <c r="G7580" s="32" t="s">
        <v>11</v>
      </c>
      <c r="H7580" s="43" t="s">
        <v>12</v>
      </c>
      <c r="I7580" s="48" t="s">
        <v>38773</v>
      </c>
      <c r="J7580" s="42">
        <v>8059175337444</v>
      </c>
      <c r="K7580" s="63"/>
      <c r="L7580" s="47">
        <v>209.95</v>
      </c>
      <c r="M7580" s="47">
        <v>209.95</v>
      </c>
      <c r="N7580" s="63">
        <v>44249</v>
      </c>
    </row>
    <row r="7581" spans="1:14" x14ac:dyDescent="0.25">
      <c r="A7581" s="43" t="s">
        <v>38801</v>
      </c>
      <c r="B7581" s="42" t="s">
        <v>51492</v>
      </c>
      <c r="C7581" s="42"/>
      <c r="D7581" s="43"/>
      <c r="E7581" s="43" t="s">
        <v>38802</v>
      </c>
      <c r="F7581" s="81" t="s">
        <v>3153</v>
      </c>
      <c r="G7581" s="32" t="s">
        <v>11</v>
      </c>
      <c r="H7581" s="43" t="s">
        <v>12</v>
      </c>
      <c r="I7581" s="48" t="s">
        <v>38803</v>
      </c>
      <c r="J7581" s="42">
        <v>8059175337437</v>
      </c>
      <c r="K7581" s="63"/>
      <c r="L7581" s="47">
        <v>209.95</v>
      </c>
      <c r="M7581" s="47">
        <v>209.95</v>
      </c>
      <c r="N7581" s="63">
        <v>44249</v>
      </c>
    </row>
    <row r="7582" spans="1:14" x14ac:dyDescent="0.25">
      <c r="A7582" s="43" t="s">
        <v>38770</v>
      </c>
      <c r="B7582" s="42" t="s">
        <v>51491</v>
      </c>
      <c r="C7582" s="42"/>
      <c r="D7582" s="43"/>
      <c r="E7582" s="43" t="s">
        <v>59482</v>
      </c>
      <c r="F7582" s="81" t="s">
        <v>3153</v>
      </c>
      <c r="G7582" s="32" t="s">
        <v>11</v>
      </c>
      <c r="H7582" s="43" t="s">
        <v>12</v>
      </c>
      <c r="I7582" s="48" t="s">
        <v>38771</v>
      </c>
      <c r="J7582" s="42">
        <v>8059175337420</v>
      </c>
      <c r="K7582" s="63"/>
      <c r="L7582" s="47">
        <v>209.95</v>
      </c>
      <c r="M7582" s="47">
        <v>209.95</v>
      </c>
      <c r="N7582" s="63">
        <v>44249</v>
      </c>
    </row>
    <row r="7583" spans="1:14" x14ac:dyDescent="0.25">
      <c r="A7583" s="43" t="s">
        <v>38798</v>
      </c>
      <c r="B7583" s="42"/>
      <c r="C7583" s="42"/>
      <c r="D7583" s="43"/>
      <c r="E7583" s="43" t="s">
        <v>38799</v>
      </c>
      <c r="F7583" s="81" t="s">
        <v>3153</v>
      </c>
      <c r="G7583" s="32" t="s">
        <v>11</v>
      </c>
      <c r="H7583" s="43" t="s">
        <v>12</v>
      </c>
      <c r="I7583" s="48" t="s">
        <v>38800</v>
      </c>
      <c r="J7583" s="42">
        <v>8059175337413</v>
      </c>
      <c r="K7583" s="63"/>
      <c r="L7583" s="47">
        <v>209.95</v>
      </c>
      <c r="M7583" s="47">
        <v>209.95</v>
      </c>
      <c r="N7583" s="63">
        <v>44249</v>
      </c>
    </row>
    <row r="7584" spans="1:14" x14ac:dyDescent="0.25">
      <c r="A7584" s="43" t="s">
        <v>38768</v>
      </c>
      <c r="B7584" s="42"/>
      <c r="C7584" s="42"/>
      <c r="D7584" s="43"/>
      <c r="E7584" s="43" t="s">
        <v>59481</v>
      </c>
      <c r="F7584" s="81" t="s">
        <v>3153</v>
      </c>
      <c r="G7584" s="32" t="s">
        <v>11</v>
      </c>
      <c r="H7584" s="43" t="s">
        <v>12</v>
      </c>
      <c r="I7584" s="48" t="s">
        <v>38769</v>
      </c>
      <c r="J7584" s="42">
        <v>8059175337406</v>
      </c>
      <c r="K7584" s="63"/>
      <c r="L7584" s="47">
        <v>209.95</v>
      </c>
      <c r="M7584" s="47">
        <v>209.95</v>
      </c>
      <c r="N7584" s="63">
        <v>44249</v>
      </c>
    </row>
    <row r="7585" spans="1:14" x14ac:dyDescent="0.25">
      <c r="A7585" s="43" t="s">
        <v>38784</v>
      </c>
      <c r="B7585" s="42" t="s">
        <v>51505</v>
      </c>
      <c r="C7585" s="42"/>
      <c r="D7585" s="43"/>
      <c r="E7585" s="43" t="s">
        <v>59480</v>
      </c>
      <c r="F7585" s="81" t="s">
        <v>3153</v>
      </c>
      <c r="G7585" s="32" t="s">
        <v>11</v>
      </c>
      <c r="H7585" s="43" t="s">
        <v>12</v>
      </c>
      <c r="I7585" s="48" t="s">
        <v>38785</v>
      </c>
      <c r="J7585" s="42">
        <v>8059175337567</v>
      </c>
      <c r="K7585" s="63"/>
      <c r="L7585" s="47">
        <v>209.95</v>
      </c>
      <c r="M7585" s="47">
        <v>209.95</v>
      </c>
      <c r="N7585" s="63">
        <v>44249</v>
      </c>
    </row>
    <row r="7586" spans="1:14" x14ac:dyDescent="0.25">
      <c r="A7586" s="43" t="s">
        <v>38795</v>
      </c>
      <c r="B7586" s="42" t="s">
        <v>51504</v>
      </c>
      <c r="C7586" s="42"/>
      <c r="D7586" s="43"/>
      <c r="E7586" s="43" t="s">
        <v>38796</v>
      </c>
      <c r="F7586" s="81" t="s">
        <v>3153</v>
      </c>
      <c r="G7586" s="32" t="s">
        <v>11</v>
      </c>
      <c r="H7586" s="43" t="s">
        <v>12</v>
      </c>
      <c r="I7586" s="48" t="s">
        <v>38797</v>
      </c>
      <c r="J7586" s="42">
        <v>8059175337550</v>
      </c>
      <c r="K7586" s="63"/>
      <c r="L7586" s="47">
        <v>209.95</v>
      </c>
      <c r="M7586" s="47">
        <v>209.95</v>
      </c>
      <c r="N7586" s="63">
        <v>44249</v>
      </c>
    </row>
    <row r="7587" spans="1:14" x14ac:dyDescent="0.25">
      <c r="A7587" s="43" t="s">
        <v>38782</v>
      </c>
      <c r="B7587" s="42" t="s">
        <v>51503</v>
      </c>
      <c r="C7587" s="42" t="s">
        <v>46541</v>
      </c>
      <c r="D7587" s="43"/>
      <c r="E7587" s="43" t="s">
        <v>59479</v>
      </c>
      <c r="F7587" s="81" t="s">
        <v>3153</v>
      </c>
      <c r="G7587" s="32" t="s">
        <v>11</v>
      </c>
      <c r="H7587" s="43" t="s">
        <v>12</v>
      </c>
      <c r="I7587" s="48" t="s">
        <v>38783</v>
      </c>
      <c r="J7587" s="42">
        <v>8059175337543</v>
      </c>
      <c r="K7587" s="63"/>
      <c r="L7587" s="47">
        <v>209.95</v>
      </c>
      <c r="M7587" s="47">
        <v>209.95</v>
      </c>
      <c r="N7587" s="63">
        <v>44249</v>
      </c>
    </row>
    <row r="7588" spans="1:14" x14ac:dyDescent="0.25">
      <c r="A7588" s="43" t="s">
        <v>38792</v>
      </c>
      <c r="B7588" s="42" t="s">
        <v>51502</v>
      </c>
      <c r="C7588" s="42" t="s">
        <v>46544</v>
      </c>
      <c r="D7588" s="43"/>
      <c r="E7588" s="43" t="s">
        <v>38793</v>
      </c>
      <c r="F7588" s="81" t="s">
        <v>3153</v>
      </c>
      <c r="G7588" s="32" t="s">
        <v>11</v>
      </c>
      <c r="H7588" s="43" t="s">
        <v>12</v>
      </c>
      <c r="I7588" s="48" t="s">
        <v>38794</v>
      </c>
      <c r="J7588" s="42">
        <v>8059175337536</v>
      </c>
      <c r="K7588" s="63"/>
      <c r="L7588" s="47">
        <v>209.95</v>
      </c>
      <c r="M7588" s="47">
        <v>209.95</v>
      </c>
      <c r="N7588" s="63">
        <v>44249</v>
      </c>
    </row>
    <row r="7589" spans="1:14" x14ac:dyDescent="0.25">
      <c r="A7589" s="43" t="s">
        <v>38780</v>
      </c>
      <c r="B7589" s="42" t="s">
        <v>51501</v>
      </c>
      <c r="C7589" s="42" t="s">
        <v>46540</v>
      </c>
      <c r="D7589" s="43"/>
      <c r="E7589" s="43" t="s">
        <v>59478</v>
      </c>
      <c r="F7589" s="81" t="s">
        <v>3153</v>
      </c>
      <c r="G7589" s="32" t="s">
        <v>11</v>
      </c>
      <c r="H7589" s="43" t="s">
        <v>12</v>
      </c>
      <c r="I7589" s="48" t="s">
        <v>38781</v>
      </c>
      <c r="J7589" s="42">
        <v>8059175337529</v>
      </c>
      <c r="K7589" s="63"/>
      <c r="L7589" s="47">
        <v>209.95</v>
      </c>
      <c r="M7589" s="47">
        <v>209.95</v>
      </c>
      <c r="N7589" s="63">
        <v>44249</v>
      </c>
    </row>
    <row r="7590" spans="1:14" x14ac:dyDescent="0.25">
      <c r="A7590" s="43" t="s">
        <v>38789</v>
      </c>
      <c r="B7590" s="42" t="s">
        <v>51500</v>
      </c>
      <c r="C7590" s="42" t="s">
        <v>46543</v>
      </c>
      <c r="D7590" s="43"/>
      <c r="E7590" s="43" t="s">
        <v>38790</v>
      </c>
      <c r="F7590" s="81" t="s">
        <v>3153</v>
      </c>
      <c r="G7590" s="32" t="s">
        <v>11</v>
      </c>
      <c r="H7590" s="43" t="s">
        <v>12</v>
      </c>
      <c r="I7590" s="48" t="s">
        <v>38791</v>
      </c>
      <c r="J7590" s="42">
        <v>8059175337512</v>
      </c>
      <c r="K7590" s="63"/>
      <c r="L7590" s="47">
        <v>209.95</v>
      </c>
      <c r="M7590" s="47">
        <v>209.95</v>
      </c>
      <c r="N7590" s="63">
        <v>44249</v>
      </c>
    </row>
    <row r="7591" spans="1:14" x14ac:dyDescent="0.25">
      <c r="A7591" s="43" t="s">
        <v>38778</v>
      </c>
      <c r="B7591" s="42" t="s">
        <v>51499</v>
      </c>
      <c r="C7591" s="42" t="s">
        <v>46539</v>
      </c>
      <c r="D7591" s="43"/>
      <c r="E7591" s="43" t="s">
        <v>59477</v>
      </c>
      <c r="F7591" s="81" t="s">
        <v>3153</v>
      </c>
      <c r="G7591" s="32" t="s">
        <v>11</v>
      </c>
      <c r="H7591" s="43" t="s">
        <v>12</v>
      </c>
      <c r="I7591" s="48" t="s">
        <v>38779</v>
      </c>
      <c r="J7591" s="42">
        <v>8059175337505</v>
      </c>
      <c r="K7591" s="63"/>
      <c r="L7591" s="47">
        <v>209.95</v>
      </c>
      <c r="M7591" s="47">
        <v>209.95</v>
      </c>
      <c r="N7591" s="63">
        <v>44249</v>
      </c>
    </row>
    <row r="7592" spans="1:14" x14ac:dyDescent="0.25">
      <c r="A7592" s="43" t="s">
        <v>38786</v>
      </c>
      <c r="B7592" s="42" t="s">
        <v>51498</v>
      </c>
      <c r="C7592" s="42" t="s">
        <v>46542</v>
      </c>
      <c r="D7592" s="43"/>
      <c r="E7592" s="43" t="s">
        <v>38787</v>
      </c>
      <c r="F7592" s="81" t="s">
        <v>3153</v>
      </c>
      <c r="G7592" s="32" t="s">
        <v>11</v>
      </c>
      <c r="H7592" s="43" t="s">
        <v>12</v>
      </c>
      <c r="I7592" s="48" t="s">
        <v>38788</v>
      </c>
      <c r="J7592" s="42">
        <v>8059175337499</v>
      </c>
      <c r="K7592" s="63"/>
      <c r="L7592" s="47">
        <v>209.95</v>
      </c>
      <c r="M7592" s="47">
        <v>209.95</v>
      </c>
      <c r="N7592" s="63">
        <v>44249</v>
      </c>
    </row>
    <row r="7593" spans="1:14" x14ac:dyDescent="0.25">
      <c r="A7593" s="43" t="s">
        <v>38776</v>
      </c>
      <c r="B7593" s="42" t="s">
        <v>51497</v>
      </c>
      <c r="C7593" s="42" t="s">
        <v>46538</v>
      </c>
      <c r="D7593" s="43"/>
      <c r="E7593" s="43" t="s">
        <v>59476</v>
      </c>
      <c r="F7593" s="81" t="s">
        <v>3153</v>
      </c>
      <c r="G7593" s="32" t="s">
        <v>11</v>
      </c>
      <c r="H7593" s="43" t="s">
        <v>12</v>
      </c>
      <c r="I7593" s="48" t="s">
        <v>38777</v>
      </c>
      <c r="J7593" s="42">
        <v>8059175337482</v>
      </c>
      <c r="K7593" s="63"/>
      <c r="L7593" s="47">
        <v>209.95</v>
      </c>
      <c r="M7593" s="47">
        <v>209.95</v>
      </c>
      <c r="N7593" s="63">
        <v>44249</v>
      </c>
    </row>
    <row r="7594" spans="1:14" x14ac:dyDescent="0.25">
      <c r="A7594" s="32" t="s">
        <v>32767</v>
      </c>
      <c r="B7594" s="42" t="s">
        <v>67099</v>
      </c>
      <c r="C7594" s="42"/>
      <c r="D7594" s="42"/>
      <c r="E7594" s="43" t="s">
        <v>18736</v>
      </c>
      <c r="F7594" s="44" t="s">
        <v>3153</v>
      </c>
      <c r="G7594" s="44" t="s">
        <v>11</v>
      </c>
      <c r="H7594" s="44" t="s">
        <v>12</v>
      </c>
      <c r="I7594" s="42" t="s">
        <v>18737</v>
      </c>
      <c r="J7594" s="42">
        <v>8059175188039</v>
      </c>
      <c r="L7594" s="46">
        <v>209.95</v>
      </c>
      <c r="M7594" s="46">
        <v>209.95</v>
      </c>
      <c r="N7594" s="45">
        <v>43878</v>
      </c>
    </row>
    <row r="7595" spans="1:14" x14ac:dyDescent="0.25">
      <c r="A7595" s="32" t="s">
        <v>32766</v>
      </c>
      <c r="B7595" s="42" t="s">
        <v>67098</v>
      </c>
      <c r="C7595" s="42"/>
      <c r="D7595" s="42"/>
      <c r="E7595" s="43" t="s">
        <v>59475</v>
      </c>
      <c r="F7595" s="44" t="s">
        <v>3153</v>
      </c>
      <c r="G7595" s="44" t="s">
        <v>11</v>
      </c>
      <c r="H7595" s="44" t="s">
        <v>12</v>
      </c>
      <c r="I7595" s="42" t="s">
        <v>18718</v>
      </c>
      <c r="J7595" s="42">
        <v>8059175188022</v>
      </c>
      <c r="L7595" s="46">
        <v>209.95</v>
      </c>
      <c r="M7595" s="46">
        <v>209.95</v>
      </c>
      <c r="N7595" s="45">
        <v>43878</v>
      </c>
    </row>
    <row r="7596" spans="1:14" x14ac:dyDescent="0.25">
      <c r="A7596" s="32" t="s">
        <v>32765</v>
      </c>
      <c r="B7596" s="42" t="s">
        <v>67097</v>
      </c>
      <c r="C7596" s="42"/>
      <c r="D7596" s="42"/>
      <c r="E7596" s="43" t="s">
        <v>18734</v>
      </c>
      <c r="F7596" s="44" t="s">
        <v>3153</v>
      </c>
      <c r="G7596" s="44" t="s">
        <v>11</v>
      </c>
      <c r="H7596" s="44" t="s">
        <v>12</v>
      </c>
      <c r="I7596" s="42" t="s">
        <v>18735</v>
      </c>
      <c r="J7596" s="42">
        <v>8059175188015</v>
      </c>
      <c r="L7596" s="46">
        <v>209.95</v>
      </c>
      <c r="M7596" s="46">
        <v>209.95</v>
      </c>
      <c r="N7596" s="45">
        <v>43878</v>
      </c>
    </row>
    <row r="7597" spans="1:14" x14ac:dyDescent="0.25">
      <c r="A7597" s="32" t="s">
        <v>32764</v>
      </c>
      <c r="B7597" s="42" t="s">
        <v>67096</v>
      </c>
      <c r="C7597" s="42"/>
      <c r="D7597" s="42"/>
      <c r="E7597" s="43" t="s">
        <v>59474</v>
      </c>
      <c r="F7597" s="44" t="s">
        <v>3153</v>
      </c>
      <c r="G7597" s="44" t="s">
        <v>11</v>
      </c>
      <c r="H7597" s="44" t="s">
        <v>12</v>
      </c>
      <c r="I7597" s="42" t="s">
        <v>18717</v>
      </c>
      <c r="J7597" s="42">
        <v>8059175188008</v>
      </c>
      <c r="L7597" s="46">
        <v>209.95</v>
      </c>
      <c r="M7597" s="46">
        <v>209.95</v>
      </c>
      <c r="N7597" s="45">
        <v>43878</v>
      </c>
    </row>
    <row r="7598" spans="1:14" x14ac:dyDescent="0.25">
      <c r="A7598" s="32" t="s">
        <v>32763</v>
      </c>
      <c r="B7598" s="42" t="s">
        <v>67095</v>
      </c>
      <c r="C7598" s="42"/>
      <c r="D7598" s="42"/>
      <c r="E7598" s="43" t="s">
        <v>18732</v>
      </c>
      <c r="F7598" s="44" t="s">
        <v>3153</v>
      </c>
      <c r="G7598" s="44" t="s">
        <v>11</v>
      </c>
      <c r="H7598" s="44" t="s">
        <v>12</v>
      </c>
      <c r="I7598" s="42" t="s">
        <v>18733</v>
      </c>
      <c r="J7598" s="42">
        <v>8059175187995</v>
      </c>
      <c r="L7598" s="46">
        <v>209.95</v>
      </c>
      <c r="M7598" s="46">
        <v>209.95</v>
      </c>
      <c r="N7598" s="45">
        <v>43878</v>
      </c>
    </row>
    <row r="7599" spans="1:14" x14ac:dyDescent="0.25">
      <c r="A7599" s="32" t="s">
        <v>32762</v>
      </c>
      <c r="B7599" s="42" t="s">
        <v>67152</v>
      </c>
      <c r="C7599" s="42"/>
      <c r="D7599" s="42"/>
      <c r="E7599" s="43" t="s">
        <v>59473</v>
      </c>
      <c r="F7599" s="44" t="s">
        <v>3153</v>
      </c>
      <c r="G7599" s="44" t="s">
        <v>11</v>
      </c>
      <c r="H7599" s="44" t="s">
        <v>12</v>
      </c>
      <c r="I7599" s="42" t="s">
        <v>18716</v>
      </c>
      <c r="J7599" s="42">
        <v>8059175187988</v>
      </c>
      <c r="L7599" s="46">
        <v>209.95</v>
      </c>
      <c r="M7599" s="46">
        <v>209.95</v>
      </c>
      <c r="N7599" s="45">
        <v>43878</v>
      </c>
    </row>
    <row r="7600" spans="1:14" x14ac:dyDescent="0.25">
      <c r="A7600" s="32" t="s">
        <v>32761</v>
      </c>
      <c r="B7600" s="42" t="s">
        <v>67108</v>
      </c>
      <c r="C7600" s="42"/>
      <c r="D7600" s="42"/>
      <c r="E7600" s="43" t="s">
        <v>59472</v>
      </c>
      <c r="F7600" s="44" t="s">
        <v>3153</v>
      </c>
      <c r="G7600" s="44" t="s">
        <v>11</v>
      </c>
      <c r="H7600" s="44" t="s">
        <v>12</v>
      </c>
      <c r="I7600" s="42" t="s">
        <v>18723</v>
      </c>
      <c r="J7600" s="42">
        <v>8059175188121</v>
      </c>
      <c r="L7600" s="46">
        <v>209.95</v>
      </c>
      <c r="M7600" s="46">
        <v>209.95</v>
      </c>
      <c r="N7600" s="45">
        <v>43878</v>
      </c>
    </row>
    <row r="7601" spans="1:14" x14ac:dyDescent="0.25">
      <c r="A7601" s="32" t="s">
        <v>32760</v>
      </c>
      <c r="B7601" s="42" t="s">
        <v>67107</v>
      </c>
      <c r="C7601" s="42"/>
      <c r="D7601" s="42"/>
      <c r="E7601" s="43" t="s">
        <v>18730</v>
      </c>
      <c r="F7601" s="44" t="s">
        <v>3153</v>
      </c>
      <c r="G7601" s="44" t="s">
        <v>11</v>
      </c>
      <c r="H7601" s="44" t="s">
        <v>12</v>
      </c>
      <c r="I7601" s="42" t="s">
        <v>18731</v>
      </c>
      <c r="J7601" s="42">
        <v>8059175188114</v>
      </c>
      <c r="L7601" s="46">
        <v>209.95</v>
      </c>
      <c r="M7601" s="46">
        <v>209.95</v>
      </c>
      <c r="N7601" s="45">
        <v>43878</v>
      </c>
    </row>
    <row r="7602" spans="1:14" x14ac:dyDescent="0.25">
      <c r="A7602" s="32" t="s">
        <v>32759</v>
      </c>
      <c r="B7602" s="42" t="s">
        <v>67106</v>
      </c>
      <c r="C7602" s="42"/>
      <c r="D7602" s="42"/>
      <c r="E7602" s="43" t="s">
        <v>59471</v>
      </c>
      <c r="F7602" s="44" t="s">
        <v>3153</v>
      </c>
      <c r="G7602" s="44" t="s">
        <v>11</v>
      </c>
      <c r="H7602" s="44" t="s">
        <v>12</v>
      </c>
      <c r="I7602" s="42" t="s">
        <v>18722</v>
      </c>
      <c r="J7602" s="42">
        <v>8059175188107</v>
      </c>
      <c r="L7602" s="46">
        <v>209.95</v>
      </c>
      <c r="M7602" s="46">
        <v>209.95</v>
      </c>
      <c r="N7602" s="45">
        <v>43878</v>
      </c>
    </row>
    <row r="7603" spans="1:14" x14ac:dyDescent="0.25">
      <c r="A7603" s="32" t="s">
        <v>32758</v>
      </c>
      <c r="B7603" s="42" t="s">
        <v>67105</v>
      </c>
      <c r="C7603" s="42"/>
      <c r="D7603" s="42"/>
      <c r="E7603" s="43" t="s">
        <v>18728</v>
      </c>
      <c r="F7603" s="44" t="s">
        <v>3153</v>
      </c>
      <c r="G7603" s="44" t="s">
        <v>11</v>
      </c>
      <c r="H7603" s="44" t="s">
        <v>12</v>
      </c>
      <c r="I7603" s="42" t="s">
        <v>18729</v>
      </c>
      <c r="J7603" s="42">
        <v>8059175188091</v>
      </c>
      <c r="L7603" s="46">
        <v>209.95</v>
      </c>
      <c r="M7603" s="46">
        <v>209.95</v>
      </c>
      <c r="N7603" s="45">
        <v>43878</v>
      </c>
    </row>
    <row r="7604" spans="1:14" x14ac:dyDescent="0.25">
      <c r="A7604" s="32" t="s">
        <v>32757</v>
      </c>
      <c r="B7604" s="42" t="s">
        <v>67104</v>
      </c>
      <c r="C7604" s="42"/>
      <c r="D7604" s="42"/>
      <c r="E7604" s="43" t="s">
        <v>59470</v>
      </c>
      <c r="F7604" s="44" t="s">
        <v>3153</v>
      </c>
      <c r="G7604" s="44" t="s">
        <v>11</v>
      </c>
      <c r="H7604" s="44" t="s">
        <v>12</v>
      </c>
      <c r="I7604" s="42" t="s">
        <v>18721</v>
      </c>
      <c r="J7604" s="42">
        <v>8059175188084</v>
      </c>
      <c r="L7604" s="46">
        <v>209.95</v>
      </c>
      <c r="M7604" s="46">
        <v>209.95</v>
      </c>
      <c r="N7604" s="45">
        <v>43878</v>
      </c>
    </row>
    <row r="7605" spans="1:14" x14ac:dyDescent="0.25">
      <c r="A7605" s="32" t="s">
        <v>32756</v>
      </c>
      <c r="B7605" s="42" t="s">
        <v>67103</v>
      </c>
      <c r="C7605" s="42"/>
      <c r="D7605" s="42"/>
      <c r="E7605" s="43" t="s">
        <v>18726</v>
      </c>
      <c r="F7605" s="44" t="s">
        <v>3153</v>
      </c>
      <c r="G7605" s="44" t="s">
        <v>11</v>
      </c>
      <c r="H7605" s="44" t="s">
        <v>12</v>
      </c>
      <c r="I7605" s="42" t="s">
        <v>18727</v>
      </c>
      <c r="J7605" s="42">
        <v>8059175188077</v>
      </c>
      <c r="L7605" s="46">
        <v>209.95</v>
      </c>
      <c r="M7605" s="46">
        <v>209.95</v>
      </c>
      <c r="N7605" s="45">
        <v>43878</v>
      </c>
    </row>
    <row r="7606" spans="1:14" x14ac:dyDescent="0.25">
      <c r="A7606" s="32" t="s">
        <v>32755</v>
      </c>
      <c r="B7606" s="42" t="s">
        <v>67102</v>
      </c>
      <c r="C7606" s="42"/>
      <c r="D7606" s="42"/>
      <c r="E7606" s="43" t="s">
        <v>59469</v>
      </c>
      <c r="F7606" s="44" t="s">
        <v>3153</v>
      </c>
      <c r="G7606" s="44" t="s">
        <v>11</v>
      </c>
      <c r="H7606" s="44" t="s">
        <v>12</v>
      </c>
      <c r="I7606" s="42" t="s">
        <v>18720</v>
      </c>
      <c r="J7606" s="42">
        <v>8059175188060</v>
      </c>
      <c r="L7606" s="46">
        <v>209.95</v>
      </c>
      <c r="M7606" s="46">
        <v>209.95</v>
      </c>
      <c r="N7606" s="45">
        <v>43878</v>
      </c>
    </row>
    <row r="7607" spans="1:14" x14ac:dyDescent="0.25">
      <c r="A7607" s="32" t="s">
        <v>32754</v>
      </c>
      <c r="B7607" s="42" t="s">
        <v>67101</v>
      </c>
      <c r="C7607" s="42"/>
      <c r="D7607" s="42"/>
      <c r="E7607" s="43" t="s">
        <v>18724</v>
      </c>
      <c r="F7607" s="44" t="s">
        <v>3153</v>
      </c>
      <c r="G7607" s="44" t="s">
        <v>11</v>
      </c>
      <c r="H7607" s="44" t="s">
        <v>12</v>
      </c>
      <c r="I7607" s="42" t="s">
        <v>18725</v>
      </c>
      <c r="J7607" s="42">
        <v>8059175188053</v>
      </c>
      <c r="L7607" s="46">
        <v>209.95</v>
      </c>
      <c r="M7607" s="46">
        <v>209.95</v>
      </c>
      <c r="N7607" s="45">
        <v>43878</v>
      </c>
    </row>
    <row r="7608" spans="1:14" x14ac:dyDescent="0.25">
      <c r="A7608" s="32" t="s">
        <v>32753</v>
      </c>
      <c r="B7608" s="42" t="s">
        <v>67100</v>
      </c>
      <c r="C7608" s="42"/>
      <c r="D7608" s="42"/>
      <c r="E7608" s="43" t="s">
        <v>59468</v>
      </c>
      <c r="F7608" s="44" t="s">
        <v>3153</v>
      </c>
      <c r="G7608" s="44" t="s">
        <v>11</v>
      </c>
      <c r="H7608" s="44" t="s">
        <v>12</v>
      </c>
      <c r="I7608" s="42" t="s">
        <v>18719</v>
      </c>
      <c r="J7608" s="42">
        <v>8059175188046</v>
      </c>
      <c r="L7608" s="46">
        <v>209.95</v>
      </c>
      <c r="M7608" s="46">
        <v>209.95</v>
      </c>
      <c r="N7608" s="45">
        <v>43878</v>
      </c>
    </row>
    <row r="7609" spans="1:14" x14ac:dyDescent="0.25">
      <c r="B7609" s="42" t="s">
        <v>67259</v>
      </c>
      <c r="C7609" s="42"/>
      <c r="E7609" s="44" t="s">
        <v>46125</v>
      </c>
      <c r="F7609" s="44" t="s">
        <v>3153</v>
      </c>
      <c r="G7609" s="44" t="s">
        <v>11</v>
      </c>
      <c r="H7609" s="44" t="s">
        <v>12</v>
      </c>
      <c r="I7609" s="55" t="s">
        <v>46126</v>
      </c>
      <c r="J7609" s="55">
        <v>8059175967979</v>
      </c>
      <c r="L7609" s="47">
        <v>209.95</v>
      </c>
      <c r="M7609" s="47">
        <v>209.95</v>
      </c>
      <c r="N7609" s="45">
        <v>44641</v>
      </c>
    </row>
    <row r="7610" spans="1:14" x14ac:dyDescent="0.25">
      <c r="B7610" s="42" t="s">
        <v>67258</v>
      </c>
      <c r="C7610" s="42"/>
      <c r="E7610" s="44" t="s">
        <v>59467</v>
      </c>
      <c r="F7610" s="44" t="s">
        <v>3153</v>
      </c>
      <c r="G7610" s="44" t="s">
        <v>11</v>
      </c>
      <c r="H7610" s="44" t="s">
        <v>12</v>
      </c>
      <c r="I7610" s="55" t="s">
        <v>46105</v>
      </c>
      <c r="J7610" s="55">
        <v>8059175966798</v>
      </c>
      <c r="L7610" s="47">
        <v>209.95</v>
      </c>
      <c r="M7610" s="47">
        <v>209.95</v>
      </c>
      <c r="N7610" s="45">
        <v>44641</v>
      </c>
    </row>
    <row r="7611" spans="1:14" x14ac:dyDescent="0.25">
      <c r="B7611" s="42" t="s">
        <v>67257</v>
      </c>
      <c r="C7611" s="42"/>
      <c r="E7611" s="44" t="s">
        <v>46123</v>
      </c>
      <c r="F7611" s="44" t="s">
        <v>3153</v>
      </c>
      <c r="G7611" s="44" t="s">
        <v>11</v>
      </c>
      <c r="H7611" s="44" t="s">
        <v>12</v>
      </c>
      <c r="I7611" s="55" t="s">
        <v>46124</v>
      </c>
      <c r="J7611" s="55">
        <v>8059175967962</v>
      </c>
      <c r="L7611" s="47">
        <v>209.95</v>
      </c>
      <c r="M7611" s="47">
        <v>209.95</v>
      </c>
      <c r="N7611" s="45">
        <v>44641</v>
      </c>
    </row>
    <row r="7612" spans="1:14" x14ac:dyDescent="0.25">
      <c r="B7612" s="42" t="s">
        <v>67256</v>
      </c>
      <c r="C7612" s="42"/>
      <c r="E7612" s="44" t="s">
        <v>59466</v>
      </c>
      <c r="F7612" s="44" t="s">
        <v>3153</v>
      </c>
      <c r="G7612" s="44" t="s">
        <v>11</v>
      </c>
      <c r="H7612" s="44" t="s">
        <v>12</v>
      </c>
      <c r="I7612" s="55" t="s">
        <v>46104</v>
      </c>
      <c r="J7612" s="55">
        <v>8059175967955</v>
      </c>
      <c r="L7612" s="47">
        <v>209.95</v>
      </c>
      <c r="M7612" s="47">
        <v>209.95</v>
      </c>
      <c r="N7612" s="45">
        <v>44641</v>
      </c>
    </row>
    <row r="7613" spans="1:14" x14ac:dyDescent="0.25">
      <c r="B7613" s="42" t="s">
        <v>67255</v>
      </c>
      <c r="C7613" s="42"/>
      <c r="E7613" s="44" t="s">
        <v>46121</v>
      </c>
      <c r="F7613" s="44" t="s">
        <v>3153</v>
      </c>
      <c r="G7613" s="44" t="s">
        <v>11</v>
      </c>
      <c r="H7613" s="44" t="s">
        <v>12</v>
      </c>
      <c r="I7613" s="55" t="s">
        <v>46122</v>
      </c>
      <c r="J7613" s="55">
        <v>8059175967948</v>
      </c>
      <c r="L7613" s="47">
        <v>209.95</v>
      </c>
      <c r="M7613" s="47">
        <v>209.95</v>
      </c>
      <c r="N7613" s="45">
        <v>44641</v>
      </c>
    </row>
    <row r="7614" spans="1:14" x14ac:dyDescent="0.25">
      <c r="B7614" s="42" t="s">
        <v>67254</v>
      </c>
      <c r="C7614" s="42"/>
      <c r="E7614" s="44" t="s">
        <v>59465</v>
      </c>
      <c r="F7614" s="44" t="s">
        <v>3153</v>
      </c>
      <c r="G7614" s="44" t="s">
        <v>11</v>
      </c>
      <c r="H7614" s="44" t="s">
        <v>12</v>
      </c>
      <c r="I7614" s="55" t="s">
        <v>46103</v>
      </c>
      <c r="J7614" s="55">
        <v>8059175967931</v>
      </c>
      <c r="L7614" s="47">
        <v>209.95</v>
      </c>
      <c r="M7614" s="47">
        <v>209.95</v>
      </c>
      <c r="N7614" s="45">
        <v>44641</v>
      </c>
    </row>
    <row r="7615" spans="1:14" x14ac:dyDescent="0.25">
      <c r="B7615" s="42"/>
      <c r="C7615" s="42"/>
      <c r="E7615" s="44" t="s">
        <v>46119</v>
      </c>
      <c r="F7615" s="44" t="s">
        <v>3153</v>
      </c>
      <c r="G7615" s="44" t="s">
        <v>11</v>
      </c>
      <c r="H7615" s="44" t="s">
        <v>12</v>
      </c>
      <c r="I7615" s="55" t="s">
        <v>46120</v>
      </c>
      <c r="J7615" s="55">
        <v>8059175967924</v>
      </c>
      <c r="L7615" s="47">
        <v>209.95</v>
      </c>
      <c r="M7615" s="47">
        <v>209.95</v>
      </c>
      <c r="N7615" s="45">
        <v>44641</v>
      </c>
    </row>
    <row r="7616" spans="1:14" x14ac:dyDescent="0.25">
      <c r="B7616" s="42"/>
      <c r="C7616" s="42"/>
      <c r="E7616" s="44" t="s">
        <v>59464</v>
      </c>
      <c r="F7616" s="44" t="s">
        <v>3153</v>
      </c>
      <c r="G7616" s="44" t="s">
        <v>11</v>
      </c>
      <c r="H7616" s="44" t="s">
        <v>12</v>
      </c>
      <c r="I7616" s="55" t="s">
        <v>46102</v>
      </c>
      <c r="J7616" s="55">
        <v>8059175967917</v>
      </c>
      <c r="L7616" s="47">
        <v>209.95</v>
      </c>
      <c r="M7616" s="47">
        <v>209.95</v>
      </c>
      <c r="N7616" s="45">
        <v>44641</v>
      </c>
    </row>
    <row r="7617" spans="1:14" x14ac:dyDescent="0.25">
      <c r="B7617" s="42" t="s">
        <v>67268</v>
      </c>
      <c r="C7617" s="42"/>
      <c r="E7617" s="44" t="s">
        <v>59463</v>
      </c>
      <c r="F7617" s="44" t="s">
        <v>3153</v>
      </c>
      <c r="G7617" s="44" t="s">
        <v>11</v>
      </c>
      <c r="H7617" s="44" t="s">
        <v>12</v>
      </c>
      <c r="I7617" s="55" t="s">
        <v>46110</v>
      </c>
      <c r="J7617" s="55">
        <v>8059175968068</v>
      </c>
      <c r="L7617" s="47">
        <v>209.95</v>
      </c>
      <c r="M7617" s="47">
        <v>209.95</v>
      </c>
      <c r="N7617" s="45">
        <v>44641</v>
      </c>
    </row>
    <row r="7618" spans="1:14" x14ac:dyDescent="0.25">
      <c r="B7618" s="42" t="s">
        <v>67267</v>
      </c>
      <c r="C7618" s="42"/>
      <c r="E7618" s="44" t="s">
        <v>46117</v>
      </c>
      <c r="F7618" s="44" t="s">
        <v>3153</v>
      </c>
      <c r="G7618" s="44" t="s">
        <v>11</v>
      </c>
      <c r="H7618" s="44" t="s">
        <v>12</v>
      </c>
      <c r="I7618" s="55" t="s">
        <v>46118</v>
      </c>
      <c r="J7618" s="55">
        <v>8059175968051</v>
      </c>
      <c r="L7618" s="47">
        <v>209.95</v>
      </c>
      <c r="M7618" s="47">
        <v>209.95</v>
      </c>
      <c r="N7618" s="45">
        <v>44641</v>
      </c>
    </row>
    <row r="7619" spans="1:14" x14ac:dyDescent="0.25">
      <c r="B7619" s="42" t="s">
        <v>67266</v>
      </c>
      <c r="C7619" s="42"/>
      <c r="E7619" s="44" t="s">
        <v>59462</v>
      </c>
      <c r="F7619" s="44" t="s">
        <v>3153</v>
      </c>
      <c r="G7619" s="44" t="s">
        <v>11</v>
      </c>
      <c r="H7619" s="44" t="s">
        <v>12</v>
      </c>
      <c r="I7619" s="55" t="s">
        <v>46109</v>
      </c>
      <c r="J7619" s="55">
        <v>8059175968044</v>
      </c>
      <c r="L7619" s="47">
        <v>209.95</v>
      </c>
      <c r="M7619" s="47">
        <v>209.95</v>
      </c>
      <c r="N7619" s="45">
        <v>44641</v>
      </c>
    </row>
    <row r="7620" spans="1:14" x14ac:dyDescent="0.25">
      <c r="B7620" s="42" t="s">
        <v>67265</v>
      </c>
      <c r="C7620" s="42"/>
      <c r="E7620" s="44" t="s">
        <v>46115</v>
      </c>
      <c r="F7620" s="44" t="s">
        <v>3153</v>
      </c>
      <c r="G7620" s="44" t="s">
        <v>11</v>
      </c>
      <c r="H7620" s="44" t="s">
        <v>12</v>
      </c>
      <c r="I7620" s="55" t="s">
        <v>46116</v>
      </c>
      <c r="J7620" s="55">
        <v>8059175968037</v>
      </c>
      <c r="L7620" s="47">
        <v>209.95</v>
      </c>
      <c r="M7620" s="47">
        <v>209.95</v>
      </c>
      <c r="N7620" s="45">
        <v>44641</v>
      </c>
    </row>
    <row r="7621" spans="1:14" x14ac:dyDescent="0.25">
      <c r="B7621" s="42" t="s">
        <v>67264</v>
      </c>
      <c r="C7621" s="42"/>
      <c r="E7621" s="44" t="s">
        <v>59461</v>
      </c>
      <c r="F7621" s="44" t="s">
        <v>3153</v>
      </c>
      <c r="G7621" s="44" t="s">
        <v>11</v>
      </c>
      <c r="H7621" s="44" t="s">
        <v>12</v>
      </c>
      <c r="I7621" s="55" t="s">
        <v>46108</v>
      </c>
      <c r="J7621" s="55">
        <v>8059175968020</v>
      </c>
      <c r="L7621" s="47">
        <v>209.95</v>
      </c>
      <c r="M7621" s="47">
        <v>209.95</v>
      </c>
      <c r="N7621" s="45">
        <v>44641</v>
      </c>
    </row>
    <row r="7622" spans="1:14" x14ac:dyDescent="0.25">
      <c r="B7622" s="42" t="s">
        <v>67263</v>
      </c>
      <c r="C7622" s="42"/>
      <c r="E7622" s="44" t="s">
        <v>46113</v>
      </c>
      <c r="F7622" s="44" t="s">
        <v>3153</v>
      </c>
      <c r="G7622" s="44" t="s">
        <v>11</v>
      </c>
      <c r="H7622" s="44" t="s">
        <v>12</v>
      </c>
      <c r="I7622" s="55" t="s">
        <v>46114</v>
      </c>
      <c r="J7622" s="55">
        <v>8059175968013</v>
      </c>
      <c r="L7622" s="47">
        <v>209.95</v>
      </c>
      <c r="M7622" s="47">
        <v>209.95</v>
      </c>
      <c r="N7622" s="45">
        <v>44641</v>
      </c>
    </row>
    <row r="7623" spans="1:14" x14ac:dyDescent="0.25">
      <c r="B7623" s="42" t="s">
        <v>67262</v>
      </c>
      <c r="C7623" s="42"/>
      <c r="E7623" s="44" t="s">
        <v>59460</v>
      </c>
      <c r="F7623" s="44" t="s">
        <v>3153</v>
      </c>
      <c r="G7623" s="44" t="s">
        <v>11</v>
      </c>
      <c r="H7623" s="44" t="s">
        <v>12</v>
      </c>
      <c r="I7623" s="55" t="s">
        <v>46107</v>
      </c>
      <c r="J7623" s="55">
        <v>8059175968006</v>
      </c>
      <c r="L7623" s="47">
        <v>209.95</v>
      </c>
      <c r="M7623" s="47">
        <v>209.95</v>
      </c>
      <c r="N7623" s="45">
        <v>44641</v>
      </c>
    </row>
    <row r="7624" spans="1:14" x14ac:dyDescent="0.25">
      <c r="B7624" s="42" t="s">
        <v>67261</v>
      </c>
      <c r="C7624" s="42"/>
      <c r="E7624" s="44" t="s">
        <v>46111</v>
      </c>
      <c r="F7624" s="44" t="s">
        <v>3153</v>
      </c>
      <c r="G7624" s="44" t="s">
        <v>11</v>
      </c>
      <c r="H7624" s="44" t="s">
        <v>12</v>
      </c>
      <c r="I7624" s="55" t="s">
        <v>46112</v>
      </c>
      <c r="J7624" s="55">
        <v>8059175967993</v>
      </c>
      <c r="L7624" s="47">
        <v>209.95</v>
      </c>
      <c r="M7624" s="47">
        <v>209.95</v>
      </c>
      <c r="N7624" s="45">
        <v>44641</v>
      </c>
    </row>
    <row r="7625" spans="1:14" x14ac:dyDescent="0.25">
      <c r="B7625" s="42" t="s">
        <v>67260</v>
      </c>
      <c r="C7625" s="42"/>
      <c r="E7625" s="44" t="s">
        <v>59459</v>
      </c>
      <c r="F7625" s="44" t="s">
        <v>3153</v>
      </c>
      <c r="G7625" s="44" t="s">
        <v>11</v>
      </c>
      <c r="H7625" s="44" t="s">
        <v>12</v>
      </c>
      <c r="I7625" s="55" t="s">
        <v>46106</v>
      </c>
      <c r="J7625" s="55">
        <v>8059175967986</v>
      </c>
      <c r="L7625" s="47">
        <v>209.95</v>
      </c>
      <c r="M7625" s="47">
        <v>209.95</v>
      </c>
      <c r="N7625" s="45">
        <v>44641</v>
      </c>
    </row>
    <row r="7626" spans="1:14" x14ac:dyDescent="0.25">
      <c r="A7626" s="32" t="s">
        <v>32752</v>
      </c>
      <c r="B7626" s="42" t="s">
        <v>67006</v>
      </c>
      <c r="C7626" s="42" t="s">
        <v>19822</v>
      </c>
      <c r="D7626" s="42"/>
      <c r="E7626" s="43" t="s">
        <v>3403</v>
      </c>
      <c r="F7626" s="44" t="s">
        <v>3153</v>
      </c>
      <c r="G7626" s="44" t="s">
        <v>11</v>
      </c>
      <c r="H7626" s="44" t="s">
        <v>12</v>
      </c>
      <c r="I7626" s="42" t="s">
        <v>21037</v>
      </c>
      <c r="J7626" s="42">
        <v>8033637964997</v>
      </c>
      <c r="L7626" s="46">
        <v>209.95</v>
      </c>
      <c r="M7626" s="46">
        <v>209.95</v>
      </c>
      <c r="N7626" s="45">
        <v>43507</v>
      </c>
    </row>
    <row r="7627" spans="1:14" x14ac:dyDescent="0.25">
      <c r="A7627" s="32" t="s">
        <v>32751</v>
      </c>
      <c r="B7627" s="42" t="s">
        <v>67005</v>
      </c>
      <c r="C7627" s="42" t="s">
        <v>19821</v>
      </c>
      <c r="D7627" s="42"/>
      <c r="E7627" s="43" t="s">
        <v>59458</v>
      </c>
      <c r="F7627" s="44" t="s">
        <v>3153</v>
      </c>
      <c r="G7627" s="44" t="s">
        <v>11</v>
      </c>
      <c r="H7627" s="44" t="s">
        <v>12</v>
      </c>
      <c r="I7627" s="42" t="s">
        <v>3402</v>
      </c>
      <c r="J7627" s="42">
        <v>8033637964980</v>
      </c>
      <c r="L7627" s="46">
        <v>209.95</v>
      </c>
      <c r="M7627" s="46">
        <v>209.95</v>
      </c>
      <c r="N7627" s="45">
        <v>43507</v>
      </c>
    </row>
    <row r="7628" spans="1:14" x14ac:dyDescent="0.25">
      <c r="A7628" s="32" t="s">
        <v>32750</v>
      </c>
      <c r="B7628" s="42" t="s">
        <v>67004</v>
      </c>
      <c r="C7628" s="42" t="s">
        <v>19820</v>
      </c>
      <c r="D7628" s="42"/>
      <c r="E7628" s="43" t="s">
        <v>3401</v>
      </c>
      <c r="F7628" s="44" t="s">
        <v>3153</v>
      </c>
      <c r="G7628" s="44" t="s">
        <v>11</v>
      </c>
      <c r="H7628" s="44" t="s">
        <v>12</v>
      </c>
      <c r="I7628" s="42" t="s">
        <v>21036</v>
      </c>
      <c r="J7628" s="42">
        <v>8033637964973</v>
      </c>
      <c r="L7628" s="46">
        <v>209.95</v>
      </c>
      <c r="M7628" s="46">
        <v>209.95</v>
      </c>
      <c r="N7628" s="45">
        <v>43507</v>
      </c>
    </row>
    <row r="7629" spans="1:14" x14ac:dyDescent="0.25">
      <c r="A7629" s="32" t="s">
        <v>32749</v>
      </c>
      <c r="B7629" s="42" t="s">
        <v>67003</v>
      </c>
      <c r="C7629" s="42" t="s">
        <v>19819</v>
      </c>
      <c r="D7629" s="42"/>
      <c r="E7629" s="43" t="s">
        <v>59457</v>
      </c>
      <c r="F7629" s="44" t="s">
        <v>3153</v>
      </c>
      <c r="G7629" s="44" t="s">
        <v>11</v>
      </c>
      <c r="H7629" s="44" t="s">
        <v>12</v>
      </c>
      <c r="I7629" s="42" t="s">
        <v>3400</v>
      </c>
      <c r="J7629" s="42">
        <v>8033637964966</v>
      </c>
      <c r="L7629" s="46">
        <v>209.95</v>
      </c>
      <c r="M7629" s="46">
        <v>209.95</v>
      </c>
      <c r="N7629" s="45">
        <v>43507</v>
      </c>
    </row>
    <row r="7630" spans="1:14" x14ac:dyDescent="0.25">
      <c r="A7630" s="32" t="s">
        <v>32748</v>
      </c>
      <c r="B7630" s="42" t="s">
        <v>67002</v>
      </c>
      <c r="C7630" s="42" t="s">
        <v>19818</v>
      </c>
      <c r="D7630" s="42"/>
      <c r="E7630" s="43" t="s">
        <v>3399</v>
      </c>
      <c r="F7630" s="44" t="s">
        <v>3153</v>
      </c>
      <c r="G7630" s="44" t="s">
        <v>11</v>
      </c>
      <c r="H7630" s="44" t="s">
        <v>12</v>
      </c>
      <c r="I7630" s="42" t="s">
        <v>21035</v>
      </c>
      <c r="J7630" s="42">
        <v>8033637964959</v>
      </c>
      <c r="L7630" s="46">
        <v>209.95</v>
      </c>
      <c r="M7630" s="46">
        <v>209.95</v>
      </c>
      <c r="N7630" s="45">
        <v>43507</v>
      </c>
    </row>
    <row r="7631" spans="1:14" x14ac:dyDescent="0.25">
      <c r="A7631" s="32" t="s">
        <v>32747</v>
      </c>
      <c r="B7631" s="42" t="s">
        <v>67001</v>
      </c>
      <c r="C7631" s="42" t="s">
        <v>19817</v>
      </c>
      <c r="D7631" s="42"/>
      <c r="E7631" s="43" t="s">
        <v>59456</v>
      </c>
      <c r="F7631" s="44" t="s">
        <v>3153</v>
      </c>
      <c r="G7631" s="44" t="s">
        <v>11</v>
      </c>
      <c r="H7631" s="44" t="s">
        <v>12</v>
      </c>
      <c r="I7631" s="42" t="s">
        <v>3398</v>
      </c>
      <c r="J7631" s="42">
        <v>8033637964942</v>
      </c>
      <c r="L7631" s="46">
        <v>209.95</v>
      </c>
      <c r="M7631" s="46">
        <v>209.95</v>
      </c>
      <c r="N7631" s="45">
        <v>43507</v>
      </c>
    </row>
    <row r="7632" spans="1:14" x14ac:dyDescent="0.25">
      <c r="A7632" s="32" t="s">
        <v>32746</v>
      </c>
      <c r="B7632" s="42" t="s">
        <v>67015</v>
      </c>
      <c r="C7632" s="42" t="s">
        <v>19816</v>
      </c>
      <c r="D7632" s="42"/>
      <c r="E7632" s="43" t="s">
        <v>59455</v>
      </c>
      <c r="F7632" s="44" t="s">
        <v>3153</v>
      </c>
      <c r="G7632" s="44" t="s">
        <v>11</v>
      </c>
      <c r="H7632" s="44" t="s">
        <v>12</v>
      </c>
      <c r="I7632" s="42" t="s">
        <v>3397</v>
      </c>
      <c r="J7632" s="42">
        <v>8033637965086</v>
      </c>
      <c r="L7632" s="46">
        <v>209.95</v>
      </c>
      <c r="M7632" s="46">
        <v>209.95</v>
      </c>
      <c r="N7632" s="45">
        <v>43507</v>
      </c>
    </row>
    <row r="7633" spans="1:14" x14ac:dyDescent="0.25">
      <c r="A7633" s="32" t="s">
        <v>32745</v>
      </c>
      <c r="B7633" s="42" t="s">
        <v>67014</v>
      </c>
      <c r="C7633" s="42" t="s">
        <v>19815</v>
      </c>
      <c r="D7633" s="42"/>
      <c r="E7633" s="43" t="s">
        <v>3395</v>
      </c>
      <c r="F7633" s="44" t="s">
        <v>3153</v>
      </c>
      <c r="G7633" s="44" t="s">
        <v>11</v>
      </c>
      <c r="H7633" s="44" t="s">
        <v>12</v>
      </c>
      <c r="I7633" s="42" t="s">
        <v>3396</v>
      </c>
      <c r="J7633" s="42">
        <v>8033637965079</v>
      </c>
      <c r="L7633" s="46">
        <v>209.95</v>
      </c>
      <c r="M7633" s="46">
        <v>209.95</v>
      </c>
      <c r="N7633" s="45">
        <v>43507</v>
      </c>
    </row>
    <row r="7634" spans="1:14" x14ac:dyDescent="0.25">
      <c r="A7634" s="32" t="s">
        <v>32744</v>
      </c>
      <c r="B7634" s="42" t="s">
        <v>67013</v>
      </c>
      <c r="C7634" s="42" t="s">
        <v>19814</v>
      </c>
      <c r="D7634" s="42"/>
      <c r="E7634" s="43" t="s">
        <v>59454</v>
      </c>
      <c r="F7634" s="44" t="s">
        <v>3153</v>
      </c>
      <c r="G7634" s="44" t="s">
        <v>11</v>
      </c>
      <c r="H7634" s="44" t="s">
        <v>12</v>
      </c>
      <c r="I7634" s="42" t="s">
        <v>3394</v>
      </c>
      <c r="J7634" s="42">
        <v>8033637965062</v>
      </c>
      <c r="L7634" s="46">
        <v>209.95</v>
      </c>
      <c r="M7634" s="46">
        <v>209.95</v>
      </c>
      <c r="N7634" s="45">
        <v>43507</v>
      </c>
    </row>
    <row r="7635" spans="1:14" x14ac:dyDescent="0.25">
      <c r="A7635" s="32" t="s">
        <v>32743</v>
      </c>
      <c r="B7635" s="42" t="s">
        <v>67012</v>
      </c>
      <c r="C7635" s="42" t="s">
        <v>19813</v>
      </c>
      <c r="D7635" s="42"/>
      <c r="E7635" s="43" t="s">
        <v>3392</v>
      </c>
      <c r="F7635" s="44" t="s">
        <v>3153</v>
      </c>
      <c r="G7635" s="44" t="s">
        <v>11</v>
      </c>
      <c r="H7635" s="44" t="s">
        <v>12</v>
      </c>
      <c r="I7635" s="42" t="s">
        <v>3393</v>
      </c>
      <c r="J7635" s="42">
        <v>8033637965055</v>
      </c>
      <c r="L7635" s="46">
        <v>209.95</v>
      </c>
      <c r="M7635" s="46">
        <v>209.95</v>
      </c>
      <c r="N7635" s="45">
        <v>43507</v>
      </c>
    </row>
    <row r="7636" spans="1:14" x14ac:dyDescent="0.25">
      <c r="A7636" s="32" t="s">
        <v>32742</v>
      </c>
      <c r="B7636" s="42" t="s">
        <v>67011</v>
      </c>
      <c r="C7636" s="42" t="s">
        <v>19812</v>
      </c>
      <c r="D7636" s="42"/>
      <c r="E7636" s="43" t="s">
        <v>59453</v>
      </c>
      <c r="F7636" s="44" t="s">
        <v>3153</v>
      </c>
      <c r="G7636" s="44" t="s">
        <v>11</v>
      </c>
      <c r="H7636" s="44" t="s">
        <v>12</v>
      </c>
      <c r="I7636" s="42" t="s">
        <v>3391</v>
      </c>
      <c r="J7636" s="42">
        <v>8033637965048</v>
      </c>
      <c r="L7636" s="46">
        <v>209.95</v>
      </c>
      <c r="M7636" s="46">
        <v>209.95</v>
      </c>
      <c r="N7636" s="45">
        <v>43507</v>
      </c>
    </row>
    <row r="7637" spans="1:14" x14ac:dyDescent="0.25">
      <c r="A7637" s="32" t="s">
        <v>32741</v>
      </c>
      <c r="B7637" s="42" t="s">
        <v>67010</v>
      </c>
      <c r="C7637" s="42" t="s">
        <v>19811</v>
      </c>
      <c r="D7637" s="42"/>
      <c r="E7637" s="43" t="s">
        <v>3389</v>
      </c>
      <c r="F7637" s="44" t="s">
        <v>3153</v>
      </c>
      <c r="G7637" s="44" t="s">
        <v>11</v>
      </c>
      <c r="H7637" s="44" t="s">
        <v>12</v>
      </c>
      <c r="I7637" s="42" t="s">
        <v>3390</v>
      </c>
      <c r="J7637" s="42">
        <v>8033637965031</v>
      </c>
      <c r="L7637" s="46">
        <v>209.95</v>
      </c>
      <c r="M7637" s="46">
        <v>209.95</v>
      </c>
      <c r="N7637" s="45">
        <v>43507</v>
      </c>
    </row>
    <row r="7638" spans="1:14" x14ac:dyDescent="0.25">
      <c r="A7638" s="32" t="s">
        <v>32740</v>
      </c>
      <c r="B7638" s="42" t="s">
        <v>67009</v>
      </c>
      <c r="C7638" s="42" t="s">
        <v>19810</v>
      </c>
      <c r="D7638" s="42"/>
      <c r="E7638" s="43" t="s">
        <v>59452</v>
      </c>
      <c r="F7638" s="44" t="s">
        <v>3153</v>
      </c>
      <c r="G7638" s="44" t="s">
        <v>11</v>
      </c>
      <c r="H7638" s="44" t="s">
        <v>12</v>
      </c>
      <c r="I7638" s="42" t="s">
        <v>3388</v>
      </c>
      <c r="J7638" s="42">
        <v>8033637965024</v>
      </c>
      <c r="L7638" s="46">
        <v>209.95</v>
      </c>
      <c r="M7638" s="46">
        <v>209.95</v>
      </c>
      <c r="N7638" s="45">
        <v>43507</v>
      </c>
    </row>
    <row r="7639" spans="1:14" x14ac:dyDescent="0.25">
      <c r="A7639" s="32" t="s">
        <v>32739</v>
      </c>
      <c r="B7639" s="42" t="s">
        <v>67008</v>
      </c>
      <c r="C7639" s="42" t="s">
        <v>19809</v>
      </c>
      <c r="D7639" s="42"/>
      <c r="E7639" s="43" t="s">
        <v>3386</v>
      </c>
      <c r="F7639" s="44" t="s">
        <v>3153</v>
      </c>
      <c r="G7639" s="44" t="s">
        <v>11</v>
      </c>
      <c r="H7639" s="44" t="s">
        <v>12</v>
      </c>
      <c r="I7639" s="42" t="s">
        <v>3387</v>
      </c>
      <c r="J7639" s="42">
        <v>8033637965017</v>
      </c>
      <c r="L7639" s="46">
        <v>209.95</v>
      </c>
      <c r="M7639" s="46">
        <v>209.95</v>
      </c>
      <c r="N7639" s="45">
        <v>43507</v>
      </c>
    </row>
    <row r="7640" spans="1:14" x14ac:dyDescent="0.25">
      <c r="A7640" s="32" t="s">
        <v>32738</v>
      </c>
      <c r="B7640" s="42" t="s">
        <v>67007</v>
      </c>
      <c r="C7640" s="42" t="s">
        <v>19808</v>
      </c>
      <c r="D7640" s="42"/>
      <c r="E7640" s="43" t="s">
        <v>59451</v>
      </c>
      <c r="F7640" s="44" t="s">
        <v>3153</v>
      </c>
      <c r="G7640" s="44" t="s">
        <v>11</v>
      </c>
      <c r="H7640" s="44" t="s">
        <v>12</v>
      </c>
      <c r="I7640" s="42" t="s">
        <v>3385</v>
      </c>
      <c r="J7640" s="42">
        <v>8033637965000</v>
      </c>
      <c r="L7640" s="46">
        <v>209.95</v>
      </c>
      <c r="M7640" s="46">
        <v>209.95</v>
      </c>
      <c r="N7640" s="45">
        <v>43507</v>
      </c>
    </row>
    <row r="7641" spans="1:14" x14ac:dyDescent="0.25">
      <c r="A7641" s="32" t="s">
        <v>32737</v>
      </c>
      <c r="B7641" s="42" t="s">
        <v>66959</v>
      </c>
      <c r="C7641" s="42"/>
      <c r="D7641" s="42"/>
      <c r="E7641" s="43" t="s">
        <v>59450</v>
      </c>
      <c r="F7641" s="44" t="s">
        <v>3153</v>
      </c>
      <c r="G7641" s="44" t="s">
        <v>11</v>
      </c>
      <c r="H7641" s="44" t="s">
        <v>12</v>
      </c>
      <c r="I7641" s="42" t="s">
        <v>21045</v>
      </c>
      <c r="J7641" s="42">
        <v>8033637964652</v>
      </c>
      <c r="L7641" s="46">
        <v>209.95</v>
      </c>
      <c r="M7641" s="46">
        <v>209.95</v>
      </c>
      <c r="N7641" s="45">
        <v>43507</v>
      </c>
    </row>
    <row r="7642" spans="1:14" s="55" customFormat="1" x14ac:dyDescent="0.25">
      <c r="A7642" s="32" t="s">
        <v>32736</v>
      </c>
      <c r="B7642" s="42" t="s">
        <v>66958</v>
      </c>
      <c r="C7642" s="42"/>
      <c r="D7642" s="42"/>
      <c r="E7642" s="43" t="s">
        <v>59449</v>
      </c>
      <c r="F7642" s="44" t="s">
        <v>3153</v>
      </c>
      <c r="G7642" s="44" t="s">
        <v>11</v>
      </c>
      <c r="H7642" s="44" t="s">
        <v>12</v>
      </c>
      <c r="I7642" s="42" t="s">
        <v>3450</v>
      </c>
      <c r="J7642" s="42">
        <v>8033637964645</v>
      </c>
      <c r="K7642" s="45"/>
      <c r="L7642" s="46">
        <v>209.95</v>
      </c>
      <c r="M7642" s="46">
        <v>209.95</v>
      </c>
      <c r="N7642" s="45">
        <v>43507</v>
      </c>
    </row>
    <row r="7643" spans="1:14" s="55" customFormat="1" x14ac:dyDescent="0.25">
      <c r="A7643" s="32" t="s">
        <v>32735</v>
      </c>
      <c r="B7643" s="42" t="s">
        <v>66957</v>
      </c>
      <c r="C7643" s="42"/>
      <c r="D7643" s="42"/>
      <c r="E7643" s="43" t="s">
        <v>59448</v>
      </c>
      <c r="F7643" s="44" t="s">
        <v>3153</v>
      </c>
      <c r="G7643" s="44" t="s">
        <v>11</v>
      </c>
      <c r="H7643" s="44" t="s">
        <v>12</v>
      </c>
      <c r="I7643" s="42" t="s">
        <v>3449</v>
      </c>
      <c r="J7643" s="42">
        <v>8033637964638</v>
      </c>
      <c r="K7643" s="45"/>
      <c r="L7643" s="46">
        <v>209.95</v>
      </c>
      <c r="M7643" s="46">
        <v>209.95</v>
      </c>
      <c r="N7643" s="45">
        <v>43507</v>
      </c>
    </row>
    <row r="7644" spans="1:14" s="55" customFormat="1" x14ac:dyDescent="0.25">
      <c r="A7644" s="32" t="s">
        <v>32734</v>
      </c>
      <c r="B7644" s="42" t="s">
        <v>66956</v>
      </c>
      <c r="C7644" s="42"/>
      <c r="D7644" s="42"/>
      <c r="E7644" s="43" t="s">
        <v>59447</v>
      </c>
      <c r="F7644" s="44" t="s">
        <v>3153</v>
      </c>
      <c r="G7644" s="44" t="s">
        <v>11</v>
      </c>
      <c r="H7644" s="44" t="s">
        <v>12</v>
      </c>
      <c r="I7644" s="42" t="s">
        <v>3448</v>
      </c>
      <c r="J7644" s="42">
        <v>8033637964621</v>
      </c>
      <c r="K7644" s="45"/>
      <c r="L7644" s="46">
        <v>209.95</v>
      </c>
      <c r="M7644" s="46">
        <v>209.95</v>
      </c>
      <c r="N7644" s="45">
        <v>43507</v>
      </c>
    </row>
    <row r="7645" spans="1:14" s="55" customFormat="1" x14ac:dyDescent="0.25">
      <c r="A7645" s="32" t="s">
        <v>32733</v>
      </c>
      <c r="B7645" s="42" t="s">
        <v>66955</v>
      </c>
      <c r="C7645" s="42"/>
      <c r="D7645" s="42"/>
      <c r="E7645" s="43" t="s">
        <v>59446</v>
      </c>
      <c r="F7645" s="44" t="s">
        <v>3153</v>
      </c>
      <c r="G7645" s="44" t="s">
        <v>11</v>
      </c>
      <c r="H7645" s="44" t="s">
        <v>12</v>
      </c>
      <c r="I7645" s="42" t="s">
        <v>3447</v>
      </c>
      <c r="J7645" s="42">
        <v>8033637964614</v>
      </c>
      <c r="K7645" s="45"/>
      <c r="L7645" s="46">
        <v>209.95</v>
      </c>
      <c r="M7645" s="46">
        <v>209.95</v>
      </c>
      <c r="N7645" s="45">
        <v>43507</v>
      </c>
    </row>
    <row r="7646" spans="1:14" s="55" customFormat="1" x14ac:dyDescent="0.25">
      <c r="A7646" s="32" t="s">
        <v>32732</v>
      </c>
      <c r="B7646" s="42" t="s">
        <v>66954</v>
      </c>
      <c r="C7646" s="42"/>
      <c r="D7646" s="42"/>
      <c r="E7646" s="43" t="s">
        <v>59445</v>
      </c>
      <c r="F7646" s="44" t="s">
        <v>3153</v>
      </c>
      <c r="G7646" s="44" t="s">
        <v>11</v>
      </c>
      <c r="H7646" s="44" t="s">
        <v>12</v>
      </c>
      <c r="I7646" s="42" t="s">
        <v>3446</v>
      </c>
      <c r="J7646" s="42">
        <v>8033637964607</v>
      </c>
      <c r="K7646" s="45"/>
      <c r="L7646" s="46">
        <v>209.95</v>
      </c>
      <c r="M7646" s="46">
        <v>209.95</v>
      </c>
      <c r="N7646" s="45">
        <v>43507</v>
      </c>
    </row>
    <row r="7647" spans="1:14" s="55" customFormat="1" x14ac:dyDescent="0.25">
      <c r="A7647" s="32" t="s">
        <v>32731</v>
      </c>
      <c r="B7647" s="42" t="s">
        <v>66991</v>
      </c>
      <c r="C7647" s="42" t="s">
        <v>19837</v>
      </c>
      <c r="D7647" s="42"/>
      <c r="E7647" s="43" t="s">
        <v>59444</v>
      </c>
      <c r="F7647" s="44" t="s">
        <v>3153</v>
      </c>
      <c r="G7647" s="44" t="s">
        <v>11</v>
      </c>
      <c r="H7647" s="44" t="s">
        <v>12</v>
      </c>
      <c r="I7647" s="42" t="s">
        <v>21040</v>
      </c>
      <c r="J7647" s="42">
        <v>8033637964829</v>
      </c>
      <c r="K7647" s="45"/>
      <c r="L7647" s="47">
        <v>209.95</v>
      </c>
      <c r="M7647" s="47">
        <v>209.95</v>
      </c>
      <c r="N7647" s="45">
        <v>43507</v>
      </c>
    </row>
    <row r="7648" spans="1:14" x14ac:dyDescent="0.25">
      <c r="A7648" s="32" t="s">
        <v>32730</v>
      </c>
      <c r="B7648" s="42" t="s">
        <v>66990</v>
      </c>
      <c r="C7648" s="42" t="s">
        <v>19836</v>
      </c>
      <c r="D7648" s="42"/>
      <c r="E7648" s="43" t="s">
        <v>59443</v>
      </c>
      <c r="F7648" s="44" t="s">
        <v>3153</v>
      </c>
      <c r="G7648" s="44" t="s">
        <v>11</v>
      </c>
      <c r="H7648" s="44" t="s">
        <v>12</v>
      </c>
      <c r="I7648" s="42" t="s">
        <v>3419</v>
      </c>
      <c r="J7648" s="42">
        <v>8033637964812</v>
      </c>
      <c r="L7648" s="47">
        <v>209.95</v>
      </c>
      <c r="M7648" s="47">
        <v>209.95</v>
      </c>
      <c r="N7648" s="45">
        <v>43507</v>
      </c>
    </row>
    <row r="7649" spans="1:14" x14ac:dyDescent="0.25">
      <c r="A7649" s="32" t="s">
        <v>32729</v>
      </c>
      <c r="B7649" s="42" t="s">
        <v>66989</v>
      </c>
      <c r="C7649" s="42" t="s">
        <v>19835</v>
      </c>
      <c r="D7649" s="42"/>
      <c r="E7649" s="43" t="s">
        <v>59442</v>
      </c>
      <c r="F7649" s="44" t="s">
        <v>3153</v>
      </c>
      <c r="G7649" s="44" t="s">
        <v>11</v>
      </c>
      <c r="H7649" s="44" t="s">
        <v>12</v>
      </c>
      <c r="I7649" s="42" t="s">
        <v>21039</v>
      </c>
      <c r="J7649" s="42">
        <v>8033637964805</v>
      </c>
      <c r="L7649" s="47">
        <v>209.95</v>
      </c>
      <c r="M7649" s="47">
        <v>209.95</v>
      </c>
      <c r="N7649" s="45">
        <v>43507</v>
      </c>
    </row>
    <row r="7650" spans="1:14" x14ac:dyDescent="0.25">
      <c r="A7650" s="32" t="s">
        <v>32728</v>
      </c>
      <c r="B7650" s="42" t="s">
        <v>66988</v>
      </c>
      <c r="C7650" s="42" t="s">
        <v>19834</v>
      </c>
      <c r="D7650" s="42"/>
      <c r="E7650" s="43" t="s">
        <v>59441</v>
      </c>
      <c r="F7650" s="44" t="s">
        <v>3153</v>
      </c>
      <c r="G7650" s="44" t="s">
        <v>11</v>
      </c>
      <c r="H7650" s="44" t="s">
        <v>12</v>
      </c>
      <c r="I7650" s="42" t="s">
        <v>3418</v>
      </c>
      <c r="J7650" s="42">
        <v>8033637964799</v>
      </c>
      <c r="L7650" s="47">
        <v>209.95</v>
      </c>
      <c r="M7650" s="47">
        <v>209.95</v>
      </c>
      <c r="N7650" s="45">
        <v>43507</v>
      </c>
    </row>
    <row r="7651" spans="1:14" x14ac:dyDescent="0.25">
      <c r="A7651" s="32" t="s">
        <v>32727</v>
      </c>
      <c r="B7651" s="42" t="s">
        <v>66987</v>
      </c>
      <c r="C7651" s="42" t="s">
        <v>19833</v>
      </c>
      <c r="D7651" s="42"/>
      <c r="E7651" s="43" t="s">
        <v>59440</v>
      </c>
      <c r="F7651" s="44" t="s">
        <v>3153</v>
      </c>
      <c r="G7651" s="44" t="s">
        <v>11</v>
      </c>
      <c r="H7651" s="44" t="s">
        <v>12</v>
      </c>
      <c r="I7651" s="42" t="s">
        <v>21038</v>
      </c>
      <c r="J7651" s="42">
        <v>8033637964782</v>
      </c>
      <c r="L7651" s="47">
        <v>209.95</v>
      </c>
      <c r="M7651" s="47">
        <v>209.95</v>
      </c>
      <c r="N7651" s="45">
        <v>43507</v>
      </c>
    </row>
    <row r="7652" spans="1:14" x14ac:dyDescent="0.25">
      <c r="A7652" s="32" t="s">
        <v>32726</v>
      </c>
      <c r="B7652" s="42" t="s">
        <v>66986</v>
      </c>
      <c r="C7652" s="42" t="s">
        <v>19832</v>
      </c>
      <c r="D7652" s="42"/>
      <c r="E7652" s="43" t="s">
        <v>59439</v>
      </c>
      <c r="F7652" s="44" t="s">
        <v>3153</v>
      </c>
      <c r="G7652" s="44" t="s">
        <v>11</v>
      </c>
      <c r="H7652" s="44" t="s">
        <v>12</v>
      </c>
      <c r="I7652" s="42" t="s">
        <v>3417</v>
      </c>
      <c r="J7652" s="42">
        <v>8033637964775</v>
      </c>
      <c r="L7652" s="47">
        <v>209.95</v>
      </c>
      <c r="M7652" s="47">
        <v>209.95</v>
      </c>
      <c r="N7652" s="45">
        <v>43507</v>
      </c>
    </row>
    <row r="7653" spans="1:14" x14ac:dyDescent="0.25">
      <c r="B7653" s="42"/>
      <c r="C7653" s="17">
        <v>4112010104</v>
      </c>
      <c r="D7653" s="42"/>
      <c r="E7653" s="43" t="s">
        <v>76553</v>
      </c>
      <c r="F7653" s="44" t="s">
        <v>3153</v>
      </c>
      <c r="G7653" s="44" t="s">
        <v>11</v>
      </c>
      <c r="H7653" s="44" t="s">
        <v>12</v>
      </c>
      <c r="I7653" s="42" t="s">
        <v>76554</v>
      </c>
      <c r="J7653" s="42">
        <v>8033637964768</v>
      </c>
      <c r="L7653" s="47">
        <v>209.95</v>
      </c>
      <c r="M7653" s="47">
        <v>209.95</v>
      </c>
      <c r="N7653" s="45">
        <v>43507</v>
      </c>
    </row>
    <row r="7654" spans="1:14" x14ac:dyDescent="0.25">
      <c r="A7654" s="32" t="s">
        <v>32725</v>
      </c>
      <c r="B7654" s="42" t="s">
        <v>67000</v>
      </c>
      <c r="C7654" s="42" t="s">
        <v>19831</v>
      </c>
      <c r="D7654" s="42"/>
      <c r="E7654" s="43" t="s">
        <v>59438</v>
      </c>
      <c r="F7654" s="44" t="s">
        <v>3153</v>
      </c>
      <c r="G7654" s="44" t="s">
        <v>11</v>
      </c>
      <c r="H7654" s="44" t="s">
        <v>12</v>
      </c>
      <c r="I7654" s="42" t="s">
        <v>3416</v>
      </c>
      <c r="J7654" s="42">
        <v>8033637964911</v>
      </c>
      <c r="L7654" s="47">
        <v>209.95</v>
      </c>
      <c r="M7654" s="47">
        <v>209.95</v>
      </c>
      <c r="N7654" s="45">
        <v>43507</v>
      </c>
    </row>
    <row r="7655" spans="1:14" x14ac:dyDescent="0.25">
      <c r="A7655" s="32" t="s">
        <v>32724</v>
      </c>
      <c r="B7655" s="42" t="s">
        <v>66999</v>
      </c>
      <c r="C7655" s="42" t="s">
        <v>19830</v>
      </c>
      <c r="D7655" s="42"/>
      <c r="E7655" s="43" t="s">
        <v>3414</v>
      </c>
      <c r="F7655" s="44" t="s">
        <v>3153</v>
      </c>
      <c r="G7655" s="44" t="s">
        <v>11</v>
      </c>
      <c r="H7655" s="44" t="s">
        <v>12</v>
      </c>
      <c r="I7655" s="42" t="s">
        <v>3415</v>
      </c>
      <c r="J7655" s="42">
        <v>8033637964904</v>
      </c>
      <c r="L7655" s="47">
        <v>209.95</v>
      </c>
      <c r="M7655" s="47">
        <v>209.95</v>
      </c>
      <c r="N7655" s="45">
        <v>43507</v>
      </c>
    </row>
    <row r="7656" spans="1:14" x14ac:dyDescent="0.25">
      <c r="A7656" s="32" t="s">
        <v>32723</v>
      </c>
      <c r="B7656" s="42" t="s">
        <v>66998</v>
      </c>
      <c r="C7656" s="42" t="s">
        <v>19829</v>
      </c>
      <c r="D7656" s="42"/>
      <c r="E7656" s="43" t="s">
        <v>59437</v>
      </c>
      <c r="F7656" s="44" t="s">
        <v>3153</v>
      </c>
      <c r="G7656" s="44" t="s">
        <v>11</v>
      </c>
      <c r="H7656" s="44" t="s">
        <v>12</v>
      </c>
      <c r="I7656" s="42" t="s">
        <v>3413</v>
      </c>
      <c r="J7656" s="42">
        <v>8033637964898</v>
      </c>
      <c r="L7656" s="47">
        <v>209.95</v>
      </c>
      <c r="M7656" s="47">
        <v>209.95</v>
      </c>
      <c r="N7656" s="45">
        <v>43507</v>
      </c>
    </row>
    <row r="7657" spans="1:14" x14ac:dyDescent="0.25">
      <c r="A7657" s="32" t="s">
        <v>32722</v>
      </c>
      <c r="B7657" s="42" t="s">
        <v>66997</v>
      </c>
      <c r="C7657" s="42" t="s">
        <v>19828</v>
      </c>
      <c r="D7657" s="42"/>
      <c r="E7657" s="43" t="s">
        <v>3411</v>
      </c>
      <c r="F7657" s="44" t="s">
        <v>3153</v>
      </c>
      <c r="G7657" s="44" t="s">
        <v>11</v>
      </c>
      <c r="H7657" s="44" t="s">
        <v>12</v>
      </c>
      <c r="I7657" s="42" t="s">
        <v>3412</v>
      </c>
      <c r="J7657" s="42">
        <v>8033637964881</v>
      </c>
      <c r="L7657" s="47">
        <v>209.95</v>
      </c>
      <c r="M7657" s="47">
        <v>209.95</v>
      </c>
      <c r="N7657" s="45">
        <v>43507</v>
      </c>
    </row>
    <row r="7658" spans="1:14" x14ac:dyDescent="0.25">
      <c r="A7658" s="32" t="s">
        <v>32721</v>
      </c>
      <c r="B7658" s="42" t="s">
        <v>66996</v>
      </c>
      <c r="C7658" s="42" t="s">
        <v>19827</v>
      </c>
      <c r="D7658" s="42"/>
      <c r="E7658" s="43" t="s">
        <v>59436</v>
      </c>
      <c r="F7658" s="44" t="s">
        <v>3153</v>
      </c>
      <c r="G7658" s="44" t="s">
        <v>11</v>
      </c>
      <c r="H7658" s="44" t="s">
        <v>12</v>
      </c>
      <c r="I7658" s="42" t="s">
        <v>3410</v>
      </c>
      <c r="J7658" s="42">
        <v>8033637964874</v>
      </c>
      <c r="L7658" s="47">
        <v>209.95</v>
      </c>
      <c r="M7658" s="47">
        <v>209.95</v>
      </c>
      <c r="N7658" s="45">
        <v>43507</v>
      </c>
    </row>
    <row r="7659" spans="1:14" x14ac:dyDescent="0.25">
      <c r="A7659" s="32" t="s">
        <v>32720</v>
      </c>
      <c r="B7659" s="42" t="s">
        <v>66995</v>
      </c>
      <c r="C7659" s="42" t="s">
        <v>19826</v>
      </c>
      <c r="D7659" s="42"/>
      <c r="E7659" s="43" t="s">
        <v>3408</v>
      </c>
      <c r="F7659" s="44" t="s">
        <v>3153</v>
      </c>
      <c r="G7659" s="44" t="s">
        <v>11</v>
      </c>
      <c r="H7659" s="44" t="s">
        <v>12</v>
      </c>
      <c r="I7659" s="42" t="s">
        <v>3409</v>
      </c>
      <c r="J7659" s="42">
        <v>8033637964867</v>
      </c>
      <c r="L7659" s="47">
        <v>209.95</v>
      </c>
      <c r="M7659" s="47">
        <v>209.95</v>
      </c>
      <c r="N7659" s="45">
        <v>43507</v>
      </c>
    </row>
    <row r="7660" spans="1:14" x14ac:dyDescent="0.25">
      <c r="A7660" s="32" t="s">
        <v>32719</v>
      </c>
      <c r="B7660" s="42" t="s">
        <v>66994</v>
      </c>
      <c r="C7660" s="42" t="s">
        <v>19825</v>
      </c>
      <c r="D7660" s="42"/>
      <c r="E7660" s="43" t="s">
        <v>59435</v>
      </c>
      <c r="F7660" s="44" t="s">
        <v>3153</v>
      </c>
      <c r="G7660" s="44" t="s">
        <v>11</v>
      </c>
      <c r="H7660" s="44" t="s">
        <v>12</v>
      </c>
      <c r="I7660" s="42" t="s">
        <v>3407</v>
      </c>
      <c r="J7660" s="42">
        <v>8033637964850</v>
      </c>
      <c r="L7660" s="47">
        <v>209.95</v>
      </c>
      <c r="M7660" s="47">
        <v>209.95</v>
      </c>
      <c r="N7660" s="45">
        <v>43507</v>
      </c>
    </row>
    <row r="7661" spans="1:14" x14ac:dyDescent="0.25">
      <c r="A7661" s="32" t="s">
        <v>32718</v>
      </c>
      <c r="B7661" s="42" t="s">
        <v>66993</v>
      </c>
      <c r="C7661" s="42" t="s">
        <v>19824</v>
      </c>
      <c r="D7661" s="42"/>
      <c r="E7661" s="43" t="s">
        <v>3405</v>
      </c>
      <c r="F7661" s="44" t="s">
        <v>3153</v>
      </c>
      <c r="G7661" s="44" t="s">
        <v>11</v>
      </c>
      <c r="H7661" s="44" t="s">
        <v>12</v>
      </c>
      <c r="I7661" s="42" t="s">
        <v>3406</v>
      </c>
      <c r="J7661" s="42">
        <v>8033637964843</v>
      </c>
      <c r="L7661" s="47">
        <v>209.95</v>
      </c>
      <c r="M7661" s="47">
        <v>209.95</v>
      </c>
      <c r="N7661" s="45">
        <v>43507</v>
      </c>
    </row>
    <row r="7662" spans="1:14" x14ac:dyDescent="0.25">
      <c r="A7662" s="32" t="s">
        <v>32717</v>
      </c>
      <c r="B7662" s="42" t="s">
        <v>66992</v>
      </c>
      <c r="C7662" s="42" t="s">
        <v>19823</v>
      </c>
      <c r="D7662" s="42"/>
      <c r="E7662" s="43" t="s">
        <v>59434</v>
      </c>
      <c r="F7662" s="44" t="s">
        <v>3153</v>
      </c>
      <c r="G7662" s="44" t="s">
        <v>11</v>
      </c>
      <c r="H7662" s="44" t="s">
        <v>12</v>
      </c>
      <c r="I7662" s="42" t="s">
        <v>3404</v>
      </c>
      <c r="J7662" s="42">
        <v>8033637964836</v>
      </c>
      <c r="L7662" s="47">
        <v>209.95</v>
      </c>
      <c r="M7662" s="47">
        <v>209.95</v>
      </c>
      <c r="N7662" s="45">
        <v>43507</v>
      </c>
    </row>
    <row r="7663" spans="1:14" x14ac:dyDescent="0.25">
      <c r="A7663" s="32" t="s">
        <v>32716</v>
      </c>
      <c r="B7663" s="42" t="s">
        <v>66968</v>
      </c>
      <c r="C7663" s="42"/>
      <c r="D7663" s="42"/>
      <c r="E7663" s="43" t="s">
        <v>59433</v>
      </c>
      <c r="F7663" s="44" t="s">
        <v>3153</v>
      </c>
      <c r="G7663" s="44" t="s">
        <v>11</v>
      </c>
      <c r="H7663" s="44" t="s">
        <v>12</v>
      </c>
      <c r="I7663" s="42" t="s">
        <v>3445</v>
      </c>
      <c r="J7663" s="42">
        <v>8033637964744</v>
      </c>
      <c r="L7663" s="46">
        <v>209.95</v>
      </c>
      <c r="M7663" s="46">
        <v>209.95</v>
      </c>
      <c r="N7663" s="45">
        <v>43507</v>
      </c>
    </row>
    <row r="7664" spans="1:14" x14ac:dyDescent="0.25">
      <c r="A7664" s="32" t="s">
        <v>32715</v>
      </c>
      <c r="B7664" s="42" t="s">
        <v>66967</v>
      </c>
      <c r="C7664" s="42"/>
      <c r="D7664" s="42"/>
      <c r="E7664" s="43" t="s">
        <v>3443</v>
      </c>
      <c r="F7664" s="44" t="s">
        <v>3153</v>
      </c>
      <c r="G7664" s="44" t="s">
        <v>11</v>
      </c>
      <c r="H7664" s="44" t="s">
        <v>12</v>
      </c>
      <c r="I7664" s="42" t="s">
        <v>3444</v>
      </c>
      <c r="J7664" s="42">
        <v>8033637964737</v>
      </c>
      <c r="L7664" s="46">
        <v>209.95</v>
      </c>
      <c r="M7664" s="46">
        <v>209.95</v>
      </c>
      <c r="N7664" s="45">
        <v>43507</v>
      </c>
    </row>
    <row r="7665" spans="1:14" x14ac:dyDescent="0.25">
      <c r="A7665" s="32" t="s">
        <v>32714</v>
      </c>
      <c r="B7665" s="42" t="s">
        <v>66966</v>
      </c>
      <c r="C7665" s="42"/>
      <c r="D7665" s="42"/>
      <c r="E7665" s="43" t="s">
        <v>59432</v>
      </c>
      <c r="F7665" s="44" t="s">
        <v>3153</v>
      </c>
      <c r="G7665" s="44" t="s">
        <v>11</v>
      </c>
      <c r="H7665" s="44" t="s">
        <v>12</v>
      </c>
      <c r="I7665" s="42" t="s">
        <v>3442</v>
      </c>
      <c r="J7665" s="42">
        <v>8033637964720</v>
      </c>
      <c r="L7665" s="46">
        <v>209.95</v>
      </c>
      <c r="M7665" s="46">
        <v>209.95</v>
      </c>
      <c r="N7665" s="45">
        <v>43507</v>
      </c>
    </row>
    <row r="7666" spans="1:14" x14ac:dyDescent="0.25">
      <c r="A7666" s="32" t="s">
        <v>32713</v>
      </c>
      <c r="B7666" s="42" t="s">
        <v>66965</v>
      </c>
      <c r="C7666" s="42"/>
      <c r="D7666" s="42"/>
      <c r="E7666" s="43" t="s">
        <v>3440</v>
      </c>
      <c r="F7666" s="44" t="s">
        <v>3153</v>
      </c>
      <c r="G7666" s="44" t="s">
        <v>11</v>
      </c>
      <c r="H7666" s="44" t="s">
        <v>12</v>
      </c>
      <c r="I7666" s="42" t="s">
        <v>3441</v>
      </c>
      <c r="J7666" s="42">
        <v>8033637964713</v>
      </c>
      <c r="L7666" s="46">
        <v>209.95</v>
      </c>
      <c r="M7666" s="46">
        <v>209.95</v>
      </c>
      <c r="N7666" s="45">
        <v>43507</v>
      </c>
    </row>
    <row r="7667" spans="1:14" x14ac:dyDescent="0.25">
      <c r="A7667" s="32" t="s">
        <v>32712</v>
      </c>
      <c r="B7667" s="42" t="s">
        <v>66964</v>
      </c>
      <c r="C7667" s="42"/>
      <c r="D7667" s="42"/>
      <c r="E7667" s="43" t="s">
        <v>59431</v>
      </c>
      <c r="F7667" s="44" t="s">
        <v>3153</v>
      </c>
      <c r="G7667" s="44" t="s">
        <v>11</v>
      </c>
      <c r="H7667" s="44" t="s">
        <v>12</v>
      </c>
      <c r="I7667" s="42" t="s">
        <v>3439</v>
      </c>
      <c r="J7667" s="42">
        <v>8033637964706</v>
      </c>
      <c r="L7667" s="46">
        <v>209.95</v>
      </c>
      <c r="M7667" s="46">
        <v>209.95</v>
      </c>
      <c r="N7667" s="45">
        <v>43507</v>
      </c>
    </row>
    <row r="7668" spans="1:14" x14ac:dyDescent="0.25">
      <c r="A7668" s="32" t="s">
        <v>32711</v>
      </c>
      <c r="B7668" s="42" t="s">
        <v>66963</v>
      </c>
      <c r="C7668" s="42"/>
      <c r="D7668" s="42"/>
      <c r="E7668" s="43" t="s">
        <v>3437</v>
      </c>
      <c r="F7668" s="44" t="s">
        <v>3153</v>
      </c>
      <c r="G7668" s="44" t="s">
        <v>11</v>
      </c>
      <c r="H7668" s="44" t="s">
        <v>12</v>
      </c>
      <c r="I7668" s="42" t="s">
        <v>3438</v>
      </c>
      <c r="J7668" s="42">
        <v>8033637964690</v>
      </c>
      <c r="L7668" s="46">
        <v>209.95</v>
      </c>
      <c r="M7668" s="46">
        <v>209.95</v>
      </c>
      <c r="N7668" s="45">
        <v>43507</v>
      </c>
    </row>
    <row r="7669" spans="1:14" x14ac:dyDescent="0.25">
      <c r="A7669" s="32" t="s">
        <v>32710</v>
      </c>
      <c r="B7669" s="42" t="s">
        <v>66962</v>
      </c>
      <c r="C7669" s="42"/>
      <c r="D7669" s="42"/>
      <c r="E7669" s="43" t="s">
        <v>59430</v>
      </c>
      <c r="F7669" s="44" t="s">
        <v>3153</v>
      </c>
      <c r="G7669" s="44" t="s">
        <v>11</v>
      </c>
      <c r="H7669" s="44" t="s">
        <v>12</v>
      </c>
      <c r="I7669" s="42" t="s">
        <v>3436</v>
      </c>
      <c r="J7669" s="42">
        <v>8033637964683</v>
      </c>
      <c r="L7669" s="46">
        <v>209.95</v>
      </c>
      <c r="M7669" s="46">
        <v>209.95</v>
      </c>
      <c r="N7669" s="45">
        <v>43507</v>
      </c>
    </row>
    <row r="7670" spans="1:14" x14ac:dyDescent="0.25">
      <c r="A7670" s="32" t="s">
        <v>32709</v>
      </c>
      <c r="B7670" s="42" t="s">
        <v>66961</v>
      </c>
      <c r="C7670" s="42"/>
      <c r="D7670" s="42"/>
      <c r="E7670" s="43" t="s">
        <v>3434</v>
      </c>
      <c r="F7670" s="44" t="s">
        <v>3153</v>
      </c>
      <c r="G7670" s="44" t="s">
        <v>11</v>
      </c>
      <c r="H7670" s="44" t="s">
        <v>12</v>
      </c>
      <c r="I7670" s="42" t="s">
        <v>3435</v>
      </c>
      <c r="J7670" s="42">
        <v>8033637964676</v>
      </c>
      <c r="L7670" s="46">
        <v>209.95</v>
      </c>
      <c r="M7670" s="46">
        <v>209.95</v>
      </c>
      <c r="N7670" s="45">
        <v>43507</v>
      </c>
    </row>
    <row r="7671" spans="1:14" x14ac:dyDescent="0.25">
      <c r="A7671" s="32" t="s">
        <v>32708</v>
      </c>
      <c r="B7671" s="42" t="s">
        <v>66960</v>
      </c>
      <c r="C7671" s="42"/>
      <c r="D7671" s="42"/>
      <c r="E7671" s="43" t="s">
        <v>59429</v>
      </c>
      <c r="F7671" s="44" t="s">
        <v>3153</v>
      </c>
      <c r="G7671" s="44" t="s">
        <v>11</v>
      </c>
      <c r="H7671" s="44" t="s">
        <v>12</v>
      </c>
      <c r="I7671" s="42" t="s">
        <v>3433</v>
      </c>
      <c r="J7671" s="42">
        <v>8033637964669</v>
      </c>
      <c r="L7671" s="46">
        <v>209.95</v>
      </c>
      <c r="M7671" s="46">
        <v>209.95</v>
      </c>
      <c r="N7671" s="45">
        <v>43507</v>
      </c>
    </row>
    <row r="7672" spans="1:14" x14ac:dyDescent="0.25">
      <c r="A7672" s="43" t="s">
        <v>38765</v>
      </c>
      <c r="B7672" s="42" t="s">
        <v>51481</v>
      </c>
      <c r="C7672" s="42" t="s">
        <v>46535</v>
      </c>
      <c r="D7672" s="43"/>
      <c r="E7672" s="43" t="s">
        <v>38766</v>
      </c>
      <c r="F7672" s="81" t="s">
        <v>3153</v>
      </c>
      <c r="G7672" s="32" t="s">
        <v>11</v>
      </c>
      <c r="H7672" s="43" t="s">
        <v>12</v>
      </c>
      <c r="I7672" s="48" t="s">
        <v>38767</v>
      </c>
      <c r="J7672" s="42">
        <v>8059175337307</v>
      </c>
      <c r="K7672" s="63"/>
      <c r="L7672" s="47">
        <v>209.95</v>
      </c>
      <c r="M7672" s="47">
        <v>209.95</v>
      </c>
      <c r="N7672" s="63">
        <v>44249</v>
      </c>
    </row>
    <row r="7673" spans="1:14" x14ac:dyDescent="0.25">
      <c r="A7673" s="43" t="s">
        <v>38732</v>
      </c>
      <c r="B7673" s="42" t="s">
        <v>51480</v>
      </c>
      <c r="C7673" s="42" t="s">
        <v>46526</v>
      </c>
      <c r="D7673" s="43"/>
      <c r="E7673" s="43" t="s">
        <v>59428</v>
      </c>
      <c r="F7673" s="81" t="s">
        <v>3153</v>
      </c>
      <c r="G7673" s="32" t="s">
        <v>11</v>
      </c>
      <c r="H7673" s="43" t="s">
        <v>12</v>
      </c>
      <c r="I7673" s="48" t="s">
        <v>38733</v>
      </c>
      <c r="J7673" s="42">
        <v>8059175337291</v>
      </c>
      <c r="K7673" s="63"/>
      <c r="L7673" s="47">
        <v>209.95</v>
      </c>
      <c r="M7673" s="47">
        <v>209.95</v>
      </c>
      <c r="N7673" s="63">
        <v>44249</v>
      </c>
    </row>
    <row r="7674" spans="1:14" x14ac:dyDescent="0.25">
      <c r="A7674" s="43" t="s">
        <v>38762</v>
      </c>
      <c r="B7674" s="42" t="s">
        <v>51479</v>
      </c>
      <c r="C7674" s="42" t="s">
        <v>46534</v>
      </c>
      <c r="D7674" s="43"/>
      <c r="E7674" s="43" t="s">
        <v>38763</v>
      </c>
      <c r="F7674" s="81" t="s">
        <v>3153</v>
      </c>
      <c r="G7674" s="32" t="s">
        <v>11</v>
      </c>
      <c r="H7674" s="43" t="s">
        <v>12</v>
      </c>
      <c r="I7674" s="48" t="s">
        <v>38764</v>
      </c>
      <c r="J7674" s="42">
        <v>8059175337284</v>
      </c>
      <c r="K7674" s="63"/>
      <c r="L7674" s="47">
        <v>209.95</v>
      </c>
      <c r="M7674" s="47">
        <v>209.95</v>
      </c>
      <c r="N7674" s="63">
        <v>44249</v>
      </c>
    </row>
    <row r="7675" spans="1:14" x14ac:dyDescent="0.25">
      <c r="A7675" s="43" t="s">
        <v>38730</v>
      </c>
      <c r="B7675" s="42" t="s">
        <v>51478</v>
      </c>
      <c r="C7675" s="42" t="s">
        <v>46525</v>
      </c>
      <c r="D7675" s="43"/>
      <c r="E7675" s="43" t="s">
        <v>59427</v>
      </c>
      <c r="F7675" s="81" t="s">
        <v>3153</v>
      </c>
      <c r="G7675" s="32" t="s">
        <v>11</v>
      </c>
      <c r="H7675" s="43" t="s">
        <v>12</v>
      </c>
      <c r="I7675" s="48" t="s">
        <v>38731</v>
      </c>
      <c r="J7675" s="42">
        <v>8059175337277</v>
      </c>
      <c r="K7675" s="63"/>
      <c r="L7675" s="47">
        <v>209.95</v>
      </c>
      <c r="M7675" s="47">
        <v>209.95</v>
      </c>
      <c r="N7675" s="63">
        <v>44249</v>
      </c>
    </row>
    <row r="7676" spans="1:14" x14ac:dyDescent="0.25">
      <c r="A7676" s="43" t="s">
        <v>38759</v>
      </c>
      <c r="B7676" s="42" t="s">
        <v>51477</v>
      </c>
      <c r="C7676" s="42"/>
      <c r="D7676" s="43"/>
      <c r="E7676" s="43" t="s">
        <v>38760</v>
      </c>
      <c r="F7676" s="81" t="s">
        <v>3153</v>
      </c>
      <c r="G7676" s="32" t="s">
        <v>11</v>
      </c>
      <c r="H7676" s="43" t="s">
        <v>12</v>
      </c>
      <c r="I7676" s="48" t="s">
        <v>38761</v>
      </c>
      <c r="J7676" s="42">
        <v>8059175337260</v>
      </c>
      <c r="K7676" s="63"/>
      <c r="L7676" s="47">
        <v>209.95</v>
      </c>
      <c r="M7676" s="47">
        <v>209.95</v>
      </c>
      <c r="N7676" s="63">
        <v>44249</v>
      </c>
    </row>
    <row r="7677" spans="1:14" x14ac:dyDescent="0.25">
      <c r="A7677" s="43" t="s">
        <v>38728</v>
      </c>
      <c r="B7677" s="42" t="s">
        <v>51476</v>
      </c>
      <c r="C7677" s="42"/>
      <c r="D7677" s="43"/>
      <c r="E7677" s="43" t="s">
        <v>59426</v>
      </c>
      <c r="F7677" s="81" t="s">
        <v>3153</v>
      </c>
      <c r="G7677" s="32" t="s">
        <v>11</v>
      </c>
      <c r="H7677" s="43" t="s">
        <v>12</v>
      </c>
      <c r="I7677" s="48" t="s">
        <v>38729</v>
      </c>
      <c r="J7677" s="42">
        <v>8059175337253</v>
      </c>
      <c r="K7677" s="63"/>
      <c r="L7677" s="47">
        <v>209.95</v>
      </c>
      <c r="M7677" s="47">
        <v>209.95</v>
      </c>
      <c r="N7677" s="63">
        <v>44249</v>
      </c>
    </row>
    <row r="7678" spans="1:14" x14ac:dyDescent="0.25">
      <c r="A7678" s="43" t="s">
        <v>38756</v>
      </c>
      <c r="B7678" s="42"/>
      <c r="C7678" s="42"/>
      <c r="D7678" s="43"/>
      <c r="E7678" s="43" t="s">
        <v>38757</v>
      </c>
      <c r="F7678" s="81" t="s">
        <v>3153</v>
      </c>
      <c r="G7678" s="32" t="s">
        <v>11</v>
      </c>
      <c r="H7678" s="43" t="s">
        <v>12</v>
      </c>
      <c r="I7678" s="48" t="s">
        <v>38758</v>
      </c>
      <c r="J7678" s="42">
        <v>8059175337246</v>
      </c>
      <c r="K7678" s="63"/>
      <c r="L7678" s="47">
        <v>209.95</v>
      </c>
      <c r="M7678" s="47">
        <v>209.95</v>
      </c>
      <c r="N7678" s="63">
        <v>44249</v>
      </c>
    </row>
    <row r="7679" spans="1:14" x14ac:dyDescent="0.25">
      <c r="A7679" s="43" t="s">
        <v>38726</v>
      </c>
      <c r="B7679" s="42"/>
      <c r="C7679" s="42"/>
      <c r="D7679" s="43"/>
      <c r="E7679" s="43" t="s">
        <v>59425</v>
      </c>
      <c r="F7679" s="81" t="s">
        <v>3153</v>
      </c>
      <c r="G7679" s="32" t="s">
        <v>11</v>
      </c>
      <c r="H7679" s="43" t="s">
        <v>12</v>
      </c>
      <c r="I7679" s="48" t="s">
        <v>38727</v>
      </c>
      <c r="J7679" s="42">
        <v>8059175337239</v>
      </c>
      <c r="K7679" s="63"/>
      <c r="L7679" s="47">
        <v>209.95</v>
      </c>
      <c r="M7679" s="47">
        <v>209.95</v>
      </c>
      <c r="N7679" s="63">
        <v>44249</v>
      </c>
    </row>
    <row r="7680" spans="1:14" x14ac:dyDescent="0.25">
      <c r="A7680" s="43" t="s">
        <v>38742</v>
      </c>
      <c r="B7680" s="42" t="s">
        <v>51490</v>
      </c>
      <c r="C7680" s="42"/>
      <c r="D7680" s="43"/>
      <c r="E7680" s="43" t="s">
        <v>59424</v>
      </c>
      <c r="F7680" s="81" t="s">
        <v>3153</v>
      </c>
      <c r="G7680" s="32" t="s">
        <v>11</v>
      </c>
      <c r="H7680" s="43" t="s">
        <v>12</v>
      </c>
      <c r="I7680" s="48" t="s">
        <v>38743</v>
      </c>
      <c r="J7680" s="42">
        <v>8059175337390</v>
      </c>
      <c r="K7680" s="63"/>
      <c r="L7680" s="47">
        <v>209.95</v>
      </c>
      <c r="M7680" s="47">
        <v>209.95</v>
      </c>
      <c r="N7680" s="63">
        <v>44249</v>
      </c>
    </row>
    <row r="7681" spans="1:14" x14ac:dyDescent="0.25">
      <c r="A7681" s="43" t="s">
        <v>38753</v>
      </c>
      <c r="B7681" s="42" t="s">
        <v>51489</v>
      </c>
      <c r="C7681" s="42"/>
      <c r="D7681" s="43"/>
      <c r="E7681" s="43" t="s">
        <v>38754</v>
      </c>
      <c r="F7681" s="81" t="s">
        <v>3153</v>
      </c>
      <c r="G7681" s="32" t="s">
        <v>11</v>
      </c>
      <c r="H7681" s="43" t="s">
        <v>12</v>
      </c>
      <c r="I7681" s="48" t="s">
        <v>38755</v>
      </c>
      <c r="J7681" s="42">
        <v>8059175337383</v>
      </c>
      <c r="K7681" s="63"/>
      <c r="L7681" s="47">
        <v>209.95</v>
      </c>
      <c r="M7681" s="47">
        <v>209.95</v>
      </c>
      <c r="N7681" s="63">
        <v>44249</v>
      </c>
    </row>
    <row r="7682" spans="1:14" x14ac:dyDescent="0.25">
      <c r="A7682" s="43" t="s">
        <v>38740</v>
      </c>
      <c r="B7682" s="42" t="s">
        <v>51488</v>
      </c>
      <c r="C7682" s="42" t="s">
        <v>46530</v>
      </c>
      <c r="D7682" s="43"/>
      <c r="E7682" s="43" t="s">
        <v>59423</v>
      </c>
      <c r="F7682" s="81" t="s">
        <v>3153</v>
      </c>
      <c r="G7682" s="32" t="s">
        <v>11</v>
      </c>
      <c r="H7682" s="43" t="s">
        <v>12</v>
      </c>
      <c r="I7682" s="48" t="s">
        <v>38741</v>
      </c>
      <c r="J7682" s="42">
        <v>8059175337376</v>
      </c>
      <c r="K7682" s="63"/>
      <c r="L7682" s="47">
        <v>209.95</v>
      </c>
      <c r="M7682" s="47">
        <v>209.95</v>
      </c>
      <c r="N7682" s="63">
        <v>44249</v>
      </c>
    </row>
    <row r="7683" spans="1:14" x14ac:dyDescent="0.25">
      <c r="A7683" s="43" t="s">
        <v>38750</v>
      </c>
      <c r="B7683" s="42" t="s">
        <v>51487</v>
      </c>
      <c r="C7683" s="42" t="s">
        <v>46533</v>
      </c>
      <c r="D7683" s="43"/>
      <c r="E7683" s="43" t="s">
        <v>38751</v>
      </c>
      <c r="F7683" s="81" t="s">
        <v>3153</v>
      </c>
      <c r="G7683" s="32" t="s">
        <v>11</v>
      </c>
      <c r="H7683" s="43" t="s">
        <v>12</v>
      </c>
      <c r="I7683" s="48" t="s">
        <v>38752</v>
      </c>
      <c r="J7683" s="42">
        <v>8059175337369</v>
      </c>
      <c r="K7683" s="63"/>
      <c r="L7683" s="47">
        <v>209.95</v>
      </c>
      <c r="M7683" s="47">
        <v>209.95</v>
      </c>
      <c r="N7683" s="63">
        <v>44249</v>
      </c>
    </row>
    <row r="7684" spans="1:14" x14ac:dyDescent="0.25">
      <c r="A7684" s="43" t="s">
        <v>38738</v>
      </c>
      <c r="B7684" s="42" t="s">
        <v>51486</v>
      </c>
      <c r="C7684" s="42" t="s">
        <v>46529</v>
      </c>
      <c r="D7684" s="43"/>
      <c r="E7684" s="43" t="s">
        <v>59422</v>
      </c>
      <c r="F7684" s="81" t="s">
        <v>3153</v>
      </c>
      <c r="G7684" s="32" t="s">
        <v>11</v>
      </c>
      <c r="H7684" s="43" t="s">
        <v>12</v>
      </c>
      <c r="I7684" s="48" t="s">
        <v>38739</v>
      </c>
      <c r="J7684" s="42">
        <v>8059175337352</v>
      </c>
      <c r="K7684" s="63"/>
      <c r="L7684" s="47">
        <v>209.95</v>
      </c>
      <c r="M7684" s="47">
        <v>209.95</v>
      </c>
      <c r="N7684" s="63">
        <v>44249</v>
      </c>
    </row>
    <row r="7685" spans="1:14" x14ac:dyDescent="0.25">
      <c r="A7685" s="43" t="s">
        <v>38747</v>
      </c>
      <c r="B7685" s="42" t="s">
        <v>51485</v>
      </c>
      <c r="C7685" s="42" t="s">
        <v>46532</v>
      </c>
      <c r="D7685" s="43"/>
      <c r="E7685" s="43" t="s">
        <v>38748</v>
      </c>
      <c r="F7685" s="81" t="s">
        <v>3153</v>
      </c>
      <c r="G7685" s="32" t="s">
        <v>11</v>
      </c>
      <c r="H7685" s="43" t="s">
        <v>12</v>
      </c>
      <c r="I7685" s="48" t="s">
        <v>38749</v>
      </c>
      <c r="J7685" s="42">
        <v>8059175337345</v>
      </c>
      <c r="K7685" s="63"/>
      <c r="L7685" s="47">
        <v>209.95</v>
      </c>
      <c r="M7685" s="47">
        <v>209.95</v>
      </c>
      <c r="N7685" s="63">
        <v>44249</v>
      </c>
    </row>
    <row r="7686" spans="1:14" x14ac:dyDescent="0.25">
      <c r="A7686" s="43" t="s">
        <v>38736</v>
      </c>
      <c r="B7686" s="42" t="s">
        <v>51484</v>
      </c>
      <c r="C7686" s="42" t="s">
        <v>46528</v>
      </c>
      <c r="D7686" s="43"/>
      <c r="E7686" s="43" t="s">
        <v>59421</v>
      </c>
      <c r="F7686" s="81" t="s">
        <v>3153</v>
      </c>
      <c r="G7686" s="32" t="s">
        <v>11</v>
      </c>
      <c r="H7686" s="43" t="s">
        <v>12</v>
      </c>
      <c r="I7686" s="48" t="s">
        <v>38737</v>
      </c>
      <c r="J7686" s="42">
        <v>8059175337338</v>
      </c>
      <c r="K7686" s="63"/>
      <c r="L7686" s="47">
        <v>209.95</v>
      </c>
      <c r="M7686" s="47">
        <v>209.95</v>
      </c>
      <c r="N7686" s="63">
        <v>44249</v>
      </c>
    </row>
    <row r="7687" spans="1:14" x14ac:dyDescent="0.25">
      <c r="A7687" s="43" t="s">
        <v>38744</v>
      </c>
      <c r="B7687" s="42" t="s">
        <v>51483</v>
      </c>
      <c r="C7687" s="42" t="s">
        <v>46531</v>
      </c>
      <c r="D7687" s="43"/>
      <c r="E7687" s="43" t="s">
        <v>38745</v>
      </c>
      <c r="F7687" s="81" t="s">
        <v>3153</v>
      </c>
      <c r="G7687" s="32" t="s">
        <v>11</v>
      </c>
      <c r="H7687" s="43" t="s">
        <v>12</v>
      </c>
      <c r="I7687" s="48" t="s">
        <v>38746</v>
      </c>
      <c r="J7687" s="42">
        <v>8059175337321</v>
      </c>
      <c r="K7687" s="63"/>
      <c r="L7687" s="47">
        <v>209.95</v>
      </c>
      <c r="M7687" s="47">
        <v>209.95</v>
      </c>
      <c r="N7687" s="63">
        <v>44249</v>
      </c>
    </row>
    <row r="7688" spans="1:14" x14ac:dyDescent="0.25">
      <c r="A7688" s="43" t="s">
        <v>38734</v>
      </c>
      <c r="B7688" s="42" t="s">
        <v>51482</v>
      </c>
      <c r="C7688" s="42" t="s">
        <v>46527</v>
      </c>
      <c r="D7688" s="43"/>
      <c r="E7688" s="43" t="s">
        <v>59420</v>
      </c>
      <c r="F7688" s="81" t="s">
        <v>3153</v>
      </c>
      <c r="G7688" s="32" t="s">
        <v>11</v>
      </c>
      <c r="H7688" s="43" t="s">
        <v>12</v>
      </c>
      <c r="I7688" s="48" t="s">
        <v>38735</v>
      </c>
      <c r="J7688" s="42">
        <v>8059175337314</v>
      </c>
      <c r="K7688" s="63"/>
      <c r="L7688" s="47">
        <v>209.95</v>
      </c>
      <c r="M7688" s="47">
        <v>209.95</v>
      </c>
      <c r="N7688" s="63">
        <v>44249</v>
      </c>
    </row>
    <row r="7689" spans="1:14" x14ac:dyDescent="0.25">
      <c r="B7689" s="42" t="s">
        <v>52805</v>
      </c>
      <c r="C7689" s="42"/>
      <c r="E7689" s="32" t="s">
        <v>52793</v>
      </c>
      <c r="F7689" s="44" t="s">
        <v>3153</v>
      </c>
      <c r="G7689" s="32" t="s">
        <v>17</v>
      </c>
      <c r="H7689" s="32" t="s">
        <v>18</v>
      </c>
      <c r="I7689" s="32" t="s">
        <v>52806</v>
      </c>
      <c r="J7689" s="55">
        <v>8059347155753</v>
      </c>
      <c r="K7689" s="45">
        <v>45323</v>
      </c>
      <c r="L7689" s="47">
        <v>0</v>
      </c>
      <c r="M7689" s="47">
        <v>199.95</v>
      </c>
      <c r="N7689" s="45">
        <v>44984</v>
      </c>
    </row>
    <row r="7690" spans="1:14" x14ac:dyDescent="0.25">
      <c r="B7690" s="42" t="s">
        <v>52803</v>
      </c>
      <c r="C7690" s="42"/>
      <c r="E7690" s="32" t="s">
        <v>52793</v>
      </c>
      <c r="F7690" s="44" t="s">
        <v>3153</v>
      </c>
      <c r="G7690" s="32" t="s">
        <v>17</v>
      </c>
      <c r="H7690" s="32" t="s">
        <v>18</v>
      </c>
      <c r="I7690" s="32" t="s">
        <v>52804</v>
      </c>
      <c r="J7690" s="55">
        <v>8059347149929</v>
      </c>
      <c r="K7690" s="45">
        <v>45323</v>
      </c>
      <c r="L7690" s="47">
        <v>0</v>
      </c>
      <c r="M7690" s="47">
        <v>199.95</v>
      </c>
      <c r="N7690" s="45">
        <v>44984</v>
      </c>
    </row>
    <row r="7691" spans="1:14" x14ac:dyDescent="0.25">
      <c r="B7691" s="42" t="s">
        <v>52801</v>
      </c>
      <c r="C7691" s="42"/>
      <c r="E7691" s="32" t="s">
        <v>52793</v>
      </c>
      <c r="F7691" s="44" t="s">
        <v>3153</v>
      </c>
      <c r="G7691" s="32" t="s">
        <v>17</v>
      </c>
      <c r="H7691" s="32" t="s">
        <v>18</v>
      </c>
      <c r="I7691" s="32" t="s">
        <v>52802</v>
      </c>
      <c r="J7691" s="55">
        <v>8059347155746</v>
      </c>
      <c r="K7691" s="45">
        <v>45323</v>
      </c>
      <c r="L7691" s="47">
        <v>0</v>
      </c>
      <c r="M7691" s="47">
        <v>199.95</v>
      </c>
      <c r="N7691" s="45">
        <v>44984</v>
      </c>
    </row>
    <row r="7692" spans="1:14" x14ac:dyDescent="0.25">
      <c r="B7692" s="42" t="s">
        <v>52799</v>
      </c>
      <c r="C7692" s="42"/>
      <c r="E7692" s="32" t="s">
        <v>52793</v>
      </c>
      <c r="F7692" s="44" t="s">
        <v>3153</v>
      </c>
      <c r="G7692" s="32" t="s">
        <v>17</v>
      </c>
      <c r="H7692" s="32" t="s">
        <v>18</v>
      </c>
      <c r="I7692" s="32" t="s">
        <v>52800</v>
      </c>
      <c r="J7692" s="55">
        <v>8059347155739</v>
      </c>
      <c r="K7692" s="45">
        <v>45323</v>
      </c>
      <c r="L7692" s="47">
        <v>0</v>
      </c>
      <c r="M7692" s="47">
        <v>199.95</v>
      </c>
      <c r="N7692" s="45">
        <v>44984</v>
      </c>
    </row>
    <row r="7693" spans="1:14" x14ac:dyDescent="0.25">
      <c r="B7693" s="42" t="s">
        <v>52797</v>
      </c>
      <c r="C7693" s="42"/>
      <c r="E7693" s="32" t="s">
        <v>52793</v>
      </c>
      <c r="F7693" s="44" t="s">
        <v>3153</v>
      </c>
      <c r="G7693" s="32" t="s">
        <v>17</v>
      </c>
      <c r="H7693" s="32" t="s">
        <v>18</v>
      </c>
      <c r="I7693" s="32" t="s">
        <v>52798</v>
      </c>
      <c r="J7693" s="55">
        <v>8059347155722</v>
      </c>
      <c r="K7693" s="45">
        <v>45323</v>
      </c>
      <c r="L7693" s="47">
        <v>0</v>
      </c>
      <c r="M7693" s="47">
        <v>199.95</v>
      </c>
      <c r="N7693" s="45">
        <v>44984</v>
      </c>
    </row>
    <row r="7694" spans="1:14" x14ac:dyDescent="0.25">
      <c r="B7694" s="42" t="s">
        <v>52795</v>
      </c>
      <c r="C7694" s="42"/>
      <c r="E7694" s="32" t="s">
        <v>52793</v>
      </c>
      <c r="F7694" s="44" t="s">
        <v>3153</v>
      </c>
      <c r="G7694" s="32" t="s">
        <v>17</v>
      </c>
      <c r="H7694" s="32" t="s">
        <v>18</v>
      </c>
      <c r="I7694" s="32" t="s">
        <v>52796</v>
      </c>
      <c r="J7694" s="55">
        <v>8059347155715</v>
      </c>
      <c r="K7694" s="45">
        <v>45323</v>
      </c>
      <c r="L7694" s="47">
        <v>0</v>
      </c>
      <c r="M7694" s="47">
        <v>199.95</v>
      </c>
      <c r="N7694" s="45">
        <v>44984</v>
      </c>
    </row>
    <row r="7695" spans="1:14" x14ac:dyDescent="0.25">
      <c r="B7695" s="42" t="s">
        <v>52792</v>
      </c>
      <c r="C7695" s="42"/>
      <c r="E7695" s="32" t="s">
        <v>52793</v>
      </c>
      <c r="F7695" s="44" t="s">
        <v>3153</v>
      </c>
      <c r="G7695" s="32" t="s">
        <v>17</v>
      </c>
      <c r="H7695" s="32" t="s">
        <v>18</v>
      </c>
      <c r="I7695" s="32" t="s">
        <v>52794</v>
      </c>
      <c r="J7695" s="55">
        <v>8059347155692</v>
      </c>
      <c r="K7695" s="45">
        <v>45323</v>
      </c>
      <c r="L7695" s="47">
        <v>0</v>
      </c>
      <c r="M7695" s="47">
        <v>199.95</v>
      </c>
      <c r="N7695" s="45">
        <v>44984</v>
      </c>
    </row>
    <row r="7696" spans="1:14" x14ac:dyDescent="0.25">
      <c r="B7696" s="42" t="s">
        <v>53057</v>
      </c>
      <c r="C7696" s="42"/>
      <c r="E7696" s="32" t="s">
        <v>52793</v>
      </c>
      <c r="F7696" s="44" t="s">
        <v>3153</v>
      </c>
      <c r="G7696" s="32" t="s">
        <v>17</v>
      </c>
      <c r="H7696" s="32" t="s">
        <v>18</v>
      </c>
      <c r="I7696" s="32" t="s">
        <v>53058</v>
      </c>
      <c r="J7696" s="55">
        <v>8059347155845</v>
      </c>
      <c r="K7696" s="45">
        <v>45323</v>
      </c>
      <c r="L7696" s="47">
        <v>0</v>
      </c>
      <c r="M7696" s="47">
        <v>199.95</v>
      </c>
      <c r="N7696" s="45">
        <v>44984</v>
      </c>
    </row>
    <row r="7697" spans="2:14" x14ac:dyDescent="0.25">
      <c r="B7697" s="42" t="s">
        <v>53055</v>
      </c>
      <c r="C7697" s="42"/>
      <c r="E7697" s="32" t="s">
        <v>52793</v>
      </c>
      <c r="F7697" s="44" t="s">
        <v>3153</v>
      </c>
      <c r="G7697" s="32" t="s">
        <v>17</v>
      </c>
      <c r="H7697" s="32" t="s">
        <v>18</v>
      </c>
      <c r="I7697" s="32" t="s">
        <v>53056</v>
      </c>
      <c r="J7697" s="55">
        <v>8059347155838</v>
      </c>
      <c r="K7697" s="45">
        <v>45323</v>
      </c>
      <c r="L7697" s="47">
        <v>0</v>
      </c>
      <c r="M7697" s="47">
        <v>199.95</v>
      </c>
      <c r="N7697" s="45">
        <v>44984</v>
      </c>
    </row>
    <row r="7698" spans="2:14" x14ac:dyDescent="0.25">
      <c r="B7698" s="42" t="s">
        <v>52819</v>
      </c>
      <c r="C7698" s="42"/>
      <c r="E7698" s="32" t="s">
        <v>52793</v>
      </c>
      <c r="F7698" s="44" t="s">
        <v>3153</v>
      </c>
      <c r="G7698" s="32" t="s">
        <v>17</v>
      </c>
      <c r="H7698" s="32" t="s">
        <v>18</v>
      </c>
      <c r="I7698" s="32" t="s">
        <v>52820</v>
      </c>
      <c r="J7698" s="55">
        <v>8059347155821</v>
      </c>
      <c r="K7698" s="45">
        <v>45323</v>
      </c>
      <c r="L7698" s="47">
        <v>0</v>
      </c>
      <c r="M7698" s="47">
        <v>199.95</v>
      </c>
      <c r="N7698" s="45">
        <v>44984</v>
      </c>
    </row>
    <row r="7699" spans="2:14" x14ac:dyDescent="0.25">
      <c r="B7699" s="42" t="s">
        <v>52817</v>
      </c>
      <c r="C7699" s="42"/>
      <c r="E7699" s="32" t="s">
        <v>52793</v>
      </c>
      <c r="F7699" s="44" t="s">
        <v>3153</v>
      </c>
      <c r="G7699" s="32" t="s">
        <v>17</v>
      </c>
      <c r="H7699" s="32" t="s">
        <v>18</v>
      </c>
      <c r="I7699" s="32" t="s">
        <v>52818</v>
      </c>
      <c r="J7699" s="55">
        <v>8059347155814</v>
      </c>
      <c r="K7699" s="45">
        <v>45323</v>
      </c>
      <c r="L7699" s="47">
        <v>0</v>
      </c>
      <c r="M7699" s="47">
        <v>199.95</v>
      </c>
      <c r="N7699" s="45">
        <v>44984</v>
      </c>
    </row>
    <row r="7700" spans="2:14" x14ac:dyDescent="0.25">
      <c r="B7700" s="42" t="s">
        <v>52815</v>
      </c>
      <c r="C7700" s="42"/>
      <c r="E7700" s="32" t="s">
        <v>52793</v>
      </c>
      <c r="F7700" s="44" t="s">
        <v>3153</v>
      </c>
      <c r="G7700" s="32" t="s">
        <v>17</v>
      </c>
      <c r="H7700" s="32" t="s">
        <v>18</v>
      </c>
      <c r="I7700" s="32" t="s">
        <v>52816</v>
      </c>
      <c r="J7700" s="55">
        <v>8059347155807</v>
      </c>
      <c r="K7700" s="45">
        <v>45323</v>
      </c>
      <c r="L7700" s="47">
        <v>0</v>
      </c>
      <c r="M7700" s="47">
        <v>199.95</v>
      </c>
      <c r="N7700" s="45">
        <v>44984</v>
      </c>
    </row>
    <row r="7701" spans="2:14" x14ac:dyDescent="0.25">
      <c r="B7701" s="42" t="s">
        <v>52813</v>
      </c>
      <c r="C7701" s="42"/>
      <c r="E7701" s="32" t="s">
        <v>52793</v>
      </c>
      <c r="F7701" s="44" t="s">
        <v>3153</v>
      </c>
      <c r="G7701" s="32" t="s">
        <v>17</v>
      </c>
      <c r="H7701" s="32" t="s">
        <v>18</v>
      </c>
      <c r="I7701" s="32" t="s">
        <v>52814</v>
      </c>
      <c r="J7701" s="55">
        <v>8059347155791</v>
      </c>
      <c r="K7701" s="45">
        <v>45323</v>
      </c>
      <c r="L7701" s="47">
        <v>0</v>
      </c>
      <c r="M7701" s="47">
        <v>199.95</v>
      </c>
      <c r="N7701" s="45">
        <v>44984</v>
      </c>
    </row>
    <row r="7702" spans="2:14" x14ac:dyDescent="0.25">
      <c r="B7702" s="42" t="s">
        <v>52811</v>
      </c>
      <c r="C7702" s="42"/>
      <c r="E7702" s="32" t="s">
        <v>52793</v>
      </c>
      <c r="F7702" s="44" t="s">
        <v>3153</v>
      </c>
      <c r="G7702" s="32" t="s">
        <v>17</v>
      </c>
      <c r="H7702" s="32" t="s">
        <v>18</v>
      </c>
      <c r="I7702" s="32" t="s">
        <v>52812</v>
      </c>
      <c r="J7702" s="55">
        <v>8059347155784</v>
      </c>
      <c r="K7702" s="45">
        <v>45323</v>
      </c>
      <c r="L7702" s="47">
        <v>0</v>
      </c>
      <c r="M7702" s="47">
        <v>199.95</v>
      </c>
      <c r="N7702" s="45">
        <v>44984</v>
      </c>
    </row>
    <row r="7703" spans="2:14" x14ac:dyDescent="0.25">
      <c r="B7703" s="42" t="s">
        <v>52809</v>
      </c>
      <c r="C7703" s="42"/>
      <c r="E7703" s="32" t="s">
        <v>52793</v>
      </c>
      <c r="F7703" s="44" t="s">
        <v>3153</v>
      </c>
      <c r="G7703" s="32" t="s">
        <v>17</v>
      </c>
      <c r="H7703" s="32" t="s">
        <v>18</v>
      </c>
      <c r="I7703" s="32" t="s">
        <v>52810</v>
      </c>
      <c r="J7703" s="55">
        <v>8059347155777</v>
      </c>
      <c r="K7703" s="45">
        <v>45323</v>
      </c>
      <c r="L7703" s="47">
        <v>0</v>
      </c>
      <c r="M7703" s="47">
        <v>199.95</v>
      </c>
      <c r="N7703" s="45">
        <v>44984</v>
      </c>
    </row>
    <row r="7704" spans="2:14" x14ac:dyDescent="0.25">
      <c r="B7704" s="42" t="s">
        <v>52807</v>
      </c>
      <c r="C7704" s="42"/>
      <c r="E7704" s="32" t="s">
        <v>52793</v>
      </c>
      <c r="F7704" s="44" t="s">
        <v>3153</v>
      </c>
      <c r="G7704" s="32" t="s">
        <v>17</v>
      </c>
      <c r="H7704" s="32" t="s">
        <v>18</v>
      </c>
      <c r="I7704" s="32" t="s">
        <v>52808</v>
      </c>
      <c r="J7704" s="55">
        <v>8059347155760</v>
      </c>
      <c r="K7704" s="45">
        <v>45323</v>
      </c>
      <c r="L7704" s="47">
        <v>0</v>
      </c>
      <c r="M7704" s="47">
        <v>199.95</v>
      </c>
      <c r="N7704" s="45">
        <v>44984</v>
      </c>
    </row>
    <row r="7705" spans="2:14" x14ac:dyDescent="0.25">
      <c r="B7705" s="42" t="s">
        <v>67244</v>
      </c>
      <c r="C7705" s="42"/>
      <c r="E7705" s="44" t="s">
        <v>46100</v>
      </c>
      <c r="F7705" s="44" t="s">
        <v>3153</v>
      </c>
      <c r="G7705" s="44" t="s">
        <v>11</v>
      </c>
      <c r="H7705" s="44" t="s">
        <v>12</v>
      </c>
      <c r="I7705" s="55" t="s">
        <v>46101</v>
      </c>
      <c r="J7705" s="55">
        <v>8059175953392</v>
      </c>
      <c r="L7705" s="47">
        <v>209.95</v>
      </c>
      <c r="M7705" s="47">
        <v>209.95</v>
      </c>
      <c r="N7705" s="45">
        <v>44641</v>
      </c>
    </row>
    <row r="7706" spans="2:14" x14ac:dyDescent="0.25">
      <c r="B7706" s="42" t="s">
        <v>67243</v>
      </c>
      <c r="C7706" s="42"/>
      <c r="E7706" s="44" t="s">
        <v>59419</v>
      </c>
      <c r="F7706" s="44" t="s">
        <v>3153</v>
      </c>
      <c r="G7706" s="44" t="s">
        <v>11</v>
      </c>
      <c r="H7706" s="44" t="s">
        <v>12</v>
      </c>
      <c r="I7706" s="55" t="s">
        <v>46080</v>
      </c>
      <c r="J7706" s="55">
        <v>8059175953385</v>
      </c>
      <c r="L7706" s="47">
        <v>209.95</v>
      </c>
      <c r="M7706" s="47">
        <v>209.95</v>
      </c>
      <c r="N7706" s="45">
        <v>44641</v>
      </c>
    </row>
    <row r="7707" spans="2:14" x14ac:dyDescent="0.25">
      <c r="B7707" s="42" t="s">
        <v>67242</v>
      </c>
      <c r="C7707" s="42"/>
      <c r="E7707" s="44" t="s">
        <v>46098</v>
      </c>
      <c r="F7707" s="44" t="s">
        <v>3153</v>
      </c>
      <c r="G7707" s="44" t="s">
        <v>11</v>
      </c>
      <c r="H7707" s="44" t="s">
        <v>12</v>
      </c>
      <c r="I7707" s="55" t="s">
        <v>46099</v>
      </c>
      <c r="J7707" s="55">
        <v>8059175953378</v>
      </c>
      <c r="L7707" s="47">
        <v>209.95</v>
      </c>
      <c r="M7707" s="47">
        <v>209.95</v>
      </c>
      <c r="N7707" s="45">
        <v>44641</v>
      </c>
    </row>
    <row r="7708" spans="2:14" x14ac:dyDescent="0.25">
      <c r="B7708" s="42" t="s">
        <v>67241</v>
      </c>
      <c r="C7708" s="42"/>
      <c r="E7708" s="44" t="s">
        <v>59418</v>
      </c>
      <c r="F7708" s="44" t="s">
        <v>3153</v>
      </c>
      <c r="G7708" s="44" t="s">
        <v>11</v>
      </c>
      <c r="H7708" s="44" t="s">
        <v>12</v>
      </c>
      <c r="I7708" s="55" t="s">
        <v>46079</v>
      </c>
      <c r="J7708" s="55">
        <v>8059175953361</v>
      </c>
      <c r="L7708" s="47">
        <v>209.95</v>
      </c>
      <c r="M7708" s="47">
        <v>209.95</v>
      </c>
      <c r="N7708" s="45">
        <v>44641</v>
      </c>
    </row>
    <row r="7709" spans="2:14" x14ac:dyDescent="0.25">
      <c r="B7709" s="42" t="s">
        <v>67240</v>
      </c>
      <c r="C7709" s="42"/>
      <c r="E7709" s="44" t="s">
        <v>46096</v>
      </c>
      <c r="F7709" s="44" t="s">
        <v>3153</v>
      </c>
      <c r="G7709" s="44" t="s">
        <v>11</v>
      </c>
      <c r="H7709" s="44" t="s">
        <v>12</v>
      </c>
      <c r="I7709" s="55" t="s">
        <v>46097</v>
      </c>
      <c r="J7709" s="55">
        <v>8059175953354</v>
      </c>
      <c r="L7709" s="47">
        <v>209.95</v>
      </c>
      <c r="M7709" s="47">
        <v>209.95</v>
      </c>
      <c r="N7709" s="45">
        <v>44641</v>
      </c>
    </row>
    <row r="7710" spans="2:14" x14ac:dyDescent="0.25">
      <c r="B7710" s="42" t="s">
        <v>67239</v>
      </c>
      <c r="C7710" s="42"/>
      <c r="E7710" s="44" t="s">
        <v>59417</v>
      </c>
      <c r="F7710" s="44" t="s">
        <v>3153</v>
      </c>
      <c r="G7710" s="44" t="s">
        <v>11</v>
      </c>
      <c r="H7710" s="44" t="s">
        <v>12</v>
      </c>
      <c r="I7710" s="55" t="s">
        <v>46078</v>
      </c>
      <c r="J7710" s="55">
        <v>8059175953347</v>
      </c>
      <c r="L7710" s="47">
        <v>209.95</v>
      </c>
      <c r="M7710" s="47">
        <v>209.95</v>
      </c>
      <c r="N7710" s="45">
        <v>44641</v>
      </c>
    </row>
    <row r="7711" spans="2:14" x14ac:dyDescent="0.25">
      <c r="B7711" s="42"/>
      <c r="C7711" s="42"/>
      <c r="E7711" s="44" t="s">
        <v>46094</v>
      </c>
      <c r="F7711" s="44" t="s">
        <v>3153</v>
      </c>
      <c r="G7711" s="44" t="s">
        <v>11</v>
      </c>
      <c r="H7711" s="44" t="s">
        <v>12</v>
      </c>
      <c r="I7711" s="55" t="s">
        <v>46095</v>
      </c>
      <c r="J7711" s="55">
        <v>8059175953330</v>
      </c>
      <c r="L7711" s="47">
        <v>209.95</v>
      </c>
      <c r="M7711" s="47">
        <v>209.95</v>
      </c>
      <c r="N7711" s="45">
        <v>44641</v>
      </c>
    </row>
    <row r="7712" spans="2:14" x14ac:dyDescent="0.25">
      <c r="B7712" s="42"/>
      <c r="C7712" s="42"/>
      <c r="E7712" s="44" t="s">
        <v>59416</v>
      </c>
      <c r="F7712" s="44" t="s">
        <v>3153</v>
      </c>
      <c r="G7712" s="44" t="s">
        <v>11</v>
      </c>
      <c r="H7712" s="44" t="s">
        <v>12</v>
      </c>
      <c r="I7712" s="55" t="s">
        <v>46077</v>
      </c>
      <c r="J7712" s="55">
        <v>8059175953323</v>
      </c>
      <c r="L7712" s="47">
        <v>209.95</v>
      </c>
      <c r="M7712" s="47">
        <v>209.95</v>
      </c>
      <c r="N7712" s="45">
        <v>44641</v>
      </c>
    </row>
    <row r="7713" spans="1:14" x14ac:dyDescent="0.25">
      <c r="B7713" s="42" t="s">
        <v>67253</v>
      </c>
      <c r="C7713" s="42"/>
      <c r="E7713" s="44" t="s">
        <v>59415</v>
      </c>
      <c r="F7713" s="44" t="s">
        <v>3153</v>
      </c>
      <c r="G7713" s="44" t="s">
        <v>11</v>
      </c>
      <c r="H7713" s="44" t="s">
        <v>12</v>
      </c>
      <c r="I7713" s="55" t="s">
        <v>46085</v>
      </c>
      <c r="J7713" s="55">
        <v>8059175953484</v>
      </c>
      <c r="L7713" s="47">
        <v>209.95</v>
      </c>
      <c r="M7713" s="47">
        <v>209.95</v>
      </c>
      <c r="N7713" s="45">
        <v>44641</v>
      </c>
    </row>
    <row r="7714" spans="1:14" x14ac:dyDescent="0.25">
      <c r="B7714" s="42" t="s">
        <v>67252</v>
      </c>
      <c r="C7714" s="42"/>
      <c r="E7714" s="44" t="s">
        <v>46092</v>
      </c>
      <c r="F7714" s="44" t="s">
        <v>3153</v>
      </c>
      <c r="G7714" s="44" t="s">
        <v>11</v>
      </c>
      <c r="H7714" s="44" t="s">
        <v>12</v>
      </c>
      <c r="I7714" s="55" t="s">
        <v>46093</v>
      </c>
      <c r="J7714" s="55">
        <v>8059175953477</v>
      </c>
      <c r="L7714" s="47">
        <v>209.95</v>
      </c>
      <c r="M7714" s="47">
        <v>209.95</v>
      </c>
      <c r="N7714" s="45">
        <v>44641</v>
      </c>
    </row>
    <row r="7715" spans="1:14" x14ac:dyDescent="0.25">
      <c r="B7715" s="42" t="s">
        <v>67251</v>
      </c>
      <c r="C7715" s="42"/>
      <c r="E7715" s="44" t="s">
        <v>59414</v>
      </c>
      <c r="F7715" s="44" t="s">
        <v>3153</v>
      </c>
      <c r="G7715" s="44" t="s">
        <v>11</v>
      </c>
      <c r="H7715" s="44" t="s">
        <v>12</v>
      </c>
      <c r="I7715" s="55" t="s">
        <v>46084</v>
      </c>
      <c r="J7715" s="55">
        <v>8059175953460</v>
      </c>
      <c r="L7715" s="47">
        <v>209.95</v>
      </c>
      <c r="M7715" s="47">
        <v>209.95</v>
      </c>
      <c r="N7715" s="45">
        <v>44641</v>
      </c>
    </row>
    <row r="7716" spans="1:14" x14ac:dyDescent="0.25">
      <c r="B7716" s="42" t="s">
        <v>67250</v>
      </c>
      <c r="C7716" s="42"/>
      <c r="E7716" s="44" t="s">
        <v>46090</v>
      </c>
      <c r="F7716" s="44" t="s">
        <v>3153</v>
      </c>
      <c r="G7716" s="44" t="s">
        <v>11</v>
      </c>
      <c r="H7716" s="44" t="s">
        <v>12</v>
      </c>
      <c r="I7716" s="55" t="s">
        <v>46091</v>
      </c>
      <c r="J7716" s="55">
        <v>8059175953453</v>
      </c>
      <c r="L7716" s="47">
        <v>209.95</v>
      </c>
      <c r="M7716" s="47">
        <v>209.95</v>
      </c>
      <c r="N7716" s="45">
        <v>44641</v>
      </c>
    </row>
    <row r="7717" spans="1:14" x14ac:dyDescent="0.25">
      <c r="B7717" s="42" t="s">
        <v>67249</v>
      </c>
      <c r="C7717" s="42"/>
      <c r="E7717" s="44" t="s">
        <v>59413</v>
      </c>
      <c r="F7717" s="44" t="s">
        <v>3153</v>
      </c>
      <c r="G7717" s="44" t="s">
        <v>11</v>
      </c>
      <c r="H7717" s="44" t="s">
        <v>12</v>
      </c>
      <c r="I7717" s="55" t="s">
        <v>46083</v>
      </c>
      <c r="J7717" s="55">
        <v>8059175953446</v>
      </c>
      <c r="L7717" s="47">
        <v>209.95</v>
      </c>
      <c r="M7717" s="47">
        <v>209.95</v>
      </c>
      <c r="N7717" s="45">
        <v>44641</v>
      </c>
    </row>
    <row r="7718" spans="1:14" x14ac:dyDescent="0.25">
      <c r="B7718" s="42" t="s">
        <v>67248</v>
      </c>
      <c r="C7718" s="42"/>
      <c r="E7718" s="44" t="s">
        <v>46088</v>
      </c>
      <c r="F7718" s="44" t="s">
        <v>3153</v>
      </c>
      <c r="G7718" s="44" t="s">
        <v>11</v>
      </c>
      <c r="H7718" s="44" t="s">
        <v>12</v>
      </c>
      <c r="I7718" s="55" t="s">
        <v>46089</v>
      </c>
      <c r="J7718" s="55">
        <v>8059175953439</v>
      </c>
      <c r="L7718" s="47">
        <v>209.95</v>
      </c>
      <c r="M7718" s="47">
        <v>209.95</v>
      </c>
      <c r="N7718" s="45">
        <v>44641</v>
      </c>
    </row>
    <row r="7719" spans="1:14" x14ac:dyDescent="0.25">
      <c r="B7719" s="42" t="s">
        <v>67247</v>
      </c>
      <c r="C7719" s="42"/>
      <c r="E7719" s="44" t="s">
        <v>59412</v>
      </c>
      <c r="F7719" s="44" t="s">
        <v>3153</v>
      </c>
      <c r="G7719" s="44" t="s">
        <v>11</v>
      </c>
      <c r="H7719" s="44" t="s">
        <v>12</v>
      </c>
      <c r="I7719" s="55" t="s">
        <v>46082</v>
      </c>
      <c r="J7719" s="55">
        <v>8059175953422</v>
      </c>
      <c r="L7719" s="47">
        <v>209.95</v>
      </c>
      <c r="M7719" s="47">
        <v>209.95</v>
      </c>
      <c r="N7719" s="45">
        <v>44641</v>
      </c>
    </row>
    <row r="7720" spans="1:14" x14ac:dyDescent="0.25">
      <c r="B7720" s="42" t="s">
        <v>67246</v>
      </c>
      <c r="C7720" s="42"/>
      <c r="E7720" s="44" t="s">
        <v>46086</v>
      </c>
      <c r="F7720" s="44" t="s">
        <v>3153</v>
      </c>
      <c r="G7720" s="44" t="s">
        <v>11</v>
      </c>
      <c r="H7720" s="44" t="s">
        <v>12</v>
      </c>
      <c r="I7720" s="55" t="s">
        <v>46087</v>
      </c>
      <c r="J7720" s="55">
        <v>8059175953415</v>
      </c>
      <c r="L7720" s="47">
        <v>209.95</v>
      </c>
      <c r="M7720" s="47">
        <v>209.95</v>
      </c>
      <c r="N7720" s="45">
        <v>44641</v>
      </c>
    </row>
    <row r="7721" spans="1:14" x14ac:dyDescent="0.25">
      <c r="B7721" s="42" t="s">
        <v>67245</v>
      </c>
      <c r="C7721" s="42"/>
      <c r="E7721" s="44" t="s">
        <v>59411</v>
      </c>
      <c r="F7721" s="44" t="s">
        <v>3153</v>
      </c>
      <c r="G7721" s="44" t="s">
        <v>11</v>
      </c>
      <c r="H7721" s="44" t="s">
        <v>12</v>
      </c>
      <c r="I7721" s="55" t="s">
        <v>46081</v>
      </c>
      <c r="J7721" s="55">
        <v>8059175953408</v>
      </c>
      <c r="L7721" s="47">
        <v>209.95</v>
      </c>
      <c r="M7721" s="47">
        <v>209.95</v>
      </c>
      <c r="N7721" s="45">
        <v>44641</v>
      </c>
    </row>
    <row r="7722" spans="1:14" x14ac:dyDescent="0.25">
      <c r="A7722" s="32" t="s">
        <v>32707</v>
      </c>
      <c r="B7722" s="42" t="s">
        <v>66976</v>
      </c>
      <c r="C7722" s="42" t="s">
        <v>19854</v>
      </c>
      <c r="D7722" s="42"/>
      <c r="E7722" s="43" t="s">
        <v>59410</v>
      </c>
      <c r="F7722" s="44" t="s">
        <v>3153</v>
      </c>
      <c r="G7722" s="44" t="s">
        <v>11</v>
      </c>
      <c r="H7722" s="44" t="s">
        <v>12</v>
      </c>
      <c r="I7722" s="42" t="s">
        <v>21044</v>
      </c>
      <c r="J7722" s="42">
        <v>8033637964485</v>
      </c>
      <c r="L7722" s="47">
        <v>209.95</v>
      </c>
      <c r="M7722" s="47">
        <v>209.95</v>
      </c>
      <c r="N7722" s="45">
        <v>43507</v>
      </c>
    </row>
    <row r="7723" spans="1:14" x14ac:dyDescent="0.25">
      <c r="A7723" s="32" t="s">
        <v>32706</v>
      </c>
      <c r="B7723" s="42" t="s">
        <v>66975</v>
      </c>
      <c r="C7723" s="42" t="s">
        <v>19853</v>
      </c>
      <c r="D7723" s="42"/>
      <c r="E7723" s="43" t="s">
        <v>59409</v>
      </c>
      <c r="F7723" s="44" t="s">
        <v>3153</v>
      </c>
      <c r="G7723" s="44" t="s">
        <v>11</v>
      </c>
      <c r="H7723" s="44" t="s">
        <v>12</v>
      </c>
      <c r="I7723" s="42" t="s">
        <v>3432</v>
      </c>
      <c r="J7723" s="42">
        <v>8033637964478</v>
      </c>
      <c r="L7723" s="47">
        <v>209.95</v>
      </c>
      <c r="M7723" s="47">
        <v>209.95</v>
      </c>
      <c r="N7723" s="45">
        <v>43507</v>
      </c>
    </row>
    <row r="7724" spans="1:14" x14ac:dyDescent="0.25">
      <c r="A7724" s="32" t="s">
        <v>32705</v>
      </c>
      <c r="B7724" s="42" t="s">
        <v>66974</v>
      </c>
      <c r="C7724" s="42" t="s">
        <v>19852</v>
      </c>
      <c r="D7724" s="42"/>
      <c r="E7724" s="43" t="s">
        <v>59408</v>
      </c>
      <c r="F7724" s="44" t="s">
        <v>3153</v>
      </c>
      <c r="G7724" s="44" t="s">
        <v>11</v>
      </c>
      <c r="H7724" s="44" t="s">
        <v>12</v>
      </c>
      <c r="I7724" s="42" t="s">
        <v>21043</v>
      </c>
      <c r="J7724" s="42">
        <v>8033637964461</v>
      </c>
      <c r="L7724" s="47">
        <v>209.95</v>
      </c>
      <c r="M7724" s="47">
        <v>209.95</v>
      </c>
      <c r="N7724" s="45">
        <v>43507</v>
      </c>
    </row>
    <row r="7725" spans="1:14" x14ac:dyDescent="0.25">
      <c r="A7725" s="32" t="s">
        <v>32704</v>
      </c>
      <c r="B7725" s="42" t="s">
        <v>66973</v>
      </c>
      <c r="C7725" s="42" t="s">
        <v>19851</v>
      </c>
      <c r="D7725" s="42"/>
      <c r="E7725" s="43" t="s">
        <v>59407</v>
      </c>
      <c r="F7725" s="44" t="s">
        <v>3153</v>
      </c>
      <c r="G7725" s="44" t="s">
        <v>11</v>
      </c>
      <c r="H7725" s="44" t="s">
        <v>12</v>
      </c>
      <c r="I7725" s="42" t="s">
        <v>3431</v>
      </c>
      <c r="J7725" s="42">
        <v>8033637964454</v>
      </c>
      <c r="L7725" s="47">
        <v>209.95</v>
      </c>
      <c r="M7725" s="47">
        <v>209.95</v>
      </c>
      <c r="N7725" s="45">
        <v>43507</v>
      </c>
    </row>
    <row r="7726" spans="1:14" x14ac:dyDescent="0.25">
      <c r="A7726" s="32" t="s">
        <v>32703</v>
      </c>
      <c r="B7726" s="42" t="s">
        <v>66972</v>
      </c>
      <c r="C7726" s="42" t="s">
        <v>19850</v>
      </c>
      <c r="D7726" s="42"/>
      <c r="E7726" s="43" t="s">
        <v>59406</v>
      </c>
      <c r="F7726" s="44" t="s">
        <v>3153</v>
      </c>
      <c r="G7726" s="44" t="s">
        <v>11</v>
      </c>
      <c r="H7726" s="44" t="s">
        <v>12</v>
      </c>
      <c r="I7726" s="42" t="s">
        <v>21042</v>
      </c>
      <c r="J7726" s="42">
        <v>8033637964447</v>
      </c>
      <c r="L7726" s="47">
        <v>209.95</v>
      </c>
      <c r="M7726" s="47">
        <v>209.95</v>
      </c>
      <c r="N7726" s="45">
        <v>43507</v>
      </c>
    </row>
    <row r="7727" spans="1:14" x14ac:dyDescent="0.25">
      <c r="A7727" s="32" t="s">
        <v>32702</v>
      </c>
      <c r="B7727" s="42" t="s">
        <v>66971</v>
      </c>
      <c r="C7727" s="42" t="s">
        <v>19849</v>
      </c>
      <c r="D7727" s="42"/>
      <c r="E7727" s="43" t="s">
        <v>59405</v>
      </c>
      <c r="F7727" s="44" t="s">
        <v>3153</v>
      </c>
      <c r="G7727" s="44" t="s">
        <v>11</v>
      </c>
      <c r="H7727" s="44" t="s">
        <v>12</v>
      </c>
      <c r="I7727" s="42" t="s">
        <v>3430</v>
      </c>
      <c r="J7727" s="42">
        <v>8033637964430</v>
      </c>
      <c r="L7727" s="47">
        <v>209.95</v>
      </c>
      <c r="M7727" s="47">
        <v>209.95</v>
      </c>
      <c r="N7727" s="45">
        <v>43507</v>
      </c>
    </row>
    <row r="7728" spans="1:14" x14ac:dyDescent="0.25">
      <c r="A7728" s="32" t="s">
        <v>32701</v>
      </c>
      <c r="B7728" s="42" t="s">
        <v>66970</v>
      </c>
      <c r="C7728" s="42" t="s">
        <v>19848</v>
      </c>
      <c r="D7728" s="42"/>
      <c r="E7728" s="43" t="s">
        <v>59404</v>
      </c>
      <c r="F7728" s="44" t="s">
        <v>3153</v>
      </c>
      <c r="G7728" s="44" t="s">
        <v>11</v>
      </c>
      <c r="H7728" s="44" t="s">
        <v>12</v>
      </c>
      <c r="I7728" s="42" t="s">
        <v>21041</v>
      </c>
      <c r="J7728" s="42">
        <v>8033637964423</v>
      </c>
      <c r="L7728" s="47">
        <v>209.95</v>
      </c>
      <c r="M7728" s="47">
        <v>209.95</v>
      </c>
      <c r="N7728" s="45">
        <v>43507</v>
      </c>
    </row>
    <row r="7729" spans="1:14" x14ac:dyDescent="0.25">
      <c r="A7729" s="32" t="s">
        <v>32700</v>
      </c>
      <c r="B7729" s="42" t="s">
        <v>66969</v>
      </c>
      <c r="C7729" s="42" t="s">
        <v>19847</v>
      </c>
      <c r="D7729" s="42"/>
      <c r="E7729" s="43" t="s">
        <v>59403</v>
      </c>
      <c r="F7729" s="44" t="s">
        <v>3153</v>
      </c>
      <c r="G7729" s="44" t="s">
        <v>11</v>
      </c>
      <c r="H7729" s="44" t="s">
        <v>12</v>
      </c>
      <c r="I7729" s="42" t="s">
        <v>3429</v>
      </c>
      <c r="J7729" s="42">
        <v>8033637964416</v>
      </c>
      <c r="L7729" s="47">
        <v>209.95</v>
      </c>
      <c r="M7729" s="47">
        <v>209.95</v>
      </c>
      <c r="N7729" s="45">
        <v>43507</v>
      </c>
    </row>
    <row r="7730" spans="1:14" x14ac:dyDescent="0.25">
      <c r="A7730" s="32" t="s">
        <v>32699</v>
      </c>
      <c r="B7730" s="42" t="s">
        <v>67114</v>
      </c>
      <c r="C7730" s="42"/>
      <c r="D7730" s="42"/>
      <c r="E7730" s="43" t="s">
        <v>18714</v>
      </c>
      <c r="F7730" s="44" t="s">
        <v>3153</v>
      </c>
      <c r="G7730" s="44" t="s">
        <v>11</v>
      </c>
      <c r="H7730" s="44" t="s">
        <v>12</v>
      </c>
      <c r="I7730" s="42" t="s">
        <v>18715</v>
      </c>
      <c r="J7730" s="42">
        <v>8059175187865</v>
      </c>
      <c r="L7730" s="47">
        <v>209.95</v>
      </c>
      <c r="M7730" s="47">
        <v>209.95</v>
      </c>
      <c r="N7730" s="45">
        <v>43878</v>
      </c>
    </row>
    <row r="7731" spans="1:14" x14ac:dyDescent="0.25">
      <c r="A7731" s="32" t="s">
        <v>32698</v>
      </c>
      <c r="B7731" s="42" t="s">
        <v>67113</v>
      </c>
      <c r="C7731" s="42"/>
      <c r="D7731" s="42"/>
      <c r="E7731" s="43" t="s">
        <v>59402</v>
      </c>
      <c r="F7731" s="44" t="s">
        <v>3153</v>
      </c>
      <c r="G7731" s="44" t="s">
        <v>11</v>
      </c>
      <c r="H7731" s="44" t="s">
        <v>12</v>
      </c>
      <c r="I7731" s="42" t="s">
        <v>18696</v>
      </c>
      <c r="J7731" s="42">
        <v>8059175187858</v>
      </c>
      <c r="L7731" s="47">
        <v>209.95</v>
      </c>
      <c r="M7731" s="47">
        <v>209.95</v>
      </c>
      <c r="N7731" s="45">
        <v>43878</v>
      </c>
    </row>
    <row r="7732" spans="1:14" x14ac:dyDescent="0.25">
      <c r="A7732" s="32" t="s">
        <v>32697</v>
      </c>
      <c r="B7732" s="42" t="s">
        <v>67112</v>
      </c>
      <c r="C7732" s="42"/>
      <c r="D7732" s="42"/>
      <c r="E7732" s="43" t="s">
        <v>18712</v>
      </c>
      <c r="F7732" s="44" t="s">
        <v>3153</v>
      </c>
      <c r="G7732" s="44" t="s">
        <v>11</v>
      </c>
      <c r="H7732" s="44" t="s">
        <v>12</v>
      </c>
      <c r="I7732" s="42" t="s">
        <v>18713</v>
      </c>
      <c r="J7732" s="42">
        <v>8059175187841</v>
      </c>
      <c r="L7732" s="47">
        <v>209.95</v>
      </c>
      <c r="M7732" s="47">
        <v>209.95</v>
      </c>
      <c r="N7732" s="45">
        <v>43878</v>
      </c>
    </row>
    <row r="7733" spans="1:14" x14ac:dyDescent="0.25">
      <c r="A7733" s="32" t="s">
        <v>32696</v>
      </c>
      <c r="B7733" s="42" t="s">
        <v>67111</v>
      </c>
      <c r="C7733" s="42"/>
      <c r="D7733" s="42"/>
      <c r="E7733" s="43" t="s">
        <v>59401</v>
      </c>
      <c r="F7733" s="44" t="s">
        <v>3153</v>
      </c>
      <c r="G7733" s="44" t="s">
        <v>11</v>
      </c>
      <c r="H7733" s="44" t="s">
        <v>12</v>
      </c>
      <c r="I7733" s="42" t="s">
        <v>18695</v>
      </c>
      <c r="J7733" s="42">
        <v>8059175187834</v>
      </c>
      <c r="L7733" s="47">
        <v>209.95</v>
      </c>
      <c r="M7733" s="47">
        <v>209.95</v>
      </c>
      <c r="N7733" s="45">
        <v>43878</v>
      </c>
    </row>
    <row r="7734" spans="1:14" x14ac:dyDescent="0.25">
      <c r="A7734" s="32" t="s">
        <v>32695</v>
      </c>
      <c r="B7734" s="42" t="s">
        <v>67110</v>
      </c>
      <c r="C7734" s="42"/>
      <c r="D7734" s="42"/>
      <c r="E7734" s="43" t="s">
        <v>18710</v>
      </c>
      <c r="F7734" s="44" t="s">
        <v>3153</v>
      </c>
      <c r="G7734" s="44" t="s">
        <v>11</v>
      </c>
      <c r="H7734" s="44" t="s">
        <v>12</v>
      </c>
      <c r="I7734" s="42" t="s">
        <v>18711</v>
      </c>
      <c r="J7734" s="42">
        <v>8059175187827</v>
      </c>
      <c r="L7734" s="47">
        <v>209.95</v>
      </c>
      <c r="M7734" s="47">
        <v>209.95</v>
      </c>
      <c r="N7734" s="45">
        <v>43878</v>
      </c>
    </row>
    <row r="7735" spans="1:14" x14ac:dyDescent="0.25">
      <c r="A7735" s="32" t="s">
        <v>32694</v>
      </c>
      <c r="B7735" s="42" t="s">
        <v>67109</v>
      </c>
      <c r="C7735" s="42"/>
      <c r="D7735" s="42"/>
      <c r="E7735" s="43" t="s">
        <v>59400</v>
      </c>
      <c r="F7735" s="44" t="s">
        <v>3153</v>
      </c>
      <c r="G7735" s="44" t="s">
        <v>11</v>
      </c>
      <c r="H7735" s="44" t="s">
        <v>12</v>
      </c>
      <c r="I7735" s="42" t="s">
        <v>18694</v>
      </c>
      <c r="J7735" s="42">
        <v>8059175187810</v>
      </c>
      <c r="L7735" s="47">
        <v>209.95</v>
      </c>
      <c r="M7735" s="47">
        <v>209.95</v>
      </c>
      <c r="N7735" s="45">
        <v>43878</v>
      </c>
    </row>
    <row r="7736" spans="1:14" x14ac:dyDescent="0.25">
      <c r="A7736" s="32" t="s">
        <v>32693</v>
      </c>
      <c r="B7736" s="42" t="s">
        <v>67123</v>
      </c>
      <c r="C7736" s="42"/>
      <c r="D7736" s="42"/>
      <c r="E7736" s="43" t="s">
        <v>59399</v>
      </c>
      <c r="F7736" s="44" t="s">
        <v>3153</v>
      </c>
      <c r="G7736" s="44" t="s">
        <v>11</v>
      </c>
      <c r="H7736" s="44" t="s">
        <v>12</v>
      </c>
      <c r="I7736" s="42" t="s">
        <v>18701</v>
      </c>
      <c r="J7736" s="42">
        <v>8059175187957</v>
      </c>
      <c r="L7736" s="47">
        <v>209.95</v>
      </c>
      <c r="M7736" s="47">
        <v>209.95</v>
      </c>
      <c r="N7736" s="45">
        <v>43878</v>
      </c>
    </row>
    <row r="7737" spans="1:14" x14ac:dyDescent="0.25">
      <c r="A7737" s="32" t="s">
        <v>32692</v>
      </c>
      <c r="B7737" s="42" t="s">
        <v>67122</v>
      </c>
      <c r="C7737" s="42"/>
      <c r="D7737" s="42"/>
      <c r="E7737" s="43" t="s">
        <v>18708</v>
      </c>
      <c r="F7737" s="44" t="s">
        <v>3153</v>
      </c>
      <c r="G7737" s="44" t="s">
        <v>11</v>
      </c>
      <c r="H7737" s="44" t="s">
        <v>12</v>
      </c>
      <c r="I7737" s="42" t="s">
        <v>18709</v>
      </c>
      <c r="J7737" s="42">
        <v>8059175187940</v>
      </c>
      <c r="L7737" s="47">
        <v>209.95</v>
      </c>
      <c r="M7737" s="47">
        <v>209.95</v>
      </c>
      <c r="N7737" s="45">
        <v>43878</v>
      </c>
    </row>
    <row r="7738" spans="1:14" x14ac:dyDescent="0.25">
      <c r="A7738" s="32" t="s">
        <v>32691</v>
      </c>
      <c r="B7738" s="42" t="s">
        <v>67121</v>
      </c>
      <c r="C7738" s="42"/>
      <c r="D7738" s="42"/>
      <c r="E7738" s="43" t="s">
        <v>59398</v>
      </c>
      <c r="F7738" s="44" t="s">
        <v>3153</v>
      </c>
      <c r="G7738" s="44" t="s">
        <v>11</v>
      </c>
      <c r="H7738" s="44" t="s">
        <v>12</v>
      </c>
      <c r="I7738" s="42" t="s">
        <v>18700</v>
      </c>
      <c r="J7738" s="42">
        <v>8059175187933</v>
      </c>
      <c r="L7738" s="47">
        <v>209.95</v>
      </c>
      <c r="M7738" s="47">
        <v>209.95</v>
      </c>
      <c r="N7738" s="45">
        <v>43878</v>
      </c>
    </row>
    <row r="7739" spans="1:14" x14ac:dyDescent="0.25">
      <c r="A7739" s="32" t="s">
        <v>32690</v>
      </c>
      <c r="B7739" s="42" t="s">
        <v>67120</v>
      </c>
      <c r="C7739" s="42"/>
      <c r="D7739" s="42"/>
      <c r="E7739" s="43" t="s">
        <v>18706</v>
      </c>
      <c r="F7739" s="44" t="s">
        <v>3153</v>
      </c>
      <c r="G7739" s="44" t="s">
        <v>11</v>
      </c>
      <c r="H7739" s="44" t="s">
        <v>12</v>
      </c>
      <c r="I7739" s="42" t="s">
        <v>18707</v>
      </c>
      <c r="J7739" s="42">
        <v>8059175187926</v>
      </c>
      <c r="L7739" s="47">
        <v>209.95</v>
      </c>
      <c r="M7739" s="47">
        <v>209.95</v>
      </c>
      <c r="N7739" s="45">
        <v>43878</v>
      </c>
    </row>
    <row r="7740" spans="1:14" x14ac:dyDescent="0.25">
      <c r="A7740" s="32" t="s">
        <v>32689</v>
      </c>
      <c r="B7740" s="42" t="s">
        <v>67119</v>
      </c>
      <c r="C7740" s="42"/>
      <c r="D7740" s="42"/>
      <c r="E7740" s="43" t="s">
        <v>59397</v>
      </c>
      <c r="F7740" s="44" t="s">
        <v>3153</v>
      </c>
      <c r="G7740" s="44" t="s">
        <v>11</v>
      </c>
      <c r="H7740" s="44" t="s">
        <v>12</v>
      </c>
      <c r="I7740" s="42" t="s">
        <v>18699</v>
      </c>
      <c r="J7740" s="42">
        <v>8059175187919</v>
      </c>
      <c r="L7740" s="47">
        <v>209.95</v>
      </c>
      <c r="M7740" s="47">
        <v>209.95</v>
      </c>
      <c r="N7740" s="45">
        <v>43878</v>
      </c>
    </row>
    <row r="7741" spans="1:14" x14ac:dyDescent="0.25">
      <c r="A7741" s="32" t="s">
        <v>32688</v>
      </c>
      <c r="B7741" s="42" t="s">
        <v>67118</v>
      </c>
      <c r="C7741" s="42"/>
      <c r="D7741" s="42"/>
      <c r="E7741" s="43" t="s">
        <v>18704</v>
      </c>
      <c r="F7741" s="44" t="s">
        <v>3153</v>
      </c>
      <c r="G7741" s="44" t="s">
        <v>11</v>
      </c>
      <c r="H7741" s="44" t="s">
        <v>12</v>
      </c>
      <c r="I7741" s="42" t="s">
        <v>18705</v>
      </c>
      <c r="J7741" s="42">
        <v>8059175187902</v>
      </c>
      <c r="L7741" s="47">
        <v>209.95</v>
      </c>
      <c r="M7741" s="47">
        <v>209.95</v>
      </c>
      <c r="N7741" s="45">
        <v>43878</v>
      </c>
    </row>
    <row r="7742" spans="1:14" x14ac:dyDescent="0.25">
      <c r="A7742" s="32" t="s">
        <v>32687</v>
      </c>
      <c r="B7742" s="42" t="s">
        <v>67117</v>
      </c>
      <c r="C7742" s="42"/>
      <c r="D7742" s="42"/>
      <c r="E7742" s="43" t="s">
        <v>59396</v>
      </c>
      <c r="F7742" s="44" t="s">
        <v>3153</v>
      </c>
      <c r="G7742" s="44" t="s">
        <v>11</v>
      </c>
      <c r="H7742" s="44" t="s">
        <v>12</v>
      </c>
      <c r="I7742" s="42" t="s">
        <v>18698</v>
      </c>
      <c r="J7742" s="42">
        <v>8059175187896</v>
      </c>
      <c r="L7742" s="47">
        <v>209.95</v>
      </c>
      <c r="M7742" s="47">
        <v>209.95</v>
      </c>
      <c r="N7742" s="45">
        <v>43878</v>
      </c>
    </row>
    <row r="7743" spans="1:14" x14ac:dyDescent="0.25">
      <c r="A7743" s="32" t="s">
        <v>32686</v>
      </c>
      <c r="B7743" s="42" t="s">
        <v>67116</v>
      </c>
      <c r="C7743" s="42"/>
      <c r="D7743" s="42"/>
      <c r="E7743" s="43" t="s">
        <v>18702</v>
      </c>
      <c r="F7743" s="44" t="s">
        <v>3153</v>
      </c>
      <c r="G7743" s="44" t="s">
        <v>11</v>
      </c>
      <c r="H7743" s="44" t="s">
        <v>12</v>
      </c>
      <c r="I7743" s="42" t="s">
        <v>18703</v>
      </c>
      <c r="J7743" s="42">
        <v>8059175187889</v>
      </c>
      <c r="L7743" s="47">
        <v>209.95</v>
      </c>
      <c r="M7743" s="47">
        <v>209.95</v>
      </c>
      <c r="N7743" s="45">
        <v>43878</v>
      </c>
    </row>
    <row r="7744" spans="1:14" x14ac:dyDescent="0.25">
      <c r="A7744" s="32" t="s">
        <v>32685</v>
      </c>
      <c r="B7744" s="42" t="s">
        <v>67115</v>
      </c>
      <c r="C7744" s="42"/>
      <c r="D7744" s="42"/>
      <c r="E7744" s="43" t="s">
        <v>59395</v>
      </c>
      <c r="F7744" s="44" t="s">
        <v>3153</v>
      </c>
      <c r="G7744" s="44" t="s">
        <v>11</v>
      </c>
      <c r="H7744" s="44" t="s">
        <v>12</v>
      </c>
      <c r="I7744" s="42" t="s">
        <v>18697</v>
      </c>
      <c r="J7744" s="42">
        <v>8059175187872</v>
      </c>
      <c r="L7744" s="47">
        <v>209.95</v>
      </c>
      <c r="M7744" s="47">
        <v>209.95</v>
      </c>
      <c r="N7744" s="45">
        <v>43878</v>
      </c>
    </row>
    <row r="7745" spans="1:14" x14ac:dyDescent="0.25">
      <c r="A7745" s="32" t="s">
        <v>32684</v>
      </c>
      <c r="B7745" s="42" t="s">
        <v>66985</v>
      </c>
      <c r="C7745" s="42" t="s">
        <v>19846</v>
      </c>
      <c r="D7745" s="42"/>
      <c r="E7745" s="43" t="s">
        <v>59394</v>
      </c>
      <c r="F7745" s="44" t="s">
        <v>3153</v>
      </c>
      <c r="G7745" s="44" t="s">
        <v>11</v>
      </c>
      <c r="H7745" s="44" t="s">
        <v>12</v>
      </c>
      <c r="I7745" s="42" t="s">
        <v>3428</v>
      </c>
      <c r="J7745" s="42">
        <v>8033637964577</v>
      </c>
      <c r="L7745" s="47">
        <v>209.95</v>
      </c>
      <c r="M7745" s="47">
        <v>209.95</v>
      </c>
      <c r="N7745" s="45">
        <v>43507</v>
      </c>
    </row>
    <row r="7746" spans="1:14" x14ac:dyDescent="0.25">
      <c r="A7746" s="32" t="s">
        <v>32683</v>
      </c>
      <c r="B7746" s="42" t="s">
        <v>66984</v>
      </c>
      <c r="C7746" s="42" t="s">
        <v>19845</v>
      </c>
      <c r="D7746" s="42"/>
      <c r="E7746" s="43" t="s">
        <v>59393</v>
      </c>
      <c r="F7746" s="44" t="s">
        <v>3153</v>
      </c>
      <c r="G7746" s="44" t="s">
        <v>11</v>
      </c>
      <c r="H7746" s="44" t="s">
        <v>12</v>
      </c>
      <c r="I7746" s="42" t="s">
        <v>3427</v>
      </c>
      <c r="J7746" s="42">
        <v>8033637964560</v>
      </c>
      <c r="L7746" s="47">
        <v>209.95</v>
      </c>
      <c r="M7746" s="47">
        <v>209.95</v>
      </c>
      <c r="N7746" s="45">
        <v>43507</v>
      </c>
    </row>
    <row r="7747" spans="1:14" x14ac:dyDescent="0.25">
      <c r="A7747" s="32" t="s">
        <v>32682</v>
      </c>
      <c r="B7747" s="42" t="s">
        <v>66983</v>
      </c>
      <c r="C7747" s="42" t="s">
        <v>19844</v>
      </c>
      <c r="D7747" s="42"/>
      <c r="E7747" s="43" t="s">
        <v>59392</v>
      </c>
      <c r="F7747" s="44" t="s">
        <v>3153</v>
      </c>
      <c r="G7747" s="44" t="s">
        <v>11</v>
      </c>
      <c r="H7747" s="44" t="s">
        <v>12</v>
      </c>
      <c r="I7747" s="42" t="s">
        <v>3426</v>
      </c>
      <c r="J7747" s="42">
        <v>8033637964553</v>
      </c>
      <c r="L7747" s="47">
        <v>209.95</v>
      </c>
      <c r="M7747" s="47">
        <v>209.95</v>
      </c>
      <c r="N7747" s="45">
        <v>43507</v>
      </c>
    </row>
    <row r="7748" spans="1:14" x14ac:dyDescent="0.25">
      <c r="A7748" s="32" t="s">
        <v>32681</v>
      </c>
      <c r="B7748" s="42" t="s">
        <v>66982</v>
      </c>
      <c r="C7748" s="42" t="s">
        <v>19843</v>
      </c>
      <c r="D7748" s="42"/>
      <c r="E7748" s="43" t="s">
        <v>59391</v>
      </c>
      <c r="F7748" s="44" t="s">
        <v>3153</v>
      </c>
      <c r="G7748" s="44" t="s">
        <v>11</v>
      </c>
      <c r="H7748" s="44" t="s">
        <v>12</v>
      </c>
      <c r="I7748" s="42" t="s">
        <v>3425</v>
      </c>
      <c r="J7748" s="42">
        <v>8033637964546</v>
      </c>
      <c r="L7748" s="47">
        <v>209.95</v>
      </c>
      <c r="M7748" s="47">
        <v>209.95</v>
      </c>
      <c r="N7748" s="45">
        <v>43507</v>
      </c>
    </row>
    <row r="7749" spans="1:14" x14ac:dyDescent="0.25">
      <c r="A7749" s="32" t="s">
        <v>32680</v>
      </c>
      <c r="B7749" s="42" t="s">
        <v>66981</v>
      </c>
      <c r="C7749" s="42" t="s">
        <v>19842</v>
      </c>
      <c r="D7749" s="42"/>
      <c r="E7749" s="43" t="s">
        <v>59390</v>
      </c>
      <c r="F7749" s="44" t="s">
        <v>3153</v>
      </c>
      <c r="G7749" s="44" t="s">
        <v>11</v>
      </c>
      <c r="H7749" s="44" t="s">
        <v>12</v>
      </c>
      <c r="I7749" s="42" t="s">
        <v>3424</v>
      </c>
      <c r="J7749" s="42">
        <v>8033637964539</v>
      </c>
      <c r="L7749" s="47">
        <v>209.95</v>
      </c>
      <c r="M7749" s="47">
        <v>209.95</v>
      </c>
      <c r="N7749" s="45">
        <v>43507</v>
      </c>
    </row>
    <row r="7750" spans="1:14" x14ac:dyDescent="0.25">
      <c r="A7750" s="32" t="s">
        <v>32679</v>
      </c>
      <c r="B7750" s="42" t="s">
        <v>66980</v>
      </c>
      <c r="C7750" s="42" t="s">
        <v>19841</v>
      </c>
      <c r="D7750" s="42"/>
      <c r="E7750" s="43" t="s">
        <v>59389</v>
      </c>
      <c r="F7750" s="44" t="s">
        <v>3153</v>
      </c>
      <c r="G7750" s="44" t="s">
        <v>11</v>
      </c>
      <c r="H7750" s="44" t="s">
        <v>12</v>
      </c>
      <c r="I7750" s="42" t="s">
        <v>3423</v>
      </c>
      <c r="J7750" s="42">
        <v>8033637964522</v>
      </c>
      <c r="L7750" s="47">
        <v>209.95</v>
      </c>
      <c r="M7750" s="47">
        <v>209.95</v>
      </c>
      <c r="N7750" s="45">
        <v>43507</v>
      </c>
    </row>
    <row r="7751" spans="1:14" x14ac:dyDescent="0.25">
      <c r="A7751" s="32" t="s">
        <v>32678</v>
      </c>
      <c r="B7751" s="42" t="s">
        <v>66979</v>
      </c>
      <c r="C7751" s="42" t="s">
        <v>19840</v>
      </c>
      <c r="D7751" s="42"/>
      <c r="E7751" s="43" t="s">
        <v>59388</v>
      </c>
      <c r="F7751" s="44" t="s">
        <v>3153</v>
      </c>
      <c r="G7751" s="44" t="s">
        <v>11</v>
      </c>
      <c r="H7751" s="44" t="s">
        <v>12</v>
      </c>
      <c r="I7751" s="42" t="s">
        <v>3422</v>
      </c>
      <c r="J7751" s="42">
        <v>8033637964515</v>
      </c>
      <c r="L7751" s="47">
        <v>209.95</v>
      </c>
      <c r="M7751" s="47">
        <v>209.95</v>
      </c>
      <c r="N7751" s="45">
        <v>43507</v>
      </c>
    </row>
    <row r="7752" spans="1:14" x14ac:dyDescent="0.25">
      <c r="A7752" s="32" t="s">
        <v>32677</v>
      </c>
      <c r="B7752" s="42" t="s">
        <v>66978</v>
      </c>
      <c r="C7752" s="42" t="s">
        <v>19839</v>
      </c>
      <c r="D7752" s="42"/>
      <c r="E7752" s="43" t="s">
        <v>59387</v>
      </c>
      <c r="F7752" s="44" t="s">
        <v>3153</v>
      </c>
      <c r="G7752" s="44" t="s">
        <v>11</v>
      </c>
      <c r="H7752" s="44" t="s">
        <v>12</v>
      </c>
      <c r="I7752" s="42" t="s">
        <v>3421</v>
      </c>
      <c r="J7752" s="42">
        <v>8033637964508</v>
      </c>
      <c r="L7752" s="47">
        <v>209.95</v>
      </c>
      <c r="M7752" s="47">
        <v>209.95</v>
      </c>
      <c r="N7752" s="45">
        <v>43507</v>
      </c>
    </row>
    <row r="7753" spans="1:14" x14ac:dyDescent="0.25">
      <c r="A7753" s="32" t="s">
        <v>32676</v>
      </c>
      <c r="B7753" s="42" t="s">
        <v>66977</v>
      </c>
      <c r="C7753" s="42" t="s">
        <v>19838</v>
      </c>
      <c r="D7753" s="42"/>
      <c r="E7753" s="43" t="s">
        <v>59386</v>
      </c>
      <c r="F7753" s="44" t="s">
        <v>3153</v>
      </c>
      <c r="G7753" s="44" t="s">
        <v>11</v>
      </c>
      <c r="H7753" s="44" t="s">
        <v>12</v>
      </c>
      <c r="I7753" s="42" t="s">
        <v>3420</v>
      </c>
      <c r="J7753" s="42">
        <v>8033637964492</v>
      </c>
      <c r="L7753" s="47">
        <v>209.95</v>
      </c>
      <c r="M7753" s="47">
        <v>209.95</v>
      </c>
      <c r="N7753" s="45">
        <v>43507</v>
      </c>
    </row>
    <row r="7754" spans="1:14" x14ac:dyDescent="0.25">
      <c r="A7754" s="32" t="s">
        <v>71177</v>
      </c>
      <c r="B7754" s="17" t="s">
        <v>69612</v>
      </c>
      <c r="C7754" s="42"/>
      <c r="D7754" s="17"/>
      <c r="E7754" s="17" t="s">
        <v>69613</v>
      </c>
      <c r="F7754" s="21" t="s">
        <v>3153</v>
      </c>
      <c r="G7754" s="44" t="s">
        <v>11</v>
      </c>
      <c r="H7754" s="44" t="s">
        <v>12</v>
      </c>
      <c r="I7754" s="17" t="s">
        <v>69614</v>
      </c>
      <c r="J7754" s="20">
        <v>8059347331096</v>
      </c>
      <c r="K7754" s="17"/>
      <c r="L7754" s="28">
        <v>179.95</v>
      </c>
      <c r="M7754" s="28">
        <v>179.95</v>
      </c>
      <c r="N7754" s="24">
        <v>45335</v>
      </c>
    </row>
    <row r="7755" spans="1:14" x14ac:dyDescent="0.25">
      <c r="A7755" s="32" t="s">
        <v>71176</v>
      </c>
      <c r="B7755" s="17" t="s">
        <v>69609</v>
      </c>
      <c r="C7755" s="42"/>
      <c r="D7755" s="17"/>
      <c r="E7755" s="17" t="s">
        <v>69610</v>
      </c>
      <c r="F7755" s="21" t="s">
        <v>3153</v>
      </c>
      <c r="G7755" s="44" t="s">
        <v>11</v>
      </c>
      <c r="H7755" s="44" t="s">
        <v>12</v>
      </c>
      <c r="I7755" s="17" t="s">
        <v>69611</v>
      </c>
      <c r="J7755" s="20">
        <v>8059347321585</v>
      </c>
      <c r="K7755" s="17"/>
      <c r="L7755" s="28">
        <v>179.95</v>
      </c>
      <c r="M7755" s="28">
        <v>179.95</v>
      </c>
      <c r="N7755" s="24">
        <v>45335</v>
      </c>
    </row>
    <row r="7756" spans="1:14" x14ac:dyDescent="0.25">
      <c r="A7756" s="32" t="s">
        <v>71175</v>
      </c>
      <c r="B7756" s="17" t="s">
        <v>69606</v>
      </c>
      <c r="C7756" s="42"/>
      <c r="D7756" s="17"/>
      <c r="E7756" s="17" t="s">
        <v>69607</v>
      </c>
      <c r="F7756" s="21" t="s">
        <v>3153</v>
      </c>
      <c r="G7756" s="44" t="s">
        <v>11</v>
      </c>
      <c r="H7756" s="44" t="s">
        <v>12</v>
      </c>
      <c r="I7756" s="17" t="s">
        <v>69608</v>
      </c>
      <c r="J7756" s="20">
        <v>8059347331089</v>
      </c>
      <c r="K7756" s="17"/>
      <c r="L7756" s="28">
        <v>179.95</v>
      </c>
      <c r="M7756" s="28">
        <v>179.95</v>
      </c>
      <c r="N7756" s="24">
        <v>45335</v>
      </c>
    </row>
    <row r="7757" spans="1:14" x14ac:dyDescent="0.25">
      <c r="A7757" s="32" t="s">
        <v>71174</v>
      </c>
      <c r="B7757" s="17" t="s">
        <v>69603</v>
      </c>
      <c r="C7757" s="42"/>
      <c r="D7757" s="17"/>
      <c r="E7757" s="17" t="s">
        <v>69604</v>
      </c>
      <c r="F7757" s="21" t="s">
        <v>3153</v>
      </c>
      <c r="G7757" s="44" t="s">
        <v>11</v>
      </c>
      <c r="H7757" s="44" t="s">
        <v>12</v>
      </c>
      <c r="I7757" s="17" t="s">
        <v>69605</v>
      </c>
      <c r="J7757" s="20">
        <v>8059347331072</v>
      </c>
      <c r="K7757" s="17"/>
      <c r="L7757" s="28">
        <v>179.95</v>
      </c>
      <c r="M7757" s="28">
        <v>179.95</v>
      </c>
      <c r="N7757" s="24">
        <v>45335</v>
      </c>
    </row>
    <row r="7758" spans="1:14" x14ac:dyDescent="0.25">
      <c r="A7758" s="32" t="s">
        <v>71173</v>
      </c>
      <c r="B7758" s="17" t="s">
        <v>69639</v>
      </c>
      <c r="C7758" s="42"/>
      <c r="D7758" s="17"/>
      <c r="E7758" s="17" t="s">
        <v>69640</v>
      </c>
      <c r="F7758" s="21" t="s">
        <v>3153</v>
      </c>
      <c r="G7758" s="44" t="s">
        <v>11</v>
      </c>
      <c r="H7758" s="44" t="s">
        <v>12</v>
      </c>
      <c r="I7758" s="17" t="s">
        <v>69641</v>
      </c>
      <c r="J7758" s="20">
        <v>8059347331188</v>
      </c>
      <c r="K7758" s="17"/>
      <c r="L7758" s="28">
        <v>179.95</v>
      </c>
      <c r="M7758" s="28">
        <v>179.95</v>
      </c>
      <c r="N7758" s="24">
        <v>45335</v>
      </c>
    </row>
    <row r="7759" spans="1:14" x14ac:dyDescent="0.25">
      <c r="A7759" s="32" t="s">
        <v>71172</v>
      </c>
      <c r="B7759" s="17" t="s">
        <v>69636</v>
      </c>
      <c r="C7759" s="42"/>
      <c r="D7759" s="17"/>
      <c r="E7759" s="17" t="s">
        <v>69637</v>
      </c>
      <c r="F7759" s="21" t="s">
        <v>3153</v>
      </c>
      <c r="G7759" s="44" t="s">
        <v>11</v>
      </c>
      <c r="H7759" s="44" t="s">
        <v>12</v>
      </c>
      <c r="I7759" s="17" t="s">
        <v>69638</v>
      </c>
      <c r="J7759" s="20">
        <v>8059347331171</v>
      </c>
      <c r="K7759" s="17"/>
      <c r="L7759" s="28">
        <v>179.95</v>
      </c>
      <c r="M7759" s="28">
        <v>179.95</v>
      </c>
      <c r="N7759" s="24">
        <v>45335</v>
      </c>
    </row>
    <row r="7760" spans="1:14" x14ac:dyDescent="0.25">
      <c r="A7760" s="32" t="s">
        <v>71171</v>
      </c>
      <c r="B7760" s="17" t="s">
        <v>69633</v>
      </c>
      <c r="C7760" s="42"/>
      <c r="D7760" s="17"/>
      <c r="E7760" s="17" t="s">
        <v>69634</v>
      </c>
      <c r="F7760" s="21" t="s">
        <v>3153</v>
      </c>
      <c r="G7760" s="44" t="s">
        <v>11</v>
      </c>
      <c r="H7760" s="44" t="s">
        <v>12</v>
      </c>
      <c r="I7760" s="17" t="s">
        <v>69635</v>
      </c>
      <c r="J7760" s="20">
        <v>8059347331164</v>
      </c>
      <c r="K7760" s="17"/>
      <c r="L7760" s="28">
        <v>179.95</v>
      </c>
      <c r="M7760" s="28">
        <v>179.95</v>
      </c>
      <c r="N7760" s="24">
        <v>45335</v>
      </c>
    </row>
    <row r="7761" spans="1:14" x14ac:dyDescent="0.25">
      <c r="A7761" s="32" t="s">
        <v>71170</v>
      </c>
      <c r="B7761" s="17" t="s">
        <v>69630</v>
      </c>
      <c r="C7761" s="42"/>
      <c r="D7761" s="17"/>
      <c r="E7761" s="17" t="s">
        <v>69631</v>
      </c>
      <c r="F7761" s="21" t="s">
        <v>3153</v>
      </c>
      <c r="G7761" s="44" t="s">
        <v>11</v>
      </c>
      <c r="H7761" s="44" t="s">
        <v>12</v>
      </c>
      <c r="I7761" s="17" t="s">
        <v>69632</v>
      </c>
      <c r="J7761" s="20">
        <v>8059347331157</v>
      </c>
      <c r="K7761" s="17"/>
      <c r="L7761" s="28">
        <v>179.95</v>
      </c>
      <c r="M7761" s="28">
        <v>179.95</v>
      </c>
      <c r="N7761" s="24">
        <v>45335</v>
      </c>
    </row>
    <row r="7762" spans="1:14" x14ac:dyDescent="0.25">
      <c r="A7762" s="32" t="s">
        <v>71169</v>
      </c>
      <c r="B7762" s="17" t="s">
        <v>69627</v>
      </c>
      <c r="C7762" s="42"/>
      <c r="D7762" s="17"/>
      <c r="E7762" s="17" t="s">
        <v>69628</v>
      </c>
      <c r="F7762" s="21" t="s">
        <v>3153</v>
      </c>
      <c r="G7762" s="44" t="s">
        <v>11</v>
      </c>
      <c r="H7762" s="44" t="s">
        <v>12</v>
      </c>
      <c r="I7762" s="17" t="s">
        <v>69629</v>
      </c>
      <c r="J7762" s="20">
        <v>8059347331140</v>
      </c>
      <c r="K7762" s="17"/>
      <c r="L7762" s="28">
        <v>179.95</v>
      </c>
      <c r="M7762" s="28">
        <v>179.95</v>
      </c>
      <c r="N7762" s="24">
        <v>45335</v>
      </c>
    </row>
    <row r="7763" spans="1:14" x14ac:dyDescent="0.25">
      <c r="A7763" s="32" t="s">
        <v>71168</v>
      </c>
      <c r="B7763" s="17" t="s">
        <v>69624</v>
      </c>
      <c r="C7763" s="42"/>
      <c r="D7763" s="17"/>
      <c r="E7763" s="17" t="s">
        <v>69625</v>
      </c>
      <c r="F7763" s="21" t="s">
        <v>3153</v>
      </c>
      <c r="G7763" s="44" t="s">
        <v>11</v>
      </c>
      <c r="H7763" s="44" t="s">
        <v>12</v>
      </c>
      <c r="I7763" s="17" t="s">
        <v>69626</v>
      </c>
      <c r="J7763" s="20">
        <v>8059347331133</v>
      </c>
      <c r="K7763" s="17"/>
      <c r="L7763" s="28">
        <v>179.95</v>
      </c>
      <c r="M7763" s="28">
        <v>179.95</v>
      </c>
      <c r="N7763" s="24">
        <v>45335</v>
      </c>
    </row>
    <row r="7764" spans="1:14" x14ac:dyDescent="0.25">
      <c r="A7764" s="32" t="s">
        <v>71167</v>
      </c>
      <c r="B7764" s="17" t="s">
        <v>69621</v>
      </c>
      <c r="C7764" s="42"/>
      <c r="D7764" s="17"/>
      <c r="E7764" s="17" t="s">
        <v>69622</v>
      </c>
      <c r="F7764" s="21" t="s">
        <v>3153</v>
      </c>
      <c r="G7764" s="44" t="s">
        <v>11</v>
      </c>
      <c r="H7764" s="44" t="s">
        <v>12</v>
      </c>
      <c r="I7764" s="17" t="s">
        <v>69623</v>
      </c>
      <c r="J7764" s="20">
        <v>8059347331126</v>
      </c>
      <c r="K7764" s="17"/>
      <c r="L7764" s="28">
        <v>179.95</v>
      </c>
      <c r="M7764" s="28">
        <v>179.95</v>
      </c>
      <c r="N7764" s="24">
        <v>45335</v>
      </c>
    </row>
    <row r="7765" spans="1:14" x14ac:dyDescent="0.25">
      <c r="A7765" s="32" t="s">
        <v>71166</v>
      </c>
      <c r="B7765" s="17" t="s">
        <v>69618</v>
      </c>
      <c r="C7765" s="42"/>
      <c r="D7765" s="17"/>
      <c r="E7765" s="17" t="s">
        <v>69619</v>
      </c>
      <c r="F7765" s="21" t="s">
        <v>3153</v>
      </c>
      <c r="G7765" s="44" t="s">
        <v>11</v>
      </c>
      <c r="H7765" s="44" t="s">
        <v>12</v>
      </c>
      <c r="I7765" s="17" t="s">
        <v>69620</v>
      </c>
      <c r="J7765" s="20">
        <v>8059347331119</v>
      </c>
      <c r="K7765" s="17"/>
      <c r="L7765" s="28">
        <v>179.95</v>
      </c>
      <c r="M7765" s="28">
        <v>179.95</v>
      </c>
      <c r="N7765" s="24">
        <v>45335</v>
      </c>
    </row>
    <row r="7766" spans="1:14" x14ac:dyDescent="0.25">
      <c r="A7766" s="32" t="s">
        <v>71165</v>
      </c>
      <c r="B7766" s="17" t="s">
        <v>69615</v>
      </c>
      <c r="C7766" s="42"/>
      <c r="D7766" s="17"/>
      <c r="E7766" s="17" t="s">
        <v>69616</v>
      </c>
      <c r="F7766" s="21" t="s">
        <v>3153</v>
      </c>
      <c r="G7766" s="44" t="s">
        <v>11</v>
      </c>
      <c r="H7766" s="44" t="s">
        <v>12</v>
      </c>
      <c r="I7766" s="17" t="s">
        <v>69617</v>
      </c>
      <c r="J7766" s="20">
        <v>8059347331102</v>
      </c>
      <c r="K7766" s="17"/>
      <c r="L7766" s="28">
        <v>179.95</v>
      </c>
      <c r="M7766" s="28">
        <v>179.95</v>
      </c>
      <c r="N7766" s="24">
        <v>45335</v>
      </c>
    </row>
    <row r="7767" spans="1:14" x14ac:dyDescent="0.25">
      <c r="A7767" s="32" t="s">
        <v>32675</v>
      </c>
      <c r="B7767" s="42" t="s">
        <v>66895</v>
      </c>
      <c r="C7767" s="42" t="s">
        <v>20688</v>
      </c>
      <c r="D7767" s="42"/>
      <c r="E7767" s="43" t="s">
        <v>21822</v>
      </c>
      <c r="F7767" s="44" t="s">
        <v>3153</v>
      </c>
      <c r="G7767" s="44" t="s">
        <v>11</v>
      </c>
      <c r="H7767" s="44" t="s">
        <v>12</v>
      </c>
      <c r="I7767" s="42" t="s">
        <v>20571</v>
      </c>
      <c r="J7767" s="42">
        <v>8033637964317</v>
      </c>
      <c r="L7767" s="46">
        <v>179.95</v>
      </c>
      <c r="M7767" s="54">
        <v>179.95</v>
      </c>
      <c r="N7767" s="45">
        <v>43507</v>
      </c>
    </row>
    <row r="7768" spans="1:14" x14ac:dyDescent="0.25">
      <c r="A7768" s="32" t="s">
        <v>32674</v>
      </c>
      <c r="B7768" s="42" t="s">
        <v>66894</v>
      </c>
      <c r="C7768" s="42" t="s">
        <v>20687</v>
      </c>
      <c r="D7768" s="42"/>
      <c r="E7768" s="43" t="s">
        <v>21821</v>
      </c>
      <c r="F7768" s="44" t="s">
        <v>3153</v>
      </c>
      <c r="G7768" s="44" t="s">
        <v>11</v>
      </c>
      <c r="H7768" s="44" t="s">
        <v>12</v>
      </c>
      <c r="I7768" s="42" t="s">
        <v>3370</v>
      </c>
      <c r="J7768" s="42">
        <v>8033637964300</v>
      </c>
      <c r="L7768" s="46">
        <v>179.95</v>
      </c>
      <c r="M7768" s="54">
        <v>179.95</v>
      </c>
      <c r="N7768" s="45">
        <v>43507</v>
      </c>
    </row>
    <row r="7769" spans="1:14" x14ac:dyDescent="0.25">
      <c r="A7769" s="32" t="s">
        <v>32673</v>
      </c>
      <c r="B7769" s="42" t="s">
        <v>66893</v>
      </c>
      <c r="C7769" s="42" t="s">
        <v>20686</v>
      </c>
      <c r="D7769" s="42"/>
      <c r="E7769" s="43" t="s">
        <v>21820</v>
      </c>
      <c r="F7769" s="44" t="s">
        <v>3153</v>
      </c>
      <c r="G7769" s="44" t="s">
        <v>11</v>
      </c>
      <c r="H7769" s="44" t="s">
        <v>12</v>
      </c>
      <c r="I7769" s="42" t="s">
        <v>20570</v>
      </c>
      <c r="J7769" s="42">
        <v>8033637964294</v>
      </c>
      <c r="L7769" s="46">
        <v>179.95</v>
      </c>
      <c r="M7769" s="54">
        <v>179.95</v>
      </c>
      <c r="N7769" s="45">
        <v>43507</v>
      </c>
    </row>
    <row r="7770" spans="1:14" x14ac:dyDescent="0.25">
      <c r="A7770" s="32" t="s">
        <v>32672</v>
      </c>
      <c r="B7770" s="42" t="s">
        <v>66892</v>
      </c>
      <c r="C7770" s="42" t="s">
        <v>20685</v>
      </c>
      <c r="D7770" s="42"/>
      <c r="E7770" s="43" t="s">
        <v>21819</v>
      </c>
      <c r="F7770" s="44" t="s">
        <v>3153</v>
      </c>
      <c r="G7770" s="44" t="s">
        <v>11</v>
      </c>
      <c r="H7770" s="44" t="s">
        <v>12</v>
      </c>
      <c r="I7770" s="42" t="s">
        <v>3369</v>
      </c>
      <c r="J7770" s="42">
        <v>8033637964287</v>
      </c>
      <c r="L7770" s="46">
        <v>179.95</v>
      </c>
      <c r="M7770" s="54">
        <v>179.95</v>
      </c>
      <c r="N7770" s="45">
        <v>43507</v>
      </c>
    </row>
    <row r="7771" spans="1:14" x14ac:dyDescent="0.25">
      <c r="A7771" s="32" t="s">
        <v>32671</v>
      </c>
      <c r="B7771" s="42" t="s">
        <v>66891</v>
      </c>
      <c r="C7771" s="42"/>
      <c r="D7771" s="42"/>
      <c r="E7771" s="43" t="s">
        <v>3368</v>
      </c>
      <c r="F7771" s="44" t="s">
        <v>3153</v>
      </c>
      <c r="G7771" s="44" t="s">
        <v>11</v>
      </c>
      <c r="H7771" s="44" t="s">
        <v>12</v>
      </c>
      <c r="I7771" s="42" t="s">
        <v>21033</v>
      </c>
      <c r="J7771" s="42">
        <v>8033637964270</v>
      </c>
      <c r="L7771" s="47">
        <v>179.95</v>
      </c>
      <c r="M7771" s="47">
        <v>179.95</v>
      </c>
      <c r="N7771" s="45">
        <v>43507</v>
      </c>
    </row>
    <row r="7772" spans="1:14" x14ac:dyDescent="0.25">
      <c r="A7772" s="32" t="s">
        <v>32670</v>
      </c>
      <c r="B7772" s="42" t="s">
        <v>66890</v>
      </c>
      <c r="C7772" s="42"/>
      <c r="D7772" s="42"/>
      <c r="E7772" s="43" t="s">
        <v>59385</v>
      </c>
      <c r="F7772" s="44" t="s">
        <v>3153</v>
      </c>
      <c r="G7772" s="44" t="s">
        <v>11</v>
      </c>
      <c r="H7772" s="44" t="s">
        <v>12</v>
      </c>
      <c r="I7772" s="42" t="s">
        <v>3367</v>
      </c>
      <c r="J7772" s="42">
        <v>8033637964263</v>
      </c>
      <c r="L7772" s="47">
        <v>179.95</v>
      </c>
      <c r="M7772" s="47">
        <v>179.95</v>
      </c>
      <c r="N7772" s="45">
        <v>43507</v>
      </c>
    </row>
    <row r="7773" spans="1:14" x14ac:dyDescent="0.25">
      <c r="A7773" s="32" t="s">
        <v>32669</v>
      </c>
      <c r="B7773" s="42" t="s">
        <v>66904</v>
      </c>
      <c r="C7773" s="42"/>
      <c r="D7773" s="42"/>
      <c r="E7773" s="43" t="s">
        <v>59384</v>
      </c>
      <c r="F7773" s="44" t="s">
        <v>3153</v>
      </c>
      <c r="G7773" s="44" t="s">
        <v>11</v>
      </c>
      <c r="H7773" s="44" t="s">
        <v>12</v>
      </c>
      <c r="I7773" s="42" t="s">
        <v>3366</v>
      </c>
      <c r="J7773" s="42">
        <v>8033637964409</v>
      </c>
      <c r="L7773" s="47">
        <v>179.95</v>
      </c>
      <c r="M7773" s="47">
        <v>179.95</v>
      </c>
      <c r="N7773" s="45">
        <v>43507</v>
      </c>
    </row>
    <row r="7774" spans="1:14" x14ac:dyDescent="0.25">
      <c r="A7774" s="32" t="s">
        <v>32668</v>
      </c>
      <c r="B7774" s="42" t="s">
        <v>66903</v>
      </c>
      <c r="C7774" s="42"/>
      <c r="D7774" s="42"/>
      <c r="E7774" s="43" t="s">
        <v>3364</v>
      </c>
      <c r="F7774" s="44" t="s">
        <v>3153</v>
      </c>
      <c r="G7774" s="44" t="s">
        <v>11</v>
      </c>
      <c r="H7774" s="44" t="s">
        <v>12</v>
      </c>
      <c r="I7774" s="42" t="s">
        <v>3365</v>
      </c>
      <c r="J7774" s="42">
        <v>8033637964393</v>
      </c>
      <c r="L7774" s="47">
        <v>179.95</v>
      </c>
      <c r="M7774" s="47">
        <v>179.95</v>
      </c>
      <c r="N7774" s="45">
        <v>43507</v>
      </c>
    </row>
    <row r="7775" spans="1:14" x14ac:dyDescent="0.25">
      <c r="A7775" s="32" t="s">
        <v>32667</v>
      </c>
      <c r="B7775" s="42" t="s">
        <v>66902</v>
      </c>
      <c r="C7775" s="42" t="s">
        <v>20695</v>
      </c>
      <c r="D7775" s="42"/>
      <c r="E7775" s="43" t="s">
        <v>59383</v>
      </c>
      <c r="F7775" s="44" t="s">
        <v>3153</v>
      </c>
      <c r="G7775" s="44" t="s">
        <v>11</v>
      </c>
      <c r="H7775" s="44" t="s">
        <v>12</v>
      </c>
      <c r="I7775" s="42" t="s">
        <v>3363</v>
      </c>
      <c r="J7775" s="42">
        <v>8033637964386</v>
      </c>
      <c r="L7775" s="46">
        <v>179.95</v>
      </c>
      <c r="M7775" s="54">
        <v>179.95</v>
      </c>
      <c r="N7775" s="45">
        <v>43507</v>
      </c>
    </row>
    <row r="7776" spans="1:14" x14ac:dyDescent="0.25">
      <c r="A7776" s="32" t="s">
        <v>32666</v>
      </c>
      <c r="B7776" s="42" t="s">
        <v>66901</v>
      </c>
      <c r="C7776" s="42" t="s">
        <v>20694</v>
      </c>
      <c r="D7776" s="42"/>
      <c r="E7776" s="43" t="s">
        <v>21825</v>
      </c>
      <c r="F7776" s="44" t="s">
        <v>3153</v>
      </c>
      <c r="G7776" s="44" t="s">
        <v>11</v>
      </c>
      <c r="H7776" s="44" t="s">
        <v>12</v>
      </c>
      <c r="I7776" s="42" t="s">
        <v>3362</v>
      </c>
      <c r="J7776" s="42">
        <v>8033637964379</v>
      </c>
      <c r="L7776" s="46">
        <v>179.95</v>
      </c>
      <c r="M7776" s="54">
        <v>179.95</v>
      </c>
      <c r="N7776" s="45">
        <v>43507</v>
      </c>
    </row>
    <row r="7777" spans="1:14" x14ac:dyDescent="0.25">
      <c r="A7777" s="32" t="s">
        <v>32665</v>
      </c>
      <c r="B7777" s="42" t="s">
        <v>66900</v>
      </c>
      <c r="C7777" s="42" t="s">
        <v>20693</v>
      </c>
      <c r="D7777" s="42"/>
      <c r="E7777" s="43" t="s">
        <v>59382</v>
      </c>
      <c r="F7777" s="44" t="s">
        <v>3153</v>
      </c>
      <c r="G7777" s="44" t="s">
        <v>11</v>
      </c>
      <c r="H7777" s="44" t="s">
        <v>12</v>
      </c>
      <c r="I7777" s="42" t="s">
        <v>3361</v>
      </c>
      <c r="J7777" s="42">
        <v>8033637964362</v>
      </c>
      <c r="L7777" s="46">
        <v>179.95</v>
      </c>
      <c r="M7777" s="54">
        <v>179.95</v>
      </c>
      <c r="N7777" s="45">
        <v>43507</v>
      </c>
    </row>
    <row r="7778" spans="1:14" x14ac:dyDescent="0.25">
      <c r="A7778" s="32" t="s">
        <v>32664</v>
      </c>
      <c r="B7778" s="42" t="s">
        <v>66899</v>
      </c>
      <c r="C7778" s="42" t="s">
        <v>20692</v>
      </c>
      <c r="D7778" s="42"/>
      <c r="E7778" s="43" t="s">
        <v>21824</v>
      </c>
      <c r="F7778" s="44" t="s">
        <v>3153</v>
      </c>
      <c r="G7778" s="44" t="s">
        <v>11</v>
      </c>
      <c r="H7778" s="44" t="s">
        <v>12</v>
      </c>
      <c r="I7778" s="42" t="s">
        <v>3360</v>
      </c>
      <c r="J7778" s="42">
        <v>8033637964355</v>
      </c>
      <c r="L7778" s="46">
        <v>179.95</v>
      </c>
      <c r="M7778" s="54">
        <v>179.95</v>
      </c>
      <c r="N7778" s="45">
        <v>43507</v>
      </c>
    </row>
    <row r="7779" spans="1:14" x14ac:dyDescent="0.25">
      <c r="A7779" s="32" t="s">
        <v>32663</v>
      </c>
      <c r="B7779" s="42" t="s">
        <v>66898</v>
      </c>
      <c r="C7779" s="42" t="s">
        <v>20691</v>
      </c>
      <c r="D7779" s="42"/>
      <c r="E7779" s="43" t="s">
        <v>59381</v>
      </c>
      <c r="F7779" s="44" t="s">
        <v>3153</v>
      </c>
      <c r="G7779" s="44" t="s">
        <v>11</v>
      </c>
      <c r="H7779" s="44" t="s">
        <v>12</v>
      </c>
      <c r="I7779" s="42" t="s">
        <v>3359</v>
      </c>
      <c r="J7779" s="42">
        <v>8033637964348</v>
      </c>
      <c r="L7779" s="46">
        <v>179.95</v>
      </c>
      <c r="M7779" s="54">
        <v>179.95</v>
      </c>
      <c r="N7779" s="45">
        <v>43507</v>
      </c>
    </row>
    <row r="7780" spans="1:14" x14ac:dyDescent="0.25">
      <c r="A7780" s="32" t="s">
        <v>32662</v>
      </c>
      <c r="B7780" s="42" t="s">
        <v>66897</v>
      </c>
      <c r="C7780" s="42" t="s">
        <v>20690</v>
      </c>
      <c r="D7780" s="42"/>
      <c r="E7780" s="43" t="s">
        <v>21823</v>
      </c>
      <c r="F7780" s="44" t="s">
        <v>3153</v>
      </c>
      <c r="G7780" s="44" t="s">
        <v>11</v>
      </c>
      <c r="H7780" s="44" t="s">
        <v>12</v>
      </c>
      <c r="I7780" s="42" t="s">
        <v>3358</v>
      </c>
      <c r="J7780" s="42">
        <v>8033637964331</v>
      </c>
      <c r="L7780" s="46">
        <v>179.95</v>
      </c>
      <c r="M7780" s="54">
        <v>179.95</v>
      </c>
      <c r="N7780" s="45">
        <v>43507</v>
      </c>
    </row>
    <row r="7781" spans="1:14" x14ac:dyDescent="0.25">
      <c r="A7781" s="32" t="s">
        <v>32661</v>
      </c>
      <c r="B7781" s="42" t="s">
        <v>66896</v>
      </c>
      <c r="C7781" s="42" t="s">
        <v>20689</v>
      </c>
      <c r="D7781" s="42"/>
      <c r="E7781" s="43" t="s">
        <v>59380</v>
      </c>
      <c r="F7781" s="44" t="s">
        <v>3153</v>
      </c>
      <c r="G7781" s="44" t="s">
        <v>11</v>
      </c>
      <c r="H7781" s="44" t="s">
        <v>12</v>
      </c>
      <c r="I7781" s="42" t="s">
        <v>3357</v>
      </c>
      <c r="J7781" s="42">
        <v>8033637964324</v>
      </c>
      <c r="L7781" s="46">
        <v>179.95</v>
      </c>
      <c r="M7781" s="54">
        <v>179.95</v>
      </c>
      <c r="N7781" s="45">
        <v>43507</v>
      </c>
    </row>
    <row r="7782" spans="1:14" x14ac:dyDescent="0.25">
      <c r="B7782" s="42" t="s">
        <v>67229</v>
      </c>
      <c r="C7782" s="42"/>
      <c r="E7782" s="44" t="s">
        <v>46075</v>
      </c>
      <c r="F7782" s="44" t="s">
        <v>3153</v>
      </c>
      <c r="G7782" s="44" t="s">
        <v>11</v>
      </c>
      <c r="H7782" s="44" t="s">
        <v>12</v>
      </c>
      <c r="I7782" s="55" t="s">
        <v>46076</v>
      </c>
      <c r="J7782" s="55">
        <v>8059175953224</v>
      </c>
      <c r="L7782" s="47">
        <v>179.95</v>
      </c>
      <c r="M7782" s="47">
        <v>179.95</v>
      </c>
      <c r="N7782" s="45">
        <v>44641</v>
      </c>
    </row>
    <row r="7783" spans="1:14" x14ac:dyDescent="0.25">
      <c r="B7783" s="42" t="s">
        <v>67228</v>
      </c>
      <c r="C7783" s="42"/>
      <c r="E7783" s="44" t="s">
        <v>59379</v>
      </c>
      <c r="F7783" s="44" t="s">
        <v>3153</v>
      </c>
      <c r="G7783" s="44" t="s">
        <v>11</v>
      </c>
      <c r="H7783" s="44" t="s">
        <v>12</v>
      </c>
      <c r="I7783" s="55" t="s">
        <v>46055</v>
      </c>
      <c r="J7783" s="55">
        <v>8059175953217</v>
      </c>
      <c r="L7783" s="47">
        <v>179.95</v>
      </c>
      <c r="M7783" s="47">
        <v>179.95</v>
      </c>
      <c r="N7783" s="45">
        <v>44641</v>
      </c>
    </row>
    <row r="7784" spans="1:14" x14ac:dyDescent="0.25">
      <c r="B7784" s="42" t="s">
        <v>67227</v>
      </c>
      <c r="C7784" s="42"/>
      <c r="E7784" s="44" t="s">
        <v>46073</v>
      </c>
      <c r="F7784" s="44" t="s">
        <v>3153</v>
      </c>
      <c r="G7784" s="44" t="s">
        <v>11</v>
      </c>
      <c r="H7784" s="44" t="s">
        <v>12</v>
      </c>
      <c r="I7784" s="55" t="s">
        <v>46074</v>
      </c>
      <c r="J7784" s="55">
        <v>8059175953200</v>
      </c>
      <c r="L7784" s="47">
        <v>179.95</v>
      </c>
      <c r="M7784" s="47">
        <v>179.95</v>
      </c>
      <c r="N7784" s="45">
        <v>44641</v>
      </c>
    </row>
    <row r="7785" spans="1:14" x14ac:dyDescent="0.25">
      <c r="B7785" s="42" t="s">
        <v>67226</v>
      </c>
      <c r="C7785" s="42"/>
      <c r="E7785" s="44" t="s">
        <v>59378</v>
      </c>
      <c r="F7785" s="44" t="s">
        <v>3153</v>
      </c>
      <c r="G7785" s="44" t="s">
        <v>11</v>
      </c>
      <c r="H7785" s="44" t="s">
        <v>12</v>
      </c>
      <c r="I7785" s="55" t="s">
        <v>46054</v>
      </c>
      <c r="J7785" s="55">
        <v>8059175953194</v>
      </c>
      <c r="L7785" s="47">
        <v>179.95</v>
      </c>
      <c r="M7785" s="47">
        <v>179.95</v>
      </c>
      <c r="N7785" s="45">
        <v>44641</v>
      </c>
    </row>
    <row r="7786" spans="1:14" x14ac:dyDescent="0.25">
      <c r="B7786" s="42" t="s">
        <v>67225</v>
      </c>
      <c r="C7786" s="42"/>
      <c r="E7786" s="44" t="s">
        <v>46071</v>
      </c>
      <c r="F7786" s="44" t="s">
        <v>3153</v>
      </c>
      <c r="G7786" s="44" t="s">
        <v>11</v>
      </c>
      <c r="H7786" s="44" t="s">
        <v>12</v>
      </c>
      <c r="I7786" s="55" t="s">
        <v>46072</v>
      </c>
      <c r="J7786" s="55">
        <v>8059175953187</v>
      </c>
      <c r="L7786" s="47">
        <v>179.95</v>
      </c>
      <c r="M7786" s="47">
        <v>179.95</v>
      </c>
      <c r="N7786" s="45">
        <v>44641</v>
      </c>
    </row>
    <row r="7787" spans="1:14" x14ac:dyDescent="0.25">
      <c r="B7787" s="42" t="s">
        <v>67224</v>
      </c>
      <c r="C7787" s="42"/>
      <c r="E7787" s="44" t="s">
        <v>59377</v>
      </c>
      <c r="F7787" s="44" t="s">
        <v>3153</v>
      </c>
      <c r="G7787" s="44" t="s">
        <v>11</v>
      </c>
      <c r="H7787" s="44" t="s">
        <v>12</v>
      </c>
      <c r="I7787" s="55" t="s">
        <v>46053</v>
      </c>
      <c r="J7787" s="55">
        <v>8059175953170</v>
      </c>
      <c r="L7787" s="47">
        <v>179.95</v>
      </c>
      <c r="M7787" s="47">
        <v>179.95</v>
      </c>
      <c r="N7787" s="45">
        <v>44641</v>
      </c>
    </row>
    <row r="7788" spans="1:14" x14ac:dyDescent="0.25">
      <c r="B7788" s="42"/>
      <c r="C7788" s="42"/>
      <c r="E7788" s="44" t="s">
        <v>46069</v>
      </c>
      <c r="F7788" s="44" t="s">
        <v>3153</v>
      </c>
      <c r="G7788" s="44" t="s">
        <v>11</v>
      </c>
      <c r="H7788" s="44" t="s">
        <v>12</v>
      </c>
      <c r="I7788" s="55" t="s">
        <v>46070</v>
      </c>
      <c r="J7788" s="55">
        <v>8059175953163</v>
      </c>
      <c r="L7788" s="47">
        <v>179.95</v>
      </c>
      <c r="M7788" s="47">
        <v>179.95</v>
      </c>
      <c r="N7788" s="45">
        <v>44641</v>
      </c>
    </row>
    <row r="7789" spans="1:14" x14ac:dyDescent="0.25">
      <c r="B7789" s="42"/>
      <c r="C7789" s="42"/>
      <c r="E7789" s="44" t="s">
        <v>59376</v>
      </c>
      <c r="F7789" s="44" t="s">
        <v>3153</v>
      </c>
      <c r="G7789" s="44" t="s">
        <v>11</v>
      </c>
      <c r="H7789" s="44" t="s">
        <v>12</v>
      </c>
      <c r="I7789" s="55" t="s">
        <v>46052</v>
      </c>
      <c r="J7789" s="55">
        <v>8059175953156</v>
      </c>
      <c r="L7789" s="47">
        <v>179.95</v>
      </c>
      <c r="M7789" s="47">
        <v>179.95</v>
      </c>
      <c r="N7789" s="45">
        <v>44641</v>
      </c>
    </row>
    <row r="7790" spans="1:14" x14ac:dyDescent="0.25">
      <c r="A7790" s="32" t="s">
        <v>32660</v>
      </c>
      <c r="B7790" s="42" t="s">
        <v>66910</v>
      </c>
      <c r="C7790" s="42" t="s">
        <v>20677</v>
      </c>
      <c r="D7790" s="42"/>
      <c r="E7790" s="43" t="s">
        <v>21815</v>
      </c>
      <c r="F7790" s="44" t="s">
        <v>3153</v>
      </c>
      <c r="G7790" s="44" t="s">
        <v>11</v>
      </c>
      <c r="H7790" s="44" t="s">
        <v>12</v>
      </c>
      <c r="I7790" s="42" t="s">
        <v>20569</v>
      </c>
      <c r="J7790" s="42">
        <v>8033637964140</v>
      </c>
      <c r="L7790" s="46">
        <v>179.95</v>
      </c>
      <c r="M7790" s="54">
        <v>179.95</v>
      </c>
      <c r="N7790" s="45">
        <v>43507</v>
      </c>
    </row>
    <row r="7791" spans="1:14" x14ac:dyDescent="0.25">
      <c r="A7791" s="32" t="s">
        <v>32659</v>
      </c>
      <c r="B7791" s="42" t="s">
        <v>66909</v>
      </c>
      <c r="C7791" s="42" t="s">
        <v>20676</v>
      </c>
      <c r="D7791" s="42"/>
      <c r="E7791" s="43" t="s">
        <v>21814</v>
      </c>
      <c r="F7791" s="44" t="s">
        <v>3153</v>
      </c>
      <c r="G7791" s="44" t="s">
        <v>11</v>
      </c>
      <c r="H7791" s="44" t="s">
        <v>12</v>
      </c>
      <c r="I7791" s="42" t="s">
        <v>3384</v>
      </c>
      <c r="J7791" s="42">
        <v>8033637964133</v>
      </c>
      <c r="L7791" s="46">
        <v>179.95</v>
      </c>
      <c r="M7791" s="54">
        <v>179.95</v>
      </c>
      <c r="N7791" s="45">
        <v>43507</v>
      </c>
    </row>
    <row r="7792" spans="1:14" x14ac:dyDescent="0.25">
      <c r="A7792" s="32" t="s">
        <v>32658</v>
      </c>
      <c r="B7792" s="42" t="s">
        <v>66908</v>
      </c>
      <c r="C7792" s="42" t="s">
        <v>20675</v>
      </c>
      <c r="D7792" s="42"/>
      <c r="E7792" s="43" t="s">
        <v>21813</v>
      </c>
      <c r="F7792" s="44" t="s">
        <v>3153</v>
      </c>
      <c r="G7792" s="44" t="s">
        <v>11</v>
      </c>
      <c r="H7792" s="44" t="s">
        <v>12</v>
      </c>
      <c r="I7792" s="42" t="s">
        <v>20568</v>
      </c>
      <c r="J7792" s="42">
        <v>8033637964126</v>
      </c>
      <c r="L7792" s="46">
        <v>179.95</v>
      </c>
      <c r="M7792" s="54">
        <v>179.95</v>
      </c>
      <c r="N7792" s="45">
        <v>43507</v>
      </c>
    </row>
    <row r="7793" spans="1:14" x14ac:dyDescent="0.25">
      <c r="A7793" s="32" t="s">
        <v>32657</v>
      </c>
      <c r="B7793" s="42" t="s">
        <v>66907</v>
      </c>
      <c r="C7793" s="42" t="s">
        <v>20674</v>
      </c>
      <c r="D7793" s="42"/>
      <c r="E7793" s="43" t="s">
        <v>21812</v>
      </c>
      <c r="F7793" s="44" t="s">
        <v>3153</v>
      </c>
      <c r="G7793" s="44" t="s">
        <v>11</v>
      </c>
      <c r="H7793" s="44" t="s">
        <v>12</v>
      </c>
      <c r="I7793" s="42" t="s">
        <v>3383</v>
      </c>
      <c r="J7793" s="42">
        <v>8033637964119</v>
      </c>
      <c r="L7793" s="46">
        <v>179.95</v>
      </c>
      <c r="M7793" s="54">
        <v>179.95</v>
      </c>
      <c r="N7793" s="45">
        <v>43507</v>
      </c>
    </row>
    <row r="7794" spans="1:14" x14ac:dyDescent="0.25">
      <c r="A7794" s="32" t="s">
        <v>32656</v>
      </c>
      <c r="B7794" s="42" t="s">
        <v>66906</v>
      </c>
      <c r="C7794" s="42"/>
      <c r="D7794" s="42"/>
      <c r="E7794" s="43" t="s">
        <v>3382</v>
      </c>
      <c r="F7794" s="44" t="s">
        <v>3153</v>
      </c>
      <c r="G7794" s="44" t="s">
        <v>11</v>
      </c>
      <c r="H7794" s="44" t="s">
        <v>12</v>
      </c>
      <c r="I7794" s="42" t="s">
        <v>21034</v>
      </c>
      <c r="J7794" s="42">
        <v>8033637964102</v>
      </c>
      <c r="L7794" s="47">
        <v>179.95</v>
      </c>
      <c r="M7794" s="47">
        <v>179.95</v>
      </c>
      <c r="N7794" s="45">
        <v>43507</v>
      </c>
    </row>
    <row r="7795" spans="1:14" x14ac:dyDescent="0.25">
      <c r="A7795" s="32" t="s">
        <v>32655</v>
      </c>
      <c r="B7795" s="42" t="s">
        <v>66905</v>
      </c>
      <c r="C7795" s="42"/>
      <c r="D7795" s="42"/>
      <c r="E7795" s="43" t="s">
        <v>59375</v>
      </c>
      <c r="F7795" s="44" t="s">
        <v>3153</v>
      </c>
      <c r="G7795" s="44" t="s">
        <v>11</v>
      </c>
      <c r="H7795" s="44" t="s">
        <v>12</v>
      </c>
      <c r="I7795" s="42" t="s">
        <v>3381</v>
      </c>
      <c r="J7795" s="42">
        <v>8033637964096</v>
      </c>
      <c r="L7795" s="47">
        <v>179.95</v>
      </c>
      <c r="M7795" s="47">
        <v>179.95</v>
      </c>
      <c r="N7795" s="45">
        <v>43507</v>
      </c>
    </row>
    <row r="7796" spans="1:14" x14ac:dyDescent="0.25">
      <c r="A7796" s="32" t="s">
        <v>32654</v>
      </c>
      <c r="B7796" s="42" t="s">
        <v>66919</v>
      </c>
      <c r="C7796" s="42"/>
      <c r="D7796" s="42"/>
      <c r="E7796" s="43" t="s">
        <v>59374</v>
      </c>
      <c r="F7796" s="44" t="s">
        <v>3153</v>
      </c>
      <c r="G7796" s="44" t="s">
        <v>11</v>
      </c>
      <c r="H7796" s="44" t="s">
        <v>12</v>
      </c>
      <c r="I7796" s="42" t="s">
        <v>3380</v>
      </c>
      <c r="J7796" s="42">
        <v>8033637964232</v>
      </c>
      <c r="L7796" s="47">
        <v>179.95</v>
      </c>
      <c r="M7796" s="47">
        <v>179.95</v>
      </c>
      <c r="N7796" s="45">
        <v>43507</v>
      </c>
    </row>
    <row r="7797" spans="1:14" x14ac:dyDescent="0.25">
      <c r="A7797" s="32" t="s">
        <v>32653</v>
      </c>
      <c r="B7797" s="42" t="s">
        <v>66918</v>
      </c>
      <c r="C7797" s="42"/>
      <c r="D7797" s="42"/>
      <c r="E7797" s="43" t="s">
        <v>3378</v>
      </c>
      <c r="F7797" s="44" t="s">
        <v>3153</v>
      </c>
      <c r="G7797" s="44" t="s">
        <v>11</v>
      </c>
      <c r="H7797" s="44" t="s">
        <v>12</v>
      </c>
      <c r="I7797" s="42" t="s">
        <v>3379</v>
      </c>
      <c r="J7797" s="42">
        <v>8033637964225</v>
      </c>
      <c r="L7797" s="47">
        <v>179.95</v>
      </c>
      <c r="M7797" s="47">
        <v>179.95</v>
      </c>
      <c r="N7797" s="45">
        <v>43507</v>
      </c>
    </row>
    <row r="7798" spans="1:14" x14ac:dyDescent="0.25">
      <c r="A7798" s="32" t="s">
        <v>32652</v>
      </c>
      <c r="B7798" s="42" t="s">
        <v>66917</v>
      </c>
      <c r="C7798" s="42" t="s">
        <v>20684</v>
      </c>
      <c r="D7798" s="42"/>
      <c r="E7798" s="43" t="s">
        <v>59373</v>
      </c>
      <c r="F7798" s="44" t="s">
        <v>3153</v>
      </c>
      <c r="G7798" s="44" t="s">
        <v>11</v>
      </c>
      <c r="H7798" s="44" t="s">
        <v>12</v>
      </c>
      <c r="I7798" s="42" t="s">
        <v>3377</v>
      </c>
      <c r="J7798" s="42">
        <v>8033637964218</v>
      </c>
      <c r="L7798" s="46">
        <v>179.95</v>
      </c>
      <c r="M7798" s="54">
        <v>179.95</v>
      </c>
      <c r="N7798" s="45">
        <v>43507</v>
      </c>
    </row>
    <row r="7799" spans="1:14" x14ac:dyDescent="0.25">
      <c r="A7799" s="32" t="s">
        <v>32651</v>
      </c>
      <c r="B7799" s="42" t="s">
        <v>66916</v>
      </c>
      <c r="C7799" s="42" t="s">
        <v>20683</v>
      </c>
      <c r="D7799" s="42"/>
      <c r="E7799" s="43" t="s">
        <v>21818</v>
      </c>
      <c r="F7799" s="44" t="s">
        <v>3153</v>
      </c>
      <c r="G7799" s="44" t="s">
        <v>11</v>
      </c>
      <c r="H7799" s="44" t="s">
        <v>12</v>
      </c>
      <c r="I7799" s="42" t="s">
        <v>3376</v>
      </c>
      <c r="J7799" s="42">
        <v>8033637964201</v>
      </c>
      <c r="L7799" s="46">
        <v>179.95</v>
      </c>
      <c r="M7799" s="54">
        <v>179.95</v>
      </c>
      <c r="N7799" s="45">
        <v>43507</v>
      </c>
    </row>
    <row r="7800" spans="1:14" x14ac:dyDescent="0.25">
      <c r="A7800" s="32" t="s">
        <v>32650</v>
      </c>
      <c r="B7800" s="42" t="s">
        <v>66915</v>
      </c>
      <c r="C7800" s="42" t="s">
        <v>20682</v>
      </c>
      <c r="D7800" s="42"/>
      <c r="E7800" s="43" t="s">
        <v>59372</v>
      </c>
      <c r="F7800" s="44" t="s">
        <v>3153</v>
      </c>
      <c r="G7800" s="44" t="s">
        <v>11</v>
      </c>
      <c r="H7800" s="44" t="s">
        <v>12</v>
      </c>
      <c r="I7800" s="42" t="s">
        <v>3375</v>
      </c>
      <c r="J7800" s="42">
        <v>8033637964195</v>
      </c>
      <c r="L7800" s="46">
        <v>179.95</v>
      </c>
      <c r="M7800" s="54">
        <v>179.95</v>
      </c>
      <c r="N7800" s="45">
        <v>43507</v>
      </c>
    </row>
    <row r="7801" spans="1:14" x14ac:dyDescent="0.25">
      <c r="A7801" s="32" t="s">
        <v>32649</v>
      </c>
      <c r="B7801" s="42" t="s">
        <v>66914</v>
      </c>
      <c r="C7801" s="42" t="s">
        <v>20681</v>
      </c>
      <c r="D7801" s="42"/>
      <c r="E7801" s="43" t="s">
        <v>21817</v>
      </c>
      <c r="F7801" s="44" t="s">
        <v>3153</v>
      </c>
      <c r="G7801" s="44" t="s">
        <v>11</v>
      </c>
      <c r="H7801" s="44" t="s">
        <v>12</v>
      </c>
      <c r="I7801" s="42" t="s">
        <v>3374</v>
      </c>
      <c r="J7801" s="42">
        <v>8033637964188</v>
      </c>
      <c r="L7801" s="46">
        <v>179.95</v>
      </c>
      <c r="M7801" s="54">
        <v>179.95</v>
      </c>
      <c r="N7801" s="45">
        <v>43507</v>
      </c>
    </row>
    <row r="7802" spans="1:14" x14ac:dyDescent="0.25">
      <c r="A7802" s="32" t="s">
        <v>32648</v>
      </c>
      <c r="B7802" s="42" t="s">
        <v>66913</v>
      </c>
      <c r="C7802" s="42" t="s">
        <v>20680</v>
      </c>
      <c r="D7802" s="42"/>
      <c r="E7802" s="43" t="s">
        <v>59371</v>
      </c>
      <c r="F7802" s="44" t="s">
        <v>3153</v>
      </c>
      <c r="G7802" s="44" t="s">
        <v>11</v>
      </c>
      <c r="H7802" s="44" t="s">
        <v>12</v>
      </c>
      <c r="I7802" s="42" t="s">
        <v>3373</v>
      </c>
      <c r="J7802" s="42">
        <v>8033637964171</v>
      </c>
      <c r="L7802" s="46">
        <v>179.95</v>
      </c>
      <c r="M7802" s="54">
        <v>179.95</v>
      </c>
      <c r="N7802" s="45">
        <v>43507</v>
      </c>
    </row>
    <row r="7803" spans="1:14" x14ac:dyDescent="0.25">
      <c r="A7803" s="32" t="s">
        <v>32647</v>
      </c>
      <c r="B7803" s="42" t="s">
        <v>66912</v>
      </c>
      <c r="C7803" s="42" t="s">
        <v>20679</v>
      </c>
      <c r="D7803" s="42"/>
      <c r="E7803" s="43" t="s">
        <v>21816</v>
      </c>
      <c r="F7803" s="44" t="s">
        <v>3153</v>
      </c>
      <c r="G7803" s="44" t="s">
        <v>11</v>
      </c>
      <c r="H7803" s="44" t="s">
        <v>12</v>
      </c>
      <c r="I7803" s="42" t="s">
        <v>3372</v>
      </c>
      <c r="J7803" s="42">
        <v>8033637964164</v>
      </c>
      <c r="L7803" s="46">
        <v>179.95</v>
      </c>
      <c r="M7803" s="54">
        <v>179.95</v>
      </c>
      <c r="N7803" s="45">
        <v>43507</v>
      </c>
    </row>
    <row r="7804" spans="1:14" x14ac:dyDescent="0.25">
      <c r="A7804" s="32" t="s">
        <v>32646</v>
      </c>
      <c r="B7804" s="42" t="s">
        <v>66911</v>
      </c>
      <c r="C7804" s="42" t="s">
        <v>20678</v>
      </c>
      <c r="D7804" s="42"/>
      <c r="E7804" s="43" t="s">
        <v>59370</v>
      </c>
      <c r="F7804" s="44" t="s">
        <v>3153</v>
      </c>
      <c r="G7804" s="44" t="s">
        <v>11</v>
      </c>
      <c r="H7804" s="44" t="s">
        <v>12</v>
      </c>
      <c r="I7804" s="42" t="s">
        <v>3371</v>
      </c>
      <c r="J7804" s="42">
        <v>8033637964157</v>
      </c>
      <c r="L7804" s="46">
        <v>179.95</v>
      </c>
      <c r="M7804" s="54">
        <v>179.95</v>
      </c>
      <c r="N7804" s="45">
        <v>43507</v>
      </c>
    </row>
    <row r="7805" spans="1:14" x14ac:dyDescent="0.25">
      <c r="B7805" s="42" t="s">
        <v>67238</v>
      </c>
      <c r="C7805" s="42"/>
      <c r="E7805" s="44" t="s">
        <v>59369</v>
      </c>
      <c r="F7805" s="44" t="s">
        <v>3153</v>
      </c>
      <c r="G7805" s="44" t="s">
        <v>11</v>
      </c>
      <c r="H7805" s="44" t="s">
        <v>12</v>
      </c>
      <c r="I7805" s="55" t="s">
        <v>46060</v>
      </c>
      <c r="J7805" s="55">
        <v>8059175953316</v>
      </c>
      <c r="L7805" s="47">
        <v>179.95</v>
      </c>
      <c r="M7805" s="47">
        <v>179.95</v>
      </c>
      <c r="N7805" s="45">
        <v>44641</v>
      </c>
    </row>
    <row r="7806" spans="1:14" x14ac:dyDescent="0.25">
      <c r="B7806" s="42" t="s">
        <v>67237</v>
      </c>
      <c r="C7806" s="42"/>
      <c r="E7806" s="44" t="s">
        <v>46067</v>
      </c>
      <c r="F7806" s="44" t="s">
        <v>3153</v>
      </c>
      <c r="G7806" s="44" t="s">
        <v>11</v>
      </c>
      <c r="H7806" s="44" t="s">
        <v>12</v>
      </c>
      <c r="I7806" s="55" t="s">
        <v>46068</v>
      </c>
      <c r="J7806" s="55">
        <v>8059175953309</v>
      </c>
      <c r="L7806" s="47">
        <v>179.95</v>
      </c>
      <c r="M7806" s="47">
        <v>179.95</v>
      </c>
      <c r="N7806" s="45">
        <v>44641</v>
      </c>
    </row>
    <row r="7807" spans="1:14" x14ac:dyDescent="0.25">
      <c r="B7807" s="42" t="s">
        <v>67236</v>
      </c>
      <c r="C7807" s="42"/>
      <c r="E7807" s="44" t="s">
        <v>59368</v>
      </c>
      <c r="F7807" s="44" t="s">
        <v>3153</v>
      </c>
      <c r="G7807" s="44" t="s">
        <v>11</v>
      </c>
      <c r="H7807" s="44" t="s">
        <v>12</v>
      </c>
      <c r="I7807" s="55" t="s">
        <v>46059</v>
      </c>
      <c r="J7807" s="55">
        <v>8059175953293</v>
      </c>
      <c r="L7807" s="47">
        <v>179.95</v>
      </c>
      <c r="M7807" s="47">
        <v>179.95</v>
      </c>
      <c r="N7807" s="45">
        <v>44641</v>
      </c>
    </row>
    <row r="7808" spans="1:14" x14ac:dyDescent="0.25">
      <c r="B7808" s="42" t="s">
        <v>67235</v>
      </c>
      <c r="C7808" s="42"/>
      <c r="E7808" s="44" t="s">
        <v>46065</v>
      </c>
      <c r="F7808" s="44" t="s">
        <v>3153</v>
      </c>
      <c r="G7808" s="44" t="s">
        <v>11</v>
      </c>
      <c r="H7808" s="44" t="s">
        <v>12</v>
      </c>
      <c r="I7808" s="55" t="s">
        <v>46066</v>
      </c>
      <c r="J7808" s="55">
        <v>8059175953286</v>
      </c>
      <c r="L7808" s="47">
        <v>179.95</v>
      </c>
      <c r="M7808" s="47">
        <v>179.95</v>
      </c>
      <c r="N7808" s="45">
        <v>44641</v>
      </c>
    </row>
    <row r="7809" spans="2:14" x14ac:dyDescent="0.25">
      <c r="B7809" s="42" t="s">
        <v>67234</v>
      </c>
      <c r="C7809" s="42"/>
      <c r="E7809" s="44" t="s">
        <v>59367</v>
      </c>
      <c r="F7809" s="44" t="s">
        <v>3153</v>
      </c>
      <c r="G7809" s="44" t="s">
        <v>11</v>
      </c>
      <c r="H7809" s="44" t="s">
        <v>12</v>
      </c>
      <c r="I7809" s="55" t="s">
        <v>46058</v>
      </c>
      <c r="J7809" s="55">
        <v>8059175953279</v>
      </c>
      <c r="L7809" s="47">
        <v>179.95</v>
      </c>
      <c r="M7809" s="47">
        <v>179.95</v>
      </c>
      <c r="N7809" s="45">
        <v>44641</v>
      </c>
    </row>
    <row r="7810" spans="2:14" x14ac:dyDescent="0.25">
      <c r="B7810" s="42" t="s">
        <v>67233</v>
      </c>
      <c r="C7810" s="42"/>
      <c r="E7810" s="44" t="s">
        <v>46063</v>
      </c>
      <c r="F7810" s="44" t="s">
        <v>3153</v>
      </c>
      <c r="G7810" s="44" t="s">
        <v>11</v>
      </c>
      <c r="H7810" s="44" t="s">
        <v>12</v>
      </c>
      <c r="I7810" s="55" t="s">
        <v>46064</v>
      </c>
      <c r="J7810" s="55">
        <v>8059175953262</v>
      </c>
      <c r="L7810" s="47">
        <v>179.95</v>
      </c>
      <c r="M7810" s="47">
        <v>179.95</v>
      </c>
      <c r="N7810" s="45">
        <v>44641</v>
      </c>
    </row>
    <row r="7811" spans="2:14" x14ac:dyDescent="0.25">
      <c r="B7811" s="42" t="s">
        <v>67232</v>
      </c>
      <c r="C7811" s="42"/>
      <c r="E7811" s="44" t="s">
        <v>59366</v>
      </c>
      <c r="F7811" s="44" t="s">
        <v>3153</v>
      </c>
      <c r="G7811" s="44" t="s">
        <v>11</v>
      </c>
      <c r="H7811" s="44" t="s">
        <v>12</v>
      </c>
      <c r="I7811" s="55" t="s">
        <v>46057</v>
      </c>
      <c r="J7811" s="55">
        <v>8059175953255</v>
      </c>
      <c r="L7811" s="47">
        <v>179.95</v>
      </c>
      <c r="M7811" s="47">
        <v>179.95</v>
      </c>
      <c r="N7811" s="45">
        <v>44641</v>
      </c>
    </row>
    <row r="7812" spans="2:14" x14ac:dyDescent="0.25">
      <c r="B7812" s="42" t="s">
        <v>67231</v>
      </c>
      <c r="C7812" s="42"/>
      <c r="E7812" s="44" t="s">
        <v>46061</v>
      </c>
      <c r="F7812" s="44" t="s">
        <v>3153</v>
      </c>
      <c r="G7812" s="44" t="s">
        <v>11</v>
      </c>
      <c r="H7812" s="44" t="s">
        <v>12</v>
      </c>
      <c r="I7812" s="55" t="s">
        <v>46062</v>
      </c>
      <c r="J7812" s="55">
        <v>8059175953248</v>
      </c>
      <c r="L7812" s="47">
        <v>179.95</v>
      </c>
      <c r="M7812" s="47">
        <v>179.95</v>
      </c>
      <c r="N7812" s="45">
        <v>44641</v>
      </c>
    </row>
    <row r="7813" spans="2:14" x14ac:dyDescent="0.25">
      <c r="B7813" s="42" t="s">
        <v>67230</v>
      </c>
      <c r="C7813" s="42"/>
      <c r="E7813" s="44" t="s">
        <v>59365</v>
      </c>
      <c r="F7813" s="44" t="s">
        <v>3153</v>
      </c>
      <c r="G7813" s="44" t="s">
        <v>11</v>
      </c>
      <c r="H7813" s="44" t="s">
        <v>12</v>
      </c>
      <c r="I7813" s="55" t="s">
        <v>46056</v>
      </c>
      <c r="J7813" s="55">
        <v>8059175953231</v>
      </c>
      <c r="L7813" s="47">
        <v>179.95</v>
      </c>
      <c r="M7813" s="47">
        <v>179.95</v>
      </c>
      <c r="N7813" s="45">
        <v>44641</v>
      </c>
    </row>
    <row r="7814" spans="2:14" x14ac:dyDescent="0.25">
      <c r="B7814" s="42" t="s">
        <v>67214</v>
      </c>
      <c r="C7814" s="42"/>
      <c r="E7814" s="44" t="s">
        <v>46050</v>
      </c>
      <c r="F7814" s="44" t="s">
        <v>3153</v>
      </c>
      <c r="G7814" s="44" t="s">
        <v>11</v>
      </c>
      <c r="H7814" s="44" t="s">
        <v>12</v>
      </c>
      <c r="I7814" s="55" t="s">
        <v>46051</v>
      </c>
      <c r="J7814" s="55">
        <v>8059175953057</v>
      </c>
      <c r="L7814" s="47">
        <v>179.95</v>
      </c>
      <c r="M7814" s="47">
        <v>179.95</v>
      </c>
      <c r="N7814" s="45">
        <v>44641</v>
      </c>
    </row>
    <row r="7815" spans="2:14" x14ac:dyDescent="0.25">
      <c r="B7815" s="42" t="s">
        <v>67213</v>
      </c>
      <c r="C7815" s="42"/>
      <c r="E7815" s="44" t="s">
        <v>59364</v>
      </c>
      <c r="F7815" s="44" t="s">
        <v>3153</v>
      </c>
      <c r="G7815" s="44" t="s">
        <v>11</v>
      </c>
      <c r="H7815" s="44" t="s">
        <v>12</v>
      </c>
      <c r="I7815" s="55" t="s">
        <v>46030</v>
      </c>
      <c r="J7815" s="55">
        <v>8059175953040</v>
      </c>
      <c r="L7815" s="47">
        <v>179.95</v>
      </c>
      <c r="M7815" s="47">
        <v>179.95</v>
      </c>
      <c r="N7815" s="45">
        <v>44641</v>
      </c>
    </row>
    <row r="7816" spans="2:14" x14ac:dyDescent="0.25">
      <c r="B7816" s="42" t="s">
        <v>67212</v>
      </c>
      <c r="C7816" s="42"/>
      <c r="E7816" s="44" t="s">
        <v>46048</v>
      </c>
      <c r="F7816" s="44" t="s">
        <v>3153</v>
      </c>
      <c r="G7816" s="44" t="s">
        <v>11</v>
      </c>
      <c r="H7816" s="44" t="s">
        <v>12</v>
      </c>
      <c r="I7816" s="55" t="s">
        <v>46049</v>
      </c>
      <c r="J7816" s="55">
        <v>8059175953033</v>
      </c>
      <c r="L7816" s="47">
        <v>179.95</v>
      </c>
      <c r="M7816" s="47">
        <v>179.95</v>
      </c>
      <c r="N7816" s="45">
        <v>44641</v>
      </c>
    </row>
    <row r="7817" spans="2:14" x14ac:dyDescent="0.25">
      <c r="B7817" s="42" t="s">
        <v>67211</v>
      </c>
      <c r="C7817" s="42"/>
      <c r="E7817" s="44" t="s">
        <v>59363</v>
      </c>
      <c r="F7817" s="44" t="s">
        <v>3153</v>
      </c>
      <c r="G7817" s="44" t="s">
        <v>11</v>
      </c>
      <c r="H7817" s="44" t="s">
        <v>12</v>
      </c>
      <c r="I7817" s="55" t="s">
        <v>46029</v>
      </c>
      <c r="J7817" s="55">
        <v>8059175953026</v>
      </c>
      <c r="L7817" s="47">
        <v>179.95</v>
      </c>
      <c r="M7817" s="47">
        <v>179.95</v>
      </c>
      <c r="N7817" s="45">
        <v>44641</v>
      </c>
    </row>
    <row r="7818" spans="2:14" x14ac:dyDescent="0.25">
      <c r="B7818" s="42" t="s">
        <v>67210</v>
      </c>
      <c r="C7818" s="42"/>
      <c r="E7818" s="44" t="s">
        <v>46046</v>
      </c>
      <c r="F7818" s="44" t="s">
        <v>3153</v>
      </c>
      <c r="G7818" s="44" t="s">
        <v>11</v>
      </c>
      <c r="H7818" s="44" t="s">
        <v>12</v>
      </c>
      <c r="I7818" s="55" t="s">
        <v>46047</v>
      </c>
      <c r="J7818" s="55">
        <v>8059175953019</v>
      </c>
      <c r="L7818" s="47">
        <v>179.95</v>
      </c>
      <c r="M7818" s="47">
        <v>179.95</v>
      </c>
      <c r="N7818" s="45">
        <v>44641</v>
      </c>
    </row>
    <row r="7819" spans="2:14" x14ac:dyDescent="0.25">
      <c r="B7819" s="42" t="s">
        <v>67209</v>
      </c>
      <c r="C7819" s="42"/>
      <c r="E7819" s="44" t="s">
        <v>59362</v>
      </c>
      <c r="F7819" s="44" t="s">
        <v>3153</v>
      </c>
      <c r="G7819" s="44" t="s">
        <v>11</v>
      </c>
      <c r="H7819" s="44" t="s">
        <v>12</v>
      </c>
      <c r="I7819" s="55" t="s">
        <v>46028</v>
      </c>
      <c r="J7819" s="55">
        <v>8059175953002</v>
      </c>
      <c r="L7819" s="47">
        <v>179.95</v>
      </c>
      <c r="M7819" s="47">
        <v>179.95</v>
      </c>
      <c r="N7819" s="45">
        <v>44641</v>
      </c>
    </row>
    <row r="7820" spans="2:14" x14ac:dyDescent="0.25">
      <c r="B7820" s="42"/>
      <c r="C7820" s="42"/>
      <c r="E7820" s="44" t="s">
        <v>46044</v>
      </c>
      <c r="F7820" s="44" t="s">
        <v>3153</v>
      </c>
      <c r="G7820" s="44" t="s">
        <v>11</v>
      </c>
      <c r="H7820" s="44" t="s">
        <v>12</v>
      </c>
      <c r="I7820" s="55" t="s">
        <v>46045</v>
      </c>
      <c r="J7820" s="55">
        <v>8059175952999</v>
      </c>
      <c r="L7820" s="47">
        <v>179.95</v>
      </c>
      <c r="M7820" s="47">
        <v>179.95</v>
      </c>
      <c r="N7820" s="45">
        <v>44641</v>
      </c>
    </row>
    <row r="7821" spans="2:14" x14ac:dyDescent="0.25">
      <c r="B7821" s="42"/>
      <c r="C7821" s="42"/>
      <c r="E7821" s="44" t="s">
        <v>59361</v>
      </c>
      <c r="F7821" s="44" t="s">
        <v>3153</v>
      </c>
      <c r="G7821" s="44" t="s">
        <v>11</v>
      </c>
      <c r="H7821" s="44" t="s">
        <v>12</v>
      </c>
      <c r="I7821" s="55" t="s">
        <v>46027</v>
      </c>
      <c r="J7821" s="55">
        <v>8059175952982</v>
      </c>
      <c r="L7821" s="47">
        <v>179.95</v>
      </c>
      <c r="M7821" s="47">
        <v>179.95</v>
      </c>
      <c r="N7821" s="45">
        <v>44641</v>
      </c>
    </row>
    <row r="7822" spans="2:14" x14ac:dyDescent="0.25">
      <c r="B7822" s="42" t="s">
        <v>67223</v>
      </c>
      <c r="C7822" s="42"/>
      <c r="E7822" s="44" t="s">
        <v>59360</v>
      </c>
      <c r="F7822" s="44" t="s">
        <v>3153</v>
      </c>
      <c r="G7822" s="44" t="s">
        <v>11</v>
      </c>
      <c r="H7822" s="44" t="s">
        <v>12</v>
      </c>
      <c r="I7822" s="55" t="s">
        <v>46035</v>
      </c>
      <c r="J7822" s="55">
        <v>8059175953149</v>
      </c>
      <c r="L7822" s="47">
        <v>179.95</v>
      </c>
      <c r="M7822" s="47">
        <v>179.95</v>
      </c>
      <c r="N7822" s="45">
        <v>44641</v>
      </c>
    </row>
    <row r="7823" spans="2:14" x14ac:dyDescent="0.25">
      <c r="B7823" s="42" t="s">
        <v>67222</v>
      </c>
      <c r="C7823" s="42"/>
      <c r="E7823" s="44" t="s">
        <v>46042</v>
      </c>
      <c r="F7823" s="44" t="s">
        <v>3153</v>
      </c>
      <c r="G7823" s="44" t="s">
        <v>11</v>
      </c>
      <c r="H7823" s="44" t="s">
        <v>12</v>
      </c>
      <c r="I7823" s="55" t="s">
        <v>46043</v>
      </c>
      <c r="J7823" s="55">
        <v>8059175953132</v>
      </c>
      <c r="L7823" s="47">
        <v>179.95</v>
      </c>
      <c r="M7823" s="47">
        <v>179.95</v>
      </c>
      <c r="N7823" s="45">
        <v>44641</v>
      </c>
    </row>
    <row r="7824" spans="2:14" x14ac:dyDescent="0.25">
      <c r="B7824" s="42" t="s">
        <v>67221</v>
      </c>
      <c r="C7824" s="42"/>
      <c r="E7824" s="44" t="s">
        <v>59359</v>
      </c>
      <c r="F7824" s="44" t="s">
        <v>3153</v>
      </c>
      <c r="G7824" s="44" t="s">
        <v>11</v>
      </c>
      <c r="H7824" s="44" t="s">
        <v>12</v>
      </c>
      <c r="I7824" s="55" t="s">
        <v>46034</v>
      </c>
      <c r="J7824" s="55">
        <v>8059175953125</v>
      </c>
      <c r="L7824" s="47">
        <v>179.95</v>
      </c>
      <c r="M7824" s="47">
        <v>179.95</v>
      </c>
      <c r="N7824" s="45">
        <v>44641</v>
      </c>
    </row>
    <row r="7825" spans="1:14" x14ac:dyDescent="0.25">
      <c r="B7825" s="42" t="s">
        <v>67220</v>
      </c>
      <c r="C7825" s="42"/>
      <c r="E7825" s="44" t="s">
        <v>46040</v>
      </c>
      <c r="F7825" s="44" t="s">
        <v>3153</v>
      </c>
      <c r="G7825" s="44" t="s">
        <v>11</v>
      </c>
      <c r="H7825" s="44" t="s">
        <v>12</v>
      </c>
      <c r="I7825" s="55" t="s">
        <v>46041</v>
      </c>
      <c r="J7825" s="55">
        <v>8059175953118</v>
      </c>
      <c r="L7825" s="47">
        <v>179.95</v>
      </c>
      <c r="M7825" s="47">
        <v>179.95</v>
      </c>
      <c r="N7825" s="45">
        <v>44641</v>
      </c>
    </row>
    <row r="7826" spans="1:14" x14ac:dyDescent="0.25">
      <c r="B7826" s="42" t="s">
        <v>67219</v>
      </c>
      <c r="C7826" s="42"/>
      <c r="E7826" s="44" t="s">
        <v>59358</v>
      </c>
      <c r="F7826" s="44" t="s">
        <v>3153</v>
      </c>
      <c r="G7826" s="44" t="s">
        <v>11</v>
      </c>
      <c r="H7826" s="44" t="s">
        <v>12</v>
      </c>
      <c r="I7826" s="55" t="s">
        <v>46033</v>
      </c>
      <c r="J7826" s="55">
        <v>8059175953101</v>
      </c>
      <c r="L7826" s="47">
        <v>179.95</v>
      </c>
      <c r="M7826" s="47">
        <v>179.95</v>
      </c>
      <c r="N7826" s="45">
        <v>44641</v>
      </c>
    </row>
    <row r="7827" spans="1:14" x14ac:dyDescent="0.25">
      <c r="B7827" s="42" t="s">
        <v>67218</v>
      </c>
      <c r="C7827" s="42"/>
      <c r="E7827" s="44" t="s">
        <v>46038</v>
      </c>
      <c r="F7827" s="44" t="s">
        <v>3153</v>
      </c>
      <c r="G7827" s="44" t="s">
        <v>11</v>
      </c>
      <c r="H7827" s="44" t="s">
        <v>12</v>
      </c>
      <c r="I7827" s="55" t="s">
        <v>46039</v>
      </c>
      <c r="J7827" s="55">
        <v>8059175953095</v>
      </c>
      <c r="L7827" s="47">
        <v>179.95</v>
      </c>
      <c r="M7827" s="47">
        <v>179.95</v>
      </c>
      <c r="N7827" s="45">
        <v>44641</v>
      </c>
    </row>
    <row r="7828" spans="1:14" x14ac:dyDescent="0.25">
      <c r="B7828" s="42" t="s">
        <v>67217</v>
      </c>
      <c r="C7828" s="42"/>
      <c r="E7828" s="44" t="s">
        <v>59357</v>
      </c>
      <c r="F7828" s="44" t="s">
        <v>3153</v>
      </c>
      <c r="G7828" s="44" t="s">
        <v>11</v>
      </c>
      <c r="H7828" s="44" t="s">
        <v>12</v>
      </c>
      <c r="I7828" s="55" t="s">
        <v>46032</v>
      </c>
      <c r="J7828" s="55">
        <v>8059175953088</v>
      </c>
      <c r="L7828" s="47">
        <v>179.95</v>
      </c>
      <c r="M7828" s="47">
        <v>179.95</v>
      </c>
      <c r="N7828" s="45">
        <v>44641</v>
      </c>
    </row>
    <row r="7829" spans="1:14" x14ac:dyDescent="0.25">
      <c r="B7829" s="42" t="s">
        <v>67216</v>
      </c>
      <c r="C7829" s="42"/>
      <c r="E7829" s="44" t="s">
        <v>46036</v>
      </c>
      <c r="F7829" s="44" t="s">
        <v>3153</v>
      </c>
      <c r="G7829" s="44" t="s">
        <v>11</v>
      </c>
      <c r="H7829" s="44" t="s">
        <v>12</v>
      </c>
      <c r="I7829" s="55" t="s">
        <v>46037</v>
      </c>
      <c r="J7829" s="55">
        <v>8059175953071</v>
      </c>
      <c r="L7829" s="47">
        <v>179.95</v>
      </c>
      <c r="M7829" s="47">
        <v>179.95</v>
      </c>
      <c r="N7829" s="45">
        <v>44641</v>
      </c>
    </row>
    <row r="7830" spans="1:14" x14ac:dyDescent="0.25">
      <c r="B7830" s="42" t="s">
        <v>67215</v>
      </c>
      <c r="C7830" s="42"/>
      <c r="E7830" s="44" t="s">
        <v>59356</v>
      </c>
      <c r="F7830" s="44" t="s">
        <v>3153</v>
      </c>
      <c r="G7830" s="44" t="s">
        <v>11</v>
      </c>
      <c r="H7830" s="44" t="s">
        <v>12</v>
      </c>
      <c r="I7830" s="55" t="s">
        <v>46031</v>
      </c>
      <c r="J7830" s="55">
        <v>8059175953064</v>
      </c>
      <c r="L7830" s="47">
        <v>179.95</v>
      </c>
      <c r="M7830" s="47">
        <v>179.95</v>
      </c>
      <c r="N7830" s="45">
        <v>44641</v>
      </c>
    </row>
    <row r="7831" spans="1:14" x14ac:dyDescent="0.25">
      <c r="A7831" s="32" t="s">
        <v>71164</v>
      </c>
      <c r="B7831" s="17" t="s">
        <v>69651</v>
      </c>
      <c r="C7831" s="42"/>
      <c r="D7831" s="17"/>
      <c r="E7831" s="17" t="s">
        <v>69652</v>
      </c>
      <c r="F7831" s="21" t="s">
        <v>3153</v>
      </c>
      <c r="G7831" s="44" t="s">
        <v>11</v>
      </c>
      <c r="H7831" s="44" t="s">
        <v>12</v>
      </c>
      <c r="I7831" s="17" t="s">
        <v>69653</v>
      </c>
      <c r="J7831" s="20">
        <v>8059347330938</v>
      </c>
      <c r="K7831" s="17"/>
      <c r="L7831" s="28">
        <v>179.95</v>
      </c>
      <c r="M7831" s="28">
        <v>179.95</v>
      </c>
      <c r="N7831" s="24">
        <v>45335</v>
      </c>
    </row>
    <row r="7832" spans="1:14" x14ac:dyDescent="0.25">
      <c r="A7832" s="32" t="s">
        <v>71163</v>
      </c>
      <c r="B7832" s="17" t="s">
        <v>69648</v>
      </c>
      <c r="C7832" s="42"/>
      <c r="D7832" s="17"/>
      <c r="E7832" s="17" t="s">
        <v>69649</v>
      </c>
      <c r="F7832" s="21" t="s">
        <v>3153</v>
      </c>
      <c r="G7832" s="44" t="s">
        <v>11</v>
      </c>
      <c r="H7832" s="44" t="s">
        <v>12</v>
      </c>
      <c r="I7832" s="17" t="s">
        <v>69650</v>
      </c>
      <c r="J7832" s="20">
        <v>8059347321592</v>
      </c>
      <c r="K7832" s="17"/>
      <c r="L7832" s="28">
        <v>179.95</v>
      </c>
      <c r="M7832" s="28">
        <v>179.95</v>
      </c>
      <c r="N7832" s="24">
        <v>45335</v>
      </c>
    </row>
    <row r="7833" spans="1:14" x14ac:dyDescent="0.25">
      <c r="A7833" s="32" t="s">
        <v>71162</v>
      </c>
      <c r="B7833" s="17" t="s">
        <v>69645</v>
      </c>
      <c r="C7833" s="42"/>
      <c r="D7833" s="17"/>
      <c r="E7833" s="17" t="s">
        <v>69646</v>
      </c>
      <c r="F7833" s="21" t="s">
        <v>3153</v>
      </c>
      <c r="G7833" s="44" t="s">
        <v>11</v>
      </c>
      <c r="H7833" s="44" t="s">
        <v>12</v>
      </c>
      <c r="I7833" s="17" t="s">
        <v>69647</v>
      </c>
      <c r="J7833" s="20">
        <v>8059347330921</v>
      </c>
      <c r="K7833" s="17"/>
      <c r="L7833" s="28">
        <v>179.95</v>
      </c>
      <c r="M7833" s="28">
        <v>179.95</v>
      </c>
      <c r="N7833" s="24">
        <v>45335</v>
      </c>
    </row>
    <row r="7834" spans="1:14" x14ac:dyDescent="0.25">
      <c r="A7834" s="32" t="s">
        <v>71161</v>
      </c>
      <c r="B7834" s="17" t="s">
        <v>69642</v>
      </c>
      <c r="C7834" s="42"/>
      <c r="D7834" s="17"/>
      <c r="E7834" s="17" t="s">
        <v>69643</v>
      </c>
      <c r="F7834" s="21" t="s">
        <v>3153</v>
      </c>
      <c r="G7834" s="44" t="s">
        <v>11</v>
      </c>
      <c r="H7834" s="44" t="s">
        <v>12</v>
      </c>
      <c r="I7834" s="17" t="s">
        <v>69644</v>
      </c>
      <c r="J7834" s="20">
        <v>8059347330914</v>
      </c>
      <c r="K7834" s="17"/>
      <c r="L7834" s="28">
        <v>179.95</v>
      </c>
      <c r="M7834" s="28">
        <v>179.95</v>
      </c>
      <c r="N7834" s="24">
        <v>45335</v>
      </c>
    </row>
    <row r="7835" spans="1:14" x14ac:dyDescent="0.25">
      <c r="A7835" s="32" t="s">
        <v>71160</v>
      </c>
      <c r="B7835" s="17" t="s">
        <v>69678</v>
      </c>
      <c r="C7835" s="42"/>
      <c r="D7835" s="17"/>
      <c r="E7835" s="17" t="s">
        <v>69679</v>
      </c>
      <c r="F7835" s="21" t="s">
        <v>3153</v>
      </c>
      <c r="G7835" s="44" t="s">
        <v>11</v>
      </c>
      <c r="H7835" s="44" t="s">
        <v>12</v>
      </c>
      <c r="I7835" s="17" t="s">
        <v>69680</v>
      </c>
      <c r="J7835" s="20">
        <v>8059347331027</v>
      </c>
      <c r="K7835" s="17"/>
      <c r="L7835" s="28">
        <v>179.95</v>
      </c>
      <c r="M7835" s="28">
        <v>179.95</v>
      </c>
      <c r="N7835" s="24">
        <v>45335</v>
      </c>
    </row>
    <row r="7836" spans="1:14" x14ac:dyDescent="0.25">
      <c r="A7836" s="32" t="s">
        <v>71159</v>
      </c>
      <c r="B7836" s="17" t="s">
        <v>69675</v>
      </c>
      <c r="C7836" s="42"/>
      <c r="D7836" s="17"/>
      <c r="E7836" s="17" t="s">
        <v>69676</v>
      </c>
      <c r="F7836" s="21" t="s">
        <v>3153</v>
      </c>
      <c r="G7836" s="44" t="s">
        <v>11</v>
      </c>
      <c r="H7836" s="44" t="s">
        <v>12</v>
      </c>
      <c r="I7836" s="17" t="s">
        <v>69677</v>
      </c>
      <c r="J7836" s="20">
        <v>8059347331010</v>
      </c>
      <c r="K7836" s="17"/>
      <c r="L7836" s="28">
        <v>179.95</v>
      </c>
      <c r="M7836" s="28">
        <v>179.95</v>
      </c>
      <c r="N7836" s="24">
        <v>45335</v>
      </c>
    </row>
    <row r="7837" spans="1:14" x14ac:dyDescent="0.25">
      <c r="A7837" s="32" t="s">
        <v>71158</v>
      </c>
      <c r="B7837" s="17" t="s">
        <v>69672</v>
      </c>
      <c r="C7837" s="42"/>
      <c r="D7837" s="17"/>
      <c r="E7837" s="17" t="s">
        <v>69673</v>
      </c>
      <c r="F7837" s="21" t="s">
        <v>3153</v>
      </c>
      <c r="G7837" s="44" t="s">
        <v>11</v>
      </c>
      <c r="H7837" s="44" t="s">
        <v>12</v>
      </c>
      <c r="I7837" s="17" t="s">
        <v>69674</v>
      </c>
      <c r="J7837" s="20">
        <v>8059347331003</v>
      </c>
      <c r="K7837" s="17"/>
      <c r="L7837" s="28">
        <v>179.95</v>
      </c>
      <c r="M7837" s="28">
        <v>179.95</v>
      </c>
      <c r="N7837" s="24">
        <v>45335</v>
      </c>
    </row>
    <row r="7838" spans="1:14" x14ac:dyDescent="0.25">
      <c r="A7838" s="32" t="s">
        <v>71157</v>
      </c>
      <c r="B7838" s="17" t="s">
        <v>69669</v>
      </c>
      <c r="C7838" s="42"/>
      <c r="D7838" s="17"/>
      <c r="E7838" s="17" t="s">
        <v>69670</v>
      </c>
      <c r="F7838" s="21" t="s">
        <v>3153</v>
      </c>
      <c r="G7838" s="44" t="s">
        <v>11</v>
      </c>
      <c r="H7838" s="44" t="s">
        <v>12</v>
      </c>
      <c r="I7838" s="17" t="s">
        <v>69671</v>
      </c>
      <c r="J7838" s="20">
        <v>8059347330990</v>
      </c>
      <c r="K7838" s="17"/>
      <c r="L7838" s="28">
        <v>179.95</v>
      </c>
      <c r="M7838" s="28">
        <v>179.95</v>
      </c>
      <c r="N7838" s="24">
        <v>45335</v>
      </c>
    </row>
    <row r="7839" spans="1:14" x14ac:dyDescent="0.25">
      <c r="A7839" s="32" t="s">
        <v>71156</v>
      </c>
      <c r="B7839" s="17" t="s">
        <v>69666</v>
      </c>
      <c r="C7839" s="42"/>
      <c r="D7839" s="17"/>
      <c r="E7839" s="17" t="s">
        <v>69667</v>
      </c>
      <c r="F7839" s="21" t="s">
        <v>3153</v>
      </c>
      <c r="G7839" s="44" t="s">
        <v>11</v>
      </c>
      <c r="H7839" s="44" t="s">
        <v>12</v>
      </c>
      <c r="I7839" s="17" t="s">
        <v>69668</v>
      </c>
      <c r="J7839" s="20">
        <v>8059347330983</v>
      </c>
      <c r="K7839" s="17"/>
      <c r="L7839" s="28">
        <v>179.95</v>
      </c>
      <c r="M7839" s="28">
        <v>179.95</v>
      </c>
      <c r="N7839" s="24">
        <v>45335</v>
      </c>
    </row>
    <row r="7840" spans="1:14" x14ac:dyDescent="0.25">
      <c r="A7840" s="32" t="s">
        <v>71155</v>
      </c>
      <c r="B7840" s="17" t="s">
        <v>69663</v>
      </c>
      <c r="C7840" s="42"/>
      <c r="D7840" s="17"/>
      <c r="E7840" s="17" t="s">
        <v>69664</v>
      </c>
      <c r="F7840" s="21" t="s">
        <v>3153</v>
      </c>
      <c r="G7840" s="44" t="s">
        <v>11</v>
      </c>
      <c r="H7840" s="44" t="s">
        <v>12</v>
      </c>
      <c r="I7840" s="17" t="s">
        <v>69665</v>
      </c>
      <c r="J7840" s="20">
        <v>8059347330976</v>
      </c>
      <c r="K7840" s="17"/>
      <c r="L7840" s="28">
        <v>179.95</v>
      </c>
      <c r="M7840" s="28">
        <v>179.95</v>
      </c>
      <c r="N7840" s="24">
        <v>45335</v>
      </c>
    </row>
    <row r="7841" spans="1:14" x14ac:dyDescent="0.25">
      <c r="A7841" s="32" t="s">
        <v>71154</v>
      </c>
      <c r="B7841" s="17" t="s">
        <v>69660</v>
      </c>
      <c r="C7841" s="42"/>
      <c r="D7841" s="17"/>
      <c r="E7841" s="17" t="s">
        <v>69661</v>
      </c>
      <c r="F7841" s="21" t="s">
        <v>3153</v>
      </c>
      <c r="G7841" s="44" t="s">
        <v>11</v>
      </c>
      <c r="H7841" s="44" t="s">
        <v>12</v>
      </c>
      <c r="I7841" s="17" t="s">
        <v>69662</v>
      </c>
      <c r="J7841" s="20">
        <v>8059347330969</v>
      </c>
      <c r="K7841" s="17"/>
      <c r="L7841" s="28">
        <v>179.95</v>
      </c>
      <c r="M7841" s="28">
        <v>179.95</v>
      </c>
      <c r="N7841" s="24">
        <v>45335</v>
      </c>
    </row>
    <row r="7842" spans="1:14" x14ac:dyDescent="0.25">
      <c r="A7842" s="32" t="s">
        <v>71153</v>
      </c>
      <c r="B7842" s="17" t="s">
        <v>69657</v>
      </c>
      <c r="C7842" s="42"/>
      <c r="D7842" s="17"/>
      <c r="E7842" s="17" t="s">
        <v>69658</v>
      </c>
      <c r="F7842" s="21" t="s">
        <v>3153</v>
      </c>
      <c r="G7842" s="44" t="s">
        <v>11</v>
      </c>
      <c r="H7842" s="44" t="s">
        <v>12</v>
      </c>
      <c r="I7842" s="17" t="s">
        <v>69659</v>
      </c>
      <c r="J7842" s="20">
        <v>8059347330952</v>
      </c>
      <c r="K7842" s="17"/>
      <c r="L7842" s="28">
        <v>179.95</v>
      </c>
      <c r="M7842" s="28">
        <v>179.95</v>
      </c>
      <c r="N7842" s="24">
        <v>45335</v>
      </c>
    </row>
    <row r="7843" spans="1:14" x14ac:dyDescent="0.25">
      <c r="A7843" s="32" t="s">
        <v>71152</v>
      </c>
      <c r="B7843" s="17" t="s">
        <v>69654</v>
      </c>
      <c r="C7843" s="42"/>
      <c r="D7843" s="17"/>
      <c r="E7843" s="17" t="s">
        <v>69655</v>
      </c>
      <c r="F7843" s="21" t="s">
        <v>3153</v>
      </c>
      <c r="G7843" s="44" t="s">
        <v>11</v>
      </c>
      <c r="H7843" s="44" t="s">
        <v>12</v>
      </c>
      <c r="I7843" s="17" t="s">
        <v>69656</v>
      </c>
      <c r="J7843" s="20">
        <v>8059347330945</v>
      </c>
      <c r="K7843" s="17"/>
      <c r="L7843" s="28">
        <v>179.95</v>
      </c>
      <c r="M7843" s="28">
        <v>179.95</v>
      </c>
      <c r="N7843" s="24">
        <v>45335</v>
      </c>
    </row>
    <row r="7844" spans="1:14" x14ac:dyDescent="0.25">
      <c r="A7844" s="43" t="s">
        <v>38722</v>
      </c>
      <c r="B7844" s="42" t="s">
        <v>51466</v>
      </c>
      <c r="C7844" s="42" t="s">
        <v>38723</v>
      </c>
      <c r="D7844" s="43"/>
      <c r="E7844" s="43" t="s">
        <v>38724</v>
      </c>
      <c r="F7844" s="81" t="s">
        <v>3153</v>
      </c>
      <c r="G7844" s="32" t="s">
        <v>11</v>
      </c>
      <c r="H7844" s="43" t="s">
        <v>12</v>
      </c>
      <c r="I7844" s="48" t="s">
        <v>38725</v>
      </c>
      <c r="J7844" s="42">
        <v>8059175337130</v>
      </c>
      <c r="K7844" s="63"/>
      <c r="L7844" s="47">
        <v>179.95</v>
      </c>
      <c r="M7844" s="47">
        <v>179.95</v>
      </c>
      <c r="N7844" s="63">
        <v>44249</v>
      </c>
    </row>
    <row r="7845" spans="1:14" x14ac:dyDescent="0.25">
      <c r="A7845" s="43" t="s">
        <v>38680</v>
      </c>
      <c r="B7845" s="42" t="s">
        <v>51465</v>
      </c>
      <c r="C7845" s="42" t="s">
        <v>38681</v>
      </c>
      <c r="D7845" s="43"/>
      <c r="E7845" s="43" t="s">
        <v>59355</v>
      </c>
      <c r="F7845" s="81" t="s">
        <v>3153</v>
      </c>
      <c r="G7845" s="32" t="s">
        <v>11</v>
      </c>
      <c r="H7845" s="43" t="s">
        <v>12</v>
      </c>
      <c r="I7845" s="48" t="s">
        <v>38682</v>
      </c>
      <c r="J7845" s="42">
        <v>8059175337123</v>
      </c>
      <c r="K7845" s="63"/>
      <c r="L7845" s="47">
        <v>179.95</v>
      </c>
      <c r="M7845" s="47">
        <v>179.95</v>
      </c>
      <c r="N7845" s="63">
        <v>44249</v>
      </c>
    </row>
    <row r="7846" spans="1:14" x14ac:dyDescent="0.25">
      <c r="A7846" s="43" t="s">
        <v>38718</v>
      </c>
      <c r="B7846" s="42" t="s">
        <v>51464</v>
      </c>
      <c r="C7846" s="42" t="s">
        <v>38719</v>
      </c>
      <c r="D7846" s="43"/>
      <c r="E7846" s="43" t="s">
        <v>38720</v>
      </c>
      <c r="F7846" s="81" t="s">
        <v>3153</v>
      </c>
      <c r="G7846" s="32" t="s">
        <v>11</v>
      </c>
      <c r="H7846" s="43" t="s">
        <v>12</v>
      </c>
      <c r="I7846" s="48" t="s">
        <v>38721</v>
      </c>
      <c r="J7846" s="42">
        <v>8059175337116</v>
      </c>
      <c r="K7846" s="63"/>
      <c r="L7846" s="47">
        <v>179.95</v>
      </c>
      <c r="M7846" s="47">
        <v>179.95</v>
      </c>
      <c r="N7846" s="63">
        <v>44249</v>
      </c>
    </row>
    <row r="7847" spans="1:14" x14ac:dyDescent="0.25">
      <c r="A7847" s="43" t="s">
        <v>38677</v>
      </c>
      <c r="B7847" s="42" t="s">
        <v>51463</v>
      </c>
      <c r="C7847" s="42" t="s">
        <v>38678</v>
      </c>
      <c r="D7847" s="43"/>
      <c r="E7847" s="43" t="s">
        <v>59354</v>
      </c>
      <c r="F7847" s="81" t="s">
        <v>3153</v>
      </c>
      <c r="G7847" s="32" t="s">
        <v>11</v>
      </c>
      <c r="H7847" s="43" t="s">
        <v>12</v>
      </c>
      <c r="I7847" s="48" t="s">
        <v>38679</v>
      </c>
      <c r="J7847" s="42">
        <v>8059175337109</v>
      </c>
      <c r="K7847" s="63"/>
      <c r="L7847" s="47">
        <v>179.95</v>
      </c>
      <c r="M7847" s="47">
        <v>179.95</v>
      </c>
      <c r="N7847" s="63">
        <v>44249</v>
      </c>
    </row>
    <row r="7848" spans="1:14" x14ac:dyDescent="0.25">
      <c r="A7848" s="43" t="s">
        <v>38715</v>
      </c>
      <c r="B7848" s="42" t="s">
        <v>51462</v>
      </c>
      <c r="C7848" s="42"/>
      <c r="D7848" s="43"/>
      <c r="E7848" s="43" t="s">
        <v>38716</v>
      </c>
      <c r="F7848" s="81" t="s">
        <v>3153</v>
      </c>
      <c r="G7848" s="32" t="s">
        <v>11</v>
      </c>
      <c r="H7848" s="43" t="s">
        <v>12</v>
      </c>
      <c r="I7848" s="48" t="s">
        <v>38717</v>
      </c>
      <c r="J7848" s="42">
        <v>8059175337093</v>
      </c>
      <c r="K7848" s="63"/>
      <c r="L7848" s="47">
        <v>179.95</v>
      </c>
      <c r="M7848" s="47">
        <v>179.95</v>
      </c>
      <c r="N7848" s="63">
        <v>44249</v>
      </c>
    </row>
    <row r="7849" spans="1:14" x14ac:dyDescent="0.25">
      <c r="A7849" s="43" t="s">
        <v>38675</v>
      </c>
      <c r="B7849" s="42" t="s">
        <v>51461</v>
      </c>
      <c r="C7849" s="42"/>
      <c r="D7849" s="43"/>
      <c r="E7849" s="43" t="s">
        <v>59353</v>
      </c>
      <c r="F7849" s="81" t="s">
        <v>3153</v>
      </c>
      <c r="G7849" s="32" t="s">
        <v>11</v>
      </c>
      <c r="H7849" s="43" t="s">
        <v>12</v>
      </c>
      <c r="I7849" s="48" t="s">
        <v>38676</v>
      </c>
      <c r="J7849" s="42">
        <v>8059175337086</v>
      </c>
      <c r="K7849" s="63"/>
      <c r="L7849" s="47">
        <v>179.95</v>
      </c>
      <c r="M7849" s="47">
        <v>179.95</v>
      </c>
      <c r="N7849" s="63">
        <v>44249</v>
      </c>
    </row>
    <row r="7850" spans="1:14" x14ac:dyDescent="0.25">
      <c r="A7850" s="43" t="s">
        <v>38712</v>
      </c>
      <c r="B7850" s="42"/>
      <c r="C7850" s="42"/>
      <c r="D7850" s="43"/>
      <c r="E7850" s="43" t="s">
        <v>38713</v>
      </c>
      <c r="F7850" s="81" t="s">
        <v>3153</v>
      </c>
      <c r="G7850" s="32" t="s">
        <v>11</v>
      </c>
      <c r="H7850" s="43" t="s">
        <v>12</v>
      </c>
      <c r="I7850" s="48" t="s">
        <v>38714</v>
      </c>
      <c r="J7850" s="42">
        <v>8059175337079</v>
      </c>
      <c r="K7850" s="63"/>
      <c r="L7850" s="47">
        <v>179.95</v>
      </c>
      <c r="M7850" s="47">
        <v>179.95</v>
      </c>
      <c r="N7850" s="63">
        <v>44249</v>
      </c>
    </row>
    <row r="7851" spans="1:14" x14ac:dyDescent="0.25">
      <c r="A7851" s="43" t="s">
        <v>38673</v>
      </c>
      <c r="B7851" s="42"/>
      <c r="C7851" s="42"/>
      <c r="D7851" s="43"/>
      <c r="E7851" s="43" t="s">
        <v>59352</v>
      </c>
      <c r="F7851" s="81" t="s">
        <v>3153</v>
      </c>
      <c r="G7851" s="32" t="s">
        <v>11</v>
      </c>
      <c r="H7851" s="43" t="s">
        <v>12</v>
      </c>
      <c r="I7851" s="48" t="s">
        <v>38674</v>
      </c>
      <c r="J7851" s="42">
        <v>8059175337062</v>
      </c>
      <c r="K7851" s="63"/>
      <c r="L7851" s="47">
        <v>179.95</v>
      </c>
      <c r="M7851" s="47">
        <v>179.95</v>
      </c>
      <c r="N7851" s="63">
        <v>44249</v>
      </c>
    </row>
    <row r="7852" spans="1:14" x14ac:dyDescent="0.25">
      <c r="A7852" s="43" t="s">
        <v>38695</v>
      </c>
      <c r="B7852" s="42" t="s">
        <v>51475</v>
      </c>
      <c r="C7852" s="42"/>
      <c r="D7852" s="43"/>
      <c r="E7852" s="43" t="s">
        <v>59351</v>
      </c>
      <c r="F7852" s="81" t="s">
        <v>3153</v>
      </c>
      <c r="G7852" s="32" t="s">
        <v>11</v>
      </c>
      <c r="H7852" s="43" t="s">
        <v>12</v>
      </c>
      <c r="I7852" s="48" t="s">
        <v>38696</v>
      </c>
      <c r="J7852" s="42">
        <v>8059175337222</v>
      </c>
      <c r="K7852" s="63"/>
      <c r="L7852" s="47">
        <v>179.95</v>
      </c>
      <c r="M7852" s="47">
        <v>179.95</v>
      </c>
      <c r="N7852" s="63">
        <v>44249</v>
      </c>
    </row>
    <row r="7853" spans="1:14" x14ac:dyDescent="0.25">
      <c r="A7853" s="43" t="s">
        <v>38709</v>
      </c>
      <c r="B7853" s="42" t="s">
        <v>51474</v>
      </c>
      <c r="C7853" s="42"/>
      <c r="D7853" s="43"/>
      <c r="E7853" s="43" t="s">
        <v>38710</v>
      </c>
      <c r="F7853" s="81" t="s">
        <v>3153</v>
      </c>
      <c r="G7853" s="32" t="s">
        <v>11</v>
      </c>
      <c r="H7853" s="43" t="s">
        <v>12</v>
      </c>
      <c r="I7853" s="48" t="s">
        <v>38711</v>
      </c>
      <c r="J7853" s="42">
        <v>8059175337215</v>
      </c>
      <c r="K7853" s="63"/>
      <c r="L7853" s="47">
        <v>179.95</v>
      </c>
      <c r="M7853" s="47">
        <v>179.95</v>
      </c>
      <c r="N7853" s="63">
        <v>44249</v>
      </c>
    </row>
    <row r="7854" spans="1:14" x14ac:dyDescent="0.25">
      <c r="A7854" s="43" t="s">
        <v>38692</v>
      </c>
      <c r="B7854" s="42" t="s">
        <v>51473</v>
      </c>
      <c r="C7854" s="42" t="s">
        <v>38693</v>
      </c>
      <c r="D7854" s="43"/>
      <c r="E7854" s="43" t="s">
        <v>59350</v>
      </c>
      <c r="F7854" s="81" t="s">
        <v>3153</v>
      </c>
      <c r="G7854" s="32" t="s">
        <v>11</v>
      </c>
      <c r="H7854" s="43" t="s">
        <v>12</v>
      </c>
      <c r="I7854" s="48" t="s">
        <v>38694</v>
      </c>
      <c r="J7854" s="42">
        <v>8059175337208</v>
      </c>
      <c r="K7854" s="63"/>
      <c r="L7854" s="47">
        <v>179.95</v>
      </c>
      <c r="M7854" s="47">
        <v>179.95</v>
      </c>
      <c r="N7854" s="63">
        <v>44249</v>
      </c>
    </row>
    <row r="7855" spans="1:14" x14ac:dyDescent="0.25">
      <c r="A7855" s="43" t="s">
        <v>38705</v>
      </c>
      <c r="B7855" s="42" t="s">
        <v>51472</v>
      </c>
      <c r="C7855" s="42" t="s">
        <v>38706</v>
      </c>
      <c r="D7855" s="43"/>
      <c r="E7855" s="43" t="s">
        <v>38707</v>
      </c>
      <c r="F7855" s="81" t="s">
        <v>3153</v>
      </c>
      <c r="G7855" s="32" t="s">
        <v>11</v>
      </c>
      <c r="H7855" s="43" t="s">
        <v>12</v>
      </c>
      <c r="I7855" s="48" t="s">
        <v>38708</v>
      </c>
      <c r="J7855" s="42">
        <v>8059175337192</v>
      </c>
      <c r="K7855" s="63"/>
      <c r="L7855" s="47">
        <v>179.95</v>
      </c>
      <c r="M7855" s="47">
        <v>179.95</v>
      </c>
      <c r="N7855" s="63">
        <v>44249</v>
      </c>
    </row>
    <row r="7856" spans="1:14" x14ac:dyDescent="0.25">
      <c r="A7856" s="43" t="s">
        <v>38689</v>
      </c>
      <c r="B7856" s="42" t="s">
        <v>51471</v>
      </c>
      <c r="C7856" s="42" t="s">
        <v>38690</v>
      </c>
      <c r="D7856" s="43"/>
      <c r="E7856" s="43" t="s">
        <v>59349</v>
      </c>
      <c r="F7856" s="81" t="s">
        <v>3153</v>
      </c>
      <c r="G7856" s="32" t="s">
        <v>11</v>
      </c>
      <c r="H7856" s="43" t="s">
        <v>12</v>
      </c>
      <c r="I7856" s="48" t="s">
        <v>38691</v>
      </c>
      <c r="J7856" s="42">
        <v>8059175337185</v>
      </c>
      <c r="K7856" s="63"/>
      <c r="L7856" s="47">
        <v>179.95</v>
      </c>
      <c r="M7856" s="47">
        <v>179.95</v>
      </c>
      <c r="N7856" s="63">
        <v>44249</v>
      </c>
    </row>
    <row r="7857" spans="1:14" x14ac:dyDescent="0.25">
      <c r="A7857" s="43" t="s">
        <v>38701</v>
      </c>
      <c r="B7857" s="42" t="s">
        <v>51470</v>
      </c>
      <c r="C7857" s="42" t="s">
        <v>38702</v>
      </c>
      <c r="D7857" s="43"/>
      <c r="E7857" s="43" t="s">
        <v>38703</v>
      </c>
      <c r="F7857" s="81" t="s">
        <v>3153</v>
      </c>
      <c r="G7857" s="32" t="s">
        <v>11</v>
      </c>
      <c r="H7857" s="43" t="s">
        <v>12</v>
      </c>
      <c r="I7857" s="48" t="s">
        <v>38704</v>
      </c>
      <c r="J7857" s="42">
        <v>8059175337178</v>
      </c>
      <c r="K7857" s="63"/>
      <c r="L7857" s="47">
        <v>179.95</v>
      </c>
      <c r="M7857" s="47">
        <v>179.95</v>
      </c>
      <c r="N7857" s="63">
        <v>44249</v>
      </c>
    </row>
    <row r="7858" spans="1:14" x14ac:dyDescent="0.25">
      <c r="A7858" s="43" t="s">
        <v>38686</v>
      </c>
      <c r="B7858" s="42" t="s">
        <v>51469</v>
      </c>
      <c r="C7858" s="42" t="s">
        <v>38687</v>
      </c>
      <c r="D7858" s="43"/>
      <c r="E7858" s="43" t="s">
        <v>59348</v>
      </c>
      <c r="F7858" s="81" t="s">
        <v>3153</v>
      </c>
      <c r="G7858" s="32" t="s">
        <v>11</v>
      </c>
      <c r="H7858" s="43" t="s">
        <v>12</v>
      </c>
      <c r="I7858" s="48" t="s">
        <v>38688</v>
      </c>
      <c r="J7858" s="42">
        <v>8059175337161</v>
      </c>
      <c r="K7858" s="63"/>
      <c r="L7858" s="47">
        <v>179.95</v>
      </c>
      <c r="M7858" s="47">
        <v>179.95</v>
      </c>
      <c r="N7858" s="63">
        <v>44249</v>
      </c>
    </row>
    <row r="7859" spans="1:14" x14ac:dyDescent="0.25">
      <c r="A7859" s="43" t="s">
        <v>38697</v>
      </c>
      <c r="B7859" s="42" t="s">
        <v>51468</v>
      </c>
      <c r="C7859" s="42" t="s">
        <v>38698</v>
      </c>
      <c r="D7859" s="43"/>
      <c r="E7859" s="43" t="s">
        <v>38699</v>
      </c>
      <c r="F7859" s="81" t="s">
        <v>3153</v>
      </c>
      <c r="G7859" s="32" t="s">
        <v>11</v>
      </c>
      <c r="H7859" s="43" t="s">
        <v>12</v>
      </c>
      <c r="I7859" s="48" t="s">
        <v>38700</v>
      </c>
      <c r="J7859" s="42">
        <v>8059175337154</v>
      </c>
      <c r="K7859" s="63"/>
      <c r="L7859" s="47">
        <v>179.95</v>
      </c>
      <c r="M7859" s="47">
        <v>179.95</v>
      </c>
      <c r="N7859" s="63">
        <v>44249</v>
      </c>
    </row>
    <row r="7860" spans="1:14" x14ac:dyDescent="0.25">
      <c r="A7860" s="43" t="s">
        <v>38683</v>
      </c>
      <c r="B7860" s="42" t="s">
        <v>51467</v>
      </c>
      <c r="C7860" s="42" t="s">
        <v>38684</v>
      </c>
      <c r="D7860" s="43"/>
      <c r="E7860" s="43" t="s">
        <v>59347</v>
      </c>
      <c r="F7860" s="81" t="s">
        <v>3153</v>
      </c>
      <c r="G7860" s="32" t="s">
        <v>11</v>
      </c>
      <c r="H7860" s="43" t="s">
        <v>12</v>
      </c>
      <c r="I7860" s="48" t="s">
        <v>38685</v>
      </c>
      <c r="J7860" s="42">
        <v>8059175337147</v>
      </c>
      <c r="K7860" s="63"/>
      <c r="L7860" s="47">
        <v>179.95</v>
      </c>
      <c r="M7860" s="47">
        <v>179.95</v>
      </c>
      <c r="N7860" s="63">
        <v>44249</v>
      </c>
    </row>
    <row r="7861" spans="1:14" x14ac:dyDescent="0.25">
      <c r="A7861" s="32" t="s">
        <v>32645</v>
      </c>
      <c r="B7861" s="42" t="s">
        <v>66927</v>
      </c>
      <c r="C7861" s="42" t="s">
        <v>20666</v>
      </c>
      <c r="D7861" s="42"/>
      <c r="E7861" s="43" t="s">
        <v>21804</v>
      </c>
      <c r="F7861" s="44" t="s">
        <v>3153</v>
      </c>
      <c r="G7861" s="44" t="s">
        <v>11</v>
      </c>
      <c r="H7861" s="44" t="s">
        <v>12</v>
      </c>
      <c r="I7861" s="42" t="s">
        <v>20567</v>
      </c>
      <c r="J7861" s="42">
        <v>8033637963976</v>
      </c>
      <c r="L7861" s="46">
        <v>179.95</v>
      </c>
      <c r="M7861" s="54">
        <v>179.95</v>
      </c>
      <c r="N7861" s="45">
        <v>43507</v>
      </c>
    </row>
    <row r="7862" spans="1:14" x14ac:dyDescent="0.25">
      <c r="A7862" s="32" t="s">
        <v>32644</v>
      </c>
      <c r="B7862" s="42" t="s">
        <v>66926</v>
      </c>
      <c r="C7862" s="42" t="s">
        <v>20665</v>
      </c>
      <c r="D7862" s="42"/>
      <c r="E7862" s="43" t="s">
        <v>21803</v>
      </c>
      <c r="F7862" s="44" t="s">
        <v>3153</v>
      </c>
      <c r="G7862" s="44" t="s">
        <v>11</v>
      </c>
      <c r="H7862" s="44" t="s">
        <v>12</v>
      </c>
      <c r="I7862" s="42" t="s">
        <v>3356</v>
      </c>
      <c r="J7862" s="42">
        <v>8033637963969</v>
      </c>
      <c r="L7862" s="46">
        <v>179.95</v>
      </c>
      <c r="M7862" s="54">
        <v>179.95</v>
      </c>
      <c r="N7862" s="45">
        <v>43507</v>
      </c>
    </row>
    <row r="7863" spans="1:14" x14ac:dyDescent="0.25">
      <c r="A7863" s="32" t="s">
        <v>32643</v>
      </c>
      <c r="B7863" s="42" t="s">
        <v>66925</v>
      </c>
      <c r="C7863" s="42" t="s">
        <v>20664</v>
      </c>
      <c r="D7863" s="42"/>
      <c r="E7863" s="43" t="s">
        <v>21802</v>
      </c>
      <c r="F7863" s="44" t="s">
        <v>3153</v>
      </c>
      <c r="G7863" s="44" t="s">
        <v>11</v>
      </c>
      <c r="H7863" s="44" t="s">
        <v>12</v>
      </c>
      <c r="I7863" s="42" t="s">
        <v>20566</v>
      </c>
      <c r="J7863" s="42">
        <v>8033637963952</v>
      </c>
      <c r="L7863" s="46">
        <v>179.95</v>
      </c>
      <c r="M7863" s="54">
        <v>179.95</v>
      </c>
      <c r="N7863" s="45">
        <v>43507</v>
      </c>
    </row>
    <row r="7864" spans="1:14" x14ac:dyDescent="0.25">
      <c r="A7864" s="32" t="s">
        <v>32642</v>
      </c>
      <c r="B7864" s="42" t="s">
        <v>66924</v>
      </c>
      <c r="C7864" s="42" t="s">
        <v>20663</v>
      </c>
      <c r="D7864" s="42"/>
      <c r="E7864" s="43" t="s">
        <v>21801</v>
      </c>
      <c r="F7864" s="44" t="s">
        <v>3153</v>
      </c>
      <c r="G7864" s="44" t="s">
        <v>11</v>
      </c>
      <c r="H7864" s="44" t="s">
        <v>12</v>
      </c>
      <c r="I7864" s="42" t="s">
        <v>3355</v>
      </c>
      <c r="J7864" s="42">
        <v>8033637963945</v>
      </c>
      <c r="L7864" s="46">
        <v>179.95</v>
      </c>
      <c r="M7864" s="54">
        <v>179.95</v>
      </c>
      <c r="N7864" s="45">
        <v>43507</v>
      </c>
    </row>
    <row r="7865" spans="1:14" x14ac:dyDescent="0.25">
      <c r="A7865" s="32" t="s">
        <v>32641</v>
      </c>
      <c r="B7865" s="42" t="s">
        <v>66923</v>
      </c>
      <c r="C7865" s="42"/>
      <c r="D7865" s="42"/>
      <c r="E7865" s="43" t="s">
        <v>59346</v>
      </c>
      <c r="F7865" s="44" t="s">
        <v>3153</v>
      </c>
      <c r="G7865" s="44" t="s">
        <v>11</v>
      </c>
      <c r="H7865" s="44" t="s">
        <v>12</v>
      </c>
      <c r="I7865" s="42" t="s">
        <v>21032</v>
      </c>
      <c r="J7865" s="42">
        <v>8033637963938</v>
      </c>
      <c r="L7865" s="47">
        <v>179.95</v>
      </c>
      <c r="M7865" s="47">
        <v>179.95</v>
      </c>
      <c r="N7865" s="45">
        <v>43507</v>
      </c>
    </row>
    <row r="7866" spans="1:14" x14ac:dyDescent="0.25">
      <c r="A7866" s="32" t="s">
        <v>32640</v>
      </c>
      <c r="B7866" s="42" t="s">
        <v>66922</v>
      </c>
      <c r="C7866" s="42"/>
      <c r="D7866" s="42"/>
      <c r="E7866" s="43" t="s">
        <v>59345</v>
      </c>
      <c r="F7866" s="44" t="s">
        <v>3153</v>
      </c>
      <c r="G7866" s="44" t="s">
        <v>11</v>
      </c>
      <c r="H7866" s="44" t="s">
        <v>12</v>
      </c>
      <c r="I7866" s="42" t="s">
        <v>3354</v>
      </c>
      <c r="J7866" s="42">
        <v>8033637963921</v>
      </c>
      <c r="L7866" s="47">
        <v>179.95</v>
      </c>
      <c r="M7866" s="47">
        <v>179.95</v>
      </c>
      <c r="N7866" s="45">
        <v>43507</v>
      </c>
    </row>
    <row r="7867" spans="1:14" x14ac:dyDescent="0.25">
      <c r="A7867" s="32" t="s">
        <v>32639</v>
      </c>
      <c r="B7867" s="42" t="s">
        <v>66921</v>
      </c>
      <c r="C7867" s="42"/>
      <c r="D7867" s="42"/>
      <c r="E7867" s="43" t="s">
        <v>59344</v>
      </c>
      <c r="F7867" s="44" t="s">
        <v>3153</v>
      </c>
      <c r="G7867" s="44" t="s">
        <v>11</v>
      </c>
      <c r="H7867" s="44" t="s">
        <v>12</v>
      </c>
      <c r="I7867" s="42" t="s">
        <v>21031</v>
      </c>
      <c r="J7867" s="42">
        <v>8033637963914</v>
      </c>
      <c r="L7867" s="47">
        <v>179.95</v>
      </c>
      <c r="M7867" s="47">
        <v>179.95</v>
      </c>
      <c r="N7867" s="45">
        <v>43507</v>
      </c>
    </row>
    <row r="7868" spans="1:14" x14ac:dyDescent="0.25">
      <c r="A7868" s="32" t="s">
        <v>32638</v>
      </c>
      <c r="B7868" s="42" t="s">
        <v>66920</v>
      </c>
      <c r="C7868" s="42"/>
      <c r="D7868" s="42"/>
      <c r="E7868" s="43" t="s">
        <v>59343</v>
      </c>
      <c r="F7868" s="44" t="s">
        <v>3153</v>
      </c>
      <c r="G7868" s="44" t="s">
        <v>11</v>
      </c>
      <c r="H7868" s="44" t="s">
        <v>12</v>
      </c>
      <c r="I7868" s="42" t="s">
        <v>3353</v>
      </c>
      <c r="J7868" s="42">
        <v>8033637963907</v>
      </c>
      <c r="L7868" s="47">
        <v>179.95</v>
      </c>
      <c r="M7868" s="47">
        <v>179.95</v>
      </c>
      <c r="N7868" s="45">
        <v>43507</v>
      </c>
    </row>
    <row r="7869" spans="1:14" x14ac:dyDescent="0.25">
      <c r="A7869" s="32" t="s">
        <v>32637</v>
      </c>
      <c r="B7869" s="42" t="s">
        <v>66936</v>
      </c>
      <c r="C7869" s="42"/>
      <c r="D7869" s="42"/>
      <c r="E7869" s="43" t="s">
        <v>59342</v>
      </c>
      <c r="F7869" s="44" t="s">
        <v>3153</v>
      </c>
      <c r="G7869" s="44" t="s">
        <v>11</v>
      </c>
      <c r="H7869" s="44" t="s">
        <v>12</v>
      </c>
      <c r="I7869" s="42" t="s">
        <v>3352</v>
      </c>
      <c r="J7869" s="42">
        <v>8033637964065</v>
      </c>
      <c r="L7869" s="47">
        <v>179.95</v>
      </c>
      <c r="M7869" s="47">
        <v>179.95</v>
      </c>
      <c r="N7869" s="45">
        <v>43507</v>
      </c>
    </row>
    <row r="7870" spans="1:14" x14ac:dyDescent="0.25">
      <c r="A7870" s="32" t="s">
        <v>32636</v>
      </c>
      <c r="B7870" s="42" t="s">
        <v>66935</v>
      </c>
      <c r="C7870" s="42"/>
      <c r="D7870" s="42"/>
      <c r="E7870" s="43" t="s">
        <v>59341</v>
      </c>
      <c r="F7870" s="44" t="s">
        <v>3153</v>
      </c>
      <c r="G7870" s="44" t="s">
        <v>11</v>
      </c>
      <c r="H7870" s="44" t="s">
        <v>12</v>
      </c>
      <c r="I7870" s="42" t="s">
        <v>3351</v>
      </c>
      <c r="J7870" s="42">
        <v>8033637964058</v>
      </c>
      <c r="L7870" s="47">
        <v>179.95</v>
      </c>
      <c r="M7870" s="47">
        <v>179.95</v>
      </c>
      <c r="N7870" s="45">
        <v>43507</v>
      </c>
    </row>
    <row r="7871" spans="1:14" x14ac:dyDescent="0.25">
      <c r="A7871" s="32" t="s">
        <v>32635</v>
      </c>
      <c r="B7871" s="42" t="s">
        <v>66934</v>
      </c>
      <c r="C7871" s="42" t="s">
        <v>20673</v>
      </c>
      <c r="D7871" s="42"/>
      <c r="E7871" s="43" t="s">
        <v>21811</v>
      </c>
      <c r="F7871" s="44" t="s">
        <v>3153</v>
      </c>
      <c r="G7871" s="44" t="s">
        <v>11</v>
      </c>
      <c r="H7871" s="44" t="s">
        <v>12</v>
      </c>
      <c r="I7871" s="42" t="s">
        <v>3350</v>
      </c>
      <c r="J7871" s="42">
        <v>8033637964041</v>
      </c>
      <c r="L7871" s="46">
        <v>179.95</v>
      </c>
      <c r="M7871" s="54">
        <v>179.95</v>
      </c>
      <c r="N7871" s="45">
        <v>43507</v>
      </c>
    </row>
    <row r="7872" spans="1:14" x14ac:dyDescent="0.25">
      <c r="A7872" s="32" t="s">
        <v>32634</v>
      </c>
      <c r="B7872" s="42" t="s">
        <v>66933</v>
      </c>
      <c r="C7872" s="42" t="s">
        <v>20672</v>
      </c>
      <c r="D7872" s="42"/>
      <c r="E7872" s="43" t="s">
        <v>21810</v>
      </c>
      <c r="F7872" s="44" t="s">
        <v>3153</v>
      </c>
      <c r="G7872" s="44" t="s">
        <v>11</v>
      </c>
      <c r="H7872" s="44" t="s">
        <v>12</v>
      </c>
      <c r="I7872" s="42" t="s">
        <v>3349</v>
      </c>
      <c r="J7872" s="42">
        <v>8033637964034</v>
      </c>
      <c r="L7872" s="46">
        <v>179.95</v>
      </c>
      <c r="M7872" s="54">
        <v>179.95</v>
      </c>
      <c r="N7872" s="45">
        <v>43507</v>
      </c>
    </row>
    <row r="7873" spans="1:14" x14ac:dyDescent="0.25">
      <c r="A7873" s="32" t="s">
        <v>32633</v>
      </c>
      <c r="B7873" s="42" t="s">
        <v>66932</v>
      </c>
      <c r="C7873" s="42" t="s">
        <v>20671</v>
      </c>
      <c r="D7873" s="42"/>
      <c r="E7873" s="43" t="s">
        <v>21809</v>
      </c>
      <c r="F7873" s="44" t="s">
        <v>3153</v>
      </c>
      <c r="G7873" s="44" t="s">
        <v>11</v>
      </c>
      <c r="H7873" s="44" t="s">
        <v>12</v>
      </c>
      <c r="I7873" s="42" t="s">
        <v>3348</v>
      </c>
      <c r="J7873" s="42">
        <v>8033637964027</v>
      </c>
      <c r="L7873" s="46">
        <v>179.95</v>
      </c>
      <c r="M7873" s="54">
        <v>179.95</v>
      </c>
      <c r="N7873" s="45">
        <v>43507</v>
      </c>
    </row>
    <row r="7874" spans="1:14" x14ac:dyDescent="0.25">
      <c r="A7874" s="32" t="s">
        <v>32632</v>
      </c>
      <c r="B7874" s="42" t="s">
        <v>66931</v>
      </c>
      <c r="C7874" s="42" t="s">
        <v>20670</v>
      </c>
      <c r="D7874" s="42"/>
      <c r="E7874" s="43" t="s">
        <v>21808</v>
      </c>
      <c r="F7874" s="44" t="s">
        <v>3153</v>
      </c>
      <c r="G7874" s="44" t="s">
        <v>11</v>
      </c>
      <c r="H7874" s="44" t="s">
        <v>12</v>
      </c>
      <c r="I7874" s="42" t="s">
        <v>3347</v>
      </c>
      <c r="J7874" s="42">
        <v>8033637964010</v>
      </c>
      <c r="L7874" s="46">
        <v>179.95</v>
      </c>
      <c r="M7874" s="54">
        <v>179.95</v>
      </c>
      <c r="N7874" s="45">
        <v>43507</v>
      </c>
    </row>
    <row r="7875" spans="1:14" x14ac:dyDescent="0.25">
      <c r="A7875" s="32" t="s">
        <v>32631</v>
      </c>
      <c r="B7875" s="42" t="s">
        <v>66930</v>
      </c>
      <c r="C7875" s="42" t="s">
        <v>20669</v>
      </c>
      <c r="D7875" s="42"/>
      <c r="E7875" s="43" t="s">
        <v>21807</v>
      </c>
      <c r="F7875" s="44" t="s">
        <v>3153</v>
      </c>
      <c r="G7875" s="44" t="s">
        <v>11</v>
      </c>
      <c r="H7875" s="44" t="s">
        <v>12</v>
      </c>
      <c r="I7875" s="42" t="s">
        <v>3346</v>
      </c>
      <c r="J7875" s="42">
        <v>8033637964003</v>
      </c>
      <c r="L7875" s="46">
        <v>179.95</v>
      </c>
      <c r="M7875" s="54">
        <v>179.95</v>
      </c>
      <c r="N7875" s="45">
        <v>43507</v>
      </c>
    </row>
    <row r="7876" spans="1:14" x14ac:dyDescent="0.25">
      <c r="A7876" s="32" t="s">
        <v>32630</v>
      </c>
      <c r="B7876" s="42" t="s">
        <v>66929</v>
      </c>
      <c r="C7876" s="42" t="s">
        <v>20668</v>
      </c>
      <c r="D7876" s="42"/>
      <c r="E7876" s="43" t="s">
        <v>21806</v>
      </c>
      <c r="F7876" s="44" t="s">
        <v>3153</v>
      </c>
      <c r="G7876" s="44" t="s">
        <v>11</v>
      </c>
      <c r="H7876" s="44" t="s">
        <v>12</v>
      </c>
      <c r="I7876" s="42" t="s">
        <v>3345</v>
      </c>
      <c r="J7876" s="42">
        <v>8033637963990</v>
      </c>
      <c r="L7876" s="46">
        <v>179.95</v>
      </c>
      <c r="M7876" s="54">
        <v>179.95</v>
      </c>
      <c r="N7876" s="45">
        <v>43507</v>
      </c>
    </row>
    <row r="7877" spans="1:14" x14ac:dyDescent="0.25">
      <c r="A7877" s="32" t="s">
        <v>32629</v>
      </c>
      <c r="B7877" s="42" t="s">
        <v>66928</v>
      </c>
      <c r="C7877" s="42" t="s">
        <v>20667</v>
      </c>
      <c r="D7877" s="42"/>
      <c r="E7877" s="43" t="s">
        <v>21805</v>
      </c>
      <c r="F7877" s="44" t="s">
        <v>3153</v>
      </c>
      <c r="G7877" s="44" t="s">
        <v>11</v>
      </c>
      <c r="H7877" s="44" t="s">
        <v>12</v>
      </c>
      <c r="I7877" s="42" t="s">
        <v>3344</v>
      </c>
      <c r="J7877" s="42">
        <v>8033637963983</v>
      </c>
      <c r="L7877" s="46">
        <v>179.95</v>
      </c>
      <c r="M7877" s="54">
        <v>179.95</v>
      </c>
      <c r="N7877" s="45">
        <v>43507</v>
      </c>
    </row>
    <row r="7878" spans="1:14" x14ac:dyDescent="0.25">
      <c r="A7878" s="32" t="s">
        <v>32628</v>
      </c>
      <c r="B7878" s="42" t="s">
        <v>66944</v>
      </c>
      <c r="C7878" s="42" t="s">
        <v>20653</v>
      </c>
      <c r="D7878" s="42"/>
      <c r="E7878" s="43" t="s">
        <v>21791</v>
      </c>
      <c r="F7878" s="44" t="s">
        <v>3153</v>
      </c>
      <c r="G7878" s="44" t="s">
        <v>11</v>
      </c>
      <c r="H7878" s="44" t="s">
        <v>12</v>
      </c>
      <c r="I7878" s="42" t="s">
        <v>20565</v>
      </c>
      <c r="J7878" s="42">
        <v>8033637963808</v>
      </c>
      <c r="L7878" s="46">
        <v>179.95</v>
      </c>
      <c r="M7878" s="54">
        <v>179.95</v>
      </c>
      <c r="N7878" s="45">
        <v>43507</v>
      </c>
    </row>
    <row r="7879" spans="1:14" x14ac:dyDescent="0.25">
      <c r="A7879" s="32" t="s">
        <v>32627</v>
      </c>
      <c r="B7879" s="42" t="s">
        <v>66943</v>
      </c>
      <c r="C7879" s="42" t="s">
        <v>20652</v>
      </c>
      <c r="D7879" s="42"/>
      <c r="E7879" s="43" t="s">
        <v>21790</v>
      </c>
      <c r="F7879" s="44" t="s">
        <v>3153</v>
      </c>
      <c r="G7879" s="44" t="s">
        <v>11</v>
      </c>
      <c r="H7879" s="44" t="s">
        <v>12</v>
      </c>
      <c r="I7879" s="42" t="s">
        <v>3343</v>
      </c>
      <c r="J7879" s="42">
        <v>8033637963792</v>
      </c>
      <c r="L7879" s="46">
        <v>179.95</v>
      </c>
      <c r="M7879" s="54">
        <v>179.95</v>
      </c>
      <c r="N7879" s="45">
        <v>43507</v>
      </c>
    </row>
    <row r="7880" spans="1:14" x14ac:dyDescent="0.25">
      <c r="A7880" s="32" t="s">
        <v>32626</v>
      </c>
      <c r="B7880" s="42" t="s">
        <v>66942</v>
      </c>
      <c r="C7880" s="42" t="s">
        <v>20651</v>
      </c>
      <c r="D7880" s="42"/>
      <c r="E7880" s="43" t="s">
        <v>21789</v>
      </c>
      <c r="F7880" s="44" t="s">
        <v>3153</v>
      </c>
      <c r="G7880" s="44" t="s">
        <v>11</v>
      </c>
      <c r="H7880" s="44" t="s">
        <v>12</v>
      </c>
      <c r="I7880" s="42" t="s">
        <v>20564</v>
      </c>
      <c r="J7880" s="42">
        <v>8033637963785</v>
      </c>
      <c r="L7880" s="46">
        <v>179.95</v>
      </c>
      <c r="M7880" s="54">
        <v>179.95</v>
      </c>
      <c r="N7880" s="45">
        <v>43507</v>
      </c>
    </row>
    <row r="7881" spans="1:14" x14ac:dyDescent="0.25">
      <c r="A7881" s="32" t="s">
        <v>32625</v>
      </c>
      <c r="B7881" s="42" t="s">
        <v>66941</v>
      </c>
      <c r="C7881" s="42" t="s">
        <v>20650</v>
      </c>
      <c r="D7881" s="42"/>
      <c r="E7881" s="43" t="s">
        <v>21788</v>
      </c>
      <c r="F7881" s="44" t="s">
        <v>3153</v>
      </c>
      <c r="G7881" s="44" t="s">
        <v>11</v>
      </c>
      <c r="H7881" s="44" t="s">
        <v>12</v>
      </c>
      <c r="I7881" s="42" t="s">
        <v>3342</v>
      </c>
      <c r="J7881" s="42">
        <v>8033637963778</v>
      </c>
      <c r="L7881" s="46">
        <v>179.95</v>
      </c>
      <c r="M7881" s="54">
        <v>179.95</v>
      </c>
      <c r="N7881" s="45">
        <v>43507</v>
      </c>
    </row>
    <row r="7882" spans="1:14" x14ac:dyDescent="0.25">
      <c r="A7882" s="32" t="s">
        <v>32624</v>
      </c>
      <c r="B7882" s="42" t="s">
        <v>66940</v>
      </c>
      <c r="C7882" s="42" t="s">
        <v>20649</v>
      </c>
      <c r="D7882" s="42"/>
      <c r="E7882" s="43" t="s">
        <v>21787</v>
      </c>
      <c r="F7882" s="44" t="s">
        <v>3153</v>
      </c>
      <c r="G7882" s="44" t="s">
        <v>11</v>
      </c>
      <c r="H7882" s="44" t="s">
        <v>12</v>
      </c>
      <c r="I7882" s="42" t="s">
        <v>20563</v>
      </c>
      <c r="J7882" s="42">
        <v>8033637963761</v>
      </c>
      <c r="L7882" s="46">
        <v>179.95</v>
      </c>
      <c r="M7882" s="54">
        <v>179.95</v>
      </c>
      <c r="N7882" s="45">
        <v>43507</v>
      </c>
    </row>
    <row r="7883" spans="1:14" x14ac:dyDescent="0.25">
      <c r="A7883" s="32" t="s">
        <v>32623</v>
      </c>
      <c r="B7883" s="42" t="s">
        <v>66939</v>
      </c>
      <c r="C7883" s="42" t="s">
        <v>20648</v>
      </c>
      <c r="D7883" s="42"/>
      <c r="E7883" s="43" t="s">
        <v>21786</v>
      </c>
      <c r="F7883" s="44" t="s">
        <v>3153</v>
      </c>
      <c r="G7883" s="44" t="s">
        <v>11</v>
      </c>
      <c r="H7883" s="44" t="s">
        <v>12</v>
      </c>
      <c r="I7883" s="42" t="s">
        <v>3341</v>
      </c>
      <c r="J7883" s="42">
        <v>8033637963754</v>
      </c>
      <c r="L7883" s="46">
        <v>179.95</v>
      </c>
      <c r="M7883" s="54">
        <v>179.95</v>
      </c>
      <c r="N7883" s="45">
        <v>43507</v>
      </c>
    </row>
    <row r="7884" spans="1:14" x14ac:dyDescent="0.25">
      <c r="A7884" s="32" t="s">
        <v>32622</v>
      </c>
      <c r="B7884" s="42" t="s">
        <v>66938</v>
      </c>
      <c r="C7884" s="42" t="s">
        <v>20647</v>
      </c>
      <c r="D7884" s="42"/>
      <c r="E7884" s="43" t="s">
        <v>21785</v>
      </c>
      <c r="F7884" s="44" t="s">
        <v>3153</v>
      </c>
      <c r="G7884" s="44" t="s">
        <v>11</v>
      </c>
      <c r="H7884" s="44" t="s">
        <v>12</v>
      </c>
      <c r="I7884" s="42" t="s">
        <v>20562</v>
      </c>
      <c r="J7884" s="42">
        <v>8033637963747</v>
      </c>
      <c r="L7884" s="46">
        <v>179.95</v>
      </c>
      <c r="M7884" s="54">
        <v>179.95</v>
      </c>
      <c r="N7884" s="45">
        <v>43507</v>
      </c>
    </row>
    <row r="7885" spans="1:14" x14ac:dyDescent="0.25">
      <c r="A7885" s="32" t="s">
        <v>32621</v>
      </c>
      <c r="B7885" s="42" t="s">
        <v>66937</v>
      </c>
      <c r="C7885" s="42" t="s">
        <v>20646</v>
      </c>
      <c r="D7885" s="42"/>
      <c r="E7885" s="43" t="s">
        <v>21784</v>
      </c>
      <c r="F7885" s="44" t="s">
        <v>3153</v>
      </c>
      <c r="G7885" s="44" t="s">
        <v>11</v>
      </c>
      <c r="H7885" s="44" t="s">
        <v>12</v>
      </c>
      <c r="I7885" s="42" t="s">
        <v>3340</v>
      </c>
      <c r="J7885" s="42">
        <v>8033637963730</v>
      </c>
      <c r="L7885" s="46">
        <v>179.95</v>
      </c>
      <c r="M7885" s="54">
        <v>179.95</v>
      </c>
      <c r="N7885" s="45">
        <v>43507</v>
      </c>
    </row>
    <row r="7886" spans="1:14" x14ac:dyDescent="0.25">
      <c r="A7886" s="43" t="s">
        <v>38669</v>
      </c>
      <c r="B7886" s="42" t="s">
        <v>51451</v>
      </c>
      <c r="C7886" s="42" t="s">
        <v>38670</v>
      </c>
      <c r="D7886" s="43"/>
      <c r="E7886" s="43" t="s">
        <v>38671</v>
      </c>
      <c r="F7886" s="81" t="s">
        <v>3153</v>
      </c>
      <c r="G7886" s="32" t="s">
        <v>11</v>
      </c>
      <c r="H7886" s="43" t="s">
        <v>12</v>
      </c>
      <c r="I7886" s="48" t="s">
        <v>38672</v>
      </c>
      <c r="J7886" s="42">
        <v>8059175336966</v>
      </c>
      <c r="K7886" s="63"/>
      <c r="L7886" s="46">
        <v>179.95</v>
      </c>
      <c r="M7886" s="54">
        <v>179.95</v>
      </c>
      <c r="N7886" s="63">
        <v>44249</v>
      </c>
    </row>
    <row r="7887" spans="1:14" x14ac:dyDescent="0.25">
      <c r="A7887" s="43" t="s">
        <v>38627</v>
      </c>
      <c r="B7887" s="42" t="s">
        <v>51450</v>
      </c>
      <c r="C7887" s="42" t="s">
        <v>38628</v>
      </c>
      <c r="D7887" s="43"/>
      <c r="E7887" s="43" t="s">
        <v>59340</v>
      </c>
      <c r="F7887" s="81" t="s">
        <v>3153</v>
      </c>
      <c r="G7887" s="32" t="s">
        <v>11</v>
      </c>
      <c r="H7887" s="43" t="s">
        <v>12</v>
      </c>
      <c r="I7887" s="48" t="s">
        <v>38629</v>
      </c>
      <c r="J7887" s="42">
        <v>8059175336959</v>
      </c>
      <c r="K7887" s="63"/>
      <c r="L7887" s="46">
        <v>179.95</v>
      </c>
      <c r="M7887" s="54">
        <v>179.95</v>
      </c>
      <c r="N7887" s="63">
        <v>44249</v>
      </c>
    </row>
    <row r="7888" spans="1:14" x14ac:dyDescent="0.25">
      <c r="A7888" s="43" t="s">
        <v>38665</v>
      </c>
      <c r="B7888" s="42" t="s">
        <v>51449</v>
      </c>
      <c r="C7888" s="42" t="s">
        <v>38666</v>
      </c>
      <c r="D7888" s="43"/>
      <c r="E7888" s="43" t="s">
        <v>38667</v>
      </c>
      <c r="F7888" s="81" t="s">
        <v>3153</v>
      </c>
      <c r="G7888" s="32" t="s">
        <v>11</v>
      </c>
      <c r="H7888" s="43" t="s">
        <v>12</v>
      </c>
      <c r="I7888" s="48" t="s">
        <v>38668</v>
      </c>
      <c r="J7888" s="42">
        <v>8059175336942</v>
      </c>
      <c r="K7888" s="63"/>
      <c r="L7888" s="46">
        <v>179.95</v>
      </c>
      <c r="M7888" s="54">
        <v>179.95</v>
      </c>
      <c r="N7888" s="63">
        <v>44249</v>
      </c>
    </row>
    <row r="7889" spans="1:14" x14ac:dyDescent="0.25">
      <c r="A7889" s="43" t="s">
        <v>38624</v>
      </c>
      <c r="B7889" s="42" t="s">
        <v>51448</v>
      </c>
      <c r="C7889" s="42" t="s">
        <v>38625</v>
      </c>
      <c r="D7889" s="43"/>
      <c r="E7889" s="43" t="s">
        <v>59339</v>
      </c>
      <c r="F7889" s="81" t="s">
        <v>3153</v>
      </c>
      <c r="G7889" s="32" t="s">
        <v>11</v>
      </c>
      <c r="H7889" s="43" t="s">
        <v>12</v>
      </c>
      <c r="I7889" s="48" t="s">
        <v>38626</v>
      </c>
      <c r="J7889" s="42">
        <v>8059175336935</v>
      </c>
      <c r="K7889" s="63"/>
      <c r="L7889" s="46">
        <v>179.95</v>
      </c>
      <c r="M7889" s="54">
        <v>179.95</v>
      </c>
      <c r="N7889" s="63">
        <v>44249</v>
      </c>
    </row>
    <row r="7890" spans="1:14" x14ac:dyDescent="0.25">
      <c r="A7890" s="43" t="s">
        <v>38662</v>
      </c>
      <c r="B7890" s="42" t="s">
        <v>51447</v>
      </c>
      <c r="C7890" s="42"/>
      <c r="D7890" s="43"/>
      <c r="E7890" s="43" t="s">
        <v>38663</v>
      </c>
      <c r="F7890" s="81" t="s">
        <v>3153</v>
      </c>
      <c r="G7890" s="32" t="s">
        <v>11</v>
      </c>
      <c r="H7890" s="43" t="s">
        <v>12</v>
      </c>
      <c r="I7890" s="48" t="s">
        <v>38664</v>
      </c>
      <c r="J7890" s="42">
        <v>8059175336928</v>
      </c>
      <c r="K7890" s="63"/>
      <c r="L7890" s="46">
        <v>179.95</v>
      </c>
      <c r="M7890" s="54">
        <v>179.95</v>
      </c>
      <c r="N7890" s="63">
        <v>44249</v>
      </c>
    </row>
    <row r="7891" spans="1:14" x14ac:dyDescent="0.25">
      <c r="A7891" s="43" t="s">
        <v>38622</v>
      </c>
      <c r="B7891" s="42" t="s">
        <v>51446</v>
      </c>
      <c r="C7891" s="42"/>
      <c r="D7891" s="43"/>
      <c r="E7891" s="43" t="s">
        <v>59338</v>
      </c>
      <c r="F7891" s="81" t="s">
        <v>3153</v>
      </c>
      <c r="G7891" s="32" t="s">
        <v>11</v>
      </c>
      <c r="H7891" s="43" t="s">
        <v>12</v>
      </c>
      <c r="I7891" s="48" t="s">
        <v>38623</v>
      </c>
      <c r="J7891" s="42">
        <v>8059175336911</v>
      </c>
      <c r="K7891" s="63"/>
      <c r="L7891" s="46">
        <v>179.95</v>
      </c>
      <c r="M7891" s="54">
        <v>179.95</v>
      </c>
      <c r="N7891" s="63">
        <v>44249</v>
      </c>
    </row>
    <row r="7892" spans="1:14" x14ac:dyDescent="0.25">
      <c r="A7892" s="43" t="s">
        <v>38659</v>
      </c>
      <c r="B7892" s="42"/>
      <c r="C7892" s="42"/>
      <c r="D7892" s="43"/>
      <c r="E7892" s="43" t="s">
        <v>38660</v>
      </c>
      <c r="F7892" s="81" t="s">
        <v>3153</v>
      </c>
      <c r="G7892" s="32" t="s">
        <v>11</v>
      </c>
      <c r="H7892" s="43" t="s">
        <v>12</v>
      </c>
      <c r="I7892" s="48" t="s">
        <v>38661</v>
      </c>
      <c r="J7892" s="42">
        <v>8059175336904</v>
      </c>
      <c r="K7892" s="63"/>
      <c r="L7892" s="46">
        <v>179.95</v>
      </c>
      <c r="M7892" s="54">
        <v>179.95</v>
      </c>
      <c r="N7892" s="63">
        <v>44249</v>
      </c>
    </row>
    <row r="7893" spans="1:14" x14ac:dyDescent="0.25">
      <c r="A7893" s="43" t="s">
        <v>38620</v>
      </c>
      <c r="B7893" s="42"/>
      <c r="C7893" s="42"/>
      <c r="D7893" s="43"/>
      <c r="E7893" s="43" t="s">
        <v>59337</v>
      </c>
      <c r="F7893" s="81" t="s">
        <v>3153</v>
      </c>
      <c r="G7893" s="32" t="s">
        <v>11</v>
      </c>
      <c r="H7893" s="43" t="s">
        <v>12</v>
      </c>
      <c r="I7893" s="48" t="s">
        <v>38621</v>
      </c>
      <c r="J7893" s="42">
        <v>8059175336898</v>
      </c>
      <c r="K7893" s="63"/>
      <c r="L7893" s="46">
        <v>179.95</v>
      </c>
      <c r="M7893" s="54">
        <v>179.95</v>
      </c>
      <c r="N7893" s="63">
        <v>44249</v>
      </c>
    </row>
    <row r="7894" spans="1:14" x14ac:dyDescent="0.25">
      <c r="A7894" s="43" t="s">
        <v>38642</v>
      </c>
      <c r="B7894" s="42" t="s">
        <v>51460</v>
      </c>
      <c r="C7894" s="42"/>
      <c r="D7894" s="43"/>
      <c r="E7894" s="43" t="s">
        <v>59336</v>
      </c>
      <c r="F7894" s="81" t="s">
        <v>3153</v>
      </c>
      <c r="G7894" s="32" t="s">
        <v>11</v>
      </c>
      <c r="H7894" s="43" t="s">
        <v>12</v>
      </c>
      <c r="I7894" s="48" t="s">
        <v>38643</v>
      </c>
      <c r="J7894" s="42">
        <v>8059175337055</v>
      </c>
      <c r="K7894" s="63"/>
      <c r="L7894" s="46">
        <v>179.95</v>
      </c>
      <c r="M7894" s="54">
        <v>179.95</v>
      </c>
      <c r="N7894" s="63">
        <v>44249</v>
      </c>
    </row>
    <row r="7895" spans="1:14" x14ac:dyDescent="0.25">
      <c r="A7895" s="43" t="s">
        <v>38656</v>
      </c>
      <c r="B7895" s="42" t="s">
        <v>51459</v>
      </c>
      <c r="C7895" s="42"/>
      <c r="D7895" s="43"/>
      <c r="E7895" s="43" t="s">
        <v>38657</v>
      </c>
      <c r="F7895" s="81" t="s">
        <v>3153</v>
      </c>
      <c r="G7895" s="32" t="s">
        <v>11</v>
      </c>
      <c r="H7895" s="43" t="s">
        <v>12</v>
      </c>
      <c r="I7895" s="48" t="s">
        <v>38658</v>
      </c>
      <c r="J7895" s="42">
        <v>8059175337048</v>
      </c>
      <c r="K7895" s="63"/>
      <c r="L7895" s="46">
        <v>179.95</v>
      </c>
      <c r="M7895" s="54">
        <v>179.95</v>
      </c>
      <c r="N7895" s="63">
        <v>44249</v>
      </c>
    </row>
    <row r="7896" spans="1:14" x14ac:dyDescent="0.25">
      <c r="A7896" s="43" t="s">
        <v>38639</v>
      </c>
      <c r="B7896" s="42" t="s">
        <v>51458</v>
      </c>
      <c r="C7896" s="42" t="s">
        <v>38640</v>
      </c>
      <c r="D7896" s="43"/>
      <c r="E7896" s="43" t="s">
        <v>59335</v>
      </c>
      <c r="F7896" s="81" t="s">
        <v>3153</v>
      </c>
      <c r="G7896" s="32" t="s">
        <v>11</v>
      </c>
      <c r="H7896" s="43" t="s">
        <v>12</v>
      </c>
      <c r="I7896" s="48" t="s">
        <v>38641</v>
      </c>
      <c r="J7896" s="42">
        <v>8059175337031</v>
      </c>
      <c r="K7896" s="63"/>
      <c r="L7896" s="46">
        <v>179.95</v>
      </c>
      <c r="M7896" s="54">
        <v>179.95</v>
      </c>
      <c r="N7896" s="63">
        <v>44249</v>
      </c>
    </row>
    <row r="7897" spans="1:14" x14ac:dyDescent="0.25">
      <c r="A7897" s="43" t="s">
        <v>38652</v>
      </c>
      <c r="B7897" s="42" t="s">
        <v>51457</v>
      </c>
      <c r="C7897" s="42" t="s">
        <v>38653</v>
      </c>
      <c r="D7897" s="43"/>
      <c r="E7897" s="43" t="s">
        <v>38654</v>
      </c>
      <c r="F7897" s="81" t="s">
        <v>3153</v>
      </c>
      <c r="G7897" s="32" t="s">
        <v>11</v>
      </c>
      <c r="H7897" s="43" t="s">
        <v>12</v>
      </c>
      <c r="I7897" s="48" t="s">
        <v>38655</v>
      </c>
      <c r="J7897" s="42">
        <v>8059175337024</v>
      </c>
      <c r="K7897" s="63"/>
      <c r="L7897" s="46">
        <v>179.95</v>
      </c>
      <c r="M7897" s="54">
        <v>179.95</v>
      </c>
      <c r="N7897" s="63">
        <v>44249</v>
      </c>
    </row>
    <row r="7898" spans="1:14" x14ac:dyDescent="0.25">
      <c r="A7898" s="43" t="s">
        <v>38636</v>
      </c>
      <c r="B7898" s="42" t="s">
        <v>51456</v>
      </c>
      <c r="C7898" s="42" t="s">
        <v>38637</v>
      </c>
      <c r="D7898" s="43"/>
      <c r="E7898" s="43" t="s">
        <v>59334</v>
      </c>
      <c r="F7898" s="81" t="s">
        <v>3153</v>
      </c>
      <c r="G7898" s="32" t="s">
        <v>11</v>
      </c>
      <c r="H7898" s="43" t="s">
        <v>12</v>
      </c>
      <c r="I7898" s="48" t="s">
        <v>38638</v>
      </c>
      <c r="J7898" s="42">
        <v>8059175337017</v>
      </c>
      <c r="K7898" s="63"/>
      <c r="L7898" s="46">
        <v>179.95</v>
      </c>
      <c r="M7898" s="54">
        <v>179.95</v>
      </c>
      <c r="N7898" s="63">
        <v>44249</v>
      </c>
    </row>
    <row r="7899" spans="1:14" x14ac:dyDescent="0.25">
      <c r="A7899" s="43" t="s">
        <v>38648</v>
      </c>
      <c r="B7899" s="42" t="s">
        <v>51455</v>
      </c>
      <c r="C7899" s="42" t="s">
        <v>38649</v>
      </c>
      <c r="D7899" s="43"/>
      <c r="E7899" s="43" t="s">
        <v>38650</v>
      </c>
      <c r="F7899" s="81" t="s">
        <v>3153</v>
      </c>
      <c r="G7899" s="32" t="s">
        <v>11</v>
      </c>
      <c r="H7899" s="43" t="s">
        <v>12</v>
      </c>
      <c r="I7899" s="48" t="s">
        <v>38651</v>
      </c>
      <c r="J7899" s="42">
        <v>8059175337000</v>
      </c>
      <c r="K7899" s="63"/>
      <c r="L7899" s="46">
        <v>179.95</v>
      </c>
      <c r="M7899" s="54">
        <v>179.95</v>
      </c>
      <c r="N7899" s="63">
        <v>44249</v>
      </c>
    </row>
    <row r="7900" spans="1:14" x14ac:dyDescent="0.25">
      <c r="A7900" s="43" t="s">
        <v>38633</v>
      </c>
      <c r="B7900" s="42" t="s">
        <v>51454</v>
      </c>
      <c r="C7900" s="42" t="s">
        <v>38634</v>
      </c>
      <c r="D7900" s="43"/>
      <c r="E7900" s="43" t="s">
        <v>59333</v>
      </c>
      <c r="F7900" s="81" t="s">
        <v>3153</v>
      </c>
      <c r="G7900" s="32" t="s">
        <v>11</v>
      </c>
      <c r="H7900" s="43" t="s">
        <v>12</v>
      </c>
      <c r="I7900" s="48" t="s">
        <v>38635</v>
      </c>
      <c r="J7900" s="42">
        <v>8059175336997</v>
      </c>
      <c r="K7900" s="63"/>
      <c r="L7900" s="46">
        <v>179.95</v>
      </c>
      <c r="M7900" s="54">
        <v>179.95</v>
      </c>
      <c r="N7900" s="63">
        <v>44249</v>
      </c>
    </row>
    <row r="7901" spans="1:14" x14ac:dyDescent="0.25">
      <c r="A7901" s="43" t="s">
        <v>38644</v>
      </c>
      <c r="B7901" s="42" t="s">
        <v>51453</v>
      </c>
      <c r="C7901" s="42" t="s">
        <v>38645</v>
      </c>
      <c r="D7901" s="43"/>
      <c r="E7901" s="43" t="s">
        <v>38646</v>
      </c>
      <c r="F7901" s="81" t="s">
        <v>3153</v>
      </c>
      <c r="G7901" s="32" t="s">
        <v>11</v>
      </c>
      <c r="H7901" s="43" t="s">
        <v>12</v>
      </c>
      <c r="I7901" s="48" t="s">
        <v>38647</v>
      </c>
      <c r="J7901" s="42">
        <v>8059175336980</v>
      </c>
      <c r="K7901" s="63"/>
      <c r="L7901" s="46">
        <v>179.95</v>
      </c>
      <c r="M7901" s="54">
        <v>179.95</v>
      </c>
      <c r="N7901" s="63">
        <v>44249</v>
      </c>
    </row>
    <row r="7902" spans="1:14" x14ac:dyDescent="0.25">
      <c r="A7902" s="43" t="s">
        <v>38630</v>
      </c>
      <c r="B7902" s="42" t="s">
        <v>51452</v>
      </c>
      <c r="C7902" s="42" t="s">
        <v>38631</v>
      </c>
      <c r="D7902" s="43"/>
      <c r="E7902" s="43" t="s">
        <v>59332</v>
      </c>
      <c r="F7902" s="81" t="s">
        <v>3153</v>
      </c>
      <c r="G7902" s="32" t="s">
        <v>11</v>
      </c>
      <c r="H7902" s="43" t="s">
        <v>12</v>
      </c>
      <c r="I7902" s="48" t="s">
        <v>38632</v>
      </c>
      <c r="J7902" s="42">
        <v>8059175336973</v>
      </c>
      <c r="K7902" s="63"/>
      <c r="L7902" s="46">
        <v>179.95</v>
      </c>
      <c r="M7902" s="54">
        <v>179.95</v>
      </c>
      <c r="N7902" s="63">
        <v>44249</v>
      </c>
    </row>
    <row r="7903" spans="1:14" x14ac:dyDescent="0.25">
      <c r="A7903" s="32" t="s">
        <v>32620</v>
      </c>
      <c r="B7903" s="42" t="s">
        <v>66953</v>
      </c>
      <c r="C7903" s="42" t="s">
        <v>20662</v>
      </c>
      <c r="D7903" s="42"/>
      <c r="E7903" s="43" t="s">
        <v>21800</v>
      </c>
      <c r="F7903" s="44" t="s">
        <v>3153</v>
      </c>
      <c r="G7903" s="44" t="s">
        <v>11</v>
      </c>
      <c r="H7903" s="44" t="s">
        <v>12</v>
      </c>
      <c r="I7903" s="42" t="s">
        <v>3339</v>
      </c>
      <c r="J7903" s="42">
        <v>8033637963891</v>
      </c>
      <c r="L7903" s="46">
        <v>179.95</v>
      </c>
      <c r="M7903" s="54">
        <v>179.95</v>
      </c>
      <c r="N7903" s="45">
        <v>43507</v>
      </c>
    </row>
    <row r="7904" spans="1:14" x14ac:dyDescent="0.25">
      <c r="A7904" s="32" t="s">
        <v>32619</v>
      </c>
      <c r="B7904" s="42" t="s">
        <v>66952</v>
      </c>
      <c r="C7904" s="42" t="s">
        <v>20661</v>
      </c>
      <c r="D7904" s="42"/>
      <c r="E7904" s="43" t="s">
        <v>21799</v>
      </c>
      <c r="F7904" s="44" t="s">
        <v>3153</v>
      </c>
      <c r="G7904" s="44" t="s">
        <v>11</v>
      </c>
      <c r="H7904" s="44" t="s">
        <v>12</v>
      </c>
      <c r="I7904" s="42" t="s">
        <v>3338</v>
      </c>
      <c r="J7904" s="42">
        <v>8033637963884</v>
      </c>
      <c r="L7904" s="46">
        <v>179.95</v>
      </c>
      <c r="M7904" s="54">
        <v>179.95</v>
      </c>
      <c r="N7904" s="45">
        <v>43507</v>
      </c>
    </row>
    <row r="7905" spans="1:14" x14ac:dyDescent="0.25">
      <c r="A7905" s="32" t="s">
        <v>32618</v>
      </c>
      <c r="B7905" s="42" t="s">
        <v>66951</v>
      </c>
      <c r="C7905" s="42" t="s">
        <v>20660</v>
      </c>
      <c r="D7905" s="42"/>
      <c r="E7905" s="43" t="s">
        <v>21798</v>
      </c>
      <c r="F7905" s="44" t="s">
        <v>3153</v>
      </c>
      <c r="G7905" s="44" t="s">
        <v>11</v>
      </c>
      <c r="H7905" s="44" t="s">
        <v>12</v>
      </c>
      <c r="I7905" s="42" t="s">
        <v>3337</v>
      </c>
      <c r="J7905" s="42">
        <v>8033637963877</v>
      </c>
      <c r="L7905" s="46">
        <v>179.95</v>
      </c>
      <c r="M7905" s="54">
        <v>179.95</v>
      </c>
      <c r="N7905" s="45">
        <v>43507</v>
      </c>
    </row>
    <row r="7906" spans="1:14" x14ac:dyDescent="0.25">
      <c r="A7906" s="32" t="s">
        <v>32617</v>
      </c>
      <c r="B7906" s="42" t="s">
        <v>66950</v>
      </c>
      <c r="C7906" s="42" t="s">
        <v>20659</v>
      </c>
      <c r="D7906" s="42"/>
      <c r="E7906" s="43" t="s">
        <v>21797</v>
      </c>
      <c r="F7906" s="44" t="s">
        <v>3153</v>
      </c>
      <c r="G7906" s="44" t="s">
        <v>11</v>
      </c>
      <c r="H7906" s="44" t="s">
        <v>12</v>
      </c>
      <c r="I7906" s="42" t="s">
        <v>3336</v>
      </c>
      <c r="J7906" s="42">
        <v>8033637963860</v>
      </c>
      <c r="L7906" s="46">
        <v>179.95</v>
      </c>
      <c r="M7906" s="54">
        <v>179.95</v>
      </c>
      <c r="N7906" s="45">
        <v>43507</v>
      </c>
    </row>
    <row r="7907" spans="1:14" x14ac:dyDescent="0.25">
      <c r="A7907" s="32" t="s">
        <v>32616</v>
      </c>
      <c r="B7907" s="42" t="s">
        <v>66949</v>
      </c>
      <c r="C7907" s="42" t="s">
        <v>20658</v>
      </c>
      <c r="D7907" s="42"/>
      <c r="E7907" s="43" t="s">
        <v>21796</v>
      </c>
      <c r="F7907" s="44" t="s">
        <v>3153</v>
      </c>
      <c r="G7907" s="44" t="s">
        <v>11</v>
      </c>
      <c r="H7907" s="44" t="s">
        <v>12</v>
      </c>
      <c r="I7907" s="42" t="s">
        <v>3335</v>
      </c>
      <c r="J7907" s="42">
        <v>8033637963853</v>
      </c>
      <c r="L7907" s="46">
        <v>179.95</v>
      </c>
      <c r="M7907" s="54">
        <v>179.95</v>
      </c>
      <c r="N7907" s="45">
        <v>43507</v>
      </c>
    </row>
    <row r="7908" spans="1:14" x14ac:dyDescent="0.25">
      <c r="A7908" s="32" t="s">
        <v>32615</v>
      </c>
      <c r="B7908" s="42" t="s">
        <v>66948</v>
      </c>
      <c r="C7908" s="42" t="s">
        <v>20657</v>
      </c>
      <c r="D7908" s="42"/>
      <c r="E7908" s="43" t="s">
        <v>21795</v>
      </c>
      <c r="F7908" s="44" t="s">
        <v>3153</v>
      </c>
      <c r="G7908" s="44" t="s">
        <v>11</v>
      </c>
      <c r="H7908" s="44" t="s">
        <v>12</v>
      </c>
      <c r="I7908" s="42" t="s">
        <v>3334</v>
      </c>
      <c r="J7908" s="42">
        <v>8033637963846</v>
      </c>
      <c r="L7908" s="46">
        <v>179.95</v>
      </c>
      <c r="M7908" s="54">
        <v>179.95</v>
      </c>
      <c r="N7908" s="45">
        <v>43507</v>
      </c>
    </row>
    <row r="7909" spans="1:14" x14ac:dyDescent="0.25">
      <c r="A7909" s="32" t="s">
        <v>32614</v>
      </c>
      <c r="B7909" s="42" t="s">
        <v>66947</v>
      </c>
      <c r="C7909" s="42" t="s">
        <v>20656</v>
      </c>
      <c r="D7909" s="42"/>
      <c r="E7909" s="43" t="s">
        <v>21794</v>
      </c>
      <c r="F7909" s="44" t="s">
        <v>3153</v>
      </c>
      <c r="G7909" s="44" t="s">
        <v>11</v>
      </c>
      <c r="H7909" s="44" t="s">
        <v>12</v>
      </c>
      <c r="I7909" s="42" t="s">
        <v>3333</v>
      </c>
      <c r="J7909" s="42">
        <v>8033637963839</v>
      </c>
      <c r="L7909" s="46">
        <v>179.95</v>
      </c>
      <c r="M7909" s="54">
        <v>179.95</v>
      </c>
      <c r="N7909" s="45">
        <v>43507</v>
      </c>
    </row>
    <row r="7910" spans="1:14" x14ac:dyDescent="0.25">
      <c r="A7910" s="32" t="s">
        <v>32613</v>
      </c>
      <c r="B7910" s="42" t="s">
        <v>66946</v>
      </c>
      <c r="C7910" s="42" t="s">
        <v>20655</v>
      </c>
      <c r="D7910" s="42"/>
      <c r="E7910" s="43" t="s">
        <v>21793</v>
      </c>
      <c r="F7910" s="44" t="s">
        <v>3153</v>
      </c>
      <c r="G7910" s="44" t="s">
        <v>11</v>
      </c>
      <c r="H7910" s="44" t="s">
        <v>12</v>
      </c>
      <c r="I7910" s="42" t="s">
        <v>3332</v>
      </c>
      <c r="J7910" s="42">
        <v>8033637963822</v>
      </c>
      <c r="L7910" s="46">
        <v>179.95</v>
      </c>
      <c r="M7910" s="54">
        <v>179.95</v>
      </c>
      <c r="N7910" s="45">
        <v>43507</v>
      </c>
    </row>
    <row r="7911" spans="1:14" x14ac:dyDescent="0.25">
      <c r="A7911" s="32" t="s">
        <v>32612</v>
      </c>
      <c r="B7911" s="42" t="s">
        <v>66945</v>
      </c>
      <c r="C7911" s="42" t="s">
        <v>20654</v>
      </c>
      <c r="D7911" s="42"/>
      <c r="E7911" s="43" t="s">
        <v>21792</v>
      </c>
      <c r="F7911" s="44" t="s">
        <v>3153</v>
      </c>
      <c r="G7911" s="44" t="s">
        <v>11</v>
      </c>
      <c r="H7911" s="44" t="s">
        <v>12</v>
      </c>
      <c r="I7911" s="42" t="s">
        <v>3331</v>
      </c>
      <c r="J7911" s="42">
        <v>8033637963815</v>
      </c>
      <c r="L7911" s="46">
        <v>179.95</v>
      </c>
      <c r="M7911" s="54">
        <v>179.95</v>
      </c>
      <c r="N7911" s="45">
        <v>43507</v>
      </c>
    </row>
    <row r="7912" spans="1:14" x14ac:dyDescent="0.25">
      <c r="B7912" s="48" t="s">
        <v>68041</v>
      </c>
      <c r="C7912" s="42"/>
      <c r="D7912" s="42"/>
      <c r="E7912" s="43" t="s">
        <v>16561</v>
      </c>
      <c r="F7912" s="44">
        <v>714</v>
      </c>
      <c r="G7912" s="44" t="s">
        <v>11</v>
      </c>
      <c r="H7912" s="44" t="s">
        <v>12</v>
      </c>
      <c r="I7912" s="42" t="s">
        <v>16562</v>
      </c>
      <c r="J7912" s="42">
        <v>8021506035909</v>
      </c>
      <c r="L7912" s="46">
        <v>13.95</v>
      </c>
      <c r="M7912" s="54">
        <v>13.95</v>
      </c>
    </row>
    <row r="7913" spans="1:14" x14ac:dyDescent="0.25">
      <c r="B7913" s="48" t="s">
        <v>68040</v>
      </c>
      <c r="C7913" s="42"/>
      <c r="D7913" s="42"/>
      <c r="E7913" s="43" t="s">
        <v>16563</v>
      </c>
      <c r="F7913" s="44">
        <v>714</v>
      </c>
      <c r="G7913" s="44" t="s">
        <v>11</v>
      </c>
      <c r="H7913" s="44" t="s">
        <v>12</v>
      </c>
      <c r="I7913" s="42" t="s">
        <v>16564</v>
      </c>
      <c r="J7913" s="42">
        <v>8021506062400</v>
      </c>
      <c r="L7913" s="47">
        <v>15.95</v>
      </c>
      <c r="M7913" s="47">
        <v>15.95</v>
      </c>
    </row>
    <row r="7914" spans="1:14" x14ac:dyDescent="0.25">
      <c r="B7914" s="42"/>
      <c r="C7914" s="42"/>
      <c r="E7914" s="32" t="s">
        <v>45446</v>
      </c>
      <c r="F7914" s="44" t="s">
        <v>3153</v>
      </c>
      <c r="G7914" s="32" t="s">
        <v>11</v>
      </c>
      <c r="H7914" s="43" t="s">
        <v>12</v>
      </c>
      <c r="I7914" s="55" t="s">
        <v>45154</v>
      </c>
      <c r="L7914" s="46">
        <v>219.99</v>
      </c>
      <c r="M7914" s="46">
        <v>219.99</v>
      </c>
    </row>
    <row r="7915" spans="1:14" x14ac:dyDescent="0.25">
      <c r="B7915" s="42"/>
      <c r="C7915" s="42"/>
      <c r="E7915" s="32" t="s">
        <v>45445</v>
      </c>
      <c r="F7915" s="44" t="s">
        <v>3153</v>
      </c>
      <c r="G7915" s="32" t="s">
        <v>11</v>
      </c>
      <c r="H7915" s="43" t="s">
        <v>12</v>
      </c>
      <c r="I7915" s="55" t="s">
        <v>45153</v>
      </c>
      <c r="L7915" s="46">
        <v>219.99</v>
      </c>
      <c r="M7915" s="46">
        <v>219.99</v>
      </c>
    </row>
    <row r="7916" spans="1:14" x14ac:dyDescent="0.25">
      <c r="B7916" s="42"/>
      <c r="C7916" s="42"/>
      <c r="E7916" s="32" t="s">
        <v>45444</v>
      </c>
      <c r="F7916" s="44" t="s">
        <v>3153</v>
      </c>
      <c r="G7916" s="32" t="s">
        <v>11</v>
      </c>
      <c r="H7916" s="43" t="s">
        <v>12</v>
      </c>
      <c r="I7916" s="55" t="s">
        <v>45152</v>
      </c>
      <c r="L7916" s="46">
        <v>219.99</v>
      </c>
      <c r="M7916" s="46">
        <v>219.99</v>
      </c>
    </row>
    <row r="7917" spans="1:14" x14ac:dyDescent="0.25">
      <c r="B7917" s="42"/>
      <c r="C7917" s="42"/>
      <c r="E7917" s="32" t="s">
        <v>45443</v>
      </c>
      <c r="F7917" s="44" t="s">
        <v>3153</v>
      </c>
      <c r="G7917" s="32" t="s">
        <v>11</v>
      </c>
      <c r="H7917" s="43" t="s">
        <v>12</v>
      </c>
      <c r="I7917" s="55" t="s">
        <v>45151</v>
      </c>
      <c r="L7917" s="46">
        <v>219.99</v>
      </c>
      <c r="M7917" s="46">
        <v>219.99</v>
      </c>
    </row>
    <row r="7918" spans="1:14" x14ac:dyDescent="0.25">
      <c r="B7918" s="42"/>
      <c r="C7918" s="42"/>
      <c r="E7918" s="32" t="s">
        <v>45442</v>
      </c>
      <c r="F7918" s="44" t="s">
        <v>3153</v>
      </c>
      <c r="G7918" s="32" t="s">
        <v>11</v>
      </c>
      <c r="H7918" s="43" t="s">
        <v>12</v>
      </c>
      <c r="I7918" s="55" t="s">
        <v>45150</v>
      </c>
      <c r="L7918" s="46">
        <v>219.99</v>
      </c>
      <c r="M7918" s="46">
        <v>219.99</v>
      </c>
    </row>
    <row r="7919" spans="1:14" x14ac:dyDescent="0.25">
      <c r="B7919" s="42"/>
      <c r="C7919" s="42"/>
      <c r="E7919" s="32" t="s">
        <v>45441</v>
      </c>
      <c r="F7919" s="44" t="s">
        <v>3153</v>
      </c>
      <c r="G7919" s="32" t="s">
        <v>11</v>
      </c>
      <c r="H7919" s="43" t="s">
        <v>12</v>
      </c>
      <c r="I7919" s="55" t="s">
        <v>45149</v>
      </c>
      <c r="L7919" s="46">
        <v>219.99</v>
      </c>
      <c r="M7919" s="46">
        <v>219.99</v>
      </c>
    </row>
    <row r="7920" spans="1:14" x14ac:dyDescent="0.25">
      <c r="B7920" s="42"/>
      <c r="C7920" s="42"/>
      <c r="E7920" s="32" t="s">
        <v>45440</v>
      </c>
      <c r="F7920" s="44" t="s">
        <v>3153</v>
      </c>
      <c r="G7920" s="32" t="s">
        <v>11</v>
      </c>
      <c r="H7920" s="43" t="s">
        <v>12</v>
      </c>
      <c r="I7920" s="55" t="s">
        <v>45148</v>
      </c>
      <c r="L7920" s="46">
        <v>219.99</v>
      </c>
      <c r="M7920" s="46">
        <v>219.99</v>
      </c>
    </row>
    <row r="7921" spans="1:14" x14ac:dyDescent="0.25">
      <c r="B7921" s="42"/>
      <c r="C7921" s="42"/>
      <c r="E7921" s="32" t="s">
        <v>45439</v>
      </c>
      <c r="F7921" s="44" t="s">
        <v>3153</v>
      </c>
      <c r="G7921" s="32" t="s">
        <v>11</v>
      </c>
      <c r="H7921" s="43" t="s">
        <v>12</v>
      </c>
      <c r="I7921" s="55" t="s">
        <v>45147</v>
      </c>
      <c r="L7921" s="46">
        <v>219.99</v>
      </c>
      <c r="M7921" s="46">
        <v>219.99</v>
      </c>
    </row>
    <row r="7922" spans="1:14" x14ac:dyDescent="0.25">
      <c r="A7922" s="32" t="s">
        <v>32603</v>
      </c>
      <c r="B7922" s="42" t="s">
        <v>66213</v>
      </c>
      <c r="C7922" s="42" t="s">
        <v>20511</v>
      </c>
      <c r="D7922" s="42"/>
      <c r="E7922" s="43" t="s">
        <v>20502</v>
      </c>
      <c r="F7922" s="44" t="s">
        <v>3153</v>
      </c>
      <c r="G7922" s="44" t="s">
        <v>11</v>
      </c>
      <c r="H7922" s="44" t="s">
        <v>12</v>
      </c>
      <c r="I7922" s="42" t="s">
        <v>20544</v>
      </c>
      <c r="J7922" s="42">
        <v>8033637023274</v>
      </c>
      <c r="L7922" s="47">
        <v>219.95</v>
      </c>
      <c r="M7922" s="47">
        <v>219.95</v>
      </c>
    </row>
    <row r="7923" spans="1:14" x14ac:dyDescent="0.25">
      <c r="A7923" s="32" t="s">
        <v>32602</v>
      </c>
      <c r="B7923" s="42" t="s">
        <v>66212</v>
      </c>
      <c r="C7923" s="42" t="s">
        <v>20510</v>
      </c>
      <c r="D7923" s="42"/>
      <c r="E7923" s="43" t="s">
        <v>20501</v>
      </c>
      <c r="F7923" s="44" t="s">
        <v>3153</v>
      </c>
      <c r="G7923" s="44" t="s">
        <v>11</v>
      </c>
      <c r="H7923" s="44" t="s">
        <v>12</v>
      </c>
      <c r="I7923" s="42" t="s">
        <v>20543</v>
      </c>
      <c r="J7923" s="42">
        <v>8033637023267</v>
      </c>
      <c r="L7923" s="47">
        <v>219.95</v>
      </c>
      <c r="M7923" s="47">
        <v>219.95</v>
      </c>
    </row>
    <row r="7924" spans="1:14" x14ac:dyDescent="0.25">
      <c r="A7924" s="32" t="s">
        <v>32601</v>
      </c>
      <c r="B7924" s="42" t="s">
        <v>66211</v>
      </c>
      <c r="C7924" s="42" t="s">
        <v>20509</v>
      </c>
      <c r="D7924" s="42"/>
      <c r="E7924" s="43" t="s">
        <v>20500</v>
      </c>
      <c r="F7924" s="44" t="s">
        <v>3153</v>
      </c>
      <c r="G7924" s="44" t="s">
        <v>11</v>
      </c>
      <c r="H7924" s="44" t="s">
        <v>12</v>
      </c>
      <c r="I7924" s="42" t="s">
        <v>20542</v>
      </c>
      <c r="J7924" s="42">
        <v>8033637023250</v>
      </c>
      <c r="L7924" s="47">
        <v>219.95</v>
      </c>
      <c r="M7924" s="47">
        <v>219.95</v>
      </c>
    </row>
    <row r="7925" spans="1:14" x14ac:dyDescent="0.25">
      <c r="A7925" s="32" t="s">
        <v>32600</v>
      </c>
      <c r="B7925" s="42" t="s">
        <v>66210</v>
      </c>
      <c r="C7925" s="42" t="s">
        <v>20508</v>
      </c>
      <c r="D7925" s="42"/>
      <c r="E7925" s="43" t="s">
        <v>20499</v>
      </c>
      <c r="F7925" s="44" t="s">
        <v>3153</v>
      </c>
      <c r="G7925" s="44" t="s">
        <v>11</v>
      </c>
      <c r="H7925" s="44" t="s">
        <v>12</v>
      </c>
      <c r="I7925" s="42" t="s">
        <v>20541</v>
      </c>
      <c r="J7925" s="42">
        <v>8033637023243</v>
      </c>
      <c r="L7925" s="47">
        <v>219.95</v>
      </c>
      <c r="M7925" s="47">
        <v>219.95</v>
      </c>
    </row>
    <row r="7926" spans="1:14" x14ac:dyDescent="0.25">
      <c r="A7926" s="32" t="s">
        <v>32599</v>
      </c>
      <c r="B7926" s="42" t="s">
        <v>66209</v>
      </c>
      <c r="C7926" s="42" t="s">
        <v>20507</v>
      </c>
      <c r="D7926" s="42"/>
      <c r="E7926" s="43" t="s">
        <v>20498</v>
      </c>
      <c r="F7926" s="44" t="s">
        <v>3153</v>
      </c>
      <c r="G7926" s="44" t="s">
        <v>11</v>
      </c>
      <c r="H7926" s="44" t="s">
        <v>12</v>
      </c>
      <c r="I7926" s="42" t="s">
        <v>20540</v>
      </c>
      <c r="J7926" s="42">
        <v>8033637023236</v>
      </c>
      <c r="L7926" s="47">
        <v>219.95</v>
      </c>
      <c r="M7926" s="47">
        <v>219.95</v>
      </c>
    </row>
    <row r="7927" spans="1:14" x14ac:dyDescent="0.25">
      <c r="A7927" s="32" t="s">
        <v>32598</v>
      </c>
      <c r="B7927" s="42" t="s">
        <v>66208</v>
      </c>
      <c r="C7927" s="42" t="s">
        <v>20506</v>
      </c>
      <c r="D7927" s="42"/>
      <c r="E7927" s="43" t="s">
        <v>20497</v>
      </c>
      <c r="F7927" s="44" t="s">
        <v>3153</v>
      </c>
      <c r="G7927" s="44" t="s">
        <v>11</v>
      </c>
      <c r="H7927" s="44" t="s">
        <v>12</v>
      </c>
      <c r="I7927" s="42" t="s">
        <v>20539</v>
      </c>
      <c r="J7927" s="42">
        <v>8033637023229</v>
      </c>
      <c r="L7927" s="47">
        <v>219.95</v>
      </c>
      <c r="M7927" s="47">
        <v>219.95</v>
      </c>
    </row>
    <row r="7928" spans="1:14" x14ac:dyDescent="0.25">
      <c r="A7928" s="32" t="s">
        <v>32597</v>
      </c>
      <c r="B7928" s="42" t="s">
        <v>66207</v>
      </c>
      <c r="C7928" s="42" t="s">
        <v>20505</v>
      </c>
      <c r="D7928" s="42"/>
      <c r="E7928" s="43" t="s">
        <v>20496</v>
      </c>
      <c r="F7928" s="44" t="s">
        <v>3153</v>
      </c>
      <c r="G7928" s="44" t="s">
        <v>11</v>
      </c>
      <c r="H7928" s="44" t="s">
        <v>12</v>
      </c>
      <c r="I7928" s="42" t="s">
        <v>20538</v>
      </c>
      <c r="J7928" s="42">
        <v>8033637023212</v>
      </c>
      <c r="L7928" s="47">
        <v>219.95</v>
      </c>
      <c r="M7928" s="47">
        <v>219.95</v>
      </c>
    </row>
    <row r="7929" spans="1:14" x14ac:dyDescent="0.25">
      <c r="A7929" s="32" t="s">
        <v>32596</v>
      </c>
      <c r="B7929" s="42" t="s">
        <v>66206</v>
      </c>
      <c r="C7929" s="42" t="s">
        <v>20504</v>
      </c>
      <c r="D7929" s="42"/>
      <c r="E7929" s="43" t="s">
        <v>20495</v>
      </c>
      <c r="F7929" s="44" t="s">
        <v>3153</v>
      </c>
      <c r="G7929" s="44" t="s">
        <v>11</v>
      </c>
      <c r="H7929" s="44" t="s">
        <v>12</v>
      </c>
      <c r="I7929" s="42" t="s">
        <v>20537</v>
      </c>
      <c r="J7929" s="42">
        <v>8033637023205</v>
      </c>
      <c r="L7929" s="47">
        <v>219.95</v>
      </c>
      <c r="M7929" s="47">
        <v>219.95</v>
      </c>
    </row>
    <row r="7930" spans="1:14" x14ac:dyDescent="0.25">
      <c r="A7930" s="32" t="s">
        <v>32595</v>
      </c>
      <c r="B7930" s="42" t="s">
        <v>66205</v>
      </c>
      <c r="C7930" s="42" t="s">
        <v>20503</v>
      </c>
      <c r="D7930" s="42"/>
      <c r="E7930" s="43" t="s">
        <v>20494</v>
      </c>
      <c r="F7930" s="44" t="s">
        <v>3153</v>
      </c>
      <c r="G7930" s="44" t="s">
        <v>11</v>
      </c>
      <c r="H7930" s="44" t="s">
        <v>12</v>
      </c>
      <c r="I7930" s="42" t="s">
        <v>20536</v>
      </c>
      <c r="J7930" s="42">
        <v>8033637023199</v>
      </c>
      <c r="L7930" s="47">
        <v>219.95</v>
      </c>
      <c r="M7930" s="47">
        <v>219.95</v>
      </c>
    </row>
    <row r="7931" spans="1:14" x14ac:dyDescent="0.25">
      <c r="B7931" s="42" t="s">
        <v>57806</v>
      </c>
      <c r="C7931" s="42"/>
      <c r="E7931" s="32" t="s">
        <v>59330</v>
      </c>
      <c r="G7931" s="32" t="s">
        <v>11</v>
      </c>
      <c r="H7931" s="32" t="s">
        <v>12</v>
      </c>
      <c r="I7931" s="32" t="s">
        <v>68192</v>
      </c>
      <c r="J7931" s="55">
        <v>8059347260501</v>
      </c>
      <c r="K7931" s="32"/>
      <c r="L7931" s="46">
        <v>289.95</v>
      </c>
      <c r="M7931" s="46">
        <v>289.95</v>
      </c>
      <c r="N7931" s="45">
        <v>45181</v>
      </c>
    </row>
    <row r="7932" spans="1:14" x14ac:dyDescent="0.25">
      <c r="B7932" s="42" t="s">
        <v>57807</v>
      </c>
      <c r="C7932" s="42"/>
      <c r="E7932" s="32" t="s">
        <v>59329</v>
      </c>
      <c r="G7932" s="32" t="s">
        <v>11</v>
      </c>
      <c r="H7932" s="32" t="s">
        <v>12</v>
      </c>
      <c r="I7932" s="32" t="s">
        <v>68191</v>
      </c>
      <c r="J7932" s="55">
        <v>8059347260495</v>
      </c>
      <c r="K7932" s="32"/>
      <c r="L7932" s="46">
        <v>289.95</v>
      </c>
      <c r="M7932" s="46">
        <v>289.95</v>
      </c>
      <c r="N7932" s="45">
        <v>45181</v>
      </c>
    </row>
    <row r="7933" spans="1:14" x14ac:dyDescent="0.25">
      <c r="B7933" s="42" t="s">
        <v>57808</v>
      </c>
      <c r="C7933" s="42"/>
      <c r="E7933" s="32" t="s">
        <v>59328</v>
      </c>
      <c r="G7933" s="32" t="s">
        <v>11</v>
      </c>
      <c r="H7933" s="32" t="s">
        <v>12</v>
      </c>
      <c r="I7933" s="32" t="s">
        <v>68190</v>
      </c>
      <c r="J7933" s="55">
        <v>8059347260488</v>
      </c>
      <c r="K7933" s="32"/>
      <c r="L7933" s="46">
        <v>289.95</v>
      </c>
      <c r="M7933" s="46">
        <v>289.95</v>
      </c>
      <c r="N7933" s="45">
        <v>45181</v>
      </c>
    </row>
    <row r="7934" spans="1:14" x14ac:dyDescent="0.25">
      <c r="B7934" s="42" t="s">
        <v>57809</v>
      </c>
      <c r="C7934" s="42"/>
      <c r="E7934" s="32" t="s">
        <v>59327</v>
      </c>
      <c r="G7934" s="32" t="s">
        <v>11</v>
      </c>
      <c r="H7934" s="32" t="s">
        <v>12</v>
      </c>
      <c r="I7934" s="32" t="s">
        <v>68189</v>
      </c>
      <c r="J7934" s="55">
        <v>8059347260471</v>
      </c>
      <c r="K7934" s="32"/>
      <c r="L7934" s="46">
        <v>289.95</v>
      </c>
      <c r="M7934" s="46">
        <v>289.95</v>
      </c>
      <c r="N7934" s="45">
        <v>45181</v>
      </c>
    </row>
    <row r="7935" spans="1:14" x14ac:dyDescent="0.25">
      <c r="B7935" s="42" t="s">
        <v>57810</v>
      </c>
      <c r="C7935" s="42"/>
      <c r="E7935" s="32" t="s">
        <v>59326</v>
      </c>
      <c r="G7935" s="32" t="s">
        <v>11</v>
      </c>
      <c r="H7935" s="32" t="s">
        <v>12</v>
      </c>
      <c r="I7935" s="32" t="s">
        <v>68188</v>
      </c>
      <c r="J7935" s="55">
        <v>8059347254708</v>
      </c>
      <c r="K7935" s="32"/>
      <c r="L7935" s="46">
        <v>289.95</v>
      </c>
      <c r="M7935" s="46">
        <v>289.95</v>
      </c>
      <c r="N7935" s="45">
        <v>45181</v>
      </c>
    </row>
    <row r="7936" spans="1:14" x14ac:dyDescent="0.25">
      <c r="B7936" s="42" t="s">
        <v>57811</v>
      </c>
      <c r="C7936" s="42"/>
      <c r="E7936" s="32" t="s">
        <v>59325</v>
      </c>
      <c r="G7936" s="32" t="s">
        <v>11</v>
      </c>
      <c r="H7936" s="32" t="s">
        <v>12</v>
      </c>
      <c r="I7936" s="32" t="s">
        <v>68195</v>
      </c>
      <c r="J7936" s="55">
        <v>8059347260464</v>
      </c>
      <c r="K7936" s="32"/>
      <c r="L7936" s="46">
        <v>289.95</v>
      </c>
      <c r="M7936" s="46">
        <v>289.95</v>
      </c>
      <c r="N7936" s="45">
        <v>45181</v>
      </c>
    </row>
    <row r="7937" spans="1:14" x14ac:dyDescent="0.25">
      <c r="B7937" s="42" t="s">
        <v>57812</v>
      </c>
      <c r="C7937" s="42"/>
      <c r="E7937" s="32" t="s">
        <v>59324</v>
      </c>
      <c r="G7937" s="32" t="s">
        <v>11</v>
      </c>
      <c r="H7937" s="32" t="s">
        <v>12</v>
      </c>
      <c r="I7937" s="32" t="s">
        <v>68194</v>
      </c>
      <c r="J7937" s="55">
        <v>8059347260457</v>
      </c>
      <c r="K7937" s="32"/>
      <c r="L7937" s="46">
        <v>289.95</v>
      </c>
      <c r="M7937" s="46">
        <v>289.95</v>
      </c>
      <c r="N7937" s="45">
        <v>45181</v>
      </c>
    </row>
    <row r="7938" spans="1:14" x14ac:dyDescent="0.25">
      <c r="B7938" s="42" t="s">
        <v>57813</v>
      </c>
      <c r="C7938" s="42"/>
      <c r="E7938" s="32" t="s">
        <v>59323</v>
      </c>
      <c r="G7938" s="32" t="s">
        <v>11</v>
      </c>
      <c r="H7938" s="32" t="s">
        <v>12</v>
      </c>
      <c r="I7938" s="32" t="s">
        <v>68193</v>
      </c>
      <c r="J7938" s="55">
        <v>8059347260440</v>
      </c>
      <c r="K7938" s="32"/>
      <c r="L7938" s="46">
        <v>289.95</v>
      </c>
      <c r="M7938" s="46">
        <v>289.95</v>
      </c>
      <c r="N7938" s="45">
        <v>45181</v>
      </c>
    </row>
    <row r="7939" spans="1:14" x14ac:dyDescent="0.25">
      <c r="B7939" s="42" t="s">
        <v>52066</v>
      </c>
      <c r="C7939" s="42" t="s">
        <v>70030</v>
      </c>
      <c r="E7939" s="32" t="s">
        <v>59322</v>
      </c>
      <c r="F7939" s="44" t="s">
        <v>298</v>
      </c>
      <c r="G7939" s="32" t="s">
        <v>11</v>
      </c>
      <c r="H7939" s="32" t="s">
        <v>12</v>
      </c>
      <c r="I7939" s="32" t="s">
        <v>50070</v>
      </c>
      <c r="J7939" s="55">
        <v>8059347084398</v>
      </c>
      <c r="K7939" s="32"/>
      <c r="L7939" s="47">
        <v>299.95</v>
      </c>
      <c r="M7939" s="47">
        <v>299.95</v>
      </c>
      <c r="N7939" s="45">
        <v>44835</v>
      </c>
    </row>
    <row r="7940" spans="1:14" x14ac:dyDescent="0.25">
      <c r="B7940" s="42" t="s">
        <v>52065</v>
      </c>
      <c r="C7940" s="42" t="s">
        <v>70029</v>
      </c>
      <c r="E7940" s="32" t="s">
        <v>59321</v>
      </c>
      <c r="F7940" s="44" t="s">
        <v>298</v>
      </c>
      <c r="G7940" s="32" t="s">
        <v>11</v>
      </c>
      <c r="H7940" s="32" t="s">
        <v>12</v>
      </c>
      <c r="I7940" s="32" t="s">
        <v>50069</v>
      </c>
      <c r="J7940" s="55">
        <v>8059347084381</v>
      </c>
      <c r="K7940" s="32"/>
      <c r="L7940" s="47">
        <v>299.95</v>
      </c>
      <c r="M7940" s="47">
        <v>299.95</v>
      </c>
      <c r="N7940" s="45">
        <v>44835</v>
      </c>
    </row>
    <row r="7941" spans="1:14" s="17" customFormat="1" x14ac:dyDescent="0.25">
      <c r="A7941" s="32"/>
      <c r="B7941" s="42" t="s">
        <v>52064</v>
      </c>
      <c r="C7941" s="42" t="s">
        <v>70028</v>
      </c>
      <c r="D7941" s="32"/>
      <c r="E7941" s="32" t="s">
        <v>59320</v>
      </c>
      <c r="F7941" s="44" t="s">
        <v>298</v>
      </c>
      <c r="G7941" s="32" t="s">
        <v>11</v>
      </c>
      <c r="H7941" s="32" t="s">
        <v>12</v>
      </c>
      <c r="I7941" s="32" t="s">
        <v>50068</v>
      </c>
      <c r="J7941" s="55">
        <v>8059347084374</v>
      </c>
      <c r="K7941" s="32"/>
      <c r="L7941" s="47">
        <v>299.95</v>
      </c>
      <c r="M7941" s="47">
        <v>299.95</v>
      </c>
      <c r="N7941" s="45">
        <v>44835</v>
      </c>
    </row>
    <row r="7942" spans="1:14" s="17" customFormat="1" x14ac:dyDescent="0.25">
      <c r="A7942" s="32"/>
      <c r="B7942" s="42" t="s">
        <v>52063</v>
      </c>
      <c r="C7942" s="42" t="s">
        <v>70027</v>
      </c>
      <c r="D7942" s="32"/>
      <c r="E7942" s="32" t="s">
        <v>59319</v>
      </c>
      <c r="F7942" s="44" t="s">
        <v>298</v>
      </c>
      <c r="G7942" s="32" t="s">
        <v>11</v>
      </c>
      <c r="H7942" s="32" t="s">
        <v>12</v>
      </c>
      <c r="I7942" s="32" t="s">
        <v>50067</v>
      </c>
      <c r="J7942" s="55">
        <v>8059347084367</v>
      </c>
      <c r="K7942" s="32"/>
      <c r="L7942" s="47">
        <v>299.95</v>
      </c>
      <c r="M7942" s="47">
        <v>299.95</v>
      </c>
      <c r="N7942" s="45">
        <v>44835</v>
      </c>
    </row>
    <row r="7943" spans="1:14" s="17" customFormat="1" x14ac:dyDescent="0.25">
      <c r="A7943" s="32"/>
      <c r="B7943" s="42" t="s">
        <v>52062</v>
      </c>
      <c r="C7943" s="42" t="s">
        <v>70026</v>
      </c>
      <c r="D7943" s="32"/>
      <c r="E7943" s="32" t="s">
        <v>59318</v>
      </c>
      <c r="F7943" s="44" t="s">
        <v>298</v>
      </c>
      <c r="G7943" s="32" t="s">
        <v>11</v>
      </c>
      <c r="H7943" s="32" t="s">
        <v>12</v>
      </c>
      <c r="I7943" s="32" t="s">
        <v>50066</v>
      </c>
      <c r="J7943" s="55">
        <v>8059347084350</v>
      </c>
      <c r="K7943" s="32"/>
      <c r="L7943" s="47">
        <v>299.95</v>
      </c>
      <c r="M7943" s="47">
        <v>299.95</v>
      </c>
      <c r="N7943" s="45">
        <v>44835</v>
      </c>
    </row>
    <row r="7944" spans="1:14" s="17" customFormat="1" x14ac:dyDescent="0.25">
      <c r="A7944" s="32"/>
      <c r="B7944" s="42" t="s">
        <v>52061</v>
      </c>
      <c r="C7944" s="42" t="s">
        <v>70025</v>
      </c>
      <c r="D7944" s="32"/>
      <c r="E7944" s="32" t="s">
        <v>59317</v>
      </c>
      <c r="F7944" s="44" t="s">
        <v>298</v>
      </c>
      <c r="G7944" s="32" t="s">
        <v>11</v>
      </c>
      <c r="H7944" s="32" t="s">
        <v>12</v>
      </c>
      <c r="I7944" s="32" t="s">
        <v>50065</v>
      </c>
      <c r="J7944" s="55">
        <v>8059347084343</v>
      </c>
      <c r="K7944" s="32"/>
      <c r="L7944" s="47">
        <v>299.95</v>
      </c>
      <c r="M7944" s="47">
        <v>299.95</v>
      </c>
      <c r="N7944" s="45">
        <v>44835</v>
      </c>
    </row>
    <row r="7945" spans="1:14" s="17" customFormat="1" x14ac:dyDescent="0.25">
      <c r="A7945" s="32"/>
      <c r="B7945" s="42" t="s">
        <v>52060</v>
      </c>
      <c r="C7945" s="42" t="s">
        <v>70024</v>
      </c>
      <c r="D7945" s="32"/>
      <c r="E7945" s="32" t="s">
        <v>59316</v>
      </c>
      <c r="F7945" s="44" t="s">
        <v>298</v>
      </c>
      <c r="G7945" s="32" t="s">
        <v>11</v>
      </c>
      <c r="H7945" s="32" t="s">
        <v>12</v>
      </c>
      <c r="I7945" s="32" t="s">
        <v>50064</v>
      </c>
      <c r="J7945" s="55">
        <v>8059347084336</v>
      </c>
      <c r="K7945" s="32"/>
      <c r="L7945" s="47">
        <v>299.95</v>
      </c>
      <c r="M7945" s="47">
        <v>299.95</v>
      </c>
      <c r="N7945" s="45">
        <v>44835</v>
      </c>
    </row>
    <row r="7946" spans="1:14" s="17" customFormat="1" x14ac:dyDescent="0.25">
      <c r="A7946" s="32"/>
      <c r="B7946" s="42" t="s">
        <v>52059</v>
      </c>
      <c r="C7946" s="42" t="s">
        <v>70023</v>
      </c>
      <c r="D7946" s="32"/>
      <c r="E7946" s="32" t="s">
        <v>59315</v>
      </c>
      <c r="F7946" s="44" t="s">
        <v>298</v>
      </c>
      <c r="G7946" s="32" t="s">
        <v>11</v>
      </c>
      <c r="H7946" s="32" t="s">
        <v>12</v>
      </c>
      <c r="I7946" s="32" t="s">
        <v>50063</v>
      </c>
      <c r="J7946" s="55">
        <v>8059347084329</v>
      </c>
      <c r="K7946" s="32"/>
      <c r="L7946" s="47">
        <v>299.95</v>
      </c>
      <c r="M7946" s="47">
        <v>299.95</v>
      </c>
      <c r="N7946" s="45">
        <v>44835</v>
      </c>
    </row>
    <row r="7947" spans="1:14" s="17" customFormat="1" x14ac:dyDescent="0.25">
      <c r="A7947" s="32"/>
      <c r="B7947" s="42" t="s">
        <v>52058</v>
      </c>
      <c r="C7947" s="42" t="s">
        <v>70022</v>
      </c>
      <c r="D7947" s="32"/>
      <c r="E7947" s="32" t="s">
        <v>59314</v>
      </c>
      <c r="F7947" s="44" t="s">
        <v>298</v>
      </c>
      <c r="G7947" s="32" t="s">
        <v>11</v>
      </c>
      <c r="H7947" s="32" t="s">
        <v>12</v>
      </c>
      <c r="I7947" s="32" t="s">
        <v>50062</v>
      </c>
      <c r="J7947" s="55">
        <v>8059347084312</v>
      </c>
      <c r="K7947" s="32"/>
      <c r="L7947" s="47">
        <v>299.95</v>
      </c>
      <c r="M7947" s="47">
        <v>299.95</v>
      </c>
      <c r="N7947" s="45">
        <v>44835</v>
      </c>
    </row>
    <row r="7948" spans="1:14" s="17" customFormat="1" x14ac:dyDescent="0.25">
      <c r="A7948" s="32"/>
      <c r="B7948" s="42" t="s">
        <v>52057</v>
      </c>
      <c r="C7948" s="42" t="s">
        <v>70021</v>
      </c>
      <c r="D7948" s="32"/>
      <c r="E7948" s="32" t="s">
        <v>59313</v>
      </c>
      <c r="F7948" s="44" t="s">
        <v>298</v>
      </c>
      <c r="G7948" s="32" t="s">
        <v>11</v>
      </c>
      <c r="H7948" s="32" t="s">
        <v>12</v>
      </c>
      <c r="I7948" s="32" t="s">
        <v>50061</v>
      </c>
      <c r="J7948" s="55">
        <v>8059347084305</v>
      </c>
      <c r="K7948" s="32"/>
      <c r="L7948" s="47">
        <v>299.95</v>
      </c>
      <c r="M7948" s="47">
        <v>299.95</v>
      </c>
      <c r="N7948" s="45">
        <v>44835</v>
      </c>
    </row>
    <row r="7949" spans="1:14" s="17" customFormat="1" x14ac:dyDescent="0.25">
      <c r="A7949" s="32"/>
      <c r="B7949" s="42" t="s">
        <v>52056</v>
      </c>
      <c r="C7949" s="42" t="s">
        <v>70020</v>
      </c>
      <c r="D7949" s="32"/>
      <c r="E7949" s="32" t="s">
        <v>59312</v>
      </c>
      <c r="F7949" s="44" t="s">
        <v>298</v>
      </c>
      <c r="G7949" s="32" t="s">
        <v>11</v>
      </c>
      <c r="H7949" s="32" t="s">
        <v>12</v>
      </c>
      <c r="I7949" s="32" t="s">
        <v>50060</v>
      </c>
      <c r="J7949" s="55">
        <v>8059347084299</v>
      </c>
      <c r="K7949" s="32"/>
      <c r="L7949" s="47">
        <v>299.95</v>
      </c>
      <c r="M7949" s="47">
        <v>299.95</v>
      </c>
      <c r="N7949" s="45">
        <v>44835</v>
      </c>
    </row>
    <row r="7950" spans="1:14" s="17" customFormat="1" x14ac:dyDescent="0.25">
      <c r="A7950" s="32" t="s">
        <v>71151</v>
      </c>
      <c r="B7950" s="17" t="s">
        <v>69831</v>
      </c>
      <c r="C7950" s="42"/>
      <c r="E7950" s="17" t="s">
        <v>69832</v>
      </c>
      <c r="F7950" s="21" t="s">
        <v>3153</v>
      </c>
      <c r="G7950" s="44" t="s">
        <v>11</v>
      </c>
      <c r="H7950" s="44" t="s">
        <v>12</v>
      </c>
      <c r="I7950" s="17" t="s">
        <v>69833</v>
      </c>
      <c r="J7950" s="20">
        <v>8059347374338</v>
      </c>
      <c r="L7950" s="28">
        <v>239.95</v>
      </c>
      <c r="M7950" s="28">
        <v>239.95</v>
      </c>
      <c r="N7950" s="24">
        <v>45335</v>
      </c>
    </row>
    <row r="7951" spans="1:14" s="17" customFormat="1" x14ac:dyDescent="0.25">
      <c r="A7951" s="32" t="s">
        <v>71150</v>
      </c>
      <c r="B7951" s="17" t="s">
        <v>69828</v>
      </c>
      <c r="C7951" s="42"/>
      <c r="E7951" s="17" t="s">
        <v>69829</v>
      </c>
      <c r="F7951" s="21" t="s">
        <v>3153</v>
      </c>
      <c r="G7951" s="44" t="s">
        <v>11</v>
      </c>
      <c r="H7951" s="44" t="s">
        <v>12</v>
      </c>
      <c r="I7951" s="17" t="s">
        <v>69830</v>
      </c>
      <c r="J7951" s="20">
        <v>8059347342405</v>
      </c>
      <c r="L7951" s="28">
        <v>239.95</v>
      </c>
      <c r="M7951" s="28">
        <v>239.95</v>
      </c>
      <c r="N7951" s="24">
        <v>45335</v>
      </c>
    </row>
    <row r="7952" spans="1:14" s="17" customFormat="1" x14ac:dyDescent="0.25">
      <c r="A7952" s="32" t="s">
        <v>71149</v>
      </c>
      <c r="B7952" s="17" t="s">
        <v>69825</v>
      </c>
      <c r="C7952" s="42"/>
      <c r="E7952" s="17" t="s">
        <v>69826</v>
      </c>
      <c r="F7952" s="21" t="s">
        <v>3153</v>
      </c>
      <c r="G7952" s="44" t="s">
        <v>11</v>
      </c>
      <c r="H7952" s="44" t="s">
        <v>12</v>
      </c>
      <c r="I7952" s="17" t="s">
        <v>69827</v>
      </c>
      <c r="J7952" s="20">
        <v>8059347342399</v>
      </c>
      <c r="L7952" s="28">
        <v>239.95</v>
      </c>
      <c r="M7952" s="28">
        <v>239.95</v>
      </c>
      <c r="N7952" s="24">
        <v>45335</v>
      </c>
    </row>
    <row r="7953" spans="1:14" s="17" customFormat="1" x14ac:dyDescent="0.25">
      <c r="A7953" s="32" t="s">
        <v>71148</v>
      </c>
      <c r="B7953" s="17" t="s">
        <v>69822</v>
      </c>
      <c r="C7953" s="42"/>
      <c r="E7953" s="17" t="s">
        <v>69823</v>
      </c>
      <c r="F7953" s="21" t="s">
        <v>3153</v>
      </c>
      <c r="G7953" s="44" t="s">
        <v>11</v>
      </c>
      <c r="H7953" s="44" t="s">
        <v>12</v>
      </c>
      <c r="I7953" s="17" t="s">
        <v>69824</v>
      </c>
      <c r="J7953" s="20">
        <v>8059347342382</v>
      </c>
      <c r="L7953" s="28">
        <v>239.95</v>
      </c>
      <c r="M7953" s="28">
        <v>239.95</v>
      </c>
      <c r="N7953" s="24">
        <v>45335</v>
      </c>
    </row>
    <row r="7954" spans="1:14" s="17" customFormat="1" x14ac:dyDescent="0.25">
      <c r="A7954" s="32" t="s">
        <v>71147</v>
      </c>
      <c r="B7954" s="17" t="s">
        <v>69819</v>
      </c>
      <c r="C7954" s="42"/>
      <c r="E7954" s="17" t="s">
        <v>69820</v>
      </c>
      <c r="F7954" s="21" t="s">
        <v>3153</v>
      </c>
      <c r="G7954" s="44" t="s">
        <v>11</v>
      </c>
      <c r="H7954" s="44" t="s">
        <v>12</v>
      </c>
      <c r="I7954" s="17" t="s">
        <v>69821</v>
      </c>
      <c r="J7954" s="20">
        <v>8059347342375</v>
      </c>
      <c r="L7954" s="28">
        <v>239.95</v>
      </c>
      <c r="M7954" s="28">
        <v>239.95</v>
      </c>
      <c r="N7954" s="24">
        <v>45335</v>
      </c>
    </row>
    <row r="7955" spans="1:14" s="17" customFormat="1" x14ac:dyDescent="0.25">
      <c r="A7955" s="32" t="s">
        <v>71146</v>
      </c>
      <c r="B7955" s="17" t="s">
        <v>69816</v>
      </c>
      <c r="C7955" s="42"/>
      <c r="E7955" s="17" t="s">
        <v>69817</v>
      </c>
      <c r="F7955" s="21" t="s">
        <v>3153</v>
      </c>
      <c r="G7955" s="44" t="s">
        <v>11</v>
      </c>
      <c r="H7955" s="44" t="s">
        <v>12</v>
      </c>
      <c r="I7955" s="17" t="s">
        <v>69818</v>
      </c>
      <c r="J7955" s="20">
        <v>8059347342368</v>
      </c>
      <c r="L7955" s="28">
        <v>239.95</v>
      </c>
      <c r="M7955" s="28">
        <v>239.95</v>
      </c>
      <c r="N7955" s="24">
        <v>45335</v>
      </c>
    </row>
    <row r="7956" spans="1:14" s="17" customFormat="1" x14ac:dyDescent="0.25">
      <c r="A7956" s="32" t="s">
        <v>71145</v>
      </c>
      <c r="B7956" s="17" t="s">
        <v>69813</v>
      </c>
      <c r="C7956" s="42"/>
      <c r="E7956" s="17" t="s">
        <v>69814</v>
      </c>
      <c r="F7956" s="21" t="s">
        <v>3153</v>
      </c>
      <c r="G7956" s="44" t="s">
        <v>11</v>
      </c>
      <c r="H7956" s="44" t="s">
        <v>12</v>
      </c>
      <c r="I7956" s="17" t="s">
        <v>69815</v>
      </c>
      <c r="J7956" s="20">
        <v>8059347342351</v>
      </c>
      <c r="L7956" s="28">
        <v>239.95</v>
      </c>
      <c r="M7956" s="28">
        <v>239.95</v>
      </c>
      <c r="N7956" s="24">
        <v>45335</v>
      </c>
    </row>
    <row r="7957" spans="1:14" s="17" customFormat="1" x14ac:dyDescent="0.25">
      <c r="A7957" s="32" t="s">
        <v>71144</v>
      </c>
      <c r="B7957" s="17" t="s">
        <v>69810</v>
      </c>
      <c r="C7957" s="42"/>
      <c r="E7957" s="17" t="s">
        <v>69811</v>
      </c>
      <c r="F7957" s="21" t="s">
        <v>3153</v>
      </c>
      <c r="G7957" s="44" t="s">
        <v>11</v>
      </c>
      <c r="H7957" s="44" t="s">
        <v>12</v>
      </c>
      <c r="I7957" s="17" t="s">
        <v>69812</v>
      </c>
      <c r="J7957" s="20">
        <v>8059347342344</v>
      </c>
      <c r="L7957" s="28">
        <v>239.95</v>
      </c>
      <c r="M7957" s="28">
        <v>239.95</v>
      </c>
      <c r="N7957" s="24">
        <v>45335</v>
      </c>
    </row>
    <row r="7958" spans="1:14" s="17" customFormat="1" x14ac:dyDescent="0.25">
      <c r="A7958" s="32" t="s">
        <v>71143</v>
      </c>
      <c r="B7958" s="17" t="s">
        <v>69807</v>
      </c>
      <c r="C7958" s="42"/>
      <c r="E7958" s="17" t="s">
        <v>69808</v>
      </c>
      <c r="F7958" s="21" t="s">
        <v>3153</v>
      </c>
      <c r="G7958" s="44" t="s">
        <v>11</v>
      </c>
      <c r="H7958" s="44" t="s">
        <v>12</v>
      </c>
      <c r="I7958" s="17" t="s">
        <v>69809</v>
      </c>
      <c r="J7958" s="20">
        <v>8059347342337</v>
      </c>
      <c r="L7958" s="28">
        <v>239.95</v>
      </c>
      <c r="M7958" s="28">
        <v>239.95</v>
      </c>
      <c r="N7958" s="24">
        <v>45335</v>
      </c>
    </row>
    <row r="7959" spans="1:14" s="17" customFormat="1" x14ac:dyDescent="0.25">
      <c r="A7959" s="32" t="s">
        <v>26509</v>
      </c>
      <c r="B7959" s="42" t="s">
        <v>66136</v>
      </c>
      <c r="C7959" s="42"/>
      <c r="D7959" s="42"/>
      <c r="E7959" s="43" t="s">
        <v>483</v>
      </c>
      <c r="F7959" s="44" t="s">
        <v>298</v>
      </c>
      <c r="G7959" s="44" t="s">
        <v>11</v>
      </c>
      <c r="H7959" s="44" t="s">
        <v>12</v>
      </c>
      <c r="I7959" s="42" t="s">
        <v>71698</v>
      </c>
      <c r="J7959" s="42">
        <v>8051194892720</v>
      </c>
      <c r="K7959" s="45"/>
      <c r="L7959" s="46">
        <v>209.95</v>
      </c>
      <c r="M7959" s="46">
        <v>209.95</v>
      </c>
      <c r="N7959" s="45"/>
    </row>
    <row r="7960" spans="1:14" s="17" customFormat="1" x14ac:dyDescent="0.25">
      <c r="A7960" s="32" t="s">
        <v>26508</v>
      </c>
      <c r="B7960" s="42" t="s">
        <v>66135</v>
      </c>
      <c r="C7960" s="42"/>
      <c r="D7960" s="42"/>
      <c r="E7960" s="43" t="s">
        <v>482</v>
      </c>
      <c r="F7960" s="44" t="s">
        <v>298</v>
      </c>
      <c r="G7960" s="44" t="s">
        <v>11</v>
      </c>
      <c r="H7960" s="44" t="s">
        <v>12</v>
      </c>
      <c r="I7960" s="42" t="s">
        <v>71697</v>
      </c>
      <c r="J7960" s="42">
        <v>8051194892713</v>
      </c>
      <c r="K7960" s="45"/>
      <c r="L7960" s="46">
        <v>209.95</v>
      </c>
      <c r="M7960" s="46">
        <v>209.95</v>
      </c>
      <c r="N7960" s="45"/>
    </row>
    <row r="7961" spans="1:14" s="17" customFormat="1" x14ac:dyDescent="0.25">
      <c r="A7961" s="32" t="s">
        <v>26507</v>
      </c>
      <c r="B7961" s="42" t="s">
        <v>66134</v>
      </c>
      <c r="C7961" s="42"/>
      <c r="D7961" s="42"/>
      <c r="E7961" s="43" t="s">
        <v>481</v>
      </c>
      <c r="F7961" s="44" t="s">
        <v>298</v>
      </c>
      <c r="G7961" s="44" t="s">
        <v>11</v>
      </c>
      <c r="H7961" s="44" t="s">
        <v>12</v>
      </c>
      <c r="I7961" s="42" t="s">
        <v>71696</v>
      </c>
      <c r="J7961" s="42">
        <v>8051194892706</v>
      </c>
      <c r="K7961" s="45"/>
      <c r="L7961" s="46">
        <v>209.95</v>
      </c>
      <c r="M7961" s="46">
        <v>209.95</v>
      </c>
      <c r="N7961" s="45"/>
    </row>
    <row r="7962" spans="1:14" s="17" customFormat="1" x14ac:dyDescent="0.25">
      <c r="A7962" s="32" t="s">
        <v>26506</v>
      </c>
      <c r="B7962" s="42" t="s">
        <v>66133</v>
      </c>
      <c r="C7962" s="42"/>
      <c r="D7962" s="42"/>
      <c r="E7962" s="43" t="s">
        <v>480</v>
      </c>
      <c r="F7962" s="44" t="s">
        <v>298</v>
      </c>
      <c r="G7962" s="44" t="s">
        <v>11</v>
      </c>
      <c r="H7962" s="44" t="s">
        <v>12</v>
      </c>
      <c r="I7962" s="42" t="s">
        <v>71695</v>
      </c>
      <c r="J7962" s="42">
        <v>8051194892690</v>
      </c>
      <c r="K7962" s="45"/>
      <c r="L7962" s="46">
        <v>209.95</v>
      </c>
      <c r="M7962" s="46">
        <v>209.95</v>
      </c>
      <c r="N7962" s="45"/>
    </row>
    <row r="7963" spans="1:14" s="17" customFormat="1" x14ac:dyDescent="0.25">
      <c r="A7963" s="32" t="s">
        <v>26505</v>
      </c>
      <c r="B7963" s="42" t="s">
        <v>66132</v>
      </c>
      <c r="C7963" s="42"/>
      <c r="D7963" s="42"/>
      <c r="E7963" s="43" t="s">
        <v>479</v>
      </c>
      <c r="F7963" s="44" t="s">
        <v>298</v>
      </c>
      <c r="G7963" s="44" t="s">
        <v>11</v>
      </c>
      <c r="H7963" s="44" t="s">
        <v>12</v>
      </c>
      <c r="I7963" s="42" t="s">
        <v>71694</v>
      </c>
      <c r="J7963" s="42">
        <v>8051194892683</v>
      </c>
      <c r="K7963" s="45"/>
      <c r="L7963" s="46">
        <v>209.95</v>
      </c>
      <c r="M7963" s="46">
        <v>209.95</v>
      </c>
      <c r="N7963" s="45"/>
    </row>
    <row r="7964" spans="1:14" s="17" customFormat="1" x14ac:dyDescent="0.25">
      <c r="A7964" s="32" t="s">
        <v>26504</v>
      </c>
      <c r="B7964" s="42" t="s">
        <v>66131</v>
      </c>
      <c r="C7964" s="42"/>
      <c r="D7964" s="42"/>
      <c r="E7964" s="43" t="s">
        <v>478</v>
      </c>
      <c r="F7964" s="44" t="s">
        <v>298</v>
      </c>
      <c r="G7964" s="44" t="s">
        <v>11</v>
      </c>
      <c r="H7964" s="44" t="s">
        <v>12</v>
      </c>
      <c r="I7964" s="42" t="s">
        <v>71693</v>
      </c>
      <c r="J7964" s="42">
        <v>8051194892676</v>
      </c>
      <c r="K7964" s="45"/>
      <c r="L7964" s="46">
        <v>209.95</v>
      </c>
      <c r="M7964" s="46">
        <v>209.95</v>
      </c>
      <c r="N7964" s="45"/>
    </row>
    <row r="7965" spans="1:14" s="17" customFormat="1" x14ac:dyDescent="0.25">
      <c r="A7965" s="32" t="s">
        <v>26503</v>
      </c>
      <c r="B7965" s="42" t="s">
        <v>66130</v>
      </c>
      <c r="C7965" s="42"/>
      <c r="D7965" s="42"/>
      <c r="E7965" s="43" t="s">
        <v>477</v>
      </c>
      <c r="F7965" s="44" t="s">
        <v>298</v>
      </c>
      <c r="G7965" s="44" t="s">
        <v>11</v>
      </c>
      <c r="H7965" s="44" t="s">
        <v>12</v>
      </c>
      <c r="I7965" s="42" t="s">
        <v>71692</v>
      </c>
      <c r="J7965" s="42">
        <v>8051194892669</v>
      </c>
      <c r="K7965" s="45"/>
      <c r="L7965" s="46">
        <v>209.95</v>
      </c>
      <c r="M7965" s="46">
        <v>209.95</v>
      </c>
      <c r="N7965" s="45"/>
    </row>
    <row r="7966" spans="1:14" s="17" customFormat="1" x14ac:dyDescent="0.25">
      <c r="A7966" s="32" t="s">
        <v>26502</v>
      </c>
      <c r="B7966" s="42" t="s">
        <v>66129</v>
      </c>
      <c r="C7966" s="42"/>
      <c r="D7966" s="42"/>
      <c r="E7966" s="43" t="s">
        <v>476</v>
      </c>
      <c r="F7966" s="44" t="s">
        <v>298</v>
      </c>
      <c r="G7966" s="44" t="s">
        <v>11</v>
      </c>
      <c r="H7966" s="44" t="s">
        <v>12</v>
      </c>
      <c r="I7966" s="42" t="s">
        <v>71691</v>
      </c>
      <c r="J7966" s="42">
        <v>8051194892652</v>
      </c>
      <c r="K7966" s="45"/>
      <c r="L7966" s="46">
        <v>209.95</v>
      </c>
      <c r="M7966" s="46">
        <v>209.95</v>
      </c>
      <c r="N7966" s="45"/>
    </row>
    <row r="7967" spans="1:14" s="17" customFormat="1" x14ac:dyDescent="0.25">
      <c r="A7967" s="45" t="s">
        <v>43596</v>
      </c>
      <c r="B7967" s="42" t="s">
        <v>43597</v>
      </c>
      <c r="C7967" s="42" t="s">
        <v>70019</v>
      </c>
      <c r="D7967" s="42"/>
      <c r="E7967" s="43" t="s">
        <v>43598</v>
      </c>
      <c r="F7967" s="44" t="s">
        <v>298</v>
      </c>
      <c r="G7967" s="32" t="s">
        <v>11</v>
      </c>
      <c r="H7967" s="43" t="s">
        <v>12</v>
      </c>
      <c r="I7967" s="42" t="s">
        <v>43599</v>
      </c>
      <c r="J7967" s="65">
        <v>8059175405839</v>
      </c>
      <c r="K7967" s="45"/>
      <c r="L7967" s="66">
        <v>179.95</v>
      </c>
      <c r="M7967" s="66">
        <v>179.95</v>
      </c>
      <c r="N7967" s="45">
        <v>44438</v>
      </c>
    </row>
    <row r="7968" spans="1:14" s="17" customFormat="1" x14ac:dyDescent="0.25">
      <c r="A7968" s="45" t="s">
        <v>43592</v>
      </c>
      <c r="B7968" s="42" t="s">
        <v>43593</v>
      </c>
      <c r="C7968" s="42" t="s">
        <v>70018</v>
      </c>
      <c r="D7968" s="42"/>
      <c r="E7968" s="43" t="s">
        <v>43594</v>
      </c>
      <c r="F7968" s="44" t="s">
        <v>298</v>
      </c>
      <c r="G7968" s="32" t="s">
        <v>11</v>
      </c>
      <c r="H7968" s="43" t="s">
        <v>12</v>
      </c>
      <c r="I7968" s="42" t="s">
        <v>43595</v>
      </c>
      <c r="J7968" s="65">
        <v>8059175405822</v>
      </c>
      <c r="K7968" s="45"/>
      <c r="L7968" s="66">
        <v>179.95</v>
      </c>
      <c r="M7968" s="66">
        <v>179.95</v>
      </c>
      <c r="N7968" s="45">
        <v>44438</v>
      </c>
    </row>
    <row r="7969" spans="1:14" s="17" customFormat="1" x14ac:dyDescent="0.25">
      <c r="A7969" s="45" t="s">
        <v>43588</v>
      </c>
      <c r="B7969" s="42" t="s">
        <v>43589</v>
      </c>
      <c r="C7969" s="42" t="s">
        <v>70017</v>
      </c>
      <c r="D7969" s="42"/>
      <c r="E7969" s="43" t="s">
        <v>43590</v>
      </c>
      <c r="F7969" s="44" t="s">
        <v>298</v>
      </c>
      <c r="G7969" s="32" t="s">
        <v>11</v>
      </c>
      <c r="H7969" s="43" t="s">
        <v>12</v>
      </c>
      <c r="I7969" s="42" t="s">
        <v>43591</v>
      </c>
      <c r="J7969" s="65">
        <v>8059175405815</v>
      </c>
      <c r="K7969" s="45"/>
      <c r="L7969" s="66">
        <v>179.95</v>
      </c>
      <c r="M7969" s="66">
        <v>179.95</v>
      </c>
      <c r="N7969" s="45">
        <v>44438</v>
      </c>
    </row>
    <row r="7970" spans="1:14" s="17" customFormat="1" x14ac:dyDescent="0.25">
      <c r="A7970" s="45" t="s">
        <v>43584</v>
      </c>
      <c r="B7970" s="42" t="s">
        <v>43585</v>
      </c>
      <c r="C7970" s="42" t="s">
        <v>70016</v>
      </c>
      <c r="D7970" s="42"/>
      <c r="E7970" s="43" t="s">
        <v>43586</v>
      </c>
      <c r="F7970" s="44" t="s">
        <v>298</v>
      </c>
      <c r="G7970" s="32" t="s">
        <v>11</v>
      </c>
      <c r="H7970" s="43" t="s">
        <v>12</v>
      </c>
      <c r="I7970" s="42" t="s">
        <v>43587</v>
      </c>
      <c r="J7970" s="65">
        <v>8059175405808</v>
      </c>
      <c r="K7970" s="45"/>
      <c r="L7970" s="66">
        <v>179.95</v>
      </c>
      <c r="M7970" s="66">
        <v>179.95</v>
      </c>
      <c r="N7970" s="45">
        <v>44438</v>
      </c>
    </row>
    <row r="7971" spans="1:14" s="17" customFormat="1" x14ac:dyDescent="0.25">
      <c r="A7971" s="45" t="s">
        <v>43580</v>
      </c>
      <c r="B7971" s="42" t="s">
        <v>43581</v>
      </c>
      <c r="C7971" s="42" t="s">
        <v>70015</v>
      </c>
      <c r="D7971" s="42"/>
      <c r="E7971" s="43" t="s">
        <v>43582</v>
      </c>
      <c r="F7971" s="44" t="s">
        <v>298</v>
      </c>
      <c r="G7971" s="32" t="s">
        <v>11</v>
      </c>
      <c r="H7971" s="43" t="s">
        <v>12</v>
      </c>
      <c r="I7971" s="42" t="s">
        <v>43583</v>
      </c>
      <c r="J7971" s="65">
        <v>8059175405792</v>
      </c>
      <c r="K7971" s="45"/>
      <c r="L7971" s="66">
        <v>179.95</v>
      </c>
      <c r="M7971" s="66">
        <v>179.95</v>
      </c>
      <c r="N7971" s="45">
        <v>44438</v>
      </c>
    </row>
    <row r="7972" spans="1:14" s="17" customFormat="1" x14ac:dyDescent="0.25">
      <c r="A7972" s="45" t="s">
        <v>43576</v>
      </c>
      <c r="B7972" s="42" t="s">
        <v>43577</v>
      </c>
      <c r="C7972" s="42" t="s">
        <v>70014</v>
      </c>
      <c r="D7972" s="42"/>
      <c r="E7972" s="43" t="s">
        <v>43578</v>
      </c>
      <c r="F7972" s="44" t="s">
        <v>298</v>
      </c>
      <c r="G7972" s="32" t="s">
        <v>11</v>
      </c>
      <c r="H7972" s="43" t="s">
        <v>12</v>
      </c>
      <c r="I7972" s="42" t="s">
        <v>43579</v>
      </c>
      <c r="J7972" s="65">
        <v>8059175405785</v>
      </c>
      <c r="K7972" s="45"/>
      <c r="L7972" s="66">
        <v>179.95</v>
      </c>
      <c r="M7972" s="66">
        <v>179.95</v>
      </c>
      <c r="N7972" s="45">
        <v>44438</v>
      </c>
    </row>
    <row r="7973" spans="1:14" s="17" customFormat="1" x14ac:dyDescent="0.25">
      <c r="A7973" s="45" t="s">
        <v>43572</v>
      </c>
      <c r="B7973" s="42" t="s">
        <v>43573</v>
      </c>
      <c r="C7973" s="42" t="s">
        <v>70013</v>
      </c>
      <c r="D7973" s="42"/>
      <c r="E7973" s="43" t="s">
        <v>43574</v>
      </c>
      <c r="F7973" s="44" t="s">
        <v>298</v>
      </c>
      <c r="G7973" s="32" t="s">
        <v>11</v>
      </c>
      <c r="H7973" s="43" t="s">
        <v>12</v>
      </c>
      <c r="I7973" s="42" t="s">
        <v>43575</v>
      </c>
      <c r="J7973" s="65">
        <v>8059175405778</v>
      </c>
      <c r="K7973" s="45"/>
      <c r="L7973" s="66">
        <v>179.95</v>
      </c>
      <c r="M7973" s="66">
        <v>179.95</v>
      </c>
      <c r="N7973" s="45">
        <v>44438</v>
      </c>
    </row>
    <row r="7974" spans="1:14" s="17" customFormat="1" x14ac:dyDescent="0.25">
      <c r="A7974" s="45" t="s">
        <v>43568</v>
      </c>
      <c r="B7974" s="42" t="s">
        <v>43569</v>
      </c>
      <c r="C7974" s="42" t="s">
        <v>70012</v>
      </c>
      <c r="D7974" s="42"/>
      <c r="E7974" s="43" t="s">
        <v>43570</v>
      </c>
      <c r="F7974" s="44" t="s">
        <v>298</v>
      </c>
      <c r="G7974" s="32" t="s">
        <v>11</v>
      </c>
      <c r="H7974" s="43" t="s">
        <v>12</v>
      </c>
      <c r="I7974" s="42" t="s">
        <v>43571</v>
      </c>
      <c r="J7974" s="65">
        <v>8059175405761</v>
      </c>
      <c r="K7974" s="45"/>
      <c r="L7974" s="66">
        <v>179.95</v>
      </c>
      <c r="M7974" s="66">
        <v>179.95</v>
      </c>
      <c r="N7974" s="45">
        <v>44438</v>
      </c>
    </row>
    <row r="7975" spans="1:14" s="17" customFormat="1" x14ac:dyDescent="0.25">
      <c r="A7975" s="45" t="s">
        <v>43564</v>
      </c>
      <c r="B7975" s="42" t="s">
        <v>43565</v>
      </c>
      <c r="C7975" s="42" t="s">
        <v>70011</v>
      </c>
      <c r="D7975" s="42"/>
      <c r="E7975" s="43" t="s">
        <v>43566</v>
      </c>
      <c r="F7975" s="44" t="s">
        <v>298</v>
      </c>
      <c r="G7975" s="32" t="s">
        <v>11</v>
      </c>
      <c r="H7975" s="43" t="s">
        <v>12</v>
      </c>
      <c r="I7975" s="42" t="s">
        <v>43567</v>
      </c>
      <c r="J7975" s="65">
        <v>8059175405754</v>
      </c>
      <c r="K7975" s="45"/>
      <c r="L7975" s="66">
        <v>179.95</v>
      </c>
      <c r="M7975" s="66">
        <v>179.95</v>
      </c>
      <c r="N7975" s="45">
        <v>44438</v>
      </c>
    </row>
    <row r="7976" spans="1:14" s="17" customFormat="1" x14ac:dyDescent="0.25">
      <c r="A7976" s="45" t="s">
        <v>43561</v>
      </c>
      <c r="B7976" s="42"/>
      <c r="C7976" s="42"/>
      <c r="D7976" s="42"/>
      <c r="E7976" s="43" t="s">
        <v>43562</v>
      </c>
      <c r="F7976" s="44" t="s">
        <v>298</v>
      </c>
      <c r="G7976" s="32" t="s">
        <v>11</v>
      </c>
      <c r="H7976" s="43" t="s">
        <v>12</v>
      </c>
      <c r="I7976" s="42" t="s">
        <v>43563</v>
      </c>
      <c r="J7976" s="65">
        <v>8059175405747</v>
      </c>
      <c r="K7976" s="45"/>
      <c r="L7976" s="66">
        <v>179.95</v>
      </c>
      <c r="M7976" s="66">
        <v>179.95</v>
      </c>
      <c r="N7976" s="45">
        <v>44438</v>
      </c>
    </row>
    <row r="7977" spans="1:14" s="17" customFormat="1" x14ac:dyDescent="0.25">
      <c r="A7977" s="45" t="s">
        <v>43558</v>
      </c>
      <c r="B7977" s="42"/>
      <c r="C7977" s="42"/>
      <c r="D7977" s="42"/>
      <c r="E7977" s="43" t="s">
        <v>43559</v>
      </c>
      <c r="F7977" s="44" t="s">
        <v>298</v>
      </c>
      <c r="G7977" s="32" t="s">
        <v>11</v>
      </c>
      <c r="H7977" s="43" t="s">
        <v>12</v>
      </c>
      <c r="I7977" s="42" t="s">
        <v>43560</v>
      </c>
      <c r="J7977" s="65">
        <v>8059175405730</v>
      </c>
      <c r="K7977" s="45"/>
      <c r="L7977" s="66">
        <v>179.95</v>
      </c>
      <c r="M7977" s="66">
        <v>179.95</v>
      </c>
      <c r="N7977" s="45">
        <v>44438</v>
      </c>
    </row>
    <row r="7978" spans="1:14" s="17" customFormat="1" x14ac:dyDescent="0.25">
      <c r="A7978" s="45" t="s">
        <v>43555</v>
      </c>
      <c r="B7978" s="42"/>
      <c r="C7978" s="42"/>
      <c r="D7978" s="42"/>
      <c r="E7978" s="43" t="s">
        <v>43556</v>
      </c>
      <c r="F7978" s="44" t="s">
        <v>298</v>
      </c>
      <c r="G7978" s="32" t="s">
        <v>11</v>
      </c>
      <c r="H7978" s="43" t="s">
        <v>12</v>
      </c>
      <c r="I7978" s="42" t="s">
        <v>43557</v>
      </c>
      <c r="J7978" s="65">
        <v>8059175405723</v>
      </c>
      <c r="K7978" s="45"/>
      <c r="L7978" s="66">
        <v>179.95</v>
      </c>
      <c r="M7978" s="66">
        <v>179.95</v>
      </c>
      <c r="N7978" s="45">
        <v>44438</v>
      </c>
    </row>
    <row r="7979" spans="1:14" s="17" customFormat="1" x14ac:dyDescent="0.25">
      <c r="A7979" s="45" t="s">
        <v>43552</v>
      </c>
      <c r="B7979" s="42"/>
      <c r="C7979" s="42"/>
      <c r="D7979" s="42"/>
      <c r="E7979" s="43" t="s">
        <v>43553</v>
      </c>
      <c r="F7979" s="44" t="s">
        <v>298</v>
      </c>
      <c r="G7979" s="32" t="s">
        <v>11</v>
      </c>
      <c r="H7979" s="43" t="s">
        <v>12</v>
      </c>
      <c r="I7979" s="42" t="s">
        <v>43554</v>
      </c>
      <c r="J7979" s="65">
        <v>8059175405716</v>
      </c>
      <c r="K7979" s="45"/>
      <c r="L7979" s="66">
        <v>179.95</v>
      </c>
      <c r="M7979" s="66">
        <v>179.95</v>
      </c>
      <c r="N7979" s="45">
        <v>44438</v>
      </c>
    </row>
    <row r="7980" spans="1:14" s="17" customFormat="1" x14ac:dyDescent="0.25">
      <c r="A7980" s="32"/>
      <c r="B7980" s="42" t="s">
        <v>66230</v>
      </c>
      <c r="C7980" s="42"/>
      <c r="D7980" s="32"/>
      <c r="E7980" s="58" t="s">
        <v>59311</v>
      </c>
      <c r="F7980" s="44" t="s">
        <v>298</v>
      </c>
      <c r="G7980" s="44" t="s">
        <v>11</v>
      </c>
      <c r="H7980" s="44" t="s">
        <v>12</v>
      </c>
      <c r="I7980" s="32" t="s">
        <v>36307</v>
      </c>
      <c r="J7980" s="55">
        <v>8059175278884</v>
      </c>
      <c r="K7980" s="45"/>
      <c r="L7980" s="46">
        <v>179.95</v>
      </c>
      <c r="M7980" s="47">
        <v>179.95</v>
      </c>
      <c r="N7980" s="45">
        <v>44074</v>
      </c>
    </row>
    <row r="7981" spans="1:14" s="17" customFormat="1" x14ac:dyDescent="0.25">
      <c r="A7981" s="32"/>
      <c r="B7981" s="42" t="s">
        <v>66229</v>
      </c>
      <c r="C7981" s="42"/>
      <c r="D7981" s="32"/>
      <c r="E7981" s="58" t="s">
        <v>59310</v>
      </c>
      <c r="F7981" s="44" t="s">
        <v>298</v>
      </c>
      <c r="G7981" s="44" t="s">
        <v>11</v>
      </c>
      <c r="H7981" s="44" t="s">
        <v>12</v>
      </c>
      <c r="I7981" s="32" t="s">
        <v>36306</v>
      </c>
      <c r="J7981" s="55">
        <v>8059175278877</v>
      </c>
      <c r="K7981" s="45"/>
      <c r="L7981" s="46">
        <v>179.95</v>
      </c>
      <c r="M7981" s="47">
        <v>179.95</v>
      </c>
      <c r="N7981" s="45">
        <v>44074</v>
      </c>
    </row>
    <row r="7982" spans="1:14" s="17" customFormat="1" x14ac:dyDescent="0.25">
      <c r="A7982" s="32"/>
      <c r="B7982" s="42" t="s">
        <v>66228</v>
      </c>
      <c r="C7982" s="42"/>
      <c r="D7982" s="32"/>
      <c r="E7982" s="58" t="s">
        <v>59309</v>
      </c>
      <c r="F7982" s="44" t="s">
        <v>298</v>
      </c>
      <c r="G7982" s="44" t="s">
        <v>11</v>
      </c>
      <c r="H7982" s="44" t="s">
        <v>12</v>
      </c>
      <c r="I7982" s="32" t="s">
        <v>36305</v>
      </c>
      <c r="J7982" s="55">
        <v>8059175278860</v>
      </c>
      <c r="K7982" s="45"/>
      <c r="L7982" s="46">
        <v>179.95</v>
      </c>
      <c r="M7982" s="47">
        <v>179.95</v>
      </c>
      <c r="N7982" s="45">
        <v>44074</v>
      </c>
    </row>
    <row r="7983" spans="1:14" s="17" customFormat="1" x14ac:dyDescent="0.25">
      <c r="A7983" s="32"/>
      <c r="B7983" s="42" t="s">
        <v>66227</v>
      </c>
      <c r="C7983" s="42"/>
      <c r="D7983" s="32"/>
      <c r="E7983" s="58" t="s">
        <v>59308</v>
      </c>
      <c r="F7983" s="44" t="s">
        <v>298</v>
      </c>
      <c r="G7983" s="44" t="s">
        <v>11</v>
      </c>
      <c r="H7983" s="44" t="s">
        <v>12</v>
      </c>
      <c r="I7983" s="32" t="s">
        <v>36304</v>
      </c>
      <c r="J7983" s="55">
        <v>8059175278853</v>
      </c>
      <c r="K7983" s="45"/>
      <c r="L7983" s="46">
        <v>179.95</v>
      </c>
      <c r="M7983" s="47">
        <v>179.95</v>
      </c>
      <c r="N7983" s="45">
        <v>44074</v>
      </c>
    </row>
    <row r="7984" spans="1:14" s="17" customFormat="1" x14ac:dyDescent="0.25">
      <c r="A7984" s="32"/>
      <c r="B7984" s="42" t="s">
        <v>66226</v>
      </c>
      <c r="C7984" s="42"/>
      <c r="D7984" s="32"/>
      <c r="E7984" s="58" t="s">
        <v>59307</v>
      </c>
      <c r="F7984" s="44" t="s">
        <v>298</v>
      </c>
      <c r="G7984" s="44" t="s">
        <v>11</v>
      </c>
      <c r="H7984" s="44" t="s">
        <v>12</v>
      </c>
      <c r="I7984" s="32" t="s">
        <v>36303</v>
      </c>
      <c r="J7984" s="55">
        <v>8059175278846</v>
      </c>
      <c r="K7984" s="45"/>
      <c r="L7984" s="46">
        <v>179.95</v>
      </c>
      <c r="M7984" s="47">
        <v>179.95</v>
      </c>
      <c r="N7984" s="45">
        <v>44074</v>
      </c>
    </row>
    <row r="7985" spans="1:14" s="17" customFormat="1" x14ac:dyDescent="0.25">
      <c r="A7985" s="32"/>
      <c r="B7985" s="42" t="s">
        <v>66225</v>
      </c>
      <c r="C7985" s="42"/>
      <c r="D7985" s="32"/>
      <c r="E7985" s="58" t="s">
        <v>59306</v>
      </c>
      <c r="F7985" s="44" t="s">
        <v>298</v>
      </c>
      <c r="G7985" s="44" t="s">
        <v>11</v>
      </c>
      <c r="H7985" s="44" t="s">
        <v>12</v>
      </c>
      <c r="I7985" s="32" t="s">
        <v>36302</v>
      </c>
      <c r="J7985" s="55">
        <v>8059175278839</v>
      </c>
      <c r="K7985" s="45"/>
      <c r="L7985" s="46">
        <v>179.95</v>
      </c>
      <c r="M7985" s="47">
        <v>179.95</v>
      </c>
      <c r="N7985" s="45">
        <v>44074</v>
      </c>
    </row>
    <row r="7986" spans="1:14" s="17" customFormat="1" x14ac:dyDescent="0.25">
      <c r="A7986" s="32"/>
      <c r="B7986" s="42" t="s">
        <v>66224</v>
      </c>
      <c r="C7986" s="42"/>
      <c r="D7986" s="32"/>
      <c r="E7986" s="58" t="s">
        <v>59305</v>
      </c>
      <c r="F7986" s="44" t="s">
        <v>298</v>
      </c>
      <c r="G7986" s="44" t="s">
        <v>11</v>
      </c>
      <c r="H7986" s="44" t="s">
        <v>12</v>
      </c>
      <c r="I7986" s="32" t="s">
        <v>36301</v>
      </c>
      <c r="J7986" s="55">
        <v>8059175278822</v>
      </c>
      <c r="K7986" s="45"/>
      <c r="L7986" s="46">
        <v>179.95</v>
      </c>
      <c r="M7986" s="47">
        <v>179.95</v>
      </c>
      <c r="N7986" s="45">
        <v>44074</v>
      </c>
    </row>
    <row r="7987" spans="1:14" s="17" customFormat="1" x14ac:dyDescent="0.25">
      <c r="A7987" s="32"/>
      <c r="B7987" s="42" t="s">
        <v>66223</v>
      </c>
      <c r="C7987" s="42"/>
      <c r="D7987" s="32"/>
      <c r="E7987" s="58" t="s">
        <v>59304</v>
      </c>
      <c r="F7987" s="44" t="s">
        <v>298</v>
      </c>
      <c r="G7987" s="44" t="s">
        <v>11</v>
      </c>
      <c r="H7987" s="44" t="s">
        <v>12</v>
      </c>
      <c r="I7987" s="32" t="s">
        <v>36300</v>
      </c>
      <c r="J7987" s="55">
        <v>8059175278815</v>
      </c>
      <c r="K7987" s="45"/>
      <c r="L7987" s="46">
        <v>179.95</v>
      </c>
      <c r="M7987" s="47">
        <v>179.95</v>
      </c>
      <c r="N7987" s="45">
        <v>44074</v>
      </c>
    </row>
    <row r="7988" spans="1:14" s="17" customFormat="1" x14ac:dyDescent="0.25">
      <c r="A7988" s="32"/>
      <c r="B7988" s="42" t="s">
        <v>66222</v>
      </c>
      <c r="C7988" s="42"/>
      <c r="D7988" s="32"/>
      <c r="E7988" s="58" t="s">
        <v>59303</v>
      </c>
      <c r="F7988" s="44" t="s">
        <v>298</v>
      </c>
      <c r="G7988" s="44" t="s">
        <v>11</v>
      </c>
      <c r="H7988" s="44" t="s">
        <v>12</v>
      </c>
      <c r="I7988" s="32" t="s">
        <v>36299</v>
      </c>
      <c r="J7988" s="55">
        <v>8059175278808</v>
      </c>
      <c r="K7988" s="45"/>
      <c r="L7988" s="46">
        <v>179.95</v>
      </c>
      <c r="M7988" s="47">
        <v>179.95</v>
      </c>
      <c r="N7988" s="45">
        <v>44074</v>
      </c>
    </row>
    <row r="7989" spans="1:14" s="17" customFormat="1" x14ac:dyDescent="0.25">
      <c r="A7989" s="32" t="s">
        <v>27538</v>
      </c>
      <c r="B7989" s="42" t="s">
        <v>66191</v>
      </c>
      <c r="C7989" s="42"/>
      <c r="D7989" s="42"/>
      <c r="E7989" s="43" t="s">
        <v>59302</v>
      </c>
      <c r="F7989" s="44" t="s">
        <v>298</v>
      </c>
      <c r="G7989" s="44" t="s">
        <v>11</v>
      </c>
      <c r="H7989" s="44" t="s">
        <v>12</v>
      </c>
      <c r="I7989" s="42" t="s">
        <v>741</v>
      </c>
      <c r="J7989" s="42">
        <v>8021506933540</v>
      </c>
      <c r="K7989" s="45"/>
      <c r="L7989" s="47">
        <v>229.95</v>
      </c>
      <c r="M7989" s="47">
        <v>229.95</v>
      </c>
      <c r="N7989" s="45">
        <v>42975</v>
      </c>
    </row>
    <row r="7990" spans="1:14" s="17" customFormat="1" x14ac:dyDescent="0.25">
      <c r="A7990" s="32" t="s">
        <v>27537</v>
      </c>
      <c r="B7990" s="42" t="s">
        <v>66190</v>
      </c>
      <c r="C7990" s="42"/>
      <c r="D7990" s="42"/>
      <c r="E7990" s="43" t="s">
        <v>59301</v>
      </c>
      <c r="F7990" s="44" t="s">
        <v>298</v>
      </c>
      <c r="G7990" s="44" t="s">
        <v>11</v>
      </c>
      <c r="H7990" s="44" t="s">
        <v>12</v>
      </c>
      <c r="I7990" s="42" t="s">
        <v>740</v>
      </c>
      <c r="J7990" s="42">
        <v>8021506933533</v>
      </c>
      <c r="K7990" s="45"/>
      <c r="L7990" s="47">
        <v>229.95</v>
      </c>
      <c r="M7990" s="47">
        <v>229.95</v>
      </c>
      <c r="N7990" s="45">
        <v>42975</v>
      </c>
    </row>
    <row r="7991" spans="1:14" s="17" customFormat="1" x14ac:dyDescent="0.25">
      <c r="A7991" s="32" t="s">
        <v>27536</v>
      </c>
      <c r="B7991" s="42" t="s">
        <v>66189</v>
      </c>
      <c r="C7991" s="42"/>
      <c r="D7991" s="42"/>
      <c r="E7991" s="43" t="s">
        <v>59300</v>
      </c>
      <c r="F7991" s="44" t="s">
        <v>298</v>
      </c>
      <c r="G7991" s="44" t="s">
        <v>11</v>
      </c>
      <c r="H7991" s="44" t="s">
        <v>12</v>
      </c>
      <c r="I7991" s="42" t="s">
        <v>739</v>
      </c>
      <c r="J7991" s="42">
        <v>8021506933526</v>
      </c>
      <c r="K7991" s="45"/>
      <c r="L7991" s="47">
        <v>229.95</v>
      </c>
      <c r="M7991" s="47">
        <v>229.95</v>
      </c>
      <c r="N7991" s="45">
        <v>42975</v>
      </c>
    </row>
    <row r="7992" spans="1:14" s="17" customFormat="1" x14ac:dyDescent="0.25">
      <c r="A7992" s="32" t="s">
        <v>27535</v>
      </c>
      <c r="B7992" s="42" t="s">
        <v>66188</v>
      </c>
      <c r="C7992" s="42"/>
      <c r="D7992" s="42"/>
      <c r="E7992" s="43" t="s">
        <v>59299</v>
      </c>
      <c r="F7992" s="44" t="s">
        <v>298</v>
      </c>
      <c r="G7992" s="44" t="s">
        <v>11</v>
      </c>
      <c r="H7992" s="44" t="s">
        <v>12</v>
      </c>
      <c r="I7992" s="42" t="s">
        <v>738</v>
      </c>
      <c r="J7992" s="42">
        <v>8021506933519</v>
      </c>
      <c r="K7992" s="45"/>
      <c r="L7992" s="47">
        <v>229.95</v>
      </c>
      <c r="M7992" s="47">
        <v>229.95</v>
      </c>
      <c r="N7992" s="45">
        <v>42975</v>
      </c>
    </row>
    <row r="7993" spans="1:14" x14ac:dyDescent="0.25">
      <c r="A7993" s="32" t="s">
        <v>27534</v>
      </c>
      <c r="B7993" s="42" t="s">
        <v>66187</v>
      </c>
      <c r="C7993" s="42"/>
      <c r="D7993" s="42"/>
      <c r="E7993" s="43" t="s">
        <v>59298</v>
      </c>
      <c r="F7993" s="44" t="s">
        <v>298</v>
      </c>
      <c r="G7993" s="44" t="s">
        <v>11</v>
      </c>
      <c r="H7993" s="44" t="s">
        <v>12</v>
      </c>
      <c r="I7993" s="42" t="s">
        <v>737</v>
      </c>
      <c r="J7993" s="42">
        <v>8021506933502</v>
      </c>
      <c r="L7993" s="47">
        <v>229.95</v>
      </c>
      <c r="M7993" s="47">
        <v>229.95</v>
      </c>
      <c r="N7993" s="45">
        <v>42975</v>
      </c>
    </row>
    <row r="7994" spans="1:14" x14ac:dyDescent="0.25">
      <c r="A7994" s="32" t="s">
        <v>27533</v>
      </c>
      <c r="B7994" s="42" t="s">
        <v>66186</v>
      </c>
      <c r="C7994" s="42"/>
      <c r="D7994" s="42"/>
      <c r="E7994" s="43" t="s">
        <v>59297</v>
      </c>
      <c r="F7994" s="44" t="s">
        <v>298</v>
      </c>
      <c r="G7994" s="44" t="s">
        <v>11</v>
      </c>
      <c r="H7994" s="44" t="s">
        <v>12</v>
      </c>
      <c r="I7994" s="42" t="s">
        <v>736</v>
      </c>
      <c r="J7994" s="42">
        <v>8021506931775</v>
      </c>
      <c r="L7994" s="47">
        <v>229.95</v>
      </c>
      <c r="M7994" s="47">
        <v>229.95</v>
      </c>
      <c r="N7994" s="45">
        <v>42975</v>
      </c>
    </row>
    <row r="7995" spans="1:14" x14ac:dyDescent="0.25">
      <c r="A7995" s="32" t="s">
        <v>27532</v>
      </c>
      <c r="B7995" s="42" t="s">
        <v>66185</v>
      </c>
      <c r="C7995" s="42"/>
      <c r="D7995" s="42"/>
      <c r="E7995" s="43" t="s">
        <v>59296</v>
      </c>
      <c r="F7995" s="44" t="s">
        <v>298</v>
      </c>
      <c r="G7995" s="44" t="s">
        <v>11</v>
      </c>
      <c r="H7995" s="44" t="s">
        <v>12</v>
      </c>
      <c r="I7995" s="42" t="s">
        <v>735</v>
      </c>
      <c r="J7995" s="42">
        <v>8021506931782</v>
      </c>
      <c r="L7995" s="47">
        <v>229.95</v>
      </c>
      <c r="M7995" s="47">
        <v>229.95</v>
      </c>
      <c r="N7995" s="45">
        <v>42975</v>
      </c>
    </row>
    <row r="7996" spans="1:14" x14ac:dyDescent="0.25">
      <c r="A7996" s="32" t="s">
        <v>27531</v>
      </c>
      <c r="B7996" s="42" t="s">
        <v>66184</v>
      </c>
      <c r="C7996" s="42"/>
      <c r="D7996" s="42"/>
      <c r="E7996" s="43" t="s">
        <v>59295</v>
      </c>
      <c r="F7996" s="44" t="s">
        <v>298</v>
      </c>
      <c r="G7996" s="44" t="s">
        <v>11</v>
      </c>
      <c r="H7996" s="44" t="s">
        <v>12</v>
      </c>
      <c r="I7996" s="42" t="s">
        <v>734</v>
      </c>
      <c r="J7996" s="42">
        <v>8021506933496</v>
      </c>
      <c r="L7996" s="47">
        <v>229.95</v>
      </c>
      <c r="M7996" s="47">
        <v>229.95</v>
      </c>
      <c r="N7996" s="45">
        <v>42975</v>
      </c>
    </row>
    <row r="7997" spans="1:14" x14ac:dyDescent="0.25">
      <c r="A7997" s="32" t="s">
        <v>27530</v>
      </c>
      <c r="B7997" s="42" t="s">
        <v>66183</v>
      </c>
      <c r="C7997" s="42"/>
      <c r="D7997" s="42"/>
      <c r="E7997" s="43" t="s">
        <v>59294</v>
      </c>
      <c r="F7997" s="44" t="s">
        <v>298</v>
      </c>
      <c r="G7997" s="44" t="s">
        <v>11</v>
      </c>
      <c r="H7997" s="44" t="s">
        <v>12</v>
      </c>
      <c r="I7997" s="42" t="s">
        <v>733</v>
      </c>
      <c r="J7997" s="42">
        <v>8021506933489</v>
      </c>
      <c r="L7997" s="47">
        <v>229.95</v>
      </c>
      <c r="M7997" s="47">
        <v>229.95</v>
      </c>
      <c r="N7997" s="45">
        <v>42975</v>
      </c>
    </row>
    <row r="7998" spans="1:14" x14ac:dyDescent="0.25">
      <c r="A7998" s="32" t="s">
        <v>27529</v>
      </c>
      <c r="B7998" s="42" t="s">
        <v>66182</v>
      </c>
      <c r="C7998" s="42"/>
      <c r="D7998" s="42"/>
      <c r="E7998" s="43" t="s">
        <v>59293</v>
      </c>
      <c r="F7998" s="44" t="s">
        <v>298</v>
      </c>
      <c r="G7998" s="44" t="s">
        <v>11</v>
      </c>
      <c r="H7998" s="44" t="s">
        <v>12</v>
      </c>
      <c r="I7998" s="42" t="s">
        <v>732</v>
      </c>
      <c r="J7998" s="42">
        <v>8021506933472</v>
      </c>
      <c r="L7998" s="47">
        <v>229.95</v>
      </c>
      <c r="M7998" s="47">
        <v>229.95</v>
      </c>
      <c r="N7998" s="45">
        <v>42975</v>
      </c>
    </row>
    <row r="7999" spans="1:14" x14ac:dyDescent="0.25">
      <c r="A7999" s="32" t="s">
        <v>27528</v>
      </c>
      <c r="B7999" s="42" t="s">
        <v>66181</v>
      </c>
      <c r="C7999" s="42"/>
      <c r="D7999" s="42"/>
      <c r="E7999" s="43" t="s">
        <v>59292</v>
      </c>
      <c r="F7999" s="44" t="s">
        <v>298</v>
      </c>
      <c r="G7999" s="44" t="s">
        <v>11</v>
      </c>
      <c r="H7999" s="44" t="s">
        <v>12</v>
      </c>
      <c r="I7999" s="42" t="s">
        <v>731</v>
      </c>
      <c r="J7999" s="42">
        <v>8021506933465</v>
      </c>
      <c r="L7999" s="47">
        <v>229.95</v>
      </c>
      <c r="M7999" s="47">
        <v>229.95</v>
      </c>
      <c r="N7999" s="45">
        <v>42975</v>
      </c>
    </row>
    <row r="8000" spans="1:14" x14ac:dyDescent="0.25">
      <c r="A8000" s="32" t="s">
        <v>27527</v>
      </c>
      <c r="B8000" s="42" t="s">
        <v>66180</v>
      </c>
      <c r="C8000" s="42"/>
      <c r="D8000" s="42"/>
      <c r="E8000" s="43" t="s">
        <v>59291</v>
      </c>
      <c r="F8000" s="44" t="s">
        <v>298</v>
      </c>
      <c r="G8000" s="44" t="s">
        <v>11</v>
      </c>
      <c r="H8000" s="44" t="s">
        <v>12</v>
      </c>
      <c r="I8000" s="42" t="s">
        <v>730</v>
      </c>
      <c r="J8000" s="42">
        <v>8021506933458</v>
      </c>
      <c r="L8000" s="47">
        <v>229.95</v>
      </c>
      <c r="M8000" s="47">
        <v>229.95</v>
      </c>
      <c r="N8000" s="45">
        <v>42975</v>
      </c>
    </row>
    <row r="8001" spans="1:14" x14ac:dyDescent="0.25">
      <c r="A8001" s="32" t="s">
        <v>27526</v>
      </c>
      <c r="B8001" s="42" t="s">
        <v>66179</v>
      </c>
      <c r="C8001" s="42"/>
      <c r="D8001" s="42"/>
      <c r="E8001" s="43" t="s">
        <v>59290</v>
      </c>
      <c r="F8001" s="44" t="s">
        <v>298</v>
      </c>
      <c r="G8001" s="44" t="s">
        <v>11</v>
      </c>
      <c r="H8001" s="44" t="s">
        <v>12</v>
      </c>
      <c r="I8001" s="42" t="s">
        <v>729</v>
      </c>
      <c r="J8001" s="42">
        <v>8021506933441</v>
      </c>
      <c r="L8001" s="47">
        <v>229.95</v>
      </c>
      <c r="M8001" s="47">
        <v>229.95</v>
      </c>
      <c r="N8001" s="45">
        <v>42975</v>
      </c>
    </row>
    <row r="8002" spans="1:14" x14ac:dyDescent="0.25">
      <c r="B8002" s="42" t="s">
        <v>57833</v>
      </c>
      <c r="C8002" s="42"/>
      <c r="E8002" s="32" t="s">
        <v>57832</v>
      </c>
      <c r="G8002" s="32" t="s">
        <v>11</v>
      </c>
      <c r="H8002" s="32" t="s">
        <v>12</v>
      </c>
      <c r="I8002" s="32" t="s">
        <v>57831</v>
      </c>
      <c r="J8002" s="55">
        <v>8059347260341</v>
      </c>
      <c r="K8002" s="32"/>
      <c r="L8002" s="46">
        <v>289.95</v>
      </c>
      <c r="M8002" s="46">
        <v>289.95</v>
      </c>
      <c r="N8002" s="45">
        <v>45181</v>
      </c>
    </row>
    <row r="8003" spans="1:14" x14ac:dyDescent="0.25">
      <c r="B8003" s="42" t="s">
        <v>57834</v>
      </c>
      <c r="C8003" s="42"/>
      <c r="E8003" s="32" t="s">
        <v>59283</v>
      </c>
      <c r="G8003" s="32" t="s">
        <v>11</v>
      </c>
      <c r="H8003" s="32" t="s">
        <v>12</v>
      </c>
      <c r="I8003" s="32" t="s">
        <v>59284</v>
      </c>
      <c r="J8003" s="55">
        <v>8059347254678</v>
      </c>
      <c r="K8003" s="32"/>
      <c r="L8003" s="46">
        <v>289.95</v>
      </c>
      <c r="M8003" s="46">
        <v>289.95</v>
      </c>
      <c r="N8003" s="45">
        <v>45181</v>
      </c>
    </row>
    <row r="8004" spans="1:14" x14ac:dyDescent="0.25">
      <c r="B8004" s="42" t="s">
        <v>57837</v>
      </c>
      <c r="C8004" s="42"/>
      <c r="E8004" s="32" t="s">
        <v>57836</v>
      </c>
      <c r="G8004" s="32" t="s">
        <v>11</v>
      </c>
      <c r="H8004" s="32" t="s">
        <v>12</v>
      </c>
      <c r="I8004" s="32" t="s">
        <v>57835</v>
      </c>
      <c r="J8004" s="55">
        <v>8059347260334</v>
      </c>
      <c r="K8004" s="32"/>
      <c r="L8004" s="46">
        <v>289.95</v>
      </c>
      <c r="M8004" s="46">
        <v>289.95</v>
      </c>
      <c r="N8004" s="45">
        <v>45181</v>
      </c>
    </row>
    <row r="8005" spans="1:14" x14ac:dyDescent="0.25">
      <c r="B8005" s="42" t="s">
        <v>57838</v>
      </c>
      <c r="C8005" s="42"/>
      <c r="E8005" s="32" t="s">
        <v>59281</v>
      </c>
      <c r="G8005" s="32" t="s">
        <v>11</v>
      </c>
      <c r="H8005" s="32" t="s">
        <v>12</v>
      </c>
      <c r="I8005" s="32" t="s">
        <v>59282</v>
      </c>
      <c r="J8005" s="55">
        <v>8059347260327</v>
      </c>
      <c r="K8005" s="32"/>
      <c r="L8005" s="46">
        <v>289.95</v>
      </c>
      <c r="M8005" s="46">
        <v>289.95</v>
      </c>
      <c r="N8005" s="45">
        <v>45181</v>
      </c>
    </row>
    <row r="8006" spans="1:14" x14ac:dyDescent="0.25">
      <c r="B8006" s="42" t="s">
        <v>57814</v>
      </c>
      <c r="C8006" s="42"/>
      <c r="E8006" s="32" t="s">
        <v>59289</v>
      </c>
      <c r="G8006" s="32" t="s">
        <v>11</v>
      </c>
      <c r="H8006" s="32" t="s">
        <v>12</v>
      </c>
      <c r="I8006" s="32" t="s">
        <v>68202</v>
      </c>
      <c r="J8006" s="55">
        <v>8059347260433</v>
      </c>
      <c r="K8006" s="32"/>
      <c r="L8006" s="46">
        <v>289.95</v>
      </c>
      <c r="M8006" s="46">
        <v>289.95</v>
      </c>
      <c r="N8006" s="45">
        <v>45181</v>
      </c>
    </row>
    <row r="8007" spans="1:14" x14ac:dyDescent="0.25">
      <c r="B8007" s="42" t="s">
        <v>57817</v>
      </c>
      <c r="C8007" s="42"/>
      <c r="E8007" s="32" t="s">
        <v>57816</v>
      </c>
      <c r="G8007" s="32" t="s">
        <v>11</v>
      </c>
      <c r="H8007" s="32" t="s">
        <v>12</v>
      </c>
      <c r="I8007" s="32" t="s">
        <v>57815</v>
      </c>
      <c r="J8007" s="55">
        <v>8059347260426</v>
      </c>
      <c r="K8007" s="32"/>
      <c r="L8007" s="46">
        <v>289.95</v>
      </c>
      <c r="M8007" s="46">
        <v>289.95</v>
      </c>
      <c r="N8007" s="45">
        <v>45181</v>
      </c>
    </row>
    <row r="8008" spans="1:14" x14ac:dyDescent="0.25">
      <c r="B8008" s="42" t="s">
        <v>57818</v>
      </c>
      <c r="C8008" s="42"/>
      <c r="E8008" s="32" t="s">
        <v>59288</v>
      </c>
      <c r="G8008" s="32" t="s">
        <v>11</v>
      </c>
      <c r="H8008" s="32" t="s">
        <v>12</v>
      </c>
      <c r="I8008" s="32" t="s">
        <v>68201</v>
      </c>
      <c r="J8008" s="55">
        <v>8059347260419</v>
      </c>
      <c r="K8008" s="32"/>
      <c r="L8008" s="46">
        <v>289.95</v>
      </c>
      <c r="M8008" s="46">
        <v>289.95</v>
      </c>
      <c r="N8008" s="45">
        <v>45181</v>
      </c>
    </row>
    <row r="8009" spans="1:14" x14ac:dyDescent="0.25">
      <c r="B8009" s="42" t="s">
        <v>57821</v>
      </c>
      <c r="C8009" s="42"/>
      <c r="E8009" s="32" t="s">
        <v>57820</v>
      </c>
      <c r="G8009" s="32" t="s">
        <v>11</v>
      </c>
      <c r="H8009" s="32" t="s">
        <v>12</v>
      </c>
      <c r="I8009" s="32" t="s">
        <v>57819</v>
      </c>
      <c r="J8009" s="55">
        <v>8059347260402</v>
      </c>
      <c r="K8009" s="32"/>
      <c r="L8009" s="46">
        <v>289.95</v>
      </c>
      <c r="M8009" s="46">
        <v>289.95</v>
      </c>
      <c r="N8009" s="45">
        <v>45181</v>
      </c>
    </row>
    <row r="8010" spans="1:14" x14ac:dyDescent="0.25">
      <c r="B8010" s="42" t="s">
        <v>57822</v>
      </c>
      <c r="C8010" s="42"/>
      <c r="E8010" s="32" t="s">
        <v>59287</v>
      </c>
      <c r="G8010" s="32" t="s">
        <v>11</v>
      </c>
      <c r="H8010" s="32" t="s">
        <v>12</v>
      </c>
      <c r="I8010" s="32" t="s">
        <v>68200</v>
      </c>
      <c r="J8010" s="55">
        <v>8059347260396</v>
      </c>
      <c r="K8010" s="32"/>
      <c r="L8010" s="46">
        <v>289.95</v>
      </c>
      <c r="M8010" s="46">
        <v>289.95</v>
      </c>
      <c r="N8010" s="45">
        <v>45181</v>
      </c>
    </row>
    <row r="8011" spans="1:14" x14ac:dyDescent="0.25">
      <c r="B8011" s="42" t="s">
        <v>57825</v>
      </c>
      <c r="C8011" s="42"/>
      <c r="E8011" s="32" t="s">
        <v>57824</v>
      </c>
      <c r="G8011" s="32" t="s">
        <v>11</v>
      </c>
      <c r="H8011" s="32" t="s">
        <v>12</v>
      </c>
      <c r="I8011" s="32" t="s">
        <v>57823</v>
      </c>
      <c r="J8011" s="55">
        <v>8059347260389</v>
      </c>
      <c r="K8011" s="32"/>
      <c r="L8011" s="46">
        <v>289.95</v>
      </c>
      <c r="M8011" s="46">
        <v>289.95</v>
      </c>
      <c r="N8011" s="45">
        <v>45181</v>
      </c>
    </row>
    <row r="8012" spans="1:14" x14ac:dyDescent="0.25">
      <c r="B8012" s="42" t="s">
        <v>57826</v>
      </c>
      <c r="C8012" s="42"/>
      <c r="E8012" s="32" t="s">
        <v>59286</v>
      </c>
      <c r="G8012" s="32" t="s">
        <v>11</v>
      </c>
      <c r="H8012" s="32" t="s">
        <v>12</v>
      </c>
      <c r="I8012" s="32" t="s">
        <v>68199</v>
      </c>
      <c r="J8012" s="55">
        <v>8059347260372</v>
      </c>
      <c r="K8012" s="32"/>
      <c r="L8012" s="46">
        <v>289.95</v>
      </c>
      <c r="M8012" s="46">
        <v>289.95</v>
      </c>
      <c r="N8012" s="45">
        <v>45181</v>
      </c>
    </row>
    <row r="8013" spans="1:14" x14ac:dyDescent="0.25">
      <c r="B8013" s="42" t="s">
        <v>57829</v>
      </c>
      <c r="C8013" s="42"/>
      <c r="E8013" s="32" t="s">
        <v>57828</v>
      </c>
      <c r="G8013" s="32" t="s">
        <v>11</v>
      </c>
      <c r="H8013" s="32" t="s">
        <v>12</v>
      </c>
      <c r="I8013" s="32" t="s">
        <v>57827</v>
      </c>
      <c r="J8013" s="55">
        <v>8059347260365</v>
      </c>
      <c r="K8013" s="32"/>
      <c r="L8013" s="46">
        <v>289.95</v>
      </c>
      <c r="M8013" s="46">
        <v>289.95</v>
      </c>
      <c r="N8013" s="45">
        <v>45181</v>
      </c>
    </row>
    <row r="8014" spans="1:14" x14ac:dyDescent="0.25">
      <c r="B8014" s="42" t="s">
        <v>57830</v>
      </c>
      <c r="C8014" s="42"/>
      <c r="E8014" s="32" t="s">
        <v>59285</v>
      </c>
      <c r="G8014" s="32" t="s">
        <v>11</v>
      </c>
      <c r="H8014" s="32" t="s">
        <v>12</v>
      </c>
      <c r="I8014" s="32" t="s">
        <v>68198</v>
      </c>
      <c r="J8014" s="55">
        <v>8059347260358</v>
      </c>
      <c r="K8014" s="32"/>
      <c r="L8014" s="46">
        <v>289.95</v>
      </c>
      <c r="M8014" s="46">
        <v>289.95</v>
      </c>
      <c r="N8014" s="45">
        <v>45181</v>
      </c>
    </row>
    <row r="8015" spans="1:14" x14ac:dyDescent="0.25">
      <c r="B8015" s="42" t="s">
        <v>57863</v>
      </c>
      <c r="C8015" s="42"/>
      <c r="E8015" s="32" t="s">
        <v>57862</v>
      </c>
      <c r="G8015" s="32" t="s">
        <v>11</v>
      </c>
      <c r="H8015" s="32" t="s">
        <v>12</v>
      </c>
      <c r="I8015" s="32" t="s">
        <v>57861</v>
      </c>
      <c r="J8015" s="55">
        <v>8059347260181</v>
      </c>
      <c r="K8015" s="32"/>
      <c r="L8015" s="46">
        <v>289.95</v>
      </c>
      <c r="M8015" s="46">
        <v>289.95</v>
      </c>
      <c r="N8015" s="45">
        <v>45181</v>
      </c>
    </row>
    <row r="8016" spans="1:14" x14ac:dyDescent="0.25">
      <c r="B8016" s="42" t="s">
        <v>57864</v>
      </c>
      <c r="C8016" s="42"/>
      <c r="E8016" s="32" t="s">
        <v>59274</v>
      </c>
      <c r="G8016" s="32" t="s">
        <v>11</v>
      </c>
      <c r="H8016" s="32" t="s">
        <v>12</v>
      </c>
      <c r="I8016" s="32" t="s">
        <v>59275</v>
      </c>
      <c r="J8016" s="55">
        <v>8059347254661</v>
      </c>
      <c r="K8016" s="32"/>
      <c r="L8016" s="46">
        <v>289.95</v>
      </c>
      <c r="M8016" s="46">
        <v>289.95</v>
      </c>
      <c r="N8016" s="45">
        <v>45181</v>
      </c>
    </row>
    <row r="8017" spans="1:14" x14ac:dyDescent="0.25">
      <c r="B8017" s="42" t="s">
        <v>57867</v>
      </c>
      <c r="C8017" s="42"/>
      <c r="E8017" s="32" t="s">
        <v>57866</v>
      </c>
      <c r="G8017" s="32" t="s">
        <v>11</v>
      </c>
      <c r="H8017" s="32" t="s">
        <v>12</v>
      </c>
      <c r="I8017" s="32" t="s">
        <v>57865</v>
      </c>
      <c r="J8017" s="55">
        <v>8059347260174</v>
      </c>
      <c r="K8017" s="32"/>
      <c r="L8017" s="46">
        <v>289.95</v>
      </c>
      <c r="M8017" s="46">
        <v>289.95</v>
      </c>
      <c r="N8017" s="45">
        <v>45181</v>
      </c>
    </row>
    <row r="8018" spans="1:14" x14ac:dyDescent="0.25">
      <c r="B8018" s="42" t="s">
        <v>57868</v>
      </c>
      <c r="C8018" s="42"/>
      <c r="E8018" s="32" t="s">
        <v>59272</v>
      </c>
      <c r="G8018" s="32" t="s">
        <v>11</v>
      </c>
      <c r="H8018" s="32" t="s">
        <v>12</v>
      </c>
      <c r="I8018" s="32" t="s">
        <v>59273</v>
      </c>
      <c r="J8018" s="55">
        <v>8059347260167</v>
      </c>
      <c r="K8018" s="32"/>
      <c r="L8018" s="46">
        <v>289.95</v>
      </c>
      <c r="M8018" s="46">
        <v>289.95</v>
      </c>
      <c r="N8018" s="45">
        <v>45181</v>
      </c>
    </row>
    <row r="8019" spans="1:14" s="17" customFormat="1" x14ac:dyDescent="0.25">
      <c r="A8019" s="32"/>
      <c r="B8019" s="42" t="s">
        <v>57843</v>
      </c>
      <c r="C8019" s="42"/>
      <c r="D8019" s="32"/>
      <c r="E8019" s="32" t="s">
        <v>57842</v>
      </c>
      <c r="F8019" s="44"/>
      <c r="G8019" s="32" t="s">
        <v>11</v>
      </c>
      <c r="H8019" s="32" t="s">
        <v>12</v>
      </c>
      <c r="I8019" s="32" t="s">
        <v>57841</v>
      </c>
      <c r="J8019" s="55">
        <v>8059347260266</v>
      </c>
      <c r="K8019" s="32"/>
      <c r="L8019" s="46">
        <v>289.95</v>
      </c>
      <c r="M8019" s="46">
        <v>289.95</v>
      </c>
      <c r="N8019" s="45">
        <v>45181</v>
      </c>
    </row>
    <row r="8020" spans="1:14" s="17" customFormat="1" x14ac:dyDescent="0.25">
      <c r="A8020" s="32"/>
      <c r="B8020" s="42" t="s">
        <v>57848</v>
      </c>
      <c r="C8020" s="42"/>
      <c r="D8020" s="32"/>
      <c r="E8020" s="32" t="s">
        <v>57847</v>
      </c>
      <c r="F8020" s="44"/>
      <c r="G8020" s="32" t="s">
        <v>11</v>
      </c>
      <c r="H8020" s="32" t="s">
        <v>12</v>
      </c>
      <c r="I8020" s="32" t="s">
        <v>57846</v>
      </c>
      <c r="J8020" s="55">
        <v>8059347260242</v>
      </c>
      <c r="K8020" s="32"/>
      <c r="L8020" s="46">
        <v>289.95</v>
      </c>
      <c r="M8020" s="46">
        <v>289.95</v>
      </c>
      <c r="N8020" s="45">
        <v>45181</v>
      </c>
    </row>
    <row r="8021" spans="1:14" s="17" customFormat="1" x14ac:dyDescent="0.25">
      <c r="A8021" s="32"/>
      <c r="B8021" s="42" t="s">
        <v>57853</v>
      </c>
      <c r="C8021" s="42"/>
      <c r="D8021" s="32"/>
      <c r="E8021" s="32" t="s">
        <v>57852</v>
      </c>
      <c r="F8021" s="44"/>
      <c r="G8021" s="32" t="s">
        <v>11</v>
      </c>
      <c r="H8021" s="32" t="s">
        <v>12</v>
      </c>
      <c r="I8021" s="32" t="s">
        <v>57851</v>
      </c>
      <c r="J8021" s="55">
        <v>8059347260228</v>
      </c>
      <c r="K8021" s="32"/>
      <c r="L8021" s="46">
        <v>289.95</v>
      </c>
      <c r="M8021" s="46">
        <v>289.95</v>
      </c>
      <c r="N8021" s="45">
        <v>45181</v>
      </c>
    </row>
    <row r="8022" spans="1:14" s="17" customFormat="1" x14ac:dyDescent="0.25">
      <c r="A8022" s="32"/>
      <c r="B8022" s="42" t="s">
        <v>57858</v>
      </c>
      <c r="C8022" s="42"/>
      <c r="D8022" s="32"/>
      <c r="E8022" s="32" t="s">
        <v>57857</v>
      </c>
      <c r="F8022" s="44"/>
      <c r="G8022" s="32" t="s">
        <v>11</v>
      </c>
      <c r="H8022" s="32" t="s">
        <v>12</v>
      </c>
      <c r="I8022" s="32" t="s">
        <v>57856</v>
      </c>
      <c r="J8022" s="55">
        <v>8059347260204</v>
      </c>
      <c r="K8022" s="32"/>
      <c r="L8022" s="46">
        <v>289.95</v>
      </c>
      <c r="M8022" s="46">
        <v>289.95</v>
      </c>
      <c r="N8022" s="45">
        <v>45181</v>
      </c>
    </row>
    <row r="8023" spans="1:14" s="17" customFormat="1" x14ac:dyDescent="0.25">
      <c r="A8023" s="32"/>
      <c r="B8023" s="42" t="s">
        <v>57840</v>
      </c>
      <c r="C8023" s="42"/>
      <c r="D8023" s="32"/>
      <c r="E8023" s="32" t="s">
        <v>59280</v>
      </c>
      <c r="F8023" s="44"/>
      <c r="G8023" s="32" t="s">
        <v>11</v>
      </c>
      <c r="H8023" s="32" t="s">
        <v>12</v>
      </c>
      <c r="I8023" s="32" t="s">
        <v>57839</v>
      </c>
      <c r="J8023" s="55">
        <v>8059347260273</v>
      </c>
      <c r="K8023" s="32"/>
      <c r="L8023" s="46">
        <v>289.95</v>
      </c>
      <c r="M8023" s="46">
        <v>289.95</v>
      </c>
      <c r="N8023" s="45">
        <v>45181</v>
      </c>
    </row>
    <row r="8024" spans="1:14" s="17" customFormat="1" x14ac:dyDescent="0.25">
      <c r="A8024" s="32"/>
      <c r="B8024" s="42" t="s">
        <v>57845</v>
      </c>
      <c r="C8024" s="42"/>
      <c r="D8024" s="32"/>
      <c r="E8024" s="32" t="s">
        <v>59279</v>
      </c>
      <c r="F8024" s="44"/>
      <c r="G8024" s="32" t="s">
        <v>11</v>
      </c>
      <c r="H8024" s="32" t="s">
        <v>12</v>
      </c>
      <c r="I8024" s="32" t="s">
        <v>57844</v>
      </c>
      <c r="J8024" s="55">
        <v>8059347260259</v>
      </c>
      <c r="K8024" s="32"/>
      <c r="L8024" s="46">
        <v>289.95</v>
      </c>
      <c r="M8024" s="46">
        <v>289.95</v>
      </c>
      <c r="N8024" s="45">
        <v>45181</v>
      </c>
    </row>
    <row r="8025" spans="1:14" s="17" customFormat="1" x14ac:dyDescent="0.25">
      <c r="A8025" s="32"/>
      <c r="B8025" s="42" t="s">
        <v>57850</v>
      </c>
      <c r="C8025" s="42"/>
      <c r="D8025" s="32"/>
      <c r="E8025" s="32" t="s">
        <v>59278</v>
      </c>
      <c r="F8025" s="44"/>
      <c r="G8025" s="32" t="s">
        <v>11</v>
      </c>
      <c r="H8025" s="32" t="s">
        <v>12</v>
      </c>
      <c r="I8025" s="32" t="s">
        <v>57849</v>
      </c>
      <c r="J8025" s="55">
        <v>8059347260235</v>
      </c>
      <c r="K8025" s="32"/>
      <c r="L8025" s="46">
        <v>289.95</v>
      </c>
      <c r="M8025" s="46">
        <v>289.95</v>
      </c>
      <c r="N8025" s="45">
        <v>45181</v>
      </c>
    </row>
    <row r="8026" spans="1:14" s="17" customFormat="1" x14ac:dyDescent="0.25">
      <c r="A8026" s="32"/>
      <c r="B8026" s="42" t="s">
        <v>57855</v>
      </c>
      <c r="C8026" s="42"/>
      <c r="D8026" s="32"/>
      <c r="E8026" s="32" t="s">
        <v>59277</v>
      </c>
      <c r="F8026" s="44"/>
      <c r="G8026" s="32" t="s">
        <v>11</v>
      </c>
      <c r="H8026" s="32" t="s">
        <v>12</v>
      </c>
      <c r="I8026" s="32" t="s">
        <v>57854</v>
      </c>
      <c r="J8026" s="55">
        <v>8059347260211</v>
      </c>
      <c r="K8026" s="32"/>
      <c r="L8026" s="46">
        <v>289.95</v>
      </c>
      <c r="M8026" s="46">
        <v>289.95</v>
      </c>
      <c r="N8026" s="45">
        <v>45181</v>
      </c>
    </row>
    <row r="8027" spans="1:14" s="17" customFormat="1" x14ac:dyDescent="0.25">
      <c r="A8027" s="32"/>
      <c r="B8027" s="42" t="s">
        <v>57860</v>
      </c>
      <c r="C8027" s="42"/>
      <c r="D8027" s="32"/>
      <c r="E8027" s="32" t="s">
        <v>59276</v>
      </c>
      <c r="F8027" s="44"/>
      <c r="G8027" s="32" t="s">
        <v>11</v>
      </c>
      <c r="H8027" s="32" t="s">
        <v>12</v>
      </c>
      <c r="I8027" s="32" t="s">
        <v>57859</v>
      </c>
      <c r="J8027" s="55">
        <v>8059347260198</v>
      </c>
      <c r="K8027" s="32"/>
      <c r="L8027" s="46">
        <v>289.95</v>
      </c>
      <c r="M8027" s="46">
        <v>289.95</v>
      </c>
      <c r="N8027" s="45">
        <v>45181</v>
      </c>
    </row>
    <row r="8028" spans="1:14" s="17" customFormat="1" x14ac:dyDescent="0.25">
      <c r="B8028" s="17" t="s">
        <v>74368</v>
      </c>
      <c r="E8028" s="17" t="s">
        <v>74369</v>
      </c>
      <c r="F8028" s="21"/>
      <c r="G8028" s="17" t="s">
        <v>34</v>
      </c>
      <c r="H8028" s="17" t="s">
        <v>35</v>
      </c>
      <c r="I8028" s="17" t="s">
        <v>74370</v>
      </c>
      <c r="J8028" s="20">
        <v>8059347416908</v>
      </c>
      <c r="L8028" s="28">
        <v>244.95</v>
      </c>
      <c r="M8028" s="17">
        <v>244.95</v>
      </c>
      <c r="N8028" s="24">
        <v>45544</v>
      </c>
    </row>
    <row r="8029" spans="1:14" s="17" customFormat="1" x14ac:dyDescent="0.25">
      <c r="B8029" s="17" t="s">
        <v>74365</v>
      </c>
      <c r="E8029" s="17" t="s">
        <v>74366</v>
      </c>
      <c r="F8029" s="21"/>
      <c r="G8029" s="17" t="s">
        <v>34</v>
      </c>
      <c r="H8029" s="17" t="s">
        <v>35</v>
      </c>
      <c r="I8029" s="17" t="s">
        <v>74367</v>
      </c>
      <c r="J8029" s="20">
        <v>8059347416892</v>
      </c>
      <c r="L8029" s="28">
        <v>244.95</v>
      </c>
      <c r="M8029" s="17">
        <v>244.95</v>
      </c>
      <c r="N8029" s="24">
        <v>45544</v>
      </c>
    </row>
    <row r="8030" spans="1:14" s="17" customFormat="1" x14ac:dyDescent="0.25">
      <c r="B8030" s="17" t="s">
        <v>74362</v>
      </c>
      <c r="E8030" s="17" t="s">
        <v>74363</v>
      </c>
      <c r="F8030" s="21"/>
      <c r="G8030" s="17" t="s">
        <v>34</v>
      </c>
      <c r="H8030" s="17" t="s">
        <v>35</v>
      </c>
      <c r="I8030" s="17" t="s">
        <v>74364</v>
      </c>
      <c r="J8030" s="20">
        <v>8059347416885</v>
      </c>
      <c r="L8030" s="28">
        <v>244.95</v>
      </c>
      <c r="M8030" s="17">
        <v>244.95</v>
      </c>
      <c r="N8030" s="24">
        <v>45544</v>
      </c>
    </row>
    <row r="8031" spans="1:14" s="17" customFormat="1" x14ac:dyDescent="0.25">
      <c r="B8031" s="17" t="s">
        <v>74359</v>
      </c>
      <c r="E8031" s="17" t="s">
        <v>74360</v>
      </c>
      <c r="F8031" s="21"/>
      <c r="G8031" s="17" t="s">
        <v>34</v>
      </c>
      <c r="H8031" s="17" t="s">
        <v>35</v>
      </c>
      <c r="I8031" s="17" t="s">
        <v>74361</v>
      </c>
      <c r="J8031" s="20">
        <v>8059347416878</v>
      </c>
      <c r="L8031" s="28">
        <v>244.95</v>
      </c>
      <c r="M8031" s="17">
        <v>244.95</v>
      </c>
      <c r="N8031" s="24">
        <v>45544</v>
      </c>
    </row>
    <row r="8032" spans="1:14" s="17" customFormat="1" x14ac:dyDescent="0.25">
      <c r="B8032" s="17" t="s">
        <v>74395</v>
      </c>
      <c r="E8032" s="17" t="s">
        <v>74396</v>
      </c>
      <c r="F8032" s="21"/>
      <c r="G8032" s="17" t="s">
        <v>34</v>
      </c>
      <c r="H8032" s="17" t="s">
        <v>35</v>
      </c>
      <c r="I8032" s="17" t="s">
        <v>74397</v>
      </c>
      <c r="J8032" s="20">
        <v>8059347416991</v>
      </c>
      <c r="L8032" s="28">
        <v>244.95</v>
      </c>
      <c r="M8032" s="17">
        <v>244.95</v>
      </c>
      <c r="N8032" s="24">
        <v>45544</v>
      </c>
    </row>
    <row r="8033" spans="1:14" s="17" customFormat="1" x14ac:dyDescent="0.25">
      <c r="B8033" s="17" t="s">
        <v>74392</v>
      </c>
      <c r="E8033" s="17" t="s">
        <v>74393</v>
      </c>
      <c r="F8033" s="21"/>
      <c r="G8033" s="17" t="s">
        <v>34</v>
      </c>
      <c r="H8033" s="17" t="s">
        <v>35</v>
      </c>
      <c r="I8033" s="17" t="s">
        <v>74394</v>
      </c>
      <c r="J8033" s="20">
        <v>8059347416984</v>
      </c>
      <c r="L8033" s="28">
        <v>244.95</v>
      </c>
      <c r="M8033" s="17">
        <v>244.95</v>
      </c>
      <c r="N8033" s="24">
        <v>45544</v>
      </c>
    </row>
    <row r="8034" spans="1:14" s="17" customFormat="1" x14ac:dyDescent="0.25">
      <c r="B8034" s="17" t="s">
        <v>74389</v>
      </c>
      <c r="E8034" s="17" t="s">
        <v>74390</v>
      </c>
      <c r="F8034" s="21"/>
      <c r="G8034" s="17" t="s">
        <v>34</v>
      </c>
      <c r="H8034" s="17" t="s">
        <v>35</v>
      </c>
      <c r="I8034" s="17" t="s">
        <v>74391</v>
      </c>
      <c r="J8034" s="20">
        <v>8059347416977</v>
      </c>
      <c r="L8034" s="28">
        <v>244.95</v>
      </c>
      <c r="M8034" s="17">
        <v>244.95</v>
      </c>
      <c r="N8034" s="24">
        <v>45544</v>
      </c>
    </row>
    <row r="8035" spans="1:14" s="17" customFormat="1" x14ac:dyDescent="0.25">
      <c r="B8035" s="17" t="s">
        <v>74386</v>
      </c>
      <c r="E8035" s="17" t="s">
        <v>74387</v>
      </c>
      <c r="F8035" s="21"/>
      <c r="G8035" s="17" t="s">
        <v>34</v>
      </c>
      <c r="H8035" s="17" t="s">
        <v>35</v>
      </c>
      <c r="I8035" s="17" t="s">
        <v>74388</v>
      </c>
      <c r="J8035" s="20">
        <v>8059347416960</v>
      </c>
      <c r="L8035" s="28">
        <v>244.95</v>
      </c>
      <c r="M8035" s="17">
        <v>244.95</v>
      </c>
      <c r="N8035" s="24">
        <v>45544</v>
      </c>
    </row>
    <row r="8036" spans="1:14" s="17" customFormat="1" x14ac:dyDescent="0.25">
      <c r="B8036" s="17" t="s">
        <v>74383</v>
      </c>
      <c r="E8036" s="17" t="s">
        <v>74384</v>
      </c>
      <c r="F8036" s="21"/>
      <c r="G8036" s="17" t="s">
        <v>34</v>
      </c>
      <c r="H8036" s="17" t="s">
        <v>35</v>
      </c>
      <c r="I8036" s="17" t="s">
        <v>74385</v>
      </c>
      <c r="J8036" s="20">
        <v>8059347416953</v>
      </c>
      <c r="L8036" s="28">
        <v>244.95</v>
      </c>
      <c r="M8036" s="17">
        <v>244.95</v>
      </c>
      <c r="N8036" s="24">
        <v>45544</v>
      </c>
    </row>
    <row r="8037" spans="1:14" s="17" customFormat="1" x14ac:dyDescent="0.25">
      <c r="B8037" s="17" t="s">
        <v>74380</v>
      </c>
      <c r="E8037" s="17" t="s">
        <v>74381</v>
      </c>
      <c r="F8037" s="21"/>
      <c r="G8037" s="17" t="s">
        <v>34</v>
      </c>
      <c r="H8037" s="17" t="s">
        <v>35</v>
      </c>
      <c r="I8037" s="17" t="s">
        <v>74382</v>
      </c>
      <c r="J8037" s="20">
        <v>8059347416946</v>
      </c>
      <c r="L8037" s="28">
        <v>244.95</v>
      </c>
      <c r="M8037" s="17">
        <v>244.95</v>
      </c>
      <c r="N8037" s="24">
        <v>45544</v>
      </c>
    </row>
    <row r="8038" spans="1:14" s="17" customFormat="1" x14ac:dyDescent="0.25">
      <c r="B8038" s="17" t="s">
        <v>74377</v>
      </c>
      <c r="E8038" s="17" t="s">
        <v>74378</v>
      </c>
      <c r="F8038" s="21"/>
      <c r="G8038" s="17" t="s">
        <v>34</v>
      </c>
      <c r="H8038" s="17" t="s">
        <v>35</v>
      </c>
      <c r="I8038" s="17" t="s">
        <v>74379</v>
      </c>
      <c r="J8038" s="20">
        <v>8059347416939</v>
      </c>
      <c r="L8038" s="28">
        <v>244.95</v>
      </c>
      <c r="M8038" s="17">
        <v>244.95</v>
      </c>
      <c r="N8038" s="24">
        <v>45544</v>
      </c>
    </row>
    <row r="8039" spans="1:14" s="17" customFormat="1" x14ac:dyDescent="0.25">
      <c r="B8039" s="17" t="s">
        <v>74374</v>
      </c>
      <c r="E8039" s="17" t="s">
        <v>74375</v>
      </c>
      <c r="F8039" s="21"/>
      <c r="G8039" s="17" t="s">
        <v>34</v>
      </c>
      <c r="H8039" s="17" t="s">
        <v>35</v>
      </c>
      <c r="I8039" s="17" t="s">
        <v>74376</v>
      </c>
      <c r="J8039" s="20">
        <v>8059347416922</v>
      </c>
      <c r="L8039" s="28">
        <v>244.95</v>
      </c>
      <c r="M8039" s="17">
        <v>244.95</v>
      </c>
      <c r="N8039" s="24">
        <v>45544</v>
      </c>
    </row>
    <row r="8040" spans="1:14" s="17" customFormat="1" x14ac:dyDescent="0.25">
      <c r="B8040" s="17" t="s">
        <v>74371</v>
      </c>
      <c r="E8040" s="17" t="s">
        <v>74372</v>
      </c>
      <c r="F8040" s="21"/>
      <c r="G8040" s="17" t="s">
        <v>34</v>
      </c>
      <c r="H8040" s="17" t="s">
        <v>35</v>
      </c>
      <c r="I8040" s="17" t="s">
        <v>74373</v>
      </c>
      <c r="J8040" s="20">
        <v>8059347416915</v>
      </c>
      <c r="L8040" s="28">
        <v>244.95</v>
      </c>
      <c r="M8040" s="17">
        <v>244.95</v>
      </c>
      <c r="N8040" s="24">
        <v>45544</v>
      </c>
    </row>
    <row r="8041" spans="1:14" s="17" customFormat="1" x14ac:dyDescent="0.25">
      <c r="A8041" s="32" t="s">
        <v>27525</v>
      </c>
      <c r="B8041" s="42" t="s">
        <v>66178</v>
      </c>
      <c r="C8041" s="42" t="s">
        <v>19599</v>
      </c>
      <c r="D8041" s="42"/>
      <c r="E8041" s="43" t="s">
        <v>59271</v>
      </c>
      <c r="F8041" s="44" t="s">
        <v>298</v>
      </c>
      <c r="G8041" s="44" t="s">
        <v>11</v>
      </c>
      <c r="H8041" s="44" t="s">
        <v>12</v>
      </c>
      <c r="I8041" s="42" t="s">
        <v>504</v>
      </c>
      <c r="J8041" s="42">
        <v>8021506619673</v>
      </c>
      <c r="K8041" s="45"/>
      <c r="L8041" s="47">
        <v>279.95</v>
      </c>
      <c r="M8041" s="47">
        <v>279.95</v>
      </c>
      <c r="N8041" s="45">
        <v>42975</v>
      </c>
    </row>
    <row r="8042" spans="1:14" s="17" customFormat="1" x14ac:dyDescent="0.25">
      <c r="A8042" s="32" t="s">
        <v>27524</v>
      </c>
      <c r="B8042" s="42" t="s">
        <v>66177</v>
      </c>
      <c r="C8042" s="42" t="s">
        <v>19598</v>
      </c>
      <c r="D8042" s="42"/>
      <c r="E8042" s="43" t="s">
        <v>59270</v>
      </c>
      <c r="F8042" s="44" t="s">
        <v>298</v>
      </c>
      <c r="G8042" s="44" t="s">
        <v>11</v>
      </c>
      <c r="H8042" s="44" t="s">
        <v>12</v>
      </c>
      <c r="I8042" s="42" t="s">
        <v>503</v>
      </c>
      <c r="J8042" s="42">
        <v>8021506619666</v>
      </c>
      <c r="K8042" s="45"/>
      <c r="L8042" s="47">
        <v>279.95</v>
      </c>
      <c r="M8042" s="47">
        <v>279.95</v>
      </c>
      <c r="N8042" s="45">
        <v>42975</v>
      </c>
    </row>
    <row r="8043" spans="1:14" s="17" customFormat="1" x14ac:dyDescent="0.25">
      <c r="A8043" s="32" t="s">
        <v>27523</v>
      </c>
      <c r="B8043" s="42" t="s">
        <v>66176</v>
      </c>
      <c r="C8043" s="42" t="s">
        <v>19597</v>
      </c>
      <c r="D8043" s="42"/>
      <c r="E8043" s="43" t="s">
        <v>59269</v>
      </c>
      <c r="F8043" s="44" t="s">
        <v>298</v>
      </c>
      <c r="G8043" s="44" t="s">
        <v>11</v>
      </c>
      <c r="H8043" s="44" t="s">
        <v>12</v>
      </c>
      <c r="I8043" s="42" t="s">
        <v>502</v>
      </c>
      <c r="J8043" s="42">
        <v>8021506619659</v>
      </c>
      <c r="K8043" s="45"/>
      <c r="L8043" s="47">
        <v>279.95</v>
      </c>
      <c r="M8043" s="47">
        <v>279.95</v>
      </c>
      <c r="N8043" s="45">
        <v>42975</v>
      </c>
    </row>
    <row r="8044" spans="1:14" s="17" customFormat="1" x14ac:dyDescent="0.25">
      <c r="A8044" s="32" t="s">
        <v>27522</v>
      </c>
      <c r="B8044" s="42" t="s">
        <v>66175</v>
      </c>
      <c r="C8044" s="42" t="s">
        <v>19596</v>
      </c>
      <c r="D8044" s="42"/>
      <c r="E8044" s="43" t="s">
        <v>59268</v>
      </c>
      <c r="F8044" s="44" t="s">
        <v>298</v>
      </c>
      <c r="G8044" s="44" t="s">
        <v>11</v>
      </c>
      <c r="H8044" s="44" t="s">
        <v>12</v>
      </c>
      <c r="I8044" s="42" t="s">
        <v>501</v>
      </c>
      <c r="J8044" s="42">
        <v>8021506619642</v>
      </c>
      <c r="K8044" s="45"/>
      <c r="L8044" s="47">
        <v>279.95</v>
      </c>
      <c r="M8044" s="47">
        <v>279.95</v>
      </c>
      <c r="N8044" s="45">
        <v>42975</v>
      </c>
    </row>
    <row r="8045" spans="1:14" s="17" customFormat="1" x14ac:dyDescent="0.25">
      <c r="A8045" s="32" t="s">
        <v>27521</v>
      </c>
      <c r="B8045" s="42" t="s">
        <v>66174</v>
      </c>
      <c r="C8045" s="42" t="s">
        <v>19595</v>
      </c>
      <c r="D8045" s="42"/>
      <c r="E8045" s="43" t="s">
        <v>59267</v>
      </c>
      <c r="F8045" s="44" t="s">
        <v>298</v>
      </c>
      <c r="G8045" s="44" t="s">
        <v>11</v>
      </c>
      <c r="H8045" s="44" t="s">
        <v>12</v>
      </c>
      <c r="I8045" s="42" t="s">
        <v>500</v>
      </c>
      <c r="J8045" s="42">
        <v>8021506619635</v>
      </c>
      <c r="K8045" s="45"/>
      <c r="L8045" s="47">
        <v>279.95</v>
      </c>
      <c r="M8045" s="47">
        <v>279.95</v>
      </c>
      <c r="N8045" s="45">
        <v>42975</v>
      </c>
    </row>
    <row r="8046" spans="1:14" s="17" customFormat="1" x14ac:dyDescent="0.25">
      <c r="A8046" s="32" t="s">
        <v>27520</v>
      </c>
      <c r="B8046" s="42" t="s">
        <v>66173</v>
      </c>
      <c r="C8046" s="42" t="s">
        <v>19594</v>
      </c>
      <c r="D8046" s="42"/>
      <c r="E8046" s="43" t="s">
        <v>59266</v>
      </c>
      <c r="F8046" s="44" t="s">
        <v>298</v>
      </c>
      <c r="G8046" s="44" t="s">
        <v>11</v>
      </c>
      <c r="H8046" s="44" t="s">
        <v>12</v>
      </c>
      <c r="I8046" s="42" t="s">
        <v>499</v>
      </c>
      <c r="J8046" s="42">
        <v>8021506619628</v>
      </c>
      <c r="K8046" s="45"/>
      <c r="L8046" s="47">
        <v>279.95</v>
      </c>
      <c r="M8046" s="47">
        <v>279.95</v>
      </c>
      <c r="N8046" s="45">
        <v>42975</v>
      </c>
    </row>
    <row r="8047" spans="1:14" s="17" customFormat="1" x14ac:dyDescent="0.25">
      <c r="A8047" s="32" t="s">
        <v>27519</v>
      </c>
      <c r="B8047" s="42" t="s">
        <v>66172</v>
      </c>
      <c r="C8047" s="42" t="s">
        <v>19593</v>
      </c>
      <c r="D8047" s="42"/>
      <c r="E8047" s="43" t="s">
        <v>59265</v>
      </c>
      <c r="F8047" s="44" t="s">
        <v>298</v>
      </c>
      <c r="G8047" s="44" t="s">
        <v>11</v>
      </c>
      <c r="H8047" s="44" t="s">
        <v>12</v>
      </c>
      <c r="I8047" s="42" t="s">
        <v>498</v>
      </c>
      <c r="J8047" s="42">
        <v>8021506619611</v>
      </c>
      <c r="K8047" s="45"/>
      <c r="L8047" s="47">
        <v>279.95</v>
      </c>
      <c r="M8047" s="47">
        <v>279.95</v>
      </c>
      <c r="N8047" s="45">
        <v>42975</v>
      </c>
    </row>
    <row r="8048" spans="1:14" s="17" customFormat="1" x14ac:dyDescent="0.25">
      <c r="A8048" s="32" t="s">
        <v>27518</v>
      </c>
      <c r="B8048" s="42" t="s">
        <v>66171</v>
      </c>
      <c r="C8048" s="42" t="s">
        <v>19592</v>
      </c>
      <c r="D8048" s="42"/>
      <c r="E8048" s="43" t="s">
        <v>59264</v>
      </c>
      <c r="F8048" s="44" t="s">
        <v>298</v>
      </c>
      <c r="G8048" s="44" t="s">
        <v>11</v>
      </c>
      <c r="H8048" s="44" t="s">
        <v>12</v>
      </c>
      <c r="I8048" s="42" t="s">
        <v>497</v>
      </c>
      <c r="J8048" s="42">
        <v>8021506619604</v>
      </c>
      <c r="K8048" s="45"/>
      <c r="L8048" s="47">
        <v>279.95</v>
      </c>
      <c r="M8048" s="47">
        <v>279.95</v>
      </c>
      <c r="N8048" s="45">
        <v>42975</v>
      </c>
    </row>
    <row r="8049" spans="1:14" s="17" customFormat="1" x14ac:dyDescent="0.25">
      <c r="A8049" s="32" t="s">
        <v>27517</v>
      </c>
      <c r="B8049" s="42" t="s">
        <v>66170</v>
      </c>
      <c r="C8049" s="42" t="s">
        <v>19591</v>
      </c>
      <c r="D8049" s="42"/>
      <c r="E8049" s="43" t="s">
        <v>59263</v>
      </c>
      <c r="F8049" s="44" t="s">
        <v>298</v>
      </c>
      <c r="G8049" s="44" t="s">
        <v>11</v>
      </c>
      <c r="H8049" s="44" t="s">
        <v>12</v>
      </c>
      <c r="I8049" s="42" t="s">
        <v>496</v>
      </c>
      <c r="J8049" s="42">
        <v>8021506619598</v>
      </c>
      <c r="K8049" s="45"/>
      <c r="L8049" s="47">
        <v>279.95</v>
      </c>
      <c r="M8049" s="47">
        <v>279.95</v>
      </c>
      <c r="N8049" s="45">
        <v>42975</v>
      </c>
    </row>
    <row r="8050" spans="1:14" s="17" customFormat="1" x14ac:dyDescent="0.25">
      <c r="A8050" s="32" t="s">
        <v>27516</v>
      </c>
      <c r="B8050" s="42" t="s">
        <v>66169</v>
      </c>
      <c r="C8050" s="42" t="s">
        <v>19590</v>
      </c>
      <c r="D8050" s="42"/>
      <c r="E8050" s="43" t="s">
        <v>59262</v>
      </c>
      <c r="F8050" s="44" t="s">
        <v>298</v>
      </c>
      <c r="G8050" s="44" t="s">
        <v>11</v>
      </c>
      <c r="H8050" s="44" t="s">
        <v>12</v>
      </c>
      <c r="I8050" s="42" t="s">
        <v>495</v>
      </c>
      <c r="J8050" s="42">
        <v>8021506619581</v>
      </c>
      <c r="K8050" s="45"/>
      <c r="L8050" s="47">
        <v>279.95</v>
      </c>
      <c r="M8050" s="47">
        <v>279.95</v>
      </c>
      <c r="N8050" s="45">
        <v>42975</v>
      </c>
    </row>
    <row r="8051" spans="1:14" s="17" customFormat="1" x14ac:dyDescent="0.25">
      <c r="A8051" s="32" t="s">
        <v>27515</v>
      </c>
      <c r="B8051" s="42" t="s">
        <v>66168</v>
      </c>
      <c r="C8051" s="42" t="s">
        <v>19589</v>
      </c>
      <c r="D8051" s="42"/>
      <c r="E8051" s="43" t="s">
        <v>59261</v>
      </c>
      <c r="F8051" s="44" t="s">
        <v>298</v>
      </c>
      <c r="G8051" s="44" t="s">
        <v>11</v>
      </c>
      <c r="H8051" s="44" t="s">
        <v>12</v>
      </c>
      <c r="I8051" s="42" t="s">
        <v>494</v>
      </c>
      <c r="J8051" s="42">
        <v>8021506619574</v>
      </c>
      <c r="K8051" s="45"/>
      <c r="L8051" s="47">
        <v>279.95</v>
      </c>
      <c r="M8051" s="47">
        <v>279.95</v>
      </c>
      <c r="N8051" s="45">
        <v>42975</v>
      </c>
    </row>
    <row r="8052" spans="1:14" s="17" customFormat="1" x14ac:dyDescent="0.25">
      <c r="A8052" s="32" t="s">
        <v>27514</v>
      </c>
      <c r="B8052" s="42" t="s">
        <v>66167</v>
      </c>
      <c r="C8052" s="42"/>
      <c r="D8052" s="42"/>
      <c r="E8052" s="43" t="s">
        <v>59260</v>
      </c>
      <c r="F8052" s="44" t="s">
        <v>298</v>
      </c>
      <c r="G8052" s="44" t="s">
        <v>11</v>
      </c>
      <c r="H8052" s="44" t="s">
        <v>12</v>
      </c>
      <c r="I8052" s="42" t="s">
        <v>493</v>
      </c>
      <c r="J8052" s="42">
        <v>8021506619567</v>
      </c>
      <c r="K8052" s="45"/>
      <c r="L8052" s="47">
        <v>279.95</v>
      </c>
      <c r="M8052" s="47">
        <v>279.95</v>
      </c>
      <c r="N8052" s="45">
        <v>42975</v>
      </c>
    </row>
    <row r="8053" spans="1:14" s="17" customFormat="1" x14ac:dyDescent="0.25">
      <c r="A8053" s="32" t="s">
        <v>27513</v>
      </c>
      <c r="B8053" s="42" t="s">
        <v>66166</v>
      </c>
      <c r="C8053" s="42"/>
      <c r="D8053" s="42"/>
      <c r="E8053" s="43" t="s">
        <v>59259</v>
      </c>
      <c r="F8053" s="44" t="s">
        <v>298</v>
      </c>
      <c r="G8053" s="44" t="s">
        <v>11</v>
      </c>
      <c r="H8053" s="44" t="s">
        <v>12</v>
      </c>
      <c r="I8053" s="42" t="s">
        <v>492</v>
      </c>
      <c r="J8053" s="42">
        <v>8021506619550</v>
      </c>
      <c r="K8053" s="45"/>
      <c r="L8053" s="47">
        <v>279.95</v>
      </c>
      <c r="M8053" s="47">
        <v>279.95</v>
      </c>
      <c r="N8053" s="45">
        <v>42975</v>
      </c>
    </row>
    <row r="8054" spans="1:14" s="17" customFormat="1" x14ac:dyDescent="0.25">
      <c r="A8054" s="32" t="s">
        <v>27512</v>
      </c>
      <c r="B8054" s="42" t="s">
        <v>66165</v>
      </c>
      <c r="C8054" s="42"/>
      <c r="D8054" s="42"/>
      <c r="E8054" s="43" t="s">
        <v>59258</v>
      </c>
      <c r="F8054" s="44" t="s">
        <v>298</v>
      </c>
      <c r="G8054" s="44" t="s">
        <v>11</v>
      </c>
      <c r="H8054" s="44" t="s">
        <v>12</v>
      </c>
      <c r="I8054" s="42" t="s">
        <v>491</v>
      </c>
      <c r="J8054" s="42">
        <v>8021506619543</v>
      </c>
      <c r="K8054" s="45"/>
      <c r="L8054" s="47">
        <v>279.95</v>
      </c>
      <c r="M8054" s="47">
        <v>279.95</v>
      </c>
      <c r="N8054" s="45">
        <v>42975</v>
      </c>
    </row>
    <row r="8055" spans="1:14" s="17" customFormat="1" x14ac:dyDescent="0.25">
      <c r="A8055" s="32" t="s">
        <v>27511</v>
      </c>
      <c r="B8055" s="42" t="s">
        <v>66164</v>
      </c>
      <c r="C8055" s="42"/>
      <c r="D8055" s="42"/>
      <c r="E8055" s="43" t="s">
        <v>59257</v>
      </c>
      <c r="F8055" s="44" t="s">
        <v>298</v>
      </c>
      <c r="G8055" s="44" t="s">
        <v>11</v>
      </c>
      <c r="H8055" s="44" t="s">
        <v>12</v>
      </c>
      <c r="I8055" s="42" t="s">
        <v>490</v>
      </c>
      <c r="J8055" s="42">
        <v>8021506619536</v>
      </c>
      <c r="K8055" s="45"/>
      <c r="L8055" s="47">
        <v>279.95</v>
      </c>
      <c r="M8055" s="47">
        <v>279.95</v>
      </c>
      <c r="N8055" s="45">
        <v>42975</v>
      </c>
    </row>
    <row r="8056" spans="1:14" s="17" customFormat="1" x14ac:dyDescent="0.25">
      <c r="A8056" s="45" t="s">
        <v>43548</v>
      </c>
      <c r="B8056" s="42" t="s">
        <v>43549</v>
      </c>
      <c r="C8056" s="42" t="s">
        <v>70010</v>
      </c>
      <c r="D8056" s="42"/>
      <c r="E8056" s="43" t="s">
        <v>43550</v>
      </c>
      <c r="F8056" s="44" t="s">
        <v>298</v>
      </c>
      <c r="G8056" s="32" t="s">
        <v>11</v>
      </c>
      <c r="H8056" s="43" t="s">
        <v>12</v>
      </c>
      <c r="I8056" s="42" t="s">
        <v>43551</v>
      </c>
      <c r="J8056" s="65">
        <v>8059175905667</v>
      </c>
      <c r="K8056" s="45"/>
      <c r="L8056" s="47">
        <v>394.95</v>
      </c>
      <c r="M8056" s="47">
        <v>394.95</v>
      </c>
      <c r="N8056" s="45">
        <v>44438</v>
      </c>
    </row>
    <row r="8057" spans="1:14" s="17" customFormat="1" x14ac:dyDescent="0.25">
      <c r="A8057" s="45" t="s">
        <v>43544</v>
      </c>
      <c r="B8057" s="42" t="s">
        <v>43545</v>
      </c>
      <c r="C8057" s="42" t="s">
        <v>70009</v>
      </c>
      <c r="D8057" s="42"/>
      <c r="E8057" s="43" t="s">
        <v>43546</v>
      </c>
      <c r="F8057" s="44" t="s">
        <v>298</v>
      </c>
      <c r="G8057" s="32" t="s">
        <v>11</v>
      </c>
      <c r="H8057" s="43" t="s">
        <v>12</v>
      </c>
      <c r="I8057" s="42" t="s">
        <v>43547</v>
      </c>
      <c r="J8057" s="65">
        <v>8059175905650</v>
      </c>
      <c r="K8057" s="45"/>
      <c r="L8057" s="47">
        <v>394.95</v>
      </c>
      <c r="M8057" s="47">
        <v>394.95</v>
      </c>
      <c r="N8057" s="45">
        <v>44438</v>
      </c>
    </row>
    <row r="8058" spans="1:14" s="17" customFormat="1" x14ac:dyDescent="0.25">
      <c r="A8058" s="45" t="s">
        <v>43540</v>
      </c>
      <c r="B8058" s="42" t="s">
        <v>43541</v>
      </c>
      <c r="C8058" s="42" t="s">
        <v>70008</v>
      </c>
      <c r="D8058" s="42"/>
      <c r="E8058" s="43" t="s">
        <v>43542</v>
      </c>
      <c r="F8058" s="44" t="s">
        <v>298</v>
      </c>
      <c r="G8058" s="32" t="s">
        <v>11</v>
      </c>
      <c r="H8058" s="43" t="s">
        <v>12</v>
      </c>
      <c r="I8058" s="42" t="s">
        <v>43543</v>
      </c>
      <c r="J8058" s="65">
        <v>8059175905643</v>
      </c>
      <c r="K8058" s="45"/>
      <c r="L8058" s="47">
        <v>394.95</v>
      </c>
      <c r="M8058" s="47">
        <v>394.95</v>
      </c>
      <c r="N8058" s="45">
        <v>44438</v>
      </c>
    </row>
    <row r="8059" spans="1:14" s="17" customFormat="1" x14ac:dyDescent="0.25">
      <c r="A8059" s="45" t="s">
        <v>43536</v>
      </c>
      <c r="B8059" s="42" t="s">
        <v>43537</v>
      </c>
      <c r="C8059" s="42" t="s">
        <v>70007</v>
      </c>
      <c r="D8059" s="42"/>
      <c r="E8059" s="43" t="s">
        <v>43538</v>
      </c>
      <c r="F8059" s="44" t="s">
        <v>298</v>
      </c>
      <c r="G8059" s="32" t="s">
        <v>11</v>
      </c>
      <c r="H8059" s="43" t="s">
        <v>12</v>
      </c>
      <c r="I8059" s="42" t="s">
        <v>43539</v>
      </c>
      <c r="J8059" s="65">
        <v>8059175905636</v>
      </c>
      <c r="K8059" s="45"/>
      <c r="L8059" s="47">
        <v>394.95</v>
      </c>
      <c r="M8059" s="47">
        <v>394.95</v>
      </c>
      <c r="N8059" s="45">
        <v>44438</v>
      </c>
    </row>
    <row r="8060" spans="1:14" s="17" customFormat="1" x14ac:dyDescent="0.25">
      <c r="A8060" s="45" t="s">
        <v>43532</v>
      </c>
      <c r="B8060" s="42" t="s">
        <v>43533</v>
      </c>
      <c r="C8060" s="42" t="s">
        <v>70006</v>
      </c>
      <c r="D8060" s="42"/>
      <c r="E8060" s="43" t="s">
        <v>43534</v>
      </c>
      <c r="F8060" s="44" t="s">
        <v>298</v>
      </c>
      <c r="G8060" s="32" t="s">
        <v>11</v>
      </c>
      <c r="H8060" s="43" t="s">
        <v>12</v>
      </c>
      <c r="I8060" s="42" t="s">
        <v>43535</v>
      </c>
      <c r="J8060" s="65">
        <v>8059175905629</v>
      </c>
      <c r="K8060" s="45"/>
      <c r="L8060" s="47">
        <v>394.95</v>
      </c>
      <c r="M8060" s="47">
        <v>394.95</v>
      </c>
      <c r="N8060" s="45">
        <v>44438</v>
      </c>
    </row>
    <row r="8061" spans="1:14" s="17" customFormat="1" x14ac:dyDescent="0.25">
      <c r="A8061" s="45" t="s">
        <v>43528</v>
      </c>
      <c r="B8061" s="42" t="s">
        <v>43529</v>
      </c>
      <c r="C8061" s="42" t="s">
        <v>70005</v>
      </c>
      <c r="D8061" s="42"/>
      <c r="E8061" s="43" t="s">
        <v>43530</v>
      </c>
      <c r="F8061" s="44" t="s">
        <v>298</v>
      </c>
      <c r="G8061" s="32" t="s">
        <v>11</v>
      </c>
      <c r="H8061" s="43" t="s">
        <v>12</v>
      </c>
      <c r="I8061" s="42" t="s">
        <v>43531</v>
      </c>
      <c r="J8061" s="65">
        <v>8059175905612</v>
      </c>
      <c r="K8061" s="45"/>
      <c r="L8061" s="47">
        <v>394.95</v>
      </c>
      <c r="M8061" s="47">
        <v>394.95</v>
      </c>
      <c r="N8061" s="45">
        <v>44438</v>
      </c>
    </row>
    <row r="8062" spans="1:14" s="17" customFormat="1" x14ac:dyDescent="0.25">
      <c r="A8062" s="45" t="s">
        <v>43524</v>
      </c>
      <c r="B8062" s="42" t="s">
        <v>43525</v>
      </c>
      <c r="C8062" s="42" t="s">
        <v>70004</v>
      </c>
      <c r="D8062" s="42"/>
      <c r="E8062" s="43" t="s">
        <v>43526</v>
      </c>
      <c r="F8062" s="44" t="s">
        <v>298</v>
      </c>
      <c r="G8062" s="32" t="s">
        <v>11</v>
      </c>
      <c r="H8062" s="43" t="s">
        <v>12</v>
      </c>
      <c r="I8062" s="42" t="s">
        <v>43527</v>
      </c>
      <c r="J8062" s="65">
        <v>8059175905605</v>
      </c>
      <c r="K8062" s="45"/>
      <c r="L8062" s="47">
        <v>394.95</v>
      </c>
      <c r="M8062" s="47">
        <v>394.95</v>
      </c>
      <c r="N8062" s="45">
        <v>44438</v>
      </c>
    </row>
    <row r="8063" spans="1:14" s="17" customFormat="1" x14ac:dyDescent="0.25">
      <c r="A8063" s="45" t="s">
        <v>43520</v>
      </c>
      <c r="B8063" s="42" t="s">
        <v>43521</v>
      </c>
      <c r="C8063" s="42" t="s">
        <v>70003</v>
      </c>
      <c r="D8063" s="42"/>
      <c r="E8063" s="43" t="s">
        <v>43522</v>
      </c>
      <c r="F8063" s="44" t="s">
        <v>298</v>
      </c>
      <c r="G8063" s="32" t="s">
        <v>11</v>
      </c>
      <c r="H8063" s="43" t="s">
        <v>12</v>
      </c>
      <c r="I8063" s="42" t="s">
        <v>43523</v>
      </c>
      <c r="J8063" s="65">
        <v>8059175905599</v>
      </c>
      <c r="K8063" s="45"/>
      <c r="L8063" s="47">
        <v>394.95</v>
      </c>
      <c r="M8063" s="47">
        <v>394.95</v>
      </c>
      <c r="N8063" s="45">
        <v>44438</v>
      </c>
    </row>
    <row r="8064" spans="1:14" s="17" customFormat="1" x14ac:dyDescent="0.25">
      <c r="A8064" s="45" t="s">
        <v>43516</v>
      </c>
      <c r="B8064" s="42" t="s">
        <v>43517</v>
      </c>
      <c r="C8064" s="42" t="s">
        <v>70002</v>
      </c>
      <c r="D8064" s="42"/>
      <c r="E8064" s="43" t="s">
        <v>43518</v>
      </c>
      <c r="F8064" s="44" t="s">
        <v>298</v>
      </c>
      <c r="G8064" s="32" t="s">
        <v>11</v>
      </c>
      <c r="H8064" s="43" t="s">
        <v>12</v>
      </c>
      <c r="I8064" s="42" t="s">
        <v>43519</v>
      </c>
      <c r="J8064" s="65">
        <v>8059175905582</v>
      </c>
      <c r="K8064" s="45"/>
      <c r="L8064" s="47">
        <v>394.95</v>
      </c>
      <c r="M8064" s="47">
        <v>394.95</v>
      </c>
      <c r="N8064" s="45">
        <v>44438</v>
      </c>
    </row>
    <row r="8065" spans="1:14" s="17" customFormat="1" x14ac:dyDescent="0.25">
      <c r="A8065" s="45" t="s">
        <v>43512</v>
      </c>
      <c r="B8065" s="42" t="s">
        <v>43513</v>
      </c>
      <c r="C8065" s="42"/>
      <c r="D8065" s="42"/>
      <c r="E8065" s="43" t="s">
        <v>43514</v>
      </c>
      <c r="F8065" s="44" t="s">
        <v>298</v>
      </c>
      <c r="G8065" s="32" t="s">
        <v>11</v>
      </c>
      <c r="H8065" s="43" t="s">
        <v>12</v>
      </c>
      <c r="I8065" s="42" t="s">
        <v>43515</v>
      </c>
      <c r="J8065" s="65">
        <v>8059175905575</v>
      </c>
      <c r="K8065" s="45"/>
      <c r="L8065" s="47">
        <v>394.95</v>
      </c>
      <c r="M8065" s="47">
        <v>394.95</v>
      </c>
      <c r="N8065" s="45">
        <v>44438</v>
      </c>
    </row>
    <row r="8066" spans="1:14" s="17" customFormat="1" x14ac:dyDescent="0.25">
      <c r="A8066" s="45" t="s">
        <v>43508</v>
      </c>
      <c r="B8066" s="42" t="s">
        <v>43509</v>
      </c>
      <c r="C8066" s="42"/>
      <c r="D8066" s="42"/>
      <c r="E8066" s="43" t="s">
        <v>43510</v>
      </c>
      <c r="F8066" s="44" t="s">
        <v>298</v>
      </c>
      <c r="G8066" s="32" t="s">
        <v>11</v>
      </c>
      <c r="H8066" s="43" t="s">
        <v>12</v>
      </c>
      <c r="I8066" s="42" t="s">
        <v>43511</v>
      </c>
      <c r="J8066" s="65">
        <v>8059175905568</v>
      </c>
      <c r="K8066" s="45"/>
      <c r="L8066" s="47">
        <v>394.95</v>
      </c>
      <c r="M8066" s="47">
        <v>394.95</v>
      </c>
      <c r="N8066" s="45">
        <v>44438</v>
      </c>
    </row>
    <row r="8067" spans="1:14" s="17" customFormat="1" x14ac:dyDescent="0.25">
      <c r="A8067" s="32" t="s">
        <v>27510</v>
      </c>
      <c r="B8067" s="42" t="s">
        <v>66433</v>
      </c>
      <c r="C8067" s="42"/>
      <c r="D8067" s="42"/>
      <c r="E8067" s="43" t="s">
        <v>59256</v>
      </c>
      <c r="F8067" s="44" t="s">
        <v>298</v>
      </c>
      <c r="G8067" s="44" t="s">
        <v>11</v>
      </c>
      <c r="H8067" s="44" t="s">
        <v>12</v>
      </c>
      <c r="I8067" s="42" t="s">
        <v>1206</v>
      </c>
      <c r="J8067" s="42">
        <v>8021506619505</v>
      </c>
      <c r="K8067" s="45"/>
      <c r="L8067" s="47">
        <v>374.95</v>
      </c>
      <c r="M8067" s="47">
        <v>374.95</v>
      </c>
      <c r="N8067" s="45">
        <v>42975</v>
      </c>
    </row>
    <row r="8068" spans="1:14" s="17" customFormat="1" x14ac:dyDescent="0.25">
      <c r="A8068" s="32" t="s">
        <v>27509</v>
      </c>
      <c r="B8068" s="42" t="s">
        <v>66432</v>
      </c>
      <c r="C8068" s="42"/>
      <c r="D8068" s="42"/>
      <c r="E8068" s="43" t="s">
        <v>59255</v>
      </c>
      <c r="F8068" s="44" t="s">
        <v>298</v>
      </c>
      <c r="G8068" s="44" t="s">
        <v>11</v>
      </c>
      <c r="H8068" s="44" t="s">
        <v>12</v>
      </c>
      <c r="I8068" s="42" t="s">
        <v>1205</v>
      </c>
      <c r="J8068" s="42">
        <v>8021506619499</v>
      </c>
      <c r="K8068" s="45"/>
      <c r="L8068" s="47">
        <v>374.95</v>
      </c>
      <c r="M8068" s="47">
        <v>374.95</v>
      </c>
      <c r="N8068" s="45">
        <v>42975</v>
      </c>
    </row>
    <row r="8069" spans="1:14" s="17" customFormat="1" x14ac:dyDescent="0.25">
      <c r="A8069" s="32" t="s">
        <v>27508</v>
      </c>
      <c r="B8069" s="42" t="s">
        <v>66431</v>
      </c>
      <c r="C8069" s="42"/>
      <c r="D8069" s="42"/>
      <c r="E8069" s="43" t="s">
        <v>59254</v>
      </c>
      <c r="F8069" s="44" t="s">
        <v>298</v>
      </c>
      <c r="G8069" s="44" t="s">
        <v>11</v>
      </c>
      <c r="H8069" s="44" t="s">
        <v>12</v>
      </c>
      <c r="I8069" s="42" t="s">
        <v>1204</v>
      </c>
      <c r="J8069" s="42">
        <v>8021506619482</v>
      </c>
      <c r="K8069" s="45"/>
      <c r="L8069" s="47">
        <v>374.95</v>
      </c>
      <c r="M8069" s="47">
        <v>374.95</v>
      </c>
      <c r="N8069" s="45">
        <v>42975</v>
      </c>
    </row>
    <row r="8070" spans="1:14" s="17" customFormat="1" x14ac:dyDescent="0.25">
      <c r="A8070" s="32" t="s">
        <v>27507</v>
      </c>
      <c r="B8070" s="42" t="s">
        <v>66430</v>
      </c>
      <c r="C8070" s="42"/>
      <c r="D8070" s="42"/>
      <c r="E8070" s="43" t="s">
        <v>59253</v>
      </c>
      <c r="F8070" s="44" t="s">
        <v>298</v>
      </c>
      <c r="G8070" s="44" t="s">
        <v>11</v>
      </c>
      <c r="H8070" s="44" t="s">
        <v>12</v>
      </c>
      <c r="I8070" s="42" t="s">
        <v>1203</v>
      </c>
      <c r="J8070" s="42">
        <v>8021506619475</v>
      </c>
      <c r="K8070" s="45"/>
      <c r="L8070" s="47">
        <v>374.95</v>
      </c>
      <c r="M8070" s="47">
        <v>374.95</v>
      </c>
      <c r="N8070" s="45">
        <v>42975</v>
      </c>
    </row>
    <row r="8071" spans="1:14" s="17" customFormat="1" x14ac:dyDescent="0.25">
      <c r="A8071" s="32" t="s">
        <v>27506</v>
      </c>
      <c r="B8071" s="42" t="s">
        <v>66429</v>
      </c>
      <c r="C8071" s="42"/>
      <c r="D8071" s="42"/>
      <c r="E8071" s="43" t="s">
        <v>59252</v>
      </c>
      <c r="F8071" s="44" t="s">
        <v>298</v>
      </c>
      <c r="G8071" s="44" t="s">
        <v>11</v>
      </c>
      <c r="H8071" s="44" t="s">
        <v>12</v>
      </c>
      <c r="I8071" s="42" t="s">
        <v>1202</v>
      </c>
      <c r="J8071" s="42">
        <v>8021506619468</v>
      </c>
      <c r="K8071" s="45"/>
      <c r="L8071" s="47">
        <v>374.95</v>
      </c>
      <c r="M8071" s="47">
        <v>374.95</v>
      </c>
      <c r="N8071" s="45">
        <v>42975</v>
      </c>
    </row>
    <row r="8072" spans="1:14" s="17" customFormat="1" x14ac:dyDescent="0.25">
      <c r="A8072" s="32" t="s">
        <v>27505</v>
      </c>
      <c r="B8072" s="42" t="s">
        <v>66428</v>
      </c>
      <c r="C8072" s="42"/>
      <c r="D8072" s="42"/>
      <c r="E8072" s="43" t="s">
        <v>59251</v>
      </c>
      <c r="F8072" s="44" t="s">
        <v>298</v>
      </c>
      <c r="G8072" s="44" t="s">
        <v>11</v>
      </c>
      <c r="H8072" s="44" t="s">
        <v>12</v>
      </c>
      <c r="I8072" s="42" t="s">
        <v>1201</v>
      </c>
      <c r="J8072" s="42">
        <v>8021506619451</v>
      </c>
      <c r="K8072" s="45"/>
      <c r="L8072" s="47">
        <v>374.95</v>
      </c>
      <c r="M8072" s="47">
        <v>374.95</v>
      </c>
      <c r="N8072" s="45">
        <v>42975</v>
      </c>
    </row>
    <row r="8073" spans="1:14" s="17" customFormat="1" x14ac:dyDescent="0.25">
      <c r="A8073" s="32" t="s">
        <v>27504</v>
      </c>
      <c r="B8073" s="42" t="s">
        <v>66427</v>
      </c>
      <c r="C8073" s="42"/>
      <c r="D8073" s="42"/>
      <c r="E8073" s="43" t="s">
        <v>59250</v>
      </c>
      <c r="F8073" s="44" t="s">
        <v>298</v>
      </c>
      <c r="G8073" s="44" t="s">
        <v>11</v>
      </c>
      <c r="H8073" s="44" t="s">
        <v>12</v>
      </c>
      <c r="I8073" s="42" t="s">
        <v>1200</v>
      </c>
      <c r="J8073" s="42">
        <v>8021506619444</v>
      </c>
      <c r="K8073" s="45"/>
      <c r="L8073" s="47">
        <v>374.95</v>
      </c>
      <c r="M8073" s="47">
        <v>374.95</v>
      </c>
      <c r="N8073" s="45">
        <v>42975</v>
      </c>
    </row>
    <row r="8074" spans="1:14" s="17" customFormat="1" x14ac:dyDescent="0.25">
      <c r="A8074" s="32" t="s">
        <v>27503</v>
      </c>
      <c r="B8074" s="42" t="s">
        <v>66426</v>
      </c>
      <c r="C8074" s="42"/>
      <c r="D8074" s="42"/>
      <c r="E8074" s="43" t="s">
        <v>59249</v>
      </c>
      <c r="F8074" s="44" t="s">
        <v>298</v>
      </c>
      <c r="G8074" s="44" t="s">
        <v>11</v>
      </c>
      <c r="H8074" s="44" t="s">
        <v>12</v>
      </c>
      <c r="I8074" s="42" t="s">
        <v>1199</v>
      </c>
      <c r="J8074" s="42">
        <v>8021506619437</v>
      </c>
      <c r="K8074" s="45"/>
      <c r="L8074" s="47">
        <v>374.95</v>
      </c>
      <c r="M8074" s="47">
        <v>374.95</v>
      </c>
      <c r="N8074" s="45">
        <v>42975</v>
      </c>
    </row>
    <row r="8075" spans="1:14" s="17" customFormat="1" x14ac:dyDescent="0.25">
      <c r="A8075" s="32" t="s">
        <v>27502</v>
      </c>
      <c r="B8075" s="42" t="s">
        <v>66425</v>
      </c>
      <c r="C8075" s="42"/>
      <c r="D8075" s="42"/>
      <c r="E8075" s="43" t="s">
        <v>59248</v>
      </c>
      <c r="F8075" s="44" t="s">
        <v>298</v>
      </c>
      <c r="G8075" s="44" t="s">
        <v>11</v>
      </c>
      <c r="H8075" s="44" t="s">
        <v>12</v>
      </c>
      <c r="I8075" s="42" t="s">
        <v>1198</v>
      </c>
      <c r="J8075" s="42">
        <v>8021506619420</v>
      </c>
      <c r="K8075" s="45"/>
      <c r="L8075" s="47">
        <v>374.95</v>
      </c>
      <c r="M8075" s="47">
        <v>374.95</v>
      </c>
      <c r="N8075" s="45">
        <v>42975</v>
      </c>
    </row>
    <row r="8076" spans="1:14" s="17" customFormat="1" x14ac:dyDescent="0.25">
      <c r="A8076" s="32" t="s">
        <v>27501</v>
      </c>
      <c r="B8076" s="42" t="s">
        <v>66512</v>
      </c>
      <c r="C8076" s="42"/>
      <c r="D8076" s="42"/>
      <c r="E8076" s="43" t="s">
        <v>13911</v>
      </c>
      <c r="F8076" s="44" t="s">
        <v>298</v>
      </c>
      <c r="G8076" s="44" t="s">
        <v>11</v>
      </c>
      <c r="H8076" s="44" t="s">
        <v>12</v>
      </c>
      <c r="I8076" s="42" t="s">
        <v>13912</v>
      </c>
      <c r="J8076" s="42">
        <v>8021506619376</v>
      </c>
      <c r="K8076" s="45"/>
      <c r="L8076" s="46">
        <v>279.95</v>
      </c>
      <c r="M8076" s="46">
        <v>279.95</v>
      </c>
      <c r="N8076" s="45">
        <v>43339</v>
      </c>
    </row>
    <row r="8077" spans="1:14" s="17" customFormat="1" x14ac:dyDescent="0.25">
      <c r="A8077" s="32" t="s">
        <v>27500</v>
      </c>
      <c r="B8077" s="42" t="s">
        <v>66511</v>
      </c>
      <c r="C8077" s="42"/>
      <c r="D8077" s="42"/>
      <c r="E8077" s="43" t="s">
        <v>13909</v>
      </c>
      <c r="F8077" s="44" t="s">
        <v>298</v>
      </c>
      <c r="G8077" s="44" t="s">
        <v>11</v>
      </c>
      <c r="H8077" s="44" t="s">
        <v>12</v>
      </c>
      <c r="I8077" s="42" t="s">
        <v>13910</v>
      </c>
      <c r="J8077" s="42">
        <v>8021506619369</v>
      </c>
      <c r="K8077" s="45"/>
      <c r="L8077" s="46">
        <v>279.95</v>
      </c>
      <c r="M8077" s="46">
        <v>279.95</v>
      </c>
      <c r="N8077" s="45">
        <v>43339</v>
      </c>
    </row>
    <row r="8078" spans="1:14" s="17" customFormat="1" x14ac:dyDescent="0.25">
      <c r="A8078" s="32" t="s">
        <v>27499</v>
      </c>
      <c r="B8078" s="42" t="s">
        <v>66510</v>
      </c>
      <c r="C8078" s="42"/>
      <c r="D8078" s="42"/>
      <c r="E8078" s="43" t="s">
        <v>13907</v>
      </c>
      <c r="F8078" s="44" t="s">
        <v>298</v>
      </c>
      <c r="G8078" s="44" t="s">
        <v>11</v>
      </c>
      <c r="H8078" s="44" t="s">
        <v>12</v>
      </c>
      <c r="I8078" s="42" t="s">
        <v>13908</v>
      </c>
      <c r="J8078" s="42">
        <v>8021506619352</v>
      </c>
      <c r="K8078" s="45"/>
      <c r="L8078" s="46">
        <v>279.95</v>
      </c>
      <c r="M8078" s="46">
        <v>279.95</v>
      </c>
      <c r="N8078" s="45">
        <v>43339</v>
      </c>
    </row>
    <row r="8079" spans="1:14" s="17" customFormat="1" x14ac:dyDescent="0.25">
      <c r="A8079" s="32" t="s">
        <v>27498</v>
      </c>
      <c r="B8079" s="42" t="s">
        <v>66509</v>
      </c>
      <c r="C8079" s="42"/>
      <c r="D8079" s="42"/>
      <c r="E8079" s="43" t="s">
        <v>13905</v>
      </c>
      <c r="F8079" s="44" t="s">
        <v>298</v>
      </c>
      <c r="G8079" s="44" t="s">
        <v>11</v>
      </c>
      <c r="H8079" s="44" t="s">
        <v>12</v>
      </c>
      <c r="I8079" s="42" t="s">
        <v>13906</v>
      </c>
      <c r="J8079" s="42">
        <v>8021506619345</v>
      </c>
      <c r="K8079" s="45"/>
      <c r="L8079" s="46">
        <v>279.95</v>
      </c>
      <c r="M8079" s="46">
        <v>279.95</v>
      </c>
      <c r="N8079" s="45">
        <v>43339</v>
      </c>
    </row>
    <row r="8080" spans="1:14" s="17" customFormat="1" x14ac:dyDescent="0.25">
      <c r="A8080" s="32" t="s">
        <v>27497</v>
      </c>
      <c r="B8080" s="42" t="s">
        <v>66508</v>
      </c>
      <c r="C8080" s="42"/>
      <c r="D8080" s="42"/>
      <c r="E8080" s="43" t="s">
        <v>13903</v>
      </c>
      <c r="F8080" s="44" t="s">
        <v>298</v>
      </c>
      <c r="G8080" s="44" t="s">
        <v>11</v>
      </c>
      <c r="H8080" s="44" t="s">
        <v>12</v>
      </c>
      <c r="I8080" s="42" t="s">
        <v>13904</v>
      </c>
      <c r="J8080" s="42">
        <v>8021506619338</v>
      </c>
      <c r="K8080" s="45"/>
      <c r="L8080" s="46">
        <v>279.95</v>
      </c>
      <c r="M8080" s="46">
        <v>279.95</v>
      </c>
      <c r="N8080" s="45">
        <v>43339</v>
      </c>
    </row>
    <row r="8081" spans="1:14" s="17" customFormat="1" x14ac:dyDescent="0.25">
      <c r="A8081" s="32" t="s">
        <v>27496</v>
      </c>
      <c r="B8081" s="42" t="s">
        <v>66507</v>
      </c>
      <c r="C8081" s="42"/>
      <c r="D8081" s="42"/>
      <c r="E8081" s="43" t="s">
        <v>13901</v>
      </c>
      <c r="F8081" s="44" t="s">
        <v>298</v>
      </c>
      <c r="G8081" s="44" t="s">
        <v>11</v>
      </c>
      <c r="H8081" s="44" t="s">
        <v>12</v>
      </c>
      <c r="I8081" s="42" t="s">
        <v>13902</v>
      </c>
      <c r="J8081" s="42">
        <v>8021506619321</v>
      </c>
      <c r="K8081" s="45"/>
      <c r="L8081" s="46">
        <v>279.95</v>
      </c>
      <c r="M8081" s="46">
        <v>279.95</v>
      </c>
      <c r="N8081" s="45">
        <v>43339</v>
      </c>
    </row>
    <row r="8082" spans="1:14" s="17" customFormat="1" x14ac:dyDescent="0.25">
      <c r="A8082" s="32" t="s">
        <v>27495</v>
      </c>
      <c r="B8082" s="42" t="s">
        <v>66506</v>
      </c>
      <c r="C8082" s="42"/>
      <c r="D8082" s="42"/>
      <c r="E8082" s="43" t="s">
        <v>13899</v>
      </c>
      <c r="F8082" s="44" t="s">
        <v>298</v>
      </c>
      <c r="G8082" s="44" t="s">
        <v>11</v>
      </c>
      <c r="H8082" s="44" t="s">
        <v>12</v>
      </c>
      <c r="I8082" s="42" t="s">
        <v>13900</v>
      </c>
      <c r="J8082" s="42">
        <v>8021506619314</v>
      </c>
      <c r="K8082" s="45"/>
      <c r="L8082" s="46">
        <v>279.95</v>
      </c>
      <c r="M8082" s="46">
        <v>279.95</v>
      </c>
      <c r="N8082" s="45">
        <v>43339</v>
      </c>
    </row>
    <row r="8083" spans="1:14" s="17" customFormat="1" x14ac:dyDescent="0.25">
      <c r="A8083" s="32" t="s">
        <v>27494</v>
      </c>
      <c r="B8083" s="42" t="s">
        <v>66505</v>
      </c>
      <c r="C8083" s="42"/>
      <c r="D8083" s="42"/>
      <c r="E8083" s="43" t="s">
        <v>13897</v>
      </c>
      <c r="F8083" s="44" t="s">
        <v>298</v>
      </c>
      <c r="G8083" s="44" t="s">
        <v>11</v>
      </c>
      <c r="H8083" s="44" t="s">
        <v>12</v>
      </c>
      <c r="I8083" s="42" t="s">
        <v>13898</v>
      </c>
      <c r="J8083" s="42">
        <v>8021506619307</v>
      </c>
      <c r="K8083" s="45"/>
      <c r="L8083" s="46">
        <v>279.95</v>
      </c>
      <c r="M8083" s="46">
        <v>279.95</v>
      </c>
      <c r="N8083" s="45">
        <v>43339</v>
      </c>
    </row>
    <row r="8084" spans="1:14" s="17" customFormat="1" x14ac:dyDescent="0.25">
      <c r="A8084" s="32" t="s">
        <v>27493</v>
      </c>
      <c r="B8084" s="42" t="s">
        <v>66504</v>
      </c>
      <c r="C8084" s="42"/>
      <c r="D8084" s="42"/>
      <c r="E8084" s="43" t="s">
        <v>13895</v>
      </c>
      <c r="F8084" s="44" t="s">
        <v>298</v>
      </c>
      <c r="G8084" s="44" t="s">
        <v>11</v>
      </c>
      <c r="H8084" s="44" t="s">
        <v>12</v>
      </c>
      <c r="I8084" s="42" t="s">
        <v>13896</v>
      </c>
      <c r="J8084" s="42">
        <v>8021506619291</v>
      </c>
      <c r="K8084" s="45"/>
      <c r="L8084" s="46">
        <v>279.95</v>
      </c>
      <c r="M8084" s="46">
        <v>279.95</v>
      </c>
      <c r="N8084" s="45">
        <v>43339</v>
      </c>
    </row>
    <row r="8085" spans="1:14" s="17" customFormat="1" x14ac:dyDescent="0.25">
      <c r="A8085" s="32" t="s">
        <v>27492</v>
      </c>
      <c r="B8085" s="42" t="s">
        <v>66503</v>
      </c>
      <c r="C8085" s="42"/>
      <c r="D8085" s="42"/>
      <c r="E8085" s="43" t="s">
        <v>13893</v>
      </c>
      <c r="F8085" s="44" t="s">
        <v>298</v>
      </c>
      <c r="G8085" s="44" t="s">
        <v>11</v>
      </c>
      <c r="H8085" s="44" t="s">
        <v>12</v>
      </c>
      <c r="I8085" s="42" t="s">
        <v>13894</v>
      </c>
      <c r="J8085" s="42">
        <v>8021506619284</v>
      </c>
      <c r="K8085" s="45"/>
      <c r="L8085" s="46">
        <v>279.95</v>
      </c>
      <c r="M8085" s="46">
        <v>279.95</v>
      </c>
      <c r="N8085" s="45">
        <v>43339</v>
      </c>
    </row>
    <row r="8086" spans="1:14" s="17" customFormat="1" x14ac:dyDescent="0.25">
      <c r="A8086" s="32" t="s">
        <v>27491</v>
      </c>
      <c r="B8086" s="42" t="s">
        <v>66502</v>
      </c>
      <c r="C8086" s="42"/>
      <c r="D8086" s="42"/>
      <c r="E8086" s="43" t="s">
        <v>59247</v>
      </c>
      <c r="F8086" s="44" t="s">
        <v>298</v>
      </c>
      <c r="G8086" s="44" t="s">
        <v>11</v>
      </c>
      <c r="H8086" s="44" t="s">
        <v>12</v>
      </c>
      <c r="I8086" s="42" t="s">
        <v>13892</v>
      </c>
      <c r="J8086" s="42">
        <v>8021506619277</v>
      </c>
      <c r="K8086" s="45"/>
      <c r="L8086" s="46">
        <v>279.95</v>
      </c>
      <c r="M8086" s="46">
        <v>279.95</v>
      </c>
      <c r="N8086" s="45">
        <v>43339</v>
      </c>
    </row>
    <row r="8087" spans="1:14" s="17" customFormat="1" x14ac:dyDescent="0.25">
      <c r="B8087" s="17" t="s">
        <v>74355</v>
      </c>
      <c r="C8087" s="17" t="s">
        <v>74356</v>
      </c>
      <c r="E8087" s="17" t="s">
        <v>74357</v>
      </c>
      <c r="F8087" s="21"/>
      <c r="G8087" s="17" t="s">
        <v>34</v>
      </c>
      <c r="H8087" s="17" t="s">
        <v>35</v>
      </c>
      <c r="I8087" s="17" t="s">
        <v>74358</v>
      </c>
      <c r="J8087" s="20">
        <v>8059347395142</v>
      </c>
      <c r="L8087" s="28">
        <v>344.95</v>
      </c>
      <c r="M8087" s="17">
        <v>344.95</v>
      </c>
      <c r="N8087" s="24">
        <v>45544</v>
      </c>
    </row>
    <row r="8088" spans="1:14" s="17" customFormat="1" x14ac:dyDescent="0.25">
      <c r="B8088" s="17" t="s">
        <v>74351</v>
      </c>
      <c r="C8088" s="17" t="s">
        <v>74352</v>
      </c>
      <c r="E8088" s="17" t="s">
        <v>74353</v>
      </c>
      <c r="F8088" s="21"/>
      <c r="G8088" s="17" t="s">
        <v>34</v>
      </c>
      <c r="H8088" s="17" t="s">
        <v>35</v>
      </c>
      <c r="I8088" s="17" t="s">
        <v>74354</v>
      </c>
      <c r="J8088" s="20">
        <v>8059347391168</v>
      </c>
      <c r="L8088" s="28">
        <v>344.95</v>
      </c>
      <c r="M8088" s="17">
        <v>344.95</v>
      </c>
      <c r="N8088" s="24">
        <v>45544</v>
      </c>
    </row>
    <row r="8089" spans="1:14" s="17" customFormat="1" x14ac:dyDescent="0.25">
      <c r="B8089" s="17" t="s">
        <v>74347</v>
      </c>
      <c r="C8089" s="17" t="s">
        <v>74348</v>
      </c>
      <c r="E8089" s="17" t="s">
        <v>74349</v>
      </c>
      <c r="F8089" s="21"/>
      <c r="G8089" s="17" t="s">
        <v>34</v>
      </c>
      <c r="H8089" s="17" t="s">
        <v>35</v>
      </c>
      <c r="I8089" s="17" t="s">
        <v>74350</v>
      </c>
      <c r="J8089" s="20">
        <v>8059347395135</v>
      </c>
      <c r="L8089" s="28">
        <v>344.95</v>
      </c>
      <c r="M8089" s="17">
        <v>344.95</v>
      </c>
      <c r="N8089" s="24">
        <v>45544</v>
      </c>
    </row>
    <row r="8090" spans="1:14" s="17" customFormat="1" x14ac:dyDescent="0.25">
      <c r="B8090" s="17" t="s">
        <v>74343</v>
      </c>
      <c r="C8090" s="17" t="s">
        <v>74344</v>
      </c>
      <c r="E8090" s="17" t="s">
        <v>74345</v>
      </c>
      <c r="F8090" s="21"/>
      <c r="G8090" s="17" t="s">
        <v>34</v>
      </c>
      <c r="H8090" s="17" t="s">
        <v>35</v>
      </c>
      <c r="I8090" s="17" t="s">
        <v>74346</v>
      </c>
      <c r="J8090" s="20">
        <v>8059347395128</v>
      </c>
      <c r="L8090" s="28">
        <v>344.95</v>
      </c>
      <c r="M8090" s="17">
        <v>344.95</v>
      </c>
      <c r="N8090" s="24">
        <v>45544</v>
      </c>
    </row>
    <row r="8091" spans="1:14" s="17" customFormat="1" x14ac:dyDescent="0.25">
      <c r="B8091" s="17" t="s">
        <v>74339</v>
      </c>
      <c r="C8091" s="17" t="s">
        <v>74340</v>
      </c>
      <c r="E8091" s="17" t="s">
        <v>74341</v>
      </c>
      <c r="F8091" s="21"/>
      <c r="G8091" s="17" t="s">
        <v>34</v>
      </c>
      <c r="H8091" s="17" t="s">
        <v>35</v>
      </c>
      <c r="I8091" s="17" t="s">
        <v>74342</v>
      </c>
      <c r="J8091" s="20">
        <v>8059347395111</v>
      </c>
      <c r="L8091" s="28">
        <v>344.95</v>
      </c>
      <c r="M8091" s="17">
        <v>344.95</v>
      </c>
      <c r="N8091" s="24">
        <v>45544</v>
      </c>
    </row>
    <row r="8092" spans="1:14" s="17" customFormat="1" x14ac:dyDescent="0.25">
      <c r="B8092" s="17" t="s">
        <v>74335</v>
      </c>
      <c r="C8092" s="17" t="s">
        <v>74336</v>
      </c>
      <c r="E8092" s="17" t="s">
        <v>74337</v>
      </c>
      <c r="F8092" s="21"/>
      <c r="G8092" s="17" t="s">
        <v>34</v>
      </c>
      <c r="H8092" s="17" t="s">
        <v>35</v>
      </c>
      <c r="I8092" s="17" t="s">
        <v>74338</v>
      </c>
      <c r="J8092" s="20">
        <v>8059347395104</v>
      </c>
      <c r="L8092" s="28">
        <v>344.95</v>
      </c>
      <c r="M8092" s="17">
        <v>344.95</v>
      </c>
      <c r="N8092" s="24">
        <v>45544</v>
      </c>
    </row>
    <row r="8093" spans="1:14" s="17" customFormat="1" x14ac:dyDescent="0.25">
      <c r="B8093" s="17" t="s">
        <v>74331</v>
      </c>
      <c r="C8093" s="17" t="s">
        <v>74332</v>
      </c>
      <c r="E8093" s="17" t="s">
        <v>74333</v>
      </c>
      <c r="F8093" s="21"/>
      <c r="G8093" s="17" t="s">
        <v>34</v>
      </c>
      <c r="H8093" s="17" t="s">
        <v>35</v>
      </c>
      <c r="I8093" s="17" t="s">
        <v>74334</v>
      </c>
      <c r="J8093" s="20">
        <v>8059347395098</v>
      </c>
      <c r="L8093" s="28">
        <v>344.95</v>
      </c>
      <c r="M8093" s="17">
        <v>344.95</v>
      </c>
      <c r="N8093" s="24">
        <v>45544</v>
      </c>
    </row>
    <row r="8094" spans="1:14" s="17" customFormat="1" x14ac:dyDescent="0.25">
      <c r="B8094" s="17" t="s">
        <v>74327</v>
      </c>
      <c r="C8094" s="17" t="s">
        <v>74328</v>
      </c>
      <c r="E8094" s="17" t="s">
        <v>74329</v>
      </c>
      <c r="F8094" s="21"/>
      <c r="G8094" s="17" t="s">
        <v>34</v>
      </c>
      <c r="H8094" s="17" t="s">
        <v>35</v>
      </c>
      <c r="I8094" s="17" t="s">
        <v>74330</v>
      </c>
      <c r="J8094" s="20">
        <v>8059347395081</v>
      </c>
      <c r="L8094" s="28">
        <v>344.95</v>
      </c>
      <c r="M8094" s="17">
        <v>344.95</v>
      </c>
      <c r="N8094" s="24">
        <v>45544</v>
      </c>
    </row>
    <row r="8095" spans="1:14" s="17" customFormat="1" x14ac:dyDescent="0.25">
      <c r="B8095" s="17" t="s">
        <v>74323</v>
      </c>
      <c r="C8095" s="17" t="s">
        <v>74324</v>
      </c>
      <c r="E8095" s="17" t="s">
        <v>74325</v>
      </c>
      <c r="F8095" s="21"/>
      <c r="G8095" s="17" t="s">
        <v>34</v>
      </c>
      <c r="H8095" s="17" t="s">
        <v>35</v>
      </c>
      <c r="I8095" s="17" t="s">
        <v>74326</v>
      </c>
      <c r="J8095" s="20">
        <v>8059347395074</v>
      </c>
      <c r="L8095" s="28">
        <v>344.95</v>
      </c>
      <c r="M8095" s="17">
        <v>344.95</v>
      </c>
      <c r="N8095" s="24">
        <v>45544</v>
      </c>
    </row>
    <row r="8096" spans="1:14" s="17" customFormat="1" x14ac:dyDescent="0.25">
      <c r="B8096" s="17" t="s">
        <v>74319</v>
      </c>
      <c r="C8096" s="17" t="s">
        <v>74320</v>
      </c>
      <c r="E8096" s="17" t="s">
        <v>74321</v>
      </c>
      <c r="F8096" s="21"/>
      <c r="G8096" s="17" t="s">
        <v>34</v>
      </c>
      <c r="H8096" s="17" t="s">
        <v>35</v>
      </c>
      <c r="I8096" s="17" t="s">
        <v>74322</v>
      </c>
      <c r="J8096" s="20">
        <v>8059347391236</v>
      </c>
      <c r="L8096" s="28">
        <v>344.95</v>
      </c>
      <c r="M8096" s="17">
        <v>344.95</v>
      </c>
      <c r="N8096" s="24">
        <v>45544</v>
      </c>
    </row>
    <row r="8097" spans="1:14" s="17" customFormat="1" x14ac:dyDescent="0.25">
      <c r="B8097" s="17" t="s">
        <v>74315</v>
      </c>
      <c r="C8097" s="17" t="s">
        <v>74316</v>
      </c>
      <c r="E8097" s="17" t="s">
        <v>74317</v>
      </c>
      <c r="F8097" s="21"/>
      <c r="G8097" s="17" t="s">
        <v>34</v>
      </c>
      <c r="H8097" s="17" t="s">
        <v>35</v>
      </c>
      <c r="I8097" s="17" t="s">
        <v>74318</v>
      </c>
      <c r="J8097" s="20">
        <v>8059347395067</v>
      </c>
      <c r="L8097" s="28">
        <v>344.95</v>
      </c>
      <c r="M8097" s="17">
        <v>344.95</v>
      </c>
      <c r="N8097" s="24">
        <v>45544</v>
      </c>
    </row>
    <row r="8098" spans="1:14" s="17" customFormat="1" x14ac:dyDescent="0.25">
      <c r="B8098" s="17" t="s">
        <v>74311</v>
      </c>
      <c r="C8098" s="17" t="s">
        <v>74312</v>
      </c>
      <c r="E8098" s="17" t="s">
        <v>74313</v>
      </c>
      <c r="F8098" s="21"/>
      <c r="G8098" s="17" t="s">
        <v>34</v>
      </c>
      <c r="H8098" s="17" t="s">
        <v>35</v>
      </c>
      <c r="I8098" s="17" t="s">
        <v>74314</v>
      </c>
      <c r="J8098" s="20">
        <v>8059347395050</v>
      </c>
      <c r="L8098" s="28">
        <v>344.95</v>
      </c>
      <c r="M8098" s="17">
        <v>344.95</v>
      </c>
      <c r="N8098" s="24">
        <v>45544</v>
      </c>
    </row>
    <row r="8099" spans="1:14" s="17" customFormat="1" x14ac:dyDescent="0.25">
      <c r="B8099" s="17" t="s">
        <v>74307</v>
      </c>
      <c r="C8099" s="17" t="s">
        <v>74308</v>
      </c>
      <c r="E8099" s="17" t="s">
        <v>74309</v>
      </c>
      <c r="F8099" s="21"/>
      <c r="G8099" s="17" t="s">
        <v>34</v>
      </c>
      <c r="H8099" s="17" t="s">
        <v>35</v>
      </c>
      <c r="I8099" s="17" t="s">
        <v>74310</v>
      </c>
      <c r="J8099" s="20">
        <v>8059347395043</v>
      </c>
      <c r="L8099" s="28">
        <v>344.95</v>
      </c>
      <c r="M8099" s="17">
        <v>344.95</v>
      </c>
      <c r="N8099" s="24">
        <v>45544</v>
      </c>
    </row>
    <row r="8100" spans="1:14" s="17" customFormat="1" x14ac:dyDescent="0.25">
      <c r="B8100" s="17" t="s">
        <v>74303</v>
      </c>
      <c r="C8100" s="17" t="s">
        <v>74304</v>
      </c>
      <c r="E8100" s="17" t="s">
        <v>74305</v>
      </c>
      <c r="F8100" s="21"/>
      <c r="G8100" s="17" t="s">
        <v>34</v>
      </c>
      <c r="H8100" s="17" t="s">
        <v>35</v>
      </c>
      <c r="I8100" s="17" t="s">
        <v>74306</v>
      </c>
      <c r="J8100" s="20">
        <v>8059347395036</v>
      </c>
      <c r="L8100" s="28">
        <v>344.95</v>
      </c>
      <c r="M8100" s="17">
        <v>344.95</v>
      </c>
      <c r="N8100" s="24">
        <v>45544</v>
      </c>
    </row>
    <row r="8101" spans="1:14" s="17" customFormat="1" x14ac:dyDescent="0.25">
      <c r="B8101" s="17" t="s">
        <v>74299</v>
      </c>
      <c r="C8101" s="17" t="s">
        <v>74300</v>
      </c>
      <c r="E8101" s="17" t="s">
        <v>74301</v>
      </c>
      <c r="F8101" s="21"/>
      <c r="G8101" s="17" t="s">
        <v>34</v>
      </c>
      <c r="H8101" s="17" t="s">
        <v>35</v>
      </c>
      <c r="I8101" s="17" t="s">
        <v>74302</v>
      </c>
      <c r="J8101" s="20">
        <v>8059347395029</v>
      </c>
      <c r="L8101" s="28">
        <v>344.95</v>
      </c>
      <c r="M8101" s="17">
        <v>344.95</v>
      </c>
      <c r="N8101" s="24">
        <v>45544</v>
      </c>
    </row>
    <row r="8102" spans="1:14" s="17" customFormat="1" x14ac:dyDescent="0.25">
      <c r="B8102" s="17" t="s">
        <v>74295</v>
      </c>
      <c r="C8102" s="17" t="s">
        <v>74296</v>
      </c>
      <c r="E8102" s="17" t="s">
        <v>74297</v>
      </c>
      <c r="F8102" s="21"/>
      <c r="G8102" s="17" t="s">
        <v>34</v>
      </c>
      <c r="H8102" s="17" t="s">
        <v>35</v>
      </c>
      <c r="I8102" s="17" t="s">
        <v>74298</v>
      </c>
      <c r="J8102" s="20">
        <v>8059347395012</v>
      </c>
      <c r="L8102" s="28">
        <v>344.95</v>
      </c>
      <c r="M8102" s="17">
        <v>344.95</v>
      </c>
      <c r="N8102" s="24">
        <v>45544</v>
      </c>
    </row>
    <row r="8103" spans="1:14" s="17" customFormat="1" x14ac:dyDescent="0.25">
      <c r="A8103" s="32" t="s">
        <v>27490</v>
      </c>
      <c r="B8103" s="42" t="s">
        <v>66513</v>
      </c>
      <c r="C8103" s="42"/>
      <c r="D8103" s="42"/>
      <c r="E8103" s="43" t="s">
        <v>14583</v>
      </c>
      <c r="F8103" s="44" t="s">
        <v>298</v>
      </c>
      <c r="G8103" s="44" t="s">
        <v>11</v>
      </c>
      <c r="H8103" s="44" t="s">
        <v>12</v>
      </c>
      <c r="I8103" s="42" t="s">
        <v>14584</v>
      </c>
      <c r="J8103" s="42">
        <v>8021506619222</v>
      </c>
      <c r="K8103" s="45"/>
      <c r="L8103" s="47">
        <v>344.95</v>
      </c>
      <c r="M8103" s="47">
        <v>344.95</v>
      </c>
      <c r="N8103" s="45">
        <v>43340</v>
      </c>
    </row>
    <row r="8104" spans="1:14" s="17" customFormat="1" x14ac:dyDescent="0.25">
      <c r="A8104" s="32" t="s">
        <v>27489</v>
      </c>
      <c r="B8104" s="42" t="s">
        <v>66490</v>
      </c>
      <c r="C8104" s="42"/>
      <c r="D8104" s="42"/>
      <c r="E8104" s="43" t="s">
        <v>14581</v>
      </c>
      <c r="F8104" s="44" t="s">
        <v>298</v>
      </c>
      <c r="G8104" s="44" t="s">
        <v>11</v>
      </c>
      <c r="H8104" s="44" t="s">
        <v>12</v>
      </c>
      <c r="I8104" s="42" t="s">
        <v>14582</v>
      </c>
      <c r="J8104" s="42">
        <v>8021506619215</v>
      </c>
      <c r="K8104" s="45"/>
      <c r="L8104" s="47">
        <v>344.95</v>
      </c>
      <c r="M8104" s="47">
        <v>344.95</v>
      </c>
      <c r="N8104" s="45">
        <v>43339</v>
      </c>
    </row>
    <row r="8105" spans="1:14" s="17" customFormat="1" x14ac:dyDescent="0.25">
      <c r="A8105" s="32" t="s">
        <v>27488</v>
      </c>
      <c r="B8105" s="42" t="s">
        <v>66489</v>
      </c>
      <c r="C8105" s="42"/>
      <c r="D8105" s="42"/>
      <c r="E8105" s="43" t="s">
        <v>14579</v>
      </c>
      <c r="F8105" s="44" t="s">
        <v>298</v>
      </c>
      <c r="G8105" s="44" t="s">
        <v>11</v>
      </c>
      <c r="H8105" s="44" t="s">
        <v>12</v>
      </c>
      <c r="I8105" s="42" t="s">
        <v>14580</v>
      </c>
      <c r="J8105" s="42">
        <v>8021506619208</v>
      </c>
      <c r="K8105" s="45"/>
      <c r="L8105" s="47">
        <v>344.95</v>
      </c>
      <c r="M8105" s="47">
        <v>344.95</v>
      </c>
      <c r="N8105" s="45">
        <v>43339</v>
      </c>
    </row>
    <row r="8106" spans="1:14" s="17" customFormat="1" x14ac:dyDescent="0.25">
      <c r="A8106" s="32" t="s">
        <v>27487</v>
      </c>
      <c r="B8106" s="42" t="s">
        <v>66488</v>
      </c>
      <c r="C8106" s="42"/>
      <c r="D8106" s="42"/>
      <c r="E8106" s="43" t="s">
        <v>14577</v>
      </c>
      <c r="F8106" s="44" t="s">
        <v>298</v>
      </c>
      <c r="G8106" s="44" t="s">
        <v>11</v>
      </c>
      <c r="H8106" s="44" t="s">
        <v>12</v>
      </c>
      <c r="I8106" s="42" t="s">
        <v>14578</v>
      </c>
      <c r="J8106" s="42">
        <v>8021506619192</v>
      </c>
      <c r="K8106" s="45"/>
      <c r="L8106" s="47">
        <v>344.95</v>
      </c>
      <c r="M8106" s="47">
        <v>344.95</v>
      </c>
      <c r="N8106" s="45">
        <v>43339</v>
      </c>
    </row>
    <row r="8107" spans="1:14" s="17" customFormat="1" x14ac:dyDescent="0.25">
      <c r="A8107" s="32" t="s">
        <v>27486</v>
      </c>
      <c r="B8107" s="42" t="s">
        <v>66487</v>
      </c>
      <c r="C8107" s="42"/>
      <c r="D8107" s="42"/>
      <c r="E8107" s="43" t="s">
        <v>14575</v>
      </c>
      <c r="F8107" s="44" t="s">
        <v>298</v>
      </c>
      <c r="G8107" s="44" t="s">
        <v>11</v>
      </c>
      <c r="H8107" s="44" t="s">
        <v>12</v>
      </c>
      <c r="I8107" s="42" t="s">
        <v>14576</v>
      </c>
      <c r="J8107" s="42">
        <v>8021506619185</v>
      </c>
      <c r="K8107" s="45"/>
      <c r="L8107" s="47">
        <v>344.95</v>
      </c>
      <c r="M8107" s="47">
        <v>344.95</v>
      </c>
      <c r="N8107" s="45">
        <v>43339</v>
      </c>
    </row>
    <row r="8108" spans="1:14" s="17" customFormat="1" x14ac:dyDescent="0.25">
      <c r="A8108" s="32" t="s">
        <v>27485</v>
      </c>
      <c r="B8108" s="42" t="s">
        <v>66486</v>
      </c>
      <c r="C8108" s="42"/>
      <c r="D8108" s="42"/>
      <c r="E8108" s="43" t="s">
        <v>14573</v>
      </c>
      <c r="F8108" s="44" t="s">
        <v>298</v>
      </c>
      <c r="G8108" s="44" t="s">
        <v>11</v>
      </c>
      <c r="H8108" s="44" t="s">
        <v>12</v>
      </c>
      <c r="I8108" s="42" t="s">
        <v>14574</v>
      </c>
      <c r="J8108" s="42">
        <v>8021506619178</v>
      </c>
      <c r="K8108" s="45"/>
      <c r="L8108" s="47">
        <v>344.95</v>
      </c>
      <c r="M8108" s="47">
        <v>344.95</v>
      </c>
      <c r="N8108" s="45">
        <v>43339</v>
      </c>
    </row>
    <row r="8109" spans="1:14" s="17" customFormat="1" x14ac:dyDescent="0.25">
      <c r="A8109" s="32" t="s">
        <v>27484</v>
      </c>
      <c r="B8109" s="42" t="s">
        <v>66485</v>
      </c>
      <c r="C8109" s="42"/>
      <c r="D8109" s="42"/>
      <c r="E8109" s="43" t="s">
        <v>14571</v>
      </c>
      <c r="F8109" s="44" t="s">
        <v>298</v>
      </c>
      <c r="G8109" s="44" t="s">
        <v>11</v>
      </c>
      <c r="H8109" s="44" t="s">
        <v>12</v>
      </c>
      <c r="I8109" s="42" t="s">
        <v>14572</v>
      </c>
      <c r="J8109" s="42">
        <v>8021506619161</v>
      </c>
      <c r="K8109" s="45"/>
      <c r="L8109" s="47">
        <v>344.95</v>
      </c>
      <c r="M8109" s="47">
        <v>344.95</v>
      </c>
      <c r="N8109" s="45">
        <v>43339</v>
      </c>
    </row>
    <row r="8110" spans="1:14" s="17" customFormat="1" x14ac:dyDescent="0.25">
      <c r="A8110" s="32" t="s">
        <v>27483</v>
      </c>
      <c r="B8110" s="42" t="s">
        <v>66484</v>
      </c>
      <c r="C8110" s="42"/>
      <c r="D8110" s="42"/>
      <c r="E8110" s="43" t="s">
        <v>14569</v>
      </c>
      <c r="F8110" s="44" t="s">
        <v>298</v>
      </c>
      <c r="G8110" s="44" t="s">
        <v>11</v>
      </c>
      <c r="H8110" s="44" t="s">
        <v>12</v>
      </c>
      <c r="I8110" s="42" t="s">
        <v>14570</v>
      </c>
      <c r="J8110" s="42">
        <v>8021506619154</v>
      </c>
      <c r="K8110" s="45"/>
      <c r="L8110" s="47">
        <v>344.95</v>
      </c>
      <c r="M8110" s="47">
        <v>344.95</v>
      </c>
      <c r="N8110" s="45">
        <v>43339</v>
      </c>
    </row>
    <row r="8111" spans="1:14" s="17" customFormat="1" x14ac:dyDescent="0.25">
      <c r="B8111" s="17" t="s">
        <v>74292</v>
      </c>
      <c r="E8111" s="17" t="s">
        <v>74293</v>
      </c>
      <c r="F8111" s="21"/>
      <c r="G8111" s="17" t="s">
        <v>34</v>
      </c>
      <c r="H8111" s="17" t="s">
        <v>35</v>
      </c>
      <c r="I8111" s="17" t="s">
        <v>74294</v>
      </c>
      <c r="J8111" s="20">
        <v>8059347395005</v>
      </c>
      <c r="L8111" s="28">
        <v>344.95</v>
      </c>
      <c r="M8111" s="17">
        <v>344.95</v>
      </c>
      <c r="N8111" s="24">
        <v>45544</v>
      </c>
    </row>
    <row r="8112" spans="1:14" s="17" customFormat="1" x14ac:dyDescent="0.25">
      <c r="B8112" s="17" t="s">
        <v>74289</v>
      </c>
      <c r="E8112" s="17" t="s">
        <v>74290</v>
      </c>
      <c r="F8112" s="21"/>
      <c r="G8112" s="17" t="s">
        <v>34</v>
      </c>
      <c r="H8112" s="17" t="s">
        <v>35</v>
      </c>
      <c r="I8112" s="17" t="s">
        <v>74291</v>
      </c>
      <c r="J8112" s="20">
        <v>8059347394992</v>
      </c>
      <c r="L8112" s="28">
        <v>344.95</v>
      </c>
      <c r="M8112" s="17">
        <v>344.95</v>
      </c>
      <c r="N8112" s="24">
        <v>45544</v>
      </c>
    </row>
    <row r="8113" spans="2:14" s="17" customFormat="1" x14ac:dyDescent="0.25">
      <c r="B8113" s="17" t="s">
        <v>74286</v>
      </c>
      <c r="E8113" s="17" t="s">
        <v>74287</v>
      </c>
      <c r="F8113" s="21"/>
      <c r="G8113" s="17" t="s">
        <v>34</v>
      </c>
      <c r="H8113" s="17" t="s">
        <v>35</v>
      </c>
      <c r="I8113" s="17" t="s">
        <v>74288</v>
      </c>
      <c r="J8113" s="20">
        <v>8059347394985</v>
      </c>
      <c r="L8113" s="28">
        <v>344.95</v>
      </c>
      <c r="M8113" s="17">
        <v>344.95</v>
      </c>
      <c r="N8113" s="24">
        <v>45544</v>
      </c>
    </row>
    <row r="8114" spans="2:14" s="17" customFormat="1" x14ac:dyDescent="0.25">
      <c r="B8114" s="17" t="s">
        <v>74283</v>
      </c>
      <c r="E8114" s="17" t="s">
        <v>74284</v>
      </c>
      <c r="F8114" s="21"/>
      <c r="G8114" s="17" t="s">
        <v>34</v>
      </c>
      <c r="H8114" s="17" t="s">
        <v>35</v>
      </c>
      <c r="I8114" s="17" t="s">
        <v>74285</v>
      </c>
      <c r="J8114" s="20">
        <v>8059347394978</v>
      </c>
      <c r="L8114" s="28">
        <v>344.95</v>
      </c>
      <c r="M8114" s="17">
        <v>344.95</v>
      </c>
      <c r="N8114" s="24">
        <v>45544</v>
      </c>
    </row>
    <row r="8115" spans="2:14" s="17" customFormat="1" x14ac:dyDescent="0.25">
      <c r="B8115" s="17" t="s">
        <v>74280</v>
      </c>
      <c r="E8115" s="17" t="s">
        <v>74281</v>
      </c>
      <c r="F8115" s="21"/>
      <c r="G8115" s="17" t="s">
        <v>34</v>
      </c>
      <c r="H8115" s="17" t="s">
        <v>35</v>
      </c>
      <c r="I8115" s="17" t="s">
        <v>74282</v>
      </c>
      <c r="J8115" s="20">
        <v>8059347394961</v>
      </c>
      <c r="L8115" s="28">
        <v>344.95</v>
      </c>
      <c r="M8115" s="17">
        <v>344.95</v>
      </c>
      <c r="N8115" s="24">
        <v>45544</v>
      </c>
    </row>
    <row r="8116" spans="2:14" s="17" customFormat="1" x14ac:dyDescent="0.25">
      <c r="B8116" s="17" t="s">
        <v>74277</v>
      </c>
      <c r="E8116" s="17" t="s">
        <v>74278</v>
      </c>
      <c r="F8116" s="21"/>
      <c r="G8116" s="17" t="s">
        <v>34</v>
      </c>
      <c r="H8116" s="17" t="s">
        <v>35</v>
      </c>
      <c r="I8116" s="17" t="s">
        <v>74279</v>
      </c>
      <c r="J8116" s="20">
        <v>8059347394954</v>
      </c>
      <c r="L8116" s="28">
        <v>344.95</v>
      </c>
      <c r="M8116" s="17">
        <v>344.95</v>
      </c>
      <c r="N8116" s="24">
        <v>45544</v>
      </c>
    </row>
    <row r="8117" spans="2:14" s="17" customFormat="1" x14ac:dyDescent="0.25">
      <c r="B8117" s="17" t="s">
        <v>74274</v>
      </c>
      <c r="E8117" s="17" t="s">
        <v>74275</v>
      </c>
      <c r="F8117" s="21"/>
      <c r="G8117" s="17" t="s">
        <v>34</v>
      </c>
      <c r="H8117" s="17" t="s">
        <v>35</v>
      </c>
      <c r="I8117" s="17" t="s">
        <v>74276</v>
      </c>
      <c r="J8117" s="20">
        <v>8059347394947</v>
      </c>
      <c r="L8117" s="28">
        <v>344.95</v>
      </c>
      <c r="M8117" s="17">
        <v>344.95</v>
      </c>
      <c r="N8117" s="24">
        <v>45544</v>
      </c>
    </row>
    <row r="8118" spans="2:14" s="17" customFormat="1" x14ac:dyDescent="0.25">
      <c r="B8118" s="17" t="s">
        <v>74271</v>
      </c>
      <c r="E8118" s="17" t="s">
        <v>74272</v>
      </c>
      <c r="F8118" s="21"/>
      <c r="G8118" s="17" t="s">
        <v>34</v>
      </c>
      <c r="H8118" s="17" t="s">
        <v>35</v>
      </c>
      <c r="I8118" s="17" t="s">
        <v>74273</v>
      </c>
      <c r="J8118" s="20">
        <v>8059347391151</v>
      </c>
      <c r="L8118" s="28">
        <v>344.95</v>
      </c>
      <c r="M8118" s="17">
        <v>344.95</v>
      </c>
      <c r="N8118" s="24">
        <v>45544</v>
      </c>
    </row>
    <row r="8119" spans="2:14" s="17" customFormat="1" x14ac:dyDescent="0.25">
      <c r="B8119" s="17" t="s">
        <v>74268</v>
      </c>
      <c r="E8119" s="17" t="s">
        <v>74269</v>
      </c>
      <c r="F8119" s="21"/>
      <c r="G8119" s="17" t="s">
        <v>34</v>
      </c>
      <c r="H8119" s="17" t="s">
        <v>35</v>
      </c>
      <c r="I8119" s="17" t="s">
        <v>74270</v>
      </c>
      <c r="J8119" s="20">
        <v>8059347394930</v>
      </c>
      <c r="L8119" s="28">
        <v>344.95</v>
      </c>
      <c r="M8119" s="17">
        <v>344.95</v>
      </c>
      <c r="N8119" s="24">
        <v>45544</v>
      </c>
    </row>
    <row r="8120" spans="2:14" s="17" customFormat="1" x14ac:dyDescent="0.25">
      <c r="B8120" s="17" t="s">
        <v>74265</v>
      </c>
      <c r="E8120" s="17" t="s">
        <v>74266</v>
      </c>
      <c r="F8120" s="21"/>
      <c r="G8120" s="17" t="s">
        <v>34</v>
      </c>
      <c r="H8120" s="17" t="s">
        <v>35</v>
      </c>
      <c r="I8120" s="17" t="s">
        <v>74267</v>
      </c>
      <c r="J8120" s="20">
        <v>8059347394923</v>
      </c>
      <c r="L8120" s="28">
        <v>344.95</v>
      </c>
      <c r="M8120" s="17">
        <v>344.95</v>
      </c>
      <c r="N8120" s="24">
        <v>45544</v>
      </c>
    </row>
    <row r="8121" spans="2:14" s="17" customFormat="1" x14ac:dyDescent="0.25">
      <c r="B8121" s="17" t="s">
        <v>74262</v>
      </c>
      <c r="E8121" s="17" t="s">
        <v>74263</v>
      </c>
      <c r="F8121" s="21"/>
      <c r="G8121" s="17" t="s">
        <v>34</v>
      </c>
      <c r="H8121" s="17" t="s">
        <v>35</v>
      </c>
      <c r="I8121" s="17" t="s">
        <v>74264</v>
      </c>
      <c r="J8121" s="20">
        <v>8059347394916</v>
      </c>
      <c r="L8121" s="28">
        <v>344.95</v>
      </c>
      <c r="M8121" s="17">
        <v>344.95</v>
      </c>
      <c r="N8121" s="24">
        <v>45544</v>
      </c>
    </row>
    <row r="8122" spans="2:14" s="17" customFormat="1" x14ac:dyDescent="0.25">
      <c r="B8122" s="17" t="s">
        <v>74259</v>
      </c>
      <c r="E8122" s="17" t="s">
        <v>74260</v>
      </c>
      <c r="F8122" s="21"/>
      <c r="G8122" s="17" t="s">
        <v>34</v>
      </c>
      <c r="H8122" s="17" t="s">
        <v>35</v>
      </c>
      <c r="I8122" s="17" t="s">
        <v>74261</v>
      </c>
      <c r="J8122" s="20">
        <v>8059347394862</v>
      </c>
      <c r="L8122" s="28">
        <v>344.95</v>
      </c>
      <c r="M8122" s="17">
        <v>344.95</v>
      </c>
      <c r="N8122" s="24">
        <v>45544</v>
      </c>
    </row>
    <row r="8123" spans="2:14" s="17" customFormat="1" x14ac:dyDescent="0.25">
      <c r="B8123" s="17" t="s">
        <v>74256</v>
      </c>
      <c r="E8123" s="17" t="s">
        <v>74257</v>
      </c>
      <c r="F8123" s="21"/>
      <c r="G8123" s="17" t="s">
        <v>34</v>
      </c>
      <c r="H8123" s="17" t="s">
        <v>35</v>
      </c>
      <c r="I8123" s="17" t="s">
        <v>74258</v>
      </c>
      <c r="J8123" s="20">
        <v>8059347394855</v>
      </c>
      <c r="L8123" s="28">
        <v>344.95</v>
      </c>
      <c r="M8123" s="17">
        <v>344.95</v>
      </c>
      <c r="N8123" s="24">
        <v>45544</v>
      </c>
    </row>
    <row r="8124" spans="2:14" s="17" customFormat="1" x14ac:dyDescent="0.25">
      <c r="B8124" s="17" t="s">
        <v>74253</v>
      </c>
      <c r="E8124" s="17" t="s">
        <v>74254</v>
      </c>
      <c r="F8124" s="21"/>
      <c r="G8124" s="17" t="s">
        <v>34</v>
      </c>
      <c r="H8124" s="17" t="s">
        <v>35</v>
      </c>
      <c r="I8124" s="17" t="s">
        <v>74255</v>
      </c>
      <c r="J8124" s="20">
        <v>8059347394848</v>
      </c>
      <c r="L8124" s="28">
        <v>344.95</v>
      </c>
      <c r="M8124" s="17">
        <v>344.95</v>
      </c>
      <c r="N8124" s="24">
        <v>45544</v>
      </c>
    </row>
    <row r="8125" spans="2:14" s="17" customFormat="1" x14ac:dyDescent="0.25">
      <c r="B8125" s="17" t="s">
        <v>74249</v>
      </c>
      <c r="C8125" s="17" t="s">
        <v>74250</v>
      </c>
      <c r="E8125" s="17" t="s">
        <v>74251</v>
      </c>
      <c r="F8125" s="21"/>
      <c r="G8125" s="17" t="s">
        <v>34</v>
      </c>
      <c r="H8125" s="17" t="s">
        <v>35</v>
      </c>
      <c r="I8125" s="17" t="s">
        <v>74252</v>
      </c>
      <c r="J8125" s="20">
        <v>8059347394831</v>
      </c>
      <c r="L8125" s="28">
        <v>344.95</v>
      </c>
      <c r="M8125" s="17">
        <v>344.95</v>
      </c>
      <c r="N8125" s="24">
        <v>45544</v>
      </c>
    </row>
    <row r="8126" spans="2:14" s="17" customFormat="1" x14ac:dyDescent="0.25">
      <c r="B8126" s="17" t="s">
        <v>74245</v>
      </c>
      <c r="C8126" s="17" t="s">
        <v>74246</v>
      </c>
      <c r="E8126" s="17" t="s">
        <v>74247</v>
      </c>
      <c r="F8126" s="21"/>
      <c r="G8126" s="17" t="s">
        <v>34</v>
      </c>
      <c r="H8126" s="17" t="s">
        <v>35</v>
      </c>
      <c r="I8126" s="17" t="s">
        <v>74248</v>
      </c>
      <c r="J8126" s="20">
        <v>8059347394824</v>
      </c>
      <c r="L8126" s="28">
        <v>344.95</v>
      </c>
      <c r="M8126" s="17">
        <v>344.95</v>
      </c>
      <c r="N8126" s="24">
        <v>45544</v>
      </c>
    </row>
    <row r="8127" spans="2:14" s="17" customFormat="1" x14ac:dyDescent="0.25">
      <c r="B8127" s="17" t="s">
        <v>74241</v>
      </c>
      <c r="C8127" s="17" t="s">
        <v>74242</v>
      </c>
      <c r="E8127" s="17" t="s">
        <v>74243</v>
      </c>
      <c r="F8127" s="21"/>
      <c r="G8127" s="17" t="s">
        <v>34</v>
      </c>
      <c r="H8127" s="17" t="s">
        <v>35</v>
      </c>
      <c r="I8127" s="17" t="s">
        <v>74244</v>
      </c>
      <c r="J8127" s="20">
        <v>8059347394817</v>
      </c>
      <c r="L8127" s="28">
        <v>344.95</v>
      </c>
      <c r="M8127" s="17">
        <v>344.95</v>
      </c>
      <c r="N8127" s="24">
        <v>45544</v>
      </c>
    </row>
    <row r="8128" spans="2:14" s="17" customFormat="1" x14ac:dyDescent="0.25">
      <c r="B8128" s="17" t="s">
        <v>74237</v>
      </c>
      <c r="C8128" s="17" t="s">
        <v>74238</v>
      </c>
      <c r="E8128" s="17" t="s">
        <v>74239</v>
      </c>
      <c r="F8128" s="21"/>
      <c r="G8128" s="17" t="s">
        <v>34</v>
      </c>
      <c r="H8128" s="17" t="s">
        <v>35</v>
      </c>
      <c r="I8128" s="17" t="s">
        <v>74240</v>
      </c>
      <c r="J8128" s="20">
        <v>8059347394800</v>
      </c>
      <c r="L8128" s="28">
        <v>344.95</v>
      </c>
      <c r="M8128" s="17">
        <v>344.95</v>
      </c>
      <c r="N8128" s="24">
        <v>45544</v>
      </c>
    </row>
    <row r="8129" spans="1:14" s="17" customFormat="1" x14ac:dyDescent="0.25">
      <c r="B8129" s="17" t="s">
        <v>74233</v>
      </c>
      <c r="C8129" s="17" t="s">
        <v>74234</v>
      </c>
      <c r="E8129" s="17" t="s">
        <v>74235</v>
      </c>
      <c r="F8129" s="21"/>
      <c r="G8129" s="17" t="s">
        <v>34</v>
      </c>
      <c r="H8129" s="17" t="s">
        <v>35</v>
      </c>
      <c r="I8129" s="17" t="s">
        <v>74236</v>
      </c>
      <c r="J8129" s="20">
        <v>8059347391229</v>
      </c>
      <c r="L8129" s="28">
        <v>344.95</v>
      </c>
      <c r="M8129" s="17">
        <v>344.95</v>
      </c>
      <c r="N8129" s="24">
        <v>45544</v>
      </c>
    </row>
    <row r="8130" spans="1:14" s="17" customFormat="1" x14ac:dyDescent="0.25">
      <c r="B8130" s="17" t="s">
        <v>74229</v>
      </c>
      <c r="C8130" s="17" t="s">
        <v>74230</v>
      </c>
      <c r="E8130" s="17" t="s">
        <v>74231</v>
      </c>
      <c r="F8130" s="21"/>
      <c r="G8130" s="17" t="s">
        <v>34</v>
      </c>
      <c r="H8130" s="17" t="s">
        <v>35</v>
      </c>
      <c r="I8130" s="17" t="s">
        <v>74232</v>
      </c>
      <c r="J8130" s="20">
        <v>8059347394794</v>
      </c>
      <c r="L8130" s="28">
        <v>344.95</v>
      </c>
      <c r="M8130" s="17">
        <v>344.95</v>
      </c>
      <c r="N8130" s="24">
        <v>45544</v>
      </c>
    </row>
    <row r="8131" spans="1:14" s="17" customFormat="1" x14ac:dyDescent="0.25">
      <c r="B8131" s="17" t="s">
        <v>74225</v>
      </c>
      <c r="C8131" s="17" t="s">
        <v>74226</v>
      </c>
      <c r="E8131" s="17" t="s">
        <v>74227</v>
      </c>
      <c r="F8131" s="21"/>
      <c r="G8131" s="17" t="s">
        <v>34</v>
      </c>
      <c r="H8131" s="17" t="s">
        <v>35</v>
      </c>
      <c r="I8131" s="17" t="s">
        <v>74228</v>
      </c>
      <c r="J8131" s="20">
        <v>8059347394787</v>
      </c>
      <c r="L8131" s="28">
        <v>344.95</v>
      </c>
      <c r="M8131" s="17">
        <v>344.95</v>
      </c>
      <c r="N8131" s="24">
        <v>45544</v>
      </c>
    </row>
    <row r="8132" spans="1:14" s="17" customFormat="1" x14ac:dyDescent="0.25">
      <c r="B8132" s="17" t="s">
        <v>74221</v>
      </c>
      <c r="C8132" s="17" t="s">
        <v>74222</v>
      </c>
      <c r="E8132" s="17" t="s">
        <v>74223</v>
      </c>
      <c r="F8132" s="21"/>
      <c r="G8132" s="17" t="s">
        <v>34</v>
      </c>
      <c r="H8132" s="17" t="s">
        <v>35</v>
      </c>
      <c r="I8132" s="17" t="s">
        <v>74224</v>
      </c>
      <c r="J8132" s="20">
        <v>8059347394770</v>
      </c>
      <c r="L8132" s="28">
        <v>344.95</v>
      </c>
      <c r="M8132" s="17">
        <v>344.95</v>
      </c>
      <c r="N8132" s="24">
        <v>45544</v>
      </c>
    </row>
    <row r="8133" spans="1:14" s="17" customFormat="1" x14ac:dyDescent="0.25">
      <c r="B8133" s="17" t="s">
        <v>74217</v>
      </c>
      <c r="C8133" s="17" t="s">
        <v>74218</v>
      </c>
      <c r="E8133" s="17" t="s">
        <v>74219</v>
      </c>
      <c r="F8133" s="21"/>
      <c r="G8133" s="17" t="s">
        <v>34</v>
      </c>
      <c r="H8133" s="17" t="s">
        <v>35</v>
      </c>
      <c r="I8133" s="17" t="s">
        <v>74220</v>
      </c>
      <c r="J8133" s="20">
        <v>8059347394763</v>
      </c>
      <c r="L8133" s="28">
        <v>344.95</v>
      </c>
      <c r="M8133" s="17">
        <v>344.95</v>
      </c>
      <c r="N8133" s="24">
        <v>45544</v>
      </c>
    </row>
    <row r="8134" spans="1:14" s="17" customFormat="1" x14ac:dyDescent="0.25">
      <c r="B8134" s="17" t="s">
        <v>74213</v>
      </c>
      <c r="C8134" s="17" t="s">
        <v>74214</v>
      </c>
      <c r="E8134" s="17" t="s">
        <v>74215</v>
      </c>
      <c r="F8134" s="21"/>
      <c r="G8134" s="17" t="s">
        <v>34</v>
      </c>
      <c r="H8134" s="17" t="s">
        <v>35</v>
      </c>
      <c r="I8134" s="17" t="s">
        <v>74216</v>
      </c>
      <c r="J8134" s="20">
        <v>8059347394756</v>
      </c>
      <c r="L8134" s="28">
        <v>344.95</v>
      </c>
      <c r="M8134" s="17">
        <v>344.95</v>
      </c>
      <c r="N8134" s="24">
        <v>45544</v>
      </c>
    </row>
    <row r="8135" spans="1:14" s="17" customFormat="1" x14ac:dyDescent="0.25">
      <c r="C8135" s="17" t="s">
        <v>74210</v>
      </c>
      <c r="E8135" s="17" t="s">
        <v>74211</v>
      </c>
      <c r="F8135" s="21"/>
      <c r="G8135" s="17" t="s">
        <v>34</v>
      </c>
      <c r="H8135" s="17" t="s">
        <v>35</v>
      </c>
      <c r="I8135" s="17" t="s">
        <v>74212</v>
      </c>
      <c r="J8135" s="20">
        <v>8059347394749</v>
      </c>
      <c r="L8135" s="28">
        <v>344.95</v>
      </c>
      <c r="M8135" s="17">
        <v>344.95</v>
      </c>
      <c r="N8135" s="24">
        <v>45544</v>
      </c>
    </row>
    <row r="8136" spans="1:14" s="17" customFormat="1" x14ac:dyDescent="0.25">
      <c r="C8136" s="17" t="s">
        <v>74207</v>
      </c>
      <c r="E8136" s="17" t="s">
        <v>74208</v>
      </c>
      <c r="F8136" s="21"/>
      <c r="G8136" s="17" t="s">
        <v>34</v>
      </c>
      <c r="H8136" s="17" t="s">
        <v>35</v>
      </c>
      <c r="I8136" s="17" t="s">
        <v>74209</v>
      </c>
      <c r="J8136" s="20">
        <v>8059347394732</v>
      </c>
      <c r="L8136" s="28">
        <v>344.95</v>
      </c>
      <c r="M8136" s="17">
        <v>344.95</v>
      </c>
      <c r="N8136" s="24">
        <v>45544</v>
      </c>
    </row>
    <row r="8137" spans="1:14" s="17" customFormat="1" x14ac:dyDescent="0.25">
      <c r="A8137" s="32" t="s">
        <v>27482</v>
      </c>
      <c r="B8137" s="42" t="s">
        <v>66390</v>
      </c>
      <c r="C8137" s="42"/>
      <c r="D8137" s="42"/>
      <c r="E8137" s="43" t="s">
        <v>59246</v>
      </c>
      <c r="F8137" s="44" t="s">
        <v>298</v>
      </c>
      <c r="G8137" s="44" t="s">
        <v>17</v>
      </c>
      <c r="H8137" s="44" t="s">
        <v>18</v>
      </c>
      <c r="I8137" s="42" t="s">
        <v>1177</v>
      </c>
      <c r="J8137" s="42">
        <v>8021506618997</v>
      </c>
      <c r="K8137" s="45">
        <v>45658</v>
      </c>
      <c r="L8137" s="47">
        <v>0</v>
      </c>
      <c r="M8137" s="47">
        <v>344.95</v>
      </c>
      <c r="N8137" s="45">
        <v>42786</v>
      </c>
    </row>
    <row r="8138" spans="1:14" s="17" customFormat="1" x14ac:dyDescent="0.25">
      <c r="A8138" s="32" t="s">
        <v>27481</v>
      </c>
      <c r="B8138" s="42" t="s">
        <v>66389</v>
      </c>
      <c r="C8138" s="42"/>
      <c r="D8138" s="42"/>
      <c r="E8138" s="43" t="s">
        <v>59245</v>
      </c>
      <c r="F8138" s="44" t="s">
        <v>298</v>
      </c>
      <c r="G8138" s="44" t="s">
        <v>17</v>
      </c>
      <c r="H8138" s="44" t="s">
        <v>18</v>
      </c>
      <c r="I8138" s="42" t="s">
        <v>1176</v>
      </c>
      <c r="J8138" s="42">
        <v>8021506618980</v>
      </c>
      <c r="K8138" s="45">
        <v>45658</v>
      </c>
      <c r="L8138" s="47">
        <v>0</v>
      </c>
      <c r="M8138" s="47">
        <v>344.95</v>
      </c>
      <c r="N8138" s="45">
        <v>42786</v>
      </c>
    </row>
    <row r="8139" spans="1:14" s="17" customFormat="1" x14ac:dyDescent="0.25">
      <c r="A8139" s="32" t="s">
        <v>27480</v>
      </c>
      <c r="B8139" s="42" t="s">
        <v>66388</v>
      </c>
      <c r="C8139" s="42"/>
      <c r="D8139" s="42"/>
      <c r="E8139" s="43" t="s">
        <v>59244</v>
      </c>
      <c r="F8139" s="44" t="s">
        <v>298</v>
      </c>
      <c r="G8139" s="44" t="s">
        <v>17</v>
      </c>
      <c r="H8139" s="44" t="s">
        <v>18</v>
      </c>
      <c r="I8139" s="42" t="s">
        <v>1175</v>
      </c>
      <c r="J8139" s="42">
        <v>8021506618973</v>
      </c>
      <c r="K8139" s="45">
        <v>45658</v>
      </c>
      <c r="L8139" s="47">
        <v>0</v>
      </c>
      <c r="M8139" s="47">
        <v>344.95</v>
      </c>
      <c r="N8139" s="45">
        <v>42786</v>
      </c>
    </row>
    <row r="8140" spans="1:14" s="17" customFormat="1" x14ac:dyDescent="0.25">
      <c r="A8140" s="32" t="s">
        <v>27479</v>
      </c>
      <c r="B8140" s="42" t="s">
        <v>66387</v>
      </c>
      <c r="C8140" s="42"/>
      <c r="D8140" s="42"/>
      <c r="E8140" s="43" t="s">
        <v>59243</v>
      </c>
      <c r="F8140" s="44" t="s">
        <v>298</v>
      </c>
      <c r="G8140" s="44" t="s">
        <v>17</v>
      </c>
      <c r="H8140" s="44" t="s">
        <v>18</v>
      </c>
      <c r="I8140" s="42" t="s">
        <v>1174</v>
      </c>
      <c r="J8140" s="42">
        <v>8021506618966</v>
      </c>
      <c r="K8140" s="45">
        <v>45658</v>
      </c>
      <c r="L8140" s="47">
        <v>0</v>
      </c>
      <c r="M8140" s="47">
        <v>344.95</v>
      </c>
      <c r="N8140" s="45">
        <v>42786</v>
      </c>
    </row>
    <row r="8141" spans="1:14" s="17" customFormat="1" x14ac:dyDescent="0.25">
      <c r="A8141" s="32" t="s">
        <v>27478</v>
      </c>
      <c r="B8141" s="42" t="s">
        <v>66386</v>
      </c>
      <c r="C8141" s="42"/>
      <c r="D8141" s="42"/>
      <c r="E8141" s="43" t="s">
        <v>59242</v>
      </c>
      <c r="F8141" s="44" t="s">
        <v>298</v>
      </c>
      <c r="G8141" s="44" t="s">
        <v>17</v>
      </c>
      <c r="H8141" s="44" t="s">
        <v>18</v>
      </c>
      <c r="I8141" s="42" t="s">
        <v>1173</v>
      </c>
      <c r="J8141" s="42">
        <v>8021506618959</v>
      </c>
      <c r="K8141" s="45">
        <v>45658</v>
      </c>
      <c r="L8141" s="47">
        <v>0</v>
      </c>
      <c r="M8141" s="47">
        <v>344.95</v>
      </c>
      <c r="N8141" s="45">
        <v>42786</v>
      </c>
    </row>
    <row r="8142" spans="1:14" s="17" customFormat="1" x14ac:dyDescent="0.25">
      <c r="A8142" s="32" t="s">
        <v>27477</v>
      </c>
      <c r="B8142" s="42" t="s">
        <v>66385</v>
      </c>
      <c r="C8142" s="42"/>
      <c r="D8142" s="42"/>
      <c r="E8142" s="43" t="s">
        <v>59241</v>
      </c>
      <c r="F8142" s="44" t="s">
        <v>298</v>
      </c>
      <c r="G8142" s="44" t="s">
        <v>17</v>
      </c>
      <c r="H8142" s="44" t="s">
        <v>18</v>
      </c>
      <c r="I8142" s="42" t="s">
        <v>1172</v>
      </c>
      <c r="J8142" s="42">
        <v>8021506618942</v>
      </c>
      <c r="K8142" s="45">
        <v>45658</v>
      </c>
      <c r="L8142" s="47">
        <v>0</v>
      </c>
      <c r="M8142" s="47">
        <v>344.95</v>
      </c>
      <c r="N8142" s="45">
        <v>42786</v>
      </c>
    </row>
    <row r="8143" spans="1:14" s="17" customFormat="1" x14ac:dyDescent="0.25">
      <c r="A8143" s="32" t="s">
        <v>27476</v>
      </c>
      <c r="B8143" s="42" t="s">
        <v>66384</v>
      </c>
      <c r="C8143" s="42"/>
      <c r="D8143" s="42"/>
      <c r="E8143" s="43" t="s">
        <v>59240</v>
      </c>
      <c r="F8143" s="44" t="s">
        <v>298</v>
      </c>
      <c r="G8143" s="44" t="s">
        <v>17</v>
      </c>
      <c r="H8143" s="44" t="s">
        <v>18</v>
      </c>
      <c r="I8143" s="42" t="s">
        <v>1171</v>
      </c>
      <c r="J8143" s="42">
        <v>8021506618935</v>
      </c>
      <c r="K8143" s="45">
        <v>45658</v>
      </c>
      <c r="L8143" s="47">
        <v>0</v>
      </c>
      <c r="M8143" s="47">
        <v>344.95</v>
      </c>
      <c r="N8143" s="45">
        <v>42786</v>
      </c>
    </row>
    <row r="8144" spans="1:14" s="17" customFormat="1" x14ac:dyDescent="0.25">
      <c r="A8144" s="32" t="s">
        <v>27475</v>
      </c>
      <c r="B8144" s="42" t="s">
        <v>66383</v>
      </c>
      <c r="C8144" s="42"/>
      <c r="D8144" s="42"/>
      <c r="E8144" s="43" t="s">
        <v>59239</v>
      </c>
      <c r="F8144" s="44" t="s">
        <v>298</v>
      </c>
      <c r="G8144" s="44" t="s">
        <v>17</v>
      </c>
      <c r="H8144" s="44" t="s">
        <v>18</v>
      </c>
      <c r="I8144" s="42" t="s">
        <v>1170</v>
      </c>
      <c r="J8144" s="42">
        <v>8021506618928</v>
      </c>
      <c r="K8144" s="45">
        <v>45658</v>
      </c>
      <c r="L8144" s="47">
        <v>0</v>
      </c>
      <c r="M8144" s="47">
        <v>344.95</v>
      </c>
      <c r="N8144" s="45">
        <v>42786</v>
      </c>
    </row>
    <row r="8145" spans="1:14" s="17" customFormat="1" x14ac:dyDescent="0.25">
      <c r="A8145" s="32" t="s">
        <v>27474</v>
      </c>
      <c r="B8145" s="42" t="s">
        <v>66382</v>
      </c>
      <c r="C8145" s="42"/>
      <c r="D8145" s="42"/>
      <c r="E8145" s="43" t="s">
        <v>59238</v>
      </c>
      <c r="F8145" s="44" t="s">
        <v>298</v>
      </c>
      <c r="G8145" s="44" t="s">
        <v>17</v>
      </c>
      <c r="H8145" s="44" t="s">
        <v>18</v>
      </c>
      <c r="I8145" s="42" t="s">
        <v>1169</v>
      </c>
      <c r="J8145" s="42">
        <v>8021506618911</v>
      </c>
      <c r="K8145" s="45">
        <v>45658</v>
      </c>
      <c r="L8145" s="47">
        <v>0</v>
      </c>
      <c r="M8145" s="47">
        <v>344.95</v>
      </c>
      <c r="N8145" s="45">
        <v>42786</v>
      </c>
    </row>
    <row r="8146" spans="1:14" s="17" customFormat="1" x14ac:dyDescent="0.25">
      <c r="A8146" s="32" t="s">
        <v>27473</v>
      </c>
      <c r="B8146" s="42" t="s">
        <v>66381</v>
      </c>
      <c r="C8146" s="42"/>
      <c r="D8146" s="42"/>
      <c r="E8146" s="43" t="s">
        <v>59237</v>
      </c>
      <c r="F8146" s="44" t="s">
        <v>298</v>
      </c>
      <c r="G8146" s="44" t="s">
        <v>17</v>
      </c>
      <c r="H8146" s="44" t="s">
        <v>18</v>
      </c>
      <c r="I8146" s="42" t="s">
        <v>1168</v>
      </c>
      <c r="J8146" s="42">
        <v>8021506618904</v>
      </c>
      <c r="K8146" s="45">
        <v>45658</v>
      </c>
      <c r="L8146" s="47">
        <v>0</v>
      </c>
      <c r="M8146" s="47">
        <v>344.95</v>
      </c>
      <c r="N8146" s="45">
        <v>42786</v>
      </c>
    </row>
    <row r="8147" spans="1:14" s="17" customFormat="1" x14ac:dyDescent="0.25">
      <c r="A8147" s="32" t="s">
        <v>27472</v>
      </c>
      <c r="B8147" s="42" t="s">
        <v>66380</v>
      </c>
      <c r="C8147" s="42"/>
      <c r="D8147" s="42"/>
      <c r="E8147" s="43" t="s">
        <v>59236</v>
      </c>
      <c r="F8147" s="44" t="s">
        <v>298</v>
      </c>
      <c r="G8147" s="44" t="s">
        <v>17</v>
      </c>
      <c r="H8147" s="44" t="s">
        <v>18</v>
      </c>
      <c r="I8147" s="42" t="s">
        <v>1167</v>
      </c>
      <c r="J8147" s="42">
        <v>8021506618898</v>
      </c>
      <c r="K8147" s="45">
        <v>45658</v>
      </c>
      <c r="L8147" s="47">
        <v>0</v>
      </c>
      <c r="M8147" s="47">
        <v>344.95</v>
      </c>
      <c r="N8147" s="45">
        <v>42786</v>
      </c>
    </row>
    <row r="8148" spans="1:14" s="17" customFormat="1" x14ac:dyDescent="0.25">
      <c r="A8148" s="32" t="s">
        <v>27471</v>
      </c>
      <c r="B8148" s="42" t="s">
        <v>66379</v>
      </c>
      <c r="C8148" s="42"/>
      <c r="D8148" s="42"/>
      <c r="E8148" s="43" t="s">
        <v>59235</v>
      </c>
      <c r="F8148" s="44" t="s">
        <v>298</v>
      </c>
      <c r="G8148" s="44" t="s">
        <v>17</v>
      </c>
      <c r="H8148" s="44" t="s">
        <v>18</v>
      </c>
      <c r="I8148" s="42" t="s">
        <v>1166</v>
      </c>
      <c r="J8148" s="42">
        <v>8021506618881</v>
      </c>
      <c r="K8148" s="45">
        <v>45658</v>
      </c>
      <c r="L8148" s="47">
        <v>0</v>
      </c>
      <c r="M8148" s="47">
        <v>344.95</v>
      </c>
      <c r="N8148" s="45">
        <v>42786</v>
      </c>
    </row>
    <row r="8149" spans="1:14" s="17" customFormat="1" x14ac:dyDescent="0.25">
      <c r="A8149" s="32" t="s">
        <v>27470</v>
      </c>
      <c r="B8149" s="42" t="s">
        <v>66378</v>
      </c>
      <c r="C8149" s="42"/>
      <c r="D8149" s="42"/>
      <c r="E8149" s="43" t="s">
        <v>59234</v>
      </c>
      <c r="F8149" s="44" t="s">
        <v>298</v>
      </c>
      <c r="G8149" s="44" t="s">
        <v>17</v>
      </c>
      <c r="H8149" s="44" t="s">
        <v>18</v>
      </c>
      <c r="I8149" s="42" t="s">
        <v>1165</v>
      </c>
      <c r="J8149" s="42">
        <v>8021506618874</v>
      </c>
      <c r="K8149" s="45">
        <v>45658</v>
      </c>
      <c r="L8149" s="47">
        <v>0</v>
      </c>
      <c r="M8149" s="47">
        <v>344.95</v>
      </c>
      <c r="N8149" s="45">
        <v>42786</v>
      </c>
    </row>
    <row r="8150" spans="1:14" s="17" customFormat="1" x14ac:dyDescent="0.25">
      <c r="A8150" s="32" t="s">
        <v>27469</v>
      </c>
      <c r="B8150" s="42" t="s">
        <v>66377</v>
      </c>
      <c r="C8150" s="42"/>
      <c r="D8150" s="42"/>
      <c r="E8150" s="43" t="s">
        <v>59233</v>
      </c>
      <c r="F8150" s="44" t="s">
        <v>298</v>
      </c>
      <c r="G8150" s="44" t="s">
        <v>17</v>
      </c>
      <c r="H8150" s="44" t="s">
        <v>18</v>
      </c>
      <c r="I8150" s="42" t="s">
        <v>1164</v>
      </c>
      <c r="J8150" s="42">
        <v>8021506618867</v>
      </c>
      <c r="K8150" s="45">
        <v>45658</v>
      </c>
      <c r="L8150" s="47">
        <v>0</v>
      </c>
      <c r="M8150" s="47">
        <v>344.95</v>
      </c>
      <c r="N8150" s="45">
        <v>42786</v>
      </c>
    </row>
    <row r="8151" spans="1:14" s="17" customFormat="1" x14ac:dyDescent="0.25">
      <c r="A8151" s="32" t="s">
        <v>27468</v>
      </c>
      <c r="B8151" s="42" t="s">
        <v>66376</v>
      </c>
      <c r="C8151" s="42"/>
      <c r="D8151" s="42"/>
      <c r="E8151" s="43" t="s">
        <v>59232</v>
      </c>
      <c r="F8151" s="44" t="s">
        <v>298</v>
      </c>
      <c r="G8151" s="44" t="s">
        <v>17</v>
      </c>
      <c r="H8151" s="44" t="s">
        <v>18</v>
      </c>
      <c r="I8151" s="42" t="s">
        <v>1163</v>
      </c>
      <c r="J8151" s="42">
        <v>8021506618850</v>
      </c>
      <c r="K8151" s="45">
        <v>45658</v>
      </c>
      <c r="L8151" s="47">
        <v>0</v>
      </c>
      <c r="M8151" s="47">
        <v>344.95</v>
      </c>
      <c r="N8151" s="45">
        <v>42786</v>
      </c>
    </row>
    <row r="8152" spans="1:14" s="17" customFormat="1" x14ac:dyDescent="0.25">
      <c r="A8152" s="32" t="s">
        <v>27467</v>
      </c>
      <c r="B8152" s="42" t="s">
        <v>66400</v>
      </c>
      <c r="C8152" s="42"/>
      <c r="D8152" s="42"/>
      <c r="E8152" s="43" t="s">
        <v>1196</v>
      </c>
      <c r="F8152" s="44" t="s">
        <v>298</v>
      </c>
      <c r="G8152" s="44" t="s">
        <v>17</v>
      </c>
      <c r="H8152" s="44" t="s">
        <v>18</v>
      </c>
      <c r="I8152" s="42" t="s">
        <v>1197</v>
      </c>
      <c r="J8152" s="42">
        <v>8021506619147</v>
      </c>
      <c r="K8152" s="45">
        <v>45658</v>
      </c>
      <c r="L8152" s="47">
        <v>0</v>
      </c>
      <c r="M8152" s="46">
        <v>344.95</v>
      </c>
      <c r="N8152" s="45">
        <v>42786</v>
      </c>
    </row>
    <row r="8153" spans="1:14" s="17" customFormat="1" x14ac:dyDescent="0.25">
      <c r="A8153" s="32" t="s">
        <v>27466</v>
      </c>
      <c r="B8153" s="42" t="s">
        <v>66399</v>
      </c>
      <c r="C8153" s="42"/>
      <c r="D8153" s="42"/>
      <c r="E8153" s="43" t="s">
        <v>1194</v>
      </c>
      <c r="F8153" s="44" t="s">
        <v>298</v>
      </c>
      <c r="G8153" s="44" t="s">
        <v>17</v>
      </c>
      <c r="H8153" s="44" t="s">
        <v>18</v>
      </c>
      <c r="I8153" s="42" t="s">
        <v>1195</v>
      </c>
      <c r="J8153" s="42">
        <v>8021506619130</v>
      </c>
      <c r="K8153" s="45">
        <v>45658</v>
      </c>
      <c r="L8153" s="47">
        <v>0</v>
      </c>
      <c r="M8153" s="46">
        <v>344.95</v>
      </c>
      <c r="N8153" s="45">
        <v>42786</v>
      </c>
    </row>
    <row r="8154" spans="1:14" s="17" customFormat="1" x14ac:dyDescent="0.25">
      <c r="A8154" s="32" t="s">
        <v>27465</v>
      </c>
      <c r="B8154" s="42" t="s">
        <v>66398</v>
      </c>
      <c r="C8154" s="42"/>
      <c r="D8154" s="42"/>
      <c r="E8154" s="43" t="s">
        <v>1192</v>
      </c>
      <c r="F8154" s="44" t="s">
        <v>298</v>
      </c>
      <c r="G8154" s="44" t="s">
        <v>17</v>
      </c>
      <c r="H8154" s="44" t="s">
        <v>18</v>
      </c>
      <c r="I8154" s="42" t="s">
        <v>1193</v>
      </c>
      <c r="J8154" s="42">
        <v>8021506619123</v>
      </c>
      <c r="K8154" s="45">
        <v>45658</v>
      </c>
      <c r="L8154" s="47">
        <v>0</v>
      </c>
      <c r="M8154" s="46">
        <v>344.95</v>
      </c>
      <c r="N8154" s="45">
        <v>42786</v>
      </c>
    </row>
    <row r="8155" spans="1:14" s="17" customFormat="1" x14ac:dyDescent="0.25">
      <c r="A8155" s="32" t="s">
        <v>27464</v>
      </c>
      <c r="B8155" s="42" t="s">
        <v>66397</v>
      </c>
      <c r="C8155" s="42"/>
      <c r="D8155" s="42"/>
      <c r="E8155" s="43" t="s">
        <v>1190</v>
      </c>
      <c r="F8155" s="44" t="s">
        <v>298</v>
      </c>
      <c r="G8155" s="44" t="s">
        <v>17</v>
      </c>
      <c r="H8155" s="44" t="s">
        <v>18</v>
      </c>
      <c r="I8155" s="42" t="s">
        <v>1191</v>
      </c>
      <c r="J8155" s="42">
        <v>8021506619116</v>
      </c>
      <c r="K8155" s="45">
        <v>45658</v>
      </c>
      <c r="L8155" s="47">
        <v>0</v>
      </c>
      <c r="M8155" s="46">
        <v>344.95</v>
      </c>
      <c r="N8155" s="45">
        <v>42786</v>
      </c>
    </row>
    <row r="8156" spans="1:14" s="17" customFormat="1" x14ac:dyDescent="0.25">
      <c r="A8156" s="32" t="s">
        <v>27463</v>
      </c>
      <c r="B8156" s="42" t="s">
        <v>66396</v>
      </c>
      <c r="C8156" s="42"/>
      <c r="D8156" s="42"/>
      <c r="E8156" s="43" t="s">
        <v>1188</v>
      </c>
      <c r="F8156" s="44" t="s">
        <v>298</v>
      </c>
      <c r="G8156" s="44" t="s">
        <v>17</v>
      </c>
      <c r="H8156" s="44" t="s">
        <v>18</v>
      </c>
      <c r="I8156" s="42" t="s">
        <v>1189</v>
      </c>
      <c r="J8156" s="42">
        <v>8021506619109</v>
      </c>
      <c r="K8156" s="45">
        <v>45658</v>
      </c>
      <c r="L8156" s="47">
        <v>0</v>
      </c>
      <c r="M8156" s="46">
        <v>344.95</v>
      </c>
      <c r="N8156" s="45">
        <v>42786</v>
      </c>
    </row>
    <row r="8157" spans="1:14" s="17" customFormat="1" x14ac:dyDescent="0.25">
      <c r="A8157" s="32" t="s">
        <v>27462</v>
      </c>
      <c r="B8157" s="42" t="s">
        <v>66395</v>
      </c>
      <c r="C8157" s="42"/>
      <c r="D8157" s="42"/>
      <c r="E8157" s="43" t="s">
        <v>1186</v>
      </c>
      <c r="F8157" s="44" t="s">
        <v>298</v>
      </c>
      <c r="G8157" s="44" t="s">
        <v>17</v>
      </c>
      <c r="H8157" s="44" t="s">
        <v>18</v>
      </c>
      <c r="I8157" s="42" t="s">
        <v>1187</v>
      </c>
      <c r="J8157" s="42">
        <v>8021506619093</v>
      </c>
      <c r="K8157" s="45">
        <v>45658</v>
      </c>
      <c r="L8157" s="47">
        <v>0</v>
      </c>
      <c r="M8157" s="46">
        <v>344.95</v>
      </c>
      <c r="N8157" s="45">
        <v>42786</v>
      </c>
    </row>
    <row r="8158" spans="1:14" s="17" customFormat="1" x14ac:dyDescent="0.25">
      <c r="A8158" s="32" t="s">
        <v>27461</v>
      </c>
      <c r="B8158" s="42" t="s">
        <v>66394</v>
      </c>
      <c r="C8158" s="42"/>
      <c r="D8158" s="42"/>
      <c r="E8158" s="43" t="s">
        <v>1184</v>
      </c>
      <c r="F8158" s="44" t="s">
        <v>298</v>
      </c>
      <c r="G8158" s="44" t="s">
        <v>17</v>
      </c>
      <c r="H8158" s="44" t="s">
        <v>18</v>
      </c>
      <c r="I8158" s="42" t="s">
        <v>1185</v>
      </c>
      <c r="J8158" s="42">
        <v>8021506619086</v>
      </c>
      <c r="K8158" s="45">
        <v>45658</v>
      </c>
      <c r="L8158" s="47">
        <v>0</v>
      </c>
      <c r="M8158" s="46">
        <v>344.95</v>
      </c>
      <c r="N8158" s="45">
        <v>42786</v>
      </c>
    </row>
    <row r="8159" spans="1:14" s="17" customFormat="1" x14ac:dyDescent="0.25">
      <c r="A8159" s="32" t="s">
        <v>27460</v>
      </c>
      <c r="B8159" s="42" t="s">
        <v>66393</v>
      </c>
      <c r="C8159" s="42"/>
      <c r="D8159" s="42"/>
      <c r="E8159" s="43" t="s">
        <v>1182</v>
      </c>
      <c r="F8159" s="44" t="s">
        <v>298</v>
      </c>
      <c r="G8159" s="44" t="s">
        <v>17</v>
      </c>
      <c r="H8159" s="44" t="s">
        <v>18</v>
      </c>
      <c r="I8159" s="42" t="s">
        <v>1183</v>
      </c>
      <c r="J8159" s="42">
        <v>8021506619079</v>
      </c>
      <c r="K8159" s="45">
        <v>45658</v>
      </c>
      <c r="L8159" s="47">
        <v>0</v>
      </c>
      <c r="M8159" s="46">
        <v>344.95</v>
      </c>
      <c r="N8159" s="45">
        <v>42786</v>
      </c>
    </row>
    <row r="8160" spans="1:14" s="17" customFormat="1" x14ac:dyDescent="0.25">
      <c r="A8160" s="32" t="s">
        <v>27459</v>
      </c>
      <c r="B8160" s="42" t="s">
        <v>66392</v>
      </c>
      <c r="C8160" s="42"/>
      <c r="D8160" s="42"/>
      <c r="E8160" s="43" t="s">
        <v>1180</v>
      </c>
      <c r="F8160" s="44" t="s">
        <v>298</v>
      </c>
      <c r="G8160" s="44" t="s">
        <v>17</v>
      </c>
      <c r="H8160" s="44" t="s">
        <v>18</v>
      </c>
      <c r="I8160" s="42" t="s">
        <v>1181</v>
      </c>
      <c r="J8160" s="42">
        <v>8021506619062</v>
      </c>
      <c r="K8160" s="45">
        <v>45658</v>
      </c>
      <c r="L8160" s="47">
        <v>0</v>
      </c>
      <c r="M8160" s="46">
        <v>344.95</v>
      </c>
      <c r="N8160" s="45">
        <v>42786</v>
      </c>
    </row>
    <row r="8161" spans="1:14" s="17" customFormat="1" x14ac:dyDescent="0.25">
      <c r="A8161" s="32" t="s">
        <v>27458</v>
      </c>
      <c r="B8161" s="42" t="s">
        <v>66391</v>
      </c>
      <c r="C8161" s="42"/>
      <c r="D8161" s="42"/>
      <c r="E8161" s="43" t="s">
        <v>1178</v>
      </c>
      <c r="F8161" s="44" t="s">
        <v>298</v>
      </c>
      <c r="G8161" s="44" t="s">
        <v>17</v>
      </c>
      <c r="H8161" s="44" t="s">
        <v>18</v>
      </c>
      <c r="I8161" s="42" t="s">
        <v>1179</v>
      </c>
      <c r="J8161" s="42">
        <v>8021506619055</v>
      </c>
      <c r="K8161" s="45">
        <v>45658</v>
      </c>
      <c r="L8161" s="47">
        <v>0</v>
      </c>
      <c r="M8161" s="46">
        <v>344.95</v>
      </c>
      <c r="N8161" s="45">
        <v>42786</v>
      </c>
    </row>
    <row r="8162" spans="1:14" s="17" customFormat="1" x14ac:dyDescent="0.25">
      <c r="B8162" s="17" t="s">
        <v>74203</v>
      </c>
      <c r="C8162" s="17" t="s">
        <v>74204</v>
      </c>
      <c r="E8162" s="17" t="s">
        <v>74205</v>
      </c>
      <c r="F8162" s="21"/>
      <c r="G8162" s="17" t="s">
        <v>34</v>
      </c>
      <c r="H8162" s="17" t="s">
        <v>35</v>
      </c>
      <c r="I8162" s="17" t="s">
        <v>74206</v>
      </c>
      <c r="J8162" s="20">
        <v>8059347395531</v>
      </c>
      <c r="L8162" s="28">
        <v>369.95</v>
      </c>
      <c r="M8162" s="17">
        <v>369.95</v>
      </c>
      <c r="N8162" s="24">
        <v>45544</v>
      </c>
    </row>
    <row r="8163" spans="1:14" s="17" customFormat="1" x14ac:dyDescent="0.25">
      <c r="B8163" s="17" t="s">
        <v>74199</v>
      </c>
      <c r="C8163" s="17" t="s">
        <v>74200</v>
      </c>
      <c r="E8163" s="17" t="s">
        <v>74201</v>
      </c>
      <c r="F8163" s="21"/>
      <c r="G8163" s="17" t="s">
        <v>34</v>
      </c>
      <c r="H8163" s="17" t="s">
        <v>35</v>
      </c>
      <c r="I8163" s="17" t="s">
        <v>74202</v>
      </c>
      <c r="J8163" s="20">
        <v>8059347395524</v>
      </c>
      <c r="L8163" s="28">
        <v>369.95</v>
      </c>
      <c r="M8163" s="17">
        <v>369.95</v>
      </c>
      <c r="N8163" s="24">
        <v>45544</v>
      </c>
    </row>
    <row r="8164" spans="1:14" s="17" customFormat="1" x14ac:dyDescent="0.25">
      <c r="B8164" s="17" t="s">
        <v>74195</v>
      </c>
      <c r="C8164" s="17" t="s">
        <v>74196</v>
      </c>
      <c r="E8164" s="17" t="s">
        <v>74197</v>
      </c>
      <c r="F8164" s="21"/>
      <c r="G8164" s="17" t="s">
        <v>34</v>
      </c>
      <c r="H8164" s="17" t="s">
        <v>35</v>
      </c>
      <c r="I8164" s="17" t="s">
        <v>74198</v>
      </c>
      <c r="J8164" s="20">
        <v>8059347395517</v>
      </c>
      <c r="L8164" s="28">
        <v>369.95</v>
      </c>
      <c r="M8164" s="17">
        <v>369.95</v>
      </c>
      <c r="N8164" s="24">
        <v>45544</v>
      </c>
    </row>
    <row r="8165" spans="1:14" s="17" customFormat="1" x14ac:dyDescent="0.25">
      <c r="B8165" s="17" t="s">
        <v>74191</v>
      </c>
      <c r="C8165" s="17" t="s">
        <v>74192</v>
      </c>
      <c r="E8165" s="17" t="s">
        <v>74193</v>
      </c>
      <c r="F8165" s="21"/>
      <c r="G8165" s="17" t="s">
        <v>34</v>
      </c>
      <c r="H8165" s="17" t="s">
        <v>35</v>
      </c>
      <c r="I8165" s="17" t="s">
        <v>74194</v>
      </c>
      <c r="J8165" s="20">
        <v>8059347395500</v>
      </c>
      <c r="L8165" s="28">
        <v>369.95</v>
      </c>
      <c r="M8165" s="17">
        <v>369.95</v>
      </c>
      <c r="N8165" s="24">
        <v>45544</v>
      </c>
    </row>
    <row r="8166" spans="1:14" s="17" customFormat="1" x14ac:dyDescent="0.25">
      <c r="B8166" s="17" t="s">
        <v>74187</v>
      </c>
      <c r="C8166" s="17" t="s">
        <v>74188</v>
      </c>
      <c r="E8166" s="17" t="s">
        <v>74189</v>
      </c>
      <c r="F8166" s="21"/>
      <c r="G8166" s="17" t="s">
        <v>34</v>
      </c>
      <c r="H8166" s="17" t="s">
        <v>35</v>
      </c>
      <c r="I8166" s="17" t="s">
        <v>74190</v>
      </c>
      <c r="J8166" s="20">
        <v>8059347395494</v>
      </c>
      <c r="L8166" s="28">
        <v>369.95</v>
      </c>
      <c r="M8166" s="17">
        <v>369.95</v>
      </c>
      <c r="N8166" s="24">
        <v>45544</v>
      </c>
    </row>
    <row r="8167" spans="1:14" s="17" customFormat="1" x14ac:dyDescent="0.25">
      <c r="B8167" s="17" t="s">
        <v>74183</v>
      </c>
      <c r="C8167" s="17" t="s">
        <v>74184</v>
      </c>
      <c r="E8167" s="17" t="s">
        <v>74185</v>
      </c>
      <c r="F8167" s="21"/>
      <c r="G8167" s="17" t="s">
        <v>34</v>
      </c>
      <c r="H8167" s="17" t="s">
        <v>35</v>
      </c>
      <c r="I8167" s="17" t="s">
        <v>74186</v>
      </c>
      <c r="J8167" s="20">
        <v>8059347391144</v>
      </c>
      <c r="L8167" s="28">
        <v>369.95</v>
      </c>
      <c r="M8167" s="17">
        <v>369.95</v>
      </c>
      <c r="N8167" s="24">
        <v>45544</v>
      </c>
    </row>
    <row r="8168" spans="1:14" s="17" customFormat="1" x14ac:dyDescent="0.25">
      <c r="B8168" s="17" t="s">
        <v>74179</v>
      </c>
      <c r="C8168" s="17" t="s">
        <v>74180</v>
      </c>
      <c r="E8168" s="17" t="s">
        <v>74181</v>
      </c>
      <c r="F8168" s="21"/>
      <c r="G8168" s="17" t="s">
        <v>34</v>
      </c>
      <c r="H8168" s="17" t="s">
        <v>35</v>
      </c>
      <c r="I8168" s="17" t="s">
        <v>74182</v>
      </c>
      <c r="J8168" s="20">
        <v>8059347395487</v>
      </c>
      <c r="L8168" s="28">
        <v>369.95</v>
      </c>
      <c r="M8168" s="17">
        <v>369.95</v>
      </c>
      <c r="N8168" s="24">
        <v>45544</v>
      </c>
    </row>
    <row r="8169" spans="1:14" s="17" customFormat="1" x14ac:dyDescent="0.25">
      <c r="B8169" s="17" t="s">
        <v>74175</v>
      </c>
      <c r="C8169" s="17" t="s">
        <v>74176</v>
      </c>
      <c r="E8169" s="17" t="s">
        <v>74177</v>
      </c>
      <c r="F8169" s="21"/>
      <c r="G8169" s="17" t="s">
        <v>34</v>
      </c>
      <c r="H8169" s="17" t="s">
        <v>35</v>
      </c>
      <c r="I8169" s="17" t="s">
        <v>74178</v>
      </c>
      <c r="J8169" s="20">
        <v>8059347395470</v>
      </c>
      <c r="L8169" s="28">
        <v>369.95</v>
      </c>
      <c r="M8169" s="17">
        <v>369.95</v>
      </c>
      <c r="N8169" s="24">
        <v>45544</v>
      </c>
    </row>
    <row r="8170" spans="1:14" s="17" customFormat="1" x14ac:dyDescent="0.25">
      <c r="B8170" s="17" t="s">
        <v>74171</v>
      </c>
      <c r="C8170" s="17" t="s">
        <v>74172</v>
      </c>
      <c r="E8170" s="17" t="s">
        <v>74173</v>
      </c>
      <c r="F8170" s="21"/>
      <c r="G8170" s="17" t="s">
        <v>34</v>
      </c>
      <c r="H8170" s="17" t="s">
        <v>35</v>
      </c>
      <c r="I8170" s="17" t="s">
        <v>74174</v>
      </c>
      <c r="J8170" s="20">
        <v>8059347395463</v>
      </c>
      <c r="L8170" s="28">
        <v>369.95</v>
      </c>
      <c r="M8170" s="17">
        <v>369.95</v>
      </c>
      <c r="N8170" s="24">
        <v>45544</v>
      </c>
    </row>
    <row r="8171" spans="1:14" s="17" customFormat="1" x14ac:dyDescent="0.25">
      <c r="B8171" s="17" t="s">
        <v>74167</v>
      </c>
      <c r="C8171" s="17" t="s">
        <v>74168</v>
      </c>
      <c r="E8171" s="17" t="s">
        <v>74169</v>
      </c>
      <c r="F8171" s="21"/>
      <c r="G8171" s="17" t="s">
        <v>34</v>
      </c>
      <c r="H8171" s="17" t="s">
        <v>35</v>
      </c>
      <c r="I8171" s="17" t="s">
        <v>74170</v>
      </c>
      <c r="J8171" s="20">
        <v>8059347395456</v>
      </c>
      <c r="L8171" s="28">
        <v>369.95</v>
      </c>
      <c r="M8171" s="17">
        <v>369.95</v>
      </c>
      <c r="N8171" s="24">
        <v>45544</v>
      </c>
    </row>
    <row r="8172" spans="1:14" s="17" customFormat="1" x14ac:dyDescent="0.25">
      <c r="B8172" s="17" t="s">
        <v>74163</v>
      </c>
      <c r="C8172" s="17" t="s">
        <v>74164</v>
      </c>
      <c r="E8172" s="17" t="s">
        <v>74165</v>
      </c>
      <c r="F8172" s="21"/>
      <c r="G8172" s="17" t="s">
        <v>34</v>
      </c>
      <c r="H8172" s="17" t="s">
        <v>35</v>
      </c>
      <c r="I8172" s="17" t="s">
        <v>74166</v>
      </c>
      <c r="J8172" s="20">
        <v>8059347395449</v>
      </c>
      <c r="L8172" s="28">
        <v>369.95</v>
      </c>
      <c r="M8172" s="17">
        <v>369.95</v>
      </c>
      <c r="N8172" s="24">
        <v>45544</v>
      </c>
    </row>
    <row r="8173" spans="1:14" s="17" customFormat="1" x14ac:dyDescent="0.25">
      <c r="A8173" s="43" t="s">
        <v>38618</v>
      </c>
      <c r="B8173" s="42" t="s">
        <v>51659</v>
      </c>
      <c r="C8173" s="42"/>
      <c r="D8173" s="43"/>
      <c r="E8173" s="43" t="s">
        <v>59231</v>
      </c>
      <c r="F8173" s="81" t="s">
        <v>298</v>
      </c>
      <c r="G8173" s="32" t="s">
        <v>11</v>
      </c>
      <c r="H8173" s="43" t="s">
        <v>12</v>
      </c>
      <c r="I8173" s="48" t="s">
        <v>38619</v>
      </c>
      <c r="J8173" s="42">
        <v>8059175346729</v>
      </c>
      <c r="K8173" s="63"/>
      <c r="L8173" s="47">
        <v>189.95</v>
      </c>
      <c r="M8173" s="47">
        <v>189.95</v>
      </c>
      <c r="N8173" s="63">
        <v>44249</v>
      </c>
    </row>
    <row r="8174" spans="1:14" s="17" customFormat="1" x14ac:dyDescent="0.25">
      <c r="A8174" s="43" t="s">
        <v>38615</v>
      </c>
      <c r="B8174" s="42" t="s">
        <v>51658</v>
      </c>
      <c r="C8174" s="42" t="s">
        <v>38616</v>
      </c>
      <c r="D8174" s="43"/>
      <c r="E8174" s="43" t="s">
        <v>59230</v>
      </c>
      <c r="F8174" s="81" t="s">
        <v>298</v>
      </c>
      <c r="G8174" s="32" t="s">
        <v>11</v>
      </c>
      <c r="H8174" s="43" t="s">
        <v>12</v>
      </c>
      <c r="I8174" s="48" t="s">
        <v>38617</v>
      </c>
      <c r="J8174" s="42">
        <v>8059175346712</v>
      </c>
      <c r="K8174" s="63"/>
      <c r="L8174" s="47">
        <v>189.95</v>
      </c>
      <c r="M8174" s="47">
        <v>189.95</v>
      </c>
      <c r="N8174" s="63">
        <v>44249</v>
      </c>
    </row>
    <row r="8175" spans="1:14" s="17" customFormat="1" x14ac:dyDescent="0.25">
      <c r="A8175" s="43" t="s">
        <v>38612</v>
      </c>
      <c r="B8175" s="42" t="s">
        <v>51657</v>
      </c>
      <c r="C8175" s="42" t="s">
        <v>38613</v>
      </c>
      <c r="D8175" s="43"/>
      <c r="E8175" s="43" t="s">
        <v>59229</v>
      </c>
      <c r="F8175" s="81" t="s">
        <v>298</v>
      </c>
      <c r="G8175" s="32" t="s">
        <v>11</v>
      </c>
      <c r="H8175" s="43" t="s">
        <v>12</v>
      </c>
      <c r="I8175" s="48" t="s">
        <v>38614</v>
      </c>
      <c r="J8175" s="42">
        <v>8059175346705</v>
      </c>
      <c r="K8175" s="63"/>
      <c r="L8175" s="47">
        <v>189.95</v>
      </c>
      <c r="M8175" s="47">
        <v>189.95</v>
      </c>
      <c r="N8175" s="63">
        <v>44249</v>
      </c>
    </row>
    <row r="8176" spans="1:14" s="17" customFormat="1" x14ac:dyDescent="0.25">
      <c r="A8176" s="43" t="s">
        <v>38609</v>
      </c>
      <c r="B8176" s="42" t="s">
        <v>51656</v>
      </c>
      <c r="C8176" s="42" t="s">
        <v>38610</v>
      </c>
      <c r="D8176" s="43"/>
      <c r="E8176" s="43" t="s">
        <v>59228</v>
      </c>
      <c r="F8176" s="81" t="s">
        <v>298</v>
      </c>
      <c r="G8176" s="32" t="s">
        <v>11</v>
      </c>
      <c r="H8176" s="43" t="s">
        <v>12</v>
      </c>
      <c r="I8176" s="48" t="s">
        <v>38611</v>
      </c>
      <c r="J8176" s="42">
        <v>8059175346699</v>
      </c>
      <c r="K8176" s="63"/>
      <c r="L8176" s="47">
        <v>189.95</v>
      </c>
      <c r="M8176" s="47">
        <v>189.95</v>
      </c>
      <c r="N8176" s="63">
        <v>44249</v>
      </c>
    </row>
    <row r="8177" spans="1:14" s="17" customFormat="1" x14ac:dyDescent="0.25">
      <c r="A8177" s="43" t="s">
        <v>38606</v>
      </c>
      <c r="B8177" s="42" t="s">
        <v>51655</v>
      </c>
      <c r="C8177" s="42" t="s">
        <v>38607</v>
      </c>
      <c r="D8177" s="43"/>
      <c r="E8177" s="43" t="s">
        <v>59227</v>
      </c>
      <c r="F8177" s="81" t="s">
        <v>298</v>
      </c>
      <c r="G8177" s="32" t="s">
        <v>11</v>
      </c>
      <c r="H8177" s="43" t="s">
        <v>12</v>
      </c>
      <c r="I8177" s="48" t="s">
        <v>38608</v>
      </c>
      <c r="J8177" s="42">
        <v>8059175346682</v>
      </c>
      <c r="K8177" s="63"/>
      <c r="L8177" s="47">
        <v>189.95</v>
      </c>
      <c r="M8177" s="47">
        <v>189.95</v>
      </c>
      <c r="N8177" s="63">
        <v>44249</v>
      </c>
    </row>
    <row r="8178" spans="1:14" s="17" customFormat="1" x14ac:dyDescent="0.25">
      <c r="A8178" s="43" t="s">
        <v>38603</v>
      </c>
      <c r="B8178" s="42" t="s">
        <v>51654</v>
      </c>
      <c r="C8178" s="42" t="s">
        <v>38604</v>
      </c>
      <c r="D8178" s="43"/>
      <c r="E8178" s="43" t="s">
        <v>59226</v>
      </c>
      <c r="F8178" s="81" t="s">
        <v>298</v>
      </c>
      <c r="G8178" s="32" t="s">
        <v>11</v>
      </c>
      <c r="H8178" s="43" t="s">
        <v>12</v>
      </c>
      <c r="I8178" s="48" t="s">
        <v>38605</v>
      </c>
      <c r="J8178" s="42">
        <v>8059175346675</v>
      </c>
      <c r="K8178" s="63"/>
      <c r="L8178" s="47">
        <v>189.95</v>
      </c>
      <c r="M8178" s="47">
        <v>189.95</v>
      </c>
      <c r="N8178" s="63">
        <v>44249</v>
      </c>
    </row>
    <row r="8179" spans="1:14" s="17" customFormat="1" x14ac:dyDescent="0.25">
      <c r="A8179" s="43" t="s">
        <v>38600</v>
      </c>
      <c r="B8179" s="42" t="s">
        <v>51653</v>
      </c>
      <c r="C8179" s="42" t="s">
        <v>38601</v>
      </c>
      <c r="D8179" s="43"/>
      <c r="E8179" s="43" t="s">
        <v>59225</v>
      </c>
      <c r="F8179" s="81" t="s">
        <v>298</v>
      </c>
      <c r="G8179" s="32" t="s">
        <v>11</v>
      </c>
      <c r="H8179" s="43" t="s">
        <v>12</v>
      </c>
      <c r="I8179" s="48" t="s">
        <v>38602</v>
      </c>
      <c r="J8179" s="42">
        <v>8059175346668</v>
      </c>
      <c r="K8179" s="63"/>
      <c r="L8179" s="47">
        <v>189.95</v>
      </c>
      <c r="M8179" s="47">
        <v>189.95</v>
      </c>
      <c r="N8179" s="63">
        <v>44249</v>
      </c>
    </row>
    <row r="8180" spans="1:14" s="17" customFormat="1" x14ac:dyDescent="0.25">
      <c r="A8180" s="43" t="s">
        <v>38597</v>
      </c>
      <c r="B8180" s="42" t="s">
        <v>51652</v>
      </c>
      <c r="C8180" s="42" t="s">
        <v>38598</v>
      </c>
      <c r="D8180" s="43"/>
      <c r="E8180" s="43" t="s">
        <v>59224</v>
      </c>
      <c r="F8180" s="81" t="s">
        <v>298</v>
      </c>
      <c r="G8180" s="32" t="s">
        <v>11</v>
      </c>
      <c r="H8180" s="43" t="s">
        <v>12</v>
      </c>
      <c r="I8180" s="48" t="s">
        <v>38599</v>
      </c>
      <c r="J8180" s="42">
        <v>8059175346651</v>
      </c>
      <c r="K8180" s="63"/>
      <c r="L8180" s="47">
        <v>189.95</v>
      </c>
      <c r="M8180" s="47">
        <v>189.95</v>
      </c>
      <c r="N8180" s="63">
        <v>44249</v>
      </c>
    </row>
    <row r="8181" spans="1:14" s="17" customFormat="1" x14ac:dyDescent="0.25">
      <c r="A8181" s="43" t="s">
        <v>38594</v>
      </c>
      <c r="B8181" s="42" t="s">
        <v>51651</v>
      </c>
      <c r="C8181" s="42" t="s">
        <v>38595</v>
      </c>
      <c r="D8181" s="43"/>
      <c r="E8181" s="43" t="s">
        <v>59223</v>
      </c>
      <c r="F8181" s="81" t="s">
        <v>298</v>
      </c>
      <c r="G8181" s="32" t="s">
        <v>11</v>
      </c>
      <c r="H8181" s="43" t="s">
        <v>12</v>
      </c>
      <c r="I8181" s="48" t="s">
        <v>38596</v>
      </c>
      <c r="J8181" s="42">
        <v>8059175346644</v>
      </c>
      <c r="K8181" s="63"/>
      <c r="L8181" s="47">
        <v>189.95</v>
      </c>
      <c r="M8181" s="47">
        <v>189.95</v>
      </c>
      <c r="N8181" s="63">
        <v>44249</v>
      </c>
    </row>
    <row r="8182" spans="1:14" s="17" customFormat="1" x14ac:dyDescent="0.25">
      <c r="A8182" s="43" t="s">
        <v>38592</v>
      </c>
      <c r="B8182" s="42" t="s">
        <v>51650</v>
      </c>
      <c r="C8182" s="42"/>
      <c r="D8182" s="43"/>
      <c r="E8182" s="43" t="s">
        <v>59222</v>
      </c>
      <c r="F8182" s="81" t="s">
        <v>298</v>
      </c>
      <c r="G8182" s="32" t="s">
        <v>11</v>
      </c>
      <c r="H8182" s="43" t="s">
        <v>12</v>
      </c>
      <c r="I8182" s="48" t="s">
        <v>38593</v>
      </c>
      <c r="J8182" s="42">
        <v>8059175346637</v>
      </c>
      <c r="K8182" s="63"/>
      <c r="L8182" s="47">
        <v>189.95</v>
      </c>
      <c r="M8182" s="47">
        <v>189.95</v>
      </c>
      <c r="N8182" s="63">
        <v>44249</v>
      </c>
    </row>
    <row r="8183" spans="1:14" s="17" customFormat="1" x14ac:dyDescent="0.25">
      <c r="A8183" s="43" t="s">
        <v>38589</v>
      </c>
      <c r="B8183" s="42" t="s">
        <v>51649</v>
      </c>
      <c r="C8183" s="42" t="s">
        <v>38590</v>
      </c>
      <c r="D8183" s="43"/>
      <c r="E8183" s="43" t="s">
        <v>59221</v>
      </c>
      <c r="F8183" s="81" t="s">
        <v>298</v>
      </c>
      <c r="G8183" s="32" t="s">
        <v>11</v>
      </c>
      <c r="H8183" s="43" t="s">
        <v>12</v>
      </c>
      <c r="I8183" s="48" t="s">
        <v>38591</v>
      </c>
      <c r="J8183" s="42">
        <v>8059175346620</v>
      </c>
      <c r="K8183" s="63"/>
      <c r="L8183" s="47">
        <v>189.95</v>
      </c>
      <c r="M8183" s="47">
        <v>189.95</v>
      </c>
      <c r="N8183" s="63">
        <v>44249</v>
      </c>
    </row>
    <row r="8184" spans="1:14" s="17" customFormat="1" x14ac:dyDescent="0.25">
      <c r="A8184" s="43" t="s">
        <v>38586</v>
      </c>
      <c r="B8184" s="42" t="s">
        <v>51648</v>
      </c>
      <c r="C8184" s="42" t="s">
        <v>38587</v>
      </c>
      <c r="D8184" s="43"/>
      <c r="E8184" s="43" t="s">
        <v>59220</v>
      </c>
      <c r="F8184" s="81" t="s">
        <v>298</v>
      </c>
      <c r="G8184" s="32" t="s">
        <v>11</v>
      </c>
      <c r="H8184" s="43" t="s">
        <v>12</v>
      </c>
      <c r="I8184" s="48" t="s">
        <v>38588</v>
      </c>
      <c r="J8184" s="42">
        <v>8059175346613</v>
      </c>
      <c r="K8184" s="63"/>
      <c r="L8184" s="47">
        <v>189.95</v>
      </c>
      <c r="M8184" s="47">
        <v>189.95</v>
      </c>
      <c r="N8184" s="63">
        <v>44249</v>
      </c>
    </row>
    <row r="8185" spans="1:14" s="17" customFormat="1" x14ac:dyDescent="0.25">
      <c r="A8185" s="43" t="s">
        <v>38583</v>
      </c>
      <c r="B8185" s="42" t="s">
        <v>51647</v>
      </c>
      <c r="C8185" s="42" t="s">
        <v>38584</v>
      </c>
      <c r="D8185" s="43"/>
      <c r="E8185" s="43" t="s">
        <v>59219</v>
      </c>
      <c r="F8185" s="81" t="s">
        <v>298</v>
      </c>
      <c r="G8185" s="32" t="s">
        <v>11</v>
      </c>
      <c r="H8185" s="43" t="s">
        <v>12</v>
      </c>
      <c r="I8185" s="48" t="s">
        <v>38585</v>
      </c>
      <c r="J8185" s="42">
        <v>8059175346606</v>
      </c>
      <c r="K8185" s="63"/>
      <c r="L8185" s="47">
        <v>189.95</v>
      </c>
      <c r="M8185" s="47">
        <v>189.95</v>
      </c>
      <c r="N8185" s="63">
        <v>44249</v>
      </c>
    </row>
    <row r="8186" spans="1:14" s="17" customFormat="1" x14ac:dyDescent="0.25">
      <c r="A8186" s="43" t="s">
        <v>38580</v>
      </c>
      <c r="B8186" s="42" t="s">
        <v>51646</v>
      </c>
      <c r="C8186" s="42" t="s">
        <v>38581</v>
      </c>
      <c r="D8186" s="43"/>
      <c r="E8186" s="43" t="s">
        <v>59218</v>
      </c>
      <c r="F8186" s="81" t="s">
        <v>298</v>
      </c>
      <c r="G8186" s="32" t="s">
        <v>11</v>
      </c>
      <c r="H8186" s="43" t="s">
        <v>12</v>
      </c>
      <c r="I8186" s="48" t="s">
        <v>38582</v>
      </c>
      <c r="J8186" s="42">
        <v>8059175346590</v>
      </c>
      <c r="K8186" s="63"/>
      <c r="L8186" s="47">
        <v>189.95</v>
      </c>
      <c r="M8186" s="47">
        <v>189.95</v>
      </c>
      <c r="N8186" s="63">
        <v>44249</v>
      </c>
    </row>
    <row r="8187" spans="1:14" s="17" customFormat="1" x14ac:dyDescent="0.25">
      <c r="A8187" s="43" t="s">
        <v>38577</v>
      </c>
      <c r="B8187" s="42" t="s">
        <v>51645</v>
      </c>
      <c r="C8187" s="42" t="s">
        <v>38578</v>
      </c>
      <c r="D8187" s="43"/>
      <c r="E8187" s="43" t="s">
        <v>59217</v>
      </c>
      <c r="F8187" s="81" t="s">
        <v>298</v>
      </c>
      <c r="G8187" s="32" t="s">
        <v>11</v>
      </c>
      <c r="H8187" s="43" t="s">
        <v>12</v>
      </c>
      <c r="I8187" s="48" t="s">
        <v>38579</v>
      </c>
      <c r="J8187" s="42">
        <v>8059175346583</v>
      </c>
      <c r="K8187" s="63"/>
      <c r="L8187" s="47">
        <v>189.95</v>
      </c>
      <c r="M8187" s="47">
        <v>189.95</v>
      </c>
      <c r="N8187" s="63">
        <v>44249</v>
      </c>
    </row>
    <row r="8188" spans="1:14" s="17" customFormat="1" x14ac:dyDescent="0.25">
      <c r="A8188" s="43" t="s">
        <v>38574</v>
      </c>
      <c r="B8188" s="42" t="s">
        <v>51644</v>
      </c>
      <c r="C8188" s="42" t="s">
        <v>38575</v>
      </c>
      <c r="D8188" s="43"/>
      <c r="E8188" s="43" t="s">
        <v>59216</v>
      </c>
      <c r="F8188" s="81" t="s">
        <v>298</v>
      </c>
      <c r="G8188" s="32" t="s">
        <v>11</v>
      </c>
      <c r="H8188" s="43" t="s">
        <v>12</v>
      </c>
      <c r="I8188" s="48" t="s">
        <v>38576</v>
      </c>
      <c r="J8188" s="42">
        <v>8059175346576</v>
      </c>
      <c r="K8188" s="63"/>
      <c r="L8188" s="47">
        <v>189.95</v>
      </c>
      <c r="M8188" s="47">
        <v>189.95</v>
      </c>
      <c r="N8188" s="63">
        <v>44249</v>
      </c>
    </row>
    <row r="8189" spans="1:14" s="17" customFormat="1" x14ac:dyDescent="0.25">
      <c r="A8189" s="43" t="s">
        <v>38571</v>
      </c>
      <c r="B8189" s="42" t="s">
        <v>51643</v>
      </c>
      <c r="C8189" s="42" t="s">
        <v>38572</v>
      </c>
      <c r="D8189" s="43"/>
      <c r="E8189" s="43" t="s">
        <v>59215</v>
      </c>
      <c r="F8189" s="81" t="s">
        <v>298</v>
      </c>
      <c r="G8189" s="32" t="s">
        <v>11</v>
      </c>
      <c r="H8189" s="43" t="s">
        <v>12</v>
      </c>
      <c r="I8189" s="48" t="s">
        <v>38573</v>
      </c>
      <c r="J8189" s="42">
        <v>8059175346569</v>
      </c>
      <c r="K8189" s="63"/>
      <c r="L8189" s="47">
        <v>189.95</v>
      </c>
      <c r="M8189" s="47">
        <v>189.95</v>
      </c>
      <c r="N8189" s="63">
        <v>44249</v>
      </c>
    </row>
    <row r="8190" spans="1:14" s="17" customFormat="1" x14ac:dyDescent="0.25">
      <c r="A8190" s="43" t="s">
        <v>38568</v>
      </c>
      <c r="B8190" s="42" t="s">
        <v>51642</v>
      </c>
      <c r="C8190" s="42" t="s">
        <v>38569</v>
      </c>
      <c r="D8190" s="43"/>
      <c r="E8190" s="43" t="s">
        <v>59214</v>
      </c>
      <c r="F8190" s="81" t="s">
        <v>298</v>
      </c>
      <c r="G8190" s="32" t="s">
        <v>11</v>
      </c>
      <c r="H8190" s="43" t="s">
        <v>12</v>
      </c>
      <c r="I8190" s="48" t="s">
        <v>38570</v>
      </c>
      <c r="J8190" s="42">
        <v>8059175346552</v>
      </c>
      <c r="K8190" s="63"/>
      <c r="L8190" s="47">
        <v>189.95</v>
      </c>
      <c r="M8190" s="47">
        <v>189.95</v>
      </c>
      <c r="N8190" s="63">
        <v>44249</v>
      </c>
    </row>
    <row r="8191" spans="1:14" s="17" customFormat="1" x14ac:dyDescent="0.25">
      <c r="A8191" s="43" t="s">
        <v>38566</v>
      </c>
      <c r="B8191" s="42" t="s">
        <v>51641</v>
      </c>
      <c r="C8191" s="42"/>
      <c r="D8191" s="43"/>
      <c r="E8191" s="43" t="s">
        <v>59213</v>
      </c>
      <c r="F8191" s="81" t="s">
        <v>298</v>
      </c>
      <c r="G8191" s="32" t="s">
        <v>11</v>
      </c>
      <c r="H8191" s="43" t="s">
        <v>12</v>
      </c>
      <c r="I8191" s="48" t="s">
        <v>38567</v>
      </c>
      <c r="J8191" s="42">
        <v>8059175346545</v>
      </c>
      <c r="K8191" s="63"/>
      <c r="L8191" s="47">
        <v>189.95</v>
      </c>
      <c r="M8191" s="47">
        <v>189.95</v>
      </c>
      <c r="N8191" s="63">
        <v>44249</v>
      </c>
    </row>
    <row r="8192" spans="1:14" s="17" customFormat="1" x14ac:dyDescent="0.25">
      <c r="A8192" s="43" t="s">
        <v>38563</v>
      </c>
      <c r="B8192" s="42" t="s">
        <v>51640</v>
      </c>
      <c r="C8192" s="42" t="s">
        <v>38564</v>
      </c>
      <c r="D8192" s="43"/>
      <c r="E8192" s="43" t="s">
        <v>59212</v>
      </c>
      <c r="F8192" s="81" t="s">
        <v>298</v>
      </c>
      <c r="G8192" s="32" t="s">
        <v>11</v>
      </c>
      <c r="H8192" s="43" t="s">
        <v>12</v>
      </c>
      <c r="I8192" s="48" t="s">
        <v>38565</v>
      </c>
      <c r="J8192" s="42">
        <v>8059175346538</v>
      </c>
      <c r="K8192" s="63"/>
      <c r="L8192" s="47">
        <v>189.95</v>
      </c>
      <c r="M8192" s="47">
        <v>189.95</v>
      </c>
      <c r="N8192" s="63">
        <v>44249</v>
      </c>
    </row>
    <row r="8193" spans="1:14" s="17" customFormat="1" x14ac:dyDescent="0.25">
      <c r="A8193" s="43" t="s">
        <v>38560</v>
      </c>
      <c r="B8193" s="42" t="s">
        <v>51639</v>
      </c>
      <c r="C8193" s="42" t="s">
        <v>38561</v>
      </c>
      <c r="D8193" s="43"/>
      <c r="E8193" s="43" t="s">
        <v>59211</v>
      </c>
      <c r="F8193" s="81" t="s">
        <v>298</v>
      </c>
      <c r="G8193" s="32" t="s">
        <v>11</v>
      </c>
      <c r="H8193" s="43" t="s">
        <v>12</v>
      </c>
      <c r="I8193" s="48" t="s">
        <v>38562</v>
      </c>
      <c r="J8193" s="42">
        <v>8059175346521</v>
      </c>
      <c r="K8193" s="63"/>
      <c r="L8193" s="47">
        <v>189.95</v>
      </c>
      <c r="M8193" s="47">
        <v>189.95</v>
      </c>
      <c r="N8193" s="63">
        <v>44249</v>
      </c>
    </row>
    <row r="8194" spans="1:14" s="17" customFormat="1" x14ac:dyDescent="0.25">
      <c r="A8194" s="43" t="s">
        <v>38557</v>
      </c>
      <c r="B8194" s="42" t="s">
        <v>51638</v>
      </c>
      <c r="C8194" s="42" t="s">
        <v>38558</v>
      </c>
      <c r="D8194" s="43"/>
      <c r="E8194" s="43" t="s">
        <v>59210</v>
      </c>
      <c r="F8194" s="81" t="s">
        <v>298</v>
      </c>
      <c r="G8194" s="32" t="s">
        <v>11</v>
      </c>
      <c r="H8194" s="43" t="s">
        <v>12</v>
      </c>
      <c r="I8194" s="48" t="s">
        <v>38559</v>
      </c>
      <c r="J8194" s="42">
        <v>8059175346514</v>
      </c>
      <c r="K8194" s="63"/>
      <c r="L8194" s="47">
        <v>189.95</v>
      </c>
      <c r="M8194" s="47">
        <v>189.95</v>
      </c>
      <c r="N8194" s="63">
        <v>44249</v>
      </c>
    </row>
    <row r="8195" spans="1:14" s="17" customFormat="1" x14ac:dyDescent="0.25">
      <c r="A8195" s="43" t="s">
        <v>38554</v>
      </c>
      <c r="B8195" s="42" t="s">
        <v>51637</v>
      </c>
      <c r="C8195" s="42" t="s">
        <v>38555</v>
      </c>
      <c r="D8195" s="43"/>
      <c r="E8195" s="43" t="s">
        <v>59209</v>
      </c>
      <c r="F8195" s="81" t="s">
        <v>298</v>
      </c>
      <c r="G8195" s="32" t="s">
        <v>11</v>
      </c>
      <c r="H8195" s="43" t="s">
        <v>12</v>
      </c>
      <c r="I8195" s="48" t="s">
        <v>38556</v>
      </c>
      <c r="J8195" s="42">
        <v>8059175346507</v>
      </c>
      <c r="K8195" s="63"/>
      <c r="L8195" s="47">
        <v>189.95</v>
      </c>
      <c r="M8195" s="47">
        <v>189.95</v>
      </c>
      <c r="N8195" s="63">
        <v>44249</v>
      </c>
    </row>
    <row r="8196" spans="1:14" s="17" customFormat="1" x14ac:dyDescent="0.25">
      <c r="A8196" s="43" t="s">
        <v>38551</v>
      </c>
      <c r="B8196" s="42" t="s">
        <v>51636</v>
      </c>
      <c r="C8196" s="42" t="s">
        <v>38552</v>
      </c>
      <c r="D8196" s="43"/>
      <c r="E8196" s="43" t="s">
        <v>59208</v>
      </c>
      <c r="F8196" s="81" t="s">
        <v>298</v>
      </c>
      <c r="G8196" s="32" t="s">
        <v>11</v>
      </c>
      <c r="H8196" s="43" t="s">
        <v>12</v>
      </c>
      <c r="I8196" s="48" t="s">
        <v>38553</v>
      </c>
      <c r="J8196" s="42">
        <v>8059175346491</v>
      </c>
      <c r="K8196" s="63"/>
      <c r="L8196" s="47">
        <v>189.95</v>
      </c>
      <c r="M8196" s="47">
        <v>189.95</v>
      </c>
      <c r="N8196" s="63">
        <v>44249</v>
      </c>
    </row>
    <row r="8197" spans="1:14" s="17" customFormat="1" x14ac:dyDescent="0.25">
      <c r="A8197" s="43" t="s">
        <v>38548</v>
      </c>
      <c r="B8197" s="42" t="s">
        <v>51635</v>
      </c>
      <c r="C8197" s="42" t="s">
        <v>38549</v>
      </c>
      <c r="D8197" s="43"/>
      <c r="E8197" s="43" t="s">
        <v>59207</v>
      </c>
      <c r="F8197" s="81" t="s">
        <v>298</v>
      </c>
      <c r="G8197" s="32" t="s">
        <v>11</v>
      </c>
      <c r="H8197" s="43" t="s">
        <v>12</v>
      </c>
      <c r="I8197" s="48" t="s">
        <v>38550</v>
      </c>
      <c r="J8197" s="42">
        <v>8059175346484</v>
      </c>
      <c r="K8197" s="63"/>
      <c r="L8197" s="47">
        <v>189.95</v>
      </c>
      <c r="M8197" s="47">
        <v>189.95</v>
      </c>
      <c r="N8197" s="63">
        <v>44249</v>
      </c>
    </row>
    <row r="8198" spans="1:14" s="17" customFormat="1" x14ac:dyDescent="0.25">
      <c r="A8198" s="43" t="s">
        <v>38545</v>
      </c>
      <c r="B8198" s="42" t="s">
        <v>51634</v>
      </c>
      <c r="C8198" s="42" t="s">
        <v>38546</v>
      </c>
      <c r="D8198" s="43"/>
      <c r="E8198" s="43" t="s">
        <v>59206</v>
      </c>
      <c r="F8198" s="81" t="s">
        <v>298</v>
      </c>
      <c r="G8198" s="32" t="s">
        <v>11</v>
      </c>
      <c r="H8198" s="43" t="s">
        <v>12</v>
      </c>
      <c r="I8198" s="48" t="s">
        <v>38547</v>
      </c>
      <c r="J8198" s="42">
        <v>8059175346477</v>
      </c>
      <c r="K8198" s="63"/>
      <c r="L8198" s="47">
        <v>189.95</v>
      </c>
      <c r="M8198" s="47">
        <v>189.95</v>
      </c>
      <c r="N8198" s="63">
        <v>44249</v>
      </c>
    </row>
    <row r="8199" spans="1:14" s="17" customFormat="1" x14ac:dyDescent="0.25">
      <c r="A8199" s="43" t="s">
        <v>38542</v>
      </c>
      <c r="B8199" s="42" t="s">
        <v>51633</v>
      </c>
      <c r="C8199" s="42" t="s">
        <v>38543</v>
      </c>
      <c r="D8199" s="43"/>
      <c r="E8199" s="43" t="s">
        <v>59205</v>
      </c>
      <c r="F8199" s="81" t="s">
        <v>298</v>
      </c>
      <c r="G8199" s="32" t="s">
        <v>11</v>
      </c>
      <c r="H8199" s="43" t="s">
        <v>12</v>
      </c>
      <c r="I8199" s="48" t="s">
        <v>38544</v>
      </c>
      <c r="J8199" s="42">
        <v>8059175346460</v>
      </c>
      <c r="K8199" s="63"/>
      <c r="L8199" s="47">
        <v>189.95</v>
      </c>
      <c r="M8199" s="47">
        <v>189.95</v>
      </c>
      <c r="N8199" s="63">
        <v>44249</v>
      </c>
    </row>
    <row r="8200" spans="1:14" s="17" customFormat="1" x14ac:dyDescent="0.25">
      <c r="A8200" s="43" t="s">
        <v>38539</v>
      </c>
      <c r="B8200" s="42" t="s">
        <v>51632</v>
      </c>
      <c r="C8200" s="42" t="s">
        <v>38540</v>
      </c>
      <c r="D8200" s="43"/>
      <c r="E8200" s="43" t="s">
        <v>59204</v>
      </c>
      <c r="F8200" s="81" t="s">
        <v>298</v>
      </c>
      <c r="G8200" s="32" t="s">
        <v>11</v>
      </c>
      <c r="H8200" s="43" t="s">
        <v>12</v>
      </c>
      <c r="I8200" s="48" t="s">
        <v>38541</v>
      </c>
      <c r="J8200" s="42">
        <v>8059175346453</v>
      </c>
      <c r="K8200" s="63"/>
      <c r="L8200" s="47">
        <v>189.95</v>
      </c>
      <c r="M8200" s="47">
        <v>189.95</v>
      </c>
      <c r="N8200" s="63">
        <v>44249</v>
      </c>
    </row>
    <row r="8201" spans="1:14" s="17" customFormat="1" x14ac:dyDescent="0.25">
      <c r="A8201" s="43" t="s">
        <v>38537</v>
      </c>
      <c r="B8201" s="42" t="s">
        <v>51631</v>
      </c>
      <c r="C8201" s="42"/>
      <c r="D8201" s="43"/>
      <c r="E8201" s="43" t="s">
        <v>59203</v>
      </c>
      <c r="F8201" s="81" t="s">
        <v>298</v>
      </c>
      <c r="G8201" s="32" t="s">
        <v>11</v>
      </c>
      <c r="H8201" s="43" t="s">
        <v>12</v>
      </c>
      <c r="I8201" s="48" t="s">
        <v>38538</v>
      </c>
      <c r="J8201" s="42">
        <v>8059175346446</v>
      </c>
      <c r="K8201" s="63"/>
      <c r="L8201" s="47">
        <v>189.95</v>
      </c>
      <c r="M8201" s="47">
        <v>189.95</v>
      </c>
      <c r="N8201" s="63">
        <v>44249</v>
      </c>
    </row>
    <row r="8202" spans="1:14" s="17" customFormat="1" x14ac:dyDescent="0.25">
      <c r="A8202" s="43" t="s">
        <v>38535</v>
      </c>
      <c r="B8202" s="42" t="s">
        <v>51630</v>
      </c>
      <c r="C8202" s="42"/>
      <c r="D8202" s="43"/>
      <c r="E8202" s="43" t="s">
        <v>59202</v>
      </c>
      <c r="F8202" s="81" t="s">
        <v>298</v>
      </c>
      <c r="G8202" s="32" t="s">
        <v>11</v>
      </c>
      <c r="H8202" s="43" t="s">
        <v>12</v>
      </c>
      <c r="I8202" s="48" t="s">
        <v>38536</v>
      </c>
      <c r="J8202" s="42">
        <v>8059175346439</v>
      </c>
      <c r="K8202" s="63"/>
      <c r="L8202" s="47">
        <v>189.95</v>
      </c>
      <c r="M8202" s="47">
        <v>189.95</v>
      </c>
      <c r="N8202" s="63">
        <v>44249</v>
      </c>
    </row>
    <row r="8203" spans="1:14" s="17" customFormat="1" x14ac:dyDescent="0.25">
      <c r="A8203" s="43" t="s">
        <v>38533</v>
      </c>
      <c r="B8203" s="42" t="s">
        <v>51629</v>
      </c>
      <c r="C8203" s="42"/>
      <c r="D8203" s="43"/>
      <c r="E8203" s="43" t="s">
        <v>59201</v>
      </c>
      <c r="F8203" s="81" t="s">
        <v>298</v>
      </c>
      <c r="G8203" s="32" t="s">
        <v>11</v>
      </c>
      <c r="H8203" s="43" t="s">
        <v>12</v>
      </c>
      <c r="I8203" s="48" t="s">
        <v>38534</v>
      </c>
      <c r="J8203" s="42">
        <v>8059175346422</v>
      </c>
      <c r="K8203" s="63"/>
      <c r="L8203" s="47">
        <v>189.95</v>
      </c>
      <c r="M8203" s="47">
        <v>189.95</v>
      </c>
      <c r="N8203" s="63">
        <v>44249</v>
      </c>
    </row>
    <row r="8204" spans="1:14" s="17" customFormat="1" x14ac:dyDescent="0.25">
      <c r="A8204" s="43" t="s">
        <v>38531</v>
      </c>
      <c r="B8204" s="42" t="s">
        <v>51628</v>
      </c>
      <c r="C8204" s="42"/>
      <c r="D8204" s="43"/>
      <c r="E8204" s="43" t="s">
        <v>59200</v>
      </c>
      <c r="F8204" s="81" t="s">
        <v>298</v>
      </c>
      <c r="G8204" s="32" t="s">
        <v>11</v>
      </c>
      <c r="H8204" s="43" t="s">
        <v>12</v>
      </c>
      <c r="I8204" s="48" t="s">
        <v>38532</v>
      </c>
      <c r="J8204" s="42">
        <v>8059175346415</v>
      </c>
      <c r="K8204" s="63"/>
      <c r="L8204" s="47">
        <v>189.95</v>
      </c>
      <c r="M8204" s="47">
        <v>189.95</v>
      </c>
      <c r="N8204" s="63">
        <v>44249</v>
      </c>
    </row>
    <row r="8205" spans="1:14" s="17" customFormat="1" x14ac:dyDescent="0.25">
      <c r="A8205" s="43" t="s">
        <v>38529</v>
      </c>
      <c r="B8205" s="42" t="s">
        <v>51627</v>
      </c>
      <c r="C8205" s="42"/>
      <c r="D8205" s="43"/>
      <c r="E8205" s="43" t="s">
        <v>59199</v>
      </c>
      <c r="F8205" s="81" t="s">
        <v>298</v>
      </c>
      <c r="G8205" s="32" t="s">
        <v>11</v>
      </c>
      <c r="H8205" s="43" t="s">
        <v>12</v>
      </c>
      <c r="I8205" s="48" t="s">
        <v>38530</v>
      </c>
      <c r="J8205" s="42">
        <v>8059175346408</v>
      </c>
      <c r="K8205" s="63"/>
      <c r="L8205" s="47">
        <v>189.95</v>
      </c>
      <c r="M8205" s="47">
        <v>189.95</v>
      </c>
      <c r="N8205" s="63">
        <v>44249</v>
      </c>
    </row>
    <row r="8206" spans="1:14" s="17" customFormat="1" x14ac:dyDescent="0.25">
      <c r="A8206" s="43" t="s">
        <v>38526</v>
      </c>
      <c r="B8206" s="42" t="s">
        <v>51626</v>
      </c>
      <c r="C8206" s="42" t="s">
        <v>38527</v>
      </c>
      <c r="D8206" s="43"/>
      <c r="E8206" s="43" t="s">
        <v>59198</v>
      </c>
      <c r="F8206" s="81" t="s">
        <v>298</v>
      </c>
      <c r="G8206" s="32" t="s">
        <v>11</v>
      </c>
      <c r="H8206" s="43" t="s">
        <v>12</v>
      </c>
      <c r="I8206" s="48" t="s">
        <v>38528</v>
      </c>
      <c r="J8206" s="42">
        <v>8059175346392</v>
      </c>
      <c r="K8206" s="63"/>
      <c r="L8206" s="47">
        <v>189.95</v>
      </c>
      <c r="M8206" s="47">
        <v>189.95</v>
      </c>
      <c r="N8206" s="63">
        <v>44249</v>
      </c>
    </row>
    <row r="8207" spans="1:14" s="17" customFormat="1" x14ac:dyDescent="0.25">
      <c r="A8207" s="43" t="s">
        <v>38523</v>
      </c>
      <c r="B8207" s="42" t="s">
        <v>51625</v>
      </c>
      <c r="C8207" s="42" t="s">
        <v>38524</v>
      </c>
      <c r="D8207" s="43"/>
      <c r="E8207" s="43" t="s">
        <v>59197</v>
      </c>
      <c r="F8207" s="81" t="s">
        <v>298</v>
      </c>
      <c r="G8207" s="32" t="s">
        <v>11</v>
      </c>
      <c r="H8207" s="43" t="s">
        <v>12</v>
      </c>
      <c r="I8207" s="48" t="s">
        <v>38525</v>
      </c>
      <c r="J8207" s="42">
        <v>8059175346385</v>
      </c>
      <c r="K8207" s="63"/>
      <c r="L8207" s="47">
        <v>189.95</v>
      </c>
      <c r="M8207" s="47">
        <v>189.95</v>
      </c>
      <c r="N8207" s="63">
        <v>44249</v>
      </c>
    </row>
    <row r="8208" spans="1:14" s="17" customFormat="1" x14ac:dyDescent="0.25">
      <c r="A8208" s="43" t="s">
        <v>38520</v>
      </c>
      <c r="B8208" s="42" t="s">
        <v>51624</v>
      </c>
      <c r="C8208" s="42" t="s">
        <v>38521</v>
      </c>
      <c r="D8208" s="43"/>
      <c r="E8208" s="43" t="s">
        <v>59196</v>
      </c>
      <c r="F8208" s="81" t="s">
        <v>298</v>
      </c>
      <c r="G8208" s="32" t="s">
        <v>11</v>
      </c>
      <c r="H8208" s="43" t="s">
        <v>12</v>
      </c>
      <c r="I8208" s="48" t="s">
        <v>38522</v>
      </c>
      <c r="J8208" s="42">
        <v>8059175346378</v>
      </c>
      <c r="K8208" s="63"/>
      <c r="L8208" s="47">
        <v>189.95</v>
      </c>
      <c r="M8208" s="47">
        <v>189.95</v>
      </c>
      <c r="N8208" s="63">
        <v>44249</v>
      </c>
    </row>
    <row r="8209" spans="1:14" s="17" customFormat="1" x14ac:dyDescent="0.25">
      <c r="A8209" s="43" t="s">
        <v>38517</v>
      </c>
      <c r="B8209" s="42" t="s">
        <v>51623</v>
      </c>
      <c r="C8209" s="42" t="s">
        <v>38518</v>
      </c>
      <c r="D8209" s="43"/>
      <c r="E8209" s="43" t="s">
        <v>59195</v>
      </c>
      <c r="F8209" s="81" t="s">
        <v>298</v>
      </c>
      <c r="G8209" s="32" t="s">
        <v>11</v>
      </c>
      <c r="H8209" s="43" t="s">
        <v>12</v>
      </c>
      <c r="I8209" s="48" t="s">
        <v>38519</v>
      </c>
      <c r="J8209" s="42">
        <v>8059175346361</v>
      </c>
      <c r="K8209" s="63"/>
      <c r="L8209" s="47">
        <v>189.95</v>
      </c>
      <c r="M8209" s="47">
        <v>189.95</v>
      </c>
      <c r="N8209" s="63">
        <v>44249</v>
      </c>
    </row>
    <row r="8210" spans="1:14" s="17" customFormat="1" x14ac:dyDescent="0.25">
      <c r="A8210" s="43" t="s">
        <v>38514</v>
      </c>
      <c r="B8210" s="42" t="s">
        <v>51622</v>
      </c>
      <c r="C8210" s="42" t="s">
        <v>38515</v>
      </c>
      <c r="D8210" s="43"/>
      <c r="E8210" s="43" t="s">
        <v>59194</v>
      </c>
      <c r="F8210" s="81" t="s">
        <v>298</v>
      </c>
      <c r="G8210" s="32" t="s">
        <v>11</v>
      </c>
      <c r="H8210" s="43" t="s">
        <v>12</v>
      </c>
      <c r="I8210" s="48" t="s">
        <v>38516</v>
      </c>
      <c r="J8210" s="42">
        <v>8059175346354</v>
      </c>
      <c r="K8210" s="63"/>
      <c r="L8210" s="47">
        <v>189.95</v>
      </c>
      <c r="M8210" s="47">
        <v>189.95</v>
      </c>
      <c r="N8210" s="63">
        <v>44249</v>
      </c>
    </row>
    <row r="8211" spans="1:14" s="17" customFormat="1" x14ac:dyDescent="0.25">
      <c r="A8211" s="43" t="s">
        <v>38511</v>
      </c>
      <c r="B8211" s="42" t="s">
        <v>51621</v>
      </c>
      <c r="C8211" s="42" t="s">
        <v>38512</v>
      </c>
      <c r="D8211" s="43"/>
      <c r="E8211" s="43" t="s">
        <v>59193</v>
      </c>
      <c r="F8211" s="81" t="s">
        <v>298</v>
      </c>
      <c r="G8211" s="32" t="s">
        <v>11</v>
      </c>
      <c r="H8211" s="43" t="s">
        <v>12</v>
      </c>
      <c r="I8211" s="48" t="s">
        <v>38513</v>
      </c>
      <c r="J8211" s="42">
        <v>8059175346347</v>
      </c>
      <c r="K8211" s="63"/>
      <c r="L8211" s="47">
        <v>189.95</v>
      </c>
      <c r="M8211" s="47">
        <v>189.95</v>
      </c>
      <c r="N8211" s="63">
        <v>44249</v>
      </c>
    </row>
    <row r="8212" spans="1:14" s="17" customFormat="1" x14ac:dyDescent="0.25">
      <c r="A8212" s="43" t="s">
        <v>38508</v>
      </c>
      <c r="B8212" s="42" t="s">
        <v>51620</v>
      </c>
      <c r="C8212" s="42" t="s">
        <v>38509</v>
      </c>
      <c r="D8212" s="43"/>
      <c r="E8212" s="43" t="s">
        <v>59192</v>
      </c>
      <c r="F8212" s="81" t="s">
        <v>298</v>
      </c>
      <c r="G8212" s="32" t="s">
        <v>11</v>
      </c>
      <c r="H8212" s="43" t="s">
        <v>12</v>
      </c>
      <c r="I8212" s="48" t="s">
        <v>38510</v>
      </c>
      <c r="J8212" s="42">
        <v>8059175346330</v>
      </c>
      <c r="K8212" s="63"/>
      <c r="L8212" s="47">
        <v>189.95</v>
      </c>
      <c r="M8212" s="47">
        <v>189.95</v>
      </c>
      <c r="N8212" s="63">
        <v>44249</v>
      </c>
    </row>
    <row r="8213" spans="1:14" s="17" customFormat="1" x14ac:dyDescent="0.25">
      <c r="A8213" s="43" t="s">
        <v>38505</v>
      </c>
      <c r="B8213" s="42" t="s">
        <v>51619</v>
      </c>
      <c r="C8213" s="42" t="s">
        <v>38506</v>
      </c>
      <c r="D8213" s="43"/>
      <c r="E8213" s="43" t="s">
        <v>59191</v>
      </c>
      <c r="F8213" s="81" t="s">
        <v>298</v>
      </c>
      <c r="G8213" s="32" t="s">
        <v>11</v>
      </c>
      <c r="H8213" s="43" t="s">
        <v>12</v>
      </c>
      <c r="I8213" s="48" t="s">
        <v>38507</v>
      </c>
      <c r="J8213" s="42">
        <v>8059175346323</v>
      </c>
      <c r="K8213" s="63"/>
      <c r="L8213" s="47">
        <v>189.95</v>
      </c>
      <c r="M8213" s="47">
        <v>189.95</v>
      </c>
      <c r="N8213" s="63">
        <v>44249</v>
      </c>
    </row>
    <row r="8214" spans="1:14" s="17" customFormat="1" x14ac:dyDescent="0.25">
      <c r="A8214" s="43" t="s">
        <v>38503</v>
      </c>
      <c r="B8214" s="42" t="s">
        <v>51618</v>
      </c>
      <c r="C8214" s="42"/>
      <c r="D8214" s="43"/>
      <c r="E8214" s="43" t="s">
        <v>59190</v>
      </c>
      <c r="F8214" s="81" t="s">
        <v>298</v>
      </c>
      <c r="G8214" s="32" t="s">
        <v>11</v>
      </c>
      <c r="H8214" s="43" t="s">
        <v>12</v>
      </c>
      <c r="I8214" s="48" t="s">
        <v>38504</v>
      </c>
      <c r="J8214" s="42">
        <v>8059175346316</v>
      </c>
      <c r="K8214" s="63"/>
      <c r="L8214" s="47">
        <v>189.95</v>
      </c>
      <c r="M8214" s="47">
        <v>189.95</v>
      </c>
      <c r="N8214" s="63">
        <v>44249</v>
      </c>
    </row>
    <row r="8215" spans="1:14" s="17" customFormat="1" x14ac:dyDescent="0.25">
      <c r="A8215" s="43" t="s">
        <v>38501</v>
      </c>
      <c r="B8215" s="42" t="s">
        <v>51617</v>
      </c>
      <c r="C8215" s="42"/>
      <c r="D8215" s="43"/>
      <c r="E8215" s="43" t="s">
        <v>59189</v>
      </c>
      <c r="F8215" s="81" t="s">
        <v>298</v>
      </c>
      <c r="G8215" s="32" t="s">
        <v>11</v>
      </c>
      <c r="H8215" s="43" t="s">
        <v>12</v>
      </c>
      <c r="I8215" s="48" t="s">
        <v>38502</v>
      </c>
      <c r="J8215" s="42">
        <v>8059175346309</v>
      </c>
      <c r="K8215" s="63"/>
      <c r="L8215" s="47">
        <v>189.95</v>
      </c>
      <c r="M8215" s="47">
        <v>189.95</v>
      </c>
      <c r="N8215" s="63">
        <v>44249</v>
      </c>
    </row>
    <row r="8216" spans="1:14" s="17" customFormat="1" x14ac:dyDescent="0.25">
      <c r="A8216" s="43" t="s">
        <v>38499</v>
      </c>
      <c r="B8216" s="42" t="s">
        <v>51616</v>
      </c>
      <c r="C8216" s="42"/>
      <c r="D8216" s="43"/>
      <c r="E8216" s="43" t="s">
        <v>59188</v>
      </c>
      <c r="F8216" s="81" t="s">
        <v>298</v>
      </c>
      <c r="G8216" s="32" t="s">
        <v>11</v>
      </c>
      <c r="H8216" s="43" t="s">
        <v>12</v>
      </c>
      <c r="I8216" s="48" t="s">
        <v>38500</v>
      </c>
      <c r="J8216" s="42">
        <v>8059175346293</v>
      </c>
      <c r="K8216" s="63"/>
      <c r="L8216" s="47">
        <v>189.95</v>
      </c>
      <c r="M8216" s="47">
        <v>189.95</v>
      </c>
      <c r="N8216" s="63">
        <v>44249</v>
      </c>
    </row>
    <row r="8217" spans="1:14" s="17" customFormat="1" x14ac:dyDescent="0.25">
      <c r="A8217" s="43" t="s">
        <v>38496</v>
      </c>
      <c r="B8217" s="42" t="s">
        <v>51615</v>
      </c>
      <c r="C8217" s="42" t="s">
        <v>38497</v>
      </c>
      <c r="D8217" s="43"/>
      <c r="E8217" s="43" t="s">
        <v>59187</v>
      </c>
      <c r="F8217" s="81" t="s">
        <v>298</v>
      </c>
      <c r="G8217" s="32" t="s">
        <v>11</v>
      </c>
      <c r="H8217" s="43" t="s">
        <v>12</v>
      </c>
      <c r="I8217" s="48" t="s">
        <v>38498</v>
      </c>
      <c r="J8217" s="42">
        <v>8059175346286</v>
      </c>
      <c r="K8217" s="63"/>
      <c r="L8217" s="47">
        <v>189.95</v>
      </c>
      <c r="M8217" s="47">
        <v>189.95</v>
      </c>
      <c r="N8217" s="63">
        <v>44249</v>
      </c>
    </row>
    <row r="8218" spans="1:14" s="17" customFormat="1" x14ac:dyDescent="0.25">
      <c r="A8218" s="43" t="s">
        <v>38493</v>
      </c>
      <c r="B8218" s="42" t="s">
        <v>51614</v>
      </c>
      <c r="C8218" s="42" t="s">
        <v>38494</v>
      </c>
      <c r="D8218" s="43"/>
      <c r="E8218" s="43" t="s">
        <v>59186</v>
      </c>
      <c r="F8218" s="81" t="s">
        <v>298</v>
      </c>
      <c r="G8218" s="32" t="s">
        <v>11</v>
      </c>
      <c r="H8218" s="43" t="s">
        <v>12</v>
      </c>
      <c r="I8218" s="48" t="s">
        <v>38495</v>
      </c>
      <c r="J8218" s="42">
        <v>8059175346279</v>
      </c>
      <c r="K8218" s="63"/>
      <c r="L8218" s="47">
        <v>189.95</v>
      </c>
      <c r="M8218" s="47">
        <v>189.95</v>
      </c>
      <c r="N8218" s="63">
        <v>44249</v>
      </c>
    </row>
    <row r="8219" spans="1:14" s="17" customFormat="1" x14ac:dyDescent="0.25">
      <c r="A8219" s="43" t="s">
        <v>38490</v>
      </c>
      <c r="B8219" s="42" t="s">
        <v>51613</v>
      </c>
      <c r="C8219" s="42" t="s">
        <v>38491</v>
      </c>
      <c r="D8219" s="43"/>
      <c r="E8219" s="43" t="s">
        <v>59185</v>
      </c>
      <c r="F8219" s="81" t="s">
        <v>298</v>
      </c>
      <c r="G8219" s="32" t="s">
        <v>11</v>
      </c>
      <c r="H8219" s="43" t="s">
        <v>12</v>
      </c>
      <c r="I8219" s="48" t="s">
        <v>38492</v>
      </c>
      <c r="J8219" s="42">
        <v>8059175346262</v>
      </c>
      <c r="K8219" s="63"/>
      <c r="L8219" s="47">
        <v>189.95</v>
      </c>
      <c r="M8219" s="47">
        <v>189.95</v>
      </c>
      <c r="N8219" s="63">
        <v>44249</v>
      </c>
    </row>
    <row r="8220" spans="1:14" s="17" customFormat="1" x14ac:dyDescent="0.25">
      <c r="A8220" s="43" t="s">
        <v>38487</v>
      </c>
      <c r="B8220" s="42" t="s">
        <v>51612</v>
      </c>
      <c r="C8220" s="42" t="s">
        <v>38488</v>
      </c>
      <c r="D8220" s="43"/>
      <c r="E8220" s="43" t="s">
        <v>59184</v>
      </c>
      <c r="F8220" s="81" t="s">
        <v>298</v>
      </c>
      <c r="G8220" s="32" t="s">
        <v>11</v>
      </c>
      <c r="H8220" s="43" t="s">
        <v>12</v>
      </c>
      <c r="I8220" s="48" t="s">
        <v>38489</v>
      </c>
      <c r="J8220" s="42">
        <v>8059175346255</v>
      </c>
      <c r="K8220" s="63"/>
      <c r="L8220" s="47">
        <v>189.95</v>
      </c>
      <c r="M8220" s="47">
        <v>189.95</v>
      </c>
      <c r="N8220" s="63">
        <v>44249</v>
      </c>
    </row>
    <row r="8221" spans="1:14" s="17" customFormat="1" x14ac:dyDescent="0.25">
      <c r="A8221" s="43" t="s">
        <v>38484</v>
      </c>
      <c r="B8221" s="42" t="s">
        <v>51611</v>
      </c>
      <c r="C8221" s="42" t="s">
        <v>38485</v>
      </c>
      <c r="D8221" s="43"/>
      <c r="E8221" s="43" t="s">
        <v>59183</v>
      </c>
      <c r="F8221" s="81" t="s">
        <v>298</v>
      </c>
      <c r="G8221" s="32" t="s">
        <v>11</v>
      </c>
      <c r="H8221" s="43" t="s">
        <v>12</v>
      </c>
      <c r="I8221" s="48" t="s">
        <v>38486</v>
      </c>
      <c r="J8221" s="42">
        <v>8059175346248</v>
      </c>
      <c r="K8221" s="63"/>
      <c r="L8221" s="47">
        <v>189.95</v>
      </c>
      <c r="M8221" s="47">
        <v>189.95</v>
      </c>
      <c r="N8221" s="63">
        <v>44249</v>
      </c>
    </row>
    <row r="8222" spans="1:14" s="17" customFormat="1" x14ac:dyDescent="0.25">
      <c r="A8222" s="43" t="s">
        <v>38481</v>
      </c>
      <c r="B8222" s="42" t="s">
        <v>51610</v>
      </c>
      <c r="C8222" s="42" t="s">
        <v>38482</v>
      </c>
      <c r="D8222" s="43"/>
      <c r="E8222" s="43" t="s">
        <v>59182</v>
      </c>
      <c r="F8222" s="81" t="s">
        <v>298</v>
      </c>
      <c r="G8222" s="32" t="s">
        <v>11</v>
      </c>
      <c r="H8222" s="43" t="s">
        <v>12</v>
      </c>
      <c r="I8222" s="48" t="s">
        <v>38483</v>
      </c>
      <c r="J8222" s="42">
        <v>8059175346231</v>
      </c>
      <c r="K8222" s="63"/>
      <c r="L8222" s="47">
        <v>189.95</v>
      </c>
      <c r="M8222" s="47">
        <v>189.95</v>
      </c>
      <c r="N8222" s="63">
        <v>44249</v>
      </c>
    </row>
    <row r="8223" spans="1:14" s="17" customFormat="1" x14ac:dyDescent="0.25">
      <c r="A8223" s="43" t="s">
        <v>38478</v>
      </c>
      <c r="B8223" s="42" t="s">
        <v>51609</v>
      </c>
      <c r="C8223" s="42" t="s">
        <v>38479</v>
      </c>
      <c r="D8223" s="43"/>
      <c r="E8223" s="43" t="s">
        <v>59181</v>
      </c>
      <c r="F8223" s="81" t="s">
        <v>298</v>
      </c>
      <c r="G8223" s="32" t="s">
        <v>11</v>
      </c>
      <c r="H8223" s="43" t="s">
        <v>12</v>
      </c>
      <c r="I8223" s="48" t="s">
        <v>38480</v>
      </c>
      <c r="J8223" s="42">
        <v>8059175346224</v>
      </c>
      <c r="K8223" s="63"/>
      <c r="L8223" s="47">
        <v>189.95</v>
      </c>
      <c r="M8223" s="47">
        <v>189.95</v>
      </c>
      <c r="N8223" s="63">
        <v>44249</v>
      </c>
    </row>
    <row r="8224" spans="1:14" s="17" customFormat="1" x14ac:dyDescent="0.25">
      <c r="A8224" s="43" t="s">
        <v>38475</v>
      </c>
      <c r="B8224" s="42" t="s">
        <v>51608</v>
      </c>
      <c r="C8224" s="42" t="s">
        <v>38476</v>
      </c>
      <c r="D8224" s="43"/>
      <c r="E8224" s="43" t="s">
        <v>59180</v>
      </c>
      <c r="F8224" s="81" t="s">
        <v>298</v>
      </c>
      <c r="G8224" s="32" t="s">
        <v>11</v>
      </c>
      <c r="H8224" s="43" t="s">
        <v>12</v>
      </c>
      <c r="I8224" s="48" t="s">
        <v>38477</v>
      </c>
      <c r="J8224" s="42">
        <v>8059175346217</v>
      </c>
      <c r="K8224" s="63"/>
      <c r="L8224" s="47">
        <v>189.95</v>
      </c>
      <c r="M8224" s="47">
        <v>189.95</v>
      </c>
      <c r="N8224" s="63">
        <v>44249</v>
      </c>
    </row>
    <row r="8225" spans="1:14" s="17" customFormat="1" x14ac:dyDescent="0.25">
      <c r="A8225" s="43" t="s">
        <v>38472</v>
      </c>
      <c r="B8225" s="42" t="s">
        <v>51607</v>
      </c>
      <c r="C8225" s="42" t="s">
        <v>38473</v>
      </c>
      <c r="D8225" s="43"/>
      <c r="E8225" s="43" t="s">
        <v>59179</v>
      </c>
      <c r="F8225" s="81" t="s">
        <v>298</v>
      </c>
      <c r="G8225" s="32" t="s">
        <v>11</v>
      </c>
      <c r="H8225" s="43" t="s">
        <v>12</v>
      </c>
      <c r="I8225" s="48" t="s">
        <v>38474</v>
      </c>
      <c r="J8225" s="42">
        <v>8059175346200</v>
      </c>
      <c r="K8225" s="63"/>
      <c r="L8225" s="47">
        <v>189.95</v>
      </c>
      <c r="M8225" s="47">
        <v>189.95</v>
      </c>
      <c r="N8225" s="63">
        <v>44249</v>
      </c>
    </row>
    <row r="8226" spans="1:14" s="17" customFormat="1" x14ac:dyDescent="0.25">
      <c r="A8226" s="43" t="s">
        <v>38469</v>
      </c>
      <c r="B8226" s="42" t="s">
        <v>51606</v>
      </c>
      <c r="C8226" s="42" t="s">
        <v>38470</v>
      </c>
      <c r="D8226" s="43"/>
      <c r="E8226" s="43" t="s">
        <v>59178</v>
      </c>
      <c r="F8226" s="81" t="s">
        <v>298</v>
      </c>
      <c r="G8226" s="32" t="s">
        <v>11</v>
      </c>
      <c r="H8226" s="43" t="s">
        <v>12</v>
      </c>
      <c r="I8226" s="48" t="s">
        <v>38471</v>
      </c>
      <c r="J8226" s="42">
        <v>8059175346194</v>
      </c>
      <c r="K8226" s="63"/>
      <c r="L8226" s="47">
        <v>189.95</v>
      </c>
      <c r="M8226" s="47">
        <v>189.95</v>
      </c>
      <c r="N8226" s="63">
        <v>44249</v>
      </c>
    </row>
    <row r="8227" spans="1:14" s="17" customFormat="1" x14ac:dyDescent="0.25">
      <c r="A8227" s="43" t="s">
        <v>38466</v>
      </c>
      <c r="B8227" s="42" t="s">
        <v>51605</v>
      </c>
      <c r="C8227" s="42" t="s">
        <v>38467</v>
      </c>
      <c r="D8227" s="43"/>
      <c r="E8227" s="43" t="s">
        <v>59177</v>
      </c>
      <c r="F8227" s="81" t="s">
        <v>298</v>
      </c>
      <c r="G8227" s="32" t="s">
        <v>11</v>
      </c>
      <c r="H8227" s="43" t="s">
        <v>12</v>
      </c>
      <c r="I8227" s="48" t="s">
        <v>38468</v>
      </c>
      <c r="J8227" s="42">
        <v>8059175346187</v>
      </c>
      <c r="K8227" s="63"/>
      <c r="L8227" s="47">
        <v>189.95</v>
      </c>
      <c r="M8227" s="47">
        <v>189.95</v>
      </c>
      <c r="N8227" s="63">
        <v>44249</v>
      </c>
    </row>
    <row r="8228" spans="1:14" s="17" customFormat="1" x14ac:dyDescent="0.25">
      <c r="A8228" s="43" t="s">
        <v>38463</v>
      </c>
      <c r="B8228" s="42" t="s">
        <v>51604</v>
      </c>
      <c r="C8228" s="42" t="s">
        <v>38464</v>
      </c>
      <c r="D8228" s="43"/>
      <c r="E8228" s="43" t="s">
        <v>59176</v>
      </c>
      <c r="F8228" s="81" t="s">
        <v>298</v>
      </c>
      <c r="G8228" s="32" t="s">
        <v>11</v>
      </c>
      <c r="H8228" s="43" t="s">
        <v>12</v>
      </c>
      <c r="I8228" s="48" t="s">
        <v>38465</v>
      </c>
      <c r="J8228" s="42">
        <v>8059175346118</v>
      </c>
      <c r="K8228" s="63"/>
      <c r="L8228" s="47">
        <v>189.95</v>
      </c>
      <c r="M8228" s="47">
        <v>189.95</v>
      </c>
      <c r="N8228" s="63">
        <v>44249</v>
      </c>
    </row>
    <row r="8229" spans="1:14" s="17" customFormat="1" x14ac:dyDescent="0.25">
      <c r="A8229" s="43" t="s">
        <v>38460</v>
      </c>
      <c r="B8229" s="42" t="s">
        <v>51603</v>
      </c>
      <c r="C8229" s="42" t="s">
        <v>38461</v>
      </c>
      <c r="D8229" s="43"/>
      <c r="E8229" s="43" t="s">
        <v>59175</v>
      </c>
      <c r="F8229" s="81" t="s">
        <v>298</v>
      </c>
      <c r="G8229" s="32" t="s">
        <v>11</v>
      </c>
      <c r="H8229" s="43" t="s">
        <v>12</v>
      </c>
      <c r="I8229" s="48" t="s">
        <v>38462</v>
      </c>
      <c r="J8229" s="42">
        <v>8059175346101</v>
      </c>
      <c r="K8229" s="63"/>
      <c r="L8229" s="47">
        <v>189.95</v>
      </c>
      <c r="M8229" s="47">
        <v>189.95</v>
      </c>
      <c r="N8229" s="63">
        <v>44249</v>
      </c>
    </row>
    <row r="8230" spans="1:14" s="17" customFormat="1" x14ac:dyDescent="0.25">
      <c r="A8230" s="43" t="s">
        <v>38458</v>
      </c>
      <c r="B8230" s="42" t="s">
        <v>51602</v>
      </c>
      <c r="C8230" s="42"/>
      <c r="D8230" s="43"/>
      <c r="E8230" s="43" t="s">
        <v>59174</v>
      </c>
      <c r="F8230" s="81" t="s">
        <v>298</v>
      </c>
      <c r="G8230" s="32" t="s">
        <v>11</v>
      </c>
      <c r="H8230" s="43" t="s">
        <v>12</v>
      </c>
      <c r="I8230" s="48" t="s">
        <v>38459</v>
      </c>
      <c r="J8230" s="42">
        <v>8059175346095</v>
      </c>
      <c r="K8230" s="63"/>
      <c r="L8230" s="47">
        <v>189.95</v>
      </c>
      <c r="M8230" s="47">
        <v>189.95</v>
      </c>
      <c r="N8230" s="63">
        <v>44249</v>
      </c>
    </row>
    <row r="8231" spans="1:14" s="17" customFormat="1" x14ac:dyDescent="0.25">
      <c r="A8231" s="43" t="s">
        <v>38455</v>
      </c>
      <c r="B8231" s="42" t="s">
        <v>51601</v>
      </c>
      <c r="C8231" s="42" t="s">
        <v>38456</v>
      </c>
      <c r="D8231" s="43"/>
      <c r="E8231" s="43" t="s">
        <v>59173</v>
      </c>
      <c r="F8231" s="81" t="s">
        <v>298</v>
      </c>
      <c r="G8231" s="32" t="s">
        <v>11</v>
      </c>
      <c r="H8231" s="43" t="s">
        <v>12</v>
      </c>
      <c r="I8231" s="48" t="s">
        <v>38457</v>
      </c>
      <c r="J8231" s="42">
        <v>8059175346088</v>
      </c>
      <c r="K8231" s="63"/>
      <c r="L8231" s="47">
        <v>189.95</v>
      </c>
      <c r="M8231" s="47">
        <v>189.95</v>
      </c>
      <c r="N8231" s="63">
        <v>44249</v>
      </c>
    </row>
    <row r="8232" spans="1:14" s="17" customFormat="1" x14ac:dyDescent="0.25">
      <c r="A8232" s="43" t="s">
        <v>38452</v>
      </c>
      <c r="B8232" s="42" t="s">
        <v>51600</v>
      </c>
      <c r="C8232" s="42" t="s">
        <v>38453</v>
      </c>
      <c r="D8232" s="43"/>
      <c r="E8232" s="43" t="s">
        <v>59172</v>
      </c>
      <c r="F8232" s="81" t="s">
        <v>298</v>
      </c>
      <c r="G8232" s="32" t="s">
        <v>11</v>
      </c>
      <c r="H8232" s="43" t="s">
        <v>12</v>
      </c>
      <c r="I8232" s="48" t="s">
        <v>38454</v>
      </c>
      <c r="J8232" s="42">
        <v>8059175346019</v>
      </c>
      <c r="K8232" s="63"/>
      <c r="L8232" s="47">
        <v>189.95</v>
      </c>
      <c r="M8232" s="47">
        <v>189.95</v>
      </c>
      <c r="N8232" s="63">
        <v>44249</v>
      </c>
    </row>
    <row r="8233" spans="1:14" s="17" customFormat="1" x14ac:dyDescent="0.25">
      <c r="A8233" s="43" t="s">
        <v>38449</v>
      </c>
      <c r="B8233" s="42" t="s">
        <v>51599</v>
      </c>
      <c r="C8233" s="42" t="s">
        <v>38450</v>
      </c>
      <c r="D8233" s="43"/>
      <c r="E8233" s="43" t="s">
        <v>59171</v>
      </c>
      <c r="F8233" s="81" t="s">
        <v>298</v>
      </c>
      <c r="G8233" s="32" t="s">
        <v>11</v>
      </c>
      <c r="H8233" s="43" t="s">
        <v>12</v>
      </c>
      <c r="I8233" s="48" t="s">
        <v>38451</v>
      </c>
      <c r="J8233" s="42">
        <v>8059175346002</v>
      </c>
      <c r="K8233" s="63"/>
      <c r="L8233" s="47">
        <v>189.95</v>
      </c>
      <c r="M8233" s="47">
        <v>189.95</v>
      </c>
      <c r="N8233" s="63">
        <v>44249</v>
      </c>
    </row>
    <row r="8234" spans="1:14" s="17" customFormat="1" x14ac:dyDescent="0.25">
      <c r="A8234" s="43" t="s">
        <v>38446</v>
      </c>
      <c r="B8234" s="42" t="s">
        <v>51598</v>
      </c>
      <c r="C8234" s="42" t="s">
        <v>38447</v>
      </c>
      <c r="D8234" s="43"/>
      <c r="E8234" s="43" t="s">
        <v>59170</v>
      </c>
      <c r="F8234" s="81" t="s">
        <v>298</v>
      </c>
      <c r="G8234" s="32" t="s">
        <v>11</v>
      </c>
      <c r="H8234" s="43" t="s">
        <v>12</v>
      </c>
      <c r="I8234" s="48" t="s">
        <v>38448</v>
      </c>
      <c r="J8234" s="42">
        <v>8059175345999</v>
      </c>
      <c r="K8234" s="63"/>
      <c r="L8234" s="47">
        <v>189.95</v>
      </c>
      <c r="M8234" s="47">
        <v>189.95</v>
      </c>
      <c r="N8234" s="63">
        <v>44249</v>
      </c>
    </row>
    <row r="8235" spans="1:14" s="17" customFormat="1" x14ac:dyDescent="0.25">
      <c r="A8235" s="43" t="s">
        <v>38443</v>
      </c>
      <c r="B8235" s="42" t="s">
        <v>51597</v>
      </c>
      <c r="C8235" s="42" t="s">
        <v>38444</v>
      </c>
      <c r="D8235" s="43"/>
      <c r="E8235" s="43" t="s">
        <v>59169</v>
      </c>
      <c r="F8235" s="81" t="s">
        <v>298</v>
      </c>
      <c r="G8235" s="32" t="s">
        <v>11</v>
      </c>
      <c r="H8235" s="43" t="s">
        <v>12</v>
      </c>
      <c r="I8235" s="48" t="s">
        <v>38445</v>
      </c>
      <c r="J8235" s="42">
        <v>8059175345982</v>
      </c>
      <c r="K8235" s="63"/>
      <c r="L8235" s="47">
        <v>189.95</v>
      </c>
      <c r="M8235" s="47">
        <v>189.95</v>
      </c>
      <c r="N8235" s="63">
        <v>44249</v>
      </c>
    </row>
    <row r="8236" spans="1:14" s="17" customFormat="1" x14ac:dyDescent="0.25">
      <c r="A8236" s="43" t="s">
        <v>38440</v>
      </c>
      <c r="B8236" s="42" t="s">
        <v>51596</v>
      </c>
      <c r="C8236" s="42" t="s">
        <v>38441</v>
      </c>
      <c r="D8236" s="43"/>
      <c r="E8236" s="43" t="s">
        <v>59168</v>
      </c>
      <c r="F8236" s="81" t="s">
        <v>298</v>
      </c>
      <c r="G8236" s="32" t="s">
        <v>11</v>
      </c>
      <c r="H8236" s="43" t="s">
        <v>12</v>
      </c>
      <c r="I8236" s="48" t="s">
        <v>38442</v>
      </c>
      <c r="J8236" s="42">
        <v>8059175345975</v>
      </c>
      <c r="K8236" s="63"/>
      <c r="L8236" s="47">
        <v>189.95</v>
      </c>
      <c r="M8236" s="47">
        <v>189.95</v>
      </c>
      <c r="N8236" s="63">
        <v>44249</v>
      </c>
    </row>
    <row r="8237" spans="1:14" s="17" customFormat="1" x14ac:dyDescent="0.25">
      <c r="A8237" s="43" t="s">
        <v>38437</v>
      </c>
      <c r="B8237" s="42" t="s">
        <v>51595</v>
      </c>
      <c r="C8237" s="42" t="s">
        <v>38438</v>
      </c>
      <c r="D8237" s="43"/>
      <c r="E8237" s="43" t="s">
        <v>59167</v>
      </c>
      <c r="F8237" s="81" t="s">
        <v>298</v>
      </c>
      <c r="G8237" s="32" t="s">
        <v>11</v>
      </c>
      <c r="H8237" s="43" t="s">
        <v>12</v>
      </c>
      <c r="I8237" s="48" t="s">
        <v>38439</v>
      </c>
      <c r="J8237" s="42">
        <v>8059175345968</v>
      </c>
      <c r="K8237" s="63"/>
      <c r="L8237" s="47">
        <v>189.95</v>
      </c>
      <c r="M8237" s="47">
        <v>189.95</v>
      </c>
      <c r="N8237" s="63">
        <v>44249</v>
      </c>
    </row>
    <row r="8238" spans="1:14" s="17" customFormat="1" x14ac:dyDescent="0.25">
      <c r="A8238" s="43" t="s">
        <v>38434</v>
      </c>
      <c r="B8238" s="42" t="s">
        <v>51594</v>
      </c>
      <c r="C8238" s="42" t="s">
        <v>38435</v>
      </c>
      <c r="D8238" s="43"/>
      <c r="E8238" s="43" t="s">
        <v>59166</v>
      </c>
      <c r="F8238" s="81" t="s">
        <v>298</v>
      </c>
      <c r="G8238" s="32" t="s">
        <v>11</v>
      </c>
      <c r="H8238" s="43" t="s">
        <v>12</v>
      </c>
      <c r="I8238" s="48" t="s">
        <v>38436</v>
      </c>
      <c r="J8238" s="42">
        <v>8059175345951</v>
      </c>
      <c r="K8238" s="63"/>
      <c r="L8238" s="47">
        <v>189.95</v>
      </c>
      <c r="M8238" s="47">
        <v>189.95</v>
      </c>
      <c r="N8238" s="63">
        <v>44249</v>
      </c>
    </row>
    <row r="8239" spans="1:14" s="17" customFormat="1" x14ac:dyDescent="0.25">
      <c r="A8239" s="43" t="s">
        <v>38432</v>
      </c>
      <c r="B8239" s="42" t="s">
        <v>51593</v>
      </c>
      <c r="C8239" s="42"/>
      <c r="D8239" s="43"/>
      <c r="E8239" s="43" t="s">
        <v>59165</v>
      </c>
      <c r="F8239" s="81" t="s">
        <v>298</v>
      </c>
      <c r="G8239" s="32" t="s">
        <v>11</v>
      </c>
      <c r="H8239" s="43" t="s">
        <v>12</v>
      </c>
      <c r="I8239" s="48" t="s">
        <v>38433</v>
      </c>
      <c r="J8239" s="42">
        <v>8059175345944</v>
      </c>
      <c r="K8239" s="63"/>
      <c r="L8239" s="47">
        <v>189.95</v>
      </c>
      <c r="M8239" s="47">
        <v>189.95</v>
      </c>
      <c r="N8239" s="63">
        <v>44249</v>
      </c>
    </row>
    <row r="8240" spans="1:14" s="17" customFormat="1" x14ac:dyDescent="0.25">
      <c r="A8240" s="43" t="s">
        <v>38429</v>
      </c>
      <c r="B8240" s="42" t="s">
        <v>51592</v>
      </c>
      <c r="C8240" s="42" t="s">
        <v>38430</v>
      </c>
      <c r="D8240" s="43"/>
      <c r="E8240" s="43" t="s">
        <v>59164</v>
      </c>
      <c r="F8240" s="81" t="s">
        <v>298</v>
      </c>
      <c r="G8240" s="32" t="s">
        <v>11</v>
      </c>
      <c r="H8240" s="43" t="s">
        <v>12</v>
      </c>
      <c r="I8240" s="48" t="s">
        <v>38431</v>
      </c>
      <c r="J8240" s="42">
        <v>8059175345937</v>
      </c>
      <c r="K8240" s="63"/>
      <c r="L8240" s="47">
        <v>189.95</v>
      </c>
      <c r="M8240" s="47">
        <v>189.95</v>
      </c>
      <c r="N8240" s="63">
        <v>44249</v>
      </c>
    </row>
    <row r="8241" spans="1:14" s="17" customFormat="1" x14ac:dyDescent="0.25">
      <c r="A8241" s="43" t="s">
        <v>38426</v>
      </c>
      <c r="B8241" s="42" t="s">
        <v>51591</v>
      </c>
      <c r="C8241" s="42" t="s">
        <v>38427</v>
      </c>
      <c r="D8241" s="43"/>
      <c r="E8241" s="43" t="s">
        <v>59163</v>
      </c>
      <c r="F8241" s="81" t="s">
        <v>298</v>
      </c>
      <c r="G8241" s="32" t="s">
        <v>11</v>
      </c>
      <c r="H8241" s="43" t="s">
        <v>12</v>
      </c>
      <c r="I8241" s="48" t="s">
        <v>38428</v>
      </c>
      <c r="J8241" s="42">
        <v>8059175345920</v>
      </c>
      <c r="K8241" s="63"/>
      <c r="L8241" s="47">
        <v>189.95</v>
      </c>
      <c r="M8241" s="47">
        <v>189.95</v>
      </c>
      <c r="N8241" s="63">
        <v>44249</v>
      </c>
    </row>
    <row r="8242" spans="1:14" s="17" customFormat="1" x14ac:dyDescent="0.25">
      <c r="A8242" s="43" t="s">
        <v>38423</v>
      </c>
      <c r="B8242" s="42" t="s">
        <v>51590</v>
      </c>
      <c r="C8242" s="42" t="s">
        <v>38424</v>
      </c>
      <c r="D8242" s="43"/>
      <c r="E8242" s="43" t="s">
        <v>59162</v>
      </c>
      <c r="F8242" s="81" t="s">
        <v>298</v>
      </c>
      <c r="G8242" s="32" t="s">
        <v>11</v>
      </c>
      <c r="H8242" s="43" t="s">
        <v>12</v>
      </c>
      <c r="I8242" s="48" t="s">
        <v>38425</v>
      </c>
      <c r="J8242" s="42">
        <v>8059175345913</v>
      </c>
      <c r="K8242" s="63"/>
      <c r="L8242" s="47">
        <v>189.95</v>
      </c>
      <c r="M8242" s="47">
        <v>189.95</v>
      </c>
      <c r="N8242" s="63">
        <v>44249</v>
      </c>
    </row>
    <row r="8243" spans="1:14" s="17" customFormat="1" x14ac:dyDescent="0.25">
      <c r="A8243" s="43" t="s">
        <v>38420</v>
      </c>
      <c r="B8243" s="42" t="s">
        <v>51589</v>
      </c>
      <c r="C8243" s="42" t="s">
        <v>38421</v>
      </c>
      <c r="D8243" s="43"/>
      <c r="E8243" s="43" t="s">
        <v>59161</v>
      </c>
      <c r="F8243" s="81" t="s">
        <v>298</v>
      </c>
      <c r="G8243" s="32" t="s">
        <v>11</v>
      </c>
      <c r="H8243" s="43" t="s">
        <v>12</v>
      </c>
      <c r="I8243" s="48" t="s">
        <v>38422</v>
      </c>
      <c r="J8243" s="42">
        <v>8059175345845</v>
      </c>
      <c r="K8243" s="63"/>
      <c r="L8243" s="47">
        <v>189.95</v>
      </c>
      <c r="M8243" s="47">
        <v>189.95</v>
      </c>
      <c r="N8243" s="63">
        <v>44249</v>
      </c>
    </row>
    <row r="8244" spans="1:14" s="17" customFormat="1" x14ac:dyDescent="0.25">
      <c r="A8244" s="43" t="s">
        <v>38417</v>
      </c>
      <c r="B8244" s="42" t="s">
        <v>51588</v>
      </c>
      <c r="C8244" s="42" t="s">
        <v>38418</v>
      </c>
      <c r="D8244" s="43"/>
      <c r="E8244" s="43" t="s">
        <v>59160</v>
      </c>
      <c r="F8244" s="81" t="s">
        <v>298</v>
      </c>
      <c r="G8244" s="32" t="s">
        <v>11</v>
      </c>
      <c r="H8244" s="43" t="s">
        <v>12</v>
      </c>
      <c r="I8244" s="48" t="s">
        <v>38419</v>
      </c>
      <c r="J8244" s="42">
        <v>8059175345838</v>
      </c>
      <c r="K8244" s="63"/>
      <c r="L8244" s="47">
        <v>189.95</v>
      </c>
      <c r="M8244" s="47">
        <v>189.95</v>
      </c>
      <c r="N8244" s="63">
        <v>44249</v>
      </c>
    </row>
    <row r="8245" spans="1:14" s="17" customFormat="1" x14ac:dyDescent="0.25">
      <c r="A8245" s="43" t="s">
        <v>38414</v>
      </c>
      <c r="B8245" s="42" t="s">
        <v>51587</v>
      </c>
      <c r="C8245" s="42" t="s">
        <v>38415</v>
      </c>
      <c r="D8245" s="43"/>
      <c r="E8245" s="43" t="s">
        <v>59159</v>
      </c>
      <c r="F8245" s="81" t="s">
        <v>298</v>
      </c>
      <c r="G8245" s="32" t="s">
        <v>11</v>
      </c>
      <c r="H8245" s="43" t="s">
        <v>12</v>
      </c>
      <c r="I8245" s="48" t="s">
        <v>38416</v>
      </c>
      <c r="J8245" s="42">
        <v>8059175345777</v>
      </c>
      <c r="K8245" s="63"/>
      <c r="L8245" s="47">
        <v>189.95</v>
      </c>
      <c r="M8245" s="47">
        <v>189.95</v>
      </c>
      <c r="N8245" s="63">
        <v>44249</v>
      </c>
    </row>
    <row r="8246" spans="1:14" s="17" customFormat="1" x14ac:dyDescent="0.25">
      <c r="A8246" s="43" t="s">
        <v>38411</v>
      </c>
      <c r="B8246" s="42" t="s">
        <v>51586</v>
      </c>
      <c r="C8246" s="42" t="s">
        <v>38412</v>
      </c>
      <c r="D8246" s="43"/>
      <c r="E8246" s="43" t="s">
        <v>59158</v>
      </c>
      <c r="F8246" s="81" t="s">
        <v>298</v>
      </c>
      <c r="G8246" s="32" t="s">
        <v>11</v>
      </c>
      <c r="H8246" s="43" t="s">
        <v>12</v>
      </c>
      <c r="I8246" s="48" t="s">
        <v>38413</v>
      </c>
      <c r="J8246" s="42">
        <v>8059175345760</v>
      </c>
      <c r="K8246" s="63"/>
      <c r="L8246" s="47">
        <v>189.95</v>
      </c>
      <c r="M8246" s="47">
        <v>189.95</v>
      </c>
      <c r="N8246" s="63">
        <v>44249</v>
      </c>
    </row>
    <row r="8247" spans="1:14" s="17" customFormat="1" x14ac:dyDescent="0.25">
      <c r="A8247" s="43" t="s">
        <v>38408</v>
      </c>
      <c r="B8247" s="42" t="s">
        <v>51585</v>
      </c>
      <c r="C8247" s="42" t="s">
        <v>38409</v>
      </c>
      <c r="D8247" s="43"/>
      <c r="E8247" s="43" t="s">
        <v>59157</v>
      </c>
      <c r="F8247" s="81" t="s">
        <v>298</v>
      </c>
      <c r="G8247" s="32" t="s">
        <v>11</v>
      </c>
      <c r="H8247" s="43" t="s">
        <v>12</v>
      </c>
      <c r="I8247" s="48" t="s">
        <v>38410</v>
      </c>
      <c r="J8247" s="42">
        <v>8059175345753</v>
      </c>
      <c r="K8247" s="63"/>
      <c r="L8247" s="47">
        <v>189.95</v>
      </c>
      <c r="M8247" s="47">
        <v>189.95</v>
      </c>
      <c r="N8247" s="63">
        <v>44249</v>
      </c>
    </row>
    <row r="8248" spans="1:14" s="17" customFormat="1" x14ac:dyDescent="0.25">
      <c r="A8248" s="43" t="s">
        <v>38405</v>
      </c>
      <c r="B8248" s="42" t="s">
        <v>51584</v>
      </c>
      <c r="C8248" s="42" t="s">
        <v>38406</v>
      </c>
      <c r="D8248" s="43"/>
      <c r="E8248" s="43" t="s">
        <v>59156</v>
      </c>
      <c r="F8248" s="81" t="s">
        <v>298</v>
      </c>
      <c r="G8248" s="32" t="s">
        <v>11</v>
      </c>
      <c r="H8248" s="43" t="s">
        <v>12</v>
      </c>
      <c r="I8248" s="48" t="s">
        <v>38407</v>
      </c>
      <c r="J8248" s="42">
        <v>8059175345746</v>
      </c>
      <c r="K8248" s="63"/>
      <c r="L8248" s="47">
        <v>189.95</v>
      </c>
      <c r="M8248" s="47">
        <v>189.95</v>
      </c>
      <c r="N8248" s="63">
        <v>44249</v>
      </c>
    </row>
    <row r="8249" spans="1:14" s="17" customFormat="1" x14ac:dyDescent="0.25">
      <c r="A8249" s="43" t="s">
        <v>38402</v>
      </c>
      <c r="B8249" s="42" t="s">
        <v>51583</v>
      </c>
      <c r="C8249" s="42" t="s">
        <v>38403</v>
      </c>
      <c r="D8249" s="43"/>
      <c r="E8249" s="43" t="s">
        <v>59155</v>
      </c>
      <c r="F8249" s="81" t="s">
        <v>298</v>
      </c>
      <c r="G8249" s="32" t="s">
        <v>11</v>
      </c>
      <c r="H8249" s="43" t="s">
        <v>12</v>
      </c>
      <c r="I8249" s="48" t="s">
        <v>38404</v>
      </c>
      <c r="J8249" s="42">
        <v>8059175345685</v>
      </c>
      <c r="K8249" s="63"/>
      <c r="L8249" s="47">
        <v>189.95</v>
      </c>
      <c r="M8249" s="47">
        <v>189.95</v>
      </c>
      <c r="N8249" s="63">
        <v>44249</v>
      </c>
    </row>
    <row r="8250" spans="1:14" s="17" customFormat="1" x14ac:dyDescent="0.25">
      <c r="A8250" s="43" t="s">
        <v>38399</v>
      </c>
      <c r="B8250" s="42" t="s">
        <v>51582</v>
      </c>
      <c r="C8250" s="42" t="s">
        <v>38400</v>
      </c>
      <c r="D8250" s="43"/>
      <c r="E8250" s="43" t="s">
        <v>59154</v>
      </c>
      <c r="F8250" s="81" t="s">
        <v>298</v>
      </c>
      <c r="G8250" s="32" t="s">
        <v>11</v>
      </c>
      <c r="H8250" s="43" t="s">
        <v>12</v>
      </c>
      <c r="I8250" s="48" t="s">
        <v>38401</v>
      </c>
      <c r="J8250" s="42">
        <v>8059175345678</v>
      </c>
      <c r="K8250" s="63"/>
      <c r="L8250" s="47">
        <v>189.95</v>
      </c>
      <c r="M8250" s="47">
        <v>189.95</v>
      </c>
      <c r="N8250" s="63">
        <v>44249</v>
      </c>
    </row>
    <row r="8251" spans="1:14" s="17" customFormat="1" x14ac:dyDescent="0.25">
      <c r="A8251" s="43" t="s">
        <v>38396</v>
      </c>
      <c r="B8251" s="42" t="s">
        <v>51581</v>
      </c>
      <c r="C8251" s="42" t="s">
        <v>38397</v>
      </c>
      <c r="D8251" s="43"/>
      <c r="E8251" s="43" t="s">
        <v>59153</v>
      </c>
      <c r="F8251" s="81" t="s">
        <v>298</v>
      </c>
      <c r="G8251" s="32" t="s">
        <v>11</v>
      </c>
      <c r="H8251" s="43" t="s">
        <v>12</v>
      </c>
      <c r="I8251" s="48" t="s">
        <v>38398</v>
      </c>
      <c r="J8251" s="42">
        <v>8059175345661</v>
      </c>
      <c r="K8251" s="63"/>
      <c r="L8251" s="47">
        <v>189.95</v>
      </c>
      <c r="M8251" s="47">
        <v>189.95</v>
      </c>
      <c r="N8251" s="63">
        <v>44249</v>
      </c>
    </row>
    <row r="8252" spans="1:14" s="17" customFormat="1" x14ac:dyDescent="0.25">
      <c r="A8252" s="43" t="s">
        <v>38393</v>
      </c>
      <c r="B8252" s="42" t="s">
        <v>51580</v>
      </c>
      <c r="C8252" s="42" t="s">
        <v>38394</v>
      </c>
      <c r="D8252" s="43"/>
      <c r="E8252" s="43" t="s">
        <v>59152</v>
      </c>
      <c r="F8252" s="81" t="s">
        <v>298</v>
      </c>
      <c r="G8252" s="32" t="s">
        <v>11</v>
      </c>
      <c r="H8252" s="43" t="s">
        <v>12</v>
      </c>
      <c r="I8252" s="48" t="s">
        <v>38395</v>
      </c>
      <c r="J8252" s="42">
        <v>8059175345654</v>
      </c>
      <c r="K8252" s="63"/>
      <c r="L8252" s="47">
        <v>189.95</v>
      </c>
      <c r="M8252" s="47">
        <v>189.95</v>
      </c>
      <c r="N8252" s="63">
        <v>44249</v>
      </c>
    </row>
    <row r="8253" spans="1:14" s="17" customFormat="1" x14ac:dyDescent="0.25">
      <c r="A8253" s="43" t="s">
        <v>38390</v>
      </c>
      <c r="B8253" s="42" t="s">
        <v>51579</v>
      </c>
      <c r="C8253" s="42" t="s">
        <v>38391</v>
      </c>
      <c r="D8253" s="43"/>
      <c r="E8253" s="43" t="s">
        <v>59151</v>
      </c>
      <c r="F8253" s="81" t="s">
        <v>298</v>
      </c>
      <c r="G8253" s="32" t="s">
        <v>11</v>
      </c>
      <c r="H8253" s="43" t="s">
        <v>12</v>
      </c>
      <c r="I8253" s="48" t="s">
        <v>38392</v>
      </c>
      <c r="J8253" s="42">
        <v>8059175345647</v>
      </c>
      <c r="K8253" s="63"/>
      <c r="L8253" s="47">
        <v>189.95</v>
      </c>
      <c r="M8253" s="47">
        <v>189.95</v>
      </c>
      <c r="N8253" s="63">
        <v>44249</v>
      </c>
    </row>
    <row r="8254" spans="1:14" s="17" customFormat="1" x14ac:dyDescent="0.25">
      <c r="A8254" s="43" t="s">
        <v>38387</v>
      </c>
      <c r="B8254" s="42" t="s">
        <v>51578</v>
      </c>
      <c r="C8254" s="42" t="s">
        <v>38388</v>
      </c>
      <c r="D8254" s="43"/>
      <c r="E8254" s="43" t="s">
        <v>59150</v>
      </c>
      <c r="F8254" s="81" t="s">
        <v>298</v>
      </c>
      <c r="G8254" s="32" t="s">
        <v>11</v>
      </c>
      <c r="H8254" s="43" t="s">
        <v>12</v>
      </c>
      <c r="I8254" s="48" t="s">
        <v>38389</v>
      </c>
      <c r="J8254" s="42">
        <v>8059175345630</v>
      </c>
      <c r="K8254" s="63"/>
      <c r="L8254" s="47">
        <v>189.95</v>
      </c>
      <c r="M8254" s="47">
        <v>189.95</v>
      </c>
      <c r="N8254" s="63">
        <v>44249</v>
      </c>
    </row>
    <row r="8255" spans="1:14" s="17" customFormat="1" x14ac:dyDescent="0.25">
      <c r="A8255" s="43" t="s">
        <v>38384</v>
      </c>
      <c r="B8255" s="42" t="s">
        <v>51577</v>
      </c>
      <c r="C8255" s="42" t="s">
        <v>38385</v>
      </c>
      <c r="D8255" s="43"/>
      <c r="E8255" s="43" t="s">
        <v>59149</v>
      </c>
      <c r="F8255" s="81" t="s">
        <v>298</v>
      </c>
      <c r="G8255" s="32" t="s">
        <v>11</v>
      </c>
      <c r="H8255" s="43" t="s">
        <v>12</v>
      </c>
      <c r="I8255" s="48" t="s">
        <v>38386</v>
      </c>
      <c r="J8255" s="42">
        <v>8059175345579</v>
      </c>
      <c r="K8255" s="63"/>
      <c r="L8255" s="47">
        <v>189.95</v>
      </c>
      <c r="M8255" s="47">
        <v>189.95</v>
      </c>
      <c r="N8255" s="63">
        <v>44249</v>
      </c>
    </row>
    <row r="8256" spans="1:14" s="17" customFormat="1" x14ac:dyDescent="0.25">
      <c r="A8256" s="43" t="s">
        <v>38381</v>
      </c>
      <c r="B8256" s="42" t="s">
        <v>51576</v>
      </c>
      <c r="C8256" s="42" t="s">
        <v>38382</v>
      </c>
      <c r="D8256" s="43"/>
      <c r="E8256" s="43" t="s">
        <v>59148</v>
      </c>
      <c r="F8256" s="81" t="s">
        <v>298</v>
      </c>
      <c r="G8256" s="32" t="s">
        <v>11</v>
      </c>
      <c r="H8256" s="43" t="s">
        <v>12</v>
      </c>
      <c r="I8256" s="48" t="s">
        <v>38383</v>
      </c>
      <c r="J8256" s="42">
        <v>8059175345562</v>
      </c>
      <c r="K8256" s="63"/>
      <c r="L8256" s="47">
        <v>189.95</v>
      </c>
      <c r="M8256" s="47">
        <v>189.95</v>
      </c>
      <c r="N8256" s="63">
        <v>44249</v>
      </c>
    </row>
    <row r="8257" spans="1:14" s="17" customFormat="1" x14ac:dyDescent="0.25">
      <c r="A8257" s="43" t="s">
        <v>38378</v>
      </c>
      <c r="B8257" s="42" t="s">
        <v>51575</v>
      </c>
      <c r="C8257" s="42" t="s">
        <v>38379</v>
      </c>
      <c r="D8257" s="43"/>
      <c r="E8257" s="43" t="s">
        <v>59147</v>
      </c>
      <c r="F8257" s="81" t="s">
        <v>298</v>
      </c>
      <c r="G8257" s="32" t="s">
        <v>11</v>
      </c>
      <c r="H8257" s="43" t="s">
        <v>12</v>
      </c>
      <c r="I8257" s="48" t="s">
        <v>38380</v>
      </c>
      <c r="J8257" s="42">
        <v>8059175345555</v>
      </c>
      <c r="K8257" s="63"/>
      <c r="L8257" s="47">
        <v>189.95</v>
      </c>
      <c r="M8257" s="47">
        <v>189.95</v>
      </c>
      <c r="N8257" s="63">
        <v>44249</v>
      </c>
    </row>
    <row r="8258" spans="1:14" s="17" customFormat="1" x14ac:dyDescent="0.25">
      <c r="A8258" s="43" t="s">
        <v>38375</v>
      </c>
      <c r="B8258" s="42" t="s">
        <v>51574</v>
      </c>
      <c r="C8258" s="42" t="s">
        <v>38376</v>
      </c>
      <c r="D8258" s="43"/>
      <c r="E8258" s="43" t="s">
        <v>59146</v>
      </c>
      <c r="F8258" s="81" t="s">
        <v>298</v>
      </c>
      <c r="G8258" s="32" t="s">
        <v>11</v>
      </c>
      <c r="H8258" s="43" t="s">
        <v>12</v>
      </c>
      <c r="I8258" s="48" t="s">
        <v>38377</v>
      </c>
      <c r="J8258" s="42">
        <v>8059175345548</v>
      </c>
      <c r="K8258" s="63"/>
      <c r="L8258" s="47">
        <v>189.95</v>
      </c>
      <c r="M8258" s="47">
        <v>189.95</v>
      </c>
      <c r="N8258" s="63">
        <v>44249</v>
      </c>
    </row>
    <row r="8259" spans="1:14" s="17" customFormat="1" x14ac:dyDescent="0.25">
      <c r="A8259" s="43" t="s">
        <v>38372</v>
      </c>
      <c r="B8259" s="42" t="s">
        <v>51573</v>
      </c>
      <c r="C8259" s="42" t="s">
        <v>38373</v>
      </c>
      <c r="D8259" s="43"/>
      <c r="E8259" s="43" t="s">
        <v>59145</v>
      </c>
      <c r="F8259" s="81" t="s">
        <v>298</v>
      </c>
      <c r="G8259" s="32" t="s">
        <v>11</v>
      </c>
      <c r="H8259" s="43" t="s">
        <v>12</v>
      </c>
      <c r="I8259" s="48" t="s">
        <v>38374</v>
      </c>
      <c r="J8259" s="42">
        <v>8059175345531</v>
      </c>
      <c r="K8259" s="63"/>
      <c r="L8259" s="47">
        <v>189.95</v>
      </c>
      <c r="M8259" s="47">
        <v>189.95</v>
      </c>
      <c r="N8259" s="63">
        <v>44249</v>
      </c>
    </row>
    <row r="8260" spans="1:14" s="17" customFormat="1" x14ac:dyDescent="0.25">
      <c r="A8260" s="43" t="s">
        <v>38369</v>
      </c>
      <c r="B8260" s="42" t="s">
        <v>51572</v>
      </c>
      <c r="C8260" s="42" t="s">
        <v>38370</v>
      </c>
      <c r="D8260" s="43"/>
      <c r="E8260" s="43" t="s">
        <v>59144</v>
      </c>
      <c r="F8260" s="81" t="s">
        <v>298</v>
      </c>
      <c r="G8260" s="32" t="s">
        <v>11</v>
      </c>
      <c r="H8260" s="43" t="s">
        <v>12</v>
      </c>
      <c r="I8260" s="48" t="s">
        <v>38371</v>
      </c>
      <c r="J8260" s="42">
        <v>8059175345524</v>
      </c>
      <c r="K8260" s="63"/>
      <c r="L8260" s="47">
        <v>189.95</v>
      </c>
      <c r="M8260" s="47">
        <v>189.95</v>
      </c>
      <c r="N8260" s="63">
        <v>44249</v>
      </c>
    </row>
    <row r="8261" spans="1:14" s="17" customFormat="1" x14ac:dyDescent="0.25">
      <c r="A8261" s="43" t="s">
        <v>38366</v>
      </c>
      <c r="B8261" s="42" t="s">
        <v>51571</v>
      </c>
      <c r="C8261" s="42" t="s">
        <v>38367</v>
      </c>
      <c r="D8261" s="43"/>
      <c r="E8261" s="43" t="s">
        <v>59143</v>
      </c>
      <c r="F8261" s="81" t="s">
        <v>298</v>
      </c>
      <c r="G8261" s="32" t="s">
        <v>11</v>
      </c>
      <c r="H8261" s="43" t="s">
        <v>12</v>
      </c>
      <c r="I8261" s="48" t="s">
        <v>38368</v>
      </c>
      <c r="J8261" s="42">
        <v>8059175345517</v>
      </c>
      <c r="K8261" s="63"/>
      <c r="L8261" s="47">
        <v>189.95</v>
      </c>
      <c r="M8261" s="47">
        <v>189.95</v>
      </c>
      <c r="N8261" s="63">
        <v>44249</v>
      </c>
    </row>
    <row r="8262" spans="1:14" s="17" customFormat="1" x14ac:dyDescent="0.25">
      <c r="A8262" s="43" t="s">
        <v>38363</v>
      </c>
      <c r="B8262" s="42" t="s">
        <v>51570</v>
      </c>
      <c r="C8262" s="42" t="s">
        <v>38364</v>
      </c>
      <c r="D8262" s="43"/>
      <c r="E8262" s="43" t="s">
        <v>59142</v>
      </c>
      <c r="F8262" s="81" t="s">
        <v>298</v>
      </c>
      <c r="G8262" s="32" t="s">
        <v>11</v>
      </c>
      <c r="H8262" s="43" t="s">
        <v>12</v>
      </c>
      <c r="I8262" s="48" t="s">
        <v>38365</v>
      </c>
      <c r="J8262" s="42">
        <v>8059175345500</v>
      </c>
      <c r="K8262" s="63"/>
      <c r="L8262" s="47">
        <v>189.95</v>
      </c>
      <c r="M8262" s="47">
        <v>189.95</v>
      </c>
      <c r="N8262" s="63">
        <v>44249</v>
      </c>
    </row>
    <row r="8263" spans="1:14" s="17" customFormat="1" x14ac:dyDescent="0.25">
      <c r="A8263" s="43" t="s">
        <v>38360</v>
      </c>
      <c r="B8263" s="42" t="s">
        <v>51569</v>
      </c>
      <c r="C8263" s="42" t="s">
        <v>38361</v>
      </c>
      <c r="D8263" s="43"/>
      <c r="E8263" s="43" t="s">
        <v>59141</v>
      </c>
      <c r="F8263" s="81" t="s">
        <v>298</v>
      </c>
      <c r="G8263" s="32" t="s">
        <v>11</v>
      </c>
      <c r="H8263" s="43" t="s">
        <v>12</v>
      </c>
      <c r="I8263" s="48" t="s">
        <v>38362</v>
      </c>
      <c r="J8263" s="42">
        <v>8059175345494</v>
      </c>
      <c r="K8263" s="63"/>
      <c r="L8263" s="47">
        <v>189.95</v>
      </c>
      <c r="M8263" s="47">
        <v>189.95</v>
      </c>
      <c r="N8263" s="63">
        <v>44249</v>
      </c>
    </row>
    <row r="8264" spans="1:14" s="17" customFormat="1" x14ac:dyDescent="0.25">
      <c r="A8264" s="43" t="s">
        <v>38357</v>
      </c>
      <c r="B8264" s="42" t="s">
        <v>51568</v>
      </c>
      <c r="C8264" s="42" t="s">
        <v>38358</v>
      </c>
      <c r="D8264" s="43"/>
      <c r="E8264" s="43" t="s">
        <v>59140</v>
      </c>
      <c r="F8264" s="81" t="s">
        <v>298</v>
      </c>
      <c r="G8264" s="32" t="s">
        <v>11</v>
      </c>
      <c r="H8264" s="43" t="s">
        <v>12</v>
      </c>
      <c r="I8264" s="48" t="s">
        <v>38359</v>
      </c>
      <c r="J8264" s="42">
        <v>8059175345487</v>
      </c>
      <c r="K8264" s="63"/>
      <c r="L8264" s="47">
        <v>189.95</v>
      </c>
      <c r="M8264" s="47">
        <v>189.95</v>
      </c>
      <c r="N8264" s="63">
        <v>44249</v>
      </c>
    </row>
    <row r="8265" spans="1:14" s="17" customFormat="1" x14ac:dyDescent="0.25">
      <c r="A8265" s="43" t="s">
        <v>38354</v>
      </c>
      <c r="B8265" s="42" t="s">
        <v>51567</v>
      </c>
      <c r="C8265" s="42" t="s">
        <v>38355</v>
      </c>
      <c r="D8265" s="43"/>
      <c r="E8265" s="43" t="s">
        <v>59139</v>
      </c>
      <c r="F8265" s="81" t="s">
        <v>298</v>
      </c>
      <c r="G8265" s="32" t="s">
        <v>11</v>
      </c>
      <c r="H8265" s="43" t="s">
        <v>12</v>
      </c>
      <c r="I8265" s="48" t="s">
        <v>38356</v>
      </c>
      <c r="J8265" s="42">
        <v>8059175345470</v>
      </c>
      <c r="K8265" s="63"/>
      <c r="L8265" s="47">
        <v>189.95</v>
      </c>
      <c r="M8265" s="47">
        <v>189.95</v>
      </c>
      <c r="N8265" s="63">
        <v>44249</v>
      </c>
    </row>
    <row r="8266" spans="1:14" s="17" customFormat="1" x14ac:dyDescent="0.25">
      <c r="A8266" s="43" t="s">
        <v>38351</v>
      </c>
      <c r="B8266" s="42" t="s">
        <v>51566</v>
      </c>
      <c r="C8266" s="42" t="s">
        <v>38352</v>
      </c>
      <c r="D8266" s="43"/>
      <c r="E8266" s="43" t="s">
        <v>59138</v>
      </c>
      <c r="F8266" s="81" t="s">
        <v>298</v>
      </c>
      <c r="G8266" s="32" t="s">
        <v>11</v>
      </c>
      <c r="H8266" s="43" t="s">
        <v>12</v>
      </c>
      <c r="I8266" s="48" t="s">
        <v>38353</v>
      </c>
      <c r="J8266" s="42">
        <v>8059175345463</v>
      </c>
      <c r="K8266" s="63"/>
      <c r="L8266" s="47">
        <v>189.95</v>
      </c>
      <c r="M8266" s="47">
        <v>189.95</v>
      </c>
      <c r="N8266" s="63">
        <v>44249</v>
      </c>
    </row>
    <row r="8267" spans="1:14" s="17" customFormat="1" x14ac:dyDescent="0.25">
      <c r="A8267" s="43" t="s">
        <v>38348</v>
      </c>
      <c r="B8267" s="42" t="s">
        <v>51565</v>
      </c>
      <c r="C8267" s="42" t="s">
        <v>38349</v>
      </c>
      <c r="D8267" s="43"/>
      <c r="E8267" s="43" t="s">
        <v>59137</v>
      </c>
      <c r="F8267" s="81" t="s">
        <v>298</v>
      </c>
      <c r="G8267" s="32" t="s">
        <v>11</v>
      </c>
      <c r="H8267" s="43" t="s">
        <v>12</v>
      </c>
      <c r="I8267" s="48" t="s">
        <v>38350</v>
      </c>
      <c r="J8267" s="42">
        <v>8059175345456</v>
      </c>
      <c r="K8267" s="63"/>
      <c r="L8267" s="47">
        <v>189.95</v>
      </c>
      <c r="M8267" s="47">
        <v>189.95</v>
      </c>
      <c r="N8267" s="63">
        <v>44249</v>
      </c>
    </row>
    <row r="8268" spans="1:14" s="17" customFormat="1" x14ac:dyDescent="0.25">
      <c r="A8268" s="43" t="s">
        <v>38345</v>
      </c>
      <c r="B8268" s="42" t="s">
        <v>51564</v>
      </c>
      <c r="C8268" s="42" t="s">
        <v>38346</v>
      </c>
      <c r="D8268" s="43"/>
      <c r="E8268" s="43" t="s">
        <v>59136</v>
      </c>
      <c r="F8268" s="81" t="s">
        <v>298</v>
      </c>
      <c r="G8268" s="32" t="s">
        <v>11</v>
      </c>
      <c r="H8268" s="43" t="s">
        <v>12</v>
      </c>
      <c r="I8268" s="48" t="s">
        <v>38347</v>
      </c>
      <c r="J8268" s="42">
        <v>8059175345449</v>
      </c>
      <c r="K8268" s="63"/>
      <c r="L8268" s="47">
        <v>189.95</v>
      </c>
      <c r="M8268" s="47">
        <v>189.95</v>
      </c>
      <c r="N8268" s="63">
        <v>44249</v>
      </c>
    </row>
    <row r="8269" spans="1:14" s="17" customFormat="1" x14ac:dyDescent="0.25">
      <c r="A8269" s="43" t="s">
        <v>38342</v>
      </c>
      <c r="B8269" s="42" t="s">
        <v>51563</v>
      </c>
      <c r="C8269" s="42" t="s">
        <v>38343</v>
      </c>
      <c r="D8269" s="43"/>
      <c r="E8269" s="43" t="s">
        <v>59135</v>
      </c>
      <c r="F8269" s="81" t="s">
        <v>298</v>
      </c>
      <c r="G8269" s="32" t="s">
        <v>11</v>
      </c>
      <c r="H8269" s="43" t="s">
        <v>12</v>
      </c>
      <c r="I8269" s="48" t="s">
        <v>38344</v>
      </c>
      <c r="J8269" s="42">
        <v>8059175345432</v>
      </c>
      <c r="K8269" s="63"/>
      <c r="L8269" s="47">
        <v>189.95</v>
      </c>
      <c r="M8269" s="47">
        <v>189.95</v>
      </c>
      <c r="N8269" s="63">
        <v>44249</v>
      </c>
    </row>
    <row r="8270" spans="1:14" s="17" customFormat="1" x14ac:dyDescent="0.25">
      <c r="A8270" s="43" t="s">
        <v>38339</v>
      </c>
      <c r="B8270" s="42" t="s">
        <v>51562</v>
      </c>
      <c r="C8270" s="42" t="s">
        <v>38340</v>
      </c>
      <c r="D8270" s="43"/>
      <c r="E8270" s="43" t="s">
        <v>59134</v>
      </c>
      <c r="F8270" s="81" t="s">
        <v>298</v>
      </c>
      <c r="G8270" s="32" t="s">
        <v>11</v>
      </c>
      <c r="H8270" s="43" t="s">
        <v>12</v>
      </c>
      <c r="I8270" s="48" t="s">
        <v>38341</v>
      </c>
      <c r="J8270" s="42">
        <v>8059175345425</v>
      </c>
      <c r="K8270" s="63"/>
      <c r="L8270" s="47">
        <v>189.95</v>
      </c>
      <c r="M8270" s="47">
        <v>189.95</v>
      </c>
      <c r="N8270" s="63">
        <v>44249</v>
      </c>
    </row>
    <row r="8271" spans="1:14" s="17" customFormat="1" x14ac:dyDescent="0.25">
      <c r="A8271" s="43" t="s">
        <v>38336</v>
      </c>
      <c r="B8271" s="42" t="s">
        <v>51561</v>
      </c>
      <c r="C8271" s="42" t="s">
        <v>38337</v>
      </c>
      <c r="D8271" s="43"/>
      <c r="E8271" s="43" t="s">
        <v>59133</v>
      </c>
      <c r="F8271" s="81" t="s">
        <v>298</v>
      </c>
      <c r="G8271" s="32" t="s">
        <v>11</v>
      </c>
      <c r="H8271" s="43" t="s">
        <v>12</v>
      </c>
      <c r="I8271" s="48" t="s">
        <v>38338</v>
      </c>
      <c r="J8271" s="42">
        <v>8059175345418</v>
      </c>
      <c r="K8271" s="63"/>
      <c r="L8271" s="47">
        <v>189.95</v>
      </c>
      <c r="M8271" s="47">
        <v>189.95</v>
      </c>
      <c r="N8271" s="63">
        <v>44249</v>
      </c>
    </row>
    <row r="8272" spans="1:14" s="17" customFormat="1" x14ac:dyDescent="0.25">
      <c r="A8272" s="43" t="s">
        <v>38333</v>
      </c>
      <c r="B8272" s="42" t="s">
        <v>51560</v>
      </c>
      <c r="C8272" s="42" t="s">
        <v>38334</v>
      </c>
      <c r="D8272" s="43"/>
      <c r="E8272" s="43" t="s">
        <v>59132</v>
      </c>
      <c r="F8272" s="81" t="s">
        <v>298</v>
      </c>
      <c r="G8272" s="32" t="s">
        <v>11</v>
      </c>
      <c r="H8272" s="43" t="s">
        <v>12</v>
      </c>
      <c r="I8272" s="48" t="s">
        <v>38335</v>
      </c>
      <c r="J8272" s="42">
        <v>8059175345401</v>
      </c>
      <c r="K8272" s="63"/>
      <c r="L8272" s="47">
        <v>189.95</v>
      </c>
      <c r="M8272" s="47">
        <v>189.95</v>
      </c>
      <c r="N8272" s="63">
        <v>44249</v>
      </c>
    </row>
    <row r="8273" spans="1:14" s="17" customFormat="1" x14ac:dyDescent="0.25">
      <c r="A8273" s="43" t="s">
        <v>38330</v>
      </c>
      <c r="B8273" s="42" t="s">
        <v>51559</v>
      </c>
      <c r="C8273" s="42" t="s">
        <v>38331</v>
      </c>
      <c r="D8273" s="43"/>
      <c r="E8273" s="43" t="s">
        <v>59131</v>
      </c>
      <c r="F8273" s="81" t="s">
        <v>298</v>
      </c>
      <c r="G8273" s="32" t="s">
        <v>11</v>
      </c>
      <c r="H8273" s="43" t="s">
        <v>12</v>
      </c>
      <c r="I8273" s="48" t="s">
        <v>38332</v>
      </c>
      <c r="J8273" s="42">
        <v>8059175345395</v>
      </c>
      <c r="K8273" s="63"/>
      <c r="L8273" s="47">
        <v>189.95</v>
      </c>
      <c r="M8273" s="47">
        <v>189.95</v>
      </c>
      <c r="N8273" s="63">
        <v>44249</v>
      </c>
    </row>
    <row r="8274" spans="1:14" s="17" customFormat="1" x14ac:dyDescent="0.25">
      <c r="A8274" s="43" t="s">
        <v>38327</v>
      </c>
      <c r="B8274" s="42" t="s">
        <v>51558</v>
      </c>
      <c r="C8274" s="42" t="s">
        <v>38328</v>
      </c>
      <c r="D8274" s="43"/>
      <c r="E8274" s="43" t="s">
        <v>59130</v>
      </c>
      <c r="F8274" s="81" t="s">
        <v>298</v>
      </c>
      <c r="G8274" s="32" t="s">
        <v>11</v>
      </c>
      <c r="H8274" s="43" t="s">
        <v>12</v>
      </c>
      <c r="I8274" s="48" t="s">
        <v>38329</v>
      </c>
      <c r="J8274" s="42">
        <v>8059175345388</v>
      </c>
      <c r="K8274" s="63"/>
      <c r="L8274" s="47">
        <v>189.95</v>
      </c>
      <c r="M8274" s="47">
        <v>189.95</v>
      </c>
      <c r="N8274" s="63">
        <v>44249</v>
      </c>
    </row>
    <row r="8275" spans="1:14" s="17" customFormat="1" x14ac:dyDescent="0.25">
      <c r="A8275" s="43" t="s">
        <v>38324</v>
      </c>
      <c r="B8275" s="42" t="s">
        <v>51557</v>
      </c>
      <c r="C8275" s="42" t="s">
        <v>38325</v>
      </c>
      <c r="D8275" s="43"/>
      <c r="E8275" s="43" t="s">
        <v>59129</v>
      </c>
      <c r="F8275" s="81" t="s">
        <v>298</v>
      </c>
      <c r="G8275" s="32" t="s">
        <v>11</v>
      </c>
      <c r="H8275" s="43" t="s">
        <v>12</v>
      </c>
      <c r="I8275" s="48" t="s">
        <v>38326</v>
      </c>
      <c r="J8275" s="42">
        <v>8059175345371</v>
      </c>
      <c r="K8275" s="63"/>
      <c r="L8275" s="47">
        <v>189.95</v>
      </c>
      <c r="M8275" s="47">
        <v>189.95</v>
      </c>
      <c r="N8275" s="63">
        <v>44249</v>
      </c>
    </row>
    <row r="8276" spans="1:14" s="17" customFormat="1" x14ac:dyDescent="0.25">
      <c r="A8276" s="43" t="s">
        <v>38321</v>
      </c>
      <c r="B8276" s="42" t="s">
        <v>51556</v>
      </c>
      <c r="C8276" s="42" t="s">
        <v>38322</v>
      </c>
      <c r="D8276" s="43"/>
      <c r="E8276" s="43" t="s">
        <v>59128</v>
      </c>
      <c r="F8276" s="81" t="s">
        <v>298</v>
      </c>
      <c r="G8276" s="32" t="s">
        <v>11</v>
      </c>
      <c r="H8276" s="43" t="s">
        <v>12</v>
      </c>
      <c r="I8276" s="48" t="s">
        <v>38323</v>
      </c>
      <c r="J8276" s="42">
        <v>8059175345364</v>
      </c>
      <c r="K8276" s="63"/>
      <c r="L8276" s="47">
        <v>189.95</v>
      </c>
      <c r="M8276" s="47">
        <v>189.95</v>
      </c>
      <c r="N8276" s="63">
        <v>44249</v>
      </c>
    </row>
    <row r="8277" spans="1:14" s="17" customFormat="1" x14ac:dyDescent="0.25">
      <c r="A8277" s="43" t="s">
        <v>38318</v>
      </c>
      <c r="B8277" s="42" t="s">
        <v>51555</v>
      </c>
      <c r="C8277" s="42" t="s">
        <v>38319</v>
      </c>
      <c r="D8277" s="43"/>
      <c r="E8277" s="43" t="s">
        <v>59127</v>
      </c>
      <c r="F8277" s="81" t="s">
        <v>298</v>
      </c>
      <c r="G8277" s="32" t="s">
        <v>11</v>
      </c>
      <c r="H8277" s="43" t="s">
        <v>12</v>
      </c>
      <c r="I8277" s="48" t="s">
        <v>38320</v>
      </c>
      <c r="J8277" s="42">
        <v>8059175345357</v>
      </c>
      <c r="K8277" s="63"/>
      <c r="L8277" s="47">
        <v>189.95</v>
      </c>
      <c r="M8277" s="47">
        <v>189.95</v>
      </c>
      <c r="N8277" s="63">
        <v>44249</v>
      </c>
    </row>
    <row r="8278" spans="1:14" s="17" customFormat="1" x14ac:dyDescent="0.25">
      <c r="A8278" s="43" t="s">
        <v>38315</v>
      </c>
      <c r="B8278" s="42" t="s">
        <v>51554</v>
      </c>
      <c r="C8278" s="42" t="s">
        <v>38316</v>
      </c>
      <c r="D8278" s="43"/>
      <c r="E8278" s="43" t="s">
        <v>59126</v>
      </c>
      <c r="F8278" s="81" t="s">
        <v>298</v>
      </c>
      <c r="G8278" s="32" t="s">
        <v>11</v>
      </c>
      <c r="H8278" s="43" t="s">
        <v>12</v>
      </c>
      <c r="I8278" s="48" t="s">
        <v>38317</v>
      </c>
      <c r="J8278" s="42">
        <v>8059175345340</v>
      </c>
      <c r="K8278" s="63"/>
      <c r="L8278" s="47">
        <v>189.95</v>
      </c>
      <c r="M8278" s="47">
        <v>189.95</v>
      </c>
      <c r="N8278" s="63">
        <v>44249</v>
      </c>
    </row>
    <row r="8279" spans="1:14" s="17" customFormat="1" x14ac:dyDescent="0.25">
      <c r="A8279" s="43" t="s">
        <v>38312</v>
      </c>
      <c r="B8279" s="42" t="s">
        <v>51553</v>
      </c>
      <c r="C8279" s="42" t="s">
        <v>38313</v>
      </c>
      <c r="D8279" s="43"/>
      <c r="E8279" s="43" t="s">
        <v>59125</v>
      </c>
      <c r="F8279" s="81" t="s">
        <v>298</v>
      </c>
      <c r="G8279" s="32" t="s">
        <v>11</v>
      </c>
      <c r="H8279" s="43" t="s">
        <v>12</v>
      </c>
      <c r="I8279" s="48" t="s">
        <v>38314</v>
      </c>
      <c r="J8279" s="42">
        <v>8059175345333</v>
      </c>
      <c r="K8279" s="63"/>
      <c r="L8279" s="47">
        <v>189.95</v>
      </c>
      <c r="M8279" s="47">
        <v>189.95</v>
      </c>
      <c r="N8279" s="63">
        <v>44249</v>
      </c>
    </row>
    <row r="8280" spans="1:14" s="17" customFormat="1" x14ac:dyDescent="0.25">
      <c r="A8280" s="43" t="s">
        <v>38309</v>
      </c>
      <c r="B8280" s="42" t="s">
        <v>51552</v>
      </c>
      <c r="C8280" s="42" t="s">
        <v>38310</v>
      </c>
      <c r="D8280" s="43"/>
      <c r="E8280" s="43" t="s">
        <v>59124</v>
      </c>
      <c r="F8280" s="81" t="s">
        <v>298</v>
      </c>
      <c r="G8280" s="32" t="s">
        <v>11</v>
      </c>
      <c r="H8280" s="43" t="s">
        <v>12</v>
      </c>
      <c r="I8280" s="48" t="s">
        <v>38311</v>
      </c>
      <c r="J8280" s="42">
        <v>8059175345326</v>
      </c>
      <c r="K8280" s="63"/>
      <c r="L8280" s="47">
        <v>189.95</v>
      </c>
      <c r="M8280" s="47">
        <v>189.95</v>
      </c>
      <c r="N8280" s="63">
        <v>44249</v>
      </c>
    </row>
    <row r="8281" spans="1:14" s="17" customFormat="1" x14ac:dyDescent="0.25">
      <c r="A8281" s="43" t="s">
        <v>38306</v>
      </c>
      <c r="B8281" s="42" t="s">
        <v>51551</v>
      </c>
      <c r="C8281" s="42" t="s">
        <v>38307</v>
      </c>
      <c r="D8281" s="43"/>
      <c r="E8281" s="43" t="s">
        <v>59123</v>
      </c>
      <c r="F8281" s="81" t="s">
        <v>298</v>
      </c>
      <c r="G8281" s="32" t="s">
        <v>11</v>
      </c>
      <c r="H8281" s="43" t="s">
        <v>12</v>
      </c>
      <c r="I8281" s="48" t="s">
        <v>38308</v>
      </c>
      <c r="J8281" s="42">
        <v>8059175345319</v>
      </c>
      <c r="K8281" s="63"/>
      <c r="L8281" s="47">
        <v>189.95</v>
      </c>
      <c r="M8281" s="47">
        <v>189.95</v>
      </c>
      <c r="N8281" s="63">
        <v>44249</v>
      </c>
    </row>
    <row r="8282" spans="1:14" s="17" customFormat="1" x14ac:dyDescent="0.25">
      <c r="A8282" s="43" t="s">
        <v>38303</v>
      </c>
      <c r="B8282" s="42" t="s">
        <v>51550</v>
      </c>
      <c r="C8282" s="42" t="s">
        <v>38304</v>
      </c>
      <c r="D8282" s="43"/>
      <c r="E8282" s="43" t="s">
        <v>59122</v>
      </c>
      <c r="F8282" s="81" t="s">
        <v>298</v>
      </c>
      <c r="G8282" s="32" t="s">
        <v>11</v>
      </c>
      <c r="H8282" s="43" t="s">
        <v>12</v>
      </c>
      <c r="I8282" s="48" t="s">
        <v>38305</v>
      </c>
      <c r="J8282" s="42">
        <v>8059175345302</v>
      </c>
      <c r="K8282" s="63"/>
      <c r="L8282" s="47">
        <v>189.95</v>
      </c>
      <c r="M8282" s="47">
        <v>189.95</v>
      </c>
      <c r="N8282" s="63">
        <v>44249</v>
      </c>
    </row>
    <row r="8283" spans="1:14" s="17" customFormat="1" x14ac:dyDescent="0.25">
      <c r="A8283" s="43" t="s">
        <v>38300</v>
      </c>
      <c r="B8283" s="42" t="s">
        <v>51549</v>
      </c>
      <c r="C8283" s="42" t="s">
        <v>38301</v>
      </c>
      <c r="D8283" s="43"/>
      <c r="E8283" s="43" t="s">
        <v>59121</v>
      </c>
      <c r="F8283" s="81" t="s">
        <v>298</v>
      </c>
      <c r="G8283" s="32" t="s">
        <v>11</v>
      </c>
      <c r="H8283" s="43" t="s">
        <v>12</v>
      </c>
      <c r="I8283" s="48" t="s">
        <v>38302</v>
      </c>
      <c r="J8283" s="42">
        <v>8059175345296</v>
      </c>
      <c r="K8283" s="63"/>
      <c r="L8283" s="47">
        <v>189.95</v>
      </c>
      <c r="M8283" s="47">
        <v>189.95</v>
      </c>
      <c r="N8283" s="63">
        <v>44249</v>
      </c>
    </row>
    <row r="8284" spans="1:14" s="17" customFormat="1" x14ac:dyDescent="0.25">
      <c r="A8284" s="43" t="s">
        <v>38297</v>
      </c>
      <c r="B8284" s="42" t="s">
        <v>51548</v>
      </c>
      <c r="C8284" s="42" t="s">
        <v>38298</v>
      </c>
      <c r="D8284" s="43"/>
      <c r="E8284" s="43" t="s">
        <v>59120</v>
      </c>
      <c r="F8284" s="81" t="s">
        <v>298</v>
      </c>
      <c r="G8284" s="32" t="s">
        <v>11</v>
      </c>
      <c r="H8284" s="43" t="s">
        <v>12</v>
      </c>
      <c r="I8284" s="48" t="s">
        <v>38299</v>
      </c>
      <c r="J8284" s="42">
        <v>8059175345289</v>
      </c>
      <c r="K8284" s="63"/>
      <c r="L8284" s="47">
        <v>189.95</v>
      </c>
      <c r="M8284" s="47">
        <v>189.95</v>
      </c>
      <c r="N8284" s="63">
        <v>44249</v>
      </c>
    </row>
    <row r="8285" spans="1:14" s="17" customFormat="1" x14ac:dyDescent="0.25">
      <c r="A8285" s="43" t="s">
        <v>38294</v>
      </c>
      <c r="B8285" s="42" t="s">
        <v>51547</v>
      </c>
      <c r="C8285" s="42" t="s">
        <v>38295</v>
      </c>
      <c r="D8285" s="43"/>
      <c r="E8285" s="43" t="s">
        <v>59119</v>
      </c>
      <c r="F8285" s="81" t="s">
        <v>298</v>
      </c>
      <c r="G8285" s="32" t="s">
        <v>11</v>
      </c>
      <c r="H8285" s="43" t="s">
        <v>12</v>
      </c>
      <c r="I8285" s="48" t="s">
        <v>38296</v>
      </c>
      <c r="J8285" s="42">
        <v>8059175345272</v>
      </c>
      <c r="K8285" s="63"/>
      <c r="L8285" s="47">
        <v>189.95</v>
      </c>
      <c r="M8285" s="47">
        <v>189.95</v>
      </c>
      <c r="N8285" s="63">
        <v>44249</v>
      </c>
    </row>
    <row r="8286" spans="1:14" s="17" customFormat="1" x14ac:dyDescent="0.25">
      <c r="A8286" s="43" t="s">
        <v>38291</v>
      </c>
      <c r="B8286" s="42" t="s">
        <v>51546</v>
      </c>
      <c r="C8286" s="42" t="s">
        <v>38292</v>
      </c>
      <c r="D8286" s="43"/>
      <c r="E8286" s="43" t="s">
        <v>59118</v>
      </c>
      <c r="F8286" s="81" t="s">
        <v>298</v>
      </c>
      <c r="G8286" s="32" t="s">
        <v>11</v>
      </c>
      <c r="H8286" s="43" t="s">
        <v>12</v>
      </c>
      <c r="I8286" s="48" t="s">
        <v>38293</v>
      </c>
      <c r="J8286" s="42">
        <v>8059175345265</v>
      </c>
      <c r="K8286" s="63"/>
      <c r="L8286" s="47">
        <v>189.95</v>
      </c>
      <c r="M8286" s="47">
        <v>189.95</v>
      </c>
      <c r="N8286" s="63">
        <v>44249</v>
      </c>
    </row>
    <row r="8287" spans="1:14" s="17" customFormat="1" x14ac:dyDescent="0.25">
      <c r="A8287" s="32" t="s">
        <v>27457</v>
      </c>
      <c r="B8287" s="42" t="s">
        <v>66476</v>
      </c>
      <c r="C8287" s="42" t="s">
        <v>19745</v>
      </c>
      <c r="D8287" s="42"/>
      <c r="E8287" s="43" t="s">
        <v>59117</v>
      </c>
      <c r="F8287" s="44" t="s">
        <v>298</v>
      </c>
      <c r="G8287" s="44" t="s">
        <v>11</v>
      </c>
      <c r="H8287" s="44" t="s">
        <v>12</v>
      </c>
      <c r="I8287" s="42" t="s">
        <v>1371</v>
      </c>
      <c r="J8287" s="42">
        <v>8021506618843</v>
      </c>
      <c r="K8287" s="45"/>
      <c r="L8287" s="47">
        <v>259.95</v>
      </c>
      <c r="M8287" s="47">
        <v>259.95</v>
      </c>
      <c r="N8287" s="45">
        <v>42975</v>
      </c>
    </row>
    <row r="8288" spans="1:14" s="17" customFormat="1" x14ac:dyDescent="0.25">
      <c r="A8288" s="32" t="s">
        <v>27456</v>
      </c>
      <c r="B8288" s="42" t="s">
        <v>66475</v>
      </c>
      <c r="C8288" s="42" t="s">
        <v>19744</v>
      </c>
      <c r="D8288" s="42"/>
      <c r="E8288" s="43" t="s">
        <v>59116</v>
      </c>
      <c r="F8288" s="44" t="s">
        <v>298</v>
      </c>
      <c r="G8288" s="44" t="s">
        <v>11</v>
      </c>
      <c r="H8288" s="44" t="s">
        <v>12</v>
      </c>
      <c r="I8288" s="42" t="s">
        <v>1370</v>
      </c>
      <c r="J8288" s="42">
        <v>8021506618836</v>
      </c>
      <c r="K8288" s="45"/>
      <c r="L8288" s="47">
        <v>259.95</v>
      </c>
      <c r="M8288" s="47">
        <v>259.95</v>
      </c>
      <c r="N8288" s="45">
        <v>42975</v>
      </c>
    </row>
    <row r="8289" spans="1:14" s="17" customFormat="1" x14ac:dyDescent="0.25">
      <c r="A8289" s="32" t="s">
        <v>27455</v>
      </c>
      <c r="B8289" s="42" t="s">
        <v>66474</v>
      </c>
      <c r="C8289" s="42" t="s">
        <v>19743</v>
      </c>
      <c r="D8289" s="42"/>
      <c r="E8289" s="43" t="s">
        <v>59115</v>
      </c>
      <c r="F8289" s="44" t="s">
        <v>298</v>
      </c>
      <c r="G8289" s="44" t="s">
        <v>11</v>
      </c>
      <c r="H8289" s="44" t="s">
        <v>12</v>
      </c>
      <c r="I8289" s="42" t="s">
        <v>1369</v>
      </c>
      <c r="J8289" s="42">
        <v>8021506618829</v>
      </c>
      <c r="K8289" s="45"/>
      <c r="L8289" s="47">
        <v>259.95</v>
      </c>
      <c r="M8289" s="47">
        <v>259.95</v>
      </c>
      <c r="N8289" s="45">
        <v>42975</v>
      </c>
    </row>
    <row r="8290" spans="1:14" s="17" customFormat="1" x14ac:dyDescent="0.25">
      <c r="A8290" s="32" t="s">
        <v>27454</v>
      </c>
      <c r="B8290" s="42" t="s">
        <v>66473</v>
      </c>
      <c r="C8290" s="42" t="s">
        <v>19742</v>
      </c>
      <c r="D8290" s="42"/>
      <c r="E8290" s="43" t="s">
        <v>59114</v>
      </c>
      <c r="F8290" s="44" t="s">
        <v>298</v>
      </c>
      <c r="G8290" s="44" t="s">
        <v>11</v>
      </c>
      <c r="H8290" s="44" t="s">
        <v>12</v>
      </c>
      <c r="I8290" s="42" t="s">
        <v>1368</v>
      </c>
      <c r="J8290" s="42">
        <v>8021506618812</v>
      </c>
      <c r="K8290" s="45"/>
      <c r="L8290" s="47">
        <v>259.95</v>
      </c>
      <c r="M8290" s="47">
        <v>259.95</v>
      </c>
      <c r="N8290" s="45">
        <v>42975</v>
      </c>
    </row>
    <row r="8291" spans="1:14" s="17" customFormat="1" x14ac:dyDescent="0.25">
      <c r="A8291" s="32" t="s">
        <v>27453</v>
      </c>
      <c r="B8291" s="42" t="s">
        <v>66472</v>
      </c>
      <c r="C8291" s="42" t="s">
        <v>19741</v>
      </c>
      <c r="D8291" s="42"/>
      <c r="E8291" s="43" t="s">
        <v>59113</v>
      </c>
      <c r="F8291" s="44" t="s">
        <v>298</v>
      </c>
      <c r="G8291" s="44" t="s">
        <v>11</v>
      </c>
      <c r="H8291" s="44" t="s">
        <v>12</v>
      </c>
      <c r="I8291" s="42" t="s">
        <v>1367</v>
      </c>
      <c r="J8291" s="42">
        <v>8021506618805</v>
      </c>
      <c r="K8291" s="45"/>
      <c r="L8291" s="47">
        <v>259.95</v>
      </c>
      <c r="M8291" s="47">
        <v>259.95</v>
      </c>
      <c r="N8291" s="45">
        <v>42975</v>
      </c>
    </row>
    <row r="8292" spans="1:14" s="17" customFormat="1" x14ac:dyDescent="0.25">
      <c r="A8292" s="32" t="s">
        <v>27452</v>
      </c>
      <c r="B8292" s="42" t="s">
        <v>66471</v>
      </c>
      <c r="C8292" s="42" t="s">
        <v>19740</v>
      </c>
      <c r="D8292" s="42"/>
      <c r="E8292" s="43" t="s">
        <v>59112</v>
      </c>
      <c r="F8292" s="44" t="s">
        <v>298</v>
      </c>
      <c r="G8292" s="44" t="s">
        <v>11</v>
      </c>
      <c r="H8292" s="44" t="s">
        <v>12</v>
      </c>
      <c r="I8292" s="42" t="s">
        <v>1366</v>
      </c>
      <c r="J8292" s="42">
        <v>8021506618799</v>
      </c>
      <c r="K8292" s="45"/>
      <c r="L8292" s="47">
        <v>259.95</v>
      </c>
      <c r="M8292" s="47">
        <v>259.95</v>
      </c>
      <c r="N8292" s="45">
        <v>42975</v>
      </c>
    </row>
    <row r="8293" spans="1:14" s="17" customFormat="1" x14ac:dyDescent="0.25">
      <c r="A8293" s="32" t="s">
        <v>27451</v>
      </c>
      <c r="B8293" s="42" t="s">
        <v>66470</v>
      </c>
      <c r="C8293" s="42" t="s">
        <v>19739</v>
      </c>
      <c r="D8293" s="42"/>
      <c r="E8293" s="43" t="s">
        <v>59111</v>
      </c>
      <c r="F8293" s="44" t="s">
        <v>298</v>
      </c>
      <c r="G8293" s="44" t="s">
        <v>11</v>
      </c>
      <c r="H8293" s="44" t="s">
        <v>12</v>
      </c>
      <c r="I8293" s="42" t="s">
        <v>1365</v>
      </c>
      <c r="J8293" s="42">
        <v>8021506618782</v>
      </c>
      <c r="K8293" s="45"/>
      <c r="L8293" s="47">
        <v>259.95</v>
      </c>
      <c r="M8293" s="47">
        <v>259.95</v>
      </c>
      <c r="N8293" s="45">
        <v>42975</v>
      </c>
    </row>
    <row r="8294" spans="1:14" s="17" customFormat="1" x14ac:dyDescent="0.25">
      <c r="A8294" s="32" t="s">
        <v>27450</v>
      </c>
      <c r="B8294" s="42" t="s">
        <v>66469</v>
      </c>
      <c r="C8294" s="42" t="s">
        <v>19738</v>
      </c>
      <c r="D8294" s="42"/>
      <c r="E8294" s="43" t="s">
        <v>59110</v>
      </c>
      <c r="F8294" s="44" t="s">
        <v>298</v>
      </c>
      <c r="G8294" s="44" t="s">
        <v>11</v>
      </c>
      <c r="H8294" s="44" t="s">
        <v>12</v>
      </c>
      <c r="I8294" s="42" t="s">
        <v>1364</v>
      </c>
      <c r="J8294" s="42">
        <v>8021506618775</v>
      </c>
      <c r="K8294" s="45"/>
      <c r="L8294" s="47">
        <v>259.95</v>
      </c>
      <c r="M8294" s="47">
        <v>259.95</v>
      </c>
      <c r="N8294" s="45">
        <v>42975</v>
      </c>
    </row>
    <row r="8295" spans="1:14" s="17" customFormat="1" x14ac:dyDescent="0.25">
      <c r="A8295" s="32" t="s">
        <v>27449</v>
      </c>
      <c r="B8295" s="42" t="s">
        <v>66468</v>
      </c>
      <c r="C8295" s="42" t="s">
        <v>19737</v>
      </c>
      <c r="D8295" s="42"/>
      <c r="E8295" s="43" t="s">
        <v>59109</v>
      </c>
      <c r="F8295" s="44" t="s">
        <v>298</v>
      </c>
      <c r="G8295" s="44" t="s">
        <v>11</v>
      </c>
      <c r="H8295" s="44" t="s">
        <v>12</v>
      </c>
      <c r="I8295" s="42" t="s">
        <v>1363</v>
      </c>
      <c r="J8295" s="42">
        <v>8021506618768</v>
      </c>
      <c r="K8295" s="45"/>
      <c r="L8295" s="47">
        <v>259.95</v>
      </c>
      <c r="M8295" s="47">
        <v>259.95</v>
      </c>
      <c r="N8295" s="45">
        <v>42975</v>
      </c>
    </row>
    <row r="8296" spans="1:14" s="17" customFormat="1" x14ac:dyDescent="0.25">
      <c r="A8296" s="32" t="s">
        <v>27448</v>
      </c>
      <c r="B8296" s="42" t="s">
        <v>66467</v>
      </c>
      <c r="C8296" s="42" t="s">
        <v>19736</v>
      </c>
      <c r="D8296" s="42"/>
      <c r="E8296" s="43" t="s">
        <v>59108</v>
      </c>
      <c r="F8296" s="44" t="s">
        <v>298</v>
      </c>
      <c r="G8296" s="44" t="s">
        <v>11</v>
      </c>
      <c r="H8296" s="44" t="s">
        <v>12</v>
      </c>
      <c r="I8296" s="42" t="s">
        <v>1362</v>
      </c>
      <c r="J8296" s="42">
        <v>8021506618751</v>
      </c>
      <c r="K8296" s="45"/>
      <c r="L8296" s="47">
        <v>259.95</v>
      </c>
      <c r="M8296" s="47">
        <v>259.95</v>
      </c>
      <c r="N8296" s="45">
        <v>42975</v>
      </c>
    </row>
    <row r="8297" spans="1:14" s="17" customFormat="1" x14ac:dyDescent="0.25">
      <c r="A8297" s="32" t="s">
        <v>27447</v>
      </c>
      <c r="B8297" s="42" t="s">
        <v>66466</v>
      </c>
      <c r="C8297" s="42" t="s">
        <v>19735</v>
      </c>
      <c r="D8297" s="42"/>
      <c r="E8297" s="43" t="s">
        <v>59107</v>
      </c>
      <c r="F8297" s="44" t="s">
        <v>298</v>
      </c>
      <c r="G8297" s="44" t="s">
        <v>11</v>
      </c>
      <c r="H8297" s="44" t="s">
        <v>12</v>
      </c>
      <c r="I8297" s="42" t="s">
        <v>1361</v>
      </c>
      <c r="J8297" s="42">
        <v>8021506618744</v>
      </c>
      <c r="K8297" s="45"/>
      <c r="L8297" s="47">
        <v>259.95</v>
      </c>
      <c r="M8297" s="47">
        <v>259.95</v>
      </c>
      <c r="N8297" s="45">
        <v>42975</v>
      </c>
    </row>
    <row r="8298" spans="1:14" s="17" customFormat="1" x14ac:dyDescent="0.25">
      <c r="A8298" s="32" t="s">
        <v>27446</v>
      </c>
      <c r="B8298" s="42" t="s">
        <v>66465</v>
      </c>
      <c r="C8298" s="42"/>
      <c r="D8298" s="42"/>
      <c r="E8298" s="43" t="s">
        <v>59106</v>
      </c>
      <c r="F8298" s="44" t="s">
        <v>298</v>
      </c>
      <c r="G8298" s="44" t="s">
        <v>11</v>
      </c>
      <c r="H8298" s="44" t="s">
        <v>12</v>
      </c>
      <c r="I8298" s="42" t="s">
        <v>1360</v>
      </c>
      <c r="J8298" s="42">
        <v>8021506618737</v>
      </c>
      <c r="K8298" s="45"/>
      <c r="L8298" s="47">
        <v>259.95</v>
      </c>
      <c r="M8298" s="47">
        <v>259.95</v>
      </c>
      <c r="N8298" s="45">
        <v>42975</v>
      </c>
    </row>
    <row r="8299" spans="1:14" s="17" customFormat="1" x14ac:dyDescent="0.25">
      <c r="A8299" s="32" t="s">
        <v>27445</v>
      </c>
      <c r="B8299" s="42" t="s">
        <v>66464</v>
      </c>
      <c r="C8299" s="42" t="s">
        <v>70001</v>
      </c>
      <c r="D8299" s="42"/>
      <c r="E8299" s="43" t="s">
        <v>59105</v>
      </c>
      <c r="F8299" s="44" t="s">
        <v>298</v>
      </c>
      <c r="G8299" s="44" t="s">
        <v>11</v>
      </c>
      <c r="H8299" s="44" t="s">
        <v>12</v>
      </c>
      <c r="I8299" s="42" t="s">
        <v>1359</v>
      </c>
      <c r="J8299" s="42">
        <v>8021506618720</v>
      </c>
      <c r="K8299" s="45"/>
      <c r="L8299" s="47">
        <v>259.95</v>
      </c>
      <c r="M8299" s="47">
        <v>259.95</v>
      </c>
      <c r="N8299" s="45">
        <v>42975</v>
      </c>
    </row>
    <row r="8300" spans="1:14" s="17" customFormat="1" x14ac:dyDescent="0.25">
      <c r="A8300" s="32" t="s">
        <v>27444</v>
      </c>
      <c r="B8300" s="42" t="s">
        <v>66463</v>
      </c>
      <c r="C8300" s="42"/>
      <c r="D8300" s="42"/>
      <c r="E8300" s="43" t="s">
        <v>59104</v>
      </c>
      <c r="F8300" s="44" t="s">
        <v>298</v>
      </c>
      <c r="G8300" s="44" t="s">
        <v>11</v>
      </c>
      <c r="H8300" s="44" t="s">
        <v>12</v>
      </c>
      <c r="I8300" s="42" t="s">
        <v>1358</v>
      </c>
      <c r="J8300" s="42">
        <v>8021506618713</v>
      </c>
      <c r="K8300" s="45"/>
      <c r="L8300" s="47">
        <v>259.95</v>
      </c>
      <c r="M8300" s="47">
        <v>259.95</v>
      </c>
      <c r="N8300" s="45">
        <v>42975</v>
      </c>
    </row>
    <row r="8301" spans="1:14" s="17" customFormat="1" x14ac:dyDescent="0.25">
      <c r="A8301" s="32" t="s">
        <v>27443</v>
      </c>
      <c r="B8301" s="42" t="s">
        <v>66462</v>
      </c>
      <c r="C8301" s="42"/>
      <c r="D8301" s="42"/>
      <c r="E8301" s="43" t="s">
        <v>59103</v>
      </c>
      <c r="F8301" s="44" t="s">
        <v>298</v>
      </c>
      <c r="G8301" s="44" t="s">
        <v>11</v>
      </c>
      <c r="H8301" s="44" t="s">
        <v>12</v>
      </c>
      <c r="I8301" s="42" t="s">
        <v>1357</v>
      </c>
      <c r="J8301" s="42">
        <v>8021506618706</v>
      </c>
      <c r="K8301" s="45"/>
      <c r="L8301" s="47">
        <v>259.95</v>
      </c>
      <c r="M8301" s="47">
        <v>259.95</v>
      </c>
      <c r="N8301" s="45">
        <v>42975</v>
      </c>
    </row>
    <row r="8302" spans="1:14" s="17" customFormat="1" x14ac:dyDescent="0.25">
      <c r="A8302" s="32" t="s">
        <v>27442</v>
      </c>
      <c r="B8302" s="42" t="s">
        <v>66461</v>
      </c>
      <c r="C8302" s="42"/>
      <c r="D8302" s="42"/>
      <c r="E8302" s="43" t="s">
        <v>59102</v>
      </c>
      <c r="F8302" s="44" t="s">
        <v>298</v>
      </c>
      <c r="G8302" s="44" t="s">
        <v>11</v>
      </c>
      <c r="H8302" s="44" t="s">
        <v>12</v>
      </c>
      <c r="I8302" s="42" t="s">
        <v>1356</v>
      </c>
      <c r="J8302" s="42">
        <v>8021506618690</v>
      </c>
      <c r="K8302" s="45"/>
      <c r="L8302" s="47">
        <v>259.95</v>
      </c>
      <c r="M8302" s="47">
        <v>259.95</v>
      </c>
      <c r="N8302" s="45">
        <v>42975</v>
      </c>
    </row>
    <row r="8303" spans="1:14" s="17" customFormat="1" x14ac:dyDescent="0.25">
      <c r="A8303" s="32" t="s">
        <v>27441</v>
      </c>
      <c r="B8303" s="42" t="s">
        <v>66460</v>
      </c>
      <c r="C8303" s="42"/>
      <c r="D8303" s="42"/>
      <c r="E8303" s="43" t="s">
        <v>59101</v>
      </c>
      <c r="F8303" s="44" t="s">
        <v>298</v>
      </c>
      <c r="G8303" s="44" t="s">
        <v>11</v>
      </c>
      <c r="H8303" s="44" t="s">
        <v>12</v>
      </c>
      <c r="I8303" s="42" t="s">
        <v>1355</v>
      </c>
      <c r="J8303" s="42">
        <v>8021506618683</v>
      </c>
      <c r="K8303" s="45"/>
      <c r="L8303" s="47">
        <v>259.95</v>
      </c>
      <c r="M8303" s="47">
        <v>259.95</v>
      </c>
      <c r="N8303" s="45">
        <v>42975</v>
      </c>
    </row>
    <row r="8304" spans="1:14" s="17" customFormat="1" x14ac:dyDescent="0.25">
      <c r="A8304" s="32" t="s">
        <v>27440</v>
      </c>
      <c r="B8304" s="42" t="s">
        <v>66459</v>
      </c>
      <c r="C8304" s="42" t="s">
        <v>19734</v>
      </c>
      <c r="D8304" s="42"/>
      <c r="E8304" s="43" t="s">
        <v>59100</v>
      </c>
      <c r="F8304" s="44" t="s">
        <v>298</v>
      </c>
      <c r="G8304" s="44" t="s">
        <v>11</v>
      </c>
      <c r="H8304" s="44" t="s">
        <v>12</v>
      </c>
      <c r="I8304" s="42" t="s">
        <v>1354</v>
      </c>
      <c r="J8304" s="42">
        <v>8021506618676</v>
      </c>
      <c r="K8304" s="45"/>
      <c r="L8304" s="47">
        <v>259.95</v>
      </c>
      <c r="M8304" s="47">
        <v>259.95</v>
      </c>
      <c r="N8304" s="45">
        <v>42975</v>
      </c>
    </row>
    <row r="8305" spans="1:14" s="17" customFormat="1" x14ac:dyDescent="0.25">
      <c r="A8305" s="32" t="s">
        <v>27439</v>
      </c>
      <c r="B8305" s="42" t="s">
        <v>66458</v>
      </c>
      <c r="C8305" s="42" t="s">
        <v>19733</v>
      </c>
      <c r="D8305" s="42"/>
      <c r="E8305" s="43" t="s">
        <v>59099</v>
      </c>
      <c r="F8305" s="44" t="s">
        <v>298</v>
      </c>
      <c r="G8305" s="44" t="s">
        <v>11</v>
      </c>
      <c r="H8305" s="44" t="s">
        <v>12</v>
      </c>
      <c r="I8305" s="42" t="s">
        <v>1353</v>
      </c>
      <c r="J8305" s="42">
        <v>8021506618669</v>
      </c>
      <c r="K8305" s="45"/>
      <c r="L8305" s="47">
        <v>259.95</v>
      </c>
      <c r="M8305" s="47">
        <v>259.95</v>
      </c>
      <c r="N8305" s="45">
        <v>42975</v>
      </c>
    </row>
    <row r="8306" spans="1:14" s="17" customFormat="1" x14ac:dyDescent="0.25">
      <c r="A8306" s="32" t="s">
        <v>27438</v>
      </c>
      <c r="B8306" s="42" t="s">
        <v>66457</v>
      </c>
      <c r="C8306" s="42" t="s">
        <v>19732</v>
      </c>
      <c r="D8306" s="42"/>
      <c r="E8306" s="43" t="s">
        <v>59098</v>
      </c>
      <c r="F8306" s="44" t="s">
        <v>298</v>
      </c>
      <c r="G8306" s="44" t="s">
        <v>11</v>
      </c>
      <c r="H8306" s="44" t="s">
        <v>12</v>
      </c>
      <c r="I8306" s="42" t="s">
        <v>1352</v>
      </c>
      <c r="J8306" s="42">
        <v>8021506618652</v>
      </c>
      <c r="K8306" s="45"/>
      <c r="L8306" s="47">
        <v>259.95</v>
      </c>
      <c r="M8306" s="47">
        <v>259.95</v>
      </c>
      <c r="N8306" s="45">
        <v>42975</v>
      </c>
    </row>
    <row r="8307" spans="1:14" s="17" customFormat="1" x14ac:dyDescent="0.25">
      <c r="A8307" s="32" t="s">
        <v>27437</v>
      </c>
      <c r="B8307" s="42" t="s">
        <v>66456</v>
      </c>
      <c r="C8307" s="42" t="s">
        <v>19731</v>
      </c>
      <c r="D8307" s="42"/>
      <c r="E8307" s="43" t="s">
        <v>59097</v>
      </c>
      <c r="F8307" s="44" t="s">
        <v>298</v>
      </c>
      <c r="G8307" s="44" t="s">
        <v>11</v>
      </c>
      <c r="H8307" s="44" t="s">
        <v>12</v>
      </c>
      <c r="I8307" s="42" t="s">
        <v>1351</v>
      </c>
      <c r="J8307" s="42">
        <v>8021506618645</v>
      </c>
      <c r="K8307" s="45"/>
      <c r="L8307" s="47">
        <v>259.95</v>
      </c>
      <c r="M8307" s="47">
        <v>259.95</v>
      </c>
      <c r="N8307" s="45">
        <v>42975</v>
      </c>
    </row>
    <row r="8308" spans="1:14" s="17" customFormat="1" x14ac:dyDescent="0.25">
      <c r="A8308" s="32" t="s">
        <v>27436</v>
      </c>
      <c r="B8308" s="42" t="s">
        <v>66455</v>
      </c>
      <c r="C8308" s="42" t="s">
        <v>19730</v>
      </c>
      <c r="D8308" s="42"/>
      <c r="E8308" s="43" t="s">
        <v>59096</v>
      </c>
      <c r="F8308" s="44" t="s">
        <v>298</v>
      </c>
      <c r="G8308" s="44" t="s">
        <v>11</v>
      </c>
      <c r="H8308" s="44" t="s">
        <v>12</v>
      </c>
      <c r="I8308" s="42" t="s">
        <v>1350</v>
      </c>
      <c r="J8308" s="42">
        <v>8021506618638</v>
      </c>
      <c r="K8308" s="45"/>
      <c r="L8308" s="47">
        <v>259.95</v>
      </c>
      <c r="M8308" s="47">
        <v>259.95</v>
      </c>
      <c r="N8308" s="45">
        <v>42975</v>
      </c>
    </row>
    <row r="8309" spans="1:14" s="17" customFormat="1" x14ac:dyDescent="0.25">
      <c r="A8309" s="32" t="s">
        <v>27435</v>
      </c>
      <c r="B8309" s="42" t="s">
        <v>66454</v>
      </c>
      <c r="C8309" s="42" t="s">
        <v>19729</v>
      </c>
      <c r="D8309" s="42"/>
      <c r="E8309" s="43" t="s">
        <v>59095</v>
      </c>
      <c r="F8309" s="44" t="s">
        <v>298</v>
      </c>
      <c r="G8309" s="44" t="s">
        <v>11</v>
      </c>
      <c r="H8309" s="44" t="s">
        <v>12</v>
      </c>
      <c r="I8309" s="42" t="s">
        <v>1349</v>
      </c>
      <c r="J8309" s="42">
        <v>8021506618621</v>
      </c>
      <c r="K8309" s="45"/>
      <c r="L8309" s="47">
        <v>259.95</v>
      </c>
      <c r="M8309" s="47">
        <v>259.95</v>
      </c>
      <c r="N8309" s="45">
        <v>42975</v>
      </c>
    </row>
    <row r="8310" spans="1:14" s="17" customFormat="1" x14ac:dyDescent="0.25">
      <c r="A8310" s="32" t="s">
        <v>27434</v>
      </c>
      <c r="B8310" s="42" t="s">
        <v>66453</v>
      </c>
      <c r="C8310" s="42" t="s">
        <v>19728</v>
      </c>
      <c r="D8310" s="42"/>
      <c r="E8310" s="43" t="s">
        <v>59094</v>
      </c>
      <c r="F8310" s="44" t="s">
        <v>298</v>
      </c>
      <c r="G8310" s="44" t="s">
        <v>11</v>
      </c>
      <c r="H8310" s="44" t="s">
        <v>12</v>
      </c>
      <c r="I8310" s="42" t="s">
        <v>1348</v>
      </c>
      <c r="J8310" s="42">
        <v>8021506618614</v>
      </c>
      <c r="K8310" s="45"/>
      <c r="L8310" s="47">
        <v>259.95</v>
      </c>
      <c r="M8310" s="47">
        <v>259.95</v>
      </c>
      <c r="N8310" s="45">
        <v>42975</v>
      </c>
    </row>
    <row r="8311" spans="1:14" s="17" customFormat="1" x14ac:dyDescent="0.25">
      <c r="A8311" s="32" t="s">
        <v>27433</v>
      </c>
      <c r="B8311" s="42" t="s">
        <v>66452</v>
      </c>
      <c r="C8311" s="42" t="s">
        <v>19727</v>
      </c>
      <c r="D8311" s="42"/>
      <c r="E8311" s="43" t="s">
        <v>59093</v>
      </c>
      <c r="F8311" s="44" t="s">
        <v>298</v>
      </c>
      <c r="G8311" s="44" t="s">
        <v>11</v>
      </c>
      <c r="H8311" s="44" t="s">
        <v>12</v>
      </c>
      <c r="I8311" s="42" t="s">
        <v>1347</v>
      </c>
      <c r="J8311" s="42">
        <v>8021506618607</v>
      </c>
      <c r="K8311" s="45"/>
      <c r="L8311" s="47">
        <v>259.95</v>
      </c>
      <c r="M8311" s="47">
        <v>259.95</v>
      </c>
      <c r="N8311" s="45">
        <v>42975</v>
      </c>
    </row>
    <row r="8312" spans="1:14" s="17" customFormat="1" x14ac:dyDescent="0.25">
      <c r="A8312" s="32" t="s">
        <v>27432</v>
      </c>
      <c r="B8312" s="42" t="s">
        <v>66451</v>
      </c>
      <c r="C8312" s="42" t="s">
        <v>19726</v>
      </c>
      <c r="D8312" s="42"/>
      <c r="E8312" s="43" t="s">
        <v>59092</v>
      </c>
      <c r="F8312" s="44" t="s">
        <v>298</v>
      </c>
      <c r="G8312" s="44" t="s">
        <v>11</v>
      </c>
      <c r="H8312" s="44" t="s">
        <v>12</v>
      </c>
      <c r="I8312" s="42" t="s">
        <v>1346</v>
      </c>
      <c r="J8312" s="42">
        <v>8021506618591</v>
      </c>
      <c r="K8312" s="45"/>
      <c r="L8312" s="47">
        <v>259.95</v>
      </c>
      <c r="M8312" s="47">
        <v>259.95</v>
      </c>
      <c r="N8312" s="45">
        <v>42975</v>
      </c>
    </row>
    <row r="8313" spans="1:14" s="17" customFormat="1" x14ac:dyDescent="0.25">
      <c r="A8313" s="32" t="s">
        <v>27431</v>
      </c>
      <c r="B8313" s="42" t="s">
        <v>66450</v>
      </c>
      <c r="C8313" s="42"/>
      <c r="D8313" s="42"/>
      <c r="E8313" s="43" t="s">
        <v>59091</v>
      </c>
      <c r="F8313" s="44" t="s">
        <v>298</v>
      </c>
      <c r="G8313" s="44" t="s">
        <v>11</v>
      </c>
      <c r="H8313" s="44" t="s">
        <v>12</v>
      </c>
      <c r="I8313" s="42" t="s">
        <v>1345</v>
      </c>
      <c r="J8313" s="42">
        <v>8021506618584</v>
      </c>
      <c r="K8313" s="45"/>
      <c r="L8313" s="47">
        <v>259.95</v>
      </c>
      <c r="M8313" s="47">
        <v>259.95</v>
      </c>
      <c r="N8313" s="45">
        <v>42975</v>
      </c>
    </row>
    <row r="8314" spans="1:14" s="17" customFormat="1" x14ac:dyDescent="0.25">
      <c r="A8314" s="32" t="s">
        <v>27430</v>
      </c>
      <c r="B8314" s="42" t="s">
        <v>66449</v>
      </c>
      <c r="C8314" s="42"/>
      <c r="D8314" s="42"/>
      <c r="E8314" s="43" t="s">
        <v>59090</v>
      </c>
      <c r="F8314" s="44" t="s">
        <v>298</v>
      </c>
      <c r="G8314" s="44" t="s">
        <v>11</v>
      </c>
      <c r="H8314" s="44" t="s">
        <v>12</v>
      </c>
      <c r="I8314" s="42" t="s">
        <v>1344</v>
      </c>
      <c r="J8314" s="42">
        <v>8021506618577</v>
      </c>
      <c r="K8314" s="45"/>
      <c r="L8314" s="47">
        <v>259.95</v>
      </c>
      <c r="M8314" s="47">
        <v>259.95</v>
      </c>
      <c r="N8314" s="45">
        <v>42975</v>
      </c>
    </row>
    <row r="8315" spans="1:14" s="17" customFormat="1" x14ac:dyDescent="0.25">
      <c r="A8315" s="32" t="s">
        <v>27429</v>
      </c>
      <c r="B8315" s="42" t="s">
        <v>66448</v>
      </c>
      <c r="C8315" s="42"/>
      <c r="D8315" s="42"/>
      <c r="E8315" s="43" t="s">
        <v>59089</v>
      </c>
      <c r="F8315" s="44" t="s">
        <v>298</v>
      </c>
      <c r="G8315" s="44" t="s">
        <v>11</v>
      </c>
      <c r="H8315" s="44" t="s">
        <v>12</v>
      </c>
      <c r="I8315" s="42" t="s">
        <v>1343</v>
      </c>
      <c r="J8315" s="42">
        <v>8021506618560</v>
      </c>
      <c r="K8315" s="45"/>
      <c r="L8315" s="47">
        <v>259.95</v>
      </c>
      <c r="M8315" s="47">
        <v>259.95</v>
      </c>
      <c r="N8315" s="45">
        <v>42975</v>
      </c>
    </row>
    <row r="8316" spans="1:14" s="17" customFormat="1" x14ac:dyDescent="0.25">
      <c r="A8316" s="32" t="s">
        <v>27428</v>
      </c>
      <c r="B8316" s="42" t="s">
        <v>66447</v>
      </c>
      <c r="C8316" s="42"/>
      <c r="D8316" s="42"/>
      <c r="E8316" s="43" t="s">
        <v>59088</v>
      </c>
      <c r="F8316" s="44" t="s">
        <v>298</v>
      </c>
      <c r="G8316" s="44" t="s">
        <v>11</v>
      </c>
      <c r="H8316" s="44" t="s">
        <v>12</v>
      </c>
      <c r="I8316" s="42" t="s">
        <v>1342</v>
      </c>
      <c r="J8316" s="42">
        <v>8021506618553</v>
      </c>
      <c r="K8316" s="45"/>
      <c r="L8316" s="47">
        <v>259.95</v>
      </c>
      <c r="M8316" s="47">
        <v>259.95</v>
      </c>
      <c r="N8316" s="45">
        <v>42975</v>
      </c>
    </row>
    <row r="8317" spans="1:14" s="17" customFormat="1" x14ac:dyDescent="0.25">
      <c r="B8317" s="17" t="s">
        <v>76466</v>
      </c>
      <c r="E8317" s="17" t="s">
        <v>76440</v>
      </c>
      <c r="F8317" s="21"/>
      <c r="G8317" s="17" t="s">
        <v>34</v>
      </c>
      <c r="H8317" s="17" t="s">
        <v>35</v>
      </c>
      <c r="I8317" s="17" t="s">
        <v>76449</v>
      </c>
      <c r="J8317" s="17" t="str">
        <f>"8059347456744"</f>
        <v>8059347456744</v>
      </c>
      <c r="L8317" s="28">
        <v>299.95</v>
      </c>
      <c r="M8317" s="28">
        <v>299.95</v>
      </c>
      <c r="N8317" s="24">
        <v>45544</v>
      </c>
    </row>
    <row r="8318" spans="1:14" s="17" customFormat="1" x14ac:dyDescent="0.25">
      <c r="B8318" s="17" t="s">
        <v>76465</v>
      </c>
      <c r="E8318" s="17" t="s">
        <v>76441</v>
      </c>
      <c r="F8318" s="21"/>
      <c r="G8318" s="17" t="s">
        <v>34</v>
      </c>
      <c r="H8318" s="17" t="s">
        <v>35</v>
      </c>
      <c r="I8318" s="17" t="s">
        <v>76450</v>
      </c>
      <c r="J8318" s="17" t="str">
        <f>"8059347456737"</f>
        <v>8059347456737</v>
      </c>
      <c r="L8318" s="28">
        <v>299.95</v>
      </c>
      <c r="M8318" s="28">
        <v>299.95</v>
      </c>
      <c r="N8318" s="24">
        <v>45544</v>
      </c>
    </row>
    <row r="8319" spans="1:14" s="17" customFormat="1" x14ac:dyDescent="0.25">
      <c r="B8319" s="17" t="s">
        <v>76464</v>
      </c>
      <c r="E8319" s="17" t="s">
        <v>76442</v>
      </c>
      <c r="F8319" s="21"/>
      <c r="G8319" s="17" t="s">
        <v>34</v>
      </c>
      <c r="H8319" s="17" t="s">
        <v>35</v>
      </c>
      <c r="I8319" s="17" t="s">
        <v>76451</v>
      </c>
      <c r="J8319" s="17" t="str">
        <f>"8059347456720"</f>
        <v>8059347456720</v>
      </c>
      <c r="L8319" s="28">
        <v>299.95</v>
      </c>
      <c r="M8319" s="28">
        <v>299.95</v>
      </c>
      <c r="N8319" s="24">
        <v>45544</v>
      </c>
    </row>
    <row r="8320" spans="1:14" s="17" customFormat="1" x14ac:dyDescent="0.25">
      <c r="B8320" s="17" t="s">
        <v>76463</v>
      </c>
      <c r="E8320" s="17" t="s">
        <v>76443</v>
      </c>
      <c r="F8320" s="21"/>
      <c r="G8320" s="17" t="s">
        <v>34</v>
      </c>
      <c r="H8320" s="17" t="s">
        <v>35</v>
      </c>
      <c r="I8320" s="17" t="s">
        <v>76452</v>
      </c>
      <c r="J8320" s="17" t="str">
        <f>"8059347456713"</f>
        <v>8059347456713</v>
      </c>
      <c r="L8320" s="28">
        <v>299.95</v>
      </c>
      <c r="M8320" s="28">
        <v>299.95</v>
      </c>
      <c r="N8320" s="24">
        <v>45544</v>
      </c>
    </row>
    <row r="8321" spans="1:14" s="17" customFormat="1" x14ac:dyDescent="0.25">
      <c r="B8321" s="17" t="s">
        <v>76462</v>
      </c>
      <c r="E8321" s="17" t="s">
        <v>76444</v>
      </c>
      <c r="F8321" s="21"/>
      <c r="G8321" s="17" t="s">
        <v>34</v>
      </c>
      <c r="H8321" s="17" t="s">
        <v>35</v>
      </c>
      <c r="I8321" s="17" t="s">
        <v>76453</v>
      </c>
      <c r="J8321" s="17" t="str">
        <f>"8059347456706"</f>
        <v>8059347456706</v>
      </c>
      <c r="L8321" s="28">
        <v>299.95</v>
      </c>
      <c r="M8321" s="28">
        <v>299.95</v>
      </c>
      <c r="N8321" s="24">
        <v>45544</v>
      </c>
    </row>
    <row r="8322" spans="1:14" s="17" customFormat="1" x14ac:dyDescent="0.25">
      <c r="B8322" s="17" t="s">
        <v>76461</v>
      </c>
      <c r="E8322" s="17" t="s">
        <v>76445</v>
      </c>
      <c r="F8322" s="21"/>
      <c r="G8322" s="17" t="s">
        <v>34</v>
      </c>
      <c r="H8322" s="17" t="s">
        <v>35</v>
      </c>
      <c r="I8322" s="17" t="s">
        <v>76454</v>
      </c>
      <c r="J8322" s="17" t="str">
        <f>"8059347456690"</f>
        <v>8059347456690</v>
      </c>
      <c r="L8322" s="28">
        <v>299.95</v>
      </c>
      <c r="M8322" s="28">
        <v>299.95</v>
      </c>
      <c r="N8322" s="24">
        <v>45544</v>
      </c>
    </row>
    <row r="8323" spans="1:14" s="17" customFormat="1" x14ac:dyDescent="0.25">
      <c r="B8323" s="17" t="s">
        <v>76460</v>
      </c>
      <c r="E8323" s="17" t="s">
        <v>76446</v>
      </c>
      <c r="F8323" s="21"/>
      <c r="G8323" s="17" t="s">
        <v>34</v>
      </c>
      <c r="H8323" s="17" t="s">
        <v>35</v>
      </c>
      <c r="I8323" s="17" t="s">
        <v>76455</v>
      </c>
      <c r="J8323" s="17" t="str">
        <f>"8059347456683"</f>
        <v>8059347456683</v>
      </c>
      <c r="L8323" s="28">
        <v>299.95</v>
      </c>
      <c r="M8323" s="28">
        <v>299.95</v>
      </c>
      <c r="N8323" s="24">
        <v>45544</v>
      </c>
    </row>
    <row r="8324" spans="1:14" s="17" customFormat="1" x14ac:dyDescent="0.25">
      <c r="B8324" s="17" t="s">
        <v>76459</v>
      </c>
      <c r="E8324" s="17" t="s">
        <v>76447</v>
      </c>
      <c r="F8324" s="21"/>
      <c r="G8324" s="17" t="s">
        <v>34</v>
      </c>
      <c r="H8324" s="17" t="s">
        <v>35</v>
      </c>
      <c r="I8324" s="17" t="s">
        <v>76456</v>
      </c>
      <c r="J8324" s="17" t="str">
        <f>"8059347456676"</f>
        <v>8059347456676</v>
      </c>
      <c r="L8324" s="28">
        <v>299.95</v>
      </c>
      <c r="M8324" s="28">
        <v>299.95</v>
      </c>
      <c r="N8324" s="24">
        <v>45544</v>
      </c>
    </row>
    <row r="8325" spans="1:14" s="17" customFormat="1" x14ac:dyDescent="0.25">
      <c r="B8325" s="17" t="s">
        <v>76458</v>
      </c>
      <c r="E8325" s="17" t="s">
        <v>76448</v>
      </c>
      <c r="F8325" s="21"/>
      <c r="G8325" s="17" t="s">
        <v>34</v>
      </c>
      <c r="H8325" s="17" t="s">
        <v>35</v>
      </c>
      <c r="I8325" s="17" t="s">
        <v>76457</v>
      </c>
      <c r="J8325" s="17" t="str">
        <f>"8059347456669"</f>
        <v>8059347456669</v>
      </c>
      <c r="L8325" s="28">
        <v>299.95</v>
      </c>
      <c r="M8325" s="28">
        <v>299.95</v>
      </c>
      <c r="N8325" s="24">
        <v>45544</v>
      </c>
    </row>
    <row r="8326" spans="1:14" s="17" customFormat="1" x14ac:dyDescent="0.25">
      <c r="B8326" s="17" t="s">
        <v>76439</v>
      </c>
      <c r="E8326" s="17" t="s">
        <v>76413</v>
      </c>
      <c r="F8326" s="21"/>
      <c r="G8326" s="17" t="s">
        <v>34</v>
      </c>
      <c r="H8326" s="17" t="s">
        <v>35</v>
      </c>
      <c r="I8326" s="17" t="s">
        <v>76422</v>
      </c>
      <c r="J8326" s="17" t="str">
        <f>"8059347456591"</f>
        <v>8059347456591</v>
      </c>
      <c r="L8326" s="28">
        <v>299.95</v>
      </c>
      <c r="M8326" s="28">
        <v>299.95</v>
      </c>
      <c r="N8326" s="24">
        <v>45544</v>
      </c>
    </row>
    <row r="8327" spans="1:14" s="17" customFormat="1" x14ac:dyDescent="0.25">
      <c r="A8327" s="32"/>
      <c r="B8327" s="17" t="s">
        <v>76438</v>
      </c>
      <c r="E8327" s="17" t="s">
        <v>76414</v>
      </c>
      <c r="F8327" s="21"/>
      <c r="G8327" s="17" t="s">
        <v>34</v>
      </c>
      <c r="H8327" s="17" t="s">
        <v>35</v>
      </c>
      <c r="I8327" s="17" t="s">
        <v>76423</v>
      </c>
      <c r="J8327" s="17" t="str">
        <f>"8059347456584"</f>
        <v>8059347456584</v>
      </c>
      <c r="L8327" s="28">
        <v>299.95</v>
      </c>
      <c r="M8327" s="28">
        <v>299.95</v>
      </c>
      <c r="N8327" s="24">
        <v>45544</v>
      </c>
    </row>
    <row r="8328" spans="1:14" s="17" customFormat="1" x14ac:dyDescent="0.25">
      <c r="A8328" s="32"/>
      <c r="B8328" s="17" t="s">
        <v>76437</v>
      </c>
      <c r="E8328" s="17" t="s">
        <v>76415</v>
      </c>
      <c r="F8328" s="21"/>
      <c r="G8328" s="17" t="s">
        <v>34</v>
      </c>
      <c r="H8328" s="17" t="s">
        <v>35</v>
      </c>
      <c r="I8328" s="17" t="s">
        <v>76424</v>
      </c>
      <c r="J8328" s="17" t="str">
        <f>"8059347456577"</f>
        <v>8059347456577</v>
      </c>
      <c r="L8328" s="28">
        <v>299.95</v>
      </c>
      <c r="M8328" s="28">
        <v>299.95</v>
      </c>
      <c r="N8328" s="24">
        <v>45544</v>
      </c>
    </row>
    <row r="8329" spans="1:14" s="17" customFormat="1" x14ac:dyDescent="0.25">
      <c r="A8329" s="32"/>
      <c r="B8329" s="17" t="s">
        <v>76436</v>
      </c>
      <c r="E8329" s="17" t="s">
        <v>76416</v>
      </c>
      <c r="F8329" s="21"/>
      <c r="G8329" s="17" t="s">
        <v>34</v>
      </c>
      <c r="H8329" s="17" t="s">
        <v>35</v>
      </c>
      <c r="I8329" s="17" t="s">
        <v>76425</v>
      </c>
      <c r="J8329" s="17" t="str">
        <f>"8059347456560"</f>
        <v>8059347456560</v>
      </c>
      <c r="L8329" s="28">
        <v>299.95</v>
      </c>
      <c r="M8329" s="28">
        <v>299.95</v>
      </c>
      <c r="N8329" s="24">
        <v>45544</v>
      </c>
    </row>
    <row r="8330" spans="1:14" s="17" customFormat="1" x14ac:dyDescent="0.25">
      <c r="A8330" s="32"/>
      <c r="B8330" s="17" t="s">
        <v>76435</v>
      </c>
      <c r="E8330" s="17" t="s">
        <v>76417</v>
      </c>
      <c r="F8330" s="21"/>
      <c r="G8330" s="17" t="s">
        <v>34</v>
      </c>
      <c r="H8330" s="17" t="s">
        <v>35</v>
      </c>
      <c r="I8330" s="17" t="s">
        <v>76426</v>
      </c>
      <c r="J8330" s="17" t="str">
        <f>"8059347456553"</f>
        <v>8059347456553</v>
      </c>
      <c r="L8330" s="28">
        <v>299.95</v>
      </c>
      <c r="M8330" s="28">
        <v>299.95</v>
      </c>
      <c r="N8330" s="24">
        <v>45544</v>
      </c>
    </row>
    <row r="8331" spans="1:14" s="17" customFormat="1" x14ac:dyDescent="0.25">
      <c r="A8331" s="32"/>
      <c r="B8331" s="17" t="s">
        <v>76434</v>
      </c>
      <c r="E8331" s="17" t="s">
        <v>76418</v>
      </c>
      <c r="F8331" s="21"/>
      <c r="G8331" s="17" t="s">
        <v>34</v>
      </c>
      <c r="H8331" s="17" t="s">
        <v>35</v>
      </c>
      <c r="I8331" s="17" t="s">
        <v>76427</v>
      </c>
      <c r="J8331" s="17" t="str">
        <f>"8059347456546"</f>
        <v>8059347456546</v>
      </c>
      <c r="L8331" s="28">
        <v>299.95</v>
      </c>
      <c r="M8331" s="28">
        <v>299.95</v>
      </c>
      <c r="N8331" s="24">
        <v>45544</v>
      </c>
    </row>
    <row r="8332" spans="1:14" s="17" customFormat="1" x14ac:dyDescent="0.25">
      <c r="A8332" s="32"/>
      <c r="B8332" s="17" t="s">
        <v>76433</v>
      </c>
      <c r="E8332" s="17" t="s">
        <v>76419</v>
      </c>
      <c r="F8332" s="21"/>
      <c r="G8332" s="17" t="s">
        <v>34</v>
      </c>
      <c r="H8332" s="17" t="s">
        <v>35</v>
      </c>
      <c r="I8332" s="17" t="s">
        <v>76428</v>
      </c>
      <c r="J8332" s="17" t="str">
        <f>"8059347456539"</f>
        <v>8059347456539</v>
      </c>
      <c r="L8332" s="28">
        <v>299.95</v>
      </c>
      <c r="M8332" s="28">
        <v>299.95</v>
      </c>
      <c r="N8332" s="24">
        <v>45544</v>
      </c>
    </row>
    <row r="8333" spans="1:14" s="17" customFormat="1" x14ac:dyDescent="0.25">
      <c r="A8333" s="32"/>
      <c r="B8333" s="17" t="s">
        <v>76432</v>
      </c>
      <c r="E8333" s="17" t="s">
        <v>76420</v>
      </c>
      <c r="F8333" s="21"/>
      <c r="G8333" s="17" t="s">
        <v>34</v>
      </c>
      <c r="H8333" s="17" t="s">
        <v>35</v>
      </c>
      <c r="I8333" s="17" t="s">
        <v>76429</v>
      </c>
      <c r="J8333" s="17" t="str">
        <f>"8059347456522"</f>
        <v>8059347456522</v>
      </c>
      <c r="L8333" s="28">
        <v>299.95</v>
      </c>
      <c r="M8333" s="28">
        <v>299.95</v>
      </c>
      <c r="N8333" s="24">
        <v>45544</v>
      </c>
    </row>
    <row r="8334" spans="1:14" s="17" customFormat="1" x14ac:dyDescent="0.25">
      <c r="A8334" s="32"/>
      <c r="B8334" s="17" t="s">
        <v>76431</v>
      </c>
      <c r="E8334" s="17" t="s">
        <v>76421</v>
      </c>
      <c r="F8334" s="21"/>
      <c r="G8334" s="17" t="s">
        <v>34</v>
      </c>
      <c r="H8334" s="17" t="s">
        <v>35</v>
      </c>
      <c r="I8334" s="17" t="s">
        <v>76430</v>
      </c>
      <c r="J8334" s="17" t="str">
        <f>"8059347456515"</f>
        <v>8059347456515</v>
      </c>
      <c r="L8334" s="28">
        <v>299.95</v>
      </c>
      <c r="M8334" s="28">
        <v>299.95</v>
      </c>
      <c r="N8334" s="24">
        <v>45544</v>
      </c>
    </row>
    <row r="8335" spans="1:14" s="17" customFormat="1" x14ac:dyDescent="0.25">
      <c r="A8335" s="32"/>
      <c r="B8335" s="17" t="s">
        <v>76412</v>
      </c>
      <c r="E8335" s="17" t="s">
        <v>76368</v>
      </c>
      <c r="F8335" s="21"/>
      <c r="G8335" s="17" t="s">
        <v>34</v>
      </c>
      <c r="H8335" s="17" t="s">
        <v>35</v>
      </c>
      <c r="I8335" s="17" t="s">
        <v>76383</v>
      </c>
      <c r="J8335" s="17" t="str">
        <f>"8059347456461"</f>
        <v>8059347456461</v>
      </c>
      <c r="L8335" s="28">
        <v>299.95</v>
      </c>
      <c r="M8335" s="28">
        <v>299.95</v>
      </c>
      <c r="N8335" s="24">
        <v>45544</v>
      </c>
    </row>
    <row r="8336" spans="1:14" s="17" customFormat="1" x14ac:dyDescent="0.25">
      <c r="A8336" s="32"/>
      <c r="B8336" s="17" t="s">
        <v>76411</v>
      </c>
      <c r="E8336" s="17" t="s">
        <v>76369</v>
      </c>
      <c r="F8336" s="21"/>
      <c r="G8336" s="17" t="s">
        <v>34</v>
      </c>
      <c r="H8336" s="17" t="s">
        <v>35</v>
      </c>
      <c r="I8336" s="17" t="s">
        <v>76384</v>
      </c>
      <c r="J8336" s="17" t="str">
        <f>"8059347456454"</f>
        <v>8059347456454</v>
      </c>
      <c r="L8336" s="28">
        <v>299.95</v>
      </c>
      <c r="M8336" s="28">
        <v>299.95</v>
      </c>
      <c r="N8336" s="24">
        <v>45544</v>
      </c>
    </row>
    <row r="8337" spans="1:14" s="17" customFormat="1" x14ac:dyDescent="0.25">
      <c r="A8337" s="32"/>
      <c r="B8337" s="17" t="s">
        <v>76410</v>
      </c>
      <c r="E8337" s="17" t="s">
        <v>76370</v>
      </c>
      <c r="F8337" s="21"/>
      <c r="G8337" s="17" t="s">
        <v>34</v>
      </c>
      <c r="H8337" s="17" t="s">
        <v>35</v>
      </c>
      <c r="I8337" s="17" t="s">
        <v>76385</v>
      </c>
      <c r="J8337" s="17" t="str">
        <f>"8059347456447"</f>
        <v>8059347456447</v>
      </c>
      <c r="L8337" s="28">
        <v>299.95</v>
      </c>
      <c r="M8337" s="28">
        <v>299.95</v>
      </c>
      <c r="N8337" s="24">
        <v>45544</v>
      </c>
    </row>
    <row r="8338" spans="1:14" s="17" customFormat="1" x14ac:dyDescent="0.25">
      <c r="A8338" s="32"/>
      <c r="B8338" s="17" t="s">
        <v>76409</v>
      </c>
      <c r="E8338" s="17" t="s">
        <v>76371</v>
      </c>
      <c r="F8338" s="21"/>
      <c r="G8338" s="17" t="s">
        <v>34</v>
      </c>
      <c r="H8338" s="17" t="s">
        <v>35</v>
      </c>
      <c r="I8338" s="17" t="s">
        <v>76386</v>
      </c>
      <c r="J8338" s="17" t="str">
        <f>"8059347456430"</f>
        <v>8059347456430</v>
      </c>
      <c r="L8338" s="28">
        <v>299.95</v>
      </c>
      <c r="M8338" s="28">
        <v>299.95</v>
      </c>
      <c r="N8338" s="24">
        <v>45544</v>
      </c>
    </row>
    <row r="8339" spans="1:14" s="17" customFormat="1" x14ac:dyDescent="0.25">
      <c r="A8339" s="32"/>
      <c r="B8339" s="17" t="s">
        <v>76408</v>
      </c>
      <c r="E8339" s="17" t="s">
        <v>76372</v>
      </c>
      <c r="F8339" s="21"/>
      <c r="G8339" s="17" t="s">
        <v>34</v>
      </c>
      <c r="H8339" s="17" t="s">
        <v>35</v>
      </c>
      <c r="I8339" s="17" t="s">
        <v>76387</v>
      </c>
      <c r="J8339" s="17" t="str">
        <f>"8059347456423"</f>
        <v>8059347456423</v>
      </c>
      <c r="L8339" s="28">
        <v>299.95</v>
      </c>
      <c r="M8339" s="28">
        <v>299.95</v>
      </c>
      <c r="N8339" s="24">
        <v>45544</v>
      </c>
    </row>
    <row r="8340" spans="1:14" s="17" customFormat="1" x14ac:dyDescent="0.25">
      <c r="A8340" s="32"/>
      <c r="B8340" s="17" t="s">
        <v>76407</v>
      </c>
      <c r="E8340" s="17" t="s">
        <v>76373</v>
      </c>
      <c r="F8340" s="21"/>
      <c r="G8340" s="17" t="s">
        <v>34</v>
      </c>
      <c r="H8340" s="17" t="s">
        <v>35</v>
      </c>
      <c r="I8340" s="17" t="s">
        <v>76388</v>
      </c>
      <c r="J8340" s="17" t="str">
        <f>"8059347456416"</f>
        <v>8059347456416</v>
      </c>
      <c r="L8340" s="28">
        <v>299.95</v>
      </c>
      <c r="M8340" s="28">
        <v>299.95</v>
      </c>
      <c r="N8340" s="24">
        <v>45544</v>
      </c>
    </row>
    <row r="8341" spans="1:14" s="17" customFormat="1" x14ac:dyDescent="0.25">
      <c r="A8341" s="32"/>
      <c r="B8341" s="17" t="s">
        <v>76406</v>
      </c>
      <c r="E8341" s="17" t="s">
        <v>76374</v>
      </c>
      <c r="F8341" s="21"/>
      <c r="G8341" s="17" t="s">
        <v>34</v>
      </c>
      <c r="H8341" s="17" t="s">
        <v>35</v>
      </c>
      <c r="I8341" s="17" t="s">
        <v>76389</v>
      </c>
      <c r="J8341" s="17" t="str">
        <f>"8059347456409"</f>
        <v>8059347456409</v>
      </c>
      <c r="L8341" s="28">
        <v>299.95</v>
      </c>
      <c r="M8341" s="28">
        <v>299.95</v>
      </c>
      <c r="N8341" s="24">
        <v>45544</v>
      </c>
    </row>
    <row r="8342" spans="1:14" s="17" customFormat="1" x14ac:dyDescent="0.25">
      <c r="A8342" s="32"/>
      <c r="B8342" s="17" t="s">
        <v>76405</v>
      </c>
      <c r="E8342" s="17" t="s">
        <v>76375</v>
      </c>
      <c r="F8342" s="21"/>
      <c r="G8342" s="17" t="s">
        <v>34</v>
      </c>
      <c r="H8342" s="17" t="s">
        <v>35</v>
      </c>
      <c r="I8342" s="17" t="s">
        <v>76390</v>
      </c>
      <c r="J8342" s="17" t="str">
        <f>"8059347456393"</f>
        <v>8059347456393</v>
      </c>
      <c r="L8342" s="28">
        <v>299.95</v>
      </c>
      <c r="M8342" s="28">
        <v>299.95</v>
      </c>
      <c r="N8342" s="24">
        <v>45544</v>
      </c>
    </row>
    <row r="8343" spans="1:14" s="17" customFormat="1" x14ac:dyDescent="0.25">
      <c r="A8343" s="32"/>
      <c r="B8343" s="17" t="s">
        <v>76404</v>
      </c>
      <c r="E8343" s="17" t="s">
        <v>76376</v>
      </c>
      <c r="F8343" s="21"/>
      <c r="G8343" s="17" t="s">
        <v>34</v>
      </c>
      <c r="H8343" s="17" t="s">
        <v>35</v>
      </c>
      <c r="I8343" s="17" t="s">
        <v>76391</v>
      </c>
      <c r="J8343" s="17" t="str">
        <f>"8059347456386"</f>
        <v>8059347456386</v>
      </c>
      <c r="L8343" s="28">
        <v>299.95</v>
      </c>
      <c r="M8343" s="28">
        <v>299.95</v>
      </c>
      <c r="N8343" s="24">
        <v>45544</v>
      </c>
    </row>
    <row r="8344" spans="1:14" s="17" customFormat="1" x14ac:dyDescent="0.25">
      <c r="A8344" s="32"/>
      <c r="B8344" s="17" t="s">
        <v>76403</v>
      </c>
      <c r="E8344" s="17" t="s">
        <v>76377</v>
      </c>
      <c r="F8344" s="21"/>
      <c r="G8344" s="17" t="s">
        <v>34</v>
      </c>
      <c r="H8344" s="17" t="s">
        <v>35</v>
      </c>
      <c r="I8344" s="17" t="s">
        <v>76392</v>
      </c>
      <c r="J8344" s="17" t="str">
        <f>"8059347456379"</f>
        <v>8059347456379</v>
      </c>
      <c r="L8344" s="28">
        <v>299.95</v>
      </c>
      <c r="M8344" s="28">
        <v>299.95</v>
      </c>
      <c r="N8344" s="24">
        <v>45544</v>
      </c>
    </row>
    <row r="8345" spans="1:14" s="17" customFormat="1" x14ac:dyDescent="0.25">
      <c r="A8345" s="32"/>
      <c r="B8345" s="17" t="s">
        <v>76402</v>
      </c>
      <c r="E8345" s="17" t="s">
        <v>76378</v>
      </c>
      <c r="F8345" s="21"/>
      <c r="G8345" s="17" t="s">
        <v>34</v>
      </c>
      <c r="H8345" s="17" t="s">
        <v>35</v>
      </c>
      <c r="I8345" s="17" t="s">
        <v>76393</v>
      </c>
      <c r="J8345" s="17" t="str">
        <f>"8059347456362"</f>
        <v>8059347456362</v>
      </c>
      <c r="L8345" s="28">
        <v>299.95</v>
      </c>
      <c r="M8345" s="28">
        <v>299.95</v>
      </c>
      <c r="N8345" s="24">
        <v>45544</v>
      </c>
    </row>
    <row r="8346" spans="1:14" s="17" customFormat="1" x14ac:dyDescent="0.25">
      <c r="A8346" s="32"/>
      <c r="B8346" s="17" t="s">
        <v>76401</v>
      </c>
      <c r="E8346" s="17" t="s">
        <v>76379</v>
      </c>
      <c r="F8346" s="21"/>
      <c r="G8346" s="17" t="s">
        <v>34</v>
      </c>
      <c r="H8346" s="17" t="s">
        <v>35</v>
      </c>
      <c r="I8346" s="17" t="s">
        <v>76394</v>
      </c>
      <c r="J8346" s="17" t="str">
        <f>"8059347456355"</f>
        <v>8059347456355</v>
      </c>
      <c r="L8346" s="28">
        <v>299.95</v>
      </c>
      <c r="M8346" s="28">
        <v>299.95</v>
      </c>
      <c r="N8346" s="24">
        <v>45544</v>
      </c>
    </row>
    <row r="8347" spans="1:14" s="17" customFormat="1" x14ac:dyDescent="0.25">
      <c r="A8347" s="32"/>
      <c r="B8347" s="17" t="s">
        <v>76400</v>
      </c>
      <c r="E8347" s="17" t="s">
        <v>76380</v>
      </c>
      <c r="F8347" s="21"/>
      <c r="G8347" s="17" t="s">
        <v>34</v>
      </c>
      <c r="H8347" s="17" t="s">
        <v>35</v>
      </c>
      <c r="I8347" s="17" t="s">
        <v>76395</v>
      </c>
      <c r="J8347" s="17" t="str">
        <f>"8059347456348"</f>
        <v>8059347456348</v>
      </c>
      <c r="L8347" s="28">
        <v>299.95</v>
      </c>
      <c r="M8347" s="28">
        <v>299.95</v>
      </c>
      <c r="N8347" s="24">
        <v>45544</v>
      </c>
    </row>
    <row r="8348" spans="1:14" s="17" customFormat="1" x14ac:dyDescent="0.25">
      <c r="A8348" s="32"/>
      <c r="B8348" s="17" t="s">
        <v>76399</v>
      </c>
      <c r="E8348" s="17" t="s">
        <v>76381</v>
      </c>
      <c r="F8348" s="21"/>
      <c r="G8348" s="17" t="s">
        <v>34</v>
      </c>
      <c r="H8348" s="17" t="s">
        <v>35</v>
      </c>
      <c r="I8348" s="17" t="s">
        <v>76396</v>
      </c>
      <c r="J8348" s="17" t="str">
        <f>"8059347456331"</f>
        <v>8059347456331</v>
      </c>
      <c r="L8348" s="28">
        <v>299.95</v>
      </c>
      <c r="M8348" s="28">
        <v>299.95</v>
      </c>
      <c r="N8348" s="24">
        <v>45544</v>
      </c>
    </row>
    <row r="8349" spans="1:14" s="17" customFormat="1" x14ac:dyDescent="0.25">
      <c r="A8349" s="32"/>
      <c r="B8349" s="17" t="s">
        <v>76398</v>
      </c>
      <c r="E8349" s="17" t="s">
        <v>76382</v>
      </c>
      <c r="F8349" s="21"/>
      <c r="G8349" s="17" t="s">
        <v>34</v>
      </c>
      <c r="H8349" s="17" t="s">
        <v>35</v>
      </c>
      <c r="I8349" s="17" t="s">
        <v>76397</v>
      </c>
      <c r="J8349" s="17" t="str">
        <f>"8059347456324"</f>
        <v>8059347456324</v>
      </c>
      <c r="L8349" s="28">
        <v>299.95</v>
      </c>
      <c r="M8349" s="28">
        <v>299.95</v>
      </c>
      <c r="N8349" s="24">
        <v>45544</v>
      </c>
    </row>
    <row r="8350" spans="1:14" s="17" customFormat="1" x14ac:dyDescent="0.25">
      <c r="B8350" s="17" t="s">
        <v>74159</v>
      </c>
      <c r="C8350" s="17" t="s">
        <v>74160</v>
      </c>
      <c r="E8350" s="17" t="s">
        <v>74161</v>
      </c>
      <c r="F8350" s="21"/>
      <c r="G8350" s="17" t="s">
        <v>34</v>
      </c>
      <c r="H8350" s="17" t="s">
        <v>35</v>
      </c>
      <c r="I8350" s="17" t="s">
        <v>74162</v>
      </c>
      <c r="J8350" s="20">
        <v>8059347396514</v>
      </c>
      <c r="L8350" s="28">
        <v>299.95</v>
      </c>
      <c r="M8350" s="17">
        <v>299.95</v>
      </c>
      <c r="N8350" s="24">
        <v>45544</v>
      </c>
    </row>
    <row r="8351" spans="1:14" s="17" customFormat="1" x14ac:dyDescent="0.25">
      <c r="B8351" s="17" t="s">
        <v>74155</v>
      </c>
      <c r="C8351" s="17" t="s">
        <v>74156</v>
      </c>
      <c r="E8351" s="17" t="s">
        <v>74157</v>
      </c>
      <c r="F8351" s="21"/>
      <c r="G8351" s="17" t="s">
        <v>34</v>
      </c>
      <c r="H8351" s="17" t="s">
        <v>35</v>
      </c>
      <c r="I8351" s="17" t="s">
        <v>74158</v>
      </c>
      <c r="J8351" s="20">
        <v>8059347391137</v>
      </c>
      <c r="L8351" s="28">
        <v>299.95</v>
      </c>
      <c r="M8351" s="17">
        <v>299.95</v>
      </c>
      <c r="N8351" s="24">
        <v>45544</v>
      </c>
    </row>
    <row r="8352" spans="1:14" s="17" customFormat="1" x14ac:dyDescent="0.25">
      <c r="B8352" s="17" t="s">
        <v>74151</v>
      </c>
      <c r="C8352" s="17" t="s">
        <v>74152</v>
      </c>
      <c r="E8352" s="17" t="s">
        <v>74153</v>
      </c>
      <c r="F8352" s="21"/>
      <c r="G8352" s="17" t="s">
        <v>34</v>
      </c>
      <c r="H8352" s="17" t="s">
        <v>35</v>
      </c>
      <c r="I8352" s="17" t="s">
        <v>74154</v>
      </c>
      <c r="J8352" s="20">
        <v>8059347396507</v>
      </c>
      <c r="L8352" s="28">
        <v>299.95</v>
      </c>
      <c r="M8352" s="17">
        <v>299.95</v>
      </c>
      <c r="N8352" s="24">
        <v>45544</v>
      </c>
    </row>
    <row r="8353" spans="1:14" s="17" customFormat="1" x14ac:dyDescent="0.25">
      <c r="B8353" s="17" t="s">
        <v>74147</v>
      </c>
      <c r="C8353" s="17" t="s">
        <v>74148</v>
      </c>
      <c r="E8353" s="17" t="s">
        <v>74149</v>
      </c>
      <c r="F8353" s="21"/>
      <c r="G8353" s="17" t="s">
        <v>34</v>
      </c>
      <c r="H8353" s="17" t="s">
        <v>35</v>
      </c>
      <c r="I8353" s="17" t="s">
        <v>74150</v>
      </c>
      <c r="J8353" s="20">
        <v>8059347396491</v>
      </c>
      <c r="L8353" s="28">
        <v>299.95</v>
      </c>
      <c r="M8353" s="17">
        <v>299.95</v>
      </c>
      <c r="N8353" s="24">
        <v>45544</v>
      </c>
    </row>
    <row r="8354" spans="1:14" s="17" customFormat="1" x14ac:dyDescent="0.25">
      <c r="B8354" s="17" t="s">
        <v>74143</v>
      </c>
      <c r="C8354" s="17" t="s">
        <v>74144</v>
      </c>
      <c r="E8354" s="17" t="s">
        <v>74145</v>
      </c>
      <c r="F8354" s="21"/>
      <c r="G8354" s="17" t="s">
        <v>34</v>
      </c>
      <c r="H8354" s="17" t="s">
        <v>35</v>
      </c>
      <c r="I8354" s="17" t="s">
        <v>74146</v>
      </c>
      <c r="J8354" s="20">
        <v>8059347396484</v>
      </c>
      <c r="L8354" s="28">
        <v>299.95</v>
      </c>
      <c r="M8354" s="17">
        <v>299.95</v>
      </c>
      <c r="N8354" s="24">
        <v>45544</v>
      </c>
    </row>
    <row r="8355" spans="1:14" s="17" customFormat="1" x14ac:dyDescent="0.25">
      <c r="B8355" s="17" t="s">
        <v>74139</v>
      </c>
      <c r="C8355" s="17" t="s">
        <v>74140</v>
      </c>
      <c r="E8355" s="17" t="s">
        <v>74141</v>
      </c>
      <c r="F8355" s="21"/>
      <c r="G8355" s="17" t="s">
        <v>34</v>
      </c>
      <c r="H8355" s="17" t="s">
        <v>35</v>
      </c>
      <c r="I8355" s="17" t="s">
        <v>74142</v>
      </c>
      <c r="J8355" s="20">
        <v>8059347396477</v>
      </c>
      <c r="L8355" s="28">
        <v>299.95</v>
      </c>
      <c r="M8355" s="17">
        <v>299.95</v>
      </c>
      <c r="N8355" s="24">
        <v>45544</v>
      </c>
    </row>
    <row r="8356" spans="1:14" s="17" customFormat="1" x14ac:dyDescent="0.25">
      <c r="B8356" s="17" t="s">
        <v>74135</v>
      </c>
      <c r="C8356" s="17" t="s">
        <v>74136</v>
      </c>
      <c r="E8356" s="17" t="s">
        <v>74137</v>
      </c>
      <c r="F8356" s="21"/>
      <c r="G8356" s="17" t="s">
        <v>34</v>
      </c>
      <c r="H8356" s="17" t="s">
        <v>35</v>
      </c>
      <c r="I8356" s="17" t="s">
        <v>74138</v>
      </c>
      <c r="J8356" s="20">
        <v>8059347396460</v>
      </c>
      <c r="L8356" s="28">
        <v>299.95</v>
      </c>
      <c r="M8356" s="17">
        <v>299.95</v>
      </c>
      <c r="N8356" s="24">
        <v>45544</v>
      </c>
    </row>
    <row r="8357" spans="1:14" s="17" customFormat="1" x14ac:dyDescent="0.25">
      <c r="B8357" s="17" t="s">
        <v>74131</v>
      </c>
      <c r="C8357" s="17" t="s">
        <v>74132</v>
      </c>
      <c r="E8357" s="17" t="s">
        <v>74133</v>
      </c>
      <c r="F8357" s="21"/>
      <c r="G8357" s="17" t="s">
        <v>34</v>
      </c>
      <c r="H8357" s="17" t="s">
        <v>35</v>
      </c>
      <c r="I8357" s="17" t="s">
        <v>74134</v>
      </c>
      <c r="J8357" s="20">
        <v>8059347396453</v>
      </c>
      <c r="L8357" s="28">
        <v>299.95</v>
      </c>
      <c r="M8357" s="17">
        <v>299.95</v>
      </c>
      <c r="N8357" s="24">
        <v>45544</v>
      </c>
    </row>
    <row r="8358" spans="1:14" s="17" customFormat="1" x14ac:dyDescent="0.25">
      <c r="B8358" s="17" t="s">
        <v>74127</v>
      </c>
      <c r="C8358" s="17" t="s">
        <v>74128</v>
      </c>
      <c r="E8358" s="17" t="s">
        <v>74129</v>
      </c>
      <c r="F8358" s="21"/>
      <c r="G8358" s="17" t="s">
        <v>34</v>
      </c>
      <c r="H8358" s="17" t="s">
        <v>35</v>
      </c>
      <c r="I8358" s="17" t="s">
        <v>74130</v>
      </c>
      <c r="J8358" s="20">
        <v>8059347396446</v>
      </c>
      <c r="L8358" s="28">
        <v>299.95</v>
      </c>
      <c r="M8358" s="17">
        <v>299.95</v>
      </c>
      <c r="N8358" s="24">
        <v>45544</v>
      </c>
    </row>
    <row r="8359" spans="1:14" s="17" customFormat="1" x14ac:dyDescent="0.25">
      <c r="B8359" s="17" t="s">
        <v>74123</v>
      </c>
      <c r="C8359" s="17" t="s">
        <v>74124</v>
      </c>
      <c r="E8359" s="17" t="s">
        <v>74125</v>
      </c>
      <c r="F8359" s="21"/>
      <c r="G8359" s="17" t="s">
        <v>34</v>
      </c>
      <c r="H8359" s="17" t="s">
        <v>35</v>
      </c>
      <c r="I8359" s="17" t="s">
        <v>74126</v>
      </c>
      <c r="J8359" s="20">
        <v>8059347391212</v>
      </c>
      <c r="L8359" s="28">
        <v>299.95</v>
      </c>
      <c r="M8359" s="17">
        <v>299.95</v>
      </c>
      <c r="N8359" s="24">
        <v>45544</v>
      </c>
    </row>
    <row r="8360" spans="1:14" s="17" customFormat="1" x14ac:dyDescent="0.25">
      <c r="B8360" s="17" t="s">
        <v>74119</v>
      </c>
      <c r="C8360" s="17" t="s">
        <v>74120</v>
      </c>
      <c r="E8360" s="17" t="s">
        <v>74121</v>
      </c>
      <c r="F8360" s="21"/>
      <c r="G8360" s="17" t="s">
        <v>34</v>
      </c>
      <c r="H8360" s="17" t="s">
        <v>35</v>
      </c>
      <c r="I8360" s="17" t="s">
        <v>74122</v>
      </c>
      <c r="J8360" s="20">
        <v>8059347396439</v>
      </c>
      <c r="L8360" s="28">
        <v>299.95</v>
      </c>
      <c r="M8360" s="17">
        <v>299.95</v>
      </c>
      <c r="N8360" s="24">
        <v>45544</v>
      </c>
    </row>
    <row r="8361" spans="1:14" s="17" customFormat="1" x14ac:dyDescent="0.25">
      <c r="B8361" s="17" t="s">
        <v>74115</v>
      </c>
      <c r="C8361" s="17" t="s">
        <v>74116</v>
      </c>
      <c r="E8361" s="17" t="s">
        <v>74117</v>
      </c>
      <c r="F8361" s="21"/>
      <c r="G8361" s="17" t="s">
        <v>34</v>
      </c>
      <c r="H8361" s="17" t="s">
        <v>35</v>
      </c>
      <c r="I8361" s="17" t="s">
        <v>74118</v>
      </c>
      <c r="J8361" s="20">
        <v>8059347396422</v>
      </c>
      <c r="L8361" s="28">
        <v>299.95</v>
      </c>
      <c r="M8361" s="17">
        <v>299.95</v>
      </c>
      <c r="N8361" s="24">
        <v>45544</v>
      </c>
    </row>
    <row r="8362" spans="1:14" s="17" customFormat="1" x14ac:dyDescent="0.25">
      <c r="B8362" s="17" t="s">
        <v>74111</v>
      </c>
      <c r="C8362" s="17" t="s">
        <v>74112</v>
      </c>
      <c r="E8362" s="17" t="s">
        <v>74113</v>
      </c>
      <c r="F8362" s="21"/>
      <c r="G8362" s="17" t="s">
        <v>34</v>
      </c>
      <c r="H8362" s="17" t="s">
        <v>35</v>
      </c>
      <c r="I8362" s="17" t="s">
        <v>74114</v>
      </c>
      <c r="J8362" s="20">
        <v>8059347396415</v>
      </c>
      <c r="L8362" s="28">
        <v>299.95</v>
      </c>
      <c r="M8362" s="17">
        <v>299.95</v>
      </c>
      <c r="N8362" s="24">
        <v>45544</v>
      </c>
    </row>
    <row r="8363" spans="1:14" s="17" customFormat="1" x14ac:dyDescent="0.25">
      <c r="B8363" s="17" t="s">
        <v>74107</v>
      </c>
      <c r="C8363" s="17" t="s">
        <v>74108</v>
      </c>
      <c r="E8363" s="17" t="s">
        <v>74109</v>
      </c>
      <c r="F8363" s="21"/>
      <c r="G8363" s="17" t="s">
        <v>34</v>
      </c>
      <c r="H8363" s="17" t="s">
        <v>35</v>
      </c>
      <c r="I8363" s="17" t="s">
        <v>74110</v>
      </c>
      <c r="J8363" s="20">
        <v>8059347396408</v>
      </c>
      <c r="L8363" s="28">
        <v>299.95</v>
      </c>
      <c r="M8363" s="17">
        <v>299.95</v>
      </c>
      <c r="N8363" s="24">
        <v>45544</v>
      </c>
    </row>
    <row r="8364" spans="1:14" s="17" customFormat="1" x14ac:dyDescent="0.25">
      <c r="B8364" s="17" t="s">
        <v>74103</v>
      </c>
      <c r="C8364" s="17" t="s">
        <v>74104</v>
      </c>
      <c r="E8364" s="17" t="s">
        <v>74105</v>
      </c>
      <c r="F8364" s="21"/>
      <c r="G8364" s="17" t="s">
        <v>34</v>
      </c>
      <c r="H8364" s="17" t="s">
        <v>35</v>
      </c>
      <c r="I8364" s="17" t="s">
        <v>74106</v>
      </c>
      <c r="J8364" s="20">
        <v>8059347396392</v>
      </c>
      <c r="L8364" s="28">
        <v>299.95</v>
      </c>
      <c r="M8364" s="17">
        <v>299.95</v>
      </c>
      <c r="N8364" s="24">
        <v>45544</v>
      </c>
    </row>
    <row r="8365" spans="1:14" s="17" customFormat="1" x14ac:dyDescent="0.25">
      <c r="B8365" s="17" t="s">
        <v>74099</v>
      </c>
      <c r="C8365" s="17" t="s">
        <v>74100</v>
      </c>
      <c r="E8365" s="17" t="s">
        <v>74101</v>
      </c>
      <c r="F8365" s="21"/>
      <c r="G8365" s="17" t="s">
        <v>34</v>
      </c>
      <c r="H8365" s="17" t="s">
        <v>35</v>
      </c>
      <c r="I8365" s="17" t="s">
        <v>74102</v>
      </c>
      <c r="J8365" s="20">
        <v>8059347396385</v>
      </c>
      <c r="L8365" s="28">
        <v>299.95</v>
      </c>
      <c r="M8365" s="17">
        <v>299.95</v>
      </c>
      <c r="N8365" s="24">
        <v>45544</v>
      </c>
    </row>
    <row r="8366" spans="1:14" s="17" customFormat="1" x14ac:dyDescent="0.25">
      <c r="A8366" s="32" t="s">
        <v>27427</v>
      </c>
      <c r="B8366" s="42" t="s">
        <v>66408</v>
      </c>
      <c r="C8366" s="42"/>
      <c r="D8366" s="42"/>
      <c r="E8366" s="43" t="s">
        <v>406</v>
      </c>
      <c r="F8366" s="44" t="s">
        <v>298</v>
      </c>
      <c r="G8366" s="44" t="s">
        <v>17</v>
      </c>
      <c r="H8366" s="44" t="s">
        <v>18</v>
      </c>
      <c r="I8366" s="42" t="s">
        <v>407</v>
      </c>
      <c r="J8366" s="42">
        <v>8021506618546</v>
      </c>
      <c r="K8366" s="45">
        <v>45566</v>
      </c>
      <c r="L8366" s="46">
        <v>0</v>
      </c>
      <c r="M8366" s="47">
        <v>299.95</v>
      </c>
      <c r="N8366" s="45">
        <v>42786</v>
      </c>
    </row>
    <row r="8367" spans="1:14" s="17" customFormat="1" x14ac:dyDescent="0.25">
      <c r="A8367" s="32" t="s">
        <v>27426</v>
      </c>
      <c r="B8367" s="42" t="s">
        <v>66407</v>
      </c>
      <c r="C8367" s="42"/>
      <c r="D8367" s="42"/>
      <c r="E8367" s="43" t="s">
        <v>404</v>
      </c>
      <c r="F8367" s="44" t="s">
        <v>298</v>
      </c>
      <c r="G8367" s="44" t="s">
        <v>17</v>
      </c>
      <c r="H8367" s="44" t="s">
        <v>18</v>
      </c>
      <c r="I8367" s="42" t="s">
        <v>405</v>
      </c>
      <c r="J8367" s="42">
        <v>8021506618539</v>
      </c>
      <c r="K8367" s="45">
        <v>45566</v>
      </c>
      <c r="L8367" s="46">
        <v>0</v>
      </c>
      <c r="M8367" s="47">
        <v>299.95</v>
      </c>
      <c r="N8367" s="45">
        <v>42786</v>
      </c>
    </row>
    <row r="8368" spans="1:14" s="17" customFormat="1" x14ac:dyDescent="0.25">
      <c r="A8368" s="32" t="s">
        <v>27425</v>
      </c>
      <c r="B8368" s="42" t="s">
        <v>66406</v>
      </c>
      <c r="C8368" s="42"/>
      <c r="D8368" s="42"/>
      <c r="E8368" s="43" t="s">
        <v>402</v>
      </c>
      <c r="F8368" s="44" t="s">
        <v>298</v>
      </c>
      <c r="G8368" s="44" t="s">
        <v>17</v>
      </c>
      <c r="H8368" s="44" t="s">
        <v>18</v>
      </c>
      <c r="I8368" s="42" t="s">
        <v>403</v>
      </c>
      <c r="J8368" s="42">
        <v>8021506618522</v>
      </c>
      <c r="K8368" s="45">
        <v>45566</v>
      </c>
      <c r="L8368" s="46">
        <v>0</v>
      </c>
      <c r="M8368" s="47">
        <v>299.95</v>
      </c>
      <c r="N8368" s="45">
        <v>42786</v>
      </c>
    </row>
    <row r="8369" spans="1:14" s="17" customFormat="1" x14ac:dyDescent="0.25">
      <c r="A8369" s="32" t="s">
        <v>27424</v>
      </c>
      <c r="B8369" s="42" t="s">
        <v>66405</v>
      </c>
      <c r="C8369" s="42"/>
      <c r="D8369" s="42"/>
      <c r="E8369" s="43" t="s">
        <v>400</v>
      </c>
      <c r="F8369" s="44" t="s">
        <v>298</v>
      </c>
      <c r="G8369" s="44" t="s">
        <v>17</v>
      </c>
      <c r="H8369" s="44" t="s">
        <v>18</v>
      </c>
      <c r="I8369" s="42" t="s">
        <v>401</v>
      </c>
      <c r="J8369" s="42">
        <v>8021506618515</v>
      </c>
      <c r="K8369" s="45">
        <v>45566</v>
      </c>
      <c r="L8369" s="46">
        <v>0</v>
      </c>
      <c r="M8369" s="47">
        <v>299.95</v>
      </c>
      <c r="N8369" s="45">
        <v>42786</v>
      </c>
    </row>
    <row r="8370" spans="1:14" s="17" customFormat="1" x14ac:dyDescent="0.25">
      <c r="A8370" s="32" t="s">
        <v>27423</v>
      </c>
      <c r="B8370" s="42" t="s">
        <v>66404</v>
      </c>
      <c r="C8370" s="42"/>
      <c r="D8370" s="42"/>
      <c r="E8370" s="43" t="s">
        <v>398</v>
      </c>
      <c r="F8370" s="44" t="s">
        <v>298</v>
      </c>
      <c r="G8370" s="44" t="s">
        <v>17</v>
      </c>
      <c r="H8370" s="44" t="s">
        <v>18</v>
      </c>
      <c r="I8370" s="42" t="s">
        <v>399</v>
      </c>
      <c r="J8370" s="42">
        <v>8021506618508</v>
      </c>
      <c r="K8370" s="45">
        <v>45566</v>
      </c>
      <c r="L8370" s="46">
        <v>0</v>
      </c>
      <c r="M8370" s="47">
        <v>299.95</v>
      </c>
      <c r="N8370" s="45">
        <v>42786</v>
      </c>
    </row>
    <row r="8371" spans="1:14" s="17" customFormat="1" x14ac:dyDescent="0.25">
      <c r="A8371" s="32" t="s">
        <v>27422</v>
      </c>
      <c r="B8371" s="42" t="s">
        <v>66403</v>
      </c>
      <c r="C8371" s="42"/>
      <c r="D8371" s="42"/>
      <c r="E8371" s="43" t="s">
        <v>396</v>
      </c>
      <c r="F8371" s="44" t="s">
        <v>298</v>
      </c>
      <c r="G8371" s="44" t="s">
        <v>17</v>
      </c>
      <c r="H8371" s="44" t="s">
        <v>18</v>
      </c>
      <c r="I8371" s="42" t="s">
        <v>397</v>
      </c>
      <c r="J8371" s="42">
        <v>8021506618492</v>
      </c>
      <c r="K8371" s="45">
        <v>45566</v>
      </c>
      <c r="L8371" s="46">
        <v>0</v>
      </c>
      <c r="M8371" s="47">
        <v>299.95</v>
      </c>
      <c r="N8371" s="45">
        <v>42786</v>
      </c>
    </row>
    <row r="8372" spans="1:14" s="17" customFormat="1" x14ac:dyDescent="0.25">
      <c r="A8372" s="32" t="s">
        <v>27421</v>
      </c>
      <c r="B8372" s="42" t="s">
        <v>66402</v>
      </c>
      <c r="C8372" s="42"/>
      <c r="D8372" s="42"/>
      <c r="E8372" s="43" t="s">
        <v>394</v>
      </c>
      <c r="F8372" s="44" t="s">
        <v>298</v>
      </c>
      <c r="G8372" s="44" t="s">
        <v>17</v>
      </c>
      <c r="H8372" s="44" t="s">
        <v>18</v>
      </c>
      <c r="I8372" s="42" t="s">
        <v>395</v>
      </c>
      <c r="J8372" s="42">
        <v>8021506618485</v>
      </c>
      <c r="K8372" s="45">
        <v>45566</v>
      </c>
      <c r="L8372" s="46">
        <v>0</v>
      </c>
      <c r="M8372" s="47">
        <v>299.95</v>
      </c>
      <c r="N8372" s="45">
        <v>42786</v>
      </c>
    </row>
    <row r="8373" spans="1:14" s="17" customFormat="1" x14ac:dyDescent="0.25">
      <c r="A8373" s="32" t="s">
        <v>27420</v>
      </c>
      <c r="B8373" s="42" t="s">
        <v>66401</v>
      </c>
      <c r="C8373" s="42"/>
      <c r="D8373" s="42"/>
      <c r="E8373" s="43" t="s">
        <v>392</v>
      </c>
      <c r="F8373" s="44" t="s">
        <v>298</v>
      </c>
      <c r="G8373" s="44" t="s">
        <v>17</v>
      </c>
      <c r="H8373" s="44" t="s">
        <v>18</v>
      </c>
      <c r="I8373" s="42" t="s">
        <v>393</v>
      </c>
      <c r="J8373" s="42">
        <v>8021506618478</v>
      </c>
      <c r="K8373" s="45">
        <v>45566</v>
      </c>
      <c r="L8373" s="46">
        <v>0</v>
      </c>
      <c r="M8373" s="47">
        <v>299.95</v>
      </c>
      <c r="N8373" s="45">
        <v>42786</v>
      </c>
    </row>
    <row r="8374" spans="1:14" s="17" customFormat="1" x14ac:dyDescent="0.25">
      <c r="A8374" s="32" t="s">
        <v>27419</v>
      </c>
      <c r="B8374" s="42" t="s">
        <v>66416</v>
      </c>
      <c r="C8374" s="42" t="s">
        <v>19581</v>
      </c>
      <c r="D8374" s="42"/>
      <c r="E8374" s="43" t="s">
        <v>422</v>
      </c>
      <c r="F8374" s="44" t="s">
        <v>298</v>
      </c>
      <c r="G8374" s="44" t="s">
        <v>17</v>
      </c>
      <c r="H8374" s="44" t="s">
        <v>18</v>
      </c>
      <c r="I8374" s="42" t="s">
        <v>423</v>
      </c>
      <c r="J8374" s="42">
        <v>8021506697091</v>
      </c>
      <c r="K8374" s="45">
        <v>45566</v>
      </c>
      <c r="L8374" s="46">
        <v>0</v>
      </c>
      <c r="M8374" s="47">
        <v>299.95</v>
      </c>
      <c r="N8374" s="45">
        <v>42786</v>
      </c>
    </row>
    <row r="8375" spans="1:14" s="17" customFormat="1" x14ac:dyDescent="0.25">
      <c r="A8375" s="32" t="s">
        <v>27418</v>
      </c>
      <c r="B8375" s="42" t="s">
        <v>66415</v>
      </c>
      <c r="C8375" s="42" t="s">
        <v>19580</v>
      </c>
      <c r="D8375" s="42"/>
      <c r="E8375" s="43" t="s">
        <v>420</v>
      </c>
      <c r="F8375" s="44" t="s">
        <v>298</v>
      </c>
      <c r="G8375" s="44" t="s">
        <v>17</v>
      </c>
      <c r="H8375" s="44" t="s">
        <v>18</v>
      </c>
      <c r="I8375" s="42" t="s">
        <v>421</v>
      </c>
      <c r="J8375" s="42">
        <v>8021506697084</v>
      </c>
      <c r="K8375" s="45">
        <v>45566</v>
      </c>
      <c r="L8375" s="46">
        <v>0</v>
      </c>
      <c r="M8375" s="47">
        <v>299.95</v>
      </c>
      <c r="N8375" s="45">
        <v>42786</v>
      </c>
    </row>
    <row r="8376" spans="1:14" s="17" customFormat="1" x14ac:dyDescent="0.25">
      <c r="A8376" s="32" t="s">
        <v>27417</v>
      </c>
      <c r="B8376" s="42" t="s">
        <v>66414</v>
      </c>
      <c r="C8376" s="42" t="s">
        <v>19579</v>
      </c>
      <c r="D8376" s="42"/>
      <c r="E8376" s="43" t="s">
        <v>418</v>
      </c>
      <c r="F8376" s="44" t="s">
        <v>298</v>
      </c>
      <c r="G8376" s="44" t="s">
        <v>17</v>
      </c>
      <c r="H8376" s="44" t="s">
        <v>18</v>
      </c>
      <c r="I8376" s="42" t="s">
        <v>419</v>
      </c>
      <c r="J8376" s="42">
        <v>8021506697077</v>
      </c>
      <c r="K8376" s="45">
        <v>45566</v>
      </c>
      <c r="L8376" s="46">
        <v>0</v>
      </c>
      <c r="M8376" s="47">
        <v>299.95</v>
      </c>
      <c r="N8376" s="45">
        <v>42786</v>
      </c>
    </row>
    <row r="8377" spans="1:14" s="17" customFormat="1" x14ac:dyDescent="0.25">
      <c r="A8377" s="32" t="s">
        <v>27416</v>
      </c>
      <c r="B8377" s="42" t="s">
        <v>66413</v>
      </c>
      <c r="C8377" s="42" t="s">
        <v>19578</v>
      </c>
      <c r="D8377" s="42"/>
      <c r="E8377" s="43" t="s">
        <v>416</v>
      </c>
      <c r="F8377" s="44" t="s">
        <v>298</v>
      </c>
      <c r="G8377" s="44" t="s">
        <v>17</v>
      </c>
      <c r="H8377" s="44" t="s">
        <v>18</v>
      </c>
      <c r="I8377" s="42" t="s">
        <v>417</v>
      </c>
      <c r="J8377" s="42">
        <v>8021506697060</v>
      </c>
      <c r="K8377" s="45">
        <v>45566</v>
      </c>
      <c r="L8377" s="46">
        <v>0</v>
      </c>
      <c r="M8377" s="47">
        <v>299.95</v>
      </c>
      <c r="N8377" s="45">
        <v>42786</v>
      </c>
    </row>
    <row r="8378" spans="1:14" s="17" customFormat="1" x14ac:dyDescent="0.25">
      <c r="A8378" s="32" t="s">
        <v>27415</v>
      </c>
      <c r="B8378" s="42" t="s">
        <v>66412</v>
      </c>
      <c r="C8378" s="42" t="s">
        <v>19577</v>
      </c>
      <c r="D8378" s="42"/>
      <c r="E8378" s="43" t="s">
        <v>414</v>
      </c>
      <c r="F8378" s="44" t="s">
        <v>298</v>
      </c>
      <c r="G8378" s="44" t="s">
        <v>17</v>
      </c>
      <c r="H8378" s="44" t="s">
        <v>18</v>
      </c>
      <c r="I8378" s="42" t="s">
        <v>415</v>
      </c>
      <c r="J8378" s="42">
        <v>8021506697053</v>
      </c>
      <c r="K8378" s="45">
        <v>45566</v>
      </c>
      <c r="L8378" s="46">
        <v>0</v>
      </c>
      <c r="M8378" s="47">
        <v>299.95</v>
      </c>
      <c r="N8378" s="45">
        <v>42786</v>
      </c>
    </row>
    <row r="8379" spans="1:14" s="17" customFormat="1" x14ac:dyDescent="0.25">
      <c r="A8379" s="32" t="s">
        <v>27414</v>
      </c>
      <c r="B8379" s="42" t="s">
        <v>66411</v>
      </c>
      <c r="C8379" s="42" t="s">
        <v>19576</v>
      </c>
      <c r="D8379" s="42"/>
      <c r="E8379" s="43" t="s">
        <v>412</v>
      </c>
      <c r="F8379" s="44" t="s">
        <v>298</v>
      </c>
      <c r="G8379" s="44" t="s">
        <v>17</v>
      </c>
      <c r="H8379" s="44" t="s">
        <v>18</v>
      </c>
      <c r="I8379" s="42" t="s">
        <v>413</v>
      </c>
      <c r="J8379" s="42">
        <v>8021506697046</v>
      </c>
      <c r="K8379" s="45">
        <v>45566</v>
      </c>
      <c r="L8379" s="46">
        <v>0</v>
      </c>
      <c r="M8379" s="47">
        <v>299.95</v>
      </c>
      <c r="N8379" s="45">
        <v>42786</v>
      </c>
    </row>
    <row r="8380" spans="1:14" s="17" customFormat="1" x14ac:dyDescent="0.25">
      <c r="A8380" s="32" t="s">
        <v>27413</v>
      </c>
      <c r="B8380" s="42" t="s">
        <v>66410</v>
      </c>
      <c r="C8380" s="42" t="s">
        <v>19575</v>
      </c>
      <c r="D8380" s="42"/>
      <c r="E8380" s="43" t="s">
        <v>410</v>
      </c>
      <c r="F8380" s="44" t="s">
        <v>298</v>
      </c>
      <c r="G8380" s="44" t="s">
        <v>17</v>
      </c>
      <c r="H8380" s="44" t="s">
        <v>18</v>
      </c>
      <c r="I8380" s="42" t="s">
        <v>411</v>
      </c>
      <c r="J8380" s="42">
        <v>8021506697039</v>
      </c>
      <c r="K8380" s="45">
        <v>45566</v>
      </c>
      <c r="L8380" s="46">
        <v>0</v>
      </c>
      <c r="M8380" s="47">
        <v>299.95</v>
      </c>
      <c r="N8380" s="45">
        <v>42786</v>
      </c>
    </row>
    <row r="8381" spans="1:14" s="17" customFormat="1" x14ac:dyDescent="0.25">
      <c r="A8381" s="32" t="s">
        <v>27412</v>
      </c>
      <c r="B8381" s="42" t="s">
        <v>66409</v>
      </c>
      <c r="C8381" s="42" t="s">
        <v>19574</v>
      </c>
      <c r="D8381" s="42"/>
      <c r="E8381" s="43" t="s">
        <v>408</v>
      </c>
      <c r="F8381" s="44" t="s">
        <v>298</v>
      </c>
      <c r="G8381" s="44" t="s">
        <v>17</v>
      </c>
      <c r="H8381" s="44" t="s">
        <v>18</v>
      </c>
      <c r="I8381" s="42" t="s">
        <v>409</v>
      </c>
      <c r="J8381" s="42">
        <v>8021506697022</v>
      </c>
      <c r="K8381" s="45">
        <v>45566</v>
      </c>
      <c r="L8381" s="46">
        <v>0</v>
      </c>
      <c r="M8381" s="47">
        <v>299.95</v>
      </c>
      <c r="N8381" s="45">
        <v>42786</v>
      </c>
    </row>
    <row r="8382" spans="1:14" s="17" customFormat="1" x14ac:dyDescent="0.25">
      <c r="A8382" s="32" t="s">
        <v>27411</v>
      </c>
      <c r="B8382" s="42" t="s">
        <v>66424</v>
      </c>
      <c r="C8382" s="42"/>
      <c r="D8382" s="42"/>
      <c r="E8382" s="43" t="s">
        <v>446</v>
      </c>
      <c r="F8382" s="44" t="s">
        <v>298</v>
      </c>
      <c r="G8382" s="44" t="s">
        <v>17</v>
      </c>
      <c r="H8382" s="44" t="s">
        <v>18</v>
      </c>
      <c r="I8382" s="42" t="s">
        <v>447</v>
      </c>
      <c r="J8382" s="42">
        <v>8021506697015</v>
      </c>
      <c r="K8382" s="45">
        <v>45566</v>
      </c>
      <c r="L8382" s="46">
        <v>0</v>
      </c>
      <c r="M8382" s="54">
        <v>299.95</v>
      </c>
      <c r="N8382" s="45">
        <v>42786</v>
      </c>
    </row>
    <row r="8383" spans="1:14" s="17" customFormat="1" x14ac:dyDescent="0.25">
      <c r="A8383" s="32" t="s">
        <v>27410</v>
      </c>
      <c r="B8383" s="42" t="s">
        <v>66423</v>
      </c>
      <c r="C8383" s="42" t="s">
        <v>19588</v>
      </c>
      <c r="D8383" s="42"/>
      <c r="E8383" s="43" t="s">
        <v>444</v>
      </c>
      <c r="F8383" s="44" t="s">
        <v>298</v>
      </c>
      <c r="G8383" s="44" t="s">
        <v>17</v>
      </c>
      <c r="H8383" s="44" t="s">
        <v>18</v>
      </c>
      <c r="I8383" s="42" t="s">
        <v>445</v>
      </c>
      <c r="J8383" s="42">
        <v>8021506697008</v>
      </c>
      <c r="K8383" s="45">
        <v>45566</v>
      </c>
      <c r="L8383" s="46">
        <v>0</v>
      </c>
      <c r="M8383" s="54">
        <v>299.95</v>
      </c>
      <c r="N8383" s="45">
        <v>42786</v>
      </c>
    </row>
    <row r="8384" spans="1:14" s="17" customFormat="1" x14ac:dyDescent="0.25">
      <c r="A8384" s="32" t="s">
        <v>27409</v>
      </c>
      <c r="B8384" s="42" t="s">
        <v>66422</v>
      </c>
      <c r="C8384" s="42" t="s">
        <v>19587</v>
      </c>
      <c r="D8384" s="42"/>
      <c r="E8384" s="43" t="s">
        <v>442</v>
      </c>
      <c r="F8384" s="44" t="s">
        <v>298</v>
      </c>
      <c r="G8384" s="44" t="s">
        <v>17</v>
      </c>
      <c r="H8384" s="44" t="s">
        <v>18</v>
      </c>
      <c r="I8384" s="42" t="s">
        <v>443</v>
      </c>
      <c r="J8384" s="42">
        <v>8021506696995</v>
      </c>
      <c r="K8384" s="45">
        <v>45566</v>
      </c>
      <c r="L8384" s="46">
        <v>0</v>
      </c>
      <c r="M8384" s="54">
        <v>299.95</v>
      </c>
      <c r="N8384" s="45">
        <v>42786</v>
      </c>
    </row>
    <row r="8385" spans="1:14" s="17" customFormat="1" x14ac:dyDescent="0.25">
      <c r="A8385" s="32" t="s">
        <v>27408</v>
      </c>
      <c r="B8385" s="42" t="s">
        <v>66421</v>
      </c>
      <c r="C8385" s="42" t="s">
        <v>19586</v>
      </c>
      <c r="D8385" s="42"/>
      <c r="E8385" s="43" t="s">
        <v>440</v>
      </c>
      <c r="F8385" s="44" t="s">
        <v>298</v>
      </c>
      <c r="G8385" s="44" t="s">
        <v>17</v>
      </c>
      <c r="H8385" s="44" t="s">
        <v>18</v>
      </c>
      <c r="I8385" s="42" t="s">
        <v>441</v>
      </c>
      <c r="J8385" s="42">
        <v>8021506696988</v>
      </c>
      <c r="K8385" s="45">
        <v>45566</v>
      </c>
      <c r="L8385" s="46">
        <v>0</v>
      </c>
      <c r="M8385" s="54">
        <v>299.95</v>
      </c>
      <c r="N8385" s="45">
        <v>42786</v>
      </c>
    </row>
    <row r="8386" spans="1:14" s="17" customFormat="1" x14ac:dyDescent="0.25">
      <c r="A8386" s="32" t="s">
        <v>27407</v>
      </c>
      <c r="B8386" s="42" t="s">
        <v>66420</v>
      </c>
      <c r="C8386" s="42" t="s">
        <v>19585</v>
      </c>
      <c r="D8386" s="42"/>
      <c r="E8386" s="43" t="s">
        <v>438</v>
      </c>
      <c r="F8386" s="44" t="s">
        <v>298</v>
      </c>
      <c r="G8386" s="44" t="s">
        <v>17</v>
      </c>
      <c r="H8386" s="44" t="s">
        <v>18</v>
      </c>
      <c r="I8386" s="42" t="s">
        <v>439</v>
      </c>
      <c r="J8386" s="42">
        <v>8021506696971</v>
      </c>
      <c r="K8386" s="45">
        <v>45566</v>
      </c>
      <c r="L8386" s="46">
        <v>0</v>
      </c>
      <c r="M8386" s="54">
        <v>299.95</v>
      </c>
      <c r="N8386" s="45">
        <v>42786</v>
      </c>
    </row>
    <row r="8387" spans="1:14" s="17" customFormat="1" x14ac:dyDescent="0.25">
      <c r="A8387" s="32" t="s">
        <v>27406</v>
      </c>
      <c r="B8387" s="42" t="s">
        <v>66419</v>
      </c>
      <c r="C8387" s="42" t="s">
        <v>19584</v>
      </c>
      <c r="D8387" s="42"/>
      <c r="E8387" s="43" t="s">
        <v>436</v>
      </c>
      <c r="F8387" s="44" t="s">
        <v>298</v>
      </c>
      <c r="G8387" s="44" t="s">
        <v>17</v>
      </c>
      <c r="H8387" s="44" t="s">
        <v>18</v>
      </c>
      <c r="I8387" s="42" t="s">
        <v>437</v>
      </c>
      <c r="J8387" s="42">
        <v>8021506696964</v>
      </c>
      <c r="K8387" s="45">
        <v>45566</v>
      </c>
      <c r="L8387" s="46">
        <v>0</v>
      </c>
      <c r="M8387" s="54">
        <v>299.95</v>
      </c>
      <c r="N8387" s="45">
        <v>42786</v>
      </c>
    </row>
    <row r="8388" spans="1:14" s="17" customFormat="1" x14ac:dyDescent="0.25">
      <c r="A8388" s="32" t="s">
        <v>27405</v>
      </c>
      <c r="B8388" s="42" t="s">
        <v>66418</v>
      </c>
      <c r="C8388" s="42" t="s">
        <v>19583</v>
      </c>
      <c r="D8388" s="42"/>
      <c r="E8388" s="43" t="s">
        <v>434</v>
      </c>
      <c r="F8388" s="44" t="s">
        <v>298</v>
      </c>
      <c r="G8388" s="44" t="s">
        <v>17</v>
      </c>
      <c r="H8388" s="44" t="s">
        <v>18</v>
      </c>
      <c r="I8388" s="42" t="s">
        <v>435</v>
      </c>
      <c r="J8388" s="42">
        <v>8021506696957</v>
      </c>
      <c r="K8388" s="45">
        <v>45566</v>
      </c>
      <c r="L8388" s="46">
        <v>0</v>
      </c>
      <c r="M8388" s="54">
        <v>299.95</v>
      </c>
      <c r="N8388" s="45">
        <v>42786</v>
      </c>
    </row>
    <row r="8389" spans="1:14" s="17" customFormat="1" x14ac:dyDescent="0.25">
      <c r="A8389" s="32" t="s">
        <v>27404</v>
      </c>
      <c r="B8389" s="42" t="s">
        <v>66417</v>
      </c>
      <c r="C8389" s="42" t="s">
        <v>19582</v>
      </c>
      <c r="D8389" s="42"/>
      <c r="E8389" s="43" t="s">
        <v>432</v>
      </c>
      <c r="F8389" s="44" t="s">
        <v>298</v>
      </c>
      <c r="G8389" s="44" t="s">
        <v>17</v>
      </c>
      <c r="H8389" s="44" t="s">
        <v>18</v>
      </c>
      <c r="I8389" s="42" t="s">
        <v>433</v>
      </c>
      <c r="J8389" s="42">
        <v>8021506696940</v>
      </c>
      <c r="K8389" s="45">
        <v>45566</v>
      </c>
      <c r="L8389" s="46">
        <v>0</v>
      </c>
      <c r="M8389" s="54">
        <v>299.95</v>
      </c>
      <c r="N8389" s="45">
        <v>42786</v>
      </c>
    </row>
    <row r="8390" spans="1:14" s="17" customFormat="1" x14ac:dyDescent="0.25">
      <c r="C8390" s="17" t="s">
        <v>74096</v>
      </c>
      <c r="E8390" s="17" t="s">
        <v>74097</v>
      </c>
      <c r="F8390" s="21"/>
      <c r="G8390" s="17" t="s">
        <v>34</v>
      </c>
      <c r="H8390" s="17" t="s">
        <v>35</v>
      </c>
      <c r="I8390" s="17" t="s">
        <v>74098</v>
      </c>
      <c r="J8390" s="20">
        <v>8059347396378</v>
      </c>
      <c r="L8390" s="28">
        <v>299.95</v>
      </c>
      <c r="M8390" s="17">
        <v>299.95</v>
      </c>
      <c r="N8390" s="24">
        <v>45544</v>
      </c>
    </row>
    <row r="8391" spans="1:14" s="17" customFormat="1" x14ac:dyDescent="0.25">
      <c r="C8391" s="17" t="s">
        <v>74093</v>
      </c>
      <c r="E8391" s="17" t="s">
        <v>74094</v>
      </c>
      <c r="F8391" s="21"/>
      <c r="G8391" s="17" t="s">
        <v>34</v>
      </c>
      <c r="H8391" s="17" t="s">
        <v>35</v>
      </c>
      <c r="I8391" s="17" t="s">
        <v>74095</v>
      </c>
      <c r="J8391" s="20">
        <v>8059347396361</v>
      </c>
      <c r="L8391" s="28">
        <v>299.95</v>
      </c>
      <c r="M8391" s="17">
        <v>299.95</v>
      </c>
      <c r="N8391" s="24">
        <v>45544</v>
      </c>
    </row>
    <row r="8392" spans="1:14" s="17" customFormat="1" x14ac:dyDescent="0.25">
      <c r="B8392" s="17" t="s">
        <v>74089</v>
      </c>
      <c r="C8392" s="17" t="s">
        <v>74090</v>
      </c>
      <c r="E8392" s="17" t="s">
        <v>74091</v>
      </c>
      <c r="F8392" s="21"/>
      <c r="G8392" s="17" t="s">
        <v>34</v>
      </c>
      <c r="H8392" s="17" t="s">
        <v>35</v>
      </c>
      <c r="I8392" s="17" t="s">
        <v>74092</v>
      </c>
      <c r="J8392" s="20">
        <v>8059347396354</v>
      </c>
      <c r="L8392" s="28">
        <v>299.95</v>
      </c>
      <c r="M8392" s="17">
        <v>299.95</v>
      </c>
      <c r="N8392" s="24">
        <v>45544</v>
      </c>
    </row>
    <row r="8393" spans="1:14" s="17" customFormat="1" x14ac:dyDescent="0.25">
      <c r="B8393" s="17" t="s">
        <v>74085</v>
      </c>
      <c r="C8393" s="17" t="s">
        <v>74086</v>
      </c>
      <c r="E8393" s="17" t="s">
        <v>74087</v>
      </c>
      <c r="F8393" s="21"/>
      <c r="G8393" s="17" t="s">
        <v>34</v>
      </c>
      <c r="H8393" s="17" t="s">
        <v>35</v>
      </c>
      <c r="I8393" s="17" t="s">
        <v>74088</v>
      </c>
      <c r="J8393" s="20">
        <v>8059347396347</v>
      </c>
      <c r="L8393" s="28">
        <v>299.95</v>
      </c>
      <c r="M8393" s="17">
        <v>299.95</v>
      </c>
      <c r="N8393" s="24">
        <v>45544</v>
      </c>
    </row>
    <row r="8394" spans="1:14" s="17" customFormat="1" x14ac:dyDescent="0.25">
      <c r="B8394" s="17" t="s">
        <v>74081</v>
      </c>
      <c r="C8394" s="17" t="s">
        <v>74082</v>
      </c>
      <c r="E8394" s="17" t="s">
        <v>74083</v>
      </c>
      <c r="F8394" s="21"/>
      <c r="G8394" s="17" t="s">
        <v>34</v>
      </c>
      <c r="H8394" s="17" t="s">
        <v>35</v>
      </c>
      <c r="I8394" s="17" t="s">
        <v>74084</v>
      </c>
      <c r="J8394" s="20">
        <v>8059347396330</v>
      </c>
      <c r="L8394" s="28">
        <v>299.95</v>
      </c>
      <c r="M8394" s="17">
        <v>299.95</v>
      </c>
      <c r="N8394" s="24">
        <v>45544</v>
      </c>
    </row>
    <row r="8395" spans="1:14" s="17" customFormat="1" x14ac:dyDescent="0.25">
      <c r="B8395" s="17" t="s">
        <v>74077</v>
      </c>
      <c r="C8395" s="17" t="s">
        <v>74078</v>
      </c>
      <c r="E8395" s="17" t="s">
        <v>74079</v>
      </c>
      <c r="F8395" s="21"/>
      <c r="G8395" s="17" t="s">
        <v>34</v>
      </c>
      <c r="H8395" s="17" t="s">
        <v>35</v>
      </c>
      <c r="I8395" s="17" t="s">
        <v>74080</v>
      </c>
      <c r="J8395" s="20">
        <v>8059347396323</v>
      </c>
      <c r="L8395" s="28">
        <v>299.95</v>
      </c>
      <c r="M8395" s="17">
        <v>299.95</v>
      </c>
      <c r="N8395" s="24">
        <v>45544</v>
      </c>
    </row>
    <row r="8396" spans="1:14" s="17" customFormat="1" x14ac:dyDescent="0.25">
      <c r="B8396" s="17" t="s">
        <v>74073</v>
      </c>
      <c r="C8396" s="17" t="s">
        <v>74074</v>
      </c>
      <c r="E8396" s="17" t="s">
        <v>74075</v>
      </c>
      <c r="F8396" s="21"/>
      <c r="G8396" s="17" t="s">
        <v>34</v>
      </c>
      <c r="H8396" s="17" t="s">
        <v>35</v>
      </c>
      <c r="I8396" s="17" t="s">
        <v>74076</v>
      </c>
      <c r="J8396" s="20">
        <v>8059347396316</v>
      </c>
      <c r="L8396" s="28">
        <v>299.95</v>
      </c>
      <c r="M8396" s="17">
        <v>299.95</v>
      </c>
      <c r="N8396" s="24">
        <v>45544</v>
      </c>
    </row>
    <row r="8397" spans="1:14" s="17" customFormat="1" x14ac:dyDescent="0.25">
      <c r="B8397" s="17" t="s">
        <v>74069</v>
      </c>
      <c r="C8397" s="17" t="s">
        <v>74070</v>
      </c>
      <c r="E8397" s="17" t="s">
        <v>74071</v>
      </c>
      <c r="F8397" s="21"/>
      <c r="G8397" s="17" t="s">
        <v>34</v>
      </c>
      <c r="H8397" s="17" t="s">
        <v>35</v>
      </c>
      <c r="I8397" s="17" t="s">
        <v>74072</v>
      </c>
      <c r="J8397" s="20">
        <v>8059347391120</v>
      </c>
      <c r="L8397" s="28">
        <v>299.95</v>
      </c>
      <c r="M8397" s="17">
        <v>299.95</v>
      </c>
      <c r="N8397" s="24">
        <v>45544</v>
      </c>
    </row>
    <row r="8398" spans="1:14" s="17" customFormat="1" x14ac:dyDescent="0.25">
      <c r="B8398" s="17" t="s">
        <v>74065</v>
      </c>
      <c r="C8398" s="17" t="s">
        <v>74066</v>
      </c>
      <c r="E8398" s="17" t="s">
        <v>74067</v>
      </c>
      <c r="F8398" s="21"/>
      <c r="G8398" s="17" t="s">
        <v>34</v>
      </c>
      <c r="H8398" s="17" t="s">
        <v>35</v>
      </c>
      <c r="I8398" s="17" t="s">
        <v>74068</v>
      </c>
      <c r="J8398" s="20">
        <v>8059347396309</v>
      </c>
      <c r="L8398" s="28">
        <v>299.95</v>
      </c>
      <c r="M8398" s="17">
        <v>299.95</v>
      </c>
      <c r="N8398" s="24">
        <v>45544</v>
      </c>
    </row>
    <row r="8399" spans="1:14" s="17" customFormat="1" x14ac:dyDescent="0.25">
      <c r="B8399" s="17" t="s">
        <v>74061</v>
      </c>
      <c r="C8399" s="17" t="s">
        <v>74062</v>
      </c>
      <c r="E8399" s="17" t="s">
        <v>74063</v>
      </c>
      <c r="F8399" s="21"/>
      <c r="G8399" s="17" t="s">
        <v>34</v>
      </c>
      <c r="H8399" s="17" t="s">
        <v>35</v>
      </c>
      <c r="I8399" s="17" t="s">
        <v>74064</v>
      </c>
      <c r="J8399" s="20">
        <v>8059347396293</v>
      </c>
      <c r="L8399" s="28">
        <v>299.95</v>
      </c>
      <c r="M8399" s="17">
        <v>299.95</v>
      </c>
      <c r="N8399" s="24">
        <v>45544</v>
      </c>
    </row>
    <row r="8400" spans="1:14" s="17" customFormat="1" x14ac:dyDescent="0.25">
      <c r="B8400" s="17" t="s">
        <v>74057</v>
      </c>
      <c r="C8400" s="17" t="s">
        <v>74058</v>
      </c>
      <c r="E8400" s="17" t="s">
        <v>74059</v>
      </c>
      <c r="F8400" s="21"/>
      <c r="G8400" s="17" t="s">
        <v>34</v>
      </c>
      <c r="H8400" s="17" t="s">
        <v>35</v>
      </c>
      <c r="I8400" s="17" t="s">
        <v>74060</v>
      </c>
      <c r="J8400" s="20">
        <v>8059347396286</v>
      </c>
      <c r="L8400" s="28">
        <v>299.95</v>
      </c>
      <c r="M8400" s="17">
        <v>299.95</v>
      </c>
      <c r="N8400" s="24">
        <v>45544</v>
      </c>
    </row>
    <row r="8401" spans="2:14" s="17" customFormat="1" x14ac:dyDescent="0.25">
      <c r="C8401" s="17" t="s">
        <v>74054</v>
      </c>
      <c r="E8401" s="17" t="s">
        <v>74055</v>
      </c>
      <c r="F8401" s="21"/>
      <c r="G8401" s="17" t="s">
        <v>34</v>
      </c>
      <c r="H8401" s="17" t="s">
        <v>35</v>
      </c>
      <c r="I8401" s="17" t="s">
        <v>74056</v>
      </c>
      <c r="J8401" s="20">
        <v>8059347396279</v>
      </c>
      <c r="L8401" s="28">
        <v>299.95</v>
      </c>
      <c r="M8401" s="17">
        <v>299.95</v>
      </c>
      <c r="N8401" s="24">
        <v>45544</v>
      </c>
    </row>
    <row r="8402" spans="2:14" s="17" customFormat="1" x14ac:dyDescent="0.25">
      <c r="C8402" s="17" t="s">
        <v>74051</v>
      </c>
      <c r="E8402" s="17" t="s">
        <v>74052</v>
      </c>
      <c r="F8402" s="21"/>
      <c r="G8402" s="17" t="s">
        <v>34</v>
      </c>
      <c r="H8402" s="17" t="s">
        <v>35</v>
      </c>
      <c r="I8402" s="17" t="s">
        <v>74053</v>
      </c>
      <c r="J8402" s="20">
        <v>8059347396231</v>
      </c>
      <c r="L8402" s="28">
        <v>299.95</v>
      </c>
      <c r="M8402" s="17">
        <v>299.95</v>
      </c>
      <c r="N8402" s="24">
        <v>45544</v>
      </c>
    </row>
    <row r="8403" spans="2:14" s="17" customFormat="1" x14ac:dyDescent="0.25">
      <c r="C8403" s="17" t="s">
        <v>74048</v>
      </c>
      <c r="E8403" s="17" t="s">
        <v>74049</v>
      </c>
      <c r="F8403" s="21"/>
      <c r="G8403" s="17" t="s">
        <v>34</v>
      </c>
      <c r="H8403" s="17" t="s">
        <v>35</v>
      </c>
      <c r="I8403" s="17" t="s">
        <v>74050</v>
      </c>
      <c r="J8403" s="20">
        <v>8059347396224</v>
      </c>
      <c r="L8403" s="28">
        <v>299.95</v>
      </c>
      <c r="M8403" s="17">
        <v>299.95</v>
      </c>
      <c r="N8403" s="24">
        <v>45544</v>
      </c>
    </row>
    <row r="8404" spans="2:14" s="17" customFormat="1" x14ac:dyDescent="0.25">
      <c r="B8404" s="17" t="s">
        <v>74044</v>
      </c>
      <c r="C8404" s="17" t="s">
        <v>74045</v>
      </c>
      <c r="E8404" s="17" t="s">
        <v>74046</v>
      </c>
      <c r="F8404" s="21"/>
      <c r="G8404" s="17" t="s">
        <v>34</v>
      </c>
      <c r="H8404" s="17" t="s">
        <v>35</v>
      </c>
      <c r="I8404" s="17" t="s">
        <v>74047</v>
      </c>
      <c r="J8404" s="20">
        <v>8059347396217</v>
      </c>
      <c r="L8404" s="28">
        <v>299.95</v>
      </c>
      <c r="M8404" s="17">
        <v>299.95</v>
      </c>
      <c r="N8404" s="24">
        <v>45544</v>
      </c>
    </row>
    <row r="8405" spans="2:14" s="17" customFormat="1" x14ac:dyDescent="0.25">
      <c r="B8405" s="17" t="s">
        <v>74040</v>
      </c>
      <c r="C8405" s="17" t="s">
        <v>74041</v>
      </c>
      <c r="E8405" s="17" t="s">
        <v>74042</v>
      </c>
      <c r="F8405" s="21"/>
      <c r="G8405" s="17" t="s">
        <v>34</v>
      </c>
      <c r="H8405" s="17" t="s">
        <v>35</v>
      </c>
      <c r="I8405" s="17" t="s">
        <v>74043</v>
      </c>
      <c r="J8405" s="20">
        <v>8059347396200</v>
      </c>
      <c r="L8405" s="28">
        <v>299.95</v>
      </c>
      <c r="M8405" s="17">
        <v>299.95</v>
      </c>
      <c r="N8405" s="24">
        <v>45544</v>
      </c>
    </row>
    <row r="8406" spans="2:14" s="17" customFormat="1" x14ac:dyDescent="0.25">
      <c r="B8406" s="17" t="s">
        <v>74036</v>
      </c>
      <c r="C8406" s="17" t="s">
        <v>74037</v>
      </c>
      <c r="E8406" s="17" t="s">
        <v>74038</v>
      </c>
      <c r="F8406" s="21"/>
      <c r="G8406" s="17" t="s">
        <v>34</v>
      </c>
      <c r="H8406" s="17" t="s">
        <v>35</v>
      </c>
      <c r="I8406" s="17" t="s">
        <v>74039</v>
      </c>
      <c r="J8406" s="20">
        <v>8059347396194</v>
      </c>
      <c r="L8406" s="28">
        <v>299.95</v>
      </c>
      <c r="M8406" s="17">
        <v>299.95</v>
      </c>
      <c r="N8406" s="24">
        <v>45544</v>
      </c>
    </row>
    <row r="8407" spans="2:14" s="17" customFormat="1" x14ac:dyDescent="0.25">
      <c r="B8407" s="17" t="s">
        <v>74032</v>
      </c>
      <c r="C8407" s="17" t="s">
        <v>74033</v>
      </c>
      <c r="E8407" s="17" t="s">
        <v>74034</v>
      </c>
      <c r="F8407" s="21"/>
      <c r="G8407" s="17" t="s">
        <v>34</v>
      </c>
      <c r="H8407" s="17" t="s">
        <v>35</v>
      </c>
      <c r="I8407" s="17" t="s">
        <v>74035</v>
      </c>
      <c r="J8407" s="20">
        <v>8059347396187</v>
      </c>
      <c r="L8407" s="28">
        <v>299.95</v>
      </c>
      <c r="M8407" s="17">
        <v>299.95</v>
      </c>
      <c r="N8407" s="24">
        <v>45544</v>
      </c>
    </row>
    <row r="8408" spans="2:14" s="17" customFormat="1" x14ac:dyDescent="0.25">
      <c r="B8408" s="17" t="s">
        <v>74028</v>
      </c>
      <c r="C8408" s="17" t="s">
        <v>74029</v>
      </c>
      <c r="E8408" s="17" t="s">
        <v>74030</v>
      </c>
      <c r="F8408" s="21"/>
      <c r="G8408" s="17" t="s">
        <v>34</v>
      </c>
      <c r="H8408" s="17" t="s">
        <v>35</v>
      </c>
      <c r="I8408" s="17" t="s">
        <v>74031</v>
      </c>
      <c r="J8408" s="20">
        <v>8059347396170</v>
      </c>
      <c r="L8408" s="28">
        <v>299.95</v>
      </c>
      <c r="M8408" s="17">
        <v>299.95</v>
      </c>
      <c r="N8408" s="24">
        <v>45544</v>
      </c>
    </row>
    <row r="8409" spans="2:14" s="17" customFormat="1" x14ac:dyDescent="0.25">
      <c r="B8409" s="17" t="s">
        <v>74024</v>
      </c>
      <c r="C8409" s="17" t="s">
        <v>74025</v>
      </c>
      <c r="E8409" s="17" t="s">
        <v>74026</v>
      </c>
      <c r="F8409" s="21"/>
      <c r="G8409" s="17" t="s">
        <v>34</v>
      </c>
      <c r="H8409" s="17" t="s">
        <v>35</v>
      </c>
      <c r="I8409" s="17" t="s">
        <v>74027</v>
      </c>
      <c r="J8409" s="20">
        <v>8059347391113</v>
      </c>
      <c r="L8409" s="28">
        <v>299.95</v>
      </c>
      <c r="M8409" s="17">
        <v>299.95</v>
      </c>
      <c r="N8409" s="24">
        <v>45544</v>
      </c>
    </row>
    <row r="8410" spans="2:14" s="17" customFormat="1" x14ac:dyDescent="0.25">
      <c r="B8410" s="17" t="s">
        <v>74020</v>
      </c>
      <c r="C8410" s="17" t="s">
        <v>74021</v>
      </c>
      <c r="E8410" s="17" t="s">
        <v>74022</v>
      </c>
      <c r="F8410" s="21"/>
      <c r="G8410" s="17" t="s">
        <v>34</v>
      </c>
      <c r="H8410" s="17" t="s">
        <v>35</v>
      </c>
      <c r="I8410" s="17" t="s">
        <v>74023</v>
      </c>
      <c r="J8410" s="20">
        <v>8059347396163</v>
      </c>
      <c r="L8410" s="28">
        <v>299.95</v>
      </c>
      <c r="M8410" s="17">
        <v>299.95</v>
      </c>
      <c r="N8410" s="24">
        <v>45544</v>
      </c>
    </row>
    <row r="8411" spans="2:14" s="17" customFormat="1" x14ac:dyDescent="0.25">
      <c r="B8411" s="17" t="s">
        <v>74016</v>
      </c>
      <c r="C8411" s="17" t="s">
        <v>74017</v>
      </c>
      <c r="E8411" s="17" t="s">
        <v>74018</v>
      </c>
      <c r="F8411" s="21"/>
      <c r="G8411" s="17" t="s">
        <v>34</v>
      </c>
      <c r="H8411" s="17" t="s">
        <v>35</v>
      </c>
      <c r="I8411" s="17" t="s">
        <v>74019</v>
      </c>
      <c r="J8411" s="20">
        <v>8059347396156</v>
      </c>
      <c r="L8411" s="28">
        <v>299.95</v>
      </c>
      <c r="M8411" s="17">
        <v>299.95</v>
      </c>
      <c r="N8411" s="24">
        <v>45544</v>
      </c>
    </row>
    <row r="8412" spans="2:14" s="17" customFormat="1" x14ac:dyDescent="0.25">
      <c r="B8412" s="17" t="s">
        <v>74012</v>
      </c>
      <c r="C8412" s="17" t="s">
        <v>74013</v>
      </c>
      <c r="E8412" s="17" t="s">
        <v>74014</v>
      </c>
      <c r="F8412" s="21"/>
      <c r="G8412" s="17" t="s">
        <v>34</v>
      </c>
      <c r="H8412" s="17" t="s">
        <v>35</v>
      </c>
      <c r="I8412" s="17" t="s">
        <v>74015</v>
      </c>
      <c r="J8412" s="20">
        <v>8059347396149</v>
      </c>
      <c r="L8412" s="28">
        <v>299.95</v>
      </c>
      <c r="M8412" s="17">
        <v>299.95</v>
      </c>
      <c r="N8412" s="24">
        <v>45544</v>
      </c>
    </row>
    <row r="8413" spans="2:14" s="17" customFormat="1" x14ac:dyDescent="0.25">
      <c r="C8413" s="17" t="s">
        <v>74009</v>
      </c>
      <c r="E8413" s="17" t="s">
        <v>74010</v>
      </c>
      <c r="F8413" s="21"/>
      <c r="G8413" s="17" t="s">
        <v>34</v>
      </c>
      <c r="H8413" s="17" t="s">
        <v>35</v>
      </c>
      <c r="I8413" s="17" t="s">
        <v>74011</v>
      </c>
      <c r="J8413" s="20">
        <v>8059347396132</v>
      </c>
      <c r="L8413" s="28">
        <v>299.95</v>
      </c>
      <c r="M8413" s="17">
        <v>299.95</v>
      </c>
      <c r="N8413" s="24">
        <v>45544</v>
      </c>
    </row>
    <row r="8414" spans="2:14" s="17" customFormat="1" x14ac:dyDescent="0.25">
      <c r="C8414" s="17" t="s">
        <v>74006</v>
      </c>
      <c r="E8414" s="17" t="s">
        <v>74007</v>
      </c>
      <c r="F8414" s="21"/>
      <c r="G8414" s="17" t="s">
        <v>34</v>
      </c>
      <c r="H8414" s="17" t="s">
        <v>35</v>
      </c>
      <c r="I8414" s="17" t="s">
        <v>74008</v>
      </c>
      <c r="J8414" s="20">
        <v>8059347396125</v>
      </c>
      <c r="L8414" s="28">
        <v>299.95</v>
      </c>
      <c r="M8414" s="17">
        <v>299.95</v>
      </c>
      <c r="N8414" s="24">
        <v>45544</v>
      </c>
    </row>
    <row r="8415" spans="2:14" s="17" customFormat="1" x14ac:dyDescent="0.25">
      <c r="C8415" s="17" t="s">
        <v>74003</v>
      </c>
      <c r="E8415" s="17" t="s">
        <v>74004</v>
      </c>
      <c r="F8415" s="21"/>
      <c r="G8415" s="17" t="s">
        <v>34</v>
      </c>
      <c r="H8415" s="17" t="s">
        <v>35</v>
      </c>
      <c r="I8415" s="17" t="s">
        <v>74005</v>
      </c>
      <c r="J8415" s="20">
        <v>8059347396118</v>
      </c>
      <c r="L8415" s="28">
        <v>299.95</v>
      </c>
      <c r="M8415" s="17">
        <v>299.95</v>
      </c>
      <c r="N8415" s="24">
        <v>45544</v>
      </c>
    </row>
    <row r="8416" spans="2:14" s="17" customFormat="1" x14ac:dyDescent="0.25">
      <c r="B8416" s="17" t="s">
        <v>73999</v>
      </c>
      <c r="C8416" s="17" t="s">
        <v>74000</v>
      </c>
      <c r="E8416" s="17" t="s">
        <v>74001</v>
      </c>
      <c r="F8416" s="21"/>
      <c r="G8416" s="17" t="s">
        <v>34</v>
      </c>
      <c r="H8416" s="17" t="s">
        <v>35</v>
      </c>
      <c r="I8416" s="17" t="s">
        <v>74002</v>
      </c>
      <c r="J8416" s="20">
        <v>8059347395678</v>
      </c>
      <c r="L8416" s="28">
        <v>299.95</v>
      </c>
      <c r="M8416" s="17">
        <v>299.95</v>
      </c>
      <c r="N8416" s="24">
        <v>45544</v>
      </c>
    </row>
    <row r="8417" spans="1:14" s="17" customFormat="1" x14ac:dyDescent="0.25">
      <c r="B8417" s="17" t="s">
        <v>73995</v>
      </c>
      <c r="C8417" s="17" t="s">
        <v>73996</v>
      </c>
      <c r="E8417" s="17" t="s">
        <v>73997</v>
      </c>
      <c r="F8417" s="21"/>
      <c r="G8417" s="17" t="s">
        <v>34</v>
      </c>
      <c r="H8417" s="17" t="s">
        <v>35</v>
      </c>
      <c r="I8417" s="17" t="s">
        <v>73998</v>
      </c>
      <c r="J8417" s="20">
        <v>8059347395661</v>
      </c>
      <c r="L8417" s="28">
        <v>299.95</v>
      </c>
      <c r="M8417" s="17">
        <v>299.95</v>
      </c>
      <c r="N8417" s="24">
        <v>45544</v>
      </c>
    </row>
    <row r="8418" spans="1:14" s="17" customFormat="1" x14ac:dyDescent="0.25">
      <c r="B8418" s="17" t="s">
        <v>73991</v>
      </c>
      <c r="C8418" s="17" t="s">
        <v>73992</v>
      </c>
      <c r="E8418" s="17" t="s">
        <v>73993</v>
      </c>
      <c r="F8418" s="21"/>
      <c r="G8418" s="17" t="s">
        <v>34</v>
      </c>
      <c r="H8418" s="17" t="s">
        <v>35</v>
      </c>
      <c r="I8418" s="17" t="s">
        <v>73994</v>
      </c>
      <c r="J8418" s="20">
        <v>8059347395654</v>
      </c>
      <c r="L8418" s="28">
        <v>299.95</v>
      </c>
      <c r="M8418" s="17">
        <v>299.95</v>
      </c>
      <c r="N8418" s="24">
        <v>45544</v>
      </c>
    </row>
    <row r="8419" spans="1:14" s="17" customFormat="1" x14ac:dyDescent="0.25">
      <c r="B8419" s="17" t="s">
        <v>73987</v>
      </c>
      <c r="C8419" s="17" t="s">
        <v>73988</v>
      </c>
      <c r="E8419" s="17" t="s">
        <v>73989</v>
      </c>
      <c r="F8419" s="21"/>
      <c r="G8419" s="17" t="s">
        <v>34</v>
      </c>
      <c r="H8419" s="17" t="s">
        <v>35</v>
      </c>
      <c r="I8419" s="17" t="s">
        <v>73990</v>
      </c>
      <c r="J8419" s="20">
        <v>8059347395647</v>
      </c>
      <c r="L8419" s="28">
        <v>299.95</v>
      </c>
      <c r="M8419" s="17">
        <v>299.95</v>
      </c>
      <c r="N8419" s="24">
        <v>45544</v>
      </c>
    </row>
    <row r="8420" spans="1:14" s="17" customFormat="1" x14ac:dyDescent="0.25">
      <c r="B8420" s="17" t="s">
        <v>73983</v>
      </c>
      <c r="C8420" s="17" t="s">
        <v>73984</v>
      </c>
      <c r="E8420" s="17" t="s">
        <v>73985</v>
      </c>
      <c r="F8420" s="21"/>
      <c r="G8420" s="17" t="s">
        <v>34</v>
      </c>
      <c r="H8420" s="17" t="s">
        <v>35</v>
      </c>
      <c r="I8420" s="17" t="s">
        <v>73986</v>
      </c>
      <c r="J8420" s="20">
        <v>8059347395630</v>
      </c>
      <c r="L8420" s="28">
        <v>299.95</v>
      </c>
      <c r="M8420" s="17">
        <v>299.95</v>
      </c>
      <c r="N8420" s="24">
        <v>45544</v>
      </c>
    </row>
    <row r="8421" spans="1:14" s="17" customFormat="1" x14ac:dyDescent="0.25">
      <c r="B8421" s="17" t="s">
        <v>73979</v>
      </c>
      <c r="C8421" s="17" t="s">
        <v>73980</v>
      </c>
      <c r="E8421" s="17" t="s">
        <v>73981</v>
      </c>
      <c r="F8421" s="21"/>
      <c r="G8421" s="17" t="s">
        <v>34</v>
      </c>
      <c r="H8421" s="17" t="s">
        <v>35</v>
      </c>
      <c r="I8421" s="17" t="s">
        <v>73982</v>
      </c>
      <c r="J8421" s="20">
        <v>8059347395623</v>
      </c>
      <c r="L8421" s="28">
        <v>299.95</v>
      </c>
      <c r="M8421" s="17">
        <v>299.95</v>
      </c>
      <c r="N8421" s="24">
        <v>45544</v>
      </c>
    </row>
    <row r="8422" spans="1:14" s="17" customFormat="1" x14ac:dyDescent="0.25">
      <c r="B8422" s="17" t="s">
        <v>73975</v>
      </c>
      <c r="C8422" s="17" t="s">
        <v>73976</v>
      </c>
      <c r="E8422" s="17" t="s">
        <v>73977</v>
      </c>
      <c r="F8422" s="21"/>
      <c r="G8422" s="17" t="s">
        <v>34</v>
      </c>
      <c r="H8422" s="17" t="s">
        <v>35</v>
      </c>
      <c r="I8422" s="17" t="s">
        <v>73978</v>
      </c>
      <c r="J8422" s="20">
        <v>8059347395616</v>
      </c>
      <c r="L8422" s="28">
        <v>299.95</v>
      </c>
      <c r="M8422" s="17">
        <v>299.95</v>
      </c>
      <c r="N8422" s="24">
        <v>45544</v>
      </c>
    </row>
    <row r="8423" spans="1:14" s="17" customFormat="1" x14ac:dyDescent="0.25">
      <c r="B8423" s="17" t="s">
        <v>73971</v>
      </c>
      <c r="C8423" s="17" t="s">
        <v>73972</v>
      </c>
      <c r="E8423" s="17" t="s">
        <v>73973</v>
      </c>
      <c r="F8423" s="21"/>
      <c r="G8423" s="17" t="s">
        <v>34</v>
      </c>
      <c r="H8423" s="17" t="s">
        <v>35</v>
      </c>
      <c r="I8423" s="17" t="s">
        <v>73974</v>
      </c>
      <c r="J8423" s="20">
        <v>8059347391106</v>
      </c>
      <c r="L8423" s="28">
        <v>299.95</v>
      </c>
      <c r="M8423" s="17">
        <v>299.95</v>
      </c>
      <c r="N8423" s="24">
        <v>45544</v>
      </c>
    </row>
    <row r="8424" spans="1:14" s="17" customFormat="1" x14ac:dyDescent="0.25">
      <c r="B8424" s="17" t="s">
        <v>73967</v>
      </c>
      <c r="C8424" s="17" t="s">
        <v>73968</v>
      </c>
      <c r="E8424" s="17" t="s">
        <v>73969</v>
      </c>
      <c r="F8424" s="21"/>
      <c r="G8424" s="17" t="s">
        <v>34</v>
      </c>
      <c r="H8424" s="17" t="s">
        <v>35</v>
      </c>
      <c r="I8424" s="17" t="s">
        <v>73970</v>
      </c>
      <c r="J8424" s="20">
        <v>8059347395609</v>
      </c>
      <c r="L8424" s="28">
        <v>299.95</v>
      </c>
      <c r="M8424" s="17">
        <v>299.95</v>
      </c>
      <c r="N8424" s="24">
        <v>45544</v>
      </c>
    </row>
    <row r="8425" spans="1:14" s="17" customFormat="1" x14ac:dyDescent="0.25">
      <c r="B8425" s="17" t="s">
        <v>73963</v>
      </c>
      <c r="C8425" s="17" t="s">
        <v>73964</v>
      </c>
      <c r="E8425" s="17" t="s">
        <v>73965</v>
      </c>
      <c r="F8425" s="21"/>
      <c r="G8425" s="17" t="s">
        <v>34</v>
      </c>
      <c r="H8425" s="17" t="s">
        <v>35</v>
      </c>
      <c r="I8425" s="17" t="s">
        <v>73966</v>
      </c>
      <c r="J8425" s="20">
        <v>8059347395593</v>
      </c>
      <c r="L8425" s="28">
        <v>299.95</v>
      </c>
      <c r="M8425" s="17">
        <v>299.95</v>
      </c>
      <c r="N8425" s="24">
        <v>45544</v>
      </c>
    </row>
    <row r="8426" spans="1:14" s="17" customFormat="1" x14ac:dyDescent="0.25">
      <c r="B8426" s="17" t="s">
        <v>73959</v>
      </c>
      <c r="C8426" s="17" t="s">
        <v>73960</v>
      </c>
      <c r="E8426" s="17" t="s">
        <v>73961</v>
      </c>
      <c r="F8426" s="21"/>
      <c r="G8426" s="17" t="s">
        <v>34</v>
      </c>
      <c r="H8426" s="17" t="s">
        <v>35</v>
      </c>
      <c r="I8426" s="17" t="s">
        <v>73962</v>
      </c>
      <c r="J8426" s="20">
        <v>8059347395586</v>
      </c>
      <c r="L8426" s="28">
        <v>299.95</v>
      </c>
      <c r="M8426" s="17">
        <v>299.95</v>
      </c>
      <c r="N8426" s="24">
        <v>45544</v>
      </c>
    </row>
    <row r="8427" spans="1:14" s="17" customFormat="1" x14ac:dyDescent="0.25">
      <c r="B8427" s="17" t="s">
        <v>73955</v>
      </c>
      <c r="C8427" s="17" t="s">
        <v>73956</v>
      </c>
      <c r="E8427" s="17" t="s">
        <v>73957</v>
      </c>
      <c r="F8427" s="21"/>
      <c r="G8427" s="17" t="s">
        <v>34</v>
      </c>
      <c r="H8427" s="17" t="s">
        <v>35</v>
      </c>
      <c r="I8427" s="17" t="s">
        <v>73958</v>
      </c>
      <c r="J8427" s="20">
        <v>8059347395579</v>
      </c>
      <c r="L8427" s="28">
        <v>299.95</v>
      </c>
      <c r="M8427" s="17">
        <v>299.95</v>
      </c>
      <c r="N8427" s="24">
        <v>45544</v>
      </c>
    </row>
    <row r="8428" spans="1:14" s="17" customFormat="1" x14ac:dyDescent="0.25">
      <c r="B8428" s="17" t="s">
        <v>73952</v>
      </c>
      <c r="E8428" s="17" t="s">
        <v>73953</v>
      </c>
      <c r="F8428" s="21"/>
      <c r="G8428" s="17" t="s">
        <v>34</v>
      </c>
      <c r="H8428" s="17" t="s">
        <v>35</v>
      </c>
      <c r="I8428" s="17" t="s">
        <v>73954</v>
      </c>
      <c r="J8428" s="20">
        <v>8059347395562</v>
      </c>
      <c r="L8428" s="28">
        <v>299.95</v>
      </c>
      <c r="M8428" s="17">
        <v>299.95</v>
      </c>
      <c r="N8428" s="24">
        <v>45544</v>
      </c>
    </row>
    <row r="8429" spans="1:14" s="17" customFormat="1" x14ac:dyDescent="0.25">
      <c r="B8429" s="17" t="s">
        <v>73949</v>
      </c>
      <c r="E8429" s="17" t="s">
        <v>73950</v>
      </c>
      <c r="F8429" s="21"/>
      <c r="G8429" s="17" t="s">
        <v>34</v>
      </c>
      <c r="H8429" s="17" t="s">
        <v>35</v>
      </c>
      <c r="I8429" s="17" t="s">
        <v>73951</v>
      </c>
      <c r="J8429" s="20">
        <v>8059347395555</v>
      </c>
      <c r="L8429" s="28">
        <v>299.95</v>
      </c>
      <c r="M8429" s="17">
        <v>299.95</v>
      </c>
      <c r="N8429" s="24">
        <v>45544</v>
      </c>
    </row>
    <row r="8430" spans="1:14" s="17" customFormat="1" x14ac:dyDescent="0.25">
      <c r="B8430" s="17" t="s">
        <v>73946</v>
      </c>
      <c r="E8430" s="17" t="s">
        <v>73947</v>
      </c>
      <c r="F8430" s="21"/>
      <c r="G8430" s="17" t="s">
        <v>34</v>
      </c>
      <c r="H8430" s="17" t="s">
        <v>35</v>
      </c>
      <c r="I8430" s="17" t="s">
        <v>73948</v>
      </c>
      <c r="J8430" s="20">
        <v>8059347395548</v>
      </c>
      <c r="L8430" s="28">
        <v>299.95</v>
      </c>
      <c r="M8430" s="17">
        <v>299.95</v>
      </c>
      <c r="N8430" s="24">
        <v>45544</v>
      </c>
    </row>
    <row r="8431" spans="1:14" s="17" customFormat="1" x14ac:dyDescent="0.25">
      <c r="A8431" s="32" t="s">
        <v>27403</v>
      </c>
      <c r="B8431" s="42" t="s">
        <v>66360</v>
      </c>
      <c r="C8431" s="42"/>
      <c r="D8431" s="42"/>
      <c r="E8431" s="43" t="s">
        <v>1340</v>
      </c>
      <c r="F8431" s="44" t="s">
        <v>298</v>
      </c>
      <c r="G8431" s="44" t="s">
        <v>17</v>
      </c>
      <c r="H8431" s="44" t="s">
        <v>18</v>
      </c>
      <c r="I8431" s="42" t="s">
        <v>1341</v>
      </c>
      <c r="J8431" s="42">
        <v>8021506696933</v>
      </c>
      <c r="K8431" s="45">
        <v>45566</v>
      </c>
      <c r="L8431" s="47">
        <v>0</v>
      </c>
      <c r="M8431" s="46">
        <v>299.95</v>
      </c>
      <c r="N8431" s="45">
        <v>42786</v>
      </c>
    </row>
    <row r="8432" spans="1:14" s="17" customFormat="1" x14ac:dyDescent="0.25">
      <c r="A8432" s="32" t="s">
        <v>27402</v>
      </c>
      <c r="B8432" s="42" t="s">
        <v>66359</v>
      </c>
      <c r="C8432" s="42"/>
      <c r="D8432" s="42"/>
      <c r="E8432" s="43" t="s">
        <v>1338</v>
      </c>
      <c r="F8432" s="44" t="s">
        <v>298</v>
      </c>
      <c r="G8432" s="44" t="s">
        <v>17</v>
      </c>
      <c r="H8432" s="44" t="s">
        <v>18</v>
      </c>
      <c r="I8432" s="42" t="s">
        <v>1339</v>
      </c>
      <c r="J8432" s="42">
        <v>8021506696926</v>
      </c>
      <c r="K8432" s="45">
        <v>45566</v>
      </c>
      <c r="L8432" s="47">
        <v>0</v>
      </c>
      <c r="M8432" s="46">
        <v>299.95</v>
      </c>
      <c r="N8432" s="45">
        <v>42786</v>
      </c>
    </row>
    <row r="8433" spans="1:14" s="17" customFormat="1" x14ac:dyDescent="0.25">
      <c r="A8433" s="32" t="s">
        <v>27401</v>
      </c>
      <c r="B8433" s="42" t="s">
        <v>66358</v>
      </c>
      <c r="C8433" s="42" t="s">
        <v>19725</v>
      </c>
      <c r="D8433" s="42"/>
      <c r="E8433" s="43" t="s">
        <v>1336</v>
      </c>
      <c r="F8433" s="44" t="s">
        <v>298</v>
      </c>
      <c r="G8433" s="44" t="s">
        <v>17</v>
      </c>
      <c r="H8433" s="44" t="s">
        <v>18</v>
      </c>
      <c r="I8433" s="42" t="s">
        <v>1337</v>
      </c>
      <c r="J8433" s="42">
        <v>8021506696919</v>
      </c>
      <c r="K8433" s="45">
        <v>45566</v>
      </c>
      <c r="L8433" s="47">
        <v>0</v>
      </c>
      <c r="M8433" s="46">
        <v>299.95</v>
      </c>
      <c r="N8433" s="45">
        <v>42786</v>
      </c>
    </row>
    <row r="8434" spans="1:14" s="17" customFormat="1" x14ac:dyDescent="0.25">
      <c r="A8434" s="32" t="s">
        <v>27400</v>
      </c>
      <c r="B8434" s="42" t="s">
        <v>66357</v>
      </c>
      <c r="C8434" s="42" t="s">
        <v>19724</v>
      </c>
      <c r="D8434" s="42"/>
      <c r="E8434" s="43" t="s">
        <v>1334</v>
      </c>
      <c r="F8434" s="44" t="s">
        <v>298</v>
      </c>
      <c r="G8434" s="44" t="s">
        <v>17</v>
      </c>
      <c r="H8434" s="44" t="s">
        <v>18</v>
      </c>
      <c r="I8434" s="42" t="s">
        <v>1335</v>
      </c>
      <c r="J8434" s="42">
        <v>8021506696902</v>
      </c>
      <c r="K8434" s="45">
        <v>45566</v>
      </c>
      <c r="L8434" s="47">
        <v>0</v>
      </c>
      <c r="M8434" s="46">
        <v>299.95</v>
      </c>
      <c r="N8434" s="45">
        <v>42786</v>
      </c>
    </row>
    <row r="8435" spans="1:14" s="17" customFormat="1" x14ac:dyDescent="0.25">
      <c r="A8435" s="32" t="s">
        <v>27399</v>
      </c>
      <c r="B8435" s="42" t="s">
        <v>66356</v>
      </c>
      <c r="C8435" s="42" t="s">
        <v>19723</v>
      </c>
      <c r="D8435" s="42"/>
      <c r="E8435" s="43" t="s">
        <v>1332</v>
      </c>
      <c r="F8435" s="44" t="s">
        <v>298</v>
      </c>
      <c r="G8435" s="44" t="s">
        <v>17</v>
      </c>
      <c r="H8435" s="44" t="s">
        <v>18</v>
      </c>
      <c r="I8435" s="42" t="s">
        <v>1333</v>
      </c>
      <c r="J8435" s="42">
        <v>8021506696896</v>
      </c>
      <c r="K8435" s="45">
        <v>45566</v>
      </c>
      <c r="L8435" s="47">
        <v>0</v>
      </c>
      <c r="M8435" s="46">
        <v>299.95</v>
      </c>
      <c r="N8435" s="45">
        <v>42786</v>
      </c>
    </row>
    <row r="8436" spans="1:14" s="17" customFormat="1" x14ac:dyDescent="0.25">
      <c r="A8436" s="32" t="s">
        <v>27398</v>
      </c>
      <c r="B8436" s="42" t="s">
        <v>66355</v>
      </c>
      <c r="C8436" s="42" t="s">
        <v>19722</v>
      </c>
      <c r="D8436" s="42"/>
      <c r="E8436" s="43" t="s">
        <v>1330</v>
      </c>
      <c r="F8436" s="44" t="s">
        <v>298</v>
      </c>
      <c r="G8436" s="44" t="s">
        <v>17</v>
      </c>
      <c r="H8436" s="44" t="s">
        <v>18</v>
      </c>
      <c r="I8436" s="42" t="s">
        <v>1331</v>
      </c>
      <c r="J8436" s="42">
        <v>8021506696889</v>
      </c>
      <c r="K8436" s="45">
        <v>45566</v>
      </c>
      <c r="L8436" s="47">
        <v>0</v>
      </c>
      <c r="M8436" s="46">
        <v>299.95</v>
      </c>
      <c r="N8436" s="45">
        <v>42786</v>
      </c>
    </row>
    <row r="8437" spans="1:14" s="17" customFormat="1" x14ac:dyDescent="0.25">
      <c r="A8437" s="32" t="s">
        <v>27397</v>
      </c>
      <c r="B8437" s="42" t="s">
        <v>66354</v>
      </c>
      <c r="C8437" s="42" t="s">
        <v>19721</v>
      </c>
      <c r="D8437" s="42"/>
      <c r="E8437" s="43" t="s">
        <v>1328</v>
      </c>
      <c r="F8437" s="44" t="s">
        <v>298</v>
      </c>
      <c r="G8437" s="44" t="s">
        <v>17</v>
      </c>
      <c r="H8437" s="44" t="s">
        <v>18</v>
      </c>
      <c r="I8437" s="42" t="s">
        <v>1329</v>
      </c>
      <c r="J8437" s="42">
        <v>8021506696872</v>
      </c>
      <c r="K8437" s="45">
        <v>45566</v>
      </c>
      <c r="L8437" s="47">
        <v>0</v>
      </c>
      <c r="M8437" s="46">
        <v>299.95</v>
      </c>
      <c r="N8437" s="45">
        <v>42786</v>
      </c>
    </row>
    <row r="8438" spans="1:14" s="17" customFormat="1" x14ac:dyDescent="0.25">
      <c r="A8438" s="32" t="s">
        <v>27396</v>
      </c>
      <c r="B8438" s="42" t="s">
        <v>66353</v>
      </c>
      <c r="C8438" s="42" t="s">
        <v>19720</v>
      </c>
      <c r="D8438" s="42"/>
      <c r="E8438" s="43" t="s">
        <v>1326</v>
      </c>
      <c r="F8438" s="44" t="s">
        <v>298</v>
      </c>
      <c r="G8438" s="44" t="s">
        <v>17</v>
      </c>
      <c r="H8438" s="44" t="s">
        <v>18</v>
      </c>
      <c r="I8438" s="42" t="s">
        <v>1327</v>
      </c>
      <c r="J8438" s="42">
        <v>8021506696865</v>
      </c>
      <c r="K8438" s="45">
        <v>45566</v>
      </c>
      <c r="L8438" s="47">
        <v>0</v>
      </c>
      <c r="M8438" s="46">
        <v>299.95</v>
      </c>
      <c r="N8438" s="45">
        <v>42786</v>
      </c>
    </row>
    <row r="8439" spans="1:14" s="17" customFormat="1" x14ac:dyDescent="0.25">
      <c r="A8439" s="32" t="s">
        <v>27395</v>
      </c>
      <c r="B8439" s="42" t="s">
        <v>66352</v>
      </c>
      <c r="C8439" s="42" t="s">
        <v>19719</v>
      </c>
      <c r="D8439" s="42"/>
      <c r="E8439" s="43" t="s">
        <v>1324</v>
      </c>
      <c r="F8439" s="44" t="s">
        <v>298</v>
      </c>
      <c r="G8439" s="44" t="s">
        <v>17</v>
      </c>
      <c r="H8439" s="44" t="s">
        <v>18</v>
      </c>
      <c r="I8439" s="42" t="s">
        <v>1325</v>
      </c>
      <c r="J8439" s="42">
        <v>8021506696858</v>
      </c>
      <c r="K8439" s="45">
        <v>45566</v>
      </c>
      <c r="L8439" s="47">
        <v>0</v>
      </c>
      <c r="M8439" s="46">
        <v>299.95</v>
      </c>
      <c r="N8439" s="45">
        <v>42786</v>
      </c>
    </row>
    <row r="8440" spans="1:14" s="17" customFormat="1" x14ac:dyDescent="0.25">
      <c r="A8440" s="32" t="s">
        <v>27394</v>
      </c>
      <c r="B8440" s="42" t="s">
        <v>66351</v>
      </c>
      <c r="C8440" s="42" t="s">
        <v>19718</v>
      </c>
      <c r="D8440" s="42"/>
      <c r="E8440" s="43" t="s">
        <v>1322</v>
      </c>
      <c r="F8440" s="44" t="s">
        <v>298</v>
      </c>
      <c r="G8440" s="44" t="s">
        <v>17</v>
      </c>
      <c r="H8440" s="44" t="s">
        <v>18</v>
      </c>
      <c r="I8440" s="42" t="s">
        <v>1323</v>
      </c>
      <c r="J8440" s="42">
        <v>8021506696841</v>
      </c>
      <c r="K8440" s="45">
        <v>45566</v>
      </c>
      <c r="L8440" s="47">
        <v>0</v>
      </c>
      <c r="M8440" s="46">
        <v>299.95</v>
      </c>
      <c r="N8440" s="45">
        <v>42786</v>
      </c>
    </row>
    <row r="8441" spans="1:14" s="17" customFormat="1" x14ac:dyDescent="0.25">
      <c r="A8441" s="32" t="s">
        <v>27393</v>
      </c>
      <c r="B8441" s="42" t="s">
        <v>66350</v>
      </c>
      <c r="C8441" s="42"/>
      <c r="D8441" s="42"/>
      <c r="E8441" s="43" t="s">
        <v>1320</v>
      </c>
      <c r="F8441" s="44" t="s">
        <v>298</v>
      </c>
      <c r="G8441" s="44" t="s">
        <v>17</v>
      </c>
      <c r="H8441" s="44" t="s">
        <v>18</v>
      </c>
      <c r="I8441" s="42" t="s">
        <v>1321</v>
      </c>
      <c r="J8441" s="42">
        <v>8021506696834</v>
      </c>
      <c r="K8441" s="45">
        <v>45566</v>
      </c>
      <c r="L8441" s="47">
        <v>0</v>
      </c>
      <c r="M8441" s="46">
        <v>299.95</v>
      </c>
      <c r="N8441" s="45">
        <v>42786</v>
      </c>
    </row>
    <row r="8442" spans="1:14" s="17" customFormat="1" x14ac:dyDescent="0.25">
      <c r="A8442" s="32" t="s">
        <v>27392</v>
      </c>
      <c r="B8442" s="42" t="s">
        <v>66349</v>
      </c>
      <c r="C8442" s="42"/>
      <c r="D8442" s="42"/>
      <c r="E8442" s="43" t="s">
        <v>1318</v>
      </c>
      <c r="F8442" s="44" t="s">
        <v>298</v>
      </c>
      <c r="G8442" s="44" t="s">
        <v>17</v>
      </c>
      <c r="H8442" s="44" t="s">
        <v>18</v>
      </c>
      <c r="I8442" s="42" t="s">
        <v>1319</v>
      </c>
      <c r="J8442" s="42">
        <v>8021506696827</v>
      </c>
      <c r="K8442" s="45">
        <v>45566</v>
      </c>
      <c r="L8442" s="47">
        <v>0</v>
      </c>
      <c r="M8442" s="46">
        <v>299.95</v>
      </c>
      <c r="N8442" s="45">
        <v>42786</v>
      </c>
    </row>
    <row r="8443" spans="1:14" s="17" customFormat="1" x14ac:dyDescent="0.25">
      <c r="A8443" s="32" t="s">
        <v>27391</v>
      </c>
      <c r="B8443" s="42" t="s">
        <v>66348</v>
      </c>
      <c r="C8443" s="42"/>
      <c r="D8443" s="42"/>
      <c r="E8443" s="43" t="s">
        <v>1316</v>
      </c>
      <c r="F8443" s="44" t="s">
        <v>298</v>
      </c>
      <c r="G8443" s="44" t="s">
        <v>17</v>
      </c>
      <c r="H8443" s="44" t="s">
        <v>18</v>
      </c>
      <c r="I8443" s="42" t="s">
        <v>1317</v>
      </c>
      <c r="J8443" s="42">
        <v>8021506696810</v>
      </c>
      <c r="K8443" s="45">
        <v>45566</v>
      </c>
      <c r="L8443" s="47">
        <v>0</v>
      </c>
      <c r="M8443" s="46">
        <v>299.95</v>
      </c>
      <c r="N8443" s="45">
        <v>42786</v>
      </c>
    </row>
    <row r="8444" spans="1:14" s="17" customFormat="1" x14ac:dyDescent="0.25">
      <c r="A8444" s="32" t="s">
        <v>27390</v>
      </c>
      <c r="B8444" s="42" t="s">
        <v>66347</v>
      </c>
      <c r="C8444" s="42"/>
      <c r="D8444" s="42"/>
      <c r="E8444" s="43" t="s">
        <v>1314</v>
      </c>
      <c r="F8444" s="44" t="s">
        <v>298</v>
      </c>
      <c r="G8444" s="44" t="s">
        <v>17</v>
      </c>
      <c r="H8444" s="44" t="s">
        <v>18</v>
      </c>
      <c r="I8444" s="42" t="s">
        <v>1315</v>
      </c>
      <c r="J8444" s="42">
        <v>8021506696803</v>
      </c>
      <c r="K8444" s="45">
        <v>45566</v>
      </c>
      <c r="L8444" s="47">
        <v>0</v>
      </c>
      <c r="M8444" s="46">
        <v>299.95</v>
      </c>
      <c r="N8444" s="45">
        <v>42786</v>
      </c>
    </row>
    <row r="8445" spans="1:14" s="17" customFormat="1" x14ac:dyDescent="0.25">
      <c r="A8445" s="32" t="s">
        <v>27389</v>
      </c>
      <c r="B8445" s="42" t="s">
        <v>66346</v>
      </c>
      <c r="C8445" s="42"/>
      <c r="D8445" s="42"/>
      <c r="E8445" s="43" t="s">
        <v>1312</v>
      </c>
      <c r="F8445" s="44" t="s">
        <v>298</v>
      </c>
      <c r="G8445" s="44" t="s">
        <v>17</v>
      </c>
      <c r="H8445" s="44" t="s">
        <v>18</v>
      </c>
      <c r="I8445" s="42" t="s">
        <v>1313</v>
      </c>
      <c r="J8445" s="42">
        <v>8021506696797</v>
      </c>
      <c r="K8445" s="45">
        <v>45566</v>
      </c>
      <c r="L8445" s="47">
        <v>0</v>
      </c>
      <c r="M8445" s="46">
        <v>299.95</v>
      </c>
      <c r="N8445" s="45">
        <v>42786</v>
      </c>
    </row>
    <row r="8446" spans="1:14" s="17" customFormat="1" x14ac:dyDescent="0.25">
      <c r="A8446" s="32"/>
      <c r="B8446" s="42" t="s">
        <v>52055</v>
      </c>
      <c r="C8446" s="42"/>
      <c r="D8446" s="32"/>
      <c r="E8446" s="32" t="s">
        <v>59087</v>
      </c>
      <c r="F8446" s="44" t="s">
        <v>298</v>
      </c>
      <c r="G8446" s="44" t="s">
        <v>17</v>
      </c>
      <c r="H8446" s="44" t="s">
        <v>18</v>
      </c>
      <c r="I8446" s="32" t="s">
        <v>50059</v>
      </c>
      <c r="J8446" s="55">
        <v>8059347052410</v>
      </c>
      <c r="K8446" s="45">
        <v>45566</v>
      </c>
      <c r="L8446" s="47">
        <v>0</v>
      </c>
      <c r="M8446" s="64">
        <v>299.95</v>
      </c>
      <c r="N8446" s="45">
        <v>44835</v>
      </c>
    </row>
    <row r="8447" spans="1:14" s="17" customFormat="1" x14ac:dyDescent="0.25">
      <c r="A8447" s="32"/>
      <c r="B8447" s="42" t="s">
        <v>52054</v>
      </c>
      <c r="C8447" s="42"/>
      <c r="D8447" s="32"/>
      <c r="E8447" s="32" t="s">
        <v>59086</v>
      </c>
      <c r="F8447" s="44" t="s">
        <v>298</v>
      </c>
      <c r="G8447" s="44" t="s">
        <v>17</v>
      </c>
      <c r="H8447" s="44" t="s">
        <v>18</v>
      </c>
      <c r="I8447" s="32" t="s">
        <v>50058</v>
      </c>
      <c r="J8447" s="55">
        <v>8059347052403</v>
      </c>
      <c r="K8447" s="45">
        <v>45566</v>
      </c>
      <c r="L8447" s="47">
        <v>0</v>
      </c>
      <c r="M8447" s="64">
        <v>299.95</v>
      </c>
      <c r="N8447" s="45">
        <v>44835</v>
      </c>
    </row>
    <row r="8448" spans="1:14" s="17" customFormat="1" x14ac:dyDescent="0.25">
      <c r="A8448" s="32"/>
      <c r="B8448" s="42" t="s">
        <v>52053</v>
      </c>
      <c r="C8448" s="42"/>
      <c r="D8448" s="32"/>
      <c r="E8448" s="32" t="s">
        <v>59085</v>
      </c>
      <c r="F8448" s="44" t="s">
        <v>298</v>
      </c>
      <c r="G8448" s="44" t="s">
        <v>17</v>
      </c>
      <c r="H8448" s="44" t="s">
        <v>18</v>
      </c>
      <c r="I8448" s="32" t="s">
        <v>50057</v>
      </c>
      <c r="J8448" s="55">
        <v>8059347052397</v>
      </c>
      <c r="K8448" s="45">
        <v>45566</v>
      </c>
      <c r="L8448" s="47">
        <v>0</v>
      </c>
      <c r="M8448" s="64">
        <v>299.95</v>
      </c>
      <c r="N8448" s="45">
        <v>44835</v>
      </c>
    </row>
    <row r="8449" spans="1:14" s="17" customFormat="1" x14ac:dyDescent="0.25">
      <c r="A8449" s="32"/>
      <c r="B8449" s="42" t="s">
        <v>52052</v>
      </c>
      <c r="C8449" s="42"/>
      <c r="D8449" s="32"/>
      <c r="E8449" s="32" t="s">
        <v>59084</v>
      </c>
      <c r="F8449" s="44" t="s">
        <v>298</v>
      </c>
      <c r="G8449" s="44" t="s">
        <v>17</v>
      </c>
      <c r="H8449" s="44" t="s">
        <v>18</v>
      </c>
      <c r="I8449" s="32" t="s">
        <v>50056</v>
      </c>
      <c r="J8449" s="55">
        <v>8059347052380</v>
      </c>
      <c r="K8449" s="45">
        <v>45566</v>
      </c>
      <c r="L8449" s="47">
        <v>0</v>
      </c>
      <c r="M8449" s="64">
        <v>299.95</v>
      </c>
      <c r="N8449" s="45">
        <v>44835</v>
      </c>
    </row>
    <row r="8450" spans="1:14" s="17" customFormat="1" x14ac:dyDescent="0.25">
      <c r="A8450" s="32"/>
      <c r="B8450" s="42" t="s">
        <v>52051</v>
      </c>
      <c r="C8450" s="42"/>
      <c r="D8450" s="32"/>
      <c r="E8450" s="32" t="s">
        <v>59083</v>
      </c>
      <c r="F8450" s="44" t="s">
        <v>298</v>
      </c>
      <c r="G8450" s="44" t="s">
        <v>17</v>
      </c>
      <c r="H8450" s="44" t="s">
        <v>18</v>
      </c>
      <c r="I8450" s="32" t="s">
        <v>50055</v>
      </c>
      <c r="J8450" s="55">
        <v>8059347052373</v>
      </c>
      <c r="K8450" s="45">
        <v>45566</v>
      </c>
      <c r="L8450" s="47">
        <v>0</v>
      </c>
      <c r="M8450" s="64">
        <v>299.95</v>
      </c>
      <c r="N8450" s="45">
        <v>44835</v>
      </c>
    </row>
    <row r="8451" spans="1:14" s="17" customFormat="1" x14ac:dyDescent="0.25">
      <c r="A8451" s="32"/>
      <c r="B8451" s="42" t="s">
        <v>52050</v>
      </c>
      <c r="C8451" s="42"/>
      <c r="D8451" s="32"/>
      <c r="E8451" s="32" t="s">
        <v>59082</v>
      </c>
      <c r="F8451" s="44" t="s">
        <v>298</v>
      </c>
      <c r="G8451" s="44" t="s">
        <v>17</v>
      </c>
      <c r="H8451" s="44" t="s">
        <v>18</v>
      </c>
      <c r="I8451" s="32" t="s">
        <v>50054</v>
      </c>
      <c r="J8451" s="55">
        <v>8059347052366</v>
      </c>
      <c r="K8451" s="45">
        <v>45566</v>
      </c>
      <c r="L8451" s="47">
        <v>0</v>
      </c>
      <c r="M8451" s="64">
        <v>299.95</v>
      </c>
      <c r="N8451" s="45">
        <v>44835</v>
      </c>
    </row>
    <row r="8452" spans="1:14" s="17" customFormat="1" x14ac:dyDescent="0.25">
      <c r="A8452" s="32"/>
      <c r="B8452" s="42" t="s">
        <v>52049</v>
      </c>
      <c r="C8452" s="42"/>
      <c r="D8452" s="32"/>
      <c r="E8452" s="32" t="s">
        <v>59081</v>
      </c>
      <c r="F8452" s="44" t="s">
        <v>298</v>
      </c>
      <c r="G8452" s="44" t="s">
        <v>17</v>
      </c>
      <c r="H8452" s="44" t="s">
        <v>18</v>
      </c>
      <c r="I8452" s="32" t="s">
        <v>50053</v>
      </c>
      <c r="J8452" s="55">
        <v>8059347052359</v>
      </c>
      <c r="K8452" s="45">
        <v>45566</v>
      </c>
      <c r="L8452" s="47">
        <v>0</v>
      </c>
      <c r="M8452" s="64">
        <v>299.95</v>
      </c>
      <c r="N8452" s="45">
        <v>44835</v>
      </c>
    </row>
    <row r="8453" spans="1:14" s="17" customFormat="1" x14ac:dyDescent="0.25">
      <c r="A8453" s="32"/>
      <c r="B8453" s="42" t="s">
        <v>52048</v>
      </c>
      <c r="C8453" s="42"/>
      <c r="D8453" s="32"/>
      <c r="E8453" s="32" t="s">
        <v>59080</v>
      </c>
      <c r="F8453" s="44" t="s">
        <v>298</v>
      </c>
      <c r="G8453" s="44" t="s">
        <v>17</v>
      </c>
      <c r="H8453" s="44" t="s">
        <v>18</v>
      </c>
      <c r="I8453" s="32" t="s">
        <v>50052</v>
      </c>
      <c r="J8453" s="55">
        <v>8059347052342</v>
      </c>
      <c r="K8453" s="45">
        <v>45566</v>
      </c>
      <c r="L8453" s="47">
        <v>0</v>
      </c>
      <c r="M8453" s="64">
        <v>299.95</v>
      </c>
      <c r="N8453" s="45">
        <v>44835</v>
      </c>
    </row>
    <row r="8454" spans="1:14" s="17" customFormat="1" x14ac:dyDescent="0.25">
      <c r="A8454" s="32"/>
      <c r="B8454" s="42" t="s">
        <v>52047</v>
      </c>
      <c r="C8454" s="42"/>
      <c r="D8454" s="32"/>
      <c r="E8454" s="32" t="s">
        <v>59079</v>
      </c>
      <c r="F8454" s="44" t="s">
        <v>298</v>
      </c>
      <c r="G8454" s="44" t="s">
        <v>17</v>
      </c>
      <c r="H8454" s="44" t="s">
        <v>18</v>
      </c>
      <c r="I8454" s="32" t="s">
        <v>50051</v>
      </c>
      <c r="J8454" s="55">
        <v>8059347052335</v>
      </c>
      <c r="K8454" s="45">
        <v>45566</v>
      </c>
      <c r="L8454" s="47">
        <v>0</v>
      </c>
      <c r="M8454" s="64">
        <v>299.95</v>
      </c>
      <c r="N8454" s="45">
        <v>44835</v>
      </c>
    </row>
    <row r="8455" spans="1:14" s="17" customFormat="1" x14ac:dyDescent="0.25">
      <c r="A8455" s="32"/>
      <c r="B8455" s="42" t="s">
        <v>52046</v>
      </c>
      <c r="C8455" s="42"/>
      <c r="D8455" s="32"/>
      <c r="E8455" s="32" t="s">
        <v>59078</v>
      </c>
      <c r="F8455" s="44" t="s">
        <v>298</v>
      </c>
      <c r="G8455" s="44" t="s">
        <v>17</v>
      </c>
      <c r="H8455" s="44" t="s">
        <v>18</v>
      </c>
      <c r="I8455" s="32" t="s">
        <v>50050</v>
      </c>
      <c r="J8455" s="55">
        <v>8059347052328</v>
      </c>
      <c r="K8455" s="45">
        <v>45566</v>
      </c>
      <c r="L8455" s="47">
        <v>0</v>
      </c>
      <c r="M8455" s="64">
        <v>299.95</v>
      </c>
      <c r="N8455" s="45">
        <v>44835</v>
      </c>
    </row>
    <row r="8456" spans="1:14" s="17" customFormat="1" x14ac:dyDescent="0.25">
      <c r="A8456" s="32"/>
      <c r="B8456" s="42" t="s">
        <v>52045</v>
      </c>
      <c r="C8456" s="42"/>
      <c r="D8456" s="32"/>
      <c r="E8456" s="32" t="s">
        <v>59077</v>
      </c>
      <c r="F8456" s="44" t="s">
        <v>298</v>
      </c>
      <c r="G8456" s="44" t="s">
        <v>17</v>
      </c>
      <c r="H8456" s="44" t="s">
        <v>18</v>
      </c>
      <c r="I8456" s="32" t="s">
        <v>50049</v>
      </c>
      <c r="J8456" s="55">
        <v>8059347052311</v>
      </c>
      <c r="K8456" s="45">
        <v>45566</v>
      </c>
      <c r="L8456" s="47">
        <v>0</v>
      </c>
      <c r="M8456" s="64">
        <v>299.95</v>
      </c>
      <c r="N8456" s="45">
        <v>44835</v>
      </c>
    </row>
    <row r="8457" spans="1:14" s="17" customFormat="1" x14ac:dyDescent="0.25">
      <c r="A8457" s="32"/>
      <c r="B8457" s="42"/>
      <c r="C8457" s="42"/>
      <c r="D8457" s="32"/>
      <c r="E8457" s="32" t="s">
        <v>59076</v>
      </c>
      <c r="F8457" s="44" t="s">
        <v>298</v>
      </c>
      <c r="G8457" s="44" t="s">
        <v>17</v>
      </c>
      <c r="H8457" s="44" t="s">
        <v>18</v>
      </c>
      <c r="I8457" s="32" t="s">
        <v>50048</v>
      </c>
      <c r="J8457" s="55">
        <v>8059347052304</v>
      </c>
      <c r="K8457" s="45">
        <v>45566</v>
      </c>
      <c r="L8457" s="47">
        <v>0</v>
      </c>
      <c r="M8457" s="64">
        <v>299.95</v>
      </c>
      <c r="N8457" s="45">
        <v>44835</v>
      </c>
    </row>
    <row r="8458" spans="1:14" s="17" customFormat="1" x14ac:dyDescent="0.25">
      <c r="A8458" s="32"/>
      <c r="B8458" s="42"/>
      <c r="C8458" s="42"/>
      <c r="D8458" s="32"/>
      <c r="E8458" s="32" t="s">
        <v>59075</v>
      </c>
      <c r="F8458" s="44" t="s">
        <v>298</v>
      </c>
      <c r="G8458" s="44" t="s">
        <v>17</v>
      </c>
      <c r="H8458" s="44" t="s">
        <v>18</v>
      </c>
      <c r="I8458" s="32" t="s">
        <v>50047</v>
      </c>
      <c r="J8458" s="55">
        <v>8059347052298</v>
      </c>
      <c r="K8458" s="45">
        <v>45566</v>
      </c>
      <c r="L8458" s="47">
        <v>0</v>
      </c>
      <c r="M8458" s="64">
        <v>299.95</v>
      </c>
      <c r="N8458" s="45">
        <v>44835</v>
      </c>
    </row>
    <row r="8459" spans="1:14" s="17" customFormat="1" x14ac:dyDescent="0.25">
      <c r="A8459" s="32"/>
      <c r="B8459" s="42"/>
      <c r="C8459" s="42"/>
      <c r="D8459" s="32"/>
      <c r="E8459" s="32" t="s">
        <v>59074</v>
      </c>
      <c r="F8459" s="44" t="s">
        <v>298</v>
      </c>
      <c r="G8459" s="44" t="s">
        <v>17</v>
      </c>
      <c r="H8459" s="44" t="s">
        <v>18</v>
      </c>
      <c r="I8459" s="32" t="s">
        <v>50046</v>
      </c>
      <c r="J8459" s="55">
        <v>8059347052281</v>
      </c>
      <c r="K8459" s="45">
        <v>45566</v>
      </c>
      <c r="L8459" s="47">
        <v>0</v>
      </c>
      <c r="M8459" s="64">
        <v>299.95</v>
      </c>
      <c r="N8459" s="45">
        <v>44835</v>
      </c>
    </row>
    <row r="8460" spans="1:14" s="17" customFormat="1" x14ac:dyDescent="0.25">
      <c r="A8460" s="32"/>
      <c r="B8460" s="42"/>
      <c r="C8460" s="42"/>
      <c r="D8460" s="32"/>
      <c r="E8460" s="32" t="s">
        <v>59072</v>
      </c>
      <c r="F8460" s="44" t="s">
        <v>298</v>
      </c>
      <c r="G8460" s="44" t="s">
        <v>17</v>
      </c>
      <c r="H8460" s="44" t="s">
        <v>18</v>
      </c>
      <c r="I8460" s="32" t="s">
        <v>50045</v>
      </c>
      <c r="J8460" s="55">
        <v>8059347052274</v>
      </c>
      <c r="K8460" s="45">
        <v>45566</v>
      </c>
      <c r="L8460" s="47">
        <v>0</v>
      </c>
      <c r="M8460" s="64">
        <v>299.95</v>
      </c>
      <c r="N8460" s="45">
        <v>44835</v>
      </c>
    </row>
    <row r="8461" spans="1:14" s="17" customFormat="1" x14ac:dyDescent="0.25">
      <c r="A8461" s="32" t="s">
        <v>27388</v>
      </c>
      <c r="B8461" s="42" t="s">
        <v>66501</v>
      </c>
      <c r="C8461" s="42"/>
      <c r="D8461" s="42"/>
      <c r="E8461" s="43" t="s">
        <v>13824</v>
      </c>
      <c r="F8461" s="44" t="s">
        <v>298</v>
      </c>
      <c r="G8461" s="44" t="s">
        <v>17</v>
      </c>
      <c r="H8461" s="44" t="s">
        <v>18</v>
      </c>
      <c r="I8461" s="42" t="s">
        <v>13825</v>
      </c>
      <c r="J8461" s="42">
        <v>8033637201085</v>
      </c>
      <c r="K8461" s="45">
        <v>45566</v>
      </c>
      <c r="L8461" s="47">
        <v>0</v>
      </c>
      <c r="M8461" s="54">
        <v>299.95</v>
      </c>
      <c r="N8461" s="45">
        <v>43339</v>
      </c>
    </row>
    <row r="8462" spans="1:14" s="17" customFormat="1" x14ac:dyDescent="0.25">
      <c r="A8462" s="32" t="s">
        <v>27387</v>
      </c>
      <c r="B8462" s="42" t="s">
        <v>66500</v>
      </c>
      <c r="C8462" s="42"/>
      <c r="D8462" s="42"/>
      <c r="E8462" s="43" t="s">
        <v>13822</v>
      </c>
      <c r="F8462" s="44" t="s">
        <v>298</v>
      </c>
      <c r="G8462" s="44" t="s">
        <v>17</v>
      </c>
      <c r="H8462" s="44" t="s">
        <v>18</v>
      </c>
      <c r="I8462" s="42" t="s">
        <v>13823</v>
      </c>
      <c r="J8462" s="42">
        <v>8033637201078</v>
      </c>
      <c r="K8462" s="45">
        <v>45566</v>
      </c>
      <c r="L8462" s="47">
        <v>0</v>
      </c>
      <c r="M8462" s="54">
        <v>299.95</v>
      </c>
      <c r="N8462" s="45">
        <v>43339</v>
      </c>
    </row>
    <row r="8463" spans="1:14" s="17" customFormat="1" x14ac:dyDescent="0.25">
      <c r="A8463" s="32" t="s">
        <v>27386</v>
      </c>
      <c r="B8463" s="42" t="s">
        <v>66499</v>
      </c>
      <c r="C8463" s="42" t="s">
        <v>20210</v>
      </c>
      <c r="D8463" s="42"/>
      <c r="E8463" s="43" t="s">
        <v>13820</v>
      </c>
      <c r="F8463" s="44" t="s">
        <v>298</v>
      </c>
      <c r="G8463" s="44" t="s">
        <v>17</v>
      </c>
      <c r="H8463" s="44" t="s">
        <v>18</v>
      </c>
      <c r="I8463" s="42" t="s">
        <v>13821</v>
      </c>
      <c r="J8463" s="42">
        <v>8033637201061</v>
      </c>
      <c r="K8463" s="45">
        <v>45566</v>
      </c>
      <c r="L8463" s="47">
        <v>0</v>
      </c>
      <c r="M8463" s="54">
        <v>299.95</v>
      </c>
      <c r="N8463" s="45">
        <v>43339</v>
      </c>
    </row>
    <row r="8464" spans="1:14" s="17" customFormat="1" x14ac:dyDescent="0.25">
      <c r="A8464" s="32" t="s">
        <v>27385</v>
      </c>
      <c r="B8464" s="42" t="s">
        <v>66498</v>
      </c>
      <c r="C8464" s="42" t="s">
        <v>20209</v>
      </c>
      <c r="D8464" s="42"/>
      <c r="E8464" s="43" t="s">
        <v>13818</v>
      </c>
      <c r="F8464" s="44" t="s">
        <v>298</v>
      </c>
      <c r="G8464" s="44" t="s">
        <v>17</v>
      </c>
      <c r="H8464" s="44" t="s">
        <v>18</v>
      </c>
      <c r="I8464" s="42" t="s">
        <v>13819</v>
      </c>
      <c r="J8464" s="42">
        <v>8033637201054</v>
      </c>
      <c r="K8464" s="45">
        <v>45566</v>
      </c>
      <c r="L8464" s="47">
        <v>0</v>
      </c>
      <c r="M8464" s="54">
        <v>299.95</v>
      </c>
      <c r="N8464" s="45">
        <v>43339</v>
      </c>
    </row>
    <row r="8465" spans="1:14" s="17" customFormat="1" x14ac:dyDescent="0.25">
      <c r="A8465" s="32" t="s">
        <v>27384</v>
      </c>
      <c r="B8465" s="42" t="s">
        <v>66497</v>
      </c>
      <c r="C8465" s="42" t="s">
        <v>20208</v>
      </c>
      <c r="D8465" s="42"/>
      <c r="E8465" s="43" t="s">
        <v>13816</v>
      </c>
      <c r="F8465" s="44" t="s">
        <v>298</v>
      </c>
      <c r="G8465" s="44" t="s">
        <v>17</v>
      </c>
      <c r="H8465" s="44" t="s">
        <v>18</v>
      </c>
      <c r="I8465" s="42" t="s">
        <v>13817</v>
      </c>
      <c r="J8465" s="42">
        <v>8033637201047</v>
      </c>
      <c r="K8465" s="45">
        <v>45566</v>
      </c>
      <c r="L8465" s="47">
        <v>0</v>
      </c>
      <c r="M8465" s="54">
        <v>299.95</v>
      </c>
      <c r="N8465" s="45">
        <v>43339</v>
      </c>
    </row>
    <row r="8466" spans="1:14" s="17" customFormat="1" x14ac:dyDescent="0.25">
      <c r="A8466" s="32" t="s">
        <v>27383</v>
      </c>
      <c r="B8466" s="42" t="s">
        <v>66496</v>
      </c>
      <c r="C8466" s="42" t="s">
        <v>20207</v>
      </c>
      <c r="D8466" s="42"/>
      <c r="E8466" s="43" t="s">
        <v>13814</v>
      </c>
      <c r="F8466" s="44" t="s">
        <v>298</v>
      </c>
      <c r="G8466" s="44" t="s">
        <v>17</v>
      </c>
      <c r="H8466" s="44" t="s">
        <v>18</v>
      </c>
      <c r="I8466" s="42" t="s">
        <v>13815</v>
      </c>
      <c r="J8466" s="42">
        <v>8033637201030</v>
      </c>
      <c r="K8466" s="45">
        <v>45566</v>
      </c>
      <c r="L8466" s="47">
        <v>0</v>
      </c>
      <c r="M8466" s="54">
        <v>299.95</v>
      </c>
      <c r="N8466" s="45">
        <v>43339</v>
      </c>
    </row>
    <row r="8467" spans="1:14" s="17" customFormat="1" x14ac:dyDescent="0.25">
      <c r="A8467" s="32" t="s">
        <v>27382</v>
      </c>
      <c r="B8467" s="42" t="s">
        <v>66495</v>
      </c>
      <c r="C8467" s="42" t="s">
        <v>20206</v>
      </c>
      <c r="D8467" s="42"/>
      <c r="E8467" s="43" t="s">
        <v>13812</v>
      </c>
      <c r="F8467" s="44" t="s">
        <v>298</v>
      </c>
      <c r="G8467" s="44" t="s">
        <v>17</v>
      </c>
      <c r="H8467" s="44" t="s">
        <v>18</v>
      </c>
      <c r="I8467" s="42" t="s">
        <v>13813</v>
      </c>
      <c r="J8467" s="42">
        <v>8033637201023</v>
      </c>
      <c r="K8467" s="45">
        <v>45566</v>
      </c>
      <c r="L8467" s="47">
        <v>0</v>
      </c>
      <c r="M8467" s="54">
        <v>299.95</v>
      </c>
      <c r="N8467" s="45">
        <v>43339</v>
      </c>
    </row>
    <row r="8468" spans="1:14" s="17" customFormat="1" x14ac:dyDescent="0.25">
      <c r="A8468" s="32" t="s">
        <v>27381</v>
      </c>
      <c r="B8468" s="42" t="s">
        <v>66494</v>
      </c>
      <c r="C8468" s="42" t="s">
        <v>20205</v>
      </c>
      <c r="D8468" s="42"/>
      <c r="E8468" s="43" t="s">
        <v>13810</v>
      </c>
      <c r="F8468" s="44" t="s">
        <v>298</v>
      </c>
      <c r="G8468" s="44" t="s">
        <v>17</v>
      </c>
      <c r="H8468" s="44" t="s">
        <v>18</v>
      </c>
      <c r="I8468" s="42" t="s">
        <v>13811</v>
      </c>
      <c r="J8468" s="42">
        <v>8033637201016</v>
      </c>
      <c r="K8468" s="45">
        <v>45566</v>
      </c>
      <c r="L8468" s="47">
        <v>0</v>
      </c>
      <c r="M8468" s="54">
        <v>299.95</v>
      </c>
      <c r="N8468" s="45">
        <v>43339</v>
      </c>
    </row>
    <row r="8469" spans="1:14" s="17" customFormat="1" x14ac:dyDescent="0.25">
      <c r="A8469" s="32" t="s">
        <v>27380</v>
      </c>
      <c r="B8469" s="42" t="s">
        <v>66493</v>
      </c>
      <c r="C8469" s="42" t="s">
        <v>20204</v>
      </c>
      <c r="D8469" s="42"/>
      <c r="E8469" s="43" t="s">
        <v>13808</v>
      </c>
      <c r="F8469" s="44" t="s">
        <v>298</v>
      </c>
      <c r="G8469" s="44" t="s">
        <v>17</v>
      </c>
      <c r="H8469" s="44" t="s">
        <v>18</v>
      </c>
      <c r="I8469" s="42" t="s">
        <v>13809</v>
      </c>
      <c r="J8469" s="42">
        <v>8033637201009</v>
      </c>
      <c r="K8469" s="45">
        <v>45566</v>
      </c>
      <c r="L8469" s="47">
        <v>0</v>
      </c>
      <c r="M8469" s="54">
        <v>299.95</v>
      </c>
      <c r="N8469" s="45">
        <v>43339</v>
      </c>
    </row>
    <row r="8470" spans="1:14" s="17" customFormat="1" x14ac:dyDescent="0.25">
      <c r="A8470" s="32" t="s">
        <v>27379</v>
      </c>
      <c r="B8470" s="42" t="s">
        <v>66492</v>
      </c>
      <c r="C8470" s="42" t="s">
        <v>20203</v>
      </c>
      <c r="D8470" s="42"/>
      <c r="E8470" s="43" t="s">
        <v>13806</v>
      </c>
      <c r="F8470" s="44" t="s">
        <v>298</v>
      </c>
      <c r="G8470" s="44" t="s">
        <v>17</v>
      </c>
      <c r="H8470" s="44" t="s">
        <v>18</v>
      </c>
      <c r="I8470" s="42" t="s">
        <v>13807</v>
      </c>
      <c r="J8470" s="42">
        <v>8033637200996</v>
      </c>
      <c r="K8470" s="45">
        <v>45566</v>
      </c>
      <c r="L8470" s="47">
        <v>0</v>
      </c>
      <c r="M8470" s="54">
        <v>299.95</v>
      </c>
      <c r="N8470" s="45">
        <v>43339</v>
      </c>
    </row>
    <row r="8471" spans="1:14" s="17" customFormat="1" x14ac:dyDescent="0.25">
      <c r="A8471" s="32" t="s">
        <v>27378</v>
      </c>
      <c r="B8471" s="42" t="s">
        <v>66491</v>
      </c>
      <c r="C8471" s="42" t="s">
        <v>20202</v>
      </c>
      <c r="D8471" s="42"/>
      <c r="E8471" s="43" t="s">
        <v>59070</v>
      </c>
      <c r="F8471" s="44" t="s">
        <v>298</v>
      </c>
      <c r="G8471" s="44" t="s">
        <v>17</v>
      </c>
      <c r="H8471" s="44" t="s">
        <v>18</v>
      </c>
      <c r="I8471" s="42" t="s">
        <v>13805</v>
      </c>
      <c r="J8471" s="42">
        <v>8033637200989</v>
      </c>
      <c r="K8471" s="45">
        <v>45566</v>
      </c>
      <c r="L8471" s="47">
        <v>0</v>
      </c>
      <c r="M8471" s="54">
        <v>299.95</v>
      </c>
      <c r="N8471" s="45">
        <v>43339</v>
      </c>
    </row>
    <row r="8472" spans="1:14" s="17" customFormat="1" x14ac:dyDescent="0.25">
      <c r="A8472" s="32" t="s">
        <v>27377</v>
      </c>
      <c r="B8472" s="42" t="s">
        <v>66375</v>
      </c>
      <c r="C8472" s="42"/>
      <c r="D8472" s="42"/>
      <c r="E8472" s="43" t="s">
        <v>1280</v>
      </c>
      <c r="F8472" s="44" t="s">
        <v>298</v>
      </c>
      <c r="G8472" s="44" t="s">
        <v>17</v>
      </c>
      <c r="H8472" s="44" t="s">
        <v>18</v>
      </c>
      <c r="I8472" s="42" t="s">
        <v>1281</v>
      </c>
      <c r="J8472" s="42">
        <v>8021506696780</v>
      </c>
      <c r="K8472" s="45">
        <v>45566</v>
      </c>
      <c r="L8472" s="47">
        <v>0</v>
      </c>
      <c r="M8472" s="47">
        <v>299.95</v>
      </c>
      <c r="N8472" s="45">
        <v>42786</v>
      </c>
    </row>
    <row r="8473" spans="1:14" s="17" customFormat="1" x14ac:dyDescent="0.25">
      <c r="A8473" s="32" t="s">
        <v>27376</v>
      </c>
      <c r="B8473" s="42" t="s">
        <v>66374</v>
      </c>
      <c r="C8473" s="42"/>
      <c r="D8473" s="42"/>
      <c r="E8473" s="43" t="s">
        <v>1278</v>
      </c>
      <c r="F8473" s="44" t="s">
        <v>298</v>
      </c>
      <c r="G8473" s="44" t="s">
        <v>17</v>
      </c>
      <c r="H8473" s="44" t="s">
        <v>18</v>
      </c>
      <c r="I8473" s="42" t="s">
        <v>1279</v>
      </c>
      <c r="J8473" s="42">
        <v>8021506696773</v>
      </c>
      <c r="K8473" s="45">
        <v>45566</v>
      </c>
      <c r="L8473" s="47">
        <v>0</v>
      </c>
      <c r="M8473" s="47">
        <v>299.95</v>
      </c>
      <c r="N8473" s="45">
        <v>42786</v>
      </c>
    </row>
    <row r="8474" spans="1:14" s="17" customFormat="1" x14ac:dyDescent="0.25">
      <c r="A8474" s="32" t="s">
        <v>27375</v>
      </c>
      <c r="B8474" s="42" t="s">
        <v>66373</v>
      </c>
      <c r="C8474" s="42" t="s">
        <v>19705</v>
      </c>
      <c r="D8474" s="42"/>
      <c r="E8474" s="43" t="s">
        <v>1276</v>
      </c>
      <c r="F8474" s="44" t="s">
        <v>298</v>
      </c>
      <c r="G8474" s="44" t="s">
        <v>17</v>
      </c>
      <c r="H8474" s="44" t="s">
        <v>18</v>
      </c>
      <c r="I8474" s="42" t="s">
        <v>1277</v>
      </c>
      <c r="J8474" s="42">
        <v>8021506696766</v>
      </c>
      <c r="K8474" s="45">
        <v>45566</v>
      </c>
      <c r="L8474" s="47">
        <v>0</v>
      </c>
      <c r="M8474" s="47">
        <v>299.95</v>
      </c>
      <c r="N8474" s="45">
        <v>42786</v>
      </c>
    </row>
    <row r="8475" spans="1:14" s="17" customFormat="1" x14ac:dyDescent="0.25">
      <c r="A8475" s="32" t="s">
        <v>27374</v>
      </c>
      <c r="B8475" s="42" t="s">
        <v>66372</v>
      </c>
      <c r="C8475" s="42" t="s">
        <v>19704</v>
      </c>
      <c r="D8475" s="42"/>
      <c r="E8475" s="43" t="s">
        <v>1274</v>
      </c>
      <c r="F8475" s="44" t="s">
        <v>298</v>
      </c>
      <c r="G8475" s="44" t="s">
        <v>17</v>
      </c>
      <c r="H8475" s="44" t="s">
        <v>18</v>
      </c>
      <c r="I8475" s="42" t="s">
        <v>1275</v>
      </c>
      <c r="J8475" s="42">
        <v>8021506696759</v>
      </c>
      <c r="K8475" s="45">
        <v>45566</v>
      </c>
      <c r="L8475" s="47">
        <v>0</v>
      </c>
      <c r="M8475" s="47">
        <v>299.95</v>
      </c>
      <c r="N8475" s="45">
        <v>42786</v>
      </c>
    </row>
    <row r="8476" spans="1:14" s="17" customFormat="1" x14ac:dyDescent="0.25">
      <c r="A8476" s="32" t="s">
        <v>27373</v>
      </c>
      <c r="B8476" s="42" t="s">
        <v>66371</v>
      </c>
      <c r="C8476" s="42" t="s">
        <v>19703</v>
      </c>
      <c r="D8476" s="42"/>
      <c r="E8476" s="43" t="s">
        <v>1272</v>
      </c>
      <c r="F8476" s="44" t="s">
        <v>298</v>
      </c>
      <c r="G8476" s="44" t="s">
        <v>17</v>
      </c>
      <c r="H8476" s="44" t="s">
        <v>18</v>
      </c>
      <c r="I8476" s="42" t="s">
        <v>1273</v>
      </c>
      <c r="J8476" s="42">
        <v>8021506696742</v>
      </c>
      <c r="K8476" s="45">
        <v>45566</v>
      </c>
      <c r="L8476" s="47">
        <v>0</v>
      </c>
      <c r="M8476" s="47">
        <v>299.95</v>
      </c>
      <c r="N8476" s="45">
        <v>42786</v>
      </c>
    </row>
    <row r="8477" spans="1:14" s="17" customFormat="1" x14ac:dyDescent="0.25">
      <c r="A8477" s="32" t="s">
        <v>27372</v>
      </c>
      <c r="B8477" s="42" t="s">
        <v>66370</v>
      </c>
      <c r="C8477" s="42" t="s">
        <v>19702</v>
      </c>
      <c r="D8477" s="42"/>
      <c r="E8477" s="43" t="s">
        <v>1270</v>
      </c>
      <c r="F8477" s="44" t="s">
        <v>298</v>
      </c>
      <c r="G8477" s="44" t="s">
        <v>17</v>
      </c>
      <c r="H8477" s="44" t="s">
        <v>18</v>
      </c>
      <c r="I8477" s="42" t="s">
        <v>1271</v>
      </c>
      <c r="J8477" s="42">
        <v>8021506696735</v>
      </c>
      <c r="K8477" s="45">
        <v>45566</v>
      </c>
      <c r="L8477" s="47">
        <v>0</v>
      </c>
      <c r="M8477" s="47">
        <v>299.95</v>
      </c>
      <c r="N8477" s="45">
        <v>42786</v>
      </c>
    </row>
    <row r="8478" spans="1:14" s="17" customFormat="1" x14ac:dyDescent="0.25">
      <c r="A8478" s="32" t="s">
        <v>27371</v>
      </c>
      <c r="B8478" s="42" t="s">
        <v>66369</v>
      </c>
      <c r="C8478" s="42" t="s">
        <v>19701</v>
      </c>
      <c r="D8478" s="42"/>
      <c r="E8478" s="43" t="s">
        <v>1268</v>
      </c>
      <c r="F8478" s="44" t="s">
        <v>298</v>
      </c>
      <c r="G8478" s="44" t="s">
        <v>17</v>
      </c>
      <c r="H8478" s="44" t="s">
        <v>18</v>
      </c>
      <c r="I8478" s="42" t="s">
        <v>1269</v>
      </c>
      <c r="J8478" s="42">
        <v>8021506696728</v>
      </c>
      <c r="K8478" s="45">
        <v>45566</v>
      </c>
      <c r="L8478" s="47">
        <v>0</v>
      </c>
      <c r="M8478" s="47">
        <v>299.95</v>
      </c>
      <c r="N8478" s="45">
        <v>42786</v>
      </c>
    </row>
    <row r="8479" spans="1:14" s="17" customFormat="1" x14ac:dyDescent="0.25">
      <c r="A8479" s="32" t="s">
        <v>27370</v>
      </c>
      <c r="B8479" s="42" t="s">
        <v>66368</v>
      </c>
      <c r="C8479" s="42" t="s">
        <v>19700</v>
      </c>
      <c r="D8479" s="42"/>
      <c r="E8479" s="43" t="s">
        <v>1266</v>
      </c>
      <c r="F8479" s="44" t="s">
        <v>298</v>
      </c>
      <c r="G8479" s="44" t="s">
        <v>17</v>
      </c>
      <c r="H8479" s="44" t="s">
        <v>18</v>
      </c>
      <c r="I8479" s="42" t="s">
        <v>1267</v>
      </c>
      <c r="J8479" s="42">
        <v>8021506696711</v>
      </c>
      <c r="K8479" s="45">
        <v>45566</v>
      </c>
      <c r="L8479" s="47">
        <v>0</v>
      </c>
      <c r="M8479" s="47">
        <v>299.95</v>
      </c>
      <c r="N8479" s="45">
        <v>42786</v>
      </c>
    </row>
    <row r="8480" spans="1:14" s="17" customFormat="1" x14ac:dyDescent="0.25">
      <c r="A8480" s="32" t="s">
        <v>27369</v>
      </c>
      <c r="B8480" s="42" t="s">
        <v>66367</v>
      </c>
      <c r="C8480" s="42" t="s">
        <v>19699</v>
      </c>
      <c r="D8480" s="42"/>
      <c r="E8480" s="43" t="s">
        <v>1264</v>
      </c>
      <c r="F8480" s="44" t="s">
        <v>298</v>
      </c>
      <c r="G8480" s="44" t="s">
        <v>17</v>
      </c>
      <c r="H8480" s="44" t="s">
        <v>18</v>
      </c>
      <c r="I8480" s="42" t="s">
        <v>1265</v>
      </c>
      <c r="J8480" s="42">
        <v>8021506696704</v>
      </c>
      <c r="K8480" s="45">
        <v>45566</v>
      </c>
      <c r="L8480" s="47">
        <v>0</v>
      </c>
      <c r="M8480" s="47">
        <v>299.95</v>
      </c>
      <c r="N8480" s="45">
        <v>42786</v>
      </c>
    </row>
    <row r="8481" spans="1:14" s="17" customFormat="1" x14ac:dyDescent="0.25">
      <c r="A8481" s="32" t="s">
        <v>27368</v>
      </c>
      <c r="B8481" s="42" t="s">
        <v>66366</v>
      </c>
      <c r="C8481" s="42" t="s">
        <v>19698</v>
      </c>
      <c r="D8481" s="42"/>
      <c r="E8481" s="43" t="s">
        <v>1262</v>
      </c>
      <c r="F8481" s="44" t="s">
        <v>298</v>
      </c>
      <c r="G8481" s="44" t="s">
        <v>17</v>
      </c>
      <c r="H8481" s="44" t="s">
        <v>18</v>
      </c>
      <c r="I8481" s="42" t="s">
        <v>1263</v>
      </c>
      <c r="J8481" s="42">
        <v>8021506696698</v>
      </c>
      <c r="K8481" s="45">
        <v>45566</v>
      </c>
      <c r="L8481" s="47">
        <v>0</v>
      </c>
      <c r="M8481" s="47">
        <v>299.95</v>
      </c>
      <c r="N8481" s="45">
        <v>42786</v>
      </c>
    </row>
    <row r="8482" spans="1:14" s="17" customFormat="1" x14ac:dyDescent="0.25">
      <c r="A8482" s="32" t="s">
        <v>27367</v>
      </c>
      <c r="B8482" s="42" t="s">
        <v>66365</v>
      </c>
      <c r="C8482" s="42"/>
      <c r="D8482" s="42"/>
      <c r="E8482" s="43" t="s">
        <v>1260</v>
      </c>
      <c r="F8482" s="44" t="s">
        <v>298</v>
      </c>
      <c r="G8482" s="44" t="s">
        <v>17</v>
      </c>
      <c r="H8482" s="44" t="s">
        <v>18</v>
      </c>
      <c r="I8482" s="42" t="s">
        <v>1261</v>
      </c>
      <c r="J8482" s="42">
        <v>8021506696681</v>
      </c>
      <c r="K8482" s="45">
        <v>45566</v>
      </c>
      <c r="L8482" s="47">
        <v>0</v>
      </c>
      <c r="M8482" s="47">
        <v>299.95</v>
      </c>
      <c r="N8482" s="45">
        <v>42786</v>
      </c>
    </row>
    <row r="8483" spans="1:14" s="17" customFormat="1" x14ac:dyDescent="0.25">
      <c r="A8483" s="32" t="s">
        <v>27366</v>
      </c>
      <c r="B8483" s="42" t="s">
        <v>66364</v>
      </c>
      <c r="C8483" s="42"/>
      <c r="D8483" s="42"/>
      <c r="E8483" s="43" t="s">
        <v>1258</v>
      </c>
      <c r="F8483" s="44" t="s">
        <v>298</v>
      </c>
      <c r="G8483" s="44" t="s">
        <v>17</v>
      </c>
      <c r="H8483" s="44" t="s">
        <v>18</v>
      </c>
      <c r="I8483" s="42" t="s">
        <v>1259</v>
      </c>
      <c r="J8483" s="42">
        <v>8021506696674</v>
      </c>
      <c r="K8483" s="45">
        <v>45566</v>
      </c>
      <c r="L8483" s="47">
        <v>0</v>
      </c>
      <c r="M8483" s="47">
        <v>299.95</v>
      </c>
      <c r="N8483" s="45">
        <v>42786</v>
      </c>
    </row>
    <row r="8484" spans="1:14" s="17" customFormat="1" x14ac:dyDescent="0.25">
      <c r="A8484" s="32" t="s">
        <v>27365</v>
      </c>
      <c r="B8484" s="42" t="s">
        <v>66363</v>
      </c>
      <c r="C8484" s="42"/>
      <c r="D8484" s="42"/>
      <c r="E8484" s="43" t="s">
        <v>1256</v>
      </c>
      <c r="F8484" s="44" t="s">
        <v>298</v>
      </c>
      <c r="G8484" s="44" t="s">
        <v>17</v>
      </c>
      <c r="H8484" s="44" t="s">
        <v>18</v>
      </c>
      <c r="I8484" s="42" t="s">
        <v>1257</v>
      </c>
      <c r="J8484" s="42">
        <v>8021506696667</v>
      </c>
      <c r="K8484" s="45">
        <v>45566</v>
      </c>
      <c r="L8484" s="47">
        <v>0</v>
      </c>
      <c r="M8484" s="47">
        <v>299.95</v>
      </c>
      <c r="N8484" s="45">
        <v>42786</v>
      </c>
    </row>
    <row r="8485" spans="1:14" s="17" customFormat="1" x14ac:dyDescent="0.25">
      <c r="A8485" s="32" t="s">
        <v>27364</v>
      </c>
      <c r="B8485" s="42" t="s">
        <v>66362</v>
      </c>
      <c r="C8485" s="42"/>
      <c r="D8485" s="42"/>
      <c r="E8485" s="43" t="s">
        <v>1254</v>
      </c>
      <c r="F8485" s="44" t="s">
        <v>298</v>
      </c>
      <c r="G8485" s="44" t="s">
        <v>17</v>
      </c>
      <c r="H8485" s="44" t="s">
        <v>18</v>
      </c>
      <c r="I8485" s="42" t="s">
        <v>1255</v>
      </c>
      <c r="J8485" s="42">
        <v>8021506696650</v>
      </c>
      <c r="K8485" s="45">
        <v>45566</v>
      </c>
      <c r="L8485" s="47">
        <v>0</v>
      </c>
      <c r="M8485" s="47">
        <v>299.95</v>
      </c>
      <c r="N8485" s="45">
        <v>42786</v>
      </c>
    </row>
    <row r="8486" spans="1:14" s="17" customFormat="1" x14ac:dyDescent="0.25">
      <c r="A8486" s="32" t="s">
        <v>27363</v>
      </c>
      <c r="B8486" s="42" t="s">
        <v>66361</v>
      </c>
      <c r="C8486" s="42"/>
      <c r="D8486" s="42"/>
      <c r="E8486" s="43" t="s">
        <v>1252</v>
      </c>
      <c r="F8486" s="44" t="s">
        <v>298</v>
      </c>
      <c r="G8486" s="44" t="s">
        <v>17</v>
      </c>
      <c r="H8486" s="44" t="s">
        <v>18</v>
      </c>
      <c r="I8486" s="42" t="s">
        <v>1253</v>
      </c>
      <c r="J8486" s="42">
        <v>8021506696643</v>
      </c>
      <c r="K8486" s="45">
        <v>45566</v>
      </c>
      <c r="L8486" s="47">
        <v>0</v>
      </c>
      <c r="M8486" s="47">
        <v>299.95</v>
      </c>
      <c r="N8486" s="45">
        <v>42786</v>
      </c>
    </row>
    <row r="8487" spans="1:14" s="17" customFormat="1" x14ac:dyDescent="0.25">
      <c r="A8487" s="32" t="s">
        <v>27362</v>
      </c>
      <c r="B8487" s="42" t="s">
        <v>66546</v>
      </c>
      <c r="C8487" s="42"/>
      <c r="D8487" s="42"/>
      <c r="E8487" s="43" t="s">
        <v>13846</v>
      </c>
      <c r="F8487" s="44" t="s">
        <v>298</v>
      </c>
      <c r="G8487" s="44" t="s">
        <v>17</v>
      </c>
      <c r="H8487" s="44" t="s">
        <v>18</v>
      </c>
      <c r="I8487" s="42" t="s">
        <v>13847</v>
      </c>
      <c r="J8487" s="42">
        <v>8033637937120</v>
      </c>
      <c r="K8487" s="45">
        <v>45566</v>
      </c>
      <c r="L8487" s="47">
        <v>0</v>
      </c>
      <c r="M8487" s="54">
        <v>299.95</v>
      </c>
      <c r="N8487" s="45">
        <v>43507</v>
      </c>
    </row>
    <row r="8488" spans="1:14" s="17" customFormat="1" x14ac:dyDescent="0.25">
      <c r="A8488" s="32" t="s">
        <v>27361</v>
      </c>
      <c r="B8488" s="42" t="s">
        <v>66545</v>
      </c>
      <c r="C8488" s="42"/>
      <c r="D8488" s="42"/>
      <c r="E8488" s="43" t="s">
        <v>13844</v>
      </c>
      <c r="F8488" s="44" t="s">
        <v>298</v>
      </c>
      <c r="G8488" s="44" t="s">
        <v>17</v>
      </c>
      <c r="H8488" s="44" t="s">
        <v>18</v>
      </c>
      <c r="I8488" s="42" t="s">
        <v>13845</v>
      </c>
      <c r="J8488" s="42">
        <v>8033637937113</v>
      </c>
      <c r="K8488" s="45">
        <v>45566</v>
      </c>
      <c r="L8488" s="47">
        <v>0</v>
      </c>
      <c r="M8488" s="54">
        <v>299.95</v>
      </c>
      <c r="N8488" s="45">
        <v>43507</v>
      </c>
    </row>
    <row r="8489" spans="1:14" s="17" customFormat="1" x14ac:dyDescent="0.25">
      <c r="A8489" s="32" t="s">
        <v>27360</v>
      </c>
      <c r="B8489" s="42" t="s">
        <v>66544</v>
      </c>
      <c r="C8489" s="42" t="s">
        <v>20218</v>
      </c>
      <c r="D8489" s="42"/>
      <c r="E8489" s="43" t="s">
        <v>13842</v>
      </c>
      <c r="F8489" s="44" t="s">
        <v>298</v>
      </c>
      <c r="G8489" s="44" t="s">
        <v>17</v>
      </c>
      <c r="H8489" s="44" t="s">
        <v>18</v>
      </c>
      <c r="I8489" s="42" t="s">
        <v>13843</v>
      </c>
      <c r="J8489" s="42">
        <v>8033637937106</v>
      </c>
      <c r="K8489" s="45">
        <v>45566</v>
      </c>
      <c r="L8489" s="47">
        <v>0</v>
      </c>
      <c r="M8489" s="54">
        <v>299.95</v>
      </c>
      <c r="N8489" s="45">
        <v>43507</v>
      </c>
    </row>
    <row r="8490" spans="1:14" s="17" customFormat="1" x14ac:dyDescent="0.25">
      <c r="A8490" s="32" t="s">
        <v>27359</v>
      </c>
      <c r="B8490" s="42" t="s">
        <v>66543</v>
      </c>
      <c r="C8490" s="42" t="s">
        <v>20217</v>
      </c>
      <c r="D8490" s="42"/>
      <c r="E8490" s="43" t="s">
        <v>13840</v>
      </c>
      <c r="F8490" s="44" t="s">
        <v>298</v>
      </c>
      <c r="G8490" s="44" t="s">
        <v>17</v>
      </c>
      <c r="H8490" s="44" t="s">
        <v>18</v>
      </c>
      <c r="I8490" s="42" t="s">
        <v>13841</v>
      </c>
      <c r="J8490" s="42">
        <v>8033637937090</v>
      </c>
      <c r="K8490" s="45">
        <v>45566</v>
      </c>
      <c r="L8490" s="47">
        <v>0</v>
      </c>
      <c r="M8490" s="54">
        <v>299.95</v>
      </c>
      <c r="N8490" s="45">
        <v>43507</v>
      </c>
    </row>
    <row r="8491" spans="1:14" s="17" customFormat="1" x14ac:dyDescent="0.25">
      <c r="A8491" s="32" t="s">
        <v>27358</v>
      </c>
      <c r="B8491" s="42" t="s">
        <v>66542</v>
      </c>
      <c r="C8491" s="42" t="s">
        <v>20216</v>
      </c>
      <c r="D8491" s="42"/>
      <c r="E8491" s="43" t="s">
        <v>13838</v>
      </c>
      <c r="F8491" s="44" t="s">
        <v>298</v>
      </c>
      <c r="G8491" s="44" t="s">
        <v>17</v>
      </c>
      <c r="H8491" s="44" t="s">
        <v>18</v>
      </c>
      <c r="I8491" s="42" t="s">
        <v>13839</v>
      </c>
      <c r="J8491" s="42">
        <v>8033637937083</v>
      </c>
      <c r="K8491" s="45">
        <v>45566</v>
      </c>
      <c r="L8491" s="47">
        <v>0</v>
      </c>
      <c r="M8491" s="54">
        <v>299.95</v>
      </c>
      <c r="N8491" s="45">
        <v>43507</v>
      </c>
    </row>
    <row r="8492" spans="1:14" s="17" customFormat="1" x14ac:dyDescent="0.25">
      <c r="A8492" s="32" t="s">
        <v>27357</v>
      </c>
      <c r="B8492" s="42" t="s">
        <v>66541</v>
      </c>
      <c r="C8492" s="42" t="s">
        <v>20215</v>
      </c>
      <c r="D8492" s="42"/>
      <c r="E8492" s="43" t="s">
        <v>13836</v>
      </c>
      <c r="F8492" s="44" t="s">
        <v>298</v>
      </c>
      <c r="G8492" s="44" t="s">
        <v>17</v>
      </c>
      <c r="H8492" s="44" t="s">
        <v>18</v>
      </c>
      <c r="I8492" s="42" t="s">
        <v>13837</v>
      </c>
      <c r="J8492" s="42">
        <v>8033637937076</v>
      </c>
      <c r="K8492" s="45">
        <v>45566</v>
      </c>
      <c r="L8492" s="47">
        <v>0</v>
      </c>
      <c r="M8492" s="54">
        <v>299.95</v>
      </c>
      <c r="N8492" s="45">
        <v>43507</v>
      </c>
    </row>
    <row r="8493" spans="1:14" s="17" customFormat="1" x14ac:dyDescent="0.25">
      <c r="A8493" s="32" t="s">
        <v>27356</v>
      </c>
      <c r="B8493" s="42" t="s">
        <v>66540</v>
      </c>
      <c r="C8493" s="42" t="s">
        <v>20214</v>
      </c>
      <c r="D8493" s="42"/>
      <c r="E8493" s="43" t="s">
        <v>13834</v>
      </c>
      <c r="F8493" s="44" t="s">
        <v>298</v>
      </c>
      <c r="G8493" s="44" t="s">
        <v>17</v>
      </c>
      <c r="H8493" s="44" t="s">
        <v>18</v>
      </c>
      <c r="I8493" s="42" t="s">
        <v>13835</v>
      </c>
      <c r="J8493" s="42">
        <v>8033637937069</v>
      </c>
      <c r="K8493" s="45">
        <v>45566</v>
      </c>
      <c r="L8493" s="47">
        <v>0</v>
      </c>
      <c r="M8493" s="54">
        <v>299.95</v>
      </c>
      <c r="N8493" s="45">
        <v>43507</v>
      </c>
    </row>
    <row r="8494" spans="1:14" s="17" customFormat="1" x14ac:dyDescent="0.25">
      <c r="A8494" s="32" t="s">
        <v>27355</v>
      </c>
      <c r="B8494" s="42" t="s">
        <v>66539</v>
      </c>
      <c r="C8494" s="42" t="s">
        <v>20213</v>
      </c>
      <c r="D8494" s="42"/>
      <c r="E8494" s="43" t="s">
        <v>13832</v>
      </c>
      <c r="F8494" s="44" t="s">
        <v>298</v>
      </c>
      <c r="G8494" s="44" t="s">
        <v>17</v>
      </c>
      <c r="H8494" s="44" t="s">
        <v>18</v>
      </c>
      <c r="I8494" s="42" t="s">
        <v>13833</v>
      </c>
      <c r="J8494" s="42">
        <v>8033637937052</v>
      </c>
      <c r="K8494" s="45">
        <v>45566</v>
      </c>
      <c r="L8494" s="47">
        <v>0</v>
      </c>
      <c r="M8494" s="54">
        <v>299.95</v>
      </c>
      <c r="N8494" s="45">
        <v>43507</v>
      </c>
    </row>
    <row r="8495" spans="1:14" s="17" customFormat="1" x14ac:dyDescent="0.25">
      <c r="A8495" s="32" t="s">
        <v>27354</v>
      </c>
      <c r="B8495" s="42" t="s">
        <v>66538</v>
      </c>
      <c r="C8495" s="42" t="s">
        <v>20212</v>
      </c>
      <c r="D8495" s="42"/>
      <c r="E8495" s="43" t="s">
        <v>13830</v>
      </c>
      <c r="F8495" s="44" t="s">
        <v>298</v>
      </c>
      <c r="G8495" s="44" t="s">
        <v>17</v>
      </c>
      <c r="H8495" s="44" t="s">
        <v>18</v>
      </c>
      <c r="I8495" s="42" t="s">
        <v>13831</v>
      </c>
      <c r="J8495" s="42">
        <v>8033637937045</v>
      </c>
      <c r="K8495" s="45">
        <v>45566</v>
      </c>
      <c r="L8495" s="47">
        <v>0</v>
      </c>
      <c r="M8495" s="54">
        <v>299.95</v>
      </c>
      <c r="N8495" s="45">
        <v>43507</v>
      </c>
    </row>
    <row r="8496" spans="1:14" s="17" customFormat="1" x14ac:dyDescent="0.25">
      <c r="A8496" s="32" t="s">
        <v>27353</v>
      </c>
      <c r="B8496" s="42" t="s">
        <v>66537</v>
      </c>
      <c r="C8496" s="42" t="s">
        <v>20211</v>
      </c>
      <c r="D8496" s="42"/>
      <c r="E8496" s="43" t="s">
        <v>13828</v>
      </c>
      <c r="F8496" s="44" t="s">
        <v>298</v>
      </c>
      <c r="G8496" s="44" t="s">
        <v>17</v>
      </c>
      <c r="H8496" s="44" t="s">
        <v>18</v>
      </c>
      <c r="I8496" s="42" t="s">
        <v>13829</v>
      </c>
      <c r="J8496" s="42">
        <v>8033637937038</v>
      </c>
      <c r="K8496" s="45">
        <v>45566</v>
      </c>
      <c r="L8496" s="47">
        <v>0</v>
      </c>
      <c r="M8496" s="54">
        <v>299.95</v>
      </c>
      <c r="N8496" s="45">
        <v>43507</v>
      </c>
    </row>
    <row r="8497" spans="1:14" s="17" customFormat="1" x14ac:dyDescent="0.25">
      <c r="A8497" s="32" t="s">
        <v>27352</v>
      </c>
      <c r="B8497" s="42" t="s">
        <v>66536</v>
      </c>
      <c r="C8497" s="42"/>
      <c r="D8497" s="42"/>
      <c r="E8497" s="43" t="s">
        <v>13826</v>
      </c>
      <c r="F8497" s="44" t="s">
        <v>298</v>
      </c>
      <c r="G8497" s="44" t="s">
        <v>17</v>
      </c>
      <c r="H8497" s="44" t="s">
        <v>18</v>
      </c>
      <c r="I8497" s="42" t="s">
        <v>13827</v>
      </c>
      <c r="J8497" s="42">
        <v>8033637937021</v>
      </c>
      <c r="K8497" s="45">
        <v>45566</v>
      </c>
      <c r="L8497" s="47">
        <v>0</v>
      </c>
      <c r="M8497" s="54">
        <v>299.95</v>
      </c>
      <c r="N8497" s="45">
        <v>43507</v>
      </c>
    </row>
    <row r="8498" spans="1:14" s="17" customFormat="1" x14ac:dyDescent="0.25">
      <c r="A8498" s="32" t="s">
        <v>27351</v>
      </c>
      <c r="B8498" s="42" t="s">
        <v>66535</v>
      </c>
      <c r="C8498" s="42"/>
      <c r="D8498" s="42"/>
      <c r="E8498" s="43" t="s">
        <v>13868</v>
      </c>
      <c r="F8498" s="44" t="s">
        <v>298</v>
      </c>
      <c r="G8498" s="44" t="s">
        <v>17</v>
      </c>
      <c r="H8498" s="44" t="s">
        <v>18</v>
      </c>
      <c r="I8498" s="42" t="s">
        <v>13869</v>
      </c>
      <c r="J8498" s="42">
        <v>8033637936826</v>
      </c>
      <c r="K8498" s="45">
        <v>45566</v>
      </c>
      <c r="L8498" s="47">
        <v>0</v>
      </c>
      <c r="M8498" s="54">
        <v>299.95</v>
      </c>
      <c r="N8498" s="45">
        <v>43507</v>
      </c>
    </row>
    <row r="8499" spans="1:14" s="17" customFormat="1" x14ac:dyDescent="0.25">
      <c r="A8499" s="32" t="s">
        <v>27350</v>
      </c>
      <c r="B8499" s="42" t="s">
        <v>66534</v>
      </c>
      <c r="C8499" s="42"/>
      <c r="D8499" s="42"/>
      <c r="E8499" s="43" t="s">
        <v>13866</v>
      </c>
      <c r="F8499" s="44" t="s">
        <v>298</v>
      </c>
      <c r="G8499" s="44" t="s">
        <v>17</v>
      </c>
      <c r="H8499" s="44" t="s">
        <v>18</v>
      </c>
      <c r="I8499" s="42" t="s">
        <v>13867</v>
      </c>
      <c r="J8499" s="42">
        <v>8033637936819</v>
      </c>
      <c r="K8499" s="45">
        <v>45566</v>
      </c>
      <c r="L8499" s="47">
        <v>0</v>
      </c>
      <c r="M8499" s="54">
        <v>299.95</v>
      </c>
      <c r="N8499" s="45">
        <v>43507</v>
      </c>
    </row>
    <row r="8500" spans="1:14" s="17" customFormat="1" x14ac:dyDescent="0.25">
      <c r="A8500" s="32" t="s">
        <v>27349</v>
      </c>
      <c r="B8500" s="42" t="s">
        <v>66533</v>
      </c>
      <c r="C8500" s="42" t="s">
        <v>20227</v>
      </c>
      <c r="D8500" s="42"/>
      <c r="E8500" s="43" t="s">
        <v>13864</v>
      </c>
      <c r="F8500" s="44" t="s">
        <v>298</v>
      </c>
      <c r="G8500" s="44" t="s">
        <v>17</v>
      </c>
      <c r="H8500" s="44" t="s">
        <v>18</v>
      </c>
      <c r="I8500" s="42" t="s">
        <v>13865</v>
      </c>
      <c r="J8500" s="42">
        <v>8033637936802</v>
      </c>
      <c r="K8500" s="45">
        <v>45566</v>
      </c>
      <c r="L8500" s="47">
        <v>0</v>
      </c>
      <c r="M8500" s="54">
        <v>299.95</v>
      </c>
      <c r="N8500" s="45">
        <v>43507</v>
      </c>
    </row>
    <row r="8501" spans="1:14" s="17" customFormat="1" x14ac:dyDescent="0.25">
      <c r="A8501" s="32" t="s">
        <v>27348</v>
      </c>
      <c r="B8501" s="42" t="s">
        <v>66532</v>
      </c>
      <c r="C8501" s="42" t="s">
        <v>20226</v>
      </c>
      <c r="D8501" s="42"/>
      <c r="E8501" s="43" t="s">
        <v>13862</v>
      </c>
      <c r="F8501" s="44" t="s">
        <v>298</v>
      </c>
      <c r="G8501" s="44" t="s">
        <v>17</v>
      </c>
      <c r="H8501" s="44" t="s">
        <v>18</v>
      </c>
      <c r="I8501" s="42" t="s">
        <v>13863</v>
      </c>
      <c r="J8501" s="42">
        <v>8033637936796</v>
      </c>
      <c r="K8501" s="45">
        <v>45566</v>
      </c>
      <c r="L8501" s="47">
        <v>0</v>
      </c>
      <c r="M8501" s="54">
        <v>299.95</v>
      </c>
      <c r="N8501" s="45">
        <v>43507</v>
      </c>
    </row>
    <row r="8502" spans="1:14" s="17" customFormat="1" x14ac:dyDescent="0.25">
      <c r="A8502" s="32" t="s">
        <v>27347</v>
      </c>
      <c r="B8502" s="42" t="s">
        <v>66531</v>
      </c>
      <c r="C8502" s="42" t="s">
        <v>20225</v>
      </c>
      <c r="D8502" s="42"/>
      <c r="E8502" s="43" t="s">
        <v>13860</v>
      </c>
      <c r="F8502" s="44" t="s">
        <v>298</v>
      </c>
      <c r="G8502" s="44" t="s">
        <v>17</v>
      </c>
      <c r="H8502" s="44" t="s">
        <v>18</v>
      </c>
      <c r="I8502" s="42" t="s">
        <v>13861</v>
      </c>
      <c r="J8502" s="42">
        <v>8033637936789</v>
      </c>
      <c r="K8502" s="45">
        <v>45566</v>
      </c>
      <c r="L8502" s="47">
        <v>0</v>
      </c>
      <c r="M8502" s="54">
        <v>299.95</v>
      </c>
      <c r="N8502" s="45">
        <v>43507</v>
      </c>
    </row>
    <row r="8503" spans="1:14" s="17" customFormat="1" x14ac:dyDescent="0.25">
      <c r="A8503" s="32" t="s">
        <v>27346</v>
      </c>
      <c r="B8503" s="42" t="s">
        <v>66530</v>
      </c>
      <c r="C8503" s="42" t="s">
        <v>20224</v>
      </c>
      <c r="D8503" s="42"/>
      <c r="E8503" s="43" t="s">
        <v>13858</v>
      </c>
      <c r="F8503" s="44" t="s">
        <v>298</v>
      </c>
      <c r="G8503" s="44" t="s">
        <v>17</v>
      </c>
      <c r="H8503" s="44" t="s">
        <v>18</v>
      </c>
      <c r="I8503" s="42" t="s">
        <v>13859</v>
      </c>
      <c r="J8503" s="42">
        <v>8033637936772</v>
      </c>
      <c r="K8503" s="45">
        <v>45566</v>
      </c>
      <c r="L8503" s="47">
        <v>0</v>
      </c>
      <c r="M8503" s="54">
        <v>299.95</v>
      </c>
      <c r="N8503" s="45">
        <v>43507</v>
      </c>
    </row>
    <row r="8504" spans="1:14" s="17" customFormat="1" x14ac:dyDescent="0.25">
      <c r="A8504" s="32" t="s">
        <v>27345</v>
      </c>
      <c r="B8504" s="42" t="s">
        <v>66529</v>
      </c>
      <c r="C8504" s="42" t="s">
        <v>20223</v>
      </c>
      <c r="D8504" s="42"/>
      <c r="E8504" s="43" t="s">
        <v>13856</v>
      </c>
      <c r="F8504" s="44" t="s">
        <v>298</v>
      </c>
      <c r="G8504" s="44" t="s">
        <v>17</v>
      </c>
      <c r="H8504" s="44" t="s">
        <v>18</v>
      </c>
      <c r="I8504" s="42" t="s">
        <v>13857</v>
      </c>
      <c r="J8504" s="42">
        <v>8033637936765</v>
      </c>
      <c r="K8504" s="45">
        <v>45566</v>
      </c>
      <c r="L8504" s="47">
        <v>0</v>
      </c>
      <c r="M8504" s="54">
        <v>299.95</v>
      </c>
      <c r="N8504" s="45">
        <v>43507</v>
      </c>
    </row>
    <row r="8505" spans="1:14" s="17" customFormat="1" x14ac:dyDescent="0.25">
      <c r="A8505" s="32" t="s">
        <v>27344</v>
      </c>
      <c r="B8505" s="42" t="s">
        <v>66528</v>
      </c>
      <c r="C8505" s="42" t="s">
        <v>20222</v>
      </c>
      <c r="D8505" s="42"/>
      <c r="E8505" s="43" t="s">
        <v>13854</v>
      </c>
      <c r="F8505" s="44" t="s">
        <v>298</v>
      </c>
      <c r="G8505" s="44" t="s">
        <v>17</v>
      </c>
      <c r="H8505" s="44" t="s">
        <v>18</v>
      </c>
      <c r="I8505" s="42" t="s">
        <v>13855</v>
      </c>
      <c r="J8505" s="42">
        <v>8033637936758</v>
      </c>
      <c r="K8505" s="45">
        <v>45566</v>
      </c>
      <c r="L8505" s="47">
        <v>0</v>
      </c>
      <c r="M8505" s="54">
        <v>299.95</v>
      </c>
      <c r="N8505" s="45">
        <v>43507</v>
      </c>
    </row>
    <row r="8506" spans="1:14" s="17" customFormat="1" x14ac:dyDescent="0.25">
      <c r="A8506" s="32" t="s">
        <v>27343</v>
      </c>
      <c r="B8506" s="42" t="s">
        <v>66527</v>
      </c>
      <c r="C8506" s="42" t="s">
        <v>20221</v>
      </c>
      <c r="D8506" s="42"/>
      <c r="E8506" s="43" t="s">
        <v>13852</v>
      </c>
      <c r="F8506" s="44" t="s">
        <v>298</v>
      </c>
      <c r="G8506" s="44" t="s">
        <v>17</v>
      </c>
      <c r="H8506" s="44" t="s">
        <v>18</v>
      </c>
      <c r="I8506" s="42" t="s">
        <v>13853</v>
      </c>
      <c r="J8506" s="42">
        <v>8033637936741</v>
      </c>
      <c r="K8506" s="45">
        <v>45566</v>
      </c>
      <c r="L8506" s="47">
        <v>0</v>
      </c>
      <c r="M8506" s="54">
        <v>299.95</v>
      </c>
      <c r="N8506" s="45">
        <v>43507</v>
      </c>
    </row>
    <row r="8507" spans="1:14" s="17" customFormat="1" x14ac:dyDescent="0.25">
      <c r="A8507" s="32" t="s">
        <v>27342</v>
      </c>
      <c r="B8507" s="42" t="s">
        <v>66526</v>
      </c>
      <c r="C8507" s="42" t="s">
        <v>20220</v>
      </c>
      <c r="D8507" s="42"/>
      <c r="E8507" s="43" t="s">
        <v>13850</v>
      </c>
      <c r="F8507" s="44" t="s">
        <v>298</v>
      </c>
      <c r="G8507" s="44" t="s">
        <v>17</v>
      </c>
      <c r="H8507" s="44" t="s">
        <v>18</v>
      </c>
      <c r="I8507" s="42" t="s">
        <v>13851</v>
      </c>
      <c r="J8507" s="42">
        <v>8033637936734</v>
      </c>
      <c r="K8507" s="45">
        <v>45566</v>
      </c>
      <c r="L8507" s="47">
        <v>0</v>
      </c>
      <c r="M8507" s="54">
        <v>299.95</v>
      </c>
      <c r="N8507" s="45">
        <v>43507</v>
      </c>
    </row>
    <row r="8508" spans="1:14" s="17" customFormat="1" x14ac:dyDescent="0.25">
      <c r="A8508" s="32" t="s">
        <v>27341</v>
      </c>
      <c r="B8508" s="42" t="s">
        <v>66525</v>
      </c>
      <c r="C8508" s="42" t="s">
        <v>20219</v>
      </c>
      <c r="D8508" s="42"/>
      <c r="E8508" s="43" t="s">
        <v>13848</v>
      </c>
      <c r="F8508" s="44" t="s">
        <v>298</v>
      </c>
      <c r="G8508" s="44" t="s">
        <v>17</v>
      </c>
      <c r="H8508" s="44" t="s">
        <v>18</v>
      </c>
      <c r="I8508" s="42" t="s">
        <v>13849</v>
      </c>
      <c r="J8508" s="42">
        <v>8033637936727</v>
      </c>
      <c r="K8508" s="45">
        <v>45566</v>
      </c>
      <c r="L8508" s="47">
        <v>0</v>
      </c>
      <c r="M8508" s="54">
        <v>299.95</v>
      </c>
      <c r="N8508" s="45">
        <v>43507</v>
      </c>
    </row>
    <row r="8509" spans="1:14" s="17" customFormat="1" x14ac:dyDescent="0.25">
      <c r="A8509" s="32"/>
      <c r="B8509" s="42"/>
      <c r="C8509" s="42">
        <v>4103008639</v>
      </c>
      <c r="D8509" s="42"/>
      <c r="E8509" s="43" t="s">
        <v>76496</v>
      </c>
      <c r="F8509" s="44" t="s">
        <v>298</v>
      </c>
      <c r="G8509" s="44" t="s">
        <v>17</v>
      </c>
      <c r="H8509" s="44" t="s">
        <v>18</v>
      </c>
      <c r="I8509" s="42" t="s">
        <v>76495</v>
      </c>
      <c r="J8509" s="42">
        <v>8033637936710</v>
      </c>
      <c r="K8509" s="45">
        <v>45566</v>
      </c>
      <c r="L8509" s="47">
        <v>0</v>
      </c>
      <c r="M8509" s="54">
        <v>299.95</v>
      </c>
      <c r="N8509" s="45">
        <v>43507</v>
      </c>
    </row>
    <row r="8510" spans="1:14" s="17" customFormat="1" x14ac:dyDescent="0.25">
      <c r="A8510" s="32" t="s">
        <v>27340</v>
      </c>
      <c r="B8510" s="42" t="s">
        <v>66524</v>
      </c>
      <c r="C8510" s="42"/>
      <c r="D8510" s="42"/>
      <c r="E8510" s="43" t="s">
        <v>13890</v>
      </c>
      <c r="F8510" s="44" t="s">
        <v>298</v>
      </c>
      <c r="G8510" s="44" t="s">
        <v>17</v>
      </c>
      <c r="H8510" s="44" t="s">
        <v>18</v>
      </c>
      <c r="I8510" s="42" t="s">
        <v>13891</v>
      </c>
      <c r="J8510" s="42">
        <v>8033637936673</v>
      </c>
      <c r="K8510" s="45">
        <v>45566</v>
      </c>
      <c r="L8510" s="47">
        <v>0</v>
      </c>
      <c r="M8510" s="54">
        <v>299.95</v>
      </c>
      <c r="N8510" s="45">
        <v>43507</v>
      </c>
    </row>
    <row r="8511" spans="1:14" s="17" customFormat="1" x14ac:dyDescent="0.25">
      <c r="A8511" s="32" t="s">
        <v>27339</v>
      </c>
      <c r="B8511" s="42" t="s">
        <v>66523</v>
      </c>
      <c r="C8511" s="42"/>
      <c r="D8511" s="42"/>
      <c r="E8511" s="43" t="s">
        <v>13888</v>
      </c>
      <c r="F8511" s="44" t="s">
        <v>298</v>
      </c>
      <c r="G8511" s="44" t="s">
        <v>17</v>
      </c>
      <c r="H8511" s="44" t="s">
        <v>18</v>
      </c>
      <c r="I8511" s="42" t="s">
        <v>13889</v>
      </c>
      <c r="J8511" s="42">
        <v>8033637936666</v>
      </c>
      <c r="K8511" s="45">
        <v>45566</v>
      </c>
      <c r="L8511" s="47">
        <v>0</v>
      </c>
      <c r="M8511" s="54">
        <v>299.95</v>
      </c>
      <c r="N8511" s="45">
        <v>43507</v>
      </c>
    </row>
    <row r="8512" spans="1:14" s="17" customFormat="1" x14ac:dyDescent="0.25">
      <c r="A8512" s="32" t="s">
        <v>27338</v>
      </c>
      <c r="B8512" s="42" t="s">
        <v>66522</v>
      </c>
      <c r="C8512" s="42" t="s">
        <v>20236</v>
      </c>
      <c r="D8512" s="42"/>
      <c r="E8512" s="43" t="s">
        <v>13886</v>
      </c>
      <c r="F8512" s="44" t="s">
        <v>298</v>
      </c>
      <c r="G8512" s="44" t="s">
        <v>17</v>
      </c>
      <c r="H8512" s="44" t="s">
        <v>18</v>
      </c>
      <c r="I8512" s="42" t="s">
        <v>13887</v>
      </c>
      <c r="J8512" s="42">
        <v>8033637936659</v>
      </c>
      <c r="K8512" s="45">
        <v>45566</v>
      </c>
      <c r="L8512" s="47">
        <v>0</v>
      </c>
      <c r="M8512" s="54">
        <v>299.95</v>
      </c>
      <c r="N8512" s="45">
        <v>43507</v>
      </c>
    </row>
    <row r="8513" spans="1:14" s="17" customFormat="1" x14ac:dyDescent="0.25">
      <c r="A8513" s="32" t="s">
        <v>27337</v>
      </c>
      <c r="B8513" s="42" t="s">
        <v>66521</v>
      </c>
      <c r="C8513" s="42" t="s">
        <v>20235</v>
      </c>
      <c r="D8513" s="42"/>
      <c r="E8513" s="43" t="s">
        <v>13884</v>
      </c>
      <c r="F8513" s="44" t="s">
        <v>298</v>
      </c>
      <c r="G8513" s="44" t="s">
        <v>17</v>
      </c>
      <c r="H8513" s="44" t="s">
        <v>18</v>
      </c>
      <c r="I8513" s="42" t="s">
        <v>13885</v>
      </c>
      <c r="J8513" s="42">
        <v>8033637936642</v>
      </c>
      <c r="K8513" s="45">
        <v>45566</v>
      </c>
      <c r="L8513" s="47">
        <v>0</v>
      </c>
      <c r="M8513" s="54">
        <v>299.95</v>
      </c>
      <c r="N8513" s="45">
        <v>43507</v>
      </c>
    </row>
    <row r="8514" spans="1:14" s="17" customFormat="1" x14ac:dyDescent="0.25">
      <c r="A8514" s="32" t="s">
        <v>27336</v>
      </c>
      <c r="B8514" s="42" t="s">
        <v>66520</v>
      </c>
      <c r="C8514" s="42" t="s">
        <v>20234</v>
      </c>
      <c r="D8514" s="42"/>
      <c r="E8514" s="43" t="s">
        <v>13882</v>
      </c>
      <c r="F8514" s="44" t="s">
        <v>298</v>
      </c>
      <c r="G8514" s="44" t="s">
        <v>17</v>
      </c>
      <c r="H8514" s="44" t="s">
        <v>18</v>
      </c>
      <c r="I8514" s="42" t="s">
        <v>13883</v>
      </c>
      <c r="J8514" s="42">
        <v>8033637936635</v>
      </c>
      <c r="K8514" s="45">
        <v>45566</v>
      </c>
      <c r="L8514" s="47">
        <v>0</v>
      </c>
      <c r="M8514" s="54">
        <v>299.95</v>
      </c>
      <c r="N8514" s="45">
        <v>43507</v>
      </c>
    </row>
    <row r="8515" spans="1:14" s="17" customFormat="1" x14ac:dyDescent="0.25">
      <c r="A8515" s="32" t="s">
        <v>27335</v>
      </c>
      <c r="B8515" s="42" t="s">
        <v>66519</v>
      </c>
      <c r="C8515" s="42" t="s">
        <v>20233</v>
      </c>
      <c r="D8515" s="42"/>
      <c r="E8515" s="43" t="s">
        <v>13880</v>
      </c>
      <c r="F8515" s="44" t="s">
        <v>298</v>
      </c>
      <c r="G8515" s="44" t="s">
        <v>17</v>
      </c>
      <c r="H8515" s="44" t="s">
        <v>18</v>
      </c>
      <c r="I8515" s="42" t="s">
        <v>13881</v>
      </c>
      <c r="J8515" s="42">
        <v>8033637936628</v>
      </c>
      <c r="K8515" s="45">
        <v>45566</v>
      </c>
      <c r="L8515" s="47">
        <v>0</v>
      </c>
      <c r="M8515" s="54">
        <v>299.95</v>
      </c>
      <c r="N8515" s="45">
        <v>43507</v>
      </c>
    </row>
    <row r="8516" spans="1:14" s="17" customFormat="1" x14ac:dyDescent="0.25">
      <c r="A8516" s="32" t="s">
        <v>27334</v>
      </c>
      <c r="B8516" s="42" t="s">
        <v>66518</v>
      </c>
      <c r="C8516" s="42" t="s">
        <v>20232</v>
      </c>
      <c r="D8516" s="42"/>
      <c r="E8516" s="43" t="s">
        <v>13878</v>
      </c>
      <c r="F8516" s="44" t="s">
        <v>298</v>
      </c>
      <c r="G8516" s="44" t="s">
        <v>17</v>
      </c>
      <c r="H8516" s="44" t="s">
        <v>18</v>
      </c>
      <c r="I8516" s="42" t="s">
        <v>13879</v>
      </c>
      <c r="J8516" s="42">
        <v>8033637936611</v>
      </c>
      <c r="K8516" s="45">
        <v>45566</v>
      </c>
      <c r="L8516" s="47">
        <v>0</v>
      </c>
      <c r="M8516" s="54">
        <v>299.95</v>
      </c>
      <c r="N8516" s="45">
        <v>43507</v>
      </c>
    </row>
    <row r="8517" spans="1:14" s="17" customFormat="1" x14ac:dyDescent="0.25">
      <c r="A8517" s="32" t="s">
        <v>27333</v>
      </c>
      <c r="B8517" s="42" t="s">
        <v>66517</v>
      </c>
      <c r="C8517" s="42" t="s">
        <v>20231</v>
      </c>
      <c r="D8517" s="42"/>
      <c r="E8517" s="43" t="s">
        <v>13876</v>
      </c>
      <c r="F8517" s="44" t="s">
        <v>298</v>
      </c>
      <c r="G8517" s="44" t="s">
        <v>17</v>
      </c>
      <c r="H8517" s="44" t="s">
        <v>18</v>
      </c>
      <c r="I8517" s="42" t="s">
        <v>13877</v>
      </c>
      <c r="J8517" s="42">
        <v>8033637936604</v>
      </c>
      <c r="K8517" s="45">
        <v>45566</v>
      </c>
      <c r="L8517" s="47">
        <v>0</v>
      </c>
      <c r="M8517" s="54">
        <v>299.95</v>
      </c>
      <c r="N8517" s="45">
        <v>43507</v>
      </c>
    </row>
    <row r="8518" spans="1:14" s="17" customFormat="1" x14ac:dyDescent="0.25">
      <c r="A8518" s="32" t="s">
        <v>27332</v>
      </c>
      <c r="B8518" s="42" t="s">
        <v>66516</v>
      </c>
      <c r="C8518" s="42" t="s">
        <v>20230</v>
      </c>
      <c r="D8518" s="42"/>
      <c r="E8518" s="43" t="s">
        <v>13874</v>
      </c>
      <c r="F8518" s="44" t="s">
        <v>298</v>
      </c>
      <c r="G8518" s="44" t="s">
        <v>17</v>
      </c>
      <c r="H8518" s="44" t="s">
        <v>18</v>
      </c>
      <c r="I8518" s="42" t="s">
        <v>13875</v>
      </c>
      <c r="J8518" s="42">
        <v>8033637936598</v>
      </c>
      <c r="K8518" s="45">
        <v>45566</v>
      </c>
      <c r="L8518" s="47">
        <v>0</v>
      </c>
      <c r="M8518" s="54">
        <v>299.95</v>
      </c>
      <c r="N8518" s="45">
        <v>43507</v>
      </c>
    </row>
    <row r="8519" spans="1:14" s="17" customFormat="1" x14ac:dyDescent="0.25">
      <c r="A8519" s="32" t="s">
        <v>27331</v>
      </c>
      <c r="B8519" s="42" t="s">
        <v>66515</v>
      </c>
      <c r="C8519" s="42" t="s">
        <v>20229</v>
      </c>
      <c r="D8519" s="42"/>
      <c r="E8519" s="43" t="s">
        <v>13872</v>
      </c>
      <c r="F8519" s="44" t="s">
        <v>298</v>
      </c>
      <c r="G8519" s="44" t="s">
        <v>17</v>
      </c>
      <c r="H8519" s="44" t="s">
        <v>18</v>
      </c>
      <c r="I8519" s="42" t="s">
        <v>13873</v>
      </c>
      <c r="J8519" s="42">
        <v>8033637936581</v>
      </c>
      <c r="K8519" s="45">
        <v>45566</v>
      </c>
      <c r="L8519" s="47">
        <v>0</v>
      </c>
      <c r="M8519" s="54">
        <v>299.95</v>
      </c>
      <c r="N8519" s="45">
        <v>43507</v>
      </c>
    </row>
    <row r="8520" spans="1:14" s="17" customFormat="1" x14ac:dyDescent="0.25">
      <c r="A8520" s="32" t="s">
        <v>27330</v>
      </c>
      <c r="B8520" s="42" t="s">
        <v>66514</v>
      </c>
      <c r="C8520" s="42" t="s">
        <v>20228</v>
      </c>
      <c r="D8520" s="42"/>
      <c r="E8520" s="43" t="s">
        <v>13870</v>
      </c>
      <c r="F8520" s="44" t="s">
        <v>298</v>
      </c>
      <c r="G8520" s="44" t="s">
        <v>17</v>
      </c>
      <c r="H8520" s="44" t="s">
        <v>18</v>
      </c>
      <c r="I8520" s="42" t="s">
        <v>13871</v>
      </c>
      <c r="J8520" s="42">
        <v>8033637936574</v>
      </c>
      <c r="K8520" s="45">
        <v>45566</v>
      </c>
      <c r="L8520" s="47">
        <v>0</v>
      </c>
      <c r="M8520" s="54">
        <v>299.95</v>
      </c>
      <c r="N8520" s="45">
        <v>43507</v>
      </c>
    </row>
    <row r="8521" spans="1:14" s="17" customFormat="1" x14ac:dyDescent="0.25">
      <c r="A8521" s="32" t="s">
        <v>27329</v>
      </c>
      <c r="B8521" s="42" t="s">
        <v>66345</v>
      </c>
      <c r="C8521" s="42" t="s">
        <v>19717</v>
      </c>
      <c r="D8521" s="42"/>
      <c r="E8521" s="43" t="s">
        <v>1310</v>
      </c>
      <c r="F8521" s="44" t="s">
        <v>298</v>
      </c>
      <c r="G8521" s="44" t="s">
        <v>17</v>
      </c>
      <c r="H8521" s="44" t="s">
        <v>18</v>
      </c>
      <c r="I8521" s="42" t="s">
        <v>1311</v>
      </c>
      <c r="J8521" s="42">
        <v>8021506696636</v>
      </c>
      <c r="K8521" s="45">
        <v>45566</v>
      </c>
      <c r="L8521" s="47">
        <v>0</v>
      </c>
      <c r="M8521" s="47">
        <v>299.95</v>
      </c>
      <c r="N8521" s="45">
        <v>42786</v>
      </c>
    </row>
    <row r="8522" spans="1:14" s="17" customFormat="1" x14ac:dyDescent="0.25">
      <c r="A8522" s="32" t="s">
        <v>27328</v>
      </c>
      <c r="B8522" s="42" t="s">
        <v>66344</v>
      </c>
      <c r="C8522" s="42" t="s">
        <v>19716</v>
      </c>
      <c r="D8522" s="42"/>
      <c r="E8522" s="43" t="s">
        <v>1308</v>
      </c>
      <c r="F8522" s="44" t="s">
        <v>298</v>
      </c>
      <c r="G8522" s="44" t="s">
        <v>17</v>
      </c>
      <c r="H8522" s="44" t="s">
        <v>18</v>
      </c>
      <c r="I8522" s="42" t="s">
        <v>1309</v>
      </c>
      <c r="J8522" s="42">
        <v>8021506696629</v>
      </c>
      <c r="K8522" s="45">
        <v>45566</v>
      </c>
      <c r="L8522" s="47">
        <v>0</v>
      </c>
      <c r="M8522" s="47">
        <v>299.95</v>
      </c>
      <c r="N8522" s="45">
        <v>42786</v>
      </c>
    </row>
    <row r="8523" spans="1:14" s="17" customFormat="1" x14ac:dyDescent="0.25">
      <c r="A8523" s="32" t="s">
        <v>27327</v>
      </c>
      <c r="B8523" s="42" t="s">
        <v>66343</v>
      </c>
      <c r="C8523" s="42" t="s">
        <v>19715</v>
      </c>
      <c r="D8523" s="42"/>
      <c r="E8523" s="43" t="s">
        <v>1306</v>
      </c>
      <c r="F8523" s="44" t="s">
        <v>298</v>
      </c>
      <c r="G8523" s="44" t="s">
        <v>17</v>
      </c>
      <c r="H8523" s="44" t="s">
        <v>18</v>
      </c>
      <c r="I8523" s="42" t="s">
        <v>1307</v>
      </c>
      <c r="J8523" s="42">
        <v>8021506696612</v>
      </c>
      <c r="K8523" s="45">
        <v>45566</v>
      </c>
      <c r="L8523" s="47">
        <v>0</v>
      </c>
      <c r="M8523" s="47">
        <v>299.95</v>
      </c>
      <c r="N8523" s="45">
        <v>42786</v>
      </c>
    </row>
    <row r="8524" spans="1:14" s="17" customFormat="1" x14ac:dyDescent="0.25">
      <c r="A8524" s="32" t="s">
        <v>27326</v>
      </c>
      <c r="B8524" s="42" t="s">
        <v>66342</v>
      </c>
      <c r="C8524" s="42" t="s">
        <v>19714</v>
      </c>
      <c r="D8524" s="42"/>
      <c r="E8524" s="43" t="s">
        <v>1304</v>
      </c>
      <c r="F8524" s="44" t="s">
        <v>298</v>
      </c>
      <c r="G8524" s="44" t="s">
        <v>17</v>
      </c>
      <c r="H8524" s="44" t="s">
        <v>18</v>
      </c>
      <c r="I8524" s="42" t="s">
        <v>1305</v>
      </c>
      <c r="J8524" s="42">
        <v>8021506696605</v>
      </c>
      <c r="K8524" s="45">
        <v>45566</v>
      </c>
      <c r="L8524" s="47">
        <v>0</v>
      </c>
      <c r="M8524" s="47">
        <v>299.95</v>
      </c>
      <c r="N8524" s="45">
        <v>42786</v>
      </c>
    </row>
    <row r="8525" spans="1:14" s="17" customFormat="1" x14ac:dyDescent="0.25">
      <c r="A8525" s="32" t="s">
        <v>27325</v>
      </c>
      <c r="B8525" s="42" t="s">
        <v>66341</v>
      </c>
      <c r="C8525" s="42" t="s">
        <v>19713</v>
      </c>
      <c r="D8525" s="42"/>
      <c r="E8525" s="43" t="s">
        <v>1302</v>
      </c>
      <c r="F8525" s="44" t="s">
        <v>298</v>
      </c>
      <c r="G8525" s="44" t="s">
        <v>17</v>
      </c>
      <c r="H8525" s="44" t="s">
        <v>18</v>
      </c>
      <c r="I8525" s="42" t="s">
        <v>1303</v>
      </c>
      <c r="J8525" s="42">
        <v>8021506696599</v>
      </c>
      <c r="K8525" s="45">
        <v>45566</v>
      </c>
      <c r="L8525" s="47">
        <v>0</v>
      </c>
      <c r="M8525" s="47">
        <v>299.95</v>
      </c>
      <c r="N8525" s="45">
        <v>42786</v>
      </c>
    </row>
    <row r="8526" spans="1:14" s="17" customFormat="1" x14ac:dyDescent="0.25">
      <c r="A8526" s="32" t="s">
        <v>27324</v>
      </c>
      <c r="B8526" s="42" t="s">
        <v>66340</v>
      </c>
      <c r="C8526" s="42" t="s">
        <v>19712</v>
      </c>
      <c r="D8526" s="42"/>
      <c r="E8526" s="43" t="s">
        <v>1300</v>
      </c>
      <c r="F8526" s="44" t="s">
        <v>298</v>
      </c>
      <c r="G8526" s="44" t="s">
        <v>17</v>
      </c>
      <c r="H8526" s="44" t="s">
        <v>18</v>
      </c>
      <c r="I8526" s="42" t="s">
        <v>1301</v>
      </c>
      <c r="J8526" s="42">
        <v>8021506696582</v>
      </c>
      <c r="K8526" s="45">
        <v>45566</v>
      </c>
      <c r="L8526" s="47">
        <v>0</v>
      </c>
      <c r="M8526" s="47">
        <v>299.95</v>
      </c>
      <c r="N8526" s="45">
        <v>42786</v>
      </c>
    </row>
    <row r="8527" spans="1:14" s="17" customFormat="1" x14ac:dyDescent="0.25">
      <c r="A8527" s="32" t="s">
        <v>27323</v>
      </c>
      <c r="B8527" s="42" t="s">
        <v>66339</v>
      </c>
      <c r="C8527" s="42" t="s">
        <v>19711</v>
      </c>
      <c r="D8527" s="42"/>
      <c r="E8527" s="43" t="s">
        <v>1298</v>
      </c>
      <c r="F8527" s="44" t="s">
        <v>298</v>
      </c>
      <c r="G8527" s="44" t="s">
        <v>17</v>
      </c>
      <c r="H8527" s="44" t="s">
        <v>18</v>
      </c>
      <c r="I8527" s="42" t="s">
        <v>1299</v>
      </c>
      <c r="J8527" s="42">
        <v>8021506696575</v>
      </c>
      <c r="K8527" s="45">
        <v>45566</v>
      </c>
      <c r="L8527" s="47">
        <v>0</v>
      </c>
      <c r="M8527" s="47">
        <v>299.95</v>
      </c>
      <c r="N8527" s="45">
        <v>42786</v>
      </c>
    </row>
    <row r="8528" spans="1:14" s="17" customFormat="1" x14ac:dyDescent="0.25">
      <c r="A8528" s="32" t="s">
        <v>27322</v>
      </c>
      <c r="B8528" s="42" t="s">
        <v>66338</v>
      </c>
      <c r="C8528" s="42" t="s">
        <v>19710</v>
      </c>
      <c r="D8528" s="42"/>
      <c r="E8528" s="43" t="s">
        <v>1296</v>
      </c>
      <c r="F8528" s="44" t="s">
        <v>298</v>
      </c>
      <c r="G8528" s="44" t="s">
        <v>17</v>
      </c>
      <c r="H8528" s="44" t="s">
        <v>18</v>
      </c>
      <c r="I8528" s="42" t="s">
        <v>1297</v>
      </c>
      <c r="J8528" s="42">
        <v>8021506696568</v>
      </c>
      <c r="K8528" s="45">
        <v>45566</v>
      </c>
      <c r="L8528" s="47">
        <v>0</v>
      </c>
      <c r="M8528" s="47">
        <v>299.95</v>
      </c>
      <c r="N8528" s="45">
        <v>42786</v>
      </c>
    </row>
    <row r="8529" spans="1:14" s="17" customFormat="1" x14ac:dyDescent="0.25">
      <c r="A8529" s="32" t="s">
        <v>27321</v>
      </c>
      <c r="B8529" s="42" t="s">
        <v>66337</v>
      </c>
      <c r="C8529" s="42" t="s">
        <v>19709</v>
      </c>
      <c r="D8529" s="42"/>
      <c r="E8529" s="43" t="s">
        <v>1294</v>
      </c>
      <c r="F8529" s="44" t="s">
        <v>298</v>
      </c>
      <c r="G8529" s="44" t="s">
        <v>17</v>
      </c>
      <c r="H8529" s="44" t="s">
        <v>18</v>
      </c>
      <c r="I8529" s="42" t="s">
        <v>1295</v>
      </c>
      <c r="J8529" s="42">
        <v>8021506696551</v>
      </c>
      <c r="K8529" s="45">
        <v>45566</v>
      </c>
      <c r="L8529" s="47">
        <v>0</v>
      </c>
      <c r="M8529" s="47">
        <v>299.95</v>
      </c>
      <c r="N8529" s="45">
        <v>42786</v>
      </c>
    </row>
    <row r="8530" spans="1:14" s="17" customFormat="1" x14ac:dyDescent="0.25">
      <c r="A8530" s="32" t="s">
        <v>27320</v>
      </c>
      <c r="B8530" s="42" t="s">
        <v>66336</v>
      </c>
      <c r="C8530" s="42" t="s">
        <v>19708</v>
      </c>
      <c r="D8530" s="42"/>
      <c r="E8530" s="43" t="s">
        <v>1292</v>
      </c>
      <c r="F8530" s="44" t="s">
        <v>298</v>
      </c>
      <c r="G8530" s="44" t="s">
        <v>17</v>
      </c>
      <c r="H8530" s="44" t="s">
        <v>18</v>
      </c>
      <c r="I8530" s="42" t="s">
        <v>1293</v>
      </c>
      <c r="J8530" s="42">
        <v>8021506696544</v>
      </c>
      <c r="K8530" s="45">
        <v>45566</v>
      </c>
      <c r="L8530" s="47">
        <v>0</v>
      </c>
      <c r="M8530" s="47">
        <v>299.95</v>
      </c>
      <c r="N8530" s="45">
        <v>42786</v>
      </c>
    </row>
    <row r="8531" spans="1:14" s="17" customFormat="1" x14ac:dyDescent="0.25">
      <c r="A8531" s="32" t="s">
        <v>27319</v>
      </c>
      <c r="B8531" s="42" t="s">
        <v>66335</v>
      </c>
      <c r="C8531" s="42" t="s">
        <v>19707</v>
      </c>
      <c r="D8531" s="42"/>
      <c r="E8531" s="43" t="s">
        <v>1290</v>
      </c>
      <c r="F8531" s="44" t="s">
        <v>298</v>
      </c>
      <c r="G8531" s="44" t="s">
        <v>17</v>
      </c>
      <c r="H8531" s="44" t="s">
        <v>18</v>
      </c>
      <c r="I8531" s="42" t="s">
        <v>1291</v>
      </c>
      <c r="J8531" s="42">
        <v>8021506696537</v>
      </c>
      <c r="K8531" s="45">
        <v>45566</v>
      </c>
      <c r="L8531" s="47">
        <v>0</v>
      </c>
      <c r="M8531" s="47">
        <v>299.95</v>
      </c>
      <c r="N8531" s="45">
        <v>42786</v>
      </c>
    </row>
    <row r="8532" spans="1:14" s="17" customFormat="1" x14ac:dyDescent="0.25">
      <c r="A8532" s="32" t="s">
        <v>27318</v>
      </c>
      <c r="B8532" s="42" t="s">
        <v>66334</v>
      </c>
      <c r="C8532" s="42" t="s">
        <v>19706</v>
      </c>
      <c r="D8532" s="42"/>
      <c r="E8532" s="43" t="s">
        <v>1288</v>
      </c>
      <c r="F8532" s="44" t="s">
        <v>298</v>
      </c>
      <c r="G8532" s="44" t="s">
        <v>17</v>
      </c>
      <c r="H8532" s="44" t="s">
        <v>18</v>
      </c>
      <c r="I8532" s="42" t="s">
        <v>1289</v>
      </c>
      <c r="J8532" s="42">
        <v>8021506696520</v>
      </c>
      <c r="K8532" s="45">
        <v>45566</v>
      </c>
      <c r="L8532" s="47">
        <v>0</v>
      </c>
      <c r="M8532" s="47">
        <v>299.95</v>
      </c>
      <c r="N8532" s="45">
        <v>42786</v>
      </c>
    </row>
    <row r="8533" spans="1:14" s="17" customFormat="1" x14ac:dyDescent="0.25">
      <c r="A8533" s="32" t="s">
        <v>27317</v>
      </c>
      <c r="B8533" s="42" t="s">
        <v>66333</v>
      </c>
      <c r="C8533" s="42"/>
      <c r="D8533" s="42"/>
      <c r="E8533" s="43" t="s">
        <v>1286</v>
      </c>
      <c r="F8533" s="44" t="s">
        <v>298</v>
      </c>
      <c r="G8533" s="44" t="s">
        <v>17</v>
      </c>
      <c r="H8533" s="44" t="s">
        <v>18</v>
      </c>
      <c r="I8533" s="42" t="s">
        <v>1287</v>
      </c>
      <c r="J8533" s="42">
        <v>8021506696513</v>
      </c>
      <c r="K8533" s="45">
        <v>45566</v>
      </c>
      <c r="L8533" s="47">
        <v>0</v>
      </c>
      <c r="M8533" s="47">
        <v>299.95</v>
      </c>
      <c r="N8533" s="45">
        <v>42786</v>
      </c>
    </row>
    <row r="8534" spans="1:14" s="17" customFormat="1" x14ac:dyDescent="0.25">
      <c r="A8534" s="32" t="s">
        <v>27316</v>
      </c>
      <c r="B8534" s="42" t="s">
        <v>66332</v>
      </c>
      <c r="C8534" s="42"/>
      <c r="D8534" s="42"/>
      <c r="E8534" s="43" t="s">
        <v>1284</v>
      </c>
      <c r="F8534" s="44" t="s">
        <v>298</v>
      </c>
      <c r="G8534" s="44" t="s">
        <v>17</v>
      </c>
      <c r="H8534" s="44" t="s">
        <v>18</v>
      </c>
      <c r="I8534" s="42" t="s">
        <v>1285</v>
      </c>
      <c r="J8534" s="42">
        <v>8021506696506</v>
      </c>
      <c r="K8534" s="45">
        <v>45566</v>
      </c>
      <c r="L8534" s="47">
        <v>0</v>
      </c>
      <c r="M8534" s="47">
        <v>299.95</v>
      </c>
      <c r="N8534" s="45">
        <v>42786</v>
      </c>
    </row>
    <row r="8535" spans="1:14" s="17" customFormat="1" x14ac:dyDescent="0.25">
      <c r="A8535" s="32" t="s">
        <v>27315</v>
      </c>
      <c r="B8535" s="42" t="s">
        <v>66331</v>
      </c>
      <c r="C8535" s="42"/>
      <c r="D8535" s="42"/>
      <c r="E8535" s="43" t="s">
        <v>1282</v>
      </c>
      <c r="F8535" s="44" t="s">
        <v>298</v>
      </c>
      <c r="G8535" s="44" t="s">
        <v>17</v>
      </c>
      <c r="H8535" s="44" t="s">
        <v>18</v>
      </c>
      <c r="I8535" s="42" t="s">
        <v>1283</v>
      </c>
      <c r="J8535" s="42">
        <v>8021506696490</v>
      </c>
      <c r="K8535" s="45">
        <v>45566</v>
      </c>
      <c r="L8535" s="47">
        <v>0</v>
      </c>
      <c r="M8535" s="47">
        <v>299.95</v>
      </c>
      <c r="N8535" s="45">
        <v>42786</v>
      </c>
    </row>
    <row r="8536" spans="1:14" s="17" customFormat="1" x14ac:dyDescent="0.25">
      <c r="A8536" s="32" t="s">
        <v>27314</v>
      </c>
      <c r="B8536" s="42" t="s">
        <v>66330</v>
      </c>
      <c r="C8536" s="42" t="s">
        <v>19697</v>
      </c>
      <c r="D8536" s="42"/>
      <c r="E8536" s="43" t="s">
        <v>59069</v>
      </c>
      <c r="F8536" s="44" t="s">
        <v>298</v>
      </c>
      <c r="G8536" s="44" t="s">
        <v>17</v>
      </c>
      <c r="H8536" s="44" t="s">
        <v>18</v>
      </c>
      <c r="I8536" s="42" t="s">
        <v>1221</v>
      </c>
      <c r="J8536" s="42">
        <v>8021506617785</v>
      </c>
      <c r="K8536" s="45">
        <v>45566</v>
      </c>
      <c r="L8536" s="47">
        <v>0</v>
      </c>
      <c r="M8536" s="47">
        <v>299.95</v>
      </c>
      <c r="N8536" s="45">
        <v>42786</v>
      </c>
    </row>
    <row r="8537" spans="1:14" s="17" customFormat="1" x14ac:dyDescent="0.25">
      <c r="A8537" s="32" t="s">
        <v>27313</v>
      </c>
      <c r="B8537" s="42" t="s">
        <v>66329</v>
      </c>
      <c r="C8537" s="42" t="s">
        <v>19696</v>
      </c>
      <c r="D8537" s="42"/>
      <c r="E8537" s="43" t="s">
        <v>59068</v>
      </c>
      <c r="F8537" s="44" t="s">
        <v>298</v>
      </c>
      <c r="G8537" s="44" t="s">
        <v>17</v>
      </c>
      <c r="H8537" s="44" t="s">
        <v>18</v>
      </c>
      <c r="I8537" s="42" t="s">
        <v>1220</v>
      </c>
      <c r="J8537" s="42">
        <v>8021506617778</v>
      </c>
      <c r="K8537" s="45">
        <v>45566</v>
      </c>
      <c r="L8537" s="47">
        <v>0</v>
      </c>
      <c r="M8537" s="47">
        <v>299.95</v>
      </c>
      <c r="N8537" s="45">
        <v>42786</v>
      </c>
    </row>
    <row r="8538" spans="1:14" s="17" customFormat="1" x14ac:dyDescent="0.25">
      <c r="A8538" s="32" t="s">
        <v>27312</v>
      </c>
      <c r="B8538" s="42" t="s">
        <v>66328</v>
      </c>
      <c r="C8538" s="42" t="s">
        <v>19695</v>
      </c>
      <c r="D8538" s="42"/>
      <c r="E8538" s="43" t="s">
        <v>59067</v>
      </c>
      <c r="F8538" s="44" t="s">
        <v>298</v>
      </c>
      <c r="G8538" s="44" t="s">
        <v>17</v>
      </c>
      <c r="H8538" s="44" t="s">
        <v>18</v>
      </c>
      <c r="I8538" s="42" t="s">
        <v>1219</v>
      </c>
      <c r="J8538" s="42">
        <v>8021506617761</v>
      </c>
      <c r="K8538" s="45">
        <v>45566</v>
      </c>
      <c r="L8538" s="47">
        <v>0</v>
      </c>
      <c r="M8538" s="47">
        <v>299.95</v>
      </c>
      <c r="N8538" s="45">
        <v>42786</v>
      </c>
    </row>
    <row r="8539" spans="1:14" s="17" customFormat="1" x14ac:dyDescent="0.25">
      <c r="A8539" s="32" t="s">
        <v>27311</v>
      </c>
      <c r="B8539" s="42" t="s">
        <v>66327</v>
      </c>
      <c r="C8539" s="42" t="s">
        <v>19694</v>
      </c>
      <c r="D8539" s="42"/>
      <c r="E8539" s="43" t="s">
        <v>59066</v>
      </c>
      <c r="F8539" s="44" t="s">
        <v>298</v>
      </c>
      <c r="G8539" s="44" t="s">
        <v>17</v>
      </c>
      <c r="H8539" s="44" t="s">
        <v>18</v>
      </c>
      <c r="I8539" s="42" t="s">
        <v>1218</v>
      </c>
      <c r="J8539" s="42">
        <v>8021506617754</v>
      </c>
      <c r="K8539" s="45">
        <v>45566</v>
      </c>
      <c r="L8539" s="47">
        <v>0</v>
      </c>
      <c r="M8539" s="47">
        <v>299.95</v>
      </c>
      <c r="N8539" s="45">
        <v>42786</v>
      </c>
    </row>
    <row r="8540" spans="1:14" s="17" customFormat="1" x14ac:dyDescent="0.25">
      <c r="A8540" s="32" t="s">
        <v>27310</v>
      </c>
      <c r="B8540" s="42" t="s">
        <v>66326</v>
      </c>
      <c r="C8540" s="42" t="s">
        <v>19693</v>
      </c>
      <c r="D8540" s="42"/>
      <c r="E8540" s="43" t="s">
        <v>59065</v>
      </c>
      <c r="F8540" s="44" t="s">
        <v>298</v>
      </c>
      <c r="G8540" s="44" t="s">
        <v>17</v>
      </c>
      <c r="H8540" s="44" t="s">
        <v>18</v>
      </c>
      <c r="I8540" s="42" t="s">
        <v>1217</v>
      </c>
      <c r="J8540" s="42">
        <v>8021506617747</v>
      </c>
      <c r="K8540" s="45">
        <v>45566</v>
      </c>
      <c r="L8540" s="47">
        <v>0</v>
      </c>
      <c r="M8540" s="47">
        <v>299.95</v>
      </c>
      <c r="N8540" s="45">
        <v>42786</v>
      </c>
    </row>
    <row r="8541" spans="1:14" s="17" customFormat="1" x14ac:dyDescent="0.25">
      <c r="A8541" s="32" t="s">
        <v>27309</v>
      </c>
      <c r="B8541" s="42" t="s">
        <v>66325</v>
      </c>
      <c r="C8541" s="42" t="s">
        <v>19692</v>
      </c>
      <c r="D8541" s="42"/>
      <c r="E8541" s="43" t="s">
        <v>59064</v>
      </c>
      <c r="F8541" s="44" t="s">
        <v>298</v>
      </c>
      <c r="G8541" s="44" t="s">
        <v>17</v>
      </c>
      <c r="H8541" s="44" t="s">
        <v>18</v>
      </c>
      <c r="I8541" s="42" t="s">
        <v>1216</v>
      </c>
      <c r="J8541" s="42">
        <v>8021506617730</v>
      </c>
      <c r="K8541" s="45">
        <v>45566</v>
      </c>
      <c r="L8541" s="47">
        <v>0</v>
      </c>
      <c r="M8541" s="47">
        <v>299.95</v>
      </c>
      <c r="N8541" s="45">
        <v>42786</v>
      </c>
    </row>
    <row r="8542" spans="1:14" s="17" customFormat="1" x14ac:dyDescent="0.25">
      <c r="A8542" s="32" t="s">
        <v>27308</v>
      </c>
      <c r="B8542" s="42" t="s">
        <v>66324</v>
      </c>
      <c r="C8542" s="42" t="s">
        <v>19691</v>
      </c>
      <c r="D8542" s="42"/>
      <c r="E8542" s="43" t="s">
        <v>59063</v>
      </c>
      <c r="F8542" s="44" t="s">
        <v>298</v>
      </c>
      <c r="G8542" s="44" t="s">
        <v>17</v>
      </c>
      <c r="H8542" s="44" t="s">
        <v>18</v>
      </c>
      <c r="I8542" s="42" t="s">
        <v>1215</v>
      </c>
      <c r="J8542" s="42">
        <v>8021506617723</v>
      </c>
      <c r="K8542" s="45">
        <v>45566</v>
      </c>
      <c r="L8542" s="47">
        <v>0</v>
      </c>
      <c r="M8542" s="47">
        <v>299.95</v>
      </c>
      <c r="N8542" s="45">
        <v>42786</v>
      </c>
    </row>
    <row r="8543" spans="1:14" s="17" customFormat="1" x14ac:dyDescent="0.25">
      <c r="A8543" s="32" t="s">
        <v>27307</v>
      </c>
      <c r="B8543" s="42" t="s">
        <v>66323</v>
      </c>
      <c r="C8543" s="42" t="s">
        <v>19690</v>
      </c>
      <c r="D8543" s="42"/>
      <c r="E8543" s="43" t="s">
        <v>59062</v>
      </c>
      <c r="F8543" s="44" t="s">
        <v>298</v>
      </c>
      <c r="G8543" s="44" t="s">
        <v>17</v>
      </c>
      <c r="H8543" s="44" t="s">
        <v>18</v>
      </c>
      <c r="I8543" s="42" t="s">
        <v>1214</v>
      </c>
      <c r="J8543" s="42">
        <v>8021506617716</v>
      </c>
      <c r="K8543" s="45">
        <v>45566</v>
      </c>
      <c r="L8543" s="47">
        <v>0</v>
      </c>
      <c r="M8543" s="47">
        <v>299.95</v>
      </c>
      <c r="N8543" s="45">
        <v>42786</v>
      </c>
    </row>
    <row r="8544" spans="1:14" s="17" customFormat="1" x14ac:dyDescent="0.25">
      <c r="A8544" s="32" t="s">
        <v>27306</v>
      </c>
      <c r="B8544" s="42" t="s">
        <v>66322</v>
      </c>
      <c r="C8544" s="42" t="s">
        <v>19689</v>
      </c>
      <c r="D8544" s="42"/>
      <c r="E8544" s="43" t="s">
        <v>59061</v>
      </c>
      <c r="F8544" s="44" t="s">
        <v>298</v>
      </c>
      <c r="G8544" s="44" t="s">
        <v>17</v>
      </c>
      <c r="H8544" s="44" t="s">
        <v>18</v>
      </c>
      <c r="I8544" s="42" t="s">
        <v>1213</v>
      </c>
      <c r="J8544" s="42">
        <v>8021506617709</v>
      </c>
      <c r="K8544" s="45">
        <v>45566</v>
      </c>
      <c r="L8544" s="47">
        <v>0</v>
      </c>
      <c r="M8544" s="47">
        <v>299.95</v>
      </c>
      <c r="N8544" s="45">
        <v>42786</v>
      </c>
    </row>
    <row r="8545" spans="1:14" s="17" customFormat="1" x14ac:dyDescent="0.25">
      <c r="A8545" s="32" t="s">
        <v>27305</v>
      </c>
      <c r="B8545" s="42" t="s">
        <v>66321</v>
      </c>
      <c r="C8545" s="42" t="s">
        <v>19688</v>
      </c>
      <c r="D8545" s="42"/>
      <c r="E8545" s="43" t="s">
        <v>59060</v>
      </c>
      <c r="F8545" s="44" t="s">
        <v>298</v>
      </c>
      <c r="G8545" s="44" t="s">
        <v>17</v>
      </c>
      <c r="H8545" s="44" t="s">
        <v>18</v>
      </c>
      <c r="I8545" s="42" t="s">
        <v>1212</v>
      </c>
      <c r="J8545" s="42">
        <v>8021506617693</v>
      </c>
      <c r="K8545" s="45">
        <v>45566</v>
      </c>
      <c r="L8545" s="47">
        <v>0</v>
      </c>
      <c r="M8545" s="47">
        <v>299.95</v>
      </c>
      <c r="N8545" s="45">
        <v>42786</v>
      </c>
    </row>
    <row r="8546" spans="1:14" s="17" customFormat="1" x14ac:dyDescent="0.25">
      <c r="A8546" s="32" t="s">
        <v>27304</v>
      </c>
      <c r="B8546" s="42" t="s">
        <v>66320</v>
      </c>
      <c r="C8546" s="42" t="s">
        <v>19687</v>
      </c>
      <c r="D8546" s="42"/>
      <c r="E8546" s="43" t="s">
        <v>59059</v>
      </c>
      <c r="F8546" s="44" t="s">
        <v>298</v>
      </c>
      <c r="G8546" s="44" t="s">
        <v>17</v>
      </c>
      <c r="H8546" s="44" t="s">
        <v>18</v>
      </c>
      <c r="I8546" s="42" t="s">
        <v>1211</v>
      </c>
      <c r="J8546" s="42">
        <v>8021506617686</v>
      </c>
      <c r="K8546" s="45">
        <v>45566</v>
      </c>
      <c r="L8546" s="47">
        <v>0</v>
      </c>
      <c r="M8546" s="47">
        <v>299.95</v>
      </c>
      <c r="N8546" s="45">
        <v>42786</v>
      </c>
    </row>
    <row r="8547" spans="1:14" s="17" customFormat="1" x14ac:dyDescent="0.25">
      <c r="A8547" s="32" t="s">
        <v>27303</v>
      </c>
      <c r="B8547" s="42" t="s">
        <v>66319</v>
      </c>
      <c r="C8547" s="42" t="s">
        <v>19686</v>
      </c>
      <c r="D8547" s="42"/>
      <c r="E8547" s="43" t="s">
        <v>59058</v>
      </c>
      <c r="F8547" s="44" t="s">
        <v>298</v>
      </c>
      <c r="G8547" s="44" t="s">
        <v>17</v>
      </c>
      <c r="H8547" s="44" t="s">
        <v>18</v>
      </c>
      <c r="I8547" s="42" t="s">
        <v>1210</v>
      </c>
      <c r="J8547" s="42">
        <v>8021506617679</v>
      </c>
      <c r="K8547" s="45">
        <v>45566</v>
      </c>
      <c r="L8547" s="47">
        <v>0</v>
      </c>
      <c r="M8547" s="47">
        <v>299.95</v>
      </c>
      <c r="N8547" s="45">
        <v>42786</v>
      </c>
    </row>
    <row r="8548" spans="1:14" s="17" customFormat="1" x14ac:dyDescent="0.25">
      <c r="A8548" s="32" t="s">
        <v>27302</v>
      </c>
      <c r="B8548" s="42" t="s">
        <v>66318</v>
      </c>
      <c r="C8548" s="42"/>
      <c r="D8548" s="42"/>
      <c r="E8548" s="43" t="s">
        <v>59057</v>
      </c>
      <c r="F8548" s="44" t="s">
        <v>298</v>
      </c>
      <c r="G8548" s="44" t="s">
        <v>17</v>
      </c>
      <c r="H8548" s="44" t="s">
        <v>18</v>
      </c>
      <c r="I8548" s="42" t="s">
        <v>1209</v>
      </c>
      <c r="J8548" s="42">
        <v>8021506617662</v>
      </c>
      <c r="K8548" s="45">
        <v>45566</v>
      </c>
      <c r="L8548" s="47">
        <v>0</v>
      </c>
      <c r="M8548" s="47">
        <v>299.95</v>
      </c>
      <c r="N8548" s="45">
        <v>42786</v>
      </c>
    </row>
    <row r="8549" spans="1:14" s="17" customFormat="1" x14ac:dyDescent="0.25">
      <c r="A8549" s="32" t="s">
        <v>27301</v>
      </c>
      <c r="B8549" s="42" t="s">
        <v>66317</v>
      </c>
      <c r="C8549" s="42"/>
      <c r="D8549" s="42"/>
      <c r="E8549" s="43" t="s">
        <v>59056</v>
      </c>
      <c r="F8549" s="44" t="s">
        <v>298</v>
      </c>
      <c r="G8549" s="44" t="s">
        <v>17</v>
      </c>
      <c r="H8549" s="44" t="s">
        <v>18</v>
      </c>
      <c r="I8549" s="42" t="s">
        <v>1208</v>
      </c>
      <c r="J8549" s="42">
        <v>8021506617655</v>
      </c>
      <c r="K8549" s="45">
        <v>45566</v>
      </c>
      <c r="L8549" s="47">
        <v>0</v>
      </c>
      <c r="M8549" s="47">
        <v>299.95</v>
      </c>
      <c r="N8549" s="45">
        <v>42786</v>
      </c>
    </row>
    <row r="8550" spans="1:14" s="17" customFormat="1" x14ac:dyDescent="0.25">
      <c r="A8550" s="32" t="s">
        <v>27300</v>
      </c>
      <c r="B8550" s="42" t="s">
        <v>66316</v>
      </c>
      <c r="C8550" s="42"/>
      <c r="D8550" s="42"/>
      <c r="E8550" s="43" t="s">
        <v>59054</v>
      </c>
      <c r="F8550" s="44" t="s">
        <v>298</v>
      </c>
      <c r="G8550" s="44" t="s">
        <v>17</v>
      </c>
      <c r="H8550" s="44" t="s">
        <v>18</v>
      </c>
      <c r="I8550" s="42" t="s">
        <v>1207</v>
      </c>
      <c r="J8550" s="42">
        <v>8021506617648</v>
      </c>
      <c r="K8550" s="45">
        <v>45566</v>
      </c>
      <c r="L8550" s="47">
        <v>0</v>
      </c>
      <c r="M8550" s="47">
        <v>299.95</v>
      </c>
      <c r="N8550" s="45">
        <v>42786</v>
      </c>
    </row>
    <row r="8551" spans="1:14" s="17" customFormat="1" x14ac:dyDescent="0.25">
      <c r="A8551" s="32"/>
      <c r="B8551" s="42" t="s">
        <v>57870</v>
      </c>
      <c r="C8551" s="42"/>
      <c r="D8551" s="32"/>
      <c r="E8551" s="32" t="s">
        <v>59053</v>
      </c>
      <c r="F8551" s="44"/>
      <c r="G8551" s="32" t="s">
        <v>11</v>
      </c>
      <c r="H8551" s="32" t="s">
        <v>12</v>
      </c>
      <c r="I8551" s="32" t="s">
        <v>57869</v>
      </c>
      <c r="J8551" s="55">
        <v>8059347141435</v>
      </c>
      <c r="K8551" s="32"/>
      <c r="L8551" s="46">
        <v>349.95</v>
      </c>
      <c r="M8551" s="46">
        <v>349.95</v>
      </c>
      <c r="N8551" s="45">
        <v>45181</v>
      </c>
    </row>
    <row r="8552" spans="1:14" s="17" customFormat="1" x14ac:dyDescent="0.25">
      <c r="A8552" s="32"/>
      <c r="B8552" s="42" t="s">
        <v>57872</v>
      </c>
      <c r="C8552" s="42"/>
      <c r="D8552" s="32"/>
      <c r="E8552" s="32" t="s">
        <v>59052</v>
      </c>
      <c r="F8552" s="44"/>
      <c r="G8552" s="32" t="s">
        <v>11</v>
      </c>
      <c r="H8552" s="32" t="s">
        <v>12</v>
      </c>
      <c r="I8552" s="32" t="s">
        <v>57871</v>
      </c>
      <c r="J8552" s="55">
        <v>8059347141428</v>
      </c>
      <c r="K8552" s="32"/>
      <c r="L8552" s="46">
        <v>349.95</v>
      </c>
      <c r="M8552" s="46">
        <v>349.95</v>
      </c>
      <c r="N8552" s="45">
        <v>45181</v>
      </c>
    </row>
    <row r="8553" spans="1:14" s="17" customFormat="1" x14ac:dyDescent="0.25">
      <c r="A8553" s="32"/>
      <c r="B8553" s="42" t="s">
        <v>57874</v>
      </c>
      <c r="C8553" s="42"/>
      <c r="D8553" s="32"/>
      <c r="E8553" s="32" t="s">
        <v>59051</v>
      </c>
      <c r="F8553" s="44"/>
      <c r="G8553" s="32" t="s">
        <v>11</v>
      </c>
      <c r="H8553" s="32" t="s">
        <v>12</v>
      </c>
      <c r="I8553" s="32" t="s">
        <v>57873</v>
      </c>
      <c r="J8553" s="55">
        <v>8059347141411</v>
      </c>
      <c r="K8553" s="32"/>
      <c r="L8553" s="46">
        <v>349.95</v>
      </c>
      <c r="M8553" s="46">
        <v>349.95</v>
      </c>
      <c r="N8553" s="45">
        <v>45181</v>
      </c>
    </row>
    <row r="8554" spans="1:14" s="17" customFormat="1" x14ac:dyDescent="0.25">
      <c r="A8554" s="32"/>
      <c r="B8554" s="42" t="s">
        <v>57876</v>
      </c>
      <c r="C8554" s="42"/>
      <c r="D8554" s="32"/>
      <c r="E8554" s="32" t="s">
        <v>59050</v>
      </c>
      <c r="F8554" s="44"/>
      <c r="G8554" s="32" t="s">
        <v>11</v>
      </c>
      <c r="H8554" s="32" t="s">
        <v>12</v>
      </c>
      <c r="I8554" s="32" t="s">
        <v>57875</v>
      </c>
      <c r="J8554" s="55">
        <v>8059347141404</v>
      </c>
      <c r="K8554" s="32"/>
      <c r="L8554" s="46">
        <v>349.95</v>
      </c>
      <c r="M8554" s="46">
        <v>349.95</v>
      </c>
      <c r="N8554" s="45">
        <v>45181</v>
      </c>
    </row>
    <row r="8555" spans="1:14" s="17" customFormat="1" x14ac:dyDescent="0.25">
      <c r="A8555" s="32"/>
      <c r="B8555" s="42" t="s">
        <v>57878</v>
      </c>
      <c r="C8555" s="42"/>
      <c r="D8555" s="32"/>
      <c r="E8555" s="32" t="s">
        <v>59049</v>
      </c>
      <c r="F8555" s="44"/>
      <c r="G8555" s="32" t="s">
        <v>11</v>
      </c>
      <c r="H8555" s="32" t="s">
        <v>12</v>
      </c>
      <c r="I8555" s="32" t="s">
        <v>57877</v>
      </c>
      <c r="J8555" s="55">
        <v>8059347141398</v>
      </c>
      <c r="K8555" s="32"/>
      <c r="L8555" s="46">
        <v>349.95</v>
      </c>
      <c r="M8555" s="46">
        <v>349.95</v>
      </c>
      <c r="N8555" s="45">
        <v>45181</v>
      </c>
    </row>
    <row r="8556" spans="1:14" s="17" customFormat="1" x14ac:dyDescent="0.25">
      <c r="A8556" s="32"/>
      <c r="B8556" s="42" t="s">
        <v>57880</v>
      </c>
      <c r="C8556" s="42"/>
      <c r="D8556" s="32"/>
      <c r="E8556" s="32" t="s">
        <v>59048</v>
      </c>
      <c r="F8556" s="44"/>
      <c r="G8556" s="32" t="s">
        <v>11</v>
      </c>
      <c r="H8556" s="32" t="s">
        <v>12</v>
      </c>
      <c r="I8556" s="32" t="s">
        <v>57879</v>
      </c>
      <c r="J8556" s="55">
        <v>8059347141381</v>
      </c>
      <c r="K8556" s="32"/>
      <c r="L8556" s="46">
        <v>349.95</v>
      </c>
      <c r="M8556" s="46">
        <v>349.95</v>
      </c>
      <c r="N8556" s="45">
        <v>45181</v>
      </c>
    </row>
    <row r="8557" spans="1:14" s="17" customFormat="1" x14ac:dyDescent="0.25">
      <c r="A8557" s="32"/>
      <c r="B8557" s="42" t="s">
        <v>57882</v>
      </c>
      <c r="C8557" s="42"/>
      <c r="D8557" s="32"/>
      <c r="E8557" s="32" t="s">
        <v>59047</v>
      </c>
      <c r="F8557" s="44"/>
      <c r="G8557" s="32" t="s">
        <v>11</v>
      </c>
      <c r="H8557" s="32" t="s">
        <v>12</v>
      </c>
      <c r="I8557" s="32" t="s">
        <v>57881</v>
      </c>
      <c r="J8557" s="55">
        <v>8059347141374</v>
      </c>
      <c r="K8557" s="32"/>
      <c r="L8557" s="46">
        <v>349.95</v>
      </c>
      <c r="M8557" s="46">
        <v>349.95</v>
      </c>
      <c r="N8557" s="45">
        <v>45181</v>
      </c>
    </row>
    <row r="8558" spans="1:14" s="17" customFormat="1" x14ac:dyDescent="0.25">
      <c r="A8558" s="32"/>
      <c r="B8558" s="42" t="s">
        <v>57884</v>
      </c>
      <c r="C8558" s="42"/>
      <c r="D8558" s="32"/>
      <c r="E8558" s="32" t="s">
        <v>59046</v>
      </c>
      <c r="F8558" s="44"/>
      <c r="G8558" s="32" t="s">
        <v>11</v>
      </c>
      <c r="H8558" s="32" t="s">
        <v>12</v>
      </c>
      <c r="I8558" s="32" t="s">
        <v>57883</v>
      </c>
      <c r="J8558" s="55">
        <v>8059347141367</v>
      </c>
      <c r="K8558" s="32"/>
      <c r="L8558" s="46">
        <v>349.95</v>
      </c>
      <c r="M8558" s="46">
        <v>349.95</v>
      </c>
      <c r="N8558" s="45">
        <v>45181</v>
      </c>
    </row>
    <row r="8559" spans="1:14" s="17" customFormat="1" x14ac:dyDescent="0.25">
      <c r="A8559" s="32"/>
      <c r="B8559" s="42" t="s">
        <v>57886</v>
      </c>
      <c r="C8559" s="42"/>
      <c r="D8559" s="32"/>
      <c r="E8559" s="32" t="s">
        <v>59045</v>
      </c>
      <c r="F8559" s="44"/>
      <c r="G8559" s="32" t="s">
        <v>11</v>
      </c>
      <c r="H8559" s="32" t="s">
        <v>12</v>
      </c>
      <c r="I8559" s="32" t="s">
        <v>57885</v>
      </c>
      <c r="J8559" s="55">
        <v>8059347141350</v>
      </c>
      <c r="K8559" s="32"/>
      <c r="L8559" s="46">
        <v>349.95</v>
      </c>
      <c r="M8559" s="46">
        <v>349.95</v>
      </c>
      <c r="N8559" s="45">
        <v>45181</v>
      </c>
    </row>
    <row r="8560" spans="1:14" s="17" customFormat="1" x14ac:dyDescent="0.25">
      <c r="A8560" s="32"/>
      <c r="B8560" s="42" t="s">
        <v>57888</v>
      </c>
      <c r="C8560" s="42"/>
      <c r="D8560" s="32"/>
      <c r="E8560" s="32" t="s">
        <v>59044</v>
      </c>
      <c r="F8560" s="44"/>
      <c r="G8560" s="32" t="s">
        <v>11</v>
      </c>
      <c r="H8560" s="32" t="s">
        <v>12</v>
      </c>
      <c r="I8560" s="32" t="s">
        <v>57887</v>
      </c>
      <c r="J8560" s="55">
        <v>8059347141343</v>
      </c>
      <c r="K8560" s="32"/>
      <c r="L8560" s="46">
        <v>349.95</v>
      </c>
      <c r="M8560" s="46">
        <v>349.95</v>
      </c>
      <c r="N8560" s="45">
        <v>45181</v>
      </c>
    </row>
    <row r="8561" spans="1:14" s="17" customFormat="1" x14ac:dyDescent="0.25">
      <c r="A8561" s="32"/>
      <c r="B8561" s="42" t="s">
        <v>57890</v>
      </c>
      <c r="C8561" s="42"/>
      <c r="D8561" s="32"/>
      <c r="E8561" s="32" t="s">
        <v>59043</v>
      </c>
      <c r="F8561" s="44"/>
      <c r="G8561" s="32" t="s">
        <v>11</v>
      </c>
      <c r="H8561" s="32" t="s">
        <v>12</v>
      </c>
      <c r="I8561" s="32" t="s">
        <v>57889</v>
      </c>
      <c r="J8561" s="55">
        <v>8059347141336</v>
      </c>
      <c r="K8561" s="32"/>
      <c r="L8561" s="46">
        <v>349.95</v>
      </c>
      <c r="M8561" s="46">
        <v>349.95</v>
      </c>
      <c r="N8561" s="45">
        <v>45181</v>
      </c>
    </row>
    <row r="8562" spans="1:14" s="17" customFormat="1" x14ac:dyDescent="0.25">
      <c r="A8562" s="32"/>
      <c r="B8562" s="42" t="s">
        <v>57892</v>
      </c>
      <c r="C8562" s="42"/>
      <c r="D8562" s="32"/>
      <c r="E8562" s="32" t="s">
        <v>59042</v>
      </c>
      <c r="F8562" s="44"/>
      <c r="G8562" s="32" t="s">
        <v>11</v>
      </c>
      <c r="H8562" s="32" t="s">
        <v>12</v>
      </c>
      <c r="I8562" s="32" t="s">
        <v>57891</v>
      </c>
      <c r="J8562" s="55">
        <v>8059347141305</v>
      </c>
      <c r="K8562" s="32"/>
      <c r="L8562" s="46">
        <v>349.95</v>
      </c>
      <c r="M8562" s="46">
        <v>349.95</v>
      </c>
      <c r="N8562" s="45">
        <v>45181</v>
      </c>
    </row>
    <row r="8563" spans="1:14" s="17" customFormat="1" x14ac:dyDescent="0.25">
      <c r="A8563" s="32"/>
      <c r="B8563" s="42" t="s">
        <v>57894</v>
      </c>
      <c r="C8563" s="42"/>
      <c r="D8563" s="32"/>
      <c r="E8563" s="32" t="s">
        <v>59041</v>
      </c>
      <c r="F8563" s="44"/>
      <c r="G8563" s="32" t="s">
        <v>11</v>
      </c>
      <c r="H8563" s="32" t="s">
        <v>12</v>
      </c>
      <c r="I8563" s="32" t="s">
        <v>57893</v>
      </c>
      <c r="J8563" s="55">
        <v>8059347141299</v>
      </c>
      <c r="K8563" s="32"/>
      <c r="L8563" s="46">
        <v>349.95</v>
      </c>
      <c r="M8563" s="46">
        <v>349.95</v>
      </c>
      <c r="N8563" s="45">
        <v>45181</v>
      </c>
    </row>
    <row r="8564" spans="1:14" s="17" customFormat="1" x14ac:dyDescent="0.25">
      <c r="A8564" s="32"/>
      <c r="B8564" s="42" t="s">
        <v>57896</v>
      </c>
      <c r="C8564" s="42"/>
      <c r="D8564" s="32"/>
      <c r="E8564" s="32" t="s">
        <v>59040</v>
      </c>
      <c r="F8564" s="44"/>
      <c r="G8564" s="32" t="s">
        <v>11</v>
      </c>
      <c r="H8564" s="32" t="s">
        <v>12</v>
      </c>
      <c r="I8564" s="32" t="s">
        <v>57895</v>
      </c>
      <c r="J8564" s="55">
        <v>8059347141282</v>
      </c>
      <c r="K8564" s="32"/>
      <c r="L8564" s="46">
        <v>349.95</v>
      </c>
      <c r="M8564" s="46">
        <v>349.95</v>
      </c>
      <c r="N8564" s="45">
        <v>45181</v>
      </c>
    </row>
    <row r="8565" spans="1:14" s="17" customFormat="1" x14ac:dyDescent="0.25">
      <c r="A8565" s="32"/>
      <c r="B8565" s="42" t="s">
        <v>57898</v>
      </c>
      <c r="C8565" s="42"/>
      <c r="D8565" s="32"/>
      <c r="E8565" s="32" t="s">
        <v>59039</v>
      </c>
      <c r="F8565" s="44"/>
      <c r="G8565" s="32" t="s">
        <v>11</v>
      </c>
      <c r="H8565" s="32" t="s">
        <v>12</v>
      </c>
      <c r="I8565" s="32" t="s">
        <v>57897</v>
      </c>
      <c r="J8565" s="55">
        <v>8059347141275</v>
      </c>
      <c r="K8565" s="32"/>
      <c r="L8565" s="46">
        <v>349.95</v>
      </c>
      <c r="M8565" s="46">
        <v>349.95</v>
      </c>
      <c r="N8565" s="45">
        <v>45181</v>
      </c>
    </row>
    <row r="8566" spans="1:14" s="17" customFormat="1" x14ac:dyDescent="0.25">
      <c r="A8566" s="32"/>
      <c r="B8566" s="42" t="s">
        <v>57900</v>
      </c>
      <c r="C8566" s="42"/>
      <c r="D8566" s="32"/>
      <c r="E8566" s="32" t="s">
        <v>59038</v>
      </c>
      <c r="F8566" s="44"/>
      <c r="G8566" s="32" t="s">
        <v>11</v>
      </c>
      <c r="H8566" s="32" t="s">
        <v>12</v>
      </c>
      <c r="I8566" s="32" t="s">
        <v>57899</v>
      </c>
      <c r="J8566" s="55">
        <v>8059347141268</v>
      </c>
      <c r="K8566" s="32"/>
      <c r="L8566" s="46">
        <v>349.95</v>
      </c>
      <c r="M8566" s="46">
        <v>349.95</v>
      </c>
      <c r="N8566" s="45">
        <v>45181</v>
      </c>
    </row>
    <row r="8567" spans="1:14" x14ac:dyDescent="0.25">
      <c r="B8567" s="42" t="s">
        <v>57902</v>
      </c>
      <c r="C8567" s="42"/>
      <c r="E8567" s="32" t="s">
        <v>59037</v>
      </c>
      <c r="G8567" s="32" t="s">
        <v>11</v>
      </c>
      <c r="H8567" s="32" t="s">
        <v>12</v>
      </c>
      <c r="I8567" s="32" t="s">
        <v>57901</v>
      </c>
      <c r="J8567" s="55">
        <v>8059347141251</v>
      </c>
      <c r="K8567" s="32"/>
      <c r="L8567" s="46">
        <v>349.95</v>
      </c>
      <c r="M8567" s="46">
        <v>349.95</v>
      </c>
      <c r="N8567" s="45">
        <v>45181</v>
      </c>
    </row>
    <row r="8568" spans="1:14" x14ac:dyDescent="0.25">
      <c r="B8568" s="42" t="s">
        <v>57904</v>
      </c>
      <c r="C8568" s="42"/>
      <c r="E8568" s="32" t="s">
        <v>59036</v>
      </c>
      <c r="G8568" s="32" t="s">
        <v>11</v>
      </c>
      <c r="H8568" s="32" t="s">
        <v>12</v>
      </c>
      <c r="I8568" s="32" t="s">
        <v>57903</v>
      </c>
      <c r="J8568" s="55">
        <v>8059347141244</v>
      </c>
      <c r="K8568" s="32"/>
      <c r="L8568" s="46">
        <v>349.95</v>
      </c>
      <c r="M8568" s="46">
        <v>349.95</v>
      </c>
      <c r="N8568" s="45">
        <v>45181</v>
      </c>
    </row>
    <row r="8569" spans="1:14" x14ac:dyDescent="0.25">
      <c r="B8569" s="42" t="s">
        <v>57906</v>
      </c>
      <c r="C8569" s="42"/>
      <c r="E8569" s="32" t="s">
        <v>59035</v>
      </c>
      <c r="G8569" s="32" t="s">
        <v>11</v>
      </c>
      <c r="H8569" s="32" t="s">
        <v>12</v>
      </c>
      <c r="I8569" s="32" t="s">
        <v>57905</v>
      </c>
      <c r="J8569" s="55">
        <v>8059347141237</v>
      </c>
      <c r="K8569" s="32"/>
      <c r="L8569" s="46">
        <v>349.95</v>
      </c>
      <c r="M8569" s="46">
        <v>349.95</v>
      </c>
      <c r="N8569" s="45">
        <v>45181</v>
      </c>
    </row>
    <row r="8570" spans="1:14" x14ac:dyDescent="0.25">
      <c r="B8570" s="42" t="s">
        <v>57908</v>
      </c>
      <c r="C8570" s="42"/>
      <c r="E8570" s="32" t="s">
        <v>59034</v>
      </c>
      <c r="G8570" s="32" t="s">
        <v>11</v>
      </c>
      <c r="H8570" s="32" t="s">
        <v>12</v>
      </c>
      <c r="I8570" s="32" t="s">
        <v>57907</v>
      </c>
      <c r="J8570" s="55">
        <v>8059347141220</v>
      </c>
      <c r="K8570" s="32"/>
      <c r="L8570" s="46">
        <v>349.95</v>
      </c>
      <c r="M8570" s="46">
        <v>349.95</v>
      </c>
      <c r="N8570" s="45">
        <v>45181</v>
      </c>
    </row>
    <row r="8571" spans="1:14" x14ac:dyDescent="0.25">
      <c r="B8571" s="42" t="s">
        <v>57910</v>
      </c>
      <c r="C8571" s="42"/>
      <c r="E8571" s="32" t="s">
        <v>59033</v>
      </c>
      <c r="G8571" s="32" t="s">
        <v>11</v>
      </c>
      <c r="H8571" s="32" t="s">
        <v>12</v>
      </c>
      <c r="I8571" s="32" t="s">
        <v>57909</v>
      </c>
      <c r="J8571" s="55">
        <v>8059347141213</v>
      </c>
      <c r="K8571" s="32"/>
      <c r="L8571" s="46">
        <v>349.95</v>
      </c>
      <c r="M8571" s="46">
        <v>349.95</v>
      </c>
      <c r="N8571" s="45">
        <v>45181</v>
      </c>
    </row>
    <row r="8572" spans="1:14" x14ac:dyDescent="0.25">
      <c r="B8572" s="42" t="s">
        <v>57912</v>
      </c>
      <c r="C8572" s="42"/>
      <c r="E8572" s="32" t="s">
        <v>59032</v>
      </c>
      <c r="G8572" s="32" t="s">
        <v>11</v>
      </c>
      <c r="H8572" s="32" t="s">
        <v>12</v>
      </c>
      <c r="I8572" s="32" t="s">
        <v>57911</v>
      </c>
      <c r="J8572" s="55">
        <v>8059347141206</v>
      </c>
      <c r="K8572" s="32"/>
      <c r="L8572" s="46">
        <v>349.95</v>
      </c>
      <c r="M8572" s="46">
        <v>349.95</v>
      </c>
      <c r="N8572" s="45">
        <v>45181</v>
      </c>
    </row>
    <row r="8573" spans="1:14" x14ac:dyDescent="0.25">
      <c r="A8573" s="32" t="s">
        <v>27634</v>
      </c>
      <c r="B8573" s="42" t="s">
        <v>51010</v>
      </c>
      <c r="C8573" s="42"/>
      <c r="D8573" s="42"/>
      <c r="E8573" s="43" t="s">
        <v>59031</v>
      </c>
      <c r="F8573" s="44" t="s">
        <v>18077</v>
      </c>
      <c r="G8573" s="44" t="s">
        <v>11</v>
      </c>
      <c r="H8573" s="44" t="s">
        <v>12</v>
      </c>
      <c r="I8573" s="42" t="s">
        <v>18151</v>
      </c>
      <c r="J8573" s="42">
        <v>8059175090950</v>
      </c>
      <c r="L8573" s="46">
        <v>379.95</v>
      </c>
      <c r="M8573" s="46">
        <v>379.95</v>
      </c>
      <c r="N8573" s="45">
        <v>43706</v>
      </c>
    </row>
    <row r="8574" spans="1:14" x14ac:dyDescent="0.25">
      <c r="A8574" s="32" t="s">
        <v>27633</v>
      </c>
      <c r="B8574" s="42" t="s">
        <v>51009</v>
      </c>
      <c r="C8574" s="42"/>
      <c r="D8574" s="42"/>
      <c r="E8574" s="43" t="s">
        <v>59030</v>
      </c>
      <c r="F8574" s="44" t="s">
        <v>18077</v>
      </c>
      <c r="G8574" s="44" t="s">
        <v>11</v>
      </c>
      <c r="H8574" s="44" t="s">
        <v>12</v>
      </c>
      <c r="I8574" s="42" t="s">
        <v>18150</v>
      </c>
      <c r="J8574" s="42">
        <v>8059175090943</v>
      </c>
      <c r="L8574" s="46">
        <v>379.95</v>
      </c>
      <c r="M8574" s="46">
        <v>379.95</v>
      </c>
      <c r="N8574" s="45">
        <v>43706</v>
      </c>
    </row>
    <row r="8575" spans="1:14" x14ac:dyDescent="0.25">
      <c r="A8575" s="32" t="s">
        <v>27632</v>
      </c>
      <c r="B8575" s="42" t="s">
        <v>51008</v>
      </c>
      <c r="C8575" s="42"/>
      <c r="D8575" s="42"/>
      <c r="E8575" s="43" t="s">
        <v>59029</v>
      </c>
      <c r="F8575" s="44" t="s">
        <v>18077</v>
      </c>
      <c r="G8575" s="44" t="s">
        <v>11</v>
      </c>
      <c r="H8575" s="44" t="s">
        <v>12</v>
      </c>
      <c r="I8575" s="42" t="s">
        <v>18149</v>
      </c>
      <c r="J8575" s="42">
        <v>8059175090936</v>
      </c>
      <c r="L8575" s="46">
        <v>379.95</v>
      </c>
      <c r="M8575" s="46">
        <v>379.95</v>
      </c>
      <c r="N8575" s="45">
        <v>43706</v>
      </c>
    </row>
    <row r="8576" spans="1:14" x14ac:dyDescent="0.25">
      <c r="A8576" s="32" t="s">
        <v>27631</v>
      </c>
      <c r="B8576" s="42" t="s">
        <v>51007</v>
      </c>
      <c r="C8576" s="42"/>
      <c r="D8576" s="42"/>
      <c r="E8576" s="43" t="s">
        <v>59028</v>
      </c>
      <c r="F8576" s="44" t="s">
        <v>18077</v>
      </c>
      <c r="G8576" s="44" t="s">
        <v>11</v>
      </c>
      <c r="H8576" s="44" t="s">
        <v>12</v>
      </c>
      <c r="I8576" s="42" t="s">
        <v>18148</v>
      </c>
      <c r="J8576" s="42">
        <v>8059175090929</v>
      </c>
      <c r="L8576" s="46">
        <v>379.95</v>
      </c>
      <c r="M8576" s="46">
        <v>379.95</v>
      </c>
      <c r="N8576" s="45">
        <v>43706</v>
      </c>
    </row>
    <row r="8577" spans="1:14" x14ac:dyDescent="0.25">
      <c r="A8577" s="32" t="s">
        <v>27630</v>
      </c>
      <c r="B8577" s="42" t="s">
        <v>51006</v>
      </c>
      <c r="C8577" s="42"/>
      <c r="D8577" s="42"/>
      <c r="E8577" s="43" t="s">
        <v>59027</v>
      </c>
      <c r="F8577" s="44" t="s">
        <v>18077</v>
      </c>
      <c r="G8577" s="44" t="s">
        <v>11</v>
      </c>
      <c r="H8577" s="44" t="s">
        <v>12</v>
      </c>
      <c r="I8577" s="42" t="s">
        <v>18147</v>
      </c>
      <c r="J8577" s="42">
        <v>8059175090912</v>
      </c>
      <c r="L8577" s="46">
        <v>379.95</v>
      </c>
      <c r="M8577" s="46">
        <v>379.95</v>
      </c>
      <c r="N8577" s="45">
        <v>43706</v>
      </c>
    </row>
    <row r="8578" spans="1:14" x14ac:dyDescent="0.25">
      <c r="A8578" s="32" t="s">
        <v>27629</v>
      </c>
      <c r="B8578" s="42" t="s">
        <v>51005</v>
      </c>
      <c r="C8578" s="42"/>
      <c r="D8578" s="42"/>
      <c r="E8578" s="43" t="s">
        <v>59026</v>
      </c>
      <c r="F8578" s="44" t="s">
        <v>18077</v>
      </c>
      <c r="G8578" s="44" t="s">
        <v>11</v>
      </c>
      <c r="H8578" s="44" t="s">
        <v>12</v>
      </c>
      <c r="I8578" s="42" t="s">
        <v>18146</v>
      </c>
      <c r="J8578" s="42">
        <v>8059175090905</v>
      </c>
      <c r="L8578" s="46">
        <v>379.95</v>
      </c>
      <c r="M8578" s="46">
        <v>379.95</v>
      </c>
      <c r="N8578" s="45">
        <v>43706</v>
      </c>
    </row>
    <row r="8579" spans="1:14" x14ac:dyDescent="0.25">
      <c r="A8579" s="32" t="s">
        <v>27628</v>
      </c>
      <c r="B8579" s="42" t="s">
        <v>51004</v>
      </c>
      <c r="C8579" s="42"/>
      <c r="D8579" s="42"/>
      <c r="E8579" s="43" t="s">
        <v>59025</v>
      </c>
      <c r="F8579" s="44" t="s">
        <v>18077</v>
      </c>
      <c r="G8579" s="44" t="s">
        <v>11</v>
      </c>
      <c r="H8579" s="44" t="s">
        <v>12</v>
      </c>
      <c r="I8579" s="42" t="s">
        <v>18145</v>
      </c>
      <c r="J8579" s="42">
        <v>8059175090899</v>
      </c>
      <c r="L8579" s="46">
        <v>379.95</v>
      </c>
      <c r="M8579" s="46">
        <v>379.95</v>
      </c>
      <c r="N8579" s="45">
        <v>43706</v>
      </c>
    </row>
    <row r="8580" spans="1:14" x14ac:dyDescent="0.25">
      <c r="A8580" s="32" t="s">
        <v>27627</v>
      </c>
      <c r="B8580" s="42" t="s">
        <v>51003</v>
      </c>
      <c r="C8580" s="42"/>
      <c r="D8580" s="42"/>
      <c r="E8580" s="43" t="s">
        <v>59024</v>
      </c>
      <c r="F8580" s="44" t="s">
        <v>18077</v>
      </c>
      <c r="G8580" s="44" t="s">
        <v>11</v>
      </c>
      <c r="H8580" s="44" t="s">
        <v>12</v>
      </c>
      <c r="I8580" s="42" t="s">
        <v>18144</v>
      </c>
      <c r="J8580" s="42">
        <v>8059175090882</v>
      </c>
      <c r="L8580" s="46">
        <v>379.95</v>
      </c>
      <c r="M8580" s="46">
        <v>379.95</v>
      </c>
      <c r="N8580" s="45">
        <v>43706</v>
      </c>
    </row>
    <row r="8581" spans="1:14" customFormat="1" x14ac:dyDescent="0.25">
      <c r="A8581" s="32" t="s">
        <v>27299</v>
      </c>
      <c r="B8581" s="42" t="s">
        <v>50868</v>
      </c>
      <c r="C8581" s="42"/>
      <c r="D8581" s="42"/>
      <c r="E8581" s="43" t="s">
        <v>59023</v>
      </c>
      <c r="F8581" s="44" t="s">
        <v>18077</v>
      </c>
      <c r="G8581" s="44" t="s">
        <v>11</v>
      </c>
      <c r="H8581" s="44" t="s">
        <v>12</v>
      </c>
      <c r="I8581" s="42" t="s">
        <v>13739</v>
      </c>
      <c r="J8581" s="42">
        <v>8033637963136</v>
      </c>
      <c r="K8581" s="45"/>
      <c r="L8581" s="46">
        <v>469.95</v>
      </c>
      <c r="M8581" s="46">
        <v>469.95</v>
      </c>
      <c r="N8581" s="45">
        <v>43507</v>
      </c>
    </row>
    <row r="8582" spans="1:14" customFormat="1" x14ac:dyDescent="0.25">
      <c r="A8582" s="32" t="s">
        <v>27298</v>
      </c>
      <c r="B8582" s="42" t="s">
        <v>50867</v>
      </c>
      <c r="C8582" s="42" t="s">
        <v>20154</v>
      </c>
      <c r="D8582" s="42"/>
      <c r="E8582" s="43" t="s">
        <v>59022</v>
      </c>
      <c r="F8582" s="44" t="s">
        <v>18077</v>
      </c>
      <c r="G8582" s="44" t="s">
        <v>11</v>
      </c>
      <c r="H8582" s="44" t="s">
        <v>12</v>
      </c>
      <c r="I8582" s="42" t="s">
        <v>13738</v>
      </c>
      <c r="J8582" s="42">
        <v>8033637963129</v>
      </c>
      <c r="K8582" s="45"/>
      <c r="L8582" s="46">
        <v>469.95</v>
      </c>
      <c r="M8582" s="46">
        <v>469.95</v>
      </c>
      <c r="N8582" s="45">
        <v>43507</v>
      </c>
    </row>
    <row r="8583" spans="1:14" customFormat="1" x14ac:dyDescent="0.25">
      <c r="A8583" s="32" t="s">
        <v>27297</v>
      </c>
      <c r="B8583" s="42" t="s">
        <v>50866</v>
      </c>
      <c r="C8583" s="42" t="s">
        <v>20153</v>
      </c>
      <c r="D8583" s="42"/>
      <c r="E8583" s="43" t="s">
        <v>59021</v>
      </c>
      <c r="F8583" s="44" t="s">
        <v>18077</v>
      </c>
      <c r="G8583" s="44" t="s">
        <v>11</v>
      </c>
      <c r="H8583" s="44" t="s">
        <v>12</v>
      </c>
      <c r="I8583" s="42" t="s">
        <v>13737</v>
      </c>
      <c r="J8583" s="42">
        <v>8033637963112</v>
      </c>
      <c r="K8583" s="45"/>
      <c r="L8583" s="46">
        <v>469.95</v>
      </c>
      <c r="M8583" s="46">
        <v>469.95</v>
      </c>
      <c r="N8583" s="45">
        <v>43507</v>
      </c>
    </row>
    <row r="8584" spans="1:14" customFormat="1" x14ac:dyDescent="0.25">
      <c r="A8584" s="32" t="s">
        <v>27296</v>
      </c>
      <c r="B8584" s="42" t="s">
        <v>50865</v>
      </c>
      <c r="C8584" s="42" t="s">
        <v>20152</v>
      </c>
      <c r="D8584" s="42"/>
      <c r="E8584" s="43" t="s">
        <v>59020</v>
      </c>
      <c r="F8584" s="44" t="s">
        <v>18077</v>
      </c>
      <c r="G8584" s="44" t="s">
        <v>11</v>
      </c>
      <c r="H8584" s="44" t="s">
        <v>12</v>
      </c>
      <c r="I8584" s="42" t="s">
        <v>13736</v>
      </c>
      <c r="J8584" s="42">
        <v>8033637963105</v>
      </c>
      <c r="K8584" s="45"/>
      <c r="L8584" s="46">
        <v>469.95</v>
      </c>
      <c r="M8584" s="46">
        <v>469.95</v>
      </c>
      <c r="N8584" s="45">
        <v>43507</v>
      </c>
    </row>
    <row r="8585" spans="1:14" customFormat="1" x14ac:dyDescent="0.25">
      <c r="A8585" s="32" t="s">
        <v>27295</v>
      </c>
      <c r="B8585" s="42" t="s">
        <v>50864</v>
      </c>
      <c r="C8585" s="42" t="s">
        <v>20151</v>
      </c>
      <c r="D8585" s="42"/>
      <c r="E8585" s="43" t="s">
        <v>59019</v>
      </c>
      <c r="F8585" s="44" t="s">
        <v>18077</v>
      </c>
      <c r="G8585" s="44" t="s">
        <v>11</v>
      </c>
      <c r="H8585" s="44" t="s">
        <v>12</v>
      </c>
      <c r="I8585" s="42" t="s">
        <v>13735</v>
      </c>
      <c r="J8585" s="42">
        <v>8033637963099</v>
      </c>
      <c r="K8585" s="45"/>
      <c r="L8585" s="46">
        <v>469.95</v>
      </c>
      <c r="M8585" s="46">
        <v>469.95</v>
      </c>
      <c r="N8585" s="45">
        <v>43507</v>
      </c>
    </row>
    <row r="8586" spans="1:14" customFormat="1" x14ac:dyDescent="0.25">
      <c r="A8586" s="32" t="s">
        <v>27294</v>
      </c>
      <c r="B8586" s="42" t="s">
        <v>50863</v>
      </c>
      <c r="C8586" s="42" t="s">
        <v>20150</v>
      </c>
      <c r="D8586" s="42"/>
      <c r="E8586" s="43" t="s">
        <v>59018</v>
      </c>
      <c r="F8586" s="44" t="s">
        <v>18077</v>
      </c>
      <c r="G8586" s="44" t="s">
        <v>11</v>
      </c>
      <c r="H8586" s="44" t="s">
        <v>12</v>
      </c>
      <c r="I8586" s="42" t="s">
        <v>13734</v>
      </c>
      <c r="J8586" s="42">
        <v>8033637963082</v>
      </c>
      <c r="K8586" s="45"/>
      <c r="L8586" s="46">
        <v>469.95</v>
      </c>
      <c r="M8586" s="46">
        <v>469.95</v>
      </c>
      <c r="N8586" s="45">
        <v>43507</v>
      </c>
    </row>
    <row r="8587" spans="1:14" customFormat="1" x14ac:dyDescent="0.25">
      <c r="A8587" s="32" t="s">
        <v>27293</v>
      </c>
      <c r="B8587" s="42" t="s">
        <v>50862</v>
      </c>
      <c r="C8587" s="42" t="s">
        <v>20149</v>
      </c>
      <c r="D8587" s="42"/>
      <c r="E8587" s="43" t="s">
        <v>59017</v>
      </c>
      <c r="F8587" s="44" t="s">
        <v>18077</v>
      </c>
      <c r="G8587" s="44" t="s">
        <v>11</v>
      </c>
      <c r="H8587" s="44" t="s">
        <v>12</v>
      </c>
      <c r="I8587" s="42" t="s">
        <v>13733</v>
      </c>
      <c r="J8587" s="42">
        <v>8033637963075</v>
      </c>
      <c r="K8587" s="45"/>
      <c r="L8587" s="46">
        <v>469.95</v>
      </c>
      <c r="M8587" s="46">
        <v>469.95</v>
      </c>
      <c r="N8587" s="45">
        <v>43507</v>
      </c>
    </row>
    <row r="8588" spans="1:14" customFormat="1" x14ac:dyDescent="0.25">
      <c r="A8588" s="32" t="s">
        <v>27292</v>
      </c>
      <c r="B8588" s="42" t="s">
        <v>50861</v>
      </c>
      <c r="C8588" s="42" t="s">
        <v>20148</v>
      </c>
      <c r="D8588" s="42"/>
      <c r="E8588" s="43" t="s">
        <v>59016</v>
      </c>
      <c r="F8588" s="44" t="s">
        <v>18077</v>
      </c>
      <c r="G8588" s="44" t="s">
        <v>11</v>
      </c>
      <c r="H8588" s="44" t="s">
        <v>12</v>
      </c>
      <c r="I8588" s="42" t="s">
        <v>13732</v>
      </c>
      <c r="J8588" s="42">
        <v>8033637963068</v>
      </c>
      <c r="K8588" s="45"/>
      <c r="L8588" s="46">
        <v>469.95</v>
      </c>
      <c r="M8588" s="46">
        <v>469.95</v>
      </c>
      <c r="N8588" s="45">
        <v>43507</v>
      </c>
    </row>
    <row r="8589" spans="1:14" customFormat="1" x14ac:dyDescent="0.25">
      <c r="A8589" s="32" t="s">
        <v>27291</v>
      </c>
      <c r="B8589" s="42" t="s">
        <v>50860</v>
      </c>
      <c r="C8589" s="42"/>
      <c r="D8589" s="42"/>
      <c r="E8589" s="43" t="s">
        <v>59015</v>
      </c>
      <c r="F8589" s="44" t="s">
        <v>18077</v>
      </c>
      <c r="G8589" s="44" t="s">
        <v>11</v>
      </c>
      <c r="H8589" s="44" t="s">
        <v>12</v>
      </c>
      <c r="I8589" s="42" t="s">
        <v>13731</v>
      </c>
      <c r="J8589" s="42">
        <v>8033637963051</v>
      </c>
      <c r="K8589" s="45"/>
      <c r="L8589" s="46">
        <v>469.95</v>
      </c>
      <c r="M8589" s="46">
        <v>469.95</v>
      </c>
      <c r="N8589" s="45">
        <v>43507</v>
      </c>
    </row>
    <row r="8590" spans="1:14" customFormat="1" x14ac:dyDescent="0.25">
      <c r="A8590" s="32" t="s">
        <v>27290</v>
      </c>
      <c r="B8590" s="42" t="s">
        <v>50859</v>
      </c>
      <c r="C8590" s="42"/>
      <c r="D8590" s="42"/>
      <c r="E8590" s="43" t="s">
        <v>59014</v>
      </c>
      <c r="F8590" s="44" t="s">
        <v>18077</v>
      </c>
      <c r="G8590" s="44" t="s">
        <v>11</v>
      </c>
      <c r="H8590" s="44" t="s">
        <v>12</v>
      </c>
      <c r="I8590" s="42" t="s">
        <v>13730</v>
      </c>
      <c r="J8590" s="42">
        <v>8033637963044</v>
      </c>
      <c r="K8590" s="45"/>
      <c r="L8590" s="46">
        <v>469.95</v>
      </c>
      <c r="M8590" s="46">
        <v>469.95</v>
      </c>
      <c r="N8590" s="45">
        <v>43507</v>
      </c>
    </row>
    <row r="8591" spans="1:14" customFormat="1" x14ac:dyDescent="0.25">
      <c r="A8591" s="32" t="s">
        <v>27289</v>
      </c>
      <c r="B8591" s="42" t="s">
        <v>50858</v>
      </c>
      <c r="C8591" s="42"/>
      <c r="D8591" s="42"/>
      <c r="E8591" s="43" t="s">
        <v>59013</v>
      </c>
      <c r="F8591" s="44" t="s">
        <v>18077</v>
      </c>
      <c r="G8591" s="44" t="s">
        <v>11</v>
      </c>
      <c r="H8591" s="44" t="s">
        <v>12</v>
      </c>
      <c r="I8591" s="42" t="s">
        <v>13729</v>
      </c>
      <c r="J8591" s="42">
        <v>8033637963037</v>
      </c>
      <c r="K8591" s="45"/>
      <c r="L8591" s="46">
        <v>469.95</v>
      </c>
      <c r="M8591" s="46">
        <v>469.95</v>
      </c>
      <c r="N8591" s="45">
        <v>43507</v>
      </c>
    </row>
    <row r="8592" spans="1:14" customFormat="1" x14ac:dyDescent="0.25">
      <c r="A8592" s="32" t="s">
        <v>27288</v>
      </c>
      <c r="B8592" s="42" t="s">
        <v>50857</v>
      </c>
      <c r="C8592" s="42"/>
      <c r="D8592" s="42"/>
      <c r="E8592" s="43" t="s">
        <v>18142</v>
      </c>
      <c r="F8592" s="44" t="s">
        <v>18077</v>
      </c>
      <c r="G8592" s="44" t="s">
        <v>11</v>
      </c>
      <c r="H8592" s="44" t="s">
        <v>12</v>
      </c>
      <c r="I8592" s="42" t="s">
        <v>18143</v>
      </c>
      <c r="J8592" s="42">
        <v>8033637963006</v>
      </c>
      <c r="K8592" s="45"/>
      <c r="L8592" s="46">
        <v>469.95</v>
      </c>
      <c r="M8592" s="46">
        <v>469.95</v>
      </c>
      <c r="N8592" s="45">
        <v>43706</v>
      </c>
    </row>
    <row r="8593" spans="1:14" customFormat="1" x14ac:dyDescent="0.25">
      <c r="A8593" s="32" t="s">
        <v>27287</v>
      </c>
      <c r="B8593" s="42" t="s">
        <v>50856</v>
      </c>
      <c r="C8593" s="42" t="s">
        <v>20177</v>
      </c>
      <c r="D8593" s="42"/>
      <c r="E8593" s="43" t="s">
        <v>18140</v>
      </c>
      <c r="F8593" s="44" t="s">
        <v>18077</v>
      </c>
      <c r="G8593" s="44" t="s">
        <v>11</v>
      </c>
      <c r="H8593" s="44" t="s">
        <v>12</v>
      </c>
      <c r="I8593" s="42" t="s">
        <v>18141</v>
      </c>
      <c r="J8593" s="42">
        <v>8033637962993</v>
      </c>
      <c r="K8593" s="45"/>
      <c r="L8593" s="46">
        <v>469.95</v>
      </c>
      <c r="M8593" s="46">
        <v>469.95</v>
      </c>
      <c r="N8593" s="45">
        <v>43706</v>
      </c>
    </row>
    <row r="8594" spans="1:14" customFormat="1" x14ac:dyDescent="0.25">
      <c r="A8594" s="32" t="s">
        <v>27286</v>
      </c>
      <c r="B8594" s="42" t="s">
        <v>50855</v>
      </c>
      <c r="C8594" s="42" t="s">
        <v>20176</v>
      </c>
      <c r="D8594" s="42"/>
      <c r="E8594" s="43" t="s">
        <v>18138</v>
      </c>
      <c r="F8594" s="44" t="s">
        <v>18077</v>
      </c>
      <c r="G8594" s="44" t="s">
        <v>11</v>
      </c>
      <c r="H8594" s="44" t="s">
        <v>12</v>
      </c>
      <c r="I8594" s="42" t="s">
        <v>18139</v>
      </c>
      <c r="J8594" s="42">
        <v>8033637962986</v>
      </c>
      <c r="K8594" s="45"/>
      <c r="L8594" s="46">
        <v>469.95</v>
      </c>
      <c r="M8594" s="46">
        <v>469.95</v>
      </c>
      <c r="N8594" s="45">
        <v>43706</v>
      </c>
    </row>
    <row r="8595" spans="1:14" customFormat="1" x14ac:dyDescent="0.25">
      <c r="A8595" s="32" t="s">
        <v>27285</v>
      </c>
      <c r="B8595" s="42" t="s">
        <v>50854</v>
      </c>
      <c r="C8595" s="42" t="s">
        <v>20175</v>
      </c>
      <c r="D8595" s="42"/>
      <c r="E8595" s="43" t="s">
        <v>18136</v>
      </c>
      <c r="F8595" s="44" t="s">
        <v>18077</v>
      </c>
      <c r="G8595" s="44" t="s">
        <v>11</v>
      </c>
      <c r="H8595" s="44" t="s">
        <v>12</v>
      </c>
      <c r="I8595" s="42" t="s">
        <v>18137</v>
      </c>
      <c r="J8595" s="42">
        <v>8033637962979</v>
      </c>
      <c r="K8595" s="45"/>
      <c r="L8595" s="46">
        <v>469.95</v>
      </c>
      <c r="M8595" s="46">
        <v>469.95</v>
      </c>
      <c r="N8595" s="45">
        <v>43706</v>
      </c>
    </row>
    <row r="8596" spans="1:14" customFormat="1" x14ac:dyDescent="0.25">
      <c r="A8596" s="32" t="s">
        <v>27284</v>
      </c>
      <c r="B8596" s="42" t="s">
        <v>50853</v>
      </c>
      <c r="C8596" s="42" t="s">
        <v>20174</v>
      </c>
      <c r="D8596" s="42"/>
      <c r="E8596" s="43" t="s">
        <v>18134</v>
      </c>
      <c r="F8596" s="44" t="s">
        <v>18077</v>
      </c>
      <c r="G8596" s="44" t="s">
        <v>11</v>
      </c>
      <c r="H8596" s="44" t="s">
        <v>12</v>
      </c>
      <c r="I8596" s="42" t="s">
        <v>18135</v>
      </c>
      <c r="J8596" s="42">
        <v>8033637962962</v>
      </c>
      <c r="K8596" s="45"/>
      <c r="L8596" s="46">
        <v>469.95</v>
      </c>
      <c r="M8596" s="46">
        <v>469.95</v>
      </c>
      <c r="N8596" s="45">
        <v>43706</v>
      </c>
    </row>
    <row r="8597" spans="1:14" customFormat="1" x14ac:dyDescent="0.25">
      <c r="A8597" s="32" t="s">
        <v>27283</v>
      </c>
      <c r="B8597" s="42" t="s">
        <v>50852</v>
      </c>
      <c r="C8597" s="42" t="s">
        <v>20173</v>
      </c>
      <c r="D8597" s="42"/>
      <c r="E8597" s="43" t="s">
        <v>18132</v>
      </c>
      <c r="F8597" s="44" t="s">
        <v>18077</v>
      </c>
      <c r="G8597" s="44" t="s">
        <v>11</v>
      </c>
      <c r="H8597" s="44" t="s">
        <v>12</v>
      </c>
      <c r="I8597" s="42" t="s">
        <v>18133</v>
      </c>
      <c r="J8597" s="42">
        <v>8033637962955</v>
      </c>
      <c r="K8597" s="45"/>
      <c r="L8597" s="46">
        <v>469.95</v>
      </c>
      <c r="M8597" s="46">
        <v>469.95</v>
      </c>
      <c r="N8597" s="45">
        <v>43706</v>
      </c>
    </row>
    <row r="8598" spans="1:14" x14ac:dyDescent="0.25">
      <c r="A8598" s="32" t="s">
        <v>27282</v>
      </c>
      <c r="B8598" s="42" t="s">
        <v>50851</v>
      </c>
      <c r="C8598" s="42" t="s">
        <v>20172</v>
      </c>
      <c r="D8598" s="42"/>
      <c r="E8598" s="43" t="s">
        <v>18130</v>
      </c>
      <c r="F8598" s="44" t="s">
        <v>18077</v>
      </c>
      <c r="G8598" s="44" t="s">
        <v>11</v>
      </c>
      <c r="H8598" s="44" t="s">
        <v>12</v>
      </c>
      <c r="I8598" s="42" t="s">
        <v>18131</v>
      </c>
      <c r="J8598" s="42">
        <v>8033637962948</v>
      </c>
      <c r="L8598" s="46">
        <v>469.95</v>
      </c>
      <c r="M8598" s="46">
        <v>469.95</v>
      </c>
      <c r="N8598" s="45">
        <v>43706</v>
      </c>
    </row>
    <row r="8599" spans="1:14" x14ac:dyDescent="0.25">
      <c r="A8599" s="32" t="s">
        <v>27281</v>
      </c>
      <c r="B8599" s="42" t="s">
        <v>50850</v>
      </c>
      <c r="C8599" s="42" t="s">
        <v>20171</v>
      </c>
      <c r="D8599" s="42"/>
      <c r="E8599" s="43" t="s">
        <v>18128</v>
      </c>
      <c r="F8599" s="44" t="s">
        <v>18077</v>
      </c>
      <c r="G8599" s="44" t="s">
        <v>11</v>
      </c>
      <c r="H8599" s="44" t="s">
        <v>12</v>
      </c>
      <c r="I8599" s="42" t="s">
        <v>18129</v>
      </c>
      <c r="J8599" s="42">
        <v>8033637962931</v>
      </c>
      <c r="L8599" s="46">
        <v>469.95</v>
      </c>
      <c r="M8599" s="46">
        <v>469.95</v>
      </c>
      <c r="N8599" s="45">
        <v>43706</v>
      </c>
    </row>
    <row r="8600" spans="1:14" x14ac:dyDescent="0.25">
      <c r="A8600" s="32" t="s">
        <v>27280</v>
      </c>
      <c r="B8600" s="42" t="s">
        <v>50849</v>
      </c>
      <c r="C8600" s="42"/>
      <c r="D8600" s="42"/>
      <c r="E8600" s="43" t="s">
        <v>18126</v>
      </c>
      <c r="F8600" s="44" t="s">
        <v>18077</v>
      </c>
      <c r="G8600" s="44" t="s">
        <v>11</v>
      </c>
      <c r="H8600" s="44" t="s">
        <v>12</v>
      </c>
      <c r="I8600" s="42" t="s">
        <v>18127</v>
      </c>
      <c r="J8600" s="42">
        <v>8033637962924</v>
      </c>
      <c r="L8600" s="46">
        <v>469.95</v>
      </c>
      <c r="M8600" s="46">
        <v>469.95</v>
      </c>
      <c r="N8600" s="45">
        <v>43706</v>
      </c>
    </row>
    <row r="8601" spans="1:14" x14ac:dyDescent="0.25">
      <c r="A8601" s="32" t="s">
        <v>27279</v>
      </c>
      <c r="B8601" s="42" t="s">
        <v>50848</v>
      </c>
      <c r="C8601" s="42"/>
      <c r="D8601" s="42"/>
      <c r="E8601" s="43" t="s">
        <v>18124</v>
      </c>
      <c r="F8601" s="44" t="s">
        <v>18077</v>
      </c>
      <c r="G8601" s="44" t="s">
        <v>11</v>
      </c>
      <c r="H8601" s="44" t="s">
        <v>12</v>
      </c>
      <c r="I8601" s="42" t="s">
        <v>18125</v>
      </c>
      <c r="J8601" s="42">
        <v>8033637962917</v>
      </c>
      <c r="L8601" s="46">
        <v>469.95</v>
      </c>
      <c r="M8601" s="46">
        <v>469.95</v>
      </c>
      <c r="N8601" s="45">
        <v>43706</v>
      </c>
    </row>
    <row r="8602" spans="1:14" x14ac:dyDescent="0.25">
      <c r="A8602" s="32" t="s">
        <v>27278</v>
      </c>
      <c r="B8602" s="42" t="s">
        <v>50847</v>
      </c>
      <c r="C8602" s="42"/>
      <c r="D8602" s="42"/>
      <c r="E8602" s="43" t="s">
        <v>18122</v>
      </c>
      <c r="F8602" s="44" t="s">
        <v>18077</v>
      </c>
      <c r="G8602" s="44" t="s">
        <v>11</v>
      </c>
      <c r="H8602" s="44" t="s">
        <v>12</v>
      </c>
      <c r="I8602" s="42" t="s">
        <v>18123</v>
      </c>
      <c r="J8602" s="42">
        <v>8033637962900</v>
      </c>
      <c r="L8602" s="46">
        <v>469.95</v>
      </c>
      <c r="M8602" s="46">
        <v>469.95</v>
      </c>
      <c r="N8602" s="45">
        <v>43706</v>
      </c>
    </row>
    <row r="8603" spans="1:14" x14ac:dyDescent="0.25">
      <c r="A8603" s="32" t="s">
        <v>27277</v>
      </c>
      <c r="B8603" s="42" t="s">
        <v>50835</v>
      </c>
      <c r="C8603" s="42" t="s">
        <v>20162</v>
      </c>
      <c r="D8603" s="42"/>
      <c r="E8603" s="43" t="s">
        <v>59012</v>
      </c>
      <c r="F8603" s="44" t="s">
        <v>18077</v>
      </c>
      <c r="G8603" s="44" t="s">
        <v>11</v>
      </c>
      <c r="H8603" s="44" t="s">
        <v>12</v>
      </c>
      <c r="I8603" s="42" t="s">
        <v>13750</v>
      </c>
      <c r="J8603" s="42">
        <v>8033637962740</v>
      </c>
      <c r="L8603" s="46">
        <v>469.95</v>
      </c>
      <c r="M8603" s="46">
        <v>469.95</v>
      </c>
      <c r="N8603" s="45">
        <v>43507</v>
      </c>
    </row>
    <row r="8604" spans="1:14" x14ac:dyDescent="0.25">
      <c r="A8604" s="32" t="s">
        <v>27276</v>
      </c>
      <c r="B8604" s="42" t="s">
        <v>50834</v>
      </c>
      <c r="C8604" s="42" t="s">
        <v>20161</v>
      </c>
      <c r="D8604" s="42"/>
      <c r="E8604" s="43" t="s">
        <v>59011</v>
      </c>
      <c r="F8604" s="44" t="s">
        <v>18077</v>
      </c>
      <c r="G8604" s="44" t="s">
        <v>11</v>
      </c>
      <c r="H8604" s="44" t="s">
        <v>12</v>
      </c>
      <c r="I8604" s="42" t="s">
        <v>13749</v>
      </c>
      <c r="J8604" s="42">
        <v>8033637962733</v>
      </c>
      <c r="L8604" s="46">
        <v>469.95</v>
      </c>
      <c r="M8604" s="46">
        <v>469.95</v>
      </c>
      <c r="N8604" s="45">
        <v>43507</v>
      </c>
    </row>
    <row r="8605" spans="1:14" x14ac:dyDescent="0.25">
      <c r="A8605" s="32" t="s">
        <v>27275</v>
      </c>
      <c r="B8605" s="42" t="s">
        <v>50833</v>
      </c>
      <c r="C8605" s="42" t="s">
        <v>20160</v>
      </c>
      <c r="D8605" s="42"/>
      <c r="E8605" s="43" t="s">
        <v>59010</v>
      </c>
      <c r="F8605" s="44" t="s">
        <v>18077</v>
      </c>
      <c r="G8605" s="44" t="s">
        <v>11</v>
      </c>
      <c r="H8605" s="44" t="s">
        <v>12</v>
      </c>
      <c r="I8605" s="42" t="s">
        <v>13748</v>
      </c>
      <c r="J8605" s="42">
        <v>8033637962726</v>
      </c>
      <c r="L8605" s="46">
        <v>469.95</v>
      </c>
      <c r="M8605" s="46">
        <v>469.95</v>
      </c>
      <c r="N8605" s="45">
        <v>43507</v>
      </c>
    </row>
    <row r="8606" spans="1:14" x14ac:dyDescent="0.25">
      <c r="A8606" s="32" t="s">
        <v>27274</v>
      </c>
      <c r="B8606" s="42" t="s">
        <v>50832</v>
      </c>
      <c r="C8606" s="42" t="s">
        <v>20159</v>
      </c>
      <c r="D8606" s="42"/>
      <c r="E8606" s="43" t="s">
        <v>59009</v>
      </c>
      <c r="F8606" s="44" t="s">
        <v>18077</v>
      </c>
      <c r="G8606" s="44" t="s">
        <v>11</v>
      </c>
      <c r="H8606" s="44" t="s">
        <v>12</v>
      </c>
      <c r="I8606" s="42" t="s">
        <v>13747</v>
      </c>
      <c r="J8606" s="42">
        <v>8033637962719</v>
      </c>
      <c r="L8606" s="46">
        <v>469.95</v>
      </c>
      <c r="M8606" s="46">
        <v>469.95</v>
      </c>
      <c r="N8606" s="45">
        <v>43507</v>
      </c>
    </row>
    <row r="8607" spans="1:14" x14ac:dyDescent="0.25">
      <c r="A8607" s="32" t="s">
        <v>27273</v>
      </c>
      <c r="B8607" s="42" t="s">
        <v>50831</v>
      </c>
      <c r="C8607" s="42" t="s">
        <v>20158</v>
      </c>
      <c r="D8607" s="42"/>
      <c r="E8607" s="43" t="s">
        <v>59008</v>
      </c>
      <c r="F8607" s="44" t="s">
        <v>18077</v>
      </c>
      <c r="G8607" s="44" t="s">
        <v>11</v>
      </c>
      <c r="H8607" s="44" t="s">
        <v>12</v>
      </c>
      <c r="I8607" s="42" t="s">
        <v>13746</v>
      </c>
      <c r="J8607" s="42">
        <v>8033637962702</v>
      </c>
      <c r="L8607" s="46">
        <v>469.95</v>
      </c>
      <c r="M8607" s="46">
        <v>469.95</v>
      </c>
      <c r="N8607" s="45">
        <v>43507</v>
      </c>
    </row>
    <row r="8608" spans="1:14" x14ac:dyDescent="0.25">
      <c r="A8608" s="32" t="s">
        <v>27272</v>
      </c>
      <c r="B8608" s="42" t="s">
        <v>50830</v>
      </c>
      <c r="C8608" s="42" t="s">
        <v>20157</v>
      </c>
      <c r="D8608" s="42"/>
      <c r="E8608" s="43" t="s">
        <v>59007</v>
      </c>
      <c r="F8608" s="44" t="s">
        <v>18077</v>
      </c>
      <c r="G8608" s="44" t="s">
        <v>11</v>
      </c>
      <c r="H8608" s="44" t="s">
        <v>12</v>
      </c>
      <c r="I8608" s="42" t="s">
        <v>13745</v>
      </c>
      <c r="J8608" s="42">
        <v>8033637962696</v>
      </c>
      <c r="L8608" s="46">
        <v>469.95</v>
      </c>
      <c r="M8608" s="46">
        <v>469.95</v>
      </c>
      <c r="N8608" s="45">
        <v>43507</v>
      </c>
    </row>
    <row r="8609" spans="1:14" x14ac:dyDescent="0.25">
      <c r="A8609" s="32" t="s">
        <v>27271</v>
      </c>
      <c r="B8609" s="42" t="s">
        <v>50829</v>
      </c>
      <c r="C8609" s="42" t="s">
        <v>20156</v>
      </c>
      <c r="D8609" s="42"/>
      <c r="E8609" s="43" t="s">
        <v>59006</v>
      </c>
      <c r="F8609" s="44" t="s">
        <v>18077</v>
      </c>
      <c r="G8609" s="44" t="s">
        <v>11</v>
      </c>
      <c r="H8609" s="44" t="s">
        <v>12</v>
      </c>
      <c r="I8609" s="42" t="s">
        <v>13744</v>
      </c>
      <c r="J8609" s="42">
        <v>8033637962689</v>
      </c>
      <c r="L8609" s="46">
        <v>469.95</v>
      </c>
      <c r="M8609" s="46">
        <v>469.95</v>
      </c>
      <c r="N8609" s="45">
        <v>43507</v>
      </c>
    </row>
    <row r="8610" spans="1:14" x14ac:dyDescent="0.25">
      <c r="A8610" s="32" t="s">
        <v>27270</v>
      </c>
      <c r="B8610" s="42" t="s">
        <v>50828</v>
      </c>
      <c r="C8610" s="42" t="s">
        <v>20155</v>
      </c>
      <c r="D8610" s="42"/>
      <c r="E8610" s="43" t="s">
        <v>59005</v>
      </c>
      <c r="F8610" s="44" t="s">
        <v>18077</v>
      </c>
      <c r="G8610" s="44" t="s">
        <v>11</v>
      </c>
      <c r="H8610" s="44" t="s">
        <v>12</v>
      </c>
      <c r="I8610" s="42" t="s">
        <v>13743</v>
      </c>
      <c r="J8610" s="42">
        <v>8033637962672</v>
      </c>
      <c r="L8610" s="46">
        <v>469.95</v>
      </c>
      <c r="M8610" s="46">
        <v>469.95</v>
      </c>
      <c r="N8610" s="45">
        <v>43507</v>
      </c>
    </row>
    <row r="8611" spans="1:14" x14ac:dyDescent="0.25">
      <c r="A8611" s="32" t="s">
        <v>27269</v>
      </c>
      <c r="B8611" s="42" t="s">
        <v>50827</v>
      </c>
      <c r="C8611" s="42"/>
      <c r="D8611" s="42"/>
      <c r="E8611" s="43" t="s">
        <v>59004</v>
      </c>
      <c r="F8611" s="44" t="s">
        <v>18077</v>
      </c>
      <c r="G8611" s="44" t="s">
        <v>11</v>
      </c>
      <c r="H8611" s="44" t="s">
        <v>12</v>
      </c>
      <c r="I8611" s="42" t="s">
        <v>13742</v>
      </c>
      <c r="J8611" s="42">
        <v>8033637962665</v>
      </c>
      <c r="L8611" s="46">
        <v>469.95</v>
      </c>
      <c r="M8611" s="46">
        <v>469.95</v>
      </c>
      <c r="N8611" s="45">
        <v>43507</v>
      </c>
    </row>
    <row r="8612" spans="1:14" x14ac:dyDescent="0.25">
      <c r="A8612" s="32" t="s">
        <v>27268</v>
      </c>
      <c r="B8612" s="42" t="s">
        <v>50826</v>
      </c>
      <c r="C8612" s="42"/>
      <c r="D8612" s="42"/>
      <c r="E8612" s="43" t="s">
        <v>59003</v>
      </c>
      <c r="F8612" s="44" t="s">
        <v>18077</v>
      </c>
      <c r="G8612" s="44" t="s">
        <v>11</v>
      </c>
      <c r="H8612" s="44" t="s">
        <v>12</v>
      </c>
      <c r="I8612" s="42" t="s">
        <v>13741</v>
      </c>
      <c r="J8612" s="42">
        <v>8033637962658</v>
      </c>
      <c r="L8612" s="46">
        <v>469.95</v>
      </c>
      <c r="M8612" s="46">
        <v>469.95</v>
      </c>
      <c r="N8612" s="45">
        <v>43507</v>
      </c>
    </row>
    <row r="8613" spans="1:14" x14ac:dyDescent="0.25">
      <c r="A8613" s="32" t="s">
        <v>27267</v>
      </c>
      <c r="B8613" s="42" t="s">
        <v>50825</v>
      </c>
      <c r="C8613" s="42"/>
      <c r="D8613" s="42"/>
      <c r="E8613" s="43" t="s">
        <v>59002</v>
      </c>
      <c r="F8613" s="44" t="s">
        <v>18077</v>
      </c>
      <c r="G8613" s="44" t="s">
        <v>11</v>
      </c>
      <c r="H8613" s="44" t="s">
        <v>12</v>
      </c>
      <c r="I8613" s="42" t="s">
        <v>13740</v>
      </c>
      <c r="J8613" s="42">
        <v>8033637962641</v>
      </c>
      <c r="L8613" s="46">
        <v>469.95</v>
      </c>
      <c r="M8613" s="46">
        <v>469.95</v>
      </c>
      <c r="N8613" s="45">
        <v>43507</v>
      </c>
    </row>
    <row r="8614" spans="1:14" x14ac:dyDescent="0.25">
      <c r="A8614" s="32" t="s">
        <v>27266</v>
      </c>
      <c r="B8614" s="42" t="s">
        <v>50846</v>
      </c>
      <c r="C8614" s="42" t="s">
        <v>20170</v>
      </c>
      <c r="D8614" s="42"/>
      <c r="E8614" s="43" t="s">
        <v>18121</v>
      </c>
      <c r="F8614" s="44" t="s">
        <v>18077</v>
      </c>
      <c r="G8614" s="44" t="s">
        <v>11</v>
      </c>
      <c r="H8614" s="44" t="s">
        <v>12</v>
      </c>
      <c r="I8614" s="42" t="s">
        <v>13761</v>
      </c>
      <c r="J8614" s="42">
        <v>8033637962870</v>
      </c>
      <c r="L8614" s="46">
        <v>469.95</v>
      </c>
      <c r="M8614" s="46">
        <v>469.95</v>
      </c>
      <c r="N8614" s="45">
        <v>43706</v>
      </c>
    </row>
    <row r="8615" spans="1:14" x14ac:dyDescent="0.25">
      <c r="A8615" s="32" t="s">
        <v>27265</v>
      </c>
      <c r="B8615" s="42" t="s">
        <v>50845</v>
      </c>
      <c r="C8615" s="42" t="s">
        <v>20169</v>
      </c>
      <c r="D8615" s="42"/>
      <c r="E8615" s="43" t="s">
        <v>18120</v>
      </c>
      <c r="F8615" s="44" t="s">
        <v>18077</v>
      </c>
      <c r="G8615" s="44" t="s">
        <v>11</v>
      </c>
      <c r="H8615" s="44" t="s">
        <v>12</v>
      </c>
      <c r="I8615" s="42" t="s">
        <v>13760</v>
      </c>
      <c r="J8615" s="42">
        <v>8033637962863</v>
      </c>
      <c r="L8615" s="46">
        <v>469.95</v>
      </c>
      <c r="M8615" s="46">
        <v>469.95</v>
      </c>
      <c r="N8615" s="45">
        <v>43706</v>
      </c>
    </row>
    <row r="8616" spans="1:14" x14ac:dyDescent="0.25">
      <c r="A8616" s="32" t="s">
        <v>27264</v>
      </c>
      <c r="B8616" s="42" t="s">
        <v>50844</v>
      </c>
      <c r="C8616" s="42" t="s">
        <v>20168</v>
      </c>
      <c r="D8616" s="42"/>
      <c r="E8616" s="43" t="s">
        <v>18119</v>
      </c>
      <c r="F8616" s="44" t="s">
        <v>18077</v>
      </c>
      <c r="G8616" s="44" t="s">
        <v>11</v>
      </c>
      <c r="H8616" s="44" t="s">
        <v>12</v>
      </c>
      <c r="I8616" s="42" t="s">
        <v>13759</v>
      </c>
      <c r="J8616" s="42">
        <v>8033637962856</v>
      </c>
      <c r="L8616" s="46">
        <v>469.95</v>
      </c>
      <c r="M8616" s="46">
        <v>469.95</v>
      </c>
      <c r="N8616" s="45">
        <v>43706</v>
      </c>
    </row>
    <row r="8617" spans="1:14" x14ac:dyDescent="0.25">
      <c r="A8617" s="32" t="s">
        <v>27263</v>
      </c>
      <c r="B8617" s="42" t="s">
        <v>50843</v>
      </c>
      <c r="C8617" s="42" t="s">
        <v>20167</v>
      </c>
      <c r="D8617" s="42"/>
      <c r="E8617" s="43" t="s">
        <v>18118</v>
      </c>
      <c r="F8617" s="44" t="s">
        <v>18077</v>
      </c>
      <c r="G8617" s="44" t="s">
        <v>11</v>
      </c>
      <c r="H8617" s="44" t="s">
        <v>12</v>
      </c>
      <c r="I8617" s="42" t="s">
        <v>13758</v>
      </c>
      <c r="J8617" s="42">
        <v>8033637962849</v>
      </c>
      <c r="L8617" s="46">
        <v>469.95</v>
      </c>
      <c r="M8617" s="46">
        <v>469.95</v>
      </c>
      <c r="N8617" s="45">
        <v>43706</v>
      </c>
    </row>
    <row r="8618" spans="1:14" x14ac:dyDescent="0.25">
      <c r="A8618" s="32" t="s">
        <v>27262</v>
      </c>
      <c r="B8618" s="42" t="s">
        <v>50842</v>
      </c>
      <c r="C8618" s="42" t="s">
        <v>20166</v>
      </c>
      <c r="D8618" s="42"/>
      <c r="E8618" s="43" t="s">
        <v>18117</v>
      </c>
      <c r="F8618" s="44" t="s">
        <v>18077</v>
      </c>
      <c r="G8618" s="44" t="s">
        <v>11</v>
      </c>
      <c r="H8618" s="44" t="s">
        <v>12</v>
      </c>
      <c r="I8618" s="42" t="s">
        <v>13757</v>
      </c>
      <c r="J8618" s="42">
        <v>8033637962832</v>
      </c>
      <c r="L8618" s="46">
        <v>469.95</v>
      </c>
      <c r="M8618" s="46">
        <v>469.95</v>
      </c>
      <c r="N8618" s="45">
        <v>43706</v>
      </c>
    </row>
    <row r="8619" spans="1:14" x14ac:dyDescent="0.25">
      <c r="A8619" s="32" t="s">
        <v>27261</v>
      </c>
      <c r="B8619" s="42" t="s">
        <v>50841</v>
      </c>
      <c r="C8619" s="42" t="s">
        <v>20165</v>
      </c>
      <c r="D8619" s="42"/>
      <c r="E8619" s="43" t="s">
        <v>18116</v>
      </c>
      <c r="F8619" s="44" t="s">
        <v>18077</v>
      </c>
      <c r="G8619" s="44" t="s">
        <v>11</v>
      </c>
      <c r="H8619" s="44" t="s">
        <v>12</v>
      </c>
      <c r="I8619" s="42" t="s">
        <v>13756</v>
      </c>
      <c r="J8619" s="42">
        <v>8033637962825</v>
      </c>
      <c r="L8619" s="46">
        <v>469.95</v>
      </c>
      <c r="M8619" s="46">
        <v>469.95</v>
      </c>
      <c r="N8619" s="45">
        <v>43706</v>
      </c>
    </row>
    <row r="8620" spans="1:14" x14ac:dyDescent="0.25">
      <c r="A8620" s="32" t="s">
        <v>27260</v>
      </c>
      <c r="B8620" s="42" t="s">
        <v>50840</v>
      </c>
      <c r="C8620" s="42" t="s">
        <v>20164</v>
      </c>
      <c r="D8620" s="42"/>
      <c r="E8620" s="43" t="s">
        <v>18115</v>
      </c>
      <c r="F8620" s="44" t="s">
        <v>18077</v>
      </c>
      <c r="G8620" s="44" t="s">
        <v>11</v>
      </c>
      <c r="H8620" s="44" t="s">
        <v>12</v>
      </c>
      <c r="I8620" s="42" t="s">
        <v>13755</v>
      </c>
      <c r="J8620" s="42">
        <v>8033637962818</v>
      </c>
      <c r="L8620" s="46">
        <v>469.95</v>
      </c>
      <c r="M8620" s="46">
        <v>469.95</v>
      </c>
      <c r="N8620" s="45">
        <v>43706</v>
      </c>
    </row>
    <row r="8621" spans="1:14" x14ac:dyDescent="0.25">
      <c r="A8621" s="32" t="s">
        <v>27259</v>
      </c>
      <c r="B8621" s="42" t="s">
        <v>50839</v>
      </c>
      <c r="C8621" s="42" t="s">
        <v>20163</v>
      </c>
      <c r="D8621" s="42"/>
      <c r="E8621" s="43" t="s">
        <v>18114</v>
      </c>
      <c r="F8621" s="44" t="s">
        <v>18077</v>
      </c>
      <c r="G8621" s="44" t="s">
        <v>11</v>
      </c>
      <c r="H8621" s="44" t="s">
        <v>12</v>
      </c>
      <c r="I8621" s="42" t="s">
        <v>13754</v>
      </c>
      <c r="J8621" s="42">
        <v>8033637962801</v>
      </c>
      <c r="L8621" s="46">
        <v>469.95</v>
      </c>
      <c r="M8621" s="46">
        <v>469.95</v>
      </c>
      <c r="N8621" s="45">
        <v>43706</v>
      </c>
    </row>
    <row r="8622" spans="1:14" x14ac:dyDescent="0.25">
      <c r="A8622" s="32" t="s">
        <v>27258</v>
      </c>
      <c r="B8622" s="42" t="s">
        <v>50838</v>
      </c>
      <c r="C8622" s="42"/>
      <c r="D8622" s="42"/>
      <c r="E8622" s="43" t="s">
        <v>18113</v>
      </c>
      <c r="F8622" s="44" t="s">
        <v>18077</v>
      </c>
      <c r="G8622" s="44" t="s">
        <v>11</v>
      </c>
      <c r="H8622" s="44" t="s">
        <v>12</v>
      </c>
      <c r="I8622" s="42" t="s">
        <v>13753</v>
      </c>
      <c r="J8622" s="42">
        <v>8033637962795</v>
      </c>
      <c r="L8622" s="46">
        <v>469.95</v>
      </c>
      <c r="M8622" s="46">
        <v>469.95</v>
      </c>
      <c r="N8622" s="45">
        <v>43706</v>
      </c>
    </row>
    <row r="8623" spans="1:14" x14ac:dyDescent="0.25">
      <c r="A8623" s="32" t="s">
        <v>27257</v>
      </c>
      <c r="B8623" s="42" t="s">
        <v>50837</v>
      </c>
      <c r="C8623" s="42"/>
      <c r="D8623" s="42"/>
      <c r="E8623" s="43" t="s">
        <v>18112</v>
      </c>
      <c r="F8623" s="44" t="s">
        <v>18077</v>
      </c>
      <c r="G8623" s="44" t="s">
        <v>11</v>
      </c>
      <c r="H8623" s="44" t="s">
        <v>12</v>
      </c>
      <c r="I8623" s="42" t="s">
        <v>13752</v>
      </c>
      <c r="J8623" s="42">
        <v>8033637962788</v>
      </c>
      <c r="L8623" s="46">
        <v>469.95</v>
      </c>
      <c r="M8623" s="46">
        <v>469.95</v>
      </c>
      <c r="N8623" s="45">
        <v>43706</v>
      </c>
    </row>
    <row r="8624" spans="1:14" x14ac:dyDescent="0.25">
      <c r="A8624" s="32" t="s">
        <v>27256</v>
      </c>
      <c r="B8624" s="42" t="s">
        <v>50836</v>
      </c>
      <c r="C8624" s="42"/>
      <c r="D8624" s="42"/>
      <c r="E8624" s="43" t="s">
        <v>18111</v>
      </c>
      <c r="F8624" s="44" t="s">
        <v>18077</v>
      </c>
      <c r="G8624" s="44" t="s">
        <v>11</v>
      </c>
      <c r="H8624" s="44" t="s">
        <v>12</v>
      </c>
      <c r="I8624" s="42" t="s">
        <v>13751</v>
      </c>
      <c r="J8624" s="42">
        <v>8033637962771</v>
      </c>
      <c r="L8624" s="46">
        <v>469.95</v>
      </c>
      <c r="M8624" s="46">
        <v>469.95</v>
      </c>
      <c r="N8624" s="45">
        <v>43706</v>
      </c>
    </row>
    <row r="8625" spans="1:14" x14ac:dyDescent="0.25">
      <c r="A8625" s="32" t="s">
        <v>27255</v>
      </c>
      <c r="B8625" s="42" t="s">
        <v>50824</v>
      </c>
      <c r="C8625" s="42" t="s">
        <v>20147</v>
      </c>
      <c r="D8625" s="42"/>
      <c r="E8625" s="43" t="s">
        <v>59001</v>
      </c>
      <c r="F8625" s="44" t="s">
        <v>18077</v>
      </c>
      <c r="G8625" s="44" t="s">
        <v>11</v>
      </c>
      <c r="H8625" s="44" t="s">
        <v>12</v>
      </c>
      <c r="I8625" s="42" t="s">
        <v>13728</v>
      </c>
      <c r="J8625" s="42">
        <v>8033637962610</v>
      </c>
      <c r="L8625" s="47">
        <v>469.95</v>
      </c>
      <c r="M8625" s="47">
        <v>469.95</v>
      </c>
      <c r="N8625" s="45">
        <v>43706</v>
      </c>
    </row>
    <row r="8626" spans="1:14" x14ac:dyDescent="0.25">
      <c r="A8626" s="32" t="s">
        <v>27254</v>
      </c>
      <c r="B8626" s="42" t="s">
        <v>50823</v>
      </c>
      <c r="C8626" s="42" t="s">
        <v>20146</v>
      </c>
      <c r="D8626" s="42"/>
      <c r="E8626" s="43" t="s">
        <v>59000</v>
      </c>
      <c r="F8626" s="44" t="s">
        <v>18077</v>
      </c>
      <c r="G8626" s="44" t="s">
        <v>11</v>
      </c>
      <c r="H8626" s="44" t="s">
        <v>12</v>
      </c>
      <c r="I8626" s="42" t="s">
        <v>13727</v>
      </c>
      <c r="J8626" s="42">
        <v>8033637962603</v>
      </c>
      <c r="L8626" s="47">
        <v>469.95</v>
      </c>
      <c r="M8626" s="47">
        <v>469.95</v>
      </c>
      <c r="N8626" s="45">
        <v>43706</v>
      </c>
    </row>
    <row r="8627" spans="1:14" x14ac:dyDescent="0.25">
      <c r="A8627" s="32" t="s">
        <v>27253</v>
      </c>
      <c r="B8627" s="42" t="s">
        <v>50822</v>
      </c>
      <c r="C8627" s="42" t="s">
        <v>20145</v>
      </c>
      <c r="D8627" s="42"/>
      <c r="E8627" s="43" t="s">
        <v>58999</v>
      </c>
      <c r="F8627" s="44" t="s">
        <v>18077</v>
      </c>
      <c r="G8627" s="44" t="s">
        <v>11</v>
      </c>
      <c r="H8627" s="44" t="s">
        <v>12</v>
      </c>
      <c r="I8627" s="42" t="s">
        <v>13726</v>
      </c>
      <c r="J8627" s="42">
        <v>8033637962597</v>
      </c>
      <c r="L8627" s="47">
        <v>469.95</v>
      </c>
      <c r="M8627" s="47">
        <v>469.95</v>
      </c>
      <c r="N8627" s="45">
        <v>43706</v>
      </c>
    </row>
    <row r="8628" spans="1:14" x14ac:dyDescent="0.25">
      <c r="A8628" s="32" t="s">
        <v>27252</v>
      </c>
      <c r="B8628" s="42" t="s">
        <v>50821</v>
      </c>
      <c r="C8628" s="42" t="s">
        <v>20144</v>
      </c>
      <c r="D8628" s="42"/>
      <c r="E8628" s="43" t="s">
        <v>58998</v>
      </c>
      <c r="F8628" s="44" t="s">
        <v>18077</v>
      </c>
      <c r="G8628" s="44" t="s">
        <v>11</v>
      </c>
      <c r="H8628" s="44" t="s">
        <v>12</v>
      </c>
      <c r="I8628" s="42" t="s">
        <v>13725</v>
      </c>
      <c r="J8628" s="42">
        <v>8033637962580</v>
      </c>
      <c r="L8628" s="47">
        <v>469.95</v>
      </c>
      <c r="M8628" s="47">
        <v>469.95</v>
      </c>
      <c r="N8628" s="45">
        <v>43706</v>
      </c>
    </row>
    <row r="8629" spans="1:14" x14ac:dyDescent="0.25">
      <c r="A8629" s="32" t="s">
        <v>27251</v>
      </c>
      <c r="B8629" s="42" t="s">
        <v>50820</v>
      </c>
      <c r="C8629" s="42" t="s">
        <v>20143</v>
      </c>
      <c r="D8629" s="42"/>
      <c r="E8629" s="43" t="s">
        <v>58997</v>
      </c>
      <c r="F8629" s="44" t="s">
        <v>18077</v>
      </c>
      <c r="G8629" s="44" t="s">
        <v>11</v>
      </c>
      <c r="H8629" s="44" t="s">
        <v>12</v>
      </c>
      <c r="I8629" s="42" t="s">
        <v>13724</v>
      </c>
      <c r="J8629" s="42">
        <v>8033637962573</v>
      </c>
      <c r="L8629" s="47">
        <v>469.95</v>
      </c>
      <c r="M8629" s="47">
        <v>469.95</v>
      </c>
      <c r="N8629" s="45">
        <v>43706</v>
      </c>
    </row>
    <row r="8630" spans="1:14" x14ac:dyDescent="0.25">
      <c r="A8630" s="32" t="s">
        <v>27250</v>
      </c>
      <c r="B8630" s="42" t="s">
        <v>50819</v>
      </c>
      <c r="C8630" s="42" t="s">
        <v>20142</v>
      </c>
      <c r="D8630" s="42"/>
      <c r="E8630" s="43" t="s">
        <v>58996</v>
      </c>
      <c r="F8630" s="44" t="s">
        <v>18077</v>
      </c>
      <c r="G8630" s="44" t="s">
        <v>11</v>
      </c>
      <c r="H8630" s="44" t="s">
        <v>12</v>
      </c>
      <c r="I8630" s="42" t="s">
        <v>13723</v>
      </c>
      <c r="J8630" s="42">
        <v>8033637962566</v>
      </c>
      <c r="L8630" s="47">
        <v>469.95</v>
      </c>
      <c r="M8630" s="47">
        <v>469.95</v>
      </c>
      <c r="N8630" s="45">
        <v>43706</v>
      </c>
    </row>
    <row r="8631" spans="1:14" x14ac:dyDescent="0.25">
      <c r="A8631" s="32" t="s">
        <v>27249</v>
      </c>
      <c r="B8631" s="42" t="s">
        <v>50818</v>
      </c>
      <c r="C8631" s="42" t="s">
        <v>20141</v>
      </c>
      <c r="D8631" s="42"/>
      <c r="E8631" s="43" t="s">
        <v>58995</v>
      </c>
      <c r="F8631" s="44" t="s">
        <v>18077</v>
      </c>
      <c r="G8631" s="44" t="s">
        <v>11</v>
      </c>
      <c r="H8631" s="44" t="s">
        <v>12</v>
      </c>
      <c r="I8631" s="42" t="s">
        <v>13722</v>
      </c>
      <c r="J8631" s="42">
        <v>8033637962559</v>
      </c>
      <c r="L8631" s="47">
        <v>469.95</v>
      </c>
      <c r="M8631" s="47">
        <v>469.95</v>
      </c>
      <c r="N8631" s="45">
        <v>43706</v>
      </c>
    </row>
    <row r="8632" spans="1:14" x14ac:dyDescent="0.25">
      <c r="A8632" s="32" t="s">
        <v>27248</v>
      </c>
      <c r="B8632" s="42" t="s">
        <v>50817</v>
      </c>
      <c r="C8632" s="42" t="s">
        <v>20140</v>
      </c>
      <c r="D8632" s="42"/>
      <c r="E8632" s="43" t="s">
        <v>58994</v>
      </c>
      <c r="F8632" s="44" t="s">
        <v>18077</v>
      </c>
      <c r="G8632" s="44" t="s">
        <v>11</v>
      </c>
      <c r="H8632" s="44" t="s">
        <v>12</v>
      </c>
      <c r="I8632" s="42" t="s">
        <v>13721</v>
      </c>
      <c r="J8632" s="42">
        <v>8033637962542</v>
      </c>
      <c r="L8632" s="47">
        <v>469.95</v>
      </c>
      <c r="M8632" s="47">
        <v>469.95</v>
      </c>
      <c r="N8632" s="45">
        <v>43706</v>
      </c>
    </row>
    <row r="8633" spans="1:14" x14ac:dyDescent="0.25">
      <c r="A8633" s="32" t="s">
        <v>27247</v>
      </c>
      <c r="B8633" s="42" t="s">
        <v>50816</v>
      </c>
      <c r="C8633" s="42" t="s">
        <v>20139</v>
      </c>
      <c r="D8633" s="42"/>
      <c r="E8633" s="43" t="s">
        <v>58993</v>
      </c>
      <c r="F8633" s="44" t="s">
        <v>18077</v>
      </c>
      <c r="G8633" s="44" t="s">
        <v>11</v>
      </c>
      <c r="H8633" s="44" t="s">
        <v>12</v>
      </c>
      <c r="I8633" s="42" t="s">
        <v>13720</v>
      </c>
      <c r="J8633" s="42">
        <v>8033637962535</v>
      </c>
      <c r="L8633" s="47">
        <v>469.95</v>
      </c>
      <c r="M8633" s="47">
        <v>469.95</v>
      </c>
      <c r="N8633" s="45">
        <v>43706</v>
      </c>
    </row>
    <row r="8634" spans="1:14" x14ac:dyDescent="0.25">
      <c r="A8634" s="32" t="s">
        <v>27246</v>
      </c>
      <c r="B8634" s="42" t="s">
        <v>50815</v>
      </c>
      <c r="C8634" s="42"/>
      <c r="D8634" s="42"/>
      <c r="E8634" s="43" t="s">
        <v>58992</v>
      </c>
      <c r="F8634" s="44" t="s">
        <v>18077</v>
      </c>
      <c r="G8634" s="44" t="s">
        <v>11</v>
      </c>
      <c r="H8634" s="44" t="s">
        <v>12</v>
      </c>
      <c r="I8634" s="42" t="s">
        <v>13719</v>
      </c>
      <c r="J8634" s="42">
        <v>8033637962528</v>
      </c>
      <c r="L8634" s="47">
        <v>469.95</v>
      </c>
      <c r="M8634" s="47">
        <v>469.95</v>
      </c>
      <c r="N8634" s="45">
        <v>43706</v>
      </c>
    </row>
    <row r="8635" spans="1:14" x14ac:dyDescent="0.25">
      <c r="A8635" s="32" t="s">
        <v>27245</v>
      </c>
      <c r="B8635" s="42" t="s">
        <v>50814</v>
      </c>
      <c r="C8635" s="42"/>
      <c r="D8635" s="42"/>
      <c r="E8635" s="43" t="s">
        <v>58991</v>
      </c>
      <c r="F8635" s="44" t="s">
        <v>18077</v>
      </c>
      <c r="G8635" s="44" t="s">
        <v>11</v>
      </c>
      <c r="H8635" s="44" t="s">
        <v>12</v>
      </c>
      <c r="I8635" s="42" t="s">
        <v>13718</v>
      </c>
      <c r="J8635" s="42">
        <v>8033637962511</v>
      </c>
      <c r="L8635" s="47">
        <v>469.95</v>
      </c>
      <c r="M8635" s="47">
        <v>469.95</v>
      </c>
      <c r="N8635" s="45">
        <v>43706</v>
      </c>
    </row>
    <row r="8636" spans="1:14" x14ac:dyDescent="0.25">
      <c r="A8636" s="32" t="s">
        <v>27244</v>
      </c>
      <c r="B8636" s="42" t="s">
        <v>50813</v>
      </c>
      <c r="C8636" s="42"/>
      <c r="D8636" s="42"/>
      <c r="E8636" s="43" t="s">
        <v>58990</v>
      </c>
      <c r="F8636" s="44" t="s">
        <v>18077</v>
      </c>
      <c r="G8636" s="44" t="s">
        <v>11</v>
      </c>
      <c r="H8636" s="44" t="s">
        <v>12</v>
      </c>
      <c r="I8636" s="42" t="s">
        <v>13717</v>
      </c>
      <c r="J8636" s="42">
        <v>8033637962504</v>
      </c>
      <c r="L8636" s="47">
        <v>469.95</v>
      </c>
      <c r="M8636" s="47">
        <v>469.95</v>
      </c>
      <c r="N8636" s="45">
        <v>43706</v>
      </c>
    </row>
    <row r="8637" spans="1:14" x14ac:dyDescent="0.25">
      <c r="A8637" s="32" t="s">
        <v>27243</v>
      </c>
      <c r="B8637" s="42" t="s">
        <v>50812</v>
      </c>
      <c r="C8637" s="42"/>
      <c r="D8637" s="42"/>
      <c r="E8637" s="43" t="s">
        <v>58988</v>
      </c>
      <c r="F8637" s="44" t="s">
        <v>18077</v>
      </c>
      <c r="G8637" s="44" t="s">
        <v>11</v>
      </c>
      <c r="H8637" s="44" t="s">
        <v>12</v>
      </c>
      <c r="I8637" s="42" t="s">
        <v>13716</v>
      </c>
      <c r="J8637" s="42">
        <v>8033637962498</v>
      </c>
      <c r="L8637" s="47">
        <v>469.95</v>
      </c>
      <c r="M8637" s="47">
        <v>469.95</v>
      </c>
      <c r="N8637" s="45">
        <v>43706</v>
      </c>
    </row>
    <row r="8638" spans="1:14" x14ac:dyDescent="0.25">
      <c r="A8638" s="32" t="s">
        <v>27242</v>
      </c>
      <c r="B8638" s="42" t="s">
        <v>50811</v>
      </c>
      <c r="C8638" s="42"/>
      <c r="D8638" s="42"/>
      <c r="E8638" s="43" t="s">
        <v>18109</v>
      </c>
      <c r="F8638" s="44" t="s">
        <v>18077</v>
      </c>
      <c r="G8638" s="44" t="s">
        <v>11</v>
      </c>
      <c r="H8638" s="44" t="s">
        <v>12</v>
      </c>
      <c r="I8638" s="42" t="s">
        <v>18110</v>
      </c>
      <c r="J8638" s="42">
        <v>8033637962351</v>
      </c>
      <c r="L8638" s="47">
        <v>469.95</v>
      </c>
      <c r="M8638" s="47">
        <v>469.95</v>
      </c>
      <c r="N8638" s="45">
        <v>43507</v>
      </c>
    </row>
    <row r="8639" spans="1:14" x14ac:dyDescent="0.25">
      <c r="A8639" s="32" t="s">
        <v>27241</v>
      </c>
      <c r="B8639" s="42" t="s">
        <v>50810</v>
      </c>
      <c r="C8639" s="42"/>
      <c r="D8639" s="42"/>
      <c r="E8639" s="43" t="s">
        <v>18107</v>
      </c>
      <c r="F8639" s="44" t="s">
        <v>18077</v>
      </c>
      <c r="G8639" s="44" t="s">
        <v>11</v>
      </c>
      <c r="H8639" s="44" t="s">
        <v>12</v>
      </c>
      <c r="I8639" s="42" t="s">
        <v>18108</v>
      </c>
      <c r="J8639" s="42">
        <v>8033637962344</v>
      </c>
      <c r="L8639" s="47">
        <v>469.95</v>
      </c>
      <c r="M8639" s="47">
        <v>469.95</v>
      </c>
      <c r="N8639" s="45">
        <v>43507</v>
      </c>
    </row>
    <row r="8640" spans="1:14" x14ac:dyDescent="0.25">
      <c r="A8640" s="32" t="s">
        <v>27240</v>
      </c>
      <c r="B8640" s="42" t="s">
        <v>50809</v>
      </c>
      <c r="C8640" s="42"/>
      <c r="D8640" s="42"/>
      <c r="E8640" s="43" t="s">
        <v>18105</v>
      </c>
      <c r="F8640" s="44" t="s">
        <v>18077</v>
      </c>
      <c r="G8640" s="44" t="s">
        <v>11</v>
      </c>
      <c r="H8640" s="44" t="s">
        <v>12</v>
      </c>
      <c r="I8640" s="42" t="s">
        <v>18106</v>
      </c>
      <c r="J8640" s="42">
        <v>8033637962337</v>
      </c>
      <c r="L8640" s="47">
        <v>469.95</v>
      </c>
      <c r="M8640" s="47">
        <v>469.95</v>
      </c>
      <c r="N8640" s="45">
        <v>43507</v>
      </c>
    </row>
    <row r="8641" spans="1:14" x14ac:dyDescent="0.25">
      <c r="A8641" s="32" t="s">
        <v>27239</v>
      </c>
      <c r="B8641" s="42" t="s">
        <v>50808</v>
      </c>
      <c r="C8641" s="42"/>
      <c r="D8641" s="42"/>
      <c r="E8641" s="43" t="s">
        <v>18103</v>
      </c>
      <c r="F8641" s="44" t="s">
        <v>18077</v>
      </c>
      <c r="G8641" s="44" t="s">
        <v>11</v>
      </c>
      <c r="H8641" s="44" t="s">
        <v>12</v>
      </c>
      <c r="I8641" s="42" t="s">
        <v>18104</v>
      </c>
      <c r="J8641" s="42">
        <v>8033637962320</v>
      </c>
      <c r="L8641" s="47">
        <v>469.95</v>
      </c>
      <c r="M8641" s="47">
        <v>469.95</v>
      </c>
      <c r="N8641" s="45">
        <v>43507</v>
      </c>
    </row>
    <row r="8642" spans="1:14" x14ac:dyDescent="0.25">
      <c r="A8642" s="32" t="s">
        <v>27238</v>
      </c>
      <c r="B8642" s="42" t="s">
        <v>50807</v>
      </c>
      <c r="C8642" s="42"/>
      <c r="D8642" s="42"/>
      <c r="E8642" s="43" t="s">
        <v>18101</v>
      </c>
      <c r="F8642" s="44" t="s">
        <v>18077</v>
      </c>
      <c r="G8642" s="44" t="s">
        <v>11</v>
      </c>
      <c r="H8642" s="44" t="s">
        <v>12</v>
      </c>
      <c r="I8642" s="42" t="s">
        <v>18102</v>
      </c>
      <c r="J8642" s="42">
        <v>8033637962313</v>
      </c>
      <c r="L8642" s="47">
        <v>469.95</v>
      </c>
      <c r="M8642" s="47">
        <v>469.95</v>
      </c>
      <c r="N8642" s="45">
        <v>43507</v>
      </c>
    </row>
    <row r="8643" spans="1:14" x14ac:dyDescent="0.25">
      <c r="A8643" s="32" t="s">
        <v>27237</v>
      </c>
      <c r="B8643" s="42" t="s">
        <v>50806</v>
      </c>
      <c r="C8643" s="42"/>
      <c r="D8643" s="42"/>
      <c r="E8643" s="43" t="s">
        <v>18099</v>
      </c>
      <c r="F8643" s="44" t="s">
        <v>18077</v>
      </c>
      <c r="G8643" s="44" t="s">
        <v>11</v>
      </c>
      <c r="H8643" s="44" t="s">
        <v>12</v>
      </c>
      <c r="I8643" s="42" t="s">
        <v>18100</v>
      </c>
      <c r="J8643" s="42">
        <v>8033637962306</v>
      </c>
      <c r="L8643" s="47">
        <v>469.95</v>
      </c>
      <c r="M8643" s="47">
        <v>469.95</v>
      </c>
      <c r="N8643" s="45">
        <v>43507</v>
      </c>
    </row>
    <row r="8644" spans="1:14" x14ac:dyDescent="0.25">
      <c r="A8644" s="32" t="s">
        <v>27236</v>
      </c>
      <c r="B8644" s="42" t="s">
        <v>50805</v>
      </c>
      <c r="C8644" s="42"/>
      <c r="D8644" s="42"/>
      <c r="E8644" s="43" t="s">
        <v>18097</v>
      </c>
      <c r="F8644" s="44" t="s">
        <v>18077</v>
      </c>
      <c r="G8644" s="44" t="s">
        <v>11</v>
      </c>
      <c r="H8644" s="44" t="s">
        <v>12</v>
      </c>
      <c r="I8644" s="42" t="s">
        <v>18098</v>
      </c>
      <c r="J8644" s="42">
        <v>8033637962290</v>
      </c>
      <c r="L8644" s="47">
        <v>469.95</v>
      </c>
      <c r="M8644" s="47">
        <v>469.95</v>
      </c>
      <c r="N8644" s="45">
        <v>43507</v>
      </c>
    </row>
    <row r="8645" spans="1:14" x14ac:dyDescent="0.25">
      <c r="A8645" s="32" t="s">
        <v>27235</v>
      </c>
      <c r="B8645" s="42" t="s">
        <v>50804</v>
      </c>
      <c r="C8645" s="42"/>
      <c r="D8645" s="42"/>
      <c r="E8645" s="43" t="s">
        <v>18095</v>
      </c>
      <c r="F8645" s="44" t="s">
        <v>18077</v>
      </c>
      <c r="G8645" s="44" t="s">
        <v>11</v>
      </c>
      <c r="H8645" s="44" t="s">
        <v>12</v>
      </c>
      <c r="I8645" s="42" t="s">
        <v>18096</v>
      </c>
      <c r="J8645" s="42">
        <v>8033637962283</v>
      </c>
      <c r="L8645" s="47">
        <v>469.95</v>
      </c>
      <c r="M8645" s="47">
        <v>469.95</v>
      </c>
      <c r="N8645" s="45">
        <v>43507</v>
      </c>
    </row>
    <row r="8646" spans="1:14" x14ac:dyDescent="0.25">
      <c r="A8646" s="32" t="s">
        <v>27234</v>
      </c>
      <c r="B8646" s="42" t="s">
        <v>50803</v>
      </c>
      <c r="C8646" s="42"/>
      <c r="D8646" s="42"/>
      <c r="E8646" s="43" t="s">
        <v>18093</v>
      </c>
      <c r="F8646" s="44" t="s">
        <v>18077</v>
      </c>
      <c r="G8646" s="44" t="s">
        <v>11</v>
      </c>
      <c r="H8646" s="44" t="s">
        <v>12</v>
      </c>
      <c r="I8646" s="42" t="s">
        <v>18094</v>
      </c>
      <c r="J8646" s="42">
        <v>8033637962276</v>
      </c>
      <c r="L8646" s="47">
        <v>469.95</v>
      </c>
      <c r="M8646" s="47">
        <v>469.95</v>
      </c>
      <c r="N8646" s="45">
        <v>43507</v>
      </c>
    </row>
    <row r="8647" spans="1:14" x14ac:dyDescent="0.25">
      <c r="A8647" s="32" t="s">
        <v>27233</v>
      </c>
      <c r="B8647" s="42" t="s">
        <v>50802</v>
      </c>
      <c r="C8647" s="42"/>
      <c r="D8647" s="42"/>
      <c r="E8647" s="43" t="s">
        <v>18091</v>
      </c>
      <c r="F8647" s="44" t="s">
        <v>18077</v>
      </c>
      <c r="G8647" s="44" t="s">
        <v>11</v>
      </c>
      <c r="H8647" s="44" t="s">
        <v>12</v>
      </c>
      <c r="I8647" s="42" t="s">
        <v>18092</v>
      </c>
      <c r="J8647" s="42">
        <v>8033637962269</v>
      </c>
      <c r="L8647" s="47">
        <v>469.95</v>
      </c>
      <c r="M8647" s="47">
        <v>469.95</v>
      </c>
      <c r="N8647" s="45">
        <v>43507</v>
      </c>
    </row>
    <row r="8648" spans="1:14" x14ac:dyDescent="0.25">
      <c r="A8648" s="32" t="s">
        <v>27232</v>
      </c>
      <c r="B8648" s="42" t="s">
        <v>50801</v>
      </c>
      <c r="C8648" s="42"/>
      <c r="D8648" s="42"/>
      <c r="E8648" s="43" t="s">
        <v>18089</v>
      </c>
      <c r="F8648" s="44" t="s">
        <v>18077</v>
      </c>
      <c r="G8648" s="44" t="s">
        <v>11</v>
      </c>
      <c r="H8648" s="44" t="s">
        <v>12</v>
      </c>
      <c r="I8648" s="42" t="s">
        <v>18090</v>
      </c>
      <c r="J8648" s="42">
        <v>8033637962252</v>
      </c>
      <c r="L8648" s="47">
        <v>469.95</v>
      </c>
      <c r="M8648" s="47">
        <v>469.95</v>
      </c>
      <c r="N8648" s="45">
        <v>43507</v>
      </c>
    </row>
    <row r="8649" spans="1:14" x14ac:dyDescent="0.25">
      <c r="A8649" s="32" t="s">
        <v>27231</v>
      </c>
      <c r="B8649" s="42" t="s">
        <v>50800</v>
      </c>
      <c r="C8649" s="42"/>
      <c r="D8649" s="42"/>
      <c r="E8649" s="43" t="s">
        <v>18088</v>
      </c>
      <c r="F8649" s="44" t="s">
        <v>18077</v>
      </c>
      <c r="G8649" s="44" t="s">
        <v>11</v>
      </c>
      <c r="H8649" s="44" t="s">
        <v>12</v>
      </c>
      <c r="I8649" s="42" t="s">
        <v>13715</v>
      </c>
      <c r="J8649" s="42">
        <v>8033637962221</v>
      </c>
      <c r="L8649" s="47">
        <v>469.95</v>
      </c>
      <c r="M8649" s="47">
        <v>469.95</v>
      </c>
      <c r="N8649" s="45">
        <v>43507</v>
      </c>
    </row>
    <row r="8650" spans="1:14" x14ac:dyDescent="0.25">
      <c r="A8650" s="32" t="s">
        <v>27230</v>
      </c>
      <c r="B8650" s="42" t="s">
        <v>50799</v>
      </c>
      <c r="C8650" s="42"/>
      <c r="D8650" s="42"/>
      <c r="E8650" s="43" t="s">
        <v>18087</v>
      </c>
      <c r="F8650" s="44" t="s">
        <v>18077</v>
      </c>
      <c r="G8650" s="44" t="s">
        <v>11</v>
      </c>
      <c r="H8650" s="44" t="s">
        <v>12</v>
      </c>
      <c r="I8650" s="42" t="s">
        <v>13714</v>
      </c>
      <c r="J8650" s="42">
        <v>8033637962214</v>
      </c>
      <c r="L8650" s="47">
        <v>469.95</v>
      </c>
      <c r="M8650" s="47">
        <v>469.95</v>
      </c>
      <c r="N8650" s="45">
        <v>43507</v>
      </c>
    </row>
    <row r="8651" spans="1:14" x14ac:dyDescent="0.25">
      <c r="A8651" s="32" t="s">
        <v>27229</v>
      </c>
      <c r="B8651" s="42" t="s">
        <v>50798</v>
      </c>
      <c r="C8651" s="42"/>
      <c r="D8651" s="42"/>
      <c r="E8651" s="43" t="s">
        <v>18086</v>
      </c>
      <c r="F8651" s="44" t="s">
        <v>18077</v>
      </c>
      <c r="G8651" s="44" t="s">
        <v>11</v>
      </c>
      <c r="H8651" s="44" t="s">
        <v>12</v>
      </c>
      <c r="I8651" s="42" t="s">
        <v>13713</v>
      </c>
      <c r="J8651" s="42">
        <v>8033637962207</v>
      </c>
      <c r="L8651" s="47">
        <v>469.95</v>
      </c>
      <c r="M8651" s="47">
        <v>469.95</v>
      </c>
      <c r="N8651" s="45">
        <v>43507</v>
      </c>
    </row>
    <row r="8652" spans="1:14" x14ac:dyDescent="0.25">
      <c r="A8652" s="32" t="s">
        <v>27228</v>
      </c>
      <c r="B8652" s="42" t="s">
        <v>50797</v>
      </c>
      <c r="C8652" s="42"/>
      <c r="D8652" s="42"/>
      <c r="E8652" s="43" t="s">
        <v>18085</v>
      </c>
      <c r="F8652" s="44" t="s">
        <v>18077</v>
      </c>
      <c r="G8652" s="44" t="s">
        <v>11</v>
      </c>
      <c r="H8652" s="44" t="s">
        <v>12</v>
      </c>
      <c r="I8652" s="42" t="s">
        <v>13712</v>
      </c>
      <c r="J8652" s="42">
        <v>8033637962191</v>
      </c>
      <c r="L8652" s="47">
        <v>469.95</v>
      </c>
      <c r="M8652" s="47">
        <v>469.95</v>
      </c>
      <c r="N8652" s="45">
        <v>43507</v>
      </c>
    </row>
    <row r="8653" spans="1:14" x14ac:dyDescent="0.25">
      <c r="A8653" s="32" t="s">
        <v>27227</v>
      </c>
      <c r="B8653" s="42" t="s">
        <v>50796</v>
      </c>
      <c r="C8653" s="42"/>
      <c r="D8653" s="42"/>
      <c r="E8653" s="43" t="s">
        <v>18084</v>
      </c>
      <c r="F8653" s="44" t="s">
        <v>18077</v>
      </c>
      <c r="G8653" s="44" t="s">
        <v>11</v>
      </c>
      <c r="H8653" s="44" t="s">
        <v>12</v>
      </c>
      <c r="I8653" s="42" t="s">
        <v>13711</v>
      </c>
      <c r="J8653" s="42">
        <v>8033637962184</v>
      </c>
      <c r="L8653" s="47">
        <v>469.95</v>
      </c>
      <c r="M8653" s="47">
        <v>469.95</v>
      </c>
      <c r="N8653" s="45">
        <v>43507</v>
      </c>
    </row>
    <row r="8654" spans="1:14" x14ac:dyDescent="0.25">
      <c r="A8654" s="32" t="s">
        <v>27226</v>
      </c>
      <c r="B8654" s="42" t="s">
        <v>50795</v>
      </c>
      <c r="C8654" s="42"/>
      <c r="D8654" s="42"/>
      <c r="E8654" s="43" t="s">
        <v>18083</v>
      </c>
      <c r="F8654" s="44" t="s">
        <v>18077</v>
      </c>
      <c r="G8654" s="44" t="s">
        <v>11</v>
      </c>
      <c r="H8654" s="44" t="s">
        <v>12</v>
      </c>
      <c r="I8654" s="42" t="s">
        <v>13710</v>
      </c>
      <c r="J8654" s="42">
        <v>8033637962177</v>
      </c>
      <c r="L8654" s="47">
        <v>469.95</v>
      </c>
      <c r="M8654" s="47">
        <v>469.95</v>
      </c>
      <c r="N8654" s="45">
        <v>43507</v>
      </c>
    </row>
    <row r="8655" spans="1:14" x14ac:dyDescent="0.25">
      <c r="A8655" s="32" t="s">
        <v>27225</v>
      </c>
      <c r="B8655" s="42" t="s">
        <v>50794</v>
      </c>
      <c r="C8655" s="42"/>
      <c r="D8655" s="42"/>
      <c r="E8655" s="43" t="s">
        <v>18082</v>
      </c>
      <c r="F8655" s="44" t="s">
        <v>18077</v>
      </c>
      <c r="G8655" s="44" t="s">
        <v>11</v>
      </c>
      <c r="H8655" s="44" t="s">
        <v>12</v>
      </c>
      <c r="I8655" s="42" t="s">
        <v>13709</v>
      </c>
      <c r="J8655" s="42">
        <v>8033637962160</v>
      </c>
      <c r="L8655" s="47">
        <v>469.95</v>
      </c>
      <c r="M8655" s="47">
        <v>469.95</v>
      </c>
      <c r="N8655" s="45">
        <v>43507</v>
      </c>
    </row>
    <row r="8656" spans="1:14" x14ac:dyDescent="0.25">
      <c r="A8656" s="32" t="s">
        <v>27224</v>
      </c>
      <c r="B8656" s="42" t="s">
        <v>50793</v>
      </c>
      <c r="C8656" s="42"/>
      <c r="D8656" s="42"/>
      <c r="E8656" s="43" t="s">
        <v>18081</v>
      </c>
      <c r="F8656" s="44" t="s">
        <v>18077</v>
      </c>
      <c r="G8656" s="44" t="s">
        <v>11</v>
      </c>
      <c r="H8656" s="44" t="s">
        <v>12</v>
      </c>
      <c r="I8656" s="42" t="s">
        <v>13708</v>
      </c>
      <c r="J8656" s="42">
        <v>8033637962153</v>
      </c>
      <c r="L8656" s="47">
        <v>469.95</v>
      </c>
      <c r="M8656" s="47">
        <v>469.95</v>
      </c>
      <c r="N8656" s="45">
        <v>43507</v>
      </c>
    </row>
    <row r="8657" spans="1:14" x14ac:dyDescent="0.25">
      <c r="A8657" s="32" t="s">
        <v>27223</v>
      </c>
      <c r="B8657" s="42" t="s">
        <v>50792</v>
      </c>
      <c r="C8657" s="42"/>
      <c r="D8657" s="42"/>
      <c r="E8657" s="43" t="s">
        <v>18080</v>
      </c>
      <c r="F8657" s="44" t="s">
        <v>18077</v>
      </c>
      <c r="G8657" s="44" t="s">
        <v>11</v>
      </c>
      <c r="H8657" s="44" t="s">
        <v>12</v>
      </c>
      <c r="I8657" s="42" t="s">
        <v>13707</v>
      </c>
      <c r="J8657" s="42">
        <v>8033637962146</v>
      </c>
      <c r="L8657" s="47">
        <v>469.95</v>
      </c>
      <c r="M8657" s="47">
        <v>469.95</v>
      </c>
      <c r="N8657" s="45">
        <v>43507</v>
      </c>
    </row>
    <row r="8658" spans="1:14" x14ac:dyDescent="0.25">
      <c r="A8658" s="32" t="s">
        <v>27222</v>
      </c>
      <c r="B8658" s="42" t="s">
        <v>50791</v>
      </c>
      <c r="C8658" s="42"/>
      <c r="D8658" s="42"/>
      <c r="E8658" s="43" t="s">
        <v>18079</v>
      </c>
      <c r="F8658" s="44" t="s">
        <v>18077</v>
      </c>
      <c r="G8658" s="44" t="s">
        <v>11</v>
      </c>
      <c r="H8658" s="44" t="s">
        <v>12</v>
      </c>
      <c r="I8658" s="42" t="s">
        <v>13706</v>
      </c>
      <c r="J8658" s="42">
        <v>8033637962139</v>
      </c>
      <c r="L8658" s="47">
        <v>469.95</v>
      </c>
      <c r="M8658" s="47">
        <v>469.95</v>
      </c>
      <c r="N8658" s="45">
        <v>43507</v>
      </c>
    </row>
    <row r="8659" spans="1:14" x14ac:dyDescent="0.25">
      <c r="A8659" s="32" t="s">
        <v>27221</v>
      </c>
      <c r="B8659" s="42" t="s">
        <v>50790</v>
      </c>
      <c r="C8659" s="42"/>
      <c r="D8659" s="42"/>
      <c r="E8659" s="43" t="s">
        <v>18078</v>
      </c>
      <c r="F8659" s="44" t="s">
        <v>18077</v>
      </c>
      <c r="G8659" s="44" t="s">
        <v>11</v>
      </c>
      <c r="H8659" s="44" t="s">
        <v>12</v>
      </c>
      <c r="I8659" s="42" t="s">
        <v>13705</v>
      </c>
      <c r="J8659" s="42">
        <v>8033637962122</v>
      </c>
      <c r="L8659" s="47">
        <v>469.95</v>
      </c>
      <c r="M8659" s="47">
        <v>469.95</v>
      </c>
      <c r="N8659" s="45">
        <v>43507</v>
      </c>
    </row>
    <row r="8660" spans="1:14" x14ac:dyDescent="0.25">
      <c r="A8660" s="32" t="s">
        <v>27220</v>
      </c>
      <c r="B8660" s="42" t="s">
        <v>50789</v>
      </c>
      <c r="C8660" s="42"/>
      <c r="D8660" s="42"/>
      <c r="E8660" s="43" t="s">
        <v>58987</v>
      </c>
      <c r="F8660" s="44" t="s">
        <v>18077</v>
      </c>
      <c r="G8660" s="44" t="s">
        <v>11</v>
      </c>
      <c r="H8660" s="44" t="s">
        <v>12</v>
      </c>
      <c r="I8660" s="42" t="s">
        <v>13704</v>
      </c>
      <c r="J8660" s="42">
        <v>8033637961965</v>
      </c>
      <c r="L8660" s="47">
        <v>469.95</v>
      </c>
      <c r="M8660" s="47">
        <v>469.95</v>
      </c>
      <c r="N8660" s="45">
        <v>43507</v>
      </c>
    </row>
    <row r="8661" spans="1:14" x14ac:dyDescent="0.25">
      <c r="A8661" s="32" t="s">
        <v>27219</v>
      </c>
      <c r="B8661" s="42" t="s">
        <v>50788</v>
      </c>
      <c r="C8661" s="42"/>
      <c r="D8661" s="42"/>
      <c r="E8661" s="43" t="s">
        <v>58986</v>
      </c>
      <c r="F8661" s="44" t="s">
        <v>18077</v>
      </c>
      <c r="G8661" s="44" t="s">
        <v>11</v>
      </c>
      <c r="H8661" s="44" t="s">
        <v>12</v>
      </c>
      <c r="I8661" s="42" t="s">
        <v>13703</v>
      </c>
      <c r="J8661" s="42">
        <v>8033637961958</v>
      </c>
      <c r="L8661" s="47">
        <v>469.95</v>
      </c>
      <c r="M8661" s="47">
        <v>469.95</v>
      </c>
      <c r="N8661" s="45">
        <v>43507</v>
      </c>
    </row>
    <row r="8662" spans="1:14" x14ac:dyDescent="0.25">
      <c r="A8662" s="32" t="s">
        <v>27218</v>
      </c>
      <c r="B8662" s="42" t="s">
        <v>50787</v>
      </c>
      <c r="C8662" s="42"/>
      <c r="D8662" s="42"/>
      <c r="E8662" s="43" t="s">
        <v>58985</v>
      </c>
      <c r="F8662" s="44" t="s">
        <v>18077</v>
      </c>
      <c r="G8662" s="44" t="s">
        <v>11</v>
      </c>
      <c r="H8662" s="44" t="s">
        <v>12</v>
      </c>
      <c r="I8662" s="42" t="s">
        <v>13702</v>
      </c>
      <c r="J8662" s="42">
        <v>8033637961941</v>
      </c>
      <c r="L8662" s="47">
        <v>469.95</v>
      </c>
      <c r="M8662" s="47">
        <v>469.95</v>
      </c>
      <c r="N8662" s="45">
        <v>43507</v>
      </c>
    </row>
    <row r="8663" spans="1:14" x14ac:dyDescent="0.25">
      <c r="A8663" s="32" t="s">
        <v>27217</v>
      </c>
      <c r="B8663" s="42" t="s">
        <v>50786</v>
      </c>
      <c r="C8663" s="42"/>
      <c r="D8663" s="42"/>
      <c r="E8663" s="43" t="s">
        <v>58984</v>
      </c>
      <c r="F8663" s="44" t="s">
        <v>18077</v>
      </c>
      <c r="G8663" s="44" t="s">
        <v>11</v>
      </c>
      <c r="H8663" s="44" t="s">
        <v>12</v>
      </c>
      <c r="I8663" s="42" t="s">
        <v>13701</v>
      </c>
      <c r="J8663" s="42">
        <v>8033637961934</v>
      </c>
      <c r="L8663" s="47">
        <v>469.95</v>
      </c>
      <c r="M8663" s="47">
        <v>469.95</v>
      </c>
      <c r="N8663" s="45">
        <v>43507</v>
      </c>
    </row>
    <row r="8664" spans="1:14" x14ac:dyDescent="0.25">
      <c r="A8664" s="32" t="s">
        <v>27216</v>
      </c>
      <c r="B8664" s="42" t="s">
        <v>50785</v>
      </c>
      <c r="C8664" s="42"/>
      <c r="D8664" s="42"/>
      <c r="E8664" s="43" t="s">
        <v>58983</v>
      </c>
      <c r="F8664" s="44" t="s">
        <v>18077</v>
      </c>
      <c r="G8664" s="44" t="s">
        <v>11</v>
      </c>
      <c r="H8664" s="44" t="s">
        <v>12</v>
      </c>
      <c r="I8664" s="42" t="s">
        <v>13700</v>
      </c>
      <c r="J8664" s="42">
        <v>8033637961927</v>
      </c>
      <c r="L8664" s="47">
        <v>469.95</v>
      </c>
      <c r="M8664" s="47">
        <v>469.95</v>
      </c>
      <c r="N8664" s="45">
        <v>43507</v>
      </c>
    </row>
    <row r="8665" spans="1:14" x14ac:dyDescent="0.25">
      <c r="A8665" s="32" t="s">
        <v>27215</v>
      </c>
      <c r="B8665" s="42" t="s">
        <v>50784</v>
      </c>
      <c r="C8665" s="42"/>
      <c r="D8665" s="42"/>
      <c r="E8665" s="43" t="s">
        <v>58982</v>
      </c>
      <c r="F8665" s="44" t="s">
        <v>18077</v>
      </c>
      <c r="G8665" s="44" t="s">
        <v>11</v>
      </c>
      <c r="H8665" s="44" t="s">
        <v>12</v>
      </c>
      <c r="I8665" s="42" t="s">
        <v>13699</v>
      </c>
      <c r="J8665" s="42">
        <v>8033637961910</v>
      </c>
      <c r="L8665" s="47">
        <v>469.95</v>
      </c>
      <c r="M8665" s="47">
        <v>469.95</v>
      </c>
      <c r="N8665" s="45">
        <v>43507</v>
      </c>
    </row>
    <row r="8666" spans="1:14" x14ac:dyDescent="0.25">
      <c r="A8666" s="32" t="s">
        <v>27214</v>
      </c>
      <c r="B8666" s="42" t="s">
        <v>50783</v>
      </c>
      <c r="C8666" s="42"/>
      <c r="D8666" s="42"/>
      <c r="E8666" s="43" t="s">
        <v>58981</v>
      </c>
      <c r="F8666" s="44" t="s">
        <v>18077</v>
      </c>
      <c r="G8666" s="44" t="s">
        <v>11</v>
      </c>
      <c r="H8666" s="44" t="s">
        <v>12</v>
      </c>
      <c r="I8666" s="42" t="s">
        <v>13698</v>
      </c>
      <c r="J8666" s="42">
        <v>8033637961903</v>
      </c>
      <c r="L8666" s="47">
        <v>469.95</v>
      </c>
      <c r="M8666" s="47">
        <v>469.95</v>
      </c>
      <c r="N8666" s="45">
        <v>43507</v>
      </c>
    </row>
    <row r="8667" spans="1:14" x14ac:dyDescent="0.25">
      <c r="A8667" s="32" t="s">
        <v>27213</v>
      </c>
      <c r="B8667" s="42" t="s">
        <v>50782</v>
      </c>
      <c r="C8667" s="42"/>
      <c r="D8667" s="42"/>
      <c r="E8667" s="43" t="s">
        <v>58980</v>
      </c>
      <c r="F8667" s="44" t="s">
        <v>18077</v>
      </c>
      <c r="G8667" s="44" t="s">
        <v>11</v>
      </c>
      <c r="H8667" s="44" t="s">
        <v>12</v>
      </c>
      <c r="I8667" s="42" t="s">
        <v>13697</v>
      </c>
      <c r="J8667" s="42">
        <v>8033637961897</v>
      </c>
      <c r="L8667" s="47">
        <v>469.95</v>
      </c>
      <c r="M8667" s="47">
        <v>469.95</v>
      </c>
      <c r="N8667" s="45">
        <v>43507</v>
      </c>
    </row>
    <row r="8668" spans="1:14" x14ac:dyDescent="0.25">
      <c r="A8668" s="32" t="s">
        <v>27212</v>
      </c>
      <c r="B8668" s="42" t="s">
        <v>50781</v>
      </c>
      <c r="C8668" s="42"/>
      <c r="D8668" s="42"/>
      <c r="E8668" s="43" t="s">
        <v>58979</v>
      </c>
      <c r="F8668" s="44" t="s">
        <v>18077</v>
      </c>
      <c r="G8668" s="44" t="s">
        <v>11</v>
      </c>
      <c r="H8668" s="44" t="s">
        <v>12</v>
      </c>
      <c r="I8668" s="42" t="s">
        <v>13696</v>
      </c>
      <c r="J8668" s="42">
        <v>8033637961880</v>
      </c>
      <c r="L8668" s="47">
        <v>469.95</v>
      </c>
      <c r="M8668" s="47">
        <v>469.95</v>
      </c>
      <c r="N8668" s="45">
        <v>43507</v>
      </c>
    </row>
    <row r="8669" spans="1:14" x14ac:dyDescent="0.25">
      <c r="A8669" s="32" t="s">
        <v>27211</v>
      </c>
      <c r="B8669" s="42" t="s">
        <v>50780</v>
      </c>
      <c r="C8669" s="42"/>
      <c r="D8669" s="42"/>
      <c r="E8669" s="43" t="s">
        <v>58978</v>
      </c>
      <c r="F8669" s="44" t="s">
        <v>18077</v>
      </c>
      <c r="G8669" s="44" t="s">
        <v>11</v>
      </c>
      <c r="H8669" s="44" t="s">
        <v>12</v>
      </c>
      <c r="I8669" s="42" t="s">
        <v>13695</v>
      </c>
      <c r="J8669" s="42">
        <v>8033637961873</v>
      </c>
      <c r="L8669" s="47">
        <v>469.95</v>
      </c>
      <c r="M8669" s="47">
        <v>469.95</v>
      </c>
      <c r="N8669" s="45">
        <v>43507</v>
      </c>
    </row>
    <row r="8670" spans="1:14" x14ac:dyDescent="0.25">
      <c r="A8670" s="32" t="s">
        <v>27210</v>
      </c>
      <c r="B8670" s="42" t="s">
        <v>50779</v>
      </c>
      <c r="C8670" s="42"/>
      <c r="D8670" s="42"/>
      <c r="E8670" s="43" t="s">
        <v>58977</v>
      </c>
      <c r="F8670" s="44" t="s">
        <v>18077</v>
      </c>
      <c r="G8670" s="44" t="s">
        <v>11</v>
      </c>
      <c r="H8670" s="44" t="s">
        <v>12</v>
      </c>
      <c r="I8670" s="42" t="s">
        <v>13694</v>
      </c>
      <c r="J8670" s="42">
        <v>8033637961866</v>
      </c>
      <c r="L8670" s="47">
        <v>469.95</v>
      </c>
      <c r="M8670" s="47">
        <v>469.95</v>
      </c>
      <c r="N8670" s="45">
        <v>43507</v>
      </c>
    </row>
    <row r="8671" spans="1:14" x14ac:dyDescent="0.25">
      <c r="A8671" s="32" t="s">
        <v>27209</v>
      </c>
      <c r="B8671" s="42" t="s">
        <v>50778</v>
      </c>
      <c r="C8671" s="42"/>
      <c r="D8671" s="42"/>
      <c r="E8671" s="43" t="s">
        <v>58976</v>
      </c>
      <c r="F8671" s="44" t="s">
        <v>18077</v>
      </c>
      <c r="G8671" s="44" t="s">
        <v>11</v>
      </c>
      <c r="H8671" s="44" t="s">
        <v>12</v>
      </c>
      <c r="I8671" s="42" t="s">
        <v>13693</v>
      </c>
      <c r="J8671" s="42">
        <v>8033637961859</v>
      </c>
      <c r="L8671" s="47">
        <v>469.95</v>
      </c>
      <c r="M8671" s="47">
        <v>469.95</v>
      </c>
      <c r="N8671" s="45">
        <v>43507</v>
      </c>
    </row>
    <row r="8672" spans="1:14" x14ac:dyDescent="0.25">
      <c r="A8672" s="32" t="s">
        <v>27208</v>
      </c>
      <c r="B8672" s="42" t="s">
        <v>50777</v>
      </c>
      <c r="C8672" s="42"/>
      <c r="D8672" s="42"/>
      <c r="E8672" s="43" t="s">
        <v>58974</v>
      </c>
      <c r="F8672" s="44" t="s">
        <v>18077</v>
      </c>
      <c r="G8672" s="44" t="s">
        <v>11</v>
      </c>
      <c r="H8672" s="44" t="s">
        <v>12</v>
      </c>
      <c r="I8672" s="42" t="s">
        <v>13692</v>
      </c>
      <c r="J8672" s="42">
        <v>8033637961842</v>
      </c>
      <c r="L8672" s="47">
        <v>469.95</v>
      </c>
      <c r="M8672" s="47">
        <v>469.95</v>
      </c>
      <c r="N8672" s="45">
        <v>43507</v>
      </c>
    </row>
    <row r="8673" spans="1:14" x14ac:dyDescent="0.25">
      <c r="A8673" s="32" t="s">
        <v>71142</v>
      </c>
      <c r="B8673" s="17" t="s">
        <v>69570</v>
      </c>
      <c r="C8673" s="42" t="s">
        <v>70604</v>
      </c>
      <c r="D8673" s="17"/>
      <c r="E8673" s="17" t="s">
        <v>69571</v>
      </c>
      <c r="F8673" s="21" t="s">
        <v>298</v>
      </c>
      <c r="G8673" s="44" t="s">
        <v>11</v>
      </c>
      <c r="H8673" s="44" t="s">
        <v>12</v>
      </c>
      <c r="I8673" s="17" t="s">
        <v>69572</v>
      </c>
      <c r="J8673" s="20">
        <v>8059347377988</v>
      </c>
      <c r="K8673" s="17"/>
      <c r="L8673" s="28">
        <v>569.95000000000005</v>
      </c>
      <c r="M8673" s="28">
        <v>569.95000000000005</v>
      </c>
      <c r="N8673" s="24">
        <v>45335</v>
      </c>
    </row>
    <row r="8674" spans="1:14" x14ac:dyDescent="0.25">
      <c r="A8674" s="32" t="s">
        <v>71141</v>
      </c>
      <c r="B8674" s="17" t="s">
        <v>69567</v>
      </c>
      <c r="C8674" s="42" t="s">
        <v>70603</v>
      </c>
      <c r="D8674" s="17"/>
      <c r="E8674" s="17" t="s">
        <v>69568</v>
      </c>
      <c r="F8674" s="21" t="s">
        <v>298</v>
      </c>
      <c r="G8674" s="44" t="s">
        <v>11</v>
      </c>
      <c r="H8674" s="44" t="s">
        <v>12</v>
      </c>
      <c r="I8674" s="17" t="s">
        <v>69569</v>
      </c>
      <c r="J8674" s="20">
        <v>8059347377971</v>
      </c>
      <c r="K8674" s="17"/>
      <c r="L8674" s="28">
        <v>569.95000000000005</v>
      </c>
      <c r="M8674" s="28">
        <v>569.95000000000005</v>
      </c>
      <c r="N8674" s="24">
        <v>45335</v>
      </c>
    </row>
    <row r="8675" spans="1:14" x14ac:dyDescent="0.25">
      <c r="A8675" s="32" t="s">
        <v>71140</v>
      </c>
      <c r="B8675" s="17" t="s">
        <v>69564</v>
      </c>
      <c r="C8675" s="42" t="s">
        <v>70602</v>
      </c>
      <c r="D8675" s="17"/>
      <c r="E8675" s="17" t="s">
        <v>69565</v>
      </c>
      <c r="F8675" s="21" t="s">
        <v>298</v>
      </c>
      <c r="G8675" s="44" t="s">
        <v>11</v>
      </c>
      <c r="H8675" s="44" t="s">
        <v>12</v>
      </c>
      <c r="I8675" s="17" t="s">
        <v>69566</v>
      </c>
      <c r="J8675" s="20">
        <v>8059347377964</v>
      </c>
      <c r="K8675" s="17"/>
      <c r="L8675" s="28">
        <v>569.95000000000005</v>
      </c>
      <c r="M8675" s="28">
        <v>569.95000000000005</v>
      </c>
      <c r="N8675" s="24">
        <v>45335</v>
      </c>
    </row>
    <row r="8676" spans="1:14" x14ac:dyDescent="0.25">
      <c r="A8676" s="32" t="s">
        <v>71139</v>
      </c>
      <c r="B8676" s="17" t="s">
        <v>69561</v>
      </c>
      <c r="C8676" s="42" t="s">
        <v>70601</v>
      </c>
      <c r="D8676" s="17"/>
      <c r="E8676" s="17" t="s">
        <v>69562</v>
      </c>
      <c r="F8676" s="21" t="s">
        <v>298</v>
      </c>
      <c r="G8676" s="44" t="s">
        <v>11</v>
      </c>
      <c r="H8676" s="44" t="s">
        <v>12</v>
      </c>
      <c r="I8676" s="17" t="s">
        <v>69563</v>
      </c>
      <c r="J8676" s="20">
        <v>8059347377957</v>
      </c>
      <c r="K8676" s="17"/>
      <c r="L8676" s="28">
        <v>569.95000000000005</v>
      </c>
      <c r="M8676" s="28">
        <v>569.95000000000005</v>
      </c>
      <c r="N8676" s="24">
        <v>45335</v>
      </c>
    </row>
    <row r="8677" spans="1:14" x14ac:dyDescent="0.25">
      <c r="A8677" s="32" t="s">
        <v>71138</v>
      </c>
      <c r="B8677" s="17" t="s">
        <v>69558</v>
      </c>
      <c r="C8677" s="42" t="s">
        <v>70600</v>
      </c>
      <c r="D8677" s="17"/>
      <c r="E8677" s="17" t="s">
        <v>69559</v>
      </c>
      <c r="F8677" s="21" t="s">
        <v>298</v>
      </c>
      <c r="G8677" s="44" t="s">
        <v>11</v>
      </c>
      <c r="H8677" s="44" t="s">
        <v>12</v>
      </c>
      <c r="I8677" s="17" t="s">
        <v>69560</v>
      </c>
      <c r="J8677" s="20">
        <v>8059347377940</v>
      </c>
      <c r="K8677" s="17"/>
      <c r="L8677" s="28">
        <v>569.95000000000005</v>
      </c>
      <c r="M8677" s="28">
        <v>569.95000000000005</v>
      </c>
      <c r="N8677" s="24">
        <v>45335</v>
      </c>
    </row>
    <row r="8678" spans="1:14" x14ac:dyDescent="0.25">
      <c r="A8678" s="32" t="s">
        <v>71137</v>
      </c>
      <c r="B8678" s="17" t="s">
        <v>69555</v>
      </c>
      <c r="C8678" s="42" t="s">
        <v>70599</v>
      </c>
      <c r="D8678" s="17"/>
      <c r="E8678" s="17" t="s">
        <v>69556</v>
      </c>
      <c r="F8678" s="21" t="s">
        <v>298</v>
      </c>
      <c r="G8678" s="44" t="s">
        <v>11</v>
      </c>
      <c r="H8678" s="44" t="s">
        <v>12</v>
      </c>
      <c r="I8678" s="17" t="s">
        <v>69557</v>
      </c>
      <c r="J8678" s="20">
        <v>8059347377933</v>
      </c>
      <c r="K8678" s="17"/>
      <c r="L8678" s="28">
        <v>569.95000000000005</v>
      </c>
      <c r="M8678" s="28">
        <v>569.95000000000005</v>
      </c>
      <c r="N8678" s="24">
        <v>45335</v>
      </c>
    </row>
    <row r="8679" spans="1:14" x14ac:dyDescent="0.25">
      <c r="A8679" s="32" t="s">
        <v>71136</v>
      </c>
      <c r="B8679" s="17" t="s">
        <v>69552</v>
      </c>
      <c r="C8679" s="42" t="s">
        <v>70598</v>
      </c>
      <c r="D8679" s="17"/>
      <c r="E8679" s="17" t="s">
        <v>69553</v>
      </c>
      <c r="F8679" s="21" t="s">
        <v>298</v>
      </c>
      <c r="G8679" s="44" t="s">
        <v>11</v>
      </c>
      <c r="H8679" s="44" t="s">
        <v>12</v>
      </c>
      <c r="I8679" s="17" t="s">
        <v>69554</v>
      </c>
      <c r="J8679" s="20">
        <v>8059347377926</v>
      </c>
      <c r="K8679" s="17"/>
      <c r="L8679" s="28">
        <v>569.95000000000005</v>
      </c>
      <c r="M8679" s="28">
        <v>569.95000000000005</v>
      </c>
      <c r="N8679" s="24">
        <v>45335</v>
      </c>
    </row>
    <row r="8680" spans="1:14" x14ac:dyDescent="0.25">
      <c r="A8680" s="32" t="s">
        <v>71135</v>
      </c>
      <c r="B8680" s="17" t="s">
        <v>69549</v>
      </c>
      <c r="C8680" s="42" t="s">
        <v>70597</v>
      </c>
      <c r="D8680" s="17"/>
      <c r="E8680" s="17" t="s">
        <v>69550</v>
      </c>
      <c r="F8680" s="21" t="s">
        <v>298</v>
      </c>
      <c r="G8680" s="44" t="s">
        <v>11</v>
      </c>
      <c r="H8680" s="44" t="s">
        <v>12</v>
      </c>
      <c r="I8680" s="17" t="s">
        <v>69551</v>
      </c>
      <c r="J8680" s="20">
        <v>8059347377919</v>
      </c>
      <c r="K8680" s="17"/>
      <c r="L8680" s="28">
        <v>569.95000000000005</v>
      </c>
      <c r="M8680" s="28">
        <v>569.95000000000005</v>
      </c>
      <c r="N8680" s="24">
        <v>45335</v>
      </c>
    </row>
    <row r="8681" spans="1:14" x14ac:dyDescent="0.25">
      <c r="A8681" s="32" t="s">
        <v>71134</v>
      </c>
      <c r="B8681" s="17" t="s">
        <v>69546</v>
      </c>
      <c r="C8681" s="42"/>
      <c r="D8681" s="17"/>
      <c r="E8681" s="17" t="s">
        <v>69547</v>
      </c>
      <c r="F8681" s="21" t="s">
        <v>298</v>
      </c>
      <c r="G8681" s="44" t="s">
        <v>11</v>
      </c>
      <c r="H8681" s="44" t="s">
        <v>12</v>
      </c>
      <c r="I8681" s="17" t="s">
        <v>69548</v>
      </c>
      <c r="J8681" s="20">
        <v>8059347377902</v>
      </c>
      <c r="K8681" s="17"/>
      <c r="L8681" s="28">
        <v>569.95000000000005</v>
      </c>
      <c r="M8681" s="28">
        <v>569.95000000000005</v>
      </c>
      <c r="N8681" s="24">
        <v>45335</v>
      </c>
    </row>
    <row r="8682" spans="1:14" x14ac:dyDescent="0.25">
      <c r="A8682" s="32" t="s">
        <v>71133</v>
      </c>
      <c r="B8682" s="17" t="s">
        <v>69543</v>
      </c>
      <c r="C8682" s="42"/>
      <c r="D8682" s="17"/>
      <c r="E8682" s="17" t="s">
        <v>69544</v>
      </c>
      <c r="F8682" s="21" t="s">
        <v>298</v>
      </c>
      <c r="G8682" s="44" t="s">
        <v>11</v>
      </c>
      <c r="H8682" s="44" t="s">
        <v>12</v>
      </c>
      <c r="I8682" s="17" t="s">
        <v>69545</v>
      </c>
      <c r="J8682" s="20">
        <v>8059347377896</v>
      </c>
      <c r="K8682" s="17"/>
      <c r="L8682" s="28">
        <v>569.95000000000005</v>
      </c>
      <c r="M8682" s="28">
        <v>569.95000000000005</v>
      </c>
      <c r="N8682" s="24">
        <v>45335</v>
      </c>
    </row>
    <row r="8683" spans="1:14" x14ac:dyDescent="0.25">
      <c r="A8683" s="43" t="s">
        <v>38288</v>
      </c>
      <c r="B8683" s="42" t="s">
        <v>51918</v>
      </c>
      <c r="C8683" s="42" t="s">
        <v>38289</v>
      </c>
      <c r="D8683" s="43"/>
      <c r="E8683" s="43" t="s">
        <v>58973</v>
      </c>
      <c r="F8683" s="81" t="s">
        <v>298</v>
      </c>
      <c r="G8683" s="32" t="s">
        <v>11</v>
      </c>
      <c r="H8683" s="43" t="s">
        <v>12</v>
      </c>
      <c r="I8683" s="48" t="s">
        <v>38290</v>
      </c>
      <c r="J8683" s="42">
        <v>8059175376986</v>
      </c>
      <c r="K8683" s="63"/>
      <c r="L8683" s="47">
        <v>569.95000000000005</v>
      </c>
      <c r="M8683" s="47">
        <v>569.95000000000005</v>
      </c>
      <c r="N8683" s="63">
        <v>44249</v>
      </c>
    </row>
    <row r="8684" spans="1:14" x14ac:dyDescent="0.25">
      <c r="A8684" s="43" t="s">
        <v>38285</v>
      </c>
      <c r="B8684" s="42" t="s">
        <v>51917</v>
      </c>
      <c r="C8684" s="42" t="s">
        <v>38286</v>
      </c>
      <c r="D8684" s="43"/>
      <c r="E8684" s="43" t="s">
        <v>58972</v>
      </c>
      <c r="F8684" s="81" t="s">
        <v>298</v>
      </c>
      <c r="G8684" s="32" t="s">
        <v>11</v>
      </c>
      <c r="H8684" s="43" t="s">
        <v>12</v>
      </c>
      <c r="I8684" s="48" t="s">
        <v>38287</v>
      </c>
      <c r="J8684" s="42">
        <v>8059175376979</v>
      </c>
      <c r="K8684" s="63"/>
      <c r="L8684" s="47">
        <v>569.95000000000005</v>
      </c>
      <c r="M8684" s="47">
        <v>569.95000000000005</v>
      </c>
      <c r="N8684" s="63">
        <v>44249</v>
      </c>
    </row>
    <row r="8685" spans="1:14" x14ac:dyDescent="0.25">
      <c r="A8685" s="43" t="s">
        <v>38282</v>
      </c>
      <c r="B8685" s="42" t="s">
        <v>51916</v>
      </c>
      <c r="C8685" s="42" t="s">
        <v>38283</v>
      </c>
      <c r="D8685" s="43"/>
      <c r="E8685" s="43" t="s">
        <v>58971</v>
      </c>
      <c r="F8685" s="81" t="s">
        <v>298</v>
      </c>
      <c r="G8685" s="32" t="s">
        <v>11</v>
      </c>
      <c r="H8685" s="43" t="s">
        <v>12</v>
      </c>
      <c r="I8685" s="48" t="s">
        <v>38284</v>
      </c>
      <c r="J8685" s="42">
        <v>8059175376962</v>
      </c>
      <c r="K8685" s="63"/>
      <c r="L8685" s="47">
        <v>569.95000000000005</v>
      </c>
      <c r="M8685" s="47">
        <v>569.95000000000005</v>
      </c>
      <c r="N8685" s="63">
        <v>44249</v>
      </c>
    </row>
    <row r="8686" spans="1:14" x14ac:dyDescent="0.25">
      <c r="A8686" s="43" t="s">
        <v>38279</v>
      </c>
      <c r="B8686" s="42" t="s">
        <v>51915</v>
      </c>
      <c r="C8686" s="42" t="s">
        <v>38280</v>
      </c>
      <c r="D8686" s="43"/>
      <c r="E8686" s="43" t="s">
        <v>58970</v>
      </c>
      <c r="F8686" s="81" t="s">
        <v>298</v>
      </c>
      <c r="G8686" s="32" t="s">
        <v>11</v>
      </c>
      <c r="H8686" s="43" t="s">
        <v>12</v>
      </c>
      <c r="I8686" s="48" t="s">
        <v>38281</v>
      </c>
      <c r="J8686" s="42">
        <v>8059175376955</v>
      </c>
      <c r="K8686" s="63"/>
      <c r="L8686" s="47">
        <v>569.95000000000005</v>
      </c>
      <c r="M8686" s="47">
        <v>569.95000000000005</v>
      </c>
      <c r="N8686" s="63">
        <v>44249</v>
      </c>
    </row>
    <row r="8687" spans="1:14" x14ac:dyDescent="0.25">
      <c r="A8687" s="43" t="s">
        <v>38276</v>
      </c>
      <c r="B8687" s="42" t="s">
        <v>51914</v>
      </c>
      <c r="C8687" s="42" t="s">
        <v>38277</v>
      </c>
      <c r="D8687" s="43"/>
      <c r="E8687" s="43" t="s">
        <v>58969</v>
      </c>
      <c r="F8687" s="81" t="s">
        <v>298</v>
      </c>
      <c r="G8687" s="32" t="s">
        <v>11</v>
      </c>
      <c r="H8687" s="43" t="s">
        <v>12</v>
      </c>
      <c r="I8687" s="48" t="s">
        <v>38278</v>
      </c>
      <c r="J8687" s="42">
        <v>8059175376948</v>
      </c>
      <c r="K8687" s="63"/>
      <c r="L8687" s="47">
        <v>569.95000000000005</v>
      </c>
      <c r="M8687" s="47">
        <v>569.95000000000005</v>
      </c>
      <c r="N8687" s="63">
        <v>44249</v>
      </c>
    </row>
    <row r="8688" spans="1:14" x14ac:dyDescent="0.25">
      <c r="A8688" s="43" t="s">
        <v>38273</v>
      </c>
      <c r="B8688" s="42" t="s">
        <v>51913</v>
      </c>
      <c r="C8688" s="42" t="s">
        <v>38274</v>
      </c>
      <c r="D8688" s="43"/>
      <c r="E8688" s="43" t="s">
        <v>58968</v>
      </c>
      <c r="F8688" s="81" t="s">
        <v>298</v>
      </c>
      <c r="G8688" s="32" t="s">
        <v>11</v>
      </c>
      <c r="H8688" s="43" t="s">
        <v>12</v>
      </c>
      <c r="I8688" s="48" t="s">
        <v>38275</v>
      </c>
      <c r="J8688" s="42">
        <v>8059175376931</v>
      </c>
      <c r="K8688" s="63"/>
      <c r="L8688" s="47">
        <v>569.95000000000005</v>
      </c>
      <c r="M8688" s="47">
        <v>569.95000000000005</v>
      </c>
      <c r="N8688" s="63">
        <v>44249</v>
      </c>
    </row>
    <row r="8689" spans="1:14" x14ac:dyDescent="0.25">
      <c r="A8689" s="43" t="s">
        <v>38270</v>
      </c>
      <c r="B8689" s="42" t="s">
        <v>51912</v>
      </c>
      <c r="C8689" s="42" t="s">
        <v>38271</v>
      </c>
      <c r="D8689" s="43"/>
      <c r="E8689" s="43" t="s">
        <v>58967</v>
      </c>
      <c r="F8689" s="81" t="s">
        <v>298</v>
      </c>
      <c r="G8689" s="32" t="s">
        <v>11</v>
      </c>
      <c r="H8689" s="43" t="s">
        <v>12</v>
      </c>
      <c r="I8689" s="48" t="s">
        <v>38272</v>
      </c>
      <c r="J8689" s="42">
        <v>8059175376924</v>
      </c>
      <c r="K8689" s="63"/>
      <c r="L8689" s="47">
        <v>569.95000000000005</v>
      </c>
      <c r="M8689" s="47">
        <v>569.95000000000005</v>
      </c>
      <c r="N8689" s="63">
        <v>44249</v>
      </c>
    </row>
    <row r="8690" spans="1:14" x14ac:dyDescent="0.25">
      <c r="A8690" s="43" t="s">
        <v>38267</v>
      </c>
      <c r="B8690" s="42" t="s">
        <v>51911</v>
      </c>
      <c r="C8690" s="42" t="s">
        <v>38268</v>
      </c>
      <c r="D8690" s="43"/>
      <c r="E8690" s="43" t="s">
        <v>58966</v>
      </c>
      <c r="F8690" s="81" t="s">
        <v>298</v>
      </c>
      <c r="G8690" s="32" t="s">
        <v>11</v>
      </c>
      <c r="H8690" s="43" t="s">
        <v>12</v>
      </c>
      <c r="I8690" s="48" t="s">
        <v>38269</v>
      </c>
      <c r="J8690" s="42">
        <v>8059175376917</v>
      </c>
      <c r="K8690" s="63"/>
      <c r="L8690" s="47">
        <v>569.95000000000005</v>
      </c>
      <c r="M8690" s="47">
        <v>569.95000000000005</v>
      </c>
      <c r="N8690" s="63">
        <v>44249</v>
      </c>
    </row>
    <row r="8691" spans="1:14" x14ac:dyDescent="0.25">
      <c r="A8691" s="43" t="s">
        <v>38265</v>
      </c>
      <c r="B8691" s="42" t="s">
        <v>51910</v>
      </c>
      <c r="C8691" s="42"/>
      <c r="D8691" s="43"/>
      <c r="E8691" s="43" t="s">
        <v>58965</v>
      </c>
      <c r="F8691" s="81" t="s">
        <v>298</v>
      </c>
      <c r="G8691" s="32" t="s">
        <v>11</v>
      </c>
      <c r="H8691" s="43" t="s">
        <v>12</v>
      </c>
      <c r="I8691" s="48" t="s">
        <v>38266</v>
      </c>
      <c r="J8691" s="42">
        <v>8059175376900</v>
      </c>
      <c r="K8691" s="63"/>
      <c r="L8691" s="47">
        <v>569.95000000000005</v>
      </c>
      <c r="M8691" s="47">
        <v>569.95000000000005</v>
      </c>
      <c r="N8691" s="63">
        <v>44249</v>
      </c>
    </row>
    <row r="8692" spans="1:14" x14ac:dyDescent="0.25">
      <c r="A8692" s="43" t="s">
        <v>38263</v>
      </c>
      <c r="B8692" s="42" t="s">
        <v>51909</v>
      </c>
      <c r="C8692" s="42"/>
      <c r="D8692" s="43"/>
      <c r="E8692" s="43" t="s">
        <v>58964</v>
      </c>
      <c r="F8692" s="81" t="s">
        <v>298</v>
      </c>
      <c r="G8692" s="32" t="s">
        <v>11</v>
      </c>
      <c r="H8692" s="43" t="s">
        <v>12</v>
      </c>
      <c r="I8692" s="48" t="s">
        <v>38264</v>
      </c>
      <c r="J8692" s="42">
        <v>8059175376894</v>
      </c>
      <c r="K8692" s="63"/>
      <c r="L8692" s="47">
        <v>569.95000000000005</v>
      </c>
      <c r="M8692" s="47">
        <v>569.95000000000005</v>
      </c>
      <c r="N8692" s="63">
        <v>44249</v>
      </c>
    </row>
    <row r="8693" spans="1:14" x14ac:dyDescent="0.25">
      <c r="A8693" s="43" t="s">
        <v>38232</v>
      </c>
      <c r="B8693" s="42" t="s">
        <v>51898</v>
      </c>
      <c r="C8693" s="42" t="s">
        <v>38233</v>
      </c>
      <c r="D8693" s="43"/>
      <c r="E8693" s="43" t="s">
        <v>58963</v>
      </c>
      <c r="F8693" s="81" t="s">
        <v>298</v>
      </c>
      <c r="G8693" s="32" t="s">
        <v>11</v>
      </c>
      <c r="H8693" s="43" t="s">
        <v>12</v>
      </c>
      <c r="I8693" s="48" t="s">
        <v>38234</v>
      </c>
      <c r="J8693" s="42">
        <v>8059175376788</v>
      </c>
      <c r="K8693" s="63"/>
      <c r="L8693" s="47">
        <v>569.95000000000005</v>
      </c>
      <c r="M8693" s="47">
        <v>569.95000000000005</v>
      </c>
      <c r="N8693" s="63">
        <v>44249</v>
      </c>
    </row>
    <row r="8694" spans="1:14" x14ac:dyDescent="0.25">
      <c r="A8694" s="43" t="s">
        <v>38229</v>
      </c>
      <c r="B8694" s="42" t="s">
        <v>51897</v>
      </c>
      <c r="C8694" s="42" t="s">
        <v>38230</v>
      </c>
      <c r="D8694" s="43"/>
      <c r="E8694" s="43" t="s">
        <v>58962</v>
      </c>
      <c r="F8694" s="81" t="s">
        <v>298</v>
      </c>
      <c r="G8694" s="32" t="s">
        <v>11</v>
      </c>
      <c r="H8694" s="43" t="s">
        <v>12</v>
      </c>
      <c r="I8694" s="48" t="s">
        <v>38231</v>
      </c>
      <c r="J8694" s="42">
        <v>8059175376771</v>
      </c>
      <c r="K8694" s="63"/>
      <c r="L8694" s="47">
        <v>569.95000000000005</v>
      </c>
      <c r="M8694" s="47">
        <v>569.95000000000005</v>
      </c>
      <c r="N8694" s="63">
        <v>44249</v>
      </c>
    </row>
    <row r="8695" spans="1:14" x14ac:dyDescent="0.25">
      <c r="A8695" s="43" t="s">
        <v>38226</v>
      </c>
      <c r="B8695" s="42" t="s">
        <v>51896</v>
      </c>
      <c r="C8695" s="42" t="s">
        <v>38227</v>
      </c>
      <c r="D8695" s="43"/>
      <c r="E8695" s="43" t="s">
        <v>58961</v>
      </c>
      <c r="F8695" s="81" t="s">
        <v>298</v>
      </c>
      <c r="G8695" s="32" t="s">
        <v>11</v>
      </c>
      <c r="H8695" s="43" t="s">
        <v>12</v>
      </c>
      <c r="I8695" s="48" t="s">
        <v>38228</v>
      </c>
      <c r="J8695" s="42">
        <v>8059175376764</v>
      </c>
      <c r="K8695" s="63"/>
      <c r="L8695" s="47">
        <v>569.95000000000005</v>
      </c>
      <c r="M8695" s="47">
        <v>569.95000000000005</v>
      </c>
      <c r="N8695" s="63">
        <v>44249</v>
      </c>
    </row>
    <row r="8696" spans="1:14" x14ac:dyDescent="0.25">
      <c r="A8696" s="43" t="s">
        <v>38223</v>
      </c>
      <c r="B8696" s="42" t="s">
        <v>51895</v>
      </c>
      <c r="C8696" s="42" t="s">
        <v>38224</v>
      </c>
      <c r="D8696" s="43"/>
      <c r="E8696" s="43" t="s">
        <v>58960</v>
      </c>
      <c r="F8696" s="81" t="s">
        <v>298</v>
      </c>
      <c r="G8696" s="32" t="s">
        <v>11</v>
      </c>
      <c r="H8696" s="43" t="s">
        <v>12</v>
      </c>
      <c r="I8696" s="48" t="s">
        <v>38225</v>
      </c>
      <c r="J8696" s="42">
        <v>8059175376757</v>
      </c>
      <c r="K8696" s="63"/>
      <c r="L8696" s="47">
        <v>569.95000000000005</v>
      </c>
      <c r="M8696" s="47">
        <v>569.95000000000005</v>
      </c>
      <c r="N8696" s="63">
        <v>44249</v>
      </c>
    </row>
    <row r="8697" spans="1:14" x14ac:dyDescent="0.25">
      <c r="A8697" s="43" t="s">
        <v>38260</v>
      </c>
      <c r="B8697" s="42" t="s">
        <v>51908</v>
      </c>
      <c r="C8697" s="42" t="s">
        <v>38261</v>
      </c>
      <c r="D8697" s="43"/>
      <c r="E8697" s="43" t="s">
        <v>58959</v>
      </c>
      <c r="F8697" s="81" t="s">
        <v>298</v>
      </c>
      <c r="G8697" s="32" t="s">
        <v>11</v>
      </c>
      <c r="H8697" s="43" t="s">
        <v>12</v>
      </c>
      <c r="I8697" s="48" t="s">
        <v>38262</v>
      </c>
      <c r="J8697" s="42">
        <v>8059175376887</v>
      </c>
      <c r="K8697" s="63"/>
      <c r="L8697" s="47">
        <v>569.95000000000005</v>
      </c>
      <c r="M8697" s="47">
        <v>569.95000000000005</v>
      </c>
      <c r="N8697" s="63">
        <v>44249</v>
      </c>
    </row>
    <row r="8698" spans="1:14" x14ac:dyDescent="0.25">
      <c r="A8698" s="43" t="s">
        <v>38257</v>
      </c>
      <c r="B8698" s="42" t="s">
        <v>51907</v>
      </c>
      <c r="C8698" s="42" t="s">
        <v>38258</v>
      </c>
      <c r="D8698" s="43"/>
      <c r="E8698" s="43" t="s">
        <v>58958</v>
      </c>
      <c r="F8698" s="81" t="s">
        <v>298</v>
      </c>
      <c r="G8698" s="32" t="s">
        <v>11</v>
      </c>
      <c r="H8698" s="43" t="s">
        <v>12</v>
      </c>
      <c r="I8698" s="48" t="s">
        <v>38259</v>
      </c>
      <c r="J8698" s="42">
        <v>8059175376870</v>
      </c>
      <c r="K8698" s="63"/>
      <c r="L8698" s="47">
        <v>569.95000000000005</v>
      </c>
      <c r="M8698" s="47">
        <v>569.95000000000005</v>
      </c>
      <c r="N8698" s="63">
        <v>44249</v>
      </c>
    </row>
    <row r="8699" spans="1:14" x14ac:dyDescent="0.25">
      <c r="A8699" s="43" t="s">
        <v>38254</v>
      </c>
      <c r="B8699" s="42" t="s">
        <v>51906</v>
      </c>
      <c r="C8699" s="42" t="s">
        <v>38255</v>
      </c>
      <c r="D8699" s="43"/>
      <c r="E8699" s="43" t="s">
        <v>58957</v>
      </c>
      <c r="F8699" s="81" t="s">
        <v>298</v>
      </c>
      <c r="G8699" s="32" t="s">
        <v>11</v>
      </c>
      <c r="H8699" s="43" t="s">
        <v>12</v>
      </c>
      <c r="I8699" s="48" t="s">
        <v>38256</v>
      </c>
      <c r="J8699" s="42">
        <v>8059175376863</v>
      </c>
      <c r="K8699" s="63"/>
      <c r="L8699" s="47">
        <v>569.95000000000005</v>
      </c>
      <c r="M8699" s="47">
        <v>569.95000000000005</v>
      </c>
      <c r="N8699" s="63">
        <v>44249</v>
      </c>
    </row>
    <row r="8700" spans="1:14" s="17" customFormat="1" x14ac:dyDescent="0.25">
      <c r="A8700" s="43" t="s">
        <v>38251</v>
      </c>
      <c r="B8700" s="42" t="s">
        <v>51905</v>
      </c>
      <c r="C8700" s="42" t="s">
        <v>38252</v>
      </c>
      <c r="D8700" s="43"/>
      <c r="E8700" s="43" t="s">
        <v>58956</v>
      </c>
      <c r="F8700" s="81" t="s">
        <v>298</v>
      </c>
      <c r="G8700" s="32" t="s">
        <v>11</v>
      </c>
      <c r="H8700" s="43" t="s">
        <v>12</v>
      </c>
      <c r="I8700" s="48" t="s">
        <v>38253</v>
      </c>
      <c r="J8700" s="42">
        <v>8059175376856</v>
      </c>
      <c r="K8700" s="63"/>
      <c r="L8700" s="47">
        <v>569.95000000000005</v>
      </c>
      <c r="M8700" s="47">
        <v>569.95000000000005</v>
      </c>
      <c r="N8700" s="63">
        <v>44249</v>
      </c>
    </row>
    <row r="8701" spans="1:14" s="17" customFormat="1" x14ac:dyDescent="0.25">
      <c r="A8701" s="43" t="s">
        <v>38248</v>
      </c>
      <c r="B8701" s="42" t="s">
        <v>51904</v>
      </c>
      <c r="C8701" s="42" t="s">
        <v>38249</v>
      </c>
      <c r="D8701" s="43"/>
      <c r="E8701" s="43" t="s">
        <v>58955</v>
      </c>
      <c r="F8701" s="81" t="s">
        <v>298</v>
      </c>
      <c r="G8701" s="32" t="s">
        <v>11</v>
      </c>
      <c r="H8701" s="43" t="s">
        <v>12</v>
      </c>
      <c r="I8701" s="48" t="s">
        <v>38250</v>
      </c>
      <c r="J8701" s="42">
        <v>8059175376849</v>
      </c>
      <c r="K8701" s="63"/>
      <c r="L8701" s="47">
        <v>569.95000000000005</v>
      </c>
      <c r="M8701" s="47">
        <v>569.95000000000005</v>
      </c>
      <c r="N8701" s="63">
        <v>44249</v>
      </c>
    </row>
    <row r="8702" spans="1:14" s="17" customFormat="1" x14ac:dyDescent="0.25">
      <c r="A8702" s="43" t="s">
        <v>38245</v>
      </c>
      <c r="B8702" s="42" t="s">
        <v>51903</v>
      </c>
      <c r="C8702" s="42" t="s">
        <v>38246</v>
      </c>
      <c r="D8702" s="43"/>
      <c r="E8702" s="43" t="s">
        <v>58954</v>
      </c>
      <c r="F8702" s="81" t="s">
        <v>298</v>
      </c>
      <c r="G8702" s="32" t="s">
        <v>11</v>
      </c>
      <c r="H8702" s="43" t="s">
        <v>12</v>
      </c>
      <c r="I8702" s="48" t="s">
        <v>38247</v>
      </c>
      <c r="J8702" s="42">
        <v>8059175376832</v>
      </c>
      <c r="K8702" s="63"/>
      <c r="L8702" s="47">
        <v>569.95000000000005</v>
      </c>
      <c r="M8702" s="47">
        <v>569.95000000000005</v>
      </c>
      <c r="N8702" s="63">
        <v>44249</v>
      </c>
    </row>
    <row r="8703" spans="1:14" s="17" customFormat="1" x14ac:dyDescent="0.25">
      <c r="A8703" s="43" t="s">
        <v>38242</v>
      </c>
      <c r="B8703" s="42" t="s">
        <v>51902</v>
      </c>
      <c r="C8703" s="42" t="s">
        <v>38243</v>
      </c>
      <c r="D8703" s="43"/>
      <c r="E8703" s="43" t="s">
        <v>58953</v>
      </c>
      <c r="F8703" s="81" t="s">
        <v>298</v>
      </c>
      <c r="G8703" s="32" t="s">
        <v>11</v>
      </c>
      <c r="H8703" s="43" t="s">
        <v>12</v>
      </c>
      <c r="I8703" s="48" t="s">
        <v>38244</v>
      </c>
      <c r="J8703" s="42">
        <v>8059175376825</v>
      </c>
      <c r="K8703" s="63"/>
      <c r="L8703" s="47">
        <v>569.95000000000005</v>
      </c>
      <c r="M8703" s="47">
        <v>569.95000000000005</v>
      </c>
      <c r="N8703" s="63">
        <v>44249</v>
      </c>
    </row>
    <row r="8704" spans="1:14" s="17" customFormat="1" x14ac:dyDescent="0.25">
      <c r="A8704" s="43" t="s">
        <v>38239</v>
      </c>
      <c r="B8704" s="42" t="s">
        <v>51901</v>
      </c>
      <c r="C8704" s="42" t="s">
        <v>38240</v>
      </c>
      <c r="D8704" s="43"/>
      <c r="E8704" s="43" t="s">
        <v>58952</v>
      </c>
      <c r="F8704" s="81" t="s">
        <v>298</v>
      </c>
      <c r="G8704" s="32" t="s">
        <v>11</v>
      </c>
      <c r="H8704" s="43" t="s">
        <v>12</v>
      </c>
      <c r="I8704" s="48" t="s">
        <v>38241</v>
      </c>
      <c r="J8704" s="42">
        <v>8059175376818</v>
      </c>
      <c r="K8704" s="63"/>
      <c r="L8704" s="47">
        <v>569.95000000000005</v>
      </c>
      <c r="M8704" s="47">
        <v>569.95000000000005</v>
      </c>
      <c r="N8704" s="63">
        <v>44249</v>
      </c>
    </row>
    <row r="8705" spans="1:14" s="17" customFormat="1" x14ac:dyDescent="0.25">
      <c r="A8705" s="43" t="s">
        <v>38237</v>
      </c>
      <c r="B8705" s="42" t="s">
        <v>51900</v>
      </c>
      <c r="C8705" s="42"/>
      <c r="D8705" s="43"/>
      <c r="E8705" s="43" t="s">
        <v>58951</v>
      </c>
      <c r="F8705" s="81" t="s">
        <v>298</v>
      </c>
      <c r="G8705" s="32" t="s">
        <v>11</v>
      </c>
      <c r="H8705" s="43" t="s">
        <v>12</v>
      </c>
      <c r="I8705" s="48" t="s">
        <v>38238</v>
      </c>
      <c r="J8705" s="42">
        <v>8059175376801</v>
      </c>
      <c r="K8705" s="63"/>
      <c r="L8705" s="47">
        <v>569.95000000000005</v>
      </c>
      <c r="M8705" s="47">
        <v>569.95000000000005</v>
      </c>
      <c r="N8705" s="63">
        <v>44249</v>
      </c>
    </row>
    <row r="8706" spans="1:14" s="17" customFormat="1" x14ac:dyDescent="0.25">
      <c r="A8706" s="43" t="s">
        <v>38220</v>
      </c>
      <c r="B8706" s="42" t="s">
        <v>51894</v>
      </c>
      <c r="C8706" s="42" t="s">
        <v>38221</v>
      </c>
      <c r="D8706" s="43"/>
      <c r="E8706" s="43" t="s">
        <v>58950</v>
      </c>
      <c r="F8706" s="81" t="s">
        <v>298</v>
      </c>
      <c r="G8706" s="32" t="s">
        <v>11</v>
      </c>
      <c r="H8706" s="43" t="s">
        <v>12</v>
      </c>
      <c r="I8706" s="48" t="s">
        <v>38222</v>
      </c>
      <c r="J8706" s="42">
        <v>8059175376740</v>
      </c>
      <c r="K8706" s="63"/>
      <c r="L8706" s="47">
        <v>569.95000000000005</v>
      </c>
      <c r="M8706" s="47">
        <v>569.95000000000005</v>
      </c>
      <c r="N8706" s="63">
        <v>44249</v>
      </c>
    </row>
    <row r="8707" spans="1:14" s="17" customFormat="1" x14ac:dyDescent="0.25">
      <c r="A8707" s="43" t="s">
        <v>38235</v>
      </c>
      <c r="B8707" s="42" t="s">
        <v>51899</v>
      </c>
      <c r="C8707" s="42"/>
      <c r="D8707" s="43"/>
      <c r="E8707" s="43" t="s">
        <v>58949</v>
      </c>
      <c r="F8707" s="81" t="s">
        <v>298</v>
      </c>
      <c r="G8707" s="32" t="s">
        <v>11</v>
      </c>
      <c r="H8707" s="43" t="s">
        <v>12</v>
      </c>
      <c r="I8707" s="48" t="s">
        <v>38236</v>
      </c>
      <c r="J8707" s="42">
        <v>8059175376795</v>
      </c>
      <c r="K8707" s="63"/>
      <c r="L8707" s="47">
        <v>569.95000000000005</v>
      </c>
      <c r="M8707" s="47">
        <v>569.95000000000005</v>
      </c>
      <c r="N8707" s="63">
        <v>44249</v>
      </c>
    </row>
    <row r="8708" spans="1:14" s="17" customFormat="1" x14ac:dyDescent="0.25">
      <c r="A8708" s="43" t="s">
        <v>38217</v>
      </c>
      <c r="B8708" s="42" t="s">
        <v>51893</v>
      </c>
      <c r="C8708" s="42" t="s">
        <v>38218</v>
      </c>
      <c r="D8708" s="43"/>
      <c r="E8708" s="43" t="s">
        <v>58948</v>
      </c>
      <c r="F8708" s="81" t="s">
        <v>298</v>
      </c>
      <c r="G8708" s="32" t="s">
        <v>11</v>
      </c>
      <c r="H8708" s="43" t="s">
        <v>12</v>
      </c>
      <c r="I8708" s="48" t="s">
        <v>38219</v>
      </c>
      <c r="J8708" s="42">
        <v>8059175376733</v>
      </c>
      <c r="K8708" s="63"/>
      <c r="L8708" s="47">
        <v>569.95000000000005</v>
      </c>
      <c r="M8708" s="47">
        <v>569.95000000000005</v>
      </c>
      <c r="N8708" s="63">
        <v>44249</v>
      </c>
    </row>
    <row r="8709" spans="1:14" s="17" customFormat="1" x14ac:dyDescent="0.25">
      <c r="A8709" s="43" t="s">
        <v>38214</v>
      </c>
      <c r="B8709" s="42" t="s">
        <v>51892</v>
      </c>
      <c r="C8709" s="42" t="s">
        <v>38215</v>
      </c>
      <c r="D8709" s="43"/>
      <c r="E8709" s="43" t="s">
        <v>58947</v>
      </c>
      <c r="F8709" s="81" t="s">
        <v>298</v>
      </c>
      <c r="G8709" s="32" t="s">
        <v>11</v>
      </c>
      <c r="H8709" s="43" t="s">
        <v>12</v>
      </c>
      <c r="I8709" s="48" t="s">
        <v>38216</v>
      </c>
      <c r="J8709" s="42">
        <v>8059175376726</v>
      </c>
      <c r="K8709" s="63"/>
      <c r="L8709" s="47">
        <v>569.95000000000005</v>
      </c>
      <c r="M8709" s="47">
        <v>569.95000000000005</v>
      </c>
      <c r="N8709" s="63">
        <v>44249</v>
      </c>
    </row>
    <row r="8710" spans="1:14" s="17" customFormat="1" x14ac:dyDescent="0.25">
      <c r="A8710" s="43" t="s">
        <v>38211</v>
      </c>
      <c r="B8710" s="42" t="s">
        <v>51891</v>
      </c>
      <c r="C8710" s="42" t="s">
        <v>38212</v>
      </c>
      <c r="D8710" s="43"/>
      <c r="E8710" s="43" t="s">
        <v>58946</v>
      </c>
      <c r="F8710" s="81" t="s">
        <v>298</v>
      </c>
      <c r="G8710" s="32" t="s">
        <v>11</v>
      </c>
      <c r="H8710" s="43" t="s">
        <v>12</v>
      </c>
      <c r="I8710" s="48" t="s">
        <v>38213</v>
      </c>
      <c r="J8710" s="42">
        <v>8059175376719</v>
      </c>
      <c r="K8710" s="63"/>
      <c r="L8710" s="47">
        <v>569.95000000000005</v>
      </c>
      <c r="M8710" s="47">
        <v>569.95000000000005</v>
      </c>
      <c r="N8710" s="63">
        <v>44249</v>
      </c>
    </row>
    <row r="8711" spans="1:14" s="17" customFormat="1" x14ac:dyDescent="0.25">
      <c r="A8711" s="43" t="s">
        <v>38209</v>
      </c>
      <c r="B8711" s="42" t="s">
        <v>51890</v>
      </c>
      <c r="C8711" s="42"/>
      <c r="D8711" s="43"/>
      <c r="E8711" s="43" t="s">
        <v>58945</v>
      </c>
      <c r="F8711" s="81" t="s">
        <v>298</v>
      </c>
      <c r="G8711" s="32" t="s">
        <v>11</v>
      </c>
      <c r="H8711" s="43" t="s">
        <v>12</v>
      </c>
      <c r="I8711" s="48" t="s">
        <v>38210</v>
      </c>
      <c r="J8711" s="42">
        <v>8059175376702</v>
      </c>
      <c r="K8711" s="63"/>
      <c r="L8711" s="47">
        <v>569.95000000000005</v>
      </c>
      <c r="M8711" s="47">
        <v>569.95000000000005</v>
      </c>
      <c r="N8711" s="63">
        <v>44249</v>
      </c>
    </row>
    <row r="8712" spans="1:14" s="17" customFormat="1" x14ac:dyDescent="0.25">
      <c r="A8712" s="43" t="s">
        <v>38207</v>
      </c>
      <c r="B8712" s="42" t="s">
        <v>51889</v>
      </c>
      <c r="C8712" s="42"/>
      <c r="D8712" s="43"/>
      <c r="E8712" s="43" t="s">
        <v>58944</v>
      </c>
      <c r="F8712" s="81" t="s">
        <v>298</v>
      </c>
      <c r="G8712" s="32" t="s">
        <v>11</v>
      </c>
      <c r="H8712" s="43" t="s">
        <v>12</v>
      </c>
      <c r="I8712" s="48" t="s">
        <v>38208</v>
      </c>
      <c r="J8712" s="42">
        <v>8059175376696</v>
      </c>
      <c r="K8712" s="63"/>
      <c r="L8712" s="47">
        <v>569.95000000000005</v>
      </c>
      <c r="M8712" s="47">
        <v>569.95000000000005</v>
      </c>
      <c r="N8712" s="63">
        <v>44249</v>
      </c>
    </row>
    <row r="8713" spans="1:14" s="17" customFormat="1" x14ac:dyDescent="0.25">
      <c r="A8713" s="43" t="s">
        <v>38204</v>
      </c>
      <c r="B8713" s="42" t="s">
        <v>51888</v>
      </c>
      <c r="C8713" s="42" t="s">
        <v>38205</v>
      </c>
      <c r="D8713" s="43"/>
      <c r="E8713" s="43" t="s">
        <v>58943</v>
      </c>
      <c r="F8713" s="81" t="s">
        <v>298</v>
      </c>
      <c r="G8713" s="32" t="s">
        <v>11</v>
      </c>
      <c r="H8713" s="43" t="s">
        <v>12</v>
      </c>
      <c r="I8713" s="48" t="s">
        <v>38206</v>
      </c>
      <c r="J8713" s="42">
        <v>8059175376689</v>
      </c>
      <c r="K8713" s="63"/>
      <c r="L8713" s="47">
        <v>569.95000000000005</v>
      </c>
      <c r="M8713" s="47">
        <v>569.95000000000005</v>
      </c>
      <c r="N8713" s="63">
        <v>44249</v>
      </c>
    </row>
    <row r="8714" spans="1:14" s="17" customFormat="1" x14ac:dyDescent="0.25">
      <c r="A8714" s="43" t="s">
        <v>38201</v>
      </c>
      <c r="B8714" s="42" t="s">
        <v>51887</v>
      </c>
      <c r="C8714" s="42" t="s">
        <v>38202</v>
      </c>
      <c r="D8714" s="43"/>
      <c r="E8714" s="43" t="s">
        <v>58942</v>
      </c>
      <c r="F8714" s="81" t="s">
        <v>298</v>
      </c>
      <c r="G8714" s="32" t="s">
        <v>11</v>
      </c>
      <c r="H8714" s="43" t="s">
        <v>12</v>
      </c>
      <c r="I8714" s="48" t="s">
        <v>38203</v>
      </c>
      <c r="J8714" s="42">
        <v>8059175376672</v>
      </c>
      <c r="K8714" s="63"/>
      <c r="L8714" s="47">
        <v>569.95000000000005</v>
      </c>
      <c r="M8714" s="47">
        <v>569.95000000000005</v>
      </c>
      <c r="N8714" s="63">
        <v>44249</v>
      </c>
    </row>
    <row r="8715" spans="1:14" s="17" customFormat="1" x14ac:dyDescent="0.25">
      <c r="A8715" s="43" t="s">
        <v>38198</v>
      </c>
      <c r="B8715" s="42" t="s">
        <v>51886</v>
      </c>
      <c r="C8715" s="42" t="s">
        <v>38199</v>
      </c>
      <c r="D8715" s="43"/>
      <c r="E8715" s="43" t="s">
        <v>58941</v>
      </c>
      <c r="F8715" s="81" t="s">
        <v>298</v>
      </c>
      <c r="G8715" s="32" t="s">
        <v>11</v>
      </c>
      <c r="H8715" s="43" t="s">
        <v>12</v>
      </c>
      <c r="I8715" s="48" t="s">
        <v>38200</v>
      </c>
      <c r="J8715" s="42">
        <v>8059175376665</v>
      </c>
      <c r="K8715" s="63"/>
      <c r="L8715" s="47">
        <v>569.95000000000005</v>
      </c>
      <c r="M8715" s="47">
        <v>569.95000000000005</v>
      </c>
      <c r="N8715" s="63">
        <v>44249</v>
      </c>
    </row>
    <row r="8716" spans="1:14" s="17" customFormat="1" x14ac:dyDescent="0.25">
      <c r="A8716" s="43" t="s">
        <v>38195</v>
      </c>
      <c r="B8716" s="42" t="s">
        <v>51885</v>
      </c>
      <c r="C8716" s="42" t="s">
        <v>38196</v>
      </c>
      <c r="D8716" s="43"/>
      <c r="E8716" s="43" t="s">
        <v>58940</v>
      </c>
      <c r="F8716" s="81" t="s">
        <v>298</v>
      </c>
      <c r="G8716" s="32" t="s">
        <v>11</v>
      </c>
      <c r="H8716" s="43" t="s">
        <v>12</v>
      </c>
      <c r="I8716" s="48" t="s">
        <v>38197</v>
      </c>
      <c r="J8716" s="42">
        <v>8059175376658</v>
      </c>
      <c r="K8716" s="63"/>
      <c r="L8716" s="47">
        <v>569.95000000000005</v>
      </c>
      <c r="M8716" s="47">
        <v>569.95000000000005</v>
      </c>
      <c r="N8716" s="63">
        <v>44249</v>
      </c>
    </row>
    <row r="8717" spans="1:14" s="17" customFormat="1" x14ac:dyDescent="0.25">
      <c r="A8717" s="43" t="s">
        <v>38192</v>
      </c>
      <c r="B8717" s="42" t="s">
        <v>51884</v>
      </c>
      <c r="C8717" s="42" t="s">
        <v>38193</v>
      </c>
      <c r="D8717" s="43"/>
      <c r="E8717" s="43" t="s">
        <v>58939</v>
      </c>
      <c r="F8717" s="81" t="s">
        <v>298</v>
      </c>
      <c r="G8717" s="32" t="s">
        <v>11</v>
      </c>
      <c r="H8717" s="43" t="s">
        <v>12</v>
      </c>
      <c r="I8717" s="48" t="s">
        <v>38194</v>
      </c>
      <c r="J8717" s="42">
        <v>8059175376641</v>
      </c>
      <c r="K8717" s="63"/>
      <c r="L8717" s="47">
        <v>569.95000000000005</v>
      </c>
      <c r="M8717" s="47">
        <v>569.95000000000005</v>
      </c>
      <c r="N8717" s="63">
        <v>44249</v>
      </c>
    </row>
    <row r="8718" spans="1:14" s="17" customFormat="1" x14ac:dyDescent="0.25">
      <c r="A8718" s="43" t="s">
        <v>38189</v>
      </c>
      <c r="B8718" s="42" t="s">
        <v>51883</v>
      </c>
      <c r="C8718" s="42" t="s">
        <v>38190</v>
      </c>
      <c r="D8718" s="43"/>
      <c r="E8718" s="43" t="s">
        <v>58938</v>
      </c>
      <c r="F8718" s="81" t="s">
        <v>298</v>
      </c>
      <c r="G8718" s="32" t="s">
        <v>11</v>
      </c>
      <c r="H8718" s="43" t="s">
        <v>12</v>
      </c>
      <c r="I8718" s="48" t="s">
        <v>38191</v>
      </c>
      <c r="J8718" s="42">
        <v>8059175376634</v>
      </c>
      <c r="K8718" s="63"/>
      <c r="L8718" s="47">
        <v>569.95000000000005</v>
      </c>
      <c r="M8718" s="47">
        <v>569.95000000000005</v>
      </c>
      <c r="N8718" s="63">
        <v>44249</v>
      </c>
    </row>
    <row r="8719" spans="1:14" s="17" customFormat="1" x14ac:dyDescent="0.25">
      <c r="A8719" s="43" t="s">
        <v>38186</v>
      </c>
      <c r="B8719" s="42" t="s">
        <v>51882</v>
      </c>
      <c r="C8719" s="42" t="s">
        <v>38187</v>
      </c>
      <c r="D8719" s="43"/>
      <c r="E8719" s="43" t="s">
        <v>58937</v>
      </c>
      <c r="F8719" s="81" t="s">
        <v>298</v>
      </c>
      <c r="G8719" s="32" t="s">
        <v>11</v>
      </c>
      <c r="H8719" s="43" t="s">
        <v>12</v>
      </c>
      <c r="I8719" s="48" t="s">
        <v>38188</v>
      </c>
      <c r="J8719" s="42">
        <v>8059175376627</v>
      </c>
      <c r="K8719" s="63"/>
      <c r="L8719" s="47">
        <v>569.95000000000005</v>
      </c>
      <c r="M8719" s="47">
        <v>569.95000000000005</v>
      </c>
      <c r="N8719" s="63">
        <v>44249</v>
      </c>
    </row>
    <row r="8720" spans="1:14" s="17" customFormat="1" x14ac:dyDescent="0.25">
      <c r="A8720" s="43" t="s">
        <v>38183</v>
      </c>
      <c r="B8720" s="42" t="s">
        <v>51881</v>
      </c>
      <c r="C8720" s="42" t="s">
        <v>38184</v>
      </c>
      <c r="D8720" s="43"/>
      <c r="E8720" s="43" t="s">
        <v>58936</v>
      </c>
      <c r="F8720" s="81" t="s">
        <v>298</v>
      </c>
      <c r="G8720" s="32" t="s">
        <v>11</v>
      </c>
      <c r="H8720" s="43" t="s">
        <v>12</v>
      </c>
      <c r="I8720" s="48" t="s">
        <v>38185</v>
      </c>
      <c r="J8720" s="42">
        <v>8059175376610</v>
      </c>
      <c r="K8720" s="63"/>
      <c r="L8720" s="47">
        <v>569.95000000000005</v>
      </c>
      <c r="M8720" s="47">
        <v>569.95000000000005</v>
      </c>
      <c r="N8720" s="63">
        <v>44249</v>
      </c>
    </row>
    <row r="8721" spans="1:14" s="17" customFormat="1" x14ac:dyDescent="0.25">
      <c r="A8721" s="43" t="s">
        <v>38180</v>
      </c>
      <c r="B8721" s="42" t="s">
        <v>51880</v>
      </c>
      <c r="C8721" s="42" t="s">
        <v>38181</v>
      </c>
      <c r="D8721" s="43"/>
      <c r="E8721" s="43" t="s">
        <v>58935</v>
      </c>
      <c r="F8721" s="81" t="s">
        <v>298</v>
      </c>
      <c r="G8721" s="32" t="s">
        <v>11</v>
      </c>
      <c r="H8721" s="43" t="s">
        <v>12</v>
      </c>
      <c r="I8721" s="48" t="s">
        <v>38182</v>
      </c>
      <c r="J8721" s="42">
        <v>8059175376603</v>
      </c>
      <c r="K8721" s="63"/>
      <c r="L8721" s="47">
        <v>569.95000000000005</v>
      </c>
      <c r="M8721" s="47">
        <v>569.95000000000005</v>
      </c>
      <c r="N8721" s="63">
        <v>44249</v>
      </c>
    </row>
    <row r="8722" spans="1:14" s="17" customFormat="1" x14ac:dyDescent="0.25">
      <c r="A8722" s="43" t="s">
        <v>38177</v>
      </c>
      <c r="B8722" s="42" t="s">
        <v>51879</v>
      </c>
      <c r="C8722" s="42" t="s">
        <v>38178</v>
      </c>
      <c r="D8722" s="43"/>
      <c r="E8722" s="43" t="s">
        <v>58934</v>
      </c>
      <c r="F8722" s="81" t="s">
        <v>298</v>
      </c>
      <c r="G8722" s="32" t="s">
        <v>11</v>
      </c>
      <c r="H8722" s="43" t="s">
        <v>12</v>
      </c>
      <c r="I8722" s="48" t="s">
        <v>38179</v>
      </c>
      <c r="J8722" s="42">
        <v>8059175376597</v>
      </c>
      <c r="K8722" s="63"/>
      <c r="L8722" s="47">
        <v>569.95000000000005</v>
      </c>
      <c r="M8722" s="47">
        <v>569.95000000000005</v>
      </c>
      <c r="N8722" s="63">
        <v>44249</v>
      </c>
    </row>
    <row r="8723" spans="1:14" s="17" customFormat="1" x14ac:dyDescent="0.25">
      <c r="A8723" s="32" t="s">
        <v>71132</v>
      </c>
      <c r="B8723" s="17" t="s">
        <v>69600</v>
      </c>
      <c r="C8723" s="42"/>
      <c r="E8723" s="17" t="s">
        <v>69601</v>
      </c>
      <c r="F8723" s="21" t="s">
        <v>298</v>
      </c>
      <c r="G8723" s="44" t="s">
        <v>11</v>
      </c>
      <c r="H8723" s="44" t="s">
        <v>12</v>
      </c>
      <c r="I8723" s="17" t="s">
        <v>69602</v>
      </c>
      <c r="J8723" s="20">
        <v>8059347330860</v>
      </c>
      <c r="L8723" s="28">
        <v>569.95000000000005</v>
      </c>
      <c r="M8723" s="28">
        <v>569.95000000000005</v>
      </c>
      <c r="N8723" s="24">
        <v>45335</v>
      </c>
    </row>
    <row r="8724" spans="1:14" s="17" customFormat="1" x14ac:dyDescent="0.25">
      <c r="A8724" s="32" t="s">
        <v>71131</v>
      </c>
      <c r="B8724" s="17" t="s">
        <v>69597</v>
      </c>
      <c r="C8724" s="42"/>
      <c r="E8724" s="17" t="s">
        <v>69598</v>
      </c>
      <c r="F8724" s="21" t="s">
        <v>298</v>
      </c>
      <c r="G8724" s="44" t="s">
        <v>11</v>
      </c>
      <c r="H8724" s="44" t="s">
        <v>12</v>
      </c>
      <c r="I8724" s="17" t="s">
        <v>69599</v>
      </c>
      <c r="J8724" s="20">
        <v>8059347330853</v>
      </c>
      <c r="L8724" s="28">
        <v>569.95000000000005</v>
      </c>
      <c r="M8724" s="28">
        <v>569.95000000000005</v>
      </c>
      <c r="N8724" s="24">
        <v>45335</v>
      </c>
    </row>
    <row r="8725" spans="1:14" s="17" customFormat="1" x14ac:dyDescent="0.25">
      <c r="A8725" s="32" t="s">
        <v>71130</v>
      </c>
      <c r="B8725" s="17" t="s">
        <v>69594</v>
      </c>
      <c r="C8725" s="42"/>
      <c r="E8725" s="17" t="s">
        <v>69595</v>
      </c>
      <c r="F8725" s="21" t="s">
        <v>298</v>
      </c>
      <c r="G8725" s="44" t="s">
        <v>11</v>
      </c>
      <c r="H8725" s="44" t="s">
        <v>12</v>
      </c>
      <c r="I8725" s="17" t="s">
        <v>69596</v>
      </c>
      <c r="J8725" s="20">
        <v>8059347330846</v>
      </c>
      <c r="L8725" s="28">
        <v>569.95000000000005</v>
      </c>
      <c r="M8725" s="28">
        <v>569.95000000000005</v>
      </c>
      <c r="N8725" s="24">
        <v>45335</v>
      </c>
    </row>
    <row r="8726" spans="1:14" s="17" customFormat="1" x14ac:dyDescent="0.25">
      <c r="A8726" s="32" t="s">
        <v>71129</v>
      </c>
      <c r="B8726" s="17" t="s">
        <v>69591</v>
      </c>
      <c r="C8726" s="42"/>
      <c r="E8726" s="17" t="s">
        <v>69592</v>
      </c>
      <c r="F8726" s="21" t="s">
        <v>298</v>
      </c>
      <c r="G8726" s="44" t="s">
        <v>11</v>
      </c>
      <c r="H8726" s="44" t="s">
        <v>12</v>
      </c>
      <c r="I8726" s="17" t="s">
        <v>69593</v>
      </c>
      <c r="J8726" s="20">
        <v>8059347330839</v>
      </c>
      <c r="L8726" s="28">
        <v>569.95000000000005</v>
      </c>
      <c r="M8726" s="28">
        <v>569.95000000000005</v>
      </c>
      <c r="N8726" s="24">
        <v>45335</v>
      </c>
    </row>
    <row r="8727" spans="1:14" s="17" customFormat="1" x14ac:dyDescent="0.25">
      <c r="A8727" s="32" t="s">
        <v>71128</v>
      </c>
      <c r="B8727" s="17" t="s">
        <v>69588</v>
      </c>
      <c r="C8727" s="42"/>
      <c r="E8727" s="17" t="s">
        <v>69589</v>
      </c>
      <c r="F8727" s="21" t="s">
        <v>298</v>
      </c>
      <c r="G8727" s="44" t="s">
        <v>11</v>
      </c>
      <c r="H8727" s="44" t="s">
        <v>12</v>
      </c>
      <c r="I8727" s="17" t="s">
        <v>69590</v>
      </c>
      <c r="J8727" s="20">
        <v>8059347330822</v>
      </c>
      <c r="L8727" s="28">
        <v>569.95000000000005</v>
      </c>
      <c r="M8727" s="28">
        <v>569.95000000000005</v>
      </c>
      <c r="N8727" s="24">
        <v>45335</v>
      </c>
    </row>
    <row r="8728" spans="1:14" s="17" customFormat="1" x14ac:dyDescent="0.25">
      <c r="A8728" s="32" t="s">
        <v>71127</v>
      </c>
      <c r="B8728" s="17" t="s">
        <v>69585</v>
      </c>
      <c r="C8728" s="42"/>
      <c r="E8728" s="17" t="s">
        <v>69586</v>
      </c>
      <c r="F8728" s="21" t="s">
        <v>298</v>
      </c>
      <c r="G8728" s="44" t="s">
        <v>11</v>
      </c>
      <c r="H8728" s="44" t="s">
        <v>12</v>
      </c>
      <c r="I8728" s="17" t="s">
        <v>69587</v>
      </c>
      <c r="J8728" s="20">
        <v>8059347326863</v>
      </c>
      <c r="L8728" s="28">
        <v>569.95000000000005</v>
      </c>
      <c r="M8728" s="28">
        <v>569.95000000000005</v>
      </c>
      <c r="N8728" s="24">
        <v>45335</v>
      </c>
    </row>
    <row r="8729" spans="1:14" s="17" customFormat="1" x14ac:dyDescent="0.25">
      <c r="A8729" s="32" t="s">
        <v>71126</v>
      </c>
      <c r="B8729" s="17" t="s">
        <v>69582</v>
      </c>
      <c r="C8729" s="42"/>
      <c r="E8729" s="17" t="s">
        <v>69583</v>
      </c>
      <c r="F8729" s="21" t="s">
        <v>298</v>
      </c>
      <c r="G8729" s="44" t="s">
        <v>11</v>
      </c>
      <c r="H8729" s="44" t="s">
        <v>12</v>
      </c>
      <c r="I8729" s="17" t="s">
        <v>69584</v>
      </c>
      <c r="J8729" s="20">
        <v>8059347326849</v>
      </c>
      <c r="L8729" s="28">
        <v>569.95000000000005</v>
      </c>
      <c r="M8729" s="28">
        <v>569.95000000000005</v>
      </c>
      <c r="N8729" s="24">
        <v>45335</v>
      </c>
    </row>
    <row r="8730" spans="1:14" s="17" customFormat="1" x14ac:dyDescent="0.25">
      <c r="A8730" s="32" t="s">
        <v>71125</v>
      </c>
      <c r="B8730" s="17" t="s">
        <v>69579</v>
      </c>
      <c r="C8730" s="42"/>
      <c r="E8730" s="17" t="s">
        <v>69580</v>
      </c>
      <c r="F8730" s="21" t="s">
        <v>298</v>
      </c>
      <c r="G8730" s="44" t="s">
        <v>11</v>
      </c>
      <c r="H8730" s="44" t="s">
        <v>12</v>
      </c>
      <c r="I8730" s="17" t="s">
        <v>69581</v>
      </c>
      <c r="J8730" s="20">
        <v>8059347330815</v>
      </c>
      <c r="L8730" s="28">
        <v>569.95000000000005</v>
      </c>
      <c r="M8730" s="28">
        <v>569.95000000000005</v>
      </c>
      <c r="N8730" s="24">
        <v>45335</v>
      </c>
    </row>
    <row r="8731" spans="1:14" s="17" customFormat="1" x14ac:dyDescent="0.25">
      <c r="A8731" s="32" t="s">
        <v>71124</v>
      </c>
      <c r="B8731" s="17" t="s">
        <v>69576</v>
      </c>
      <c r="C8731" s="42"/>
      <c r="E8731" s="17" t="s">
        <v>69577</v>
      </c>
      <c r="F8731" s="21" t="s">
        <v>298</v>
      </c>
      <c r="G8731" s="44" t="s">
        <v>11</v>
      </c>
      <c r="H8731" s="44" t="s">
        <v>12</v>
      </c>
      <c r="I8731" s="17" t="s">
        <v>69578</v>
      </c>
      <c r="J8731" s="20">
        <v>8059347330808</v>
      </c>
      <c r="L8731" s="28">
        <v>569.95000000000005</v>
      </c>
      <c r="M8731" s="28">
        <v>569.95000000000005</v>
      </c>
      <c r="N8731" s="24">
        <v>45335</v>
      </c>
    </row>
    <row r="8732" spans="1:14" s="17" customFormat="1" x14ac:dyDescent="0.25">
      <c r="A8732" s="32" t="s">
        <v>71123</v>
      </c>
      <c r="B8732" s="17" t="s">
        <v>69573</v>
      </c>
      <c r="C8732" s="42"/>
      <c r="E8732" s="17" t="s">
        <v>69574</v>
      </c>
      <c r="F8732" s="21" t="s">
        <v>298</v>
      </c>
      <c r="G8732" s="44" t="s">
        <v>11</v>
      </c>
      <c r="H8732" s="44" t="s">
        <v>12</v>
      </c>
      <c r="I8732" s="17" t="s">
        <v>69575</v>
      </c>
      <c r="J8732" s="20">
        <v>8059347326856</v>
      </c>
      <c r="L8732" s="28">
        <v>569.95000000000005</v>
      </c>
      <c r="M8732" s="28">
        <v>569.95000000000005</v>
      </c>
      <c r="N8732" s="24">
        <v>45335</v>
      </c>
    </row>
    <row r="8733" spans="1:14" s="17" customFormat="1" x14ac:dyDescent="0.25">
      <c r="A8733" s="32"/>
      <c r="B8733" s="42"/>
      <c r="C8733" s="42"/>
      <c r="D8733" s="43"/>
      <c r="E8733" s="43" t="s">
        <v>58933</v>
      </c>
      <c r="F8733" s="81" t="s">
        <v>298</v>
      </c>
      <c r="G8733" s="32" t="s">
        <v>11</v>
      </c>
      <c r="H8733" s="43" t="s">
        <v>12</v>
      </c>
      <c r="I8733" s="48" t="s">
        <v>38176</v>
      </c>
      <c r="J8733" s="42">
        <v>8059175376580</v>
      </c>
      <c r="K8733" s="63"/>
      <c r="L8733" s="47">
        <v>569.95000000000005</v>
      </c>
      <c r="M8733" s="47">
        <v>569.95000000000005</v>
      </c>
      <c r="N8733" s="63">
        <v>44249</v>
      </c>
    </row>
    <row r="8734" spans="1:14" s="17" customFormat="1" x14ac:dyDescent="0.25">
      <c r="A8734" s="32"/>
      <c r="B8734" s="42"/>
      <c r="C8734" s="42" t="s">
        <v>38174</v>
      </c>
      <c r="D8734" s="43"/>
      <c r="E8734" s="43" t="s">
        <v>58932</v>
      </c>
      <c r="F8734" s="81" t="s">
        <v>298</v>
      </c>
      <c r="G8734" s="32" t="s">
        <v>11</v>
      </c>
      <c r="H8734" s="43" t="s">
        <v>12</v>
      </c>
      <c r="I8734" s="48" t="s">
        <v>38175</v>
      </c>
      <c r="J8734" s="42">
        <v>8059175376573</v>
      </c>
      <c r="K8734" s="63"/>
      <c r="L8734" s="47">
        <v>569.95000000000005</v>
      </c>
      <c r="M8734" s="47">
        <v>569.95000000000005</v>
      </c>
      <c r="N8734" s="63">
        <v>44249</v>
      </c>
    </row>
    <row r="8735" spans="1:14" s="17" customFormat="1" x14ac:dyDescent="0.25">
      <c r="A8735" s="32"/>
      <c r="B8735" s="42"/>
      <c r="C8735" s="42" t="s">
        <v>38172</v>
      </c>
      <c r="D8735" s="43"/>
      <c r="E8735" s="43" t="s">
        <v>58931</v>
      </c>
      <c r="F8735" s="81" t="s">
        <v>298</v>
      </c>
      <c r="G8735" s="32" t="s">
        <v>11</v>
      </c>
      <c r="H8735" s="43" t="s">
        <v>12</v>
      </c>
      <c r="I8735" s="48" t="s">
        <v>38173</v>
      </c>
      <c r="J8735" s="42">
        <v>8059175376566</v>
      </c>
      <c r="K8735" s="63"/>
      <c r="L8735" s="47">
        <v>569.95000000000005</v>
      </c>
      <c r="M8735" s="47">
        <v>569.95000000000005</v>
      </c>
      <c r="N8735" s="63">
        <v>44249</v>
      </c>
    </row>
    <row r="8736" spans="1:14" s="17" customFormat="1" x14ac:dyDescent="0.25">
      <c r="A8736" s="32"/>
      <c r="B8736" s="42"/>
      <c r="C8736" s="42" t="s">
        <v>38170</v>
      </c>
      <c r="D8736" s="43"/>
      <c r="E8736" s="43" t="s">
        <v>58930</v>
      </c>
      <c r="F8736" s="81" t="s">
        <v>298</v>
      </c>
      <c r="G8736" s="32" t="s">
        <v>11</v>
      </c>
      <c r="H8736" s="43" t="s">
        <v>12</v>
      </c>
      <c r="I8736" s="48" t="s">
        <v>38171</v>
      </c>
      <c r="J8736" s="42">
        <v>8059175376559</v>
      </c>
      <c r="K8736" s="63"/>
      <c r="L8736" s="47">
        <v>569.95000000000005</v>
      </c>
      <c r="M8736" s="47">
        <v>569.95000000000005</v>
      </c>
      <c r="N8736" s="63">
        <v>44249</v>
      </c>
    </row>
    <row r="8737" spans="1:14" s="17" customFormat="1" x14ac:dyDescent="0.25">
      <c r="A8737" s="32"/>
      <c r="B8737" s="42"/>
      <c r="C8737" s="42" t="s">
        <v>38168</v>
      </c>
      <c r="D8737" s="43"/>
      <c r="E8737" s="43" t="s">
        <v>58929</v>
      </c>
      <c r="F8737" s="81" t="s">
        <v>298</v>
      </c>
      <c r="G8737" s="32" t="s">
        <v>11</v>
      </c>
      <c r="H8737" s="43" t="s">
        <v>12</v>
      </c>
      <c r="I8737" s="48" t="s">
        <v>38169</v>
      </c>
      <c r="J8737" s="42">
        <v>8059175376542</v>
      </c>
      <c r="K8737" s="63"/>
      <c r="L8737" s="47">
        <v>569.95000000000005</v>
      </c>
      <c r="M8737" s="47">
        <v>569.95000000000005</v>
      </c>
      <c r="N8737" s="63">
        <v>44249</v>
      </c>
    </row>
    <row r="8738" spans="1:14" s="17" customFormat="1" x14ac:dyDescent="0.25">
      <c r="A8738" s="32"/>
      <c r="B8738" s="42"/>
      <c r="C8738" s="42" t="s">
        <v>38166</v>
      </c>
      <c r="D8738" s="43"/>
      <c r="E8738" s="43" t="s">
        <v>58928</v>
      </c>
      <c r="F8738" s="81" t="s">
        <v>298</v>
      </c>
      <c r="G8738" s="32" t="s">
        <v>11</v>
      </c>
      <c r="H8738" s="43" t="s">
        <v>12</v>
      </c>
      <c r="I8738" s="48" t="s">
        <v>38167</v>
      </c>
      <c r="J8738" s="42">
        <v>8059175376535</v>
      </c>
      <c r="K8738" s="63"/>
      <c r="L8738" s="47">
        <v>569.95000000000005</v>
      </c>
      <c r="M8738" s="47">
        <v>569.95000000000005</v>
      </c>
      <c r="N8738" s="63">
        <v>44249</v>
      </c>
    </row>
    <row r="8739" spans="1:14" s="17" customFormat="1" x14ac:dyDescent="0.25">
      <c r="A8739" s="32"/>
      <c r="B8739" s="42"/>
      <c r="C8739" s="42" t="s">
        <v>38164</v>
      </c>
      <c r="D8739" s="43"/>
      <c r="E8739" s="43" t="s">
        <v>58927</v>
      </c>
      <c r="F8739" s="81" t="s">
        <v>298</v>
      </c>
      <c r="G8739" s="32" t="s">
        <v>11</v>
      </c>
      <c r="H8739" s="43" t="s">
        <v>12</v>
      </c>
      <c r="I8739" s="48" t="s">
        <v>38165</v>
      </c>
      <c r="J8739" s="42">
        <v>8059175376528</v>
      </c>
      <c r="K8739" s="63"/>
      <c r="L8739" s="47">
        <v>569.95000000000005</v>
      </c>
      <c r="M8739" s="47">
        <v>569.95000000000005</v>
      </c>
      <c r="N8739" s="63">
        <v>44249</v>
      </c>
    </row>
    <row r="8740" spans="1:14" s="17" customFormat="1" x14ac:dyDescent="0.25">
      <c r="A8740" s="32"/>
      <c r="B8740" s="42"/>
      <c r="C8740" s="42" t="s">
        <v>38162</v>
      </c>
      <c r="D8740" s="43"/>
      <c r="E8740" s="43" t="s">
        <v>58926</v>
      </c>
      <c r="F8740" s="81" t="s">
        <v>298</v>
      </c>
      <c r="G8740" s="32" t="s">
        <v>11</v>
      </c>
      <c r="H8740" s="43" t="s">
        <v>12</v>
      </c>
      <c r="I8740" s="48" t="s">
        <v>38163</v>
      </c>
      <c r="J8740" s="42">
        <v>8059175376511</v>
      </c>
      <c r="K8740" s="63"/>
      <c r="L8740" s="47">
        <v>569.95000000000005</v>
      </c>
      <c r="M8740" s="47">
        <v>569.95000000000005</v>
      </c>
      <c r="N8740" s="63">
        <v>44249</v>
      </c>
    </row>
    <row r="8741" spans="1:14" s="17" customFormat="1" x14ac:dyDescent="0.25">
      <c r="A8741" s="32"/>
      <c r="B8741" s="42"/>
      <c r="C8741" s="42"/>
      <c r="D8741" s="43"/>
      <c r="E8741" s="43" t="s">
        <v>58925</v>
      </c>
      <c r="F8741" s="81" t="s">
        <v>298</v>
      </c>
      <c r="G8741" s="32" t="s">
        <v>11</v>
      </c>
      <c r="H8741" s="43" t="s">
        <v>12</v>
      </c>
      <c r="I8741" s="48" t="s">
        <v>38161</v>
      </c>
      <c r="J8741" s="42">
        <v>8059175376504</v>
      </c>
      <c r="K8741" s="63"/>
      <c r="L8741" s="47">
        <v>569.95000000000005</v>
      </c>
      <c r="M8741" s="47">
        <v>569.95000000000005</v>
      </c>
      <c r="N8741" s="63">
        <v>44249</v>
      </c>
    </row>
    <row r="8742" spans="1:14" s="17" customFormat="1" x14ac:dyDescent="0.25">
      <c r="A8742" s="32"/>
      <c r="B8742" s="42"/>
      <c r="C8742" s="42"/>
      <c r="D8742" s="43"/>
      <c r="E8742" s="43" t="s">
        <v>58924</v>
      </c>
      <c r="F8742" s="81" t="s">
        <v>298</v>
      </c>
      <c r="G8742" s="32" t="s">
        <v>11</v>
      </c>
      <c r="H8742" s="43" t="s">
        <v>12</v>
      </c>
      <c r="I8742" s="48" t="s">
        <v>38160</v>
      </c>
      <c r="J8742" s="42">
        <v>8059175376498</v>
      </c>
      <c r="K8742" s="63"/>
      <c r="L8742" s="47">
        <v>569.95000000000005</v>
      </c>
      <c r="M8742" s="47">
        <v>569.95000000000005</v>
      </c>
      <c r="N8742" s="63">
        <v>44249</v>
      </c>
    </row>
    <row r="8743" spans="1:14" s="17" customFormat="1" x14ac:dyDescent="0.25">
      <c r="A8743" s="32"/>
      <c r="B8743" s="42" t="s">
        <v>51868</v>
      </c>
      <c r="C8743" s="42"/>
      <c r="D8743" s="43"/>
      <c r="E8743" s="43" t="s">
        <v>58923</v>
      </c>
      <c r="F8743" s="81" t="s">
        <v>298</v>
      </c>
      <c r="G8743" s="32" t="s">
        <v>11</v>
      </c>
      <c r="H8743" s="43" t="s">
        <v>12</v>
      </c>
      <c r="I8743" s="48" t="s">
        <v>38142</v>
      </c>
      <c r="J8743" s="42">
        <v>8059175376382</v>
      </c>
      <c r="K8743" s="63"/>
      <c r="L8743" s="47">
        <v>569.95000000000005</v>
      </c>
      <c r="M8743" s="47">
        <v>569.95000000000005</v>
      </c>
      <c r="N8743" s="63">
        <v>44249</v>
      </c>
    </row>
    <row r="8744" spans="1:14" s="17" customFormat="1" x14ac:dyDescent="0.25">
      <c r="A8744" s="32"/>
      <c r="B8744" s="42" t="s">
        <v>51867</v>
      </c>
      <c r="C8744" s="42" t="s">
        <v>38140</v>
      </c>
      <c r="D8744" s="43"/>
      <c r="E8744" s="43" t="s">
        <v>58922</v>
      </c>
      <c r="F8744" s="81" t="s">
        <v>298</v>
      </c>
      <c r="G8744" s="32" t="s">
        <v>11</v>
      </c>
      <c r="H8744" s="43" t="s">
        <v>12</v>
      </c>
      <c r="I8744" s="48" t="s">
        <v>38141</v>
      </c>
      <c r="J8744" s="42">
        <v>8059175376375</v>
      </c>
      <c r="K8744" s="63"/>
      <c r="L8744" s="47">
        <v>569.95000000000005</v>
      </c>
      <c r="M8744" s="47">
        <v>569.95000000000005</v>
      </c>
      <c r="N8744" s="63">
        <v>44249</v>
      </c>
    </row>
    <row r="8745" spans="1:14" s="17" customFormat="1" x14ac:dyDescent="0.25">
      <c r="A8745" s="32"/>
      <c r="B8745" s="42" t="s">
        <v>51866</v>
      </c>
      <c r="C8745" s="42" t="s">
        <v>38138</v>
      </c>
      <c r="D8745" s="43"/>
      <c r="E8745" s="43" t="s">
        <v>58921</v>
      </c>
      <c r="F8745" s="81" t="s">
        <v>298</v>
      </c>
      <c r="G8745" s="32" t="s">
        <v>11</v>
      </c>
      <c r="H8745" s="43" t="s">
        <v>12</v>
      </c>
      <c r="I8745" s="48" t="s">
        <v>38139</v>
      </c>
      <c r="J8745" s="42">
        <v>8059175376368</v>
      </c>
      <c r="K8745" s="63"/>
      <c r="L8745" s="47">
        <v>569.95000000000005</v>
      </c>
      <c r="M8745" s="47">
        <v>569.95000000000005</v>
      </c>
      <c r="N8745" s="63">
        <v>44249</v>
      </c>
    </row>
    <row r="8746" spans="1:14" s="17" customFormat="1" x14ac:dyDescent="0.25">
      <c r="A8746" s="32"/>
      <c r="B8746" s="42" t="s">
        <v>51865</v>
      </c>
      <c r="C8746" s="42" t="s">
        <v>38136</v>
      </c>
      <c r="D8746" s="43"/>
      <c r="E8746" s="43" t="s">
        <v>58920</v>
      </c>
      <c r="F8746" s="81" t="s">
        <v>298</v>
      </c>
      <c r="G8746" s="32" t="s">
        <v>11</v>
      </c>
      <c r="H8746" s="43" t="s">
        <v>12</v>
      </c>
      <c r="I8746" s="48" t="s">
        <v>38137</v>
      </c>
      <c r="J8746" s="42">
        <v>8059175376351</v>
      </c>
      <c r="K8746" s="63"/>
      <c r="L8746" s="47">
        <v>569.95000000000005</v>
      </c>
      <c r="M8746" s="47">
        <v>569.95000000000005</v>
      </c>
      <c r="N8746" s="63">
        <v>44249</v>
      </c>
    </row>
    <row r="8747" spans="1:14" s="17" customFormat="1" x14ac:dyDescent="0.25">
      <c r="A8747" s="32"/>
      <c r="B8747" s="42" t="s">
        <v>51864</v>
      </c>
      <c r="C8747" s="42" t="s">
        <v>38134</v>
      </c>
      <c r="D8747" s="43"/>
      <c r="E8747" s="43" t="s">
        <v>58919</v>
      </c>
      <c r="F8747" s="81" t="s">
        <v>298</v>
      </c>
      <c r="G8747" s="32" t="s">
        <v>11</v>
      </c>
      <c r="H8747" s="43" t="s">
        <v>12</v>
      </c>
      <c r="I8747" s="48" t="s">
        <v>38135</v>
      </c>
      <c r="J8747" s="42">
        <v>8059175376344</v>
      </c>
      <c r="K8747" s="63"/>
      <c r="L8747" s="47">
        <v>569.95000000000005</v>
      </c>
      <c r="M8747" s="47">
        <v>569.95000000000005</v>
      </c>
      <c r="N8747" s="63">
        <v>44249</v>
      </c>
    </row>
    <row r="8748" spans="1:14" s="17" customFormat="1" x14ac:dyDescent="0.25">
      <c r="A8748" s="32"/>
      <c r="B8748" s="42" t="s">
        <v>51863</v>
      </c>
      <c r="C8748" s="42" t="s">
        <v>38132</v>
      </c>
      <c r="D8748" s="43"/>
      <c r="E8748" s="43" t="s">
        <v>58918</v>
      </c>
      <c r="F8748" s="81" t="s">
        <v>298</v>
      </c>
      <c r="G8748" s="32" t="s">
        <v>11</v>
      </c>
      <c r="H8748" s="43" t="s">
        <v>12</v>
      </c>
      <c r="I8748" s="48" t="s">
        <v>38133</v>
      </c>
      <c r="J8748" s="42">
        <v>8059175376337</v>
      </c>
      <c r="K8748" s="63"/>
      <c r="L8748" s="47">
        <v>569.95000000000005</v>
      </c>
      <c r="M8748" s="47">
        <v>569.95000000000005</v>
      </c>
      <c r="N8748" s="63">
        <v>44249</v>
      </c>
    </row>
    <row r="8749" spans="1:14" s="17" customFormat="1" x14ac:dyDescent="0.25">
      <c r="A8749" s="32"/>
      <c r="B8749" s="42" t="s">
        <v>51862</v>
      </c>
      <c r="C8749" s="42"/>
      <c r="D8749" s="43"/>
      <c r="E8749" s="43" t="s">
        <v>58917</v>
      </c>
      <c r="F8749" s="81" t="s">
        <v>298</v>
      </c>
      <c r="G8749" s="32" t="s">
        <v>11</v>
      </c>
      <c r="H8749" s="43" t="s">
        <v>12</v>
      </c>
      <c r="I8749" s="48" t="s">
        <v>38131</v>
      </c>
      <c r="J8749" s="42">
        <v>8059175376320</v>
      </c>
      <c r="K8749" s="63"/>
      <c r="L8749" s="47">
        <v>569.95000000000005</v>
      </c>
      <c r="M8749" s="47">
        <v>569.95000000000005</v>
      </c>
      <c r="N8749" s="63">
        <v>44249</v>
      </c>
    </row>
    <row r="8750" spans="1:14" s="17" customFormat="1" x14ac:dyDescent="0.25">
      <c r="A8750" s="32"/>
      <c r="B8750" s="42" t="s">
        <v>51861</v>
      </c>
      <c r="C8750" s="42" t="s">
        <v>38129</v>
      </c>
      <c r="D8750" s="43"/>
      <c r="E8750" s="43" t="s">
        <v>58916</v>
      </c>
      <c r="F8750" s="81" t="s">
        <v>298</v>
      </c>
      <c r="G8750" s="32" t="s">
        <v>11</v>
      </c>
      <c r="H8750" s="43" t="s">
        <v>12</v>
      </c>
      <c r="I8750" s="48" t="s">
        <v>38130</v>
      </c>
      <c r="J8750" s="42">
        <v>8059175376313</v>
      </c>
      <c r="K8750" s="63"/>
      <c r="L8750" s="47">
        <v>569.95000000000005</v>
      </c>
      <c r="M8750" s="47">
        <v>569.95000000000005</v>
      </c>
      <c r="N8750" s="63">
        <v>44249</v>
      </c>
    </row>
    <row r="8751" spans="1:14" s="17" customFormat="1" x14ac:dyDescent="0.25">
      <c r="A8751" s="32"/>
      <c r="B8751" s="42" t="s">
        <v>51860</v>
      </c>
      <c r="C8751" s="42"/>
      <c r="D8751" s="43"/>
      <c r="E8751" s="43" t="s">
        <v>58915</v>
      </c>
      <c r="F8751" s="81" t="s">
        <v>298</v>
      </c>
      <c r="G8751" s="32" t="s">
        <v>11</v>
      </c>
      <c r="H8751" s="43" t="s">
        <v>12</v>
      </c>
      <c r="I8751" s="48" t="s">
        <v>38128</v>
      </c>
      <c r="J8751" s="42">
        <v>8059175376306</v>
      </c>
      <c r="K8751" s="63"/>
      <c r="L8751" s="47">
        <v>569.95000000000005</v>
      </c>
      <c r="M8751" s="47">
        <v>569.95000000000005</v>
      </c>
      <c r="N8751" s="63">
        <v>44249</v>
      </c>
    </row>
    <row r="8752" spans="1:14" s="17" customFormat="1" x14ac:dyDescent="0.25">
      <c r="A8752" s="32"/>
      <c r="B8752" s="42" t="s">
        <v>51859</v>
      </c>
      <c r="C8752" s="42"/>
      <c r="D8752" s="43"/>
      <c r="E8752" s="43" t="s">
        <v>58914</v>
      </c>
      <c r="F8752" s="81" t="s">
        <v>298</v>
      </c>
      <c r="G8752" s="32" t="s">
        <v>11</v>
      </c>
      <c r="H8752" s="43" t="s">
        <v>12</v>
      </c>
      <c r="I8752" s="48" t="s">
        <v>38127</v>
      </c>
      <c r="J8752" s="42">
        <v>8059175376290</v>
      </c>
      <c r="K8752" s="63"/>
      <c r="L8752" s="47">
        <v>569.95000000000005</v>
      </c>
      <c r="M8752" s="47">
        <v>569.95000000000005</v>
      </c>
      <c r="N8752" s="63">
        <v>44249</v>
      </c>
    </row>
    <row r="8753" spans="1:14" s="17" customFormat="1" x14ac:dyDescent="0.25">
      <c r="A8753" s="32"/>
      <c r="B8753" s="42" t="s">
        <v>53259</v>
      </c>
      <c r="C8753" s="42"/>
      <c r="D8753" s="32"/>
      <c r="E8753" s="44" t="s">
        <v>53269</v>
      </c>
      <c r="F8753" s="44" t="s">
        <v>3153</v>
      </c>
      <c r="G8753" s="44" t="s">
        <v>11</v>
      </c>
      <c r="H8753" s="44" t="s">
        <v>12</v>
      </c>
      <c r="I8753" s="55" t="s">
        <v>53279</v>
      </c>
      <c r="J8753" s="42">
        <v>8059175955464</v>
      </c>
      <c r="K8753" s="45"/>
      <c r="L8753" s="46">
        <v>569.95000000000005</v>
      </c>
      <c r="M8753" s="46">
        <v>569.95000000000005</v>
      </c>
      <c r="N8753" s="45"/>
    </row>
    <row r="8754" spans="1:14" s="17" customFormat="1" x14ac:dyDescent="0.25">
      <c r="A8754" s="32"/>
      <c r="B8754" s="42" t="s">
        <v>53258</v>
      </c>
      <c r="C8754" s="42"/>
      <c r="D8754" s="32"/>
      <c r="E8754" s="44" t="s">
        <v>53268</v>
      </c>
      <c r="F8754" s="44" t="s">
        <v>3153</v>
      </c>
      <c r="G8754" s="44" t="s">
        <v>11</v>
      </c>
      <c r="H8754" s="44" t="s">
        <v>12</v>
      </c>
      <c r="I8754" s="55" t="s">
        <v>53278</v>
      </c>
      <c r="J8754" s="42">
        <v>8059175955457</v>
      </c>
      <c r="K8754" s="45"/>
      <c r="L8754" s="46">
        <v>569.95000000000005</v>
      </c>
      <c r="M8754" s="46">
        <v>569.95000000000005</v>
      </c>
      <c r="N8754" s="45"/>
    </row>
    <row r="8755" spans="1:14" s="17" customFormat="1" x14ac:dyDescent="0.25">
      <c r="A8755" s="32"/>
      <c r="B8755" s="42" t="s">
        <v>53257</v>
      </c>
      <c r="C8755" s="42"/>
      <c r="D8755" s="32"/>
      <c r="E8755" s="44" t="s">
        <v>53267</v>
      </c>
      <c r="F8755" s="44" t="s">
        <v>3153</v>
      </c>
      <c r="G8755" s="44" t="s">
        <v>11</v>
      </c>
      <c r="H8755" s="44" t="s">
        <v>12</v>
      </c>
      <c r="I8755" s="55" t="s">
        <v>53277</v>
      </c>
      <c r="J8755" s="42">
        <v>8059175955440</v>
      </c>
      <c r="K8755" s="45"/>
      <c r="L8755" s="46">
        <v>569.95000000000005</v>
      </c>
      <c r="M8755" s="46">
        <v>569.95000000000005</v>
      </c>
      <c r="N8755" s="45"/>
    </row>
    <row r="8756" spans="1:14" s="17" customFormat="1" x14ac:dyDescent="0.25">
      <c r="A8756" s="32"/>
      <c r="B8756" s="42" t="s">
        <v>53256</v>
      </c>
      <c r="C8756" s="42"/>
      <c r="D8756" s="32"/>
      <c r="E8756" s="44" t="s">
        <v>53266</v>
      </c>
      <c r="F8756" s="44" t="s">
        <v>3153</v>
      </c>
      <c r="G8756" s="44" t="s">
        <v>11</v>
      </c>
      <c r="H8756" s="44" t="s">
        <v>12</v>
      </c>
      <c r="I8756" s="55" t="s">
        <v>53276</v>
      </c>
      <c r="J8756" s="42">
        <v>8059175955433</v>
      </c>
      <c r="K8756" s="45"/>
      <c r="L8756" s="46">
        <v>569.95000000000005</v>
      </c>
      <c r="M8756" s="46">
        <v>569.95000000000005</v>
      </c>
      <c r="N8756" s="45"/>
    </row>
    <row r="8757" spans="1:14" s="17" customFormat="1" x14ac:dyDescent="0.25">
      <c r="A8757" s="32"/>
      <c r="B8757" s="42" t="s">
        <v>53255</v>
      </c>
      <c r="C8757" s="42"/>
      <c r="D8757" s="32"/>
      <c r="E8757" s="44" t="s">
        <v>53265</v>
      </c>
      <c r="F8757" s="44" t="s">
        <v>3153</v>
      </c>
      <c r="G8757" s="44" t="s">
        <v>11</v>
      </c>
      <c r="H8757" s="44" t="s">
        <v>12</v>
      </c>
      <c r="I8757" s="55" t="s">
        <v>53275</v>
      </c>
      <c r="J8757" s="42">
        <v>8059175955426</v>
      </c>
      <c r="K8757" s="45"/>
      <c r="L8757" s="46">
        <v>569.95000000000005</v>
      </c>
      <c r="M8757" s="46">
        <v>569.95000000000005</v>
      </c>
      <c r="N8757" s="45"/>
    </row>
    <row r="8758" spans="1:14" s="17" customFormat="1" x14ac:dyDescent="0.25">
      <c r="A8758" s="32"/>
      <c r="B8758" s="42" t="s">
        <v>53254</v>
      </c>
      <c r="C8758" s="42"/>
      <c r="D8758" s="32"/>
      <c r="E8758" s="44" t="s">
        <v>53264</v>
      </c>
      <c r="F8758" s="44" t="s">
        <v>3153</v>
      </c>
      <c r="G8758" s="44" t="s">
        <v>11</v>
      </c>
      <c r="H8758" s="44" t="s">
        <v>12</v>
      </c>
      <c r="I8758" s="55" t="s">
        <v>53274</v>
      </c>
      <c r="J8758" s="42">
        <v>8059175955419</v>
      </c>
      <c r="K8758" s="45"/>
      <c r="L8758" s="46">
        <v>569.95000000000005</v>
      </c>
      <c r="M8758" s="46">
        <v>569.95000000000005</v>
      </c>
      <c r="N8758" s="45"/>
    </row>
    <row r="8759" spans="1:14" s="17" customFormat="1" x14ac:dyDescent="0.25">
      <c r="A8759" s="32"/>
      <c r="B8759" s="42" t="s">
        <v>53253</v>
      </c>
      <c r="C8759" s="42"/>
      <c r="D8759" s="32"/>
      <c r="E8759" s="44" t="s">
        <v>53263</v>
      </c>
      <c r="F8759" s="44" t="s">
        <v>3153</v>
      </c>
      <c r="G8759" s="44" t="s">
        <v>11</v>
      </c>
      <c r="H8759" s="44" t="s">
        <v>12</v>
      </c>
      <c r="I8759" s="55" t="s">
        <v>53273</v>
      </c>
      <c r="J8759" s="42">
        <v>8059175955402</v>
      </c>
      <c r="K8759" s="45"/>
      <c r="L8759" s="46">
        <v>569.95000000000005</v>
      </c>
      <c r="M8759" s="46">
        <v>569.95000000000005</v>
      </c>
      <c r="N8759" s="45"/>
    </row>
    <row r="8760" spans="1:14" s="17" customFormat="1" x14ac:dyDescent="0.25">
      <c r="A8760" s="32"/>
      <c r="B8760" s="42" t="s">
        <v>53252</v>
      </c>
      <c r="C8760" s="42"/>
      <c r="D8760" s="32"/>
      <c r="E8760" s="44" t="s">
        <v>53262</v>
      </c>
      <c r="F8760" s="44" t="s">
        <v>3153</v>
      </c>
      <c r="G8760" s="44" t="s">
        <v>11</v>
      </c>
      <c r="H8760" s="44" t="s">
        <v>12</v>
      </c>
      <c r="I8760" s="55" t="s">
        <v>53272</v>
      </c>
      <c r="J8760" s="42">
        <v>8059175955396</v>
      </c>
      <c r="K8760" s="45"/>
      <c r="L8760" s="46">
        <v>569.95000000000005</v>
      </c>
      <c r="M8760" s="46">
        <v>569.95000000000005</v>
      </c>
      <c r="N8760" s="45"/>
    </row>
    <row r="8761" spans="1:14" s="17" customFormat="1" x14ac:dyDescent="0.25">
      <c r="A8761" s="32"/>
      <c r="B8761" s="42" t="s">
        <v>53251</v>
      </c>
      <c r="C8761" s="42"/>
      <c r="D8761" s="32"/>
      <c r="E8761" s="44" t="s">
        <v>53261</v>
      </c>
      <c r="F8761" s="44" t="s">
        <v>3153</v>
      </c>
      <c r="G8761" s="44" t="s">
        <v>11</v>
      </c>
      <c r="H8761" s="44" t="s">
        <v>12</v>
      </c>
      <c r="I8761" s="55" t="s">
        <v>53271</v>
      </c>
      <c r="J8761" s="42">
        <v>8059175955389</v>
      </c>
      <c r="K8761" s="45"/>
      <c r="L8761" s="46">
        <v>569.95000000000005</v>
      </c>
      <c r="M8761" s="46">
        <v>569.95000000000005</v>
      </c>
      <c r="N8761" s="45"/>
    </row>
    <row r="8762" spans="1:14" s="17" customFormat="1" x14ac:dyDescent="0.25">
      <c r="A8762" s="32"/>
      <c r="B8762" s="42" t="s">
        <v>53250</v>
      </c>
      <c r="C8762" s="42"/>
      <c r="D8762" s="32"/>
      <c r="E8762" s="44" t="s">
        <v>53260</v>
      </c>
      <c r="F8762" s="44" t="s">
        <v>3153</v>
      </c>
      <c r="G8762" s="44" t="s">
        <v>11</v>
      </c>
      <c r="H8762" s="44" t="s">
        <v>12</v>
      </c>
      <c r="I8762" s="55" t="s">
        <v>53270</v>
      </c>
      <c r="J8762" s="42">
        <v>8059175955372</v>
      </c>
      <c r="K8762" s="45"/>
      <c r="L8762" s="46">
        <v>569.95000000000005</v>
      </c>
      <c r="M8762" s="46">
        <v>569.95000000000005</v>
      </c>
      <c r="N8762" s="45"/>
    </row>
    <row r="8763" spans="1:14" s="17" customFormat="1" x14ac:dyDescent="0.25">
      <c r="A8763" s="32"/>
      <c r="B8763" s="42" t="s">
        <v>51878</v>
      </c>
      <c r="C8763" s="42"/>
      <c r="D8763" s="43"/>
      <c r="E8763" s="43" t="s">
        <v>58913</v>
      </c>
      <c r="F8763" s="81" t="s">
        <v>298</v>
      </c>
      <c r="G8763" s="32" t="s">
        <v>11</v>
      </c>
      <c r="H8763" s="43" t="s">
        <v>12</v>
      </c>
      <c r="I8763" s="48" t="s">
        <v>38159</v>
      </c>
      <c r="J8763" s="42">
        <v>8059175376481</v>
      </c>
      <c r="K8763" s="63"/>
      <c r="L8763" s="47">
        <v>569.95000000000005</v>
      </c>
      <c r="M8763" s="47">
        <v>569.95000000000005</v>
      </c>
      <c r="N8763" s="63">
        <v>44249</v>
      </c>
    </row>
    <row r="8764" spans="1:14" s="17" customFormat="1" x14ac:dyDescent="0.25">
      <c r="A8764" s="32"/>
      <c r="B8764" s="42" t="s">
        <v>51877</v>
      </c>
      <c r="C8764" s="42" t="s">
        <v>38157</v>
      </c>
      <c r="D8764" s="43"/>
      <c r="E8764" s="43" t="s">
        <v>58912</v>
      </c>
      <c r="F8764" s="81" t="s">
        <v>298</v>
      </c>
      <c r="G8764" s="32" t="s">
        <v>11</v>
      </c>
      <c r="H8764" s="43" t="s">
        <v>12</v>
      </c>
      <c r="I8764" s="48" t="s">
        <v>38158</v>
      </c>
      <c r="J8764" s="42">
        <v>8059175376474</v>
      </c>
      <c r="K8764" s="63"/>
      <c r="L8764" s="47">
        <v>569.95000000000005</v>
      </c>
      <c r="M8764" s="47">
        <v>569.95000000000005</v>
      </c>
      <c r="N8764" s="63">
        <v>44249</v>
      </c>
    </row>
    <row r="8765" spans="1:14" s="17" customFormat="1" x14ac:dyDescent="0.25">
      <c r="A8765" s="32"/>
      <c r="B8765" s="42" t="s">
        <v>51876</v>
      </c>
      <c r="C8765" s="42" t="s">
        <v>38155</v>
      </c>
      <c r="D8765" s="43"/>
      <c r="E8765" s="43" t="s">
        <v>58911</v>
      </c>
      <c r="F8765" s="81" t="s">
        <v>298</v>
      </c>
      <c r="G8765" s="32" t="s">
        <v>11</v>
      </c>
      <c r="H8765" s="43" t="s">
        <v>12</v>
      </c>
      <c r="I8765" s="48" t="s">
        <v>38156</v>
      </c>
      <c r="J8765" s="42">
        <v>8059175376467</v>
      </c>
      <c r="K8765" s="63"/>
      <c r="L8765" s="47">
        <v>569.95000000000005</v>
      </c>
      <c r="M8765" s="47">
        <v>569.95000000000005</v>
      </c>
      <c r="N8765" s="63">
        <v>44249</v>
      </c>
    </row>
    <row r="8766" spans="1:14" s="17" customFormat="1" x14ac:dyDescent="0.25">
      <c r="A8766" s="32"/>
      <c r="B8766" s="42" t="s">
        <v>51875</v>
      </c>
      <c r="C8766" s="42" t="s">
        <v>38153</v>
      </c>
      <c r="D8766" s="43"/>
      <c r="E8766" s="43" t="s">
        <v>58910</v>
      </c>
      <c r="F8766" s="81" t="s">
        <v>298</v>
      </c>
      <c r="G8766" s="32" t="s">
        <v>11</v>
      </c>
      <c r="H8766" s="43" t="s">
        <v>12</v>
      </c>
      <c r="I8766" s="48" t="s">
        <v>38154</v>
      </c>
      <c r="J8766" s="42">
        <v>8059175376450</v>
      </c>
      <c r="K8766" s="63"/>
      <c r="L8766" s="47">
        <v>569.95000000000005</v>
      </c>
      <c r="M8766" s="47">
        <v>569.95000000000005</v>
      </c>
      <c r="N8766" s="63">
        <v>44249</v>
      </c>
    </row>
    <row r="8767" spans="1:14" s="17" customFormat="1" x14ac:dyDescent="0.25">
      <c r="A8767" s="32"/>
      <c r="B8767" s="42" t="s">
        <v>51874</v>
      </c>
      <c r="C8767" s="42" t="s">
        <v>38151</v>
      </c>
      <c r="D8767" s="43"/>
      <c r="E8767" s="43" t="s">
        <v>58909</v>
      </c>
      <c r="F8767" s="81" t="s">
        <v>298</v>
      </c>
      <c r="G8767" s="32" t="s">
        <v>11</v>
      </c>
      <c r="H8767" s="43" t="s">
        <v>12</v>
      </c>
      <c r="I8767" s="48" t="s">
        <v>38152</v>
      </c>
      <c r="J8767" s="42">
        <v>8059175376443</v>
      </c>
      <c r="K8767" s="63"/>
      <c r="L8767" s="47">
        <v>569.95000000000005</v>
      </c>
      <c r="M8767" s="47">
        <v>569.95000000000005</v>
      </c>
      <c r="N8767" s="63">
        <v>44249</v>
      </c>
    </row>
    <row r="8768" spans="1:14" s="17" customFormat="1" x14ac:dyDescent="0.25">
      <c r="A8768" s="32"/>
      <c r="B8768" s="42" t="s">
        <v>51873</v>
      </c>
      <c r="C8768" s="42" t="s">
        <v>38149</v>
      </c>
      <c r="D8768" s="43"/>
      <c r="E8768" s="43" t="s">
        <v>58908</v>
      </c>
      <c r="F8768" s="81" t="s">
        <v>298</v>
      </c>
      <c r="G8768" s="32" t="s">
        <v>11</v>
      </c>
      <c r="H8768" s="43" t="s">
        <v>12</v>
      </c>
      <c r="I8768" s="48" t="s">
        <v>38150</v>
      </c>
      <c r="J8768" s="42">
        <v>8059175376436</v>
      </c>
      <c r="K8768" s="63"/>
      <c r="L8768" s="47">
        <v>569.95000000000005</v>
      </c>
      <c r="M8768" s="47">
        <v>569.95000000000005</v>
      </c>
      <c r="N8768" s="63">
        <v>44249</v>
      </c>
    </row>
    <row r="8769" spans="1:14" s="17" customFormat="1" x14ac:dyDescent="0.25">
      <c r="A8769" s="32"/>
      <c r="B8769" s="42" t="s">
        <v>51872</v>
      </c>
      <c r="C8769" s="42" t="s">
        <v>38147</v>
      </c>
      <c r="D8769" s="43"/>
      <c r="E8769" s="43" t="s">
        <v>58907</v>
      </c>
      <c r="F8769" s="81" t="s">
        <v>298</v>
      </c>
      <c r="G8769" s="32" t="s">
        <v>11</v>
      </c>
      <c r="H8769" s="43" t="s">
        <v>12</v>
      </c>
      <c r="I8769" s="48" t="s">
        <v>38148</v>
      </c>
      <c r="J8769" s="42">
        <v>8059175376429</v>
      </c>
      <c r="K8769" s="63"/>
      <c r="L8769" s="47">
        <v>569.95000000000005</v>
      </c>
      <c r="M8769" s="47">
        <v>569.95000000000005</v>
      </c>
      <c r="N8769" s="63">
        <v>44249</v>
      </c>
    </row>
    <row r="8770" spans="1:14" s="17" customFormat="1" x14ac:dyDescent="0.25">
      <c r="A8770" s="32"/>
      <c r="B8770" s="42" t="s">
        <v>51871</v>
      </c>
      <c r="C8770" s="42" t="s">
        <v>38145</v>
      </c>
      <c r="D8770" s="43"/>
      <c r="E8770" s="43" t="s">
        <v>58906</v>
      </c>
      <c r="F8770" s="81" t="s">
        <v>298</v>
      </c>
      <c r="G8770" s="32" t="s">
        <v>11</v>
      </c>
      <c r="H8770" s="43" t="s">
        <v>12</v>
      </c>
      <c r="I8770" s="48" t="s">
        <v>38146</v>
      </c>
      <c r="J8770" s="42">
        <v>8059175376412</v>
      </c>
      <c r="K8770" s="63"/>
      <c r="L8770" s="47">
        <v>569.95000000000005</v>
      </c>
      <c r="M8770" s="47">
        <v>569.95000000000005</v>
      </c>
      <c r="N8770" s="63">
        <v>44249</v>
      </c>
    </row>
    <row r="8771" spans="1:14" s="17" customFormat="1" x14ac:dyDescent="0.25">
      <c r="A8771" s="32"/>
      <c r="B8771" s="42" t="s">
        <v>51870</v>
      </c>
      <c r="C8771" s="42"/>
      <c r="D8771" s="43"/>
      <c r="E8771" s="43" t="s">
        <v>58905</v>
      </c>
      <c r="F8771" s="81" t="s">
        <v>298</v>
      </c>
      <c r="G8771" s="32" t="s">
        <v>11</v>
      </c>
      <c r="H8771" s="43" t="s">
        <v>12</v>
      </c>
      <c r="I8771" s="48" t="s">
        <v>38144</v>
      </c>
      <c r="J8771" s="42">
        <v>8059175376405</v>
      </c>
      <c r="K8771" s="63"/>
      <c r="L8771" s="47">
        <v>569.95000000000005</v>
      </c>
      <c r="M8771" s="47">
        <v>569.95000000000005</v>
      </c>
      <c r="N8771" s="63">
        <v>44249</v>
      </c>
    </row>
    <row r="8772" spans="1:14" s="17" customFormat="1" x14ac:dyDescent="0.25">
      <c r="A8772" s="32"/>
      <c r="B8772" s="42" t="s">
        <v>51869</v>
      </c>
      <c r="C8772" s="42"/>
      <c r="D8772" s="43"/>
      <c r="E8772" s="43" t="s">
        <v>58904</v>
      </c>
      <c r="F8772" s="81" t="s">
        <v>298</v>
      </c>
      <c r="G8772" s="32" t="s">
        <v>11</v>
      </c>
      <c r="H8772" s="43" t="s">
        <v>12</v>
      </c>
      <c r="I8772" s="48" t="s">
        <v>38143</v>
      </c>
      <c r="J8772" s="42">
        <v>8059175376399</v>
      </c>
      <c r="K8772" s="63"/>
      <c r="L8772" s="47">
        <v>569.95000000000005</v>
      </c>
      <c r="M8772" s="47">
        <v>569.95000000000005</v>
      </c>
      <c r="N8772" s="63">
        <v>44249</v>
      </c>
    </row>
    <row r="8773" spans="1:14" s="17" customFormat="1" x14ac:dyDescent="0.25">
      <c r="A8773" s="32"/>
      <c r="B8773" s="42" t="s">
        <v>66240</v>
      </c>
      <c r="C8773" s="42"/>
      <c r="D8773" s="32"/>
      <c r="E8773" s="44" t="s">
        <v>58903</v>
      </c>
      <c r="F8773" s="44" t="s">
        <v>298</v>
      </c>
      <c r="G8773" s="44" t="s">
        <v>11</v>
      </c>
      <c r="H8773" s="44" t="s">
        <v>12</v>
      </c>
      <c r="I8773" s="55" t="s">
        <v>46026</v>
      </c>
      <c r="J8773" s="55">
        <v>8059175955365</v>
      </c>
      <c r="K8773" s="45"/>
      <c r="L8773" s="47">
        <v>569.95000000000005</v>
      </c>
      <c r="M8773" s="47">
        <v>569.95000000000005</v>
      </c>
      <c r="N8773" s="45">
        <v>44641</v>
      </c>
    </row>
    <row r="8774" spans="1:14" s="17" customFormat="1" x14ac:dyDescent="0.25">
      <c r="A8774" s="32"/>
      <c r="B8774" s="42" t="s">
        <v>66239</v>
      </c>
      <c r="C8774" s="42"/>
      <c r="D8774" s="32"/>
      <c r="E8774" s="44" t="s">
        <v>58902</v>
      </c>
      <c r="F8774" s="44" t="s">
        <v>298</v>
      </c>
      <c r="G8774" s="44" t="s">
        <v>11</v>
      </c>
      <c r="H8774" s="44" t="s">
        <v>12</v>
      </c>
      <c r="I8774" s="55" t="s">
        <v>46025</v>
      </c>
      <c r="J8774" s="55">
        <v>8059175955358</v>
      </c>
      <c r="K8774" s="45"/>
      <c r="L8774" s="47">
        <v>569.95000000000005</v>
      </c>
      <c r="M8774" s="47">
        <v>569.95000000000005</v>
      </c>
      <c r="N8774" s="45">
        <v>44641</v>
      </c>
    </row>
    <row r="8775" spans="1:14" s="17" customFormat="1" x14ac:dyDescent="0.25">
      <c r="A8775" s="32"/>
      <c r="B8775" s="42" t="s">
        <v>66238</v>
      </c>
      <c r="C8775" s="42"/>
      <c r="D8775" s="32"/>
      <c r="E8775" s="44" t="s">
        <v>58901</v>
      </c>
      <c r="F8775" s="44" t="s">
        <v>298</v>
      </c>
      <c r="G8775" s="44" t="s">
        <v>11</v>
      </c>
      <c r="H8775" s="44" t="s">
        <v>12</v>
      </c>
      <c r="I8775" s="55" t="s">
        <v>46024</v>
      </c>
      <c r="J8775" s="55">
        <v>8059175955341</v>
      </c>
      <c r="K8775" s="45"/>
      <c r="L8775" s="47">
        <v>569.95000000000005</v>
      </c>
      <c r="M8775" s="47">
        <v>569.95000000000005</v>
      </c>
      <c r="N8775" s="45">
        <v>44641</v>
      </c>
    </row>
    <row r="8776" spans="1:14" s="17" customFormat="1" x14ac:dyDescent="0.25">
      <c r="A8776" s="32"/>
      <c r="B8776" s="42" t="s">
        <v>66237</v>
      </c>
      <c r="C8776" s="42"/>
      <c r="D8776" s="32"/>
      <c r="E8776" s="44" t="s">
        <v>58900</v>
      </c>
      <c r="F8776" s="44" t="s">
        <v>298</v>
      </c>
      <c r="G8776" s="44" t="s">
        <v>11</v>
      </c>
      <c r="H8776" s="44" t="s">
        <v>12</v>
      </c>
      <c r="I8776" s="55" t="s">
        <v>46023</v>
      </c>
      <c r="J8776" s="55">
        <v>8059175955334</v>
      </c>
      <c r="K8776" s="45"/>
      <c r="L8776" s="47">
        <v>569.95000000000005</v>
      </c>
      <c r="M8776" s="47">
        <v>569.95000000000005</v>
      </c>
      <c r="N8776" s="45">
        <v>44641</v>
      </c>
    </row>
    <row r="8777" spans="1:14" s="17" customFormat="1" x14ac:dyDescent="0.25">
      <c r="A8777" s="32"/>
      <c r="B8777" s="42" t="s">
        <v>66236</v>
      </c>
      <c r="C8777" s="42"/>
      <c r="D8777" s="32"/>
      <c r="E8777" s="44" t="s">
        <v>58899</v>
      </c>
      <c r="F8777" s="44" t="s">
        <v>298</v>
      </c>
      <c r="G8777" s="44" t="s">
        <v>11</v>
      </c>
      <c r="H8777" s="44" t="s">
        <v>12</v>
      </c>
      <c r="I8777" s="55" t="s">
        <v>46022</v>
      </c>
      <c r="J8777" s="55">
        <v>8059175955327</v>
      </c>
      <c r="K8777" s="45"/>
      <c r="L8777" s="47">
        <v>569.95000000000005</v>
      </c>
      <c r="M8777" s="47">
        <v>569.95000000000005</v>
      </c>
      <c r="N8777" s="45">
        <v>44641</v>
      </c>
    </row>
    <row r="8778" spans="1:14" s="17" customFormat="1" x14ac:dyDescent="0.25">
      <c r="A8778" s="32"/>
      <c r="B8778" s="42" t="s">
        <v>66235</v>
      </c>
      <c r="C8778" s="42"/>
      <c r="D8778" s="32"/>
      <c r="E8778" s="44" t="s">
        <v>58898</v>
      </c>
      <c r="F8778" s="44" t="s">
        <v>298</v>
      </c>
      <c r="G8778" s="44" t="s">
        <v>11</v>
      </c>
      <c r="H8778" s="44" t="s">
        <v>12</v>
      </c>
      <c r="I8778" s="55" t="s">
        <v>46021</v>
      </c>
      <c r="J8778" s="55">
        <v>8059175955310</v>
      </c>
      <c r="K8778" s="45"/>
      <c r="L8778" s="47">
        <v>569.95000000000005</v>
      </c>
      <c r="M8778" s="47">
        <v>569.95000000000005</v>
      </c>
      <c r="N8778" s="45">
        <v>44641</v>
      </c>
    </row>
    <row r="8779" spans="1:14" s="17" customFormat="1" x14ac:dyDescent="0.25">
      <c r="A8779" s="32"/>
      <c r="B8779" s="42" t="s">
        <v>66234</v>
      </c>
      <c r="C8779" s="42"/>
      <c r="D8779" s="32"/>
      <c r="E8779" s="44" t="s">
        <v>58897</v>
      </c>
      <c r="F8779" s="44" t="s">
        <v>298</v>
      </c>
      <c r="G8779" s="44" t="s">
        <v>11</v>
      </c>
      <c r="H8779" s="44" t="s">
        <v>12</v>
      </c>
      <c r="I8779" s="55" t="s">
        <v>46020</v>
      </c>
      <c r="J8779" s="55">
        <v>8059175955303</v>
      </c>
      <c r="K8779" s="45"/>
      <c r="L8779" s="47">
        <v>569.95000000000005</v>
      </c>
      <c r="M8779" s="47">
        <v>569.95000000000005</v>
      </c>
      <c r="N8779" s="45">
        <v>44641</v>
      </c>
    </row>
    <row r="8780" spans="1:14" s="17" customFormat="1" x14ac:dyDescent="0.25">
      <c r="A8780" s="32"/>
      <c r="B8780" s="42" t="s">
        <v>66233</v>
      </c>
      <c r="C8780" s="42"/>
      <c r="D8780" s="32"/>
      <c r="E8780" s="44" t="s">
        <v>58896</v>
      </c>
      <c r="F8780" s="44" t="s">
        <v>298</v>
      </c>
      <c r="G8780" s="44" t="s">
        <v>11</v>
      </c>
      <c r="H8780" s="44" t="s">
        <v>12</v>
      </c>
      <c r="I8780" s="55" t="s">
        <v>46019</v>
      </c>
      <c r="J8780" s="55">
        <v>8059175955297</v>
      </c>
      <c r="K8780" s="45"/>
      <c r="L8780" s="47">
        <v>569.95000000000005</v>
      </c>
      <c r="M8780" s="47">
        <v>569.95000000000005</v>
      </c>
      <c r="N8780" s="45">
        <v>44641</v>
      </c>
    </row>
    <row r="8781" spans="1:14" s="17" customFormat="1" x14ac:dyDescent="0.25">
      <c r="A8781" s="32"/>
      <c r="B8781" s="42" t="s">
        <v>66232</v>
      </c>
      <c r="C8781" s="42"/>
      <c r="D8781" s="32"/>
      <c r="E8781" s="44" t="s">
        <v>58895</v>
      </c>
      <c r="F8781" s="44" t="s">
        <v>298</v>
      </c>
      <c r="G8781" s="44" t="s">
        <v>11</v>
      </c>
      <c r="H8781" s="44" t="s">
        <v>12</v>
      </c>
      <c r="I8781" s="55" t="s">
        <v>46018</v>
      </c>
      <c r="J8781" s="55">
        <v>8059175955280</v>
      </c>
      <c r="K8781" s="45"/>
      <c r="L8781" s="47">
        <v>569.95000000000005</v>
      </c>
      <c r="M8781" s="47">
        <v>569.95000000000005</v>
      </c>
      <c r="N8781" s="45">
        <v>44641</v>
      </c>
    </row>
    <row r="8782" spans="1:14" s="17" customFormat="1" x14ac:dyDescent="0.25">
      <c r="A8782" s="32"/>
      <c r="B8782" s="42" t="s">
        <v>66231</v>
      </c>
      <c r="C8782" s="42"/>
      <c r="D8782" s="42"/>
      <c r="E8782" s="43" t="s">
        <v>58894</v>
      </c>
      <c r="F8782" s="44" t="s">
        <v>298</v>
      </c>
      <c r="G8782" s="44" t="s">
        <v>11</v>
      </c>
      <c r="H8782" s="44" t="s">
        <v>12</v>
      </c>
      <c r="I8782" s="42" t="s">
        <v>46017</v>
      </c>
      <c r="J8782" s="42">
        <v>8059175955259</v>
      </c>
      <c r="K8782" s="45"/>
      <c r="L8782" s="47">
        <v>569.95000000000005</v>
      </c>
      <c r="M8782" s="47">
        <v>569.95000000000005</v>
      </c>
      <c r="N8782" s="45">
        <v>44641</v>
      </c>
    </row>
    <row r="8783" spans="1:14" s="17" customFormat="1" x14ac:dyDescent="0.25">
      <c r="A8783" s="32"/>
      <c r="B8783" s="42" t="s">
        <v>51858</v>
      </c>
      <c r="C8783" s="42" t="s">
        <v>38125</v>
      </c>
      <c r="D8783" s="43"/>
      <c r="E8783" s="43" t="s">
        <v>58893</v>
      </c>
      <c r="F8783" s="81" t="s">
        <v>298</v>
      </c>
      <c r="G8783" s="32" t="s">
        <v>11</v>
      </c>
      <c r="H8783" s="43" t="s">
        <v>12</v>
      </c>
      <c r="I8783" s="48" t="s">
        <v>38126</v>
      </c>
      <c r="J8783" s="42">
        <v>8059175376283</v>
      </c>
      <c r="K8783" s="63"/>
      <c r="L8783" s="47">
        <v>569.95000000000005</v>
      </c>
      <c r="M8783" s="47">
        <v>569.95000000000005</v>
      </c>
      <c r="N8783" s="63">
        <v>44249</v>
      </c>
    </row>
    <row r="8784" spans="1:14" s="17" customFormat="1" x14ac:dyDescent="0.25">
      <c r="A8784" s="32"/>
      <c r="B8784" s="42" t="s">
        <v>51857</v>
      </c>
      <c r="C8784" s="42" t="s">
        <v>38123</v>
      </c>
      <c r="D8784" s="43"/>
      <c r="E8784" s="43" t="s">
        <v>58892</v>
      </c>
      <c r="F8784" s="81" t="s">
        <v>298</v>
      </c>
      <c r="G8784" s="32" t="s">
        <v>11</v>
      </c>
      <c r="H8784" s="43" t="s">
        <v>12</v>
      </c>
      <c r="I8784" s="48" t="s">
        <v>38124</v>
      </c>
      <c r="J8784" s="42">
        <v>8059175376276</v>
      </c>
      <c r="K8784" s="63"/>
      <c r="L8784" s="47">
        <v>569.95000000000005</v>
      </c>
      <c r="M8784" s="47">
        <v>569.95000000000005</v>
      </c>
      <c r="N8784" s="63">
        <v>44249</v>
      </c>
    </row>
    <row r="8785" spans="1:14" s="17" customFormat="1" x14ac:dyDescent="0.25">
      <c r="A8785" s="32"/>
      <c r="B8785" s="42" t="s">
        <v>51856</v>
      </c>
      <c r="C8785" s="42" t="s">
        <v>38121</v>
      </c>
      <c r="D8785" s="43"/>
      <c r="E8785" s="43" t="s">
        <v>58891</v>
      </c>
      <c r="F8785" s="81" t="s">
        <v>298</v>
      </c>
      <c r="G8785" s="32" t="s">
        <v>11</v>
      </c>
      <c r="H8785" s="43" t="s">
        <v>12</v>
      </c>
      <c r="I8785" s="48" t="s">
        <v>38122</v>
      </c>
      <c r="J8785" s="42">
        <v>8059175376269</v>
      </c>
      <c r="K8785" s="63"/>
      <c r="L8785" s="47">
        <v>569.95000000000005</v>
      </c>
      <c r="M8785" s="47">
        <v>569.95000000000005</v>
      </c>
      <c r="N8785" s="63">
        <v>44249</v>
      </c>
    </row>
    <row r="8786" spans="1:14" s="17" customFormat="1" x14ac:dyDescent="0.25">
      <c r="A8786" s="32"/>
      <c r="B8786" s="42" t="s">
        <v>51855</v>
      </c>
      <c r="C8786" s="42" t="s">
        <v>38119</v>
      </c>
      <c r="D8786" s="43"/>
      <c r="E8786" s="43" t="s">
        <v>58890</v>
      </c>
      <c r="F8786" s="81" t="s">
        <v>298</v>
      </c>
      <c r="G8786" s="32" t="s">
        <v>11</v>
      </c>
      <c r="H8786" s="43" t="s">
        <v>12</v>
      </c>
      <c r="I8786" s="48" t="s">
        <v>38120</v>
      </c>
      <c r="J8786" s="42">
        <v>8059175376252</v>
      </c>
      <c r="K8786" s="63"/>
      <c r="L8786" s="47">
        <v>569.95000000000005</v>
      </c>
      <c r="M8786" s="47">
        <v>569.95000000000005</v>
      </c>
      <c r="N8786" s="63">
        <v>44249</v>
      </c>
    </row>
    <row r="8787" spans="1:14" s="17" customFormat="1" x14ac:dyDescent="0.25">
      <c r="A8787" s="32"/>
      <c r="B8787" s="42" t="s">
        <v>51854</v>
      </c>
      <c r="C8787" s="42" t="s">
        <v>38117</v>
      </c>
      <c r="D8787" s="43"/>
      <c r="E8787" s="43" t="s">
        <v>58889</v>
      </c>
      <c r="F8787" s="81" t="s">
        <v>298</v>
      </c>
      <c r="G8787" s="32" t="s">
        <v>11</v>
      </c>
      <c r="H8787" s="43" t="s">
        <v>12</v>
      </c>
      <c r="I8787" s="48" t="s">
        <v>38118</v>
      </c>
      <c r="J8787" s="42">
        <v>8059175376245</v>
      </c>
      <c r="K8787" s="63"/>
      <c r="L8787" s="47">
        <v>569.95000000000005</v>
      </c>
      <c r="M8787" s="47">
        <v>569.95000000000005</v>
      </c>
      <c r="N8787" s="63">
        <v>44249</v>
      </c>
    </row>
    <row r="8788" spans="1:14" s="17" customFormat="1" x14ac:dyDescent="0.25">
      <c r="A8788" s="32"/>
      <c r="B8788" s="42" t="s">
        <v>51853</v>
      </c>
      <c r="C8788" s="42" t="s">
        <v>38115</v>
      </c>
      <c r="D8788" s="43"/>
      <c r="E8788" s="43" t="s">
        <v>58888</v>
      </c>
      <c r="F8788" s="81" t="s">
        <v>298</v>
      </c>
      <c r="G8788" s="32" t="s">
        <v>11</v>
      </c>
      <c r="H8788" s="43" t="s">
        <v>12</v>
      </c>
      <c r="I8788" s="48" t="s">
        <v>38116</v>
      </c>
      <c r="J8788" s="42">
        <v>8059175376238</v>
      </c>
      <c r="K8788" s="63"/>
      <c r="L8788" s="47">
        <v>569.95000000000005</v>
      </c>
      <c r="M8788" s="47">
        <v>569.95000000000005</v>
      </c>
      <c r="N8788" s="63">
        <v>44249</v>
      </c>
    </row>
    <row r="8789" spans="1:14" s="17" customFormat="1" x14ac:dyDescent="0.25">
      <c r="A8789" s="32"/>
      <c r="B8789" s="42" t="s">
        <v>51852</v>
      </c>
      <c r="C8789" s="42" t="s">
        <v>38113</v>
      </c>
      <c r="D8789" s="43"/>
      <c r="E8789" s="43" t="s">
        <v>58887</v>
      </c>
      <c r="F8789" s="81" t="s">
        <v>298</v>
      </c>
      <c r="G8789" s="32" t="s">
        <v>11</v>
      </c>
      <c r="H8789" s="43" t="s">
        <v>12</v>
      </c>
      <c r="I8789" s="48" t="s">
        <v>38114</v>
      </c>
      <c r="J8789" s="42">
        <v>8059175376221</v>
      </c>
      <c r="K8789" s="63"/>
      <c r="L8789" s="47">
        <v>569.95000000000005</v>
      </c>
      <c r="M8789" s="47">
        <v>569.95000000000005</v>
      </c>
      <c r="N8789" s="63">
        <v>44249</v>
      </c>
    </row>
    <row r="8790" spans="1:14" s="17" customFormat="1" x14ac:dyDescent="0.25">
      <c r="A8790" s="32"/>
      <c r="B8790" s="42" t="s">
        <v>51851</v>
      </c>
      <c r="C8790" s="42" t="s">
        <v>38111</v>
      </c>
      <c r="D8790" s="43"/>
      <c r="E8790" s="43" t="s">
        <v>58886</v>
      </c>
      <c r="F8790" s="81" t="s">
        <v>298</v>
      </c>
      <c r="G8790" s="32" t="s">
        <v>11</v>
      </c>
      <c r="H8790" s="43" t="s">
        <v>12</v>
      </c>
      <c r="I8790" s="48" t="s">
        <v>38112</v>
      </c>
      <c r="J8790" s="42">
        <v>8059175376214</v>
      </c>
      <c r="K8790" s="63"/>
      <c r="L8790" s="47">
        <v>569.95000000000005</v>
      </c>
      <c r="M8790" s="47">
        <v>569.95000000000005</v>
      </c>
      <c r="N8790" s="63">
        <v>44249</v>
      </c>
    </row>
    <row r="8791" spans="1:14" s="17" customFormat="1" x14ac:dyDescent="0.25">
      <c r="A8791" s="32"/>
      <c r="B8791" s="42" t="s">
        <v>51850</v>
      </c>
      <c r="C8791" s="42" t="s">
        <v>38109</v>
      </c>
      <c r="D8791" s="43"/>
      <c r="E8791" s="43" t="s">
        <v>58885</v>
      </c>
      <c r="F8791" s="81" t="s">
        <v>298</v>
      </c>
      <c r="G8791" s="32" t="s">
        <v>11</v>
      </c>
      <c r="H8791" s="43" t="s">
        <v>12</v>
      </c>
      <c r="I8791" s="48" t="s">
        <v>38110</v>
      </c>
      <c r="J8791" s="42">
        <v>8059175376207</v>
      </c>
      <c r="K8791" s="63"/>
      <c r="L8791" s="47">
        <v>569.95000000000005</v>
      </c>
      <c r="M8791" s="47">
        <v>569.95000000000005</v>
      </c>
      <c r="N8791" s="63">
        <v>44249</v>
      </c>
    </row>
    <row r="8792" spans="1:14" s="17" customFormat="1" x14ac:dyDescent="0.25">
      <c r="A8792" s="32"/>
      <c r="B8792" s="42" t="s">
        <v>51849</v>
      </c>
      <c r="C8792" s="42" t="s">
        <v>38107</v>
      </c>
      <c r="D8792" s="43"/>
      <c r="E8792" s="43" t="s">
        <v>58884</v>
      </c>
      <c r="F8792" s="81" t="s">
        <v>298</v>
      </c>
      <c r="G8792" s="32" t="s">
        <v>11</v>
      </c>
      <c r="H8792" s="43" t="s">
        <v>12</v>
      </c>
      <c r="I8792" s="48" t="s">
        <v>38108</v>
      </c>
      <c r="J8792" s="42">
        <v>8059175376191</v>
      </c>
      <c r="K8792" s="63"/>
      <c r="L8792" s="47">
        <v>569.95000000000005</v>
      </c>
      <c r="M8792" s="47">
        <v>569.95000000000005</v>
      </c>
      <c r="N8792" s="63">
        <v>44249</v>
      </c>
    </row>
    <row r="8793" spans="1:14" s="17" customFormat="1" x14ac:dyDescent="0.25">
      <c r="A8793" s="32"/>
      <c r="B8793" s="42" t="s">
        <v>45559</v>
      </c>
      <c r="C8793" s="42"/>
      <c r="D8793" s="32"/>
      <c r="E8793" s="32" t="s">
        <v>45534</v>
      </c>
      <c r="F8793" s="44"/>
      <c r="G8793" s="44" t="s">
        <v>11</v>
      </c>
      <c r="H8793" s="44" t="s">
        <v>12</v>
      </c>
      <c r="I8793" s="32" t="s">
        <v>45529</v>
      </c>
      <c r="J8793" s="55" t="str">
        <f>"8021506118978"</f>
        <v>8021506118978</v>
      </c>
      <c r="K8793" s="45"/>
      <c r="L8793" s="46">
        <v>369.95</v>
      </c>
      <c r="M8793" s="46">
        <v>369.95</v>
      </c>
      <c r="N8793" s="45"/>
    </row>
    <row r="8794" spans="1:14" s="17" customFormat="1" x14ac:dyDescent="0.25">
      <c r="A8794" s="32"/>
      <c r="B8794" s="42" t="s">
        <v>45558</v>
      </c>
      <c r="C8794" s="42"/>
      <c r="D8794" s="32"/>
      <c r="E8794" s="32" t="s">
        <v>45533</v>
      </c>
      <c r="F8794" s="44"/>
      <c r="G8794" s="44" t="s">
        <v>11</v>
      </c>
      <c r="H8794" s="44" t="s">
        <v>12</v>
      </c>
      <c r="I8794" s="32" t="s">
        <v>45530</v>
      </c>
      <c r="J8794" s="55" t="str">
        <f>"8021506126065"</f>
        <v>8021506126065</v>
      </c>
      <c r="K8794" s="45"/>
      <c r="L8794" s="46">
        <v>369.95</v>
      </c>
      <c r="M8794" s="46">
        <v>369.95</v>
      </c>
      <c r="N8794" s="45"/>
    </row>
    <row r="8795" spans="1:14" s="17" customFormat="1" x14ac:dyDescent="0.25">
      <c r="A8795" s="32"/>
      <c r="B8795" s="42" t="s">
        <v>45557</v>
      </c>
      <c r="C8795" s="42"/>
      <c r="D8795" s="32"/>
      <c r="E8795" s="32" t="s">
        <v>45532</v>
      </c>
      <c r="F8795" s="44"/>
      <c r="G8795" s="44" t="s">
        <v>11</v>
      </c>
      <c r="H8795" s="44" t="s">
        <v>12</v>
      </c>
      <c r="I8795" s="32" t="s">
        <v>45531</v>
      </c>
      <c r="J8795" s="55" t="str">
        <f>"8021506126058"</f>
        <v>8021506126058</v>
      </c>
      <c r="K8795" s="45"/>
      <c r="L8795" s="46">
        <v>369.95</v>
      </c>
      <c r="M8795" s="46">
        <v>369.95</v>
      </c>
      <c r="N8795" s="45"/>
    </row>
    <row r="8796" spans="1:14" s="17" customFormat="1" x14ac:dyDescent="0.25">
      <c r="A8796" s="32"/>
      <c r="B8796" s="42" t="s">
        <v>45563</v>
      </c>
      <c r="C8796" s="42"/>
      <c r="D8796" s="32"/>
      <c r="E8796" s="32" t="s">
        <v>45538</v>
      </c>
      <c r="F8796" s="44"/>
      <c r="G8796" s="44" t="s">
        <v>11</v>
      </c>
      <c r="H8796" s="44" t="s">
        <v>12</v>
      </c>
      <c r="I8796" s="32" t="s">
        <v>45525</v>
      </c>
      <c r="J8796" s="55" t="str">
        <f>"8021506145684"</f>
        <v>8021506145684</v>
      </c>
      <c r="K8796" s="45"/>
      <c r="L8796" s="46">
        <v>369.95</v>
      </c>
      <c r="M8796" s="46">
        <v>369.95</v>
      </c>
      <c r="N8796" s="45"/>
    </row>
    <row r="8797" spans="1:14" s="17" customFormat="1" x14ac:dyDescent="0.25">
      <c r="A8797" s="32"/>
      <c r="B8797" s="42" t="s">
        <v>45562</v>
      </c>
      <c r="C8797" s="42"/>
      <c r="D8797" s="32"/>
      <c r="E8797" s="32" t="s">
        <v>45537</v>
      </c>
      <c r="F8797" s="44"/>
      <c r="G8797" s="44" t="s">
        <v>11</v>
      </c>
      <c r="H8797" s="44" t="s">
        <v>12</v>
      </c>
      <c r="I8797" s="32" t="s">
        <v>45526</v>
      </c>
      <c r="J8797" s="55" t="str">
        <f>"8021506119005"</f>
        <v>8021506119005</v>
      </c>
      <c r="K8797" s="45"/>
      <c r="L8797" s="46">
        <v>369.95</v>
      </c>
      <c r="M8797" s="46">
        <v>369.95</v>
      </c>
      <c r="N8797" s="45"/>
    </row>
    <row r="8798" spans="1:14" s="17" customFormat="1" x14ac:dyDescent="0.25">
      <c r="A8798" s="32"/>
      <c r="B8798" s="42" t="s">
        <v>45561</v>
      </c>
      <c r="C8798" s="42"/>
      <c r="D8798" s="32"/>
      <c r="E8798" s="32" t="s">
        <v>45536</v>
      </c>
      <c r="F8798" s="44"/>
      <c r="G8798" s="44" t="s">
        <v>11</v>
      </c>
      <c r="H8798" s="44" t="s">
        <v>12</v>
      </c>
      <c r="I8798" s="32" t="s">
        <v>45527</v>
      </c>
      <c r="J8798" s="55" t="str">
        <f>"8021506118992"</f>
        <v>8021506118992</v>
      </c>
      <c r="K8798" s="45"/>
      <c r="L8798" s="46">
        <v>369.95</v>
      </c>
      <c r="M8798" s="46">
        <v>369.95</v>
      </c>
      <c r="N8798" s="45"/>
    </row>
    <row r="8799" spans="1:14" s="17" customFormat="1" x14ac:dyDescent="0.25">
      <c r="A8799" s="32"/>
      <c r="B8799" s="42" t="s">
        <v>45560</v>
      </c>
      <c r="C8799" s="42"/>
      <c r="D8799" s="32"/>
      <c r="E8799" s="32" t="s">
        <v>45535</v>
      </c>
      <c r="F8799" s="44"/>
      <c r="G8799" s="44" t="s">
        <v>11</v>
      </c>
      <c r="H8799" s="44" t="s">
        <v>12</v>
      </c>
      <c r="I8799" s="32" t="s">
        <v>45528</v>
      </c>
      <c r="J8799" s="55" t="str">
        <f>"8021506118985"</f>
        <v>8021506118985</v>
      </c>
      <c r="K8799" s="45"/>
      <c r="L8799" s="46">
        <v>369.95</v>
      </c>
      <c r="M8799" s="46">
        <v>369.95</v>
      </c>
      <c r="N8799" s="45"/>
    </row>
    <row r="8800" spans="1:14" s="17" customFormat="1" x14ac:dyDescent="0.25">
      <c r="A8800" s="32" t="s">
        <v>24186</v>
      </c>
      <c r="B8800" s="42" t="s">
        <v>67365</v>
      </c>
      <c r="C8800" s="42" t="s">
        <v>20641</v>
      </c>
      <c r="D8800" s="42" t="s">
        <v>587</v>
      </c>
      <c r="E8800" s="43" t="s">
        <v>588</v>
      </c>
      <c r="F8800" s="44" t="s">
        <v>298</v>
      </c>
      <c r="G8800" s="44" t="s">
        <v>11</v>
      </c>
      <c r="H8800" s="44" t="s">
        <v>12</v>
      </c>
      <c r="I8800" s="42" t="s">
        <v>20557</v>
      </c>
      <c r="J8800" s="42">
        <v>8021506562719</v>
      </c>
      <c r="K8800" s="45"/>
      <c r="L8800" s="47">
        <v>339.95</v>
      </c>
      <c r="M8800" s="47">
        <v>339.95</v>
      </c>
      <c r="N8800" s="45"/>
    </row>
    <row r="8801" spans="1:14" s="17" customFormat="1" x14ac:dyDescent="0.25">
      <c r="A8801" s="32" t="s">
        <v>24185</v>
      </c>
      <c r="B8801" s="42" t="s">
        <v>67364</v>
      </c>
      <c r="C8801" s="42" t="s">
        <v>20640</v>
      </c>
      <c r="D8801" s="42" t="s">
        <v>585</v>
      </c>
      <c r="E8801" s="43" t="s">
        <v>586</v>
      </c>
      <c r="F8801" s="44" t="s">
        <v>298</v>
      </c>
      <c r="G8801" s="44" t="s">
        <v>11</v>
      </c>
      <c r="H8801" s="44" t="s">
        <v>12</v>
      </c>
      <c r="I8801" s="42" t="s">
        <v>20556</v>
      </c>
      <c r="J8801" s="42">
        <v>8021506562702</v>
      </c>
      <c r="K8801" s="45"/>
      <c r="L8801" s="47">
        <v>339.95</v>
      </c>
      <c r="M8801" s="47">
        <v>339.95</v>
      </c>
      <c r="N8801" s="45"/>
    </row>
    <row r="8802" spans="1:14" s="17" customFormat="1" x14ac:dyDescent="0.25">
      <c r="A8802" s="32" t="s">
        <v>24184</v>
      </c>
      <c r="B8802" s="42" t="s">
        <v>67363</v>
      </c>
      <c r="C8802" s="42" t="s">
        <v>20639</v>
      </c>
      <c r="D8802" s="42" t="s">
        <v>583</v>
      </c>
      <c r="E8802" s="43" t="s">
        <v>584</v>
      </c>
      <c r="F8802" s="44" t="s">
        <v>298</v>
      </c>
      <c r="G8802" s="44" t="s">
        <v>11</v>
      </c>
      <c r="H8802" s="44" t="s">
        <v>12</v>
      </c>
      <c r="I8802" s="42" t="s">
        <v>20555</v>
      </c>
      <c r="J8802" s="42">
        <v>8021506562696</v>
      </c>
      <c r="K8802" s="45"/>
      <c r="L8802" s="47">
        <v>339.95</v>
      </c>
      <c r="M8802" s="47">
        <v>339.95</v>
      </c>
      <c r="N8802" s="45"/>
    </row>
    <row r="8803" spans="1:14" s="17" customFormat="1" x14ac:dyDescent="0.25">
      <c r="A8803" s="32" t="s">
        <v>24183</v>
      </c>
      <c r="B8803" s="42" t="s">
        <v>67369</v>
      </c>
      <c r="C8803" s="42" t="s">
        <v>20645</v>
      </c>
      <c r="D8803" s="42" t="s">
        <v>581</v>
      </c>
      <c r="E8803" s="43" t="s">
        <v>582</v>
      </c>
      <c r="F8803" s="44" t="s">
        <v>298</v>
      </c>
      <c r="G8803" s="44" t="s">
        <v>11</v>
      </c>
      <c r="H8803" s="44" t="s">
        <v>12</v>
      </c>
      <c r="I8803" s="42" t="s">
        <v>20561</v>
      </c>
      <c r="J8803" s="42">
        <v>8021506562757</v>
      </c>
      <c r="K8803" s="45"/>
      <c r="L8803" s="47">
        <v>339.95</v>
      </c>
      <c r="M8803" s="47">
        <v>339.95</v>
      </c>
      <c r="N8803" s="45"/>
    </row>
    <row r="8804" spans="1:14" s="17" customFormat="1" x14ac:dyDescent="0.25">
      <c r="A8804" s="32" t="s">
        <v>24182</v>
      </c>
      <c r="B8804" s="42" t="s">
        <v>67368</v>
      </c>
      <c r="C8804" s="42" t="s">
        <v>20644</v>
      </c>
      <c r="D8804" s="42" t="s">
        <v>579</v>
      </c>
      <c r="E8804" s="43" t="s">
        <v>580</v>
      </c>
      <c r="F8804" s="44" t="s">
        <v>298</v>
      </c>
      <c r="G8804" s="44" t="s">
        <v>11</v>
      </c>
      <c r="H8804" s="44" t="s">
        <v>12</v>
      </c>
      <c r="I8804" s="42" t="s">
        <v>20560</v>
      </c>
      <c r="J8804" s="42">
        <v>8021506562740</v>
      </c>
      <c r="K8804" s="45"/>
      <c r="L8804" s="47">
        <v>339.95</v>
      </c>
      <c r="M8804" s="47">
        <v>339.95</v>
      </c>
      <c r="N8804" s="45"/>
    </row>
    <row r="8805" spans="1:14" s="17" customFormat="1" x14ac:dyDescent="0.25">
      <c r="A8805" s="32" t="s">
        <v>24181</v>
      </c>
      <c r="B8805" s="42" t="s">
        <v>67367</v>
      </c>
      <c r="C8805" s="42" t="s">
        <v>20643</v>
      </c>
      <c r="D8805" s="42" t="s">
        <v>577</v>
      </c>
      <c r="E8805" s="43" t="s">
        <v>578</v>
      </c>
      <c r="F8805" s="44" t="s">
        <v>298</v>
      </c>
      <c r="G8805" s="44" t="s">
        <v>11</v>
      </c>
      <c r="H8805" s="44" t="s">
        <v>12</v>
      </c>
      <c r="I8805" s="42" t="s">
        <v>20559</v>
      </c>
      <c r="J8805" s="42">
        <v>8021506562733</v>
      </c>
      <c r="K8805" s="45"/>
      <c r="L8805" s="47">
        <v>339.95</v>
      </c>
      <c r="M8805" s="47">
        <v>339.95</v>
      </c>
      <c r="N8805" s="45"/>
    </row>
    <row r="8806" spans="1:14" s="17" customFormat="1" x14ac:dyDescent="0.25">
      <c r="A8806" s="32" t="s">
        <v>24180</v>
      </c>
      <c r="B8806" s="42" t="s">
        <v>67366</v>
      </c>
      <c r="C8806" s="42" t="s">
        <v>20642</v>
      </c>
      <c r="D8806" s="42" t="s">
        <v>575</v>
      </c>
      <c r="E8806" s="43" t="s">
        <v>576</v>
      </c>
      <c r="F8806" s="44" t="s">
        <v>298</v>
      </c>
      <c r="G8806" s="44" t="s">
        <v>11</v>
      </c>
      <c r="H8806" s="44" t="s">
        <v>12</v>
      </c>
      <c r="I8806" s="42" t="s">
        <v>20558</v>
      </c>
      <c r="J8806" s="42">
        <v>8021506562726</v>
      </c>
      <c r="K8806" s="45"/>
      <c r="L8806" s="47">
        <v>339.95</v>
      </c>
      <c r="M8806" s="47">
        <v>339.95</v>
      </c>
      <c r="N8806" s="45"/>
    </row>
    <row r="8807" spans="1:14" s="17" customFormat="1" x14ac:dyDescent="0.25">
      <c r="A8807" s="32"/>
      <c r="B8807" s="42" t="s">
        <v>57914</v>
      </c>
      <c r="C8807" s="42"/>
      <c r="D8807" s="32"/>
      <c r="E8807" s="32" t="s">
        <v>58881</v>
      </c>
      <c r="F8807" s="44">
        <v>714</v>
      </c>
      <c r="G8807" s="32" t="s">
        <v>11</v>
      </c>
      <c r="H8807" s="32" t="s">
        <v>12</v>
      </c>
      <c r="I8807" s="32" t="s">
        <v>57913</v>
      </c>
      <c r="J8807" s="55">
        <v>8059347260112</v>
      </c>
      <c r="K8807" s="32"/>
      <c r="L8807" s="46">
        <v>419.95</v>
      </c>
      <c r="M8807" s="46">
        <v>419.95</v>
      </c>
      <c r="N8807" s="45">
        <v>45181</v>
      </c>
    </row>
    <row r="8808" spans="1:14" s="17" customFormat="1" x14ac:dyDescent="0.25">
      <c r="A8808" s="32"/>
      <c r="B8808" s="42" t="s">
        <v>57916</v>
      </c>
      <c r="C8808" s="42"/>
      <c r="D8808" s="32"/>
      <c r="E8808" s="32" t="s">
        <v>58880</v>
      </c>
      <c r="F8808" s="44">
        <v>714</v>
      </c>
      <c r="G8808" s="32" t="s">
        <v>11</v>
      </c>
      <c r="H8808" s="32" t="s">
        <v>12</v>
      </c>
      <c r="I8808" s="32" t="s">
        <v>57915</v>
      </c>
      <c r="J8808" s="55">
        <v>8059347260105</v>
      </c>
      <c r="K8808" s="32"/>
      <c r="L8808" s="46">
        <v>419.95</v>
      </c>
      <c r="M8808" s="46">
        <v>419.95</v>
      </c>
      <c r="N8808" s="45">
        <v>45181</v>
      </c>
    </row>
    <row r="8809" spans="1:14" s="17" customFormat="1" x14ac:dyDescent="0.25">
      <c r="A8809" s="32"/>
      <c r="B8809" s="42" t="s">
        <v>57918</v>
      </c>
      <c r="C8809" s="42"/>
      <c r="D8809" s="32"/>
      <c r="E8809" s="32" t="s">
        <v>58879</v>
      </c>
      <c r="F8809" s="44">
        <v>714</v>
      </c>
      <c r="G8809" s="32" t="s">
        <v>11</v>
      </c>
      <c r="H8809" s="32" t="s">
        <v>12</v>
      </c>
      <c r="I8809" s="32" t="s">
        <v>57917</v>
      </c>
      <c r="J8809" s="55">
        <v>8059347260099</v>
      </c>
      <c r="K8809" s="32"/>
      <c r="L8809" s="46">
        <v>419.95</v>
      </c>
      <c r="M8809" s="46">
        <v>419.95</v>
      </c>
      <c r="N8809" s="45">
        <v>45181</v>
      </c>
    </row>
    <row r="8810" spans="1:14" s="17" customFormat="1" x14ac:dyDescent="0.25">
      <c r="A8810" s="32"/>
      <c r="B8810" s="42" t="s">
        <v>57920</v>
      </c>
      <c r="C8810" s="42"/>
      <c r="D8810" s="32"/>
      <c r="E8810" s="32" t="s">
        <v>58878</v>
      </c>
      <c r="F8810" s="44">
        <v>714</v>
      </c>
      <c r="G8810" s="32" t="s">
        <v>11</v>
      </c>
      <c r="H8810" s="32" t="s">
        <v>12</v>
      </c>
      <c r="I8810" s="32" t="s">
        <v>57919</v>
      </c>
      <c r="J8810" s="55">
        <v>8059347260082</v>
      </c>
      <c r="K8810" s="32"/>
      <c r="L8810" s="46">
        <v>419.95</v>
      </c>
      <c r="M8810" s="46">
        <v>419.95</v>
      </c>
      <c r="N8810" s="45">
        <v>45181</v>
      </c>
    </row>
    <row r="8811" spans="1:14" s="17" customFormat="1" x14ac:dyDescent="0.25">
      <c r="A8811" s="32"/>
      <c r="B8811" s="42" t="s">
        <v>57922</v>
      </c>
      <c r="C8811" s="42"/>
      <c r="D8811" s="32"/>
      <c r="E8811" s="32" t="s">
        <v>58877</v>
      </c>
      <c r="F8811" s="44">
        <v>714</v>
      </c>
      <c r="G8811" s="32" t="s">
        <v>11</v>
      </c>
      <c r="H8811" s="32" t="s">
        <v>12</v>
      </c>
      <c r="I8811" s="32" t="s">
        <v>57921</v>
      </c>
      <c r="J8811" s="55">
        <v>8059347260075</v>
      </c>
      <c r="K8811" s="32"/>
      <c r="L8811" s="46">
        <v>419.95</v>
      </c>
      <c r="M8811" s="46">
        <v>419.95</v>
      </c>
      <c r="N8811" s="45">
        <v>45181</v>
      </c>
    </row>
    <row r="8812" spans="1:14" s="17" customFormat="1" x14ac:dyDescent="0.25">
      <c r="A8812" s="32"/>
      <c r="B8812" s="42" t="s">
        <v>57924</v>
      </c>
      <c r="C8812" s="42"/>
      <c r="D8812" s="32"/>
      <c r="E8812" s="32" t="s">
        <v>58876</v>
      </c>
      <c r="F8812" s="44">
        <v>714</v>
      </c>
      <c r="G8812" s="32" t="s">
        <v>11</v>
      </c>
      <c r="H8812" s="32" t="s">
        <v>12</v>
      </c>
      <c r="I8812" s="32" t="s">
        <v>57923</v>
      </c>
      <c r="J8812" s="55">
        <v>8059347260068</v>
      </c>
      <c r="K8812" s="32"/>
      <c r="L8812" s="46">
        <v>419.95</v>
      </c>
      <c r="M8812" s="46">
        <v>419.95</v>
      </c>
      <c r="N8812" s="45">
        <v>45181</v>
      </c>
    </row>
    <row r="8813" spans="1:14" s="17" customFormat="1" x14ac:dyDescent="0.25">
      <c r="A8813" s="32"/>
      <c r="B8813" s="42" t="s">
        <v>57926</v>
      </c>
      <c r="C8813" s="42"/>
      <c r="D8813" s="32"/>
      <c r="E8813" s="32" t="s">
        <v>58875</v>
      </c>
      <c r="F8813" s="44">
        <v>714</v>
      </c>
      <c r="G8813" s="32" t="s">
        <v>11</v>
      </c>
      <c r="H8813" s="32" t="s">
        <v>12</v>
      </c>
      <c r="I8813" s="32" t="s">
        <v>57925</v>
      </c>
      <c r="J8813" s="55">
        <v>8059347254692</v>
      </c>
      <c r="K8813" s="32"/>
      <c r="L8813" s="46">
        <v>419.95</v>
      </c>
      <c r="M8813" s="46">
        <v>419.95</v>
      </c>
      <c r="N8813" s="45">
        <v>45181</v>
      </c>
    </row>
    <row r="8814" spans="1:14" s="17" customFormat="1" x14ac:dyDescent="0.25">
      <c r="A8814" s="32"/>
      <c r="B8814" s="42" t="s">
        <v>57928</v>
      </c>
      <c r="C8814" s="42"/>
      <c r="D8814" s="32"/>
      <c r="E8814" s="32" t="s">
        <v>58874</v>
      </c>
      <c r="F8814" s="44">
        <v>714</v>
      </c>
      <c r="G8814" s="32" t="s">
        <v>11</v>
      </c>
      <c r="H8814" s="32" t="s">
        <v>12</v>
      </c>
      <c r="I8814" s="32" t="s">
        <v>57927</v>
      </c>
      <c r="J8814" s="55">
        <v>8059347260051</v>
      </c>
      <c r="K8814" s="32"/>
      <c r="L8814" s="46">
        <v>419.95</v>
      </c>
      <c r="M8814" s="46">
        <v>419.95</v>
      </c>
      <c r="N8814" s="45">
        <v>45181</v>
      </c>
    </row>
    <row r="8815" spans="1:14" s="17" customFormat="1" x14ac:dyDescent="0.25">
      <c r="A8815" s="32"/>
      <c r="B8815" s="42" t="s">
        <v>57930</v>
      </c>
      <c r="C8815" s="42"/>
      <c r="D8815" s="32"/>
      <c r="E8815" s="32" t="s">
        <v>58873</v>
      </c>
      <c r="F8815" s="44">
        <v>714</v>
      </c>
      <c r="G8815" s="32" t="s">
        <v>11</v>
      </c>
      <c r="H8815" s="32" t="s">
        <v>12</v>
      </c>
      <c r="I8815" s="32" t="s">
        <v>57929</v>
      </c>
      <c r="J8815" s="55">
        <v>8059347260044</v>
      </c>
      <c r="K8815" s="32"/>
      <c r="L8815" s="46">
        <v>419.95</v>
      </c>
      <c r="M8815" s="46">
        <v>419.95</v>
      </c>
      <c r="N8815" s="45">
        <v>45181</v>
      </c>
    </row>
    <row r="8816" spans="1:14" s="17" customFormat="1" x14ac:dyDescent="0.25">
      <c r="A8816" s="32"/>
      <c r="B8816" s="42" t="s">
        <v>57932</v>
      </c>
      <c r="C8816" s="42"/>
      <c r="D8816" s="32"/>
      <c r="E8816" s="32" t="s">
        <v>58872</v>
      </c>
      <c r="F8816" s="44">
        <v>714</v>
      </c>
      <c r="G8816" s="32" t="s">
        <v>11</v>
      </c>
      <c r="H8816" s="32" t="s">
        <v>12</v>
      </c>
      <c r="I8816" s="32" t="s">
        <v>57931</v>
      </c>
      <c r="J8816" s="55">
        <v>8059347260013</v>
      </c>
      <c r="K8816" s="32"/>
      <c r="L8816" s="46">
        <v>419.95</v>
      </c>
      <c r="M8816" s="46">
        <v>419.95</v>
      </c>
      <c r="N8816" s="45">
        <v>45181</v>
      </c>
    </row>
    <row r="8817" spans="1:14" s="17" customFormat="1" x14ac:dyDescent="0.25">
      <c r="A8817" s="32"/>
      <c r="B8817" s="42" t="s">
        <v>57934</v>
      </c>
      <c r="C8817" s="42"/>
      <c r="D8817" s="32"/>
      <c r="E8817" s="32" t="s">
        <v>58871</v>
      </c>
      <c r="F8817" s="44">
        <v>714</v>
      </c>
      <c r="G8817" s="32" t="s">
        <v>11</v>
      </c>
      <c r="H8817" s="32" t="s">
        <v>12</v>
      </c>
      <c r="I8817" s="32" t="s">
        <v>57933</v>
      </c>
      <c r="J8817" s="55">
        <v>8059347260006</v>
      </c>
      <c r="K8817" s="32"/>
      <c r="L8817" s="46">
        <v>419.95</v>
      </c>
      <c r="M8817" s="46">
        <v>419.95</v>
      </c>
      <c r="N8817" s="45">
        <v>45181</v>
      </c>
    </row>
    <row r="8818" spans="1:14" s="17" customFormat="1" x14ac:dyDescent="0.25">
      <c r="A8818" s="32"/>
      <c r="B8818" s="42" t="s">
        <v>57936</v>
      </c>
      <c r="C8818" s="42"/>
      <c r="D8818" s="32"/>
      <c r="E8818" s="32" t="s">
        <v>58870</v>
      </c>
      <c r="F8818" s="44">
        <v>714</v>
      </c>
      <c r="G8818" s="32" t="s">
        <v>11</v>
      </c>
      <c r="H8818" s="32" t="s">
        <v>12</v>
      </c>
      <c r="I8818" s="32" t="s">
        <v>57935</v>
      </c>
      <c r="J8818" s="55">
        <v>8059347259994</v>
      </c>
      <c r="K8818" s="32"/>
      <c r="L8818" s="46">
        <v>419.95</v>
      </c>
      <c r="M8818" s="46">
        <v>419.95</v>
      </c>
      <c r="N8818" s="45">
        <v>45181</v>
      </c>
    </row>
    <row r="8819" spans="1:14" s="17" customFormat="1" x14ac:dyDescent="0.25">
      <c r="A8819" s="32"/>
      <c r="B8819" s="42" t="s">
        <v>57938</v>
      </c>
      <c r="C8819" s="42"/>
      <c r="D8819" s="32"/>
      <c r="E8819" s="32" t="s">
        <v>58869</v>
      </c>
      <c r="F8819" s="44">
        <v>714</v>
      </c>
      <c r="G8819" s="32" t="s">
        <v>11</v>
      </c>
      <c r="H8819" s="32" t="s">
        <v>12</v>
      </c>
      <c r="I8819" s="32" t="s">
        <v>57937</v>
      </c>
      <c r="J8819" s="55">
        <v>8059347259987</v>
      </c>
      <c r="K8819" s="32"/>
      <c r="L8819" s="46">
        <v>419.95</v>
      </c>
      <c r="M8819" s="46">
        <v>419.95</v>
      </c>
      <c r="N8819" s="45">
        <v>45181</v>
      </c>
    </row>
    <row r="8820" spans="1:14" s="17" customFormat="1" x14ac:dyDescent="0.25">
      <c r="A8820" s="32"/>
      <c r="B8820" s="42" t="s">
        <v>57940</v>
      </c>
      <c r="C8820" s="42"/>
      <c r="D8820" s="32"/>
      <c r="E8820" s="32" t="s">
        <v>58868</v>
      </c>
      <c r="F8820" s="44">
        <v>714</v>
      </c>
      <c r="G8820" s="32" t="s">
        <v>11</v>
      </c>
      <c r="H8820" s="32" t="s">
        <v>12</v>
      </c>
      <c r="I8820" s="32" t="s">
        <v>57939</v>
      </c>
      <c r="J8820" s="55">
        <v>8059347259970</v>
      </c>
      <c r="K8820" s="32"/>
      <c r="L8820" s="46">
        <v>419.95</v>
      </c>
      <c r="M8820" s="46">
        <v>419.95</v>
      </c>
      <c r="N8820" s="45">
        <v>45181</v>
      </c>
    </row>
    <row r="8821" spans="1:14" s="17" customFormat="1" x14ac:dyDescent="0.25">
      <c r="A8821" s="32"/>
      <c r="B8821" s="42" t="s">
        <v>57942</v>
      </c>
      <c r="C8821" s="42"/>
      <c r="D8821" s="32"/>
      <c r="E8821" s="32" t="s">
        <v>58867</v>
      </c>
      <c r="F8821" s="44">
        <v>714</v>
      </c>
      <c r="G8821" s="32" t="s">
        <v>11</v>
      </c>
      <c r="H8821" s="32" t="s">
        <v>12</v>
      </c>
      <c r="I8821" s="32" t="s">
        <v>57941</v>
      </c>
      <c r="J8821" s="55">
        <v>8059347259963</v>
      </c>
      <c r="K8821" s="32"/>
      <c r="L8821" s="46">
        <v>419.95</v>
      </c>
      <c r="M8821" s="46">
        <v>419.95</v>
      </c>
      <c r="N8821" s="45">
        <v>45181</v>
      </c>
    </row>
    <row r="8822" spans="1:14" s="17" customFormat="1" x14ac:dyDescent="0.25">
      <c r="A8822" s="32"/>
      <c r="B8822" s="42" t="s">
        <v>57944</v>
      </c>
      <c r="C8822" s="42"/>
      <c r="D8822" s="32"/>
      <c r="E8822" s="32" t="s">
        <v>58866</v>
      </c>
      <c r="F8822" s="44">
        <v>714</v>
      </c>
      <c r="G8822" s="32" t="s">
        <v>11</v>
      </c>
      <c r="H8822" s="32" t="s">
        <v>12</v>
      </c>
      <c r="I8822" s="32" t="s">
        <v>57943</v>
      </c>
      <c r="J8822" s="55">
        <v>8059347254685</v>
      </c>
      <c r="K8822" s="32"/>
      <c r="L8822" s="46">
        <v>419.95</v>
      </c>
      <c r="M8822" s="46">
        <v>419.95</v>
      </c>
      <c r="N8822" s="45">
        <v>45181</v>
      </c>
    </row>
    <row r="8823" spans="1:14" s="17" customFormat="1" x14ac:dyDescent="0.25">
      <c r="A8823" s="32" t="s">
        <v>36243</v>
      </c>
      <c r="B8823" s="42" t="s">
        <v>67691</v>
      </c>
      <c r="C8823" s="42"/>
      <c r="D8823" s="42" t="s">
        <v>22176</v>
      </c>
      <c r="E8823" s="43" t="s">
        <v>58865</v>
      </c>
      <c r="F8823" s="44">
        <v>714</v>
      </c>
      <c r="G8823" s="44" t="s">
        <v>11</v>
      </c>
      <c r="H8823" s="44" t="s">
        <v>12</v>
      </c>
      <c r="I8823" s="42" t="s">
        <v>22177</v>
      </c>
      <c r="J8823" s="42">
        <v>8059175288920</v>
      </c>
      <c r="K8823" s="45"/>
      <c r="L8823" s="47">
        <v>259.95</v>
      </c>
      <c r="M8823" s="47">
        <v>259.95</v>
      </c>
      <c r="N8823" s="45">
        <v>44037</v>
      </c>
    </row>
    <row r="8824" spans="1:14" s="17" customFormat="1" x14ac:dyDescent="0.25">
      <c r="A8824" s="32" t="s">
        <v>36242</v>
      </c>
      <c r="B8824" s="42" t="s">
        <v>67690</v>
      </c>
      <c r="C8824" s="42"/>
      <c r="D8824" s="42" t="s">
        <v>22174</v>
      </c>
      <c r="E8824" s="43" t="s">
        <v>58864</v>
      </c>
      <c r="F8824" s="44">
        <v>714</v>
      </c>
      <c r="G8824" s="44" t="s">
        <v>11</v>
      </c>
      <c r="H8824" s="44" t="s">
        <v>12</v>
      </c>
      <c r="I8824" s="42" t="s">
        <v>22175</v>
      </c>
      <c r="J8824" s="42">
        <v>8059175288913</v>
      </c>
      <c r="K8824" s="45"/>
      <c r="L8824" s="47">
        <v>259.95</v>
      </c>
      <c r="M8824" s="47">
        <v>259.95</v>
      </c>
      <c r="N8824" s="45">
        <v>44037</v>
      </c>
    </row>
    <row r="8825" spans="1:14" s="17" customFormat="1" x14ac:dyDescent="0.25">
      <c r="A8825" s="32" t="s">
        <v>36241</v>
      </c>
      <c r="B8825" s="42" t="s">
        <v>67689</v>
      </c>
      <c r="C8825" s="42"/>
      <c r="D8825" s="42" t="s">
        <v>22172</v>
      </c>
      <c r="E8825" s="43" t="s">
        <v>58863</v>
      </c>
      <c r="F8825" s="44">
        <v>714</v>
      </c>
      <c r="G8825" s="44" t="s">
        <v>11</v>
      </c>
      <c r="H8825" s="44" t="s">
        <v>12</v>
      </c>
      <c r="I8825" s="42" t="s">
        <v>22173</v>
      </c>
      <c r="J8825" s="42">
        <v>8059175288906</v>
      </c>
      <c r="K8825" s="45"/>
      <c r="L8825" s="47">
        <v>259.95</v>
      </c>
      <c r="M8825" s="47">
        <v>259.95</v>
      </c>
      <c r="N8825" s="45">
        <v>44037</v>
      </c>
    </row>
    <row r="8826" spans="1:14" s="17" customFormat="1" x14ac:dyDescent="0.25">
      <c r="A8826" s="32" t="s">
        <v>36240</v>
      </c>
      <c r="B8826" s="42" t="s">
        <v>67688</v>
      </c>
      <c r="C8826" s="42"/>
      <c r="D8826" s="42" t="s">
        <v>22170</v>
      </c>
      <c r="E8826" s="43" t="s">
        <v>58862</v>
      </c>
      <c r="F8826" s="44">
        <v>714</v>
      </c>
      <c r="G8826" s="44" t="s">
        <v>11</v>
      </c>
      <c r="H8826" s="44" t="s">
        <v>12</v>
      </c>
      <c r="I8826" s="42" t="s">
        <v>22171</v>
      </c>
      <c r="J8826" s="42">
        <v>8059175288890</v>
      </c>
      <c r="K8826" s="45"/>
      <c r="L8826" s="47">
        <v>259.95</v>
      </c>
      <c r="M8826" s="47">
        <v>259.95</v>
      </c>
      <c r="N8826" s="45">
        <v>44037</v>
      </c>
    </row>
    <row r="8827" spans="1:14" s="17" customFormat="1" x14ac:dyDescent="0.25">
      <c r="A8827" s="32" t="s">
        <v>36239</v>
      </c>
      <c r="B8827" s="42" t="s">
        <v>67687</v>
      </c>
      <c r="C8827" s="42"/>
      <c r="D8827" s="42" t="s">
        <v>22168</v>
      </c>
      <c r="E8827" s="43" t="s">
        <v>58861</v>
      </c>
      <c r="F8827" s="44">
        <v>714</v>
      </c>
      <c r="G8827" s="44" t="s">
        <v>11</v>
      </c>
      <c r="H8827" s="44" t="s">
        <v>12</v>
      </c>
      <c r="I8827" s="42" t="s">
        <v>22169</v>
      </c>
      <c r="J8827" s="42">
        <v>8059175288883</v>
      </c>
      <c r="K8827" s="45"/>
      <c r="L8827" s="47">
        <v>259.95</v>
      </c>
      <c r="M8827" s="47">
        <v>259.95</v>
      </c>
      <c r="N8827" s="45">
        <v>44037</v>
      </c>
    </row>
    <row r="8828" spans="1:14" s="17" customFormat="1" x14ac:dyDescent="0.25">
      <c r="A8828" s="32" t="s">
        <v>36238</v>
      </c>
      <c r="B8828" s="42" t="s">
        <v>67686</v>
      </c>
      <c r="C8828" s="42"/>
      <c r="D8828" s="42" t="s">
        <v>22166</v>
      </c>
      <c r="E8828" s="43" t="s">
        <v>58860</v>
      </c>
      <c r="F8828" s="44">
        <v>714</v>
      </c>
      <c r="G8828" s="44" t="s">
        <v>11</v>
      </c>
      <c r="H8828" s="44" t="s">
        <v>12</v>
      </c>
      <c r="I8828" s="42" t="s">
        <v>22167</v>
      </c>
      <c r="J8828" s="42">
        <v>8059175288876</v>
      </c>
      <c r="K8828" s="45"/>
      <c r="L8828" s="47">
        <v>259.95</v>
      </c>
      <c r="M8828" s="47">
        <v>259.95</v>
      </c>
      <c r="N8828" s="45">
        <v>44037</v>
      </c>
    </row>
    <row r="8829" spans="1:14" s="17" customFormat="1" x14ac:dyDescent="0.25">
      <c r="A8829" s="32" t="s">
        <v>36237</v>
      </c>
      <c r="B8829" s="42" t="s">
        <v>67685</v>
      </c>
      <c r="C8829" s="42"/>
      <c r="D8829" s="42" t="s">
        <v>22164</v>
      </c>
      <c r="E8829" s="43" t="s">
        <v>58859</v>
      </c>
      <c r="F8829" s="44">
        <v>714</v>
      </c>
      <c r="G8829" s="44" t="s">
        <v>11</v>
      </c>
      <c r="H8829" s="44" t="s">
        <v>12</v>
      </c>
      <c r="I8829" s="42" t="s">
        <v>22165</v>
      </c>
      <c r="J8829" s="42">
        <v>8059175288869</v>
      </c>
      <c r="K8829" s="45"/>
      <c r="L8829" s="47">
        <v>259.95</v>
      </c>
      <c r="M8829" s="47">
        <v>259.95</v>
      </c>
      <c r="N8829" s="45">
        <v>44037</v>
      </c>
    </row>
    <row r="8830" spans="1:14" s="17" customFormat="1" x14ac:dyDescent="0.25">
      <c r="A8830" s="17" t="s">
        <v>72002</v>
      </c>
      <c r="B8830" s="17" t="s">
        <v>72003</v>
      </c>
      <c r="D8830" s="17" t="s">
        <v>72004</v>
      </c>
      <c r="E8830" s="17" t="s">
        <v>72005</v>
      </c>
      <c r="F8830" s="21"/>
      <c r="G8830" s="17" t="s">
        <v>11</v>
      </c>
      <c r="H8830" s="17" t="s">
        <v>12</v>
      </c>
      <c r="I8830" s="17" t="s">
        <v>72006</v>
      </c>
      <c r="J8830" s="20">
        <v>8059347391601</v>
      </c>
      <c r="L8830" s="28">
        <v>259.95</v>
      </c>
      <c r="M8830" s="28">
        <v>259.95</v>
      </c>
      <c r="N8830" s="45">
        <v>45495</v>
      </c>
    </row>
    <row r="8831" spans="1:14" s="17" customFormat="1" x14ac:dyDescent="0.25">
      <c r="A8831" s="17" t="s">
        <v>71997</v>
      </c>
      <c r="B8831" s="17" t="s">
        <v>71998</v>
      </c>
      <c r="D8831" s="17" t="s">
        <v>71999</v>
      </c>
      <c r="E8831" s="17" t="s">
        <v>72000</v>
      </c>
      <c r="F8831" s="21"/>
      <c r="G8831" s="17" t="s">
        <v>11</v>
      </c>
      <c r="H8831" s="17" t="s">
        <v>12</v>
      </c>
      <c r="I8831" s="17" t="s">
        <v>72001</v>
      </c>
      <c r="J8831" s="20">
        <v>8059347391595</v>
      </c>
      <c r="L8831" s="28">
        <v>259.95</v>
      </c>
      <c r="M8831" s="28">
        <v>259.95</v>
      </c>
      <c r="N8831" s="45">
        <v>45495</v>
      </c>
    </row>
    <row r="8832" spans="1:14" s="17" customFormat="1" x14ac:dyDescent="0.25">
      <c r="A8832" s="17" t="s">
        <v>71992</v>
      </c>
      <c r="B8832" s="17" t="s">
        <v>71993</v>
      </c>
      <c r="D8832" s="17" t="s">
        <v>71994</v>
      </c>
      <c r="E8832" s="17" t="s">
        <v>71995</v>
      </c>
      <c r="F8832" s="21"/>
      <c r="G8832" s="17" t="s">
        <v>11</v>
      </c>
      <c r="H8832" s="17" t="s">
        <v>12</v>
      </c>
      <c r="I8832" s="17" t="s">
        <v>71996</v>
      </c>
      <c r="J8832" s="20">
        <v>8059347391588</v>
      </c>
      <c r="L8832" s="28">
        <v>259.95</v>
      </c>
      <c r="M8832" s="28">
        <v>259.95</v>
      </c>
      <c r="N8832" s="45">
        <v>45495</v>
      </c>
    </row>
    <row r="8833" spans="1:14" s="17" customFormat="1" x14ac:dyDescent="0.25">
      <c r="A8833" s="17" t="s">
        <v>71987</v>
      </c>
      <c r="B8833" s="17" t="s">
        <v>71988</v>
      </c>
      <c r="D8833" s="17" t="s">
        <v>71989</v>
      </c>
      <c r="E8833" s="17" t="s">
        <v>71990</v>
      </c>
      <c r="F8833" s="21"/>
      <c r="G8833" s="17" t="s">
        <v>11</v>
      </c>
      <c r="H8833" s="17" t="s">
        <v>12</v>
      </c>
      <c r="I8833" s="17" t="s">
        <v>71991</v>
      </c>
      <c r="J8833" s="20">
        <v>8059347391571</v>
      </c>
      <c r="L8833" s="28">
        <v>259.95</v>
      </c>
      <c r="M8833" s="28">
        <v>259.95</v>
      </c>
      <c r="N8833" s="45">
        <v>45495</v>
      </c>
    </row>
    <row r="8834" spans="1:14" s="17" customFormat="1" x14ac:dyDescent="0.25">
      <c r="A8834" s="17" t="s">
        <v>71982</v>
      </c>
      <c r="B8834" s="17" t="s">
        <v>71983</v>
      </c>
      <c r="D8834" s="17" t="s">
        <v>71984</v>
      </c>
      <c r="E8834" s="17" t="s">
        <v>71985</v>
      </c>
      <c r="F8834" s="21"/>
      <c r="G8834" s="17" t="s">
        <v>11</v>
      </c>
      <c r="H8834" s="17" t="s">
        <v>12</v>
      </c>
      <c r="I8834" s="17" t="s">
        <v>71986</v>
      </c>
      <c r="J8834" s="20">
        <v>8059347391564</v>
      </c>
      <c r="L8834" s="28">
        <v>259.95</v>
      </c>
      <c r="M8834" s="28">
        <v>259.95</v>
      </c>
      <c r="N8834" s="45">
        <v>45495</v>
      </c>
    </row>
    <row r="8835" spans="1:14" s="17" customFormat="1" x14ac:dyDescent="0.25">
      <c r="A8835" s="17" t="s">
        <v>71977</v>
      </c>
      <c r="B8835" s="17" t="s">
        <v>71978</v>
      </c>
      <c r="D8835" s="17" t="s">
        <v>71979</v>
      </c>
      <c r="E8835" s="17" t="s">
        <v>71980</v>
      </c>
      <c r="F8835" s="21"/>
      <c r="G8835" s="17" t="s">
        <v>11</v>
      </c>
      <c r="H8835" s="17" t="s">
        <v>12</v>
      </c>
      <c r="I8835" s="17" t="s">
        <v>71981</v>
      </c>
      <c r="J8835" s="20">
        <v>8059347391557</v>
      </c>
      <c r="L8835" s="28">
        <v>259.95</v>
      </c>
      <c r="M8835" s="28">
        <v>259.95</v>
      </c>
      <c r="N8835" s="45">
        <v>45495</v>
      </c>
    </row>
    <row r="8836" spans="1:14" s="17" customFormat="1" x14ac:dyDescent="0.25">
      <c r="A8836" s="17" t="s">
        <v>71972</v>
      </c>
      <c r="B8836" s="17" t="s">
        <v>71973</v>
      </c>
      <c r="D8836" s="17" t="s">
        <v>71974</v>
      </c>
      <c r="E8836" s="17" t="s">
        <v>71975</v>
      </c>
      <c r="F8836" s="21"/>
      <c r="G8836" s="17" t="s">
        <v>11</v>
      </c>
      <c r="H8836" s="17" t="s">
        <v>12</v>
      </c>
      <c r="I8836" s="17" t="s">
        <v>71976</v>
      </c>
      <c r="J8836" s="20">
        <v>8059347391540</v>
      </c>
      <c r="L8836" s="28">
        <v>259.95</v>
      </c>
      <c r="M8836" s="28">
        <v>259.95</v>
      </c>
      <c r="N8836" s="45">
        <v>45495</v>
      </c>
    </row>
    <row r="8837" spans="1:14" s="17" customFormat="1" x14ac:dyDescent="0.25">
      <c r="A8837" s="32" t="s">
        <v>41756</v>
      </c>
      <c r="B8837" s="42" t="s">
        <v>41757</v>
      </c>
      <c r="C8837" s="42"/>
      <c r="D8837" s="42" t="s">
        <v>41758</v>
      </c>
      <c r="E8837" s="43" t="s">
        <v>41759</v>
      </c>
      <c r="F8837" s="44">
        <v>714</v>
      </c>
      <c r="G8837" s="32" t="s">
        <v>11</v>
      </c>
      <c r="H8837" s="43" t="s">
        <v>12</v>
      </c>
      <c r="I8837" s="42" t="s">
        <v>41760</v>
      </c>
      <c r="J8837" s="42">
        <v>8059175884726</v>
      </c>
      <c r="K8837" s="45"/>
      <c r="L8837" s="47">
        <v>259.95</v>
      </c>
      <c r="M8837" s="47">
        <v>259.95</v>
      </c>
      <c r="N8837" s="45">
        <v>44396</v>
      </c>
    </row>
    <row r="8838" spans="1:14" s="17" customFormat="1" x14ac:dyDescent="0.25">
      <c r="A8838" s="32" t="s">
        <v>41751</v>
      </c>
      <c r="B8838" s="42" t="s">
        <v>41752</v>
      </c>
      <c r="C8838" s="42"/>
      <c r="D8838" s="42" t="s">
        <v>41753</v>
      </c>
      <c r="E8838" s="43" t="s">
        <v>41754</v>
      </c>
      <c r="F8838" s="44">
        <v>714</v>
      </c>
      <c r="G8838" s="32" t="s">
        <v>11</v>
      </c>
      <c r="H8838" s="43" t="s">
        <v>12</v>
      </c>
      <c r="I8838" s="42" t="s">
        <v>41755</v>
      </c>
      <c r="J8838" s="42">
        <v>8059175884719</v>
      </c>
      <c r="K8838" s="45"/>
      <c r="L8838" s="47">
        <v>259.95</v>
      </c>
      <c r="M8838" s="47">
        <v>259.95</v>
      </c>
      <c r="N8838" s="45">
        <v>44396</v>
      </c>
    </row>
    <row r="8839" spans="1:14" s="17" customFormat="1" x14ac:dyDescent="0.25">
      <c r="A8839" s="32" t="s">
        <v>41746</v>
      </c>
      <c r="B8839" s="42" t="s">
        <v>41747</v>
      </c>
      <c r="C8839" s="42"/>
      <c r="D8839" s="42" t="s">
        <v>41748</v>
      </c>
      <c r="E8839" s="43" t="s">
        <v>41749</v>
      </c>
      <c r="F8839" s="44">
        <v>714</v>
      </c>
      <c r="G8839" s="32" t="s">
        <v>11</v>
      </c>
      <c r="H8839" s="43" t="s">
        <v>12</v>
      </c>
      <c r="I8839" s="42" t="s">
        <v>41750</v>
      </c>
      <c r="J8839" s="42">
        <v>8059175884702</v>
      </c>
      <c r="K8839" s="45"/>
      <c r="L8839" s="47">
        <v>259.95</v>
      </c>
      <c r="M8839" s="47">
        <v>259.95</v>
      </c>
      <c r="N8839" s="45">
        <v>44396</v>
      </c>
    </row>
    <row r="8840" spans="1:14" s="17" customFormat="1" x14ac:dyDescent="0.25">
      <c r="A8840" s="32" t="s">
        <v>41741</v>
      </c>
      <c r="B8840" s="42" t="s">
        <v>41742</v>
      </c>
      <c r="C8840" s="42"/>
      <c r="D8840" s="42" t="s">
        <v>41743</v>
      </c>
      <c r="E8840" s="43" t="s">
        <v>41744</v>
      </c>
      <c r="F8840" s="44">
        <v>714</v>
      </c>
      <c r="G8840" s="32" t="s">
        <v>11</v>
      </c>
      <c r="H8840" s="43" t="s">
        <v>12</v>
      </c>
      <c r="I8840" s="42" t="s">
        <v>41745</v>
      </c>
      <c r="J8840" s="42">
        <v>8059175884696</v>
      </c>
      <c r="K8840" s="45"/>
      <c r="L8840" s="47">
        <v>259.95</v>
      </c>
      <c r="M8840" s="47">
        <v>259.95</v>
      </c>
      <c r="N8840" s="45">
        <v>44396</v>
      </c>
    </row>
    <row r="8841" spans="1:14" s="17" customFormat="1" x14ac:dyDescent="0.25">
      <c r="A8841" s="32" t="s">
        <v>41736</v>
      </c>
      <c r="B8841" s="42" t="s">
        <v>41737</v>
      </c>
      <c r="C8841" s="42"/>
      <c r="D8841" s="42" t="s">
        <v>41738</v>
      </c>
      <c r="E8841" s="43" t="s">
        <v>41739</v>
      </c>
      <c r="F8841" s="44">
        <v>714</v>
      </c>
      <c r="G8841" s="32" t="s">
        <v>11</v>
      </c>
      <c r="H8841" s="43" t="s">
        <v>12</v>
      </c>
      <c r="I8841" s="42" t="s">
        <v>41740</v>
      </c>
      <c r="J8841" s="42">
        <v>8059175884689</v>
      </c>
      <c r="K8841" s="45"/>
      <c r="L8841" s="47">
        <v>259.95</v>
      </c>
      <c r="M8841" s="47">
        <v>259.95</v>
      </c>
      <c r="N8841" s="45">
        <v>44396</v>
      </c>
    </row>
    <row r="8842" spans="1:14" s="17" customFormat="1" x14ac:dyDescent="0.25">
      <c r="A8842" s="32" t="s">
        <v>41731</v>
      </c>
      <c r="B8842" s="42" t="s">
        <v>41732</v>
      </c>
      <c r="C8842" s="42"/>
      <c r="D8842" s="42" t="s">
        <v>41733</v>
      </c>
      <c r="E8842" s="43" t="s">
        <v>41734</v>
      </c>
      <c r="F8842" s="44">
        <v>714</v>
      </c>
      <c r="G8842" s="32" t="s">
        <v>11</v>
      </c>
      <c r="H8842" s="43" t="s">
        <v>12</v>
      </c>
      <c r="I8842" s="42" t="s">
        <v>41735</v>
      </c>
      <c r="J8842" s="42">
        <v>8059175884672</v>
      </c>
      <c r="K8842" s="45"/>
      <c r="L8842" s="47">
        <v>259.95</v>
      </c>
      <c r="M8842" s="47">
        <v>259.95</v>
      </c>
      <c r="N8842" s="45">
        <v>44396</v>
      </c>
    </row>
    <row r="8843" spans="1:14" s="17" customFormat="1" x14ac:dyDescent="0.25">
      <c r="A8843" s="32" t="s">
        <v>41726</v>
      </c>
      <c r="B8843" s="42" t="s">
        <v>41727</v>
      </c>
      <c r="C8843" s="42"/>
      <c r="D8843" s="42" t="s">
        <v>41728</v>
      </c>
      <c r="E8843" s="43" t="s">
        <v>41729</v>
      </c>
      <c r="F8843" s="44">
        <v>714</v>
      </c>
      <c r="G8843" s="32" t="s">
        <v>11</v>
      </c>
      <c r="H8843" s="43" t="s">
        <v>12</v>
      </c>
      <c r="I8843" s="42" t="s">
        <v>41730</v>
      </c>
      <c r="J8843" s="42">
        <v>8059175884665</v>
      </c>
      <c r="K8843" s="45"/>
      <c r="L8843" s="47">
        <v>259.95</v>
      </c>
      <c r="M8843" s="47">
        <v>259.95</v>
      </c>
      <c r="N8843" s="45">
        <v>44396</v>
      </c>
    </row>
    <row r="8844" spans="1:14" s="17" customFormat="1" x14ac:dyDescent="0.25">
      <c r="A8844" s="32" t="s">
        <v>56907</v>
      </c>
      <c r="B8844" s="42" t="s">
        <v>54979</v>
      </c>
      <c r="C8844" s="42"/>
      <c r="D8844" s="32" t="s">
        <v>55350</v>
      </c>
      <c r="E8844" s="32" t="s">
        <v>56662</v>
      </c>
      <c r="F8844" s="44">
        <v>714</v>
      </c>
      <c r="G8844" s="44" t="s">
        <v>11</v>
      </c>
      <c r="H8844" s="44" t="s">
        <v>12</v>
      </c>
      <c r="I8844" s="32" t="s">
        <v>55778</v>
      </c>
      <c r="J8844" s="55">
        <v>8059347199481</v>
      </c>
      <c r="K8844" s="45"/>
      <c r="L8844" s="47">
        <v>259.95</v>
      </c>
      <c r="M8844" s="47">
        <v>259.95</v>
      </c>
      <c r="N8844" s="45">
        <v>45131</v>
      </c>
    </row>
    <row r="8845" spans="1:14" s="17" customFormat="1" x14ac:dyDescent="0.25">
      <c r="A8845" s="32" t="s">
        <v>56906</v>
      </c>
      <c r="B8845" s="42" t="s">
        <v>54980</v>
      </c>
      <c r="C8845" s="42"/>
      <c r="D8845" s="32" t="s">
        <v>55351</v>
      </c>
      <c r="E8845" s="32" t="s">
        <v>56663</v>
      </c>
      <c r="F8845" s="44">
        <v>714</v>
      </c>
      <c r="G8845" s="44" t="s">
        <v>11</v>
      </c>
      <c r="H8845" s="44" t="s">
        <v>12</v>
      </c>
      <c r="I8845" s="32" t="s">
        <v>55779</v>
      </c>
      <c r="J8845" s="55">
        <v>8059347199474</v>
      </c>
      <c r="K8845" s="45"/>
      <c r="L8845" s="47">
        <v>259.95</v>
      </c>
      <c r="M8845" s="47">
        <v>259.95</v>
      </c>
      <c r="N8845" s="45">
        <v>45131</v>
      </c>
    </row>
    <row r="8846" spans="1:14" s="17" customFormat="1" x14ac:dyDescent="0.25">
      <c r="A8846" s="32" t="s">
        <v>56905</v>
      </c>
      <c r="B8846" s="42" t="s">
        <v>54981</v>
      </c>
      <c r="C8846" s="42"/>
      <c r="D8846" s="32" t="s">
        <v>55352</v>
      </c>
      <c r="E8846" s="32" t="s">
        <v>56664</v>
      </c>
      <c r="F8846" s="44">
        <v>714</v>
      </c>
      <c r="G8846" s="44" t="s">
        <v>11</v>
      </c>
      <c r="H8846" s="44" t="s">
        <v>12</v>
      </c>
      <c r="I8846" s="32" t="s">
        <v>55780</v>
      </c>
      <c r="J8846" s="55">
        <v>8059347199467</v>
      </c>
      <c r="K8846" s="45"/>
      <c r="L8846" s="47">
        <v>259.95</v>
      </c>
      <c r="M8846" s="47">
        <v>259.95</v>
      </c>
      <c r="N8846" s="45">
        <v>45131</v>
      </c>
    </row>
    <row r="8847" spans="1:14" s="17" customFormat="1" x14ac:dyDescent="0.25">
      <c r="A8847" s="32" t="s">
        <v>56904</v>
      </c>
      <c r="B8847" s="42" t="s">
        <v>54982</v>
      </c>
      <c r="C8847" s="42"/>
      <c r="D8847" s="32" t="s">
        <v>55353</v>
      </c>
      <c r="E8847" s="32" t="s">
        <v>56665</v>
      </c>
      <c r="F8847" s="44">
        <v>714</v>
      </c>
      <c r="G8847" s="44" t="s">
        <v>11</v>
      </c>
      <c r="H8847" s="44" t="s">
        <v>12</v>
      </c>
      <c r="I8847" s="32" t="s">
        <v>55781</v>
      </c>
      <c r="J8847" s="55">
        <v>8059347199450</v>
      </c>
      <c r="K8847" s="45"/>
      <c r="L8847" s="47">
        <v>259.95</v>
      </c>
      <c r="M8847" s="47">
        <v>259.95</v>
      </c>
      <c r="N8847" s="45">
        <v>45131</v>
      </c>
    </row>
    <row r="8848" spans="1:14" s="17" customFormat="1" x14ac:dyDescent="0.25">
      <c r="A8848" s="32" t="s">
        <v>56903</v>
      </c>
      <c r="B8848" s="42" t="s">
        <v>54983</v>
      </c>
      <c r="C8848" s="42"/>
      <c r="D8848" s="32" t="s">
        <v>55354</v>
      </c>
      <c r="E8848" s="32" t="s">
        <v>56666</v>
      </c>
      <c r="F8848" s="44">
        <v>714</v>
      </c>
      <c r="G8848" s="44" t="s">
        <v>11</v>
      </c>
      <c r="H8848" s="44" t="s">
        <v>12</v>
      </c>
      <c r="I8848" s="32" t="s">
        <v>55782</v>
      </c>
      <c r="J8848" s="55">
        <v>8059347199443</v>
      </c>
      <c r="K8848" s="45"/>
      <c r="L8848" s="47">
        <v>259.95</v>
      </c>
      <c r="M8848" s="47">
        <v>259.95</v>
      </c>
      <c r="N8848" s="45">
        <v>45131</v>
      </c>
    </row>
    <row r="8849" spans="1:14" s="17" customFormat="1" x14ac:dyDescent="0.25">
      <c r="A8849" s="32" t="s">
        <v>56902</v>
      </c>
      <c r="B8849" s="42" t="s">
        <v>54984</v>
      </c>
      <c r="C8849" s="42"/>
      <c r="D8849" s="32" t="s">
        <v>55355</v>
      </c>
      <c r="E8849" s="32" t="s">
        <v>56667</v>
      </c>
      <c r="F8849" s="44">
        <v>714</v>
      </c>
      <c r="G8849" s="44" t="s">
        <v>11</v>
      </c>
      <c r="H8849" s="44" t="s">
        <v>12</v>
      </c>
      <c r="I8849" s="32" t="s">
        <v>55783</v>
      </c>
      <c r="J8849" s="55">
        <v>8059347199436</v>
      </c>
      <c r="K8849" s="45"/>
      <c r="L8849" s="47">
        <v>259.95</v>
      </c>
      <c r="M8849" s="47">
        <v>259.95</v>
      </c>
      <c r="N8849" s="45">
        <v>45131</v>
      </c>
    </row>
    <row r="8850" spans="1:14" s="17" customFormat="1" x14ac:dyDescent="0.25">
      <c r="A8850" s="32" t="s">
        <v>56901</v>
      </c>
      <c r="B8850" s="42" t="s">
        <v>54985</v>
      </c>
      <c r="C8850" s="42"/>
      <c r="D8850" s="32" t="s">
        <v>55356</v>
      </c>
      <c r="E8850" s="32" t="s">
        <v>56668</v>
      </c>
      <c r="F8850" s="44">
        <v>714</v>
      </c>
      <c r="G8850" s="44" t="s">
        <v>11</v>
      </c>
      <c r="H8850" s="44" t="s">
        <v>12</v>
      </c>
      <c r="I8850" s="32" t="s">
        <v>55784</v>
      </c>
      <c r="J8850" s="55">
        <v>8059347199429</v>
      </c>
      <c r="K8850" s="45"/>
      <c r="L8850" s="47">
        <v>259.95</v>
      </c>
      <c r="M8850" s="47">
        <v>259.95</v>
      </c>
      <c r="N8850" s="45">
        <v>45131</v>
      </c>
    </row>
    <row r="8851" spans="1:14" s="17" customFormat="1" x14ac:dyDescent="0.25">
      <c r="A8851" s="32"/>
      <c r="B8851" s="42" t="s">
        <v>52397</v>
      </c>
      <c r="C8851" s="42"/>
      <c r="D8851" s="73" t="s">
        <v>70969</v>
      </c>
      <c r="E8851" s="32" t="s">
        <v>50685</v>
      </c>
      <c r="F8851" s="44">
        <v>714</v>
      </c>
      <c r="G8851" s="32" t="s">
        <v>11</v>
      </c>
      <c r="H8851" s="32" t="s">
        <v>12</v>
      </c>
      <c r="I8851" s="32" t="s">
        <v>50686</v>
      </c>
      <c r="J8851" s="55">
        <v>8059347052199</v>
      </c>
      <c r="K8851" s="32"/>
      <c r="L8851" s="47">
        <v>259.95</v>
      </c>
      <c r="M8851" s="47">
        <v>259.95</v>
      </c>
      <c r="N8851" s="45">
        <v>44865</v>
      </c>
    </row>
    <row r="8852" spans="1:14" s="17" customFormat="1" x14ac:dyDescent="0.25">
      <c r="A8852" s="32"/>
      <c r="B8852" s="42" t="s">
        <v>52396</v>
      </c>
      <c r="C8852" s="42"/>
      <c r="D8852" s="73" t="s">
        <v>70968</v>
      </c>
      <c r="E8852" s="32" t="s">
        <v>50683</v>
      </c>
      <c r="F8852" s="44">
        <v>714</v>
      </c>
      <c r="G8852" s="32" t="s">
        <v>11</v>
      </c>
      <c r="H8852" s="32" t="s">
        <v>12</v>
      </c>
      <c r="I8852" s="32" t="s">
        <v>50684</v>
      </c>
      <c r="J8852" s="55">
        <v>8059347052182</v>
      </c>
      <c r="K8852" s="32"/>
      <c r="L8852" s="47">
        <v>259.95</v>
      </c>
      <c r="M8852" s="47">
        <v>259.95</v>
      </c>
      <c r="N8852" s="45">
        <v>44865</v>
      </c>
    </row>
    <row r="8853" spans="1:14" s="17" customFormat="1" x14ac:dyDescent="0.25">
      <c r="A8853" s="32"/>
      <c r="B8853" s="42" t="s">
        <v>52395</v>
      </c>
      <c r="C8853" s="42"/>
      <c r="D8853" s="73" t="s">
        <v>70967</v>
      </c>
      <c r="E8853" s="32" t="s">
        <v>50681</v>
      </c>
      <c r="F8853" s="44">
        <v>714</v>
      </c>
      <c r="G8853" s="32" t="s">
        <v>11</v>
      </c>
      <c r="H8853" s="32" t="s">
        <v>12</v>
      </c>
      <c r="I8853" s="32" t="s">
        <v>50682</v>
      </c>
      <c r="J8853" s="55">
        <v>8059347052175</v>
      </c>
      <c r="K8853" s="32"/>
      <c r="L8853" s="47">
        <v>259.95</v>
      </c>
      <c r="M8853" s="47">
        <v>259.95</v>
      </c>
      <c r="N8853" s="45">
        <v>44865</v>
      </c>
    </row>
    <row r="8854" spans="1:14" s="17" customFormat="1" x14ac:dyDescent="0.25">
      <c r="A8854" s="32"/>
      <c r="B8854" s="42" t="s">
        <v>52394</v>
      </c>
      <c r="C8854" s="42"/>
      <c r="D8854" s="73" t="s">
        <v>70966</v>
      </c>
      <c r="E8854" s="32" t="s">
        <v>50673</v>
      </c>
      <c r="F8854" s="44">
        <v>714</v>
      </c>
      <c r="G8854" s="32" t="s">
        <v>11</v>
      </c>
      <c r="H8854" s="32" t="s">
        <v>12</v>
      </c>
      <c r="I8854" s="32" t="s">
        <v>50674</v>
      </c>
      <c r="J8854" s="55">
        <v>8059347044996</v>
      </c>
      <c r="K8854" s="32"/>
      <c r="L8854" s="47">
        <v>259.95</v>
      </c>
      <c r="M8854" s="47">
        <v>259.95</v>
      </c>
      <c r="N8854" s="45">
        <v>44865</v>
      </c>
    </row>
    <row r="8855" spans="1:14" s="17" customFormat="1" x14ac:dyDescent="0.25">
      <c r="A8855" s="32"/>
      <c r="B8855" s="42" t="s">
        <v>52393</v>
      </c>
      <c r="C8855" s="42"/>
      <c r="D8855" s="73" t="s">
        <v>70965</v>
      </c>
      <c r="E8855" s="32" t="s">
        <v>50679</v>
      </c>
      <c r="F8855" s="44">
        <v>714</v>
      </c>
      <c r="G8855" s="32" t="s">
        <v>11</v>
      </c>
      <c r="H8855" s="32" t="s">
        <v>12</v>
      </c>
      <c r="I8855" s="32" t="s">
        <v>50680</v>
      </c>
      <c r="J8855" s="55">
        <v>8059347052168</v>
      </c>
      <c r="K8855" s="32"/>
      <c r="L8855" s="47">
        <v>259.95</v>
      </c>
      <c r="M8855" s="47">
        <v>259.95</v>
      </c>
      <c r="N8855" s="45">
        <v>44865</v>
      </c>
    </row>
    <row r="8856" spans="1:14" s="17" customFormat="1" x14ac:dyDescent="0.25">
      <c r="A8856" s="32"/>
      <c r="B8856" s="42" t="s">
        <v>52392</v>
      </c>
      <c r="C8856" s="42"/>
      <c r="D8856" s="73" t="s">
        <v>70964</v>
      </c>
      <c r="E8856" s="32" t="s">
        <v>50677</v>
      </c>
      <c r="F8856" s="44">
        <v>714</v>
      </c>
      <c r="G8856" s="32" t="s">
        <v>11</v>
      </c>
      <c r="H8856" s="32" t="s">
        <v>12</v>
      </c>
      <c r="I8856" s="32" t="s">
        <v>50678</v>
      </c>
      <c r="J8856" s="55">
        <v>8059347052151</v>
      </c>
      <c r="K8856" s="32"/>
      <c r="L8856" s="47">
        <v>259.95</v>
      </c>
      <c r="M8856" s="47">
        <v>259.95</v>
      </c>
      <c r="N8856" s="45">
        <v>44865</v>
      </c>
    </row>
    <row r="8857" spans="1:14" s="17" customFormat="1" x14ac:dyDescent="0.25">
      <c r="A8857" s="32"/>
      <c r="B8857" s="42" t="s">
        <v>52391</v>
      </c>
      <c r="C8857" s="42"/>
      <c r="D8857" s="73" t="s">
        <v>70963</v>
      </c>
      <c r="E8857" s="32" t="s">
        <v>50675</v>
      </c>
      <c r="F8857" s="44">
        <v>714</v>
      </c>
      <c r="G8857" s="32" t="s">
        <v>11</v>
      </c>
      <c r="H8857" s="32" t="s">
        <v>12</v>
      </c>
      <c r="I8857" s="32" t="s">
        <v>50676</v>
      </c>
      <c r="J8857" s="55">
        <v>8059347052144</v>
      </c>
      <c r="K8857" s="32"/>
      <c r="L8857" s="47">
        <v>259.95</v>
      </c>
      <c r="M8857" s="47">
        <v>259.95</v>
      </c>
      <c r="N8857" s="45">
        <v>44865</v>
      </c>
    </row>
    <row r="8858" spans="1:14" s="17" customFormat="1" x14ac:dyDescent="0.25">
      <c r="A8858" s="32" t="s">
        <v>22667</v>
      </c>
      <c r="B8858" s="42" t="s">
        <v>67607</v>
      </c>
      <c r="C8858" s="42"/>
      <c r="D8858" s="42" t="s">
        <v>2901</v>
      </c>
      <c r="E8858" s="43" t="s">
        <v>2902</v>
      </c>
      <c r="F8858" s="44">
        <v>714</v>
      </c>
      <c r="G8858" s="44" t="s">
        <v>11</v>
      </c>
      <c r="H8858" s="44" t="s">
        <v>12</v>
      </c>
      <c r="I8858" s="42" t="s">
        <v>53729</v>
      </c>
      <c r="J8858" s="42">
        <v>8051194974938</v>
      </c>
      <c r="K8858" s="45"/>
      <c r="L8858" s="47">
        <v>259.95</v>
      </c>
      <c r="M8858" s="47">
        <v>259.95</v>
      </c>
      <c r="N8858" s="45"/>
    </row>
    <row r="8859" spans="1:14" s="17" customFormat="1" x14ac:dyDescent="0.25">
      <c r="A8859" s="32" t="s">
        <v>22666</v>
      </c>
      <c r="B8859" s="42" t="s">
        <v>67606</v>
      </c>
      <c r="C8859" s="42"/>
      <c r="D8859" s="42" t="s">
        <v>2899</v>
      </c>
      <c r="E8859" s="43" t="s">
        <v>2900</v>
      </c>
      <c r="F8859" s="44">
        <v>714</v>
      </c>
      <c r="G8859" s="44" t="s">
        <v>11</v>
      </c>
      <c r="H8859" s="44" t="s">
        <v>12</v>
      </c>
      <c r="I8859" s="42" t="s">
        <v>53728</v>
      </c>
      <c r="J8859" s="42">
        <v>8051194974921</v>
      </c>
      <c r="K8859" s="45"/>
      <c r="L8859" s="47">
        <v>259.95</v>
      </c>
      <c r="M8859" s="47">
        <v>259.95</v>
      </c>
      <c r="N8859" s="45"/>
    </row>
    <row r="8860" spans="1:14" s="17" customFormat="1" x14ac:dyDescent="0.25">
      <c r="A8860" s="32" t="s">
        <v>22665</v>
      </c>
      <c r="B8860" s="42" t="s">
        <v>67605</v>
      </c>
      <c r="C8860" s="42"/>
      <c r="D8860" s="42" t="s">
        <v>2897</v>
      </c>
      <c r="E8860" s="43" t="s">
        <v>2898</v>
      </c>
      <c r="F8860" s="44">
        <v>714</v>
      </c>
      <c r="G8860" s="44" t="s">
        <v>11</v>
      </c>
      <c r="H8860" s="44" t="s">
        <v>12</v>
      </c>
      <c r="I8860" s="42" t="s">
        <v>53727</v>
      </c>
      <c r="J8860" s="42">
        <v>8051194974914</v>
      </c>
      <c r="K8860" s="45"/>
      <c r="L8860" s="47">
        <v>259.95</v>
      </c>
      <c r="M8860" s="47">
        <v>259.95</v>
      </c>
      <c r="N8860" s="45"/>
    </row>
    <row r="8861" spans="1:14" s="17" customFormat="1" x14ac:dyDescent="0.25">
      <c r="A8861" s="32" t="s">
        <v>22664</v>
      </c>
      <c r="B8861" s="42" t="s">
        <v>67604</v>
      </c>
      <c r="C8861" s="42"/>
      <c r="D8861" s="42" t="s">
        <v>2895</v>
      </c>
      <c r="E8861" s="43" t="s">
        <v>2896</v>
      </c>
      <c r="F8861" s="44">
        <v>714</v>
      </c>
      <c r="G8861" s="44" t="s">
        <v>11</v>
      </c>
      <c r="H8861" s="44" t="s">
        <v>12</v>
      </c>
      <c r="I8861" s="42" t="s">
        <v>53726</v>
      </c>
      <c r="J8861" s="42">
        <v>8051194974907</v>
      </c>
      <c r="K8861" s="45"/>
      <c r="L8861" s="47">
        <v>259.95</v>
      </c>
      <c r="M8861" s="47">
        <v>259.95</v>
      </c>
      <c r="N8861" s="45"/>
    </row>
    <row r="8862" spans="1:14" s="17" customFormat="1" x14ac:dyDescent="0.25">
      <c r="A8862" s="32" t="s">
        <v>22663</v>
      </c>
      <c r="B8862" s="42" t="s">
        <v>67603</v>
      </c>
      <c r="C8862" s="42"/>
      <c r="D8862" s="42" t="s">
        <v>2893</v>
      </c>
      <c r="E8862" s="43" t="s">
        <v>2894</v>
      </c>
      <c r="F8862" s="44">
        <v>714</v>
      </c>
      <c r="G8862" s="44" t="s">
        <v>11</v>
      </c>
      <c r="H8862" s="44" t="s">
        <v>12</v>
      </c>
      <c r="I8862" s="42" t="s">
        <v>53725</v>
      </c>
      <c r="J8862" s="42">
        <v>8051194974891</v>
      </c>
      <c r="K8862" s="45"/>
      <c r="L8862" s="47">
        <v>259.95</v>
      </c>
      <c r="M8862" s="47">
        <v>259.95</v>
      </c>
      <c r="N8862" s="45"/>
    </row>
    <row r="8863" spans="1:14" s="17" customFormat="1" x14ac:dyDescent="0.25">
      <c r="A8863" s="32" t="s">
        <v>22662</v>
      </c>
      <c r="B8863" s="42" t="s">
        <v>67602</v>
      </c>
      <c r="C8863" s="42"/>
      <c r="D8863" s="42" t="s">
        <v>2891</v>
      </c>
      <c r="E8863" s="43" t="s">
        <v>2892</v>
      </c>
      <c r="F8863" s="44">
        <v>714</v>
      </c>
      <c r="G8863" s="44" t="s">
        <v>11</v>
      </c>
      <c r="H8863" s="44" t="s">
        <v>12</v>
      </c>
      <c r="I8863" s="42" t="s">
        <v>53724</v>
      </c>
      <c r="J8863" s="42">
        <v>8051194974884</v>
      </c>
      <c r="K8863" s="45"/>
      <c r="L8863" s="47">
        <v>259.95</v>
      </c>
      <c r="M8863" s="47">
        <v>259.95</v>
      </c>
      <c r="N8863" s="45"/>
    </row>
    <row r="8864" spans="1:14" s="17" customFormat="1" x14ac:dyDescent="0.25">
      <c r="A8864" s="32" t="s">
        <v>24106</v>
      </c>
      <c r="B8864" s="42" t="s">
        <v>67662</v>
      </c>
      <c r="C8864" s="42"/>
      <c r="D8864" s="42" t="s">
        <v>15770</v>
      </c>
      <c r="E8864" s="43" t="s">
        <v>15771</v>
      </c>
      <c r="F8864" s="44">
        <v>714</v>
      </c>
      <c r="G8864" s="44" t="s">
        <v>11</v>
      </c>
      <c r="H8864" s="44" t="s">
        <v>12</v>
      </c>
      <c r="I8864" s="42" t="s">
        <v>15772</v>
      </c>
      <c r="J8864" s="42">
        <v>8033637200835</v>
      </c>
      <c r="K8864" s="45"/>
      <c r="L8864" s="47">
        <v>259.95</v>
      </c>
      <c r="M8864" s="47">
        <v>259.95</v>
      </c>
      <c r="N8864" s="45">
        <v>43290</v>
      </c>
    </row>
    <row r="8865" spans="1:14" s="17" customFormat="1" x14ac:dyDescent="0.25">
      <c r="A8865" s="32" t="s">
        <v>24105</v>
      </c>
      <c r="B8865" s="42" t="s">
        <v>67661</v>
      </c>
      <c r="C8865" s="42"/>
      <c r="D8865" s="42" t="s">
        <v>15767</v>
      </c>
      <c r="E8865" s="43" t="s">
        <v>15768</v>
      </c>
      <c r="F8865" s="44">
        <v>714</v>
      </c>
      <c r="G8865" s="44" t="s">
        <v>11</v>
      </c>
      <c r="H8865" s="44" t="s">
        <v>12</v>
      </c>
      <c r="I8865" s="42" t="s">
        <v>15769</v>
      </c>
      <c r="J8865" s="42">
        <v>8033637200828</v>
      </c>
      <c r="K8865" s="45"/>
      <c r="L8865" s="47">
        <v>259.95</v>
      </c>
      <c r="M8865" s="47">
        <v>259.95</v>
      </c>
      <c r="N8865" s="45">
        <v>43290</v>
      </c>
    </row>
    <row r="8866" spans="1:14" s="17" customFormat="1" x14ac:dyDescent="0.25">
      <c r="A8866" s="32" t="s">
        <v>24104</v>
      </c>
      <c r="B8866" s="42" t="s">
        <v>67660</v>
      </c>
      <c r="C8866" s="42"/>
      <c r="D8866" s="42" t="s">
        <v>15764</v>
      </c>
      <c r="E8866" s="43" t="s">
        <v>15765</v>
      </c>
      <c r="F8866" s="44">
        <v>714</v>
      </c>
      <c r="G8866" s="44" t="s">
        <v>11</v>
      </c>
      <c r="H8866" s="44" t="s">
        <v>12</v>
      </c>
      <c r="I8866" s="42" t="s">
        <v>15766</v>
      </c>
      <c r="J8866" s="42">
        <v>8033637200811</v>
      </c>
      <c r="K8866" s="45"/>
      <c r="L8866" s="47">
        <v>259.95</v>
      </c>
      <c r="M8866" s="47">
        <v>259.95</v>
      </c>
      <c r="N8866" s="45">
        <v>43290</v>
      </c>
    </row>
    <row r="8867" spans="1:14" s="17" customFormat="1" x14ac:dyDescent="0.25">
      <c r="A8867" s="32" t="s">
        <v>24103</v>
      </c>
      <c r="B8867" s="42" t="s">
        <v>67659</v>
      </c>
      <c r="C8867" s="42"/>
      <c r="D8867" s="42" t="s">
        <v>15761</v>
      </c>
      <c r="E8867" s="43" t="s">
        <v>15762</v>
      </c>
      <c r="F8867" s="44">
        <v>714</v>
      </c>
      <c r="G8867" s="44" t="s">
        <v>11</v>
      </c>
      <c r="H8867" s="44" t="s">
        <v>12</v>
      </c>
      <c r="I8867" s="42" t="s">
        <v>15763</v>
      </c>
      <c r="J8867" s="42">
        <v>8033637200804</v>
      </c>
      <c r="K8867" s="45"/>
      <c r="L8867" s="47">
        <v>259.95</v>
      </c>
      <c r="M8867" s="47">
        <v>259.95</v>
      </c>
      <c r="N8867" s="45">
        <v>43290</v>
      </c>
    </row>
    <row r="8868" spans="1:14" s="17" customFormat="1" x14ac:dyDescent="0.25">
      <c r="A8868" s="32" t="s">
        <v>24102</v>
      </c>
      <c r="B8868" s="42" t="s">
        <v>67658</v>
      </c>
      <c r="C8868" s="42"/>
      <c r="D8868" s="42" t="s">
        <v>15758</v>
      </c>
      <c r="E8868" s="43" t="s">
        <v>15759</v>
      </c>
      <c r="F8868" s="44">
        <v>714</v>
      </c>
      <c r="G8868" s="44" t="s">
        <v>11</v>
      </c>
      <c r="H8868" s="44" t="s">
        <v>12</v>
      </c>
      <c r="I8868" s="42" t="s">
        <v>15760</v>
      </c>
      <c r="J8868" s="42">
        <v>8033637200798</v>
      </c>
      <c r="K8868" s="45"/>
      <c r="L8868" s="47">
        <v>259.95</v>
      </c>
      <c r="M8868" s="47">
        <v>259.95</v>
      </c>
      <c r="N8868" s="45">
        <v>43290</v>
      </c>
    </row>
    <row r="8869" spans="1:14" s="17" customFormat="1" x14ac:dyDescent="0.25">
      <c r="A8869" s="32" t="s">
        <v>24101</v>
      </c>
      <c r="B8869" s="42"/>
      <c r="C8869" s="42"/>
      <c r="D8869" s="42" t="s">
        <v>15755</v>
      </c>
      <c r="E8869" s="43" t="s">
        <v>15756</v>
      </c>
      <c r="F8869" s="44">
        <v>714</v>
      </c>
      <c r="G8869" s="44" t="s">
        <v>11</v>
      </c>
      <c r="H8869" s="44" t="s">
        <v>12</v>
      </c>
      <c r="I8869" s="42" t="s">
        <v>15757</v>
      </c>
      <c r="J8869" s="42">
        <v>8033637441771</v>
      </c>
      <c r="K8869" s="45"/>
      <c r="L8869" s="47">
        <v>259.95</v>
      </c>
      <c r="M8869" s="47">
        <v>259.95</v>
      </c>
      <c r="N8869" s="45">
        <v>43290</v>
      </c>
    </row>
    <row r="8870" spans="1:14" s="17" customFormat="1" x14ac:dyDescent="0.25">
      <c r="A8870" s="32" t="s">
        <v>24100</v>
      </c>
      <c r="B8870" s="42"/>
      <c r="C8870" s="42"/>
      <c r="D8870" s="42" t="s">
        <v>15752</v>
      </c>
      <c r="E8870" s="43" t="s">
        <v>15753</v>
      </c>
      <c r="F8870" s="44">
        <v>714</v>
      </c>
      <c r="G8870" s="44" t="s">
        <v>11</v>
      </c>
      <c r="H8870" s="44" t="s">
        <v>12</v>
      </c>
      <c r="I8870" s="42" t="s">
        <v>15754</v>
      </c>
      <c r="J8870" s="42">
        <v>8033637449098</v>
      </c>
      <c r="K8870" s="45"/>
      <c r="L8870" s="47">
        <v>259.95</v>
      </c>
      <c r="M8870" s="47">
        <v>259.95</v>
      </c>
      <c r="N8870" s="45">
        <v>43290</v>
      </c>
    </row>
    <row r="8871" spans="1:14" s="17" customFormat="1" x14ac:dyDescent="0.25">
      <c r="A8871" s="32"/>
      <c r="B8871" s="42" t="s">
        <v>49281</v>
      </c>
      <c r="C8871" s="42"/>
      <c r="D8871" s="32" t="s">
        <v>49271</v>
      </c>
      <c r="E8871" s="44" t="s">
        <v>49247</v>
      </c>
      <c r="F8871" s="44">
        <v>714</v>
      </c>
      <c r="G8871" s="32" t="s">
        <v>11</v>
      </c>
      <c r="H8871" s="32" t="s">
        <v>12</v>
      </c>
      <c r="I8871" s="55" t="s">
        <v>49259</v>
      </c>
      <c r="J8871" s="55">
        <v>8059347044989</v>
      </c>
      <c r="K8871" s="45"/>
      <c r="L8871" s="46">
        <v>349.95</v>
      </c>
      <c r="M8871" s="46">
        <v>349.95</v>
      </c>
      <c r="N8871" s="45">
        <v>44802</v>
      </c>
    </row>
    <row r="8872" spans="1:14" s="17" customFormat="1" x14ac:dyDescent="0.25">
      <c r="A8872" s="32"/>
      <c r="B8872" s="42" t="s">
        <v>49280</v>
      </c>
      <c r="C8872" s="42"/>
      <c r="D8872" s="32" t="s">
        <v>49270</v>
      </c>
      <c r="E8872" s="44" t="s">
        <v>49246</v>
      </c>
      <c r="F8872" s="44">
        <v>714</v>
      </c>
      <c r="G8872" s="32" t="s">
        <v>11</v>
      </c>
      <c r="H8872" s="32" t="s">
        <v>12</v>
      </c>
      <c r="I8872" s="55" t="s">
        <v>49258</v>
      </c>
      <c r="J8872" s="55">
        <v>8059347051826</v>
      </c>
      <c r="K8872" s="45"/>
      <c r="L8872" s="46">
        <v>349.95</v>
      </c>
      <c r="M8872" s="46">
        <v>349.95</v>
      </c>
      <c r="N8872" s="45">
        <v>44802</v>
      </c>
    </row>
    <row r="8873" spans="1:14" s="17" customFormat="1" x14ac:dyDescent="0.25">
      <c r="A8873" s="32"/>
      <c r="B8873" s="42" t="s">
        <v>49279</v>
      </c>
      <c r="C8873" s="42"/>
      <c r="D8873" s="32" t="s">
        <v>49269</v>
      </c>
      <c r="E8873" s="44" t="s">
        <v>49245</v>
      </c>
      <c r="F8873" s="44">
        <v>714</v>
      </c>
      <c r="G8873" s="32" t="s">
        <v>11</v>
      </c>
      <c r="H8873" s="32" t="s">
        <v>12</v>
      </c>
      <c r="I8873" s="55" t="s">
        <v>49257</v>
      </c>
      <c r="J8873" s="55">
        <v>8059347051819</v>
      </c>
      <c r="K8873" s="45"/>
      <c r="L8873" s="46">
        <v>349.95</v>
      </c>
      <c r="M8873" s="46">
        <v>349.95</v>
      </c>
      <c r="N8873" s="45">
        <v>44802</v>
      </c>
    </row>
    <row r="8874" spans="1:14" s="17" customFormat="1" x14ac:dyDescent="0.25">
      <c r="A8874" s="32"/>
      <c r="B8874" s="42"/>
      <c r="C8874" s="42"/>
      <c r="D8874" s="32" t="s">
        <v>49268</v>
      </c>
      <c r="E8874" s="44" t="s">
        <v>49244</v>
      </c>
      <c r="F8874" s="44">
        <v>714</v>
      </c>
      <c r="G8874" s="32" t="s">
        <v>11</v>
      </c>
      <c r="H8874" s="32" t="s">
        <v>12</v>
      </c>
      <c r="I8874" s="55" t="s">
        <v>49256</v>
      </c>
      <c r="J8874" s="55">
        <v>8059347051802</v>
      </c>
      <c r="K8874" s="45"/>
      <c r="L8874" s="46">
        <v>349.95</v>
      </c>
      <c r="M8874" s="46">
        <v>349.95</v>
      </c>
      <c r="N8874" s="45">
        <v>44802</v>
      </c>
    </row>
    <row r="8875" spans="1:14" s="17" customFormat="1" x14ac:dyDescent="0.25">
      <c r="A8875" s="32"/>
      <c r="B8875" s="42"/>
      <c r="C8875" s="42"/>
      <c r="D8875" s="32" t="s">
        <v>49267</v>
      </c>
      <c r="E8875" s="44" t="s">
        <v>49243</v>
      </c>
      <c r="F8875" s="44">
        <v>714</v>
      </c>
      <c r="G8875" s="32" t="s">
        <v>11</v>
      </c>
      <c r="H8875" s="32" t="s">
        <v>12</v>
      </c>
      <c r="I8875" s="55" t="s">
        <v>49255</v>
      </c>
      <c r="J8875" s="55">
        <v>8059347051796</v>
      </c>
      <c r="K8875" s="45"/>
      <c r="L8875" s="46">
        <v>349.95</v>
      </c>
      <c r="M8875" s="46">
        <v>349.95</v>
      </c>
      <c r="N8875" s="45">
        <v>44802</v>
      </c>
    </row>
    <row r="8876" spans="1:14" s="17" customFormat="1" x14ac:dyDescent="0.25">
      <c r="A8876" s="32"/>
      <c r="B8876" s="42"/>
      <c r="C8876" s="42"/>
      <c r="D8876" s="32" t="s">
        <v>49278</v>
      </c>
      <c r="E8876" s="44" t="s">
        <v>49254</v>
      </c>
      <c r="F8876" s="44">
        <v>714</v>
      </c>
      <c r="G8876" s="32" t="s">
        <v>11</v>
      </c>
      <c r="H8876" s="32" t="s">
        <v>12</v>
      </c>
      <c r="I8876" s="55" t="s">
        <v>49266</v>
      </c>
      <c r="J8876" s="55">
        <v>8059347051895</v>
      </c>
      <c r="K8876" s="45"/>
      <c r="L8876" s="46">
        <v>349.95</v>
      </c>
      <c r="M8876" s="46">
        <v>349.95</v>
      </c>
      <c r="N8876" s="45">
        <v>44802</v>
      </c>
    </row>
    <row r="8877" spans="1:14" s="17" customFormat="1" x14ac:dyDescent="0.25">
      <c r="A8877" s="32"/>
      <c r="B8877" s="42"/>
      <c r="C8877" s="42"/>
      <c r="D8877" s="32" t="s">
        <v>49277</v>
      </c>
      <c r="E8877" s="44" t="s">
        <v>49253</v>
      </c>
      <c r="F8877" s="44">
        <v>714</v>
      </c>
      <c r="G8877" s="32" t="s">
        <v>11</v>
      </c>
      <c r="H8877" s="32" t="s">
        <v>12</v>
      </c>
      <c r="I8877" s="55" t="s">
        <v>49265</v>
      </c>
      <c r="J8877" s="55">
        <v>8059347051888</v>
      </c>
      <c r="K8877" s="45"/>
      <c r="L8877" s="46">
        <v>349.95</v>
      </c>
      <c r="M8877" s="46">
        <v>349.95</v>
      </c>
      <c r="N8877" s="45">
        <v>44802</v>
      </c>
    </row>
    <row r="8878" spans="1:14" s="17" customFormat="1" x14ac:dyDescent="0.25">
      <c r="A8878" s="32"/>
      <c r="B8878" s="42" t="s">
        <v>49286</v>
      </c>
      <c r="C8878" s="42"/>
      <c r="D8878" s="32" t="s">
        <v>49276</v>
      </c>
      <c r="E8878" s="44" t="s">
        <v>49252</v>
      </c>
      <c r="F8878" s="44">
        <v>714</v>
      </c>
      <c r="G8878" s="32" t="s">
        <v>11</v>
      </c>
      <c r="H8878" s="32" t="s">
        <v>12</v>
      </c>
      <c r="I8878" s="55" t="s">
        <v>49264</v>
      </c>
      <c r="J8878" s="55">
        <v>8059347051871</v>
      </c>
      <c r="K8878" s="45"/>
      <c r="L8878" s="46">
        <v>349.95</v>
      </c>
      <c r="M8878" s="46">
        <v>349.95</v>
      </c>
      <c r="N8878" s="45">
        <v>44802</v>
      </c>
    </row>
    <row r="8879" spans="1:14" s="17" customFormat="1" x14ac:dyDescent="0.25">
      <c r="A8879" s="32"/>
      <c r="B8879" s="42" t="s">
        <v>49285</v>
      </c>
      <c r="C8879" s="42"/>
      <c r="D8879" s="32" t="s">
        <v>49275</v>
      </c>
      <c r="E8879" s="44" t="s">
        <v>49251</v>
      </c>
      <c r="F8879" s="44">
        <v>714</v>
      </c>
      <c r="G8879" s="32" t="s">
        <v>11</v>
      </c>
      <c r="H8879" s="32" t="s">
        <v>12</v>
      </c>
      <c r="I8879" s="55" t="s">
        <v>49263</v>
      </c>
      <c r="J8879" s="55">
        <v>8059347051864</v>
      </c>
      <c r="K8879" s="45"/>
      <c r="L8879" s="46">
        <v>349.95</v>
      </c>
      <c r="M8879" s="46">
        <v>349.95</v>
      </c>
      <c r="N8879" s="45">
        <v>44802</v>
      </c>
    </row>
    <row r="8880" spans="1:14" s="17" customFormat="1" x14ac:dyDescent="0.25">
      <c r="A8880" s="32"/>
      <c r="B8880" s="42" t="s">
        <v>49284</v>
      </c>
      <c r="C8880" s="42"/>
      <c r="D8880" s="32" t="s">
        <v>49274</v>
      </c>
      <c r="E8880" s="44" t="s">
        <v>49250</v>
      </c>
      <c r="F8880" s="44">
        <v>714</v>
      </c>
      <c r="G8880" s="32" t="s">
        <v>11</v>
      </c>
      <c r="H8880" s="32" t="s">
        <v>12</v>
      </c>
      <c r="I8880" s="55" t="s">
        <v>49262</v>
      </c>
      <c r="J8880" s="55">
        <v>8059347051857</v>
      </c>
      <c r="K8880" s="45"/>
      <c r="L8880" s="46">
        <v>349.95</v>
      </c>
      <c r="M8880" s="46">
        <v>349.95</v>
      </c>
      <c r="N8880" s="45">
        <v>44802</v>
      </c>
    </row>
    <row r="8881" spans="1:14" s="17" customFormat="1" x14ac:dyDescent="0.25">
      <c r="A8881" s="32"/>
      <c r="B8881" s="42" t="s">
        <v>49283</v>
      </c>
      <c r="C8881" s="42"/>
      <c r="D8881" s="32" t="s">
        <v>49273</v>
      </c>
      <c r="E8881" s="44" t="s">
        <v>49249</v>
      </c>
      <c r="F8881" s="44">
        <v>714</v>
      </c>
      <c r="G8881" s="32" t="s">
        <v>11</v>
      </c>
      <c r="H8881" s="32" t="s">
        <v>12</v>
      </c>
      <c r="I8881" s="55" t="s">
        <v>49261</v>
      </c>
      <c r="J8881" s="55">
        <v>8059347051840</v>
      </c>
      <c r="K8881" s="45"/>
      <c r="L8881" s="46">
        <v>349.95</v>
      </c>
      <c r="M8881" s="46">
        <v>349.95</v>
      </c>
      <c r="N8881" s="45">
        <v>44802</v>
      </c>
    </row>
    <row r="8882" spans="1:14" s="17" customFormat="1" x14ac:dyDescent="0.25">
      <c r="A8882" s="32"/>
      <c r="B8882" s="42" t="s">
        <v>49282</v>
      </c>
      <c r="C8882" s="42"/>
      <c r="D8882" s="32" t="s">
        <v>49272</v>
      </c>
      <c r="E8882" s="44" t="s">
        <v>49248</v>
      </c>
      <c r="F8882" s="44">
        <v>714</v>
      </c>
      <c r="G8882" s="32" t="s">
        <v>11</v>
      </c>
      <c r="H8882" s="32" t="s">
        <v>12</v>
      </c>
      <c r="I8882" s="55" t="s">
        <v>49260</v>
      </c>
      <c r="J8882" s="55">
        <v>8059347051833</v>
      </c>
      <c r="K8882" s="45"/>
      <c r="L8882" s="46">
        <v>349.95</v>
      </c>
      <c r="M8882" s="46">
        <v>349.95</v>
      </c>
      <c r="N8882" s="45">
        <v>44802</v>
      </c>
    </row>
    <row r="8883" spans="1:14" s="17" customFormat="1" x14ac:dyDescent="0.25">
      <c r="A8883" s="32"/>
      <c r="B8883" s="42" t="s">
        <v>52385</v>
      </c>
      <c r="C8883" s="42"/>
      <c r="D8883" s="43" t="s">
        <v>53737</v>
      </c>
      <c r="E8883" s="32" t="s">
        <v>50657</v>
      </c>
      <c r="F8883" s="44">
        <v>714</v>
      </c>
      <c r="G8883" s="32" t="s">
        <v>11</v>
      </c>
      <c r="H8883" s="32" t="s">
        <v>12</v>
      </c>
      <c r="I8883" s="32" t="s">
        <v>50658</v>
      </c>
      <c r="J8883" s="55">
        <v>8059347044972</v>
      </c>
      <c r="K8883" s="32"/>
      <c r="L8883" s="47">
        <v>349.95</v>
      </c>
      <c r="M8883" s="47">
        <v>349.95</v>
      </c>
      <c r="N8883" s="45">
        <v>44865</v>
      </c>
    </row>
    <row r="8884" spans="1:14" s="17" customFormat="1" x14ac:dyDescent="0.25">
      <c r="A8884" s="32"/>
      <c r="B8884" s="42" t="s">
        <v>52384</v>
      </c>
      <c r="C8884" s="42"/>
      <c r="D8884" s="43" t="s">
        <v>53736</v>
      </c>
      <c r="E8884" s="32" t="s">
        <v>50655</v>
      </c>
      <c r="F8884" s="44">
        <v>714</v>
      </c>
      <c r="G8884" s="32" t="s">
        <v>11</v>
      </c>
      <c r="H8884" s="32" t="s">
        <v>12</v>
      </c>
      <c r="I8884" s="32" t="s">
        <v>50656</v>
      </c>
      <c r="J8884" s="55">
        <v>8059347051710</v>
      </c>
      <c r="K8884" s="32"/>
      <c r="L8884" s="47">
        <v>349.95</v>
      </c>
      <c r="M8884" s="47">
        <v>349.95</v>
      </c>
      <c r="N8884" s="45">
        <v>44865</v>
      </c>
    </row>
    <row r="8885" spans="1:14" s="17" customFormat="1" x14ac:dyDescent="0.25">
      <c r="A8885" s="32"/>
      <c r="B8885" s="42" t="s">
        <v>52383</v>
      </c>
      <c r="C8885" s="42"/>
      <c r="D8885" s="43" t="s">
        <v>53735</v>
      </c>
      <c r="E8885" s="32" t="s">
        <v>50653</v>
      </c>
      <c r="F8885" s="44">
        <v>714</v>
      </c>
      <c r="G8885" s="32" t="s">
        <v>11</v>
      </c>
      <c r="H8885" s="32" t="s">
        <v>12</v>
      </c>
      <c r="I8885" s="32" t="s">
        <v>50654</v>
      </c>
      <c r="J8885" s="55">
        <v>8059347051703</v>
      </c>
      <c r="K8885" s="32"/>
      <c r="L8885" s="47">
        <v>349.95</v>
      </c>
      <c r="M8885" s="47">
        <v>349.95</v>
      </c>
      <c r="N8885" s="45">
        <v>44865</v>
      </c>
    </row>
    <row r="8886" spans="1:14" s="17" customFormat="1" x14ac:dyDescent="0.25">
      <c r="A8886" s="32"/>
      <c r="B8886" s="42"/>
      <c r="C8886" s="42"/>
      <c r="D8886" s="43" t="s">
        <v>53734</v>
      </c>
      <c r="E8886" s="32" t="s">
        <v>50651</v>
      </c>
      <c r="F8886" s="44">
        <v>714</v>
      </c>
      <c r="G8886" s="32" t="s">
        <v>11</v>
      </c>
      <c r="H8886" s="32" t="s">
        <v>12</v>
      </c>
      <c r="I8886" s="32" t="s">
        <v>50652</v>
      </c>
      <c r="J8886" s="55">
        <v>8059347051697</v>
      </c>
      <c r="K8886" s="32"/>
      <c r="L8886" s="47">
        <v>349.95</v>
      </c>
      <c r="M8886" s="47">
        <v>349.95</v>
      </c>
      <c r="N8886" s="45">
        <v>44865</v>
      </c>
    </row>
    <row r="8887" spans="1:14" s="17" customFormat="1" x14ac:dyDescent="0.25">
      <c r="A8887" s="32"/>
      <c r="B8887" s="42"/>
      <c r="C8887" s="42"/>
      <c r="D8887" s="43" t="s">
        <v>53733</v>
      </c>
      <c r="E8887" s="32" t="s">
        <v>50649</v>
      </c>
      <c r="F8887" s="44">
        <v>714</v>
      </c>
      <c r="G8887" s="32" t="s">
        <v>11</v>
      </c>
      <c r="H8887" s="32" t="s">
        <v>12</v>
      </c>
      <c r="I8887" s="32" t="s">
        <v>50650</v>
      </c>
      <c r="J8887" s="55">
        <v>8059347051680</v>
      </c>
      <c r="K8887" s="32"/>
      <c r="L8887" s="47">
        <v>349.95</v>
      </c>
      <c r="M8887" s="47">
        <v>349.95</v>
      </c>
      <c r="N8887" s="45">
        <v>44865</v>
      </c>
    </row>
    <row r="8888" spans="1:14" s="17" customFormat="1" x14ac:dyDescent="0.25">
      <c r="A8888" s="32"/>
      <c r="B8888" s="42"/>
      <c r="C8888" s="42"/>
      <c r="D8888" s="43" t="s">
        <v>53744</v>
      </c>
      <c r="E8888" s="32" t="s">
        <v>50671</v>
      </c>
      <c r="F8888" s="44">
        <v>714</v>
      </c>
      <c r="G8888" s="32" t="s">
        <v>11</v>
      </c>
      <c r="H8888" s="32" t="s">
        <v>12</v>
      </c>
      <c r="I8888" s="32" t="s">
        <v>50672</v>
      </c>
      <c r="J8888" s="55">
        <v>8059347051789</v>
      </c>
      <c r="K8888" s="32"/>
      <c r="L8888" s="47">
        <v>349.95</v>
      </c>
      <c r="M8888" s="47">
        <v>349.95</v>
      </c>
      <c r="N8888" s="45">
        <v>44865</v>
      </c>
    </row>
    <row r="8889" spans="1:14" s="17" customFormat="1" x14ac:dyDescent="0.25">
      <c r="A8889" s="32"/>
      <c r="B8889" s="42"/>
      <c r="C8889" s="42"/>
      <c r="D8889" s="43" t="s">
        <v>53743</v>
      </c>
      <c r="E8889" s="32" t="s">
        <v>50669</v>
      </c>
      <c r="F8889" s="44">
        <v>714</v>
      </c>
      <c r="G8889" s="32" t="s">
        <v>11</v>
      </c>
      <c r="H8889" s="32" t="s">
        <v>12</v>
      </c>
      <c r="I8889" s="32" t="s">
        <v>50670</v>
      </c>
      <c r="J8889" s="55">
        <v>8059347051772</v>
      </c>
      <c r="K8889" s="32"/>
      <c r="L8889" s="47">
        <v>349.95</v>
      </c>
      <c r="M8889" s="47">
        <v>349.95</v>
      </c>
      <c r="N8889" s="45">
        <v>44865</v>
      </c>
    </row>
    <row r="8890" spans="1:14" s="17" customFormat="1" x14ac:dyDescent="0.25">
      <c r="A8890" s="32"/>
      <c r="B8890" s="42" t="s">
        <v>52390</v>
      </c>
      <c r="C8890" s="42"/>
      <c r="D8890" s="43" t="s">
        <v>53742</v>
      </c>
      <c r="E8890" s="32" t="s">
        <v>50667</v>
      </c>
      <c r="F8890" s="44">
        <v>714</v>
      </c>
      <c r="G8890" s="32" t="s">
        <v>11</v>
      </c>
      <c r="H8890" s="32" t="s">
        <v>12</v>
      </c>
      <c r="I8890" s="32" t="s">
        <v>50668</v>
      </c>
      <c r="J8890" s="55">
        <v>8059347051765</v>
      </c>
      <c r="K8890" s="32"/>
      <c r="L8890" s="47">
        <v>349.95</v>
      </c>
      <c r="M8890" s="47">
        <v>349.95</v>
      </c>
      <c r="N8890" s="45">
        <v>44865</v>
      </c>
    </row>
    <row r="8891" spans="1:14" s="17" customFormat="1" x14ac:dyDescent="0.25">
      <c r="A8891" s="32"/>
      <c r="B8891" s="42" t="s">
        <v>52389</v>
      </c>
      <c r="C8891" s="42"/>
      <c r="D8891" s="43" t="s">
        <v>53741</v>
      </c>
      <c r="E8891" s="32" t="s">
        <v>50665</v>
      </c>
      <c r="F8891" s="44">
        <v>714</v>
      </c>
      <c r="G8891" s="32" t="s">
        <v>11</v>
      </c>
      <c r="H8891" s="32" t="s">
        <v>12</v>
      </c>
      <c r="I8891" s="32" t="s">
        <v>50666</v>
      </c>
      <c r="J8891" s="55">
        <v>8059347051758</v>
      </c>
      <c r="K8891" s="32"/>
      <c r="L8891" s="47">
        <v>349.95</v>
      </c>
      <c r="M8891" s="47">
        <v>349.95</v>
      </c>
      <c r="N8891" s="45">
        <v>44865</v>
      </c>
    </row>
    <row r="8892" spans="1:14" s="17" customFormat="1" x14ac:dyDescent="0.25">
      <c r="A8892" s="32"/>
      <c r="B8892" s="42" t="s">
        <v>52388</v>
      </c>
      <c r="C8892" s="42"/>
      <c r="D8892" s="43" t="s">
        <v>53740</v>
      </c>
      <c r="E8892" s="32" t="s">
        <v>50663</v>
      </c>
      <c r="F8892" s="44">
        <v>714</v>
      </c>
      <c r="G8892" s="32" t="s">
        <v>11</v>
      </c>
      <c r="H8892" s="32" t="s">
        <v>12</v>
      </c>
      <c r="I8892" s="32" t="s">
        <v>50664</v>
      </c>
      <c r="J8892" s="55">
        <v>8059347051741</v>
      </c>
      <c r="K8892" s="32"/>
      <c r="L8892" s="47">
        <v>349.95</v>
      </c>
      <c r="M8892" s="47">
        <v>349.95</v>
      </c>
      <c r="N8892" s="45">
        <v>44865</v>
      </c>
    </row>
    <row r="8893" spans="1:14" s="17" customFormat="1" x14ac:dyDescent="0.25">
      <c r="A8893" s="32"/>
      <c r="B8893" s="42" t="s">
        <v>52387</v>
      </c>
      <c r="C8893" s="42"/>
      <c r="D8893" s="43" t="s">
        <v>53739</v>
      </c>
      <c r="E8893" s="32" t="s">
        <v>50661</v>
      </c>
      <c r="F8893" s="44">
        <v>714</v>
      </c>
      <c r="G8893" s="32" t="s">
        <v>11</v>
      </c>
      <c r="H8893" s="32" t="s">
        <v>12</v>
      </c>
      <c r="I8893" s="32" t="s">
        <v>50662</v>
      </c>
      <c r="J8893" s="55">
        <v>8059347051734</v>
      </c>
      <c r="K8893" s="32"/>
      <c r="L8893" s="47">
        <v>349.95</v>
      </c>
      <c r="M8893" s="47">
        <v>349.95</v>
      </c>
      <c r="N8893" s="45">
        <v>44865</v>
      </c>
    </row>
    <row r="8894" spans="1:14" s="17" customFormat="1" x14ac:dyDescent="0.25">
      <c r="A8894" s="32"/>
      <c r="B8894" s="42" t="s">
        <v>52386</v>
      </c>
      <c r="C8894" s="42"/>
      <c r="D8894" s="43" t="s">
        <v>53738</v>
      </c>
      <c r="E8894" s="32" t="s">
        <v>50659</v>
      </c>
      <c r="F8894" s="44">
        <v>714</v>
      </c>
      <c r="G8894" s="32" t="s">
        <v>11</v>
      </c>
      <c r="H8894" s="32" t="s">
        <v>12</v>
      </c>
      <c r="I8894" s="32" t="s">
        <v>50660</v>
      </c>
      <c r="J8894" s="55">
        <v>8059347051727</v>
      </c>
      <c r="K8894" s="32"/>
      <c r="L8894" s="47">
        <v>349.95</v>
      </c>
      <c r="M8894" s="47">
        <v>349.95</v>
      </c>
      <c r="N8894" s="45">
        <v>44865</v>
      </c>
    </row>
    <row r="8895" spans="1:14" s="17" customFormat="1" x14ac:dyDescent="0.25">
      <c r="A8895" s="32" t="s">
        <v>36224</v>
      </c>
      <c r="B8895" s="42" t="s">
        <v>67550</v>
      </c>
      <c r="C8895" s="42"/>
      <c r="D8895" s="42" t="s">
        <v>22138</v>
      </c>
      <c r="E8895" s="43" t="s">
        <v>58830</v>
      </c>
      <c r="F8895" s="44">
        <v>714</v>
      </c>
      <c r="G8895" s="44" t="s">
        <v>11</v>
      </c>
      <c r="H8895" s="44" t="s">
        <v>12</v>
      </c>
      <c r="I8895" s="42" t="s">
        <v>22139</v>
      </c>
      <c r="J8895" s="42">
        <v>8059175288593</v>
      </c>
      <c r="K8895" s="45"/>
      <c r="L8895" s="47">
        <v>349.95</v>
      </c>
      <c r="M8895" s="47">
        <v>349.95</v>
      </c>
      <c r="N8895" s="45">
        <v>44037</v>
      </c>
    </row>
    <row r="8896" spans="1:14" s="17" customFormat="1" x14ac:dyDescent="0.25">
      <c r="A8896" s="32" t="s">
        <v>36223</v>
      </c>
      <c r="B8896" s="42" t="s">
        <v>67549</v>
      </c>
      <c r="C8896" s="42"/>
      <c r="D8896" s="42" t="s">
        <v>22136</v>
      </c>
      <c r="E8896" s="43" t="s">
        <v>58829</v>
      </c>
      <c r="F8896" s="44">
        <v>714</v>
      </c>
      <c r="G8896" s="44" t="s">
        <v>11</v>
      </c>
      <c r="H8896" s="44" t="s">
        <v>12</v>
      </c>
      <c r="I8896" s="42" t="s">
        <v>22137</v>
      </c>
      <c r="J8896" s="42">
        <v>8059175288586</v>
      </c>
      <c r="K8896" s="45"/>
      <c r="L8896" s="47">
        <v>349.95</v>
      </c>
      <c r="M8896" s="47">
        <v>349.95</v>
      </c>
      <c r="N8896" s="45">
        <v>44037</v>
      </c>
    </row>
    <row r="8897" spans="1:14" s="17" customFormat="1" x14ac:dyDescent="0.25">
      <c r="A8897" s="32" t="s">
        <v>36222</v>
      </c>
      <c r="B8897" s="42" t="s">
        <v>67548</v>
      </c>
      <c r="C8897" s="42"/>
      <c r="D8897" s="42" t="s">
        <v>22134</v>
      </c>
      <c r="E8897" s="43" t="s">
        <v>58828</v>
      </c>
      <c r="F8897" s="44">
        <v>714</v>
      </c>
      <c r="G8897" s="44" t="s">
        <v>11</v>
      </c>
      <c r="H8897" s="44" t="s">
        <v>12</v>
      </c>
      <c r="I8897" s="42" t="s">
        <v>22135</v>
      </c>
      <c r="J8897" s="42">
        <v>8059175288579</v>
      </c>
      <c r="K8897" s="45"/>
      <c r="L8897" s="47">
        <v>349.95</v>
      </c>
      <c r="M8897" s="47">
        <v>349.95</v>
      </c>
      <c r="N8897" s="45">
        <v>44037</v>
      </c>
    </row>
    <row r="8898" spans="1:14" s="17" customFormat="1" x14ac:dyDescent="0.25">
      <c r="A8898" s="32" t="s">
        <v>36221</v>
      </c>
      <c r="B8898" s="42"/>
      <c r="C8898" s="42"/>
      <c r="D8898" s="42" t="s">
        <v>22131</v>
      </c>
      <c r="E8898" s="43" t="s">
        <v>22132</v>
      </c>
      <c r="F8898" s="44">
        <v>714</v>
      </c>
      <c r="G8898" s="44" t="s">
        <v>11</v>
      </c>
      <c r="H8898" s="44" t="s">
        <v>12</v>
      </c>
      <c r="I8898" s="42" t="s">
        <v>22133</v>
      </c>
      <c r="J8898" s="42">
        <v>8059175288562</v>
      </c>
      <c r="K8898" s="45"/>
      <c r="L8898" s="47">
        <v>349.95</v>
      </c>
      <c r="M8898" s="47">
        <v>349.95</v>
      </c>
      <c r="N8898" s="45">
        <v>44037</v>
      </c>
    </row>
    <row r="8899" spans="1:14" s="17" customFormat="1" x14ac:dyDescent="0.25">
      <c r="A8899" s="32" t="s">
        <v>36220</v>
      </c>
      <c r="B8899" s="42"/>
      <c r="C8899" s="42"/>
      <c r="D8899" s="42" t="s">
        <v>22128</v>
      </c>
      <c r="E8899" s="43" t="s">
        <v>22129</v>
      </c>
      <c r="F8899" s="44">
        <v>714</v>
      </c>
      <c r="G8899" s="44" t="s">
        <v>11</v>
      </c>
      <c r="H8899" s="44" t="s">
        <v>12</v>
      </c>
      <c r="I8899" s="42" t="s">
        <v>22130</v>
      </c>
      <c r="J8899" s="42">
        <v>8059175288555</v>
      </c>
      <c r="K8899" s="45"/>
      <c r="L8899" s="47">
        <v>349.95</v>
      </c>
      <c r="M8899" s="47">
        <v>349.95</v>
      </c>
      <c r="N8899" s="45">
        <v>44037</v>
      </c>
    </row>
    <row r="8900" spans="1:14" s="17" customFormat="1" x14ac:dyDescent="0.25">
      <c r="A8900" s="32" t="s">
        <v>36229</v>
      </c>
      <c r="B8900" s="42" t="s">
        <v>67555</v>
      </c>
      <c r="C8900" s="42"/>
      <c r="D8900" s="42" t="s">
        <v>22148</v>
      </c>
      <c r="E8900" s="43" t="s">
        <v>58827</v>
      </c>
      <c r="F8900" s="44">
        <v>714</v>
      </c>
      <c r="G8900" s="44" t="s">
        <v>11</v>
      </c>
      <c r="H8900" s="44" t="s">
        <v>12</v>
      </c>
      <c r="I8900" s="42" t="s">
        <v>22149</v>
      </c>
      <c r="J8900" s="42">
        <v>8059175288647</v>
      </c>
      <c r="K8900" s="45"/>
      <c r="L8900" s="47">
        <v>349.95</v>
      </c>
      <c r="M8900" s="47">
        <v>349.95</v>
      </c>
      <c r="N8900" s="45">
        <v>44037</v>
      </c>
    </row>
    <row r="8901" spans="1:14" s="17" customFormat="1" x14ac:dyDescent="0.25">
      <c r="A8901" s="32" t="s">
        <v>36228</v>
      </c>
      <c r="B8901" s="42" t="s">
        <v>67554</v>
      </c>
      <c r="C8901" s="42"/>
      <c r="D8901" s="42" t="s">
        <v>22146</v>
      </c>
      <c r="E8901" s="43" t="s">
        <v>58826</v>
      </c>
      <c r="F8901" s="44">
        <v>714</v>
      </c>
      <c r="G8901" s="44" t="s">
        <v>11</v>
      </c>
      <c r="H8901" s="44" t="s">
        <v>12</v>
      </c>
      <c r="I8901" s="42" t="s">
        <v>22147</v>
      </c>
      <c r="J8901" s="42">
        <v>8059175288630</v>
      </c>
      <c r="K8901" s="45"/>
      <c r="L8901" s="47">
        <v>349.95</v>
      </c>
      <c r="M8901" s="47">
        <v>349.95</v>
      </c>
      <c r="N8901" s="45">
        <v>44037</v>
      </c>
    </row>
    <row r="8902" spans="1:14" s="17" customFormat="1" x14ac:dyDescent="0.25">
      <c r="A8902" s="32" t="s">
        <v>36227</v>
      </c>
      <c r="B8902" s="42" t="s">
        <v>67553</v>
      </c>
      <c r="C8902" s="42"/>
      <c r="D8902" s="42" t="s">
        <v>22144</v>
      </c>
      <c r="E8902" s="43" t="s">
        <v>58825</v>
      </c>
      <c r="F8902" s="44">
        <v>714</v>
      </c>
      <c r="G8902" s="44" t="s">
        <v>11</v>
      </c>
      <c r="H8902" s="44" t="s">
        <v>12</v>
      </c>
      <c r="I8902" s="42" t="s">
        <v>22145</v>
      </c>
      <c r="J8902" s="42">
        <v>8059175288623</v>
      </c>
      <c r="K8902" s="45"/>
      <c r="L8902" s="47">
        <v>349.95</v>
      </c>
      <c r="M8902" s="47">
        <v>349.95</v>
      </c>
      <c r="N8902" s="45">
        <v>44037</v>
      </c>
    </row>
    <row r="8903" spans="1:14" s="17" customFormat="1" x14ac:dyDescent="0.25">
      <c r="A8903" s="32" t="s">
        <v>36226</v>
      </c>
      <c r="B8903" s="42" t="s">
        <v>67552</v>
      </c>
      <c r="C8903" s="42"/>
      <c r="D8903" s="42" t="s">
        <v>22142</v>
      </c>
      <c r="E8903" s="43" t="s">
        <v>58824</v>
      </c>
      <c r="F8903" s="44">
        <v>714</v>
      </c>
      <c r="G8903" s="44" t="s">
        <v>11</v>
      </c>
      <c r="H8903" s="44" t="s">
        <v>12</v>
      </c>
      <c r="I8903" s="42" t="s">
        <v>22143</v>
      </c>
      <c r="J8903" s="42">
        <v>8059175288616</v>
      </c>
      <c r="K8903" s="45"/>
      <c r="L8903" s="47">
        <v>349.95</v>
      </c>
      <c r="M8903" s="47">
        <v>349.95</v>
      </c>
      <c r="N8903" s="45">
        <v>44037</v>
      </c>
    </row>
    <row r="8904" spans="1:14" s="17" customFormat="1" x14ac:dyDescent="0.25">
      <c r="A8904" s="32" t="s">
        <v>36225</v>
      </c>
      <c r="B8904" s="42" t="s">
        <v>67551</v>
      </c>
      <c r="C8904" s="42"/>
      <c r="D8904" s="42" t="s">
        <v>22140</v>
      </c>
      <c r="E8904" s="43" t="s">
        <v>58823</v>
      </c>
      <c r="F8904" s="44">
        <v>714</v>
      </c>
      <c r="G8904" s="44" t="s">
        <v>11</v>
      </c>
      <c r="H8904" s="44" t="s">
        <v>12</v>
      </c>
      <c r="I8904" s="42" t="s">
        <v>22141</v>
      </c>
      <c r="J8904" s="42">
        <v>8059175288609</v>
      </c>
      <c r="K8904" s="45"/>
      <c r="L8904" s="47">
        <v>349.95</v>
      </c>
      <c r="M8904" s="47">
        <v>349.95</v>
      </c>
      <c r="N8904" s="45">
        <v>44037</v>
      </c>
    </row>
    <row r="8905" spans="1:14" s="17" customFormat="1" x14ac:dyDescent="0.25">
      <c r="A8905" s="32" t="s">
        <v>22651</v>
      </c>
      <c r="B8905" s="42" t="s">
        <v>67293</v>
      </c>
      <c r="C8905" s="42"/>
      <c r="D8905" s="42" t="s">
        <v>2264</v>
      </c>
      <c r="E8905" s="43" t="s">
        <v>2265</v>
      </c>
      <c r="F8905" s="44">
        <v>714</v>
      </c>
      <c r="G8905" s="44" t="s">
        <v>11</v>
      </c>
      <c r="H8905" s="44" t="s">
        <v>12</v>
      </c>
      <c r="I8905" s="42" t="s">
        <v>53723</v>
      </c>
      <c r="J8905" s="42">
        <v>8051194638489</v>
      </c>
      <c r="K8905" s="45"/>
      <c r="L8905" s="46">
        <v>349.95</v>
      </c>
      <c r="M8905" s="46">
        <v>349.95</v>
      </c>
      <c r="N8905" s="45"/>
    </row>
    <row r="8906" spans="1:14" s="17" customFormat="1" x14ac:dyDescent="0.25">
      <c r="A8906" s="32" t="s">
        <v>22650</v>
      </c>
      <c r="B8906" s="42" t="s">
        <v>67292</v>
      </c>
      <c r="C8906" s="42"/>
      <c r="D8906" s="42" t="s">
        <v>2262</v>
      </c>
      <c r="E8906" s="43" t="s">
        <v>2263</v>
      </c>
      <c r="F8906" s="44">
        <v>714</v>
      </c>
      <c r="G8906" s="44" t="s">
        <v>11</v>
      </c>
      <c r="H8906" s="44" t="s">
        <v>12</v>
      </c>
      <c r="I8906" s="42" t="s">
        <v>53722</v>
      </c>
      <c r="J8906" s="42">
        <v>8051194649645</v>
      </c>
      <c r="K8906" s="45"/>
      <c r="L8906" s="46">
        <v>349.95</v>
      </c>
      <c r="M8906" s="46">
        <v>349.95</v>
      </c>
      <c r="N8906" s="45"/>
    </row>
    <row r="8907" spans="1:14" s="17" customFormat="1" x14ac:dyDescent="0.25">
      <c r="A8907" s="32" t="s">
        <v>22649</v>
      </c>
      <c r="B8907" s="42" t="s">
        <v>67291</v>
      </c>
      <c r="C8907" s="42"/>
      <c r="D8907" s="42" t="s">
        <v>2260</v>
      </c>
      <c r="E8907" s="43" t="s">
        <v>2261</v>
      </c>
      <c r="F8907" s="44">
        <v>714</v>
      </c>
      <c r="G8907" s="44" t="s">
        <v>11</v>
      </c>
      <c r="H8907" s="44" t="s">
        <v>12</v>
      </c>
      <c r="I8907" s="42" t="s">
        <v>53721</v>
      </c>
      <c r="J8907" s="42">
        <v>8051194649638</v>
      </c>
      <c r="K8907" s="45"/>
      <c r="L8907" s="46">
        <v>349.95</v>
      </c>
      <c r="M8907" s="46">
        <v>349.95</v>
      </c>
      <c r="N8907" s="45"/>
    </row>
    <row r="8908" spans="1:14" s="17" customFormat="1" x14ac:dyDescent="0.25">
      <c r="A8908" s="32" t="s">
        <v>22648</v>
      </c>
      <c r="B8908" s="42" t="s">
        <v>67290</v>
      </c>
      <c r="C8908" s="42"/>
      <c r="D8908" s="42" t="s">
        <v>2258</v>
      </c>
      <c r="E8908" s="43" t="s">
        <v>2259</v>
      </c>
      <c r="F8908" s="44">
        <v>714</v>
      </c>
      <c r="G8908" s="44" t="s">
        <v>11</v>
      </c>
      <c r="H8908" s="44" t="s">
        <v>12</v>
      </c>
      <c r="I8908" s="42" t="s">
        <v>53720</v>
      </c>
      <c r="J8908" s="42">
        <v>8051194649621</v>
      </c>
      <c r="K8908" s="45"/>
      <c r="L8908" s="46">
        <v>349.95</v>
      </c>
      <c r="M8908" s="46">
        <v>349.95</v>
      </c>
      <c r="N8908" s="45"/>
    </row>
    <row r="8909" spans="1:14" s="17" customFormat="1" x14ac:dyDescent="0.25">
      <c r="A8909" s="32" t="s">
        <v>41688</v>
      </c>
      <c r="B8909" s="42" t="s">
        <v>41689</v>
      </c>
      <c r="C8909" s="42"/>
      <c r="D8909" s="42" t="s">
        <v>41690</v>
      </c>
      <c r="E8909" s="43" t="s">
        <v>41691</v>
      </c>
      <c r="F8909" s="44">
        <v>714</v>
      </c>
      <c r="G8909" s="32" t="s">
        <v>11</v>
      </c>
      <c r="H8909" s="43" t="s">
        <v>12</v>
      </c>
      <c r="I8909" s="42" t="s">
        <v>41692</v>
      </c>
      <c r="J8909" s="42">
        <v>8059175884467</v>
      </c>
      <c r="K8909" s="45"/>
      <c r="L8909" s="46">
        <v>349.95</v>
      </c>
      <c r="M8909" s="46">
        <v>349.95</v>
      </c>
      <c r="N8909" s="45">
        <v>44396</v>
      </c>
    </row>
    <row r="8910" spans="1:14" s="17" customFormat="1" x14ac:dyDescent="0.25">
      <c r="A8910" s="32" t="s">
        <v>41683</v>
      </c>
      <c r="B8910" s="42" t="s">
        <v>41684</v>
      </c>
      <c r="C8910" s="42"/>
      <c r="D8910" s="42" t="s">
        <v>41685</v>
      </c>
      <c r="E8910" s="43" t="s">
        <v>41686</v>
      </c>
      <c r="F8910" s="44">
        <v>714</v>
      </c>
      <c r="G8910" s="32" t="s">
        <v>11</v>
      </c>
      <c r="H8910" s="43" t="s">
        <v>12</v>
      </c>
      <c r="I8910" s="42" t="s">
        <v>41687</v>
      </c>
      <c r="J8910" s="42">
        <v>8059175884450</v>
      </c>
      <c r="K8910" s="45"/>
      <c r="L8910" s="46">
        <v>349.95</v>
      </c>
      <c r="M8910" s="46">
        <v>349.95</v>
      </c>
      <c r="N8910" s="45">
        <v>44396</v>
      </c>
    </row>
    <row r="8911" spans="1:14" s="17" customFormat="1" x14ac:dyDescent="0.25">
      <c r="A8911" s="32" t="s">
        <v>41678</v>
      </c>
      <c r="B8911" s="42" t="s">
        <v>41679</v>
      </c>
      <c r="C8911" s="42"/>
      <c r="D8911" s="42" t="s">
        <v>41680</v>
      </c>
      <c r="E8911" s="43" t="s">
        <v>41681</v>
      </c>
      <c r="F8911" s="44">
        <v>714</v>
      </c>
      <c r="G8911" s="32" t="s">
        <v>11</v>
      </c>
      <c r="H8911" s="43" t="s">
        <v>12</v>
      </c>
      <c r="I8911" s="42" t="s">
        <v>41682</v>
      </c>
      <c r="J8911" s="42">
        <v>8059175884443</v>
      </c>
      <c r="K8911" s="45"/>
      <c r="L8911" s="46">
        <v>349.95</v>
      </c>
      <c r="M8911" s="46">
        <v>349.95</v>
      </c>
      <c r="N8911" s="45">
        <v>44396</v>
      </c>
    </row>
    <row r="8912" spans="1:14" s="17" customFormat="1" x14ac:dyDescent="0.25">
      <c r="A8912" s="32" t="s">
        <v>41674</v>
      </c>
      <c r="B8912" s="42"/>
      <c r="C8912" s="42"/>
      <c r="D8912" s="42" t="s">
        <v>41675</v>
      </c>
      <c r="E8912" s="43" t="s">
        <v>41676</v>
      </c>
      <c r="F8912" s="44">
        <v>714</v>
      </c>
      <c r="G8912" s="32" t="s">
        <v>11</v>
      </c>
      <c r="H8912" s="43" t="s">
        <v>12</v>
      </c>
      <c r="I8912" s="42" t="s">
        <v>41677</v>
      </c>
      <c r="J8912" s="42">
        <v>8059175884436</v>
      </c>
      <c r="K8912" s="45"/>
      <c r="L8912" s="46">
        <v>349.95</v>
      </c>
      <c r="M8912" s="46">
        <v>349.95</v>
      </c>
      <c r="N8912" s="45">
        <v>44396</v>
      </c>
    </row>
    <row r="8913" spans="1:14" s="17" customFormat="1" x14ac:dyDescent="0.25">
      <c r="A8913" s="32" t="s">
        <v>41670</v>
      </c>
      <c r="B8913" s="42"/>
      <c r="C8913" s="42"/>
      <c r="D8913" s="42" t="s">
        <v>41671</v>
      </c>
      <c r="E8913" s="43" t="s">
        <v>41672</v>
      </c>
      <c r="F8913" s="44">
        <v>714</v>
      </c>
      <c r="G8913" s="32" t="s">
        <v>11</v>
      </c>
      <c r="H8913" s="43" t="s">
        <v>12</v>
      </c>
      <c r="I8913" s="42" t="s">
        <v>41673</v>
      </c>
      <c r="J8913" s="42">
        <v>8059175884429</v>
      </c>
      <c r="K8913" s="45"/>
      <c r="L8913" s="46">
        <v>349.95</v>
      </c>
      <c r="M8913" s="46">
        <v>349.95</v>
      </c>
      <c r="N8913" s="45">
        <v>44396</v>
      </c>
    </row>
    <row r="8914" spans="1:14" s="17" customFormat="1" x14ac:dyDescent="0.25">
      <c r="A8914" s="32" t="s">
        <v>41722</v>
      </c>
      <c r="B8914" s="42"/>
      <c r="C8914" s="42"/>
      <c r="D8914" s="42" t="s">
        <v>41723</v>
      </c>
      <c r="E8914" s="43" t="s">
        <v>41724</v>
      </c>
      <c r="F8914" s="44">
        <v>714</v>
      </c>
      <c r="G8914" s="32" t="s">
        <v>11</v>
      </c>
      <c r="H8914" s="43" t="s">
        <v>12</v>
      </c>
      <c r="I8914" s="42" t="s">
        <v>41725</v>
      </c>
      <c r="J8914" s="42">
        <v>8059175884535</v>
      </c>
      <c r="K8914" s="45"/>
      <c r="L8914" s="46">
        <v>349.95</v>
      </c>
      <c r="M8914" s="46">
        <v>349.95</v>
      </c>
      <c r="N8914" s="45">
        <v>44396</v>
      </c>
    </row>
    <row r="8915" spans="1:14" s="17" customFormat="1" x14ac:dyDescent="0.25">
      <c r="A8915" s="32" t="s">
        <v>41718</v>
      </c>
      <c r="B8915" s="42"/>
      <c r="C8915" s="42"/>
      <c r="D8915" s="42" t="s">
        <v>41719</v>
      </c>
      <c r="E8915" s="43" t="s">
        <v>41720</v>
      </c>
      <c r="F8915" s="44">
        <v>714</v>
      </c>
      <c r="G8915" s="32" t="s">
        <v>11</v>
      </c>
      <c r="H8915" s="43" t="s">
        <v>12</v>
      </c>
      <c r="I8915" s="42" t="s">
        <v>41721</v>
      </c>
      <c r="J8915" s="42">
        <v>8059175884528</v>
      </c>
      <c r="K8915" s="45"/>
      <c r="L8915" s="46">
        <v>349.95</v>
      </c>
      <c r="M8915" s="46">
        <v>349.95</v>
      </c>
      <c r="N8915" s="45">
        <v>44396</v>
      </c>
    </row>
    <row r="8916" spans="1:14" s="17" customFormat="1" x14ac:dyDescent="0.25">
      <c r="A8916" s="32" t="s">
        <v>41713</v>
      </c>
      <c r="B8916" s="42" t="s">
        <v>41714</v>
      </c>
      <c r="C8916" s="42"/>
      <c r="D8916" s="42" t="s">
        <v>41715</v>
      </c>
      <c r="E8916" s="43" t="s">
        <v>41716</v>
      </c>
      <c r="F8916" s="44">
        <v>714</v>
      </c>
      <c r="G8916" s="32" t="s">
        <v>11</v>
      </c>
      <c r="H8916" s="43" t="s">
        <v>12</v>
      </c>
      <c r="I8916" s="42" t="s">
        <v>41717</v>
      </c>
      <c r="J8916" s="42">
        <v>8059175884511</v>
      </c>
      <c r="K8916" s="45"/>
      <c r="L8916" s="46">
        <v>349.95</v>
      </c>
      <c r="M8916" s="46">
        <v>349.95</v>
      </c>
      <c r="N8916" s="45">
        <v>44396</v>
      </c>
    </row>
    <row r="8917" spans="1:14" s="17" customFormat="1" x14ac:dyDescent="0.25">
      <c r="A8917" s="32" t="s">
        <v>41708</v>
      </c>
      <c r="B8917" s="42" t="s">
        <v>41709</v>
      </c>
      <c r="C8917" s="42"/>
      <c r="D8917" s="42" t="s">
        <v>41710</v>
      </c>
      <c r="E8917" s="43" t="s">
        <v>41711</v>
      </c>
      <c r="F8917" s="44">
        <v>714</v>
      </c>
      <c r="G8917" s="32" t="s">
        <v>11</v>
      </c>
      <c r="H8917" s="43" t="s">
        <v>12</v>
      </c>
      <c r="I8917" s="42" t="s">
        <v>41712</v>
      </c>
      <c r="J8917" s="42">
        <v>8059175884504</v>
      </c>
      <c r="K8917" s="45"/>
      <c r="L8917" s="46">
        <v>349.95</v>
      </c>
      <c r="M8917" s="46">
        <v>349.95</v>
      </c>
      <c r="N8917" s="45">
        <v>44396</v>
      </c>
    </row>
    <row r="8918" spans="1:14" s="17" customFormat="1" x14ac:dyDescent="0.25">
      <c r="A8918" s="32" t="s">
        <v>41703</v>
      </c>
      <c r="B8918" s="42" t="s">
        <v>41704</v>
      </c>
      <c r="C8918" s="42"/>
      <c r="D8918" s="42" t="s">
        <v>41705</v>
      </c>
      <c r="E8918" s="43" t="s">
        <v>41706</v>
      </c>
      <c r="F8918" s="44">
        <v>714</v>
      </c>
      <c r="G8918" s="32" t="s">
        <v>11</v>
      </c>
      <c r="H8918" s="43" t="s">
        <v>12</v>
      </c>
      <c r="I8918" s="42" t="s">
        <v>41707</v>
      </c>
      <c r="J8918" s="42">
        <v>8059175884498</v>
      </c>
      <c r="K8918" s="45"/>
      <c r="L8918" s="46">
        <v>349.95</v>
      </c>
      <c r="M8918" s="46">
        <v>349.95</v>
      </c>
      <c r="N8918" s="45">
        <v>44396</v>
      </c>
    </row>
    <row r="8919" spans="1:14" s="17" customFormat="1" x14ac:dyDescent="0.25">
      <c r="A8919" s="32" t="s">
        <v>41698</v>
      </c>
      <c r="B8919" s="42" t="s">
        <v>41699</v>
      </c>
      <c r="C8919" s="42"/>
      <c r="D8919" s="42" t="s">
        <v>41700</v>
      </c>
      <c r="E8919" s="43" t="s">
        <v>41701</v>
      </c>
      <c r="F8919" s="44">
        <v>714</v>
      </c>
      <c r="G8919" s="32" t="s">
        <v>11</v>
      </c>
      <c r="H8919" s="43" t="s">
        <v>12</v>
      </c>
      <c r="I8919" s="42" t="s">
        <v>41702</v>
      </c>
      <c r="J8919" s="42">
        <v>8059175884481</v>
      </c>
      <c r="K8919" s="45"/>
      <c r="L8919" s="46">
        <v>349.95</v>
      </c>
      <c r="M8919" s="46">
        <v>349.95</v>
      </c>
      <c r="N8919" s="45">
        <v>44396</v>
      </c>
    </row>
    <row r="8920" spans="1:14" s="17" customFormat="1" x14ac:dyDescent="0.25">
      <c r="A8920" s="32" t="s">
        <v>41693</v>
      </c>
      <c r="B8920" s="42" t="s">
        <v>41694</v>
      </c>
      <c r="C8920" s="42"/>
      <c r="D8920" s="42" t="s">
        <v>41695</v>
      </c>
      <c r="E8920" s="43" t="s">
        <v>41696</v>
      </c>
      <c r="F8920" s="44">
        <v>714</v>
      </c>
      <c r="G8920" s="32" t="s">
        <v>11</v>
      </c>
      <c r="H8920" s="43" t="s">
        <v>12</v>
      </c>
      <c r="I8920" s="42" t="s">
        <v>41697</v>
      </c>
      <c r="J8920" s="42">
        <v>8059175884474</v>
      </c>
      <c r="K8920" s="45"/>
      <c r="L8920" s="46">
        <v>349.95</v>
      </c>
      <c r="M8920" s="46">
        <v>349.95</v>
      </c>
      <c r="N8920" s="45">
        <v>44396</v>
      </c>
    </row>
    <row r="8921" spans="1:14" s="17" customFormat="1" x14ac:dyDescent="0.25">
      <c r="A8921" s="32" t="s">
        <v>22647</v>
      </c>
      <c r="B8921" s="42" t="s">
        <v>67289</v>
      </c>
      <c r="C8921" s="42"/>
      <c r="D8921" s="42" t="s">
        <v>2256</v>
      </c>
      <c r="E8921" s="43" t="s">
        <v>2257</v>
      </c>
      <c r="F8921" s="44">
        <v>714</v>
      </c>
      <c r="G8921" s="44" t="s">
        <v>11</v>
      </c>
      <c r="H8921" s="44" t="s">
        <v>12</v>
      </c>
      <c r="I8921" s="42" t="s">
        <v>53719</v>
      </c>
      <c r="J8921" s="42">
        <v>8051194649614</v>
      </c>
      <c r="K8921" s="45"/>
      <c r="L8921" s="46">
        <v>349.95</v>
      </c>
      <c r="M8921" s="46">
        <v>349.95</v>
      </c>
      <c r="N8921" s="45"/>
    </row>
    <row r="8922" spans="1:14" s="17" customFormat="1" x14ac:dyDescent="0.25">
      <c r="A8922" s="32" t="s">
        <v>22958</v>
      </c>
      <c r="B8922" s="42" t="s">
        <v>67300</v>
      </c>
      <c r="C8922" s="42"/>
      <c r="D8922" s="42" t="s">
        <v>2254</v>
      </c>
      <c r="E8922" s="43" t="s">
        <v>2255</v>
      </c>
      <c r="F8922" s="44">
        <v>714</v>
      </c>
      <c r="G8922" s="44" t="s">
        <v>11</v>
      </c>
      <c r="H8922" s="44" t="s">
        <v>12</v>
      </c>
      <c r="I8922" s="42" t="s">
        <v>53718</v>
      </c>
      <c r="J8922" s="42">
        <v>8051194649805</v>
      </c>
      <c r="K8922" s="45"/>
      <c r="L8922" s="46">
        <v>349.95</v>
      </c>
      <c r="M8922" s="46">
        <v>349.95</v>
      </c>
      <c r="N8922" s="45"/>
    </row>
    <row r="8923" spans="1:14" s="17" customFormat="1" x14ac:dyDescent="0.25">
      <c r="A8923" s="32" t="s">
        <v>22957</v>
      </c>
      <c r="B8923" s="42" t="s">
        <v>67299</v>
      </c>
      <c r="C8923" s="42"/>
      <c r="D8923" s="42" t="s">
        <v>2252</v>
      </c>
      <c r="E8923" s="43" t="s">
        <v>2253</v>
      </c>
      <c r="F8923" s="44">
        <v>714</v>
      </c>
      <c r="G8923" s="44" t="s">
        <v>11</v>
      </c>
      <c r="H8923" s="44" t="s">
        <v>12</v>
      </c>
      <c r="I8923" s="42" t="s">
        <v>53717</v>
      </c>
      <c r="J8923" s="42">
        <v>8051194649799</v>
      </c>
      <c r="K8923" s="45"/>
      <c r="L8923" s="46">
        <v>349.95</v>
      </c>
      <c r="M8923" s="46">
        <v>349.95</v>
      </c>
      <c r="N8923" s="45"/>
    </row>
    <row r="8924" spans="1:14" s="17" customFormat="1" x14ac:dyDescent="0.25">
      <c r="A8924" s="32" t="s">
        <v>22956</v>
      </c>
      <c r="B8924" s="42" t="s">
        <v>67298</v>
      </c>
      <c r="C8924" s="42"/>
      <c r="D8924" s="42" t="s">
        <v>2250</v>
      </c>
      <c r="E8924" s="43" t="s">
        <v>2251</v>
      </c>
      <c r="F8924" s="44">
        <v>714</v>
      </c>
      <c r="G8924" s="44" t="s">
        <v>11</v>
      </c>
      <c r="H8924" s="44" t="s">
        <v>12</v>
      </c>
      <c r="I8924" s="42" t="s">
        <v>53716</v>
      </c>
      <c r="J8924" s="42">
        <v>8051194649683</v>
      </c>
      <c r="K8924" s="45"/>
      <c r="L8924" s="46">
        <v>349.95</v>
      </c>
      <c r="M8924" s="46">
        <v>349.95</v>
      </c>
      <c r="N8924" s="45"/>
    </row>
    <row r="8925" spans="1:14" s="17" customFormat="1" x14ac:dyDescent="0.25">
      <c r="A8925" s="32" t="s">
        <v>22955</v>
      </c>
      <c r="B8925" s="42" t="s">
        <v>67297</v>
      </c>
      <c r="C8925" s="42"/>
      <c r="D8925" s="42" t="s">
        <v>2248</v>
      </c>
      <c r="E8925" s="43" t="s">
        <v>2249</v>
      </c>
      <c r="F8925" s="44">
        <v>714</v>
      </c>
      <c r="G8925" s="44" t="s">
        <v>11</v>
      </c>
      <c r="H8925" s="44" t="s">
        <v>12</v>
      </c>
      <c r="I8925" s="42" t="s">
        <v>53715</v>
      </c>
      <c r="J8925" s="42">
        <v>8051194649676</v>
      </c>
      <c r="K8925" s="45"/>
      <c r="L8925" s="46">
        <v>349.95</v>
      </c>
      <c r="M8925" s="46">
        <v>349.95</v>
      </c>
      <c r="N8925" s="45"/>
    </row>
    <row r="8926" spans="1:14" s="17" customFormat="1" x14ac:dyDescent="0.25">
      <c r="A8926" s="32" t="s">
        <v>22954</v>
      </c>
      <c r="B8926" s="42" t="s">
        <v>67296</v>
      </c>
      <c r="C8926" s="42"/>
      <c r="D8926" s="42" t="s">
        <v>2246</v>
      </c>
      <c r="E8926" s="43" t="s">
        <v>2247</v>
      </c>
      <c r="F8926" s="44">
        <v>714</v>
      </c>
      <c r="G8926" s="44" t="s">
        <v>11</v>
      </c>
      <c r="H8926" s="44" t="s">
        <v>12</v>
      </c>
      <c r="I8926" s="42" t="s">
        <v>53714</v>
      </c>
      <c r="J8926" s="42">
        <v>8051194649669</v>
      </c>
      <c r="K8926" s="45"/>
      <c r="L8926" s="46">
        <v>349.95</v>
      </c>
      <c r="M8926" s="46">
        <v>349.95</v>
      </c>
      <c r="N8926" s="45"/>
    </row>
    <row r="8927" spans="1:14" s="17" customFormat="1" x14ac:dyDescent="0.25">
      <c r="A8927" s="32" t="s">
        <v>22953</v>
      </c>
      <c r="B8927" s="42" t="s">
        <v>67295</v>
      </c>
      <c r="C8927" s="42"/>
      <c r="D8927" s="42" t="s">
        <v>2244</v>
      </c>
      <c r="E8927" s="43" t="s">
        <v>2245</v>
      </c>
      <c r="F8927" s="44">
        <v>714</v>
      </c>
      <c r="G8927" s="44" t="s">
        <v>11</v>
      </c>
      <c r="H8927" s="44" t="s">
        <v>12</v>
      </c>
      <c r="I8927" s="42" t="s">
        <v>53713</v>
      </c>
      <c r="J8927" s="42">
        <v>8051194649652</v>
      </c>
      <c r="K8927" s="45"/>
      <c r="L8927" s="46">
        <v>349.95</v>
      </c>
      <c r="M8927" s="46">
        <v>349.95</v>
      </c>
      <c r="N8927" s="45"/>
    </row>
    <row r="8928" spans="1:14" s="17" customFormat="1" x14ac:dyDescent="0.25">
      <c r="A8928" s="32" t="s">
        <v>22952</v>
      </c>
      <c r="B8928" s="42" t="s">
        <v>67294</v>
      </c>
      <c r="C8928" s="42"/>
      <c r="D8928" s="42" t="s">
        <v>2242</v>
      </c>
      <c r="E8928" s="43" t="s">
        <v>2243</v>
      </c>
      <c r="F8928" s="44">
        <v>714</v>
      </c>
      <c r="G8928" s="44" t="s">
        <v>11</v>
      </c>
      <c r="H8928" s="44" t="s">
        <v>12</v>
      </c>
      <c r="I8928" s="42" t="s">
        <v>53712</v>
      </c>
      <c r="J8928" s="42">
        <v>8051194638465</v>
      </c>
      <c r="K8928" s="45"/>
      <c r="L8928" s="46">
        <v>349.95</v>
      </c>
      <c r="M8928" s="46">
        <v>349.95</v>
      </c>
      <c r="N8928" s="45"/>
    </row>
    <row r="8929" spans="1:14" s="17" customFormat="1" x14ac:dyDescent="0.25">
      <c r="A8929" s="32" t="s">
        <v>56899</v>
      </c>
      <c r="B8929" s="42"/>
      <c r="C8929" s="42"/>
      <c r="D8929" s="32" t="s">
        <v>55358</v>
      </c>
      <c r="E8929" s="32" t="s">
        <v>56670</v>
      </c>
      <c r="F8929" s="44">
        <v>714</v>
      </c>
      <c r="G8929" s="44" t="s">
        <v>11</v>
      </c>
      <c r="H8929" s="44" t="s">
        <v>12</v>
      </c>
      <c r="I8929" s="32" t="s">
        <v>55786</v>
      </c>
      <c r="J8929" s="55">
        <v>8059347193816</v>
      </c>
      <c r="K8929" s="45"/>
      <c r="L8929" s="47">
        <v>179.95</v>
      </c>
      <c r="M8929" s="47">
        <v>179.95</v>
      </c>
      <c r="N8929" s="45">
        <v>45131</v>
      </c>
    </row>
    <row r="8930" spans="1:14" s="17" customFormat="1" x14ac:dyDescent="0.25">
      <c r="A8930" s="32" t="s">
        <v>56898</v>
      </c>
      <c r="B8930" s="42"/>
      <c r="C8930" s="42"/>
      <c r="D8930" s="32" t="s">
        <v>55359</v>
      </c>
      <c r="E8930" s="32" t="s">
        <v>56671</v>
      </c>
      <c r="F8930" s="44">
        <v>714</v>
      </c>
      <c r="G8930" s="44" t="s">
        <v>11</v>
      </c>
      <c r="H8930" s="44" t="s">
        <v>12</v>
      </c>
      <c r="I8930" s="32" t="s">
        <v>55787</v>
      </c>
      <c r="J8930" s="55">
        <v>8059347200590</v>
      </c>
      <c r="K8930" s="45"/>
      <c r="L8930" s="47">
        <v>179.95</v>
      </c>
      <c r="M8930" s="47">
        <v>179.95</v>
      </c>
      <c r="N8930" s="45">
        <v>45131</v>
      </c>
    </row>
    <row r="8931" spans="1:14" s="17" customFormat="1" x14ac:dyDescent="0.25">
      <c r="A8931" s="32" t="s">
        <v>56897</v>
      </c>
      <c r="B8931" s="42"/>
      <c r="C8931" s="42"/>
      <c r="D8931" s="32" t="s">
        <v>55360</v>
      </c>
      <c r="E8931" s="32" t="s">
        <v>56672</v>
      </c>
      <c r="F8931" s="44">
        <v>714</v>
      </c>
      <c r="G8931" s="44" t="s">
        <v>11</v>
      </c>
      <c r="H8931" s="44" t="s">
        <v>12</v>
      </c>
      <c r="I8931" s="32" t="s">
        <v>55788</v>
      </c>
      <c r="J8931" s="55">
        <v>8059347259871</v>
      </c>
      <c r="K8931" s="45"/>
      <c r="L8931" s="47">
        <v>179.95</v>
      </c>
      <c r="M8931" s="47">
        <v>179.95</v>
      </c>
      <c r="N8931" s="45">
        <v>45131</v>
      </c>
    </row>
    <row r="8932" spans="1:14" s="17" customFormat="1" x14ac:dyDescent="0.25">
      <c r="A8932" s="32" t="s">
        <v>56896</v>
      </c>
      <c r="B8932" s="42"/>
      <c r="C8932" s="42"/>
      <c r="D8932" s="32" t="s">
        <v>55361</v>
      </c>
      <c r="E8932" s="32" t="s">
        <v>56673</v>
      </c>
      <c r="F8932" s="44">
        <v>714</v>
      </c>
      <c r="G8932" s="44" t="s">
        <v>11</v>
      </c>
      <c r="H8932" s="44" t="s">
        <v>12</v>
      </c>
      <c r="I8932" s="32" t="s">
        <v>55789</v>
      </c>
      <c r="J8932" s="55">
        <v>8059347259864</v>
      </c>
      <c r="K8932" s="45"/>
      <c r="L8932" s="47">
        <v>179.95</v>
      </c>
      <c r="M8932" s="47">
        <v>179.95</v>
      </c>
      <c r="N8932" s="45">
        <v>45131</v>
      </c>
    </row>
    <row r="8933" spans="1:14" s="17" customFormat="1" x14ac:dyDescent="0.25">
      <c r="A8933" s="32" t="s">
        <v>56900</v>
      </c>
      <c r="B8933" s="42"/>
      <c r="C8933" s="42"/>
      <c r="D8933" s="32" t="s">
        <v>55357</v>
      </c>
      <c r="E8933" s="32" t="s">
        <v>56669</v>
      </c>
      <c r="F8933" s="44">
        <v>714</v>
      </c>
      <c r="G8933" s="44" t="s">
        <v>11</v>
      </c>
      <c r="H8933" s="44" t="s">
        <v>12</v>
      </c>
      <c r="I8933" s="32" t="s">
        <v>55785</v>
      </c>
      <c r="J8933" s="55">
        <v>8059347259888</v>
      </c>
      <c r="K8933" s="45"/>
      <c r="L8933" s="47">
        <v>179.95</v>
      </c>
      <c r="M8933" s="47">
        <v>179.95</v>
      </c>
      <c r="N8933" s="45">
        <v>45131</v>
      </c>
    </row>
    <row r="8934" spans="1:14" s="17" customFormat="1" x14ac:dyDescent="0.25">
      <c r="A8934" s="32" t="s">
        <v>56894</v>
      </c>
      <c r="B8934" s="42"/>
      <c r="C8934" s="42"/>
      <c r="D8934" s="32" t="s">
        <v>55363</v>
      </c>
      <c r="E8934" s="32" t="s">
        <v>56675</v>
      </c>
      <c r="F8934" s="44">
        <v>714</v>
      </c>
      <c r="G8934" s="44" t="s">
        <v>11</v>
      </c>
      <c r="H8934" s="44" t="s">
        <v>12</v>
      </c>
      <c r="I8934" s="32" t="s">
        <v>55791</v>
      </c>
      <c r="J8934" s="55">
        <v>8059347193809</v>
      </c>
      <c r="K8934" s="45"/>
      <c r="L8934" s="47">
        <v>179.95</v>
      </c>
      <c r="M8934" s="47">
        <v>179.95</v>
      </c>
      <c r="N8934" s="45">
        <v>45131</v>
      </c>
    </row>
    <row r="8935" spans="1:14" s="17" customFormat="1" x14ac:dyDescent="0.25">
      <c r="A8935" s="32" t="s">
        <v>56893</v>
      </c>
      <c r="B8935" s="42"/>
      <c r="C8935" s="42"/>
      <c r="D8935" s="32" t="s">
        <v>55364</v>
      </c>
      <c r="E8935" s="32" t="s">
        <v>56676</v>
      </c>
      <c r="F8935" s="44">
        <v>714</v>
      </c>
      <c r="G8935" s="44" t="s">
        <v>11</v>
      </c>
      <c r="H8935" s="44" t="s">
        <v>12</v>
      </c>
      <c r="I8935" s="32" t="s">
        <v>55792</v>
      </c>
      <c r="J8935" s="55">
        <v>8059347200583</v>
      </c>
      <c r="K8935" s="45"/>
      <c r="L8935" s="47">
        <v>179.95</v>
      </c>
      <c r="M8935" s="47">
        <v>179.95</v>
      </c>
      <c r="N8935" s="45">
        <v>45131</v>
      </c>
    </row>
    <row r="8936" spans="1:14" s="17" customFormat="1" x14ac:dyDescent="0.25">
      <c r="A8936" s="32" t="s">
        <v>56892</v>
      </c>
      <c r="B8936" s="42"/>
      <c r="C8936" s="42"/>
      <c r="D8936" s="32" t="s">
        <v>55365</v>
      </c>
      <c r="E8936" s="32" t="s">
        <v>56677</v>
      </c>
      <c r="F8936" s="44">
        <v>714</v>
      </c>
      <c r="G8936" s="44" t="s">
        <v>11</v>
      </c>
      <c r="H8936" s="44" t="s">
        <v>12</v>
      </c>
      <c r="I8936" s="32" t="s">
        <v>55793</v>
      </c>
      <c r="J8936" s="55">
        <v>8059347259840</v>
      </c>
      <c r="K8936" s="45"/>
      <c r="L8936" s="47">
        <v>179.95</v>
      </c>
      <c r="M8936" s="47">
        <v>179.95</v>
      </c>
      <c r="N8936" s="45">
        <v>45131</v>
      </c>
    </row>
    <row r="8937" spans="1:14" s="17" customFormat="1" x14ac:dyDescent="0.25">
      <c r="A8937" s="32" t="s">
        <v>56891</v>
      </c>
      <c r="B8937" s="42"/>
      <c r="C8937" s="42"/>
      <c r="D8937" s="32" t="s">
        <v>55366</v>
      </c>
      <c r="E8937" s="32" t="s">
        <v>56678</v>
      </c>
      <c r="F8937" s="44">
        <v>714</v>
      </c>
      <c r="G8937" s="44" t="s">
        <v>11</v>
      </c>
      <c r="H8937" s="44" t="s">
        <v>12</v>
      </c>
      <c r="I8937" s="32" t="s">
        <v>55794</v>
      </c>
      <c r="J8937" s="55">
        <v>8059347259833</v>
      </c>
      <c r="K8937" s="45"/>
      <c r="L8937" s="47">
        <v>179.95</v>
      </c>
      <c r="M8937" s="47">
        <v>179.95</v>
      </c>
      <c r="N8937" s="45">
        <v>45131</v>
      </c>
    </row>
    <row r="8938" spans="1:14" s="17" customFormat="1" x14ac:dyDescent="0.25">
      <c r="A8938" s="32" t="s">
        <v>56895</v>
      </c>
      <c r="B8938" s="42"/>
      <c r="C8938" s="42"/>
      <c r="D8938" s="32" t="s">
        <v>55362</v>
      </c>
      <c r="E8938" s="32" t="s">
        <v>56674</v>
      </c>
      <c r="F8938" s="44">
        <v>714</v>
      </c>
      <c r="G8938" s="44" t="s">
        <v>11</v>
      </c>
      <c r="H8938" s="44" t="s">
        <v>12</v>
      </c>
      <c r="I8938" s="32" t="s">
        <v>55790</v>
      </c>
      <c r="J8938" s="55">
        <v>8059347259857</v>
      </c>
      <c r="K8938" s="45"/>
      <c r="L8938" s="47">
        <v>179.95</v>
      </c>
      <c r="M8938" s="47">
        <v>179.95</v>
      </c>
      <c r="N8938" s="45">
        <v>45131</v>
      </c>
    </row>
    <row r="8939" spans="1:14" s="17" customFormat="1" x14ac:dyDescent="0.25">
      <c r="A8939" s="32" t="s">
        <v>56889</v>
      </c>
      <c r="B8939" s="42"/>
      <c r="C8939" s="42"/>
      <c r="D8939" s="32" t="s">
        <v>55368</v>
      </c>
      <c r="E8939" s="32" t="s">
        <v>56680</v>
      </c>
      <c r="F8939" s="44">
        <v>714</v>
      </c>
      <c r="G8939" s="44" t="s">
        <v>11</v>
      </c>
      <c r="H8939" s="44" t="s">
        <v>12</v>
      </c>
      <c r="I8939" s="32" t="s">
        <v>55796</v>
      </c>
      <c r="J8939" s="55">
        <v>8059347193793</v>
      </c>
      <c r="K8939" s="45"/>
      <c r="L8939" s="47">
        <v>179.95</v>
      </c>
      <c r="M8939" s="47">
        <v>179.95</v>
      </c>
      <c r="N8939" s="45">
        <v>45131</v>
      </c>
    </row>
    <row r="8940" spans="1:14" s="17" customFormat="1" x14ac:dyDescent="0.25">
      <c r="A8940" s="32" t="s">
        <v>56888</v>
      </c>
      <c r="B8940" s="42"/>
      <c r="C8940" s="42"/>
      <c r="D8940" s="32" t="s">
        <v>55369</v>
      </c>
      <c r="E8940" s="32" t="s">
        <v>56681</v>
      </c>
      <c r="F8940" s="44">
        <v>714</v>
      </c>
      <c r="G8940" s="44" t="s">
        <v>11</v>
      </c>
      <c r="H8940" s="44" t="s">
        <v>12</v>
      </c>
      <c r="I8940" s="32" t="s">
        <v>55797</v>
      </c>
      <c r="J8940" s="55">
        <v>8059347200576</v>
      </c>
      <c r="K8940" s="45"/>
      <c r="L8940" s="47">
        <v>179.95</v>
      </c>
      <c r="M8940" s="47">
        <v>179.95</v>
      </c>
      <c r="N8940" s="45">
        <v>45131</v>
      </c>
    </row>
    <row r="8941" spans="1:14" s="17" customFormat="1" x14ac:dyDescent="0.25">
      <c r="A8941" s="32" t="s">
        <v>56887</v>
      </c>
      <c r="B8941" s="42"/>
      <c r="C8941" s="42"/>
      <c r="D8941" s="32" t="s">
        <v>55370</v>
      </c>
      <c r="E8941" s="32" t="s">
        <v>56682</v>
      </c>
      <c r="F8941" s="44">
        <v>714</v>
      </c>
      <c r="G8941" s="44" t="s">
        <v>11</v>
      </c>
      <c r="H8941" s="44" t="s">
        <v>12</v>
      </c>
      <c r="I8941" s="32" t="s">
        <v>55798</v>
      </c>
      <c r="J8941" s="55">
        <v>8059347259819</v>
      </c>
      <c r="K8941" s="45"/>
      <c r="L8941" s="47">
        <v>179.95</v>
      </c>
      <c r="M8941" s="47">
        <v>179.95</v>
      </c>
      <c r="N8941" s="45">
        <v>45131</v>
      </c>
    </row>
    <row r="8942" spans="1:14" s="17" customFormat="1" x14ac:dyDescent="0.25">
      <c r="A8942" s="32" t="s">
        <v>56886</v>
      </c>
      <c r="B8942" s="42"/>
      <c r="C8942" s="42"/>
      <c r="D8942" s="32" t="s">
        <v>55371</v>
      </c>
      <c r="E8942" s="32" t="s">
        <v>56683</v>
      </c>
      <c r="F8942" s="44">
        <v>714</v>
      </c>
      <c r="G8942" s="44" t="s">
        <v>11</v>
      </c>
      <c r="H8942" s="44" t="s">
        <v>12</v>
      </c>
      <c r="I8942" s="32" t="s">
        <v>55799</v>
      </c>
      <c r="J8942" s="55">
        <v>8059347259802</v>
      </c>
      <c r="K8942" s="45"/>
      <c r="L8942" s="47">
        <v>179.95</v>
      </c>
      <c r="M8942" s="47">
        <v>179.95</v>
      </c>
      <c r="N8942" s="45">
        <v>45131</v>
      </c>
    </row>
    <row r="8943" spans="1:14" s="17" customFormat="1" x14ac:dyDescent="0.25">
      <c r="A8943" s="32" t="s">
        <v>56890</v>
      </c>
      <c r="B8943" s="42"/>
      <c r="C8943" s="42"/>
      <c r="D8943" s="32" t="s">
        <v>55367</v>
      </c>
      <c r="E8943" s="32" t="s">
        <v>56679</v>
      </c>
      <c r="F8943" s="44">
        <v>714</v>
      </c>
      <c r="G8943" s="44" t="s">
        <v>11</v>
      </c>
      <c r="H8943" s="44" t="s">
        <v>12</v>
      </c>
      <c r="I8943" s="32" t="s">
        <v>55795</v>
      </c>
      <c r="J8943" s="55">
        <v>8059347259826</v>
      </c>
      <c r="K8943" s="45"/>
      <c r="L8943" s="47">
        <v>179.95</v>
      </c>
      <c r="M8943" s="47">
        <v>179.95</v>
      </c>
      <c r="N8943" s="45">
        <v>45131</v>
      </c>
    </row>
    <row r="8944" spans="1:14" s="17" customFormat="1" x14ac:dyDescent="0.25">
      <c r="A8944" s="32" t="s">
        <v>41660</v>
      </c>
      <c r="B8944" s="42" t="s">
        <v>41661</v>
      </c>
      <c r="C8944" s="42"/>
      <c r="D8944" s="42" t="s">
        <v>41662</v>
      </c>
      <c r="E8944" s="43" t="s">
        <v>41663</v>
      </c>
      <c r="F8944" s="44">
        <v>714</v>
      </c>
      <c r="G8944" s="32" t="s">
        <v>17</v>
      </c>
      <c r="H8944" s="43" t="s">
        <v>18</v>
      </c>
      <c r="I8944" s="42" t="s">
        <v>41664</v>
      </c>
      <c r="J8944" s="42">
        <v>8059175884405</v>
      </c>
      <c r="K8944" s="45">
        <v>45536</v>
      </c>
      <c r="L8944" s="46">
        <v>0</v>
      </c>
      <c r="M8944" s="46">
        <v>154.94999999999999</v>
      </c>
      <c r="N8944" s="45">
        <v>44396</v>
      </c>
    </row>
    <row r="8945" spans="1:14" s="17" customFormat="1" x14ac:dyDescent="0.25">
      <c r="A8945" s="32" t="s">
        <v>41655</v>
      </c>
      <c r="B8945" s="42" t="s">
        <v>41656</v>
      </c>
      <c r="C8945" s="42"/>
      <c r="D8945" s="42" t="s">
        <v>41657</v>
      </c>
      <c r="E8945" s="43" t="s">
        <v>41658</v>
      </c>
      <c r="F8945" s="44">
        <v>714</v>
      </c>
      <c r="G8945" s="32" t="s">
        <v>17</v>
      </c>
      <c r="H8945" s="43" t="s">
        <v>18</v>
      </c>
      <c r="I8945" s="42" t="s">
        <v>41659</v>
      </c>
      <c r="J8945" s="42">
        <v>8059175884399</v>
      </c>
      <c r="K8945" s="45">
        <v>45536</v>
      </c>
      <c r="L8945" s="46">
        <v>0</v>
      </c>
      <c r="M8945" s="46">
        <v>154.94999999999999</v>
      </c>
      <c r="N8945" s="45">
        <v>44396</v>
      </c>
    </row>
    <row r="8946" spans="1:14" s="17" customFormat="1" x14ac:dyDescent="0.25">
      <c r="A8946" s="32" t="s">
        <v>41650</v>
      </c>
      <c r="B8946" s="42" t="s">
        <v>41651</v>
      </c>
      <c r="C8946" s="42"/>
      <c r="D8946" s="42" t="s">
        <v>41652</v>
      </c>
      <c r="E8946" s="43" t="s">
        <v>41653</v>
      </c>
      <c r="F8946" s="44">
        <v>714</v>
      </c>
      <c r="G8946" s="32" t="s">
        <v>17</v>
      </c>
      <c r="H8946" s="43" t="s">
        <v>18</v>
      </c>
      <c r="I8946" s="42" t="s">
        <v>41654</v>
      </c>
      <c r="J8946" s="42">
        <v>8059175884382</v>
      </c>
      <c r="K8946" s="45">
        <v>45536</v>
      </c>
      <c r="L8946" s="46">
        <v>0</v>
      </c>
      <c r="M8946" s="46">
        <v>154.94999999999999</v>
      </c>
      <c r="N8946" s="45">
        <v>44396</v>
      </c>
    </row>
    <row r="8947" spans="1:14" s="17" customFormat="1" x14ac:dyDescent="0.25">
      <c r="A8947" s="32" t="s">
        <v>41645</v>
      </c>
      <c r="B8947" s="42" t="s">
        <v>41646</v>
      </c>
      <c r="C8947" s="42"/>
      <c r="D8947" s="42" t="s">
        <v>41647</v>
      </c>
      <c r="E8947" s="43" t="s">
        <v>41648</v>
      </c>
      <c r="F8947" s="44">
        <v>714</v>
      </c>
      <c r="G8947" s="32" t="s">
        <v>17</v>
      </c>
      <c r="H8947" s="43" t="s">
        <v>18</v>
      </c>
      <c r="I8947" s="42" t="s">
        <v>41649</v>
      </c>
      <c r="J8947" s="42">
        <v>8059175884375</v>
      </c>
      <c r="K8947" s="45">
        <v>45536</v>
      </c>
      <c r="L8947" s="46">
        <v>0</v>
      </c>
      <c r="M8947" s="46">
        <v>154.94999999999999</v>
      </c>
      <c r="N8947" s="45">
        <v>44396</v>
      </c>
    </row>
    <row r="8948" spans="1:14" s="17" customFormat="1" x14ac:dyDescent="0.25">
      <c r="A8948" s="32" t="s">
        <v>41665</v>
      </c>
      <c r="B8948" s="42" t="s">
        <v>41666</v>
      </c>
      <c r="C8948" s="42"/>
      <c r="D8948" s="42" t="s">
        <v>41667</v>
      </c>
      <c r="E8948" s="43" t="s">
        <v>41668</v>
      </c>
      <c r="F8948" s="44">
        <v>714</v>
      </c>
      <c r="G8948" s="32" t="s">
        <v>17</v>
      </c>
      <c r="H8948" s="43" t="s">
        <v>18</v>
      </c>
      <c r="I8948" s="42" t="s">
        <v>41669</v>
      </c>
      <c r="J8948" s="42">
        <v>8059175884412</v>
      </c>
      <c r="K8948" s="45">
        <v>45536</v>
      </c>
      <c r="L8948" s="46">
        <v>0</v>
      </c>
      <c r="M8948" s="46">
        <v>154.94999999999999</v>
      </c>
      <c r="N8948" s="45">
        <v>44396</v>
      </c>
    </row>
    <row r="8949" spans="1:14" s="17" customFormat="1" x14ac:dyDescent="0.25">
      <c r="A8949" s="32" t="s">
        <v>24010</v>
      </c>
      <c r="B8949" s="42" t="s">
        <v>67635</v>
      </c>
      <c r="C8949" s="42"/>
      <c r="D8949" s="42" t="s">
        <v>1587</v>
      </c>
      <c r="E8949" s="43" t="s">
        <v>1588</v>
      </c>
      <c r="F8949" s="44">
        <v>714</v>
      </c>
      <c r="G8949" s="44" t="s">
        <v>17</v>
      </c>
      <c r="H8949" s="44" t="s">
        <v>18</v>
      </c>
      <c r="I8949" s="42" t="s">
        <v>20945</v>
      </c>
      <c r="J8949" s="42">
        <v>8021506925743</v>
      </c>
      <c r="K8949" s="45">
        <v>45536</v>
      </c>
      <c r="L8949" s="47">
        <v>0</v>
      </c>
      <c r="M8949" s="47">
        <v>154.94999999999999</v>
      </c>
      <c r="N8949" s="45">
        <v>42947</v>
      </c>
    </row>
    <row r="8950" spans="1:14" s="17" customFormat="1" x14ac:dyDescent="0.25">
      <c r="A8950" s="32" t="s">
        <v>24009</v>
      </c>
      <c r="B8950" s="42" t="s">
        <v>67634</v>
      </c>
      <c r="C8950" s="42"/>
      <c r="D8950" s="42" t="s">
        <v>1585</v>
      </c>
      <c r="E8950" s="43" t="s">
        <v>1586</v>
      </c>
      <c r="F8950" s="44">
        <v>714</v>
      </c>
      <c r="G8950" s="44" t="s">
        <v>17</v>
      </c>
      <c r="H8950" s="44" t="s">
        <v>18</v>
      </c>
      <c r="I8950" s="42" t="s">
        <v>20944</v>
      </c>
      <c r="J8950" s="42">
        <v>8021506925736</v>
      </c>
      <c r="K8950" s="45">
        <v>45536</v>
      </c>
      <c r="L8950" s="47">
        <v>0</v>
      </c>
      <c r="M8950" s="47">
        <v>154.94999999999999</v>
      </c>
      <c r="N8950" s="45">
        <v>42947</v>
      </c>
    </row>
    <row r="8951" spans="1:14" s="17" customFormat="1" x14ac:dyDescent="0.25">
      <c r="A8951" s="32" t="s">
        <v>24008</v>
      </c>
      <c r="B8951" s="42" t="s">
        <v>67633</v>
      </c>
      <c r="C8951" s="42"/>
      <c r="D8951" s="42" t="s">
        <v>1583</v>
      </c>
      <c r="E8951" s="43" t="s">
        <v>1584</v>
      </c>
      <c r="F8951" s="44">
        <v>714</v>
      </c>
      <c r="G8951" s="44" t="s">
        <v>17</v>
      </c>
      <c r="H8951" s="44" t="s">
        <v>18</v>
      </c>
      <c r="I8951" s="42" t="s">
        <v>20943</v>
      </c>
      <c r="J8951" s="42">
        <v>8021506925729</v>
      </c>
      <c r="K8951" s="45">
        <v>45536</v>
      </c>
      <c r="L8951" s="47">
        <v>0</v>
      </c>
      <c r="M8951" s="47">
        <v>154.94999999999999</v>
      </c>
      <c r="N8951" s="45">
        <v>42947</v>
      </c>
    </row>
    <row r="8952" spans="1:14" s="17" customFormat="1" x14ac:dyDescent="0.25">
      <c r="A8952" s="32" t="s">
        <v>24007</v>
      </c>
      <c r="B8952" s="42" t="s">
        <v>67632</v>
      </c>
      <c r="C8952" s="42"/>
      <c r="D8952" s="42" t="s">
        <v>1581</v>
      </c>
      <c r="E8952" s="43" t="s">
        <v>1582</v>
      </c>
      <c r="F8952" s="44">
        <v>714</v>
      </c>
      <c r="G8952" s="44" t="s">
        <v>17</v>
      </c>
      <c r="H8952" s="44" t="s">
        <v>18</v>
      </c>
      <c r="I8952" s="42" t="s">
        <v>20942</v>
      </c>
      <c r="J8952" s="42">
        <v>8021506925712</v>
      </c>
      <c r="K8952" s="45">
        <v>45536</v>
      </c>
      <c r="L8952" s="47">
        <v>0</v>
      </c>
      <c r="M8952" s="47">
        <v>154.94999999999999</v>
      </c>
      <c r="N8952" s="45">
        <v>42947</v>
      </c>
    </row>
    <row r="8953" spans="1:14" s="17" customFormat="1" x14ac:dyDescent="0.25">
      <c r="A8953" s="32" t="s">
        <v>24006</v>
      </c>
      <c r="B8953" s="42" t="s">
        <v>67636</v>
      </c>
      <c r="C8953" s="42"/>
      <c r="D8953" s="42" t="s">
        <v>1578</v>
      </c>
      <c r="E8953" s="43" t="s">
        <v>1579</v>
      </c>
      <c r="F8953" s="44">
        <v>714</v>
      </c>
      <c r="G8953" s="44" t="s">
        <v>17</v>
      </c>
      <c r="H8953" s="44" t="s">
        <v>18</v>
      </c>
      <c r="I8953" s="42" t="s">
        <v>1580</v>
      </c>
      <c r="J8953" s="42">
        <v>8021506925750</v>
      </c>
      <c r="K8953" s="45">
        <v>45536</v>
      </c>
      <c r="L8953" s="47">
        <v>0</v>
      </c>
      <c r="M8953" s="47">
        <v>154.94999999999999</v>
      </c>
      <c r="N8953" s="45">
        <v>42947</v>
      </c>
    </row>
    <row r="8954" spans="1:14" s="17" customFormat="1" x14ac:dyDescent="0.25">
      <c r="A8954" s="32" t="s">
        <v>24005</v>
      </c>
      <c r="B8954" s="42" t="s">
        <v>67630</v>
      </c>
      <c r="C8954" s="42"/>
      <c r="D8954" s="42" t="s">
        <v>1575</v>
      </c>
      <c r="E8954" s="43" t="s">
        <v>1576</v>
      </c>
      <c r="F8954" s="44">
        <v>714</v>
      </c>
      <c r="G8954" s="44" t="s">
        <v>17</v>
      </c>
      <c r="H8954" s="44" t="s">
        <v>18</v>
      </c>
      <c r="I8954" s="42" t="s">
        <v>1577</v>
      </c>
      <c r="J8954" s="42">
        <v>8021506925699</v>
      </c>
      <c r="K8954" s="45">
        <v>45536</v>
      </c>
      <c r="L8954" s="47">
        <v>0</v>
      </c>
      <c r="M8954" s="47">
        <v>154.94999999999999</v>
      </c>
      <c r="N8954" s="45">
        <v>42947</v>
      </c>
    </row>
    <row r="8955" spans="1:14" s="17" customFormat="1" x14ac:dyDescent="0.25">
      <c r="A8955" s="32" t="s">
        <v>24004</v>
      </c>
      <c r="B8955" s="42" t="s">
        <v>67629</v>
      </c>
      <c r="C8955" s="42"/>
      <c r="D8955" s="42" t="s">
        <v>1572</v>
      </c>
      <c r="E8955" s="43" t="s">
        <v>1573</v>
      </c>
      <c r="F8955" s="44">
        <v>714</v>
      </c>
      <c r="G8955" s="44" t="s">
        <v>17</v>
      </c>
      <c r="H8955" s="44" t="s">
        <v>18</v>
      </c>
      <c r="I8955" s="42" t="s">
        <v>1574</v>
      </c>
      <c r="J8955" s="42">
        <v>8021506925682</v>
      </c>
      <c r="K8955" s="45">
        <v>45536</v>
      </c>
      <c r="L8955" s="47">
        <v>0</v>
      </c>
      <c r="M8955" s="47">
        <v>154.94999999999999</v>
      </c>
      <c r="N8955" s="45">
        <v>42947</v>
      </c>
    </row>
    <row r="8956" spans="1:14" s="17" customFormat="1" x14ac:dyDescent="0.25">
      <c r="A8956" s="32" t="s">
        <v>24003</v>
      </c>
      <c r="B8956" s="42" t="s">
        <v>67628</v>
      </c>
      <c r="C8956" s="42"/>
      <c r="D8956" s="42" t="s">
        <v>1569</v>
      </c>
      <c r="E8956" s="43" t="s">
        <v>1570</v>
      </c>
      <c r="F8956" s="44">
        <v>714</v>
      </c>
      <c r="G8956" s="44" t="s">
        <v>17</v>
      </c>
      <c r="H8956" s="44" t="s">
        <v>18</v>
      </c>
      <c r="I8956" s="42" t="s">
        <v>1571</v>
      </c>
      <c r="J8956" s="42">
        <v>8021506925675</v>
      </c>
      <c r="K8956" s="45">
        <v>45536</v>
      </c>
      <c r="L8956" s="47">
        <v>0</v>
      </c>
      <c r="M8956" s="47">
        <v>154.94999999999999</v>
      </c>
      <c r="N8956" s="45">
        <v>42947</v>
      </c>
    </row>
    <row r="8957" spans="1:14" s="17" customFormat="1" x14ac:dyDescent="0.25">
      <c r="A8957" s="32" t="s">
        <v>24002</v>
      </c>
      <c r="B8957" s="42" t="s">
        <v>67627</v>
      </c>
      <c r="C8957" s="42"/>
      <c r="D8957" s="42" t="s">
        <v>1566</v>
      </c>
      <c r="E8957" s="43" t="s">
        <v>1567</v>
      </c>
      <c r="F8957" s="44">
        <v>714</v>
      </c>
      <c r="G8957" s="44" t="s">
        <v>17</v>
      </c>
      <c r="H8957" s="44" t="s">
        <v>18</v>
      </c>
      <c r="I8957" s="42" t="s">
        <v>1568</v>
      </c>
      <c r="J8957" s="42">
        <v>8021506925668</v>
      </c>
      <c r="K8957" s="45">
        <v>45536</v>
      </c>
      <c r="L8957" s="47">
        <v>0</v>
      </c>
      <c r="M8957" s="47">
        <v>154.94999999999999</v>
      </c>
      <c r="N8957" s="45">
        <v>42947</v>
      </c>
    </row>
    <row r="8958" spans="1:14" s="17" customFormat="1" x14ac:dyDescent="0.25">
      <c r="A8958" s="32" t="s">
        <v>24001</v>
      </c>
      <c r="B8958" s="42" t="s">
        <v>67631</v>
      </c>
      <c r="C8958" s="42"/>
      <c r="D8958" s="42" t="s">
        <v>70994</v>
      </c>
      <c r="E8958" s="43" t="s">
        <v>1565</v>
      </c>
      <c r="F8958" s="44">
        <v>714</v>
      </c>
      <c r="G8958" s="44" t="s">
        <v>17</v>
      </c>
      <c r="H8958" s="44" t="s">
        <v>18</v>
      </c>
      <c r="I8958" s="42" t="s">
        <v>20941</v>
      </c>
      <c r="J8958" s="42">
        <v>8021506925705</v>
      </c>
      <c r="K8958" s="45">
        <v>45536</v>
      </c>
      <c r="L8958" s="47">
        <v>0</v>
      </c>
      <c r="M8958" s="47">
        <v>154.94999999999999</v>
      </c>
      <c r="N8958" s="45">
        <v>42947</v>
      </c>
    </row>
    <row r="8959" spans="1:14" s="17" customFormat="1" x14ac:dyDescent="0.25">
      <c r="A8959" s="32" t="s">
        <v>24000</v>
      </c>
      <c r="B8959" s="42" t="s">
        <v>67625</v>
      </c>
      <c r="C8959" s="42"/>
      <c r="D8959" s="42" t="s">
        <v>1506</v>
      </c>
      <c r="E8959" s="43" t="s">
        <v>58813</v>
      </c>
      <c r="F8959" s="44">
        <v>714</v>
      </c>
      <c r="G8959" s="44" t="s">
        <v>17</v>
      </c>
      <c r="H8959" s="44" t="s">
        <v>18</v>
      </c>
      <c r="I8959" s="42" t="s">
        <v>1507</v>
      </c>
      <c r="J8959" s="42">
        <v>8021506925644</v>
      </c>
      <c r="K8959" s="45">
        <v>45536</v>
      </c>
      <c r="L8959" s="47">
        <v>0</v>
      </c>
      <c r="M8959" s="47">
        <v>154.94999999999999</v>
      </c>
      <c r="N8959" s="45">
        <v>42947</v>
      </c>
    </row>
    <row r="8960" spans="1:14" s="17" customFormat="1" x14ac:dyDescent="0.25">
      <c r="A8960" s="32" t="s">
        <v>23999</v>
      </c>
      <c r="B8960" s="42" t="s">
        <v>67624</v>
      </c>
      <c r="C8960" s="42"/>
      <c r="D8960" s="42" t="s">
        <v>1504</v>
      </c>
      <c r="E8960" s="43" t="s">
        <v>58812</v>
      </c>
      <c r="F8960" s="44">
        <v>714</v>
      </c>
      <c r="G8960" s="44" t="s">
        <v>17</v>
      </c>
      <c r="H8960" s="44" t="s">
        <v>18</v>
      </c>
      <c r="I8960" s="42" t="s">
        <v>1505</v>
      </c>
      <c r="J8960" s="42">
        <v>8021506925637</v>
      </c>
      <c r="K8960" s="45">
        <v>45536</v>
      </c>
      <c r="L8960" s="47">
        <v>0</v>
      </c>
      <c r="M8960" s="47">
        <v>154.94999999999999</v>
      </c>
      <c r="N8960" s="45">
        <v>42947</v>
      </c>
    </row>
    <row r="8961" spans="1:14" s="17" customFormat="1" x14ac:dyDescent="0.25">
      <c r="A8961" s="32" t="s">
        <v>23998</v>
      </c>
      <c r="B8961" s="42" t="s">
        <v>67623</v>
      </c>
      <c r="C8961" s="42"/>
      <c r="D8961" s="42" t="s">
        <v>1502</v>
      </c>
      <c r="E8961" s="43" t="s">
        <v>58811</v>
      </c>
      <c r="F8961" s="44">
        <v>714</v>
      </c>
      <c r="G8961" s="44" t="s">
        <v>17</v>
      </c>
      <c r="H8961" s="44" t="s">
        <v>18</v>
      </c>
      <c r="I8961" s="42" t="s">
        <v>1503</v>
      </c>
      <c r="J8961" s="42">
        <v>8021506925620</v>
      </c>
      <c r="K8961" s="45">
        <v>45536</v>
      </c>
      <c r="L8961" s="47">
        <v>0</v>
      </c>
      <c r="M8961" s="47">
        <v>154.94999999999999</v>
      </c>
      <c r="N8961" s="45">
        <v>42947</v>
      </c>
    </row>
    <row r="8962" spans="1:14" s="17" customFormat="1" x14ac:dyDescent="0.25">
      <c r="A8962" s="32" t="s">
        <v>23997</v>
      </c>
      <c r="B8962" s="42" t="s">
        <v>67622</v>
      </c>
      <c r="C8962" s="42"/>
      <c r="D8962" s="42" t="s">
        <v>1500</v>
      </c>
      <c r="E8962" s="43" t="s">
        <v>58810</v>
      </c>
      <c r="F8962" s="44">
        <v>714</v>
      </c>
      <c r="G8962" s="44" t="s">
        <v>17</v>
      </c>
      <c r="H8962" s="44" t="s">
        <v>18</v>
      </c>
      <c r="I8962" s="42" t="s">
        <v>1501</v>
      </c>
      <c r="J8962" s="42">
        <v>8021506925613</v>
      </c>
      <c r="K8962" s="45">
        <v>45536</v>
      </c>
      <c r="L8962" s="47">
        <v>0</v>
      </c>
      <c r="M8962" s="47">
        <v>154.94999999999999</v>
      </c>
      <c r="N8962" s="45">
        <v>42947</v>
      </c>
    </row>
    <row r="8963" spans="1:14" s="17" customFormat="1" x14ac:dyDescent="0.25">
      <c r="A8963" s="32" t="s">
        <v>23996</v>
      </c>
      <c r="B8963" s="42" t="s">
        <v>67626</v>
      </c>
      <c r="C8963" s="42"/>
      <c r="D8963" s="42" t="s">
        <v>1498</v>
      </c>
      <c r="E8963" s="43" t="s">
        <v>58809</v>
      </c>
      <c r="F8963" s="44">
        <v>714</v>
      </c>
      <c r="G8963" s="44" t="s">
        <v>17</v>
      </c>
      <c r="H8963" s="44" t="s">
        <v>18</v>
      </c>
      <c r="I8963" s="42" t="s">
        <v>1499</v>
      </c>
      <c r="J8963" s="42">
        <v>8021506925651</v>
      </c>
      <c r="K8963" s="45">
        <v>45536</v>
      </c>
      <c r="L8963" s="47">
        <v>0</v>
      </c>
      <c r="M8963" s="47">
        <v>154.94999999999999</v>
      </c>
      <c r="N8963" s="45">
        <v>42947</v>
      </c>
    </row>
    <row r="8964" spans="1:14" s="17" customFormat="1" x14ac:dyDescent="0.25">
      <c r="A8964" s="32" t="s">
        <v>36208</v>
      </c>
      <c r="B8964" s="42" t="s">
        <v>67695</v>
      </c>
      <c r="C8964" s="42"/>
      <c r="D8964" s="42" t="s">
        <v>22097</v>
      </c>
      <c r="E8964" s="43" t="s">
        <v>22101</v>
      </c>
      <c r="F8964" s="44">
        <v>714</v>
      </c>
      <c r="G8964" s="44" t="s">
        <v>17</v>
      </c>
      <c r="H8964" s="44" t="s">
        <v>18</v>
      </c>
      <c r="I8964" s="42" t="s">
        <v>22102</v>
      </c>
      <c r="J8964" s="42">
        <v>8059175289033</v>
      </c>
      <c r="K8964" s="45">
        <v>45536</v>
      </c>
      <c r="L8964" s="47">
        <v>0</v>
      </c>
      <c r="M8964" s="47">
        <v>154.94999999999999</v>
      </c>
      <c r="N8964" s="45">
        <v>44037</v>
      </c>
    </row>
    <row r="8965" spans="1:14" s="17" customFormat="1" x14ac:dyDescent="0.25">
      <c r="A8965" s="32" t="s">
        <v>36207</v>
      </c>
      <c r="B8965" s="42" t="s">
        <v>67694</v>
      </c>
      <c r="C8965" s="42"/>
      <c r="D8965" s="42" t="s">
        <v>22094</v>
      </c>
      <c r="E8965" s="43" t="s">
        <v>22098</v>
      </c>
      <c r="F8965" s="44">
        <v>714</v>
      </c>
      <c r="G8965" s="44" t="s">
        <v>17</v>
      </c>
      <c r="H8965" s="44" t="s">
        <v>18</v>
      </c>
      <c r="I8965" s="42" t="s">
        <v>22099</v>
      </c>
      <c r="J8965" s="42">
        <v>8059175289026</v>
      </c>
      <c r="K8965" s="45">
        <v>45536</v>
      </c>
      <c r="L8965" s="47">
        <v>0</v>
      </c>
      <c r="M8965" s="47">
        <v>154.94999999999999</v>
      </c>
      <c r="N8965" s="45">
        <v>44037</v>
      </c>
    </row>
    <row r="8966" spans="1:14" s="17" customFormat="1" x14ac:dyDescent="0.25">
      <c r="A8966" s="32" t="s">
        <v>36206</v>
      </c>
      <c r="B8966" s="42" t="s">
        <v>67693</v>
      </c>
      <c r="C8966" s="42"/>
      <c r="D8966" s="42" t="s">
        <v>22091</v>
      </c>
      <c r="E8966" s="43" t="s">
        <v>22095</v>
      </c>
      <c r="F8966" s="44">
        <v>714</v>
      </c>
      <c r="G8966" s="44" t="s">
        <v>17</v>
      </c>
      <c r="H8966" s="44" t="s">
        <v>18</v>
      </c>
      <c r="I8966" s="42" t="s">
        <v>22096</v>
      </c>
      <c r="J8966" s="42">
        <v>8059175289019</v>
      </c>
      <c r="K8966" s="45">
        <v>45536</v>
      </c>
      <c r="L8966" s="47">
        <v>0</v>
      </c>
      <c r="M8966" s="47">
        <v>154.94999999999999</v>
      </c>
      <c r="N8966" s="45">
        <v>44037</v>
      </c>
    </row>
    <row r="8967" spans="1:14" s="17" customFormat="1" x14ac:dyDescent="0.25">
      <c r="A8967" s="32" t="s">
        <v>36205</v>
      </c>
      <c r="B8967" s="42" t="s">
        <v>67692</v>
      </c>
      <c r="C8967" s="42"/>
      <c r="D8967" s="42" t="s">
        <v>22088</v>
      </c>
      <c r="E8967" s="43" t="s">
        <v>22092</v>
      </c>
      <c r="F8967" s="44">
        <v>714</v>
      </c>
      <c r="G8967" s="44" t="s">
        <v>17</v>
      </c>
      <c r="H8967" s="44" t="s">
        <v>18</v>
      </c>
      <c r="I8967" s="42" t="s">
        <v>22093</v>
      </c>
      <c r="J8967" s="42">
        <v>8059175289002</v>
      </c>
      <c r="K8967" s="45">
        <v>45536</v>
      </c>
      <c r="L8967" s="47">
        <v>0</v>
      </c>
      <c r="M8967" s="47">
        <v>154.94999999999999</v>
      </c>
      <c r="N8967" s="45">
        <v>44037</v>
      </c>
    </row>
    <row r="8968" spans="1:14" s="17" customFormat="1" x14ac:dyDescent="0.25">
      <c r="A8968" s="32" t="s">
        <v>36204</v>
      </c>
      <c r="B8968" s="42" t="s">
        <v>67696</v>
      </c>
      <c r="C8968" s="42"/>
      <c r="D8968" s="42" t="s">
        <v>22100</v>
      </c>
      <c r="E8968" s="43" t="s">
        <v>22089</v>
      </c>
      <c r="F8968" s="44">
        <v>714</v>
      </c>
      <c r="G8968" s="44" t="s">
        <v>17</v>
      </c>
      <c r="H8968" s="44" t="s">
        <v>18</v>
      </c>
      <c r="I8968" s="42" t="s">
        <v>22090</v>
      </c>
      <c r="J8968" s="42">
        <v>8059175289040</v>
      </c>
      <c r="K8968" s="45">
        <v>45536</v>
      </c>
      <c r="L8968" s="47">
        <v>0</v>
      </c>
      <c r="M8968" s="47">
        <v>154.94999999999999</v>
      </c>
      <c r="N8968" s="45">
        <v>44037</v>
      </c>
    </row>
    <row r="8969" spans="1:14" s="17" customFormat="1" x14ac:dyDescent="0.25">
      <c r="A8969" s="32" t="s">
        <v>56878</v>
      </c>
      <c r="B8969" s="42"/>
      <c r="C8969" s="42"/>
      <c r="D8969" s="32" t="s">
        <v>55379</v>
      </c>
      <c r="E8969" s="32" t="s">
        <v>56691</v>
      </c>
      <c r="F8969" s="44">
        <v>714</v>
      </c>
      <c r="G8969" s="44" t="s">
        <v>11</v>
      </c>
      <c r="H8969" s="44" t="s">
        <v>12</v>
      </c>
      <c r="I8969" s="32" t="s">
        <v>55807</v>
      </c>
      <c r="J8969" s="55">
        <v>8059347259697</v>
      </c>
      <c r="K8969" s="45"/>
      <c r="L8969" s="47">
        <v>199.95</v>
      </c>
      <c r="M8969" s="47">
        <v>199.95</v>
      </c>
      <c r="N8969" s="45">
        <v>45131</v>
      </c>
    </row>
    <row r="8970" spans="1:14" s="17" customFormat="1" x14ac:dyDescent="0.25">
      <c r="A8970" s="32" t="s">
        <v>56885</v>
      </c>
      <c r="B8970" s="42"/>
      <c r="C8970" s="42"/>
      <c r="D8970" s="32" t="s">
        <v>55372</v>
      </c>
      <c r="E8970" s="32" t="s">
        <v>56684</v>
      </c>
      <c r="F8970" s="44">
        <v>714</v>
      </c>
      <c r="G8970" s="44" t="s">
        <v>11</v>
      </c>
      <c r="H8970" s="44" t="s">
        <v>12</v>
      </c>
      <c r="I8970" s="32" t="s">
        <v>55800</v>
      </c>
      <c r="J8970" s="55">
        <v>8059347259741</v>
      </c>
      <c r="K8970" s="45"/>
      <c r="L8970" s="47">
        <v>199.95</v>
      </c>
      <c r="M8970" s="47">
        <v>199.95</v>
      </c>
      <c r="N8970" s="45">
        <v>45131</v>
      </c>
    </row>
    <row r="8971" spans="1:14" s="17" customFormat="1" x14ac:dyDescent="0.25">
      <c r="A8971" s="32" t="s">
        <v>56884</v>
      </c>
      <c r="B8971" s="42"/>
      <c r="C8971" s="42"/>
      <c r="D8971" s="32" t="s">
        <v>55373</v>
      </c>
      <c r="E8971" s="32" t="s">
        <v>56685</v>
      </c>
      <c r="F8971" s="44">
        <v>714</v>
      </c>
      <c r="G8971" s="44" t="s">
        <v>11</v>
      </c>
      <c r="H8971" s="44" t="s">
        <v>12</v>
      </c>
      <c r="I8971" s="32" t="s">
        <v>55801</v>
      </c>
      <c r="J8971" s="55">
        <v>8059347259734</v>
      </c>
      <c r="K8971" s="45"/>
      <c r="L8971" s="47">
        <v>199.95</v>
      </c>
      <c r="M8971" s="47">
        <v>199.95</v>
      </c>
      <c r="N8971" s="45">
        <v>45131</v>
      </c>
    </row>
    <row r="8972" spans="1:14" s="17" customFormat="1" x14ac:dyDescent="0.25">
      <c r="A8972" s="32" t="s">
        <v>56883</v>
      </c>
      <c r="B8972" s="42"/>
      <c r="C8972" s="42"/>
      <c r="D8972" s="32" t="s">
        <v>55374</v>
      </c>
      <c r="E8972" s="32" t="s">
        <v>56686</v>
      </c>
      <c r="F8972" s="44">
        <v>714</v>
      </c>
      <c r="G8972" s="44" t="s">
        <v>11</v>
      </c>
      <c r="H8972" s="44" t="s">
        <v>12</v>
      </c>
      <c r="I8972" s="32" t="s">
        <v>55802</v>
      </c>
      <c r="J8972" s="55">
        <v>8059347259727</v>
      </c>
      <c r="K8972" s="45"/>
      <c r="L8972" s="47">
        <v>199.95</v>
      </c>
      <c r="M8972" s="47">
        <v>199.95</v>
      </c>
      <c r="N8972" s="45">
        <v>45131</v>
      </c>
    </row>
    <row r="8973" spans="1:14" s="17" customFormat="1" x14ac:dyDescent="0.25">
      <c r="A8973" s="32" t="s">
        <v>56882</v>
      </c>
      <c r="B8973" s="42"/>
      <c r="C8973" s="42"/>
      <c r="D8973" s="32" t="s">
        <v>55375</v>
      </c>
      <c r="E8973" s="32" t="s">
        <v>56687</v>
      </c>
      <c r="F8973" s="44">
        <v>714</v>
      </c>
      <c r="G8973" s="44" t="s">
        <v>11</v>
      </c>
      <c r="H8973" s="44" t="s">
        <v>12</v>
      </c>
      <c r="I8973" s="32" t="s">
        <v>55803</v>
      </c>
      <c r="J8973" s="55">
        <v>8059347193779</v>
      </c>
      <c r="K8973" s="45"/>
      <c r="L8973" s="47">
        <v>199.95</v>
      </c>
      <c r="M8973" s="47">
        <v>199.95</v>
      </c>
      <c r="N8973" s="45">
        <v>45131</v>
      </c>
    </row>
    <row r="8974" spans="1:14" s="17" customFormat="1" x14ac:dyDescent="0.25">
      <c r="A8974" s="32" t="s">
        <v>56881</v>
      </c>
      <c r="B8974" s="42"/>
      <c r="C8974" s="42"/>
      <c r="D8974" s="32" t="s">
        <v>55376</v>
      </c>
      <c r="E8974" s="32" t="s">
        <v>56688</v>
      </c>
      <c r="F8974" s="44">
        <v>714</v>
      </c>
      <c r="G8974" s="44" t="s">
        <v>11</v>
      </c>
      <c r="H8974" s="44" t="s">
        <v>12</v>
      </c>
      <c r="I8974" s="32" t="s">
        <v>55804</v>
      </c>
      <c r="J8974" s="55">
        <v>8059347259710</v>
      </c>
      <c r="K8974" s="45"/>
      <c r="L8974" s="47">
        <v>199.95</v>
      </c>
      <c r="M8974" s="47">
        <v>199.95</v>
      </c>
      <c r="N8974" s="45">
        <v>45131</v>
      </c>
    </row>
    <row r="8975" spans="1:14" s="17" customFormat="1" x14ac:dyDescent="0.25">
      <c r="A8975" s="32" t="s">
        <v>56880</v>
      </c>
      <c r="B8975" s="42"/>
      <c r="C8975" s="42"/>
      <c r="D8975" s="32" t="s">
        <v>55377</v>
      </c>
      <c r="E8975" s="32" t="s">
        <v>56689</v>
      </c>
      <c r="F8975" s="44">
        <v>714</v>
      </c>
      <c r="G8975" s="44" t="s">
        <v>11</v>
      </c>
      <c r="H8975" s="44" t="s">
        <v>12</v>
      </c>
      <c r="I8975" s="32" t="s">
        <v>55805</v>
      </c>
      <c r="J8975" s="55">
        <v>8059347259703</v>
      </c>
      <c r="K8975" s="45"/>
      <c r="L8975" s="47">
        <v>199.95</v>
      </c>
      <c r="M8975" s="47">
        <v>199.95</v>
      </c>
      <c r="N8975" s="45">
        <v>45131</v>
      </c>
    </row>
    <row r="8976" spans="1:14" s="17" customFormat="1" x14ac:dyDescent="0.25">
      <c r="A8976" s="32" t="s">
        <v>56879</v>
      </c>
      <c r="B8976" s="42"/>
      <c r="C8976" s="42"/>
      <c r="D8976" s="32" t="s">
        <v>55378</v>
      </c>
      <c r="E8976" s="32" t="s">
        <v>56690</v>
      </c>
      <c r="F8976" s="44">
        <v>714</v>
      </c>
      <c r="G8976" s="44" t="s">
        <v>11</v>
      </c>
      <c r="H8976" s="44" t="s">
        <v>12</v>
      </c>
      <c r="I8976" s="32" t="s">
        <v>55806</v>
      </c>
      <c r="J8976" s="55">
        <v>8059347200552</v>
      </c>
      <c r="K8976" s="45"/>
      <c r="L8976" s="47">
        <v>199.95</v>
      </c>
      <c r="M8976" s="47">
        <v>199.95</v>
      </c>
      <c r="N8976" s="45">
        <v>45131</v>
      </c>
    </row>
    <row r="8977" spans="1:14" s="17" customFormat="1" x14ac:dyDescent="0.25">
      <c r="A8977" s="32" t="s">
        <v>56877</v>
      </c>
      <c r="B8977" s="42"/>
      <c r="C8977" s="42"/>
      <c r="D8977" s="32" t="s">
        <v>55380</v>
      </c>
      <c r="E8977" s="32" t="s">
        <v>56692</v>
      </c>
      <c r="F8977" s="44">
        <v>714</v>
      </c>
      <c r="G8977" s="44" t="s">
        <v>11</v>
      </c>
      <c r="H8977" s="44" t="s">
        <v>12</v>
      </c>
      <c r="I8977" s="32" t="s">
        <v>55808</v>
      </c>
      <c r="J8977" s="55">
        <v>8059347259680</v>
      </c>
      <c r="K8977" s="45"/>
      <c r="L8977" s="47">
        <v>199.95</v>
      </c>
      <c r="M8977" s="47">
        <v>199.95</v>
      </c>
      <c r="N8977" s="45">
        <v>45131</v>
      </c>
    </row>
    <row r="8978" spans="1:14" s="17" customFormat="1" x14ac:dyDescent="0.25">
      <c r="A8978" s="32" t="s">
        <v>56876</v>
      </c>
      <c r="B8978" s="42"/>
      <c r="C8978" s="42"/>
      <c r="D8978" s="32" t="s">
        <v>55381</v>
      </c>
      <c r="E8978" s="32" t="s">
        <v>56693</v>
      </c>
      <c r="F8978" s="44">
        <v>714</v>
      </c>
      <c r="G8978" s="44" t="s">
        <v>11</v>
      </c>
      <c r="H8978" s="44" t="s">
        <v>12</v>
      </c>
      <c r="I8978" s="32" t="s">
        <v>55809</v>
      </c>
      <c r="J8978" s="55">
        <v>8059347259673</v>
      </c>
      <c r="K8978" s="45"/>
      <c r="L8978" s="47">
        <v>199.95</v>
      </c>
      <c r="M8978" s="47">
        <v>199.95</v>
      </c>
      <c r="N8978" s="45">
        <v>45131</v>
      </c>
    </row>
    <row r="8979" spans="1:14" s="17" customFormat="1" x14ac:dyDescent="0.25">
      <c r="A8979" s="32" t="s">
        <v>56875</v>
      </c>
      <c r="B8979" s="42"/>
      <c r="C8979" s="42"/>
      <c r="D8979" s="32" t="s">
        <v>55382</v>
      </c>
      <c r="E8979" s="32" t="s">
        <v>56694</v>
      </c>
      <c r="F8979" s="44">
        <v>714</v>
      </c>
      <c r="G8979" s="44" t="s">
        <v>11</v>
      </c>
      <c r="H8979" s="44" t="s">
        <v>12</v>
      </c>
      <c r="I8979" s="32" t="s">
        <v>55810</v>
      </c>
      <c r="J8979" s="55">
        <v>8059347194523</v>
      </c>
      <c r="K8979" s="45"/>
      <c r="L8979" s="47">
        <v>199.95</v>
      </c>
      <c r="M8979" s="47">
        <v>199.95</v>
      </c>
      <c r="N8979" s="45">
        <v>45131</v>
      </c>
    </row>
    <row r="8980" spans="1:14" s="17" customFormat="1" x14ac:dyDescent="0.25">
      <c r="A8980" s="32" t="s">
        <v>56874</v>
      </c>
      <c r="B8980" s="42"/>
      <c r="C8980" s="42"/>
      <c r="D8980" s="32" t="s">
        <v>55383</v>
      </c>
      <c r="E8980" s="32" t="s">
        <v>56695</v>
      </c>
      <c r="F8980" s="44">
        <v>714</v>
      </c>
      <c r="G8980" s="44" t="s">
        <v>11</v>
      </c>
      <c r="H8980" s="44" t="s">
        <v>12</v>
      </c>
      <c r="I8980" s="32" t="s">
        <v>55811</v>
      </c>
      <c r="J8980" s="55">
        <v>8059347259666</v>
      </c>
      <c r="K8980" s="45"/>
      <c r="L8980" s="47">
        <v>199.95</v>
      </c>
      <c r="M8980" s="47">
        <v>199.95</v>
      </c>
      <c r="N8980" s="45">
        <v>45131</v>
      </c>
    </row>
    <row r="8981" spans="1:14" s="17" customFormat="1" x14ac:dyDescent="0.25">
      <c r="A8981" s="32" t="s">
        <v>56873</v>
      </c>
      <c r="B8981" s="42"/>
      <c r="C8981" s="42"/>
      <c r="D8981" s="32" t="s">
        <v>55384</v>
      </c>
      <c r="E8981" s="32" t="s">
        <v>56696</v>
      </c>
      <c r="F8981" s="44">
        <v>714</v>
      </c>
      <c r="G8981" s="44" t="s">
        <v>11</v>
      </c>
      <c r="H8981" s="44" t="s">
        <v>12</v>
      </c>
      <c r="I8981" s="32" t="s">
        <v>55812</v>
      </c>
      <c r="J8981" s="55">
        <v>8059347259659</v>
      </c>
      <c r="K8981" s="45"/>
      <c r="L8981" s="47">
        <v>199.95</v>
      </c>
      <c r="M8981" s="47">
        <v>199.95</v>
      </c>
      <c r="N8981" s="45">
        <v>45131</v>
      </c>
    </row>
    <row r="8982" spans="1:14" s="17" customFormat="1" x14ac:dyDescent="0.25">
      <c r="A8982" s="32" t="s">
        <v>56872</v>
      </c>
      <c r="B8982" s="42"/>
      <c r="C8982" s="42"/>
      <c r="D8982" s="32" t="s">
        <v>55385</v>
      </c>
      <c r="E8982" s="32" t="s">
        <v>56697</v>
      </c>
      <c r="F8982" s="44">
        <v>714</v>
      </c>
      <c r="G8982" s="44" t="s">
        <v>11</v>
      </c>
      <c r="H8982" s="44" t="s">
        <v>12</v>
      </c>
      <c r="I8982" s="32" t="s">
        <v>55813</v>
      </c>
      <c r="J8982" s="55">
        <v>8059347200545</v>
      </c>
      <c r="K8982" s="45"/>
      <c r="L8982" s="47">
        <v>199.95</v>
      </c>
      <c r="M8982" s="47">
        <v>199.95</v>
      </c>
      <c r="N8982" s="45">
        <v>45131</v>
      </c>
    </row>
    <row r="8983" spans="1:14" s="17" customFormat="1" x14ac:dyDescent="0.25">
      <c r="A8983" s="32" t="s">
        <v>56871</v>
      </c>
      <c r="B8983" s="42"/>
      <c r="C8983" s="42"/>
      <c r="D8983" s="32" t="s">
        <v>55386</v>
      </c>
      <c r="E8983" s="32" t="s">
        <v>56698</v>
      </c>
      <c r="F8983" s="44">
        <v>714</v>
      </c>
      <c r="G8983" s="44" t="s">
        <v>11</v>
      </c>
      <c r="H8983" s="44" t="s">
        <v>12</v>
      </c>
      <c r="I8983" s="32" t="s">
        <v>55814</v>
      </c>
      <c r="J8983" s="55">
        <v>8059347259642</v>
      </c>
      <c r="K8983" s="45"/>
      <c r="L8983" s="47">
        <v>199.95</v>
      </c>
      <c r="M8983" s="47">
        <v>199.95</v>
      </c>
      <c r="N8983" s="45">
        <v>45131</v>
      </c>
    </row>
    <row r="8984" spans="1:14" s="17" customFormat="1" x14ac:dyDescent="0.25">
      <c r="A8984" s="32" t="s">
        <v>56870</v>
      </c>
      <c r="B8984" s="42"/>
      <c r="C8984" s="42"/>
      <c r="D8984" s="32" t="s">
        <v>55387</v>
      </c>
      <c r="E8984" s="32" t="s">
        <v>56699</v>
      </c>
      <c r="F8984" s="44">
        <v>714</v>
      </c>
      <c r="G8984" s="44" t="s">
        <v>11</v>
      </c>
      <c r="H8984" s="44" t="s">
        <v>12</v>
      </c>
      <c r="I8984" s="32" t="s">
        <v>55815</v>
      </c>
      <c r="J8984" s="55">
        <v>8059347259635</v>
      </c>
      <c r="K8984" s="45"/>
      <c r="L8984" s="47">
        <v>199.95</v>
      </c>
      <c r="M8984" s="47">
        <v>199.95</v>
      </c>
      <c r="N8984" s="45">
        <v>45131</v>
      </c>
    </row>
    <row r="8985" spans="1:14" s="17" customFormat="1" x14ac:dyDescent="0.25">
      <c r="A8985" s="32" t="s">
        <v>56869</v>
      </c>
      <c r="B8985" s="42"/>
      <c r="C8985" s="42"/>
      <c r="D8985" s="32" t="s">
        <v>55388</v>
      </c>
      <c r="E8985" s="32" t="s">
        <v>56700</v>
      </c>
      <c r="F8985" s="44">
        <v>714</v>
      </c>
      <c r="G8985" s="44" t="s">
        <v>11</v>
      </c>
      <c r="H8985" s="44" t="s">
        <v>12</v>
      </c>
      <c r="I8985" s="32" t="s">
        <v>55816</v>
      </c>
      <c r="J8985" s="55">
        <v>8059347259628</v>
      </c>
      <c r="K8985" s="45"/>
      <c r="L8985" s="47">
        <v>199.95</v>
      </c>
      <c r="M8985" s="47">
        <v>199.95</v>
      </c>
      <c r="N8985" s="45">
        <v>45131</v>
      </c>
    </row>
    <row r="8986" spans="1:14" s="17" customFormat="1" x14ac:dyDescent="0.25">
      <c r="A8986" s="32" t="s">
        <v>56868</v>
      </c>
      <c r="B8986" s="42"/>
      <c r="C8986" s="42"/>
      <c r="D8986" s="32" t="s">
        <v>55389</v>
      </c>
      <c r="E8986" s="32" t="s">
        <v>56701</v>
      </c>
      <c r="F8986" s="44">
        <v>714</v>
      </c>
      <c r="G8986" s="44" t="s">
        <v>11</v>
      </c>
      <c r="H8986" s="44" t="s">
        <v>12</v>
      </c>
      <c r="I8986" s="32" t="s">
        <v>55817</v>
      </c>
      <c r="J8986" s="55">
        <v>8059347194516</v>
      </c>
      <c r="K8986" s="45"/>
      <c r="L8986" s="47">
        <v>199.95</v>
      </c>
      <c r="M8986" s="47">
        <v>199.95</v>
      </c>
      <c r="N8986" s="45">
        <v>45131</v>
      </c>
    </row>
    <row r="8987" spans="1:14" s="17" customFormat="1" x14ac:dyDescent="0.25">
      <c r="A8987" s="32" t="s">
        <v>56867</v>
      </c>
      <c r="B8987" s="42"/>
      <c r="C8987" s="42"/>
      <c r="D8987" s="32" t="s">
        <v>55390</v>
      </c>
      <c r="E8987" s="32" t="s">
        <v>56702</v>
      </c>
      <c r="F8987" s="44">
        <v>714</v>
      </c>
      <c r="G8987" s="44" t="s">
        <v>11</v>
      </c>
      <c r="H8987" s="44" t="s">
        <v>12</v>
      </c>
      <c r="I8987" s="32" t="s">
        <v>55818</v>
      </c>
      <c r="J8987" s="55">
        <v>8059347259611</v>
      </c>
      <c r="K8987" s="45"/>
      <c r="L8987" s="47">
        <v>199.95</v>
      </c>
      <c r="M8987" s="47">
        <v>199.95</v>
      </c>
      <c r="N8987" s="45">
        <v>45131</v>
      </c>
    </row>
    <row r="8988" spans="1:14" s="17" customFormat="1" x14ac:dyDescent="0.25">
      <c r="A8988" s="32" t="s">
        <v>56866</v>
      </c>
      <c r="B8988" s="42"/>
      <c r="C8988" s="42"/>
      <c r="D8988" s="32" t="s">
        <v>55391</v>
      </c>
      <c r="E8988" s="32" t="s">
        <v>56703</v>
      </c>
      <c r="F8988" s="44">
        <v>714</v>
      </c>
      <c r="G8988" s="44" t="s">
        <v>11</v>
      </c>
      <c r="H8988" s="44" t="s">
        <v>12</v>
      </c>
      <c r="I8988" s="32" t="s">
        <v>55819</v>
      </c>
      <c r="J8988" s="55">
        <v>8059347259604</v>
      </c>
      <c r="K8988" s="45"/>
      <c r="L8988" s="47">
        <v>199.95</v>
      </c>
      <c r="M8988" s="47">
        <v>199.95</v>
      </c>
      <c r="N8988" s="45">
        <v>45131</v>
      </c>
    </row>
    <row r="8989" spans="1:14" s="17" customFormat="1" x14ac:dyDescent="0.25">
      <c r="A8989" s="32" t="s">
        <v>56865</v>
      </c>
      <c r="B8989" s="42"/>
      <c r="C8989" s="42"/>
      <c r="D8989" s="32" t="s">
        <v>55392</v>
      </c>
      <c r="E8989" s="32" t="s">
        <v>56704</v>
      </c>
      <c r="F8989" s="44">
        <v>714</v>
      </c>
      <c r="G8989" s="44" t="s">
        <v>11</v>
      </c>
      <c r="H8989" s="44" t="s">
        <v>12</v>
      </c>
      <c r="I8989" s="32" t="s">
        <v>55820</v>
      </c>
      <c r="J8989" s="55">
        <v>8059347200538</v>
      </c>
      <c r="K8989" s="45"/>
      <c r="L8989" s="47">
        <v>199.95</v>
      </c>
      <c r="M8989" s="47">
        <v>199.95</v>
      </c>
      <c r="N8989" s="45">
        <v>45131</v>
      </c>
    </row>
    <row r="8990" spans="1:14" s="17" customFormat="1" x14ac:dyDescent="0.25">
      <c r="A8990" s="32" t="s">
        <v>41640</v>
      </c>
      <c r="B8990" s="42" t="s">
        <v>41641</v>
      </c>
      <c r="C8990" s="42"/>
      <c r="D8990" s="42" t="s">
        <v>41642</v>
      </c>
      <c r="E8990" s="43" t="s">
        <v>41643</v>
      </c>
      <c r="F8990" s="44">
        <v>714</v>
      </c>
      <c r="G8990" s="44" t="s">
        <v>17</v>
      </c>
      <c r="H8990" s="44" t="s">
        <v>18</v>
      </c>
      <c r="I8990" s="57" t="s">
        <v>41644</v>
      </c>
      <c r="J8990" s="42">
        <v>8059175884368</v>
      </c>
      <c r="K8990" s="45">
        <v>45536</v>
      </c>
      <c r="L8990" s="47">
        <v>0</v>
      </c>
      <c r="M8990" s="46">
        <v>184.95</v>
      </c>
      <c r="N8990" s="45">
        <v>44396</v>
      </c>
    </row>
    <row r="8991" spans="1:14" s="17" customFormat="1" x14ac:dyDescent="0.25">
      <c r="A8991" s="32" t="s">
        <v>41635</v>
      </c>
      <c r="B8991" s="42" t="s">
        <v>41636</v>
      </c>
      <c r="C8991" s="42"/>
      <c r="D8991" s="42" t="s">
        <v>41637</v>
      </c>
      <c r="E8991" s="43" t="s">
        <v>41638</v>
      </c>
      <c r="F8991" s="44">
        <v>714</v>
      </c>
      <c r="G8991" s="44" t="s">
        <v>17</v>
      </c>
      <c r="H8991" s="44" t="s">
        <v>18</v>
      </c>
      <c r="I8991" s="57" t="s">
        <v>41639</v>
      </c>
      <c r="J8991" s="42">
        <v>8059175884351</v>
      </c>
      <c r="K8991" s="45">
        <v>45536</v>
      </c>
      <c r="L8991" s="47">
        <v>0</v>
      </c>
      <c r="M8991" s="46">
        <v>184.95</v>
      </c>
      <c r="N8991" s="45">
        <v>44396</v>
      </c>
    </row>
    <row r="8992" spans="1:14" s="17" customFormat="1" x14ac:dyDescent="0.25">
      <c r="A8992" s="32" t="s">
        <v>41630</v>
      </c>
      <c r="B8992" s="42" t="s">
        <v>41631</v>
      </c>
      <c r="C8992" s="42"/>
      <c r="D8992" s="42" t="s">
        <v>41632</v>
      </c>
      <c r="E8992" s="43" t="s">
        <v>41633</v>
      </c>
      <c r="F8992" s="44">
        <v>714</v>
      </c>
      <c r="G8992" s="44" t="s">
        <v>17</v>
      </c>
      <c r="H8992" s="44" t="s">
        <v>18</v>
      </c>
      <c r="I8992" s="57" t="s">
        <v>41634</v>
      </c>
      <c r="J8992" s="42">
        <v>8059175884344</v>
      </c>
      <c r="K8992" s="45">
        <v>45536</v>
      </c>
      <c r="L8992" s="47">
        <v>0</v>
      </c>
      <c r="M8992" s="46">
        <v>184.95</v>
      </c>
      <c r="N8992" s="45">
        <v>44396</v>
      </c>
    </row>
    <row r="8993" spans="1:14" s="17" customFormat="1" x14ac:dyDescent="0.25">
      <c r="A8993" s="32" t="s">
        <v>41625</v>
      </c>
      <c r="B8993" s="42" t="s">
        <v>41626</v>
      </c>
      <c r="C8993" s="42"/>
      <c r="D8993" s="42" t="s">
        <v>41627</v>
      </c>
      <c r="E8993" s="43" t="s">
        <v>41628</v>
      </c>
      <c r="F8993" s="44">
        <v>714</v>
      </c>
      <c r="G8993" s="44" t="s">
        <v>17</v>
      </c>
      <c r="H8993" s="44" t="s">
        <v>18</v>
      </c>
      <c r="I8993" s="57" t="s">
        <v>41629</v>
      </c>
      <c r="J8993" s="42">
        <v>8059175884337</v>
      </c>
      <c r="K8993" s="45">
        <v>45536</v>
      </c>
      <c r="L8993" s="47">
        <v>0</v>
      </c>
      <c r="M8993" s="46">
        <v>184.95</v>
      </c>
      <c r="N8993" s="45">
        <v>44396</v>
      </c>
    </row>
    <row r="8994" spans="1:14" s="17" customFormat="1" x14ac:dyDescent="0.25">
      <c r="A8994" s="32" t="s">
        <v>41620</v>
      </c>
      <c r="B8994" s="42" t="s">
        <v>41621</v>
      </c>
      <c r="C8994" s="42"/>
      <c r="D8994" s="42" t="s">
        <v>41622</v>
      </c>
      <c r="E8994" s="43" t="s">
        <v>41623</v>
      </c>
      <c r="F8994" s="44">
        <v>714</v>
      </c>
      <c r="G8994" s="44" t="s">
        <v>17</v>
      </c>
      <c r="H8994" s="44" t="s">
        <v>18</v>
      </c>
      <c r="I8994" s="57" t="s">
        <v>41624</v>
      </c>
      <c r="J8994" s="42">
        <v>8059175884320</v>
      </c>
      <c r="K8994" s="45">
        <v>45536</v>
      </c>
      <c r="L8994" s="47">
        <v>0</v>
      </c>
      <c r="M8994" s="46">
        <v>184.95</v>
      </c>
      <c r="N8994" s="45">
        <v>44396</v>
      </c>
    </row>
    <row r="8995" spans="1:14" s="17" customFormat="1" x14ac:dyDescent="0.25">
      <c r="A8995" s="32" t="s">
        <v>41615</v>
      </c>
      <c r="B8995" s="42" t="s">
        <v>41616</v>
      </c>
      <c r="C8995" s="42"/>
      <c r="D8995" s="42" t="s">
        <v>41617</v>
      </c>
      <c r="E8995" s="43" t="s">
        <v>41618</v>
      </c>
      <c r="F8995" s="44">
        <v>714</v>
      </c>
      <c r="G8995" s="44" t="s">
        <v>17</v>
      </c>
      <c r="H8995" s="44" t="s">
        <v>18</v>
      </c>
      <c r="I8995" s="57" t="s">
        <v>41619</v>
      </c>
      <c r="J8995" s="42">
        <v>8059175884313</v>
      </c>
      <c r="K8995" s="45">
        <v>45536</v>
      </c>
      <c r="L8995" s="47">
        <v>0</v>
      </c>
      <c r="M8995" s="46">
        <v>184.95</v>
      </c>
      <c r="N8995" s="45">
        <v>44396</v>
      </c>
    </row>
    <row r="8996" spans="1:14" s="17" customFormat="1" x14ac:dyDescent="0.25">
      <c r="A8996" s="32" t="s">
        <v>41610</v>
      </c>
      <c r="B8996" s="42" t="s">
        <v>41611</v>
      </c>
      <c r="C8996" s="42"/>
      <c r="D8996" s="42" t="s">
        <v>41612</v>
      </c>
      <c r="E8996" s="43" t="s">
        <v>41613</v>
      </c>
      <c r="F8996" s="44">
        <v>714</v>
      </c>
      <c r="G8996" s="44" t="s">
        <v>17</v>
      </c>
      <c r="H8996" s="44" t="s">
        <v>18</v>
      </c>
      <c r="I8996" s="57" t="s">
        <v>41614</v>
      </c>
      <c r="J8996" s="42">
        <v>8059175884306</v>
      </c>
      <c r="K8996" s="45">
        <v>45536</v>
      </c>
      <c r="L8996" s="47">
        <v>0</v>
      </c>
      <c r="M8996" s="46">
        <v>184.95</v>
      </c>
      <c r="N8996" s="45">
        <v>44396</v>
      </c>
    </row>
    <row r="8997" spans="1:14" s="17" customFormat="1" x14ac:dyDescent="0.25">
      <c r="A8997" s="32" t="s">
        <v>23995</v>
      </c>
      <c r="B8997" s="42" t="s">
        <v>67643</v>
      </c>
      <c r="C8997" s="42"/>
      <c r="D8997" s="42" t="s">
        <v>1601</v>
      </c>
      <c r="E8997" s="43" t="s">
        <v>58808</v>
      </c>
      <c r="F8997" s="44">
        <v>714</v>
      </c>
      <c r="G8997" s="44" t="s">
        <v>17</v>
      </c>
      <c r="H8997" s="44" t="s">
        <v>18</v>
      </c>
      <c r="I8997" s="42" t="s">
        <v>1602</v>
      </c>
      <c r="J8997" s="42">
        <v>8021506934585</v>
      </c>
      <c r="K8997" s="45">
        <v>45536</v>
      </c>
      <c r="L8997" s="47">
        <v>0</v>
      </c>
      <c r="M8997" s="47">
        <v>184.95</v>
      </c>
      <c r="N8997" s="45">
        <v>42947</v>
      </c>
    </row>
    <row r="8998" spans="1:14" s="17" customFormat="1" x14ac:dyDescent="0.25">
      <c r="A8998" s="32" t="s">
        <v>23994</v>
      </c>
      <c r="B8998" s="42" t="s">
        <v>67642</v>
      </c>
      <c r="C8998" s="42"/>
      <c r="D8998" s="42" t="s">
        <v>1599</v>
      </c>
      <c r="E8998" s="43" t="s">
        <v>58807</v>
      </c>
      <c r="F8998" s="44">
        <v>714</v>
      </c>
      <c r="G8998" s="44" t="s">
        <v>17</v>
      </c>
      <c r="H8998" s="44" t="s">
        <v>18</v>
      </c>
      <c r="I8998" s="42" t="s">
        <v>1600</v>
      </c>
      <c r="J8998" s="42">
        <v>8021506934578</v>
      </c>
      <c r="K8998" s="45">
        <v>45536</v>
      </c>
      <c r="L8998" s="47">
        <v>0</v>
      </c>
      <c r="M8998" s="47">
        <v>184.95</v>
      </c>
      <c r="N8998" s="45">
        <v>42947</v>
      </c>
    </row>
    <row r="8999" spans="1:14" s="17" customFormat="1" x14ac:dyDescent="0.25">
      <c r="A8999" s="32" t="s">
        <v>23993</v>
      </c>
      <c r="B8999" s="42" t="s">
        <v>67641</v>
      </c>
      <c r="C8999" s="42"/>
      <c r="D8999" s="42" t="s">
        <v>1597</v>
      </c>
      <c r="E8999" s="43" t="s">
        <v>58806</v>
      </c>
      <c r="F8999" s="44">
        <v>714</v>
      </c>
      <c r="G8999" s="44" t="s">
        <v>17</v>
      </c>
      <c r="H8999" s="44" t="s">
        <v>18</v>
      </c>
      <c r="I8999" s="42" t="s">
        <v>1598</v>
      </c>
      <c r="J8999" s="42">
        <v>8021506934561</v>
      </c>
      <c r="K8999" s="45">
        <v>45536</v>
      </c>
      <c r="L8999" s="47">
        <v>0</v>
      </c>
      <c r="M8999" s="47">
        <v>184.95</v>
      </c>
      <c r="N8999" s="45">
        <v>42947</v>
      </c>
    </row>
    <row r="9000" spans="1:14" s="17" customFormat="1" x14ac:dyDescent="0.25">
      <c r="A9000" s="32" t="s">
        <v>23992</v>
      </c>
      <c r="B9000" s="42" t="s">
        <v>67657</v>
      </c>
      <c r="C9000" s="42"/>
      <c r="D9000" s="42" t="s">
        <v>1619</v>
      </c>
      <c r="E9000" s="43" t="s">
        <v>58805</v>
      </c>
      <c r="F9000" s="44">
        <v>714</v>
      </c>
      <c r="G9000" s="44" t="s">
        <v>17</v>
      </c>
      <c r="H9000" s="44" t="s">
        <v>18</v>
      </c>
      <c r="I9000" s="42" t="s">
        <v>1620</v>
      </c>
      <c r="J9000" s="42">
        <v>8021506934646</v>
      </c>
      <c r="K9000" s="45">
        <v>45536</v>
      </c>
      <c r="L9000" s="47">
        <v>0</v>
      </c>
      <c r="M9000" s="47">
        <v>184.95</v>
      </c>
      <c r="N9000" s="45">
        <v>42947</v>
      </c>
    </row>
    <row r="9001" spans="1:14" s="17" customFormat="1" x14ac:dyDescent="0.25">
      <c r="A9001" s="32" t="s">
        <v>23991</v>
      </c>
      <c r="B9001" s="42" t="s">
        <v>67656</v>
      </c>
      <c r="C9001" s="42"/>
      <c r="D9001" s="42" t="s">
        <v>1617</v>
      </c>
      <c r="E9001" s="43" t="s">
        <v>58804</v>
      </c>
      <c r="F9001" s="44">
        <v>714</v>
      </c>
      <c r="G9001" s="44" t="s">
        <v>17</v>
      </c>
      <c r="H9001" s="44" t="s">
        <v>18</v>
      </c>
      <c r="I9001" s="42" t="s">
        <v>1618</v>
      </c>
      <c r="J9001" s="42">
        <v>8021506934639</v>
      </c>
      <c r="K9001" s="45">
        <v>45536</v>
      </c>
      <c r="L9001" s="47">
        <v>0</v>
      </c>
      <c r="M9001" s="47">
        <v>184.95</v>
      </c>
      <c r="N9001" s="45">
        <v>42947</v>
      </c>
    </row>
    <row r="9002" spans="1:14" s="17" customFormat="1" x14ac:dyDescent="0.25">
      <c r="A9002" s="32" t="s">
        <v>23990</v>
      </c>
      <c r="B9002" s="42" t="s">
        <v>67655</v>
      </c>
      <c r="C9002" s="42"/>
      <c r="D9002" s="42" t="s">
        <v>1615</v>
      </c>
      <c r="E9002" s="43" t="s">
        <v>58803</v>
      </c>
      <c r="F9002" s="44">
        <v>714</v>
      </c>
      <c r="G9002" s="44" t="s">
        <v>17</v>
      </c>
      <c r="H9002" s="44" t="s">
        <v>18</v>
      </c>
      <c r="I9002" s="42" t="s">
        <v>1616</v>
      </c>
      <c r="J9002" s="42">
        <v>8021506934622</v>
      </c>
      <c r="K9002" s="45">
        <v>45536</v>
      </c>
      <c r="L9002" s="47">
        <v>0</v>
      </c>
      <c r="M9002" s="47">
        <v>184.95</v>
      </c>
      <c r="N9002" s="45">
        <v>42947</v>
      </c>
    </row>
    <row r="9003" spans="1:14" s="17" customFormat="1" x14ac:dyDescent="0.25">
      <c r="A9003" s="32" t="s">
        <v>23989</v>
      </c>
      <c r="B9003" s="42" t="s">
        <v>67654</v>
      </c>
      <c r="C9003" s="42"/>
      <c r="D9003" s="42" t="s">
        <v>1613</v>
      </c>
      <c r="E9003" s="43" t="s">
        <v>58802</v>
      </c>
      <c r="F9003" s="44">
        <v>714</v>
      </c>
      <c r="G9003" s="44" t="s">
        <v>17</v>
      </c>
      <c r="H9003" s="44" t="s">
        <v>18</v>
      </c>
      <c r="I9003" s="42" t="s">
        <v>1614</v>
      </c>
      <c r="J9003" s="42">
        <v>8021506925606</v>
      </c>
      <c r="K9003" s="45">
        <v>45536</v>
      </c>
      <c r="L9003" s="47">
        <v>0</v>
      </c>
      <c r="M9003" s="47">
        <v>184.95</v>
      </c>
      <c r="N9003" s="45">
        <v>42947</v>
      </c>
    </row>
    <row r="9004" spans="1:14" s="17" customFormat="1" x14ac:dyDescent="0.25">
      <c r="A9004" s="32" t="s">
        <v>23988</v>
      </c>
      <c r="B9004" s="42" t="s">
        <v>67653</v>
      </c>
      <c r="C9004" s="42"/>
      <c r="D9004" s="42" t="s">
        <v>53730</v>
      </c>
      <c r="E9004" s="43" t="s">
        <v>58801</v>
      </c>
      <c r="F9004" s="44">
        <v>714</v>
      </c>
      <c r="G9004" s="44" t="s">
        <v>17</v>
      </c>
      <c r="H9004" s="44" t="s">
        <v>18</v>
      </c>
      <c r="I9004" s="42" t="s">
        <v>1612</v>
      </c>
      <c r="J9004" s="42">
        <v>8021506925590</v>
      </c>
      <c r="K9004" s="45">
        <v>45536</v>
      </c>
      <c r="L9004" s="47">
        <v>0</v>
      </c>
      <c r="M9004" s="47">
        <v>184.95</v>
      </c>
      <c r="N9004" s="45">
        <v>42947</v>
      </c>
    </row>
    <row r="9005" spans="1:14" s="17" customFormat="1" x14ac:dyDescent="0.25">
      <c r="A9005" s="32" t="s">
        <v>23987</v>
      </c>
      <c r="B9005" s="42" t="s">
        <v>67652</v>
      </c>
      <c r="C9005" s="42"/>
      <c r="D9005" s="42" t="s">
        <v>53732</v>
      </c>
      <c r="E9005" s="43" t="s">
        <v>58800</v>
      </c>
      <c r="F9005" s="44">
        <v>714</v>
      </c>
      <c r="G9005" s="44" t="s">
        <v>17</v>
      </c>
      <c r="H9005" s="44" t="s">
        <v>18</v>
      </c>
      <c r="I9005" s="42" t="s">
        <v>1611</v>
      </c>
      <c r="J9005" s="42">
        <v>8021506925583</v>
      </c>
      <c r="K9005" s="45">
        <v>45536</v>
      </c>
      <c r="L9005" s="47">
        <v>0</v>
      </c>
      <c r="M9005" s="47">
        <v>184.95</v>
      </c>
      <c r="N9005" s="45">
        <v>42947</v>
      </c>
    </row>
    <row r="9006" spans="1:14" s="17" customFormat="1" x14ac:dyDescent="0.25">
      <c r="A9006" s="32" t="s">
        <v>23986</v>
      </c>
      <c r="B9006" s="42" t="s">
        <v>67651</v>
      </c>
      <c r="C9006" s="42"/>
      <c r="D9006" s="42" t="s">
        <v>53731</v>
      </c>
      <c r="E9006" s="43" t="s">
        <v>58799</v>
      </c>
      <c r="F9006" s="44">
        <v>714</v>
      </c>
      <c r="G9006" s="44" t="s">
        <v>17</v>
      </c>
      <c r="H9006" s="44" t="s">
        <v>18</v>
      </c>
      <c r="I9006" s="42" t="s">
        <v>1610</v>
      </c>
      <c r="J9006" s="42">
        <v>8021506925576</v>
      </c>
      <c r="K9006" s="45">
        <v>45536</v>
      </c>
      <c r="L9006" s="47">
        <v>0</v>
      </c>
      <c r="M9006" s="47">
        <v>184.95</v>
      </c>
      <c r="N9006" s="45">
        <v>42947</v>
      </c>
    </row>
    <row r="9007" spans="1:14" s="17" customFormat="1" x14ac:dyDescent="0.25">
      <c r="A9007" s="32" t="s">
        <v>23985</v>
      </c>
      <c r="B9007" s="42" t="s">
        <v>67640</v>
      </c>
      <c r="C9007" s="42"/>
      <c r="D9007" s="42" t="s">
        <v>1595</v>
      </c>
      <c r="E9007" s="43" t="s">
        <v>58798</v>
      </c>
      <c r="F9007" s="44">
        <v>714</v>
      </c>
      <c r="G9007" s="44" t="s">
        <v>17</v>
      </c>
      <c r="H9007" s="44" t="s">
        <v>18</v>
      </c>
      <c r="I9007" s="42" t="s">
        <v>1596</v>
      </c>
      <c r="J9007" s="42">
        <v>8021506925521</v>
      </c>
      <c r="K9007" s="45">
        <v>45536</v>
      </c>
      <c r="L9007" s="47">
        <v>0</v>
      </c>
      <c r="M9007" s="47">
        <v>184.95</v>
      </c>
      <c r="N9007" s="45">
        <v>42947</v>
      </c>
    </row>
    <row r="9008" spans="1:14" s="17" customFormat="1" x14ac:dyDescent="0.25">
      <c r="A9008" s="32" t="s">
        <v>23984</v>
      </c>
      <c r="B9008" s="42" t="s">
        <v>67639</v>
      </c>
      <c r="C9008" s="42"/>
      <c r="D9008" s="42" t="s">
        <v>1593</v>
      </c>
      <c r="E9008" s="43" t="s">
        <v>58797</v>
      </c>
      <c r="F9008" s="44">
        <v>714</v>
      </c>
      <c r="G9008" s="44" t="s">
        <v>17</v>
      </c>
      <c r="H9008" s="44" t="s">
        <v>18</v>
      </c>
      <c r="I9008" s="42" t="s">
        <v>1594</v>
      </c>
      <c r="J9008" s="42">
        <v>8021506925514</v>
      </c>
      <c r="K9008" s="45">
        <v>45536</v>
      </c>
      <c r="L9008" s="47">
        <v>0</v>
      </c>
      <c r="M9008" s="47">
        <v>184.95</v>
      </c>
      <c r="N9008" s="45">
        <v>42947</v>
      </c>
    </row>
    <row r="9009" spans="1:14" s="17" customFormat="1" x14ac:dyDescent="0.25">
      <c r="A9009" s="32" t="s">
        <v>23983</v>
      </c>
      <c r="B9009" s="42" t="s">
        <v>67650</v>
      </c>
      <c r="C9009" s="42"/>
      <c r="D9009" s="42" t="s">
        <v>1609</v>
      </c>
      <c r="E9009" s="43" t="s">
        <v>58796</v>
      </c>
      <c r="F9009" s="44">
        <v>714</v>
      </c>
      <c r="G9009" s="44" t="s">
        <v>17</v>
      </c>
      <c r="H9009" s="44" t="s">
        <v>18</v>
      </c>
      <c r="I9009" s="42" t="s">
        <v>20952</v>
      </c>
      <c r="J9009" s="42">
        <v>8021506934615</v>
      </c>
      <c r="K9009" s="45">
        <v>45536</v>
      </c>
      <c r="L9009" s="47">
        <v>0</v>
      </c>
      <c r="M9009" s="47">
        <v>184.95</v>
      </c>
      <c r="N9009" s="45">
        <v>42947</v>
      </c>
    </row>
    <row r="9010" spans="1:14" s="17" customFormat="1" x14ac:dyDescent="0.25">
      <c r="A9010" s="32" t="s">
        <v>23982</v>
      </c>
      <c r="B9010" s="42" t="s">
        <v>67649</v>
      </c>
      <c r="C9010" s="42"/>
      <c r="D9010" s="42" t="s">
        <v>1608</v>
      </c>
      <c r="E9010" s="43" t="s">
        <v>58795</v>
      </c>
      <c r="F9010" s="44">
        <v>714</v>
      </c>
      <c r="G9010" s="44" t="s">
        <v>17</v>
      </c>
      <c r="H9010" s="44" t="s">
        <v>18</v>
      </c>
      <c r="I9010" s="42" t="s">
        <v>20951</v>
      </c>
      <c r="J9010" s="42">
        <v>8021506934608</v>
      </c>
      <c r="K9010" s="45">
        <v>45536</v>
      </c>
      <c r="L9010" s="47">
        <v>0</v>
      </c>
      <c r="M9010" s="47">
        <v>184.95</v>
      </c>
      <c r="N9010" s="45">
        <v>42947</v>
      </c>
    </row>
    <row r="9011" spans="1:14" s="17" customFormat="1" x14ac:dyDescent="0.25">
      <c r="A9011" s="32" t="s">
        <v>23981</v>
      </c>
      <c r="B9011" s="42" t="s">
        <v>67648</v>
      </c>
      <c r="C9011" s="42"/>
      <c r="D9011" s="42" t="s">
        <v>1607</v>
      </c>
      <c r="E9011" s="43" t="s">
        <v>58794</v>
      </c>
      <c r="F9011" s="44">
        <v>714</v>
      </c>
      <c r="G9011" s="44" t="s">
        <v>17</v>
      </c>
      <c r="H9011" s="44" t="s">
        <v>18</v>
      </c>
      <c r="I9011" s="42" t="s">
        <v>20950</v>
      </c>
      <c r="J9011" s="42">
        <v>8021506934592</v>
      </c>
      <c r="K9011" s="45">
        <v>45536</v>
      </c>
      <c r="L9011" s="47">
        <v>0</v>
      </c>
      <c r="M9011" s="47">
        <v>184.95</v>
      </c>
      <c r="N9011" s="45">
        <v>42947</v>
      </c>
    </row>
    <row r="9012" spans="1:14" s="17" customFormat="1" x14ac:dyDescent="0.25">
      <c r="A9012" s="32" t="s">
        <v>23980</v>
      </c>
      <c r="B9012" s="42" t="s">
        <v>67647</v>
      </c>
      <c r="C9012" s="42"/>
      <c r="D9012" s="42" t="s">
        <v>1606</v>
      </c>
      <c r="E9012" s="43" t="s">
        <v>58793</v>
      </c>
      <c r="F9012" s="44">
        <v>714</v>
      </c>
      <c r="G9012" s="44" t="s">
        <v>17</v>
      </c>
      <c r="H9012" s="44" t="s">
        <v>18</v>
      </c>
      <c r="I9012" s="42" t="s">
        <v>20949</v>
      </c>
      <c r="J9012" s="42">
        <v>8021506925569</v>
      </c>
      <c r="K9012" s="45">
        <v>45536</v>
      </c>
      <c r="L9012" s="47">
        <v>0</v>
      </c>
      <c r="M9012" s="47">
        <v>184.95</v>
      </c>
      <c r="N9012" s="45">
        <v>42947</v>
      </c>
    </row>
    <row r="9013" spans="1:14" s="17" customFormat="1" x14ac:dyDescent="0.25">
      <c r="A9013" s="32" t="s">
        <v>23979</v>
      </c>
      <c r="B9013" s="42" t="s">
        <v>67646</v>
      </c>
      <c r="C9013" s="42"/>
      <c r="D9013" s="42" t="s">
        <v>1605</v>
      </c>
      <c r="E9013" s="43" t="s">
        <v>58792</v>
      </c>
      <c r="F9013" s="44">
        <v>714</v>
      </c>
      <c r="G9013" s="44" t="s">
        <v>17</v>
      </c>
      <c r="H9013" s="44" t="s">
        <v>18</v>
      </c>
      <c r="I9013" s="42" t="s">
        <v>20948</v>
      </c>
      <c r="J9013" s="42">
        <v>8021506925552</v>
      </c>
      <c r="K9013" s="45">
        <v>45536</v>
      </c>
      <c r="L9013" s="47">
        <v>0</v>
      </c>
      <c r="M9013" s="47">
        <v>184.95</v>
      </c>
      <c r="N9013" s="45">
        <v>42947</v>
      </c>
    </row>
    <row r="9014" spans="1:14" s="17" customFormat="1" x14ac:dyDescent="0.25">
      <c r="A9014" s="32"/>
      <c r="B9014" s="42" t="s">
        <v>67645</v>
      </c>
      <c r="C9014" s="42"/>
      <c r="D9014" s="42" t="s">
        <v>1604</v>
      </c>
      <c r="E9014" s="43" t="s">
        <v>58791</v>
      </c>
      <c r="F9014" s="44">
        <v>714</v>
      </c>
      <c r="G9014" s="44" t="s">
        <v>17</v>
      </c>
      <c r="H9014" s="44" t="s">
        <v>18</v>
      </c>
      <c r="I9014" s="42" t="s">
        <v>20947</v>
      </c>
      <c r="J9014" s="42">
        <v>8021506925545</v>
      </c>
      <c r="K9014" s="45">
        <v>45536</v>
      </c>
      <c r="L9014" s="47">
        <v>0</v>
      </c>
      <c r="M9014" s="47">
        <v>184.95</v>
      </c>
      <c r="N9014" s="45">
        <v>42947</v>
      </c>
    </row>
    <row r="9015" spans="1:14" s="17" customFormat="1" x14ac:dyDescent="0.25">
      <c r="A9015" s="32" t="s">
        <v>23978</v>
      </c>
      <c r="B9015" s="42" t="s">
        <v>67644</v>
      </c>
      <c r="C9015" s="42"/>
      <c r="D9015" s="42" t="s">
        <v>1603</v>
      </c>
      <c r="E9015" s="43" t="s">
        <v>58790</v>
      </c>
      <c r="F9015" s="44">
        <v>714</v>
      </c>
      <c r="G9015" s="44" t="s">
        <v>17</v>
      </c>
      <c r="H9015" s="44" t="s">
        <v>18</v>
      </c>
      <c r="I9015" s="42" t="s">
        <v>20946</v>
      </c>
      <c r="J9015" s="42">
        <v>8021506925538</v>
      </c>
      <c r="K9015" s="45">
        <v>45536</v>
      </c>
      <c r="L9015" s="47">
        <v>0</v>
      </c>
      <c r="M9015" s="47">
        <v>184.95</v>
      </c>
      <c r="N9015" s="45">
        <v>42947</v>
      </c>
    </row>
    <row r="9016" spans="1:14" s="17" customFormat="1" x14ac:dyDescent="0.25">
      <c r="A9016" s="32" t="s">
        <v>23977</v>
      </c>
      <c r="B9016" s="42" t="s">
        <v>67638</v>
      </c>
      <c r="C9016" s="42"/>
      <c r="D9016" s="42" t="s">
        <v>1591</v>
      </c>
      <c r="E9016" s="43" t="s">
        <v>58789</v>
      </c>
      <c r="F9016" s="44">
        <v>714</v>
      </c>
      <c r="G9016" s="44" t="s">
        <v>17</v>
      </c>
      <c r="H9016" s="44" t="s">
        <v>18</v>
      </c>
      <c r="I9016" s="42" t="s">
        <v>1592</v>
      </c>
      <c r="J9016" s="42">
        <v>8021506925507</v>
      </c>
      <c r="K9016" s="45">
        <v>45536</v>
      </c>
      <c r="L9016" s="47">
        <v>0</v>
      </c>
      <c r="M9016" s="47">
        <v>184.95</v>
      </c>
      <c r="N9016" s="45">
        <v>42947</v>
      </c>
    </row>
    <row r="9017" spans="1:14" s="17" customFormat="1" x14ac:dyDescent="0.25">
      <c r="A9017" s="32" t="s">
        <v>23976</v>
      </c>
      <c r="B9017" s="42" t="s">
        <v>67637</v>
      </c>
      <c r="C9017" s="42"/>
      <c r="D9017" s="42" t="s">
        <v>1589</v>
      </c>
      <c r="E9017" s="43" t="s">
        <v>58788</v>
      </c>
      <c r="F9017" s="44">
        <v>714</v>
      </c>
      <c r="G9017" s="44" t="s">
        <v>17</v>
      </c>
      <c r="H9017" s="44" t="s">
        <v>18</v>
      </c>
      <c r="I9017" s="42" t="s">
        <v>1590</v>
      </c>
      <c r="J9017" s="42">
        <v>8021506925491</v>
      </c>
      <c r="K9017" s="45">
        <v>45536</v>
      </c>
      <c r="L9017" s="47">
        <v>0</v>
      </c>
      <c r="M9017" s="47">
        <v>184.95</v>
      </c>
      <c r="N9017" s="45">
        <v>42947</v>
      </c>
    </row>
    <row r="9018" spans="1:14" s="17" customFormat="1" x14ac:dyDescent="0.25">
      <c r="A9018" s="32" t="s">
        <v>36203</v>
      </c>
      <c r="B9018" s="42" t="s">
        <v>67703</v>
      </c>
      <c r="C9018" s="42"/>
      <c r="D9018" s="42" t="s">
        <v>22085</v>
      </c>
      <c r="E9018" s="43" t="s">
        <v>22086</v>
      </c>
      <c r="F9018" s="44">
        <v>714</v>
      </c>
      <c r="G9018" s="44" t="s">
        <v>17</v>
      </c>
      <c r="H9018" s="44" t="s">
        <v>18</v>
      </c>
      <c r="I9018" s="42" t="s">
        <v>22087</v>
      </c>
      <c r="J9018" s="42">
        <v>8059175288999</v>
      </c>
      <c r="K9018" s="45">
        <v>45536</v>
      </c>
      <c r="L9018" s="47">
        <v>0</v>
      </c>
      <c r="M9018" s="47">
        <v>184.95</v>
      </c>
      <c r="N9018" s="45">
        <v>44037</v>
      </c>
    </row>
    <row r="9019" spans="1:14" s="17" customFormat="1" x14ac:dyDescent="0.25">
      <c r="A9019" s="32" t="s">
        <v>36202</v>
      </c>
      <c r="B9019" s="42" t="s">
        <v>67702</v>
      </c>
      <c r="C9019" s="42"/>
      <c r="D9019" s="42" t="s">
        <v>22082</v>
      </c>
      <c r="E9019" s="43" t="s">
        <v>22083</v>
      </c>
      <c r="F9019" s="44">
        <v>714</v>
      </c>
      <c r="G9019" s="44" t="s">
        <v>17</v>
      </c>
      <c r="H9019" s="44" t="s">
        <v>18</v>
      </c>
      <c r="I9019" s="42" t="s">
        <v>22084</v>
      </c>
      <c r="J9019" s="42">
        <v>8059175288982</v>
      </c>
      <c r="K9019" s="45">
        <v>45536</v>
      </c>
      <c r="L9019" s="47">
        <v>0</v>
      </c>
      <c r="M9019" s="47">
        <v>184.95</v>
      </c>
      <c r="N9019" s="45">
        <v>44037</v>
      </c>
    </row>
    <row r="9020" spans="1:14" s="17" customFormat="1" x14ac:dyDescent="0.25">
      <c r="A9020" s="32" t="s">
        <v>36201</v>
      </c>
      <c r="B9020" s="42" t="s">
        <v>67701</v>
      </c>
      <c r="C9020" s="42"/>
      <c r="D9020" s="42" t="s">
        <v>22079</v>
      </c>
      <c r="E9020" s="43" t="s">
        <v>22080</v>
      </c>
      <c r="F9020" s="44">
        <v>714</v>
      </c>
      <c r="G9020" s="44" t="s">
        <v>17</v>
      </c>
      <c r="H9020" s="44" t="s">
        <v>18</v>
      </c>
      <c r="I9020" s="42" t="s">
        <v>22081</v>
      </c>
      <c r="J9020" s="42">
        <v>8059175288975</v>
      </c>
      <c r="K9020" s="45">
        <v>45536</v>
      </c>
      <c r="L9020" s="47">
        <v>0</v>
      </c>
      <c r="M9020" s="47">
        <v>184.95</v>
      </c>
      <c r="N9020" s="45">
        <v>44037</v>
      </c>
    </row>
    <row r="9021" spans="1:14" s="17" customFormat="1" x14ac:dyDescent="0.25">
      <c r="A9021" s="32" t="s">
        <v>36200</v>
      </c>
      <c r="B9021" s="42" t="s">
        <v>67700</v>
      </c>
      <c r="C9021" s="42"/>
      <c r="D9021" s="42" t="s">
        <v>22076</v>
      </c>
      <c r="E9021" s="43" t="s">
        <v>22077</v>
      </c>
      <c r="F9021" s="44">
        <v>714</v>
      </c>
      <c r="G9021" s="44" t="s">
        <v>17</v>
      </c>
      <c r="H9021" s="44" t="s">
        <v>18</v>
      </c>
      <c r="I9021" s="42" t="s">
        <v>22078</v>
      </c>
      <c r="J9021" s="42">
        <v>8059175288968</v>
      </c>
      <c r="K9021" s="45">
        <v>45536</v>
      </c>
      <c r="L9021" s="47">
        <v>0</v>
      </c>
      <c r="M9021" s="47">
        <v>184.95</v>
      </c>
      <c r="N9021" s="45">
        <v>44037</v>
      </c>
    </row>
    <row r="9022" spans="1:14" s="17" customFormat="1" x14ac:dyDescent="0.25">
      <c r="A9022" s="32" t="s">
        <v>36199</v>
      </c>
      <c r="B9022" s="42" t="s">
        <v>67699</v>
      </c>
      <c r="C9022" s="42"/>
      <c r="D9022" s="42" t="s">
        <v>22073</v>
      </c>
      <c r="E9022" s="43" t="s">
        <v>22074</v>
      </c>
      <c r="F9022" s="44">
        <v>714</v>
      </c>
      <c r="G9022" s="44" t="s">
        <v>17</v>
      </c>
      <c r="H9022" s="44" t="s">
        <v>18</v>
      </c>
      <c r="I9022" s="42" t="s">
        <v>22075</v>
      </c>
      <c r="J9022" s="42">
        <v>8059175288951</v>
      </c>
      <c r="K9022" s="45">
        <v>45536</v>
      </c>
      <c r="L9022" s="47">
        <v>0</v>
      </c>
      <c r="M9022" s="47">
        <v>184.95</v>
      </c>
      <c r="N9022" s="45">
        <v>44037</v>
      </c>
    </row>
    <row r="9023" spans="1:14" s="17" customFormat="1" x14ac:dyDescent="0.25">
      <c r="A9023" s="32" t="s">
        <v>36198</v>
      </c>
      <c r="B9023" s="42" t="s">
        <v>67698</v>
      </c>
      <c r="C9023" s="42"/>
      <c r="D9023" s="42" t="s">
        <v>22070</v>
      </c>
      <c r="E9023" s="43" t="s">
        <v>22071</v>
      </c>
      <c r="F9023" s="44">
        <v>714</v>
      </c>
      <c r="G9023" s="44" t="s">
        <v>17</v>
      </c>
      <c r="H9023" s="44" t="s">
        <v>18</v>
      </c>
      <c r="I9023" s="42" t="s">
        <v>22072</v>
      </c>
      <c r="J9023" s="42">
        <v>8059175288944</v>
      </c>
      <c r="K9023" s="45">
        <v>45536</v>
      </c>
      <c r="L9023" s="47">
        <v>0</v>
      </c>
      <c r="M9023" s="47">
        <v>184.95</v>
      </c>
      <c r="N9023" s="45">
        <v>44037</v>
      </c>
    </row>
    <row r="9024" spans="1:14" s="17" customFormat="1" x14ac:dyDescent="0.25">
      <c r="A9024" s="32" t="s">
        <v>36197</v>
      </c>
      <c r="B9024" s="42" t="s">
        <v>67697</v>
      </c>
      <c r="C9024" s="42"/>
      <c r="D9024" s="42" t="s">
        <v>22067</v>
      </c>
      <c r="E9024" s="43" t="s">
        <v>22068</v>
      </c>
      <c r="F9024" s="44">
        <v>714</v>
      </c>
      <c r="G9024" s="44" t="s">
        <v>17</v>
      </c>
      <c r="H9024" s="44" t="s">
        <v>18</v>
      </c>
      <c r="I9024" s="42" t="s">
        <v>22069</v>
      </c>
      <c r="J9024" s="42">
        <v>8059175288937</v>
      </c>
      <c r="K9024" s="45">
        <v>45536</v>
      </c>
      <c r="L9024" s="47">
        <v>0</v>
      </c>
      <c r="M9024" s="47">
        <v>184.95</v>
      </c>
      <c r="N9024" s="45">
        <v>44037</v>
      </c>
    </row>
    <row r="9025" spans="1:14" s="17" customFormat="1" x14ac:dyDescent="0.25">
      <c r="A9025" s="32" t="s">
        <v>56857</v>
      </c>
      <c r="B9025" s="42" t="s">
        <v>54991</v>
      </c>
      <c r="C9025" s="42"/>
      <c r="D9025" s="32" t="s">
        <v>55400</v>
      </c>
      <c r="E9025" s="32" t="s">
        <v>56712</v>
      </c>
      <c r="F9025" s="44">
        <v>714</v>
      </c>
      <c r="G9025" s="44" t="s">
        <v>11</v>
      </c>
      <c r="H9025" s="44" t="s">
        <v>12</v>
      </c>
      <c r="I9025" s="32" t="s">
        <v>55828</v>
      </c>
      <c r="J9025" s="55">
        <v>8059347252582</v>
      </c>
      <c r="K9025" s="45"/>
      <c r="L9025" s="47">
        <v>309.95</v>
      </c>
      <c r="M9025" s="47">
        <v>309.95</v>
      </c>
      <c r="N9025" s="45">
        <v>45131</v>
      </c>
    </row>
    <row r="9026" spans="1:14" s="17" customFormat="1" x14ac:dyDescent="0.25">
      <c r="A9026" s="32" t="s">
        <v>56856</v>
      </c>
      <c r="B9026" s="42" t="s">
        <v>54992</v>
      </c>
      <c r="C9026" s="42"/>
      <c r="D9026" s="32" t="s">
        <v>55401</v>
      </c>
      <c r="E9026" s="32" t="s">
        <v>56713</v>
      </c>
      <c r="F9026" s="44">
        <v>714</v>
      </c>
      <c r="G9026" s="44" t="s">
        <v>11</v>
      </c>
      <c r="H9026" s="44" t="s">
        <v>12</v>
      </c>
      <c r="I9026" s="32" t="s">
        <v>55829</v>
      </c>
      <c r="J9026" s="55">
        <v>8059347259529</v>
      </c>
      <c r="K9026" s="45"/>
      <c r="L9026" s="47">
        <v>309.95</v>
      </c>
      <c r="M9026" s="47">
        <v>309.95</v>
      </c>
      <c r="N9026" s="45">
        <v>45131</v>
      </c>
    </row>
    <row r="9027" spans="1:14" s="17" customFormat="1" x14ac:dyDescent="0.25">
      <c r="A9027" s="32" t="s">
        <v>56855</v>
      </c>
      <c r="B9027" s="42" t="s">
        <v>54993</v>
      </c>
      <c r="C9027" s="42"/>
      <c r="D9027" s="32" t="s">
        <v>55402</v>
      </c>
      <c r="E9027" s="32" t="s">
        <v>56714</v>
      </c>
      <c r="F9027" s="44">
        <v>714</v>
      </c>
      <c r="G9027" s="44" t="s">
        <v>11</v>
      </c>
      <c r="H9027" s="44" t="s">
        <v>12</v>
      </c>
      <c r="I9027" s="32" t="s">
        <v>55830</v>
      </c>
      <c r="J9027" s="55">
        <v>8059347259512</v>
      </c>
      <c r="K9027" s="45"/>
      <c r="L9027" s="47">
        <v>309.95</v>
      </c>
      <c r="M9027" s="47">
        <v>309.95</v>
      </c>
      <c r="N9027" s="45">
        <v>45131</v>
      </c>
    </row>
    <row r="9028" spans="1:14" s="17" customFormat="1" x14ac:dyDescent="0.25">
      <c r="A9028" s="32" t="s">
        <v>56854</v>
      </c>
      <c r="B9028" s="42"/>
      <c r="C9028" s="42"/>
      <c r="D9028" s="32" t="s">
        <v>55403</v>
      </c>
      <c r="E9028" s="32" t="s">
        <v>56715</v>
      </c>
      <c r="F9028" s="44">
        <v>714</v>
      </c>
      <c r="G9028" s="44" t="s">
        <v>11</v>
      </c>
      <c r="H9028" s="44" t="s">
        <v>12</v>
      </c>
      <c r="I9028" s="32" t="s">
        <v>55831</v>
      </c>
      <c r="J9028" s="55">
        <v>8059347259505</v>
      </c>
      <c r="K9028" s="45"/>
      <c r="L9028" s="47">
        <v>309.95</v>
      </c>
      <c r="M9028" s="47">
        <v>309.95</v>
      </c>
      <c r="N9028" s="45">
        <v>45131</v>
      </c>
    </row>
    <row r="9029" spans="1:14" s="17" customFormat="1" x14ac:dyDescent="0.25">
      <c r="A9029" s="32" t="s">
        <v>56853</v>
      </c>
      <c r="B9029" s="42"/>
      <c r="C9029" s="42"/>
      <c r="D9029" s="32" t="s">
        <v>55404</v>
      </c>
      <c r="E9029" s="32" t="s">
        <v>56716</v>
      </c>
      <c r="F9029" s="44">
        <v>714</v>
      </c>
      <c r="G9029" s="44" t="s">
        <v>11</v>
      </c>
      <c r="H9029" s="44" t="s">
        <v>12</v>
      </c>
      <c r="I9029" s="32" t="s">
        <v>55832</v>
      </c>
      <c r="J9029" s="55">
        <v>8059347259499</v>
      </c>
      <c r="K9029" s="45"/>
      <c r="L9029" s="47">
        <v>309.95</v>
      </c>
      <c r="M9029" s="47">
        <v>309.95</v>
      </c>
      <c r="N9029" s="45">
        <v>45131</v>
      </c>
    </row>
    <row r="9030" spans="1:14" s="17" customFormat="1" x14ac:dyDescent="0.25">
      <c r="A9030" s="32" t="s">
        <v>56864</v>
      </c>
      <c r="B9030" s="42"/>
      <c r="C9030" s="42"/>
      <c r="D9030" s="32" t="s">
        <v>55393</v>
      </c>
      <c r="E9030" s="32" t="s">
        <v>56705</v>
      </c>
      <c r="F9030" s="44">
        <v>714</v>
      </c>
      <c r="G9030" s="44" t="s">
        <v>11</v>
      </c>
      <c r="H9030" s="44" t="s">
        <v>12</v>
      </c>
      <c r="I9030" s="32" t="s">
        <v>55821</v>
      </c>
      <c r="J9030" s="55">
        <v>8059347259598</v>
      </c>
      <c r="K9030" s="45"/>
      <c r="L9030" s="47">
        <v>309.95</v>
      </c>
      <c r="M9030" s="47">
        <v>309.95</v>
      </c>
      <c r="N9030" s="45">
        <v>45131</v>
      </c>
    </row>
    <row r="9031" spans="1:14" s="17" customFormat="1" x14ac:dyDescent="0.25">
      <c r="A9031" s="32" t="s">
        <v>56863</v>
      </c>
      <c r="B9031" s="42"/>
      <c r="C9031" s="42"/>
      <c r="D9031" s="32" t="s">
        <v>55394</v>
      </c>
      <c r="E9031" s="32" t="s">
        <v>56706</v>
      </c>
      <c r="F9031" s="44">
        <v>714</v>
      </c>
      <c r="G9031" s="44" t="s">
        <v>11</v>
      </c>
      <c r="H9031" s="44" t="s">
        <v>12</v>
      </c>
      <c r="I9031" s="32" t="s">
        <v>55822</v>
      </c>
      <c r="J9031" s="55">
        <v>8059347259581</v>
      </c>
      <c r="K9031" s="45"/>
      <c r="L9031" s="47">
        <v>309.95</v>
      </c>
      <c r="M9031" s="47">
        <v>309.95</v>
      </c>
      <c r="N9031" s="45">
        <v>45131</v>
      </c>
    </row>
    <row r="9032" spans="1:14" s="17" customFormat="1" x14ac:dyDescent="0.25">
      <c r="A9032" s="32" t="s">
        <v>56862</v>
      </c>
      <c r="B9032" s="42" t="s">
        <v>54986</v>
      </c>
      <c r="C9032" s="42"/>
      <c r="D9032" s="32" t="s">
        <v>55395</v>
      </c>
      <c r="E9032" s="32" t="s">
        <v>56707</v>
      </c>
      <c r="F9032" s="44">
        <v>714</v>
      </c>
      <c r="G9032" s="44" t="s">
        <v>11</v>
      </c>
      <c r="H9032" s="44" t="s">
        <v>12</v>
      </c>
      <c r="I9032" s="32" t="s">
        <v>55823</v>
      </c>
      <c r="J9032" s="55">
        <v>8059347259574</v>
      </c>
      <c r="K9032" s="45"/>
      <c r="L9032" s="47">
        <v>309.95</v>
      </c>
      <c r="M9032" s="47">
        <v>309.95</v>
      </c>
      <c r="N9032" s="45">
        <v>45131</v>
      </c>
    </row>
    <row r="9033" spans="1:14" s="17" customFormat="1" x14ac:dyDescent="0.25">
      <c r="A9033" s="32" t="s">
        <v>56861</v>
      </c>
      <c r="B9033" s="42" t="s">
        <v>54987</v>
      </c>
      <c r="C9033" s="42"/>
      <c r="D9033" s="32" t="s">
        <v>55396</v>
      </c>
      <c r="E9033" s="32" t="s">
        <v>56708</v>
      </c>
      <c r="F9033" s="44">
        <v>714</v>
      </c>
      <c r="G9033" s="44" t="s">
        <v>11</v>
      </c>
      <c r="H9033" s="44" t="s">
        <v>12</v>
      </c>
      <c r="I9033" s="32" t="s">
        <v>55824</v>
      </c>
      <c r="J9033" s="55">
        <v>8059347259567</v>
      </c>
      <c r="K9033" s="45"/>
      <c r="L9033" s="47">
        <v>309.95</v>
      </c>
      <c r="M9033" s="47">
        <v>309.95</v>
      </c>
      <c r="N9033" s="45">
        <v>45131</v>
      </c>
    </row>
    <row r="9034" spans="1:14" s="17" customFormat="1" x14ac:dyDescent="0.25">
      <c r="A9034" s="32" t="s">
        <v>56860</v>
      </c>
      <c r="B9034" s="42" t="s">
        <v>54988</v>
      </c>
      <c r="C9034" s="42"/>
      <c r="D9034" s="32" t="s">
        <v>55397</v>
      </c>
      <c r="E9034" s="32" t="s">
        <v>56709</v>
      </c>
      <c r="F9034" s="44">
        <v>714</v>
      </c>
      <c r="G9034" s="44" t="s">
        <v>11</v>
      </c>
      <c r="H9034" s="44" t="s">
        <v>12</v>
      </c>
      <c r="I9034" s="32" t="s">
        <v>55825</v>
      </c>
      <c r="J9034" s="55">
        <v>8059347259550</v>
      </c>
      <c r="K9034" s="45"/>
      <c r="L9034" s="47">
        <v>309.95</v>
      </c>
      <c r="M9034" s="47">
        <v>309.95</v>
      </c>
      <c r="N9034" s="45">
        <v>45131</v>
      </c>
    </row>
    <row r="9035" spans="1:14" s="17" customFormat="1" x14ac:dyDescent="0.25">
      <c r="A9035" s="32" t="s">
        <v>56859</v>
      </c>
      <c r="B9035" s="42" t="s">
        <v>54989</v>
      </c>
      <c r="C9035" s="42"/>
      <c r="D9035" s="32" t="s">
        <v>55398</v>
      </c>
      <c r="E9035" s="32" t="s">
        <v>56710</v>
      </c>
      <c r="F9035" s="44">
        <v>714</v>
      </c>
      <c r="G9035" s="44" t="s">
        <v>11</v>
      </c>
      <c r="H9035" s="44" t="s">
        <v>12</v>
      </c>
      <c r="I9035" s="32" t="s">
        <v>55826</v>
      </c>
      <c r="J9035" s="55">
        <v>8059347259543</v>
      </c>
      <c r="K9035" s="45"/>
      <c r="L9035" s="47">
        <v>309.95</v>
      </c>
      <c r="M9035" s="47">
        <v>309.95</v>
      </c>
      <c r="N9035" s="45">
        <v>45131</v>
      </c>
    </row>
    <row r="9036" spans="1:14" s="17" customFormat="1" x14ac:dyDescent="0.25">
      <c r="A9036" s="32" t="s">
        <v>56858</v>
      </c>
      <c r="B9036" s="42" t="s">
        <v>54990</v>
      </c>
      <c r="C9036" s="42"/>
      <c r="D9036" s="32" t="s">
        <v>55399</v>
      </c>
      <c r="E9036" s="32" t="s">
        <v>56711</v>
      </c>
      <c r="F9036" s="44">
        <v>714</v>
      </c>
      <c r="G9036" s="44" t="s">
        <v>11</v>
      </c>
      <c r="H9036" s="44" t="s">
        <v>12</v>
      </c>
      <c r="I9036" s="32" t="s">
        <v>55827</v>
      </c>
      <c r="J9036" s="55">
        <v>8059347259536</v>
      </c>
      <c r="K9036" s="45"/>
      <c r="L9036" s="47">
        <v>309.95</v>
      </c>
      <c r="M9036" s="47">
        <v>309.95</v>
      </c>
      <c r="N9036" s="45">
        <v>45131</v>
      </c>
    </row>
    <row r="9037" spans="1:14" s="17" customFormat="1" x14ac:dyDescent="0.25">
      <c r="A9037" s="32" t="s">
        <v>23975</v>
      </c>
      <c r="B9037" s="42" t="s">
        <v>67420</v>
      </c>
      <c r="C9037" s="42"/>
      <c r="D9037" s="42" t="s">
        <v>473</v>
      </c>
      <c r="E9037" s="43" t="s">
        <v>474</v>
      </c>
      <c r="F9037" s="44">
        <v>714</v>
      </c>
      <c r="G9037" s="44" t="s">
        <v>11</v>
      </c>
      <c r="H9037" s="44" t="s">
        <v>12</v>
      </c>
      <c r="I9037" s="42" t="s">
        <v>475</v>
      </c>
      <c r="J9037" s="42">
        <v>8021506925484</v>
      </c>
      <c r="K9037" s="45"/>
      <c r="L9037" s="47">
        <v>259.95</v>
      </c>
      <c r="M9037" s="47">
        <v>259.95</v>
      </c>
      <c r="N9037" s="45">
        <v>42947</v>
      </c>
    </row>
    <row r="9038" spans="1:14" s="17" customFormat="1" x14ac:dyDescent="0.25">
      <c r="A9038" s="32" t="s">
        <v>23974</v>
      </c>
      <c r="B9038" s="42" t="s">
        <v>67419</v>
      </c>
      <c r="C9038" s="42"/>
      <c r="D9038" s="42" t="s">
        <v>470</v>
      </c>
      <c r="E9038" s="43" t="s">
        <v>471</v>
      </c>
      <c r="F9038" s="44">
        <v>714</v>
      </c>
      <c r="G9038" s="44" t="s">
        <v>11</v>
      </c>
      <c r="H9038" s="44" t="s">
        <v>12</v>
      </c>
      <c r="I9038" s="42" t="s">
        <v>472</v>
      </c>
      <c r="J9038" s="42">
        <v>8021506925477</v>
      </c>
      <c r="K9038" s="45"/>
      <c r="L9038" s="47">
        <v>259.95</v>
      </c>
      <c r="M9038" s="47">
        <v>259.95</v>
      </c>
      <c r="N9038" s="45">
        <v>42947</v>
      </c>
    </row>
    <row r="9039" spans="1:14" s="17" customFormat="1" x14ac:dyDescent="0.25">
      <c r="A9039" s="32" t="s">
        <v>23973</v>
      </c>
      <c r="B9039" s="42" t="s">
        <v>67418</v>
      </c>
      <c r="C9039" s="42"/>
      <c r="D9039" s="42" t="s">
        <v>467</v>
      </c>
      <c r="E9039" s="43" t="s">
        <v>468</v>
      </c>
      <c r="F9039" s="44">
        <v>714</v>
      </c>
      <c r="G9039" s="44" t="s">
        <v>11</v>
      </c>
      <c r="H9039" s="44" t="s">
        <v>12</v>
      </c>
      <c r="I9039" s="42" t="s">
        <v>469</v>
      </c>
      <c r="J9039" s="42">
        <v>8021506925460</v>
      </c>
      <c r="K9039" s="45"/>
      <c r="L9039" s="47">
        <v>259.95</v>
      </c>
      <c r="M9039" s="47">
        <v>259.95</v>
      </c>
      <c r="N9039" s="45">
        <v>42947</v>
      </c>
    </row>
    <row r="9040" spans="1:14" s="17" customFormat="1" x14ac:dyDescent="0.25">
      <c r="A9040" s="32" t="s">
        <v>23972</v>
      </c>
      <c r="B9040" s="42" t="s">
        <v>67417</v>
      </c>
      <c r="C9040" s="42"/>
      <c r="D9040" s="42" t="s">
        <v>464</v>
      </c>
      <c r="E9040" s="43" t="s">
        <v>465</v>
      </c>
      <c r="F9040" s="44">
        <v>714</v>
      </c>
      <c r="G9040" s="44" t="s">
        <v>11</v>
      </c>
      <c r="H9040" s="44" t="s">
        <v>12</v>
      </c>
      <c r="I9040" s="42" t="s">
        <v>466</v>
      </c>
      <c r="J9040" s="42">
        <v>8021506925453</v>
      </c>
      <c r="K9040" s="45"/>
      <c r="L9040" s="47">
        <v>259.95</v>
      </c>
      <c r="M9040" s="47">
        <v>259.95</v>
      </c>
      <c r="N9040" s="45">
        <v>42947</v>
      </c>
    </row>
    <row r="9041" spans="1:14" s="17" customFormat="1" x14ac:dyDescent="0.25">
      <c r="A9041" s="32" t="s">
        <v>23971</v>
      </c>
      <c r="B9041" s="42" t="s">
        <v>67424</v>
      </c>
      <c r="C9041" s="42"/>
      <c r="D9041" s="42" t="s">
        <v>462</v>
      </c>
      <c r="E9041" s="43" t="s">
        <v>58787</v>
      </c>
      <c r="F9041" s="44">
        <v>714</v>
      </c>
      <c r="G9041" s="44" t="s">
        <v>11</v>
      </c>
      <c r="H9041" s="44" t="s">
        <v>12</v>
      </c>
      <c r="I9041" s="42" t="s">
        <v>463</v>
      </c>
      <c r="J9041" s="42">
        <v>8021506934028</v>
      </c>
      <c r="K9041" s="45"/>
      <c r="L9041" s="47">
        <v>259.95</v>
      </c>
      <c r="M9041" s="47">
        <v>259.95</v>
      </c>
      <c r="N9041" s="45">
        <v>42947</v>
      </c>
    </row>
    <row r="9042" spans="1:14" s="17" customFormat="1" x14ac:dyDescent="0.25">
      <c r="A9042" s="32" t="s">
        <v>23970</v>
      </c>
      <c r="B9042" s="42" t="s">
        <v>67423</v>
      </c>
      <c r="C9042" s="42"/>
      <c r="D9042" s="42" t="s">
        <v>460</v>
      </c>
      <c r="E9042" s="43" t="s">
        <v>58786</v>
      </c>
      <c r="F9042" s="44">
        <v>714</v>
      </c>
      <c r="G9042" s="44" t="s">
        <v>11</v>
      </c>
      <c r="H9042" s="44" t="s">
        <v>12</v>
      </c>
      <c r="I9042" s="42" t="s">
        <v>461</v>
      </c>
      <c r="J9042" s="42">
        <v>8021506934011</v>
      </c>
      <c r="K9042" s="45"/>
      <c r="L9042" s="47">
        <v>259.95</v>
      </c>
      <c r="M9042" s="47">
        <v>259.95</v>
      </c>
      <c r="N9042" s="45">
        <v>42947</v>
      </c>
    </row>
    <row r="9043" spans="1:14" s="17" customFormat="1" x14ac:dyDescent="0.25">
      <c r="A9043" s="32" t="s">
        <v>23969</v>
      </c>
      <c r="B9043" s="42" t="s">
        <v>67422</v>
      </c>
      <c r="C9043" s="42"/>
      <c r="D9043" s="42" t="s">
        <v>458</v>
      </c>
      <c r="E9043" s="43" t="s">
        <v>58785</v>
      </c>
      <c r="F9043" s="44">
        <v>714</v>
      </c>
      <c r="G9043" s="44" t="s">
        <v>11</v>
      </c>
      <c r="H9043" s="44" t="s">
        <v>12</v>
      </c>
      <c r="I9043" s="42" t="s">
        <v>459</v>
      </c>
      <c r="J9043" s="42">
        <v>8021506934004</v>
      </c>
      <c r="K9043" s="45"/>
      <c r="L9043" s="47">
        <v>259.95</v>
      </c>
      <c r="M9043" s="47">
        <v>259.95</v>
      </c>
      <c r="N9043" s="45">
        <v>42947</v>
      </c>
    </row>
    <row r="9044" spans="1:14" s="17" customFormat="1" x14ac:dyDescent="0.25">
      <c r="A9044" s="32" t="s">
        <v>23968</v>
      </c>
      <c r="B9044" s="42" t="s">
        <v>67421</v>
      </c>
      <c r="C9044" s="42"/>
      <c r="D9044" s="42" t="s">
        <v>456</v>
      </c>
      <c r="E9044" s="43" t="s">
        <v>58784</v>
      </c>
      <c r="F9044" s="44">
        <v>714</v>
      </c>
      <c r="G9044" s="44" t="s">
        <v>11</v>
      </c>
      <c r="H9044" s="44" t="s">
        <v>12</v>
      </c>
      <c r="I9044" s="42" t="s">
        <v>457</v>
      </c>
      <c r="J9044" s="42">
        <v>8021506933991</v>
      </c>
      <c r="K9044" s="45"/>
      <c r="L9044" s="47">
        <v>259.95</v>
      </c>
      <c r="M9044" s="47">
        <v>259.95</v>
      </c>
      <c r="N9044" s="45">
        <v>42947</v>
      </c>
    </row>
    <row r="9045" spans="1:14" s="17" customFormat="1" x14ac:dyDescent="0.25">
      <c r="A9045" s="32" t="s">
        <v>23967</v>
      </c>
      <c r="B9045" s="42" t="s">
        <v>67412</v>
      </c>
      <c r="C9045" s="42"/>
      <c r="D9045" s="42" t="s">
        <v>2051</v>
      </c>
      <c r="E9045" s="43" t="s">
        <v>58783</v>
      </c>
      <c r="F9045" s="44">
        <v>714</v>
      </c>
      <c r="G9045" s="44" t="s">
        <v>11</v>
      </c>
      <c r="H9045" s="44" t="s">
        <v>12</v>
      </c>
      <c r="I9045" s="42" t="s">
        <v>2052</v>
      </c>
      <c r="J9045" s="42">
        <v>8021506925408</v>
      </c>
      <c r="K9045" s="45"/>
      <c r="L9045" s="47">
        <v>259.95</v>
      </c>
      <c r="M9045" s="47">
        <v>259.95</v>
      </c>
      <c r="N9045" s="45">
        <v>42947</v>
      </c>
    </row>
    <row r="9046" spans="1:14" s="17" customFormat="1" x14ac:dyDescent="0.25">
      <c r="A9046" s="32" t="s">
        <v>23966</v>
      </c>
      <c r="B9046" s="42" t="s">
        <v>67411</v>
      </c>
      <c r="C9046" s="42"/>
      <c r="D9046" s="42" t="s">
        <v>2049</v>
      </c>
      <c r="E9046" s="43" t="s">
        <v>58782</v>
      </c>
      <c r="F9046" s="44">
        <v>714</v>
      </c>
      <c r="G9046" s="44" t="s">
        <v>11</v>
      </c>
      <c r="H9046" s="44" t="s">
        <v>12</v>
      </c>
      <c r="I9046" s="42" t="s">
        <v>2050</v>
      </c>
      <c r="J9046" s="42">
        <v>8021506925392</v>
      </c>
      <c r="K9046" s="45"/>
      <c r="L9046" s="47">
        <v>259.95</v>
      </c>
      <c r="M9046" s="47">
        <v>259.95</v>
      </c>
      <c r="N9046" s="45">
        <v>42947</v>
      </c>
    </row>
    <row r="9047" spans="1:14" s="17" customFormat="1" x14ac:dyDescent="0.25">
      <c r="A9047" s="32" t="s">
        <v>23965</v>
      </c>
      <c r="B9047" s="42" t="s">
        <v>67410</v>
      </c>
      <c r="C9047" s="42"/>
      <c r="D9047" s="42" t="s">
        <v>2047</v>
      </c>
      <c r="E9047" s="43" t="s">
        <v>58781</v>
      </c>
      <c r="F9047" s="44">
        <v>714</v>
      </c>
      <c r="G9047" s="44" t="s">
        <v>11</v>
      </c>
      <c r="H9047" s="44" t="s">
        <v>12</v>
      </c>
      <c r="I9047" s="42" t="s">
        <v>2048</v>
      </c>
      <c r="J9047" s="42">
        <v>8021506925385</v>
      </c>
      <c r="K9047" s="45"/>
      <c r="L9047" s="47">
        <v>259.95</v>
      </c>
      <c r="M9047" s="47">
        <v>259.95</v>
      </c>
      <c r="N9047" s="45">
        <v>42947</v>
      </c>
    </row>
    <row r="9048" spans="1:14" s="17" customFormat="1" x14ac:dyDescent="0.25">
      <c r="A9048" s="32" t="s">
        <v>23964</v>
      </c>
      <c r="B9048" s="42" t="s">
        <v>67416</v>
      </c>
      <c r="C9048" s="42"/>
      <c r="D9048" s="42" t="s">
        <v>2045</v>
      </c>
      <c r="E9048" s="43" t="s">
        <v>58780</v>
      </c>
      <c r="F9048" s="44">
        <v>714</v>
      </c>
      <c r="G9048" s="44" t="s">
        <v>11</v>
      </c>
      <c r="H9048" s="44" t="s">
        <v>12</v>
      </c>
      <c r="I9048" s="42" t="s">
        <v>2046</v>
      </c>
      <c r="J9048" s="42">
        <v>8021506925446</v>
      </c>
      <c r="K9048" s="45"/>
      <c r="L9048" s="47">
        <v>259.95</v>
      </c>
      <c r="M9048" s="47">
        <v>259.95</v>
      </c>
      <c r="N9048" s="45">
        <v>42947</v>
      </c>
    </row>
    <row r="9049" spans="1:14" s="17" customFormat="1" x14ac:dyDescent="0.25">
      <c r="A9049" s="32" t="s">
        <v>23963</v>
      </c>
      <c r="B9049" s="42" t="s">
        <v>67415</v>
      </c>
      <c r="C9049" s="42"/>
      <c r="D9049" s="42" t="s">
        <v>2043</v>
      </c>
      <c r="E9049" s="43" t="s">
        <v>58779</v>
      </c>
      <c r="F9049" s="44">
        <v>714</v>
      </c>
      <c r="G9049" s="44" t="s">
        <v>11</v>
      </c>
      <c r="H9049" s="44" t="s">
        <v>12</v>
      </c>
      <c r="I9049" s="42" t="s">
        <v>2044</v>
      </c>
      <c r="J9049" s="42">
        <v>8021506925439</v>
      </c>
      <c r="K9049" s="45"/>
      <c r="L9049" s="47">
        <v>259.95</v>
      </c>
      <c r="M9049" s="47">
        <v>259.95</v>
      </c>
      <c r="N9049" s="45">
        <v>42947</v>
      </c>
    </row>
    <row r="9050" spans="1:14" s="17" customFormat="1" x14ac:dyDescent="0.25">
      <c r="A9050" s="32" t="s">
        <v>23962</v>
      </c>
      <c r="B9050" s="42" t="s">
        <v>67414</v>
      </c>
      <c r="C9050" s="42"/>
      <c r="D9050" s="42" t="s">
        <v>2041</v>
      </c>
      <c r="E9050" s="43" t="s">
        <v>58778</v>
      </c>
      <c r="F9050" s="44">
        <v>714</v>
      </c>
      <c r="G9050" s="44" t="s">
        <v>11</v>
      </c>
      <c r="H9050" s="44" t="s">
        <v>12</v>
      </c>
      <c r="I9050" s="42" t="s">
        <v>2042</v>
      </c>
      <c r="J9050" s="42">
        <v>8021506925422</v>
      </c>
      <c r="K9050" s="45"/>
      <c r="L9050" s="47">
        <v>259.95</v>
      </c>
      <c r="M9050" s="47">
        <v>259.95</v>
      </c>
      <c r="N9050" s="45">
        <v>42947</v>
      </c>
    </row>
    <row r="9051" spans="1:14" s="17" customFormat="1" x14ac:dyDescent="0.25">
      <c r="A9051" s="32" t="s">
        <v>23961</v>
      </c>
      <c r="B9051" s="42" t="s">
        <v>67413</v>
      </c>
      <c r="C9051" s="42"/>
      <c r="D9051" s="42" t="s">
        <v>2039</v>
      </c>
      <c r="E9051" s="43" t="s">
        <v>58777</v>
      </c>
      <c r="F9051" s="44">
        <v>714</v>
      </c>
      <c r="G9051" s="44" t="s">
        <v>11</v>
      </c>
      <c r="H9051" s="44" t="s">
        <v>12</v>
      </c>
      <c r="I9051" s="42" t="s">
        <v>2040</v>
      </c>
      <c r="J9051" s="42">
        <v>8021506925415</v>
      </c>
      <c r="K9051" s="45"/>
      <c r="L9051" s="47">
        <v>259.95</v>
      </c>
      <c r="M9051" s="47">
        <v>259.95</v>
      </c>
      <c r="N9051" s="45">
        <v>42947</v>
      </c>
    </row>
    <row r="9052" spans="1:14" s="17" customFormat="1" x14ac:dyDescent="0.25">
      <c r="A9052" s="32" t="s">
        <v>56847</v>
      </c>
      <c r="B9052" s="42" t="s">
        <v>54999</v>
      </c>
      <c r="C9052" s="42"/>
      <c r="D9052" s="32" t="s">
        <v>55410</v>
      </c>
      <c r="E9052" s="32" t="s">
        <v>56722</v>
      </c>
      <c r="F9052" s="44">
        <v>714</v>
      </c>
      <c r="G9052" s="44" t="s">
        <v>11</v>
      </c>
      <c r="H9052" s="44" t="s">
        <v>12</v>
      </c>
      <c r="I9052" s="32" t="s">
        <v>55838</v>
      </c>
      <c r="J9052" s="55">
        <v>8059347199221</v>
      </c>
      <c r="K9052" s="45"/>
      <c r="L9052" s="47">
        <v>249.95</v>
      </c>
      <c r="M9052" s="47">
        <v>249.95</v>
      </c>
      <c r="N9052" s="45">
        <v>45131</v>
      </c>
    </row>
    <row r="9053" spans="1:14" s="17" customFormat="1" x14ac:dyDescent="0.25">
      <c r="A9053" s="32" t="s">
        <v>56846</v>
      </c>
      <c r="B9053" s="42" t="s">
        <v>55000</v>
      </c>
      <c r="C9053" s="42"/>
      <c r="D9053" s="32" t="s">
        <v>55411</v>
      </c>
      <c r="E9053" s="32" t="s">
        <v>56723</v>
      </c>
      <c r="F9053" s="44">
        <v>714</v>
      </c>
      <c r="G9053" s="44" t="s">
        <v>11</v>
      </c>
      <c r="H9053" s="44" t="s">
        <v>12</v>
      </c>
      <c r="I9053" s="32" t="s">
        <v>55839</v>
      </c>
      <c r="J9053" s="55">
        <v>8059347199214</v>
      </c>
      <c r="K9053" s="45"/>
      <c r="L9053" s="47">
        <v>249.95</v>
      </c>
      <c r="M9053" s="47">
        <v>249.95</v>
      </c>
      <c r="N9053" s="45">
        <v>45131</v>
      </c>
    </row>
    <row r="9054" spans="1:14" s="17" customFormat="1" x14ac:dyDescent="0.25">
      <c r="A9054" s="32" t="s">
        <v>56845</v>
      </c>
      <c r="B9054" s="42" t="s">
        <v>55001</v>
      </c>
      <c r="C9054" s="42"/>
      <c r="D9054" s="32" t="s">
        <v>55412</v>
      </c>
      <c r="E9054" s="32" t="s">
        <v>56724</v>
      </c>
      <c r="F9054" s="44">
        <v>714</v>
      </c>
      <c r="G9054" s="44" t="s">
        <v>11</v>
      </c>
      <c r="H9054" s="44" t="s">
        <v>12</v>
      </c>
      <c r="I9054" s="32" t="s">
        <v>55840</v>
      </c>
      <c r="J9054" s="55">
        <v>8059347199207</v>
      </c>
      <c r="K9054" s="45"/>
      <c r="L9054" s="47">
        <v>249.95</v>
      </c>
      <c r="M9054" s="47">
        <v>249.95</v>
      </c>
      <c r="N9054" s="45">
        <v>45131</v>
      </c>
    </row>
    <row r="9055" spans="1:14" s="17" customFormat="1" x14ac:dyDescent="0.25">
      <c r="A9055" s="32" t="s">
        <v>56844</v>
      </c>
      <c r="B9055" s="42"/>
      <c r="C9055" s="42"/>
      <c r="D9055" s="32" t="s">
        <v>55413</v>
      </c>
      <c r="E9055" s="32" t="s">
        <v>56725</v>
      </c>
      <c r="F9055" s="44">
        <v>714</v>
      </c>
      <c r="G9055" s="44" t="s">
        <v>11</v>
      </c>
      <c r="H9055" s="44" t="s">
        <v>12</v>
      </c>
      <c r="I9055" s="32" t="s">
        <v>55841</v>
      </c>
      <c r="J9055" s="55">
        <v>8059347199191</v>
      </c>
      <c r="K9055" s="45"/>
      <c r="L9055" s="47">
        <v>249.95</v>
      </c>
      <c r="M9055" s="47">
        <v>249.95</v>
      </c>
      <c r="N9055" s="45">
        <v>45131</v>
      </c>
    </row>
    <row r="9056" spans="1:14" s="17" customFormat="1" x14ac:dyDescent="0.25">
      <c r="A9056" s="32" t="s">
        <v>56852</v>
      </c>
      <c r="B9056" s="42" t="s">
        <v>54994</v>
      </c>
      <c r="C9056" s="42"/>
      <c r="D9056" s="32" t="s">
        <v>55405</v>
      </c>
      <c r="E9056" s="32" t="s">
        <v>56717</v>
      </c>
      <c r="F9056" s="44">
        <v>714</v>
      </c>
      <c r="G9056" s="44" t="s">
        <v>11</v>
      </c>
      <c r="H9056" s="44" t="s">
        <v>12</v>
      </c>
      <c r="I9056" s="32" t="s">
        <v>55833</v>
      </c>
      <c r="J9056" s="55">
        <v>8059347199276</v>
      </c>
      <c r="K9056" s="45"/>
      <c r="L9056" s="47">
        <v>249.95</v>
      </c>
      <c r="M9056" s="47">
        <v>249.95</v>
      </c>
      <c r="N9056" s="45">
        <v>45131</v>
      </c>
    </row>
    <row r="9057" spans="1:14" s="17" customFormat="1" x14ac:dyDescent="0.25">
      <c r="A9057" s="32" t="s">
        <v>56851</v>
      </c>
      <c r="B9057" s="42" t="s">
        <v>54995</v>
      </c>
      <c r="C9057" s="42"/>
      <c r="D9057" s="32" t="s">
        <v>55406</v>
      </c>
      <c r="E9057" s="32" t="s">
        <v>56718</v>
      </c>
      <c r="F9057" s="44">
        <v>714</v>
      </c>
      <c r="G9057" s="44" t="s">
        <v>11</v>
      </c>
      <c r="H9057" s="44" t="s">
        <v>12</v>
      </c>
      <c r="I9057" s="32" t="s">
        <v>55834</v>
      </c>
      <c r="J9057" s="55">
        <v>8059347199269</v>
      </c>
      <c r="K9057" s="45"/>
      <c r="L9057" s="47">
        <v>249.95</v>
      </c>
      <c r="M9057" s="47">
        <v>249.95</v>
      </c>
      <c r="N9057" s="45">
        <v>45131</v>
      </c>
    </row>
    <row r="9058" spans="1:14" s="17" customFormat="1" x14ac:dyDescent="0.25">
      <c r="A9058" s="32" t="s">
        <v>56850</v>
      </c>
      <c r="B9058" s="42" t="s">
        <v>54996</v>
      </c>
      <c r="C9058" s="42"/>
      <c r="D9058" s="32" t="s">
        <v>55407</v>
      </c>
      <c r="E9058" s="32" t="s">
        <v>56719</v>
      </c>
      <c r="F9058" s="44">
        <v>714</v>
      </c>
      <c r="G9058" s="44" t="s">
        <v>11</v>
      </c>
      <c r="H9058" s="44" t="s">
        <v>12</v>
      </c>
      <c r="I9058" s="32" t="s">
        <v>55835</v>
      </c>
      <c r="J9058" s="55">
        <v>8059347199252</v>
      </c>
      <c r="K9058" s="45"/>
      <c r="L9058" s="47">
        <v>249.95</v>
      </c>
      <c r="M9058" s="47">
        <v>249.95</v>
      </c>
      <c r="N9058" s="45">
        <v>45131</v>
      </c>
    </row>
    <row r="9059" spans="1:14" s="17" customFormat="1" x14ac:dyDescent="0.25">
      <c r="A9059" s="32" t="s">
        <v>56849</v>
      </c>
      <c r="B9059" s="42" t="s">
        <v>54997</v>
      </c>
      <c r="C9059" s="42"/>
      <c r="D9059" s="32" t="s">
        <v>55408</v>
      </c>
      <c r="E9059" s="32" t="s">
        <v>56720</v>
      </c>
      <c r="F9059" s="44">
        <v>714</v>
      </c>
      <c r="G9059" s="44" t="s">
        <v>11</v>
      </c>
      <c r="H9059" s="44" t="s">
        <v>12</v>
      </c>
      <c r="I9059" s="32" t="s">
        <v>55836</v>
      </c>
      <c r="J9059" s="55">
        <v>8059347199245</v>
      </c>
      <c r="K9059" s="45"/>
      <c r="L9059" s="47">
        <v>249.95</v>
      </c>
      <c r="M9059" s="47">
        <v>249.95</v>
      </c>
      <c r="N9059" s="45">
        <v>45131</v>
      </c>
    </row>
    <row r="9060" spans="1:14" s="17" customFormat="1" x14ac:dyDescent="0.25">
      <c r="A9060" s="32" t="s">
        <v>56848</v>
      </c>
      <c r="B9060" s="42" t="s">
        <v>54998</v>
      </c>
      <c r="C9060" s="42"/>
      <c r="D9060" s="32" t="s">
        <v>55409</v>
      </c>
      <c r="E9060" s="32" t="s">
        <v>56721</v>
      </c>
      <c r="F9060" s="44">
        <v>714</v>
      </c>
      <c r="G9060" s="44" t="s">
        <v>11</v>
      </c>
      <c r="H9060" s="44" t="s">
        <v>12</v>
      </c>
      <c r="I9060" s="32" t="s">
        <v>55837</v>
      </c>
      <c r="J9060" s="55">
        <v>8059347199238</v>
      </c>
      <c r="K9060" s="45"/>
      <c r="L9060" s="47">
        <v>249.95</v>
      </c>
      <c r="M9060" s="47">
        <v>249.95</v>
      </c>
      <c r="N9060" s="45">
        <v>45131</v>
      </c>
    </row>
    <row r="9061" spans="1:14" s="17" customFormat="1" x14ac:dyDescent="0.25">
      <c r="A9061" s="32"/>
      <c r="B9061" s="17" t="s">
        <v>50971</v>
      </c>
      <c r="C9061" s="55"/>
      <c r="D9061" s="17" t="s">
        <v>16999</v>
      </c>
      <c r="E9061" s="17" t="s">
        <v>71681</v>
      </c>
      <c r="F9061" s="44">
        <v>714</v>
      </c>
      <c r="G9061" s="32" t="s">
        <v>11</v>
      </c>
      <c r="H9061" s="32" t="s">
        <v>12</v>
      </c>
      <c r="I9061" s="55" t="s">
        <v>17000</v>
      </c>
      <c r="J9061" s="55">
        <v>8059175087455</v>
      </c>
      <c r="K9061" s="45"/>
      <c r="L9061" s="46">
        <v>249.95</v>
      </c>
      <c r="M9061" s="47">
        <v>249.95</v>
      </c>
      <c r="N9061" s="45"/>
    </row>
    <row r="9062" spans="1:14" s="17" customFormat="1" x14ac:dyDescent="0.25">
      <c r="A9062" s="32"/>
      <c r="B9062" s="17" t="s">
        <v>50981</v>
      </c>
      <c r="C9062" s="55"/>
      <c r="D9062" s="17" t="s">
        <v>16997</v>
      </c>
      <c r="E9062" s="17" t="s">
        <v>71680</v>
      </c>
      <c r="F9062" s="44">
        <v>714</v>
      </c>
      <c r="G9062" s="32" t="s">
        <v>11</v>
      </c>
      <c r="H9062" s="32" t="s">
        <v>12</v>
      </c>
      <c r="I9062" s="55" t="s">
        <v>16998</v>
      </c>
      <c r="J9062" s="55">
        <v>8059175088445</v>
      </c>
      <c r="K9062" s="45"/>
      <c r="L9062" s="46">
        <v>249.95</v>
      </c>
      <c r="M9062" s="47">
        <v>249.95</v>
      </c>
      <c r="N9062" s="45"/>
    </row>
    <row r="9063" spans="1:14" s="17" customFormat="1" x14ac:dyDescent="0.25">
      <c r="A9063" s="32"/>
      <c r="B9063" s="17" t="s">
        <v>50980</v>
      </c>
      <c r="C9063" s="55"/>
      <c r="D9063" s="17" t="s">
        <v>16995</v>
      </c>
      <c r="E9063" s="17" t="s">
        <v>71679</v>
      </c>
      <c r="F9063" s="44">
        <v>714</v>
      </c>
      <c r="G9063" s="32" t="s">
        <v>11</v>
      </c>
      <c r="H9063" s="32" t="s">
        <v>12</v>
      </c>
      <c r="I9063" s="55" t="s">
        <v>16996</v>
      </c>
      <c r="J9063" s="55">
        <v>8059175088438</v>
      </c>
      <c r="K9063" s="45"/>
      <c r="L9063" s="46">
        <v>249.95</v>
      </c>
      <c r="M9063" s="47">
        <v>249.95</v>
      </c>
      <c r="N9063" s="45"/>
    </row>
    <row r="9064" spans="1:14" s="17" customFormat="1" x14ac:dyDescent="0.25">
      <c r="A9064" s="32"/>
      <c r="B9064" s="55"/>
      <c r="C9064" s="55"/>
      <c r="D9064" s="17" t="s">
        <v>16992</v>
      </c>
      <c r="E9064" s="17" t="s">
        <v>71678</v>
      </c>
      <c r="F9064" s="44">
        <v>714</v>
      </c>
      <c r="G9064" s="32" t="s">
        <v>11</v>
      </c>
      <c r="H9064" s="32" t="s">
        <v>12</v>
      </c>
      <c r="I9064" s="55" t="s">
        <v>16994</v>
      </c>
      <c r="J9064" s="55">
        <v>8059175088421</v>
      </c>
      <c r="K9064" s="45"/>
      <c r="L9064" s="46">
        <v>249.95</v>
      </c>
      <c r="M9064" s="47">
        <v>249.95</v>
      </c>
      <c r="N9064" s="45"/>
    </row>
    <row r="9065" spans="1:14" s="17" customFormat="1" x14ac:dyDescent="0.25">
      <c r="A9065" s="32"/>
      <c r="B9065" s="55"/>
      <c r="C9065" s="55"/>
      <c r="D9065" s="17" t="s">
        <v>16989</v>
      </c>
      <c r="E9065" s="17" t="s">
        <v>71677</v>
      </c>
      <c r="F9065" s="44">
        <v>714</v>
      </c>
      <c r="G9065" s="32" t="s">
        <v>11</v>
      </c>
      <c r="H9065" s="32" t="s">
        <v>12</v>
      </c>
      <c r="I9065" s="55" t="s">
        <v>16991</v>
      </c>
      <c r="J9065" s="55">
        <v>8059175088414</v>
      </c>
      <c r="K9065" s="45"/>
      <c r="L9065" s="46">
        <v>249.95</v>
      </c>
      <c r="M9065" s="47">
        <v>249.95</v>
      </c>
      <c r="N9065" s="45"/>
    </row>
    <row r="9066" spans="1:14" s="17" customFormat="1" x14ac:dyDescent="0.25">
      <c r="A9066" s="32"/>
      <c r="B9066" s="55"/>
      <c r="C9066" s="55"/>
      <c r="D9066" s="17" t="s">
        <v>17009</v>
      </c>
      <c r="E9066" s="17" t="s">
        <v>71688</v>
      </c>
      <c r="F9066" s="44">
        <v>714</v>
      </c>
      <c r="G9066" s="32" t="s">
        <v>11</v>
      </c>
      <c r="H9066" s="32" t="s">
        <v>12</v>
      </c>
      <c r="I9066" s="55" t="s">
        <v>17011</v>
      </c>
      <c r="J9066" s="55">
        <v>8059175088520</v>
      </c>
      <c r="K9066" s="45"/>
      <c r="L9066" s="46">
        <v>249.95</v>
      </c>
      <c r="M9066" s="47">
        <v>249.95</v>
      </c>
      <c r="N9066" s="45"/>
    </row>
    <row r="9067" spans="1:14" s="17" customFormat="1" x14ac:dyDescent="0.25">
      <c r="A9067" s="32"/>
      <c r="B9067" s="55"/>
      <c r="C9067" s="55"/>
      <c r="D9067" s="17" t="s">
        <v>17006</v>
      </c>
      <c r="E9067" s="17" t="s">
        <v>71687</v>
      </c>
      <c r="F9067" s="44">
        <v>714</v>
      </c>
      <c r="G9067" s="32" t="s">
        <v>11</v>
      </c>
      <c r="H9067" s="32" t="s">
        <v>12</v>
      </c>
      <c r="I9067" s="55" t="s">
        <v>17008</v>
      </c>
      <c r="J9067" s="55">
        <v>8059175088513</v>
      </c>
      <c r="K9067" s="45"/>
      <c r="L9067" s="46">
        <v>249.95</v>
      </c>
      <c r="M9067" s="47">
        <v>249.95</v>
      </c>
      <c r="N9067" s="45"/>
    </row>
    <row r="9068" spans="1:14" s="17" customFormat="1" x14ac:dyDescent="0.25">
      <c r="A9068" s="32"/>
      <c r="B9068" s="17" t="s">
        <v>50986</v>
      </c>
      <c r="C9068" s="55"/>
      <c r="D9068" s="17" t="s">
        <v>17005</v>
      </c>
      <c r="E9068" s="17" t="s">
        <v>71686</v>
      </c>
      <c r="F9068" s="44">
        <v>714</v>
      </c>
      <c r="G9068" s="32" t="s">
        <v>11</v>
      </c>
      <c r="H9068" s="32" t="s">
        <v>12</v>
      </c>
      <c r="I9068" s="55" t="s">
        <v>21704</v>
      </c>
      <c r="J9068" s="55">
        <v>8059175088506</v>
      </c>
      <c r="K9068" s="45"/>
      <c r="L9068" s="46">
        <v>249.95</v>
      </c>
      <c r="M9068" s="47">
        <v>249.95</v>
      </c>
      <c r="N9068" s="45"/>
    </row>
    <row r="9069" spans="1:14" s="17" customFormat="1" x14ac:dyDescent="0.25">
      <c r="A9069" s="32"/>
      <c r="B9069" s="17" t="s">
        <v>50985</v>
      </c>
      <c r="C9069" s="55"/>
      <c r="D9069" s="17" t="s">
        <v>17004</v>
      </c>
      <c r="E9069" s="17" t="s">
        <v>71685</v>
      </c>
      <c r="F9069" s="44">
        <v>714</v>
      </c>
      <c r="G9069" s="32" t="s">
        <v>11</v>
      </c>
      <c r="H9069" s="32" t="s">
        <v>12</v>
      </c>
      <c r="I9069" s="55" t="s">
        <v>21703</v>
      </c>
      <c r="J9069" s="55">
        <v>8059175088490</v>
      </c>
      <c r="K9069" s="45"/>
      <c r="L9069" s="46">
        <v>249.95</v>
      </c>
      <c r="M9069" s="47">
        <v>249.95</v>
      </c>
      <c r="N9069" s="45"/>
    </row>
    <row r="9070" spans="1:14" s="17" customFormat="1" x14ac:dyDescent="0.25">
      <c r="A9070" s="32"/>
      <c r="B9070" s="17" t="s">
        <v>50984</v>
      </c>
      <c r="C9070" s="55"/>
      <c r="D9070" s="17" t="s">
        <v>17003</v>
      </c>
      <c r="E9070" s="17" t="s">
        <v>71684</v>
      </c>
      <c r="F9070" s="44">
        <v>714</v>
      </c>
      <c r="G9070" s="32" t="s">
        <v>11</v>
      </c>
      <c r="H9070" s="32" t="s">
        <v>12</v>
      </c>
      <c r="I9070" s="55" t="s">
        <v>21702</v>
      </c>
      <c r="J9070" s="55">
        <v>8059175088483</v>
      </c>
      <c r="K9070" s="45"/>
      <c r="L9070" s="46">
        <v>249.95</v>
      </c>
      <c r="M9070" s="47">
        <v>249.95</v>
      </c>
      <c r="N9070" s="45"/>
    </row>
    <row r="9071" spans="1:14" s="17" customFormat="1" x14ac:dyDescent="0.25">
      <c r="A9071" s="32"/>
      <c r="B9071" s="17" t="s">
        <v>50983</v>
      </c>
      <c r="C9071" s="55"/>
      <c r="D9071" s="17" t="s">
        <v>17002</v>
      </c>
      <c r="E9071" s="17" t="s">
        <v>71683</v>
      </c>
      <c r="F9071" s="44">
        <v>714</v>
      </c>
      <c r="G9071" s="32" t="s">
        <v>11</v>
      </c>
      <c r="H9071" s="32" t="s">
        <v>12</v>
      </c>
      <c r="I9071" s="55" t="s">
        <v>21701</v>
      </c>
      <c r="J9071" s="55">
        <v>8059175088476</v>
      </c>
      <c r="K9071" s="45"/>
      <c r="L9071" s="46">
        <v>249.95</v>
      </c>
      <c r="M9071" s="47">
        <v>249.95</v>
      </c>
      <c r="N9071" s="45"/>
    </row>
    <row r="9072" spans="1:14" s="17" customFormat="1" x14ac:dyDescent="0.25">
      <c r="A9072" s="32"/>
      <c r="B9072" s="17" t="s">
        <v>50982</v>
      </c>
      <c r="C9072" s="55"/>
      <c r="D9072" s="17" t="s">
        <v>17001</v>
      </c>
      <c r="E9072" s="17" t="s">
        <v>71682</v>
      </c>
      <c r="F9072" s="44">
        <v>714</v>
      </c>
      <c r="G9072" s="32" t="s">
        <v>11</v>
      </c>
      <c r="H9072" s="32" t="s">
        <v>12</v>
      </c>
      <c r="I9072" s="55" t="s">
        <v>21700</v>
      </c>
      <c r="J9072" s="55">
        <v>8059175088452</v>
      </c>
      <c r="K9072" s="45"/>
      <c r="L9072" s="46">
        <v>249.95</v>
      </c>
      <c r="M9072" s="47">
        <v>249.95</v>
      </c>
      <c r="N9072" s="45"/>
    </row>
    <row r="9073" spans="1:14" s="17" customFormat="1" x14ac:dyDescent="0.25">
      <c r="A9073" s="32"/>
      <c r="B9073" s="42" t="s">
        <v>52377</v>
      </c>
      <c r="C9073" s="42"/>
      <c r="D9073" s="32" t="s">
        <v>68183</v>
      </c>
      <c r="E9073" s="32" t="s">
        <v>50633</v>
      </c>
      <c r="F9073" s="44">
        <v>714</v>
      </c>
      <c r="G9073" s="32" t="s">
        <v>11</v>
      </c>
      <c r="H9073" s="32" t="s">
        <v>12</v>
      </c>
      <c r="I9073" s="32" t="s">
        <v>50634</v>
      </c>
      <c r="J9073" s="55">
        <v>8059347051604</v>
      </c>
      <c r="K9073" s="32"/>
      <c r="L9073" s="47">
        <v>249.95</v>
      </c>
      <c r="M9073" s="47">
        <v>249.95</v>
      </c>
      <c r="N9073" s="45">
        <v>44865</v>
      </c>
    </row>
    <row r="9074" spans="1:14" s="17" customFormat="1" x14ac:dyDescent="0.25">
      <c r="A9074" s="32"/>
      <c r="B9074" s="42" t="s">
        <v>52376</v>
      </c>
      <c r="C9074" s="42"/>
      <c r="D9074" s="32" t="s">
        <v>68184</v>
      </c>
      <c r="E9074" s="32" t="s">
        <v>50631</v>
      </c>
      <c r="F9074" s="44">
        <v>714</v>
      </c>
      <c r="G9074" s="32" t="s">
        <v>11</v>
      </c>
      <c r="H9074" s="32" t="s">
        <v>12</v>
      </c>
      <c r="I9074" s="32" t="s">
        <v>50632</v>
      </c>
      <c r="J9074" s="55">
        <v>8059347051598</v>
      </c>
      <c r="K9074" s="32"/>
      <c r="L9074" s="47">
        <v>249.95</v>
      </c>
      <c r="M9074" s="47">
        <v>249.95</v>
      </c>
      <c r="N9074" s="45">
        <v>44865</v>
      </c>
    </row>
    <row r="9075" spans="1:14" s="17" customFormat="1" x14ac:dyDescent="0.25">
      <c r="A9075" s="32"/>
      <c r="B9075" s="42" t="s">
        <v>52375</v>
      </c>
      <c r="C9075" s="42"/>
      <c r="D9075" s="32" t="s">
        <v>68185</v>
      </c>
      <c r="E9075" s="32" t="s">
        <v>50629</v>
      </c>
      <c r="F9075" s="44">
        <v>714</v>
      </c>
      <c r="G9075" s="32" t="s">
        <v>11</v>
      </c>
      <c r="H9075" s="32" t="s">
        <v>12</v>
      </c>
      <c r="I9075" s="32" t="s">
        <v>50630</v>
      </c>
      <c r="J9075" s="55">
        <v>8059347051581</v>
      </c>
      <c r="K9075" s="32"/>
      <c r="L9075" s="47">
        <v>249.95</v>
      </c>
      <c r="M9075" s="47">
        <v>249.95</v>
      </c>
      <c r="N9075" s="45">
        <v>44865</v>
      </c>
    </row>
    <row r="9076" spans="1:14" s="17" customFormat="1" x14ac:dyDescent="0.25">
      <c r="A9076" s="32"/>
      <c r="B9076" s="42"/>
      <c r="C9076" s="42"/>
      <c r="D9076" s="32" t="s">
        <v>68181</v>
      </c>
      <c r="E9076" s="32" t="s">
        <v>50627</v>
      </c>
      <c r="F9076" s="44">
        <v>714</v>
      </c>
      <c r="G9076" s="32" t="s">
        <v>11</v>
      </c>
      <c r="H9076" s="32" t="s">
        <v>12</v>
      </c>
      <c r="I9076" s="32" t="s">
        <v>50628</v>
      </c>
      <c r="J9076" s="55">
        <v>8059347051574</v>
      </c>
      <c r="K9076" s="32"/>
      <c r="L9076" s="47">
        <v>249.95</v>
      </c>
      <c r="M9076" s="47">
        <v>249.95</v>
      </c>
      <c r="N9076" s="45">
        <v>44865</v>
      </c>
    </row>
    <row r="9077" spans="1:14" s="17" customFormat="1" x14ac:dyDescent="0.25">
      <c r="A9077" s="32"/>
      <c r="B9077" s="42"/>
      <c r="C9077" s="42"/>
      <c r="D9077" s="32" t="s">
        <v>68180</v>
      </c>
      <c r="E9077" s="32" t="s">
        <v>50625</v>
      </c>
      <c r="F9077" s="44">
        <v>714</v>
      </c>
      <c r="G9077" s="32" t="s">
        <v>11</v>
      </c>
      <c r="H9077" s="32" t="s">
        <v>12</v>
      </c>
      <c r="I9077" s="32" t="s">
        <v>50626</v>
      </c>
      <c r="J9077" s="55">
        <v>8059347051567</v>
      </c>
      <c r="K9077" s="32"/>
      <c r="L9077" s="47">
        <v>249.95</v>
      </c>
      <c r="M9077" s="47">
        <v>249.95</v>
      </c>
      <c r="N9077" s="45">
        <v>44865</v>
      </c>
    </row>
    <row r="9078" spans="1:14" s="17" customFormat="1" x14ac:dyDescent="0.25">
      <c r="A9078" s="32"/>
      <c r="B9078" s="42"/>
      <c r="C9078" s="42"/>
      <c r="D9078" s="32" t="s">
        <v>68179</v>
      </c>
      <c r="E9078" s="32" t="s">
        <v>50647</v>
      </c>
      <c r="F9078" s="44">
        <v>714</v>
      </c>
      <c r="G9078" s="32" t="s">
        <v>11</v>
      </c>
      <c r="H9078" s="32" t="s">
        <v>12</v>
      </c>
      <c r="I9078" s="32" t="s">
        <v>50648</v>
      </c>
      <c r="J9078" s="55">
        <v>8059347051673</v>
      </c>
      <c r="K9078" s="32"/>
      <c r="L9078" s="47">
        <v>249.95</v>
      </c>
      <c r="M9078" s="47">
        <v>249.95</v>
      </c>
      <c r="N9078" s="45">
        <v>44865</v>
      </c>
    </row>
    <row r="9079" spans="1:14" s="17" customFormat="1" x14ac:dyDescent="0.25">
      <c r="A9079" s="32"/>
      <c r="B9079" s="42"/>
      <c r="C9079" s="42"/>
      <c r="D9079" s="32" t="s">
        <v>68178</v>
      </c>
      <c r="E9079" s="32" t="s">
        <v>50645</v>
      </c>
      <c r="F9079" s="44">
        <v>714</v>
      </c>
      <c r="G9079" s="32" t="s">
        <v>11</v>
      </c>
      <c r="H9079" s="32" t="s">
        <v>12</v>
      </c>
      <c r="I9079" s="32" t="s">
        <v>50646</v>
      </c>
      <c r="J9079" s="55">
        <v>8059347051666</v>
      </c>
      <c r="K9079" s="32"/>
      <c r="L9079" s="47">
        <v>249.95</v>
      </c>
      <c r="M9079" s="47">
        <v>249.95</v>
      </c>
      <c r="N9079" s="45">
        <v>44865</v>
      </c>
    </row>
    <row r="9080" spans="1:14" s="17" customFormat="1" x14ac:dyDescent="0.25">
      <c r="A9080" s="32"/>
      <c r="B9080" s="42" t="s">
        <v>52382</v>
      </c>
      <c r="C9080" s="42"/>
      <c r="D9080" s="32" t="s">
        <v>68177</v>
      </c>
      <c r="E9080" s="32" t="s">
        <v>50643</v>
      </c>
      <c r="F9080" s="44">
        <v>714</v>
      </c>
      <c r="G9080" s="32" t="s">
        <v>11</v>
      </c>
      <c r="H9080" s="32" t="s">
        <v>12</v>
      </c>
      <c r="I9080" s="32" t="s">
        <v>50644</v>
      </c>
      <c r="J9080" s="55">
        <v>8059347051659</v>
      </c>
      <c r="K9080" s="32"/>
      <c r="L9080" s="47">
        <v>249.95</v>
      </c>
      <c r="M9080" s="47">
        <v>249.95</v>
      </c>
      <c r="N9080" s="45">
        <v>44865</v>
      </c>
    </row>
    <row r="9081" spans="1:14" s="17" customFormat="1" x14ac:dyDescent="0.25">
      <c r="A9081" s="32"/>
      <c r="B9081" s="42" t="s">
        <v>52381</v>
      </c>
      <c r="C9081" s="42"/>
      <c r="D9081" s="32" t="s">
        <v>68176</v>
      </c>
      <c r="E9081" s="32" t="s">
        <v>50641</v>
      </c>
      <c r="F9081" s="44">
        <v>714</v>
      </c>
      <c r="G9081" s="32" t="s">
        <v>11</v>
      </c>
      <c r="H9081" s="32" t="s">
        <v>12</v>
      </c>
      <c r="I9081" s="32" t="s">
        <v>50642</v>
      </c>
      <c r="J9081" s="55">
        <v>8059347051642</v>
      </c>
      <c r="K9081" s="32"/>
      <c r="L9081" s="47">
        <v>249.95</v>
      </c>
      <c r="M9081" s="47">
        <v>249.95</v>
      </c>
      <c r="N9081" s="45">
        <v>44865</v>
      </c>
    </row>
    <row r="9082" spans="1:14" s="17" customFormat="1" x14ac:dyDescent="0.25">
      <c r="A9082" s="32"/>
      <c r="B9082" s="42" t="s">
        <v>52380</v>
      </c>
      <c r="C9082" s="42"/>
      <c r="D9082" s="32" t="s">
        <v>68175</v>
      </c>
      <c r="E9082" s="32" t="s">
        <v>50639</v>
      </c>
      <c r="F9082" s="44">
        <v>714</v>
      </c>
      <c r="G9082" s="32" t="s">
        <v>11</v>
      </c>
      <c r="H9082" s="32" t="s">
        <v>12</v>
      </c>
      <c r="I9082" s="32" t="s">
        <v>50640</v>
      </c>
      <c r="J9082" s="55">
        <v>8059347051635</v>
      </c>
      <c r="K9082" s="32"/>
      <c r="L9082" s="47">
        <v>249.95</v>
      </c>
      <c r="M9082" s="47">
        <v>249.95</v>
      </c>
      <c r="N9082" s="45">
        <v>44865</v>
      </c>
    </row>
    <row r="9083" spans="1:14" s="17" customFormat="1" x14ac:dyDescent="0.25">
      <c r="A9083" s="32"/>
      <c r="B9083" s="42" t="s">
        <v>52379</v>
      </c>
      <c r="C9083" s="42"/>
      <c r="D9083" s="32" t="s">
        <v>68174</v>
      </c>
      <c r="E9083" s="32" t="s">
        <v>50637</v>
      </c>
      <c r="F9083" s="44">
        <v>714</v>
      </c>
      <c r="G9083" s="32" t="s">
        <v>11</v>
      </c>
      <c r="H9083" s="32" t="s">
        <v>12</v>
      </c>
      <c r="I9083" s="32" t="s">
        <v>50638</v>
      </c>
      <c r="J9083" s="55">
        <v>8059347051628</v>
      </c>
      <c r="K9083" s="32"/>
      <c r="L9083" s="47">
        <v>249.95</v>
      </c>
      <c r="M9083" s="47">
        <v>249.95</v>
      </c>
      <c r="N9083" s="45">
        <v>44865</v>
      </c>
    </row>
    <row r="9084" spans="1:14" s="17" customFormat="1" x14ac:dyDescent="0.25">
      <c r="A9084" s="32"/>
      <c r="B9084" s="42" t="s">
        <v>52378</v>
      </c>
      <c r="C9084" s="42"/>
      <c r="D9084" s="32" t="s">
        <v>68182</v>
      </c>
      <c r="E9084" s="32" t="s">
        <v>50635</v>
      </c>
      <c r="F9084" s="44">
        <v>714</v>
      </c>
      <c r="G9084" s="32" t="s">
        <v>11</v>
      </c>
      <c r="H9084" s="32" t="s">
        <v>12</v>
      </c>
      <c r="I9084" s="32" t="s">
        <v>50636</v>
      </c>
      <c r="J9084" s="55">
        <v>8059347051611</v>
      </c>
      <c r="K9084" s="32"/>
      <c r="L9084" s="47">
        <v>249.95</v>
      </c>
      <c r="M9084" s="47">
        <v>249.95</v>
      </c>
      <c r="N9084" s="45">
        <v>44865</v>
      </c>
    </row>
    <row r="9085" spans="1:14" s="17" customFormat="1" x14ac:dyDescent="0.25">
      <c r="A9085" s="32"/>
      <c r="B9085" s="42" t="s">
        <v>52369</v>
      </c>
      <c r="C9085" s="42"/>
      <c r="D9085" s="73" t="s">
        <v>70955</v>
      </c>
      <c r="E9085" s="32" t="s">
        <v>50609</v>
      </c>
      <c r="F9085" s="44">
        <v>714</v>
      </c>
      <c r="G9085" s="32" t="s">
        <v>11</v>
      </c>
      <c r="H9085" s="32" t="s">
        <v>12</v>
      </c>
      <c r="I9085" s="32" t="s">
        <v>50610</v>
      </c>
      <c r="J9085" s="55">
        <v>8059347051482</v>
      </c>
      <c r="K9085" s="32"/>
      <c r="L9085" s="47">
        <v>249.95</v>
      </c>
      <c r="M9085" s="47">
        <v>249.95</v>
      </c>
      <c r="N9085" s="45">
        <v>44865</v>
      </c>
    </row>
    <row r="9086" spans="1:14" s="17" customFormat="1" x14ac:dyDescent="0.25">
      <c r="A9086" s="32"/>
      <c r="B9086" s="42" t="s">
        <v>52368</v>
      </c>
      <c r="C9086" s="42"/>
      <c r="D9086" s="73" t="s">
        <v>70954</v>
      </c>
      <c r="E9086" s="32" t="s">
        <v>50607</v>
      </c>
      <c r="F9086" s="44">
        <v>714</v>
      </c>
      <c r="G9086" s="32" t="s">
        <v>11</v>
      </c>
      <c r="H9086" s="32" t="s">
        <v>12</v>
      </c>
      <c r="I9086" s="32" t="s">
        <v>50608</v>
      </c>
      <c r="J9086" s="55">
        <v>8059347051475</v>
      </c>
      <c r="K9086" s="32"/>
      <c r="L9086" s="47">
        <v>249.95</v>
      </c>
      <c r="M9086" s="47">
        <v>249.95</v>
      </c>
      <c r="N9086" s="45">
        <v>44865</v>
      </c>
    </row>
    <row r="9087" spans="1:14" s="17" customFormat="1" x14ac:dyDescent="0.25">
      <c r="A9087" s="32"/>
      <c r="B9087" s="42" t="s">
        <v>52367</v>
      </c>
      <c r="C9087" s="42"/>
      <c r="D9087" s="73" t="s">
        <v>70953</v>
      </c>
      <c r="E9087" s="32" t="s">
        <v>50605</v>
      </c>
      <c r="F9087" s="44">
        <v>714</v>
      </c>
      <c r="G9087" s="32" t="s">
        <v>11</v>
      </c>
      <c r="H9087" s="32" t="s">
        <v>12</v>
      </c>
      <c r="I9087" s="32" t="s">
        <v>50606</v>
      </c>
      <c r="J9087" s="55">
        <v>8059347051468</v>
      </c>
      <c r="K9087" s="32"/>
      <c r="L9087" s="47">
        <v>249.95</v>
      </c>
      <c r="M9087" s="47">
        <v>249.95</v>
      </c>
      <c r="N9087" s="45">
        <v>44865</v>
      </c>
    </row>
    <row r="9088" spans="1:14" s="17" customFormat="1" x14ac:dyDescent="0.25">
      <c r="A9088" s="32"/>
      <c r="B9088" s="42"/>
      <c r="C9088" s="42"/>
      <c r="D9088" s="73" t="s">
        <v>70952</v>
      </c>
      <c r="E9088" s="32" t="s">
        <v>50603</v>
      </c>
      <c r="F9088" s="44">
        <v>714</v>
      </c>
      <c r="G9088" s="32" t="s">
        <v>11</v>
      </c>
      <c r="H9088" s="32" t="s">
        <v>12</v>
      </c>
      <c r="I9088" s="32" t="s">
        <v>50604</v>
      </c>
      <c r="J9088" s="55">
        <v>8059347051451</v>
      </c>
      <c r="K9088" s="32"/>
      <c r="L9088" s="47">
        <v>249.95</v>
      </c>
      <c r="M9088" s="47">
        <v>249.95</v>
      </c>
      <c r="N9088" s="45">
        <v>44865</v>
      </c>
    </row>
    <row r="9089" spans="1:14" s="17" customFormat="1" x14ac:dyDescent="0.25">
      <c r="A9089" s="32"/>
      <c r="B9089" s="42"/>
      <c r="C9089" s="42"/>
      <c r="D9089" s="73" t="s">
        <v>70951</v>
      </c>
      <c r="E9089" s="32" t="s">
        <v>50601</v>
      </c>
      <c r="F9089" s="44">
        <v>714</v>
      </c>
      <c r="G9089" s="32" t="s">
        <v>11</v>
      </c>
      <c r="H9089" s="32" t="s">
        <v>12</v>
      </c>
      <c r="I9089" s="32" t="s">
        <v>50602</v>
      </c>
      <c r="J9089" s="55">
        <v>8059347051444</v>
      </c>
      <c r="K9089" s="32"/>
      <c r="L9089" s="47">
        <v>249.95</v>
      </c>
      <c r="M9089" s="47">
        <v>249.95</v>
      </c>
      <c r="N9089" s="45">
        <v>44865</v>
      </c>
    </row>
    <row r="9090" spans="1:14" s="17" customFormat="1" x14ac:dyDescent="0.25">
      <c r="A9090" s="32"/>
      <c r="B9090" s="42"/>
      <c r="C9090" s="42"/>
      <c r="D9090" s="73" t="s">
        <v>70962</v>
      </c>
      <c r="E9090" s="32" t="s">
        <v>50623</v>
      </c>
      <c r="F9090" s="44">
        <v>714</v>
      </c>
      <c r="G9090" s="32" t="s">
        <v>11</v>
      </c>
      <c r="H9090" s="32" t="s">
        <v>12</v>
      </c>
      <c r="I9090" s="32" t="s">
        <v>50624</v>
      </c>
      <c r="J9090" s="55">
        <v>8059347051550</v>
      </c>
      <c r="K9090" s="32"/>
      <c r="L9090" s="47">
        <v>249.95</v>
      </c>
      <c r="M9090" s="47">
        <v>249.95</v>
      </c>
      <c r="N9090" s="45">
        <v>44865</v>
      </c>
    </row>
    <row r="9091" spans="1:14" s="17" customFormat="1" x14ac:dyDescent="0.25">
      <c r="A9091" s="32"/>
      <c r="B9091" s="42"/>
      <c r="C9091" s="42"/>
      <c r="D9091" s="73" t="s">
        <v>70961</v>
      </c>
      <c r="E9091" s="32" t="s">
        <v>50621</v>
      </c>
      <c r="F9091" s="44">
        <v>714</v>
      </c>
      <c r="G9091" s="32" t="s">
        <v>11</v>
      </c>
      <c r="H9091" s="32" t="s">
        <v>12</v>
      </c>
      <c r="I9091" s="32" t="s">
        <v>50622</v>
      </c>
      <c r="J9091" s="55">
        <v>8059347051543</v>
      </c>
      <c r="K9091" s="32"/>
      <c r="L9091" s="47">
        <v>249.95</v>
      </c>
      <c r="M9091" s="47">
        <v>249.95</v>
      </c>
      <c r="N9091" s="45">
        <v>44865</v>
      </c>
    </row>
    <row r="9092" spans="1:14" s="17" customFormat="1" x14ac:dyDescent="0.25">
      <c r="A9092" s="32"/>
      <c r="B9092" s="42" t="s">
        <v>52374</v>
      </c>
      <c r="C9092" s="42"/>
      <c r="D9092" s="73" t="s">
        <v>70960</v>
      </c>
      <c r="E9092" s="32" t="s">
        <v>50619</v>
      </c>
      <c r="F9092" s="44">
        <v>714</v>
      </c>
      <c r="G9092" s="32" t="s">
        <v>11</v>
      </c>
      <c r="H9092" s="32" t="s">
        <v>12</v>
      </c>
      <c r="I9092" s="32" t="s">
        <v>50620</v>
      </c>
      <c r="J9092" s="55">
        <v>8059347051536</v>
      </c>
      <c r="K9092" s="32"/>
      <c r="L9092" s="47">
        <v>249.95</v>
      </c>
      <c r="M9092" s="47">
        <v>249.95</v>
      </c>
      <c r="N9092" s="45">
        <v>44865</v>
      </c>
    </row>
    <row r="9093" spans="1:14" s="17" customFormat="1" x14ac:dyDescent="0.25">
      <c r="A9093" s="32"/>
      <c r="B9093" s="42" t="s">
        <v>52373</v>
      </c>
      <c r="C9093" s="42"/>
      <c r="D9093" s="73" t="s">
        <v>70959</v>
      </c>
      <c r="E9093" s="32" t="s">
        <v>50617</v>
      </c>
      <c r="F9093" s="44">
        <v>714</v>
      </c>
      <c r="G9093" s="32" t="s">
        <v>11</v>
      </c>
      <c r="H9093" s="32" t="s">
        <v>12</v>
      </c>
      <c r="I9093" s="32" t="s">
        <v>50618</v>
      </c>
      <c r="J9093" s="55">
        <v>8059347051529</v>
      </c>
      <c r="K9093" s="32"/>
      <c r="L9093" s="47">
        <v>249.95</v>
      </c>
      <c r="M9093" s="47">
        <v>249.95</v>
      </c>
      <c r="N9093" s="45">
        <v>44865</v>
      </c>
    </row>
    <row r="9094" spans="1:14" s="17" customFormat="1" x14ac:dyDescent="0.25">
      <c r="A9094" s="32"/>
      <c r="B9094" s="42" t="s">
        <v>52372</v>
      </c>
      <c r="C9094" s="42"/>
      <c r="D9094" s="73" t="s">
        <v>70958</v>
      </c>
      <c r="E9094" s="32" t="s">
        <v>50615</v>
      </c>
      <c r="F9094" s="44">
        <v>714</v>
      </c>
      <c r="G9094" s="32" t="s">
        <v>11</v>
      </c>
      <c r="H9094" s="32" t="s">
        <v>12</v>
      </c>
      <c r="I9094" s="32" t="s">
        <v>50616</v>
      </c>
      <c r="J9094" s="55">
        <v>8059347051512</v>
      </c>
      <c r="K9094" s="32"/>
      <c r="L9094" s="47">
        <v>249.95</v>
      </c>
      <c r="M9094" s="47">
        <v>249.95</v>
      </c>
      <c r="N9094" s="45">
        <v>44865</v>
      </c>
    </row>
    <row r="9095" spans="1:14" s="17" customFormat="1" x14ac:dyDescent="0.25">
      <c r="A9095" s="32"/>
      <c r="B9095" s="42" t="s">
        <v>52371</v>
      </c>
      <c r="C9095" s="42"/>
      <c r="D9095" s="73" t="s">
        <v>70957</v>
      </c>
      <c r="E9095" s="32" t="s">
        <v>50613</v>
      </c>
      <c r="F9095" s="44">
        <v>714</v>
      </c>
      <c r="G9095" s="32" t="s">
        <v>11</v>
      </c>
      <c r="H9095" s="32" t="s">
        <v>12</v>
      </c>
      <c r="I9095" s="32" t="s">
        <v>50614</v>
      </c>
      <c r="J9095" s="55">
        <v>8059347051505</v>
      </c>
      <c r="K9095" s="32"/>
      <c r="L9095" s="47">
        <v>249.95</v>
      </c>
      <c r="M9095" s="47">
        <v>249.95</v>
      </c>
      <c r="N9095" s="45">
        <v>44865</v>
      </c>
    </row>
    <row r="9096" spans="1:14" s="17" customFormat="1" x14ac:dyDescent="0.25">
      <c r="A9096" s="32"/>
      <c r="B9096" s="42" t="s">
        <v>52370</v>
      </c>
      <c r="C9096" s="42"/>
      <c r="D9096" s="73" t="s">
        <v>70956</v>
      </c>
      <c r="E9096" s="32" t="s">
        <v>50611</v>
      </c>
      <c r="F9096" s="44">
        <v>714</v>
      </c>
      <c r="G9096" s="32" t="s">
        <v>11</v>
      </c>
      <c r="H9096" s="32" t="s">
        <v>12</v>
      </c>
      <c r="I9096" s="32" t="s">
        <v>50612</v>
      </c>
      <c r="J9096" s="55">
        <v>8059347051499</v>
      </c>
      <c r="K9096" s="32"/>
      <c r="L9096" s="47">
        <v>249.95</v>
      </c>
      <c r="M9096" s="47">
        <v>249.95</v>
      </c>
      <c r="N9096" s="45">
        <v>44865</v>
      </c>
    </row>
    <row r="9097" spans="1:14" s="17" customFormat="1" x14ac:dyDescent="0.25">
      <c r="A9097" s="32" t="s">
        <v>23902</v>
      </c>
      <c r="B9097" s="42" t="s">
        <v>67402</v>
      </c>
      <c r="C9097" s="42"/>
      <c r="D9097" s="42" t="s">
        <v>2089</v>
      </c>
      <c r="E9097" s="43" t="s">
        <v>58768</v>
      </c>
      <c r="F9097" s="44">
        <v>714</v>
      </c>
      <c r="G9097" s="44" t="s">
        <v>11</v>
      </c>
      <c r="H9097" s="44" t="s">
        <v>12</v>
      </c>
      <c r="I9097" s="42" t="s">
        <v>2090</v>
      </c>
      <c r="J9097" s="42">
        <v>8021506925187</v>
      </c>
      <c r="K9097" s="45"/>
      <c r="L9097" s="47">
        <v>249.95</v>
      </c>
      <c r="M9097" s="47">
        <v>249.95</v>
      </c>
      <c r="N9097" s="45">
        <v>42947</v>
      </c>
    </row>
    <row r="9098" spans="1:14" s="17" customFormat="1" x14ac:dyDescent="0.25">
      <c r="A9098" s="32" t="s">
        <v>23901</v>
      </c>
      <c r="B9098" s="42" t="s">
        <v>67401</v>
      </c>
      <c r="C9098" s="42"/>
      <c r="D9098" s="42" t="s">
        <v>2087</v>
      </c>
      <c r="E9098" s="43" t="s">
        <v>58767</v>
      </c>
      <c r="F9098" s="44">
        <v>714</v>
      </c>
      <c r="G9098" s="44" t="s">
        <v>11</v>
      </c>
      <c r="H9098" s="44" t="s">
        <v>12</v>
      </c>
      <c r="I9098" s="42" t="s">
        <v>2088</v>
      </c>
      <c r="J9098" s="42">
        <v>8021506925170</v>
      </c>
      <c r="K9098" s="45"/>
      <c r="L9098" s="47">
        <v>249.95</v>
      </c>
      <c r="M9098" s="47">
        <v>249.95</v>
      </c>
      <c r="N9098" s="45">
        <v>42947</v>
      </c>
    </row>
    <row r="9099" spans="1:14" s="17" customFormat="1" x14ac:dyDescent="0.25">
      <c r="A9099" s="32" t="s">
        <v>23900</v>
      </c>
      <c r="B9099" s="42" t="s">
        <v>67400</v>
      </c>
      <c r="C9099" s="42"/>
      <c r="D9099" s="42" t="s">
        <v>2085</v>
      </c>
      <c r="E9099" s="43" t="s">
        <v>2084</v>
      </c>
      <c r="F9099" s="44">
        <v>714</v>
      </c>
      <c r="G9099" s="44" t="s">
        <v>11</v>
      </c>
      <c r="H9099" s="44" t="s">
        <v>12</v>
      </c>
      <c r="I9099" s="42" t="s">
        <v>2086</v>
      </c>
      <c r="J9099" s="42">
        <v>8021506925163</v>
      </c>
      <c r="K9099" s="45"/>
      <c r="L9099" s="47">
        <v>249.95</v>
      </c>
      <c r="M9099" s="47">
        <v>249.95</v>
      </c>
      <c r="N9099" s="45">
        <v>42947</v>
      </c>
    </row>
    <row r="9100" spans="1:14" s="17" customFormat="1" x14ac:dyDescent="0.25">
      <c r="A9100" s="32" t="s">
        <v>23899</v>
      </c>
      <c r="B9100" s="42" t="s">
        <v>67399</v>
      </c>
      <c r="C9100" s="42"/>
      <c r="D9100" s="42" t="s">
        <v>2082</v>
      </c>
      <c r="E9100" s="43" t="s">
        <v>2081</v>
      </c>
      <c r="F9100" s="44">
        <v>714</v>
      </c>
      <c r="G9100" s="44" t="s">
        <v>11</v>
      </c>
      <c r="H9100" s="44" t="s">
        <v>12</v>
      </c>
      <c r="I9100" s="42" t="s">
        <v>2083</v>
      </c>
      <c r="J9100" s="42">
        <v>8021506925156</v>
      </c>
      <c r="K9100" s="45"/>
      <c r="L9100" s="47">
        <v>249.95</v>
      </c>
      <c r="M9100" s="47">
        <v>249.95</v>
      </c>
      <c r="N9100" s="45">
        <v>42947</v>
      </c>
    </row>
    <row r="9101" spans="1:14" s="17" customFormat="1" x14ac:dyDescent="0.25">
      <c r="A9101" s="32" t="s">
        <v>23898</v>
      </c>
      <c r="B9101" s="42" t="s">
        <v>67398</v>
      </c>
      <c r="C9101" s="42"/>
      <c r="D9101" s="42" t="s">
        <v>2079</v>
      </c>
      <c r="E9101" s="43" t="s">
        <v>2078</v>
      </c>
      <c r="F9101" s="44">
        <v>714</v>
      </c>
      <c r="G9101" s="44" t="s">
        <v>11</v>
      </c>
      <c r="H9101" s="44" t="s">
        <v>12</v>
      </c>
      <c r="I9101" s="42" t="s">
        <v>2080</v>
      </c>
      <c r="J9101" s="42">
        <v>8021506925149</v>
      </c>
      <c r="K9101" s="45"/>
      <c r="L9101" s="47">
        <v>249.95</v>
      </c>
      <c r="M9101" s="47">
        <v>249.95</v>
      </c>
      <c r="N9101" s="45">
        <v>42947</v>
      </c>
    </row>
    <row r="9102" spans="1:14" s="17" customFormat="1" x14ac:dyDescent="0.25">
      <c r="A9102" s="32" t="s">
        <v>23897</v>
      </c>
      <c r="B9102" s="42" t="s">
        <v>67409</v>
      </c>
      <c r="C9102" s="42"/>
      <c r="D9102" s="42" t="s">
        <v>2076</v>
      </c>
      <c r="E9102" s="43" t="s">
        <v>58766</v>
      </c>
      <c r="F9102" s="44">
        <v>714</v>
      </c>
      <c r="G9102" s="44" t="s">
        <v>11</v>
      </c>
      <c r="H9102" s="44" t="s">
        <v>12</v>
      </c>
      <c r="I9102" s="42" t="s">
        <v>2077</v>
      </c>
      <c r="J9102" s="42">
        <v>8021506925255</v>
      </c>
      <c r="K9102" s="45"/>
      <c r="L9102" s="47">
        <v>249.95</v>
      </c>
      <c r="M9102" s="47">
        <v>249.95</v>
      </c>
      <c r="N9102" s="45">
        <v>42947</v>
      </c>
    </row>
    <row r="9103" spans="1:14" s="17" customFormat="1" x14ac:dyDescent="0.25">
      <c r="A9103" s="32" t="s">
        <v>23896</v>
      </c>
      <c r="B9103" s="42" t="s">
        <v>67408</v>
      </c>
      <c r="C9103" s="42"/>
      <c r="D9103" s="42" t="s">
        <v>2073</v>
      </c>
      <c r="E9103" s="43" t="s">
        <v>58765</v>
      </c>
      <c r="F9103" s="44">
        <v>714</v>
      </c>
      <c r="G9103" s="44" t="s">
        <v>11</v>
      </c>
      <c r="H9103" s="44" t="s">
        <v>12</v>
      </c>
      <c r="I9103" s="42" t="s">
        <v>2074</v>
      </c>
      <c r="J9103" s="42">
        <v>8021506925248</v>
      </c>
      <c r="K9103" s="45"/>
      <c r="L9103" s="47">
        <v>249.95</v>
      </c>
      <c r="M9103" s="47">
        <v>249.95</v>
      </c>
      <c r="N9103" s="45">
        <v>42947</v>
      </c>
    </row>
    <row r="9104" spans="1:14" s="17" customFormat="1" x14ac:dyDescent="0.25">
      <c r="A9104" s="32" t="s">
        <v>23895</v>
      </c>
      <c r="B9104" s="42" t="s">
        <v>67407</v>
      </c>
      <c r="C9104" s="42"/>
      <c r="D9104" s="42" t="s">
        <v>2070</v>
      </c>
      <c r="E9104" s="43" t="s">
        <v>58764</v>
      </c>
      <c r="F9104" s="44">
        <v>714</v>
      </c>
      <c r="G9104" s="44" t="s">
        <v>11</v>
      </c>
      <c r="H9104" s="44" t="s">
        <v>12</v>
      </c>
      <c r="I9104" s="42" t="s">
        <v>2071</v>
      </c>
      <c r="J9104" s="42">
        <v>8021506925231</v>
      </c>
      <c r="K9104" s="45"/>
      <c r="L9104" s="47">
        <v>249.95</v>
      </c>
      <c r="M9104" s="47">
        <v>249.95</v>
      </c>
      <c r="N9104" s="45">
        <v>42947</v>
      </c>
    </row>
    <row r="9105" spans="1:14" s="17" customFormat="1" x14ac:dyDescent="0.25">
      <c r="A9105" s="32" t="s">
        <v>23894</v>
      </c>
      <c r="B9105" s="42" t="s">
        <v>67406</v>
      </c>
      <c r="C9105" s="42"/>
      <c r="D9105" s="42" t="s">
        <v>2068</v>
      </c>
      <c r="E9105" s="43" t="s">
        <v>58763</v>
      </c>
      <c r="F9105" s="44">
        <v>714</v>
      </c>
      <c r="G9105" s="44" t="s">
        <v>11</v>
      </c>
      <c r="H9105" s="44" t="s">
        <v>12</v>
      </c>
      <c r="I9105" s="42" t="s">
        <v>2069</v>
      </c>
      <c r="J9105" s="42">
        <v>8021506925224</v>
      </c>
      <c r="K9105" s="45"/>
      <c r="L9105" s="47">
        <v>249.95</v>
      </c>
      <c r="M9105" s="47">
        <v>249.95</v>
      </c>
      <c r="N9105" s="45">
        <v>42947</v>
      </c>
    </row>
    <row r="9106" spans="1:14" s="17" customFormat="1" x14ac:dyDescent="0.25">
      <c r="A9106" s="32" t="s">
        <v>23893</v>
      </c>
      <c r="B9106" s="42" t="s">
        <v>67405</v>
      </c>
      <c r="C9106" s="42"/>
      <c r="D9106" s="42" t="s">
        <v>2066</v>
      </c>
      <c r="E9106" s="43" t="s">
        <v>58762</v>
      </c>
      <c r="F9106" s="44">
        <v>714</v>
      </c>
      <c r="G9106" s="44" t="s">
        <v>11</v>
      </c>
      <c r="H9106" s="44" t="s">
        <v>12</v>
      </c>
      <c r="I9106" s="42" t="s">
        <v>2067</v>
      </c>
      <c r="J9106" s="42">
        <v>8021506925217</v>
      </c>
      <c r="K9106" s="45"/>
      <c r="L9106" s="47">
        <v>249.95</v>
      </c>
      <c r="M9106" s="47">
        <v>249.95</v>
      </c>
      <c r="N9106" s="45">
        <v>42947</v>
      </c>
    </row>
    <row r="9107" spans="1:14" s="17" customFormat="1" x14ac:dyDescent="0.25">
      <c r="A9107" s="32" t="s">
        <v>23892</v>
      </c>
      <c r="B9107" s="42" t="s">
        <v>67404</v>
      </c>
      <c r="C9107" s="42"/>
      <c r="D9107" s="42" t="s">
        <v>2064</v>
      </c>
      <c r="E9107" s="43" t="s">
        <v>58761</v>
      </c>
      <c r="F9107" s="44">
        <v>714</v>
      </c>
      <c r="G9107" s="44" t="s">
        <v>11</v>
      </c>
      <c r="H9107" s="44" t="s">
        <v>12</v>
      </c>
      <c r="I9107" s="42" t="s">
        <v>2065</v>
      </c>
      <c r="J9107" s="42">
        <v>8021506925200</v>
      </c>
      <c r="K9107" s="45"/>
      <c r="L9107" s="47">
        <v>249.95</v>
      </c>
      <c r="M9107" s="47">
        <v>249.95</v>
      </c>
      <c r="N9107" s="45">
        <v>42947</v>
      </c>
    </row>
    <row r="9108" spans="1:14" s="17" customFormat="1" x14ac:dyDescent="0.25">
      <c r="A9108" s="32" t="s">
        <v>23891</v>
      </c>
      <c r="B9108" s="42" t="s">
        <v>67403</v>
      </c>
      <c r="C9108" s="42"/>
      <c r="D9108" s="42" t="s">
        <v>2062</v>
      </c>
      <c r="E9108" s="43" t="s">
        <v>58760</v>
      </c>
      <c r="F9108" s="44">
        <v>714</v>
      </c>
      <c r="G9108" s="44" t="s">
        <v>11</v>
      </c>
      <c r="H9108" s="44" t="s">
        <v>12</v>
      </c>
      <c r="I9108" s="42" t="s">
        <v>2063</v>
      </c>
      <c r="J9108" s="42">
        <v>8021506925194</v>
      </c>
      <c r="K9108" s="45"/>
      <c r="L9108" s="47">
        <v>249.95</v>
      </c>
      <c r="M9108" s="47">
        <v>249.95</v>
      </c>
      <c r="N9108" s="45">
        <v>42947</v>
      </c>
    </row>
    <row r="9109" spans="1:14" s="17" customFormat="1" x14ac:dyDescent="0.25">
      <c r="A9109" s="32" t="s">
        <v>23890</v>
      </c>
      <c r="B9109" s="42" t="s">
        <v>67390</v>
      </c>
      <c r="C9109" s="42"/>
      <c r="D9109" s="42" t="s">
        <v>2123</v>
      </c>
      <c r="E9109" s="43" t="s">
        <v>58759</v>
      </c>
      <c r="F9109" s="44">
        <v>714</v>
      </c>
      <c r="G9109" s="44" t="s">
        <v>11</v>
      </c>
      <c r="H9109" s="44" t="s">
        <v>12</v>
      </c>
      <c r="I9109" s="42" t="s">
        <v>2124</v>
      </c>
      <c r="J9109" s="42">
        <v>8021506924944</v>
      </c>
      <c r="K9109" s="45"/>
      <c r="L9109" s="47">
        <v>249.95</v>
      </c>
      <c r="M9109" s="47">
        <v>249.95</v>
      </c>
      <c r="N9109" s="45">
        <v>42947</v>
      </c>
    </row>
    <row r="9110" spans="1:14" s="17" customFormat="1" x14ac:dyDescent="0.25">
      <c r="A9110" s="32" t="s">
        <v>23889</v>
      </c>
      <c r="B9110" s="42" t="s">
        <v>67389</v>
      </c>
      <c r="C9110" s="42"/>
      <c r="D9110" s="42" t="s">
        <v>2121</v>
      </c>
      <c r="E9110" s="43" t="s">
        <v>58758</v>
      </c>
      <c r="F9110" s="44">
        <v>714</v>
      </c>
      <c r="G9110" s="44" t="s">
        <v>11</v>
      </c>
      <c r="H9110" s="44" t="s">
        <v>12</v>
      </c>
      <c r="I9110" s="42" t="s">
        <v>2122</v>
      </c>
      <c r="J9110" s="42">
        <v>8021506924937</v>
      </c>
      <c r="K9110" s="45"/>
      <c r="L9110" s="47">
        <v>249.95</v>
      </c>
      <c r="M9110" s="47">
        <v>249.95</v>
      </c>
      <c r="N9110" s="45">
        <v>42947</v>
      </c>
    </row>
    <row r="9111" spans="1:14" s="17" customFormat="1" x14ac:dyDescent="0.25">
      <c r="A9111" s="32" t="s">
        <v>23888</v>
      </c>
      <c r="B9111" s="42" t="s">
        <v>67388</v>
      </c>
      <c r="C9111" s="42"/>
      <c r="D9111" s="42" t="s">
        <v>2119</v>
      </c>
      <c r="E9111" s="43" t="s">
        <v>58757</v>
      </c>
      <c r="F9111" s="44">
        <v>714</v>
      </c>
      <c r="G9111" s="44" t="s">
        <v>11</v>
      </c>
      <c r="H9111" s="44" t="s">
        <v>12</v>
      </c>
      <c r="I9111" s="42" t="s">
        <v>2120</v>
      </c>
      <c r="J9111" s="42">
        <v>8021506924920</v>
      </c>
      <c r="K9111" s="45"/>
      <c r="L9111" s="47">
        <v>249.95</v>
      </c>
      <c r="M9111" s="47">
        <v>249.95</v>
      </c>
      <c r="N9111" s="45">
        <v>42947</v>
      </c>
    </row>
    <row r="9112" spans="1:14" s="17" customFormat="1" x14ac:dyDescent="0.25">
      <c r="A9112" s="32" t="s">
        <v>23887</v>
      </c>
      <c r="B9112" s="42" t="s">
        <v>67387</v>
      </c>
      <c r="C9112" s="42"/>
      <c r="D9112" s="42" t="s">
        <v>2117</v>
      </c>
      <c r="E9112" s="43" t="s">
        <v>58756</v>
      </c>
      <c r="F9112" s="44">
        <v>714</v>
      </c>
      <c r="G9112" s="44" t="s">
        <v>11</v>
      </c>
      <c r="H9112" s="44" t="s">
        <v>12</v>
      </c>
      <c r="I9112" s="42" t="s">
        <v>2118</v>
      </c>
      <c r="J9112" s="42">
        <v>8021506924913</v>
      </c>
      <c r="K9112" s="45"/>
      <c r="L9112" s="47">
        <v>249.95</v>
      </c>
      <c r="M9112" s="47">
        <v>249.95</v>
      </c>
      <c r="N9112" s="45">
        <v>42947</v>
      </c>
    </row>
    <row r="9113" spans="1:14" s="17" customFormat="1" x14ac:dyDescent="0.25">
      <c r="A9113" s="32" t="s">
        <v>41572</v>
      </c>
      <c r="B9113" s="42" t="s">
        <v>41573</v>
      </c>
      <c r="C9113" s="42"/>
      <c r="D9113" s="42" t="s">
        <v>41574</v>
      </c>
      <c r="E9113" s="43" t="s">
        <v>41575</v>
      </c>
      <c r="F9113" s="44">
        <v>714</v>
      </c>
      <c r="G9113" s="32" t="s">
        <v>11</v>
      </c>
      <c r="H9113" s="43" t="s">
        <v>12</v>
      </c>
      <c r="I9113" s="42" t="s">
        <v>41576</v>
      </c>
      <c r="J9113" s="42">
        <v>8059175884221</v>
      </c>
      <c r="K9113" s="45"/>
      <c r="L9113" s="47">
        <v>249.95</v>
      </c>
      <c r="M9113" s="47">
        <v>249.95</v>
      </c>
      <c r="N9113" s="45">
        <v>44396</v>
      </c>
    </row>
    <row r="9114" spans="1:14" s="17" customFormat="1" x14ac:dyDescent="0.25">
      <c r="A9114" s="32" t="s">
        <v>41567</v>
      </c>
      <c r="B9114" s="42" t="s">
        <v>41568</v>
      </c>
      <c r="C9114" s="42"/>
      <c r="D9114" s="42" t="s">
        <v>41569</v>
      </c>
      <c r="E9114" s="43" t="s">
        <v>41570</v>
      </c>
      <c r="F9114" s="44">
        <v>714</v>
      </c>
      <c r="G9114" s="32" t="s">
        <v>11</v>
      </c>
      <c r="H9114" s="43" t="s">
        <v>12</v>
      </c>
      <c r="I9114" s="42" t="s">
        <v>41571</v>
      </c>
      <c r="J9114" s="42">
        <v>8059175884214</v>
      </c>
      <c r="K9114" s="45"/>
      <c r="L9114" s="47">
        <v>249.95</v>
      </c>
      <c r="M9114" s="47">
        <v>249.95</v>
      </c>
      <c r="N9114" s="45">
        <v>44396</v>
      </c>
    </row>
    <row r="9115" spans="1:14" s="17" customFormat="1" x14ac:dyDescent="0.25">
      <c r="A9115" s="32" t="s">
        <v>41562</v>
      </c>
      <c r="B9115" s="42" t="s">
        <v>41563</v>
      </c>
      <c r="C9115" s="42"/>
      <c r="D9115" s="42" t="s">
        <v>41564</v>
      </c>
      <c r="E9115" s="43" t="s">
        <v>41565</v>
      </c>
      <c r="F9115" s="44">
        <v>714</v>
      </c>
      <c r="G9115" s="32" t="s">
        <v>11</v>
      </c>
      <c r="H9115" s="43" t="s">
        <v>12</v>
      </c>
      <c r="I9115" s="42" t="s">
        <v>41566</v>
      </c>
      <c r="J9115" s="42">
        <v>8059175884207</v>
      </c>
      <c r="K9115" s="45"/>
      <c r="L9115" s="47">
        <v>249.95</v>
      </c>
      <c r="M9115" s="47">
        <v>249.95</v>
      </c>
      <c r="N9115" s="45">
        <v>44396</v>
      </c>
    </row>
    <row r="9116" spans="1:14" s="17" customFormat="1" x14ac:dyDescent="0.25">
      <c r="A9116" s="32" t="s">
        <v>41558</v>
      </c>
      <c r="B9116" s="42"/>
      <c r="C9116" s="42"/>
      <c r="D9116" s="42" t="s">
        <v>41559</v>
      </c>
      <c r="E9116" s="43" t="s">
        <v>41560</v>
      </c>
      <c r="F9116" s="44">
        <v>714</v>
      </c>
      <c r="G9116" s="32" t="s">
        <v>11</v>
      </c>
      <c r="H9116" s="43" t="s">
        <v>12</v>
      </c>
      <c r="I9116" s="42" t="s">
        <v>41561</v>
      </c>
      <c r="J9116" s="42">
        <v>8059175884191</v>
      </c>
      <c r="K9116" s="45"/>
      <c r="L9116" s="47">
        <v>249.95</v>
      </c>
      <c r="M9116" s="47">
        <v>249.95</v>
      </c>
      <c r="N9116" s="45">
        <v>44396</v>
      </c>
    </row>
    <row r="9117" spans="1:14" s="17" customFormat="1" x14ac:dyDescent="0.25">
      <c r="A9117" s="32" t="s">
        <v>41554</v>
      </c>
      <c r="B9117" s="42"/>
      <c r="C9117" s="42"/>
      <c r="D9117" s="42" t="s">
        <v>41555</v>
      </c>
      <c r="E9117" s="43" t="s">
        <v>41556</v>
      </c>
      <c r="F9117" s="44">
        <v>714</v>
      </c>
      <c r="G9117" s="32" t="s">
        <v>11</v>
      </c>
      <c r="H9117" s="43" t="s">
        <v>12</v>
      </c>
      <c r="I9117" s="42" t="s">
        <v>41557</v>
      </c>
      <c r="J9117" s="42">
        <v>8059175884184</v>
      </c>
      <c r="K9117" s="45"/>
      <c r="L9117" s="47">
        <v>249.95</v>
      </c>
      <c r="M9117" s="47">
        <v>249.95</v>
      </c>
      <c r="N9117" s="45">
        <v>44396</v>
      </c>
    </row>
    <row r="9118" spans="1:14" s="17" customFormat="1" x14ac:dyDescent="0.25">
      <c r="A9118" s="32" t="s">
        <v>41606</v>
      </c>
      <c r="B9118" s="42"/>
      <c r="C9118" s="42"/>
      <c r="D9118" s="42" t="s">
        <v>41607</v>
      </c>
      <c r="E9118" s="43" t="s">
        <v>41608</v>
      </c>
      <c r="F9118" s="44">
        <v>714</v>
      </c>
      <c r="G9118" s="32" t="s">
        <v>11</v>
      </c>
      <c r="H9118" s="43" t="s">
        <v>12</v>
      </c>
      <c r="I9118" s="42" t="s">
        <v>41609</v>
      </c>
      <c r="J9118" s="42">
        <v>8059175884290</v>
      </c>
      <c r="K9118" s="45"/>
      <c r="L9118" s="47">
        <v>249.95</v>
      </c>
      <c r="M9118" s="47">
        <v>249.95</v>
      </c>
      <c r="N9118" s="45">
        <v>44396</v>
      </c>
    </row>
    <row r="9119" spans="1:14" s="17" customFormat="1" x14ac:dyDescent="0.25">
      <c r="A9119" s="32" t="s">
        <v>41602</v>
      </c>
      <c r="B9119" s="42"/>
      <c r="C9119" s="42"/>
      <c r="D9119" s="42" t="s">
        <v>41603</v>
      </c>
      <c r="E9119" s="43" t="s">
        <v>41604</v>
      </c>
      <c r="F9119" s="44">
        <v>714</v>
      </c>
      <c r="G9119" s="32" t="s">
        <v>11</v>
      </c>
      <c r="H9119" s="43" t="s">
        <v>12</v>
      </c>
      <c r="I9119" s="42" t="s">
        <v>41605</v>
      </c>
      <c r="J9119" s="42">
        <v>8059175884283</v>
      </c>
      <c r="K9119" s="45"/>
      <c r="L9119" s="47">
        <v>249.95</v>
      </c>
      <c r="M9119" s="47">
        <v>249.95</v>
      </c>
      <c r="N9119" s="45">
        <v>44396</v>
      </c>
    </row>
    <row r="9120" spans="1:14" s="17" customFormat="1" x14ac:dyDescent="0.25">
      <c r="A9120" s="32" t="s">
        <v>41597</v>
      </c>
      <c r="B9120" s="42" t="s">
        <v>41598</v>
      </c>
      <c r="C9120" s="42"/>
      <c r="D9120" s="42" t="s">
        <v>41599</v>
      </c>
      <c r="E9120" s="43" t="s">
        <v>41600</v>
      </c>
      <c r="F9120" s="44">
        <v>714</v>
      </c>
      <c r="G9120" s="32" t="s">
        <v>11</v>
      </c>
      <c r="H9120" s="43" t="s">
        <v>12</v>
      </c>
      <c r="I9120" s="42" t="s">
        <v>41601</v>
      </c>
      <c r="J9120" s="42">
        <v>8059175884276</v>
      </c>
      <c r="K9120" s="45"/>
      <c r="L9120" s="47">
        <v>249.95</v>
      </c>
      <c r="M9120" s="47">
        <v>249.95</v>
      </c>
      <c r="N9120" s="45">
        <v>44396</v>
      </c>
    </row>
    <row r="9121" spans="1:14" s="17" customFormat="1" x14ac:dyDescent="0.25">
      <c r="A9121" s="32" t="s">
        <v>41592</v>
      </c>
      <c r="B9121" s="42" t="s">
        <v>41593</v>
      </c>
      <c r="C9121" s="42"/>
      <c r="D9121" s="42" t="s">
        <v>41594</v>
      </c>
      <c r="E9121" s="43" t="s">
        <v>41595</v>
      </c>
      <c r="F9121" s="44">
        <v>714</v>
      </c>
      <c r="G9121" s="32" t="s">
        <v>11</v>
      </c>
      <c r="H9121" s="43" t="s">
        <v>12</v>
      </c>
      <c r="I9121" s="42" t="s">
        <v>41596</v>
      </c>
      <c r="J9121" s="42">
        <v>8059175884269</v>
      </c>
      <c r="K9121" s="45"/>
      <c r="L9121" s="47">
        <v>249.95</v>
      </c>
      <c r="M9121" s="47">
        <v>249.95</v>
      </c>
      <c r="N9121" s="45">
        <v>44396</v>
      </c>
    </row>
    <row r="9122" spans="1:14" s="17" customFormat="1" x14ac:dyDescent="0.25">
      <c r="A9122" s="32" t="s">
        <v>41587</v>
      </c>
      <c r="B9122" s="42" t="s">
        <v>41588</v>
      </c>
      <c r="C9122" s="42"/>
      <c r="D9122" s="42" t="s">
        <v>41589</v>
      </c>
      <c r="E9122" s="43" t="s">
        <v>41590</v>
      </c>
      <c r="F9122" s="44">
        <v>714</v>
      </c>
      <c r="G9122" s="32" t="s">
        <v>11</v>
      </c>
      <c r="H9122" s="43" t="s">
        <v>12</v>
      </c>
      <c r="I9122" s="42" t="s">
        <v>41591</v>
      </c>
      <c r="J9122" s="42">
        <v>8059175884252</v>
      </c>
      <c r="K9122" s="45"/>
      <c r="L9122" s="47">
        <v>249.95</v>
      </c>
      <c r="M9122" s="47">
        <v>249.95</v>
      </c>
      <c r="N9122" s="45">
        <v>44396</v>
      </c>
    </row>
    <row r="9123" spans="1:14" s="17" customFormat="1" x14ac:dyDescent="0.25">
      <c r="A9123" s="32" t="s">
        <v>41582</v>
      </c>
      <c r="B9123" s="42" t="s">
        <v>41583</v>
      </c>
      <c r="C9123" s="42"/>
      <c r="D9123" s="42" t="s">
        <v>41584</v>
      </c>
      <c r="E9123" s="43" t="s">
        <v>41585</v>
      </c>
      <c r="F9123" s="44">
        <v>714</v>
      </c>
      <c r="G9123" s="32" t="s">
        <v>11</v>
      </c>
      <c r="H9123" s="43" t="s">
        <v>12</v>
      </c>
      <c r="I9123" s="42" t="s">
        <v>41586</v>
      </c>
      <c r="J9123" s="42">
        <v>8059175884245</v>
      </c>
      <c r="K9123" s="45"/>
      <c r="L9123" s="47">
        <v>249.95</v>
      </c>
      <c r="M9123" s="47">
        <v>249.95</v>
      </c>
      <c r="N9123" s="45">
        <v>44396</v>
      </c>
    </row>
    <row r="9124" spans="1:14" s="17" customFormat="1" x14ac:dyDescent="0.25">
      <c r="A9124" s="32" t="s">
        <v>41577</v>
      </c>
      <c r="B9124" s="42" t="s">
        <v>41578</v>
      </c>
      <c r="C9124" s="42"/>
      <c r="D9124" s="42" t="s">
        <v>41579</v>
      </c>
      <c r="E9124" s="43" t="s">
        <v>41580</v>
      </c>
      <c r="F9124" s="44">
        <v>714</v>
      </c>
      <c r="G9124" s="32" t="s">
        <v>11</v>
      </c>
      <c r="H9124" s="43" t="s">
        <v>12</v>
      </c>
      <c r="I9124" s="42" t="s">
        <v>41581</v>
      </c>
      <c r="J9124" s="42">
        <v>8059175884238</v>
      </c>
      <c r="K9124" s="45"/>
      <c r="L9124" s="47">
        <v>249.95</v>
      </c>
      <c r="M9124" s="47">
        <v>249.95</v>
      </c>
      <c r="N9124" s="45">
        <v>44396</v>
      </c>
    </row>
    <row r="9125" spans="1:14" s="17" customFormat="1" x14ac:dyDescent="0.25">
      <c r="A9125" s="32" t="s">
        <v>23862</v>
      </c>
      <c r="B9125" s="42" t="s">
        <v>67386</v>
      </c>
      <c r="C9125" s="42"/>
      <c r="D9125" s="42" t="s">
        <v>2115</v>
      </c>
      <c r="E9125" s="43" t="s">
        <v>58755</v>
      </c>
      <c r="F9125" s="44">
        <v>714</v>
      </c>
      <c r="G9125" s="44" t="s">
        <v>11</v>
      </c>
      <c r="H9125" s="44" t="s">
        <v>12</v>
      </c>
      <c r="I9125" s="42" t="s">
        <v>2116</v>
      </c>
      <c r="J9125" s="42">
        <v>8021506924906</v>
      </c>
      <c r="K9125" s="45"/>
      <c r="L9125" s="47">
        <v>249.95</v>
      </c>
      <c r="M9125" s="47">
        <v>249.95</v>
      </c>
      <c r="N9125" s="45">
        <v>42947</v>
      </c>
    </row>
    <row r="9126" spans="1:14" s="17" customFormat="1" x14ac:dyDescent="0.25">
      <c r="A9126" s="32" t="s">
        <v>23861</v>
      </c>
      <c r="B9126" s="42" t="s">
        <v>67397</v>
      </c>
      <c r="C9126" s="42"/>
      <c r="D9126" s="42" t="s">
        <v>2113</v>
      </c>
      <c r="E9126" s="43" t="s">
        <v>58754</v>
      </c>
      <c r="F9126" s="44">
        <v>714</v>
      </c>
      <c r="G9126" s="44" t="s">
        <v>11</v>
      </c>
      <c r="H9126" s="44" t="s">
        <v>12</v>
      </c>
      <c r="I9126" s="42" t="s">
        <v>2114</v>
      </c>
      <c r="J9126" s="42">
        <v>8021506925019</v>
      </c>
      <c r="K9126" s="45"/>
      <c r="L9126" s="47">
        <v>249.95</v>
      </c>
      <c r="M9126" s="47">
        <v>249.95</v>
      </c>
      <c r="N9126" s="45">
        <v>42947</v>
      </c>
    </row>
    <row r="9127" spans="1:14" s="17" customFormat="1" x14ac:dyDescent="0.25">
      <c r="A9127" s="32" t="s">
        <v>23860</v>
      </c>
      <c r="B9127" s="42" t="s">
        <v>67396</v>
      </c>
      <c r="C9127" s="42"/>
      <c r="D9127" s="42" t="s">
        <v>2111</v>
      </c>
      <c r="E9127" s="43" t="s">
        <v>58753</v>
      </c>
      <c r="F9127" s="44">
        <v>714</v>
      </c>
      <c r="G9127" s="44" t="s">
        <v>11</v>
      </c>
      <c r="H9127" s="44" t="s">
        <v>12</v>
      </c>
      <c r="I9127" s="42" t="s">
        <v>2112</v>
      </c>
      <c r="J9127" s="42">
        <v>8021506925002</v>
      </c>
      <c r="K9127" s="45"/>
      <c r="L9127" s="47">
        <v>249.95</v>
      </c>
      <c r="M9127" s="47">
        <v>249.95</v>
      </c>
      <c r="N9127" s="45">
        <v>42947</v>
      </c>
    </row>
    <row r="9128" spans="1:14" s="17" customFormat="1" x14ac:dyDescent="0.25">
      <c r="A9128" s="32" t="s">
        <v>23859</v>
      </c>
      <c r="B9128" s="42" t="s">
        <v>67395</v>
      </c>
      <c r="C9128" s="42"/>
      <c r="D9128" s="42" t="s">
        <v>2109</v>
      </c>
      <c r="E9128" s="43" t="s">
        <v>58752</v>
      </c>
      <c r="F9128" s="44">
        <v>714</v>
      </c>
      <c r="G9128" s="44" t="s">
        <v>11</v>
      </c>
      <c r="H9128" s="44" t="s">
        <v>12</v>
      </c>
      <c r="I9128" s="42" t="s">
        <v>2110</v>
      </c>
      <c r="J9128" s="42">
        <v>8021506924999</v>
      </c>
      <c r="K9128" s="45"/>
      <c r="L9128" s="47">
        <v>249.95</v>
      </c>
      <c r="M9128" s="47">
        <v>249.95</v>
      </c>
      <c r="N9128" s="45">
        <v>42947</v>
      </c>
    </row>
    <row r="9129" spans="1:14" s="17" customFormat="1" x14ac:dyDescent="0.25">
      <c r="A9129" s="32" t="s">
        <v>23858</v>
      </c>
      <c r="B9129" s="42" t="s">
        <v>67394</v>
      </c>
      <c r="C9129" s="42"/>
      <c r="D9129" s="42" t="s">
        <v>2107</v>
      </c>
      <c r="E9129" s="43" t="s">
        <v>58751</v>
      </c>
      <c r="F9129" s="44">
        <v>714</v>
      </c>
      <c r="G9129" s="44" t="s">
        <v>11</v>
      </c>
      <c r="H9129" s="44" t="s">
        <v>12</v>
      </c>
      <c r="I9129" s="42" t="s">
        <v>2108</v>
      </c>
      <c r="J9129" s="42">
        <v>8021506924982</v>
      </c>
      <c r="K9129" s="45"/>
      <c r="L9129" s="47">
        <v>249.95</v>
      </c>
      <c r="M9129" s="47">
        <v>249.95</v>
      </c>
      <c r="N9129" s="45">
        <v>42947</v>
      </c>
    </row>
    <row r="9130" spans="1:14" s="17" customFormat="1" x14ac:dyDescent="0.25">
      <c r="A9130" s="32" t="s">
        <v>23857</v>
      </c>
      <c r="B9130" s="42" t="s">
        <v>67393</v>
      </c>
      <c r="C9130" s="42"/>
      <c r="D9130" s="42" t="s">
        <v>2105</v>
      </c>
      <c r="E9130" s="43" t="s">
        <v>58750</v>
      </c>
      <c r="F9130" s="44">
        <v>714</v>
      </c>
      <c r="G9130" s="44" t="s">
        <v>11</v>
      </c>
      <c r="H9130" s="44" t="s">
        <v>12</v>
      </c>
      <c r="I9130" s="42" t="s">
        <v>2106</v>
      </c>
      <c r="J9130" s="42">
        <v>8021506924975</v>
      </c>
      <c r="K9130" s="45"/>
      <c r="L9130" s="47">
        <v>249.95</v>
      </c>
      <c r="M9130" s="47">
        <v>249.95</v>
      </c>
      <c r="N9130" s="45">
        <v>42947</v>
      </c>
    </row>
    <row r="9131" spans="1:14" s="17" customFormat="1" x14ac:dyDescent="0.25">
      <c r="A9131" s="32" t="s">
        <v>23856</v>
      </c>
      <c r="B9131" s="42" t="s">
        <v>67392</v>
      </c>
      <c r="C9131" s="42"/>
      <c r="D9131" s="42" t="s">
        <v>2103</v>
      </c>
      <c r="E9131" s="43" t="s">
        <v>58749</v>
      </c>
      <c r="F9131" s="44">
        <v>714</v>
      </c>
      <c r="G9131" s="44" t="s">
        <v>11</v>
      </c>
      <c r="H9131" s="44" t="s">
        <v>12</v>
      </c>
      <c r="I9131" s="42" t="s">
        <v>2104</v>
      </c>
      <c r="J9131" s="42">
        <v>8021506924968</v>
      </c>
      <c r="K9131" s="45"/>
      <c r="L9131" s="47">
        <v>249.95</v>
      </c>
      <c r="M9131" s="47">
        <v>249.95</v>
      </c>
      <c r="N9131" s="45">
        <v>42947</v>
      </c>
    </row>
    <row r="9132" spans="1:14" s="17" customFormat="1" x14ac:dyDescent="0.25">
      <c r="A9132" s="32" t="s">
        <v>23855</v>
      </c>
      <c r="B9132" s="42" t="s">
        <v>67391</v>
      </c>
      <c r="C9132" s="42"/>
      <c r="D9132" s="42" t="s">
        <v>2101</v>
      </c>
      <c r="E9132" s="43" t="s">
        <v>58747</v>
      </c>
      <c r="F9132" s="44">
        <v>714</v>
      </c>
      <c r="G9132" s="44" t="s">
        <v>11</v>
      </c>
      <c r="H9132" s="44" t="s">
        <v>12</v>
      </c>
      <c r="I9132" s="42" t="s">
        <v>2102</v>
      </c>
      <c r="J9132" s="42">
        <v>8021506924951</v>
      </c>
      <c r="K9132" s="45"/>
      <c r="L9132" s="47">
        <v>249.95</v>
      </c>
      <c r="M9132" s="47">
        <v>249.95</v>
      </c>
      <c r="N9132" s="45">
        <v>42947</v>
      </c>
    </row>
    <row r="9133" spans="1:14" s="17" customFormat="1" x14ac:dyDescent="0.25">
      <c r="A9133" s="32"/>
      <c r="B9133" s="42" t="s">
        <v>58395</v>
      </c>
      <c r="C9133" s="42"/>
      <c r="D9133" s="32" t="s">
        <v>58171</v>
      </c>
      <c r="E9133" s="32" t="s">
        <v>58170</v>
      </c>
      <c r="F9133" s="44">
        <v>714</v>
      </c>
      <c r="G9133" s="44" t="s">
        <v>11</v>
      </c>
      <c r="H9133" s="44" t="s">
        <v>12</v>
      </c>
      <c r="I9133" s="32" t="s">
        <v>58541</v>
      </c>
      <c r="J9133" s="55">
        <v>8059347155517</v>
      </c>
      <c r="K9133" s="45"/>
      <c r="L9133" s="46">
        <v>499.95</v>
      </c>
      <c r="M9133" s="46">
        <v>499.95</v>
      </c>
      <c r="N9133" s="45">
        <v>45187</v>
      </c>
    </row>
    <row r="9134" spans="1:14" s="17" customFormat="1" x14ac:dyDescent="0.25">
      <c r="A9134" s="32"/>
      <c r="B9134" s="42" t="s">
        <v>58396</v>
      </c>
      <c r="C9134" s="42"/>
      <c r="D9134" s="32" t="s">
        <v>58173</v>
      </c>
      <c r="E9134" s="32" t="s">
        <v>58172</v>
      </c>
      <c r="F9134" s="44">
        <v>714</v>
      </c>
      <c r="G9134" s="44" t="s">
        <v>11</v>
      </c>
      <c r="H9134" s="44" t="s">
        <v>12</v>
      </c>
      <c r="I9134" s="32" t="s">
        <v>58542</v>
      </c>
      <c r="J9134" s="55">
        <v>8059347155500</v>
      </c>
      <c r="K9134" s="45"/>
      <c r="L9134" s="46">
        <v>499.95</v>
      </c>
      <c r="M9134" s="46">
        <v>499.95</v>
      </c>
      <c r="N9134" s="45">
        <v>45187</v>
      </c>
    </row>
    <row r="9135" spans="1:14" s="17" customFormat="1" x14ac:dyDescent="0.25">
      <c r="A9135" s="32"/>
      <c r="B9135" s="42"/>
      <c r="C9135" s="42"/>
      <c r="D9135" s="32" t="s">
        <v>58175</v>
      </c>
      <c r="E9135" s="32" t="s">
        <v>58174</v>
      </c>
      <c r="F9135" s="44">
        <v>714</v>
      </c>
      <c r="G9135" s="44" t="s">
        <v>11</v>
      </c>
      <c r="H9135" s="44" t="s">
        <v>12</v>
      </c>
      <c r="I9135" s="32" t="s">
        <v>58543</v>
      </c>
      <c r="J9135" s="55">
        <v>8059347155494</v>
      </c>
      <c r="K9135" s="45"/>
      <c r="L9135" s="46">
        <v>499.95</v>
      </c>
      <c r="M9135" s="46">
        <v>499.95</v>
      </c>
      <c r="N9135" s="45">
        <v>45187</v>
      </c>
    </row>
    <row r="9136" spans="1:14" s="17" customFormat="1" x14ac:dyDescent="0.25">
      <c r="A9136" s="32"/>
      <c r="B9136" s="42"/>
      <c r="C9136" s="42"/>
      <c r="D9136" s="32" t="s">
        <v>58177</v>
      </c>
      <c r="E9136" s="32" t="s">
        <v>58176</v>
      </c>
      <c r="F9136" s="44">
        <v>714</v>
      </c>
      <c r="G9136" s="44" t="s">
        <v>11</v>
      </c>
      <c r="H9136" s="44" t="s">
        <v>12</v>
      </c>
      <c r="I9136" s="32" t="s">
        <v>58544</v>
      </c>
      <c r="J9136" s="55">
        <v>8059347155487</v>
      </c>
      <c r="K9136" s="45"/>
      <c r="L9136" s="46">
        <v>499.95</v>
      </c>
      <c r="M9136" s="46">
        <v>499.95</v>
      </c>
      <c r="N9136" s="45">
        <v>45187</v>
      </c>
    </row>
    <row r="9137" spans="1:14" s="17" customFormat="1" x14ac:dyDescent="0.25">
      <c r="A9137" s="32"/>
      <c r="B9137" s="42"/>
      <c r="C9137" s="42"/>
      <c r="D9137" s="32" t="s">
        <v>58179</v>
      </c>
      <c r="E9137" s="32" t="s">
        <v>58178</v>
      </c>
      <c r="F9137" s="44">
        <v>714</v>
      </c>
      <c r="G9137" s="44" t="s">
        <v>11</v>
      </c>
      <c r="H9137" s="44" t="s">
        <v>12</v>
      </c>
      <c r="I9137" s="32" t="s">
        <v>58545</v>
      </c>
      <c r="J9137" s="55">
        <v>8059347155470</v>
      </c>
      <c r="K9137" s="45"/>
      <c r="L9137" s="46">
        <v>499.95</v>
      </c>
      <c r="M9137" s="46">
        <v>499.95</v>
      </c>
      <c r="N9137" s="45">
        <v>45187</v>
      </c>
    </row>
    <row r="9138" spans="1:14" s="17" customFormat="1" x14ac:dyDescent="0.25">
      <c r="A9138" s="32"/>
      <c r="B9138" s="42"/>
      <c r="C9138" s="42"/>
      <c r="D9138" s="32" t="s">
        <v>58157</v>
      </c>
      <c r="E9138" s="32" t="s">
        <v>58156</v>
      </c>
      <c r="F9138" s="44">
        <v>714</v>
      </c>
      <c r="G9138" s="44" t="s">
        <v>11</v>
      </c>
      <c r="H9138" s="44" t="s">
        <v>12</v>
      </c>
      <c r="I9138" s="32" t="s">
        <v>58534</v>
      </c>
      <c r="J9138" s="55">
        <v>8059347155586</v>
      </c>
      <c r="K9138" s="45"/>
      <c r="L9138" s="46">
        <v>499.95</v>
      </c>
      <c r="M9138" s="46">
        <v>499.95</v>
      </c>
      <c r="N9138" s="45">
        <v>45187</v>
      </c>
    </row>
    <row r="9139" spans="1:14" s="17" customFormat="1" x14ac:dyDescent="0.25">
      <c r="A9139" s="32"/>
      <c r="B9139" s="42"/>
      <c r="C9139" s="42"/>
      <c r="D9139" s="32" t="s">
        <v>58159</v>
      </c>
      <c r="E9139" s="32" t="s">
        <v>58158</v>
      </c>
      <c r="F9139" s="44">
        <v>714</v>
      </c>
      <c r="G9139" s="44" t="s">
        <v>11</v>
      </c>
      <c r="H9139" s="44" t="s">
        <v>12</v>
      </c>
      <c r="I9139" s="32" t="s">
        <v>58535</v>
      </c>
      <c r="J9139" s="55">
        <v>8059347155579</v>
      </c>
      <c r="K9139" s="45"/>
      <c r="L9139" s="46">
        <v>499.95</v>
      </c>
      <c r="M9139" s="46">
        <v>499.95</v>
      </c>
      <c r="N9139" s="45">
        <v>45187</v>
      </c>
    </row>
    <row r="9140" spans="1:14" s="17" customFormat="1" x14ac:dyDescent="0.25">
      <c r="A9140" s="32"/>
      <c r="B9140" s="42"/>
      <c r="C9140" s="42"/>
      <c r="D9140" s="32" t="s">
        <v>58161</v>
      </c>
      <c r="E9140" s="32" t="s">
        <v>58160</v>
      </c>
      <c r="F9140" s="44">
        <v>714</v>
      </c>
      <c r="G9140" s="44" t="s">
        <v>11</v>
      </c>
      <c r="H9140" s="44" t="s">
        <v>12</v>
      </c>
      <c r="I9140" s="32" t="s">
        <v>58536</v>
      </c>
      <c r="J9140" s="55">
        <v>8059347155562</v>
      </c>
      <c r="K9140" s="45"/>
      <c r="L9140" s="46">
        <v>499.95</v>
      </c>
      <c r="M9140" s="46">
        <v>499.95</v>
      </c>
      <c r="N9140" s="45">
        <v>45187</v>
      </c>
    </row>
    <row r="9141" spans="1:14" s="17" customFormat="1" x14ac:dyDescent="0.25">
      <c r="A9141" s="32"/>
      <c r="B9141" s="42"/>
      <c r="C9141" s="42"/>
      <c r="D9141" s="32" t="s">
        <v>58163</v>
      </c>
      <c r="E9141" s="32" t="s">
        <v>58162</v>
      </c>
      <c r="F9141" s="44">
        <v>714</v>
      </c>
      <c r="G9141" s="44" t="s">
        <v>11</v>
      </c>
      <c r="H9141" s="44" t="s">
        <v>12</v>
      </c>
      <c r="I9141" s="32" t="s">
        <v>58537</v>
      </c>
      <c r="J9141" s="55">
        <v>8059347155555</v>
      </c>
      <c r="K9141" s="45"/>
      <c r="L9141" s="46">
        <v>499.95</v>
      </c>
      <c r="M9141" s="46">
        <v>499.95</v>
      </c>
      <c r="N9141" s="45">
        <v>45187</v>
      </c>
    </row>
    <row r="9142" spans="1:14" s="17" customFormat="1" x14ac:dyDescent="0.25">
      <c r="A9142" s="32"/>
      <c r="B9142" s="42" t="s">
        <v>58392</v>
      </c>
      <c r="C9142" s="42"/>
      <c r="D9142" s="32" t="s">
        <v>58165</v>
      </c>
      <c r="E9142" s="32" t="s">
        <v>58164</v>
      </c>
      <c r="F9142" s="44">
        <v>714</v>
      </c>
      <c r="G9142" s="44" t="s">
        <v>11</v>
      </c>
      <c r="H9142" s="44" t="s">
        <v>12</v>
      </c>
      <c r="I9142" s="32" t="s">
        <v>58538</v>
      </c>
      <c r="J9142" s="55">
        <v>8059347155548</v>
      </c>
      <c r="K9142" s="45"/>
      <c r="L9142" s="46">
        <v>499.95</v>
      </c>
      <c r="M9142" s="46">
        <v>499.95</v>
      </c>
      <c r="N9142" s="45">
        <v>45187</v>
      </c>
    </row>
    <row r="9143" spans="1:14" s="17" customFormat="1" x14ac:dyDescent="0.25">
      <c r="A9143" s="32"/>
      <c r="B9143" s="42" t="s">
        <v>58393</v>
      </c>
      <c r="C9143" s="42"/>
      <c r="D9143" s="32" t="s">
        <v>58167</v>
      </c>
      <c r="E9143" s="32" t="s">
        <v>58166</v>
      </c>
      <c r="F9143" s="44">
        <v>714</v>
      </c>
      <c r="G9143" s="44" t="s">
        <v>11</v>
      </c>
      <c r="H9143" s="44" t="s">
        <v>12</v>
      </c>
      <c r="I9143" s="32" t="s">
        <v>58539</v>
      </c>
      <c r="J9143" s="55">
        <v>8059347155531</v>
      </c>
      <c r="K9143" s="45"/>
      <c r="L9143" s="46">
        <v>499.95</v>
      </c>
      <c r="M9143" s="46">
        <v>499.95</v>
      </c>
      <c r="N9143" s="45">
        <v>45187</v>
      </c>
    </row>
    <row r="9144" spans="1:14" s="17" customFormat="1" x14ac:dyDescent="0.25">
      <c r="A9144" s="32"/>
      <c r="B9144" s="42" t="s">
        <v>58394</v>
      </c>
      <c r="C9144" s="42"/>
      <c r="D9144" s="32" t="s">
        <v>58169</v>
      </c>
      <c r="E9144" s="32" t="s">
        <v>58168</v>
      </c>
      <c r="F9144" s="44">
        <v>714</v>
      </c>
      <c r="G9144" s="44" t="s">
        <v>11</v>
      </c>
      <c r="H9144" s="44" t="s">
        <v>12</v>
      </c>
      <c r="I9144" s="32" t="s">
        <v>58540</v>
      </c>
      <c r="J9144" s="55">
        <v>8059347155524</v>
      </c>
      <c r="K9144" s="45"/>
      <c r="L9144" s="46">
        <v>499.95</v>
      </c>
      <c r="M9144" s="46">
        <v>499.95</v>
      </c>
      <c r="N9144" s="45">
        <v>45187</v>
      </c>
    </row>
    <row r="9145" spans="1:14" s="17" customFormat="1" x14ac:dyDescent="0.25">
      <c r="A9145" s="32"/>
      <c r="B9145" s="42" t="s">
        <v>58400</v>
      </c>
      <c r="C9145" s="42"/>
      <c r="D9145" s="32" t="s">
        <v>58195</v>
      </c>
      <c r="E9145" s="32" t="s">
        <v>58194</v>
      </c>
      <c r="F9145" s="44">
        <v>714</v>
      </c>
      <c r="G9145" s="44" t="s">
        <v>11</v>
      </c>
      <c r="H9145" s="44" t="s">
        <v>12</v>
      </c>
      <c r="I9145" s="32" t="s">
        <v>58553</v>
      </c>
      <c r="J9145" s="55">
        <v>8059347155395</v>
      </c>
      <c r="K9145" s="45"/>
      <c r="L9145" s="46">
        <v>499.95</v>
      </c>
      <c r="M9145" s="46">
        <v>499.95</v>
      </c>
      <c r="N9145" s="45">
        <v>45187</v>
      </c>
    </row>
    <row r="9146" spans="1:14" s="17" customFormat="1" x14ac:dyDescent="0.25">
      <c r="A9146" s="32"/>
      <c r="B9146" s="42" t="s">
        <v>58401</v>
      </c>
      <c r="C9146" s="42"/>
      <c r="D9146" s="32" t="s">
        <v>58197</v>
      </c>
      <c r="E9146" s="32" t="s">
        <v>58196</v>
      </c>
      <c r="F9146" s="44">
        <v>714</v>
      </c>
      <c r="G9146" s="44" t="s">
        <v>11</v>
      </c>
      <c r="H9146" s="44" t="s">
        <v>12</v>
      </c>
      <c r="I9146" s="32" t="s">
        <v>58554</v>
      </c>
      <c r="J9146" s="55">
        <v>8059347155388</v>
      </c>
      <c r="K9146" s="45"/>
      <c r="L9146" s="46">
        <v>499.95</v>
      </c>
      <c r="M9146" s="46">
        <v>499.95</v>
      </c>
      <c r="N9146" s="45">
        <v>45187</v>
      </c>
    </row>
    <row r="9147" spans="1:14" s="17" customFormat="1" x14ac:dyDescent="0.25">
      <c r="A9147" s="32"/>
      <c r="B9147" s="42"/>
      <c r="C9147" s="42"/>
      <c r="D9147" s="32" t="s">
        <v>58199</v>
      </c>
      <c r="E9147" s="32" t="s">
        <v>58198</v>
      </c>
      <c r="F9147" s="44">
        <v>714</v>
      </c>
      <c r="G9147" s="44" t="s">
        <v>11</v>
      </c>
      <c r="H9147" s="44" t="s">
        <v>12</v>
      </c>
      <c r="I9147" s="32" t="s">
        <v>58555</v>
      </c>
      <c r="J9147" s="55">
        <v>8059347155371</v>
      </c>
      <c r="K9147" s="45"/>
      <c r="L9147" s="46">
        <v>499.95</v>
      </c>
      <c r="M9147" s="46">
        <v>499.95</v>
      </c>
      <c r="N9147" s="45">
        <v>45187</v>
      </c>
    </row>
    <row r="9148" spans="1:14" s="17" customFormat="1" x14ac:dyDescent="0.25">
      <c r="A9148" s="32"/>
      <c r="B9148" s="42"/>
      <c r="C9148" s="42"/>
      <c r="D9148" s="32" t="s">
        <v>58201</v>
      </c>
      <c r="E9148" s="32" t="s">
        <v>58200</v>
      </c>
      <c r="F9148" s="44">
        <v>714</v>
      </c>
      <c r="G9148" s="44" t="s">
        <v>11</v>
      </c>
      <c r="H9148" s="44" t="s">
        <v>12</v>
      </c>
      <c r="I9148" s="32" t="s">
        <v>58556</v>
      </c>
      <c r="J9148" s="55">
        <v>8059347155364</v>
      </c>
      <c r="K9148" s="45"/>
      <c r="L9148" s="46">
        <v>499.95</v>
      </c>
      <c r="M9148" s="46">
        <v>499.95</v>
      </c>
      <c r="N9148" s="45">
        <v>45187</v>
      </c>
    </row>
    <row r="9149" spans="1:14" s="17" customFormat="1" x14ac:dyDescent="0.25">
      <c r="A9149" s="32"/>
      <c r="B9149" s="42"/>
      <c r="C9149" s="42"/>
      <c r="D9149" s="32" t="s">
        <v>58203</v>
      </c>
      <c r="E9149" s="32" t="s">
        <v>58202</v>
      </c>
      <c r="F9149" s="44">
        <v>714</v>
      </c>
      <c r="G9149" s="44" t="s">
        <v>11</v>
      </c>
      <c r="H9149" s="44" t="s">
        <v>12</v>
      </c>
      <c r="I9149" s="32" t="s">
        <v>58557</v>
      </c>
      <c r="J9149" s="55">
        <v>8059347155357</v>
      </c>
      <c r="K9149" s="45"/>
      <c r="L9149" s="46">
        <v>499.95</v>
      </c>
      <c r="M9149" s="46">
        <v>499.95</v>
      </c>
      <c r="N9149" s="45">
        <v>45187</v>
      </c>
    </row>
    <row r="9150" spans="1:14" s="17" customFormat="1" x14ac:dyDescent="0.25">
      <c r="A9150" s="32"/>
      <c r="B9150" s="42"/>
      <c r="C9150" s="42"/>
      <c r="D9150" s="32" t="s">
        <v>58181</v>
      </c>
      <c r="E9150" s="32" t="s">
        <v>58180</v>
      </c>
      <c r="F9150" s="44">
        <v>714</v>
      </c>
      <c r="G9150" s="44" t="s">
        <v>11</v>
      </c>
      <c r="H9150" s="44" t="s">
        <v>12</v>
      </c>
      <c r="I9150" s="32" t="s">
        <v>58546</v>
      </c>
      <c r="J9150" s="55">
        <v>8059347155463</v>
      </c>
      <c r="K9150" s="45"/>
      <c r="L9150" s="46">
        <v>499.95</v>
      </c>
      <c r="M9150" s="46">
        <v>499.95</v>
      </c>
      <c r="N9150" s="45">
        <v>45187</v>
      </c>
    </row>
    <row r="9151" spans="1:14" s="17" customFormat="1" x14ac:dyDescent="0.25">
      <c r="A9151" s="32"/>
      <c r="B9151" s="42"/>
      <c r="C9151" s="42"/>
      <c r="D9151" s="32" t="s">
        <v>58183</v>
      </c>
      <c r="E9151" s="32" t="s">
        <v>58182</v>
      </c>
      <c r="F9151" s="44">
        <v>714</v>
      </c>
      <c r="G9151" s="44" t="s">
        <v>11</v>
      </c>
      <c r="H9151" s="44" t="s">
        <v>12</v>
      </c>
      <c r="I9151" s="32" t="s">
        <v>58547</v>
      </c>
      <c r="J9151" s="55">
        <v>8059347155456</v>
      </c>
      <c r="K9151" s="45"/>
      <c r="L9151" s="46">
        <v>499.95</v>
      </c>
      <c r="M9151" s="46">
        <v>499.95</v>
      </c>
      <c r="N9151" s="45">
        <v>45187</v>
      </c>
    </row>
    <row r="9152" spans="1:14" s="17" customFormat="1" x14ac:dyDescent="0.25">
      <c r="A9152" s="32"/>
      <c r="B9152" s="42"/>
      <c r="C9152" s="42"/>
      <c r="D9152" s="32" t="s">
        <v>58185</v>
      </c>
      <c r="E9152" s="32" t="s">
        <v>58184</v>
      </c>
      <c r="F9152" s="44">
        <v>714</v>
      </c>
      <c r="G9152" s="44" t="s">
        <v>11</v>
      </c>
      <c r="H9152" s="44" t="s">
        <v>12</v>
      </c>
      <c r="I9152" s="32" t="s">
        <v>58548</v>
      </c>
      <c r="J9152" s="55">
        <v>8059347155449</v>
      </c>
      <c r="K9152" s="45"/>
      <c r="L9152" s="46">
        <v>499.95</v>
      </c>
      <c r="M9152" s="46">
        <v>499.95</v>
      </c>
      <c r="N9152" s="45">
        <v>45187</v>
      </c>
    </row>
    <row r="9153" spans="1:14" s="17" customFormat="1" x14ac:dyDescent="0.25">
      <c r="A9153" s="32"/>
      <c r="B9153" s="42"/>
      <c r="C9153" s="42"/>
      <c r="D9153" s="32" t="s">
        <v>58187</v>
      </c>
      <c r="E9153" s="32" t="s">
        <v>58186</v>
      </c>
      <c r="F9153" s="44">
        <v>714</v>
      </c>
      <c r="G9153" s="44" t="s">
        <v>11</v>
      </c>
      <c r="H9153" s="44" t="s">
        <v>12</v>
      </c>
      <c r="I9153" s="32" t="s">
        <v>58549</v>
      </c>
      <c r="J9153" s="55">
        <v>8059347155432</v>
      </c>
      <c r="K9153" s="45"/>
      <c r="L9153" s="46">
        <v>499.95</v>
      </c>
      <c r="M9153" s="46">
        <v>499.95</v>
      </c>
      <c r="N9153" s="45">
        <v>45187</v>
      </c>
    </row>
    <row r="9154" spans="1:14" s="17" customFormat="1" x14ac:dyDescent="0.25">
      <c r="A9154" s="32"/>
      <c r="B9154" s="42" t="s">
        <v>58397</v>
      </c>
      <c r="C9154" s="42"/>
      <c r="D9154" s="32" t="s">
        <v>58189</v>
      </c>
      <c r="E9154" s="32" t="s">
        <v>58188</v>
      </c>
      <c r="F9154" s="44">
        <v>714</v>
      </c>
      <c r="G9154" s="44" t="s">
        <v>11</v>
      </c>
      <c r="H9154" s="44" t="s">
        <v>12</v>
      </c>
      <c r="I9154" s="32" t="s">
        <v>58550</v>
      </c>
      <c r="J9154" s="55">
        <v>8059347155425</v>
      </c>
      <c r="K9154" s="45"/>
      <c r="L9154" s="46">
        <v>499.95</v>
      </c>
      <c r="M9154" s="46">
        <v>499.95</v>
      </c>
      <c r="N9154" s="45">
        <v>45187</v>
      </c>
    </row>
    <row r="9155" spans="1:14" s="17" customFormat="1" x14ac:dyDescent="0.25">
      <c r="A9155" s="32"/>
      <c r="B9155" s="42" t="s">
        <v>58398</v>
      </c>
      <c r="C9155" s="42"/>
      <c r="D9155" s="32" t="s">
        <v>58191</v>
      </c>
      <c r="E9155" s="32" t="s">
        <v>58190</v>
      </c>
      <c r="F9155" s="44">
        <v>714</v>
      </c>
      <c r="G9155" s="44" t="s">
        <v>11</v>
      </c>
      <c r="H9155" s="44" t="s">
        <v>12</v>
      </c>
      <c r="I9155" s="32" t="s">
        <v>58551</v>
      </c>
      <c r="J9155" s="55">
        <v>8059347155418</v>
      </c>
      <c r="K9155" s="45"/>
      <c r="L9155" s="46">
        <v>499.95</v>
      </c>
      <c r="M9155" s="46">
        <v>499.95</v>
      </c>
      <c r="N9155" s="45">
        <v>45187</v>
      </c>
    </row>
    <row r="9156" spans="1:14" s="17" customFormat="1" x14ac:dyDescent="0.25">
      <c r="A9156" s="32"/>
      <c r="B9156" s="42" t="s">
        <v>58399</v>
      </c>
      <c r="C9156" s="42"/>
      <c r="D9156" s="32" t="s">
        <v>58193</v>
      </c>
      <c r="E9156" s="32" t="s">
        <v>58192</v>
      </c>
      <c r="F9156" s="44">
        <v>714</v>
      </c>
      <c r="G9156" s="44" t="s">
        <v>11</v>
      </c>
      <c r="H9156" s="44" t="s">
        <v>12</v>
      </c>
      <c r="I9156" s="32" t="s">
        <v>58552</v>
      </c>
      <c r="J9156" s="55">
        <v>8059347155401</v>
      </c>
      <c r="K9156" s="45"/>
      <c r="L9156" s="46">
        <v>499.95</v>
      </c>
      <c r="M9156" s="46">
        <v>499.95</v>
      </c>
      <c r="N9156" s="45">
        <v>45187</v>
      </c>
    </row>
    <row r="9157" spans="1:14" s="17" customFormat="1" x14ac:dyDescent="0.25">
      <c r="A9157" s="32"/>
      <c r="B9157" s="42" t="s">
        <v>49237</v>
      </c>
      <c r="C9157" s="42"/>
      <c r="D9157" s="32" t="s">
        <v>49227</v>
      </c>
      <c r="E9157" s="44" t="s">
        <v>49203</v>
      </c>
      <c r="F9157" s="44">
        <v>714</v>
      </c>
      <c r="G9157" s="32" t="s">
        <v>17</v>
      </c>
      <c r="H9157" s="32" t="s">
        <v>18</v>
      </c>
      <c r="I9157" s="55" t="s">
        <v>49215</v>
      </c>
      <c r="J9157" s="55">
        <v>8059347045849</v>
      </c>
      <c r="K9157" s="45">
        <v>45597</v>
      </c>
      <c r="L9157" s="47">
        <v>0</v>
      </c>
      <c r="M9157" s="47">
        <v>479.95</v>
      </c>
      <c r="N9157" s="45">
        <v>44802</v>
      </c>
    </row>
    <row r="9158" spans="1:14" s="17" customFormat="1" x14ac:dyDescent="0.25">
      <c r="A9158" s="32"/>
      <c r="B9158" s="42" t="s">
        <v>49236</v>
      </c>
      <c r="C9158" s="42"/>
      <c r="D9158" s="32" t="s">
        <v>49226</v>
      </c>
      <c r="E9158" s="44" t="s">
        <v>49202</v>
      </c>
      <c r="F9158" s="44">
        <v>714</v>
      </c>
      <c r="G9158" s="32" t="s">
        <v>17</v>
      </c>
      <c r="H9158" s="32" t="s">
        <v>18</v>
      </c>
      <c r="I9158" s="55" t="s">
        <v>49214</v>
      </c>
      <c r="J9158" s="55">
        <v>8059347051369</v>
      </c>
      <c r="K9158" s="45">
        <v>45597</v>
      </c>
      <c r="L9158" s="47">
        <v>0</v>
      </c>
      <c r="M9158" s="47">
        <v>479.95</v>
      </c>
      <c r="N9158" s="45">
        <v>44802</v>
      </c>
    </row>
    <row r="9159" spans="1:14" s="17" customFormat="1" x14ac:dyDescent="0.25">
      <c r="A9159" s="32"/>
      <c r="B9159" s="42" t="s">
        <v>49235</v>
      </c>
      <c r="C9159" s="42"/>
      <c r="D9159" s="32" t="s">
        <v>49225</v>
      </c>
      <c r="E9159" s="44" t="s">
        <v>49201</v>
      </c>
      <c r="F9159" s="44">
        <v>714</v>
      </c>
      <c r="G9159" s="32" t="s">
        <v>17</v>
      </c>
      <c r="H9159" s="32" t="s">
        <v>18</v>
      </c>
      <c r="I9159" s="55" t="s">
        <v>49213</v>
      </c>
      <c r="J9159" s="55">
        <v>8059347051352</v>
      </c>
      <c r="K9159" s="45">
        <v>45597</v>
      </c>
      <c r="L9159" s="47">
        <v>0</v>
      </c>
      <c r="M9159" s="47">
        <v>479.95</v>
      </c>
      <c r="N9159" s="45">
        <v>44802</v>
      </c>
    </row>
    <row r="9160" spans="1:14" s="17" customFormat="1" x14ac:dyDescent="0.25">
      <c r="A9160" s="32"/>
      <c r="B9160" s="42"/>
      <c r="C9160" s="42"/>
      <c r="D9160" s="32" t="s">
        <v>49224</v>
      </c>
      <c r="E9160" s="44" t="s">
        <v>49200</v>
      </c>
      <c r="F9160" s="44">
        <v>714</v>
      </c>
      <c r="G9160" s="32" t="s">
        <v>17</v>
      </c>
      <c r="H9160" s="32" t="s">
        <v>18</v>
      </c>
      <c r="I9160" s="55" t="s">
        <v>49212</v>
      </c>
      <c r="J9160" s="55">
        <v>8059347051345</v>
      </c>
      <c r="K9160" s="45">
        <v>45597</v>
      </c>
      <c r="L9160" s="47">
        <v>0</v>
      </c>
      <c r="M9160" s="47">
        <v>479.95</v>
      </c>
      <c r="N9160" s="45">
        <v>44802</v>
      </c>
    </row>
    <row r="9161" spans="1:14" s="17" customFormat="1" x14ac:dyDescent="0.25">
      <c r="A9161" s="32"/>
      <c r="B9161" s="42"/>
      <c r="C9161" s="42"/>
      <c r="D9161" s="32" t="s">
        <v>49223</v>
      </c>
      <c r="E9161" s="44" t="s">
        <v>49199</v>
      </c>
      <c r="F9161" s="44">
        <v>714</v>
      </c>
      <c r="G9161" s="32" t="s">
        <v>17</v>
      </c>
      <c r="H9161" s="32" t="s">
        <v>18</v>
      </c>
      <c r="I9161" s="55" t="s">
        <v>49211</v>
      </c>
      <c r="J9161" s="55">
        <v>8059347051338</v>
      </c>
      <c r="K9161" s="45">
        <v>45597</v>
      </c>
      <c r="L9161" s="47">
        <v>0</v>
      </c>
      <c r="M9161" s="47">
        <v>479.95</v>
      </c>
      <c r="N9161" s="45">
        <v>44802</v>
      </c>
    </row>
    <row r="9162" spans="1:14" s="17" customFormat="1" x14ac:dyDescent="0.25">
      <c r="A9162" s="32"/>
      <c r="B9162" s="42"/>
      <c r="C9162" s="42"/>
      <c r="D9162" s="32" t="s">
        <v>49234</v>
      </c>
      <c r="E9162" s="44" t="s">
        <v>49210</v>
      </c>
      <c r="F9162" s="44">
        <v>714</v>
      </c>
      <c r="G9162" s="32" t="s">
        <v>17</v>
      </c>
      <c r="H9162" s="32" t="s">
        <v>18</v>
      </c>
      <c r="I9162" s="55" t="s">
        <v>49222</v>
      </c>
      <c r="J9162" s="55">
        <v>8059347051437</v>
      </c>
      <c r="K9162" s="45">
        <v>45597</v>
      </c>
      <c r="L9162" s="47">
        <v>0</v>
      </c>
      <c r="M9162" s="47">
        <v>479.95</v>
      </c>
      <c r="N9162" s="45">
        <v>44802</v>
      </c>
    </row>
    <row r="9163" spans="1:14" s="17" customFormat="1" x14ac:dyDescent="0.25">
      <c r="A9163" s="32"/>
      <c r="B9163" s="42"/>
      <c r="C9163" s="42"/>
      <c r="D9163" s="32" t="s">
        <v>49233</v>
      </c>
      <c r="E9163" s="44" t="s">
        <v>49209</v>
      </c>
      <c r="F9163" s="44">
        <v>714</v>
      </c>
      <c r="G9163" s="32" t="s">
        <v>17</v>
      </c>
      <c r="H9163" s="32" t="s">
        <v>18</v>
      </c>
      <c r="I9163" s="55" t="s">
        <v>49221</v>
      </c>
      <c r="J9163" s="55">
        <v>8059347051420</v>
      </c>
      <c r="K9163" s="45">
        <v>45597</v>
      </c>
      <c r="L9163" s="47">
        <v>0</v>
      </c>
      <c r="M9163" s="47">
        <v>479.95</v>
      </c>
      <c r="N9163" s="45">
        <v>44802</v>
      </c>
    </row>
    <row r="9164" spans="1:14" s="17" customFormat="1" x14ac:dyDescent="0.25">
      <c r="A9164" s="32"/>
      <c r="B9164" s="42" t="s">
        <v>49242</v>
      </c>
      <c r="C9164" s="42"/>
      <c r="D9164" s="32" t="s">
        <v>49232</v>
      </c>
      <c r="E9164" s="44" t="s">
        <v>49208</v>
      </c>
      <c r="F9164" s="44">
        <v>714</v>
      </c>
      <c r="G9164" s="32" t="s">
        <v>17</v>
      </c>
      <c r="H9164" s="32" t="s">
        <v>18</v>
      </c>
      <c r="I9164" s="55" t="s">
        <v>49220</v>
      </c>
      <c r="J9164" s="55">
        <v>8059347051413</v>
      </c>
      <c r="K9164" s="45">
        <v>45597</v>
      </c>
      <c r="L9164" s="47">
        <v>0</v>
      </c>
      <c r="M9164" s="47">
        <v>479.95</v>
      </c>
      <c r="N9164" s="45">
        <v>44802</v>
      </c>
    </row>
    <row r="9165" spans="1:14" s="17" customFormat="1" x14ac:dyDescent="0.25">
      <c r="A9165" s="32"/>
      <c r="B9165" s="42" t="s">
        <v>49241</v>
      </c>
      <c r="C9165" s="42"/>
      <c r="D9165" s="32" t="s">
        <v>49231</v>
      </c>
      <c r="E9165" s="44" t="s">
        <v>49207</v>
      </c>
      <c r="F9165" s="44">
        <v>714</v>
      </c>
      <c r="G9165" s="32" t="s">
        <v>17</v>
      </c>
      <c r="H9165" s="32" t="s">
        <v>18</v>
      </c>
      <c r="I9165" s="55" t="s">
        <v>49219</v>
      </c>
      <c r="J9165" s="55">
        <v>8059347051406</v>
      </c>
      <c r="K9165" s="45">
        <v>45597</v>
      </c>
      <c r="L9165" s="47">
        <v>0</v>
      </c>
      <c r="M9165" s="47">
        <v>479.95</v>
      </c>
      <c r="N9165" s="45">
        <v>44802</v>
      </c>
    </row>
    <row r="9166" spans="1:14" s="17" customFormat="1" x14ac:dyDescent="0.25">
      <c r="A9166" s="32"/>
      <c r="B9166" s="42" t="s">
        <v>49240</v>
      </c>
      <c r="C9166" s="42"/>
      <c r="D9166" s="32" t="s">
        <v>49230</v>
      </c>
      <c r="E9166" s="44" t="s">
        <v>49206</v>
      </c>
      <c r="F9166" s="44">
        <v>714</v>
      </c>
      <c r="G9166" s="32" t="s">
        <v>17</v>
      </c>
      <c r="H9166" s="32" t="s">
        <v>18</v>
      </c>
      <c r="I9166" s="55" t="s">
        <v>49218</v>
      </c>
      <c r="J9166" s="55">
        <v>8059347051390</v>
      </c>
      <c r="K9166" s="45">
        <v>45597</v>
      </c>
      <c r="L9166" s="47">
        <v>0</v>
      </c>
      <c r="M9166" s="47">
        <v>479.95</v>
      </c>
      <c r="N9166" s="45">
        <v>44802</v>
      </c>
    </row>
    <row r="9167" spans="1:14" s="17" customFormat="1" x14ac:dyDescent="0.25">
      <c r="A9167" s="32"/>
      <c r="B9167" s="42" t="s">
        <v>49239</v>
      </c>
      <c r="C9167" s="42"/>
      <c r="D9167" s="32" t="s">
        <v>49229</v>
      </c>
      <c r="E9167" s="44" t="s">
        <v>49205</v>
      </c>
      <c r="F9167" s="44">
        <v>714</v>
      </c>
      <c r="G9167" s="32" t="s">
        <v>17</v>
      </c>
      <c r="H9167" s="32" t="s">
        <v>18</v>
      </c>
      <c r="I9167" s="55" t="s">
        <v>49217</v>
      </c>
      <c r="J9167" s="55">
        <v>8059347051383</v>
      </c>
      <c r="K9167" s="45">
        <v>45597</v>
      </c>
      <c r="L9167" s="47">
        <v>0</v>
      </c>
      <c r="M9167" s="47">
        <v>479.95</v>
      </c>
      <c r="N9167" s="45">
        <v>44802</v>
      </c>
    </row>
    <row r="9168" spans="1:14" s="17" customFormat="1" x14ac:dyDescent="0.25">
      <c r="A9168" s="32"/>
      <c r="B9168" s="42" t="s">
        <v>49238</v>
      </c>
      <c r="C9168" s="42"/>
      <c r="D9168" s="32" t="s">
        <v>49228</v>
      </c>
      <c r="E9168" s="44" t="s">
        <v>49204</v>
      </c>
      <c r="F9168" s="44">
        <v>714</v>
      </c>
      <c r="G9168" s="32" t="s">
        <v>17</v>
      </c>
      <c r="H9168" s="32" t="s">
        <v>18</v>
      </c>
      <c r="I9168" s="55" t="s">
        <v>49216</v>
      </c>
      <c r="J9168" s="55">
        <v>8059347051376</v>
      </c>
      <c r="K9168" s="45">
        <v>45597</v>
      </c>
      <c r="L9168" s="47">
        <v>0</v>
      </c>
      <c r="M9168" s="47">
        <v>479.95</v>
      </c>
      <c r="N9168" s="45">
        <v>44802</v>
      </c>
    </row>
    <row r="9169" spans="1:14" s="17" customFormat="1" x14ac:dyDescent="0.25">
      <c r="A9169" s="32" t="s">
        <v>41526</v>
      </c>
      <c r="B9169" s="42" t="s">
        <v>41527</v>
      </c>
      <c r="C9169" s="42"/>
      <c r="D9169" s="42" t="s">
        <v>41528</v>
      </c>
      <c r="E9169" s="43" t="s">
        <v>58746</v>
      </c>
      <c r="F9169" s="44">
        <v>714</v>
      </c>
      <c r="G9169" s="32" t="s">
        <v>11</v>
      </c>
      <c r="H9169" s="43" t="s">
        <v>12</v>
      </c>
      <c r="I9169" s="42" t="s">
        <v>41529</v>
      </c>
      <c r="J9169" s="42">
        <v>8059175883989</v>
      </c>
      <c r="K9169" s="45"/>
      <c r="L9169" s="47">
        <v>479.95</v>
      </c>
      <c r="M9169" s="47">
        <v>479.95</v>
      </c>
      <c r="N9169" s="45">
        <v>44396</v>
      </c>
    </row>
    <row r="9170" spans="1:14" s="17" customFormat="1" x14ac:dyDescent="0.25">
      <c r="A9170" s="32" t="s">
        <v>41522</v>
      </c>
      <c r="B9170" s="42" t="s">
        <v>41523</v>
      </c>
      <c r="C9170" s="42"/>
      <c r="D9170" s="42" t="s">
        <v>41524</v>
      </c>
      <c r="E9170" s="43" t="s">
        <v>58745</v>
      </c>
      <c r="F9170" s="44">
        <v>714</v>
      </c>
      <c r="G9170" s="32" t="s">
        <v>11</v>
      </c>
      <c r="H9170" s="43" t="s">
        <v>12</v>
      </c>
      <c r="I9170" s="42" t="s">
        <v>41525</v>
      </c>
      <c r="J9170" s="42">
        <v>8059175883972</v>
      </c>
      <c r="K9170" s="45"/>
      <c r="L9170" s="47">
        <v>479.95</v>
      </c>
      <c r="M9170" s="47">
        <v>479.95</v>
      </c>
      <c r="N9170" s="45">
        <v>44396</v>
      </c>
    </row>
    <row r="9171" spans="1:14" s="17" customFormat="1" x14ac:dyDescent="0.25">
      <c r="A9171" s="32" t="s">
        <v>41518</v>
      </c>
      <c r="B9171" s="42" t="s">
        <v>41519</v>
      </c>
      <c r="C9171" s="42"/>
      <c r="D9171" s="42" t="s">
        <v>41520</v>
      </c>
      <c r="E9171" s="43" t="s">
        <v>58744</v>
      </c>
      <c r="F9171" s="44">
        <v>714</v>
      </c>
      <c r="G9171" s="32" t="s">
        <v>11</v>
      </c>
      <c r="H9171" s="43" t="s">
        <v>12</v>
      </c>
      <c r="I9171" s="42" t="s">
        <v>41521</v>
      </c>
      <c r="J9171" s="42">
        <v>8059175883965</v>
      </c>
      <c r="K9171" s="45"/>
      <c r="L9171" s="47">
        <v>479.95</v>
      </c>
      <c r="M9171" s="47">
        <v>479.95</v>
      </c>
      <c r="N9171" s="45">
        <v>44396</v>
      </c>
    </row>
    <row r="9172" spans="1:14" s="17" customFormat="1" x14ac:dyDescent="0.25">
      <c r="A9172" s="32" t="s">
        <v>41516</v>
      </c>
      <c r="B9172" s="42"/>
      <c r="C9172" s="42"/>
      <c r="D9172" s="42"/>
      <c r="E9172" s="43" t="s">
        <v>58743</v>
      </c>
      <c r="F9172" s="44">
        <v>714</v>
      </c>
      <c r="G9172" s="32" t="s">
        <v>11</v>
      </c>
      <c r="H9172" s="43" t="s">
        <v>12</v>
      </c>
      <c r="I9172" s="42" t="s">
        <v>41517</v>
      </c>
      <c r="J9172" s="42">
        <v>8059175883958</v>
      </c>
      <c r="K9172" s="45"/>
      <c r="L9172" s="47">
        <v>479.95</v>
      </c>
      <c r="M9172" s="47">
        <v>479.95</v>
      </c>
      <c r="N9172" s="45">
        <v>44396</v>
      </c>
    </row>
    <row r="9173" spans="1:14" s="17" customFormat="1" x14ac:dyDescent="0.25">
      <c r="A9173" s="32" t="s">
        <v>41514</v>
      </c>
      <c r="B9173" s="42"/>
      <c r="C9173" s="42"/>
      <c r="D9173" s="42"/>
      <c r="E9173" s="43" t="s">
        <v>58742</v>
      </c>
      <c r="F9173" s="44">
        <v>714</v>
      </c>
      <c r="G9173" s="32" t="s">
        <v>11</v>
      </c>
      <c r="H9173" s="43" t="s">
        <v>12</v>
      </c>
      <c r="I9173" s="42" t="s">
        <v>41515</v>
      </c>
      <c r="J9173" s="42">
        <v>8059175883941</v>
      </c>
      <c r="K9173" s="45"/>
      <c r="L9173" s="47">
        <v>479.95</v>
      </c>
      <c r="M9173" s="47">
        <v>479.95</v>
      </c>
      <c r="N9173" s="45">
        <v>44396</v>
      </c>
    </row>
    <row r="9174" spans="1:14" s="17" customFormat="1" x14ac:dyDescent="0.25">
      <c r="A9174" s="32" t="s">
        <v>41552</v>
      </c>
      <c r="B9174" s="42"/>
      <c r="C9174" s="42"/>
      <c r="D9174" s="42"/>
      <c r="E9174" s="43" t="s">
        <v>58741</v>
      </c>
      <c r="F9174" s="44">
        <v>714</v>
      </c>
      <c r="G9174" s="32" t="s">
        <v>11</v>
      </c>
      <c r="H9174" s="43" t="s">
        <v>12</v>
      </c>
      <c r="I9174" s="42" t="s">
        <v>41553</v>
      </c>
      <c r="J9174" s="42">
        <v>8059175884054</v>
      </c>
      <c r="K9174" s="45"/>
      <c r="L9174" s="47">
        <v>479.95</v>
      </c>
      <c r="M9174" s="47">
        <v>479.95</v>
      </c>
      <c r="N9174" s="45">
        <v>44396</v>
      </c>
    </row>
    <row r="9175" spans="1:14" s="17" customFormat="1" x14ac:dyDescent="0.25">
      <c r="A9175" s="32" t="s">
        <v>41550</v>
      </c>
      <c r="B9175" s="42"/>
      <c r="C9175" s="42"/>
      <c r="D9175" s="42"/>
      <c r="E9175" s="43" t="s">
        <v>58740</v>
      </c>
      <c r="F9175" s="44">
        <v>714</v>
      </c>
      <c r="G9175" s="32" t="s">
        <v>11</v>
      </c>
      <c r="H9175" s="43" t="s">
        <v>12</v>
      </c>
      <c r="I9175" s="42" t="s">
        <v>41551</v>
      </c>
      <c r="J9175" s="42">
        <v>8059175884047</v>
      </c>
      <c r="K9175" s="45"/>
      <c r="L9175" s="47">
        <v>479.95</v>
      </c>
      <c r="M9175" s="47">
        <v>479.95</v>
      </c>
      <c r="N9175" s="45">
        <v>44396</v>
      </c>
    </row>
    <row r="9176" spans="1:14" s="17" customFormat="1" x14ac:dyDescent="0.25">
      <c r="A9176" s="32" t="s">
        <v>41546</v>
      </c>
      <c r="B9176" s="42" t="s">
        <v>41547</v>
      </c>
      <c r="C9176" s="42"/>
      <c r="D9176" s="42" t="s">
        <v>41548</v>
      </c>
      <c r="E9176" s="43" t="s">
        <v>58739</v>
      </c>
      <c r="F9176" s="44">
        <v>714</v>
      </c>
      <c r="G9176" s="32" t="s">
        <v>11</v>
      </c>
      <c r="H9176" s="43" t="s">
        <v>12</v>
      </c>
      <c r="I9176" s="42" t="s">
        <v>41549</v>
      </c>
      <c r="J9176" s="42">
        <v>8059175884030</v>
      </c>
      <c r="K9176" s="45"/>
      <c r="L9176" s="47">
        <v>479.95</v>
      </c>
      <c r="M9176" s="47">
        <v>479.95</v>
      </c>
      <c r="N9176" s="45">
        <v>44396</v>
      </c>
    </row>
    <row r="9177" spans="1:14" s="17" customFormat="1" x14ac:dyDescent="0.25">
      <c r="A9177" s="32" t="s">
        <v>41542</v>
      </c>
      <c r="B9177" s="42" t="s">
        <v>41543</v>
      </c>
      <c r="C9177" s="42"/>
      <c r="D9177" s="42" t="s">
        <v>41544</v>
      </c>
      <c r="E9177" s="43" t="s">
        <v>58738</v>
      </c>
      <c r="F9177" s="44">
        <v>714</v>
      </c>
      <c r="G9177" s="32" t="s">
        <v>11</v>
      </c>
      <c r="H9177" s="43" t="s">
        <v>12</v>
      </c>
      <c r="I9177" s="42" t="s">
        <v>41545</v>
      </c>
      <c r="J9177" s="42">
        <v>8059175884023</v>
      </c>
      <c r="K9177" s="45"/>
      <c r="L9177" s="47">
        <v>479.95</v>
      </c>
      <c r="M9177" s="47">
        <v>479.95</v>
      </c>
      <c r="N9177" s="45">
        <v>44396</v>
      </c>
    </row>
    <row r="9178" spans="1:14" s="17" customFormat="1" x14ac:dyDescent="0.25">
      <c r="A9178" s="32" t="s">
        <v>41538</v>
      </c>
      <c r="B9178" s="42" t="s">
        <v>41539</v>
      </c>
      <c r="C9178" s="42"/>
      <c r="D9178" s="42" t="s">
        <v>41540</v>
      </c>
      <c r="E9178" s="43" t="s">
        <v>58737</v>
      </c>
      <c r="F9178" s="44">
        <v>714</v>
      </c>
      <c r="G9178" s="32" t="s">
        <v>11</v>
      </c>
      <c r="H9178" s="43" t="s">
        <v>12</v>
      </c>
      <c r="I9178" s="42" t="s">
        <v>41541</v>
      </c>
      <c r="J9178" s="42">
        <v>8059175884016</v>
      </c>
      <c r="K9178" s="45"/>
      <c r="L9178" s="47">
        <v>479.95</v>
      </c>
      <c r="M9178" s="47">
        <v>479.95</v>
      </c>
      <c r="N9178" s="45">
        <v>44396</v>
      </c>
    </row>
    <row r="9179" spans="1:14" s="17" customFormat="1" x14ac:dyDescent="0.25">
      <c r="A9179" s="32" t="s">
        <v>41534</v>
      </c>
      <c r="B9179" s="42" t="s">
        <v>41535</v>
      </c>
      <c r="C9179" s="42"/>
      <c r="D9179" s="42" t="s">
        <v>41536</v>
      </c>
      <c r="E9179" s="43" t="s">
        <v>58736</v>
      </c>
      <c r="F9179" s="44">
        <v>714</v>
      </c>
      <c r="G9179" s="32" t="s">
        <v>11</v>
      </c>
      <c r="H9179" s="43" t="s">
        <v>12</v>
      </c>
      <c r="I9179" s="42" t="s">
        <v>41537</v>
      </c>
      <c r="J9179" s="42">
        <v>8059175884009</v>
      </c>
      <c r="K9179" s="45"/>
      <c r="L9179" s="47">
        <v>479.95</v>
      </c>
      <c r="M9179" s="47">
        <v>479.95</v>
      </c>
      <c r="N9179" s="45">
        <v>44396</v>
      </c>
    </row>
    <row r="9180" spans="1:14" s="17" customFormat="1" x14ac:dyDescent="0.25">
      <c r="A9180" s="32" t="s">
        <v>41530</v>
      </c>
      <c r="B9180" s="42" t="s">
        <v>41531</v>
      </c>
      <c r="C9180" s="42"/>
      <c r="D9180" s="42" t="s">
        <v>41532</v>
      </c>
      <c r="E9180" s="43" t="s">
        <v>58735</v>
      </c>
      <c r="F9180" s="44">
        <v>714</v>
      </c>
      <c r="G9180" s="32" t="s">
        <v>11</v>
      </c>
      <c r="H9180" s="43" t="s">
        <v>12</v>
      </c>
      <c r="I9180" s="42" t="s">
        <v>41533</v>
      </c>
      <c r="J9180" s="42">
        <v>8059175883996</v>
      </c>
      <c r="K9180" s="45"/>
      <c r="L9180" s="47">
        <v>479.95</v>
      </c>
      <c r="M9180" s="47">
        <v>479.95</v>
      </c>
      <c r="N9180" s="45">
        <v>44396</v>
      </c>
    </row>
    <row r="9181" spans="1:14" s="17" customFormat="1" x14ac:dyDescent="0.25">
      <c r="A9181" s="32" t="s">
        <v>56836</v>
      </c>
      <c r="B9181" s="42" t="s">
        <v>55007</v>
      </c>
      <c r="C9181" s="42"/>
      <c r="D9181" s="32" t="s">
        <v>55421</v>
      </c>
      <c r="E9181" s="32" t="s">
        <v>56733</v>
      </c>
      <c r="F9181" s="44">
        <v>714</v>
      </c>
      <c r="G9181" s="44" t="s">
        <v>17</v>
      </c>
      <c r="H9181" s="44" t="s">
        <v>18</v>
      </c>
      <c r="I9181" s="32" t="s">
        <v>55849</v>
      </c>
      <c r="J9181" s="55">
        <v>8059347199108</v>
      </c>
      <c r="K9181" s="45">
        <v>45597</v>
      </c>
      <c r="L9181" s="47">
        <v>0</v>
      </c>
      <c r="M9181" s="47">
        <v>479.95</v>
      </c>
      <c r="N9181" s="45">
        <v>45131</v>
      </c>
    </row>
    <row r="9182" spans="1:14" s="17" customFormat="1" x14ac:dyDescent="0.25">
      <c r="A9182" s="32" t="s">
        <v>56835</v>
      </c>
      <c r="B9182" s="42" t="s">
        <v>55008</v>
      </c>
      <c r="C9182" s="42"/>
      <c r="D9182" s="32" t="s">
        <v>55422</v>
      </c>
      <c r="E9182" s="32" t="s">
        <v>56734</v>
      </c>
      <c r="F9182" s="44">
        <v>714</v>
      </c>
      <c r="G9182" s="44" t="s">
        <v>17</v>
      </c>
      <c r="H9182" s="44" t="s">
        <v>18</v>
      </c>
      <c r="I9182" s="32" t="s">
        <v>55850</v>
      </c>
      <c r="J9182" s="55">
        <v>8059347199092</v>
      </c>
      <c r="K9182" s="45">
        <v>45597</v>
      </c>
      <c r="L9182" s="47">
        <v>0</v>
      </c>
      <c r="M9182" s="47">
        <v>479.95</v>
      </c>
      <c r="N9182" s="45">
        <v>45131</v>
      </c>
    </row>
    <row r="9183" spans="1:14" s="17" customFormat="1" x14ac:dyDescent="0.25">
      <c r="A9183" s="32" t="s">
        <v>56834</v>
      </c>
      <c r="B9183" s="42" t="s">
        <v>55009</v>
      </c>
      <c r="C9183" s="42"/>
      <c r="D9183" s="32" t="s">
        <v>55423</v>
      </c>
      <c r="E9183" s="32" t="s">
        <v>56735</v>
      </c>
      <c r="F9183" s="44">
        <v>714</v>
      </c>
      <c r="G9183" s="44" t="s">
        <v>17</v>
      </c>
      <c r="H9183" s="44" t="s">
        <v>18</v>
      </c>
      <c r="I9183" s="32" t="s">
        <v>55851</v>
      </c>
      <c r="J9183" s="55">
        <v>8059347199085</v>
      </c>
      <c r="K9183" s="45">
        <v>45597</v>
      </c>
      <c r="L9183" s="47">
        <v>0</v>
      </c>
      <c r="M9183" s="47">
        <v>479.95</v>
      </c>
      <c r="N9183" s="45">
        <v>45131</v>
      </c>
    </row>
    <row r="9184" spans="1:14" s="17" customFormat="1" x14ac:dyDescent="0.25">
      <c r="A9184" s="32" t="s">
        <v>56833</v>
      </c>
      <c r="B9184" s="42"/>
      <c r="C9184" s="42"/>
      <c r="D9184" s="32" t="s">
        <v>55424</v>
      </c>
      <c r="E9184" s="32" t="s">
        <v>56736</v>
      </c>
      <c r="F9184" s="44">
        <v>714</v>
      </c>
      <c r="G9184" s="44" t="s">
        <v>17</v>
      </c>
      <c r="H9184" s="44" t="s">
        <v>18</v>
      </c>
      <c r="I9184" s="32" t="s">
        <v>55852</v>
      </c>
      <c r="J9184" s="55">
        <v>8059347199078</v>
      </c>
      <c r="K9184" s="45">
        <v>45597</v>
      </c>
      <c r="L9184" s="47">
        <v>0</v>
      </c>
      <c r="M9184" s="47">
        <v>479.95</v>
      </c>
      <c r="N9184" s="45">
        <v>45131</v>
      </c>
    </row>
    <row r="9185" spans="1:14" s="17" customFormat="1" x14ac:dyDescent="0.25">
      <c r="A9185" s="32" t="s">
        <v>56832</v>
      </c>
      <c r="B9185" s="42"/>
      <c r="C9185" s="42"/>
      <c r="D9185" s="32" t="s">
        <v>55425</v>
      </c>
      <c r="E9185" s="32" t="s">
        <v>56737</v>
      </c>
      <c r="F9185" s="44">
        <v>714</v>
      </c>
      <c r="G9185" s="44" t="s">
        <v>17</v>
      </c>
      <c r="H9185" s="44" t="s">
        <v>18</v>
      </c>
      <c r="I9185" s="32" t="s">
        <v>55853</v>
      </c>
      <c r="J9185" s="55">
        <v>8059347199061</v>
      </c>
      <c r="K9185" s="45">
        <v>45597</v>
      </c>
      <c r="L9185" s="47">
        <v>0</v>
      </c>
      <c r="M9185" s="47">
        <v>479.95</v>
      </c>
      <c r="N9185" s="45">
        <v>45131</v>
      </c>
    </row>
    <row r="9186" spans="1:14" s="17" customFormat="1" x14ac:dyDescent="0.25">
      <c r="A9186" s="32" t="s">
        <v>56843</v>
      </c>
      <c r="B9186" s="42"/>
      <c r="C9186" s="42"/>
      <c r="D9186" s="32" t="s">
        <v>55414</v>
      </c>
      <c r="E9186" s="32" t="s">
        <v>56726</v>
      </c>
      <c r="F9186" s="44">
        <v>714</v>
      </c>
      <c r="G9186" s="44" t="s">
        <v>17</v>
      </c>
      <c r="H9186" s="44" t="s">
        <v>18</v>
      </c>
      <c r="I9186" s="32" t="s">
        <v>55842</v>
      </c>
      <c r="J9186" s="55">
        <v>8059347199177</v>
      </c>
      <c r="K9186" s="45">
        <v>45597</v>
      </c>
      <c r="L9186" s="47">
        <v>0</v>
      </c>
      <c r="M9186" s="47">
        <v>479.95</v>
      </c>
      <c r="N9186" s="45">
        <v>45131</v>
      </c>
    </row>
    <row r="9187" spans="1:14" s="17" customFormat="1" x14ac:dyDescent="0.25">
      <c r="A9187" s="32" t="s">
        <v>56842</v>
      </c>
      <c r="B9187" s="42"/>
      <c r="C9187" s="42"/>
      <c r="D9187" s="32" t="s">
        <v>55415</v>
      </c>
      <c r="E9187" s="32" t="s">
        <v>56727</v>
      </c>
      <c r="F9187" s="44">
        <v>714</v>
      </c>
      <c r="G9187" s="44" t="s">
        <v>17</v>
      </c>
      <c r="H9187" s="44" t="s">
        <v>18</v>
      </c>
      <c r="I9187" s="32" t="s">
        <v>55843</v>
      </c>
      <c r="J9187" s="55">
        <v>8059347199160</v>
      </c>
      <c r="K9187" s="45">
        <v>45597</v>
      </c>
      <c r="L9187" s="47">
        <v>0</v>
      </c>
      <c r="M9187" s="47">
        <v>479.95</v>
      </c>
      <c r="N9187" s="45">
        <v>45131</v>
      </c>
    </row>
    <row r="9188" spans="1:14" s="17" customFormat="1" x14ac:dyDescent="0.25">
      <c r="A9188" s="32" t="s">
        <v>56841</v>
      </c>
      <c r="B9188" s="42" t="s">
        <v>55002</v>
      </c>
      <c r="C9188" s="42"/>
      <c r="D9188" s="32" t="s">
        <v>55416</v>
      </c>
      <c r="E9188" s="32" t="s">
        <v>56728</v>
      </c>
      <c r="F9188" s="44">
        <v>714</v>
      </c>
      <c r="G9188" s="44" t="s">
        <v>17</v>
      </c>
      <c r="H9188" s="44" t="s">
        <v>18</v>
      </c>
      <c r="I9188" s="32" t="s">
        <v>55844</v>
      </c>
      <c r="J9188" s="55">
        <v>8059347199153</v>
      </c>
      <c r="K9188" s="45">
        <v>45597</v>
      </c>
      <c r="L9188" s="47">
        <v>0</v>
      </c>
      <c r="M9188" s="47">
        <v>479.95</v>
      </c>
      <c r="N9188" s="45">
        <v>45131</v>
      </c>
    </row>
    <row r="9189" spans="1:14" s="17" customFormat="1" x14ac:dyDescent="0.25">
      <c r="A9189" s="32" t="s">
        <v>56840</v>
      </c>
      <c r="B9189" s="42" t="s">
        <v>55003</v>
      </c>
      <c r="C9189" s="42"/>
      <c r="D9189" s="32" t="s">
        <v>55417</v>
      </c>
      <c r="E9189" s="32" t="s">
        <v>56729</v>
      </c>
      <c r="F9189" s="44">
        <v>714</v>
      </c>
      <c r="G9189" s="44" t="s">
        <v>17</v>
      </c>
      <c r="H9189" s="44" t="s">
        <v>18</v>
      </c>
      <c r="I9189" s="32" t="s">
        <v>55845</v>
      </c>
      <c r="J9189" s="55">
        <v>8059347199146</v>
      </c>
      <c r="K9189" s="45">
        <v>45597</v>
      </c>
      <c r="L9189" s="47">
        <v>0</v>
      </c>
      <c r="M9189" s="47">
        <v>479.95</v>
      </c>
      <c r="N9189" s="45">
        <v>45131</v>
      </c>
    </row>
    <row r="9190" spans="1:14" s="17" customFormat="1" x14ac:dyDescent="0.25">
      <c r="A9190" s="32" t="s">
        <v>56839</v>
      </c>
      <c r="B9190" s="42" t="s">
        <v>55004</v>
      </c>
      <c r="C9190" s="42"/>
      <c r="D9190" s="32" t="s">
        <v>55418</v>
      </c>
      <c r="E9190" s="32" t="s">
        <v>56730</v>
      </c>
      <c r="F9190" s="44">
        <v>714</v>
      </c>
      <c r="G9190" s="44" t="s">
        <v>17</v>
      </c>
      <c r="H9190" s="44" t="s">
        <v>18</v>
      </c>
      <c r="I9190" s="32" t="s">
        <v>55846</v>
      </c>
      <c r="J9190" s="55">
        <v>8059347199139</v>
      </c>
      <c r="K9190" s="45">
        <v>45597</v>
      </c>
      <c r="L9190" s="47">
        <v>0</v>
      </c>
      <c r="M9190" s="47">
        <v>479.95</v>
      </c>
      <c r="N9190" s="45">
        <v>45131</v>
      </c>
    </row>
    <row r="9191" spans="1:14" s="17" customFormat="1" x14ac:dyDescent="0.25">
      <c r="A9191" s="32" t="s">
        <v>56838</v>
      </c>
      <c r="B9191" s="42" t="s">
        <v>55005</v>
      </c>
      <c r="C9191" s="42"/>
      <c r="D9191" s="32" t="s">
        <v>55419</v>
      </c>
      <c r="E9191" s="32" t="s">
        <v>56731</v>
      </c>
      <c r="F9191" s="44">
        <v>714</v>
      </c>
      <c r="G9191" s="44" t="s">
        <v>17</v>
      </c>
      <c r="H9191" s="44" t="s">
        <v>18</v>
      </c>
      <c r="I9191" s="32" t="s">
        <v>55847</v>
      </c>
      <c r="J9191" s="55">
        <v>8059347199122</v>
      </c>
      <c r="K9191" s="45">
        <v>45597</v>
      </c>
      <c r="L9191" s="47">
        <v>0</v>
      </c>
      <c r="M9191" s="47">
        <v>479.95</v>
      </c>
      <c r="N9191" s="45">
        <v>45131</v>
      </c>
    </row>
    <row r="9192" spans="1:14" s="17" customFormat="1" x14ac:dyDescent="0.25">
      <c r="A9192" s="32" t="s">
        <v>56837</v>
      </c>
      <c r="B9192" s="42" t="s">
        <v>55006</v>
      </c>
      <c r="C9192" s="42"/>
      <c r="D9192" s="32" t="s">
        <v>55420</v>
      </c>
      <c r="E9192" s="32" t="s">
        <v>56732</v>
      </c>
      <c r="F9192" s="44">
        <v>714</v>
      </c>
      <c r="G9192" s="44" t="s">
        <v>17</v>
      </c>
      <c r="H9192" s="44" t="s">
        <v>18</v>
      </c>
      <c r="I9192" s="32" t="s">
        <v>55848</v>
      </c>
      <c r="J9192" s="55">
        <v>8059347199115</v>
      </c>
      <c r="K9192" s="45">
        <v>45597</v>
      </c>
      <c r="L9192" s="47">
        <v>0</v>
      </c>
      <c r="M9192" s="47">
        <v>479.95</v>
      </c>
      <c r="N9192" s="45">
        <v>45131</v>
      </c>
    </row>
    <row r="9193" spans="1:14" s="17" customFormat="1" x14ac:dyDescent="0.25">
      <c r="A9193" s="32"/>
      <c r="B9193" s="42" t="s">
        <v>49193</v>
      </c>
      <c r="C9193" s="42"/>
      <c r="D9193" s="32" t="s">
        <v>49171</v>
      </c>
      <c r="E9193" s="44" t="s">
        <v>49159</v>
      </c>
      <c r="F9193" s="44">
        <v>714</v>
      </c>
      <c r="G9193" s="32" t="s">
        <v>11</v>
      </c>
      <c r="H9193" s="32" t="s">
        <v>12</v>
      </c>
      <c r="I9193" s="55" t="s">
        <v>49183</v>
      </c>
      <c r="J9193" s="55">
        <v>8059347045832</v>
      </c>
      <c r="K9193" s="45"/>
      <c r="L9193" s="47">
        <v>479.95</v>
      </c>
      <c r="M9193" s="47">
        <v>479.95</v>
      </c>
      <c r="N9193" s="45">
        <v>44802</v>
      </c>
    </row>
    <row r="9194" spans="1:14" s="17" customFormat="1" x14ac:dyDescent="0.25">
      <c r="A9194" s="32"/>
      <c r="B9194" s="42" t="s">
        <v>49192</v>
      </c>
      <c r="C9194" s="42"/>
      <c r="D9194" s="32" t="s">
        <v>49170</v>
      </c>
      <c r="E9194" s="44" t="s">
        <v>49158</v>
      </c>
      <c r="F9194" s="44">
        <v>714</v>
      </c>
      <c r="G9194" s="32" t="s">
        <v>11</v>
      </c>
      <c r="H9194" s="32" t="s">
        <v>12</v>
      </c>
      <c r="I9194" s="55" t="s">
        <v>49182</v>
      </c>
      <c r="J9194" s="55">
        <v>8059347051253</v>
      </c>
      <c r="K9194" s="45"/>
      <c r="L9194" s="47">
        <v>479.95</v>
      </c>
      <c r="M9194" s="47">
        <v>479.95</v>
      </c>
      <c r="N9194" s="45">
        <v>44802</v>
      </c>
    </row>
    <row r="9195" spans="1:14" s="17" customFormat="1" x14ac:dyDescent="0.25">
      <c r="A9195" s="32"/>
      <c r="B9195" s="42" t="s">
        <v>49191</v>
      </c>
      <c r="C9195" s="42"/>
      <c r="D9195" s="32" t="s">
        <v>49169</v>
      </c>
      <c r="E9195" s="44" t="s">
        <v>49157</v>
      </c>
      <c r="F9195" s="44">
        <v>714</v>
      </c>
      <c r="G9195" s="32" t="s">
        <v>11</v>
      </c>
      <c r="H9195" s="32" t="s">
        <v>12</v>
      </c>
      <c r="I9195" s="55" t="s">
        <v>49181</v>
      </c>
      <c r="J9195" s="55">
        <v>8059347051246</v>
      </c>
      <c r="K9195" s="45"/>
      <c r="L9195" s="47">
        <v>479.95</v>
      </c>
      <c r="M9195" s="47">
        <v>479.95</v>
      </c>
      <c r="N9195" s="45">
        <v>44802</v>
      </c>
    </row>
    <row r="9196" spans="1:14" s="17" customFormat="1" x14ac:dyDescent="0.25">
      <c r="A9196" s="32"/>
      <c r="B9196" s="42"/>
      <c r="C9196" s="42"/>
      <c r="D9196" s="32" t="s">
        <v>49168</v>
      </c>
      <c r="E9196" s="44" t="s">
        <v>49156</v>
      </c>
      <c r="F9196" s="44">
        <v>714</v>
      </c>
      <c r="G9196" s="32" t="s">
        <v>11</v>
      </c>
      <c r="H9196" s="32" t="s">
        <v>12</v>
      </c>
      <c r="I9196" s="55" t="s">
        <v>49180</v>
      </c>
      <c r="J9196" s="55">
        <v>8059347051239</v>
      </c>
      <c r="K9196" s="45"/>
      <c r="L9196" s="47">
        <v>479.95</v>
      </c>
      <c r="M9196" s="47">
        <v>479.95</v>
      </c>
      <c r="N9196" s="45">
        <v>44802</v>
      </c>
    </row>
    <row r="9197" spans="1:14" s="17" customFormat="1" x14ac:dyDescent="0.25">
      <c r="A9197" s="32"/>
      <c r="B9197" s="42"/>
      <c r="C9197" s="42"/>
      <c r="D9197" s="32" t="s">
        <v>49167</v>
      </c>
      <c r="E9197" s="44" t="s">
        <v>49155</v>
      </c>
      <c r="F9197" s="44">
        <v>714</v>
      </c>
      <c r="G9197" s="32" t="s">
        <v>11</v>
      </c>
      <c r="H9197" s="32" t="s">
        <v>12</v>
      </c>
      <c r="I9197" s="55" t="s">
        <v>49179</v>
      </c>
      <c r="J9197" s="55">
        <v>8059347051222</v>
      </c>
      <c r="K9197" s="45"/>
      <c r="L9197" s="47">
        <v>479.95</v>
      </c>
      <c r="M9197" s="47">
        <v>479.95</v>
      </c>
      <c r="N9197" s="45">
        <v>44802</v>
      </c>
    </row>
    <row r="9198" spans="1:14" s="17" customFormat="1" x14ac:dyDescent="0.25">
      <c r="A9198" s="32"/>
      <c r="B9198" s="42"/>
      <c r="C9198" s="42"/>
      <c r="D9198" s="32" t="s">
        <v>49178</v>
      </c>
      <c r="E9198" s="44" t="s">
        <v>49166</v>
      </c>
      <c r="F9198" s="44">
        <v>714</v>
      </c>
      <c r="G9198" s="32" t="s">
        <v>11</v>
      </c>
      <c r="H9198" s="32" t="s">
        <v>12</v>
      </c>
      <c r="I9198" s="55" t="s">
        <v>49190</v>
      </c>
      <c r="J9198" s="55">
        <v>8059347051321</v>
      </c>
      <c r="K9198" s="45"/>
      <c r="L9198" s="47">
        <v>479.95</v>
      </c>
      <c r="M9198" s="47">
        <v>479.95</v>
      </c>
      <c r="N9198" s="45">
        <v>44802</v>
      </c>
    </row>
    <row r="9199" spans="1:14" s="17" customFormat="1" x14ac:dyDescent="0.25">
      <c r="A9199" s="32"/>
      <c r="B9199" s="42"/>
      <c r="C9199" s="42"/>
      <c r="D9199" s="32" t="s">
        <v>49177</v>
      </c>
      <c r="E9199" s="44" t="s">
        <v>49165</v>
      </c>
      <c r="F9199" s="44">
        <v>714</v>
      </c>
      <c r="G9199" s="32" t="s">
        <v>11</v>
      </c>
      <c r="H9199" s="32" t="s">
        <v>12</v>
      </c>
      <c r="I9199" s="55" t="s">
        <v>49189</v>
      </c>
      <c r="J9199" s="55">
        <v>8059347051314</v>
      </c>
      <c r="K9199" s="45"/>
      <c r="L9199" s="47">
        <v>479.95</v>
      </c>
      <c r="M9199" s="47">
        <v>479.95</v>
      </c>
      <c r="N9199" s="45">
        <v>44802</v>
      </c>
    </row>
    <row r="9200" spans="1:14" s="17" customFormat="1" x14ac:dyDescent="0.25">
      <c r="A9200" s="32"/>
      <c r="B9200" s="42" t="s">
        <v>49198</v>
      </c>
      <c r="C9200" s="42"/>
      <c r="D9200" s="32" t="s">
        <v>49176</v>
      </c>
      <c r="E9200" s="44" t="s">
        <v>49164</v>
      </c>
      <c r="F9200" s="44">
        <v>714</v>
      </c>
      <c r="G9200" s="32" t="s">
        <v>11</v>
      </c>
      <c r="H9200" s="32" t="s">
        <v>12</v>
      </c>
      <c r="I9200" s="55" t="s">
        <v>49188</v>
      </c>
      <c r="J9200" s="55">
        <v>8059347051307</v>
      </c>
      <c r="K9200" s="45"/>
      <c r="L9200" s="47">
        <v>479.95</v>
      </c>
      <c r="M9200" s="47">
        <v>479.95</v>
      </c>
      <c r="N9200" s="45">
        <v>44802</v>
      </c>
    </row>
    <row r="9201" spans="1:14" s="17" customFormat="1" x14ac:dyDescent="0.25">
      <c r="A9201" s="32"/>
      <c r="B9201" s="42" t="s">
        <v>49197</v>
      </c>
      <c r="C9201" s="42"/>
      <c r="D9201" s="32" t="s">
        <v>49175</v>
      </c>
      <c r="E9201" s="44" t="s">
        <v>49163</v>
      </c>
      <c r="F9201" s="44">
        <v>714</v>
      </c>
      <c r="G9201" s="32" t="s">
        <v>11</v>
      </c>
      <c r="H9201" s="32" t="s">
        <v>12</v>
      </c>
      <c r="I9201" s="55" t="s">
        <v>49187</v>
      </c>
      <c r="J9201" s="55">
        <v>8059347051291</v>
      </c>
      <c r="K9201" s="45"/>
      <c r="L9201" s="47">
        <v>479.95</v>
      </c>
      <c r="M9201" s="47">
        <v>479.95</v>
      </c>
      <c r="N9201" s="45">
        <v>44802</v>
      </c>
    </row>
    <row r="9202" spans="1:14" s="17" customFormat="1" x14ac:dyDescent="0.25">
      <c r="A9202" s="32"/>
      <c r="B9202" s="42" t="s">
        <v>49196</v>
      </c>
      <c r="C9202" s="42"/>
      <c r="D9202" s="32" t="s">
        <v>49174</v>
      </c>
      <c r="E9202" s="44" t="s">
        <v>49162</v>
      </c>
      <c r="F9202" s="44">
        <v>714</v>
      </c>
      <c r="G9202" s="32" t="s">
        <v>11</v>
      </c>
      <c r="H9202" s="32" t="s">
        <v>12</v>
      </c>
      <c r="I9202" s="55" t="s">
        <v>49186</v>
      </c>
      <c r="J9202" s="55">
        <v>8059347051284</v>
      </c>
      <c r="K9202" s="45"/>
      <c r="L9202" s="47">
        <v>479.95</v>
      </c>
      <c r="M9202" s="47">
        <v>479.95</v>
      </c>
      <c r="N9202" s="45">
        <v>44802</v>
      </c>
    </row>
    <row r="9203" spans="1:14" s="17" customFormat="1" x14ac:dyDescent="0.25">
      <c r="A9203" s="32"/>
      <c r="B9203" s="42" t="s">
        <v>49195</v>
      </c>
      <c r="C9203" s="42"/>
      <c r="D9203" s="32" t="s">
        <v>49173</v>
      </c>
      <c r="E9203" s="44" t="s">
        <v>49161</v>
      </c>
      <c r="F9203" s="44">
        <v>714</v>
      </c>
      <c r="G9203" s="32" t="s">
        <v>11</v>
      </c>
      <c r="H9203" s="32" t="s">
        <v>12</v>
      </c>
      <c r="I9203" s="55" t="s">
        <v>49185</v>
      </c>
      <c r="J9203" s="55">
        <v>8059347051277</v>
      </c>
      <c r="K9203" s="45"/>
      <c r="L9203" s="47">
        <v>479.95</v>
      </c>
      <c r="M9203" s="47">
        <v>479.95</v>
      </c>
      <c r="N9203" s="45">
        <v>44802</v>
      </c>
    </row>
    <row r="9204" spans="1:14" s="17" customFormat="1" x14ac:dyDescent="0.25">
      <c r="A9204" s="32"/>
      <c r="B9204" s="42" t="s">
        <v>49194</v>
      </c>
      <c r="C9204" s="42"/>
      <c r="D9204" s="32" t="s">
        <v>49172</v>
      </c>
      <c r="E9204" s="44" t="s">
        <v>49160</v>
      </c>
      <c r="F9204" s="44">
        <v>714</v>
      </c>
      <c r="G9204" s="32" t="s">
        <v>11</v>
      </c>
      <c r="H9204" s="32" t="s">
        <v>12</v>
      </c>
      <c r="I9204" s="55" t="s">
        <v>49184</v>
      </c>
      <c r="J9204" s="55">
        <v>8059347051260</v>
      </c>
      <c r="K9204" s="45"/>
      <c r="L9204" s="47">
        <v>479.95</v>
      </c>
      <c r="M9204" s="47">
        <v>479.95</v>
      </c>
      <c r="N9204" s="45">
        <v>44802</v>
      </c>
    </row>
    <row r="9205" spans="1:14" s="17" customFormat="1" x14ac:dyDescent="0.25">
      <c r="A9205" s="32" t="s">
        <v>23854</v>
      </c>
      <c r="B9205" s="42" t="s">
        <v>67477</v>
      </c>
      <c r="C9205" s="42"/>
      <c r="D9205" s="42" t="s">
        <v>19456</v>
      </c>
      <c r="E9205" s="43" t="s">
        <v>19457</v>
      </c>
      <c r="F9205" s="44">
        <v>714</v>
      </c>
      <c r="G9205" s="44" t="s">
        <v>11</v>
      </c>
      <c r="H9205" s="44" t="s">
        <v>12</v>
      </c>
      <c r="I9205" s="42" t="s">
        <v>21744</v>
      </c>
      <c r="J9205" s="42">
        <v>8059175090790</v>
      </c>
      <c r="K9205" s="45"/>
      <c r="L9205" s="47">
        <v>479.95</v>
      </c>
      <c r="M9205" s="47">
        <v>479.95</v>
      </c>
      <c r="N9205" s="45">
        <v>43878</v>
      </c>
    </row>
    <row r="9206" spans="1:14" s="17" customFormat="1" x14ac:dyDescent="0.25">
      <c r="A9206" s="32" t="s">
        <v>23853</v>
      </c>
      <c r="B9206" s="42" t="s">
        <v>67476</v>
      </c>
      <c r="C9206" s="42"/>
      <c r="D9206" s="42" t="s">
        <v>19454</v>
      </c>
      <c r="E9206" s="43" t="s">
        <v>19455</v>
      </c>
      <c r="F9206" s="44">
        <v>714</v>
      </c>
      <c r="G9206" s="44" t="s">
        <v>11</v>
      </c>
      <c r="H9206" s="44" t="s">
        <v>12</v>
      </c>
      <c r="I9206" s="42" t="s">
        <v>21743</v>
      </c>
      <c r="J9206" s="42">
        <v>8059175090783</v>
      </c>
      <c r="K9206" s="45"/>
      <c r="L9206" s="47">
        <v>479.95</v>
      </c>
      <c r="M9206" s="47">
        <v>479.95</v>
      </c>
      <c r="N9206" s="45">
        <v>43878</v>
      </c>
    </row>
    <row r="9207" spans="1:14" s="17" customFormat="1" x14ac:dyDescent="0.25">
      <c r="A9207" s="32" t="s">
        <v>23852</v>
      </c>
      <c r="B9207" s="42" t="s">
        <v>67475</v>
      </c>
      <c r="C9207" s="42"/>
      <c r="D9207" s="42" t="s">
        <v>19452</v>
      </c>
      <c r="E9207" s="43" t="s">
        <v>19453</v>
      </c>
      <c r="F9207" s="44">
        <v>714</v>
      </c>
      <c r="G9207" s="44" t="s">
        <v>11</v>
      </c>
      <c r="H9207" s="44" t="s">
        <v>12</v>
      </c>
      <c r="I9207" s="42" t="s">
        <v>21742</v>
      </c>
      <c r="J9207" s="42">
        <v>8059175090776</v>
      </c>
      <c r="K9207" s="45"/>
      <c r="L9207" s="47">
        <v>479.95</v>
      </c>
      <c r="M9207" s="47">
        <v>479.95</v>
      </c>
      <c r="N9207" s="45">
        <v>43878</v>
      </c>
    </row>
    <row r="9208" spans="1:14" s="17" customFormat="1" x14ac:dyDescent="0.25">
      <c r="A9208" s="32" t="s">
        <v>23851</v>
      </c>
      <c r="B9208" s="42" t="s">
        <v>67474</v>
      </c>
      <c r="C9208" s="42"/>
      <c r="D9208" s="42"/>
      <c r="E9208" s="43" t="s">
        <v>19451</v>
      </c>
      <c r="F9208" s="44">
        <v>714</v>
      </c>
      <c r="G9208" s="44" t="s">
        <v>11</v>
      </c>
      <c r="H9208" s="44" t="s">
        <v>12</v>
      </c>
      <c r="I9208" s="42" t="s">
        <v>21741</v>
      </c>
      <c r="J9208" s="42">
        <v>8059175090769</v>
      </c>
      <c r="K9208" s="45"/>
      <c r="L9208" s="47">
        <v>479.95</v>
      </c>
      <c r="M9208" s="47">
        <v>479.95</v>
      </c>
      <c r="N9208" s="45">
        <v>43878</v>
      </c>
    </row>
    <row r="9209" spans="1:14" s="17" customFormat="1" x14ac:dyDescent="0.25">
      <c r="A9209" s="32" t="s">
        <v>23850</v>
      </c>
      <c r="B9209" s="42" t="s">
        <v>67473</v>
      </c>
      <c r="C9209" s="42"/>
      <c r="D9209" s="42"/>
      <c r="E9209" s="43" t="s">
        <v>19450</v>
      </c>
      <c r="F9209" s="44">
        <v>714</v>
      </c>
      <c r="G9209" s="44" t="s">
        <v>11</v>
      </c>
      <c r="H9209" s="44" t="s">
        <v>12</v>
      </c>
      <c r="I9209" s="42" t="s">
        <v>21740</v>
      </c>
      <c r="J9209" s="42">
        <v>8059175090752</v>
      </c>
      <c r="K9209" s="45"/>
      <c r="L9209" s="47">
        <v>479.95</v>
      </c>
      <c r="M9209" s="47">
        <v>479.95</v>
      </c>
      <c r="N9209" s="45">
        <v>43878</v>
      </c>
    </row>
    <row r="9210" spans="1:14" s="17" customFormat="1" x14ac:dyDescent="0.25">
      <c r="A9210" s="32" t="s">
        <v>23849</v>
      </c>
      <c r="B9210" s="42" t="s">
        <v>67484</v>
      </c>
      <c r="C9210" s="42"/>
      <c r="D9210" s="42"/>
      <c r="E9210" s="43" t="s">
        <v>19469</v>
      </c>
      <c r="F9210" s="44">
        <v>714</v>
      </c>
      <c r="G9210" s="44" t="s">
        <v>11</v>
      </c>
      <c r="H9210" s="44" t="s">
        <v>12</v>
      </c>
      <c r="I9210" s="42" t="s">
        <v>21751</v>
      </c>
      <c r="J9210" s="42">
        <v>8059175090875</v>
      </c>
      <c r="K9210" s="45"/>
      <c r="L9210" s="47">
        <v>479.95</v>
      </c>
      <c r="M9210" s="47">
        <v>479.95</v>
      </c>
      <c r="N9210" s="45">
        <v>43878</v>
      </c>
    </row>
    <row r="9211" spans="1:14" s="17" customFormat="1" x14ac:dyDescent="0.25">
      <c r="A9211" s="32" t="s">
        <v>23848</v>
      </c>
      <c r="B9211" s="42" t="s">
        <v>67483</v>
      </c>
      <c r="C9211" s="42"/>
      <c r="D9211" s="42"/>
      <c r="E9211" s="43" t="s">
        <v>19468</v>
      </c>
      <c r="F9211" s="44">
        <v>714</v>
      </c>
      <c r="G9211" s="44" t="s">
        <v>11</v>
      </c>
      <c r="H9211" s="44" t="s">
        <v>12</v>
      </c>
      <c r="I9211" s="42" t="s">
        <v>21750</v>
      </c>
      <c r="J9211" s="42">
        <v>8059175090868</v>
      </c>
      <c r="K9211" s="45"/>
      <c r="L9211" s="47">
        <v>479.95</v>
      </c>
      <c r="M9211" s="47">
        <v>479.95</v>
      </c>
      <c r="N9211" s="45">
        <v>43878</v>
      </c>
    </row>
    <row r="9212" spans="1:14" s="17" customFormat="1" x14ac:dyDescent="0.25">
      <c r="A9212" s="32" t="s">
        <v>23847</v>
      </c>
      <c r="B9212" s="42" t="s">
        <v>67482</v>
      </c>
      <c r="C9212" s="42"/>
      <c r="D9212" s="42" t="s">
        <v>19466</v>
      </c>
      <c r="E9212" s="43" t="s">
        <v>19467</v>
      </c>
      <c r="F9212" s="44">
        <v>714</v>
      </c>
      <c r="G9212" s="44" t="s">
        <v>11</v>
      </c>
      <c r="H9212" s="44" t="s">
        <v>12</v>
      </c>
      <c r="I9212" s="42" t="s">
        <v>21749</v>
      </c>
      <c r="J9212" s="42">
        <v>8059175090851</v>
      </c>
      <c r="K9212" s="45"/>
      <c r="L9212" s="47">
        <v>479.95</v>
      </c>
      <c r="M9212" s="47">
        <v>479.95</v>
      </c>
      <c r="N9212" s="45">
        <v>43878</v>
      </c>
    </row>
    <row r="9213" spans="1:14" s="17" customFormat="1" x14ac:dyDescent="0.25">
      <c r="A9213" s="32" t="s">
        <v>23846</v>
      </c>
      <c r="B9213" s="42" t="s">
        <v>67481</v>
      </c>
      <c r="C9213" s="42"/>
      <c r="D9213" s="42" t="s">
        <v>19464</v>
      </c>
      <c r="E9213" s="43" t="s">
        <v>19465</v>
      </c>
      <c r="F9213" s="44">
        <v>714</v>
      </c>
      <c r="G9213" s="44" t="s">
        <v>11</v>
      </c>
      <c r="H9213" s="44" t="s">
        <v>12</v>
      </c>
      <c r="I9213" s="42" t="s">
        <v>21748</v>
      </c>
      <c r="J9213" s="42">
        <v>8059175090844</v>
      </c>
      <c r="K9213" s="45"/>
      <c r="L9213" s="47">
        <v>479.95</v>
      </c>
      <c r="M9213" s="47">
        <v>479.95</v>
      </c>
      <c r="N9213" s="45">
        <v>43878</v>
      </c>
    </row>
    <row r="9214" spans="1:14" s="17" customFormat="1" x14ac:dyDescent="0.25">
      <c r="A9214" s="32" t="s">
        <v>23845</v>
      </c>
      <c r="B9214" s="42" t="s">
        <v>67480</v>
      </c>
      <c r="C9214" s="42"/>
      <c r="D9214" s="42" t="s">
        <v>19462</v>
      </c>
      <c r="E9214" s="43" t="s">
        <v>19463</v>
      </c>
      <c r="F9214" s="44">
        <v>714</v>
      </c>
      <c r="G9214" s="44" t="s">
        <v>11</v>
      </c>
      <c r="H9214" s="44" t="s">
        <v>12</v>
      </c>
      <c r="I9214" s="42" t="s">
        <v>21747</v>
      </c>
      <c r="J9214" s="42">
        <v>8059175090837</v>
      </c>
      <c r="K9214" s="45"/>
      <c r="L9214" s="47">
        <v>479.95</v>
      </c>
      <c r="M9214" s="47">
        <v>479.95</v>
      </c>
      <c r="N9214" s="45">
        <v>43878</v>
      </c>
    </row>
    <row r="9215" spans="1:14" s="17" customFormat="1" x14ac:dyDescent="0.25">
      <c r="A9215" s="32" t="s">
        <v>23844</v>
      </c>
      <c r="B9215" s="42" t="s">
        <v>67479</v>
      </c>
      <c r="C9215" s="42"/>
      <c r="D9215" s="42" t="s">
        <v>19460</v>
      </c>
      <c r="E9215" s="43" t="s">
        <v>19461</v>
      </c>
      <c r="F9215" s="44">
        <v>714</v>
      </c>
      <c r="G9215" s="44" t="s">
        <v>11</v>
      </c>
      <c r="H9215" s="44" t="s">
        <v>12</v>
      </c>
      <c r="I9215" s="42" t="s">
        <v>21746</v>
      </c>
      <c r="J9215" s="42">
        <v>8059175090813</v>
      </c>
      <c r="K9215" s="45"/>
      <c r="L9215" s="47">
        <v>479.95</v>
      </c>
      <c r="M9215" s="47">
        <v>479.95</v>
      </c>
      <c r="N9215" s="45">
        <v>43878</v>
      </c>
    </row>
    <row r="9216" spans="1:14" s="17" customFormat="1" x14ac:dyDescent="0.25">
      <c r="A9216" s="32" t="s">
        <v>56826</v>
      </c>
      <c r="B9216" s="42" t="s">
        <v>55015</v>
      </c>
      <c r="C9216" s="42"/>
      <c r="D9216" s="32" t="s">
        <v>55431</v>
      </c>
      <c r="E9216" s="32" t="s">
        <v>56743</v>
      </c>
      <c r="F9216" s="44">
        <v>714</v>
      </c>
      <c r="G9216" s="44" t="s">
        <v>17</v>
      </c>
      <c r="H9216" s="44" t="s">
        <v>18</v>
      </c>
      <c r="I9216" s="32" t="s">
        <v>55859</v>
      </c>
      <c r="J9216" s="55">
        <v>8059347198989</v>
      </c>
      <c r="K9216" s="45">
        <v>45597</v>
      </c>
      <c r="L9216" s="47">
        <v>0</v>
      </c>
      <c r="M9216" s="47">
        <v>459.95</v>
      </c>
      <c r="N9216" s="45">
        <v>45131</v>
      </c>
    </row>
    <row r="9217" spans="1:14" s="17" customFormat="1" x14ac:dyDescent="0.25">
      <c r="A9217" s="32" t="s">
        <v>56825</v>
      </c>
      <c r="B9217" s="42" t="s">
        <v>55016</v>
      </c>
      <c r="C9217" s="42"/>
      <c r="D9217" s="32" t="s">
        <v>55432</v>
      </c>
      <c r="E9217" s="32" t="s">
        <v>56744</v>
      </c>
      <c r="F9217" s="44">
        <v>714</v>
      </c>
      <c r="G9217" s="44" t="s">
        <v>17</v>
      </c>
      <c r="H9217" s="44" t="s">
        <v>18</v>
      </c>
      <c r="I9217" s="32" t="s">
        <v>55860</v>
      </c>
      <c r="J9217" s="55">
        <v>8059347198972</v>
      </c>
      <c r="K9217" s="45">
        <v>45597</v>
      </c>
      <c r="L9217" s="47">
        <v>0</v>
      </c>
      <c r="M9217" s="47">
        <v>459.95</v>
      </c>
      <c r="N9217" s="45">
        <v>45131</v>
      </c>
    </row>
    <row r="9218" spans="1:14" s="17" customFormat="1" x14ac:dyDescent="0.25">
      <c r="A9218" s="32" t="s">
        <v>56824</v>
      </c>
      <c r="B9218" s="42" t="s">
        <v>55017</v>
      </c>
      <c r="C9218" s="42"/>
      <c r="D9218" s="32" t="s">
        <v>55433</v>
      </c>
      <c r="E9218" s="32" t="s">
        <v>56745</v>
      </c>
      <c r="F9218" s="44">
        <v>714</v>
      </c>
      <c r="G9218" s="44" t="s">
        <v>17</v>
      </c>
      <c r="H9218" s="44" t="s">
        <v>18</v>
      </c>
      <c r="I9218" s="32" t="s">
        <v>55861</v>
      </c>
      <c r="J9218" s="55">
        <v>8059347198965</v>
      </c>
      <c r="K9218" s="45">
        <v>45597</v>
      </c>
      <c r="L9218" s="47">
        <v>0</v>
      </c>
      <c r="M9218" s="47">
        <v>459.95</v>
      </c>
      <c r="N9218" s="45">
        <v>45131</v>
      </c>
    </row>
    <row r="9219" spans="1:14" s="17" customFormat="1" x14ac:dyDescent="0.25">
      <c r="A9219" s="32" t="s">
        <v>56823</v>
      </c>
      <c r="B9219" s="42"/>
      <c r="C9219" s="42"/>
      <c r="D9219" s="32" t="s">
        <v>55434</v>
      </c>
      <c r="E9219" s="32" t="s">
        <v>56746</v>
      </c>
      <c r="F9219" s="44">
        <v>714</v>
      </c>
      <c r="G9219" s="44" t="s">
        <v>17</v>
      </c>
      <c r="H9219" s="44" t="s">
        <v>18</v>
      </c>
      <c r="I9219" s="32" t="s">
        <v>55862</v>
      </c>
      <c r="J9219" s="55">
        <v>8059347198958</v>
      </c>
      <c r="K9219" s="45">
        <v>45597</v>
      </c>
      <c r="L9219" s="47">
        <v>0</v>
      </c>
      <c r="M9219" s="47">
        <v>459.95</v>
      </c>
      <c r="N9219" s="45">
        <v>45131</v>
      </c>
    </row>
    <row r="9220" spans="1:14" s="17" customFormat="1" x14ac:dyDescent="0.25">
      <c r="A9220" s="32" t="s">
        <v>56831</v>
      </c>
      <c r="B9220" s="42" t="s">
        <v>55010</v>
      </c>
      <c r="C9220" s="42"/>
      <c r="D9220" s="32" t="s">
        <v>55426</v>
      </c>
      <c r="E9220" s="32" t="s">
        <v>56738</v>
      </c>
      <c r="F9220" s="44">
        <v>714</v>
      </c>
      <c r="G9220" s="44" t="s">
        <v>17</v>
      </c>
      <c r="H9220" s="44" t="s">
        <v>18</v>
      </c>
      <c r="I9220" s="32" t="s">
        <v>55854</v>
      </c>
      <c r="J9220" s="55">
        <v>8059347199030</v>
      </c>
      <c r="K9220" s="45">
        <v>45597</v>
      </c>
      <c r="L9220" s="47">
        <v>0</v>
      </c>
      <c r="M9220" s="47">
        <v>459.95</v>
      </c>
      <c r="N9220" s="45">
        <v>45131</v>
      </c>
    </row>
    <row r="9221" spans="1:14" s="17" customFormat="1" x14ac:dyDescent="0.25">
      <c r="A9221" s="32" t="s">
        <v>56830</v>
      </c>
      <c r="B9221" s="42" t="s">
        <v>55011</v>
      </c>
      <c r="C9221" s="42"/>
      <c r="D9221" s="32" t="s">
        <v>55427</v>
      </c>
      <c r="E9221" s="32" t="s">
        <v>56739</v>
      </c>
      <c r="F9221" s="44">
        <v>714</v>
      </c>
      <c r="G9221" s="44" t="s">
        <v>17</v>
      </c>
      <c r="H9221" s="44" t="s">
        <v>18</v>
      </c>
      <c r="I9221" s="32" t="s">
        <v>55855</v>
      </c>
      <c r="J9221" s="55">
        <v>8059347199023</v>
      </c>
      <c r="K9221" s="45">
        <v>45597</v>
      </c>
      <c r="L9221" s="47">
        <v>0</v>
      </c>
      <c r="M9221" s="47">
        <v>459.95</v>
      </c>
      <c r="N9221" s="45">
        <v>45131</v>
      </c>
    </row>
    <row r="9222" spans="1:14" s="17" customFormat="1" x14ac:dyDescent="0.25">
      <c r="A9222" s="32" t="s">
        <v>56829</v>
      </c>
      <c r="B9222" s="42" t="s">
        <v>55012</v>
      </c>
      <c r="C9222" s="42"/>
      <c r="D9222" s="32" t="s">
        <v>55428</v>
      </c>
      <c r="E9222" s="32" t="s">
        <v>56740</v>
      </c>
      <c r="F9222" s="44">
        <v>714</v>
      </c>
      <c r="G9222" s="44" t="s">
        <v>17</v>
      </c>
      <c r="H9222" s="44" t="s">
        <v>18</v>
      </c>
      <c r="I9222" s="32" t="s">
        <v>55856</v>
      </c>
      <c r="J9222" s="55">
        <v>8059347199016</v>
      </c>
      <c r="K9222" s="45">
        <v>45597</v>
      </c>
      <c r="L9222" s="47">
        <v>0</v>
      </c>
      <c r="M9222" s="47">
        <v>459.95</v>
      </c>
      <c r="N9222" s="45">
        <v>45131</v>
      </c>
    </row>
    <row r="9223" spans="1:14" s="17" customFormat="1" x14ac:dyDescent="0.25">
      <c r="A9223" s="32" t="s">
        <v>56828</v>
      </c>
      <c r="B9223" s="42" t="s">
        <v>55013</v>
      </c>
      <c r="C9223" s="42"/>
      <c r="D9223" s="32" t="s">
        <v>55429</v>
      </c>
      <c r="E9223" s="32" t="s">
        <v>56741</v>
      </c>
      <c r="F9223" s="44">
        <v>714</v>
      </c>
      <c r="G9223" s="44" t="s">
        <v>17</v>
      </c>
      <c r="H9223" s="44" t="s">
        <v>18</v>
      </c>
      <c r="I9223" s="32" t="s">
        <v>55857</v>
      </c>
      <c r="J9223" s="55">
        <v>8059347199009</v>
      </c>
      <c r="K9223" s="45">
        <v>45597</v>
      </c>
      <c r="L9223" s="47">
        <v>0</v>
      </c>
      <c r="M9223" s="47">
        <v>459.95</v>
      </c>
      <c r="N9223" s="45">
        <v>45131</v>
      </c>
    </row>
    <row r="9224" spans="1:14" s="17" customFormat="1" x14ac:dyDescent="0.25">
      <c r="A9224" s="32" t="s">
        <v>56827</v>
      </c>
      <c r="B9224" s="42" t="s">
        <v>55014</v>
      </c>
      <c r="C9224" s="42"/>
      <c r="D9224" s="32" t="s">
        <v>55430</v>
      </c>
      <c r="E9224" s="32" t="s">
        <v>56742</v>
      </c>
      <c r="F9224" s="44">
        <v>714</v>
      </c>
      <c r="G9224" s="44" t="s">
        <v>17</v>
      </c>
      <c r="H9224" s="44" t="s">
        <v>18</v>
      </c>
      <c r="I9224" s="32" t="s">
        <v>55858</v>
      </c>
      <c r="J9224" s="55">
        <v>8059347198996</v>
      </c>
      <c r="K9224" s="45">
        <v>45597</v>
      </c>
      <c r="L9224" s="47">
        <v>0</v>
      </c>
      <c r="M9224" s="47">
        <v>459.95</v>
      </c>
      <c r="N9224" s="45">
        <v>45131</v>
      </c>
    </row>
    <row r="9225" spans="1:14" s="17" customFormat="1" x14ac:dyDescent="0.25">
      <c r="A9225" s="32" t="s">
        <v>41833</v>
      </c>
      <c r="B9225" s="42" t="s">
        <v>41834</v>
      </c>
      <c r="C9225" s="42"/>
      <c r="D9225" s="42" t="s">
        <v>41835</v>
      </c>
      <c r="E9225" s="43" t="s">
        <v>41836</v>
      </c>
      <c r="F9225" s="44">
        <v>714</v>
      </c>
      <c r="G9225" s="32" t="s">
        <v>17</v>
      </c>
      <c r="H9225" s="43" t="s">
        <v>18</v>
      </c>
      <c r="I9225" s="42" t="s">
        <v>41837</v>
      </c>
      <c r="J9225" s="42">
        <v>8059175883866</v>
      </c>
      <c r="K9225" s="45">
        <v>45597</v>
      </c>
      <c r="L9225" s="46">
        <v>0</v>
      </c>
      <c r="M9225" s="46">
        <v>459.95</v>
      </c>
      <c r="N9225" s="45">
        <v>44396</v>
      </c>
    </row>
    <row r="9226" spans="1:14" s="17" customFormat="1" x14ac:dyDescent="0.25">
      <c r="A9226" s="32" t="s">
        <v>41828</v>
      </c>
      <c r="B9226" s="42" t="s">
        <v>41829</v>
      </c>
      <c r="C9226" s="42"/>
      <c r="D9226" s="42" t="s">
        <v>41830</v>
      </c>
      <c r="E9226" s="43" t="s">
        <v>41831</v>
      </c>
      <c r="F9226" s="44">
        <v>714</v>
      </c>
      <c r="G9226" s="32" t="s">
        <v>17</v>
      </c>
      <c r="H9226" s="43" t="s">
        <v>18</v>
      </c>
      <c r="I9226" s="42" t="s">
        <v>41832</v>
      </c>
      <c r="J9226" s="42">
        <v>8059175883859</v>
      </c>
      <c r="K9226" s="45">
        <v>45597</v>
      </c>
      <c r="L9226" s="46">
        <v>0</v>
      </c>
      <c r="M9226" s="46">
        <v>459.95</v>
      </c>
      <c r="N9226" s="45">
        <v>44396</v>
      </c>
    </row>
    <row r="9227" spans="1:14" s="17" customFormat="1" x14ac:dyDescent="0.25">
      <c r="A9227" s="32" t="s">
        <v>41823</v>
      </c>
      <c r="B9227" s="42" t="s">
        <v>41824</v>
      </c>
      <c r="C9227" s="42"/>
      <c r="D9227" s="42" t="s">
        <v>41825</v>
      </c>
      <c r="E9227" s="43" t="s">
        <v>41826</v>
      </c>
      <c r="F9227" s="44">
        <v>714</v>
      </c>
      <c r="G9227" s="32" t="s">
        <v>17</v>
      </c>
      <c r="H9227" s="43" t="s">
        <v>18</v>
      </c>
      <c r="I9227" s="42" t="s">
        <v>41827</v>
      </c>
      <c r="J9227" s="42">
        <v>8059175883842</v>
      </c>
      <c r="K9227" s="45">
        <v>45597</v>
      </c>
      <c r="L9227" s="46">
        <v>0</v>
      </c>
      <c r="M9227" s="46">
        <v>459.95</v>
      </c>
      <c r="N9227" s="45">
        <v>44396</v>
      </c>
    </row>
    <row r="9228" spans="1:14" s="17" customFormat="1" x14ac:dyDescent="0.25">
      <c r="A9228" s="32" t="s">
        <v>41820</v>
      </c>
      <c r="B9228" s="42"/>
      <c r="C9228" s="42"/>
      <c r="D9228" s="42"/>
      <c r="E9228" s="43" t="s">
        <v>41821</v>
      </c>
      <c r="F9228" s="44">
        <v>714</v>
      </c>
      <c r="G9228" s="32" t="s">
        <v>17</v>
      </c>
      <c r="H9228" s="43" t="s">
        <v>18</v>
      </c>
      <c r="I9228" s="42" t="s">
        <v>41822</v>
      </c>
      <c r="J9228" s="42">
        <v>8059175883835</v>
      </c>
      <c r="K9228" s="45">
        <v>45597</v>
      </c>
      <c r="L9228" s="46">
        <v>0</v>
      </c>
      <c r="M9228" s="46">
        <v>459.95</v>
      </c>
      <c r="N9228" s="45">
        <v>44396</v>
      </c>
    </row>
    <row r="9229" spans="1:14" s="17" customFormat="1" x14ac:dyDescent="0.25">
      <c r="A9229" s="32" t="s">
        <v>41817</v>
      </c>
      <c r="B9229" s="42"/>
      <c r="C9229" s="42"/>
      <c r="D9229" s="42"/>
      <c r="E9229" s="43" t="s">
        <v>41818</v>
      </c>
      <c r="F9229" s="44">
        <v>714</v>
      </c>
      <c r="G9229" s="32" t="s">
        <v>17</v>
      </c>
      <c r="H9229" s="43" t="s">
        <v>18</v>
      </c>
      <c r="I9229" s="42" t="s">
        <v>41819</v>
      </c>
      <c r="J9229" s="42">
        <v>8059175883828</v>
      </c>
      <c r="K9229" s="45">
        <v>45597</v>
      </c>
      <c r="L9229" s="46">
        <v>0</v>
      </c>
      <c r="M9229" s="46">
        <v>459.95</v>
      </c>
      <c r="N9229" s="45">
        <v>44396</v>
      </c>
    </row>
    <row r="9230" spans="1:14" s="17" customFormat="1" x14ac:dyDescent="0.25">
      <c r="A9230" s="32" t="s">
        <v>41866</v>
      </c>
      <c r="B9230" s="42"/>
      <c r="C9230" s="42"/>
      <c r="D9230" s="42"/>
      <c r="E9230" s="43" t="s">
        <v>41867</v>
      </c>
      <c r="F9230" s="44">
        <v>714</v>
      </c>
      <c r="G9230" s="32" t="s">
        <v>17</v>
      </c>
      <c r="H9230" s="43" t="s">
        <v>18</v>
      </c>
      <c r="I9230" s="42" t="s">
        <v>41868</v>
      </c>
      <c r="J9230" s="42">
        <v>8059175883934</v>
      </c>
      <c r="K9230" s="45">
        <v>45597</v>
      </c>
      <c r="L9230" s="46">
        <v>0</v>
      </c>
      <c r="M9230" s="46">
        <v>459.95</v>
      </c>
      <c r="N9230" s="45">
        <v>44396</v>
      </c>
    </row>
    <row r="9231" spans="1:14" s="17" customFormat="1" x14ac:dyDescent="0.25">
      <c r="A9231" s="32" t="s">
        <v>41863</v>
      </c>
      <c r="B9231" s="42"/>
      <c r="C9231" s="42"/>
      <c r="D9231" s="42"/>
      <c r="E9231" s="43" t="s">
        <v>41864</v>
      </c>
      <c r="F9231" s="44">
        <v>714</v>
      </c>
      <c r="G9231" s="32" t="s">
        <v>17</v>
      </c>
      <c r="H9231" s="43" t="s">
        <v>18</v>
      </c>
      <c r="I9231" s="42" t="s">
        <v>41865</v>
      </c>
      <c r="J9231" s="42">
        <v>8059175883927</v>
      </c>
      <c r="K9231" s="45">
        <v>45597</v>
      </c>
      <c r="L9231" s="46">
        <v>0</v>
      </c>
      <c r="M9231" s="46">
        <v>459.95</v>
      </c>
      <c r="N9231" s="45">
        <v>44396</v>
      </c>
    </row>
    <row r="9232" spans="1:14" s="17" customFormat="1" x14ac:dyDescent="0.25">
      <c r="A9232" s="32" t="s">
        <v>41858</v>
      </c>
      <c r="B9232" s="42" t="s">
        <v>41859</v>
      </c>
      <c r="C9232" s="42"/>
      <c r="D9232" s="42" t="s">
        <v>41860</v>
      </c>
      <c r="E9232" s="43" t="s">
        <v>41861</v>
      </c>
      <c r="F9232" s="44">
        <v>714</v>
      </c>
      <c r="G9232" s="32" t="s">
        <v>17</v>
      </c>
      <c r="H9232" s="43" t="s">
        <v>18</v>
      </c>
      <c r="I9232" s="42" t="s">
        <v>41862</v>
      </c>
      <c r="J9232" s="42">
        <v>8059175883910</v>
      </c>
      <c r="K9232" s="45">
        <v>45597</v>
      </c>
      <c r="L9232" s="46">
        <v>0</v>
      </c>
      <c r="M9232" s="46">
        <v>459.95</v>
      </c>
      <c r="N9232" s="45">
        <v>44396</v>
      </c>
    </row>
    <row r="9233" spans="1:14" s="17" customFormat="1" x14ac:dyDescent="0.25">
      <c r="A9233" s="32" t="s">
        <v>41853</v>
      </c>
      <c r="B9233" s="42" t="s">
        <v>41854</v>
      </c>
      <c r="C9233" s="42"/>
      <c r="D9233" s="42" t="s">
        <v>41855</v>
      </c>
      <c r="E9233" s="43" t="s">
        <v>41856</v>
      </c>
      <c r="F9233" s="44">
        <v>714</v>
      </c>
      <c r="G9233" s="32" t="s">
        <v>17</v>
      </c>
      <c r="H9233" s="43" t="s">
        <v>18</v>
      </c>
      <c r="I9233" s="42" t="s">
        <v>41857</v>
      </c>
      <c r="J9233" s="42">
        <v>8059175883903</v>
      </c>
      <c r="K9233" s="45">
        <v>45597</v>
      </c>
      <c r="L9233" s="46">
        <v>0</v>
      </c>
      <c r="M9233" s="46">
        <v>459.95</v>
      </c>
      <c r="N9233" s="45">
        <v>44396</v>
      </c>
    </row>
    <row r="9234" spans="1:14" customFormat="1" x14ac:dyDescent="0.25">
      <c r="A9234" s="32" t="s">
        <v>41848</v>
      </c>
      <c r="B9234" s="42" t="s">
        <v>41849</v>
      </c>
      <c r="C9234" s="42"/>
      <c r="D9234" s="42" t="s">
        <v>41850</v>
      </c>
      <c r="E9234" s="43" t="s">
        <v>41851</v>
      </c>
      <c r="F9234" s="44">
        <v>714</v>
      </c>
      <c r="G9234" s="32" t="s">
        <v>17</v>
      </c>
      <c r="H9234" s="43" t="s">
        <v>18</v>
      </c>
      <c r="I9234" s="42" t="s">
        <v>41852</v>
      </c>
      <c r="J9234" s="42">
        <v>8059175883897</v>
      </c>
      <c r="K9234" s="45">
        <v>45597</v>
      </c>
      <c r="L9234" s="46">
        <v>0</v>
      </c>
      <c r="M9234" s="46">
        <v>459.95</v>
      </c>
      <c r="N9234" s="45">
        <v>44396</v>
      </c>
    </row>
    <row r="9235" spans="1:14" customFormat="1" x14ac:dyDescent="0.25">
      <c r="A9235" s="32" t="s">
        <v>41843</v>
      </c>
      <c r="B9235" s="42" t="s">
        <v>41844</v>
      </c>
      <c r="C9235" s="42"/>
      <c r="D9235" s="42" t="s">
        <v>41845</v>
      </c>
      <c r="E9235" s="43" t="s">
        <v>41846</v>
      </c>
      <c r="F9235" s="44">
        <v>714</v>
      </c>
      <c r="G9235" s="32" t="s">
        <v>17</v>
      </c>
      <c r="H9235" s="43" t="s">
        <v>18</v>
      </c>
      <c r="I9235" s="42" t="s">
        <v>41847</v>
      </c>
      <c r="J9235" s="42">
        <v>8059175883880</v>
      </c>
      <c r="K9235" s="45">
        <v>45597</v>
      </c>
      <c r="L9235" s="46">
        <v>0</v>
      </c>
      <c r="M9235" s="46">
        <v>459.95</v>
      </c>
      <c r="N9235" s="45">
        <v>44396</v>
      </c>
    </row>
    <row r="9236" spans="1:14" customFormat="1" x14ac:dyDescent="0.25">
      <c r="A9236" s="32" t="s">
        <v>41838</v>
      </c>
      <c r="B9236" s="42" t="s">
        <v>41839</v>
      </c>
      <c r="C9236" s="42"/>
      <c r="D9236" s="42" t="s">
        <v>41840</v>
      </c>
      <c r="E9236" s="43" t="s">
        <v>41841</v>
      </c>
      <c r="F9236" s="44">
        <v>714</v>
      </c>
      <c r="G9236" s="32" t="s">
        <v>17</v>
      </c>
      <c r="H9236" s="43" t="s">
        <v>18</v>
      </c>
      <c r="I9236" s="42" t="s">
        <v>41842</v>
      </c>
      <c r="J9236" s="42">
        <v>8059175883873</v>
      </c>
      <c r="K9236" s="45">
        <v>45597</v>
      </c>
      <c r="L9236" s="46">
        <v>0</v>
      </c>
      <c r="M9236" s="46">
        <v>459.95</v>
      </c>
      <c r="N9236" s="45">
        <v>44396</v>
      </c>
    </row>
    <row r="9237" spans="1:14" customFormat="1" x14ac:dyDescent="0.25">
      <c r="A9237" s="32" t="s">
        <v>22903</v>
      </c>
      <c r="B9237" s="42" t="s">
        <v>67283</v>
      </c>
      <c r="C9237" s="42"/>
      <c r="D9237" s="42" t="s">
        <v>1710</v>
      </c>
      <c r="E9237" s="43" t="s">
        <v>1711</v>
      </c>
      <c r="F9237" s="44">
        <v>714</v>
      </c>
      <c r="G9237" s="44" t="s">
        <v>11</v>
      </c>
      <c r="H9237" s="44" t="s">
        <v>12</v>
      </c>
      <c r="I9237" s="42" t="s">
        <v>53711</v>
      </c>
      <c r="J9237" s="42">
        <v>8051194546616</v>
      </c>
      <c r="K9237" s="45"/>
      <c r="L9237" s="46">
        <v>459.95</v>
      </c>
      <c r="M9237" s="46">
        <v>459.95</v>
      </c>
      <c r="N9237" s="45"/>
    </row>
    <row r="9238" spans="1:14" customFormat="1" x14ac:dyDescent="0.25">
      <c r="A9238" s="32" t="s">
        <v>41779</v>
      </c>
      <c r="B9238" s="42" t="s">
        <v>41780</v>
      </c>
      <c r="C9238" s="42"/>
      <c r="D9238" s="42" t="s">
        <v>41781</v>
      </c>
      <c r="E9238" s="43" t="s">
        <v>41782</v>
      </c>
      <c r="F9238" s="44">
        <v>714</v>
      </c>
      <c r="G9238" s="32" t="s">
        <v>11</v>
      </c>
      <c r="H9238" s="43" t="s">
        <v>12</v>
      </c>
      <c r="I9238" s="42" t="s">
        <v>41783</v>
      </c>
      <c r="J9238" s="42">
        <v>8059175883743</v>
      </c>
      <c r="K9238" s="45"/>
      <c r="L9238" s="46">
        <v>459.95</v>
      </c>
      <c r="M9238" s="46">
        <v>459.95</v>
      </c>
      <c r="N9238" s="45">
        <v>44396</v>
      </c>
    </row>
    <row r="9239" spans="1:14" customFormat="1" x14ac:dyDescent="0.25">
      <c r="A9239" s="32" t="s">
        <v>41774</v>
      </c>
      <c r="B9239" s="42" t="s">
        <v>41775</v>
      </c>
      <c r="C9239" s="42"/>
      <c r="D9239" s="42" t="s">
        <v>41776</v>
      </c>
      <c r="E9239" s="43" t="s">
        <v>41777</v>
      </c>
      <c r="F9239" s="44">
        <v>714</v>
      </c>
      <c r="G9239" s="32" t="s">
        <v>11</v>
      </c>
      <c r="H9239" s="43" t="s">
        <v>12</v>
      </c>
      <c r="I9239" s="42" t="s">
        <v>41778</v>
      </c>
      <c r="J9239" s="42">
        <v>8059175883736</v>
      </c>
      <c r="K9239" s="45"/>
      <c r="L9239" s="46">
        <v>459.95</v>
      </c>
      <c r="M9239" s="46">
        <v>459.95</v>
      </c>
      <c r="N9239" s="45">
        <v>44396</v>
      </c>
    </row>
    <row r="9240" spans="1:14" customFormat="1" x14ac:dyDescent="0.25">
      <c r="A9240" s="32" t="s">
        <v>41769</v>
      </c>
      <c r="B9240" s="42" t="s">
        <v>41770</v>
      </c>
      <c r="C9240" s="42"/>
      <c r="D9240" s="42" t="s">
        <v>41771</v>
      </c>
      <c r="E9240" s="43" t="s">
        <v>41772</v>
      </c>
      <c r="F9240" s="44">
        <v>714</v>
      </c>
      <c r="G9240" s="32" t="s">
        <v>11</v>
      </c>
      <c r="H9240" s="43" t="s">
        <v>12</v>
      </c>
      <c r="I9240" s="42" t="s">
        <v>41773</v>
      </c>
      <c r="J9240" s="42">
        <v>8059175883729</v>
      </c>
      <c r="K9240" s="45"/>
      <c r="L9240" s="46">
        <v>459.95</v>
      </c>
      <c r="M9240" s="46">
        <v>459.95</v>
      </c>
      <c r="N9240" s="45">
        <v>44396</v>
      </c>
    </row>
    <row r="9241" spans="1:14" customFormat="1" x14ac:dyDescent="0.25">
      <c r="A9241" s="32" t="s">
        <v>41765</v>
      </c>
      <c r="B9241" s="42" t="s">
        <v>41766</v>
      </c>
      <c r="C9241" s="42"/>
      <c r="D9241" s="42"/>
      <c r="E9241" s="43" t="s">
        <v>41767</v>
      </c>
      <c r="F9241" s="44">
        <v>714</v>
      </c>
      <c r="G9241" s="32" t="s">
        <v>11</v>
      </c>
      <c r="H9241" s="43" t="s">
        <v>12</v>
      </c>
      <c r="I9241" s="42" t="s">
        <v>41768</v>
      </c>
      <c r="J9241" s="42">
        <v>8059175883712</v>
      </c>
      <c r="K9241" s="45"/>
      <c r="L9241" s="46">
        <v>459.95</v>
      </c>
      <c r="M9241" s="46">
        <v>459.95</v>
      </c>
      <c r="N9241" s="45">
        <v>44396</v>
      </c>
    </row>
    <row r="9242" spans="1:14" customFormat="1" x14ac:dyDescent="0.25">
      <c r="A9242" s="32" t="s">
        <v>41761</v>
      </c>
      <c r="B9242" s="42" t="s">
        <v>41762</v>
      </c>
      <c r="C9242" s="42"/>
      <c r="D9242" s="42"/>
      <c r="E9242" s="43" t="s">
        <v>41763</v>
      </c>
      <c r="F9242" s="44">
        <v>714</v>
      </c>
      <c r="G9242" s="32" t="s">
        <v>11</v>
      </c>
      <c r="H9242" s="43" t="s">
        <v>12</v>
      </c>
      <c r="I9242" s="42" t="s">
        <v>41764</v>
      </c>
      <c r="J9242" s="42">
        <v>8059175883705</v>
      </c>
      <c r="K9242" s="45"/>
      <c r="L9242" s="46">
        <v>459.95</v>
      </c>
      <c r="M9242" s="46">
        <v>459.95</v>
      </c>
      <c r="N9242" s="45">
        <v>44396</v>
      </c>
    </row>
    <row r="9243" spans="1:14" customFormat="1" x14ac:dyDescent="0.25">
      <c r="A9243" s="32" t="s">
        <v>41813</v>
      </c>
      <c r="B9243" s="42" t="s">
        <v>41814</v>
      </c>
      <c r="C9243" s="42"/>
      <c r="D9243" s="42"/>
      <c r="E9243" s="43" t="s">
        <v>41815</v>
      </c>
      <c r="F9243" s="44">
        <v>714</v>
      </c>
      <c r="G9243" s="32" t="s">
        <v>11</v>
      </c>
      <c r="H9243" s="43" t="s">
        <v>12</v>
      </c>
      <c r="I9243" s="42" t="s">
        <v>41816</v>
      </c>
      <c r="J9243" s="42">
        <v>8059175883811</v>
      </c>
      <c r="K9243" s="45"/>
      <c r="L9243" s="46">
        <v>459.95</v>
      </c>
      <c r="M9243" s="46">
        <v>459.95</v>
      </c>
      <c r="N9243" s="45">
        <v>44396</v>
      </c>
    </row>
    <row r="9244" spans="1:14" customFormat="1" x14ac:dyDescent="0.25">
      <c r="A9244" s="32" t="s">
        <v>41809</v>
      </c>
      <c r="B9244" s="42" t="s">
        <v>41810</v>
      </c>
      <c r="C9244" s="42"/>
      <c r="D9244" s="42"/>
      <c r="E9244" s="43" t="s">
        <v>41811</v>
      </c>
      <c r="F9244" s="44">
        <v>714</v>
      </c>
      <c r="G9244" s="32" t="s">
        <v>11</v>
      </c>
      <c r="H9244" s="43" t="s">
        <v>12</v>
      </c>
      <c r="I9244" s="42" t="s">
        <v>41812</v>
      </c>
      <c r="J9244" s="42">
        <v>8059175883804</v>
      </c>
      <c r="K9244" s="45"/>
      <c r="L9244" s="46">
        <v>459.95</v>
      </c>
      <c r="M9244" s="46">
        <v>459.95</v>
      </c>
      <c r="N9244" s="45">
        <v>44396</v>
      </c>
    </row>
    <row r="9245" spans="1:14" customFormat="1" x14ac:dyDescent="0.25">
      <c r="A9245" s="32" t="s">
        <v>41804</v>
      </c>
      <c r="B9245" s="42" t="s">
        <v>41805</v>
      </c>
      <c r="C9245" s="42"/>
      <c r="D9245" s="42" t="s">
        <v>41806</v>
      </c>
      <c r="E9245" s="43" t="s">
        <v>41807</v>
      </c>
      <c r="F9245" s="44">
        <v>714</v>
      </c>
      <c r="G9245" s="32" t="s">
        <v>11</v>
      </c>
      <c r="H9245" s="43" t="s">
        <v>12</v>
      </c>
      <c r="I9245" s="42" t="s">
        <v>41808</v>
      </c>
      <c r="J9245" s="42">
        <v>8059175883798</v>
      </c>
      <c r="K9245" s="45"/>
      <c r="L9245" s="46">
        <v>459.95</v>
      </c>
      <c r="M9245" s="46">
        <v>459.95</v>
      </c>
      <c r="N9245" s="45">
        <v>44396</v>
      </c>
    </row>
    <row r="9246" spans="1:14" customFormat="1" x14ac:dyDescent="0.25">
      <c r="A9246" s="32" t="s">
        <v>41799</v>
      </c>
      <c r="B9246" s="42" t="s">
        <v>41800</v>
      </c>
      <c r="C9246" s="42"/>
      <c r="D9246" s="42" t="s">
        <v>41801</v>
      </c>
      <c r="E9246" s="43" t="s">
        <v>41802</v>
      </c>
      <c r="F9246" s="44">
        <v>714</v>
      </c>
      <c r="G9246" s="32" t="s">
        <v>11</v>
      </c>
      <c r="H9246" s="43" t="s">
        <v>12</v>
      </c>
      <c r="I9246" s="42" t="s">
        <v>41803</v>
      </c>
      <c r="J9246" s="42">
        <v>8059175883781</v>
      </c>
      <c r="K9246" s="45"/>
      <c r="L9246" s="46">
        <v>459.95</v>
      </c>
      <c r="M9246" s="46">
        <v>459.95</v>
      </c>
      <c r="N9246" s="45">
        <v>44396</v>
      </c>
    </row>
    <row r="9247" spans="1:14" customFormat="1" x14ac:dyDescent="0.25">
      <c r="A9247" s="32" t="s">
        <v>41794</v>
      </c>
      <c r="B9247" s="42" t="s">
        <v>41795</v>
      </c>
      <c r="C9247" s="42"/>
      <c r="D9247" s="42" t="s">
        <v>41796</v>
      </c>
      <c r="E9247" s="43" t="s">
        <v>41797</v>
      </c>
      <c r="F9247" s="44">
        <v>714</v>
      </c>
      <c r="G9247" s="32" t="s">
        <v>11</v>
      </c>
      <c r="H9247" s="43" t="s">
        <v>12</v>
      </c>
      <c r="I9247" s="42" t="s">
        <v>41798</v>
      </c>
      <c r="J9247" s="42">
        <v>8059175883774</v>
      </c>
      <c r="K9247" s="45"/>
      <c r="L9247" s="46">
        <v>459.95</v>
      </c>
      <c r="M9247" s="46">
        <v>459.95</v>
      </c>
      <c r="N9247" s="45">
        <v>44396</v>
      </c>
    </row>
    <row r="9248" spans="1:14" customFormat="1" x14ac:dyDescent="0.25">
      <c r="A9248" s="32" t="s">
        <v>41789</v>
      </c>
      <c r="B9248" s="42" t="s">
        <v>41790</v>
      </c>
      <c r="C9248" s="42"/>
      <c r="D9248" s="42" t="s">
        <v>41791</v>
      </c>
      <c r="E9248" s="43" t="s">
        <v>41792</v>
      </c>
      <c r="F9248" s="44">
        <v>714</v>
      </c>
      <c r="G9248" s="32" t="s">
        <v>11</v>
      </c>
      <c r="H9248" s="43" t="s">
        <v>12</v>
      </c>
      <c r="I9248" s="42" t="s">
        <v>41793</v>
      </c>
      <c r="J9248" s="42">
        <v>8059175883767</v>
      </c>
      <c r="K9248" s="45"/>
      <c r="L9248" s="46">
        <v>459.95</v>
      </c>
      <c r="M9248" s="46">
        <v>459.95</v>
      </c>
      <c r="N9248" s="45">
        <v>44396</v>
      </c>
    </row>
    <row r="9249" spans="1:14" customFormat="1" x14ac:dyDescent="0.25">
      <c r="A9249" s="32" t="s">
        <v>41784</v>
      </c>
      <c r="B9249" s="42" t="s">
        <v>41785</v>
      </c>
      <c r="C9249" s="42"/>
      <c r="D9249" s="42" t="s">
        <v>41786</v>
      </c>
      <c r="E9249" s="43" t="s">
        <v>41787</v>
      </c>
      <c r="F9249" s="44">
        <v>714</v>
      </c>
      <c r="G9249" s="32" t="s">
        <v>11</v>
      </c>
      <c r="H9249" s="43" t="s">
        <v>12</v>
      </c>
      <c r="I9249" s="42" t="s">
        <v>41788</v>
      </c>
      <c r="J9249" s="42">
        <v>8059175883750</v>
      </c>
      <c r="K9249" s="45"/>
      <c r="L9249" s="46">
        <v>459.95</v>
      </c>
      <c r="M9249" s="46">
        <v>459.95</v>
      </c>
      <c r="N9249" s="45">
        <v>44396</v>
      </c>
    </row>
    <row r="9250" spans="1:14" customFormat="1" x14ac:dyDescent="0.25">
      <c r="A9250" s="32" t="s">
        <v>22902</v>
      </c>
      <c r="B9250" s="42" t="s">
        <v>67282</v>
      </c>
      <c r="C9250" s="42"/>
      <c r="D9250" s="42" t="s">
        <v>1708</v>
      </c>
      <c r="E9250" s="43" t="s">
        <v>1709</v>
      </c>
      <c r="F9250" s="44">
        <v>714</v>
      </c>
      <c r="G9250" s="44" t="s">
        <v>11</v>
      </c>
      <c r="H9250" s="44" t="s">
        <v>12</v>
      </c>
      <c r="I9250" s="42" t="s">
        <v>53710</v>
      </c>
      <c r="J9250" s="42">
        <v>8051194546661</v>
      </c>
      <c r="K9250" s="45"/>
      <c r="L9250" s="46">
        <v>459.95</v>
      </c>
      <c r="M9250" s="46">
        <v>459.95</v>
      </c>
      <c r="N9250" s="45"/>
    </row>
    <row r="9251" spans="1:14" customFormat="1" x14ac:dyDescent="0.25">
      <c r="A9251" s="32" t="s">
        <v>22901</v>
      </c>
      <c r="B9251" s="42" t="s">
        <v>67281</v>
      </c>
      <c r="C9251" s="42"/>
      <c r="D9251" s="42" t="s">
        <v>1706</v>
      </c>
      <c r="E9251" s="43" t="s">
        <v>1707</v>
      </c>
      <c r="F9251" s="44">
        <v>714</v>
      </c>
      <c r="G9251" s="44" t="s">
        <v>11</v>
      </c>
      <c r="H9251" s="44" t="s">
        <v>12</v>
      </c>
      <c r="I9251" s="42" t="s">
        <v>53709</v>
      </c>
      <c r="J9251" s="42">
        <v>8051194546654</v>
      </c>
      <c r="K9251" s="45"/>
      <c r="L9251" s="46">
        <v>459.95</v>
      </c>
      <c r="M9251" s="46">
        <v>459.95</v>
      </c>
      <c r="N9251" s="45"/>
    </row>
    <row r="9252" spans="1:14" customFormat="1" x14ac:dyDescent="0.25">
      <c r="A9252" s="32"/>
      <c r="B9252" s="42" t="s">
        <v>52361</v>
      </c>
      <c r="C9252" s="42"/>
      <c r="D9252" s="73" t="s">
        <v>70919</v>
      </c>
      <c r="E9252" s="32" t="s">
        <v>50585</v>
      </c>
      <c r="F9252" s="44">
        <v>714</v>
      </c>
      <c r="G9252" s="32" t="s">
        <v>11</v>
      </c>
      <c r="H9252" s="32" t="s">
        <v>12</v>
      </c>
      <c r="I9252" s="32" t="s">
        <v>50586</v>
      </c>
      <c r="J9252" s="55">
        <v>8059347045856</v>
      </c>
      <c r="K9252" s="32"/>
      <c r="L9252" s="46">
        <v>459.95</v>
      </c>
      <c r="M9252" s="46">
        <v>459.95</v>
      </c>
      <c r="N9252" s="45">
        <v>44865</v>
      </c>
    </row>
    <row r="9253" spans="1:14" customFormat="1" x14ac:dyDescent="0.25">
      <c r="A9253" s="32"/>
      <c r="B9253" s="42" t="s">
        <v>52360</v>
      </c>
      <c r="C9253" s="42"/>
      <c r="D9253" s="73" t="s">
        <v>70918</v>
      </c>
      <c r="E9253" s="32" t="s">
        <v>50583</v>
      </c>
      <c r="F9253" s="44">
        <v>714</v>
      </c>
      <c r="G9253" s="32" t="s">
        <v>11</v>
      </c>
      <c r="H9253" s="32" t="s">
        <v>12</v>
      </c>
      <c r="I9253" s="32" t="s">
        <v>50584</v>
      </c>
      <c r="J9253" s="55">
        <v>8059347051147</v>
      </c>
      <c r="K9253" s="32"/>
      <c r="L9253" s="46">
        <v>459.95</v>
      </c>
      <c r="M9253" s="46">
        <v>459.95</v>
      </c>
      <c r="N9253" s="45">
        <v>44865</v>
      </c>
    </row>
    <row r="9254" spans="1:14" customFormat="1" x14ac:dyDescent="0.25">
      <c r="A9254" s="32"/>
      <c r="B9254" s="42" t="s">
        <v>52359</v>
      </c>
      <c r="C9254" s="42"/>
      <c r="D9254" s="73" t="s">
        <v>70917</v>
      </c>
      <c r="E9254" s="32" t="s">
        <v>50581</v>
      </c>
      <c r="F9254" s="44">
        <v>714</v>
      </c>
      <c r="G9254" s="32" t="s">
        <v>11</v>
      </c>
      <c r="H9254" s="32" t="s">
        <v>12</v>
      </c>
      <c r="I9254" s="32" t="s">
        <v>50582</v>
      </c>
      <c r="J9254" s="55">
        <v>8059347051130</v>
      </c>
      <c r="K9254" s="32"/>
      <c r="L9254" s="46">
        <v>459.95</v>
      </c>
      <c r="M9254" s="46">
        <v>459.95</v>
      </c>
      <c r="N9254" s="45">
        <v>44865</v>
      </c>
    </row>
    <row r="9255" spans="1:14" customFormat="1" x14ac:dyDescent="0.25">
      <c r="A9255" s="32"/>
      <c r="B9255" s="42"/>
      <c r="C9255" s="42"/>
      <c r="D9255" s="73" t="s">
        <v>70916</v>
      </c>
      <c r="E9255" s="32" t="s">
        <v>50579</v>
      </c>
      <c r="F9255" s="44">
        <v>714</v>
      </c>
      <c r="G9255" s="32" t="s">
        <v>11</v>
      </c>
      <c r="H9255" s="32" t="s">
        <v>12</v>
      </c>
      <c r="I9255" s="32" t="s">
        <v>50580</v>
      </c>
      <c r="J9255" s="55">
        <v>8059347051123</v>
      </c>
      <c r="K9255" s="32"/>
      <c r="L9255" s="46">
        <v>459.95</v>
      </c>
      <c r="M9255" s="46">
        <v>459.95</v>
      </c>
      <c r="N9255" s="45">
        <v>44865</v>
      </c>
    </row>
    <row r="9256" spans="1:14" customFormat="1" x14ac:dyDescent="0.25">
      <c r="A9256" s="32"/>
      <c r="B9256" s="42"/>
      <c r="C9256" s="42"/>
      <c r="D9256" s="73" t="s">
        <v>70915</v>
      </c>
      <c r="E9256" s="32" t="s">
        <v>50577</v>
      </c>
      <c r="F9256" s="44">
        <v>714</v>
      </c>
      <c r="G9256" s="32" t="s">
        <v>11</v>
      </c>
      <c r="H9256" s="32" t="s">
        <v>12</v>
      </c>
      <c r="I9256" s="32" t="s">
        <v>50578</v>
      </c>
      <c r="J9256" s="55">
        <v>8059347051116</v>
      </c>
      <c r="K9256" s="32"/>
      <c r="L9256" s="46">
        <v>459.95</v>
      </c>
      <c r="M9256" s="46">
        <v>459.95</v>
      </c>
      <c r="N9256" s="45">
        <v>44865</v>
      </c>
    </row>
    <row r="9257" spans="1:14" customFormat="1" x14ac:dyDescent="0.25">
      <c r="A9257" s="32"/>
      <c r="B9257" s="42"/>
      <c r="C9257" s="42"/>
      <c r="D9257" s="73" t="s">
        <v>70926</v>
      </c>
      <c r="E9257" s="32" t="s">
        <v>50599</v>
      </c>
      <c r="F9257" s="44">
        <v>714</v>
      </c>
      <c r="G9257" s="32" t="s">
        <v>11</v>
      </c>
      <c r="H9257" s="32" t="s">
        <v>12</v>
      </c>
      <c r="I9257" s="32" t="s">
        <v>50600</v>
      </c>
      <c r="J9257" s="55">
        <v>8059347051215</v>
      </c>
      <c r="K9257" s="32"/>
      <c r="L9257" s="46">
        <v>459.95</v>
      </c>
      <c r="M9257" s="46">
        <v>459.95</v>
      </c>
      <c r="N9257" s="45">
        <v>44865</v>
      </c>
    </row>
    <row r="9258" spans="1:14" customFormat="1" x14ac:dyDescent="0.25">
      <c r="A9258" s="32"/>
      <c r="B9258" s="42"/>
      <c r="C9258" s="42"/>
      <c r="D9258" s="73" t="s">
        <v>70925</v>
      </c>
      <c r="E9258" s="32" t="s">
        <v>50597</v>
      </c>
      <c r="F9258" s="44">
        <v>714</v>
      </c>
      <c r="G9258" s="32" t="s">
        <v>11</v>
      </c>
      <c r="H9258" s="32" t="s">
        <v>12</v>
      </c>
      <c r="I9258" s="32" t="s">
        <v>50598</v>
      </c>
      <c r="J9258" s="55">
        <v>8059347051208</v>
      </c>
      <c r="K9258" s="32"/>
      <c r="L9258" s="46">
        <v>459.95</v>
      </c>
      <c r="M9258" s="46">
        <v>459.95</v>
      </c>
      <c r="N9258" s="45">
        <v>44865</v>
      </c>
    </row>
    <row r="9259" spans="1:14" customFormat="1" x14ac:dyDescent="0.25">
      <c r="A9259" s="32"/>
      <c r="B9259" s="42" t="s">
        <v>52366</v>
      </c>
      <c r="C9259" s="42"/>
      <c r="D9259" s="73" t="s">
        <v>70924</v>
      </c>
      <c r="E9259" s="32" t="s">
        <v>50595</v>
      </c>
      <c r="F9259" s="44">
        <v>714</v>
      </c>
      <c r="G9259" s="32" t="s">
        <v>11</v>
      </c>
      <c r="H9259" s="32" t="s">
        <v>12</v>
      </c>
      <c r="I9259" s="32" t="s">
        <v>50596</v>
      </c>
      <c r="J9259" s="55">
        <v>8059347051192</v>
      </c>
      <c r="K9259" s="32"/>
      <c r="L9259" s="46">
        <v>459.95</v>
      </c>
      <c r="M9259" s="46">
        <v>459.95</v>
      </c>
      <c r="N9259" s="45">
        <v>44865</v>
      </c>
    </row>
    <row r="9260" spans="1:14" customFormat="1" x14ac:dyDescent="0.25">
      <c r="A9260" s="32"/>
      <c r="B9260" s="42" t="s">
        <v>52365</v>
      </c>
      <c r="C9260" s="42"/>
      <c r="D9260" s="73" t="s">
        <v>70923</v>
      </c>
      <c r="E9260" s="32" t="s">
        <v>50593</v>
      </c>
      <c r="F9260" s="44">
        <v>714</v>
      </c>
      <c r="G9260" s="32" t="s">
        <v>11</v>
      </c>
      <c r="H9260" s="32" t="s">
        <v>12</v>
      </c>
      <c r="I9260" s="32" t="s">
        <v>50594</v>
      </c>
      <c r="J9260" s="55">
        <v>8059347051185</v>
      </c>
      <c r="K9260" s="32"/>
      <c r="L9260" s="46">
        <v>459.95</v>
      </c>
      <c r="M9260" s="46">
        <v>459.95</v>
      </c>
      <c r="N9260" s="45">
        <v>44865</v>
      </c>
    </row>
    <row r="9261" spans="1:14" customFormat="1" x14ac:dyDescent="0.25">
      <c r="A9261" s="32"/>
      <c r="B9261" s="42" t="s">
        <v>52364</v>
      </c>
      <c r="C9261" s="42"/>
      <c r="D9261" s="73" t="s">
        <v>70922</v>
      </c>
      <c r="E9261" s="32" t="s">
        <v>50591</v>
      </c>
      <c r="F9261" s="44">
        <v>714</v>
      </c>
      <c r="G9261" s="32" t="s">
        <v>11</v>
      </c>
      <c r="H9261" s="32" t="s">
        <v>12</v>
      </c>
      <c r="I9261" s="32" t="s">
        <v>50592</v>
      </c>
      <c r="J9261" s="55">
        <v>8059347051178</v>
      </c>
      <c r="K9261" s="32"/>
      <c r="L9261" s="46">
        <v>459.95</v>
      </c>
      <c r="M9261" s="46">
        <v>459.95</v>
      </c>
      <c r="N9261" s="45">
        <v>44865</v>
      </c>
    </row>
    <row r="9262" spans="1:14" customFormat="1" x14ac:dyDescent="0.25">
      <c r="A9262" s="32"/>
      <c r="B9262" s="42" t="s">
        <v>52363</v>
      </c>
      <c r="C9262" s="42"/>
      <c r="D9262" s="73" t="s">
        <v>70921</v>
      </c>
      <c r="E9262" s="32" t="s">
        <v>50589</v>
      </c>
      <c r="F9262" s="44">
        <v>714</v>
      </c>
      <c r="G9262" s="32" t="s">
        <v>11</v>
      </c>
      <c r="H9262" s="32" t="s">
        <v>12</v>
      </c>
      <c r="I9262" s="32" t="s">
        <v>50590</v>
      </c>
      <c r="J9262" s="55">
        <v>8059347051161</v>
      </c>
      <c r="K9262" s="32"/>
      <c r="L9262" s="46">
        <v>459.95</v>
      </c>
      <c r="M9262" s="46">
        <v>459.95</v>
      </c>
      <c r="N9262" s="45">
        <v>44865</v>
      </c>
    </row>
    <row r="9263" spans="1:14" customFormat="1" x14ac:dyDescent="0.25">
      <c r="A9263" s="32"/>
      <c r="B9263" s="42" t="s">
        <v>52362</v>
      </c>
      <c r="C9263" s="42"/>
      <c r="D9263" s="73" t="s">
        <v>70920</v>
      </c>
      <c r="E9263" s="32" t="s">
        <v>50587</v>
      </c>
      <c r="F9263" s="44">
        <v>714</v>
      </c>
      <c r="G9263" s="32" t="s">
        <v>11</v>
      </c>
      <c r="H9263" s="32" t="s">
        <v>12</v>
      </c>
      <c r="I9263" s="32" t="s">
        <v>50588</v>
      </c>
      <c r="J9263" s="55">
        <v>8059347051154</v>
      </c>
      <c r="K9263" s="32"/>
      <c r="L9263" s="46">
        <v>459.95</v>
      </c>
      <c r="M9263" s="46">
        <v>459.95</v>
      </c>
      <c r="N9263" s="45">
        <v>44865</v>
      </c>
    </row>
    <row r="9264" spans="1:14" customFormat="1" x14ac:dyDescent="0.25">
      <c r="A9264" s="32" t="s">
        <v>22908</v>
      </c>
      <c r="B9264" s="42" t="s">
        <v>67288</v>
      </c>
      <c r="C9264" s="42"/>
      <c r="D9264" s="42" t="s">
        <v>1704</v>
      </c>
      <c r="E9264" s="43" t="s">
        <v>1705</v>
      </c>
      <c r="F9264" s="44">
        <v>714</v>
      </c>
      <c r="G9264" s="44" t="s">
        <v>11</v>
      </c>
      <c r="H9264" s="44" t="s">
        <v>12</v>
      </c>
      <c r="I9264" s="42" t="s">
        <v>53708</v>
      </c>
      <c r="J9264" s="42">
        <v>8051194546708</v>
      </c>
      <c r="K9264" s="45"/>
      <c r="L9264" s="46">
        <v>459.95</v>
      </c>
      <c r="M9264" s="46">
        <v>459.95</v>
      </c>
      <c r="N9264" s="45"/>
    </row>
    <row r="9265" spans="1:14" customFormat="1" x14ac:dyDescent="0.25">
      <c r="A9265" s="32" t="s">
        <v>22907</v>
      </c>
      <c r="B9265" s="42" t="s">
        <v>67287</v>
      </c>
      <c r="C9265" s="42"/>
      <c r="D9265" s="42" t="s">
        <v>1702</v>
      </c>
      <c r="E9265" s="43" t="s">
        <v>1703</v>
      </c>
      <c r="F9265" s="44">
        <v>714</v>
      </c>
      <c r="G9265" s="44" t="s">
        <v>11</v>
      </c>
      <c r="H9265" s="44" t="s">
        <v>12</v>
      </c>
      <c r="I9265" s="42" t="s">
        <v>53707</v>
      </c>
      <c r="J9265" s="42">
        <v>8051194546692</v>
      </c>
      <c r="K9265" s="45"/>
      <c r="L9265" s="46">
        <v>459.95</v>
      </c>
      <c r="M9265" s="46">
        <v>459.95</v>
      </c>
      <c r="N9265" s="45"/>
    </row>
    <row r="9266" spans="1:14" customFormat="1" x14ac:dyDescent="0.25">
      <c r="A9266" s="32" t="s">
        <v>22906</v>
      </c>
      <c r="B9266" s="42" t="s">
        <v>67286</v>
      </c>
      <c r="C9266" s="42"/>
      <c r="D9266" s="42" t="s">
        <v>1700</v>
      </c>
      <c r="E9266" s="43" t="s">
        <v>1701</v>
      </c>
      <c r="F9266" s="44">
        <v>714</v>
      </c>
      <c r="G9266" s="44" t="s">
        <v>11</v>
      </c>
      <c r="H9266" s="44" t="s">
        <v>12</v>
      </c>
      <c r="I9266" s="42" t="s">
        <v>53706</v>
      </c>
      <c r="J9266" s="42">
        <v>8051194546685</v>
      </c>
      <c r="K9266" s="45"/>
      <c r="L9266" s="46">
        <v>459.95</v>
      </c>
      <c r="M9266" s="46">
        <v>459.95</v>
      </c>
      <c r="N9266" s="45"/>
    </row>
    <row r="9267" spans="1:14" customFormat="1" x14ac:dyDescent="0.25">
      <c r="A9267" s="32" t="s">
        <v>22905</v>
      </c>
      <c r="B9267" s="42" t="s">
        <v>67285</v>
      </c>
      <c r="C9267" s="42"/>
      <c r="D9267" s="42" t="s">
        <v>1698</v>
      </c>
      <c r="E9267" s="43" t="s">
        <v>1699</v>
      </c>
      <c r="F9267" s="44">
        <v>714</v>
      </c>
      <c r="G9267" s="44" t="s">
        <v>11</v>
      </c>
      <c r="H9267" s="44" t="s">
        <v>12</v>
      </c>
      <c r="I9267" s="42" t="s">
        <v>53705</v>
      </c>
      <c r="J9267" s="42">
        <v>8051194546678</v>
      </c>
      <c r="K9267" s="45"/>
      <c r="L9267" s="46">
        <v>459.95</v>
      </c>
      <c r="M9267" s="46">
        <v>459.95</v>
      </c>
      <c r="N9267" s="45"/>
    </row>
    <row r="9268" spans="1:14" customFormat="1" x14ac:dyDescent="0.25">
      <c r="A9268" s="32" t="s">
        <v>22904</v>
      </c>
      <c r="B9268" s="42" t="s">
        <v>67284</v>
      </c>
      <c r="C9268" s="42"/>
      <c r="D9268" s="42" t="s">
        <v>46660</v>
      </c>
      <c r="E9268" s="43" t="s">
        <v>1697</v>
      </c>
      <c r="F9268" s="44">
        <v>714</v>
      </c>
      <c r="G9268" s="44" t="s">
        <v>11</v>
      </c>
      <c r="H9268" s="44" t="s">
        <v>12</v>
      </c>
      <c r="I9268" s="42" t="s">
        <v>53704</v>
      </c>
      <c r="J9268" s="42">
        <v>8051194546593</v>
      </c>
      <c r="K9268" s="45"/>
      <c r="L9268" s="46">
        <v>459.95</v>
      </c>
      <c r="M9268" s="46">
        <v>459.95</v>
      </c>
      <c r="N9268" s="45"/>
    </row>
    <row r="9269" spans="1:14" customFormat="1" x14ac:dyDescent="0.25">
      <c r="A9269" s="17" t="s">
        <v>71942</v>
      </c>
      <c r="B9269" s="17" t="s">
        <v>71943</v>
      </c>
      <c r="C9269" s="17"/>
      <c r="D9269" s="17" t="s">
        <v>71944</v>
      </c>
      <c r="E9269" s="17" t="s">
        <v>71945</v>
      </c>
      <c r="F9269" s="21"/>
      <c r="G9269" s="17" t="s">
        <v>11</v>
      </c>
      <c r="H9269" s="17" t="s">
        <v>12</v>
      </c>
      <c r="I9269" s="17" t="s">
        <v>71946</v>
      </c>
      <c r="J9269" s="20">
        <v>8059347390758</v>
      </c>
      <c r="K9269" s="17"/>
      <c r="L9269" s="28">
        <v>439.95</v>
      </c>
      <c r="M9269" s="28">
        <v>439.95</v>
      </c>
      <c r="N9269" s="45">
        <v>45495</v>
      </c>
    </row>
    <row r="9270" spans="1:14" customFormat="1" x14ac:dyDescent="0.25">
      <c r="A9270" s="17" t="s">
        <v>71937</v>
      </c>
      <c r="B9270" s="17" t="s">
        <v>71938</v>
      </c>
      <c r="C9270" s="17"/>
      <c r="D9270" s="17" t="s">
        <v>71939</v>
      </c>
      <c r="E9270" s="17" t="s">
        <v>71940</v>
      </c>
      <c r="F9270" s="21"/>
      <c r="G9270" s="17" t="s">
        <v>11</v>
      </c>
      <c r="H9270" s="17" t="s">
        <v>12</v>
      </c>
      <c r="I9270" s="17" t="s">
        <v>71941</v>
      </c>
      <c r="J9270" s="20">
        <v>8059347442594</v>
      </c>
      <c r="K9270" s="17"/>
      <c r="L9270" s="28">
        <v>439.95</v>
      </c>
      <c r="M9270" s="28">
        <v>439.95</v>
      </c>
      <c r="N9270" s="45">
        <v>45495</v>
      </c>
    </row>
    <row r="9271" spans="1:14" customFormat="1" x14ac:dyDescent="0.25">
      <c r="A9271" s="17" t="s">
        <v>71932</v>
      </c>
      <c r="B9271" s="17" t="s">
        <v>71933</v>
      </c>
      <c r="C9271" s="17"/>
      <c r="D9271" s="17" t="s">
        <v>71934</v>
      </c>
      <c r="E9271" s="17" t="s">
        <v>71935</v>
      </c>
      <c r="F9271" s="21"/>
      <c r="G9271" s="17" t="s">
        <v>11</v>
      </c>
      <c r="H9271" s="17" t="s">
        <v>12</v>
      </c>
      <c r="I9271" s="17" t="s">
        <v>71936</v>
      </c>
      <c r="J9271" s="20">
        <v>8059347442587</v>
      </c>
      <c r="K9271" s="17"/>
      <c r="L9271" s="28">
        <v>439.95</v>
      </c>
      <c r="M9271" s="28">
        <v>439.95</v>
      </c>
      <c r="N9271" s="45">
        <v>45495</v>
      </c>
    </row>
    <row r="9272" spans="1:14" customFormat="1" x14ac:dyDescent="0.25">
      <c r="A9272" s="17" t="s">
        <v>71967</v>
      </c>
      <c r="B9272" s="17" t="s">
        <v>71968</v>
      </c>
      <c r="C9272" s="17"/>
      <c r="D9272" s="17" t="s">
        <v>71969</v>
      </c>
      <c r="E9272" s="17" t="s">
        <v>71970</v>
      </c>
      <c r="F9272" s="21"/>
      <c r="G9272" s="17" t="s">
        <v>11</v>
      </c>
      <c r="H9272" s="17" t="s">
        <v>12</v>
      </c>
      <c r="I9272" s="17" t="s">
        <v>71971</v>
      </c>
      <c r="J9272" s="20">
        <v>8059347442648</v>
      </c>
      <c r="K9272" s="17"/>
      <c r="L9272" s="28">
        <v>439.95</v>
      </c>
      <c r="M9272" s="28">
        <v>439.95</v>
      </c>
      <c r="N9272" s="45">
        <v>45495</v>
      </c>
    </row>
    <row r="9273" spans="1:14" customFormat="1" x14ac:dyDescent="0.25">
      <c r="A9273" s="17" t="s">
        <v>71962</v>
      </c>
      <c r="B9273" s="17" t="s">
        <v>71963</v>
      </c>
      <c r="C9273" s="17"/>
      <c r="D9273" s="17" t="s">
        <v>71964</v>
      </c>
      <c r="E9273" s="17" t="s">
        <v>71965</v>
      </c>
      <c r="F9273" s="21"/>
      <c r="G9273" s="17" t="s">
        <v>11</v>
      </c>
      <c r="H9273" s="17" t="s">
        <v>12</v>
      </c>
      <c r="I9273" s="17" t="s">
        <v>71966</v>
      </c>
      <c r="J9273" s="20">
        <v>8059347442631</v>
      </c>
      <c r="K9273" s="17"/>
      <c r="L9273" s="28">
        <v>439.95</v>
      </c>
      <c r="M9273" s="28">
        <v>439.95</v>
      </c>
      <c r="N9273" s="45">
        <v>45495</v>
      </c>
    </row>
    <row r="9274" spans="1:14" customFormat="1" x14ac:dyDescent="0.25">
      <c r="A9274" s="17" t="s">
        <v>71957</v>
      </c>
      <c r="B9274" s="17" t="s">
        <v>71958</v>
      </c>
      <c r="C9274" s="17"/>
      <c r="D9274" s="17" t="s">
        <v>71959</v>
      </c>
      <c r="E9274" s="17" t="s">
        <v>71960</v>
      </c>
      <c r="F9274" s="21"/>
      <c r="G9274" s="17" t="s">
        <v>11</v>
      </c>
      <c r="H9274" s="17" t="s">
        <v>12</v>
      </c>
      <c r="I9274" s="17" t="s">
        <v>71961</v>
      </c>
      <c r="J9274" s="20">
        <v>8059347442624</v>
      </c>
      <c r="K9274" s="17"/>
      <c r="L9274" s="28">
        <v>439.95</v>
      </c>
      <c r="M9274" s="28">
        <v>439.95</v>
      </c>
      <c r="N9274" s="45">
        <v>45495</v>
      </c>
    </row>
    <row r="9275" spans="1:14" customFormat="1" x14ac:dyDescent="0.25">
      <c r="A9275" s="17" t="s">
        <v>71952</v>
      </c>
      <c r="B9275" s="17" t="s">
        <v>71953</v>
      </c>
      <c r="C9275" s="17"/>
      <c r="D9275" s="17" t="s">
        <v>71954</v>
      </c>
      <c r="E9275" s="17" t="s">
        <v>71955</v>
      </c>
      <c r="F9275" s="21"/>
      <c r="G9275" s="17" t="s">
        <v>11</v>
      </c>
      <c r="H9275" s="17" t="s">
        <v>12</v>
      </c>
      <c r="I9275" s="17" t="s">
        <v>71956</v>
      </c>
      <c r="J9275" s="20">
        <v>8059347442617</v>
      </c>
      <c r="K9275" s="17"/>
      <c r="L9275" s="28">
        <v>439.95</v>
      </c>
      <c r="M9275" s="28">
        <v>439.95</v>
      </c>
      <c r="N9275" s="45">
        <v>45495</v>
      </c>
    </row>
    <row r="9276" spans="1:14" customFormat="1" x14ac:dyDescent="0.25">
      <c r="A9276" s="17" t="s">
        <v>71947</v>
      </c>
      <c r="B9276" s="17" t="s">
        <v>71948</v>
      </c>
      <c r="C9276" s="17"/>
      <c r="D9276" s="17" t="s">
        <v>71949</v>
      </c>
      <c r="E9276" s="17" t="s">
        <v>71950</v>
      </c>
      <c r="F9276" s="21"/>
      <c r="G9276" s="17" t="s">
        <v>11</v>
      </c>
      <c r="H9276" s="17" t="s">
        <v>12</v>
      </c>
      <c r="I9276" s="17" t="s">
        <v>71951</v>
      </c>
      <c r="J9276" s="20">
        <v>8059347442600</v>
      </c>
      <c r="K9276" s="17"/>
      <c r="L9276" s="28">
        <v>439.95</v>
      </c>
      <c r="M9276" s="28">
        <v>439.95</v>
      </c>
      <c r="N9276" s="45">
        <v>45495</v>
      </c>
    </row>
    <row r="9277" spans="1:14" customFormat="1" x14ac:dyDescent="0.25">
      <c r="A9277" s="17" t="s">
        <v>71902</v>
      </c>
      <c r="B9277" s="17" t="s">
        <v>71903</v>
      </c>
      <c r="C9277" s="17"/>
      <c r="D9277" s="17" t="s">
        <v>71904</v>
      </c>
      <c r="E9277" s="17" t="s">
        <v>71905</v>
      </c>
      <c r="F9277" s="21"/>
      <c r="G9277" s="17" t="s">
        <v>11</v>
      </c>
      <c r="H9277" s="17" t="s">
        <v>12</v>
      </c>
      <c r="I9277" s="17" t="s">
        <v>71906</v>
      </c>
      <c r="J9277" s="20">
        <v>8059347390727</v>
      </c>
      <c r="K9277" s="17"/>
      <c r="L9277" s="28">
        <v>439.95</v>
      </c>
      <c r="M9277" s="28">
        <v>439.95</v>
      </c>
      <c r="N9277" s="45">
        <v>45495</v>
      </c>
    </row>
    <row r="9278" spans="1:14" customFormat="1" x14ac:dyDescent="0.25">
      <c r="A9278" s="17" t="s">
        <v>71897</v>
      </c>
      <c r="B9278" s="17" t="s">
        <v>71898</v>
      </c>
      <c r="C9278" s="17"/>
      <c r="D9278" s="17" t="s">
        <v>71899</v>
      </c>
      <c r="E9278" s="17" t="s">
        <v>71900</v>
      </c>
      <c r="F9278" s="21"/>
      <c r="G9278" s="17" t="s">
        <v>11</v>
      </c>
      <c r="H9278" s="17" t="s">
        <v>12</v>
      </c>
      <c r="I9278" s="17" t="s">
        <v>71901</v>
      </c>
      <c r="J9278" s="20">
        <v>8059347442266</v>
      </c>
      <c r="K9278" s="17"/>
      <c r="L9278" s="28">
        <v>439.95</v>
      </c>
      <c r="M9278" s="28">
        <v>439.95</v>
      </c>
      <c r="N9278" s="45">
        <v>45495</v>
      </c>
    </row>
    <row r="9279" spans="1:14" customFormat="1" x14ac:dyDescent="0.25">
      <c r="A9279" s="17" t="s">
        <v>71892</v>
      </c>
      <c r="B9279" s="17" t="s">
        <v>71893</v>
      </c>
      <c r="C9279" s="17"/>
      <c r="D9279" s="17" t="s">
        <v>71894</v>
      </c>
      <c r="E9279" s="17" t="s">
        <v>71895</v>
      </c>
      <c r="F9279" s="21"/>
      <c r="G9279" s="17" t="s">
        <v>11</v>
      </c>
      <c r="H9279" s="17" t="s">
        <v>12</v>
      </c>
      <c r="I9279" s="17" t="s">
        <v>71896</v>
      </c>
      <c r="J9279" s="20">
        <v>8059347442259</v>
      </c>
      <c r="K9279" s="17"/>
      <c r="L9279" s="28">
        <v>439.95</v>
      </c>
      <c r="M9279" s="28">
        <v>439.95</v>
      </c>
      <c r="N9279" s="45">
        <v>45495</v>
      </c>
    </row>
    <row r="9280" spans="1:14" customFormat="1" x14ac:dyDescent="0.25">
      <c r="A9280" s="17" t="s">
        <v>71927</v>
      </c>
      <c r="B9280" s="17" t="s">
        <v>71928</v>
      </c>
      <c r="C9280" s="17"/>
      <c r="D9280" s="17" t="s">
        <v>71929</v>
      </c>
      <c r="E9280" s="17" t="s">
        <v>71930</v>
      </c>
      <c r="F9280" s="21"/>
      <c r="G9280" s="17" t="s">
        <v>11</v>
      </c>
      <c r="H9280" s="17" t="s">
        <v>12</v>
      </c>
      <c r="I9280" s="17" t="s">
        <v>71931</v>
      </c>
      <c r="J9280" s="20">
        <v>8059347442310</v>
      </c>
      <c r="K9280" s="17"/>
      <c r="L9280" s="28">
        <v>439.95</v>
      </c>
      <c r="M9280" s="28">
        <v>439.95</v>
      </c>
      <c r="N9280" s="45">
        <v>45495</v>
      </c>
    </row>
    <row r="9281" spans="1:14" customFormat="1" x14ac:dyDescent="0.25">
      <c r="A9281" s="17" t="s">
        <v>71922</v>
      </c>
      <c r="B9281" s="17" t="s">
        <v>71923</v>
      </c>
      <c r="C9281" s="17"/>
      <c r="D9281" s="17" t="s">
        <v>71924</v>
      </c>
      <c r="E9281" s="17" t="s">
        <v>71925</v>
      </c>
      <c r="F9281" s="21"/>
      <c r="G9281" s="17" t="s">
        <v>11</v>
      </c>
      <c r="H9281" s="17" t="s">
        <v>12</v>
      </c>
      <c r="I9281" s="17" t="s">
        <v>71926</v>
      </c>
      <c r="J9281" s="20">
        <v>8059347442303</v>
      </c>
      <c r="K9281" s="17"/>
      <c r="L9281" s="28">
        <v>439.95</v>
      </c>
      <c r="M9281" s="28">
        <v>439.95</v>
      </c>
      <c r="N9281" s="45">
        <v>45495</v>
      </c>
    </row>
    <row r="9282" spans="1:14" customFormat="1" x14ac:dyDescent="0.25">
      <c r="A9282" s="17" t="s">
        <v>71917</v>
      </c>
      <c r="B9282" s="17" t="s">
        <v>71918</v>
      </c>
      <c r="C9282" s="17"/>
      <c r="D9282" s="17" t="s">
        <v>71919</v>
      </c>
      <c r="E9282" s="17" t="s">
        <v>71920</v>
      </c>
      <c r="F9282" s="21"/>
      <c r="G9282" s="17" t="s">
        <v>11</v>
      </c>
      <c r="H9282" s="17" t="s">
        <v>12</v>
      </c>
      <c r="I9282" s="17" t="s">
        <v>71921</v>
      </c>
      <c r="J9282" s="20">
        <v>8059347442297</v>
      </c>
      <c r="K9282" s="17"/>
      <c r="L9282" s="28">
        <v>439.95</v>
      </c>
      <c r="M9282" s="28">
        <v>439.95</v>
      </c>
      <c r="N9282" s="45">
        <v>45495</v>
      </c>
    </row>
    <row r="9283" spans="1:14" customFormat="1" x14ac:dyDescent="0.25">
      <c r="A9283" s="17" t="s">
        <v>71912</v>
      </c>
      <c r="B9283" s="17" t="s">
        <v>71913</v>
      </c>
      <c r="C9283" s="17"/>
      <c r="D9283" s="17" t="s">
        <v>71914</v>
      </c>
      <c r="E9283" s="17" t="s">
        <v>71915</v>
      </c>
      <c r="F9283" s="21"/>
      <c r="G9283" s="17" t="s">
        <v>11</v>
      </c>
      <c r="H9283" s="17" t="s">
        <v>12</v>
      </c>
      <c r="I9283" s="17" t="s">
        <v>71916</v>
      </c>
      <c r="J9283" s="20">
        <v>8059347442280</v>
      </c>
      <c r="K9283" s="17"/>
      <c r="L9283" s="28">
        <v>439.95</v>
      </c>
      <c r="M9283" s="28">
        <v>439.95</v>
      </c>
      <c r="N9283" s="45">
        <v>45495</v>
      </c>
    </row>
    <row r="9284" spans="1:14" customFormat="1" x14ac:dyDescent="0.25">
      <c r="A9284" s="17" t="s">
        <v>71907</v>
      </c>
      <c r="B9284" s="17" t="s">
        <v>71908</v>
      </c>
      <c r="C9284" s="17"/>
      <c r="D9284" s="17" t="s">
        <v>71909</v>
      </c>
      <c r="E9284" s="17" t="s">
        <v>71910</v>
      </c>
      <c r="F9284" s="21"/>
      <c r="G9284" s="17" t="s">
        <v>11</v>
      </c>
      <c r="H9284" s="17" t="s">
        <v>12</v>
      </c>
      <c r="I9284" s="17" t="s">
        <v>71911</v>
      </c>
      <c r="J9284" s="20">
        <v>8059347442273</v>
      </c>
      <c r="K9284" s="17"/>
      <c r="L9284" s="28">
        <v>439.95</v>
      </c>
      <c r="M9284" s="28">
        <v>439.95</v>
      </c>
      <c r="N9284" s="45">
        <v>45495</v>
      </c>
    </row>
    <row r="9285" spans="1:14" customFormat="1" x14ac:dyDescent="0.25">
      <c r="A9285" s="17" t="s">
        <v>71854</v>
      </c>
      <c r="B9285" s="17" t="s">
        <v>71855</v>
      </c>
      <c r="C9285" s="17"/>
      <c r="D9285" s="17" t="s">
        <v>71856</v>
      </c>
      <c r="E9285" s="17" t="s">
        <v>71857</v>
      </c>
      <c r="F9285" s="21"/>
      <c r="G9285" s="17" t="s">
        <v>11</v>
      </c>
      <c r="H9285" s="17" t="s">
        <v>12</v>
      </c>
      <c r="I9285" s="17" t="s">
        <v>71858</v>
      </c>
      <c r="J9285" s="20">
        <v>8059347390710</v>
      </c>
      <c r="K9285" s="17"/>
      <c r="L9285" s="28">
        <v>439.95</v>
      </c>
      <c r="M9285" s="28">
        <v>439.95</v>
      </c>
      <c r="N9285" s="45">
        <v>45495</v>
      </c>
    </row>
    <row r="9286" spans="1:14" customFormat="1" x14ac:dyDescent="0.25">
      <c r="A9286" s="17" t="s">
        <v>71849</v>
      </c>
      <c r="B9286" s="17" t="s">
        <v>71850</v>
      </c>
      <c r="C9286" s="17"/>
      <c r="D9286" s="17" t="s">
        <v>71851</v>
      </c>
      <c r="E9286" s="17" t="s">
        <v>71852</v>
      </c>
      <c r="F9286" s="21"/>
      <c r="G9286" s="17" t="s">
        <v>11</v>
      </c>
      <c r="H9286" s="17" t="s">
        <v>12</v>
      </c>
      <c r="I9286" s="17" t="s">
        <v>71853</v>
      </c>
      <c r="J9286" s="20">
        <v>8059347442150</v>
      </c>
      <c r="K9286" s="17"/>
      <c r="L9286" s="28">
        <v>439.95</v>
      </c>
      <c r="M9286" s="28">
        <v>439.95</v>
      </c>
      <c r="N9286" s="45">
        <v>45495</v>
      </c>
    </row>
    <row r="9287" spans="1:14" customFormat="1" x14ac:dyDescent="0.25">
      <c r="A9287" s="17" t="s">
        <v>71844</v>
      </c>
      <c r="B9287" s="17" t="s">
        <v>71845</v>
      </c>
      <c r="C9287" s="17"/>
      <c r="D9287" s="17" t="s">
        <v>71846</v>
      </c>
      <c r="E9287" s="17" t="s">
        <v>71847</v>
      </c>
      <c r="F9287" s="21"/>
      <c r="G9287" s="17" t="s">
        <v>11</v>
      </c>
      <c r="H9287" s="17" t="s">
        <v>12</v>
      </c>
      <c r="I9287" s="17" t="s">
        <v>71848</v>
      </c>
      <c r="J9287" s="20">
        <v>8059347442143</v>
      </c>
      <c r="K9287" s="17"/>
      <c r="L9287" s="28">
        <v>439.95</v>
      </c>
      <c r="M9287" s="28">
        <v>439.95</v>
      </c>
      <c r="N9287" s="45">
        <v>45495</v>
      </c>
    </row>
    <row r="9288" spans="1:14" customFormat="1" x14ac:dyDescent="0.25">
      <c r="A9288" s="17" t="s">
        <v>71840</v>
      </c>
      <c r="B9288" s="17" t="s">
        <v>71841</v>
      </c>
      <c r="C9288" s="17"/>
      <c r="D9288" s="17"/>
      <c r="E9288" s="17" t="s">
        <v>71842</v>
      </c>
      <c r="F9288" s="21"/>
      <c r="G9288" s="17" t="s">
        <v>11</v>
      </c>
      <c r="H9288" s="17" t="s">
        <v>12</v>
      </c>
      <c r="I9288" s="17" t="s">
        <v>71843</v>
      </c>
      <c r="J9288" s="20">
        <v>8059347442136</v>
      </c>
      <c r="K9288" s="17"/>
      <c r="L9288" s="28">
        <v>439.95</v>
      </c>
      <c r="M9288" s="28">
        <v>439.95</v>
      </c>
      <c r="N9288" s="45">
        <v>45495</v>
      </c>
    </row>
    <row r="9289" spans="1:14" customFormat="1" x14ac:dyDescent="0.25">
      <c r="A9289" s="17" t="s">
        <v>71836</v>
      </c>
      <c r="B9289" s="17" t="s">
        <v>71837</v>
      </c>
      <c r="C9289" s="17"/>
      <c r="D9289" s="17"/>
      <c r="E9289" s="17" t="s">
        <v>71838</v>
      </c>
      <c r="F9289" s="21"/>
      <c r="G9289" s="17" t="s">
        <v>11</v>
      </c>
      <c r="H9289" s="17" t="s">
        <v>12</v>
      </c>
      <c r="I9289" s="17" t="s">
        <v>71839</v>
      </c>
      <c r="J9289" s="20">
        <v>8059347442129</v>
      </c>
      <c r="K9289" s="17"/>
      <c r="L9289" s="28">
        <v>439.95</v>
      </c>
      <c r="M9289" s="28">
        <v>439.95</v>
      </c>
      <c r="N9289" s="45">
        <v>45495</v>
      </c>
    </row>
    <row r="9290" spans="1:14" customFormat="1" x14ac:dyDescent="0.25">
      <c r="A9290" s="17" t="s">
        <v>71888</v>
      </c>
      <c r="B9290" s="17" t="s">
        <v>71889</v>
      </c>
      <c r="C9290" s="17"/>
      <c r="D9290" s="17"/>
      <c r="E9290" s="17" t="s">
        <v>71890</v>
      </c>
      <c r="F9290" s="21"/>
      <c r="G9290" s="17" t="s">
        <v>11</v>
      </c>
      <c r="H9290" s="17" t="s">
        <v>12</v>
      </c>
      <c r="I9290" s="17" t="s">
        <v>71891</v>
      </c>
      <c r="J9290" s="20">
        <v>8059347442228</v>
      </c>
      <c r="K9290" s="17"/>
      <c r="L9290" s="28">
        <v>439.95</v>
      </c>
      <c r="M9290" s="28">
        <v>439.95</v>
      </c>
      <c r="N9290" s="45">
        <v>45495</v>
      </c>
    </row>
    <row r="9291" spans="1:14" customFormat="1" x14ac:dyDescent="0.25">
      <c r="A9291" s="17" t="s">
        <v>71884</v>
      </c>
      <c r="B9291" s="17" t="s">
        <v>71885</v>
      </c>
      <c r="C9291" s="17"/>
      <c r="D9291" s="17"/>
      <c r="E9291" s="17" t="s">
        <v>71886</v>
      </c>
      <c r="F9291" s="21"/>
      <c r="G9291" s="17" t="s">
        <v>11</v>
      </c>
      <c r="H9291" s="17" t="s">
        <v>12</v>
      </c>
      <c r="I9291" s="17" t="s">
        <v>71887</v>
      </c>
      <c r="J9291" s="20">
        <v>8059347442211</v>
      </c>
      <c r="K9291" s="17"/>
      <c r="L9291" s="28">
        <v>439.95</v>
      </c>
      <c r="M9291" s="28">
        <v>439.95</v>
      </c>
      <c r="N9291" s="45">
        <v>45495</v>
      </c>
    </row>
    <row r="9292" spans="1:14" customFormat="1" x14ac:dyDescent="0.25">
      <c r="A9292" s="17" t="s">
        <v>71879</v>
      </c>
      <c r="B9292" s="17" t="s">
        <v>71880</v>
      </c>
      <c r="C9292" s="17"/>
      <c r="D9292" s="17" t="s">
        <v>71881</v>
      </c>
      <c r="E9292" s="17" t="s">
        <v>71882</v>
      </c>
      <c r="F9292" s="21"/>
      <c r="G9292" s="17" t="s">
        <v>11</v>
      </c>
      <c r="H9292" s="17" t="s">
        <v>12</v>
      </c>
      <c r="I9292" s="17" t="s">
        <v>71883</v>
      </c>
      <c r="J9292" s="20">
        <v>8059347442204</v>
      </c>
      <c r="K9292" s="17"/>
      <c r="L9292" s="28">
        <v>439.95</v>
      </c>
      <c r="M9292" s="28">
        <v>439.95</v>
      </c>
      <c r="N9292" s="45">
        <v>45495</v>
      </c>
    </row>
    <row r="9293" spans="1:14" customFormat="1" x14ac:dyDescent="0.25">
      <c r="A9293" s="17" t="s">
        <v>71874</v>
      </c>
      <c r="B9293" s="17" t="s">
        <v>71875</v>
      </c>
      <c r="C9293" s="17"/>
      <c r="D9293" s="17" t="s">
        <v>71876</v>
      </c>
      <c r="E9293" s="17" t="s">
        <v>71877</v>
      </c>
      <c r="F9293" s="21"/>
      <c r="G9293" s="17" t="s">
        <v>11</v>
      </c>
      <c r="H9293" s="17" t="s">
        <v>12</v>
      </c>
      <c r="I9293" s="17" t="s">
        <v>71878</v>
      </c>
      <c r="J9293" s="20">
        <v>8059347442198</v>
      </c>
      <c r="K9293" s="17"/>
      <c r="L9293" s="28">
        <v>439.95</v>
      </c>
      <c r="M9293" s="28">
        <v>439.95</v>
      </c>
      <c r="N9293" s="45">
        <v>45495</v>
      </c>
    </row>
    <row r="9294" spans="1:14" customFormat="1" x14ac:dyDescent="0.25">
      <c r="A9294" s="17" t="s">
        <v>71869</v>
      </c>
      <c r="B9294" s="17" t="s">
        <v>71870</v>
      </c>
      <c r="C9294" s="17"/>
      <c r="D9294" s="17" t="s">
        <v>71871</v>
      </c>
      <c r="E9294" s="17" t="s">
        <v>71872</v>
      </c>
      <c r="F9294" s="21"/>
      <c r="G9294" s="17" t="s">
        <v>11</v>
      </c>
      <c r="H9294" s="17" t="s">
        <v>12</v>
      </c>
      <c r="I9294" s="17" t="s">
        <v>71873</v>
      </c>
      <c r="J9294" s="20">
        <v>8059347442181</v>
      </c>
      <c r="K9294" s="17"/>
      <c r="L9294" s="28">
        <v>439.95</v>
      </c>
      <c r="M9294" s="28">
        <v>439.95</v>
      </c>
      <c r="N9294" s="45">
        <v>45495</v>
      </c>
    </row>
    <row r="9295" spans="1:14" customFormat="1" x14ac:dyDescent="0.25">
      <c r="A9295" s="17" t="s">
        <v>71864</v>
      </c>
      <c r="B9295" s="17" t="s">
        <v>71865</v>
      </c>
      <c r="C9295" s="17"/>
      <c r="D9295" s="17" t="s">
        <v>71866</v>
      </c>
      <c r="E9295" s="17" t="s">
        <v>71867</v>
      </c>
      <c r="F9295" s="21"/>
      <c r="G9295" s="17" t="s">
        <v>11</v>
      </c>
      <c r="H9295" s="17" t="s">
        <v>12</v>
      </c>
      <c r="I9295" s="17" t="s">
        <v>71868</v>
      </c>
      <c r="J9295" s="20">
        <v>8059347442174</v>
      </c>
      <c r="K9295" s="17"/>
      <c r="L9295" s="28">
        <v>439.95</v>
      </c>
      <c r="M9295" s="28">
        <v>439.95</v>
      </c>
      <c r="N9295" s="45">
        <v>45495</v>
      </c>
    </row>
    <row r="9296" spans="1:14" customFormat="1" x14ac:dyDescent="0.25">
      <c r="A9296" s="17" t="s">
        <v>71859</v>
      </c>
      <c r="B9296" s="17" t="s">
        <v>71860</v>
      </c>
      <c r="C9296" s="17"/>
      <c r="D9296" s="17" t="s">
        <v>71861</v>
      </c>
      <c r="E9296" s="17" t="s">
        <v>71862</v>
      </c>
      <c r="F9296" s="21"/>
      <c r="G9296" s="17" t="s">
        <v>11</v>
      </c>
      <c r="H9296" s="17" t="s">
        <v>12</v>
      </c>
      <c r="I9296" s="17" t="s">
        <v>71863</v>
      </c>
      <c r="J9296" s="20">
        <v>8059347442167</v>
      </c>
      <c r="K9296" s="17"/>
      <c r="L9296" s="28">
        <v>439.95</v>
      </c>
      <c r="M9296" s="28">
        <v>439.95</v>
      </c>
      <c r="N9296" s="45">
        <v>45495</v>
      </c>
    </row>
    <row r="9297" spans="1:14" customFormat="1" x14ac:dyDescent="0.25">
      <c r="A9297" s="17" t="s">
        <v>71798</v>
      </c>
      <c r="B9297" s="17" t="s">
        <v>71799</v>
      </c>
      <c r="C9297" s="17"/>
      <c r="D9297" s="17" t="s">
        <v>71800</v>
      </c>
      <c r="E9297" s="17" t="s">
        <v>71801</v>
      </c>
      <c r="F9297" s="21"/>
      <c r="G9297" s="17" t="s">
        <v>11</v>
      </c>
      <c r="H9297" s="17" t="s">
        <v>12</v>
      </c>
      <c r="I9297" s="17" t="s">
        <v>71802</v>
      </c>
      <c r="J9297" s="20">
        <v>8059347390697</v>
      </c>
      <c r="K9297" s="17"/>
      <c r="L9297" s="28">
        <v>439.95</v>
      </c>
      <c r="M9297" s="28">
        <v>439.95</v>
      </c>
      <c r="N9297" s="45">
        <v>45495</v>
      </c>
    </row>
    <row r="9298" spans="1:14" customFormat="1" x14ac:dyDescent="0.25">
      <c r="A9298" s="17" t="s">
        <v>71793</v>
      </c>
      <c r="B9298" s="17" t="s">
        <v>71794</v>
      </c>
      <c r="C9298" s="17"/>
      <c r="D9298" s="17" t="s">
        <v>71795</v>
      </c>
      <c r="E9298" s="17" t="s">
        <v>71796</v>
      </c>
      <c r="F9298" s="21"/>
      <c r="G9298" s="17" t="s">
        <v>11</v>
      </c>
      <c r="H9298" s="17" t="s">
        <v>12</v>
      </c>
      <c r="I9298" s="17" t="s">
        <v>71797</v>
      </c>
      <c r="J9298" s="20">
        <v>8059347441931</v>
      </c>
      <c r="K9298" s="17"/>
      <c r="L9298" s="28">
        <v>439.95</v>
      </c>
      <c r="M9298" s="28">
        <v>439.95</v>
      </c>
      <c r="N9298" s="45">
        <v>45495</v>
      </c>
    </row>
    <row r="9299" spans="1:14" customFormat="1" x14ac:dyDescent="0.25">
      <c r="A9299" s="17" t="s">
        <v>71788</v>
      </c>
      <c r="B9299" s="17" t="s">
        <v>71789</v>
      </c>
      <c r="C9299" s="17"/>
      <c r="D9299" s="17" t="s">
        <v>71790</v>
      </c>
      <c r="E9299" s="17" t="s">
        <v>71791</v>
      </c>
      <c r="F9299" s="21"/>
      <c r="G9299" s="17" t="s">
        <v>11</v>
      </c>
      <c r="H9299" s="17" t="s">
        <v>12</v>
      </c>
      <c r="I9299" s="17" t="s">
        <v>71792</v>
      </c>
      <c r="J9299" s="20">
        <v>8059347441924</v>
      </c>
      <c r="K9299" s="17"/>
      <c r="L9299" s="28">
        <v>439.95</v>
      </c>
      <c r="M9299" s="28">
        <v>439.95</v>
      </c>
      <c r="N9299" s="45">
        <v>45495</v>
      </c>
    </row>
    <row r="9300" spans="1:14" customFormat="1" x14ac:dyDescent="0.25">
      <c r="A9300" s="17" t="s">
        <v>71784</v>
      </c>
      <c r="B9300" s="17" t="s">
        <v>71785</v>
      </c>
      <c r="C9300" s="17"/>
      <c r="D9300" s="17"/>
      <c r="E9300" s="17" t="s">
        <v>71786</v>
      </c>
      <c r="F9300" s="21"/>
      <c r="G9300" s="17" t="s">
        <v>11</v>
      </c>
      <c r="H9300" s="17" t="s">
        <v>12</v>
      </c>
      <c r="I9300" s="17" t="s">
        <v>71787</v>
      </c>
      <c r="J9300" s="20">
        <v>8059347441917</v>
      </c>
      <c r="K9300" s="17"/>
      <c r="L9300" s="28">
        <v>439.95</v>
      </c>
      <c r="M9300" s="28">
        <v>439.95</v>
      </c>
      <c r="N9300" s="45">
        <v>45495</v>
      </c>
    </row>
    <row r="9301" spans="1:14" customFormat="1" x14ac:dyDescent="0.25">
      <c r="A9301" s="17" t="s">
        <v>71780</v>
      </c>
      <c r="B9301" s="17" t="s">
        <v>71781</v>
      </c>
      <c r="C9301" s="17"/>
      <c r="D9301" s="17"/>
      <c r="E9301" s="17" t="s">
        <v>71782</v>
      </c>
      <c r="F9301" s="21"/>
      <c r="G9301" s="17" t="s">
        <v>11</v>
      </c>
      <c r="H9301" s="17" t="s">
        <v>12</v>
      </c>
      <c r="I9301" s="17" t="s">
        <v>71783</v>
      </c>
      <c r="J9301" s="20">
        <v>8059347441900</v>
      </c>
      <c r="K9301" s="17"/>
      <c r="L9301" s="28">
        <v>439.95</v>
      </c>
      <c r="M9301" s="28">
        <v>439.95</v>
      </c>
      <c r="N9301" s="45">
        <v>45495</v>
      </c>
    </row>
    <row r="9302" spans="1:14" customFormat="1" x14ac:dyDescent="0.25">
      <c r="A9302" s="17" t="s">
        <v>71832</v>
      </c>
      <c r="B9302" s="17" t="s">
        <v>71833</v>
      </c>
      <c r="C9302" s="17"/>
      <c r="D9302" s="17"/>
      <c r="E9302" s="17" t="s">
        <v>71834</v>
      </c>
      <c r="F9302" s="21"/>
      <c r="G9302" s="17" t="s">
        <v>11</v>
      </c>
      <c r="H9302" s="17" t="s">
        <v>12</v>
      </c>
      <c r="I9302" s="17" t="s">
        <v>71835</v>
      </c>
      <c r="J9302" s="20">
        <v>8059347442006</v>
      </c>
      <c r="K9302" s="17"/>
      <c r="L9302" s="28">
        <v>439.95</v>
      </c>
      <c r="M9302" s="28">
        <v>439.95</v>
      </c>
      <c r="N9302" s="45">
        <v>45495</v>
      </c>
    </row>
    <row r="9303" spans="1:14" customFormat="1" x14ac:dyDescent="0.25">
      <c r="A9303" s="17" t="s">
        <v>71828</v>
      </c>
      <c r="B9303" s="17" t="s">
        <v>71829</v>
      </c>
      <c r="C9303" s="17"/>
      <c r="D9303" s="17"/>
      <c r="E9303" s="17" t="s">
        <v>71830</v>
      </c>
      <c r="F9303" s="21"/>
      <c r="G9303" s="17" t="s">
        <v>11</v>
      </c>
      <c r="H9303" s="17" t="s">
        <v>12</v>
      </c>
      <c r="I9303" s="17" t="s">
        <v>71831</v>
      </c>
      <c r="J9303" s="20">
        <v>8059347441993</v>
      </c>
      <c r="K9303" s="17"/>
      <c r="L9303" s="28">
        <v>439.95</v>
      </c>
      <c r="M9303" s="28">
        <v>439.95</v>
      </c>
      <c r="N9303" s="45">
        <v>45495</v>
      </c>
    </row>
    <row r="9304" spans="1:14" customFormat="1" x14ac:dyDescent="0.25">
      <c r="A9304" s="17" t="s">
        <v>71823</v>
      </c>
      <c r="B9304" s="17" t="s">
        <v>71824</v>
      </c>
      <c r="C9304" s="17"/>
      <c r="D9304" s="17" t="s">
        <v>71825</v>
      </c>
      <c r="E9304" s="17" t="s">
        <v>71826</v>
      </c>
      <c r="F9304" s="21"/>
      <c r="G9304" s="17" t="s">
        <v>11</v>
      </c>
      <c r="H9304" s="17" t="s">
        <v>12</v>
      </c>
      <c r="I9304" s="17" t="s">
        <v>71827</v>
      </c>
      <c r="J9304" s="20">
        <v>8059347441986</v>
      </c>
      <c r="K9304" s="17"/>
      <c r="L9304" s="28">
        <v>439.95</v>
      </c>
      <c r="M9304" s="28">
        <v>439.95</v>
      </c>
      <c r="N9304" s="45">
        <v>45495</v>
      </c>
    </row>
    <row r="9305" spans="1:14" customFormat="1" x14ac:dyDescent="0.25">
      <c r="A9305" s="17" t="s">
        <v>71818</v>
      </c>
      <c r="B9305" s="17" t="s">
        <v>71819</v>
      </c>
      <c r="C9305" s="17"/>
      <c r="D9305" s="17" t="s">
        <v>71820</v>
      </c>
      <c r="E9305" s="17" t="s">
        <v>71821</v>
      </c>
      <c r="F9305" s="21"/>
      <c r="G9305" s="17" t="s">
        <v>11</v>
      </c>
      <c r="H9305" s="17" t="s">
        <v>12</v>
      </c>
      <c r="I9305" s="17" t="s">
        <v>71822</v>
      </c>
      <c r="J9305" s="20">
        <v>8059347441979</v>
      </c>
      <c r="K9305" s="17"/>
      <c r="L9305" s="28">
        <v>439.95</v>
      </c>
      <c r="M9305" s="28">
        <v>439.95</v>
      </c>
      <c r="N9305" s="45">
        <v>45495</v>
      </c>
    </row>
    <row r="9306" spans="1:14" customFormat="1" x14ac:dyDescent="0.25">
      <c r="A9306" s="17" t="s">
        <v>71813</v>
      </c>
      <c r="B9306" s="17" t="s">
        <v>71814</v>
      </c>
      <c r="C9306" s="17"/>
      <c r="D9306" s="17" t="s">
        <v>71815</v>
      </c>
      <c r="E9306" s="17" t="s">
        <v>71816</v>
      </c>
      <c r="F9306" s="21"/>
      <c r="G9306" s="17" t="s">
        <v>11</v>
      </c>
      <c r="H9306" s="17" t="s">
        <v>12</v>
      </c>
      <c r="I9306" s="17" t="s">
        <v>71817</v>
      </c>
      <c r="J9306" s="20">
        <v>8059347441962</v>
      </c>
      <c r="K9306" s="17"/>
      <c r="L9306" s="28">
        <v>439.95</v>
      </c>
      <c r="M9306" s="28">
        <v>439.95</v>
      </c>
      <c r="N9306" s="45">
        <v>45495</v>
      </c>
    </row>
    <row r="9307" spans="1:14" customFormat="1" x14ac:dyDescent="0.25">
      <c r="A9307" s="17" t="s">
        <v>71808</v>
      </c>
      <c r="B9307" s="17" t="s">
        <v>71809</v>
      </c>
      <c r="C9307" s="17"/>
      <c r="D9307" s="17" t="s">
        <v>71810</v>
      </c>
      <c r="E9307" s="17" t="s">
        <v>71811</v>
      </c>
      <c r="F9307" s="21"/>
      <c r="G9307" s="17" t="s">
        <v>11</v>
      </c>
      <c r="H9307" s="17" t="s">
        <v>12</v>
      </c>
      <c r="I9307" s="17" t="s">
        <v>71812</v>
      </c>
      <c r="J9307" s="20">
        <v>8059347441955</v>
      </c>
      <c r="K9307" s="17"/>
      <c r="L9307" s="28">
        <v>439.95</v>
      </c>
      <c r="M9307" s="28">
        <v>439.95</v>
      </c>
      <c r="N9307" s="45">
        <v>45495</v>
      </c>
    </row>
    <row r="9308" spans="1:14" customFormat="1" x14ac:dyDescent="0.25">
      <c r="A9308" s="17" t="s">
        <v>71803</v>
      </c>
      <c r="B9308" s="17" t="s">
        <v>71804</v>
      </c>
      <c r="C9308" s="17"/>
      <c r="D9308" s="17" t="s">
        <v>71805</v>
      </c>
      <c r="E9308" s="17" t="s">
        <v>71806</v>
      </c>
      <c r="F9308" s="21"/>
      <c r="G9308" s="17" t="s">
        <v>11</v>
      </c>
      <c r="H9308" s="17" t="s">
        <v>12</v>
      </c>
      <c r="I9308" s="17" t="s">
        <v>71807</v>
      </c>
      <c r="J9308" s="20">
        <v>8059347441948</v>
      </c>
      <c r="K9308" s="17"/>
      <c r="L9308" s="28">
        <v>439.95</v>
      </c>
      <c r="M9308" s="28">
        <v>439.95</v>
      </c>
      <c r="N9308" s="45">
        <v>45495</v>
      </c>
    </row>
    <row r="9309" spans="1:14" customFormat="1" x14ac:dyDescent="0.25">
      <c r="A9309" s="32" t="s">
        <v>56817</v>
      </c>
      <c r="B9309" s="42" t="s">
        <v>55023</v>
      </c>
      <c r="C9309" s="42"/>
      <c r="D9309" s="32" t="s">
        <v>55440</v>
      </c>
      <c r="E9309" s="32" t="s">
        <v>56752</v>
      </c>
      <c r="F9309" s="44">
        <v>714</v>
      </c>
      <c r="G9309" s="44" t="s">
        <v>17</v>
      </c>
      <c r="H9309" s="44" t="s">
        <v>18</v>
      </c>
      <c r="I9309" s="32" t="s">
        <v>55868</v>
      </c>
      <c r="J9309" s="55">
        <v>8059347198866</v>
      </c>
      <c r="K9309" s="45">
        <v>45444</v>
      </c>
      <c r="L9309" s="46">
        <v>0</v>
      </c>
      <c r="M9309" s="47">
        <v>439.95</v>
      </c>
      <c r="N9309" s="45">
        <v>45131</v>
      </c>
    </row>
    <row r="9310" spans="1:14" x14ac:dyDescent="0.25">
      <c r="A9310" s="32" t="s">
        <v>56816</v>
      </c>
      <c r="B9310" s="42" t="s">
        <v>55024</v>
      </c>
      <c r="C9310" s="42"/>
      <c r="D9310" s="32" t="s">
        <v>55441</v>
      </c>
      <c r="E9310" s="32" t="s">
        <v>56753</v>
      </c>
      <c r="F9310" s="44">
        <v>714</v>
      </c>
      <c r="G9310" s="44" t="s">
        <v>17</v>
      </c>
      <c r="H9310" s="44" t="s">
        <v>18</v>
      </c>
      <c r="I9310" s="32" t="s">
        <v>55869</v>
      </c>
      <c r="J9310" s="55">
        <v>8059347198859</v>
      </c>
      <c r="K9310" s="45">
        <v>45444</v>
      </c>
      <c r="L9310" s="46">
        <v>0</v>
      </c>
      <c r="M9310" s="47">
        <v>439.95</v>
      </c>
      <c r="N9310" s="45">
        <v>45131</v>
      </c>
    </row>
    <row r="9311" spans="1:14" x14ac:dyDescent="0.25">
      <c r="A9311" s="32" t="s">
        <v>56815</v>
      </c>
      <c r="B9311" s="42" t="s">
        <v>55025</v>
      </c>
      <c r="C9311" s="42"/>
      <c r="D9311" s="32" t="s">
        <v>55442</v>
      </c>
      <c r="E9311" s="32" t="s">
        <v>56754</v>
      </c>
      <c r="F9311" s="44">
        <v>714</v>
      </c>
      <c r="G9311" s="44" t="s">
        <v>17</v>
      </c>
      <c r="H9311" s="44" t="s">
        <v>18</v>
      </c>
      <c r="I9311" s="32" t="s">
        <v>55870</v>
      </c>
      <c r="J9311" s="55">
        <v>8059347198842</v>
      </c>
      <c r="K9311" s="45">
        <v>45444</v>
      </c>
      <c r="L9311" s="46">
        <v>0</v>
      </c>
      <c r="M9311" s="47">
        <v>439.95</v>
      </c>
      <c r="N9311" s="45">
        <v>45131</v>
      </c>
    </row>
    <row r="9312" spans="1:14" x14ac:dyDescent="0.25">
      <c r="A9312" s="32" t="s">
        <v>56814</v>
      </c>
      <c r="B9312" s="42"/>
      <c r="C9312" s="42"/>
      <c r="D9312" s="32" t="s">
        <v>55443</v>
      </c>
      <c r="E9312" s="32" t="s">
        <v>56755</v>
      </c>
      <c r="F9312" s="44">
        <v>714</v>
      </c>
      <c r="G9312" s="44" t="s">
        <v>17</v>
      </c>
      <c r="H9312" s="44" t="s">
        <v>18</v>
      </c>
      <c r="I9312" s="32" t="s">
        <v>55871</v>
      </c>
      <c r="J9312" s="55">
        <v>8059347198835</v>
      </c>
      <c r="K9312" s="45">
        <v>45444</v>
      </c>
      <c r="L9312" s="46">
        <v>0</v>
      </c>
      <c r="M9312" s="47">
        <v>439.95</v>
      </c>
      <c r="N9312" s="45">
        <v>45131</v>
      </c>
    </row>
    <row r="9313" spans="1:14" x14ac:dyDescent="0.25">
      <c r="A9313" s="32" t="s">
        <v>56813</v>
      </c>
      <c r="B9313" s="42"/>
      <c r="C9313" s="42"/>
      <c r="D9313" s="32" t="s">
        <v>55444</v>
      </c>
      <c r="E9313" s="32" t="s">
        <v>56756</v>
      </c>
      <c r="F9313" s="44">
        <v>714</v>
      </c>
      <c r="G9313" s="44" t="s">
        <v>17</v>
      </c>
      <c r="H9313" s="44" t="s">
        <v>18</v>
      </c>
      <c r="I9313" s="32" t="s">
        <v>55872</v>
      </c>
      <c r="J9313" s="55">
        <v>8059347198828</v>
      </c>
      <c r="K9313" s="45">
        <v>45444</v>
      </c>
      <c r="L9313" s="46">
        <v>0</v>
      </c>
      <c r="M9313" s="47">
        <v>439.95</v>
      </c>
      <c r="N9313" s="45">
        <v>45131</v>
      </c>
    </row>
    <row r="9314" spans="1:14" x14ac:dyDescent="0.25">
      <c r="A9314" s="32" t="s">
        <v>56822</v>
      </c>
      <c r="B9314" s="42" t="s">
        <v>55018</v>
      </c>
      <c r="C9314" s="42"/>
      <c r="D9314" s="32" t="s">
        <v>55435</v>
      </c>
      <c r="E9314" s="32" t="s">
        <v>56747</v>
      </c>
      <c r="F9314" s="44">
        <v>714</v>
      </c>
      <c r="G9314" s="44" t="s">
        <v>17</v>
      </c>
      <c r="H9314" s="44" t="s">
        <v>18</v>
      </c>
      <c r="I9314" s="32" t="s">
        <v>55863</v>
      </c>
      <c r="J9314" s="55">
        <v>8059347198910</v>
      </c>
      <c r="K9314" s="45">
        <v>45444</v>
      </c>
      <c r="L9314" s="46">
        <v>0</v>
      </c>
      <c r="M9314" s="47">
        <v>439.95</v>
      </c>
      <c r="N9314" s="45">
        <v>45131</v>
      </c>
    </row>
    <row r="9315" spans="1:14" x14ac:dyDescent="0.25">
      <c r="A9315" s="32" t="s">
        <v>56821</v>
      </c>
      <c r="B9315" s="42" t="s">
        <v>55019</v>
      </c>
      <c r="C9315" s="42"/>
      <c r="D9315" s="32" t="s">
        <v>55436</v>
      </c>
      <c r="E9315" s="32" t="s">
        <v>56748</v>
      </c>
      <c r="F9315" s="44">
        <v>714</v>
      </c>
      <c r="G9315" s="44" t="s">
        <v>17</v>
      </c>
      <c r="H9315" s="44" t="s">
        <v>18</v>
      </c>
      <c r="I9315" s="32" t="s">
        <v>55864</v>
      </c>
      <c r="J9315" s="55">
        <v>8059347198903</v>
      </c>
      <c r="K9315" s="45">
        <v>45444</v>
      </c>
      <c r="L9315" s="46">
        <v>0</v>
      </c>
      <c r="M9315" s="47">
        <v>439.95</v>
      </c>
      <c r="N9315" s="45">
        <v>45131</v>
      </c>
    </row>
    <row r="9316" spans="1:14" x14ac:dyDescent="0.25">
      <c r="A9316" s="32" t="s">
        <v>56820</v>
      </c>
      <c r="B9316" s="42" t="s">
        <v>55020</v>
      </c>
      <c r="C9316" s="42"/>
      <c r="D9316" s="32" t="s">
        <v>55437</v>
      </c>
      <c r="E9316" s="32" t="s">
        <v>56749</v>
      </c>
      <c r="F9316" s="44">
        <v>714</v>
      </c>
      <c r="G9316" s="44" t="s">
        <v>17</v>
      </c>
      <c r="H9316" s="44" t="s">
        <v>18</v>
      </c>
      <c r="I9316" s="32" t="s">
        <v>55865</v>
      </c>
      <c r="J9316" s="55">
        <v>8059347198897</v>
      </c>
      <c r="K9316" s="45">
        <v>45444</v>
      </c>
      <c r="L9316" s="46">
        <v>0</v>
      </c>
      <c r="M9316" s="47">
        <v>439.95</v>
      </c>
      <c r="N9316" s="45">
        <v>45131</v>
      </c>
    </row>
    <row r="9317" spans="1:14" x14ac:dyDescent="0.25">
      <c r="A9317" s="32" t="s">
        <v>56819</v>
      </c>
      <c r="B9317" s="42" t="s">
        <v>55021</v>
      </c>
      <c r="C9317" s="42"/>
      <c r="D9317" s="32" t="s">
        <v>55438</v>
      </c>
      <c r="E9317" s="32" t="s">
        <v>56750</v>
      </c>
      <c r="F9317" s="44">
        <v>714</v>
      </c>
      <c r="G9317" s="44" t="s">
        <v>17</v>
      </c>
      <c r="H9317" s="44" t="s">
        <v>18</v>
      </c>
      <c r="I9317" s="32" t="s">
        <v>55866</v>
      </c>
      <c r="J9317" s="55">
        <v>8059347198880</v>
      </c>
      <c r="K9317" s="45">
        <v>45444</v>
      </c>
      <c r="L9317" s="46">
        <v>0</v>
      </c>
      <c r="M9317" s="47">
        <v>439.95</v>
      </c>
      <c r="N9317" s="45">
        <v>45131</v>
      </c>
    </row>
    <row r="9318" spans="1:14" x14ac:dyDescent="0.25">
      <c r="A9318" s="32" t="s">
        <v>56818</v>
      </c>
      <c r="B9318" s="42" t="s">
        <v>55022</v>
      </c>
      <c r="C9318" s="42"/>
      <c r="D9318" s="32" t="s">
        <v>55439</v>
      </c>
      <c r="E9318" s="32" t="s">
        <v>56751</v>
      </c>
      <c r="F9318" s="44">
        <v>714</v>
      </c>
      <c r="G9318" s="44" t="s">
        <v>17</v>
      </c>
      <c r="H9318" s="44" t="s">
        <v>18</v>
      </c>
      <c r="I9318" s="32" t="s">
        <v>55867</v>
      </c>
      <c r="J9318" s="55">
        <v>8059347198873</v>
      </c>
      <c r="K9318" s="45">
        <v>45444</v>
      </c>
      <c r="L9318" s="46">
        <v>0</v>
      </c>
      <c r="M9318" s="47">
        <v>439.95</v>
      </c>
      <c r="N9318" s="45">
        <v>45131</v>
      </c>
    </row>
    <row r="9319" spans="1:14" x14ac:dyDescent="0.25">
      <c r="A9319" s="32" t="s">
        <v>56805</v>
      </c>
      <c r="B9319" s="42" t="s">
        <v>55031</v>
      </c>
      <c r="C9319" s="42"/>
      <c r="D9319" s="32" t="s">
        <v>55452</v>
      </c>
      <c r="E9319" s="32" t="s">
        <v>56764</v>
      </c>
      <c r="F9319" s="44">
        <v>714</v>
      </c>
      <c r="G9319" s="44" t="s">
        <v>17</v>
      </c>
      <c r="H9319" s="44" t="s">
        <v>18</v>
      </c>
      <c r="I9319" s="32" t="s">
        <v>55880</v>
      </c>
      <c r="J9319" s="55">
        <v>8059347198743</v>
      </c>
      <c r="K9319" s="45">
        <v>45444</v>
      </c>
      <c r="L9319" s="46">
        <v>0</v>
      </c>
      <c r="M9319" s="47">
        <v>439.95</v>
      </c>
      <c r="N9319" s="45">
        <v>45131</v>
      </c>
    </row>
    <row r="9320" spans="1:14" x14ac:dyDescent="0.25">
      <c r="A9320" s="32" t="s">
        <v>56804</v>
      </c>
      <c r="B9320" s="42" t="s">
        <v>55032</v>
      </c>
      <c r="C9320" s="42"/>
      <c r="D9320" s="32" t="s">
        <v>55453</v>
      </c>
      <c r="E9320" s="32" t="s">
        <v>56765</v>
      </c>
      <c r="F9320" s="44">
        <v>714</v>
      </c>
      <c r="G9320" s="44" t="s">
        <v>17</v>
      </c>
      <c r="H9320" s="44" t="s">
        <v>18</v>
      </c>
      <c r="I9320" s="32" t="s">
        <v>55881</v>
      </c>
      <c r="J9320" s="55">
        <v>8059347198736</v>
      </c>
      <c r="K9320" s="45">
        <v>45444</v>
      </c>
      <c r="L9320" s="46">
        <v>0</v>
      </c>
      <c r="M9320" s="47">
        <v>439.95</v>
      </c>
      <c r="N9320" s="45">
        <v>45131</v>
      </c>
    </row>
    <row r="9321" spans="1:14" x14ac:dyDescent="0.25">
      <c r="A9321" s="32" t="s">
        <v>56803</v>
      </c>
      <c r="B9321" s="42" t="s">
        <v>55033</v>
      </c>
      <c r="C9321" s="42"/>
      <c r="D9321" s="32" t="s">
        <v>55454</v>
      </c>
      <c r="E9321" s="32" t="s">
        <v>56766</v>
      </c>
      <c r="F9321" s="44">
        <v>714</v>
      </c>
      <c r="G9321" s="44" t="s">
        <v>17</v>
      </c>
      <c r="H9321" s="44" t="s">
        <v>18</v>
      </c>
      <c r="I9321" s="32" t="s">
        <v>55882</v>
      </c>
      <c r="J9321" s="55">
        <v>8059347198729</v>
      </c>
      <c r="K9321" s="45">
        <v>45444</v>
      </c>
      <c r="L9321" s="46">
        <v>0</v>
      </c>
      <c r="M9321" s="47">
        <v>439.95</v>
      </c>
      <c r="N9321" s="45">
        <v>45131</v>
      </c>
    </row>
    <row r="9322" spans="1:14" x14ac:dyDescent="0.25">
      <c r="A9322" s="32" t="s">
        <v>56802</v>
      </c>
      <c r="B9322" s="42"/>
      <c r="C9322" s="42"/>
      <c r="D9322" s="32" t="s">
        <v>55455</v>
      </c>
      <c r="E9322" s="32" t="s">
        <v>56767</v>
      </c>
      <c r="F9322" s="44">
        <v>714</v>
      </c>
      <c r="G9322" s="44" t="s">
        <v>17</v>
      </c>
      <c r="H9322" s="44" t="s">
        <v>18</v>
      </c>
      <c r="I9322" s="32" t="s">
        <v>55883</v>
      </c>
      <c r="J9322" s="55">
        <v>8059347198712</v>
      </c>
      <c r="K9322" s="45">
        <v>45444</v>
      </c>
      <c r="L9322" s="46">
        <v>0</v>
      </c>
      <c r="M9322" s="47">
        <v>439.95</v>
      </c>
      <c r="N9322" s="45">
        <v>45131</v>
      </c>
    </row>
    <row r="9323" spans="1:14" x14ac:dyDescent="0.25">
      <c r="A9323" s="32" t="s">
        <v>56801</v>
      </c>
      <c r="B9323" s="42"/>
      <c r="C9323" s="42"/>
      <c r="D9323" s="32" t="s">
        <v>55456</v>
      </c>
      <c r="E9323" s="32" t="s">
        <v>56768</v>
      </c>
      <c r="F9323" s="44">
        <v>714</v>
      </c>
      <c r="G9323" s="44" t="s">
        <v>17</v>
      </c>
      <c r="H9323" s="44" t="s">
        <v>18</v>
      </c>
      <c r="I9323" s="32" t="s">
        <v>55884</v>
      </c>
      <c r="J9323" s="55">
        <v>8059347198705</v>
      </c>
      <c r="K9323" s="45">
        <v>45444</v>
      </c>
      <c r="L9323" s="46">
        <v>0</v>
      </c>
      <c r="M9323" s="47">
        <v>439.95</v>
      </c>
      <c r="N9323" s="45">
        <v>45131</v>
      </c>
    </row>
    <row r="9324" spans="1:14" x14ac:dyDescent="0.25">
      <c r="A9324" s="32" t="s">
        <v>56812</v>
      </c>
      <c r="B9324" s="42"/>
      <c r="C9324" s="42"/>
      <c r="D9324" s="32" t="s">
        <v>55445</v>
      </c>
      <c r="E9324" s="32" t="s">
        <v>56757</v>
      </c>
      <c r="F9324" s="44">
        <v>714</v>
      </c>
      <c r="G9324" s="44" t="s">
        <v>17</v>
      </c>
      <c r="H9324" s="44" t="s">
        <v>18</v>
      </c>
      <c r="I9324" s="32" t="s">
        <v>55873</v>
      </c>
      <c r="J9324" s="55">
        <v>8059347198811</v>
      </c>
      <c r="K9324" s="45">
        <v>45444</v>
      </c>
      <c r="L9324" s="46">
        <v>0</v>
      </c>
      <c r="M9324" s="47">
        <v>439.95</v>
      </c>
      <c r="N9324" s="45">
        <v>45131</v>
      </c>
    </row>
    <row r="9325" spans="1:14" x14ac:dyDescent="0.25">
      <c r="A9325" s="32" t="s">
        <v>56811</v>
      </c>
      <c r="B9325" s="42"/>
      <c r="C9325" s="42"/>
      <c r="D9325" s="32" t="s">
        <v>55446</v>
      </c>
      <c r="E9325" s="32" t="s">
        <v>56758</v>
      </c>
      <c r="F9325" s="44">
        <v>714</v>
      </c>
      <c r="G9325" s="44" t="s">
        <v>17</v>
      </c>
      <c r="H9325" s="44" t="s">
        <v>18</v>
      </c>
      <c r="I9325" s="32" t="s">
        <v>55874</v>
      </c>
      <c r="J9325" s="55">
        <v>8059347198804</v>
      </c>
      <c r="K9325" s="45">
        <v>45444</v>
      </c>
      <c r="L9325" s="46">
        <v>0</v>
      </c>
      <c r="M9325" s="47">
        <v>439.95</v>
      </c>
      <c r="N9325" s="45">
        <v>45131</v>
      </c>
    </row>
    <row r="9326" spans="1:14" x14ac:dyDescent="0.25">
      <c r="A9326" s="32" t="s">
        <v>56810</v>
      </c>
      <c r="B9326" s="42" t="s">
        <v>55026</v>
      </c>
      <c r="C9326" s="42"/>
      <c r="D9326" s="32" t="s">
        <v>55447</v>
      </c>
      <c r="E9326" s="32" t="s">
        <v>56759</v>
      </c>
      <c r="F9326" s="44">
        <v>714</v>
      </c>
      <c r="G9326" s="44" t="s">
        <v>17</v>
      </c>
      <c r="H9326" s="44" t="s">
        <v>18</v>
      </c>
      <c r="I9326" s="32" t="s">
        <v>55875</v>
      </c>
      <c r="J9326" s="55">
        <v>8059347198798</v>
      </c>
      <c r="K9326" s="45">
        <v>45444</v>
      </c>
      <c r="L9326" s="46">
        <v>0</v>
      </c>
      <c r="M9326" s="47">
        <v>439.95</v>
      </c>
      <c r="N9326" s="45">
        <v>45131</v>
      </c>
    </row>
    <row r="9327" spans="1:14" x14ac:dyDescent="0.25">
      <c r="A9327" s="32" t="s">
        <v>56809</v>
      </c>
      <c r="B9327" s="42" t="s">
        <v>55027</v>
      </c>
      <c r="C9327" s="42"/>
      <c r="D9327" s="32" t="s">
        <v>55448</v>
      </c>
      <c r="E9327" s="32" t="s">
        <v>56760</v>
      </c>
      <c r="F9327" s="44">
        <v>714</v>
      </c>
      <c r="G9327" s="44" t="s">
        <v>17</v>
      </c>
      <c r="H9327" s="44" t="s">
        <v>18</v>
      </c>
      <c r="I9327" s="32" t="s">
        <v>55876</v>
      </c>
      <c r="J9327" s="55">
        <v>8059347198781</v>
      </c>
      <c r="K9327" s="45">
        <v>45444</v>
      </c>
      <c r="L9327" s="46">
        <v>0</v>
      </c>
      <c r="M9327" s="47">
        <v>439.95</v>
      </c>
      <c r="N9327" s="45">
        <v>45131</v>
      </c>
    </row>
    <row r="9328" spans="1:14" x14ac:dyDescent="0.25">
      <c r="A9328" s="32" t="s">
        <v>56808</v>
      </c>
      <c r="B9328" s="42" t="s">
        <v>55028</v>
      </c>
      <c r="C9328" s="42"/>
      <c r="D9328" s="32" t="s">
        <v>55449</v>
      </c>
      <c r="E9328" s="32" t="s">
        <v>56761</v>
      </c>
      <c r="F9328" s="44">
        <v>714</v>
      </c>
      <c r="G9328" s="44" t="s">
        <v>17</v>
      </c>
      <c r="H9328" s="44" t="s">
        <v>18</v>
      </c>
      <c r="I9328" s="32" t="s">
        <v>55877</v>
      </c>
      <c r="J9328" s="55">
        <v>8059347198774</v>
      </c>
      <c r="K9328" s="45">
        <v>45444</v>
      </c>
      <c r="L9328" s="46">
        <v>0</v>
      </c>
      <c r="M9328" s="47">
        <v>439.95</v>
      </c>
      <c r="N9328" s="45">
        <v>45131</v>
      </c>
    </row>
    <row r="9329" spans="1:14" x14ac:dyDescent="0.25">
      <c r="A9329" s="32" t="s">
        <v>56807</v>
      </c>
      <c r="B9329" s="42" t="s">
        <v>55029</v>
      </c>
      <c r="C9329" s="42"/>
      <c r="D9329" s="32" t="s">
        <v>55450</v>
      </c>
      <c r="E9329" s="32" t="s">
        <v>56762</v>
      </c>
      <c r="F9329" s="44">
        <v>714</v>
      </c>
      <c r="G9329" s="44" t="s">
        <v>17</v>
      </c>
      <c r="H9329" s="44" t="s">
        <v>18</v>
      </c>
      <c r="I9329" s="32" t="s">
        <v>55878</v>
      </c>
      <c r="J9329" s="55">
        <v>8059347198767</v>
      </c>
      <c r="K9329" s="45">
        <v>45444</v>
      </c>
      <c r="L9329" s="46">
        <v>0</v>
      </c>
      <c r="M9329" s="47">
        <v>439.95</v>
      </c>
      <c r="N9329" s="45">
        <v>45131</v>
      </c>
    </row>
    <row r="9330" spans="1:14" x14ac:dyDescent="0.25">
      <c r="A9330" s="32" t="s">
        <v>56806</v>
      </c>
      <c r="B9330" s="42" t="s">
        <v>55030</v>
      </c>
      <c r="C9330" s="42"/>
      <c r="D9330" s="32" t="s">
        <v>55451</v>
      </c>
      <c r="E9330" s="32" t="s">
        <v>56763</v>
      </c>
      <c r="F9330" s="44">
        <v>714</v>
      </c>
      <c r="G9330" s="44" t="s">
        <v>17</v>
      </c>
      <c r="H9330" s="44" t="s">
        <v>18</v>
      </c>
      <c r="I9330" s="32" t="s">
        <v>55879</v>
      </c>
      <c r="J9330" s="55">
        <v>8059347198750</v>
      </c>
      <c r="K9330" s="45">
        <v>45444</v>
      </c>
      <c r="L9330" s="46">
        <v>0</v>
      </c>
      <c r="M9330" s="47">
        <v>439.95</v>
      </c>
      <c r="N9330" s="45">
        <v>45131</v>
      </c>
    </row>
    <row r="9331" spans="1:14" x14ac:dyDescent="0.25">
      <c r="A9331" s="32" t="s">
        <v>41476</v>
      </c>
      <c r="B9331" s="42" t="s">
        <v>41477</v>
      </c>
      <c r="C9331" s="42"/>
      <c r="D9331" s="42" t="s">
        <v>41478</v>
      </c>
      <c r="E9331" s="43" t="s">
        <v>41479</v>
      </c>
      <c r="F9331" s="44">
        <v>714</v>
      </c>
      <c r="G9331" s="44" t="s">
        <v>17</v>
      </c>
      <c r="H9331" s="44" t="s">
        <v>18</v>
      </c>
      <c r="I9331" s="42" t="s">
        <v>41480</v>
      </c>
      <c r="J9331" s="42">
        <v>8059175883620</v>
      </c>
      <c r="K9331" s="45">
        <v>45444</v>
      </c>
      <c r="L9331" s="46">
        <v>0</v>
      </c>
      <c r="M9331" s="46">
        <v>439.95</v>
      </c>
      <c r="N9331" s="45">
        <v>44396</v>
      </c>
    </row>
    <row r="9332" spans="1:14" x14ac:dyDescent="0.25">
      <c r="A9332" s="32" t="s">
        <v>41471</v>
      </c>
      <c r="B9332" s="42" t="s">
        <v>41472</v>
      </c>
      <c r="C9332" s="42"/>
      <c r="D9332" s="42" t="s">
        <v>41473</v>
      </c>
      <c r="E9332" s="43" t="s">
        <v>41474</v>
      </c>
      <c r="F9332" s="44">
        <v>714</v>
      </c>
      <c r="G9332" s="44" t="s">
        <v>17</v>
      </c>
      <c r="H9332" s="44" t="s">
        <v>18</v>
      </c>
      <c r="I9332" s="42" t="s">
        <v>41475</v>
      </c>
      <c r="J9332" s="42">
        <v>8059175883613</v>
      </c>
      <c r="K9332" s="45">
        <v>45444</v>
      </c>
      <c r="L9332" s="46">
        <v>0</v>
      </c>
      <c r="M9332" s="46">
        <v>439.95</v>
      </c>
      <c r="N9332" s="45">
        <v>44396</v>
      </c>
    </row>
    <row r="9333" spans="1:14" x14ac:dyDescent="0.25">
      <c r="A9333" s="32" t="s">
        <v>41466</v>
      </c>
      <c r="B9333" s="42" t="s">
        <v>41467</v>
      </c>
      <c r="C9333" s="42"/>
      <c r="D9333" s="42" t="s">
        <v>41468</v>
      </c>
      <c r="E9333" s="43" t="s">
        <v>41469</v>
      </c>
      <c r="F9333" s="44">
        <v>714</v>
      </c>
      <c r="G9333" s="44" t="s">
        <v>17</v>
      </c>
      <c r="H9333" s="44" t="s">
        <v>18</v>
      </c>
      <c r="I9333" s="42" t="s">
        <v>41470</v>
      </c>
      <c r="J9333" s="42">
        <v>8059175883606</v>
      </c>
      <c r="K9333" s="45">
        <v>45444</v>
      </c>
      <c r="L9333" s="46">
        <v>0</v>
      </c>
      <c r="M9333" s="46">
        <v>439.95</v>
      </c>
      <c r="N9333" s="45">
        <v>44396</v>
      </c>
    </row>
    <row r="9334" spans="1:14" x14ac:dyDescent="0.25">
      <c r="B9334" s="42"/>
      <c r="C9334" s="42"/>
      <c r="D9334" s="42" t="s">
        <v>53309</v>
      </c>
      <c r="E9334" s="43" t="s">
        <v>53305</v>
      </c>
      <c r="F9334" s="44">
        <v>714</v>
      </c>
      <c r="G9334" s="44" t="s">
        <v>17</v>
      </c>
      <c r="H9334" s="44" t="s">
        <v>18</v>
      </c>
      <c r="I9334" s="42" t="s">
        <v>53307</v>
      </c>
      <c r="J9334" s="42">
        <v>8059175883590</v>
      </c>
      <c r="K9334" s="45">
        <v>45444</v>
      </c>
      <c r="L9334" s="46">
        <v>0</v>
      </c>
      <c r="M9334" s="46">
        <v>439.95</v>
      </c>
      <c r="N9334" s="45">
        <v>44396</v>
      </c>
    </row>
    <row r="9335" spans="1:14" x14ac:dyDescent="0.25">
      <c r="B9335" s="42"/>
      <c r="C9335" s="42"/>
      <c r="D9335" s="42" t="s">
        <v>53308</v>
      </c>
      <c r="E9335" s="43" t="s">
        <v>53304</v>
      </c>
      <c r="F9335" s="44">
        <v>714</v>
      </c>
      <c r="G9335" s="44" t="s">
        <v>17</v>
      </c>
      <c r="H9335" s="44" t="s">
        <v>18</v>
      </c>
      <c r="I9335" s="42" t="s">
        <v>53306</v>
      </c>
      <c r="J9335" s="42">
        <v>8059175883583</v>
      </c>
      <c r="K9335" s="45">
        <v>45444</v>
      </c>
      <c r="L9335" s="46">
        <v>0</v>
      </c>
      <c r="M9335" s="46">
        <v>439.95</v>
      </c>
      <c r="N9335" s="45">
        <v>44396</v>
      </c>
    </row>
    <row r="9336" spans="1:14" x14ac:dyDescent="0.25">
      <c r="A9336" s="32" t="s">
        <v>41510</v>
      </c>
      <c r="B9336" s="42"/>
      <c r="C9336" s="42"/>
      <c r="D9336" s="42" t="s">
        <v>41511</v>
      </c>
      <c r="E9336" s="43" t="s">
        <v>41512</v>
      </c>
      <c r="F9336" s="44">
        <v>714</v>
      </c>
      <c r="G9336" s="44" t="s">
        <v>17</v>
      </c>
      <c r="H9336" s="44" t="s">
        <v>18</v>
      </c>
      <c r="I9336" s="42" t="s">
        <v>41513</v>
      </c>
      <c r="J9336" s="42">
        <v>8059175883699</v>
      </c>
      <c r="K9336" s="45">
        <v>45444</v>
      </c>
      <c r="L9336" s="46">
        <v>0</v>
      </c>
      <c r="M9336" s="46">
        <v>439.95</v>
      </c>
      <c r="N9336" s="45">
        <v>44396</v>
      </c>
    </row>
    <row r="9337" spans="1:14" x14ac:dyDescent="0.25">
      <c r="A9337" s="32" t="s">
        <v>41506</v>
      </c>
      <c r="B9337" s="42"/>
      <c r="C9337" s="42"/>
      <c r="D9337" s="42" t="s">
        <v>41507</v>
      </c>
      <c r="E9337" s="43" t="s">
        <v>41508</v>
      </c>
      <c r="F9337" s="44">
        <v>714</v>
      </c>
      <c r="G9337" s="44" t="s">
        <v>17</v>
      </c>
      <c r="H9337" s="44" t="s">
        <v>18</v>
      </c>
      <c r="I9337" s="42" t="s">
        <v>41509</v>
      </c>
      <c r="J9337" s="42">
        <v>8059175883682</v>
      </c>
      <c r="K9337" s="45">
        <v>45444</v>
      </c>
      <c r="L9337" s="46">
        <v>0</v>
      </c>
      <c r="M9337" s="46">
        <v>439.95</v>
      </c>
      <c r="N9337" s="45">
        <v>44396</v>
      </c>
    </row>
    <row r="9338" spans="1:14" x14ac:dyDescent="0.25">
      <c r="A9338" s="32" t="s">
        <v>41501</v>
      </c>
      <c r="B9338" s="42" t="s">
        <v>41502</v>
      </c>
      <c r="C9338" s="42"/>
      <c r="D9338" s="42" t="s">
        <v>41503</v>
      </c>
      <c r="E9338" s="43" t="s">
        <v>41504</v>
      </c>
      <c r="F9338" s="44">
        <v>714</v>
      </c>
      <c r="G9338" s="44" t="s">
        <v>17</v>
      </c>
      <c r="H9338" s="44" t="s">
        <v>18</v>
      </c>
      <c r="I9338" s="42" t="s">
        <v>41505</v>
      </c>
      <c r="J9338" s="42">
        <v>8059175883675</v>
      </c>
      <c r="K9338" s="45">
        <v>45444</v>
      </c>
      <c r="L9338" s="46">
        <v>0</v>
      </c>
      <c r="M9338" s="46">
        <v>439.95</v>
      </c>
      <c r="N9338" s="45">
        <v>44396</v>
      </c>
    </row>
    <row r="9339" spans="1:14" x14ac:dyDescent="0.25">
      <c r="A9339" s="32" t="s">
        <v>41496</v>
      </c>
      <c r="B9339" s="42" t="s">
        <v>41497</v>
      </c>
      <c r="C9339" s="42"/>
      <c r="D9339" s="42" t="s">
        <v>41498</v>
      </c>
      <c r="E9339" s="43" t="s">
        <v>41499</v>
      </c>
      <c r="F9339" s="44">
        <v>714</v>
      </c>
      <c r="G9339" s="44" t="s">
        <v>17</v>
      </c>
      <c r="H9339" s="44" t="s">
        <v>18</v>
      </c>
      <c r="I9339" s="42" t="s">
        <v>41500</v>
      </c>
      <c r="J9339" s="42">
        <v>8059175883668</v>
      </c>
      <c r="K9339" s="45">
        <v>45444</v>
      </c>
      <c r="L9339" s="46">
        <v>0</v>
      </c>
      <c r="M9339" s="46">
        <v>439.95</v>
      </c>
      <c r="N9339" s="45">
        <v>44396</v>
      </c>
    </row>
    <row r="9340" spans="1:14" x14ac:dyDescent="0.25">
      <c r="A9340" s="32" t="s">
        <v>41491</v>
      </c>
      <c r="B9340" s="42" t="s">
        <v>41492</v>
      </c>
      <c r="C9340" s="42"/>
      <c r="D9340" s="42" t="s">
        <v>41493</v>
      </c>
      <c r="E9340" s="43" t="s">
        <v>41494</v>
      </c>
      <c r="F9340" s="44">
        <v>714</v>
      </c>
      <c r="G9340" s="44" t="s">
        <v>17</v>
      </c>
      <c r="H9340" s="44" t="s">
        <v>18</v>
      </c>
      <c r="I9340" s="42" t="s">
        <v>41495</v>
      </c>
      <c r="J9340" s="42">
        <v>8059175883651</v>
      </c>
      <c r="K9340" s="45">
        <v>45444</v>
      </c>
      <c r="L9340" s="46">
        <v>0</v>
      </c>
      <c r="M9340" s="46">
        <v>439.95</v>
      </c>
      <c r="N9340" s="45">
        <v>44396</v>
      </c>
    </row>
    <row r="9341" spans="1:14" x14ac:dyDescent="0.25">
      <c r="A9341" s="32" t="s">
        <v>41486</v>
      </c>
      <c r="B9341" s="42" t="s">
        <v>41487</v>
      </c>
      <c r="C9341" s="42"/>
      <c r="D9341" s="42" t="s">
        <v>41488</v>
      </c>
      <c r="E9341" s="43" t="s">
        <v>41489</v>
      </c>
      <c r="F9341" s="44">
        <v>714</v>
      </c>
      <c r="G9341" s="44" t="s">
        <v>17</v>
      </c>
      <c r="H9341" s="44" t="s">
        <v>18</v>
      </c>
      <c r="I9341" s="42" t="s">
        <v>41490</v>
      </c>
      <c r="J9341" s="42">
        <v>8059175883644</v>
      </c>
      <c r="K9341" s="45">
        <v>45444</v>
      </c>
      <c r="L9341" s="46">
        <v>0</v>
      </c>
      <c r="M9341" s="46">
        <v>439.95</v>
      </c>
      <c r="N9341" s="45">
        <v>44396</v>
      </c>
    </row>
    <row r="9342" spans="1:14" x14ac:dyDescent="0.25">
      <c r="A9342" s="32" t="s">
        <v>41481</v>
      </c>
      <c r="B9342" s="42" t="s">
        <v>41482</v>
      </c>
      <c r="C9342" s="42"/>
      <c r="D9342" s="42" t="s">
        <v>41483</v>
      </c>
      <c r="E9342" s="43" t="s">
        <v>41484</v>
      </c>
      <c r="F9342" s="44">
        <v>714</v>
      </c>
      <c r="G9342" s="44" t="s">
        <v>17</v>
      </c>
      <c r="H9342" s="44" t="s">
        <v>18</v>
      </c>
      <c r="I9342" s="42" t="s">
        <v>41485</v>
      </c>
      <c r="J9342" s="42">
        <v>8059175883637</v>
      </c>
      <c r="K9342" s="45">
        <v>45444</v>
      </c>
      <c r="L9342" s="46">
        <v>0</v>
      </c>
      <c r="M9342" s="46">
        <v>439.95</v>
      </c>
      <c r="N9342" s="45">
        <v>44396</v>
      </c>
    </row>
    <row r="9343" spans="1:14" x14ac:dyDescent="0.25">
      <c r="A9343" s="32" t="s">
        <v>36170</v>
      </c>
      <c r="B9343" s="42" t="s">
        <v>63182</v>
      </c>
      <c r="C9343" s="42"/>
      <c r="D9343" s="42" t="s">
        <v>22010</v>
      </c>
      <c r="E9343" s="43" t="s">
        <v>58724</v>
      </c>
      <c r="F9343" s="44">
        <v>714</v>
      </c>
      <c r="G9343" s="44" t="s">
        <v>17</v>
      </c>
      <c r="H9343" s="44" t="s">
        <v>18</v>
      </c>
      <c r="I9343" s="42" t="s">
        <v>22011</v>
      </c>
      <c r="J9343" s="42">
        <v>8059175288234</v>
      </c>
      <c r="K9343" s="45">
        <v>45444</v>
      </c>
      <c r="L9343" s="46">
        <v>0</v>
      </c>
      <c r="M9343" s="46">
        <v>439.95</v>
      </c>
      <c r="N9343" s="45">
        <v>44037</v>
      </c>
    </row>
    <row r="9344" spans="1:14" x14ac:dyDescent="0.25">
      <c r="A9344" s="32" t="s">
        <v>36169</v>
      </c>
      <c r="B9344" s="42" t="s">
        <v>63181</v>
      </c>
      <c r="C9344" s="42"/>
      <c r="D9344" s="42" t="s">
        <v>22008</v>
      </c>
      <c r="E9344" s="43" t="s">
        <v>58723</v>
      </c>
      <c r="F9344" s="44">
        <v>714</v>
      </c>
      <c r="G9344" s="44" t="s">
        <v>17</v>
      </c>
      <c r="H9344" s="44" t="s">
        <v>18</v>
      </c>
      <c r="I9344" s="42" t="s">
        <v>22009</v>
      </c>
      <c r="J9344" s="42">
        <v>8059175288227</v>
      </c>
      <c r="K9344" s="45">
        <v>45444</v>
      </c>
      <c r="L9344" s="46">
        <v>0</v>
      </c>
      <c r="M9344" s="46">
        <v>439.95</v>
      </c>
      <c r="N9344" s="45">
        <v>44037</v>
      </c>
    </row>
    <row r="9345" spans="1:14" x14ac:dyDescent="0.25">
      <c r="A9345" s="32" t="s">
        <v>36168</v>
      </c>
      <c r="B9345" s="42" t="s">
        <v>63180</v>
      </c>
      <c r="C9345" s="42"/>
      <c r="D9345" s="42" t="s">
        <v>22006</v>
      </c>
      <c r="E9345" s="43" t="s">
        <v>58722</v>
      </c>
      <c r="F9345" s="44">
        <v>714</v>
      </c>
      <c r="G9345" s="44" t="s">
        <v>17</v>
      </c>
      <c r="H9345" s="44" t="s">
        <v>18</v>
      </c>
      <c r="I9345" s="42" t="s">
        <v>22007</v>
      </c>
      <c r="J9345" s="42">
        <v>8059175288210</v>
      </c>
      <c r="K9345" s="45">
        <v>45444</v>
      </c>
      <c r="L9345" s="46">
        <v>0</v>
      </c>
      <c r="M9345" s="46">
        <v>439.95</v>
      </c>
      <c r="N9345" s="45">
        <v>44037</v>
      </c>
    </row>
    <row r="9346" spans="1:14" x14ac:dyDescent="0.25">
      <c r="A9346" s="32" t="s">
        <v>36167</v>
      </c>
      <c r="B9346" s="42"/>
      <c r="C9346" s="42"/>
      <c r="D9346" s="42" t="s">
        <v>22003</v>
      </c>
      <c r="E9346" s="43" t="s">
        <v>22004</v>
      </c>
      <c r="F9346" s="44">
        <v>714</v>
      </c>
      <c r="G9346" s="44" t="s">
        <v>17</v>
      </c>
      <c r="H9346" s="44" t="s">
        <v>18</v>
      </c>
      <c r="I9346" s="42" t="s">
        <v>22005</v>
      </c>
      <c r="J9346" s="42">
        <v>8059175288203</v>
      </c>
      <c r="K9346" s="45">
        <v>45444</v>
      </c>
      <c r="L9346" s="46">
        <v>0</v>
      </c>
      <c r="M9346" s="46">
        <v>439.95</v>
      </c>
      <c r="N9346" s="45">
        <v>44037</v>
      </c>
    </row>
    <row r="9347" spans="1:14" x14ac:dyDescent="0.25">
      <c r="A9347" s="32" t="s">
        <v>36166</v>
      </c>
      <c r="B9347" s="42"/>
      <c r="C9347" s="42"/>
      <c r="D9347" s="42" t="s">
        <v>22000</v>
      </c>
      <c r="E9347" s="43" t="s">
        <v>22001</v>
      </c>
      <c r="F9347" s="44">
        <v>714</v>
      </c>
      <c r="G9347" s="44" t="s">
        <v>17</v>
      </c>
      <c r="H9347" s="44" t="s">
        <v>18</v>
      </c>
      <c r="I9347" s="42" t="s">
        <v>22002</v>
      </c>
      <c r="J9347" s="42">
        <v>8059175288197</v>
      </c>
      <c r="K9347" s="45">
        <v>45444</v>
      </c>
      <c r="L9347" s="46">
        <v>0</v>
      </c>
      <c r="M9347" s="46">
        <v>439.95</v>
      </c>
      <c r="N9347" s="45">
        <v>44037</v>
      </c>
    </row>
    <row r="9348" spans="1:14" x14ac:dyDescent="0.25">
      <c r="A9348" s="32" t="s">
        <v>36176</v>
      </c>
      <c r="B9348" s="42"/>
      <c r="C9348" s="42"/>
      <c r="D9348" s="42" t="s">
        <v>22022</v>
      </c>
      <c r="E9348" s="43" t="s">
        <v>22023</v>
      </c>
      <c r="F9348" s="44">
        <v>714</v>
      </c>
      <c r="G9348" s="44" t="s">
        <v>17</v>
      </c>
      <c r="H9348" s="44" t="s">
        <v>18</v>
      </c>
      <c r="I9348" s="42" t="s">
        <v>22024</v>
      </c>
      <c r="J9348" s="42">
        <v>8059175288296</v>
      </c>
      <c r="K9348" s="45">
        <v>45444</v>
      </c>
      <c r="L9348" s="46">
        <v>0</v>
      </c>
      <c r="M9348" s="46">
        <v>439.95</v>
      </c>
      <c r="N9348" s="45">
        <v>44037</v>
      </c>
    </row>
    <row r="9349" spans="1:14" x14ac:dyDescent="0.25">
      <c r="A9349" s="32" t="s">
        <v>36175</v>
      </c>
      <c r="B9349" s="42" t="s">
        <v>63179</v>
      </c>
      <c r="C9349" s="42"/>
      <c r="D9349" s="42" t="s">
        <v>22020</v>
      </c>
      <c r="E9349" s="43" t="s">
        <v>58721</v>
      </c>
      <c r="F9349" s="44">
        <v>714</v>
      </c>
      <c r="G9349" s="44" t="s">
        <v>17</v>
      </c>
      <c r="H9349" s="44" t="s">
        <v>18</v>
      </c>
      <c r="I9349" s="42" t="s">
        <v>22021</v>
      </c>
      <c r="J9349" s="42">
        <v>8059175288289</v>
      </c>
      <c r="K9349" s="45">
        <v>45444</v>
      </c>
      <c r="L9349" s="46">
        <v>0</v>
      </c>
      <c r="M9349" s="46">
        <v>439.95</v>
      </c>
      <c r="N9349" s="45">
        <v>44037</v>
      </c>
    </row>
    <row r="9350" spans="1:14" x14ac:dyDescent="0.25">
      <c r="A9350" s="32" t="s">
        <v>36174</v>
      </c>
      <c r="B9350" s="42" t="s">
        <v>63178</v>
      </c>
      <c r="C9350" s="42"/>
      <c r="D9350" s="42" t="s">
        <v>22018</v>
      </c>
      <c r="E9350" s="43" t="s">
        <v>58720</v>
      </c>
      <c r="F9350" s="44">
        <v>714</v>
      </c>
      <c r="G9350" s="44" t="s">
        <v>17</v>
      </c>
      <c r="H9350" s="44" t="s">
        <v>18</v>
      </c>
      <c r="I9350" s="42" t="s">
        <v>22019</v>
      </c>
      <c r="J9350" s="42">
        <v>8059175288272</v>
      </c>
      <c r="K9350" s="45">
        <v>45444</v>
      </c>
      <c r="L9350" s="46">
        <v>0</v>
      </c>
      <c r="M9350" s="46">
        <v>439.95</v>
      </c>
      <c r="N9350" s="45">
        <v>44037</v>
      </c>
    </row>
    <row r="9351" spans="1:14" x14ac:dyDescent="0.25">
      <c r="A9351" s="32" t="s">
        <v>36173</v>
      </c>
      <c r="B9351" s="42" t="s">
        <v>63177</v>
      </c>
      <c r="C9351" s="42"/>
      <c r="D9351" s="42" t="s">
        <v>22016</v>
      </c>
      <c r="E9351" s="43" t="s">
        <v>58719</v>
      </c>
      <c r="F9351" s="44">
        <v>714</v>
      </c>
      <c r="G9351" s="44" t="s">
        <v>17</v>
      </c>
      <c r="H9351" s="44" t="s">
        <v>18</v>
      </c>
      <c r="I9351" s="42" t="s">
        <v>22017</v>
      </c>
      <c r="J9351" s="42">
        <v>8059175288265</v>
      </c>
      <c r="K9351" s="45">
        <v>45444</v>
      </c>
      <c r="L9351" s="46">
        <v>0</v>
      </c>
      <c r="M9351" s="46">
        <v>439.95</v>
      </c>
      <c r="N9351" s="45">
        <v>44037</v>
      </c>
    </row>
    <row r="9352" spans="1:14" x14ac:dyDescent="0.25">
      <c r="A9352" s="32" t="s">
        <v>36172</v>
      </c>
      <c r="B9352" s="42" t="s">
        <v>63176</v>
      </c>
      <c r="C9352" s="42"/>
      <c r="D9352" s="42" t="s">
        <v>22014</v>
      </c>
      <c r="E9352" s="43" t="s">
        <v>58718</v>
      </c>
      <c r="F9352" s="44">
        <v>714</v>
      </c>
      <c r="G9352" s="44" t="s">
        <v>17</v>
      </c>
      <c r="H9352" s="44" t="s">
        <v>18</v>
      </c>
      <c r="I9352" s="42" t="s">
        <v>22015</v>
      </c>
      <c r="J9352" s="42">
        <v>8059175288258</v>
      </c>
      <c r="K9352" s="45">
        <v>45444</v>
      </c>
      <c r="L9352" s="46">
        <v>0</v>
      </c>
      <c r="M9352" s="46">
        <v>439.95</v>
      </c>
      <c r="N9352" s="45">
        <v>44037</v>
      </c>
    </row>
    <row r="9353" spans="1:14" x14ac:dyDescent="0.25">
      <c r="A9353" s="32" t="s">
        <v>36171</v>
      </c>
      <c r="B9353" s="42" t="s">
        <v>63175</v>
      </c>
      <c r="C9353" s="42"/>
      <c r="D9353" s="42" t="s">
        <v>22012</v>
      </c>
      <c r="E9353" s="43" t="s">
        <v>58717</v>
      </c>
      <c r="F9353" s="44">
        <v>714</v>
      </c>
      <c r="G9353" s="44" t="s">
        <v>17</v>
      </c>
      <c r="H9353" s="44" t="s">
        <v>18</v>
      </c>
      <c r="I9353" s="42" t="s">
        <v>22013</v>
      </c>
      <c r="J9353" s="42">
        <v>8059175288241</v>
      </c>
      <c r="K9353" s="45">
        <v>45444</v>
      </c>
      <c r="L9353" s="46">
        <v>0</v>
      </c>
      <c r="M9353" s="46">
        <v>439.95</v>
      </c>
      <c r="N9353" s="45">
        <v>44037</v>
      </c>
    </row>
    <row r="9354" spans="1:14" x14ac:dyDescent="0.25">
      <c r="A9354" s="32" t="s">
        <v>22604</v>
      </c>
      <c r="B9354" s="42" t="s">
        <v>63174</v>
      </c>
      <c r="C9354" s="42"/>
      <c r="D9354" s="42" t="s">
        <v>2545</v>
      </c>
      <c r="E9354" s="43" t="s">
        <v>2546</v>
      </c>
      <c r="F9354" s="44">
        <v>714</v>
      </c>
      <c r="G9354" s="44" t="s">
        <v>17</v>
      </c>
      <c r="H9354" s="44" t="s">
        <v>18</v>
      </c>
      <c r="I9354" s="42" t="s">
        <v>53640</v>
      </c>
      <c r="J9354" s="42">
        <v>8051194452504</v>
      </c>
      <c r="K9354" s="45">
        <v>45444</v>
      </c>
      <c r="L9354" s="46">
        <v>0</v>
      </c>
      <c r="M9354" s="46">
        <v>439.95</v>
      </c>
    </row>
    <row r="9355" spans="1:14" x14ac:dyDescent="0.25">
      <c r="A9355" s="32" t="s">
        <v>22603</v>
      </c>
      <c r="B9355" s="42" t="s">
        <v>63173</v>
      </c>
      <c r="C9355" s="42"/>
      <c r="D9355" s="42" t="s">
        <v>2543</v>
      </c>
      <c r="E9355" s="43" t="s">
        <v>2544</v>
      </c>
      <c r="F9355" s="44">
        <v>714</v>
      </c>
      <c r="G9355" s="44" t="s">
        <v>17</v>
      </c>
      <c r="H9355" s="44" t="s">
        <v>18</v>
      </c>
      <c r="I9355" s="42" t="s">
        <v>53639</v>
      </c>
      <c r="J9355" s="42">
        <v>8051194452498</v>
      </c>
      <c r="K9355" s="45">
        <v>45444</v>
      </c>
      <c r="L9355" s="46">
        <v>0</v>
      </c>
      <c r="M9355" s="46">
        <v>439.95</v>
      </c>
    </row>
    <row r="9356" spans="1:14" x14ac:dyDescent="0.25">
      <c r="A9356" s="32" t="s">
        <v>22602</v>
      </c>
      <c r="B9356" s="42" t="s">
        <v>63172</v>
      </c>
      <c r="C9356" s="42"/>
      <c r="D9356" s="42" t="s">
        <v>2541</v>
      </c>
      <c r="E9356" s="43" t="s">
        <v>2542</v>
      </c>
      <c r="F9356" s="44">
        <v>714</v>
      </c>
      <c r="G9356" s="44" t="s">
        <v>17</v>
      </c>
      <c r="H9356" s="44" t="s">
        <v>18</v>
      </c>
      <c r="I9356" s="42" t="s">
        <v>53638</v>
      </c>
      <c r="J9356" s="42">
        <v>8051194452481</v>
      </c>
      <c r="K9356" s="45">
        <v>45444</v>
      </c>
      <c r="L9356" s="46">
        <v>0</v>
      </c>
      <c r="M9356" s="46">
        <v>439.95</v>
      </c>
    </row>
    <row r="9357" spans="1:14" x14ac:dyDescent="0.25">
      <c r="A9357" s="32" t="s">
        <v>22601</v>
      </c>
      <c r="B9357" s="42" t="s">
        <v>63171</v>
      </c>
      <c r="C9357" s="42"/>
      <c r="D9357" s="42" t="s">
        <v>2539</v>
      </c>
      <c r="E9357" s="43" t="s">
        <v>2540</v>
      </c>
      <c r="F9357" s="44">
        <v>714</v>
      </c>
      <c r="G9357" s="44" t="s">
        <v>17</v>
      </c>
      <c r="H9357" s="44" t="s">
        <v>18</v>
      </c>
      <c r="I9357" s="42" t="s">
        <v>53637</v>
      </c>
      <c r="J9357" s="42">
        <v>8051194452474</v>
      </c>
      <c r="K9357" s="45">
        <v>45444</v>
      </c>
      <c r="L9357" s="46">
        <v>0</v>
      </c>
      <c r="M9357" s="46">
        <v>439.95</v>
      </c>
    </row>
    <row r="9358" spans="1:14" x14ac:dyDescent="0.25">
      <c r="A9358" s="32" t="s">
        <v>22600</v>
      </c>
      <c r="B9358" s="42" t="s">
        <v>63170</v>
      </c>
      <c r="C9358" s="42"/>
      <c r="D9358" s="42" t="s">
        <v>2537</v>
      </c>
      <c r="E9358" s="43" t="s">
        <v>2538</v>
      </c>
      <c r="F9358" s="44">
        <v>714</v>
      </c>
      <c r="G9358" s="44" t="s">
        <v>17</v>
      </c>
      <c r="H9358" s="44" t="s">
        <v>18</v>
      </c>
      <c r="I9358" s="42" t="s">
        <v>53636</v>
      </c>
      <c r="J9358" s="42">
        <v>8051194452467</v>
      </c>
      <c r="K9358" s="45">
        <v>45444</v>
      </c>
      <c r="L9358" s="46">
        <v>0</v>
      </c>
      <c r="M9358" s="46">
        <v>439.95</v>
      </c>
    </row>
    <row r="9359" spans="1:14" x14ac:dyDescent="0.25">
      <c r="A9359" s="32" t="s">
        <v>22870</v>
      </c>
      <c r="B9359" s="42" t="s">
        <v>63169</v>
      </c>
      <c r="C9359" s="42"/>
      <c r="D9359" s="42" t="s">
        <v>2535</v>
      </c>
      <c r="E9359" s="43" t="s">
        <v>2536</v>
      </c>
      <c r="F9359" s="44">
        <v>714</v>
      </c>
      <c r="G9359" s="44" t="s">
        <v>17</v>
      </c>
      <c r="H9359" s="44" t="s">
        <v>18</v>
      </c>
      <c r="I9359" s="42" t="s">
        <v>53635</v>
      </c>
      <c r="J9359" s="42">
        <v>8051194452573</v>
      </c>
      <c r="K9359" s="45">
        <v>45444</v>
      </c>
      <c r="L9359" s="46">
        <v>0</v>
      </c>
      <c r="M9359" s="46">
        <v>439.95</v>
      </c>
    </row>
    <row r="9360" spans="1:14" x14ac:dyDescent="0.25">
      <c r="A9360" s="32" t="s">
        <v>22869</v>
      </c>
      <c r="B9360" s="42" t="s">
        <v>63168</v>
      </c>
      <c r="C9360" s="42"/>
      <c r="D9360" s="42" t="s">
        <v>2533</v>
      </c>
      <c r="E9360" s="43" t="s">
        <v>2534</v>
      </c>
      <c r="F9360" s="44">
        <v>714</v>
      </c>
      <c r="G9360" s="44" t="s">
        <v>17</v>
      </c>
      <c r="H9360" s="44" t="s">
        <v>18</v>
      </c>
      <c r="I9360" s="42" t="s">
        <v>53634</v>
      </c>
      <c r="J9360" s="42">
        <v>8051194452566</v>
      </c>
      <c r="K9360" s="45">
        <v>45444</v>
      </c>
      <c r="L9360" s="46">
        <v>0</v>
      </c>
      <c r="M9360" s="46">
        <v>439.95</v>
      </c>
    </row>
    <row r="9361" spans="1:14" x14ac:dyDescent="0.25">
      <c r="A9361" s="32" t="s">
        <v>22868</v>
      </c>
      <c r="B9361" s="42" t="s">
        <v>63167</v>
      </c>
      <c r="C9361" s="42"/>
      <c r="D9361" s="42" t="s">
        <v>2531</v>
      </c>
      <c r="E9361" s="43" t="s">
        <v>2532</v>
      </c>
      <c r="F9361" s="44">
        <v>714</v>
      </c>
      <c r="G9361" s="44" t="s">
        <v>17</v>
      </c>
      <c r="H9361" s="44" t="s">
        <v>18</v>
      </c>
      <c r="I9361" s="42" t="s">
        <v>53633</v>
      </c>
      <c r="J9361" s="42">
        <v>8051194452559</v>
      </c>
      <c r="K9361" s="45">
        <v>45444</v>
      </c>
      <c r="L9361" s="46">
        <v>0</v>
      </c>
      <c r="M9361" s="46">
        <v>439.95</v>
      </c>
    </row>
    <row r="9362" spans="1:14" x14ac:dyDescent="0.25">
      <c r="A9362" s="32" t="s">
        <v>22867</v>
      </c>
      <c r="B9362" s="42" t="s">
        <v>63166</v>
      </c>
      <c r="C9362" s="42"/>
      <c r="D9362" s="42" t="s">
        <v>2529</v>
      </c>
      <c r="E9362" s="43" t="s">
        <v>2530</v>
      </c>
      <c r="F9362" s="44">
        <v>714</v>
      </c>
      <c r="G9362" s="44" t="s">
        <v>17</v>
      </c>
      <c r="H9362" s="44" t="s">
        <v>18</v>
      </c>
      <c r="I9362" s="42" t="s">
        <v>53632</v>
      </c>
      <c r="J9362" s="42">
        <v>8051194452542</v>
      </c>
      <c r="K9362" s="45">
        <v>45444</v>
      </c>
      <c r="L9362" s="46">
        <v>0</v>
      </c>
      <c r="M9362" s="46">
        <v>439.95</v>
      </c>
    </row>
    <row r="9363" spans="1:14" x14ac:dyDescent="0.25">
      <c r="A9363" s="32" t="s">
        <v>22866</v>
      </c>
      <c r="B9363" s="42" t="s">
        <v>63165</v>
      </c>
      <c r="C9363" s="42"/>
      <c r="D9363" s="42" t="s">
        <v>2527</v>
      </c>
      <c r="E9363" s="43" t="s">
        <v>2528</v>
      </c>
      <c r="F9363" s="44">
        <v>714</v>
      </c>
      <c r="G9363" s="44" t="s">
        <v>17</v>
      </c>
      <c r="H9363" s="44" t="s">
        <v>18</v>
      </c>
      <c r="I9363" s="42" t="s">
        <v>53631</v>
      </c>
      <c r="J9363" s="42">
        <v>8051194452535</v>
      </c>
      <c r="K9363" s="45">
        <v>45444</v>
      </c>
      <c r="L9363" s="46">
        <v>0</v>
      </c>
      <c r="M9363" s="46">
        <v>439.95</v>
      </c>
    </row>
    <row r="9364" spans="1:14" x14ac:dyDescent="0.25">
      <c r="A9364" s="32" t="s">
        <v>22865</v>
      </c>
      <c r="B9364" s="42" t="s">
        <v>63164</v>
      </c>
      <c r="C9364" s="42"/>
      <c r="D9364" s="42" t="s">
        <v>2525</v>
      </c>
      <c r="E9364" s="43" t="s">
        <v>2526</v>
      </c>
      <c r="F9364" s="44">
        <v>714</v>
      </c>
      <c r="G9364" s="44" t="s">
        <v>17</v>
      </c>
      <c r="H9364" s="44" t="s">
        <v>18</v>
      </c>
      <c r="I9364" s="42" t="s">
        <v>53630</v>
      </c>
      <c r="J9364" s="42">
        <v>8051194452528</v>
      </c>
      <c r="K9364" s="45">
        <v>45444</v>
      </c>
      <c r="L9364" s="46">
        <v>0</v>
      </c>
      <c r="M9364" s="46">
        <v>439.95</v>
      </c>
    </row>
    <row r="9365" spans="1:14" x14ac:dyDescent="0.25">
      <c r="A9365" s="32" t="s">
        <v>22864</v>
      </c>
      <c r="B9365" s="42" t="s">
        <v>63163</v>
      </c>
      <c r="C9365" s="42"/>
      <c r="D9365" s="42" t="s">
        <v>2523</v>
      </c>
      <c r="E9365" s="43" t="s">
        <v>2524</v>
      </c>
      <c r="F9365" s="44">
        <v>714</v>
      </c>
      <c r="G9365" s="44" t="s">
        <v>17</v>
      </c>
      <c r="H9365" s="44" t="s">
        <v>18</v>
      </c>
      <c r="I9365" s="42" t="s">
        <v>53629</v>
      </c>
      <c r="J9365" s="42">
        <v>8051194452511</v>
      </c>
      <c r="K9365" s="45">
        <v>45444</v>
      </c>
      <c r="L9365" s="46">
        <v>0</v>
      </c>
      <c r="M9365" s="46">
        <v>439.95</v>
      </c>
    </row>
    <row r="9366" spans="1:14" x14ac:dyDescent="0.25">
      <c r="B9366" s="42" t="s">
        <v>52353</v>
      </c>
      <c r="C9366" s="42"/>
      <c r="D9366" s="73" t="s">
        <v>70943</v>
      </c>
      <c r="E9366" s="32" t="s">
        <v>50561</v>
      </c>
      <c r="F9366" s="44">
        <v>714</v>
      </c>
      <c r="G9366" s="44" t="s">
        <v>17</v>
      </c>
      <c r="H9366" s="44" t="s">
        <v>18</v>
      </c>
      <c r="I9366" s="32" t="s">
        <v>50562</v>
      </c>
      <c r="J9366" s="55">
        <v>8059347044965</v>
      </c>
      <c r="K9366" s="45">
        <v>45444</v>
      </c>
      <c r="L9366" s="46">
        <v>0</v>
      </c>
      <c r="M9366" s="46">
        <v>439.95</v>
      </c>
      <c r="N9366" s="45">
        <v>44865</v>
      </c>
    </row>
    <row r="9367" spans="1:14" x14ac:dyDescent="0.25">
      <c r="B9367" s="42" t="s">
        <v>52352</v>
      </c>
      <c r="C9367" s="42"/>
      <c r="D9367" s="73" t="s">
        <v>70942</v>
      </c>
      <c r="E9367" s="32" t="s">
        <v>50559</v>
      </c>
      <c r="F9367" s="44">
        <v>714</v>
      </c>
      <c r="G9367" s="44" t="s">
        <v>17</v>
      </c>
      <c r="H9367" s="44" t="s">
        <v>18</v>
      </c>
      <c r="I9367" s="32" t="s">
        <v>50560</v>
      </c>
      <c r="J9367" s="55">
        <v>8059347051031</v>
      </c>
      <c r="K9367" s="45">
        <v>45444</v>
      </c>
      <c r="L9367" s="46">
        <v>0</v>
      </c>
      <c r="M9367" s="46">
        <v>439.95</v>
      </c>
      <c r="N9367" s="45">
        <v>44865</v>
      </c>
    </row>
    <row r="9368" spans="1:14" x14ac:dyDescent="0.25">
      <c r="B9368" s="42" t="s">
        <v>52351</v>
      </c>
      <c r="C9368" s="42"/>
      <c r="D9368" s="73" t="s">
        <v>70941</v>
      </c>
      <c r="E9368" s="32" t="s">
        <v>50557</v>
      </c>
      <c r="F9368" s="44">
        <v>714</v>
      </c>
      <c r="G9368" s="44" t="s">
        <v>17</v>
      </c>
      <c r="H9368" s="44" t="s">
        <v>18</v>
      </c>
      <c r="I9368" s="32" t="s">
        <v>50558</v>
      </c>
      <c r="J9368" s="55">
        <v>8059347051024</v>
      </c>
      <c r="K9368" s="45">
        <v>45444</v>
      </c>
      <c r="L9368" s="46">
        <v>0</v>
      </c>
      <c r="M9368" s="46">
        <v>439.95</v>
      </c>
      <c r="N9368" s="45">
        <v>44865</v>
      </c>
    </row>
    <row r="9369" spans="1:14" x14ac:dyDescent="0.25">
      <c r="B9369" s="42"/>
      <c r="C9369" s="42"/>
      <c r="D9369" s="73" t="s">
        <v>70940</v>
      </c>
      <c r="E9369" s="32" t="s">
        <v>50555</v>
      </c>
      <c r="F9369" s="44">
        <v>714</v>
      </c>
      <c r="G9369" s="44" t="s">
        <v>17</v>
      </c>
      <c r="H9369" s="44" t="s">
        <v>18</v>
      </c>
      <c r="I9369" s="32" t="s">
        <v>50556</v>
      </c>
      <c r="J9369" s="55">
        <v>8059347051017</v>
      </c>
      <c r="K9369" s="45">
        <v>45444</v>
      </c>
      <c r="L9369" s="46">
        <v>0</v>
      </c>
      <c r="M9369" s="46">
        <v>439.95</v>
      </c>
      <c r="N9369" s="45">
        <v>44865</v>
      </c>
    </row>
    <row r="9370" spans="1:14" x14ac:dyDescent="0.25">
      <c r="B9370" s="42"/>
      <c r="C9370" s="42"/>
      <c r="D9370" s="73" t="s">
        <v>70939</v>
      </c>
      <c r="E9370" s="32" t="s">
        <v>50553</v>
      </c>
      <c r="F9370" s="44">
        <v>714</v>
      </c>
      <c r="G9370" s="44" t="s">
        <v>17</v>
      </c>
      <c r="H9370" s="44" t="s">
        <v>18</v>
      </c>
      <c r="I9370" s="32" t="s">
        <v>50554</v>
      </c>
      <c r="J9370" s="55">
        <v>8059347051000</v>
      </c>
      <c r="K9370" s="45">
        <v>45444</v>
      </c>
      <c r="L9370" s="46">
        <v>0</v>
      </c>
      <c r="M9370" s="46">
        <v>439.95</v>
      </c>
      <c r="N9370" s="45">
        <v>44865</v>
      </c>
    </row>
    <row r="9371" spans="1:14" x14ac:dyDescent="0.25">
      <c r="B9371" s="42"/>
      <c r="C9371" s="42"/>
      <c r="D9371" s="73" t="s">
        <v>70950</v>
      </c>
      <c r="E9371" s="32" t="s">
        <v>50575</v>
      </c>
      <c r="F9371" s="44">
        <v>714</v>
      </c>
      <c r="G9371" s="44" t="s">
        <v>17</v>
      </c>
      <c r="H9371" s="44" t="s">
        <v>18</v>
      </c>
      <c r="I9371" s="32" t="s">
        <v>50576</v>
      </c>
      <c r="J9371" s="55">
        <v>8059347051109</v>
      </c>
      <c r="K9371" s="45">
        <v>45444</v>
      </c>
      <c r="L9371" s="46">
        <v>0</v>
      </c>
      <c r="M9371" s="46">
        <v>439.95</v>
      </c>
      <c r="N9371" s="45">
        <v>44865</v>
      </c>
    </row>
    <row r="9372" spans="1:14" x14ac:dyDescent="0.25">
      <c r="B9372" s="42"/>
      <c r="C9372" s="42"/>
      <c r="D9372" s="73" t="s">
        <v>70949</v>
      </c>
      <c r="E9372" s="32" t="s">
        <v>50573</v>
      </c>
      <c r="F9372" s="44">
        <v>714</v>
      </c>
      <c r="G9372" s="44" t="s">
        <v>17</v>
      </c>
      <c r="H9372" s="44" t="s">
        <v>18</v>
      </c>
      <c r="I9372" s="32" t="s">
        <v>50574</v>
      </c>
      <c r="J9372" s="55">
        <v>8059347051093</v>
      </c>
      <c r="K9372" s="45">
        <v>45444</v>
      </c>
      <c r="L9372" s="46">
        <v>0</v>
      </c>
      <c r="M9372" s="46">
        <v>439.95</v>
      </c>
      <c r="N9372" s="45">
        <v>44865</v>
      </c>
    </row>
    <row r="9373" spans="1:14" x14ac:dyDescent="0.25">
      <c r="B9373" s="42" t="s">
        <v>52358</v>
      </c>
      <c r="C9373" s="42"/>
      <c r="D9373" s="73" t="s">
        <v>70948</v>
      </c>
      <c r="E9373" s="32" t="s">
        <v>50571</v>
      </c>
      <c r="F9373" s="44">
        <v>714</v>
      </c>
      <c r="G9373" s="44" t="s">
        <v>17</v>
      </c>
      <c r="H9373" s="44" t="s">
        <v>18</v>
      </c>
      <c r="I9373" s="32" t="s">
        <v>50572</v>
      </c>
      <c r="J9373" s="55">
        <v>8059347051086</v>
      </c>
      <c r="K9373" s="45">
        <v>45444</v>
      </c>
      <c r="L9373" s="46">
        <v>0</v>
      </c>
      <c r="M9373" s="46">
        <v>439.95</v>
      </c>
      <c r="N9373" s="45">
        <v>44865</v>
      </c>
    </row>
    <row r="9374" spans="1:14" x14ac:dyDescent="0.25">
      <c r="B9374" s="42" t="s">
        <v>52357</v>
      </c>
      <c r="C9374" s="42"/>
      <c r="D9374" s="73" t="s">
        <v>70947</v>
      </c>
      <c r="E9374" s="32" t="s">
        <v>50569</v>
      </c>
      <c r="F9374" s="44">
        <v>714</v>
      </c>
      <c r="G9374" s="44" t="s">
        <v>17</v>
      </c>
      <c r="H9374" s="44" t="s">
        <v>18</v>
      </c>
      <c r="I9374" s="32" t="s">
        <v>50570</v>
      </c>
      <c r="J9374" s="55">
        <v>8059347051079</v>
      </c>
      <c r="K9374" s="45">
        <v>45444</v>
      </c>
      <c r="L9374" s="46">
        <v>0</v>
      </c>
      <c r="M9374" s="46">
        <v>439.95</v>
      </c>
      <c r="N9374" s="45">
        <v>44865</v>
      </c>
    </row>
    <row r="9375" spans="1:14" x14ac:dyDescent="0.25">
      <c r="B9375" s="42" t="s">
        <v>52356</v>
      </c>
      <c r="C9375" s="42"/>
      <c r="D9375" s="73" t="s">
        <v>70946</v>
      </c>
      <c r="E9375" s="32" t="s">
        <v>50567</v>
      </c>
      <c r="F9375" s="44">
        <v>714</v>
      </c>
      <c r="G9375" s="44" t="s">
        <v>17</v>
      </c>
      <c r="H9375" s="44" t="s">
        <v>18</v>
      </c>
      <c r="I9375" s="32" t="s">
        <v>50568</v>
      </c>
      <c r="J9375" s="55">
        <v>8059347051062</v>
      </c>
      <c r="K9375" s="45">
        <v>45444</v>
      </c>
      <c r="L9375" s="46">
        <v>0</v>
      </c>
      <c r="M9375" s="46">
        <v>439.95</v>
      </c>
      <c r="N9375" s="45">
        <v>44865</v>
      </c>
    </row>
    <row r="9376" spans="1:14" x14ac:dyDescent="0.25">
      <c r="B9376" s="42" t="s">
        <v>52355</v>
      </c>
      <c r="C9376" s="42"/>
      <c r="D9376" s="73" t="s">
        <v>70945</v>
      </c>
      <c r="E9376" s="32" t="s">
        <v>50565</v>
      </c>
      <c r="F9376" s="44">
        <v>714</v>
      </c>
      <c r="G9376" s="44" t="s">
        <v>17</v>
      </c>
      <c r="H9376" s="44" t="s">
        <v>18</v>
      </c>
      <c r="I9376" s="32" t="s">
        <v>50566</v>
      </c>
      <c r="J9376" s="55">
        <v>8059347051055</v>
      </c>
      <c r="K9376" s="45">
        <v>45444</v>
      </c>
      <c r="L9376" s="46">
        <v>0</v>
      </c>
      <c r="M9376" s="46">
        <v>439.95</v>
      </c>
      <c r="N9376" s="45">
        <v>44865</v>
      </c>
    </row>
    <row r="9377" spans="1:14" x14ac:dyDescent="0.25">
      <c r="B9377" s="42" t="s">
        <v>52354</v>
      </c>
      <c r="C9377" s="42"/>
      <c r="D9377" s="73" t="s">
        <v>70944</v>
      </c>
      <c r="E9377" s="32" t="s">
        <v>50563</v>
      </c>
      <c r="F9377" s="44">
        <v>714</v>
      </c>
      <c r="G9377" s="44" t="s">
        <v>17</v>
      </c>
      <c r="H9377" s="44" t="s">
        <v>18</v>
      </c>
      <c r="I9377" s="32" t="s">
        <v>50564</v>
      </c>
      <c r="J9377" s="55">
        <v>8059347051048</v>
      </c>
      <c r="K9377" s="45">
        <v>45444</v>
      </c>
      <c r="L9377" s="46">
        <v>0</v>
      </c>
      <c r="M9377" s="46">
        <v>439.95</v>
      </c>
      <c r="N9377" s="45">
        <v>44865</v>
      </c>
    </row>
    <row r="9378" spans="1:14" x14ac:dyDescent="0.25">
      <c r="B9378" s="42" t="s">
        <v>52345</v>
      </c>
      <c r="C9378" s="42"/>
      <c r="D9378" s="73" t="s">
        <v>70931</v>
      </c>
      <c r="E9378" s="32" t="s">
        <v>50537</v>
      </c>
      <c r="F9378" s="44">
        <v>714</v>
      </c>
      <c r="G9378" s="44" t="s">
        <v>17</v>
      </c>
      <c r="H9378" s="44" t="s">
        <v>18</v>
      </c>
      <c r="I9378" s="32" t="s">
        <v>50538</v>
      </c>
      <c r="J9378" s="55">
        <v>8059347044958</v>
      </c>
      <c r="K9378" s="45">
        <v>45444</v>
      </c>
      <c r="L9378" s="46">
        <v>0</v>
      </c>
      <c r="M9378" s="46">
        <v>439.95</v>
      </c>
      <c r="N9378" s="45">
        <v>44865</v>
      </c>
    </row>
    <row r="9379" spans="1:14" x14ac:dyDescent="0.25">
      <c r="B9379" s="42" t="s">
        <v>52344</v>
      </c>
      <c r="C9379" s="42"/>
      <c r="D9379" s="73" t="s">
        <v>70930</v>
      </c>
      <c r="E9379" s="32" t="s">
        <v>50535</v>
      </c>
      <c r="F9379" s="44">
        <v>714</v>
      </c>
      <c r="G9379" s="44" t="s">
        <v>17</v>
      </c>
      <c r="H9379" s="44" t="s">
        <v>18</v>
      </c>
      <c r="I9379" s="32" t="s">
        <v>50536</v>
      </c>
      <c r="J9379" s="55">
        <v>8059347050928</v>
      </c>
      <c r="K9379" s="45">
        <v>45444</v>
      </c>
      <c r="L9379" s="46">
        <v>0</v>
      </c>
      <c r="M9379" s="46">
        <v>439.95</v>
      </c>
      <c r="N9379" s="45">
        <v>44865</v>
      </c>
    </row>
    <row r="9380" spans="1:14" x14ac:dyDescent="0.25">
      <c r="B9380" s="42" t="s">
        <v>52343</v>
      </c>
      <c r="C9380" s="42"/>
      <c r="D9380" s="73" t="s">
        <v>70929</v>
      </c>
      <c r="E9380" s="32" t="s">
        <v>50533</v>
      </c>
      <c r="F9380" s="44">
        <v>714</v>
      </c>
      <c r="G9380" s="44" t="s">
        <v>17</v>
      </c>
      <c r="H9380" s="44" t="s">
        <v>18</v>
      </c>
      <c r="I9380" s="32" t="s">
        <v>50534</v>
      </c>
      <c r="J9380" s="55">
        <v>8059347050911</v>
      </c>
      <c r="K9380" s="45">
        <v>45444</v>
      </c>
      <c r="L9380" s="46">
        <v>0</v>
      </c>
      <c r="M9380" s="46">
        <v>439.95</v>
      </c>
      <c r="N9380" s="45">
        <v>44865</v>
      </c>
    </row>
    <row r="9381" spans="1:14" x14ac:dyDescent="0.25">
      <c r="B9381" s="42"/>
      <c r="C9381" s="42"/>
      <c r="D9381" s="73" t="s">
        <v>70928</v>
      </c>
      <c r="E9381" s="32" t="s">
        <v>50531</v>
      </c>
      <c r="F9381" s="44">
        <v>714</v>
      </c>
      <c r="G9381" s="44" t="s">
        <v>17</v>
      </c>
      <c r="H9381" s="44" t="s">
        <v>18</v>
      </c>
      <c r="I9381" s="32" t="s">
        <v>50532</v>
      </c>
      <c r="J9381" s="55">
        <v>8059347050904</v>
      </c>
      <c r="K9381" s="45">
        <v>45444</v>
      </c>
      <c r="L9381" s="46">
        <v>0</v>
      </c>
      <c r="M9381" s="46">
        <v>439.95</v>
      </c>
      <c r="N9381" s="45">
        <v>44865</v>
      </c>
    </row>
    <row r="9382" spans="1:14" x14ac:dyDescent="0.25">
      <c r="B9382" s="42"/>
      <c r="C9382" s="42"/>
      <c r="D9382" s="73" t="s">
        <v>70927</v>
      </c>
      <c r="E9382" s="32" t="s">
        <v>50529</v>
      </c>
      <c r="F9382" s="44">
        <v>714</v>
      </c>
      <c r="G9382" s="44" t="s">
        <v>17</v>
      </c>
      <c r="H9382" s="44" t="s">
        <v>18</v>
      </c>
      <c r="I9382" s="32" t="s">
        <v>50530</v>
      </c>
      <c r="J9382" s="55">
        <v>8059347050898</v>
      </c>
      <c r="K9382" s="45">
        <v>45444</v>
      </c>
      <c r="L9382" s="46">
        <v>0</v>
      </c>
      <c r="M9382" s="46">
        <v>439.95</v>
      </c>
      <c r="N9382" s="45">
        <v>44865</v>
      </c>
    </row>
    <row r="9383" spans="1:14" x14ac:dyDescent="0.25">
      <c r="B9383" s="42"/>
      <c r="C9383" s="42"/>
      <c r="D9383" s="73" t="s">
        <v>70938</v>
      </c>
      <c r="E9383" s="32" t="s">
        <v>50551</v>
      </c>
      <c r="F9383" s="44">
        <v>714</v>
      </c>
      <c r="G9383" s="44" t="s">
        <v>17</v>
      </c>
      <c r="H9383" s="44" t="s">
        <v>18</v>
      </c>
      <c r="I9383" s="32" t="s">
        <v>50552</v>
      </c>
      <c r="J9383" s="55">
        <v>8059347050997</v>
      </c>
      <c r="K9383" s="45">
        <v>45444</v>
      </c>
      <c r="L9383" s="46">
        <v>0</v>
      </c>
      <c r="M9383" s="46">
        <v>439.95</v>
      </c>
      <c r="N9383" s="45">
        <v>44865</v>
      </c>
    </row>
    <row r="9384" spans="1:14" x14ac:dyDescent="0.25">
      <c r="B9384" s="42"/>
      <c r="C9384" s="42"/>
      <c r="D9384" s="73" t="s">
        <v>70937</v>
      </c>
      <c r="E9384" s="32" t="s">
        <v>50549</v>
      </c>
      <c r="F9384" s="44">
        <v>714</v>
      </c>
      <c r="G9384" s="44" t="s">
        <v>17</v>
      </c>
      <c r="H9384" s="44" t="s">
        <v>18</v>
      </c>
      <c r="I9384" s="32" t="s">
        <v>50550</v>
      </c>
      <c r="J9384" s="55">
        <v>8059347050980</v>
      </c>
      <c r="K9384" s="45">
        <v>45444</v>
      </c>
      <c r="L9384" s="46">
        <v>0</v>
      </c>
      <c r="M9384" s="46">
        <v>439.95</v>
      </c>
      <c r="N9384" s="45">
        <v>44865</v>
      </c>
    </row>
    <row r="9385" spans="1:14" x14ac:dyDescent="0.25">
      <c r="B9385" s="42" t="s">
        <v>52350</v>
      </c>
      <c r="C9385" s="42"/>
      <c r="D9385" s="73" t="s">
        <v>70936</v>
      </c>
      <c r="E9385" s="32" t="s">
        <v>50547</v>
      </c>
      <c r="F9385" s="44">
        <v>714</v>
      </c>
      <c r="G9385" s="44" t="s">
        <v>17</v>
      </c>
      <c r="H9385" s="44" t="s">
        <v>18</v>
      </c>
      <c r="I9385" s="32" t="s">
        <v>50548</v>
      </c>
      <c r="J9385" s="55">
        <v>8059347050973</v>
      </c>
      <c r="K9385" s="45">
        <v>45444</v>
      </c>
      <c r="L9385" s="46">
        <v>0</v>
      </c>
      <c r="M9385" s="46">
        <v>439.95</v>
      </c>
      <c r="N9385" s="45">
        <v>44865</v>
      </c>
    </row>
    <row r="9386" spans="1:14" x14ac:dyDescent="0.25">
      <c r="B9386" s="42" t="s">
        <v>52349</v>
      </c>
      <c r="C9386" s="42"/>
      <c r="D9386" s="73" t="s">
        <v>70935</v>
      </c>
      <c r="E9386" s="32" t="s">
        <v>50545</v>
      </c>
      <c r="F9386" s="44">
        <v>714</v>
      </c>
      <c r="G9386" s="44" t="s">
        <v>17</v>
      </c>
      <c r="H9386" s="44" t="s">
        <v>18</v>
      </c>
      <c r="I9386" s="32" t="s">
        <v>50546</v>
      </c>
      <c r="J9386" s="55">
        <v>8059347050966</v>
      </c>
      <c r="K9386" s="45">
        <v>45444</v>
      </c>
      <c r="L9386" s="46">
        <v>0</v>
      </c>
      <c r="M9386" s="46">
        <v>439.95</v>
      </c>
      <c r="N9386" s="45">
        <v>44865</v>
      </c>
    </row>
    <row r="9387" spans="1:14" x14ac:dyDescent="0.25">
      <c r="B9387" s="42" t="s">
        <v>52348</v>
      </c>
      <c r="C9387" s="42"/>
      <c r="D9387" s="73" t="s">
        <v>70934</v>
      </c>
      <c r="E9387" s="32" t="s">
        <v>50543</v>
      </c>
      <c r="F9387" s="44">
        <v>714</v>
      </c>
      <c r="G9387" s="44" t="s">
        <v>17</v>
      </c>
      <c r="H9387" s="44" t="s">
        <v>18</v>
      </c>
      <c r="I9387" s="32" t="s">
        <v>50544</v>
      </c>
      <c r="J9387" s="55">
        <v>8059347050959</v>
      </c>
      <c r="K9387" s="45">
        <v>45444</v>
      </c>
      <c r="L9387" s="46">
        <v>0</v>
      </c>
      <c r="M9387" s="46">
        <v>439.95</v>
      </c>
      <c r="N9387" s="45">
        <v>44865</v>
      </c>
    </row>
    <row r="9388" spans="1:14" x14ac:dyDescent="0.25">
      <c r="B9388" s="42" t="s">
        <v>52347</v>
      </c>
      <c r="C9388" s="42"/>
      <c r="D9388" s="73" t="s">
        <v>70933</v>
      </c>
      <c r="E9388" s="32" t="s">
        <v>50541</v>
      </c>
      <c r="F9388" s="44">
        <v>714</v>
      </c>
      <c r="G9388" s="44" t="s">
        <v>17</v>
      </c>
      <c r="H9388" s="44" t="s">
        <v>18</v>
      </c>
      <c r="I9388" s="32" t="s">
        <v>50542</v>
      </c>
      <c r="J9388" s="55">
        <v>8059347050942</v>
      </c>
      <c r="K9388" s="45">
        <v>45444</v>
      </c>
      <c r="L9388" s="46">
        <v>0</v>
      </c>
      <c r="M9388" s="46">
        <v>439.95</v>
      </c>
      <c r="N9388" s="45">
        <v>44865</v>
      </c>
    </row>
    <row r="9389" spans="1:14" x14ac:dyDescent="0.25">
      <c r="B9389" s="42" t="s">
        <v>52346</v>
      </c>
      <c r="C9389" s="42"/>
      <c r="D9389" s="73" t="s">
        <v>70932</v>
      </c>
      <c r="E9389" s="32" t="s">
        <v>50539</v>
      </c>
      <c r="F9389" s="44">
        <v>714</v>
      </c>
      <c r="G9389" s="44" t="s">
        <v>17</v>
      </c>
      <c r="H9389" s="44" t="s">
        <v>18</v>
      </c>
      <c r="I9389" s="32" t="s">
        <v>50540</v>
      </c>
      <c r="J9389" s="55">
        <v>8059347050935</v>
      </c>
      <c r="K9389" s="45">
        <v>45444</v>
      </c>
      <c r="L9389" s="46">
        <v>0</v>
      </c>
      <c r="M9389" s="46">
        <v>439.95</v>
      </c>
      <c r="N9389" s="45">
        <v>44865</v>
      </c>
    </row>
    <row r="9390" spans="1:14" x14ac:dyDescent="0.25">
      <c r="A9390" s="32" t="s">
        <v>41428</v>
      </c>
      <c r="B9390" s="42" t="s">
        <v>41429</v>
      </c>
      <c r="C9390" s="42"/>
      <c r="D9390" s="42" t="s">
        <v>41430</v>
      </c>
      <c r="E9390" s="43" t="s">
        <v>41431</v>
      </c>
      <c r="F9390" s="44">
        <v>714</v>
      </c>
      <c r="G9390" s="44" t="s">
        <v>17</v>
      </c>
      <c r="H9390" s="44" t="s">
        <v>18</v>
      </c>
      <c r="I9390" s="42" t="s">
        <v>41432</v>
      </c>
      <c r="J9390" s="42">
        <v>8059175883385</v>
      </c>
      <c r="K9390" s="45">
        <v>45444</v>
      </c>
      <c r="L9390" s="46">
        <v>0</v>
      </c>
      <c r="M9390" s="46">
        <v>439.95</v>
      </c>
      <c r="N9390" s="45">
        <v>44396</v>
      </c>
    </row>
    <row r="9391" spans="1:14" x14ac:dyDescent="0.25">
      <c r="A9391" s="32" t="s">
        <v>41423</v>
      </c>
      <c r="B9391" s="42" t="s">
        <v>41424</v>
      </c>
      <c r="C9391" s="42"/>
      <c r="D9391" s="42" t="s">
        <v>41425</v>
      </c>
      <c r="E9391" s="43" t="s">
        <v>41426</v>
      </c>
      <c r="F9391" s="44">
        <v>714</v>
      </c>
      <c r="G9391" s="44" t="s">
        <v>17</v>
      </c>
      <c r="H9391" s="44" t="s">
        <v>18</v>
      </c>
      <c r="I9391" s="42" t="s">
        <v>41427</v>
      </c>
      <c r="J9391" s="42">
        <v>8059175883378</v>
      </c>
      <c r="K9391" s="45">
        <v>45444</v>
      </c>
      <c r="L9391" s="46">
        <v>0</v>
      </c>
      <c r="M9391" s="46">
        <v>439.95</v>
      </c>
      <c r="N9391" s="45">
        <v>44396</v>
      </c>
    </row>
    <row r="9392" spans="1:14" x14ac:dyDescent="0.25">
      <c r="A9392" s="32" t="s">
        <v>41418</v>
      </c>
      <c r="B9392" s="42" t="s">
        <v>41419</v>
      </c>
      <c r="C9392" s="42"/>
      <c r="D9392" s="42" t="s">
        <v>41420</v>
      </c>
      <c r="E9392" s="43" t="s">
        <v>41421</v>
      </c>
      <c r="F9392" s="44">
        <v>714</v>
      </c>
      <c r="G9392" s="44" t="s">
        <v>17</v>
      </c>
      <c r="H9392" s="44" t="s">
        <v>18</v>
      </c>
      <c r="I9392" s="42" t="s">
        <v>41422</v>
      </c>
      <c r="J9392" s="42">
        <v>8059175883361</v>
      </c>
      <c r="K9392" s="45">
        <v>45444</v>
      </c>
      <c r="L9392" s="46">
        <v>0</v>
      </c>
      <c r="M9392" s="46">
        <v>439.95</v>
      </c>
      <c r="N9392" s="45">
        <v>44396</v>
      </c>
    </row>
    <row r="9393" spans="1:14" x14ac:dyDescent="0.25">
      <c r="A9393" s="32" t="s">
        <v>41414</v>
      </c>
      <c r="B9393" s="42"/>
      <c r="C9393" s="42"/>
      <c r="D9393" s="42" t="s">
        <v>41415</v>
      </c>
      <c r="E9393" s="43" t="s">
        <v>41416</v>
      </c>
      <c r="F9393" s="44">
        <v>714</v>
      </c>
      <c r="G9393" s="44" t="s">
        <v>17</v>
      </c>
      <c r="H9393" s="44" t="s">
        <v>18</v>
      </c>
      <c r="I9393" s="42" t="s">
        <v>41417</v>
      </c>
      <c r="J9393" s="42">
        <v>8059175883354</v>
      </c>
      <c r="K9393" s="45">
        <v>45444</v>
      </c>
      <c r="L9393" s="46">
        <v>0</v>
      </c>
      <c r="M9393" s="46">
        <v>439.95</v>
      </c>
      <c r="N9393" s="45">
        <v>44396</v>
      </c>
    </row>
    <row r="9394" spans="1:14" x14ac:dyDescent="0.25">
      <c r="A9394" s="32" t="s">
        <v>41410</v>
      </c>
      <c r="B9394" s="42"/>
      <c r="C9394" s="42"/>
      <c r="D9394" s="42" t="s">
        <v>41411</v>
      </c>
      <c r="E9394" s="43" t="s">
        <v>41412</v>
      </c>
      <c r="F9394" s="44">
        <v>714</v>
      </c>
      <c r="G9394" s="44" t="s">
        <v>17</v>
      </c>
      <c r="H9394" s="44" t="s">
        <v>18</v>
      </c>
      <c r="I9394" s="42" t="s">
        <v>41413</v>
      </c>
      <c r="J9394" s="42">
        <v>8059175883347</v>
      </c>
      <c r="K9394" s="45">
        <v>45444</v>
      </c>
      <c r="L9394" s="46">
        <v>0</v>
      </c>
      <c r="M9394" s="46">
        <v>439.95</v>
      </c>
      <c r="N9394" s="45">
        <v>44396</v>
      </c>
    </row>
    <row r="9395" spans="1:14" x14ac:dyDescent="0.25">
      <c r="A9395" s="32" t="s">
        <v>41462</v>
      </c>
      <c r="B9395" s="42"/>
      <c r="C9395" s="42"/>
      <c r="D9395" s="42" t="s">
        <v>41463</v>
      </c>
      <c r="E9395" s="43" t="s">
        <v>41464</v>
      </c>
      <c r="F9395" s="44">
        <v>714</v>
      </c>
      <c r="G9395" s="44" t="s">
        <v>17</v>
      </c>
      <c r="H9395" s="44" t="s">
        <v>18</v>
      </c>
      <c r="I9395" s="42" t="s">
        <v>41465</v>
      </c>
      <c r="J9395" s="42">
        <v>8059175883453</v>
      </c>
      <c r="K9395" s="45">
        <v>45444</v>
      </c>
      <c r="L9395" s="46">
        <v>0</v>
      </c>
      <c r="M9395" s="46">
        <v>439.95</v>
      </c>
      <c r="N9395" s="45">
        <v>44396</v>
      </c>
    </row>
    <row r="9396" spans="1:14" x14ac:dyDescent="0.25">
      <c r="A9396" s="32" t="s">
        <v>41458</v>
      </c>
      <c r="B9396" s="42"/>
      <c r="C9396" s="42"/>
      <c r="D9396" s="42" t="s">
        <v>41459</v>
      </c>
      <c r="E9396" s="43" t="s">
        <v>41460</v>
      </c>
      <c r="F9396" s="44">
        <v>714</v>
      </c>
      <c r="G9396" s="44" t="s">
        <v>17</v>
      </c>
      <c r="H9396" s="44" t="s">
        <v>18</v>
      </c>
      <c r="I9396" s="42" t="s">
        <v>41461</v>
      </c>
      <c r="J9396" s="42">
        <v>8059175883446</v>
      </c>
      <c r="K9396" s="45">
        <v>45444</v>
      </c>
      <c r="L9396" s="46">
        <v>0</v>
      </c>
      <c r="M9396" s="46">
        <v>439.95</v>
      </c>
      <c r="N9396" s="45">
        <v>44396</v>
      </c>
    </row>
    <row r="9397" spans="1:14" x14ac:dyDescent="0.25">
      <c r="A9397" s="32" t="s">
        <v>41453</v>
      </c>
      <c r="B9397" s="42" t="s">
        <v>41454</v>
      </c>
      <c r="C9397" s="42"/>
      <c r="D9397" s="42" t="s">
        <v>41455</v>
      </c>
      <c r="E9397" s="43" t="s">
        <v>41456</v>
      </c>
      <c r="F9397" s="44">
        <v>714</v>
      </c>
      <c r="G9397" s="44" t="s">
        <v>17</v>
      </c>
      <c r="H9397" s="44" t="s">
        <v>18</v>
      </c>
      <c r="I9397" s="42" t="s">
        <v>41457</v>
      </c>
      <c r="J9397" s="42">
        <v>8059175883439</v>
      </c>
      <c r="K9397" s="45">
        <v>45444</v>
      </c>
      <c r="L9397" s="46">
        <v>0</v>
      </c>
      <c r="M9397" s="46">
        <v>439.95</v>
      </c>
      <c r="N9397" s="45">
        <v>44396</v>
      </c>
    </row>
    <row r="9398" spans="1:14" x14ac:dyDescent="0.25">
      <c r="A9398" s="32" t="s">
        <v>41448</v>
      </c>
      <c r="B9398" s="42" t="s">
        <v>41449</v>
      </c>
      <c r="C9398" s="42"/>
      <c r="D9398" s="42" t="s">
        <v>41450</v>
      </c>
      <c r="E9398" s="43" t="s">
        <v>41451</v>
      </c>
      <c r="F9398" s="44">
        <v>714</v>
      </c>
      <c r="G9398" s="44" t="s">
        <v>17</v>
      </c>
      <c r="H9398" s="44" t="s">
        <v>18</v>
      </c>
      <c r="I9398" s="42" t="s">
        <v>41452</v>
      </c>
      <c r="J9398" s="42">
        <v>8059175883422</v>
      </c>
      <c r="K9398" s="45">
        <v>45444</v>
      </c>
      <c r="L9398" s="46">
        <v>0</v>
      </c>
      <c r="M9398" s="46">
        <v>439.95</v>
      </c>
      <c r="N9398" s="45">
        <v>44396</v>
      </c>
    </row>
    <row r="9399" spans="1:14" x14ac:dyDescent="0.25">
      <c r="A9399" s="32" t="s">
        <v>41443</v>
      </c>
      <c r="B9399" s="42" t="s">
        <v>41444</v>
      </c>
      <c r="C9399" s="42"/>
      <c r="D9399" s="42" t="s">
        <v>41445</v>
      </c>
      <c r="E9399" s="43" t="s">
        <v>41446</v>
      </c>
      <c r="F9399" s="44">
        <v>714</v>
      </c>
      <c r="G9399" s="44" t="s">
        <v>17</v>
      </c>
      <c r="H9399" s="44" t="s">
        <v>18</v>
      </c>
      <c r="I9399" s="42" t="s">
        <v>41447</v>
      </c>
      <c r="J9399" s="42">
        <v>8059175883415</v>
      </c>
      <c r="K9399" s="45">
        <v>45444</v>
      </c>
      <c r="L9399" s="46">
        <v>0</v>
      </c>
      <c r="M9399" s="46">
        <v>439.95</v>
      </c>
      <c r="N9399" s="45">
        <v>44396</v>
      </c>
    </row>
    <row r="9400" spans="1:14" x14ac:dyDescent="0.25">
      <c r="A9400" s="32" t="s">
        <v>41438</v>
      </c>
      <c r="B9400" s="42" t="s">
        <v>41439</v>
      </c>
      <c r="C9400" s="42"/>
      <c r="D9400" s="42" t="s">
        <v>41440</v>
      </c>
      <c r="E9400" s="43" t="s">
        <v>41441</v>
      </c>
      <c r="F9400" s="44">
        <v>714</v>
      </c>
      <c r="G9400" s="44" t="s">
        <v>17</v>
      </c>
      <c r="H9400" s="44" t="s">
        <v>18</v>
      </c>
      <c r="I9400" s="42" t="s">
        <v>41442</v>
      </c>
      <c r="J9400" s="42">
        <v>8059175883408</v>
      </c>
      <c r="K9400" s="45">
        <v>45444</v>
      </c>
      <c r="L9400" s="46">
        <v>0</v>
      </c>
      <c r="M9400" s="46">
        <v>439.95</v>
      </c>
      <c r="N9400" s="45">
        <v>44396</v>
      </c>
    </row>
    <row r="9401" spans="1:14" x14ac:dyDescent="0.25">
      <c r="A9401" s="32" t="s">
        <v>41433</v>
      </c>
      <c r="B9401" s="42" t="s">
        <v>41434</v>
      </c>
      <c r="C9401" s="42"/>
      <c r="D9401" s="42" t="s">
        <v>41435</v>
      </c>
      <c r="E9401" s="43" t="s">
        <v>41436</v>
      </c>
      <c r="F9401" s="44">
        <v>714</v>
      </c>
      <c r="G9401" s="44" t="s">
        <v>17</v>
      </c>
      <c r="H9401" s="44" t="s">
        <v>18</v>
      </c>
      <c r="I9401" s="42" t="s">
        <v>41437</v>
      </c>
      <c r="J9401" s="42">
        <v>8059175883392</v>
      </c>
      <c r="K9401" s="45">
        <v>45444</v>
      </c>
      <c r="L9401" s="46">
        <v>0</v>
      </c>
      <c r="M9401" s="46">
        <v>439.95</v>
      </c>
      <c r="N9401" s="45">
        <v>44396</v>
      </c>
    </row>
    <row r="9402" spans="1:14" x14ac:dyDescent="0.25">
      <c r="A9402" s="32" t="s">
        <v>22584</v>
      </c>
      <c r="B9402" s="42" t="s">
        <v>67273</v>
      </c>
      <c r="C9402" s="42"/>
      <c r="D9402" s="42" t="s">
        <v>2449</v>
      </c>
      <c r="E9402" s="43" t="s">
        <v>2450</v>
      </c>
      <c r="F9402" s="44">
        <v>714</v>
      </c>
      <c r="G9402" s="44" t="s">
        <v>17</v>
      </c>
      <c r="H9402" s="44" t="s">
        <v>18</v>
      </c>
      <c r="I9402" s="42" t="s">
        <v>53695</v>
      </c>
      <c r="J9402" s="42">
        <v>8051194452153</v>
      </c>
      <c r="K9402" s="45">
        <v>45444</v>
      </c>
      <c r="L9402" s="46">
        <v>0</v>
      </c>
      <c r="M9402" s="46">
        <v>439.95</v>
      </c>
    </row>
    <row r="9403" spans="1:14" x14ac:dyDescent="0.25">
      <c r="A9403" s="32" t="s">
        <v>22583</v>
      </c>
      <c r="B9403" s="42" t="s">
        <v>67272</v>
      </c>
      <c r="C9403" s="42"/>
      <c r="D9403" s="42" t="s">
        <v>2447</v>
      </c>
      <c r="E9403" s="43" t="s">
        <v>2448</v>
      </c>
      <c r="F9403" s="44">
        <v>714</v>
      </c>
      <c r="G9403" s="44" t="s">
        <v>17</v>
      </c>
      <c r="H9403" s="44" t="s">
        <v>18</v>
      </c>
      <c r="I9403" s="42" t="s">
        <v>53694</v>
      </c>
      <c r="J9403" s="42">
        <v>8051194452146</v>
      </c>
      <c r="K9403" s="45">
        <v>45444</v>
      </c>
      <c r="L9403" s="46">
        <v>0</v>
      </c>
      <c r="M9403" s="46">
        <v>439.95</v>
      </c>
    </row>
    <row r="9404" spans="1:14" x14ac:dyDescent="0.25">
      <c r="A9404" s="32" t="s">
        <v>22582</v>
      </c>
      <c r="B9404" s="42" t="s">
        <v>67271</v>
      </c>
      <c r="C9404" s="42"/>
      <c r="D9404" s="42" t="s">
        <v>2445</v>
      </c>
      <c r="E9404" s="43" t="s">
        <v>2446</v>
      </c>
      <c r="F9404" s="44">
        <v>714</v>
      </c>
      <c r="G9404" s="44" t="s">
        <v>17</v>
      </c>
      <c r="H9404" s="44" t="s">
        <v>18</v>
      </c>
      <c r="I9404" s="42" t="s">
        <v>53693</v>
      </c>
      <c r="J9404" s="42">
        <v>8051194452139</v>
      </c>
      <c r="K9404" s="45">
        <v>45444</v>
      </c>
      <c r="L9404" s="46">
        <v>0</v>
      </c>
      <c r="M9404" s="46">
        <v>439.95</v>
      </c>
    </row>
    <row r="9405" spans="1:14" x14ac:dyDescent="0.25">
      <c r="A9405" s="32" t="s">
        <v>22581</v>
      </c>
      <c r="B9405" s="42" t="s">
        <v>67270</v>
      </c>
      <c r="C9405" s="42"/>
      <c r="D9405" s="42" t="s">
        <v>2443</v>
      </c>
      <c r="E9405" s="43" t="s">
        <v>2444</v>
      </c>
      <c r="F9405" s="44">
        <v>714</v>
      </c>
      <c r="G9405" s="44" t="s">
        <v>17</v>
      </c>
      <c r="H9405" s="44" t="s">
        <v>18</v>
      </c>
      <c r="I9405" s="42" t="s">
        <v>53692</v>
      </c>
      <c r="J9405" s="42">
        <v>8051194452122</v>
      </c>
      <c r="K9405" s="45">
        <v>45444</v>
      </c>
      <c r="L9405" s="46">
        <v>0</v>
      </c>
      <c r="M9405" s="46">
        <v>439.95</v>
      </c>
    </row>
    <row r="9406" spans="1:14" x14ac:dyDescent="0.25">
      <c r="A9406" s="32" t="s">
        <v>22580</v>
      </c>
      <c r="B9406" s="42" t="s">
        <v>67269</v>
      </c>
      <c r="C9406" s="42"/>
      <c r="D9406" s="42" t="s">
        <v>2441</v>
      </c>
      <c r="E9406" s="43" t="s">
        <v>2442</v>
      </c>
      <c r="F9406" s="44">
        <v>714</v>
      </c>
      <c r="G9406" s="44" t="s">
        <v>17</v>
      </c>
      <c r="H9406" s="44" t="s">
        <v>18</v>
      </c>
      <c r="I9406" s="42" t="s">
        <v>53691</v>
      </c>
      <c r="J9406" s="42">
        <v>8051194452115</v>
      </c>
      <c r="K9406" s="45">
        <v>45444</v>
      </c>
      <c r="L9406" s="46">
        <v>0</v>
      </c>
      <c r="M9406" s="46">
        <v>439.95</v>
      </c>
    </row>
    <row r="9407" spans="1:14" x14ac:dyDescent="0.25">
      <c r="A9407" s="32" t="s">
        <v>22815</v>
      </c>
      <c r="B9407" s="42" t="s">
        <v>67280</v>
      </c>
      <c r="C9407" s="42"/>
      <c r="D9407" s="42" t="s">
        <v>2439</v>
      </c>
      <c r="E9407" s="43" t="s">
        <v>2440</v>
      </c>
      <c r="F9407" s="44">
        <v>714</v>
      </c>
      <c r="G9407" s="44" t="s">
        <v>17</v>
      </c>
      <c r="H9407" s="44" t="s">
        <v>18</v>
      </c>
      <c r="I9407" s="42" t="s">
        <v>53690</v>
      </c>
      <c r="J9407" s="42">
        <v>8051194452214</v>
      </c>
      <c r="K9407" s="45">
        <v>45444</v>
      </c>
      <c r="L9407" s="46">
        <v>0</v>
      </c>
      <c r="M9407" s="46">
        <v>439.95</v>
      </c>
    </row>
    <row r="9408" spans="1:14" x14ac:dyDescent="0.25">
      <c r="A9408" s="32" t="s">
        <v>22814</v>
      </c>
      <c r="B9408" s="42" t="s">
        <v>67279</v>
      </c>
      <c r="C9408" s="42"/>
      <c r="D9408" s="42" t="s">
        <v>2437</v>
      </c>
      <c r="E9408" s="43" t="s">
        <v>2438</v>
      </c>
      <c r="F9408" s="44">
        <v>714</v>
      </c>
      <c r="G9408" s="44" t="s">
        <v>17</v>
      </c>
      <c r="H9408" s="44" t="s">
        <v>18</v>
      </c>
      <c r="I9408" s="42" t="s">
        <v>53689</v>
      </c>
      <c r="J9408" s="42">
        <v>8051194452207</v>
      </c>
      <c r="K9408" s="45">
        <v>45444</v>
      </c>
      <c r="L9408" s="46">
        <v>0</v>
      </c>
      <c r="M9408" s="46">
        <v>439.95</v>
      </c>
    </row>
    <row r="9409" spans="1:14" x14ac:dyDescent="0.25">
      <c r="A9409" s="32" t="s">
        <v>22813</v>
      </c>
      <c r="B9409" s="42" t="s">
        <v>67278</v>
      </c>
      <c r="C9409" s="42"/>
      <c r="D9409" s="42" t="s">
        <v>2435</v>
      </c>
      <c r="E9409" s="43" t="s">
        <v>2436</v>
      </c>
      <c r="F9409" s="44">
        <v>714</v>
      </c>
      <c r="G9409" s="44" t="s">
        <v>17</v>
      </c>
      <c r="H9409" s="44" t="s">
        <v>18</v>
      </c>
      <c r="I9409" s="42" t="s">
        <v>53688</v>
      </c>
      <c r="J9409" s="42">
        <v>8051194452191</v>
      </c>
      <c r="K9409" s="45">
        <v>45444</v>
      </c>
      <c r="L9409" s="46">
        <v>0</v>
      </c>
      <c r="M9409" s="46">
        <v>439.95</v>
      </c>
    </row>
    <row r="9410" spans="1:14" x14ac:dyDescent="0.25">
      <c r="A9410" s="32" t="s">
        <v>22812</v>
      </c>
      <c r="B9410" s="42" t="s">
        <v>67277</v>
      </c>
      <c r="C9410" s="42"/>
      <c r="D9410" s="42" t="s">
        <v>2433</v>
      </c>
      <c r="E9410" s="43" t="s">
        <v>2434</v>
      </c>
      <c r="F9410" s="44">
        <v>714</v>
      </c>
      <c r="G9410" s="44" t="s">
        <v>17</v>
      </c>
      <c r="H9410" s="44" t="s">
        <v>18</v>
      </c>
      <c r="I9410" s="42" t="s">
        <v>53687</v>
      </c>
      <c r="J9410" s="42">
        <v>8051194452184</v>
      </c>
      <c r="K9410" s="45">
        <v>45444</v>
      </c>
      <c r="L9410" s="46">
        <v>0</v>
      </c>
      <c r="M9410" s="46">
        <v>439.95</v>
      </c>
    </row>
    <row r="9411" spans="1:14" x14ac:dyDescent="0.25">
      <c r="A9411" s="32" t="s">
        <v>22811</v>
      </c>
      <c r="B9411" s="42" t="s">
        <v>67276</v>
      </c>
      <c r="C9411" s="42"/>
      <c r="D9411" s="42" t="s">
        <v>2431</v>
      </c>
      <c r="E9411" s="43" t="s">
        <v>2432</v>
      </c>
      <c r="F9411" s="44">
        <v>714</v>
      </c>
      <c r="G9411" s="44" t="s">
        <v>17</v>
      </c>
      <c r="H9411" s="44" t="s">
        <v>18</v>
      </c>
      <c r="I9411" s="42" t="s">
        <v>53686</v>
      </c>
      <c r="J9411" s="42">
        <v>8051194452177</v>
      </c>
      <c r="K9411" s="45">
        <v>45444</v>
      </c>
      <c r="L9411" s="46">
        <v>0</v>
      </c>
      <c r="M9411" s="46">
        <v>439.95</v>
      </c>
    </row>
    <row r="9412" spans="1:14" x14ac:dyDescent="0.25">
      <c r="A9412" s="32" t="s">
        <v>22810</v>
      </c>
      <c r="B9412" s="42" t="s">
        <v>67275</v>
      </c>
      <c r="C9412" s="42"/>
      <c r="D9412" s="42" t="s">
        <v>2429</v>
      </c>
      <c r="E9412" s="43" t="s">
        <v>2430</v>
      </c>
      <c r="F9412" s="44">
        <v>714</v>
      </c>
      <c r="G9412" s="44" t="s">
        <v>17</v>
      </c>
      <c r="H9412" s="44" t="s">
        <v>18</v>
      </c>
      <c r="I9412" s="42" t="s">
        <v>53685</v>
      </c>
      <c r="J9412" s="42">
        <v>8051194452160</v>
      </c>
      <c r="K9412" s="45">
        <v>45444</v>
      </c>
      <c r="L9412" s="46">
        <v>0</v>
      </c>
      <c r="M9412" s="46">
        <v>439.95</v>
      </c>
    </row>
    <row r="9413" spans="1:14" x14ac:dyDescent="0.25">
      <c r="A9413" s="32" t="s">
        <v>22809</v>
      </c>
      <c r="B9413" s="42" t="s">
        <v>67274</v>
      </c>
      <c r="C9413" s="42"/>
      <c r="D9413" s="42" t="s">
        <v>2427</v>
      </c>
      <c r="E9413" s="43" t="s">
        <v>2428</v>
      </c>
      <c r="F9413" s="44">
        <v>714</v>
      </c>
      <c r="G9413" s="44" t="s">
        <v>17</v>
      </c>
      <c r="H9413" s="44" t="s">
        <v>18</v>
      </c>
      <c r="I9413" s="42" t="s">
        <v>53684</v>
      </c>
      <c r="J9413" s="42">
        <v>8051194438959</v>
      </c>
      <c r="K9413" s="45">
        <v>45444</v>
      </c>
      <c r="L9413" s="46">
        <v>0</v>
      </c>
      <c r="M9413" s="46">
        <v>439.95</v>
      </c>
    </row>
    <row r="9414" spans="1:14" x14ac:dyDescent="0.25">
      <c r="A9414" s="32" t="s">
        <v>56795</v>
      </c>
      <c r="B9414" s="42" t="s">
        <v>55039</v>
      </c>
      <c r="C9414" s="42"/>
      <c r="D9414" s="32" t="s">
        <v>55462</v>
      </c>
      <c r="E9414" s="32" t="s">
        <v>56774</v>
      </c>
      <c r="F9414" s="44">
        <v>714</v>
      </c>
      <c r="G9414" s="44" t="s">
        <v>11</v>
      </c>
      <c r="H9414" s="44" t="s">
        <v>12</v>
      </c>
      <c r="I9414" s="32" t="s">
        <v>55890</v>
      </c>
      <c r="J9414" s="55">
        <v>8059347198644</v>
      </c>
      <c r="L9414" s="47">
        <v>699.95</v>
      </c>
      <c r="M9414" s="47">
        <v>699.95</v>
      </c>
      <c r="N9414" s="45">
        <v>45131</v>
      </c>
    </row>
    <row r="9415" spans="1:14" x14ac:dyDescent="0.25">
      <c r="A9415" s="32" t="s">
        <v>56794</v>
      </c>
      <c r="B9415" s="42" t="s">
        <v>55040</v>
      </c>
      <c r="C9415" s="42"/>
      <c r="D9415" s="32" t="s">
        <v>55463</v>
      </c>
      <c r="E9415" s="32" t="s">
        <v>56775</v>
      </c>
      <c r="F9415" s="44">
        <v>714</v>
      </c>
      <c r="G9415" s="44" t="s">
        <v>11</v>
      </c>
      <c r="H9415" s="44" t="s">
        <v>12</v>
      </c>
      <c r="I9415" s="32" t="s">
        <v>55891</v>
      </c>
      <c r="J9415" s="55">
        <v>8059347198637</v>
      </c>
      <c r="L9415" s="47">
        <v>699.95</v>
      </c>
      <c r="M9415" s="47">
        <v>699.95</v>
      </c>
      <c r="N9415" s="45">
        <v>45131</v>
      </c>
    </row>
    <row r="9416" spans="1:14" x14ac:dyDescent="0.25">
      <c r="A9416" s="32" t="s">
        <v>56793</v>
      </c>
      <c r="B9416" s="42" t="s">
        <v>55041</v>
      </c>
      <c r="C9416" s="42"/>
      <c r="D9416" s="32" t="s">
        <v>55464</v>
      </c>
      <c r="E9416" s="32" t="s">
        <v>56776</v>
      </c>
      <c r="F9416" s="44">
        <v>714</v>
      </c>
      <c r="G9416" s="44" t="s">
        <v>11</v>
      </c>
      <c r="H9416" s="44" t="s">
        <v>12</v>
      </c>
      <c r="I9416" s="32" t="s">
        <v>55892</v>
      </c>
      <c r="J9416" s="55">
        <v>8059347198620</v>
      </c>
      <c r="L9416" s="47">
        <v>699.95</v>
      </c>
      <c r="M9416" s="47">
        <v>699.95</v>
      </c>
      <c r="N9416" s="45">
        <v>45131</v>
      </c>
    </row>
    <row r="9417" spans="1:14" x14ac:dyDescent="0.25">
      <c r="A9417" s="32" t="s">
        <v>56800</v>
      </c>
      <c r="B9417" s="42" t="s">
        <v>55034</v>
      </c>
      <c r="C9417" s="42"/>
      <c r="D9417" s="32" t="s">
        <v>55457</v>
      </c>
      <c r="E9417" s="32" t="s">
        <v>56769</v>
      </c>
      <c r="F9417" s="44">
        <v>714</v>
      </c>
      <c r="G9417" s="44" t="s">
        <v>11</v>
      </c>
      <c r="H9417" s="44" t="s">
        <v>12</v>
      </c>
      <c r="I9417" s="32" t="s">
        <v>55885</v>
      </c>
      <c r="J9417" s="55">
        <v>8059347198699</v>
      </c>
      <c r="L9417" s="47">
        <v>699.95</v>
      </c>
      <c r="M9417" s="47">
        <v>699.95</v>
      </c>
      <c r="N9417" s="45">
        <v>45131</v>
      </c>
    </row>
    <row r="9418" spans="1:14" x14ac:dyDescent="0.25">
      <c r="A9418" s="32" t="s">
        <v>56799</v>
      </c>
      <c r="B9418" s="42" t="s">
        <v>55035</v>
      </c>
      <c r="C9418" s="42"/>
      <c r="D9418" s="32" t="s">
        <v>55458</v>
      </c>
      <c r="E9418" s="32" t="s">
        <v>56770</v>
      </c>
      <c r="F9418" s="44">
        <v>714</v>
      </c>
      <c r="G9418" s="44" t="s">
        <v>11</v>
      </c>
      <c r="H9418" s="44" t="s">
        <v>12</v>
      </c>
      <c r="I9418" s="32" t="s">
        <v>55886</v>
      </c>
      <c r="J9418" s="55">
        <v>8059347198682</v>
      </c>
      <c r="L9418" s="47">
        <v>699.95</v>
      </c>
      <c r="M9418" s="47">
        <v>699.95</v>
      </c>
      <c r="N9418" s="45">
        <v>45131</v>
      </c>
    </row>
    <row r="9419" spans="1:14" x14ac:dyDescent="0.25">
      <c r="A9419" s="32" t="s">
        <v>56798</v>
      </c>
      <c r="B9419" s="42" t="s">
        <v>55036</v>
      </c>
      <c r="C9419" s="42"/>
      <c r="D9419" s="32" t="s">
        <v>55459</v>
      </c>
      <c r="E9419" s="32" t="s">
        <v>56771</v>
      </c>
      <c r="F9419" s="44">
        <v>714</v>
      </c>
      <c r="G9419" s="44" t="s">
        <v>11</v>
      </c>
      <c r="H9419" s="44" t="s">
        <v>12</v>
      </c>
      <c r="I9419" s="32" t="s">
        <v>55887</v>
      </c>
      <c r="J9419" s="55">
        <v>8059347198675</v>
      </c>
      <c r="L9419" s="47">
        <v>699.95</v>
      </c>
      <c r="M9419" s="47">
        <v>699.95</v>
      </c>
      <c r="N9419" s="45">
        <v>45131</v>
      </c>
    </row>
    <row r="9420" spans="1:14" x14ac:dyDescent="0.25">
      <c r="A9420" s="32" t="s">
        <v>56797</v>
      </c>
      <c r="B9420" s="42" t="s">
        <v>55037</v>
      </c>
      <c r="C9420" s="42"/>
      <c r="D9420" s="32" t="s">
        <v>55460</v>
      </c>
      <c r="E9420" s="32" t="s">
        <v>56772</v>
      </c>
      <c r="F9420" s="44">
        <v>714</v>
      </c>
      <c r="G9420" s="44" t="s">
        <v>11</v>
      </c>
      <c r="H9420" s="44" t="s">
        <v>12</v>
      </c>
      <c r="I9420" s="32" t="s">
        <v>55888</v>
      </c>
      <c r="J9420" s="55">
        <v>8059347198668</v>
      </c>
      <c r="L9420" s="47">
        <v>699.95</v>
      </c>
      <c r="M9420" s="47">
        <v>699.95</v>
      </c>
      <c r="N9420" s="45">
        <v>45131</v>
      </c>
    </row>
    <row r="9421" spans="1:14" x14ac:dyDescent="0.25">
      <c r="A9421" s="32" t="s">
        <v>56796</v>
      </c>
      <c r="B9421" s="42" t="s">
        <v>55038</v>
      </c>
      <c r="C9421" s="42"/>
      <c r="D9421" s="32" t="s">
        <v>55461</v>
      </c>
      <c r="E9421" s="32" t="s">
        <v>56773</v>
      </c>
      <c r="F9421" s="44">
        <v>714</v>
      </c>
      <c r="G9421" s="44" t="s">
        <v>11</v>
      </c>
      <c r="H9421" s="44" t="s">
        <v>12</v>
      </c>
      <c r="I9421" s="32" t="s">
        <v>55889</v>
      </c>
      <c r="J9421" s="55">
        <v>8059347198651</v>
      </c>
      <c r="L9421" s="47">
        <v>699.95</v>
      </c>
      <c r="M9421" s="47">
        <v>699.95</v>
      </c>
      <c r="N9421" s="45">
        <v>45131</v>
      </c>
    </row>
    <row r="9422" spans="1:14" x14ac:dyDescent="0.25">
      <c r="B9422" s="42" t="s">
        <v>52337</v>
      </c>
      <c r="C9422" s="42"/>
      <c r="D9422" s="73" t="s">
        <v>70893</v>
      </c>
      <c r="E9422" s="32" t="s">
        <v>50517</v>
      </c>
      <c r="F9422" s="44">
        <v>714</v>
      </c>
      <c r="G9422" s="32" t="s">
        <v>11</v>
      </c>
      <c r="H9422" s="32" t="s">
        <v>12</v>
      </c>
      <c r="I9422" s="32" t="s">
        <v>50518</v>
      </c>
      <c r="J9422" s="55">
        <v>8059347050836</v>
      </c>
      <c r="K9422" s="32"/>
      <c r="L9422" s="47">
        <v>699.95</v>
      </c>
      <c r="M9422" s="47">
        <v>699.95</v>
      </c>
      <c r="N9422" s="45">
        <v>44865</v>
      </c>
    </row>
    <row r="9423" spans="1:14" x14ac:dyDescent="0.25">
      <c r="B9423" s="42" t="s">
        <v>52336</v>
      </c>
      <c r="C9423" s="42"/>
      <c r="D9423" s="73" t="s">
        <v>70892</v>
      </c>
      <c r="E9423" s="32" t="s">
        <v>50515</v>
      </c>
      <c r="F9423" s="44">
        <v>714</v>
      </c>
      <c r="G9423" s="32" t="s">
        <v>11</v>
      </c>
      <c r="H9423" s="32" t="s">
        <v>12</v>
      </c>
      <c r="I9423" s="32" t="s">
        <v>50516</v>
      </c>
      <c r="J9423" s="55">
        <v>8059347050829</v>
      </c>
      <c r="K9423" s="32"/>
      <c r="L9423" s="47">
        <v>699.95</v>
      </c>
      <c r="M9423" s="47">
        <v>699.95</v>
      </c>
      <c r="N9423" s="45">
        <v>44865</v>
      </c>
    </row>
    <row r="9424" spans="1:14" x14ac:dyDescent="0.25">
      <c r="B9424" s="42" t="s">
        <v>52335</v>
      </c>
      <c r="C9424" s="42"/>
      <c r="D9424" s="73" t="s">
        <v>70891</v>
      </c>
      <c r="E9424" s="32" t="s">
        <v>50513</v>
      </c>
      <c r="F9424" s="44">
        <v>714</v>
      </c>
      <c r="G9424" s="32" t="s">
        <v>11</v>
      </c>
      <c r="H9424" s="32" t="s">
        <v>12</v>
      </c>
      <c r="I9424" s="32" t="s">
        <v>50514</v>
      </c>
      <c r="J9424" s="55">
        <v>8059347050812</v>
      </c>
      <c r="K9424" s="32"/>
      <c r="L9424" s="47">
        <v>699.95</v>
      </c>
      <c r="M9424" s="47">
        <v>699.95</v>
      </c>
      <c r="N9424" s="45">
        <v>44865</v>
      </c>
    </row>
    <row r="9425" spans="1:14" x14ac:dyDescent="0.25">
      <c r="B9425" s="42" t="s">
        <v>52342</v>
      </c>
      <c r="C9425" s="42"/>
      <c r="D9425" s="73" t="s">
        <v>70898</v>
      </c>
      <c r="E9425" s="32" t="s">
        <v>50527</v>
      </c>
      <c r="F9425" s="44">
        <v>714</v>
      </c>
      <c r="G9425" s="32" t="s">
        <v>11</v>
      </c>
      <c r="H9425" s="32" t="s">
        <v>12</v>
      </c>
      <c r="I9425" s="32" t="s">
        <v>50528</v>
      </c>
      <c r="J9425" s="55">
        <v>8059347050881</v>
      </c>
      <c r="K9425" s="32"/>
      <c r="L9425" s="47">
        <v>699.95</v>
      </c>
      <c r="M9425" s="47">
        <v>699.95</v>
      </c>
      <c r="N9425" s="45">
        <v>44865</v>
      </c>
    </row>
    <row r="9426" spans="1:14" x14ac:dyDescent="0.25">
      <c r="B9426" s="42" t="s">
        <v>52341</v>
      </c>
      <c r="C9426" s="42"/>
      <c r="D9426" s="73" t="s">
        <v>70897</v>
      </c>
      <c r="E9426" s="32" t="s">
        <v>50525</v>
      </c>
      <c r="F9426" s="44">
        <v>714</v>
      </c>
      <c r="G9426" s="32" t="s">
        <v>11</v>
      </c>
      <c r="H9426" s="32" t="s">
        <v>12</v>
      </c>
      <c r="I9426" s="32" t="s">
        <v>50526</v>
      </c>
      <c r="J9426" s="55">
        <v>8059347050874</v>
      </c>
      <c r="K9426" s="32"/>
      <c r="L9426" s="47">
        <v>699.95</v>
      </c>
      <c r="M9426" s="47">
        <v>699.95</v>
      </c>
      <c r="N9426" s="45">
        <v>44865</v>
      </c>
    </row>
    <row r="9427" spans="1:14" x14ac:dyDescent="0.25">
      <c r="B9427" s="42" t="s">
        <v>52340</v>
      </c>
      <c r="C9427" s="42"/>
      <c r="D9427" s="73" t="s">
        <v>70896</v>
      </c>
      <c r="E9427" s="32" t="s">
        <v>50523</v>
      </c>
      <c r="F9427" s="44">
        <v>714</v>
      </c>
      <c r="G9427" s="32" t="s">
        <v>11</v>
      </c>
      <c r="H9427" s="32" t="s">
        <v>12</v>
      </c>
      <c r="I9427" s="32" t="s">
        <v>50524</v>
      </c>
      <c r="J9427" s="55">
        <v>8059347050867</v>
      </c>
      <c r="K9427" s="32"/>
      <c r="L9427" s="47">
        <v>699.95</v>
      </c>
      <c r="M9427" s="47">
        <v>699.95</v>
      </c>
      <c r="N9427" s="45">
        <v>44865</v>
      </c>
    </row>
    <row r="9428" spans="1:14" x14ac:dyDescent="0.25">
      <c r="B9428" s="42" t="s">
        <v>52339</v>
      </c>
      <c r="C9428" s="42"/>
      <c r="D9428" s="73" t="s">
        <v>70895</v>
      </c>
      <c r="E9428" s="32" t="s">
        <v>50521</v>
      </c>
      <c r="F9428" s="44">
        <v>714</v>
      </c>
      <c r="G9428" s="32" t="s">
        <v>11</v>
      </c>
      <c r="H9428" s="32" t="s">
        <v>12</v>
      </c>
      <c r="I9428" s="32" t="s">
        <v>50522</v>
      </c>
      <c r="J9428" s="55">
        <v>8059347050850</v>
      </c>
      <c r="K9428" s="32"/>
      <c r="L9428" s="47">
        <v>699.95</v>
      </c>
      <c r="M9428" s="47">
        <v>699.95</v>
      </c>
      <c r="N9428" s="45">
        <v>44865</v>
      </c>
    </row>
    <row r="9429" spans="1:14" x14ac:dyDescent="0.25">
      <c r="B9429" s="42" t="s">
        <v>52338</v>
      </c>
      <c r="C9429" s="42"/>
      <c r="D9429" s="73" t="s">
        <v>70894</v>
      </c>
      <c r="E9429" s="32" t="s">
        <v>50519</v>
      </c>
      <c r="F9429" s="44">
        <v>714</v>
      </c>
      <c r="G9429" s="32" t="s">
        <v>11</v>
      </c>
      <c r="H9429" s="32" t="s">
        <v>12</v>
      </c>
      <c r="I9429" s="32" t="s">
        <v>50520</v>
      </c>
      <c r="J9429" s="55">
        <v>8059347050843</v>
      </c>
      <c r="K9429" s="32"/>
      <c r="L9429" s="47">
        <v>699.95</v>
      </c>
      <c r="M9429" s="47">
        <v>699.95</v>
      </c>
      <c r="N9429" s="45">
        <v>44865</v>
      </c>
    </row>
    <row r="9430" spans="1:14" x14ac:dyDescent="0.25">
      <c r="A9430" s="32" t="s">
        <v>23590</v>
      </c>
      <c r="B9430" s="42" t="s">
        <v>67459</v>
      </c>
      <c r="C9430" s="42"/>
      <c r="D9430" s="42" t="s">
        <v>19474</v>
      </c>
      <c r="E9430" s="43" t="s">
        <v>19475</v>
      </c>
      <c r="F9430" s="44">
        <v>714</v>
      </c>
      <c r="G9430" s="44" t="s">
        <v>11</v>
      </c>
      <c r="H9430" s="44" t="s">
        <v>12</v>
      </c>
      <c r="I9430" s="42" t="s">
        <v>21754</v>
      </c>
      <c r="J9430" s="42">
        <v>8059175090691</v>
      </c>
      <c r="L9430" s="47">
        <v>699.95</v>
      </c>
      <c r="M9430" s="47">
        <v>699.95</v>
      </c>
      <c r="N9430" s="45">
        <v>43878</v>
      </c>
    </row>
    <row r="9431" spans="1:14" x14ac:dyDescent="0.25">
      <c r="A9431" s="32" t="s">
        <v>23589</v>
      </c>
      <c r="B9431" s="42" t="s">
        <v>67458</v>
      </c>
      <c r="C9431" s="42"/>
      <c r="D9431" s="42" t="s">
        <v>19472</v>
      </c>
      <c r="E9431" s="43" t="s">
        <v>19473</v>
      </c>
      <c r="F9431" s="44">
        <v>714</v>
      </c>
      <c r="G9431" s="44" t="s">
        <v>11</v>
      </c>
      <c r="H9431" s="44" t="s">
        <v>12</v>
      </c>
      <c r="I9431" s="42" t="s">
        <v>21753</v>
      </c>
      <c r="J9431" s="42">
        <v>8059175090684</v>
      </c>
      <c r="L9431" s="47">
        <v>699.95</v>
      </c>
      <c r="M9431" s="47">
        <v>699.95</v>
      </c>
      <c r="N9431" s="45">
        <v>43878</v>
      </c>
    </row>
    <row r="9432" spans="1:14" x14ac:dyDescent="0.25">
      <c r="A9432" s="32" t="s">
        <v>23588</v>
      </c>
      <c r="B9432" s="42" t="s">
        <v>67457</v>
      </c>
      <c r="C9432" s="42"/>
      <c r="D9432" s="42" t="s">
        <v>19470</v>
      </c>
      <c r="E9432" s="43" t="s">
        <v>19471</v>
      </c>
      <c r="F9432" s="44">
        <v>714</v>
      </c>
      <c r="G9432" s="44" t="s">
        <v>11</v>
      </c>
      <c r="H9432" s="44" t="s">
        <v>12</v>
      </c>
      <c r="I9432" s="42" t="s">
        <v>21752</v>
      </c>
      <c r="J9432" s="42">
        <v>8059175090677</v>
      </c>
      <c r="L9432" s="47">
        <v>699.95</v>
      </c>
      <c r="M9432" s="47">
        <v>699.95</v>
      </c>
      <c r="N9432" s="45">
        <v>43878</v>
      </c>
    </row>
    <row r="9433" spans="1:14" x14ac:dyDescent="0.25">
      <c r="A9433" s="32" t="s">
        <v>23587</v>
      </c>
      <c r="B9433" s="42" t="s">
        <v>67464</v>
      </c>
      <c r="C9433" s="42"/>
      <c r="D9433" s="42" t="s">
        <v>19484</v>
      </c>
      <c r="E9433" s="43" t="s">
        <v>19485</v>
      </c>
      <c r="F9433" s="44">
        <v>714</v>
      </c>
      <c r="G9433" s="44" t="s">
        <v>11</v>
      </c>
      <c r="H9433" s="44" t="s">
        <v>12</v>
      </c>
      <c r="I9433" s="42" t="s">
        <v>21759</v>
      </c>
      <c r="J9433" s="42">
        <v>8059175090745</v>
      </c>
      <c r="L9433" s="47">
        <v>699.95</v>
      </c>
      <c r="M9433" s="47">
        <v>699.95</v>
      </c>
      <c r="N9433" s="45">
        <v>43878</v>
      </c>
    </row>
    <row r="9434" spans="1:14" x14ac:dyDescent="0.25">
      <c r="A9434" s="32" t="s">
        <v>23586</v>
      </c>
      <c r="B9434" s="42" t="s">
        <v>67463</v>
      </c>
      <c r="C9434" s="42"/>
      <c r="D9434" s="42" t="s">
        <v>19482</v>
      </c>
      <c r="E9434" s="43" t="s">
        <v>19483</v>
      </c>
      <c r="F9434" s="44">
        <v>714</v>
      </c>
      <c r="G9434" s="44" t="s">
        <v>11</v>
      </c>
      <c r="H9434" s="44" t="s">
        <v>12</v>
      </c>
      <c r="I9434" s="42" t="s">
        <v>21758</v>
      </c>
      <c r="J9434" s="42">
        <v>8059175090738</v>
      </c>
      <c r="L9434" s="47">
        <v>699.95</v>
      </c>
      <c r="M9434" s="47">
        <v>699.95</v>
      </c>
      <c r="N9434" s="45">
        <v>43878</v>
      </c>
    </row>
    <row r="9435" spans="1:14" x14ac:dyDescent="0.25">
      <c r="A9435" s="32" t="s">
        <v>23585</v>
      </c>
      <c r="B9435" s="42" t="s">
        <v>67462</v>
      </c>
      <c r="C9435" s="42"/>
      <c r="D9435" s="42" t="s">
        <v>19480</v>
      </c>
      <c r="E9435" s="43" t="s">
        <v>19481</v>
      </c>
      <c r="F9435" s="44">
        <v>714</v>
      </c>
      <c r="G9435" s="44" t="s">
        <v>11</v>
      </c>
      <c r="H9435" s="44" t="s">
        <v>12</v>
      </c>
      <c r="I9435" s="42" t="s">
        <v>21757</v>
      </c>
      <c r="J9435" s="42">
        <v>8059175090721</v>
      </c>
      <c r="L9435" s="47">
        <v>699.95</v>
      </c>
      <c r="M9435" s="47">
        <v>699.95</v>
      </c>
      <c r="N9435" s="45">
        <v>43878</v>
      </c>
    </row>
    <row r="9436" spans="1:14" x14ac:dyDescent="0.25">
      <c r="A9436" s="32" t="s">
        <v>23584</v>
      </c>
      <c r="B9436" s="42" t="s">
        <v>67461</v>
      </c>
      <c r="C9436" s="42"/>
      <c r="D9436" s="42" t="s">
        <v>19478</v>
      </c>
      <c r="E9436" s="43" t="s">
        <v>19479</v>
      </c>
      <c r="F9436" s="44">
        <v>714</v>
      </c>
      <c r="G9436" s="44" t="s">
        <v>11</v>
      </c>
      <c r="H9436" s="44" t="s">
        <v>12</v>
      </c>
      <c r="I9436" s="42" t="s">
        <v>21756</v>
      </c>
      <c r="J9436" s="42">
        <v>8059175090714</v>
      </c>
      <c r="L9436" s="47">
        <v>699.95</v>
      </c>
      <c r="M9436" s="47">
        <v>699.95</v>
      </c>
      <c r="N9436" s="45">
        <v>43878</v>
      </c>
    </row>
    <row r="9437" spans="1:14" x14ac:dyDescent="0.25">
      <c r="A9437" s="32" t="s">
        <v>23583</v>
      </c>
      <c r="B9437" s="42" t="s">
        <v>67460</v>
      </c>
      <c r="C9437" s="42"/>
      <c r="D9437" s="42" t="s">
        <v>19476</v>
      </c>
      <c r="E9437" s="43" t="s">
        <v>19477</v>
      </c>
      <c r="F9437" s="44">
        <v>714</v>
      </c>
      <c r="G9437" s="44" t="s">
        <v>11</v>
      </c>
      <c r="H9437" s="44" t="s">
        <v>12</v>
      </c>
      <c r="I9437" s="42" t="s">
        <v>21755</v>
      </c>
      <c r="J9437" s="42">
        <v>8059175090707</v>
      </c>
      <c r="L9437" s="47">
        <v>699.95</v>
      </c>
      <c r="M9437" s="47">
        <v>699.95</v>
      </c>
      <c r="N9437" s="45">
        <v>43878</v>
      </c>
    </row>
    <row r="9438" spans="1:14" x14ac:dyDescent="0.25">
      <c r="A9438" s="32" t="s">
        <v>41380</v>
      </c>
      <c r="B9438" s="42" t="s">
        <v>41381</v>
      </c>
      <c r="C9438" s="42"/>
      <c r="D9438" s="42" t="s">
        <v>41382</v>
      </c>
      <c r="E9438" s="43" t="s">
        <v>41383</v>
      </c>
      <c r="F9438" s="44">
        <v>714</v>
      </c>
      <c r="G9438" s="32" t="s">
        <v>17</v>
      </c>
      <c r="H9438" s="43" t="s">
        <v>18</v>
      </c>
      <c r="I9438" s="42" t="s">
        <v>41384</v>
      </c>
      <c r="J9438" s="42">
        <v>8059175883286</v>
      </c>
      <c r="K9438" s="45">
        <v>45658</v>
      </c>
      <c r="L9438" s="47">
        <v>0</v>
      </c>
      <c r="M9438" s="47">
        <v>699.95</v>
      </c>
      <c r="N9438" s="45">
        <v>44396</v>
      </c>
    </row>
    <row r="9439" spans="1:14" x14ac:dyDescent="0.25">
      <c r="A9439" s="32" t="s">
        <v>41375</v>
      </c>
      <c r="B9439" s="42" t="s">
        <v>41376</v>
      </c>
      <c r="C9439" s="42"/>
      <c r="D9439" s="42" t="s">
        <v>41377</v>
      </c>
      <c r="E9439" s="43" t="s">
        <v>41378</v>
      </c>
      <c r="F9439" s="44">
        <v>714</v>
      </c>
      <c r="G9439" s="32" t="s">
        <v>17</v>
      </c>
      <c r="H9439" s="43" t="s">
        <v>18</v>
      </c>
      <c r="I9439" s="42" t="s">
        <v>41379</v>
      </c>
      <c r="J9439" s="42">
        <v>8059175883279</v>
      </c>
      <c r="K9439" s="45">
        <v>45658</v>
      </c>
      <c r="L9439" s="47">
        <v>0</v>
      </c>
      <c r="M9439" s="47">
        <v>699.95</v>
      </c>
      <c r="N9439" s="45">
        <v>44396</v>
      </c>
    </row>
    <row r="9440" spans="1:14" x14ac:dyDescent="0.25">
      <c r="A9440" s="32" t="s">
        <v>41370</v>
      </c>
      <c r="B9440" s="42" t="s">
        <v>41371</v>
      </c>
      <c r="C9440" s="42"/>
      <c r="D9440" s="42" t="s">
        <v>41372</v>
      </c>
      <c r="E9440" s="43" t="s">
        <v>41373</v>
      </c>
      <c r="F9440" s="44">
        <v>714</v>
      </c>
      <c r="G9440" s="32" t="s">
        <v>17</v>
      </c>
      <c r="H9440" s="43" t="s">
        <v>18</v>
      </c>
      <c r="I9440" s="42" t="s">
        <v>41374</v>
      </c>
      <c r="J9440" s="42">
        <v>8059175883262</v>
      </c>
      <c r="K9440" s="45">
        <v>45658</v>
      </c>
      <c r="L9440" s="47">
        <v>0</v>
      </c>
      <c r="M9440" s="47">
        <v>699.95</v>
      </c>
      <c r="N9440" s="45">
        <v>44396</v>
      </c>
    </row>
    <row r="9441" spans="1:14" x14ac:dyDescent="0.25">
      <c r="A9441" s="32" t="s">
        <v>41405</v>
      </c>
      <c r="B9441" s="42" t="s">
        <v>41406</v>
      </c>
      <c r="C9441" s="42"/>
      <c r="D9441" s="42" t="s">
        <v>41407</v>
      </c>
      <c r="E9441" s="43" t="s">
        <v>41408</v>
      </c>
      <c r="F9441" s="44">
        <v>714</v>
      </c>
      <c r="G9441" s="32" t="s">
        <v>17</v>
      </c>
      <c r="H9441" s="43" t="s">
        <v>18</v>
      </c>
      <c r="I9441" s="42" t="s">
        <v>41409</v>
      </c>
      <c r="J9441" s="42">
        <v>8059175883330</v>
      </c>
      <c r="K9441" s="45">
        <v>45658</v>
      </c>
      <c r="L9441" s="47">
        <v>0</v>
      </c>
      <c r="M9441" s="47">
        <v>699.95</v>
      </c>
      <c r="N9441" s="45">
        <v>44396</v>
      </c>
    </row>
    <row r="9442" spans="1:14" x14ac:dyDescent="0.25">
      <c r="A9442" s="32" t="s">
        <v>41400</v>
      </c>
      <c r="B9442" s="42" t="s">
        <v>41401</v>
      </c>
      <c r="C9442" s="42"/>
      <c r="D9442" s="42" t="s">
        <v>41402</v>
      </c>
      <c r="E9442" s="43" t="s">
        <v>41403</v>
      </c>
      <c r="F9442" s="44">
        <v>714</v>
      </c>
      <c r="G9442" s="32" t="s">
        <v>17</v>
      </c>
      <c r="H9442" s="43" t="s">
        <v>18</v>
      </c>
      <c r="I9442" s="42" t="s">
        <v>41404</v>
      </c>
      <c r="J9442" s="42">
        <v>8059175883323</v>
      </c>
      <c r="K9442" s="45">
        <v>45658</v>
      </c>
      <c r="L9442" s="47">
        <v>0</v>
      </c>
      <c r="M9442" s="47">
        <v>699.95</v>
      </c>
      <c r="N9442" s="45">
        <v>44396</v>
      </c>
    </row>
    <row r="9443" spans="1:14" x14ac:dyDescent="0.25">
      <c r="A9443" s="32" t="s">
        <v>41395</v>
      </c>
      <c r="B9443" s="42" t="s">
        <v>41396</v>
      </c>
      <c r="C9443" s="42"/>
      <c r="D9443" s="42" t="s">
        <v>41397</v>
      </c>
      <c r="E9443" s="43" t="s">
        <v>41398</v>
      </c>
      <c r="F9443" s="44">
        <v>714</v>
      </c>
      <c r="G9443" s="32" t="s">
        <v>17</v>
      </c>
      <c r="H9443" s="43" t="s">
        <v>18</v>
      </c>
      <c r="I9443" s="42" t="s">
        <v>41399</v>
      </c>
      <c r="J9443" s="42">
        <v>8059175883316</v>
      </c>
      <c r="K9443" s="45">
        <v>45658</v>
      </c>
      <c r="L9443" s="47">
        <v>0</v>
      </c>
      <c r="M9443" s="47">
        <v>699.95</v>
      </c>
      <c r="N9443" s="45">
        <v>44396</v>
      </c>
    </row>
    <row r="9444" spans="1:14" x14ac:dyDescent="0.25">
      <c r="A9444" s="32" t="s">
        <v>41390</v>
      </c>
      <c r="B9444" s="42" t="s">
        <v>41391</v>
      </c>
      <c r="C9444" s="42"/>
      <c r="D9444" s="42" t="s">
        <v>41392</v>
      </c>
      <c r="E9444" s="43" t="s">
        <v>41393</v>
      </c>
      <c r="F9444" s="44">
        <v>714</v>
      </c>
      <c r="G9444" s="32" t="s">
        <v>17</v>
      </c>
      <c r="H9444" s="43" t="s">
        <v>18</v>
      </c>
      <c r="I9444" s="42" t="s">
        <v>41394</v>
      </c>
      <c r="J9444" s="42">
        <v>8059175883309</v>
      </c>
      <c r="K9444" s="45">
        <v>45658</v>
      </c>
      <c r="L9444" s="47">
        <v>0</v>
      </c>
      <c r="M9444" s="47">
        <v>699.95</v>
      </c>
      <c r="N9444" s="45">
        <v>44396</v>
      </c>
    </row>
    <row r="9445" spans="1:14" x14ac:dyDescent="0.25">
      <c r="A9445" s="32" t="s">
        <v>41385</v>
      </c>
      <c r="B9445" s="42" t="s">
        <v>41386</v>
      </c>
      <c r="C9445" s="42"/>
      <c r="D9445" s="42" t="s">
        <v>41387</v>
      </c>
      <c r="E9445" s="43" t="s">
        <v>41388</v>
      </c>
      <c r="F9445" s="44">
        <v>714</v>
      </c>
      <c r="G9445" s="32" t="s">
        <v>17</v>
      </c>
      <c r="H9445" s="43" t="s">
        <v>18</v>
      </c>
      <c r="I9445" s="42" t="s">
        <v>41389</v>
      </c>
      <c r="J9445" s="42">
        <v>8059175883293</v>
      </c>
      <c r="K9445" s="45">
        <v>45658</v>
      </c>
      <c r="L9445" s="47">
        <v>0</v>
      </c>
      <c r="M9445" s="47">
        <v>699.95</v>
      </c>
      <c r="N9445" s="45">
        <v>44396</v>
      </c>
    </row>
    <row r="9446" spans="1:14" x14ac:dyDescent="0.25">
      <c r="B9446" s="42" t="s">
        <v>52329</v>
      </c>
      <c r="C9446" s="42"/>
      <c r="D9446" s="73" t="s">
        <v>70885</v>
      </c>
      <c r="E9446" s="32" t="s">
        <v>50501</v>
      </c>
      <c r="F9446" s="44">
        <v>714</v>
      </c>
      <c r="G9446" s="32" t="s">
        <v>11</v>
      </c>
      <c r="H9446" s="32" t="s">
        <v>12</v>
      </c>
      <c r="I9446" s="32" t="s">
        <v>50502</v>
      </c>
      <c r="J9446" s="55">
        <v>8059347050751</v>
      </c>
      <c r="K9446" s="32"/>
      <c r="L9446" s="47">
        <v>699.95</v>
      </c>
      <c r="M9446" s="47">
        <v>699.95</v>
      </c>
      <c r="N9446" s="45">
        <v>44865</v>
      </c>
    </row>
    <row r="9447" spans="1:14" x14ac:dyDescent="0.25">
      <c r="B9447" s="42" t="s">
        <v>52328</v>
      </c>
      <c r="C9447" s="42"/>
      <c r="D9447" s="73" t="s">
        <v>70884</v>
      </c>
      <c r="E9447" s="32" t="s">
        <v>50499</v>
      </c>
      <c r="F9447" s="44">
        <v>714</v>
      </c>
      <c r="G9447" s="32" t="s">
        <v>11</v>
      </c>
      <c r="H9447" s="32" t="s">
        <v>12</v>
      </c>
      <c r="I9447" s="32" t="s">
        <v>50500</v>
      </c>
      <c r="J9447" s="55">
        <v>8059347050744</v>
      </c>
      <c r="K9447" s="32"/>
      <c r="L9447" s="47">
        <v>699.95</v>
      </c>
      <c r="M9447" s="47">
        <v>699.95</v>
      </c>
      <c r="N9447" s="45">
        <v>44865</v>
      </c>
    </row>
    <row r="9448" spans="1:14" x14ac:dyDescent="0.25">
      <c r="B9448" s="42" t="s">
        <v>52327</v>
      </c>
      <c r="C9448" s="42"/>
      <c r="D9448" s="73" t="s">
        <v>70883</v>
      </c>
      <c r="E9448" s="32" t="s">
        <v>50497</v>
      </c>
      <c r="F9448" s="44">
        <v>714</v>
      </c>
      <c r="G9448" s="32" t="s">
        <v>11</v>
      </c>
      <c r="H9448" s="32" t="s">
        <v>12</v>
      </c>
      <c r="I9448" s="32" t="s">
        <v>50498</v>
      </c>
      <c r="J9448" s="55">
        <v>8059347050737</v>
      </c>
      <c r="K9448" s="32"/>
      <c r="L9448" s="47">
        <v>699.95</v>
      </c>
      <c r="M9448" s="47">
        <v>699.95</v>
      </c>
      <c r="N9448" s="45">
        <v>44865</v>
      </c>
    </row>
    <row r="9449" spans="1:14" x14ac:dyDescent="0.25">
      <c r="B9449" s="42" t="s">
        <v>52334</v>
      </c>
      <c r="C9449" s="42"/>
      <c r="D9449" s="73" t="s">
        <v>70890</v>
      </c>
      <c r="E9449" s="32" t="s">
        <v>50511</v>
      </c>
      <c r="F9449" s="44">
        <v>714</v>
      </c>
      <c r="G9449" s="32" t="s">
        <v>11</v>
      </c>
      <c r="H9449" s="32" t="s">
        <v>12</v>
      </c>
      <c r="I9449" s="32" t="s">
        <v>50512</v>
      </c>
      <c r="J9449" s="55">
        <v>8059347050805</v>
      </c>
      <c r="K9449" s="32"/>
      <c r="L9449" s="47">
        <v>699.95</v>
      </c>
      <c r="M9449" s="47">
        <v>699.95</v>
      </c>
      <c r="N9449" s="45">
        <v>44865</v>
      </c>
    </row>
    <row r="9450" spans="1:14" x14ac:dyDescent="0.25">
      <c r="B9450" s="42" t="s">
        <v>52333</v>
      </c>
      <c r="C9450" s="42"/>
      <c r="D9450" s="73" t="s">
        <v>70889</v>
      </c>
      <c r="E9450" s="32" t="s">
        <v>50509</v>
      </c>
      <c r="F9450" s="44">
        <v>714</v>
      </c>
      <c r="G9450" s="32" t="s">
        <v>11</v>
      </c>
      <c r="H9450" s="32" t="s">
        <v>12</v>
      </c>
      <c r="I9450" s="32" t="s">
        <v>50510</v>
      </c>
      <c r="J9450" s="55">
        <v>8059347050799</v>
      </c>
      <c r="K9450" s="32"/>
      <c r="L9450" s="47">
        <v>699.95</v>
      </c>
      <c r="M9450" s="47">
        <v>699.95</v>
      </c>
      <c r="N9450" s="45">
        <v>44865</v>
      </c>
    </row>
    <row r="9451" spans="1:14" x14ac:dyDescent="0.25">
      <c r="B9451" s="42" t="s">
        <v>52332</v>
      </c>
      <c r="C9451" s="42"/>
      <c r="D9451" s="73" t="s">
        <v>70888</v>
      </c>
      <c r="E9451" s="32" t="s">
        <v>50507</v>
      </c>
      <c r="F9451" s="44">
        <v>714</v>
      </c>
      <c r="G9451" s="32" t="s">
        <v>11</v>
      </c>
      <c r="H9451" s="32" t="s">
        <v>12</v>
      </c>
      <c r="I9451" s="32" t="s">
        <v>50508</v>
      </c>
      <c r="J9451" s="55">
        <v>8059347050782</v>
      </c>
      <c r="K9451" s="32"/>
      <c r="L9451" s="47">
        <v>699.95</v>
      </c>
      <c r="M9451" s="47">
        <v>699.95</v>
      </c>
      <c r="N9451" s="45">
        <v>44865</v>
      </c>
    </row>
    <row r="9452" spans="1:14" x14ac:dyDescent="0.25">
      <c r="B9452" s="42" t="s">
        <v>52331</v>
      </c>
      <c r="C9452" s="42"/>
      <c r="D9452" s="73" t="s">
        <v>70887</v>
      </c>
      <c r="E9452" s="32" t="s">
        <v>50505</v>
      </c>
      <c r="F9452" s="44">
        <v>714</v>
      </c>
      <c r="G9452" s="32" t="s">
        <v>11</v>
      </c>
      <c r="H9452" s="32" t="s">
        <v>12</v>
      </c>
      <c r="I9452" s="32" t="s">
        <v>50506</v>
      </c>
      <c r="J9452" s="55">
        <v>8059347050775</v>
      </c>
      <c r="K9452" s="32"/>
      <c r="L9452" s="47">
        <v>699.95</v>
      </c>
      <c r="M9452" s="47">
        <v>699.95</v>
      </c>
      <c r="N9452" s="45">
        <v>44865</v>
      </c>
    </row>
    <row r="9453" spans="1:14" x14ac:dyDescent="0.25">
      <c r="B9453" s="42" t="s">
        <v>52330</v>
      </c>
      <c r="C9453" s="42"/>
      <c r="D9453" s="73" t="s">
        <v>70886</v>
      </c>
      <c r="E9453" s="32" t="s">
        <v>50503</v>
      </c>
      <c r="F9453" s="44">
        <v>714</v>
      </c>
      <c r="G9453" s="32" t="s">
        <v>11</v>
      </c>
      <c r="H9453" s="32" t="s">
        <v>12</v>
      </c>
      <c r="I9453" s="32" t="s">
        <v>50504</v>
      </c>
      <c r="J9453" s="55">
        <v>8059347050768</v>
      </c>
      <c r="K9453" s="32"/>
      <c r="L9453" s="47">
        <v>699.95</v>
      </c>
      <c r="M9453" s="47">
        <v>699.95</v>
      </c>
      <c r="N9453" s="45">
        <v>44865</v>
      </c>
    </row>
    <row r="9454" spans="1:14" x14ac:dyDescent="0.25">
      <c r="A9454" s="17"/>
      <c r="B9454" s="17" t="s">
        <v>76270</v>
      </c>
      <c r="C9454" s="17"/>
      <c r="D9454" s="17"/>
      <c r="E9454" s="17" t="s">
        <v>76271</v>
      </c>
      <c r="F9454" s="21"/>
      <c r="G9454" s="17" t="s">
        <v>34</v>
      </c>
      <c r="H9454" s="17" t="s">
        <v>35</v>
      </c>
      <c r="I9454" s="17" t="s">
        <v>76272</v>
      </c>
      <c r="J9454" s="20">
        <v>8059347441849</v>
      </c>
      <c r="K9454" s="17"/>
      <c r="L9454" s="28">
        <v>699.95</v>
      </c>
      <c r="M9454" s="28">
        <v>699.95</v>
      </c>
      <c r="N9454" s="45">
        <v>45573</v>
      </c>
    </row>
    <row r="9455" spans="1:14" x14ac:dyDescent="0.25">
      <c r="A9455" s="17"/>
      <c r="B9455" s="17" t="s">
        <v>76267</v>
      </c>
      <c r="C9455" s="17"/>
      <c r="D9455" s="17"/>
      <c r="E9455" s="17" t="s">
        <v>76268</v>
      </c>
      <c r="F9455" s="21"/>
      <c r="G9455" s="17" t="s">
        <v>34</v>
      </c>
      <c r="H9455" s="17" t="s">
        <v>35</v>
      </c>
      <c r="I9455" s="17" t="s">
        <v>76269</v>
      </c>
      <c r="J9455" s="20">
        <v>8059347441832</v>
      </c>
      <c r="K9455" s="17"/>
      <c r="L9455" s="28">
        <v>699.95</v>
      </c>
      <c r="M9455" s="28">
        <v>699.95</v>
      </c>
      <c r="N9455" s="45">
        <v>45573</v>
      </c>
    </row>
    <row r="9456" spans="1:14" x14ac:dyDescent="0.25">
      <c r="A9456" s="17"/>
      <c r="B9456" s="17" t="s">
        <v>76264</v>
      </c>
      <c r="C9456" s="17"/>
      <c r="D9456" s="17"/>
      <c r="E9456" s="17" t="s">
        <v>76265</v>
      </c>
      <c r="F9456" s="21"/>
      <c r="G9456" s="17" t="s">
        <v>34</v>
      </c>
      <c r="H9456" s="17" t="s">
        <v>35</v>
      </c>
      <c r="I9456" s="17" t="s">
        <v>76266</v>
      </c>
      <c r="J9456" s="20">
        <v>8059347441825</v>
      </c>
      <c r="K9456" s="17"/>
      <c r="L9456" s="28">
        <v>699.95</v>
      </c>
      <c r="M9456" s="28">
        <v>699.95</v>
      </c>
      <c r="N9456" s="45">
        <v>45573</v>
      </c>
    </row>
    <row r="9457" spans="1:14" x14ac:dyDescent="0.25">
      <c r="A9457" s="17"/>
      <c r="B9457" s="17" t="s">
        <v>76285</v>
      </c>
      <c r="C9457" s="17"/>
      <c r="D9457" s="17"/>
      <c r="E9457" s="17" t="s">
        <v>76286</v>
      </c>
      <c r="F9457" s="21"/>
      <c r="G9457" s="17" t="s">
        <v>34</v>
      </c>
      <c r="H9457" s="17" t="s">
        <v>35</v>
      </c>
      <c r="I9457" s="17" t="s">
        <v>76287</v>
      </c>
      <c r="J9457" s="20">
        <v>8059347441894</v>
      </c>
      <c r="K9457" s="17"/>
      <c r="L9457" s="28">
        <v>699.95</v>
      </c>
      <c r="M9457" s="28">
        <v>699.95</v>
      </c>
      <c r="N9457" s="45">
        <v>45573</v>
      </c>
    </row>
    <row r="9458" spans="1:14" x14ac:dyDescent="0.25">
      <c r="A9458" s="17"/>
      <c r="B9458" s="17" t="s">
        <v>76282</v>
      </c>
      <c r="C9458" s="17"/>
      <c r="D9458" s="17"/>
      <c r="E9458" s="17" t="s">
        <v>76283</v>
      </c>
      <c r="F9458" s="21"/>
      <c r="G9458" s="17" t="s">
        <v>34</v>
      </c>
      <c r="H9458" s="17" t="s">
        <v>35</v>
      </c>
      <c r="I9458" s="17" t="s">
        <v>76284</v>
      </c>
      <c r="J9458" s="20">
        <v>8059347441887</v>
      </c>
      <c r="K9458" s="17"/>
      <c r="L9458" s="28">
        <v>699.95</v>
      </c>
      <c r="M9458" s="28">
        <v>699.95</v>
      </c>
      <c r="N9458" s="45">
        <v>45573</v>
      </c>
    </row>
    <row r="9459" spans="1:14" x14ac:dyDescent="0.25">
      <c r="A9459" s="17"/>
      <c r="B9459" s="17" t="s">
        <v>76279</v>
      </c>
      <c r="C9459" s="17"/>
      <c r="D9459" s="17"/>
      <c r="E9459" s="17" t="s">
        <v>76280</v>
      </c>
      <c r="F9459" s="21"/>
      <c r="G9459" s="17" t="s">
        <v>34</v>
      </c>
      <c r="H9459" s="17" t="s">
        <v>35</v>
      </c>
      <c r="I9459" s="17" t="s">
        <v>76281</v>
      </c>
      <c r="J9459" s="20">
        <v>8059347441870</v>
      </c>
      <c r="K9459" s="17"/>
      <c r="L9459" s="28">
        <v>699.95</v>
      </c>
      <c r="M9459" s="28">
        <v>699.95</v>
      </c>
      <c r="N9459" s="45">
        <v>45573</v>
      </c>
    </row>
    <row r="9460" spans="1:14" x14ac:dyDescent="0.25">
      <c r="A9460" s="17"/>
      <c r="B9460" s="17" t="s">
        <v>76276</v>
      </c>
      <c r="C9460" s="17"/>
      <c r="D9460" s="17"/>
      <c r="E9460" s="17" t="s">
        <v>76277</v>
      </c>
      <c r="F9460" s="21"/>
      <c r="G9460" s="17" t="s">
        <v>34</v>
      </c>
      <c r="H9460" s="17" t="s">
        <v>35</v>
      </c>
      <c r="I9460" s="17" t="s">
        <v>76278</v>
      </c>
      <c r="J9460" s="20">
        <v>8059347441863</v>
      </c>
      <c r="K9460" s="17"/>
      <c r="L9460" s="28">
        <v>699.95</v>
      </c>
      <c r="M9460" s="28">
        <v>699.95</v>
      </c>
      <c r="N9460" s="45">
        <v>45573</v>
      </c>
    </row>
    <row r="9461" spans="1:14" x14ac:dyDescent="0.25">
      <c r="A9461" s="17"/>
      <c r="B9461" s="17" t="s">
        <v>76273</v>
      </c>
      <c r="C9461" s="17"/>
      <c r="D9461" s="17"/>
      <c r="E9461" s="17" t="s">
        <v>76274</v>
      </c>
      <c r="F9461" s="21"/>
      <c r="G9461" s="17" t="s">
        <v>34</v>
      </c>
      <c r="H9461" s="17" t="s">
        <v>35</v>
      </c>
      <c r="I9461" s="17" t="s">
        <v>76275</v>
      </c>
      <c r="J9461" s="20">
        <v>8059347441856</v>
      </c>
      <c r="K9461" s="17"/>
      <c r="L9461" s="28">
        <v>699.95</v>
      </c>
      <c r="M9461" s="28">
        <v>699.95</v>
      </c>
      <c r="N9461" s="45">
        <v>45573</v>
      </c>
    </row>
    <row r="9462" spans="1:14" x14ac:dyDescent="0.25">
      <c r="A9462" s="17"/>
      <c r="B9462" s="17" t="s">
        <v>76246</v>
      </c>
      <c r="C9462" s="17"/>
      <c r="D9462" s="17"/>
      <c r="E9462" s="17" t="s">
        <v>76247</v>
      </c>
      <c r="F9462" s="21"/>
      <c r="G9462" s="17" t="s">
        <v>34</v>
      </c>
      <c r="H9462" s="17" t="s">
        <v>35</v>
      </c>
      <c r="I9462" s="17" t="s">
        <v>76248</v>
      </c>
      <c r="J9462" s="20">
        <v>8059347441764</v>
      </c>
      <c r="K9462" s="17"/>
      <c r="L9462" s="28">
        <v>699.95</v>
      </c>
      <c r="M9462" s="28">
        <v>699.95</v>
      </c>
      <c r="N9462" s="45">
        <v>45573</v>
      </c>
    </row>
    <row r="9463" spans="1:14" x14ac:dyDescent="0.25">
      <c r="A9463" s="17"/>
      <c r="B9463" s="17" t="s">
        <v>76243</v>
      </c>
      <c r="C9463" s="17"/>
      <c r="D9463" s="17"/>
      <c r="E9463" s="17" t="s">
        <v>76244</v>
      </c>
      <c r="F9463" s="21"/>
      <c r="G9463" s="17" t="s">
        <v>34</v>
      </c>
      <c r="H9463" s="17" t="s">
        <v>35</v>
      </c>
      <c r="I9463" s="17" t="s">
        <v>76245</v>
      </c>
      <c r="J9463" s="20">
        <v>8059347441757</v>
      </c>
      <c r="K9463" s="17"/>
      <c r="L9463" s="28">
        <v>699.95</v>
      </c>
      <c r="M9463" s="28">
        <v>699.95</v>
      </c>
      <c r="N9463" s="45">
        <v>45573</v>
      </c>
    </row>
    <row r="9464" spans="1:14" x14ac:dyDescent="0.25">
      <c r="A9464" s="17"/>
      <c r="B9464" s="17" t="s">
        <v>76240</v>
      </c>
      <c r="C9464" s="17"/>
      <c r="D9464" s="17"/>
      <c r="E9464" s="17" t="s">
        <v>76241</v>
      </c>
      <c r="F9464" s="21"/>
      <c r="G9464" s="17" t="s">
        <v>34</v>
      </c>
      <c r="H9464" s="17" t="s">
        <v>35</v>
      </c>
      <c r="I9464" s="17" t="s">
        <v>76242</v>
      </c>
      <c r="J9464" s="20">
        <v>8059347441740</v>
      </c>
      <c r="K9464" s="17"/>
      <c r="L9464" s="28">
        <v>699.95</v>
      </c>
      <c r="M9464" s="28">
        <v>699.95</v>
      </c>
      <c r="N9464" s="45">
        <v>45573</v>
      </c>
    </row>
    <row r="9465" spans="1:14" x14ac:dyDescent="0.25">
      <c r="A9465" s="17"/>
      <c r="B9465" s="17" t="s">
        <v>76261</v>
      </c>
      <c r="C9465" s="17"/>
      <c r="D9465" s="17"/>
      <c r="E9465" s="17" t="s">
        <v>76262</v>
      </c>
      <c r="F9465" s="21"/>
      <c r="G9465" s="17" t="s">
        <v>34</v>
      </c>
      <c r="H9465" s="17" t="s">
        <v>35</v>
      </c>
      <c r="I9465" s="17" t="s">
        <v>76263</v>
      </c>
      <c r="J9465" s="20">
        <v>8059347441818</v>
      </c>
      <c r="K9465" s="17"/>
      <c r="L9465" s="28">
        <v>699.95</v>
      </c>
      <c r="M9465" s="28">
        <v>699.95</v>
      </c>
      <c r="N9465" s="45">
        <v>45573</v>
      </c>
    </row>
    <row r="9466" spans="1:14" x14ac:dyDescent="0.25">
      <c r="A9466" s="17"/>
      <c r="B9466" s="17" t="s">
        <v>76258</v>
      </c>
      <c r="C9466" s="17"/>
      <c r="D9466" s="17"/>
      <c r="E9466" s="17" t="s">
        <v>76259</v>
      </c>
      <c r="F9466" s="21"/>
      <c r="G9466" s="17" t="s">
        <v>34</v>
      </c>
      <c r="H9466" s="17" t="s">
        <v>35</v>
      </c>
      <c r="I9466" s="17" t="s">
        <v>76260</v>
      </c>
      <c r="J9466" s="20">
        <v>8059347441801</v>
      </c>
      <c r="K9466" s="17"/>
      <c r="L9466" s="28">
        <v>699.95</v>
      </c>
      <c r="M9466" s="28">
        <v>699.95</v>
      </c>
      <c r="N9466" s="45">
        <v>45573</v>
      </c>
    </row>
    <row r="9467" spans="1:14" x14ac:dyDescent="0.25">
      <c r="A9467" s="17"/>
      <c r="B9467" s="17" t="s">
        <v>76255</v>
      </c>
      <c r="C9467" s="17"/>
      <c r="D9467" s="17"/>
      <c r="E9467" s="17" t="s">
        <v>76256</v>
      </c>
      <c r="F9467" s="21"/>
      <c r="G9467" s="17" t="s">
        <v>34</v>
      </c>
      <c r="H9467" s="17" t="s">
        <v>35</v>
      </c>
      <c r="I9467" s="17" t="s">
        <v>76257</v>
      </c>
      <c r="J9467" s="20">
        <v>8059347441795</v>
      </c>
      <c r="K9467" s="17"/>
      <c r="L9467" s="28">
        <v>699.95</v>
      </c>
      <c r="M9467" s="28">
        <v>699.95</v>
      </c>
      <c r="N9467" s="45">
        <v>45573</v>
      </c>
    </row>
    <row r="9468" spans="1:14" x14ac:dyDescent="0.25">
      <c r="A9468" s="17"/>
      <c r="B9468" s="17" t="s">
        <v>76252</v>
      </c>
      <c r="C9468" s="17"/>
      <c r="D9468" s="17"/>
      <c r="E9468" s="17" t="s">
        <v>76253</v>
      </c>
      <c r="F9468" s="21"/>
      <c r="G9468" s="17" t="s">
        <v>34</v>
      </c>
      <c r="H9468" s="17" t="s">
        <v>35</v>
      </c>
      <c r="I9468" s="17" t="s">
        <v>76254</v>
      </c>
      <c r="J9468" s="20">
        <v>8059347441788</v>
      </c>
      <c r="K9468" s="17"/>
      <c r="L9468" s="28">
        <v>699.95</v>
      </c>
      <c r="M9468" s="28">
        <v>699.95</v>
      </c>
      <c r="N9468" s="45">
        <v>45573</v>
      </c>
    </row>
    <row r="9469" spans="1:14" x14ac:dyDescent="0.25">
      <c r="A9469" s="17"/>
      <c r="B9469" s="17" t="s">
        <v>76249</v>
      </c>
      <c r="C9469" s="17"/>
      <c r="D9469" s="17"/>
      <c r="E9469" s="17" t="s">
        <v>76250</v>
      </c>
      <c r="F9469" s="21"/>
      <c r="G9469" s="17" t="s">
        <v>34</v>
      </c>
      <c r="H9469" s="17" t="s">
        <v>35</v>
      </c>
      <c r="I9469" s="17" t="s">
        <v>76251</v>
      </c>
      <c r="J9469" s="20">
        <v>8059347441771</v>
      </c>
      <c r="K9469" s="17"/>
      <c r="L9469" s="28">
        <v>699.95</v>
      </c>
      <c r="M9469" s="28">
        <v>699.95</v>
      </c>
      <c r="N9469" s="45">
        <v>45573</v>
      </c>
    </row>
    <row r="9470" spans="1:14" x14ac:dyDescent="0.25">
      <c r="A9470" s="17"/>
      <c r="B9470" s="17" t="s">
        <v>76222</v>
      </c>
      <c r="C9470" s="17"/>
      <c r="D9470" s="17"/>
      <c r="E9470" s="17" t="s">
        <v>76223</v>
      </c>
      <c r="F9470" s="21"/>
      <c r="G9470" s="17" t="s">
        <v>34</v>
      </c>
      <c r="H9470" s="17" t="s">
        <v>35</v>
      </c>
      <c r="I9470" s="17" t="s">
        <v>76224</v>
      </c>
      <c r="J9470" s="20">
        <v>8059347423715</v>
      </c>
      <c r="K9470" s="17"/>
      <c r="L9470" s="28">
        <v>699.95</v>
      </c>
      <c r="M9470" s="28">
        <v>699.95</v>
      </c>
      <c r="N9470" s="45">
        <v>45573</v>
      </c>
    </row>
    <row r="9471" spans="1:14" x14ac:dyDescent="0.25">
      <c r="A9471" s="17"/>
      <c r="B9471" s="17" t="s">
        <v>76219</v>
      </c>
      <c r="C9471" s="17"/>
      <c r="D9471" s="17"/>
      <c r="E9471" s="17" t="s">
        <v>76220</v>
      </c>
      <c r="F9471" s="21"/>
      <c r="G9471" s="17" t="s">
        <v>34</v>
      </c>
      <c r="H9471" s="17" t="s">
        <v>35</v>
      </c>
      <c r="I9471" s="17" t="s">
        <v>76221</v>
      </c>
      <c r="J9471" s="20">
        <v>8059347441689</v>
      </c>
      <c r="K9471" s="17"/>
      <c r="L9471" s="28">
        <v>699.95</v>
      </c>
      <c r="M9471" s="28">
        <v>699.95</v>
      </c>
      <c r="N9471" s="45">
        <v>45573</v>
      </c>
    </row>
    <row r="9472" spans="1:14" x14ac:dyDescent="0.25">
      <c r="A9472" s="17"/>
      <c r="B9472" s="17" t="s">
        <v>76216</v>
      </c>
      <c r="C9472" s="17"/>
      <c r="D9472" s="17"/>
      <c r="E9472" s="17" t="s">
        <v>76217</v>
      </c>
      <c r="F9472" s="21"/>
      <c r="G9472" s="17" t="s">
        <v>34</v>
      </c>
      <c r="H9472" s="17" t="s">
        <v>35</v>
      </c>
      <c r="I9472" s="17" t="s">
        <v>76218</v>
      </c>
      <c r="J9472" s="20">
        <v>8059347441672</v>
      </c>
      <c r="K9472" s="17"/>
      <c r="L9472" s="28">
        <v>699.95</v>
      </c>
      <c r="M9472" s="28">
        <v>699.95</v>
      </c>
      <c r="N9472" s="45">
        <v>45573</v>
      </c>
    </row>
    <row r="9473" spans="1:14" x14ac:dyDescent="0.25">
      <c r="A9473" s="17"/>
      <c r="B9473" s="17" t="s">
        <v>76237</v>
      </c>
      <c r="C9473" s="17"/>
      <c r="D9473" s="17"/>
      <c r="E9473" s="17" t="s">
        <v>76238</v>
      </c>
      <c r="F9473" s="21"/>
      <c r="G9473" s="17" t="s">
        <v>34</v>
      </c>
      <c r="H9473" s="17" t="s">
        <v>35</v>
      </c>
      <c r="I9473" s="17" t="s">
        <v>76239</v>
      </c>
      <c r="J9473" s="20">
        <v>8059347441733</v>
      </c>
      <c r="K9473" s="17"/>
      <c r="L9473" s="28">
        <v>699.95</v>
      </c>
      <c r="M9473" s="28">
        <v>699.95</v>
      </c>
      <c r="N9473" s="45">
        <v>45573</v>
      </c>
    </row>
    <row r="9474" spans="1:14" x14ac:dyDescent="0.25">
      <c r="A9474" s="17"/>
      <c r="B9474" s="17" t="s">
        <v>76234</v>
      </c>
      <c r="C9474" s="17"/>
      <c r="D9474" s="17"/>
      <c r="E9474" s="17" t="s">
        <v>76235</v>
      </c>
      <c r="F9474" s="21"/>
      <c r="G9474" s="17" t="s">
        <v>34</v>
      </c>
      <c r="H9474" s="17" t="s">
        <v>35</v>
      </c>
      <c r="I9474" s="17" t="s">
        <v>76236</v>
      </c>
      <c r="J9474" s="20">
        <v>8059347441726</v>
      </c>
      <c r="K9474" s="17"/>
      <c r="L9474" s="28">
        <v>699.95</v>
      </c>
      <c r="M9474" s="28">
        <v>699.95</v>
      </c>
      <c r="N9474" s="45">
        <v>45573</v>
      </c>
    </row>
    <row r="9475" spans="1:14" x14ac:dyDescent="0.25">
      <c r="A9475" s="17"/>
      <c r="B9475" s="17" t="s">
        <v>76231</v>
      </c>
      <c r="C9475" s="17"/>
      <c r="D9475" s="17"/>
      <c r="E9475" s="17" t="s">
        <v>76232</v>
      </c>
      <c r="F9475" s="21"/>
      <c r="G9475" s="17" t="s">
        <v>34</v>
      </c>
      <c r="H9475" s="17" t="s">
        <v>35</v>
      </c>
      <c r="I9475" s="17" t="s">
        <v>76233</v>
      </c>
      <c r="J9475" s="20">
        <v>8059347441719</v>
      </c>
      <c r="K9475" s="17"/>
      <c r="L9475" s="28">
        <v>699.95</v>
      </c>
      <c r="M9475" s="28">
        <v>699.95</v>
      </c>
      <c r="N9475" s="45">
        <v>45573</v>
      </c>
    </row>
    <row r="9476" spans="1:14" x14ac:dyDescent="0.25">
      <c r="A9476" s="17"/>
      <c r="B9476" s="17" t="s">
        <v>76228</v>
      </c>
      <c r="C9476" s="17"/>
      <c r="D9476" s="17"/>
      <c r="E9476" s="17" t="s">
        <v>76229</v>
      </c>
      <c r="F9476" s="21"/>
      <c r="G9476" s="17" t="s">
        <v>34</v>
      </c>
      <c r="H9476" s="17" t="s">
        <v>35</v>
      </c>
      <c r="I9476" s="17" t="s">
        <v>76230</v>
      </c>
      <c r="J9476" s="20">
        <v>8059347441702</v>
      </c>
      <c r="K9476" s="17"/>
      <c r="L9476" s="28">
        <v>699.95</v>
      </c>
      <c r="M9476" s="28">
        <v>699.95</v>
      </c>
      <c r="N9476" s="45">
        <v>45573</v>
      </c>
    </row>
    <row r="9477" spans="1:14" x14ac:dyDescent="0.25">
      <c r="A9477" s="17"/>
      <c r="B9477" s="17" t="s">
        <v>76225</v>
      </c>
      <c r="C9477" s="17"/>
      <c r="D9477" s="17"/>
      <c r="E9477" s="17" t="s">
        <v>76226</v>
      </c>
      <c r="F9477" s="21"/>
      <c r="G9477" s="17" t="s">
        <v>34</v>
      </c>
      <c r="H9477" s="17" t="s">
        <v>35</v>
      </c>
      <c r="I9477" s="17" t="s">
        <v>76227</v>
      </c>
      <c r="J9477" s="20">
        <v>8059347441696</v>
      </c>
      <c r="K9477" s="17"/>
      <c r="L9477" s="28">
        <v>699.95</v>
      </c>
      <c r="M9477" s="28">
        <v>699.95</v>
      </c>
      <c r="N9477" s="45">
        <v>45573</v>
      </c>
    </row>
    <row r="9478" spans="1:14" x14ac:dyDescent="0.25">
      <c r="B9478" s="42" t="s">
        <v>52321</v>
      </c>
      <c r="C9478" s="42"/>
      <c r="D9478" s="32" t="s">
        <v>70685</v>
      </c>
      <c r="E9478" s="32" t="s">
        <v>50485</v>
      </c>
      <c r="F9478" s="44">
        <v>714</v>
      </c>
      <c r="G9478" s="32" t="s">
        <v>11</v>
      </c>
      <c r="H9478" s="32" t="s">
        <v>12</v>
      </c>
      <c r="I9478" s="32" t="s">
        <v>50486</v>
      </c>
      <c r="J9478" s="55">
        <v>8059347050676</v>
      </c>
      <c r="K9478" s="32"/>
      <c r="L9478" s="47">
        <v>679.95</v>
      </c>
      <c r="M9478" s="47">
        <v>679.95</v>
      </c>
      <c r="N9478" s="45">
        <v>44865</v>
      </c>
    </row>
    <row r="9479" spans="1:14" x14ac:dyDescent="0.25">
      <c r="B9479" s="42" t="s">
        <v>52320</v>
      </c>
      <c r="C9479" s="42"/>
      <c r="D9479" s="32" t="s">
        <v>70679</v>
      </c>
      <c r="E9479" s="32" t="s">
        <v>50483</v>
      </c>
      <c r="F9479" s="44">
        <v>714</v>
      </c>
      <c r="G9479" s="32" t="s">
        <v>11</v>
      </c>
      <c r="H9479" s="32" t="s">
        <v>12</v>
      </c>
      <c r="I9479" s="32" t="s">
        <v>50484</v>
      </c>
      <c r="J9479" s="55">
        <v>8059347050669</v>
      </c>
      <c r="K9479" s="32"/>
      <c r="L9479" s="47">
        <v>679.95</v>
      </c>
      <c r="M9479" s="47">
        <v>679.95</v>
      </c>
      <c r="N9479" s="45">
        <v>44865</v>
      </c>
    </row>
    <row r="9480" spans="1:14" x14ac:dyDescent="0.25">
      <c r="B9480" s="42" t="s">
        <v>52319</v>
      </c>
      <c r="C9480" s="42"/>
      <c r="D9480" s="32" t="s">
        <v>70686</v>
      </c>
      <c r="E9480" s="32" t="s">
        <v>50481</v>
      </c>
      <c r="F9480" s="44">
        <v>714</v>
      </c>
      <c r="G9480" s="32" t="s">
        <v>11</v>
      </c>
      <c r="H9480" s="32" t="s">
        <v>12</v>
      </c>
      <c r="I9480" s="32" t="s">
        <v>50482</v>
      </c>
      <c r="J9480" s="55">
        <v>8059347050652</v>
      </c>
      <c r="K9480" s="32"/>
      <c r="L9480" s="47">
        <v>679.95</v>
      </c>
      <c r="M9480" s="47">
        <v>679.95</v>
      </c>
      <c r="N9480" s="45">
        <v>44865</v>
      </c>
    </row>
    <row r="9481" spans="1:14" x14ac:dyDescent="0.25">
      <c r="B9481" s="42" t="s">
        <v>52326</v>
      </c>
      <c r="C9481" s="42"/>
      <c r="D9481" s="32" t="s">
        <v>70681</v>
      </c>
      <c r="E9481" s="32" t="s">
        <v>50495</v>
      </c>
      <c r="F9481" s="44">
        <v>714</v>
      </c>
      <c r="G9481" s="32" t="s">
        <v>11</v>
      </c>
      <c r="H9481" s="32" t="s">
        <v>12</v>
      </c>
      <c r="I9481" s="32" t="s">
        <v>50496</v>
      </c>
      <c r="J9481" s="55">
        <v>8059347050720</v>
      </c>
      <c r="K9481" s="32"/>
      <c r="L9481" s="47">
        <v>679.95</v>
      </c>
      <c r="M9481" s="47">
        <v>679.95</v>
      </c>
      <c r="N9481" s="45">
        <v>44865</v>
      </c>
    </row>
    <row r="9482" spans="1:14" x14ac:dyDescent="0.25">
      <c r="B9482" s="42" t="s">
        <v>52325</v>
      </c>
      <c r="C9482" s="42"/>
      <c r="D9482" s="32" t="s">
        <v>70682</v>
      </c>
      <c r="E9482" s="32" t="s">
        <v>50493</v>
      </c>
      <c r="F9482" s="44">
        <v>714</v>
      </c>
      <c r="G9482" s="32" t="s">
        <v>11</v>
      </c>
      <c r="H9482" s="32" t="s">
        <v>12</v>
      </c>
      <c r="I9482" s="32" t="s">
        <v>50494</v>
      </c>
      <c r="J9482" s="55">
        <v>8059347050713</v>
      </c>
      <c r="K9482" s="32"/>
      <c r="L9482" s="47">
        <v>679.95</v>
      </c>
      <c r="M9482" s="47">
        <v>679.95</v>
      </c>
      <c r="N9482" s="45">
        <v>44865</v>
      </c>
    </row>
    <row r="9483" spans="1:14" x14ac:dyDescent="0.25">
      <c r="B9483" s="42" t="s">
        <v>52324</v>
      </c>
      <c r="C9483" s="42"/>
      <c r="D9483" s="32" t="s">
        <v>70680</v>
      </c>
      <c r="E9483" s="32" t="s">
        <v>50491</v>
      </c>
      <c r="F9483" s="44">
        <v>714</v>
      </c>
      <c r="G9483" s="32" t="s">
        <v>11</v>
      </c>
      <c r="H9483" s="32" t="s">
        <v>12</v>
      </c>
      <c r="I9483" s="32" t="s">
        <v>50492</v>
      </c>
      <c r="J9483" s="55">
        <v>8059347050706</v>
      </c>
      <c r="K9483" s="32"/>
      <c r="L9483" s="47">
        <v>679.95</v>
      </c>
      <c r="M9483" s="47">
        <v>679.95</v>
      </c>
      <c r="N9483" s="45">
        <v>44865</v>
      </c>
    </row>
    <row r="9484" spans="1:14" x14ac:dyDescent="0.25">
      <c r="B9484" s="42" t="s">
        <v>52323</v>
      </c>
      <c r="C9484" s="42"/>
      <c r="D9484" s="32" t="s">
        <v>70683</v>
      </c>
      <c r="E9484" s="32" t="s">
        <v>50489</v>
      </c>
      <c r="F9484" s="44">
        <v>714</v>
      </c>
      <c r="G9484" s="32" t="s">
        <v>11</v>
      </c>
      <c r="H9484" s="32" t="s">
        <v>12</v>
      </c>
      <c r="I9484" s="32" t="s">
        <v>50490</v>
      </c>
      <c r="J9484" s="55">
        <v>8059347050690</v>
      </c>
      <c r="K9484" s="32"/>
      <c r="L9484" s="47">
        <v>679.95</v>
      </c>
      <c r="M9484" s="47">
        <v>679.95</v>
      </c>
      <c r="N9484" s="45">
        <v>44865</v>
      </c>
    </row>
    <row r="9485" spans="1:14" x14ac:dyDescent="0.25">
      <c r="B9485" s="42" t="s">
        <v>52322</v>
      </c>
      <c r="C9485" s="42"/>
      <c r="D9485" s="32" t="s">
        <v>70684</v>
      </c>
      <c r="E9485" s="32" t="s">
        <v>50487</v>
      </c>
      <c r="F9485" s="44">
        <v>714</v>
      </c>
      <c r="G9485" s="32" t="s">
        <v>11</v>
      </c>
      <c r="H9485" s="32" t="s">
        <v>12</v>
      </c>
      <c r="I9485" s="32" t="s">
        <v>50488</v>
      </c>
      <c r="J9485" s="55">
        <v>8059347050683</v>
      </c>
      <c r="K9485" s="32"/>
      <c r="L9485" s="47">
        <v>679.95</v>
      </c>
      <c r="M9485" s="47">
        <v>679.95</v>
      </c>
      <c r="N9485" s="45">
        <v>44865</v>
      </c>
    </row>
    <row r="9486" spans="1:14" x14ac:dyDescent="0.25">
      <c r="A9486" s="32" t="s">
        <v>56787</v>
      </c>
      <c r="B9486" s="42" t="s">
        <v>55047</v>
      </c>
      <c r="C9486" s="42"/>
      <c r="D9486" s="32" t="s">
        <v>55470</v>
      </c>
      <c r="E9486" s="32" t="s">
        <v>56782</v>
      </c>
      <c r="F9486" s="44">
        <v>714</v>
      </c>
      <c r="G9486" s="44" t="s">
        <v>11</v>
      </c>
      <c r="H9486" s="44" t="s">
        <v>12</v>
      </c>
      <c r="I9486" s="32" t="s">
        <v>55898</v>
      </c>
      <c r="J9486" s="55">
        <v>8059347198484</v>
      </c>
      <c r="L9486" s="47">
        <v>679.95</v>
      </c>
      <c r="M9486" s="47">
        <v>679.95</v>
      </c>
      <c r="N9486" s="45">
        <v>45131</v>
      </c>
    </row>
    <row r="9487" spans="1:14" x14ac:dyDescent="0.25">
      <c r="A9487" s="32" t="s">
        <v>56786</v>
      </c>
      <c r="B9487" s="42" t="s">
        <v>55048</v>
      </c>
      <c r="C9487" s="42"/>
      <c r="D9487" s="32" t="s">
        <v>55471</v>
      </c>
      <c r="E9487" s="32" t="s">
        <v>56783</v>
      </c>
      <c r="F9487" s="44">
        <v>714</v>
      </c>
      <c r="G9487" s="44" t="s">
        <v>11</v>
      </c>
      <c r="H9487" s="44" t="s">
        <v>12</v>
      </c>
      <c r="I9487" s="32" t="s">
        <v>55899</v>
      </c>
      <c r="J9487" s="55">
        <v>8059347198477</v>
      </c>
      <c r="L9487" s="47">
        <v>679.95</v>
      </c>
      <c r="M9487" s="47">
        <v>679.95</v>
      </c>
      <c r="N9487" s="45">
        <v>45131</v>
      </c>
    </row>
    <row r="9488" spans="1:14" x14ac:dyDescent="0.25">
      <c r="A9488" s="32" t="s">
        <v>56785</v>
      </c>
      <c r="B9488" s="42" t="s">
        <v>55049</v>
      </c>
      <c r="C9488" s="42"/>
      <c r="D9488" s="32" t="s">
        <v>55472</v>
      </c>
      <c r="E9488" s="32" t="s">
        <v>56784</v>
      </c>
      <c r="F9488" s="44">
        <v>714</v>
      </c>
      <c r="G9488" s="44" t="s">
        <v>11</v>
      </c>
      <c r="H9488" s="44" t="s">
        <v>12</v>
      </c>
      <c r="I9488" s="32" t="s">
        <v>55900</v>
      </c>
      <c r="J9488" s="55">
        <v>8059347198460</v>
      </c>
      <c r="L9488" s="47">
        <v>679.95</v>
      </c>
      <c r="M9488" s="47">
        <v>679.95</v>
      </c>
      <c r="N9488" s="45">
        <v>45131</v>
      </c>
    </row>
    <row r="9489" spans="1:14" x14ac:dyDescent="0.25">
      <c r="A9489" s="32" t="s">
        <v>56792</v>
      </c>
      <c r="B9489" s="42" t="s">
        <v>55042</v>
      </c>
      <c r="C9489" s="42"/>
      <c r="D9489" s="32" t="s">
        <v>55465</v>
      </c>
      <c r="E9489" s="32" t="s">
        <v>56777</v>
      </c>
      <c r="F9489" s="44">
        <v>714</v>
      </c>
      <c r="G9489" s="44" t="s">
        <v>11</v>
      </c>
      <c r="H9489" s="44" t="s">
        <v>12</v>
      </c>
      <c r="I9489" s="32" t="s">
        <v>55893</v>
      </c>
      <c r="J9489" s="55">
        <v>8059347198538</v>
      </c>
      <c r="L9489" s="47">
        <v>679.95</v>
      </c>
      <c r="M9489" s="47">
        <v>679.95</v>
      </c>
      <c r="N9489" s="45">
        <v>45131</v>
      </c>
    </row>
    <row r="9490" spans="1:14" x14ac:dyDescent="0.25">
      <c r="A9490" s="32" t="s">
        <v>56791</v>
      </c>
      <c r="B9490" s="42" t="s">
        <v>55043</v>
      </c>
      <c r="C9490" s="42"/>
      <c r="D9490" s="32" t="s">
        <v>55466</v>
      </c>
      <c r="E9490" s="32" t="s">
        <v>56778</v>
      </c>
      <c r="F9490" s="44">
        <v>714</v>
      </c>
      <c r="G9490" s="44" t="s">
        <v>11</v>
      </c>
      <c r="H9490" s="44" t="s">
        <v>12</v>
      </c>
      <c r="I9490" s="32" t="s">
        <v>55894</v>
      </c>
      <c r="J9490" s="55">
        <v>8059347198521</v>
      </c>
      <c r="L9490" s="47">
        <v>679.95</v>
      </c>
      <c r="M9490" s="47">
        <v>679.95</v>
      </c>
      <c r="N9490" s="45">
        <v>45131</v>
      </c>
    </row>
    <row r="9491" spans="1:14" x14ac:dyDescent="0.25">
      <c r="A9491" s="32" t="s">
        <v>56790</v>
      </c>
      <c r="B9491" s="42" t="s">
        <v>55044</v>
      </c>
      <c r="C9491" s="42"/>
      <c r="D9491" s="32" t="s">
        <v>55467</v>
      </c>
      <c r="E9491" s="32" t="s">
        <v>56779</v>
      </c>
      <c r="F9491" s="44">
        <v>714</v>
      </c>
      <c r="G9491" s="44" t="s">
        <v>11</v>
      </c>
      <c r="H9491" s="44" t="s">
        <v>12</v>
      </c>
      <c r="I9491" s="32" t="s">
        <v>55895</v>
      </c>
      <c r="J9491" s="55">
        <v>8059347198514</v>
      </c>
      <c r="L9491" s="47">
        <v>679.95</v>
      </c>
      <c r="M9491" s="47">
        <v>679.95</v>
      </c>
      <c r="N9491" s="45">
        <v>45131</v>
      </c>
    </row>
    <row r="9492" spans="1:14" x14ac:dyDescent="0.25">
      <c r="A9492" s="32" t="s">
        <v>56789</v>
      </c>
      <c r="B9492" s="42" t="s">
        <v>55045</v>
      </c>
      <c r="C9492" s="42"/>
      <c r="D9492" s="32" t="s">
        <v>55468</v>
      </c>
      <c r="E9492" s="32" t="s">
        <v>56780</v>
      </c>
      <c r="F9492" s="44">
        <v>714</v>
      </c>
      <c r="G9492" s="44" t="s">
        <v>11</v>
      </c>
      <c r="H9492" s="44" t="s">
        <v>12</v>
      </c>
      <c r="I9492" s="32" t="s">
        <v>55896</v>
      </c>
      <c r="J9492" s="55">
        <v>8059347198507</v>
      </c>
      <c r="L9492" s="47">
        <v>679.95</v>
      </c>
      <c r="M9492" s="47">
        <v>679.95</v>
      </c>
      <c r="N9492" s="45">
        <v>45131</v>
      </c>
    </row>
    <row r="9493" spans="1:14" x14ac:dyDescent="0.25">
      <c r="A9493" s="32" t="s">
        <v>56788</v>
      </c>
      <c r="B9493" s="42" t="s">
        <v>55046</v>
      </c>
      <c r="C9493" s="42"/>
      <c r="D9493" s="32" t="s">
        <v>55469</v>
      </c>
      <c r="E9493" s="32" t="s">
        <v>56781</v>
      </c>
      <c r="F9493" s="44">
        <v>714</v>
      </c>
      <c r="G9493" s="44" t="s">
        <v>11</v>
      </c>
      <c r="H9493" s="44" t="s">
        <v>12</v>
      </c>
      <c r="I9493" s="32" t="s">
        <v>55897</v>
      </c>
      <c r="J9493" s="55">
        <v>8059347198491</v>
      </c>
      <c r="L9493" s="47">
        <v>679.95</v>
      </c>
      <c r="M9493" s="47">
        <v>679.95</v>
      </c>
      <c r="N9493" s="45">
        <v>45131</v>
      </c>
    </row>
    <row r="9494" spans="1:14" x14ac:dyDescent="0.25">
      <c r="A9494" s="17" t="s">
        <v>71750</v>
      </c>
      <c r="B9494" s="17" t="s">
        <v>71751</v>
      </c>
      <c r="C9494" s="17"/>
      <c r="D9494" s="17" t="s">
        <v>71752</v>
      </c>
      <c r="E9494" s="17" t="s">
        <v>71753</v>
      </c>
      <c r="F9494" s="44">
        <v>714</v>
      </c>
      <c r="G9494" s="17" t="s">
        <v>11</v>
      </c>
      <c r="H9494" s="17" t="s">
        <v>12</v>
      </c>
      <c r="I9494" s="17" t="s">
        <v>71754</v>
      </c>
      <c r="J9494" s="20">
        <v>8059347390383</v>
      </c>
      <c r="K9494" s="17"/>
      <c r="L9494" s="28">
        <v>679.95</v>
      </c>
      <c r="M9494" s="28">
        <v>679.95</v>
      </c>
      <c r="N9494" s="45">
        <v>45495</v>
      </c>
    </row>
    <row r="9495" spans="1:14" x14ac:dyDescent="0.25">
      <c r="A9495" s="17" t="s">
        <v>71745</v>
      </c>
      <c r="B9495" s="17" t="s">
        <v>71746</v>
      </c>
      <c r="C9495" s="17"/>
      <c r="D9495" s="17" t="s">
        <v>71747</v>
      </c>
      <c r="E9495" s="17" t="s">
        <v>71748</v>
      </c>
      <c r="F9495" s="44">
        <v>714</v>
      </c>
      <c r="G9495" s="17" t="s">
        <v>11</v>
      </c>
      <c r="H9495" s="17" t="s">
        <v>12</v>
      </c>
      <c r="I9495" s="17" t="s">
        <v>71749</v>
      </c>
      <c r="J9495" s="20">
        <v>8059347407128</v>
      </c>
      <c r="K9495" s="17"/>
      <c r="L9495" s="28">
        <v>679.95</v>
      </c>
      <c r="M9495" s="28">
        <v>679.95</v>
      </c>
      <c r="N9495" s="45">
        <v>45495</v>
      </c>
    </row>
    <row r="9496" spans="1:14" x14ac:dyDescent="0.25">
      <c r="A9496" s="17" t="s">
        <v>71740</v>
      </c>
      <c r="B9496" s="17" t="s">
        <v>71741</v>
      </c>
      <c r="C9496" s="17"/>
      <c r="D9496" s="17" t="s">
        <v>71742</v>
      </c>
      <c r="E9496" s="17" t="s">
        <v>71743</v>
      </c>
      <c r="F9496" s="44">
        <v>714</v>
      </c>
      <c r="G9496" s="17" t="s">
        <v>11</v>
      </c>
      <c r="H9496" s="17" t="s">
        <v>12</v>
      </c>
      <c r="I9496" s="17" t="s">
        <v>71744</v>
      </c>
      <c r="J9496" s="20">
        <v>8059347407111</v>
      </c>
      <c r="K9496" s="17"/>
      <c r="L9496" s="28">
        <v>679.95</v>
      </c>
      <c r="M9496" s="28">
        <v>679.95</v>
      </c>
      <c r="N9496" s="45">
        <v>45495</v>
      </c>
    </row>
    <row r="9497" spans="1:14" x14ac:dyDescent="0.25">
      <c r="A9497" s="17" t="s">
        <v>71775</v>
      </c>
      <c r="B9497" s="17" t="s">
        <v>71776</v>
      </c>
      <c r="C9497" s="17"/>
      <c r="D9497" s="17" t="s">
        <v>71777</v>
      </c>
      <c r="E9497" s="17" t="s">
        <v>71778</v>
      </c>
      <c r="F9497" s="44">
        <v>714</v>
      </c>
      <c r="G9497" s="17" t="s">
        <v>11</v>
      </c>
      <c r="H9497" s="17" t="s">
        <v>12</v>
      </c>
      <c r="I9497" s="17" t="s">
        <v>71779</v>
      </c>
      <c r="J9497" s="20">
        <v>8059347407173</v>
      </c>
      <c r="K9497" s="17"/>
      <c r="L9497" s="28">
        <v>679.95</v>
      </c>
      <c r="M9497" s="28">
        <v>679.95</v>
      </c>
      <c r="N9497" s="45">
        <v>45495</v>
      </c>
    </row>
    <row r="9498" spans="1:14" x14ac:dyDescent="0.25">
      <c r="A9498" s="17" t="s">
        <v>71770</v>
      </c>
      <c r="B9498" s="17" t="s">
        <v>71771</v>
      </c>
      <c r="C9498" s="17"/>
      <c r="D9498" s="17" t="s">
        <v>71772</v>
      </c>
      <c r="E9498" s="17" t="s">
        <v>71773</v>
      </c>
      <c r="F9498" s="44">
        <v>714</v>
      </c>
      <c r="G9498" s="17" t="s">
        <v>11</v>
      </c>
      <c r="H9498" s="17" t="s">
        <v>12</v>
      </c>
      <c r="I9498" s="17" t="s">
        <v>71774</v>
      </c>
      <c r="J9498" s="20">
        <v>8059347407166</v>
      </c>
      <c r="K9498" s="17"/>
      <c r="L9498" s="28">
        <v>679.95</v>
      </c>
      <c r="M9498" s="28">
        <v>679.95</v>
      </c>
      <c r="N9498" s="45">
        <v>45495</v>
      </c>
    </row>
    <row r="9499" spans="1:14" x14ac:dyDescent="0.25">
      <c r="A9499" s="17" t="s">
        <v>71765</v>
      </c>
      <c r="B9499" s="17" t="s">
        <v>71766</v>
      </c>
      <c r="C9499" s="17"/>
      <c r="D9499" s="17" t="s">
        <v>71767</v>
      </c>
      <c r="E9499" s="17" t="s">
        <v>71768</v>
      </c>
      <c r="F9499" s="44">
        <v>714</v>
      </c>
      <c r="G9499" s="17" t="s">
        <v>11</v>
      </c>
      <c r="H9499" s="17" t="s">
        <v>12</v>
      </c>
      <c r="I9499" s="17" t="s">
        <v>71769</v>
      </c>
      <c r="J9499" s="20">
        <v>8059347407159</v>
      </c>
      <c r="K9499" s="17"/>
      <c r="L9499" s="28">
        <v>679.95</v>
      </c>
      <c r="M9499" s="28">
        <v>679.95</v>
      </c>
      <c r="N9499" s="45">
        <v>45495</v>
      </c>
    </row>
    <row r="9500" spans="1:14" x14ac:dyDescent="0.25">
      <c r="A9500" s="17" t="s">
        <v>71760</v>
      </c>
      <c r="B9500" s="17" t="s">
        <v>71761</v>
      </c>
      <c r="C9500" s="17"/>
      <c r="D9500" s="17" t="s">
        <v>71762</v>
      </c>
      <c r="E9500" s="17" t="s">
        <v>71763</v>
      </c>
      <c r="F9500" s="44">
        <v>714</v>
      </c>
      <c r="G9500" s="17" t="s">
        <v>11</v>
      </c>
      <c r="H9500" s="17" t="s">
        <v>12</v>
      </c>
      <c r="I9500" s="17" t="s">
        <v>71764</v>
      </c>
      <c r="J9500" s="20">
        <v>8059347407142</v>
      </c>
      <c r="K9500" s="17"/>
      <c r="L9500" s="28">
        <v>679.95</v>
      </c>
      <c r="M9500" s="28">
        <v>679.95</v>
      </c>
      <c r="N9500" s="45">
        <v>45495</v>
      </c>
    </row>
    <row r="9501" spans="1:14" x14ac:dyDescent="0.25">
      <c r="A9501" s="17" t="s">
        <v>71755</v>
      </c>
      <c r="B9501" s="17" t="s">
        <v>71756</v>
      </c>
      <c r="C9501" s="17"/>
      <c r="D9501" s="17" t="s">
        <v>71757</v>
      </c>
      <c r="E9501" s="17" t="s">
        <v>71758</v>
      </c>
      <c r="F9501" s="44">
        <v>714</v>
      </c>
      <c r="G9501" s="17" t="s">
        <v>11</v>
      </c>
      <c r="H9501" s="17" t="s">
        <v>12</v>
      </c>
      <c r="I9501" s="17" t="s">
        <v>71759</v>
      </c>
      <c r="J9501" s="20">
        <v>8059347407135</v>
      </c>
      <c r="K9501" s="17"/>
      <c r="L9501" s="28">
        <v>679.95</v>
      </c>
      <c r="M9501" s="28">
        <v>679.95</v>
      </c>
      <c r="N9501" s="45">
        <v>45495</v>
      </c>
    </row>
    <row r="9502" spans="1:14" x14ac:dyDescent="0.25">
      <c r="A9502" s="32" t="s">
        <v>41340</v>
      </c>
      <c r="B9502" s="42" t="s">
        <v>41341</v>
      </c>
      <c r="C9502" s="42"/>
      <c r="D9502" s="42" t="s">
        <v>41342</v>
      </c>
      <c r="E9502" s="43" t="s">
        <v>41343</v>
      </c>
      <c r="F9502" s="44">
        <v>714</v>
      </c>
      <c r="G9502" s="32" t="s">
        <v>11</v>
      </c>
      <c r="H9502" s="43" t="s">
        <v>12</v>
      </c>
      <c r="I9502" s="42" t="s">
        <v>41344</v>
      </c>
      <c r="J9502" s="42">
        <v>8059175883125</v>
      </c>
      <c r="L9502" s="47">
        <v>679.95</v>
      </c>
      <c r="M9502" s="47">
        <v>679.95</v>
      </c>
      <c r="N9502" s="45">
        <v>44396</v>
      </c>
    </row>
    <row r="9503" spans="1:14" x14ac:dyDescent="0.25">
      <c r="A9503" s="32" t="s">
        <v>41335</v>
      </c>
      <c r="B9503" s="42" t="s">
        <v>41336</v>
      </c>
      <c r="C9503" s="42"/>
      <c r="D9503" s="42" t="s">
        <v>41337</v>
      </c>
      <c r="E9503" s="43" t="s">
        <v>41338</v>
      </c>
      <c r="F9503" s="44">
        <v>714</v>
      </c>
      <c r="G9503" s="32" t="s">
        <v>11</v>
      </c>
      <c r="H9503" s="43" t="s">
        <v>12</v>
      </c>
      <c r="I9503" s="42" t="s">
        <v>41339</v>
      </c>
      <c r="J9503" s="42">
        <v>8059175883118</v>
      </c>
      <c r="L9503" s="47">
        <v>679.95</v>
      </c>
      <c r="M9503" s="47">
        <v>679.95</v>
      </c>
      <c r="N9503" s="45">
        <v>44396</v>
      </c>
    </row>
    <row r="9504" spans="1:14" x14ac:dyDescent="0.25">
      <c r="A9504" s="32" t="s">
        <v>41330</v>
      </c>
      <c r="B9504" s="42" t="s">
        <v>41331</v>
      </c>
      <c r="C9504" s="42"/>
      <c r="D9504" s="42" t="s">
        <v>41332</v>
      </c>
      <c r="E9504" s="43" t="s">
        <v>41333</v>
      </c>
      <c r="F9504" s="44">
        <v>714</v>
      </c>
      <c r="G9504" s="32" t="s">
        <v>11</v>
      </c>
      <c r="H9504" s="43" t="s">
        <v>12</v>
      </c>
      <c r="I9504" s="42" t="s">
        <v>41334</v>
      </c>
      <c r="J9504" s="42">
        <v>8059175883101</v>
      </c>
      <c r="L9504" s="47">
        <v>679.95</v>
      </c>
      <c r="M9504" s="47">
        <v>679.95</v>
      </c>
      <c r="N9504" s="45">
        <v>44396</v>
      </c>
    </row>
    <row r="9505" spans="1:14" x14ac:dyDescent="0.25">
      <c r="A9505" s="32" t="s">
        <v>41365</v>
      </c>
      <c r="B9505" s="42" t="s">
        <v>41366</v>
      </c>
      <c r="C9505" s="42"/>
      <c r="D9505" s="42" t="s">
        <v>41367</v>
      </c>
      <c r="E9505" s="43" t="s">
        <v>41368</v>
      </c>
      <c r="F9505" s="44">
        <v>714</v>
      </c>
      <c r="G9505" s="32" t="s">
        <v>11</v>
      </c>
      <c r="H9505" s="43" t="s">
        <v>12</v>
      </c>
      <c r="I9505" s="42" t="s">
        <v>41369</v>
      </c>
      <c r="J9505" s="42">
        <v>8059175883170</v>
      </c>
      <c r="L9505" s="47">
        <v>679.95</v>
      </c>
      <c r="M9505" s="47">
        <v>679.95</v>
      </c>
      <c r="N9505" s="45">
        <v>44396</v>
      </c>
    </row>
    <row r="9506" spans="1:14" x14ac:dyDescent="0.25">
      <c r="A9506" s="32" t="s">
        <v>41360</v>
      </c>
      <c r="B9506" s="42" t="s">
        <v>41361</v>
      </c>
      <c r="C9506" s="42"/>
      <c r="D9506" s="42" t="s">
        <v>41362</v>
      </c>
      <c r="E9506" s="43" t="s">
        <v>41363</v>
      </c>
      <c r="F9506" s="44">
        <v>714</v>
      </c>
      <c r="G9506" s="32" t="s">
        <v>11</v>
      </c>
      <c r="H9506" s="43" t="s">
        <v>12</v>
      </c>
      <c r="I9506" s="42" t="s">
        <v>41364</v>
      </c>
      <c r="J9506" s="42">
        <v>8059175883163</v>
      </c>
      <c r="L9506" s="47">
        <v>679.95</v>
      </c>
      <c r="M9506" s="47">
        <v>679.95</v>
      </c>
      <c r="N9506" s="45">
        <v>44396</v>
      </c>
    </row>
    <row r="9507" spans="1:14" x14ac:dyDescent="0.25">
      <c r="A9507" s="32" t="s">
        <v>41355</v>
      </c>
      <c r="B9507" s="42" t="s">
        <v>41356</v>
      </c>
      <c r="C9507" s="42"/>
      <c r="D9507" s="42" t="s">
        <v>41357</v>
      </c>
      <c r="E9507" s="43" t="s">
        <v>41358</v>
      </c>
      <c r="F9507" s="44">
        <v>714</v>
      </c>
      <c r="G9507" s="32" t="s">
        <v>11</v>
      </c>
      <c r="H9507" s="43" t="s">
        <v>12</v>
      </c>
      <c r="I9507" s="42" t="s">
        <v>41359</v>
      </c>
      <c r="J9507" s="42">
        <v>8059175883156</v>
      </c>
      <c r="L9507" s="47">
        <v>679.95</v>
      </c>
      <c r="M9507" s="47">
        <v>679.95</v>
      </c>
      <c r="N9507" s="45">
        <v>44396</v>
      </c>
    </row>
    <row r="9508" spans="1:14" x14ac:dyDescent="0.25">
      <c r="A9508" s="32" t="s">
        <v>41350</v>
      </c>
      <c r="B9508" s="42" t="s">
        <v>41351</v>
      </c>
      <c r="C9508" s="42"/>
      <c r="D9508" s="42" t="s">
        <v>41352</v>
      </c>
      <c r="E9508" s="43" t="s">
        <v>41353</v>
      </c>
      <c r="F9508" s="44">
        <v>714</v>
      </c>
      <c r="G9508" s="32" t="s">
        <v>11</v>
      </c>
      <c r="H9508" s="43" t="s">
        <v>12</v>
      </c>
      <c r="I9508" s="42" t="s">
        <v>41354</v>
      </c>
      <c r="J9508" s="42">
        <v>8059175883149</v>
      </c>
      <c r="L9508" s="47">
        <v>679.95</v>
      </c>
      <c r="M9508" s="47">
        <v>679.95</v>
      </c>
      <c r="N9508" s="45">
        <v>44396</v>
      </c>
    </row>
    <row r="9509" spans="1:14" x14ac:dyDescent="0.25">
      <c r="A9509" s="32" t="s">
        <v>41345</v>
      </c>
      <c r="B9509" s="42" t="s">
        <v>41346</v>
      </c>
      <c r="C9509" s="42"/>
      <c r="D9509" s="42" t="s">
        <v>41347</v>
      </c>
      <c r="E9509" s="43" t="s">
        <v>41348</v>
      </c>
      <c r="F9509" s="44">
        <v>714</v>
      </c>
      <c r="G9509" s="32" t="s">
        <v>11</v>
      </c>
      <c r="H9509" s="43" t="s">
        <v>12</v>
      </c>
      <c r="I9509" s="42" t="s">
        <v>41349</v>
      </c>
      <c r="J9509" s="42">
        <v>8059175883132</v>
      </c>
      <c r="L9509" s="47">
        <v>679.95</v>
      </c>
      <c r="M9509" s="47">
        <v>679.95</v>
      </c>
      <c r="N9509" s="45">
        <v>44396</v>
      </c>
    </row>
    <row r="9510" spans="1:14" x14ac:dyDescent="0.25">
      <c r="B9510" s="42" t="s">
        <v>67574</v>
      </c>
      <c r="C9510" s="42"/>
      <c r="D9510" s="42" t="s">
        <v>15465</v>
      </c>
      <c r="E9510" s="43" t="s">
        <v>36256</v>
      </c>
      <c r="F9510" s="44">
        <v>714</v>
      </c>
      <c r="G9510" s="44" t="s">
        <v>11</v>
      </c>
      <c r="H9510" s="44" t="s">
        <v>12</v>
      </c>
      <c r="I9510" s="32" t="s">
        <v>49990</v>
      </c>
      <c r="J9510" s="42">
        <v>8059175245381</v>
      </c>
      <c r="L9510" s="47">
        <v>679.95</v>
      </c>
      <c r="M9510" s="47">
        <v>679.95</v>
      </c>
      <c r="N9510" s="45">
        <v>44037</v>
      </c>
    </row>
    <row r="9511" spans="1:14" x14ac:dyDescent="0.25">
      <c r="B9511" s="42" t="s">
        <v>67573</v>
      </c>
      <c r="C9511" s="42"/>
      <c r="D9511" s="42" t="s">
        <v>15462</v>
      </c>
      <c r="E9511" s="43" t="s">
        <v>36255</v>
      </c>
      <c r="F9511" s="44">
        <v>714</v>
      </c>
      <c r="G9511" s="44" t="s">
        <v>11</v>
      </c>
      <c r="H9511" s="44" t="s">
        <v>12</v>
      </c>
      <c r="I9511" s="32" t="s">
        <v>49989</v>
      </c>
      <c r="J9511" s="42">
        <v>8059175245374</v>
      </c>
      <c r="L9511" s="47">
        <v>679.95</v>
      </c>
      <c r="M9511" s="47">
        <v>679.95</v>
      </c>
      <c r="N9511" s="45">
        <v>44037</v>
      </c>
    </row>
    <row r="9512" spans="1:14" x14ac:dyDescent="0.25">
      <c r="B9512" s="42" t="s">
        <v>67572</v>
      </c>
      <c r="C9512" s="42"/>
      <c r="D9512" s="42" t="s">
        <v>15459</v>
      </c>
      <c r="E9512" s="43" t="s">
        <v>36254</v>
      </c>
      <c r="F9512" s="44">
        <v>714</v>
      </c>
      <c r="G9512" s="44" t="s">
        <v>11</v>
      </c>
      <c r="H9512" s="44" t="s">
        <v>12</v>
      </c>
      <c r="I9512" s="32" t="s">
        <v>49988</v>
      </c>
      <c r="J9512" s="42">
        <v>8059175245367</v>
      </c>
      <c r="L9512" s="47">
        <v>679.95</v>
      </c>
      <c r="M9512" s="47">
        <v>679.95</v>
      </c>
      <c r="N9512" s="45">
        <v>44037</v>
      </c>
    </row>
    <row r="9513" spans="1:14" x14ac:dyDescent="0.25">
      <c r="B9513" s="42" t="s">
        <v>67579</v>
      </c>
      <c r="C9513" s="42"/>
      <c r="D9513" s="42" t="s">
        <v>15456</v>
      </c>
      <c r="E9513" s="43" t="s">
        <v>36261</v>
      </c>
      <c r="F9513" s="44">
        <v>714</v>
      </c>
      <c r="G9513" s="44" t="s">
        <v>11</v>
      </c>
      <c r="H9513" s="44" t="s">
        <v>12</v>
      </c>
      <c r="I9513" s="32" t="s">
        <v>49995</v>
      </c>
      <c r="J9513" s="42">
        <v>8059175245435</v>
      </c>
      <c r="L9513" s="47">
        <v>679.95</v>
      </c>
      <c r="M9513" s="47">
        <v>679.95</v>
      </c>
      <c r="N9513" s="45">
        <v>44037</v>
      </c>
    </row>
    <row r="9514" spans="1:14" x14ac:dyDescent="0.25">
      <c r="B9514" s="42" t="s">
        <v>67578</v>
      </c>
      <c r="C9514" s="42"/>
      <c r="D9514" s="42" t="s">
        <v>15453</v>
      </c>
      <c r="E9514" s="43" t="s">
        <v>36260</v>
      </c>
      <c r="F9514" s="44">
        <v>714</v>
      </c>
      <c r="G9514" s="44" t="s">
        <v>11</v>
      </c>
      <c r="H9514" s="44" t="s">
        <v>12</v>
      </c>
      <c r="I9514" s="32" t="s">
        <v>49994</v>
      </c>
      <c r="J9514" s="42">
        <v>8059175245428</v>
      </c>
      <c r="L9514" s="47">
        <v>679.95</v>
      </c>
      <c r="M9514" s="47">
        <v>679.95</v>
      </c>
      <c r="N9514" s="45">
        <v>44037</v>
      </c>
    </row>
    <row r="9515" spans="1:14" x14ac:dyDescent="0.25">
      <c r="B9515" s="42" t="s">
        <v>67577</v>
      </c>
      <c r="C9515" s="42"/>
      <c r="D9515" s="42" t="s">
        <v>15450</v>
      </c>
      <c r="E9515" s="43" t="s">
        <v>36259</v>
      </c>
      <c r="F9515" s="44">
        <v>714</v>
      </c>
      <c r="G9515" s="44" t="s">
        <v>11</v>
      </c>
      <c r="H9515" s="44" t="s">
        <v>12</v>
      </c>
      <c r="I9515" s="32" t="s">
        <v>49993</v>
      </c>
      <c r="J9515" s="42">
        <v>8059175245411</v>
      </c>
      <c r="L9515" s="47">
        <v>679.95</v>
      </c>
      <c r="M9515" s="47">
        <v>679.95</v>
      </c>
      <c r="N9515" s="45">
        <v>44037</v>
      </c>
    </row>
    <row r="9516" spans="1:14" x14ac:dyDescent="0.25">
      <c r="B9516" s="42" t="s">
        <v>67576</v>
      </c>
      <c r="C9516" s="42"/>
      <c r="D9516" s="42" t="s">
        <v>15447</v>
      </c>
      <c r="E9516" s="43" t="s">
        <v>36258</v>
      </c>
      <c r="F9516" s="44">
        <v>714</v>
      </c>
      <c r="G9516" s="44" t="s">
        <v>11</v>
      </c>
      <c r="H9516" s="44" t="s">
        <v>12</v>
      </c>
      <c r="I9516" s="32" t="s">
        <v>49992</v>
      </c>
      <c r="J9516" s="42">
        <v>8059175245404</v>
      </c>
      <c r="L9516" s="47">
        <v>679.95</v>
      </c>
      <c r="M9516" s="47">
        <v>679.95</v>
      </c>
      <c r="N9516" s="45">
        <v>44037</v>
      </c>
    </row>
    <row r="9517" spans="1:14" x14ac:dyDescent="0.25">
      <c r="B9517" s="42" t="s">
        <v>67575</v>
      </c>
      <c r="C9517" s="42"/>
      <c r="D9517" s="42" t="s">
        <v>15444</v>
      </c>
      <c r="E9517" s="43" t="s">
        <v>36257</v>
      </c>
      <c r="F9517" s="44">
        <v>714</v>
      </c>
      <c r="G9517" s="44" t="s">
        <v>11</v>
      </c>
      <c r="H9517" s="44" t="s">
        <v>12</v>
      </c>
      <c r="I9517" s="32" t="s">
        <v>49991</v>
      </c>
      <c r="J9517" s="42">
        <v>8059175245398</v>
      </c>
      <c r="L9517" s="47">
        <v>679.95</v>
      </c>
      <c r="M9517" s="47">
        <v>679.95</v>
      </c>
      <c r="N9517" s="45">
        <v>44037</v>
      </c>
    </row>
    <row r="9518" spans="1:14" x14ac:dyDescent="0.25">
      <c r="B9518" s="42" t="s">
        <v>52308</v>
      </c>
      <c r="C9518" s="42"/>
      <c r="D9518" s="73" t="s">
        <v>70909</v>
      </c>
      <c r="E9518" s="32" t="s">
        <v>50464</v>
      </c>
      <c r="F9518" s="44">
        <v>714</v>
      </c>
      <c r="G9518" s="32" t="s">
        <v>11</v>
      </c>
      <c r="H9518" s="32" t="s">
        <v>12</v>
      </c>
      <c r="I9518" s="32" t="s">
        <v>50465</v>
      </c>
      <c r="J9518" s="55">
        <v>8059347050591</v>
      </c>
      <c r="K9518" s="32"/>
      <c r="L9518" s="47">
        <v>679.95</v>
      </c>
      <c r="M9518" s="47">
        <v>679.95</v>
      </c>
      <c r="N9518" s="45">
        <v>44865</v>
      </c>
    </row>
    <row r="9519" spans="1:14" x14ac:dyDescent="0.25">
      <c r="B9519" s="42" t="s">
        <v>52307</v>
      </c>
      <c r="C9519" s="42"/>
      <c r="D9519" s="73" t="s">
        <v>70908</v>
      </c>
      <c r="E9519" s="32" t="s">
        <v>50462</v>
      </c>
      <c r="F9519" s="44">
        <v>714</v>
      </c>
      <c r="G9519" s="32" t="s">
        <v>11</v>
      </c>
      <c r="H9519" s="32" t="s">
        <v>12</v>
      </c>
      <c r="I9519" s="32" t="s">
        <v>50463</v>
      </c>
      <c r="J9519" s="55">
        <v>8059347050584</v>
      </c>
      <c r="K9519" s="32"/>
      <c r="L9519" s="47">
        <v>679.95</v>
      </c>
      <c r="M9519" s="47">
        <v>679.95</v>
      </c>
      <c r="N9519" s="45">
        <v>44865</v>
      </c>
    </row>
    <row r="9520" spans="1:14" x14ac:dyDescent="0.25">
      <c r="B9520" s="42" t="s">
        <v>52306</v>
      </c>
      <c r="C9520" s="42"/>
      <c r="D9520" s="73" t="s">
        <v>70907</v>
      </c>
      <c r="E9520" s="32" t="s">
        <v>50460</v>
      </c>
      <c r="F9520" s="44">
        <v>714</v>
      </c>
      <c r="G9520" s="32" t="s">
        <v>11</v>
      </c>
      <c r="H9520" s="32" t="s">
        <v>12</v>
      </c>
      <c r="I9520" s="32" t="s">
        <v>50461</v>
      </c>
      <c r="J9520" s="55">
        <v>8059347050577</v>
      </c>
      <c r="K9520" s="32"/>
      <c r="L9520" s="47">
        <v>679.95</v>
      </c>
      <c r="M9520" s="47">
        <v>679.95</v>
      </c>
      <c r="N9520" s="45">
        <v>44865</v>
      </c>
    </row>
    <row r="9521" spans="1:14" x14ac:dyDescent="0.25">
      <c r="B9521" s="42" t="s">
        <v>52313</v>
      </c>
      <c r="C9521" s="42"/>
      <c r="D9521" s="73" t="s">
        <v>70914</v>
      </c>
      <c r="E9521" s="32" t="s">
        <v>50474</v>
      </c>
      <c r="F9521" s="44">
        <v>714</v>
      </c>
      <c r="G9521" s="32" t="s">
        <v>11</v>
      </c>
      <c r="H9521" s="32" t="s">
        <v>12</v>
      </c>
      <c r="I9521" s="32" t="s">
        <v>50475</v>
      </c>
      <c r="J9521" s="55">
        <v>8059347050645</v>
      </c>
      <c r="K9521" s="32"/>
      <c r="L9521" s="47">
        <v>679.95</v>
      </c>
      <c r="M9521" s="47">
        <v>679.95</v>
      </c>
      <c r="N9521" s="45">
        <v>44865</v>
      </c>
    </row>
    <row r="9522" spans="1:14" x14ac:dyDescent="0.25">
      <c r="B9522" s="42" t="s">
        <v>52312</v>
      </c>
      <c r="C9522" s="42"/>
      <c r="D9522" s="73" t="s">
        <v>70913</v>
      </c>
      <c r="E9522" s="32" t="s">
        <v>50472</v>
      </c>
      <c r="F9522" s="44">
        <v>714</v>
      </c>
      <c r="G9522" s="32" t="s">
        <v>11</v>
      </c>
      <c r="H9522" s="32" t="s">
        <v>12</v>
      </c>
      <c r="I9522" s="32" t="s">
        <v>50473</v>
      </c>
      <c r="J9522" s="55">
        <v>8059347050638</v>
      </c>
      <c r="K9522" s="32"/>
      <c r="L9522" s="47">
        <v>679.95</v>
      </c>
      <c r="M9522" s="47">
        <v>679.95</v>
      </c>
      <c r="N9522" s="45">
        <v>44865</v>
      </c>
    </row>
    <row r="9523" spans="1:14" x14ac:dyDescent="0.25">
      <c r="B9523" s="42" t="s">
        <v>52311</v>
      </c>
      <c r="C9523" s="42"/>
      <c r="D9523" s="73" t="s">
        <v>70912</v>
      </c>
      <c r="E9523" s="32" t="s">
        <v>50470</v>
      </c>
      <c r="F9523" s="44">
        <v>714</v>
      </c>
      <c r="G9523" s="32" t="s">
        <v>11</v>
      </c>
      <c r="H9523" s="32" t="s">
        <v>12</v>
      </c>
      <c r="I9523" s="32" t="s">
        <v>50471</v>
      </c>
      <c r="J9523" s="55">
        <v>8059347050621</v>
      </c>
      <c r="K9523" s="32"/>
      <c r="L9523" s="47">
        <v>679.95</v>
      </c>
      <c r="M9523" s="47">
        <v>679.95</v>
      </c>
      <c r="N9523" s="45">
        <v>44865</v>
      </c>
    </row>
    <row r="9524" spans="1:14" x14ac:dyDescent="0.25">
      <c r="B9524" s="42" t="s">
        <v>52310</v>
      </c>
      <c r="C9524" s="42"/>
      <c r="D9524" s="73" t="s">
        <v>70911</v>
      </c>
      <c r="E9524" s="32" t="s">
        <v>50468</v>
      </c>
      <c r="F9524" s="44">
        <v>714</v>
      </c>
      <c r="G9524" s="32" t="s">
        <v>11</v>
      </c>
      <c r="H9524" s="32" t="s">
        <v>12</v>
      </c>
      <c r="I9524" s="32" t="s">
        <v>50469</v>
      </c>
      <c r="J9524" s="55">
        <v>8059347050614</v>
      </c>
      <c r="K9524" s="32"/>
      <c r="L9524" s="47">
        <v>679.95</v>
      </c>
      <c r="M9524" s="47">
        <v>679.95</v>
      </c>
      <c r="N9524" s="45">
        <v>44865</v>
      </c>
    </row>
    <row r="9525" spans="1:14" x14ac:dyDescent="0.25">
      <c r="B9525" s="42" t="s">
        <v>52309</v>
      </c>
      <c r="C9525" s="42"/>
      <c r="D9525" s="73" t="s">
        <v>70910</v>
      </c>
      <c r="E9525" s="32" t="s">
        <v>50466</v>
      </c>
      <c r="F9525" s="44">
        <v>714</v>
      </c>
      <c r="G9525" s="32" t="s">
        <v>11</v>
      </c>
      <c r="H9525" s="32" t="s">
        <v>12</v>
      </c>
      <c r="I9525" s="32" t="s">
        <v>50467</v>
      </c>
      <c r="J9525" s="55">
        <v>8059347050607</v>
      </c>
      <c r="K9525" s="32"/>
      <c r="L9525" s="47">
        <v>679.95</v>
      </c>
      <c r="M9525" s="47">
        <v>679.95</v>
      </c>
      <c r="N9525" s="45">
        <v>44865</v>
      </c>
    </row>
    <row r="9526" spans="1:14" x14ac:dyDescent="0.25">
      <c r="A9526" s="32" t="s">
        <v>36136</v>
      </c>
      <c r="B9526" s="42" t="s">
        <v>67502</v>
      </c>
      <c r="C9526" s="42"/>
      <c r="D9526" s="42" t="s">
        <v>21935</v>
      </c>
      <c r="E9526" s="43" t="s">
        <v>58696</v>
      </c>
      <c r="F9526" s="44">
        <v>714</v>
      </c>
      <c r="G9526" s="44" t="s">
        <v>11</v>
      </c>
      <c r="H9526" s="44" t="s">
        <v>12</v>
      </c>
      <c r="I9526" s="42" t="s">
        <v>21936</v>
      </c>
      <c r="J9526" s="42">
        <v>8059175245145</v>
      </c>
      <c r="L9526" s="47">
        <v>679.95</v>
      </c>
      <c r="M9526" s="47">
        <v>679.95</v>
      </c>
      <c r="N9526" s="45">
        <v>44037</v>
      </c>
    </row>
    <row r="9527" spans="1:14" x14ac:dyDescent="0.25">
      <c r="A9527" s="32" t="s">
        <v>36135</v>
      </c>
      <c r="B9527" s="42" t="s">
        <v>67501</v>
      </c>
      <c r="C9527" s="42"/>
      <c r="D9527" s="42" t="s">
        <v>21933</v>
      </c>
      <c r="E9527" s="43" t="s">
        <v>58695</v>
      </c>
      <c r="F9527" s="44">
        <v>714</v>
      </c>
      <c r="G9527" s="44" t="s">
        <v>11</v>
      </c>
      <c r="H9527" s="44" t="s">
        <v>12</v>
      </c>
      <c r="I9527" s="42" t="s">
        <v>21934</v>
      </c>
      <c r="J9527" s="42">
        <v>8059175245138</v>
      </c>
      <c r="L9527" s="47">
        <v>679.95</v>
      </c>
      <c r="M9527" s="47">
        <v>679.95</v>
      </c>
      <c r="N9527" s="45">
        <v>44037</v>
      </c>
    </row>
    <row r="9528" spans="1:14" x14ac:dyDescent="0.25">
      <c r="A9528" s="32" t="s">
        <v>36134</v>
      </c>
      <c r="B9528" s="42" t="s">
        <v>67500</v>
      </c>
      <c r="C9528" s="42"/>
      <c r="D9528" s="42" t="s">
        <v>21931</v>
      </c>
      <c r="E9528" s="43" t="s">
        <v>58694</v>
      </c>
      <c r="F9528" s="44">
        <v>714</v>
      </c>
      <c r="G9528" s="44" t="s">
        <v>11</v>
      </c>
      <c r="H9528" s="44" t="s">
        <v>12</v>
      </c>
      <c r="I9528" s="42" t="s">
        <v>21932</v>
      </c>
      <c r="J9528" s="42">
        <v>8059175245121</v>
      </c>
      <c r="L9528" s="47">
        <v>679.95</v>
      </c>
      <c r="M9528" s="47">
        <v>679.95</v>
      </c>
      <c r="N9528" s="45">
        <v>44037</v>
      </c>
    </row>
    <row r="9529" spans="1:14" x14ac:dyDescent="0.25">
      <c r="A9529" s="32" t="s">
        <v>36141</v>
      </c>
      <c r="B9529" s="42" t="s">
        <v>67507</v>
      </c>
      <c r="C9529" s="42"/>
      <c r="D9529" s="42" t="s">
        <v>21945</v>
      </c>
      <c r="E9529" s="43" t="s">
        <v>58693</v>
      </c>
      <c r="F9529" s="44">
        <v>714</v>
      </c>
      <c r="G9529" s="44" t="s">
        <v>11</v>
      </c>
      <c r="H9529" s="44" t="s">
        <v>12</v>
      </c>
      <c r="I9529" s="42" t="s">
        <v>21946</v>
      </c>
      <c r="J9529" s="42">
        <v>8059175245190</v>
      </c>
      <c r="L9529" s="47">
        <v>679.95</v>
      </c>
      <c r="M9529" s="47">
        <v>679.95</v>
      </c>
      <c r="N9529" s="45">
        <v>44037</v>
      </c>
    </row>
    <row r="9530" spans="1:14" x14ac:dyDescent="0.25">
      <c r="A9530" s="32" t="s">
        <v>36140</v>
      </c>
      <c r="B9530" s="42" t="s">
        <v>67506</v>
      </c>
      <c r="C9530" s="42"/>
      <c r="D9530" s="42" t="s">
        <v>21943</v>
      </c>
      <c r="E9530" s="43" t="s">
        <v>58692</v>
      </c>
      <c r="F9530" s="44">
        <v>714</v>
      </c>
      <c r="G9530" s="44" t="s">
        <v>11</v>
      </c>
      <c r="H9530" s="44" t="s">
        <v>12</v>
      </c>
      <c r="I9530" s="42" t="s">
        <v>21944</v>
      </c>
      <c r="J9530" s="42">
        <v>8059175245183</v>
      </c>
      <c r="L9530" s="47">
        <v>679.95</v>
      </c>
      <c r="M9530" s="47">
        <v>679.95</v>
      </c>
      <c r="N9530" s="45">
        <v>44037</v>
      </c>
    </row>
    <row r="9531" spans="1:14" x14ac:dyDescent="0.25">
      <c r="A9531" s="32" t="s">
        <v>36139</v>
      </c>
      <c r="B9531" s="42" t="s">
        <v>67505</v>
      </c>
      <c r="C9531" s="42"/>
      <c r="D9531" s="42" t="s">
        <v>21941</v>
      </c>
      <c r="E9531" s="43" t="s">
        <v>58691</v>
      </c>
      <c r="F9531" s="44">
        <v>714</v>
      </c>
      <c r="G9531" s="44" t="s">
        <v>11</v>
      </c>
      <c r="H9531" s="44" t="s">
        <v>12</v>
      </c>
      <c r="I9531" s="42" t="s">
        <v>21942</v>
      </c>
      <c r="J9531" s="42">
        <v>8059175245176</v>
      </c>
      <c r="L9531" s="47">
        <v>679.95</v>
      </c>
      <c r="M9531" s="47">
        <v>679.95</v>
      </c>
      <c r="N9531" s="45">
        <v>44037</v>
      </c>
    </row>
    <row r="9532" spans="1:14" x14ac:dyDescent="0.25">
      <c r="A9532" s="32" t="s">
        <v>36138</v>
      </c>
      <c r="B9532" s="42" t="s">
        <v>67504</v>
      </c>
      <c r="C9532" s="42"/>
      <c r="D9532" s="42" t="s">
        <v>21939</v>
      </c>
      <c r="E9532" s="43" t="s">
        <v>58690</v>
      </c>
      <c r="F9532" s="44">
        <v>714</v>
      </c>
      <c r="G9532" s="44" t="s">
        <v>11</v>
      </c>
      <c r="H9532" s="44" t="s">
        <v>12</v>
      </c>
      <c r="I9532" s="42" t="s">
        <v>21940</v>
      </c>
      <c r="J9532" s="42">
        <v>8059175245169</v>
      </c>
      <c r="L9532" s="47">
        <v>679.95</v>
      </c>
      <c r="M9532" s="47">
        <v>679.95</v>
      </c>
      <c r="N9532" s="45">
        <v>44037</v>
      </c>
    </row>
    <row r="9533" spans="1:14" x14ac:dyDescent="0.25">
      <c r="A9533" s="32" t="s">
        <v>36137</v>
      </c>
      <c r="B9533" s="42" t="s">
        <v>67503</v>
      </c>
      <c r="C9533" s="42"/>
      <c r="D9533" s="42" t="s">
        <v>21937</v>
      </c>
      <c r="E9533" s="43" t="s">
        <v>58689</v>
      </c>
      <c r="F9533" s="44">
        <v>714</v>
      </c>
      <c r="G9533" s="44" t="s">
        <v>11</v>
      </c>
      <c r="H9533" s="44" t="s">
        <v>12</v>
      </c>
      <c r="I9533" s="42" t="s">
        <v>21938</v>
      </c>
      <c r="J9533" s="42">
        <v>8059175245152</v>
      </c>
      <c r="L9533" s="47">
        <v>679.95</v>
      </c>
      <c r="M9533" s="47">
        <v>679.95</v>
      </c>
      <c r="N9533" s="45">
        <v>44037</v>
      </c>
    </row>
    <row r="9534" spans="1:14" x14ac:dyDescent="0.25">
      <c r="B9534" s="42" t="s">
        <v>67566</v>
      </c>
      <c r="C9534" s="42"/>
      <c r="D9534" s="42" t="s">
        <v>15363</v>
      </c>
      <c r="E9534" s="43" t="s">
        <v>36248</v>
      </c>
      <c r="F9534" s="44">
        <v>714</v>
      </c>
      <c r="G9534" s="44" t="s">
        <v>11</v>
      </c>
      <c r="H9534" s="44" t="s">
        <v>12</v>
      </c>
      <c r="I9534" s="32" t="s">
        <v>49966</v>
      </c>
      <c r="J9534" s="42">
        <v>8059175244988</v>
      </c>
      <c r="L9534" s="47">
        <v>679.95</v>
      </c>
      <c r="M9534" s="47">
        <v>679.95</v>
      </c>
      <c r="N9534" s="45">
        <v>44037</v>
      </c>
    </row>
    <row r="9535" spans="1:14" x14ac:dyDescent="0.25">
      <c r="B9535" s="42" t="s">
        <v>67565</v>
      </c>
      <c r="C9535" s="42"/>
      <c r="D9535" s="42" t="s">
        <v>15360</v>
      </c>
      <c r="E9535" s="43" t="s">
        <v>36247</v>
      </c>
      <c r="F9535" s="44">
        <v>714</v>
      </c>
      <c r="G9535" s="44" t="s">
        <v>11</v>
      </c>
      <c r="H9535" s="44" t="s">
        <v>12</v>
      </c>
      <c r="I9535" s="32" t="s">
        <v>49965</v>
      </c>
      <c r="J9535" s="42">
        <v>8059175244971</v>
      </c>
      <c r="L9535" s="47">
        <v>679.95</v>
      </c>
      <c r="M9535" s="47">
        <v>679.95</v>
      </c>
      <c r="N9535" s="45">
        <v>44037</v>
      </c>
    </row>
    <row r="9536" spans="1:14" x14ac:dyDescent="0.25">
      <c r="B9536" s="42" t="s">
        <v>67564</v>
      </c>
      <c r="C9536" s="42"/>
      <c r="D9536" s="42" t="s">
        <v>15357</v>
      </c>
      <c r="E9536" s="43" t="s">
        <v>36246</v>
      </c>
      <c r="F9536" s="44">
        <v>714</v>
      </c>
      <c r="G9536" s="44" t="s">
        <v>11</v>
      </c>
      <c r="H9536" s="44" t="s">
        <v>12</v>
      </c>
      <c r="I9536" s="32" t="s">
        <v>49964</v>
      </c>
      <c r="J9536" s="42">
        <v>8059175244964</v>
      </c>
      <c r="L9536" s="47">
        <v>679.95</v>
      </c>
      <c r="M9536" s="47">
        <v>679.95</v>
      </c>
      <c r="N9536" s="45">
        <v>44037</v>
      </c>
    </row>
    <row r="9537" spans="2:14" x14ac:dyDescent="0.25">
      <c r="B9537" s="42" t="s">
        <v>52300</v>
      </c>
      <c r="C9537" s="42"/>
      <c r="D9537" s="73" t="s">
        <v>70901</v>
      </c>
      <c r="E9537" s="32" t="s">
        <v>50448</v>
      </c>
      <c r="F9537" s="44">
        <v>714</v>
      </c>
      <c r="G9537" s="32" t="s">
        <v>11</v>
      </c>
      <c r="H9537" s="32" t="s">
        <v>12</v>
      </c>
      <c r="I9537" s="32" t="s">
        <v>50449</v>
      </c>
      <c r="J9537" s="55">
        <v>8059347050515</v>
      </c>
      <c r="K9537" s="32"/>
      <c r="L9537" s="47">
        <v>679.95</v>
      </c>
      <c r="M9537" s="47">
        <v>679.95</v>
      </c>
      <c r="N9537" s="45">
        <v>44865</v>
      </c>
    </row>
    <row r="9538" spans="2:14" x14ac:dyDescent="0.25">
      <c r="B9538" s="42" t="s">
        <v>52299</v>
      </c>
      <c r="C9538" s="42"/>
      <c r="D9538" s="73" t="s">
        <v>70900</v>
      </c>
      <c r="E9538" s="32" t="s">
        <v>50446</v>
      </c>
      <c r="F9538" s="44">
        <v>714</v>
      </c>
      <c r="G9538" s="32" t="s">
        <v>11</v>
      </c>
      <c r="H9538" s="32" t="s">
        <v>12</v>
      </c>
      <c r="I9538" s="32" t="s">
        <v>50447</v>
      </c>
      <c r="J9538" s="55">
        <v>8059347050508</v>
      </c>
      <c r="K9538" s="32"/>
      <c r="L9538" s="47">
        <v>679.95</v>
      </c>
      <c r="M9538" s="47">
        <v>679.95</v>
      </c>
      <c r="N9538" s="45">
        <v>44865</v>
      </c>
    </row>
    <row r="9539" spans="2:14" x14ac:dyDescent="0.25">
      <c r="B9539" s="42" t="s">
        <v>52298</v>
      </c>
      <c r="C9539" s="42"/>
      <c r="D9539" s="73" t="s">
        <v>70899</v>
      </c>
      <c r="E9539" s="32" t="s">
        <v>50444</v>
      </c>
      <c r="F9539" s="44">
        <v>714</v>
      </c>
      <c r="G9539" s="32" t="s">
        <v>11</v>
      </c>
      <c r="H9539" s="32" t="s">
        <v>12</v>
      </c>
      <c r="I9539" s="32" t="s">
        <v>50445</v>
      </c>
      <c r="J9539" s="55">
        <v>8059347050492</v>
      </c>
      <c r="K9539" s="32"/>
      <c r="L9539" s="47">
        <v>679.95</v>
      </c>
      <c r="M9539" s="47">
        <v>679.95</v>
      </c>
      <c r="N9539" s="45">
        <v>44865</v>
      </c>
    </row>
    <row r="9540" spans="2:14" x14ac:dyDescent="0.25">
      <c r="B9540" s="42" t="s">
        <v>52305</v>
      </c>
      <c r="C9540" s="42"/>
      <c r="D9540" s="73" t="s">
        <v>70906</v>
      </c>
      <c r="E9540" s="32" t="s">
        <v>50458</v>
      </c>
      <c r="F9540" s="44">
        <v>714</v>
      </c>
      <c r="G9540" s="32" t="s">
        <v>11</v>
      </c>
      <c r="H9540" s="32" t="s">
        <v>12</v>
      </c>
      <c r="I9540" s="32" t="s">
        <v>50459</v>
      </c>
      <c r="J9540" s="55">
        <v>8059347050560</v>
      </c>
      <c r="K9540" s="32"/>
      <c r="L9540" s="47">
        <v>679.95</v>
      </c>
      <c r="M9540" s="47">
        <v>679.95</v>
      </c>
      <c r="N9540" s="45">
        <v>44865</v>
      </c>
    </row>
    <row r="9541" spans="2:14" x14ac:dyDescent="0.25">
      <c r="B9541" s="42" t="s">
        <v>52304</v>
      </c>
      <c r="C9541" s="42"/>
      <c r="D9541" s="73" t="s">
        <v>70905</v>
      </c>
      <c r="E9541" s="32" t="s">
        <v>50456</v>
      </c>
      <c r="F9541" s="44">
        <v>714</v>
      </c>
      <c r="G9541" s="32" t="s">
        <v>11</v>
      </c>
      <c r="H9541" s="32" t="s">
        <v>12</v>
      </c>
      <c r="I9541" s="32" t="s">
        <v>50457</v>
      </c>
      <c r="J9541" s="55">
        <v>8059347050553</v>
      </c>
      <c r="K9541" s="32"/>
      <c r="L9541" s="47">
        <v>679.95</v>
      </c>
      <c r="M9541" s="47">
        <v>679.95</v>
      </c>
      <c r="N9541" s="45">
        <v>44865</v>
      </c>
    </row>
    <row r="9542" spans="2:14" x14ac:dyDescent="0.25">
      <c r="B9542" s="42" t="s">
        <v>52303</v>
      </c>
      <c r="C9542" s="42"/>
      <c r="D9542" s="73" t="s">
        <v>70904</v>
      </c>
      <c r="E9542" s="32" t="s">
        <v>50454</v>
      </c>
      <c r="F9542" s="44">
        <v>714</v>
      </c>
      <c r="G9542" s="32" t="s">
        <v>11</v>
      </c>
      <c r="H9542" s="32" t="s">
        <v>12</v>
      </c>
      <c r="I9542" s="32" t="s">
        <v>50455</v>
      </c>
      <c r="J9542" s="55">
        <v>8059347050546</v>
      </c>
      <c r="K9542" s="32"/>
      <c r="L9542" s="47">
        <v>679.95</v>
      </c>
      <c r="M9542" s="47">
        <v>679.95</v>
      </c>
      <c r="N9542" s="45">
        <v>44865</v>
      </c>
    </row>
    <row r="9543" spans="2:14" x14ac:dyDescent="0.25">
      <c r="B9543" s="42" t="s">
        <v>52302</v>
      </c>
      <c r="C9543" s="42"/>
      <c r="D9543" s="73" t="s">
        <v>70903</v>
      </c>
      <c r="E9543" s="32" t="s">
        <v>50452</v>
      </c>
      <c r="F9543" s="44">
        <v>714</v>
      </c>
      <c r="G9543" s="32" t="s">
        <v>11</v>
      </c>
      <c r="H9543" s="32" t="s">
        <v>12</v>
      </c>
      <c r="I9543" s="32" t="s">
        <v>50453</v>
      </c>
      <c r="J9543" s="55">
        <v>8059347050539</v>
      </c>
      <c r="K9543" s="32"/>
      <c r="L9543" s="47">
        <v>679.95</v>
      </c>
      <c r="M9543" s="47">
        <v>679.95</v>
      </c>
      <c r="N9543" s="45">
        <v>44865</v>
      </c>
    </row>
    <row r="9544" spans="2:14" x14ac:dyDescent="0.25">
      <c r="B9544" s="42" t="s">
        <v>52301</v>
      </c>
      <c r="C9544" s="42"/>
      <c r="D9544" s="73" t="s">
        <v>70902</v>
      </c>
      <c r="E9544" s="32" t="s">
        <v>50450</v>
      </c>
      <c r="F9544" s="44">
        <v>714</v>
      </c>
      <c r="G9544" s="32" t="s">
        <v>11</v>
      </c>
      <c r="H9544" s="32" t="s">
        <v>12</v>
      </c>
      <c r="I9544" s="32" t="s">
        <v>50451</v>
      </c>
      <c r="J9544" s="55">
        <v>8059347050522</v>
      </c>
      <c r="K9544" s="32"/>
      <c r="L9544" s="47">
        <v>679.95</v>
      </c>
      <c r="M9544" s="47">
        <v>679.95</v>
      </c>
      <c r="N9544" s="45">
        <v>44865</v>
      </c>
    </row>
    <row r="9545" spans="2:14" x14ac:dyDescent="0.25">
      <c r="B9545" s="42"/>
      <c r="C9545" s="42"/>
      <c r="D9545" s="73" t="s">
        <v>76671</v>
      </c>
      <c r="E9545" s="17" t="s">
        <v>76655</v>
      </c>
      <c r="F9545" s="44">
        <v>714</v>
      </c>
      <c r="G9545" s="32" t="s">
        <v>11</v>
      </c>
      <c r="H9545" s="32" t="s">
        <v>12</v>
      </c>
      <c r="I9545" s="17" t="s">
        <v>76663</v>
      </c>
      <c r="J9545" s="17" t="str">
        <f>"8059347198545"</f>
        <v>8059347198545</v>
      </c>
      <c r="K9545" s="32"/>
      <c r="L9545" s="47">
        <v>679.95</v>
      </c>
      <c r="M9545" s="47">
        <v>679.95</v>
      </c>
    </row>
    <row r="9546" spans="2:14" x14ac:dyDescent="0.25">
      <c r="B9546" s="42"/>
      <c r="C9546" s="42"/>
      <c r="D9546" s="73" t="s">
        <v>76672</v>
      </c>
      <c r="E9546" s="17" t="s">
        <v>76656</v>
      </c>
      <c r="F9546" s="44">
        <v>714</v>
      </c>
      <c r="G9546" s="32" t="s">
        <v>11</v>
      </c>
      <c r="H9546" s="32" t="s">
        <v>12</v>
      </c>
      <c r="I9546" s="17" t="s">
        <v>76664</v>
      </c>
      <c r="J9546" s="17" t="str">
        <f>"8059347198552"</f>
        <v>8059347198552</v>
      </c>
      <c r="K9546" s="32"/>
      <c r="L9546" s="47">
        <v>679.95</v>
      </c>
      <c r="M9546" s="47">
        <v>679.95</v>
      </c>
    </row>
    <row r="9547" spans="2:14" x14ac:dyDescent="0.25">
      <c r="B9547" s="42"/>
      <c r="C9547" s="42"/>
      <c r="D9547" s="73" t="s">
        <v>76673</v>
      </c>
      <c r="E9547" s="17" t="s">
        <v>76657</v>
      </c>
      <c r="F9547" s="44">
        <v>714</v>
      </c>
      <c r="G9547" s="32" t="s">
        <v>11</v>
      </c>
      <c r="H9547" s="32" t="s">
        <v>12</v>
      </c>
      <c r="I9547" s="17" t="s">
        <v>76665</v>
      </c>
      <c r="J9547" s="17" t="str">
        <f>"8059347198569"</f>
        <v>8059347198569</v>
      </c>
      <c r="K9547" s="32"/>
      <c r="L9547" s="47">
        <v>679.95</v>
      </c>
      <c r="M9547" s="47">
        <v>679.95</v>
      </c>
    </row>
    <row r="9548" spans="2:14" x14ac:dyDescent="0.25">
      <c r="B9548" s="42"/>
      <c r="C9548" s="42"/>
      <c r="D9548" s="73" t="s">
        <v>76674</v>
      </c>
      <c r="E9548" s="17" t="s">
        <v>76658</v>
      </c>
      <c r="F9548" s="44">
        <v>714</v>
      </c>
      <c r="G9548" s="32" t="s">
        <v>11</v>
      </c>
      <c r="H9548" s="32" t="s">
        <v>12</v>
      </c>
      <c r="I9548" s="17" t="s">
        <v>76666</v>
      </c>
      <c r="J9548" s="17" t="str">
        <f>"8059347198576"</f>
        <v>8059347198576</v>
      </c>
      <c r="K9548" s="32"/>
      <c r="L9548" s="47">
        <v>679.95</v>
      </c>
      <c r="M9548" s="47">
        <v>679.95</v>
      </c>
    </row>
    <row r="9549" spans="2:14" x14ac:dyDescent="0.25">
      <c r="B9549" s="42"/>
      <c r="C9549" s="42"/>
      <c r="D9549" s="73" t="s">
        <v>76675</v>
      </c>
      <c r="E9549" s="17" t="s">
        <v>76659</v>
      </c>
      <c r="F9549" s="44">
        <v>714</v>
      </c>
      <c r="G9549" s="32" t="s">
        <v>11</v>
      </c>
      <c r="H9549" s="32" t="s">
        <v>12</v>
      </c>
      <c r="I9549" s="17" t="s">
        <v>76667</v>
      </c>
      <c r="J9549" s="17" t="str">
        <f>"8059347198583"</f>
        <v>8059347198583</v>
      </c>
      <c r="K9549" s="32"/>
      <c r="L9549" s="47">
        <v>679.95</v>
      </c>
      <c r="M9549" s="47">
        <v>679.95</v>
      </c>
    </row>
    <row r="9550" spans="2:14" x14ac:dyDescent="0.25">
      <c r="B9550" s="42"/>
      <c r="C9550" s="42"/>
      <c r="D9550" s="73" t="s">
        <v>76676</v>
      </c>
      <c r="E9550" s="17" t="s">
        <v>76660</v>
      </c>
      <c r="F9550" s="44">
        <v>714</v>
      </c>
      <c r="G9550" s="32" t="s">
        <v>11</v>
      </c>
      <c r="H9550" s="32" t="s">
        <v>12</v>
      </c>
      <c r="I9550" s="17" t="s">
        <v>76668</v>
      </c>
      <c r="J9550" s="17" t="str">
        <f>"8059347198590"</f>
        <v>8059347198590</v>
      </c>
      <c r="K9550" s="32"/>
      <c r="L9550" s="47">
        <v>679.95</v>
      </c>
      <c r="M9550" s="47">
        <v>679.95</v>
      </c>
    </row>
    <row r="9551" spans="2:14" x14ac:dyDescent="0.25">
      <c r="B9551" s="42"/>
      <c r="C9551" s="42"/>
      <c r="D9551" s="73" t="s">
        <v>76677</v>
      </c>
      <c r="E9551" s="17" t="s">
        <v>76661</v>
      </c>
      <c r="F9551" s="44">
        <v>714</v>
      </c>
      <c r="G9551" s="32" t="s">
        <v>11</v>
      </c>
      <c r="H9551" s="32" t="s">
        <v>12</v>
      </c>
      <c r="I9551" s="17" t="s">
        <v>76669</v>
      </c>
      <c r="J9551" s="17" t="str">
        <f>"8059347198606"</f>
        <v>8059347198606</v>
      </c>
      <c r="K9551" s="32"/>
      <c r="L9551" s="47">
        <v>679.95</v>
      </c>
      <c r="M9551" s="47">
        <v>679.95</v>
      </c>
    </row>
    <row r="9552" spans="2:14" x14ac:dyDescent="0.25">
      <c r="B9552" s="42"/>
      <c r="C9552" s="42"/>
      <c r="D9552" s="73" t="s">
        <v>76678</v>
      </c>
      <c r="E9552" s="17" t="s">
        <v>76662</v>
      </c>
      <c r="F9552" s="44">
        <v>714</v>
      </c>
      <c r="G9552" s="32" t="s">
        <v>11</v>
      </c>
      <c r="H9552" s="32" t="s">
        <v>12</v>
      </c>
      <c r="I9552" s="17" t="s">
        <v>76670</v>
      </c>
      <c r="J9552" s="17" t="str">
        <f>"8059347198613"</f>
        <v>8059347198613</v>
      </c>
      <c r="K9552" s="32"/>
      <c r="L9552" s="47">
        <v>679.95</v>
      </c>
      <c r="M9552" s="47">
        <v>679.95</v>
      </c>
    </row>
    <row r="9553" spans="1:14" x14ac:dyDescent="0.25">
      <c r="B9553" s="42" t="s">
        <v>67571</v>
      </c>
      <c r="C9553" s="42"/>
      <c r="D9553" s="56" t="s">
        <v>15354</v>
      </c>
      <c r="E9553" s="43" t="s">
        <v>36253</v>
      </c>
      <c r="F9553" s="44">
        <v>714</v>
      </c>
      <c r="G9553" s="44" t="s">
        <v>11</v>
      </c>
      <c r="H9553" s="44" t="s">
        <v>12</v>
      </c>
      <c r="I9553" s="32" t="s">
        <v>49971</v>
      </c>
      <c r="J9553" s="42">
        <v>8059175245039</v>
      </c>
      <c r="L9553" s="47">
        <v>679.95</v>
      </c>
      <c r="M9553" s="47">
        <v>679.95</v>
      </c>
      <c r="N9553" s="45">
        <v>44037</v>
      </c>
    </row>
    <row r="9554" spans="1:14" x14ac:dyDescent="0.25">
      <c r="B9554" s="42" t="s">
        <v>67570</v>
      </c>
      <c r="C9554" s="42"/>
      <c r="D9554" s="56" t="s">
        <v>15351</v>
      </c>
      <c r="E9554" s="43" t="s">
        <v>36252</v>
      </c>
      <c r="F9554" s="44">
        <v>714</v>
      </c>
      <c r="G9554" s="44" t="s">
        <v>11</v>
      </c>
      <c r="H9554" s="44" t="s">
        <v>12</v>
      </c>
      <c r="I9554" s="32" t="s">
        <v>49970</v>
      </c>
      <c r="J9554" s="42">
        <v>8059175245022</v>
      </c>
      <c r="L9554" s="47">
        <v>679.95</v>
      </c>
      <c r="M9554" s="47">
        <v>679.95</v>
      </c>
      <c r="N9554" s="45">
        <v>44037</v>
      </c>
    </row>
    <row r="9555" spans="1:14" x14ac:dyDescent="0.25">
      <c r="B9555" s="42" t="s">
        <v>67569</v>
      </c>
      <c r="C9555" s="42"/>
      <c r="D9555" s="56" t="s">
        <v>15348</v>
      </c>
      <c r="E9555" s="43" t="s">
        <v>36251</v>
      </c>
      <c r="F9555" s="44">
        <v>714</v>
      </c>
      <c r="G9555" s="44" t="s">
        <v>11</v>
      </c>
      <c r="H9555" s="44" t="s">
        <v>12</v>
      </c>
      <c r="I9555" s="32" t="s">
        <v>49969</v>
      </c>
      <c r="J9555" s="42">
        <v>8059175245015</v>
      </c>
      <c r="L9555" s="47">
        <v>679.95</v>
      </c>
      <c r="M9555" s="47">
        <v>679.95</v>
      </c>
      <c r="N9555" s="45">
        <v>44037</v>
      </c>
    </row>
    <row r="9556" spans="1:14" x14ac:dyDescent="0.25">
      <c r="B9556" s="42" t="s">
        <v>67568</v>
      </c>
      <c r="C9556" s="42"/>
      <c r="D9556" s="56" t="s">
        <v>15345</v>
      </c>
      <c r="E9556" s="43" t="s">
        <v>36250</v>
      </c>
      <c r="F9556" s="44">
        <v>714</v>
      </c>
      <c r="G9556" s="44" t="s">
        <v>11</v>
      </c>
      <c r="H9556" s="44" t="s">
        <v>12</v>
      </c>
      <c r="I9556" s="32" t="s">
        <v>49968</v>
      </c>
      <c r="J9556" s="42">
        <v>8059175245008</v>
      </c>
      <c r="L9556" s="47">
        <v>679.95</v>
      </c>
      <c r="M9556" s="47">
        <v>679.95</v>
      </c>
      <c r="N9556" s="45">
        <v>44037</v>
      </c>
    </row>
    <row r="9557" spans="1:14" x14ac:dyDescent="0.25">
      <c r="B9557" s="42" t="s">
        <v>67567</v>
      </c>
      <c r="C9557" s="42"/>
      <c r="D9557" s="56" t="s">
        <v>15342</v>
      </c>
      <c r="E9557" s="43" t="s">
        <v>36249</v>
      </c>
      <c r="F9557" s="44">
        <v>714</v>
      </c>
      <c r="G9557" s="44" t="s">
        <v>11</v>
      </c>
      <c r="H9557" s="44" t="s">
        <v>12</v>
      </c>
      <c r="I9557" s="32" t="s">
        <v>49967</v>
      </c>
      <c r="J9557" s="42">
        <v>8059175244995</v>
      </c>
      <c r="L9557" s="47">
        <v>679.95</v>
      </c>
      <c r="M9557" s="47">
        <v>679.95</v>
      </c>
      <c r="N9557" s="45">
        <v>44037</v>
      </c>
    </row>
    <row r="9558" spans="1:14" x14ac:dyDescent="0.25">
      <c r="A9558" s="32" t="s">
        <v>22731</v>
      </c>
      <c r="B9558" s="42" t="s">
        <v>67344</v>
      </c>
      <c r="C9558" s="42"/>
      <c r="D9558" s="42" t="s">
        <v>2643</v>
      </c>
      <c r="E9558" s="43" t="s">
        <v>2644</v>
      </c>
      <c r="F9558" s="44">
        <v>714</v>
      </c>
      <c r="G9558" s="44" t="s">
        <v>11</v>
      </c>
      <c r="H9558" s="44" t="s">
        <v>12</v>
      </c>
      <c r="I9558" s="42" t="s">
        <v>53597</v>
      </c>
      <c r="J9558" s="42">
        <v>8051194984593</v>
      </c>
      <c r="L9558" s="46">
        <v>399.95</v>
      </c>
      <c r="M9558" s="46">
        <v>399.95</v>
      </c>
    </row>
    <row r="9559" spans="1:14" x14ac:dyDescent="0.25">
      <c r="A9559" s="32" t="s">
        <v>22730</v>
      </c>
      <c r="B9559" s="42" t="s">
        <v>67343</v>
      </c>
      <c r="C9559" s="42"/>
      <c r="D9559" s="42" t="s">
        <v>2641</v>
      </c>
      <c r="E9559" s="43" t="s">
        <v>2642</v>
      </c>
      <c r="F9559" s="44">
        <v>714</v>
      </c>
      <c r="G9559" s="44" t="s">
        <v>11</v>
      </c>
      <c r="H9559" s="44" t="s">
        <v>12</v>
      </c>
      <c r="I9559" s="42" t="s">
        <v>53596</v>
      </c>
      <c r="J9559" s="42">
        <v>8051194984586</v>
      </c>
      <c r="L9559" s="46">
        <v>399.95</v>
      </c>
      <c r="M9559" s="46">
        <v>399.95</v>
      </c>
    </row>
    <row r="9560" spans="1:14" x14ac:dyDescent="0.25">
      <c r="A9560" s="32" t="s">
        <v>22729</v>
      </c>
      <c r="B9560" s="42" t="s">
        <v>67342</v>
      </c>
      <c r="C9560" s="42"/>
      <c r="D9560" s="42" t="s">
        <v>2639</v>
      </c>
      <c r="E9560" s="43" t="s">
        <v>2640</v>
      </c>
      <c r="F9560" s="44">
        <v>714</v>
      </c>
      <c r="G9560" s="44" t="s">
        <v>11</v>
      </c>
      <c r="H9560" s="44" t="s">
        <v>12</v>
      </c>
      <c r="I9560" s="42" t="s">
        <v>53595</v>
      </c>
      <c r="J9560" s="42">
        <v>8051194984579</v>
      </c>
      <c r="L9560" s="46">
        <v>399.95</v>
      </c>
      <c r="M9560" s="46">
        <v>399.95</v>
      </c>
    </row>
    <row r="9561" spans="1:14" x14ac:dyDescent="0.25">
      <c r="B9561" s="42"/>
      <c r="C9561" s="42"/>
      <c r="D9561" s="42" t="s">
        <v>53748</v>
      </c>
      <c r="E9561" s="43" t="s">
        <v>45665</v>
      </c>
      <c r="F9561" s="44">
        <v>714</v>
      </c>
      <c r="G9561" s="44" t="s">
        <v>11</v>
      </c>
      <c r="H9561" s="44" t="s">
        <v>12</v>
      </c>
      <c r="I9561" s="42" t="s">
        <v>53594</v>
      </c>
      <c r="J9561" s="42">
        <v>8051194984562</v>
      </c>
      <c r="L9561" s="46">
        <v>399.95</v>
      </c>
      <c r="M9561" s="46">
        <v>399.95</v>
      </c>
    </row>
    <row r="9562" spans="1:14" x14ac:dyDescent="0.25">
      <c r="B9562" s="42"/>
      <c r="C9562" s="42"/>
      <c r="D9562" s="42" t="s">
        <v>53747</v>
      </c>
      <c r="E9562" s="43" t="s">
        <v>53745</v>
      </c>
      <c r="F9562" s="44">
        <v>714</v>
      </c>
      <c r="G9562" s="44" t="s">
        <v>11</v>
      </c>
      <c r="H9562" s="44" t="s">
        <v>12</v>
      </c>
      <c r="I9562" s="42" t="s">
        <v>53746</v>
      </c>
      <c r="J9562" s="42">
        <v>8051194984555</v>
      </c>
      <c r="L9562" s="46">
        <v>399.95</v>
      </c>
      <c r="M9562" s="46">
        <v>399.95</v>
      </c>
    </row>
    <row r="9563" spans="1:14" x14ac:dyDescent="0.25">
      <c r="A9563" s="32" t="s">
        <v>23066</v>
      </c>
      <c r="B9563" s="42" t="s">
        <v>67348</v>
      </c>
      <c r="C9563" s="42"/>
      <c r="D9563" s="42" t="s">
        <v>2637</v>
      </c>
      <c r="E9563" s="43" t="s">
        <v>2638</v>
      </c>
      <c r="F9563" s="44">
        <v>714</v>
      </c>
      <c r="G9563" s="44" t="s">
        <v>11</v>
      </c>
      <c r="H9563" s="44" t="s">
        <v>12</v>
      </c>
      <c r="I9563" s="42" t="s">
        <v>53593</v>
      </c>
      <c r="J9563" s="42">
        <v>8051194984630</v>
      </c>
      <c r="L9563" s="46">
        <v>399.95</v>
      </c>
      <c r="M9563" s="46">
        <v>399.95</v>
      </c>
    </row>
    <row r="9564" spans="1:14" x14ac:dyDescent="0.25">
      <c r="A9564" s="32" t="s">
        <v>23065</v>
      </c>
      <c r="B9564" s="42" t="s">
        <v>67347</v>
      </c>
      <c r="C9564" s="42"/>
      <c r="D9564" s="42" t="s">
        <v>2635</v>
      </c>
      <c r="E9564" s="43" t="s">
        <v>2636</v>
      </c>
      <c r="F9564" s="44">
        <v>714</v>
      </c>
      <c r="G9564" s="44" t="s">
        <v>11</v>
      </c>
      <c r="H9564" s="44" t="s">
        <v>12</v>
      </c>
      <c r="I9564" s="42" t="s">
        <v>53592</v>
      </c>
      <c r="J9564" s="42">
        <v>8051194984623</v>
      </c>
      <c r="L9564" s="46">
        <v>399.95</v>
      </c>
      <c r="M9564" s="46">
        <v>399.95</v>
      </c>
    </row>
    <row r="9565" spans="1:14" x14ac:dyDescent="0.25">
      <c r="A9565" s="32" t="s">
        <v>23064</v>
      </c>
      <c r="B9565" s="42" t="s">
        <v>67346</v>
      </c>
      <c r="C9565" s="42"/>
      <c r="D9565" s="42" t="s">
        <v>2633</v>
      </c>
      <c r="E9565" s="43" t="s">
        <v>2634</v>
      </c>
      <c r="F9565" s="44">
        <v>714</v>
      </c>
      <c r="G9565" s="44" t="s">
        <v>11</v>
      </c>
      <c r="H9565" s="44" t="s">
        <v>12</v>
      </c>
      <c r="I9565" s="42" t="s">
        <v>53591</v>
      </c>
      <c r="J9565" s="42">
        <v>8051194984616</v>
      </c>
      <c r="L9565" s="46">
        <v>399.95</v>
      </c>
      <c r="M9565" s="46">
        <v>399.95</v>
      </c>
    </row>
    <row r="9566" spans="1:14" x14ac:dyDescent="0.25">
      <c r="A9566" s="32" t="s">
        <v>23063</v>
      </c>
      <c r="B9566" s="42" t="s">
        <v>67345</v>
      </c>
      <c r="C9566" s="42"/>
      <c r="D9566" s="42" t="s">
        <v>2631</v>
      </c>
      <c r="E9566" s="43" t="s">
        <v>2632</v>
      </c>
      <c r="F9566" s="44">
        <v>714</v>
      </c>
      <c r="G9566" s="44" t="s">
        <v>11</v>
      </c>
      <c r="H9566" s="44" t="s">
        <v>12</v>
      </c>
      <c r="I9566" s="42" t="s">
        <v>53590</v>
      </c>
      <c r="J9566" s="42">
        <v>8051194984609</v>
      </c>
      <c r="L9566" s="46">
        <v>399.95</v>
      </c>
      <c r="M9566" s="46">
        <v>399.95</v>
      </c>
    </row>
    <row r="9567" spans="1:14" x14ac:dyDescent="0.25">
      <c r="B9567" s="43" t="s">
        <v>71729</v>
      </c>
      <c r="C9567" s="42"/>
      <c r="D9567" s="32" t="s">
        <v>53619</v>
      </c>
      <c r="E9567" s="32" t="s">
        <v>50434</v>
      </c>
      <c r="F9567" s="44">
        <v>714</v>
      </c>
      <c r="G9567" s="32" t="s">
        <v>11</v>
      </c>
      <c r="H9567" s="32" t="s">
        <v>12</v>
      </c>
      <c r="I9567" s="32" t="s">
        <v>50435</v>
      </c>
      <c r="J9567" s="55">
        <v>8059347050447</v>
      </c>
      <c r="K9567" s="32"/>
      <c r="L9567" s="47">
        <v>399.95</v>
      </c>
      <c r="M9567" s="47">
        <v>399.95</v>
      </c>
      <c r="N9567" s="45">
        <v>44865</v>
      </c>
    </row>
    <row r="9568" spans="1:14" x14ac:dyDescent="0.25">
      <c r="B9568" s="43" t="s">
        <v>71728</v>
      </c>
      <c r="C9568" s="42"/>
      <c r="D9568" s="32" t="s">
        <v>53618</v>
      </c>
      <c r="E9568" s="32" t="s">
        <v>50432</v>
      </c>
      <c r="F9568" s="44">
        <v>714</v>
      </c>
      <c r="G9568" s="32" t="s">
        <v>11</v>
      </c>
      <c r="H9568" s="32" t="s">
        <v>12</v>
      </c>
      <c r="I9568" s="32" t="s">
        <v>50433</v>
      </c>
      <c r="J9568" s="55">
        <v>8059347050430</v>
      </c>
      <c r="K9568" s="32"/>
      <c r="L9568" s="47">
        <v>399.95</v>
      </c>
      <c r="M9568" s="47">
        <v>399.95</v>
      </c>
      <c r="N9568" s="45">
        <v>44865</v>
      </c>
    </row>
    <row r="9569" spans="1:14" x14ac:dyDescent="0.25">
      <c r="B9569" s="43" t="s">
        <v>71727</v>
      </c>
      <c r="C9569" s="42"/>
      <c r="D9569" s="32" t="s">
        <v>53617</v>
      </c>
      <c r="E9569" s="32" t="s">
        <v>50430</v>
      </c>
      <c r="F9569" s="44">
        <v>714</v>
      </c>
      <c r="G9569" s="32" t="s">
        <v>11</v>
      </c>
      <c r="H9569" s="32" t="s">
        <v>12</v>
      </c>
      <c r="I9569" s="32" t="s">
        <v>50431</v>
      </c>
      <c r="J9569" s="55">
        <v>8059347050423</v>
      </c>
      <c r="K9569" s="32"/>
      <c r="L9569" s="47">
        <v>399.95</v>
      </c>
      <c r="M9569" s="47">
        <v>399.95</v>
      </c>
      <c r="N9569" s="45">
        <v>44865</v>
      </c>
    </row>
    <row r="9570" spans="1:14" x14ac:dyDescent="0.25">
      <c r="B9570" s="43" t="s">
        <v>71726</v>
      </c>
      <c r="C9570" s="42"/>
      <c r="D9570" s="32" t="s">
        <v>53616</v>
      </c>
      <c r="E9570" s="32" t="s">
        <v>50428</v>
      </c>
      <c r="F9570" s="44">
        <v>714</v>
      </c>
      <c r="G9570" s="32" t="s">
        <v>11</v>
      </c>
      <c r="H9570" s="32" t="s">
        <v>12</v>
      </c>
      <c r="I9570" s="32" t="s">
        <v>50429</v>
      </c>
      <c r="J9570" s="55">
        <v>8059347050416</v>
      </c>
      <c r="K9570" s="32"/>
      <c r="L9570" s="47">
        <v>399.95</v>
      </c>
      <c r="M9570" s="47">
        <v>399.95</v>
      </c>
      <c r="N9570" s="45">
        <v>44865</v>
      </c>
    </row>
    <row r="9571" spans="1:14" x14ac:dyDescent="0.25">
      <c r="B9571" s="43" t="s">
        <v>71725</v>
      </c>
      <c r="C9571" s="42"/>
      <c r="D9571" s="32" t="s">
        <v>53615</v>
      </c>
      <c r="E9571" s="32" t="s">
        <v>50426</v>
      </c>
      <c r="F9571" s="44">
        <v>714</v>
      </c>
      <c r="G9571" s="32" t="s">
        <v>11</v>
      </c>
      <c r="H9571" s="32" t="s">
        <v>12</v>
      </c>
      <c r="I9571" s="32" t="s">
        <v>50427</v>
      </c>
      <c r="J9571" s="55">
        <v>8059347050409</v>
      </c>
      <c r="K9571" s="32"/>
      <c r="L9571" s="47">
        <v>399.95</v>
      </c>
      <c r="M9571" s="47">
        <v>399.95</v>
      </c>
      <c r="N9571" s="45">
        <v>44865</v>
      </c>
    </row>
    <row r="9572" spans="1:14" x14ac:dyDescent="0.25">
      <c r="B9572" s="43" t="s">
        <v>71733</v>
      </c>
      <c r="C9572" s="42"/>
      <c r="D9572" s="32" t="s">
        <v>53614</v>
      </c>
      <c r="E9572" s="32" t="s">
        <v>50442</v>
      </c>
      <c r="F9572" s="44">
        <v>714</v>
      </c>
      <c r="G9572" s="32" t="s">
        <v>11</v>
      </c>
      <c r="H9572" s="32" t="s">
        <v>12</v>
      </c>
      <c r="I9572" s="32" t="s">
        <v>50443</v>
      </c>
      <c r="J9572" s="55">
        <v>8059347050485</v>
      </c>
      <c r="K9572" s="32"/>
      <c r="L9572" s="47">
        <v>399.95</v>
      </c>
      <c r="M9572" s="47">
        <v>399.95</v>
      </c>
      <c r="N9572" s="45">
        <v>44865</v>
      </c>
    </row>
    <row r="9573" spans="1:14" x14ac:dyDescent="0.25">
      <c r="B9573" s="43" t="s">
        <v>71732</v>
      </c>
      <c r="C9573" s="42"/>
      <c r="D9573" s="32" t="s">
        <v>53613</v>
      </c>
      <c r="E9573" s="32" t="s">
        <v>50440</v>
      </c>
      <c r="F9573" s="44">
        <v>714</v>
      </c>
      <c r="G9573" s="32" t="s">
        <v>11</v>
      </c>
      <c r="H9573" s="32" t="s">
        <v>12</v>
      </c>
      <c r="I9573" s="32" t="s">
        <v>50441</v>
      </c>
      <c r="J9573" s="55">
        <v>8059347050478</v>
      </c>
      <c r="K9573" s="32"/>
      <c r="L9573" s="47">
        <v>399.95</v>
      </c>
      <c r="M9573" s="47">
        <v>399.95</v>
      </c>
      <c r="N9573" s="45">
        <v>44865</v>
      </c>
    </row>
    <row r="9574" spans="1:14" x14ac:dyDescent="0.25">
      <c r="B9574" s="43" t="s">
        <v>71731</v>
      </c>
      <c r="C9574" s="42"/>
      <c r="D9574" s="32" t="s">
        <v>53612</v>
      </c>
      <c r="E9574" s="32" t="s">
        <v>50438</v>
      </c>
      <c r="F9574" s="44">
        <v>714</v>
      </c>
      <c r="G9574" s="32" t="s">
        <v>11</v>
      </c>
      <c r="H9574" s="32" t="s">
        <v>12</v>
      </c>
      <c r="I9574" s="32" t="s">
        <v>50439</v>
      </c>
      <c r="J9574" s="55">
        <v>8059347050461</v>
      </c>
      <c r="K9574" s="32"/>
      <c r="L9574" s="47">
        <v>399.95</v>
      </c>
      <c r="M9574" s="47">
        <v>399.95</v>
      </c>
      <c r="N9574" s="45">
        <v>44865</v>
      </c>
    </row>
    <row r="9575" spans="1:14" x14ac:dyDescent="0.25">
      <c r="B9575" s="43" t="s">
        <v>71730</v>
      </c>
      <c r="C9575" s="42"/>
      <c r="D9575" s="32" t="s">
        <v>53611</v>
      </c>
      <c r="E9575" s="32" t="s">
        <v>50436</v>
      </c>
      <c r="F9575" s="44">
        <v>714</v>
      </c>
      <c r="G9575" s="32" t="s">
        <v>11</v>
      </c>
      <c r="H9575" s="32" t="s">
        <v>12</v>
      </c>
      <c r="I9575" s="32" t="s">
        <v>50437</v>
      </c>
      <c r="J9575" s="55">
        <v>8059347050454</v>
      </c>
      <c r="K9575" s="32"/>
      <c r="L9575" s="47">
        <v>399.95</v>
      </c>
      <c r="M9575" s="47">
        <v>399.95</v>
      </c>
      <c r="N9575" s="45">
        <v>44865</v>
      </c>
    </row>
    <row r="9576" spans="1:14" x14ac:dyDescent="0.25">
      <c r="A9576" s="32" t="s">
        <v>23062</v>
      </c>
      <c r="B9576" s="42" t="s">
        <v>67337</v>
      </c>
      <c r="C9576" s="42"/>
      <c r="D9576" s="42" t="s">
        <v>2657</v>
      </c>
      <c r="E9576" s="43" t="s">
        <v>2658</v>
      </c>
      <c r="F9576" s="44">
        <v>714</v>
      </c>
      <c r="G9576" s="44" t="s">
        <v>11</v>
      </c>
      <c r="H9576" s="44" t="s">
        <v>12</v>
      </c>
      <c r="I9576" s="42" t="s">
        <v>53604</v>
      </c>
      <c r="J9576" s="42">
        <v>8051194984500</v>
      </c>
      <c r="L9576" s="46">
        <v>399.95</v>
      </c>
      <c r="M9576" s="46">
        <v>399.95</v>
      </c>
    </row>
    <row r="9577" spans="1:14" x14ac:dyDescent="0.25">
      <c r="A9577" s="32" t="s">
        <v>23061</v>
      </c>
      <c r="B9577" s="42" t="s">
        <v>67336</v>
      </c>
      <c r="C9577" s="42"/>
      <c r="D9577" s="42" t="s">
        <v>2655</v>
      </c>
      <c r="E9577" s="43" t="s">
        <v>2656</v>
      </c>
      <c r="F9577" s="44">
        <v>714</v>
      </c>
      <c r="G9577" s="44" t="s">
        <v>11</v>
      </c>
      <c r="H9577" s="44" t="s">
        <v>12</v>
      </c>
      <c r="I9577" s="42" t="s">
        <v>53603</v>
      </c>
      <c r="J9577" s="42">
        <v>8051194984494</v>
      </c>
      <c r="L9577" s="46">
        <v>399.95</v>
      </c>
      <c r="M9577" s="46">
        <v>399.95</v>
      </c>
    </row>
    <row r="9578" spans="1:14" x14ac:dyDescent="0.25">
      <c r="A9578" s="32" t="s">
        <v>23060</v>
      </c>
      <c r="B9578" s="42" t="s">
        <v>67335</v>
      </c>
      <c r="C9578" s="42"/>
      <c r="D9578" s="42" t="s">
        <v>2653</v>
      </c>
      <c r="E9578" s="43" t="s">
        <v>2654</v>
      </c>
      <c r="F9578" s="44">
        <v>714</v>
      </c>
      <c r="G9578" s="44" t="s">
        <v>11</v>
      </c>
      <c r="H9578" s="44" t="s">
        <v>12</v>
      </c>
      <c r="I9578" s="42" t="s">
        <v>53602</v>
      </c>
      <c r="J9578" s="42">
        <v>8051194984487</v>
      </c>
      <c r="L9578" s="46">
        <v>399.95</v>
      </c>
      <c r="M9578" s="46">
        <v>399.95</v>
      </c>
    </row>
    <row r="9579" spans="1:14" x14ac:dyDescent="0.25">
      <c r="A9579" s="17" t="s">
        <v>76490</v>
      </c>
      <c r="B9579" s="42"/>
      <c r="C9579" s="42"/>
      <c r="D9579" s="42" t="s">
        <v>76487</v>
      </c>
      <c r="E9579" s="43" t="s">
        <v>76488</v>
      </c>
      <c r="F9579" s="44">
        <v>714</v>
      </c>
      <c r="G9579" s="44" t="s">
        <v>11</v>
      </c>
      <c r="H9579" s="44" t="s">
        <v>12</v>
      </c>
      <c r="I9579" s="17" t="s">
        <v>76492</v>
      </c>
      <c r="J9579" s="42">
        <v>8051194984463</v>
      </c>
      <c r="L9579" s="46">
        <v>399.95</v>
      </c>
      <c r="M9579" s="46">
        <v>399.95</v>
      </c>
    </row>
    <row r="9580" spans="1:14" x14ac:dyDescent="0.25">
      <c r="A9580" s="17" t="s">
        <v>76491</v>
      </c>
      <c r="B9580" s="42"/>
      <c r="C9580" s="42"/>
      <c r="D9580" s="42" t="s">
        <v>76494</v>
      </c>
      <c r="E9580" s="43" t="s">
        <v>76489</v>
      </c>
      <c r="F9580" s="44">
        <v>714</v>
      </c>
      <c r="G9580" s="44" t="s">
        <v>11</v>
      </c>
      <c r="H9580" s="44" t="s">
        <v>12</v>
      </c>
      <c r="I9580" s="17" t="s">
        <v>76493</v>
      </c>
      <c r="J9580" s="42">
        <v>8051194984470</v>
      </c>
      <c r="L9580" s="46">
        <v>399.95</v>
      </c>
      <c r="M9580" s="46">
        <v>399.95</v>
      </c>
    </row>
    <row r="9581" spans="1:14" x14ac:dyDescent="0.25">
      <c r="A9581" s="32" t="s">
        <v>23270</v>
      </c>
      <c r="B9581" s="42" t="s">
        <v>67341</v>
      </c>
      <c r="C9581" s="42"/>
      <c r="D9581" s="42" t="s">
        <v>2651</v>
      </c>
      <c r="E9581" s="43" t="s">
        <v>2652</v>
      </c>
      <c r="F9581" s="44">
        <v>714</v>
      </c>
      <c r="G9581" s="44" t="s">
        <v>11</v>
      </c>
      <c r="H9581" s="44" t="s">
        <v>12</v>
      </c>
      <c r="I9581" s="42" t="s">
        <v>53601</v>
      </c>
      <c r="J9581" s="42">
        <v>8051194984548</v>
      </c>
      <c r="L9581" s="46">
        <v>399.95</v>
      </c>
      <c r="M9581" s="46">
        <v>399.95</v>
      </c>
    </row>
    <row r="9582" spans="1:14" x14ac:dyDescent="0.25">
      <c r="A9582" s="32" t="s">
        <v>23269</v>
      </c>
      <c r="B9582" s="42" t="s">
        <v>67340</v>
      </c>
      <c r="C9582" s="42"/>
      <c r="D9582" s="42" t="s">
        <v>2649</v>
      </c>
      <c r="E9582" s="43" t="s">
        <v>2650</v>
      </c>
      <c r="F9582" s="44">
        <v>714</v>
      </c>
      <c r="G9582" s="44" t="s">
        <v>11</v>
      </c>
      <c r="H9582" s="44" t="s">
        <v>12</v>
      </c>
      <c r="I9582" s="42" t="s">
        <v>53600</v>
      </c>
      <c r="J9582" s="42">
        <v>8051194984531</v>
      </c>
      <c r="L9582" s="46">
        <v>399.95</v>
      </c>
      <c r="M9582" s="46">
        <v>399.95</v>
      </c>
    </row>
    <row r="9583" spans="1:14" x14ac:dyDescent="0.25">
      <c r="A9583" s="32" t="s">
        <v>23268</v>
      </c>
      <c r="B9583" s="42" t="s">
        <v>67339</v>
      </c>
      <c r="C9583" s="42"/>
      <c r="D9583" s="42" t="s">
        <v>2647</v>
      </c>
      <c r="E9583" s="43" t="s">
        <v>2648</v>
      </c>
      <c r="F9583" s="44">
        <v>714</v>
      </c>
      <c r="G9583" s="44" t="s">
        <v>11</v>
      </c>
      <c r="H9583" s="44" t="s">
        <v>12</v>
      </c>
      <c r="I9583" s="42" t="s">
        <v>53599</v>
      </c>
      <c r="J9583" s="42">
        <v>8051194984524</v>
      </c>
      <c r="L9583" s="46">
        <v>399.95</v>
      </c>
      <c r="M9583" s="46">
        <v>399.95</v>
      </c>
    </row>
    <row r="9584" spans="1:14" x14ac:dyDescent="0.25">
      <c r="A9584" s="32" t="s">
        <v>23267</v>
      </c>
      <c r="B9584" s="42" t="s">
        <v>67338</v>
      </c>
      <c r="C9584" s="42"/>
      <c r="D9584" s="42" t="s">
        <v>2645</v>
      </c>
      <c r="E9584" s="43" t="s">
        <v>2646</v>
      </c>
      <c r="F9584" s="44">
        <v>714</v>
      </c>
      <c r="G9584" s="44" t="s">
        <v>11</v>
      </c>
      <c r="H9584" s="44" t="s">
        <v>12</v>
      </c>
      <c r="I9584" s="42" t="s">
        <v>53598</v>
      </c>
      <c r="J9584" s="42">
        <v>8051194984517</v>
      </c>
      <c r="L9584" s="46">
        <v>399.95</v>
      </c>
      <c r="M9584" s="46">
        <v>399.95</v>
      </c>
    </row>
    <row r="9585" spans="1:14" x14ac:dyDescent="0.25">
      <c r="A9585" s="32" t="s">
        <v>22539</v>
      </c>
      <c r="B9585" s="42" t="s">
        <v>67330</v>
      </c>
      <c r="C9585" s="42"/>
      <c r="D9585" s="42" t="s">
        <v>2671</v>
      </c>
      <c r="E9585" s="43" t="s">
        <v>2672</v>
      </c>
      <c r="F9585" s="44">
        <v>714</v>
      </c>
      <c r="G9585" s="44" t="s">
        <v>11</v>
      </c>
      <c r="H9585" s="44" t="s">
        <v>12</v>
      </c>
      <c r="I9585" s="42" t="s">
        <v>53610</v>
      </c>
      <c r="J9585" s="42">
        <v>8051194984418</v>
      </c>
      <c r="L9585" s="46">
        <v>399.95</v>
      </c>
      <c r="M9585" s="46">
        <v>399.95</v>
      </c>
    </row>
    <row r="9586" spans="1:14" x14ac:dyDescent="0.25">
      <c r="A9586" s="32" t="s">
        <v>22538</v>
      </c>
      <c r="B9586" s="42" t="s">
        <v>67329</v>
      </c>
      <c r="C9586" s="42"/>
      <c r="D9586" s="42" t="s">
        <v>2669</v>
      </c>
      <c r="E9586" s="43" t="s">
        <v>2670</v>
      </c>
      <c r="F9586" s="44">
        <v>714</v>
      </c>
      <c r="G9586" s="44" t="s">
        <v>11</v>
      </c>
      <c r="H9586" s="44" t="s">
        <v>12</v>
      </c>
      <c r="I9586" s="42" t="s">
        <v>53609</v>
      </c>
      <c r="J9586" s="42">
        <v>8051194984401</v>
      </c>
      <c r="L9586" s="46">
        <v>399.95</v>
      </c>
      <c r="M9586" s="46">
        <v>399.95</v>
      </c>
    </row>
    <row r="9587" spans="1:14" x14ac:dyDescent="0.25">
      <c r="A9587" s="32" t="s">
        <v>22728</v>
      </c>
      <c r="B9587" s="42" t="s">
        <v>67334</v>
      </c>
      <c r="C9587" s="42"/>
      <c r="D9587" s="42" t="s">
        <v>2665</v>
      </c>
      <c r="E9587" s="43" t="s">
        <v>2666</v>
      </c>
      <c r="F9587" s="44">
        <v>714</v>
      </c>
      <c r="G9587" s="44" t="s">
        <v>11</v>
      </c>
      <c r="H9587" s="44" t="s">
        <v>12</v>
      </c>
      <c r="I9587" s="42" t="s">
        <v>53608</v>
      </c>
      <c r="J9587" s="42">
        <v>8051194984456</v>
      </c>
      <c r="L9587" s="46">
        <v>399.95</v>
      </c>
      <c r="M9587" s="46">
        <v>399.95</v>
      </c>
    </row>
    <row r="9588" spans="1:14" x14ac:dyDescent="0.25">
      <c r="A9588" s="32" t="s">
        <v>22727</v>
      </c>
      <c r="B9588" s="42" t="s">
        <v>67333</v>
      </c>
      <c r="C9588" s="42"/>
      <c r="D9588" s="42" t="s">
        <v>2663</v>
      </c>
      <c r="E9588" s="43" t="s">
        <v>2664</v>
      </c>
      <c r="F9588" s="44">
        <v>714</v>
      </c>
      <c r="G9588" s="44" t="s">
        <v>11</v>
      </c>
      <c r="H9588" s="44" t="s">
        <v>12</v>
      </c>
      <c r="I9588" s="42" t="s">
        <v>53607</v>
      </c>
      <c r="J9588" s="42">
        <v>8051194984449</v>
      </c>
      <c r="L9588" s="46">
        <v>399.95</v>
      </c>
      <c r="M9588" s="46">
        <v>399.95</v>
      </c>
    </row>
    <row r="9589" spans="1:14" x14ac:dyDescent="0.25">
      <c r="A9589" s="32" t="s">
        <v>22726</v>
      </c>
      <c r="B9589" s="42" t="s">
        <v>67332</v>
      </c>
      <c r="C9589" s="42"/>
      <c r="D9589" s="42" t="s">
        <v>2661</v>
      </c>
      <c r="E9589" s="43" t="s">
        <v>2662</v>
      </c>
      <c r="F9589" s="44">
        <v>714</v>
      </c>
      <c r="G9589" s="44" t="s">
        <v>11</v>
      </c>
      <c r="H9589" s="44" t="s">
        <v>12</v>
      </c>
      <c r="I9589" s="42" t="s">
        <v>53606</v>
      </c>
      <c r="J9589" s="42">
        <v>8051194984432</v>
      </c>
      <c r="L9589" s="46">
        <v>399.95</v>
      </c>
      <c r="M9589" s="46">
        <v>399.95</v>
      </c>
    </row>
    <row r="9590" spans="1:14" x14ac:dyDescent="0.25">
      <c r="A9590" s="32" t="s">
        <v>22725</v>
      </c>
      <c r="B9590" s="42" t="s">
        <v>67331</v>
      </c>
      <c r="C9590" s="42"/>
      <c r="D9590" s="42" t="s">
        <v>2659</v>
      </c>
      <c r="E9590" s="43" t="s">
        <v>2660</v>
      </c>
      <c r="F9590" s="44">
        <v>714</v>
      </c>
      <c r="G9590" s="44" t="s">
        <v>11</v>
      </c>
      <c r="H9590" s="44" t="s">
        <v>12</v>
      </c>
      <c r="I9590" s="42" t="s">
        <v>53605</v>
      </c>
      <c r="J9590" s="42">
        <v>8051194984425</v>
      </c>
      <c r="L9590" s="46">
        <v>399.95</v>
      </c>
      <c r="M9590" s="46">
        <v>399.95</v>
      </c>
    </row>
    <row r="9591" spans="1:14" x14ac:dyDescent="0.25">
      <c r="A9591" s="32" t="s">
        <v>22535</v>
      </c>
      <c r="B9591" s="42" t="s">
        <v>67324</v>
      </c>
      <c r="C9591" s="42"/>
      <c r="D9591" s="42" t="s">
        <v>2629</v>
      </c>
      <c r="E9591" s="43" t="s">
        <v>2630</v>
      </c>
      <c r="F9591" s="44">
        <v>714</v>
      </c>
      <c r="G9591" s="44" t="s">
        <v>11</v>
      </c>
      <c r="H9591" s="44" t="s">
        <v>12</v>
      </c>
      <c r="I9591" s="42" t="s">
        <v>53589</v>
      </c>
      <c r="J9591" s="42">
        <v>8051194984326</v>
      </c>
      <c r="L9591" s="46">
        <v>399.95</v>
      </c>
      <c r="M9591" s="46">
        <v>399.95</v>
      </c>
    </row>
    <row r="9592" spans="1:14" x14ac:dyDescent="0.25">
      <c r="A9592" s="32" t="s">
        <v>22534</v>
      </c>
      <c r="B9592" s="42" t="s">
        <v>67323</v>
      </c>
      <c r="C9592" s="42"/>
      <c r="D9592" s="42" t="s">
        <v>2627</v>
      </c>
      <c r="E9592" s="43" t="s">
        <v>2628</v>
      </c>
      <c r="F9592" s="44">
        <v>714</v>
      </c>
      <c r="G9592" s="44" t="s">
        <v>11</v>
      </c>
      <c r="H9592" s="44" t="s">
        <v>12</v>
      </c>
      <c r="I9592" s="42" t="s">
        <v>53588</v>
      </c>
      <c r="J9592" s="42">
        <v>8051194984319</v>
      </c>
      <c r="L9592" s="46">
        <v>399.95</v>
      </c>
      <c r="M9592" s="46">
        <v>399.95</v>
      </c>
    </row>
    <row r="9593" spans="1:14" x14ac:dyDescent="0.25">
      <c r="A9593" s="32" t="s">
        <v>22533</v>
      </c>
      <c r="B9593" s="42" t="s">
        <v>67322</v>
      </c>
      <c r="C9593" s="42"/>
      <c r="D9593" s="42" t="s">
        <v>2625</v>
      </c>
      <c r="E9593" s="43" t="s">
        <v>2626</v>
      </c>
      <c r="F9593" s="44">
        <v>714</v>
      </c>
      <c r="G9593" s="44" t="s">
        <v>11</v>
      </c>
      <c r="H9593" s="44" t="s">
        <v>12</v>
      </c>
      <c r="I9593" s="42" t="s">
        <v>53587</v>
      </c>
      <c r="J9593" s="42">
        <v>8051194984302</v>
      </c>
      <c r="L9593" s="46">
        <v>399.95</v>
      </c>
      <c r="M9593" s="46">
        <v>399.95</v>
      </c>
    </row>
    <row r="9594" spans="1:14" x14ac:dyDescent="0.25">
      <c r="A9594" s="32" t="s">
        <v>22532</v>
      </c>
      <c r="B9594" s="42" t="s">
        <v>67321</v>
      </c>
      <c r="C9594" s="42"/>
      <c r="D9594" s="42" t="s">
        <v>2623</v>
      </c>
      <c r="E9594" s="43" t="s">
        <v>2624</v>
      </c>
      <c r="F9594" s="44">
        <v>714</v>
      </c>
      <c r="G9594" s="44" t="s">
        <v>11</v>
      </c>
      <c r="H9594" s="44" t="s">
        <v>12</v>
      </c>
      <c r="I9594" s="42" t="s">
        <v>53586</v>
      </c>
      <c r="J9594" s="42">
        <v>8051194984296</v>
      </c>
      <c r="L9594" s="46">
        <v>399.95</v>
      </c>
      <c r="M9594" s="46">
        <v>399.95</v>
      </c>
    </row>
    <row r="9595" spans="1:14" x14ac:dyDescent="0.25">
      <c r="A9595" s="32" t="s">
        <v>22531</v>
      </c>
      <c r="B9595" s="42" t="s">
        <v>67320</v>
      </c>
      <c r="C9595" s="42"/>
      <c r="D9595" s="42" t="s">
        <v>2621</v>
      </c>
      <c r="E9595" s="43" t="s">
        <v>2622</v>
      </c>
      <c r="F9595" s="44">
        <v>714</v>
      </c>
      <c r="G9595" s="44" t="s">
        <v>11</v>
      </c>
      <c r="H9595" s="44" t="s">
        <v>12</v>
      </c>
      <c r="I9595" s="42" t="s">
        <v>53585</v>
      </c>
      <c r="J9595" s="42">
        <v>8051194984289</v>
      </c>
      <c r="L9595" s="46">
        <v>399.95</v>
      </c>
      <c r="M9595" s="46">
        <v>399.95</v>
      </c>
    </row>
    <row r="9596" spans="1:14" x14ac:dyDescent="0.25">
      <c r="A9596" s="32" t="s">
        <v>22724</v>
      </c>
      <c r="B9596" s="42" t="s">
        <v>67328</v>
      </c>
      <c r="C9596" s="42"/>
      <c r="D9596" s="42" t="s">
        <v>2619</v>
      </c>
      <c r="E9596" s="43" t="s">
        <v>2620</v>
      </c>
      <c r="F9596" s="44">
        <v>714</v>
      </c>
      <c r="G9596" s="44" t="s">
        <v>11</v>
      </c>
      <c r="H9596" s="44" t="s">
        <v>12</v>
      </c>
      <c r="I9596" s="42" t="s">
        <v>53584</v>
      </c>
      <c r="J9596" s="42">
        <v>8051194984364</v>
      </c>
      <c r="L9596" s="46">
        <v>399.95</v>
      </c>
      <c r="M9596" s="46">
        <v>399.95</v>
      </c>
    </row>
    <row r="9597" spans="1:14" x14ac:dyDescent="0.25">
      <c r="A9597" s="32" t="s">
        <v>22723</v>
      </c>
      <c r="B9597" s="42" t="s">
        <v>67327</v>
      </c>
      <c r="C9597" s="42"/>
      <c r="D9597" s="42" t="s">
        <v>2617</v>
      </c>
      <c r="E9597" s="43" t="s">
        <v>2618</v>
      </c>
      <c r="F9597" s="44">
        <v>714</v>
      </c>
      <c r="G9597" s="44" t="s">
        <v>11</v>
      </c>
      <c r="H9597" s="44" t="s">
        <v>12</v>
      </c>
      <c r="I9597" s="42" t="s">
        <v>53583</v>
      </c>
      <c r="J9597" s="42">
        <v>8051194984357</v>
      </c>
      <c r="L9597" s="46">
        <v>399.95</v>
      </c>
      <c r="M9597" s="46">
        <v>399.95</v>
      </c>
    </row>
    <row r="9598" spans="1:14" x14ac:dyDescent="0.25">
      <c r="A9598" s="32" t="s">
        <v>22722</v>
      </c>
      <c r="B9598" s="42" t="s">
        <v>67326</v>
      </c>
      <c r="C9598" s="42"/>
      <c r="D9598" s="42" t="s">
        <v>2615</v>
      </c>
      <c r="E9598" s="43" t="s">
        <v>2616</v>
      </c>
      <c r="F9598" s="44">
        <v>714</v>
      </c>
      <c r="G9598" s="44" t="s">
        <v>11</v>
      </c>
      <c r="H9598" s="44" t="s">
        <v>12</v>
      </c>
      <c r="I9598" s="42" t="s">
        <v>53582</v>
      </c>
      <c r="J9598" s="42">
        <v>8051194984340</v>
      </c>
      <c r="L9598" s="46">
        <v>399.95</v>
      </c>
      <c r="M9598" s="46">
        <v>399.95</v>
      </c>
    </row>
    <row r="9599" spans="1:14" x14ac:dyDescent="0.25">
      <c r="A9599" s="32" t="s">
        <v>22721</v>
      </c>
      <c r="B9599" s="42" t="s">
        <v>67325</v>
      </c>
      <c r="C9599" s="42"/>
      <c r="D9599" s="42" t="s">
        <v>2613</v>
      </c>
      <c r="E9599" s="43" t="s">
        <v>2614</v>
      </c>
      <c r="F9599" s="44">
        <v>714</v>
      </c>
      <c r="G9599" s="44" t="s">
        <v>11</v>
      </c>
      <c r="H9599" s="44" t="s">
        <v>12</v>
      </c>
      <c r="I9599" s="42" t="s">
        <v>53581</v>
      </c>
      <c r="J9599" s="42">
        <v>8051194984333</v>
      </c>
      <c r="L9599" s="46">
        <v>399.95</v>
      </c>
      <c r="M9599" s="46">
        <v>399.95</v>
      </c>
    </row>
    <row r="9600" spans="1:14" x14ac:dyDescent="0.25">
      <c r="B9600" s="42" t="s">
        <v>68038</v>
      </c>
      <c r="C9600" s="42"/>
      <c r="D9600" s="32" t="s">
        <v>58292</v>
      </c>
      <c r="E9600" s="32" t="s">
        <v>58291</v>
      </c>
      <c r="G9600" s="44" t="s">
        <v>11</v>
      </c>
      <c r="H9600" s="44" t="s">
        <v>12</v>
      </c>
      <c r="I9600" s="32" t="s">
        <v>58588</v>
      </c>
      <c r="J9600" s="55">
        <v>8059175375453</v>
      </c>
      <c r="L9600" s="46">
        <v>39.950000000000003</v>
      </c>
      <c r="M9600" s="46">
        <v>39.950000000000003</v>
      </c>
      <c r="N9600" s="45">
        <v>45187</v>
      </c>
    </row>
    <row r="9601" spans="2:14" x14ac:dyDescent="0.25">
      <c r="B9601" s="42" t="s">
        <v>68037</v>
      </c>
      <c r="C9601" s="42"/>
      <c r="D9601" s="32" t="s">
        <v>58294</v>
      </c>
      <c r="E9601" s="32" t="s">
        <v>58293</v>
      </c>
      <c r="G9601" s="44" t="s">
        <v>11</v>
      </c>
      <c r="H9601" s="44" t="s">
        <v>12</v>
      </c>
      <c r="I9601" s="32" t="s">
        <v>58589</v>
      </c>
      <c r="J9601" s="55">
        <v>8059175375446</v>
      </c>
      <c r="L9601" s="46">
        <v>39.950000000000003</v>
      </c>
      <c r="M9601" s="46">
        <v>39.950000000000003</v>
      </c>
      <c r="N9601" s="45">
        <v>45187</v>
      </c>
    </row>
    <row r="9602" spans="2:14" x14ac:dyDescent="0.25">
      <c r="B9602" s="42" t="s">
        <v>68034</v>
      </c>
      <c r="C9602" s="42"/>
      <c r="D9602" s="32" t="s">
        <v>58300</v>
      </c>
      <c r="E9602" s="32" t="s">
        <v>58299</v>
      </c>
      <c r="G9602" s="44" t="s">
        <v>11</v>
      </c>
      <c r="H9602" s="44" t="s">
        <v>12</v>
      </c>
      <c r="I9602" s="32" t="s">
        <v>58592</v>
      </c>
      <c r="J9602" s="55">
        <v>8059175375415</v>
      </c>
      <c r="L9602" s="46">
        <v>39.950000000000003</v>
      </c>
      <c r="M9602" s="46">
        <v>39.950000000000003</v>
      </c>
      <c r="N9602" s="45">
        <v>45187</v>
      </c>
    </row>
    <row r="9603" spans="2:14" x14ac:dyDescent="0.25">
      <c r="B9603" s="42" t="s">
        <v>68035</v>
      </c>
      <c r="C9603" s="42"/>
      <c r="D9603" s="32" t="s">
        <v>58298</v>
      </c>
      <c r="E9603" s="32" t="s">
        <v>58297</v>
      </c>
      <c r="G9603" s="44" t="s">
        <v>11</v>
      </c>
      <c r="H9603" s="44" t="s">
        <v>12</v>
      </c>
      <c r="I9603" s="32" t="s">
        <v>58591</v>
      </c>
      <c r="J9603" s="55">
        <v>8059175375422</v>
      </c>
      <c r="L9603" s="46">
        <v>39.950000000000003</v>
      </c>
      <c r="M9603" s="46">
        <v>39.950000000000003</v>
      </c>
      <c r="N9603" s="45">
        <v>45187</v>
      </c>
    </row>
    <row r="9604" spans="2:14" x14ac:dyDescent="0.25">
      <c r="B9604" s="42" t="s">
        <v>68036</v>
      </c>
      <c r="C9604" s="42"/>
      <c r="D9604" s="32" t="s">
        <v>58296</v>
      </c>
      <c r="E9604" s="32" t="s">
        <v>58295</v>
      </c>
      <c r="G9604" s="44" t="s">
        <v>11</v>
      </c>
      <c r="H9604" s="44" t="s">
        <v>12</v>
      </c>
      <c r="I9604" s="32" t="s">
        <v>58590</v>
      </c>
      <c r="J9604" s="55">
        <v>8059175375439</v>
      </c>
      <c r="L9604" s="46">
        <v>39.950000000000003</v>
      </c>
      <c r="M9604" s="46">
        <v>39.950000000000003</v>
      </c>
      <c r="N9604" s="45">
        <v>45187</v>
      </c>
    </row>
    <row r="9605" spans="2:14" x14ac:dyDescent="0.25">
      <c r="B9605" s="42"/>
      <c r="C9605" s="42"/>
      <c r="D9605" s="32" t="s">
        <v>58286</v>
      </c>
      <c r="E9605" s="32" t="s">
        <v>58285</v>
      </c>
      <c r="G9605" s="44" t="s">
        <v>11</v>
      </c>
      <c r="H9605" s="44" t="s">
        <v>12</v>
      </c>
      <c r="I9605" s="32" t="s">
        <v>58585</v>
      </c>
      <c r="J9605" s="55">
        <v>8059175375484</v>
      </c>
      <c r="L9605" s="46">
        <v>39.950000000000003</v>
      </c>
      <c r="M9605" s="46">
        <v>39.950000000000003</v>
      </c>
      <c r="N9605" s="45">
        <v>45187</v>
      </c>
    </row>
    <row r="9606" spans="2:14" x14ac:dyDescent="0.25">
      <c r="B9606" s="42"/>
      <c r="C9606" s="42"/>
      <c r="D9606" s="32" t="s">
        <v>58288</v>
      </c>
      <c r="E9606" s="32" t="s">
        <v>58287</v>
      </c>
      <c r="G9606" s="44" t="s">
        <v>11</v>
      </c>
      <c r="H9606" s="44" t="s">
        <v>12</v>
      </c>
      <c r="I9606" s="32" t="s">
        <v>58586</v>
      </c>
      <c r="J9606" s="55">
        <v>8059175375477</v>
      </c>
      <c r="L9606" s="46">
        <v>39.950000000000003</v>
      </c>
      <c r="M9606" s="46">
        <v>39.950000000000003</v>
      </c>
      <c r="N9606" s="45">
        <v>45187</v>
      </c>
    </row>
    <row r="9607" spans="2:14" x14ac:dyDescent="0.25">
      <c r="B9607" s="42"/>
      <c r="C9607" s="42"/>
      <c r="D9607" s="32" t="s">
        <v>58290</v>
      </c>
      <c r="E9607" s="32" t="s">
        <v>58289</v>
      </c>
      <c r="G9607" s="44" t="s">
        <v>11</v>
      </c>
      <c r="H9607" s="44" t="s">
        <v>12</v>
      </c>
      <c r="I9607" s="32" t="s">
        <v>58587</v>
      </c>
      <c r="J9607" s="55">
        <v>8059175375460</v>
      </c>
      <c r="L9607" s="46">
        <v>39.950000000000003</v>
      </c>
      <c r="M9607" s="46">
        <v>39.950000000000003</v>
      </c>
      <c r="N9607" s="45">
        <v>45187</v>
      </c>
    </row>
    <row r="9608" spans="2:14" x14ac:dyDescent="0.25">
      <c r="B9608" s="42" t="s">
        <v>58408</v>
      </c>
      <c r="C9608" s="42"/>
      <c r="D9608" s="32" t="s">
        <v>58260</v>
      </c>
      <c r="E9608" s="32" t="s">
        <v>58259</v>
      </c>
      <c r="G9608" s="44" t="s">
        <v>11</v>
      </c>
      <c r="H9608" s="44" t="s">
        <v>12</v>
      </c>
      <c r="I9608" s="32" t="s">
        <v>58572</v>
      </c>
      <c r="J9608" s="55">
        <v>8059175378034</v>
      </c>
      <c r="L9608" s="46">
        <v>74.95</v>
      </c>
      <c r="M9608" s="46">
        <v>74.95</v>
      </c>
      <c r="N9608" s="45">
        <v>45187</v>
      </c>
    </row>
    <row r="9609" spans="2:14" x14ac:dyDescent="0.25">
      <c r="B9609" s="42" t="s">
        <v>58409</v>
      </c>
      <c r="C9609" s="42"/>
      <c r="D9609" s="32" t="s">
        <v>58262</v>
      </c>
      <c r="E9609" s="32" t="s">
        <v>58261</v>
      </c>
      <c r="G9609" s="44" t="s">
        <v>11</v>
      </c>
      <c r="H9609" s="44" t="s">
        <v>12</v>
      </c>
      <c r="I9609" s="32" t="s">
        <v>58573</v>
      </c>
      <c r="J9609" s="55">
        <v>8059175378027</v>
      </c>
      <c r="L9609" s="46">
        <v>74.95</v>
      </c>
      <c r="M9609" s="46">
        <v>74.95</v>
      </c>
      <c r="N9609" s="45">
        <v>45187</v>
      </c>
    </row>
    <row r="9610" spans="2:14" x14ac:dyDescent="0.25">
      <c r="B9610" s="42" t="s">
        <v>58412</v>
      </c>
      <c r="C9610" s="42"/>
      <c r="D9610" s="32" t="s">
        <v>58268</v>
      </c>
      <c r="E9610" s="32" t="s">
        <v>58267</v>
      </c>
      <c r="G9610" s="44" t="s">
        <v>11</v>
      </c>
      <c r="H9610" s="44" t="s">
        <v>12</v>
      </c>
      <c r="I9610" s="32" t="s">
        <v>58576</v>
      </c>
      <c r="J9610" s="55">
        <v>8059175377990</v>
      </c>
      <c r="L9610" s="46">
        <v>74.95</v>
      </c>
      <c r="M9610" s="46">
        <v>74.95</v>
      </c>
      <c r="N9610" s="45">
        <v>45187</v>
      </c>
    </row>
    <row r="9611" spans="2:14" x14ac:dyDescent="0.25">
      <c r="B9611" s="42" t="s">
        <v>58411</v>
      </c>
      <c r="C9611" s="42"/>
      <c r="D9611" s="32" t="s">
        <v>58266</v>
      </c>
      <c r="E9611" s="32" t="s">
        <v>58265</v>
      </c>
      <c r="G9611" s="44" t="s">
        <v>11</v>
      </c>
      <c r="H9611" s="44" t="s">
        <v>12</v>
      </c>
      <c r="I9611" s="32" t="s">
        <v>58575</v>
      </c>
      <c r="J9611" s="55">
        <v>8059175378003</v>
      </c>
      <c r="L9611" s="46">
        <v>74.95</v>
      </c>
      <c r="M9611" s="46">
        <v>74.95</v>
      </c>
      <c r="N9611" s="45">
        <v>45187</v>
      </c>
    </row>
    <row r="9612" spans="2:14" x14ac:dyDescent="0.25">
      <c r="B9612" s="42" t="s">
        <v>58410</v>
      </c>
      <c r="C9612" s="42"/>
      <c r="D9612" s="32" t="s">
        <v>58264</v>
      </c>
      <c r="E9612" s="32" t="s">
        <v>58263</v>
      </c>
      <c r="G9612" s="44" t="s">
        <v>11</v>
      </c>
      <c r="H9612" s="44" t="s">
        <v>12</v>
      </c>
      <c r="I9612" s="32" t="s">
        <v>58574</v>
      </c>
      <c r="J9612" s="55">
        <v>8059175378010</v>
      </c>
      <c r="L9612" s="46">
        <v>74.95</v>
      </c>
      <c r="M9612" s="46">
        <v>74.95</v>
      </c>
      <c r="N9612" s="45">
        <v>45187</v>
      </c>
    </row>
    <row r="9613" spans="2:14" x14ac:dyDescent="0.25">
      <c r="B9613" s="42"/>
      <c r="C9613" s="42"/>
      <c r="D9613" s="32" t="s">
        <v>58254</v>
      </c>
      <c r="E9613" s="32" t="s">
        <v>58253</v>
      </c>
      <c r="G9613" s="44" t="s">
        <v>11</v>
      </c>
      <c r="H9613" s="44" t="s">
        <v>12</v>
      </c>
      <c r="I9613" s="32" t="s">
        <v>58569</v>
      </c>
      <c r="J9613" s="55">
        <v>8059175378065</v>
      </c>
      <c r="L9613" s="46">
        <v>74.95</v>
      </c>
      <c r="M9613" s="46">
        <v>74.95</v>
      </c>
      <c r="N9613" s="45">
        <v>45187</v>
      </c>
    </row>
    <row r="9614" spans="2:14" x14ac:dyDescent="0.25">
      <c r="B9614" s="42"/>
      <c r="C9614" s="42"/>
      <c r="D9614" s="32" t="s">
        <v>58256</v>
      </c>
      <c r="E9614" s="32" t="s">
        <v>58255</v>
      </c>
      <c r="G9614" s="44" t="s">
        <v>11</v>
      </c>
      <c r="H9614" s="44" t="s">
        <v>12</v>
      </c>
      <c r="I9614" s="32" t="s">
        <v>58570</v>
      </c>
      <c r="J9614" s="55">
        <v>8059175378058</v>
      </c>
      <c r="L9614" s="46">
        <v>74.95</v>
      </c>
      <c r="M9614" s="46">
        <v>74.95</v>
      </c>
      <c r="N9614" s="45">
        <v>45187</v>
      </c>
    </row>
    <row r="9615" spans="2:14" x14ac:dyDescent="0.25">
      <c r="B9615" s="42"/>
      <c r="C9615" s="42"/>
      <c r="D9615" s="32" t="s">
        <v>58258</v>
      </c>
      <c r="E9615" s="32" t="s">
        <v>58257</v>
      </c>
      <c r="G9615" s="44" t="s">
        <v>11</v>
      </c>
      <c r="H9615" s="44" t="s">
        <v>12</v>
      </c>
      <c r="I9615" s="32" t="s">
        <v>58571</v>
      </c>
      <c r="J9615" s="55">
        <v>8059175378041</v>
      </c>
      <c r="L9615" s="46">
        <v>74.95</v>
      </c>
      <c r="M9615" s="46">
        <v>74.95</v>
      </c>
      <c r="N9615" s="45">
        <v>45187</v>
      </c>
    </row>
    <row r="9616" spans="2:14" x14ac:dyDescent="0.25">
      <c r="B9616" s="42" t="s">
        <v>58414</v>
      </c>
      <c r="C9616" s="42"/>
      <c r="D9616" s="32" t="s">
        <v>58308</v>
      </c>
      <c r="E9616" s="32" t="s">
        <v>58307</v>
      </c>
      <c r="G9616" s="44" t="s">
        <v>11</v>
      </c>
      <c r="H9616" s="44" t="s">
        <v>12</v>
      </c>
      <c r="I9616" s="32" t="s">
        <v>58596</v>
      </c>
      <c r="J9616" s="55">
        <v>8059175375378</v>
      </c>
      <c r="L9616" s="46">
        <v>124.95</v>
      </c>
      <c r="M9616" s="46">
        <v>124.95</v>
      </c>
      <c r="N9616" s="45">
        <v>45187</v>
      </c>
    </row>
    <row r="9617" spans="1:14" x14ac:dyDescent="0.25">
      <c r="B9617" s="42" t="s">
        <v>58415</v>
      </c>
      <c r="C9617" s="42"/>
      <c r="D9617" s="32" t="s">
        <v>58310</v>
      </c>
      <c r="E9617" s="32" t="s">
        <v>58309</v>
      </c>
      <c r="G9617" s="44" t="s">
        <v>11</v>
      </c>
      <c r="H9617" s="44" t="s">
        <v>12</v>
      </c>
      <c r="I9617" s="32" t="s">
        <v>58597</v>
      </c>
      <c r="J9617" s="55">
        <v>8059175375361</v>
      </c>
      <c r="L9617" s="46">
        <v>124.95</v>
      </c>
      <c r="M9617" s="46">
        <v>124.95</v>
      </c>
      <c r="N9617" s="45">
        <v>45187</v>
      </c>
    </row>
    <row r="9618" spans="1:14" x14ac:dyDescent="0.25">
      <c r="B9618" s="42" t="s">
        <v>58418</v>
      </c>
      <c r="C9618" s="42"/>
      <c r="D9618" s="32" t="s">
        <v>58316</v>
      </c>
      <c r="E9618" s="32" t="s">
        <v>58315</v>
      </c>
      <c r="G9618" s="44" t="s">
        <v>11</v>
      </c>
      <c r="H9618" s="44" t="s">
        <v>12</v>
      </c>
      <c r="I9618" s="32" t="s">
        <v>58600</v>
      </c>
      <c r="J9618" s="55">
        <v>8059175375330</v>
      </c>
      <c r="L9618" s="46">
        <v>124.95</v>
      </c>
      <c r="M9618" s="46">
        <v>124.95</v>
      </c>
      <c r="N9618" s="45">
        <v>45187</v>
      </c>
    </row>
    <row r="9619" spans="1:14" x14ac:dyDescent="0.25">
      <c r="B9619" s="42" t="s">
        <v>58417</v>
      </c>
      <c r="C9619" s="42"/>
      <c r="D9619" s="32" t="s">
        <v>58314</v>
      </c>
      <c r="E9619" s="32" t="s">
        <v>58313</v>
      </c>
      <c r="G9619" s="44" t="s">
        <v>11</v>
      </c>
      <c r="H9619" s="44" t="s">
        <v>12</v>
      </c>
      <c r="I9619" s="32" t="s">
        <v>58599</v>
      </c>
      <c r="J9619" s="55">
        <v>8059175375347</v>
      </c>
      <c r="L9619" s="46">
        <v>124.95</v>
      </c>
      <c r="M9619" s="46">
        <v>124.95</v>
      </c>
      <c r="N9619" s="45">
        <v>45187</v>
      </c>
    </row>
    <row r="9620" spans="1:14" x14ac:dyDescent="0.25">
      <c r="B9620" s="42" t="s">
        <v>58416</v>
      </c>
      <c r="C9620" s="42"/>
      <c r="D9620" s="32" t="s">
        <v>58312</v>
      </c>
      <c r="E9620" s="32" t="s">
        <v>58311</v>
      </c>
      <c r="G9620" s="44" t="s">
        <v>11</v>
      </c>
      <c r="H9620" s="44" t="s">
        <v>12</v>
      </c>
      <c r="I9620" s="32" t="s">
        <v>58598</v>
      </c>
      <c r="J9620" s="55">
        <v>8059175375354</v>
      </c>
      <c r="L9620" s="46">
        <v>124.95</v>
      </c>
      <c r="M9620" s="46">
        <v>124.95</v>
      </c>
      <c r="N9620" s="45">
        <v>45187</v>
      </c>
    </row>
    <row r="9621" spans="1:14" x14ac:dyDescent="0.25">
      <c r="B9621" s="42"/>
      <c r="C9621" s="42"/>
      <c r="D9621" s="32" t="s">
        <v>58302</v>
      </c>
      <c r="E9621" s="32" t="s">
        <v>58301</v>
      </c>
      <c r="G9621" s="44" t="s">
        <v>11</v>
      </c>
      <c r="H9621" s="44" t="s">
        <v>12</v>
      </c>
      <c r="I9621" s="32" t="s">
        <v>58593</v>
      </c>
      <c r="J9621" s="55">
        <v>8059175375408</v>
      </c>
      <c r="L9621" s="46">
        <v>124.95</v>
      </c>
      <c r="M9621" s="46">
        <v>124.95</v>
      </c>
      <c r="N9621" s="45">
        <v>45187</v>
      </c>
    </row>
    <row r="9622" spans="1:14" x14ac:dyDescent="0.25">
      <c r="B9622" s="42"/>
      <c r="C9622" s="42"/>
      <c r="D9622" s="32" t="s">
        <v>58304</v>
      </c>
      <c r="E9622" s="32" t="s">
        <v>58303</v>
      </c>
      <c r="G9622" s="44" t="s">
        <v>11</v>
      </c>
      <c r="H9622" s="44" t="s">
        <v>12</v>
      </c>
      <c r="I9622" s="32" t="s">
        <v>58594</v>
      </c>
      <c r="J9622" s="55">
        <v>8059175375392</v>
      </c>
      <c r="L9622" s="46">
        <v>124.95</v>
      </c>
      <c r="M9622" s="46">
        <v>124.95</v>
      </c>
      <c r="N9622" s="45">
        <v>45187</v>
      </c>
    </row>
    <row r="9623" spans="1:14" x14ac:dyDescent="0.25">
      <c r="B9623" s="42"/>
      <c r="C9623" s="42"/>
      <c r="D9623" s="32" t="s">
        <v>58306</v>
      </c>
      <c r="E9623" s="32" t="s">
        <v>58305</v>
      </c>
      <c r="G9623" s="44" t="s">
        <v>11</v>
      </c>
      <c r="H9623" s="44" t="s">
        <v>12</v>
      </c>
      <c r="I9623" s="32" t="s">
        <v>58595</v>
      </c>
      <c r="J9623" s="55">
        <v>8059175375385</v>
      </c>
      <c r="L9623" s="46">
        <v>124.95</v>
      </c>
      <c r="M9623" s="46">
        <v>124.95</v>
      </c>
      <c r="N9623" s="45">
        <v>45187</v>
      </c>
    </row>
    <row r="9624" spans="1:14" x14ac:dyDescent="0.25">
      <c r="B9624" s="42" t="s">
        <v>65208</v>
      </c>
      <c r="C9624" s="42"/>
      <c r="D9624" s="32" t="s">
        <v>58276</v>
      </c>
      <c r="E9624" s="32" t="s">
        <v>58275</v>
      </c>
      <c r="G9624" s="44" t="s">
        <v>11</v>
      </c>
      <c r="H9624" s="44" t="s">
        <v>12</v>
      </c>
      <c r="I9624" s="32" t="s">
        <v>58580</v>
      </c>
      <c r="J9624" s="55">
        <v>8059175375538</v>
      </c>
      <c r="L9624" s="46">
        <v>164.95</v>
      </c>
      <c r="M9624" s="46">
        <v>164.95</v>
      </c>
      <c r="N9624" s="45">
        <v>45187</v>
      </c>
    </row>
    <row r="9625" spans="1:14" x14ac:dyDescent="0.25">
      <c r="B9625" s="42" t="s">
        <v>65207</v>
      </c>
      <c r="C9625" s="42"/>
      <c r="D9625" s="32" t="s">
        <v>58278</v>
      </c>
      <c r="E9625" s="32" t="s">
        <v>58277</v>
      </c>
      <c r="G9625" s="44" t="s">
        <v>11</v>
      </c>
      <c r="H9625" s="44" t="s">
        <v>12</v>
      </c>
      <c r="I9625" s="32" t="s">
        <v>58581</v>
      </c>
      <c r="J9625" s="55">
        <v>8059175375521</v>
      </c>
      <c r="L9625" s="46">
        <v>164.95</v>
      </c>
      <c r="M9625" s="46">
        <v>164.95</v>
      </c>
      <c r="N9625" s="45">
        <v>45187</v>
      </c>
    </row>
    <row r="9626" spans="1:14" x14ac:dyDescent="0.25">
      <c r="B9626" s="42" t="s">
        <v>58413</v>
      </c>
      <c r="C9626" s="42"/>
      <c r="D9626" s="32" t="s">
        <v>58284</v>
      </c>
      <c r="E9626" s="32" t="s">
        <v>58283</v>
      </c>
      <c r="G9626" s="44" t="s">
        <v>11</v>
      </c>
      <c r="H9626" s="44" t="s">
        <v>12</v>
      </c>
      <c r="I9626" s="32" t="s">
        <v>58584</v>
      </c>
      <c r="J9626" s="55">
        <v>8059175375491</v>
      </c>
      <c r="L9626" s="46">
        <v>164.95</v>
      </c>
      <c r="M9626" s="46">
        <v>164.95</v>
      </c>
      <c r="N9626" s="45">
        <v>45187</v>
      </c>
    </row>
    <row r="9627" spans="1:14" x14ac:dyDescent="0.25">
      <c r="B9627" s="42" t="s">
        <v>65205</v>
      </c>
      <c r="C9627" s="42"/>
      <c r="D9627" s="32" t="s">
        <v>58282</v>
      </c>
      <c r="E9627" s="32" t="s">
        <v>58281</v>
      </c>
      <c r="G9627" s="44" t="s">
        <v>11</v>
      </c>
      <c r="H9627" s="44" t="s">
        <v>12</v>
      </c>
      <c r="I9627" s="32" t="s">
        <v>58583</v>
      </c>
      <c r="J9627" s="55">
        <v>8059175375507</v>
      </c>
      <c r="L9627" s="46">
        <v>164.95</v>
      </c>
      <c r="M9627" s="46">
        <v>164.95</v>
      </c>
      <c r="N9627" s="45">
        <v>45187</v>
      </c>
    </row>
    <row r="9628" spans="1:14" x14ac:dyDescent="0.25">
      <c r="B9628" s="42" t="s">
        <v>65206</v>
      </c>
      <c r="C9628" s="42"/>
      <c r="D9628" s="32" t="s">
        <v>58280</v>
      </c>
      <c r="E9628" s="32" t="s">
        <v>58279</v>
      </c>
      <c r="G9628" s="44" t="s">
        <v>11</v>
      </c>
      <c r="H9628" s="44" t="s">
        <v>12</v>
      </c>
      <c r="I9628" s="32" t="s">
        <v>58582</v>
      </c>
      <c r="J9628" s="55">
        <v>8059175375514</v>
      </c>
      <c r="L9628" s="46">
        <v>164.95</v>
      </c>
      <c r="M9628" s="46">
        <v>164.95</v>
      </c>
      <c r="N9628" s="45">
        <v>45187</v>
      </c>
    </row>
    <row r="9629" spans="1:14" x14ac:dyDescent="0.25">
      <c r="B9629" s="42"/>
      <c r="C9629" s="42"/>
      <c r="D9629" s="32" t="s">
        <v>58270</v>
      </c>
      <c r="E9629" s="32" t="s">
        <v>58269</v>
      </c>
      <c r="G9629" s="44" t="s">
        <v>11</v>
      </c>
      <c r="H9629" s="44" t="s">
        <v>12</v>
      </c>
      <c r="I9629" s="32" t="s">
        <v>58577</v>
      </c>
      <c r="J9629" s="55">
        <v>8059175375569</v>
      </c>
      <c r="L9629" s="46">
        <v>164.95</v>
      </c>
      <c r="M9629" s="46">
        <v>164.95</v>
      </c>
      <c r="N9629" s="45">
        <v>45187</v>
      </c>
    </row>
    <row r="9630" spans="1:14" x14ac:dyDescent="0.25">
      <c r="B9630" s="42"/>
      <c r="C9630" s="42"/>
      <c r="D9630" s="32" t="s">
        <v>58272</v>
      </c>
      <c r="E9630" s="32" t="s">
        <v>58271</v>
      </c>
      <c r="G9630" s="44" t="s">
        <v>11</v>
      </c>
      <c r="H9630" s="44" t="s">
        <v>12</v>
      </c>
      <c r="I9630" s="32" t="s">
        <v>58578</v>
      </c>
      <c r="J9630" s="55">
        <v>8059175375552</v>
      </c>
      <c r="L9630" s="46">
        <v>164.95</v>
      </c>
      <c r="M9630" s="46">
        <v>164.95</v>
      </c>
      <c r="N9630" s="45">
        <v>45187</v>
      </c>
    </row>
    <row r="9631" spans="1:14" x14ac:dyDescent="0.25">
      <c r="B9631" s="42"/>
      <c r="C9631" s="42"/>
      <c r="D9631" s="32" t="s">
        <v>58274</v>
      </c>
      <c r="E9631" s="32" t="s">
        <v>58273</v>
      </c>
      <c r="G9631" s="44" t="s">
        <v>11</v>
      </c>
      <c r="H9631" s="44" t="s">
        <v>12</v>
      </c>
      <c r="I9631" s="32" t="s">
        <v>58579</v>
      </c>
      <c r="J9631" s="55">
        <v>8059175375545</v>
      </c>
      <c r="L9631" s="46">
        <v>164.95</v>
      </c>
      <c r="M9631" s="46">
        <v>164.95</v>
      </c>
      <c r="N9631" s="45">
        <v>45187</v>
      </c>
    </row>
    <row r="9632" spans="1:14" x14ac:dyDescent="0.25">
      <c r="A9632" s="32" t="s">
        <v>34517</v>
      </c>
      <c r="B9632" s="42" t="s">
        <v>65190</v>
      </c>
      <c r="C9632" s="42"/>
      <c r="D9632" s="42" t="s">
        <v>15877</v>
      </c>
      <c r="E9632" s="43" t="s">
        <v>15878</v>
      </c>
      <c r="F9632" s="44" t="s">
        <v>56</v>
      </c>
      <c r="G9632" s="44" t="s">
        <v>11</v>
      </c>
      <c r="H9632" s="44" t="s">
        <v>12</v>
      </c>
      <c r="I9632" s="42" t="s">
        <v>15879</v>
      </c>
      <c r="J9632" s="42">
        <v>8033637165936</v>
      </c>
      <c r="L9632" s="46">
        <v>69.95</v>
      </c>
      <c r="M9632" s="54">
        <v>69.95</v>
      </c>
      <c r="N9632" s="45">
        <v>43290</v>
      </c>
    </row>
    <row r="9633" spans="1:14" x14ac:dyDescent="0.25">
      <c r="A9633" s="32" t="s">
        <v>34516</v>
      </c>
      <c r="B9633" s="42" t="s">
        <v>65192</v>
      </c>
      <c r="C9633" s="42"/>
      <c r="D9633" s="42" t="s">
        <v>15874</v>
      </c>
      <c r="E9633" s="43" t="s">
        <v>15875</v>
      </c>
      <c r="F9633" s="44" t="s">
        <v>56</v>
      </c>
      <c r="G9633" s="44" t="s">
        <v>11</v>
      </c>
      <c r="H9633" s="44" t="s">
        <v>12</v>
      </c>
      <c r="I9633" s="42" t="s">
        <v>15876</v>
      </c>
      <c r="J9633" s="42">
        <v>8033637175829</v>
      </c>
      <c r="L9633" s="46">
        <v>69.95</v>
      </c>
      <c r="M9633" s="54">
        <v>69.95</v>
      </c>
      <c r="N9633" s="45">
        <v>43290</v>
      </c>
    </row>
    <row r="9634" spans="1:14" x14ac:dyDescent="0.25">
      <c r="A9634" s="32" t="s">
        <v>34515</v>
      </c>
      <c r="B9634" s="42" t="s">
        <v>65191</v>
      </c>
      <c r="C9634" s="42"/>
      <c r="D9634" s="42" t="s">
        <v>15872</v>
      </c>
      <c r="E9634" s="43" t="s">
        <v>58687</v>
      </c>
      <c r="F9634" s="44" t="s">
        <v>56</v>
      </c>
      <c r="G9634" s="44" t="s">
        <v>11</v>
      </c>
      <c r="H9634" s="44" t="s">
        <v>12</v>
      </c>
      <c r="I9634" s="42" t="s">
        <v>15873</v>
      </c>
      <c r="J9634" s="42">
        <v>8033637165943</v>
      </c>
      <c r="L9634" s="46">
        <v>69.95</v>
      </c>
      <c r="M9634" s="54">
        <v>69.95</v>
      </c>
      <c r="N9634" s="45">
        <v>43290</v>
      </c>
    </row>
    <row r="9635" spans="1:14" x14ac:dyDescent="0.25">
      <c r="A9635" s="32" t="s">
        <v>34514</v>
      </c>
      <c r="B9635" s="42" t="s">
        <v>65193</v>
      </c>
      <c r="C9635" s="42"/>
      <c r="D9635" s="42" t="s">
        <v>15886</v>
      </c>
      <c r="E9635" s="43" t="s">
        <v>15887</v>
      </c>
      <c r="F9635" s="44" t="s">
        <v>56</v>
      </c>
      <c r="G9635" s="44" t="s">
        <v>11</v>
      </c>
      <c r="H9635" s="44" t="s">
        <v>12</v>
      </c>
      <c r="I9635" s="42" t="s">
        <v>15888</v>
      </c>
      <c r="J9635" s="42">
        <v>8021506919322</v>
      </c>
      <c r="L9635" s="46">
        <v>64.95</v>
      </c>
      <c r="M9635" s="54">
        <v>64.95</v>
      </c>
      <c r="N9635" s="45">
        <v>43290</v>
      </c>
    </row>
    <row r="9636" spans="1:14" x14ac:dyDescent="0.25">
      <c r="A9636" s="32" t="s">
        <v>34513</v>
      </c>
      <c r="B9636" s="42" t="s">
        <v>65195</v>
      </c>
      <c r="C9636" s="42"/>
      <c r="D9636" s="42" t="s">
        <v>15883</v>
      </c>
      <c r="E9636" s="43" t="s">
        <v>15884</v>
      </c>
      <c r="F9636" s="44" t="s">
        <v>56</v>
      </c>
      <c r="G9636" s="44" t="s">
        <v>11</v>
      </c>
      <c r="H9636" s="44" t="s">
        <v>12</v>
      </c>
      <c r="I9636" s="42" t="s">
        <v>15885</v>
      </c>
      <c r="J9636" s="42">
        <v>8021506919339</v>
      </c>
      <c r="L9636" s="46">
        <v>64.95</v>
      </c>
      <c r="M9636" s="54">
        <v>64.95</v>
      </c>
      <c r="N9636" s="45">
        <v>43290</v>
      </c>
    </row>
    <row r="9637" spans="1:14" x14ac:dyDescent="0.25">
      <c r="A9637" s="32" t="s">
        <v>34512</v>
      </c>
      <c r="B9637" s="42" t="s">
        <v>65194</v>
      </c>
      <c r="C9637" s="42"/>
      <c r="D9637" s="42" t="s">
        <v>15880</v>
      </c>
      <c r="E9637" s="43" t="s">
        <v>15881</v>
      </c>
      <c r="F9637" s="44" t="s">
        <v>56</v>
      </c>
      <c r="G9637" s="44" t="s">
        <v>11</v>
      </c>
      <c r="H9637" s="44" t="s">
        <v>12</v>
      </c>
      <c r="I9637" s="42" t="s">
        <v>15882</v>
      </c>
      <c r="J9637" s="42">
        <v>8021506840312</v>
      </c>
      <c r="L9637" s="46">
        <v>64.95</v>
      </c>
      <c r="M9637" s="54">
        <v>64.95</v>
      </c>
      <c r="N9637" s="45">
        <v>43290</v>
      </c>
    </row>
    <row r="9638" spans="1:14" x14ac:dyDescent="0.25">
      <c r="A9638" s="32" t="s">
        <v>34511</v>
      </c>
      <c r="B9638" s="42" t="s">
        <v>65196</v>
      </c>
      <c r="C9638" s="42"/>
      <c r="D9638" s="42" t="s">
        <v>15902</v>
      </c>
      <c r="E9638" s="43" t="s">
        <v>58686</v>
      </c>
      <c r="F9638" s="44" t="s">
        <v>56</v>
      </c>
      <c r="G9638" s="44" t="s">
        <v>17</v>
      </c>
      <c r="H9638" s="44" t="s">
        <v>18</v>
      </c>
      <c r="I9638" s="42" t="s">
        <v>15903</v>
      </c>
      <c r="J9638" s="42">
        <v>8021506919285</v>
      </c>
      <c r="K9638" s="45">
        <v>45527</v>
      </c>
      <c r="L9638" s="46">
        <v>0</v>
      </c>
      <c r="M9638" s="54">
        <v>79.95</v>
      </c>
      <c r="N9638" s="45">
        <v>43290</v>
      </c>
    </row>
    <row r="9639" spans="1:14" x14ac:dyDescent="0.25">
      <c r="A9639" s="32" t="s">
        <v>34510</v>
      </c>
      <c r="B9639" s="42" t="s">
        <v>65198</v>
      </c>
      <c r="C9639" s="42"/>
      <c r="D9639" s="42" t="s">
        <v>15900</v>
      </c>
      <c r="E9639" s="43" t="s">
        <v>58685</v>
      </c>
      <c r="F9639" s="44" t="s">
        <v>56</v>
      </c>
      <c r="G9639" s="44" t="s">
        <v>17</v>
      </c>
      <c r="H9639" s="44" t="s">
        <v>18</v>
      </c>
      <c r="I9639" s="42" t="s">
        <v>15901</v>
      </c>
      <c r="J9639" s="42">
        <v>8021506919292</v>
      </c>
      <c r="K9639" s="45">
        <v>45527</v>
      </c>
      <c r="L9639" s="46">
        <v>0</v>
      </c>
      <c r="M9639" s="54">
        <v>79.95</v>
      </c>
      <c r="N9639" s="45">
        <v>43290</v>
      </c>
    </row>
    <row r="9640" spans="1:14" x14ac:dyDescent="0.25">
      <c r="A9640" s="32" t="s">
        <v>34509</v>
      </c>
      <c r="B9640" s="42" t="s">
        <v>65197</v>
      </c>
      <c r="C9640" s="42"/>
      <c r="D9640" s="42" t="s">
        <v>15898</v>
      </c>
      <c r="E9640" s="43" t="s">
        <v>58684</v>
      </c>
      <c r="F9640" s="44" t="s">
        <v>56</v>
      </c>
      <c r="G9640" s="44" t="s">
        <v>17</v>
      </c>
      <c r="H9640" s="44" t="s">
        <v>18</v>
      </c>
      <c r="I9640" s="42" t="s">
        <v>15899</v>
      </c>
      <c r="J9640" s="42">
        <v>8021506839972</v>
      </c>
      <c r="K9640" s="45">
        <v>45527</v>
      </c>
      <c r="L9640" s="46">
        <v>0</v>
      </c>
      <c r="M9640" s="54">
        <v>79.95</v>
      </c>
      <c r="N9640" s="45">
        <v>43290</v>
      </c>
    </row>
    <row r="9641" spans="1:14" x14ac:dyDescent="0.25">
      <c r="A9641" s="32" t="s">
        <v>34508</v>
      </c>
      <c r="B9641" s="42" t="s">
        <v>65199</v>
      </c>
      <c r="C9641" s="42"/>
      <c r="D9641" s="42" t="s">
        <v>15895</v>
      </c>
      <c r="E9641" s="43" t="s">
        <v>15896</v>
      </c>
      <c r="F9641" s="44" t="s">
        <v>56</v>
      </c>
      <c r="G9641" s="44" t="s">
        <v>11</v>
      </c>
      <c r="H9641" s="44" t="s">
        <v>12</v>
      </c>
      <c r="I9641" s="42" t="s">
        <v>15897</v>
      </c>
      <c r="J9641" s="42">
        <v>8021506919247</v>
      </c>
      <c r="L9641" s="46">
        <v>94.95</v>
      </c>
      <c r="M9641" s="54">
        <v>94.95</v>
      </c>
      <c r="N9641" s="45">
        <v>43290</v>
      </c>
    </row>
    <row r="9642" spans="1:14" x14ac:dyDescent="0.25">
      <c r="A9642" s="32" t="s">
        <v>34507</v>
      </c>
      <c r="B9642" s="42" t="s">
        <v>65201</v>
      </c>
      <c r="C9642" s="42"/>
      <c r="D9642" s="42" t="s">
        <v>15892</v>
      </c>
      <c r="E9642" s="43" t="s">
        <v>15893</v>
      </c>
      <c r="F9642" s="44" t="s">
        <v>56</v>
      </c>
      <c r="G9642" s="44" t="s">
        <v>11</v>
      </c>
      <c r="H9642" s="44" t="s">
        <v>12</v>
      </c>
      <c r="I9642" s="42" t="s">
        <v>15894</v>
      </c>
      <c r="J9642" s="42">
        <v>8021506919254</v>
      </c>
      <c r="L9642" s="46">
        <v>94.95</v>
      </c>
      <c r="M9642" s="54">
        <v>94.95</v>
      </c>
      <c r="N9642" s="45">
        <v>43290</v>
      </c>
    </row>
    <row r="9643" spans="1:14" x14ac:dyDescent="0.25">
      <c r="A9643" s="32" t="s">
        <v>34506</v>
      </c>
      <c r="B9643" s="42" t="s">
        <v>65200</v>
      </c>
      <c r="C9643" s="42"/>
      <c r="D9643" s="42" t="s">
        <v>15889</v>
      </c>
      <c r="E9643" s="43" t="s">
        <v>15890</v>
      </c>
      <c r="F9643" s="44" t="s">
        <v>56</v>
      </c>
      <c r="G9643" s="44" t="s">
        <v>11</v>
      </c>
      <c r="H9643" s="44" t="s">
        <v>12</v>
      </c>
      <c r="I9643" s="42" t="s">
        <v>15891</v>
      </c>
      <c r="J9643" s="42">
        <v>8021506839934</v>
      </c>
      <c r="L9643" s="46">
        <v>94.95</v>
      </c>
      <c r="M9643" s="54">
        <v>94.95</v>
      </c>
      <c r="N9643" s="45">
        <v>43290</v>
      </c>
    </row>
    <row r="9644" spans="1:14" x14ac:dyDescent="0.25">
      <c r="B9644" s="42"/>
      <c r="C9644" s="42"/>
      <c r="E9644" s="44" t="s">
        <v>53797</v>
      </c>
      <c r="F9644" s="44" t="s">
        <v>16</v>
      </c>
      <c r="G9644" s="32" t="s">
        <v>11</v>
      </c>
      <c r="H9644" s="43" t="s">
        <v>12</v>
      </c>
      <c r="I9644" s="44" t="s">
        <v>53795</v>
      </c>
      <c r="L9644" s="46">
        <v>109.99</v>
      </c>
      <c r="M9644" s="46">
        <v>109.99</v>
      </c>
    </row>
    <row r="9645" spans="1:14" x14ac:dyDescent="0.25">
      <c r="B9645" s="42"/>
      <c r="C9645" s="42"/>
      <c r="E9645" s="44" t="s">
        <v>53798</v>
      </c>
      <c r="F9645" s="44" t="s">
        <v>16</v>
      </c>
      <c r="G9645" s="32" t="s">
        <v>11</v>
      </c>
      <c r="H9645" s="43" t="s">
        <v>12</v>
      </c>
      <c r="I9645" s="44" t="s">
        <v>53796</v>
      </c>
      <c r="L9645" s="46">
        <v>109.99</v>
      </c>
      <c r="M9645" s="46">
        <v>109.99</v>
      </c>
    </row>
    <row r="9646" spans="1:14" x14ac:dyDescent="0.25">
      <c r="B9646" s="42"/>
      <c r="C9646" s="42"/>
      <c r="E9646" s="32" t="s">
        <v>45367</v>
      </c>
      <c r="F9646" s="44" t="s">
        <v>16</v>
      </c>
      <c r="G9646" s="32" t="s">
        <v>11</v>
      </c>
      <c r="H9646" s="43" t="s">
        <v>12</v>
      </c>
      <c r="I9646" s="55" t="s">
        <v>45238</v>
      </c>
      <c r="L9646" s="46">
        <v>119.99</v>
      </c>
      <c r="M9646" s="46">
        <v>119.99</v>
      </c>
    </row>
    <row r="9647" spans="1:14" x14ac:dyDescent="0.25">
      <c r="B9647" s="42"/>
      <c r="C9647" s="42"/>
      <c r="E9647" s="32" t="s">
        <v>45365</v>
      </c>
      <c r="F9647" s="44" t="s">
        <v>16</v>
      </c>
      <c r="G9647" s="32" t="s">
        <v>11</v>
      </c>
      <c r="H9647" s="43" t="s">
        <v>12</v>
      </c>
      <c r="I9647" s="55" t="s">
        <v>45236</v>
      </c>
      <c r="L9647" s="46">
        <v>119.99</v>
      </c>
      <c r="M9647" s="46">
        <v>119.99</v>
      </c>
    </row>
    <row r="9648" spans="1:14" x14ac:dyDescent="0.25">
      <c r="B9648" s="42"/>
      <c r="C9648" s="42"/>
      <c r="E9648" s="32" t="s">
        <v>45366</v>
      </c>
      <c r="F9648" s="44" t="s">
        <v>16</v>
      </c>
      <c r="G9648" s="32" t="s">
        <v>11</v>
      </c>
      <c r="H9648" s="43" t="s">
        <v>12</v>
      </c>
      <c r="I9648" s="55" t="s">
        <v>45237</v>
      </c>
      <c r="L9648" s="46">
        <v>119.99</v>
      </c>
      <c r="M9648" s="46">
        <v>119.99</v>
      </c>
    </row>
    <row r="9649" spans="2:13" x14ac:dyDescent="0.25">
      <c r="B9649" s="42"/>
      <c r="C9649" s="42"/>
      <c r="E9649" s="44" t="s">
        <v>53793</v>
      </c>
      <c r="F9649" s="44" t="s">
        <v>16</v>
      </c>
      <c r="G9649" s="32" t="s">
        <v>11</v>
      </c>
      <c r="H9649" s="43" t="s">
        <v>12</v>
      </c>
      <c r="I9649" s="44" t="s">
        <v>53888</v>
      </c>
      <c r="L9649" s="46">
        <v>39.99</v>
      </c>
      <c r="M9649" s="46">
        <v>39.99</v>
      </c>
    </row>
    <row r="9650" spans="2:13" x14ac:dyDescent="0.25">
      <c r="B9650" s="42"/>
      <c r="C9650" s="42"/>
      <c r="E9650" s="44" t="s">
        <v>53794</v>
      </c>
      <c r="F9650" s="44" t="s">
        <v>16</v>
      </c>
      <c r="G9650" s="32" t="s">
        <v>11</v>
      </c>
      <c r="H9650" s="43" t="s">
        <v>12</v>
      </c>
      <c r="I9650" s="44" t="s">
        <v>53889</v>
      </c>
      <c r="L9650" s="46">
        <v>39.99</v>
      </c>
      <c r="M9650" s="46">
        <v>39.99</v>
      </c>
    </row>
    <row r="9651" spans="2:13" x14ac:dyDescent="0.25">
      <c r="B9651" s="42"/>
      <c r="C9651" s="42"/>
      <c r="E9651" s="44" t="s">
        <v>45471</v>
      </c>
      <c r="F9651" s="44" t="s">
        <v>16</v>
      </c>
      <c r="G9651" s="32" t="s">
        <v>11</v>
      </c>
      <c r="H9651" s="43" t="s">
        <v>12</v>
      </c>
      <c r="I9651" s="55" t="s">
        <v>45295</v>
      </c>
      <c r="L9651" s="46">
        <v>179.99</v>
      </c>
      <c r="M9651" s="46">
        <v>179.99</v>
      </c>
    </row>
    <row r="9652" spans="2:13" x14ac:dyDescent="0.25">
      <c r="B9652" s="42"/>
      <c r="C9652" s="42"/>
      <c r="E9652" s="44" t="s">
        <v>45472</v>
      </c>
      <c r="F9652" s="44" t="s">
        <v>16</v>
      </c>
      <c r="G9652" s="32" t="s">
        <v>11</v>
      </c>
      <c r="H9652" s="43" t="s">
        <v>12</v>
      </c>
      <c r="I9652" s="55" t="s">
        <v>45296</v>
      </c>
      <c r="L9652" s="46">
        <v>179.99</v>
      </c>
      <c r="M9652" s="46">
        <v>179.99</v>
      </c>
    </row>
    <row r="9653" spans="2:13" x14ac:dyDescent="0.25">
      <c r="B9653" s="42"/>
      <c r="C9653" s="42"/>
      <c r="E9653" s="32" t="s">
        <v>53765</v>
      </c>
      <c r="F9653" s="44" t="s">
        <v>16</v>
      </c>
      <c r="G9653" s="32" t="s">
        <v>11</v>
      </c>
      <c r="H9653" s="43" t="s">
        <v>12</v>
      </c>
      <c r="I9653" s="55" t="s">
        <v>53762</v>
      </c>
      <c r="L9653" s="46">
        <v>269.99</v>
      </c>
      <c r="M9653" s="46">
        <v>269.99</v>
      </c>
    </row>
    <row r="9654" spans="2:13" x14ac:dyDescent="0.25">
      <c r="B9654" s="42"/>
      <c r="C9654" s="42"/>
      <c r="E9654" s="32" t="s">
        <v>53764</v>
      </c>
      <c r="F9654" s="44" t="s">
        <v>16</v>
      </c>
      <c r="G9654" s="32" t="s">
        <v>11</v>
      </c>
      <c r="H9654" s="43" t="s">
        <v>12</v>
      </c>
      <c r="I9654" s="55" t="s">
        <v>53761</v>
      </c>
      <c r="L9654" s="46">
        <v>269.99</v>
      </c>
      <c r="M9654" s="46">
        <v>269.99</v>
      </c>
    </row>
    <row r="9655" spans="2:13" x14ac:dyDescent="0.25">
      <c r="B9655" s="42"/>
      <c r="C9655" s="42"/>
      <c r="E9655" s="32" t="s">
        <v>53763</v>
      </c>
      <c r="F9655" s="44" t="s">
        <v>16</v>
      </c>
      <c r="G9655" s="32" t="s">
        <v>11</v>
      </c>
      <c r="H9655" s="43" t="s">
        <v>12</v>
      </c>
      <c r="I9655" s="55" t="s">
        <v>53760</v>
      </c>
      <c r="L9655" s="46">
        <v>269.99</v>
      </c>
      <c r="M9655" s="46">
        <v>269.99</v>
      </c>
    </row>
    <row r="9656" spans="2:13" x14ac:dyDescent="0.25">
      <c r="B9656" s="42"/>
      <c r="C9656" s="42"/>
      <c r="E9656" s="44" t="s">
        <v>53799</v>
      </c>
      <c r="F9656" s="44" t="s">
        <v>16</v>
      </c>
      <c r="G9656" s="32" t="s">
        <v>11</v>
      </c>
      <c r="H9656" s="43" t="s">
        <v>12</v>
      </c>
      <c r="I9656" s="44" t="s">
        <v>53802</v>
      </c>
      <c r="L9656" s="46">
        <v>179.99</v>
      </c>
      <c r="M9656" s="46">
        <v>179.99</v>
      </c>
    </row>
    <row r="9657" spans="2:13" x14ac:dyDescent="0.25">
      <c r="B9657" s="42"/>
      <c r="C9657" s="42"/>
      <c r="E9657" s="44" t="s">
        <v>53801</v>
      </c>
      <c r="F9657" s="44" t="s">
        <v>16</v>
      </c>
      <c r="G9657" s="32" t="s">
        <v>11</v>
      </c>
      <c r="H9657" s="43" t="s">
        <v>12</v>
      </c>
      <c r="I9657" s="44" t="s">
        <v>53804</v>
      </c>
      <c r="L9657" s="46">
        <v>179.99</v>
      </c>
      <c r="M9657" s="46">
        <v>179.99</v>
      </c>
    </row>
    <row r="9658" spans="2:13" x14ac:dyDescent="0.25">
      <c r="B9658" s="42"/>
      <c r="C9658" s="42"/>
      <c r="E9658" s="44" t="s">
        <v>53800</v>
      </c>
      <c r="F9658" s="44" t="s">
        <v>16</v>
      </c>
      <c r="G9658" s="32" t="s">
        <v>11</v>
      </c>
      <c r="H9658" s="43" t="s">
        <v>12</v>
      </c>
      <c r="I9658" s="44" t="s">
        <v>53803</v>
      </c>
      <c r="L9658" s="46">
        <v>179.99</v>
      </c>
      <c r="M9658" s="46">
        <v>179.99</v>
      </c>
    </row>
    <row r="9659" spans="2:13" x14ac:dyDescent="0.25">
      <c r="B9659" s="42"/>
      <c r="C9659" s="42"/>
      <c r="E9659" s="32" t="s">
        <v>45362</v>
      </c>
      <c r="F9659" s="44" t="s">
        <v>16</v>
      </c>
      <c r="G9659" s="32" t="s">
        <v>11</v>
      </c>
      <c r="H9659" s="43" t="s">
        <v>12</v>
      </c>
      <c r="I9659" s="55" t="s">
        <v>45234</v>
      </c>
      <c r="L9659" s="46">
        <v>189.99</v>
      </c>
      <c r="M9659" s="46">
        <v>189.99</v>
      </c>
    </row>
    <row r="9660" spans="2:13" x14ac:dyDescent="0.25">
      <c r="B9660" s="42"/>
      <c r="C9660" s="42"/>
      <c r="E9660" s="32" t="s">
        <v>45364</v>
      </c>
      <c r="F9660" s="44" t="s">
        <v>16</v>
      </c>
      <c r="G9660" s="32" t="s">
        <v>11</v>
      </c>
      <c r="H9660" s="43" t="s">
        <v>12</v>
      </c>
      <c r="I9660" s="55" t="s">
        <v>45258</v>
      </c>
      <c r="L9660" s="46">
        <v>189.99</v>
      </c>
      <c r="M9660" s="46">
        <v>169.95</v>
      </c>
    </row>
    <row r="9661" spans="2:13" x14ac:dyDescent="0.25">
      <c r="B9661" s="42"/>
      <c r="C9661" s="42"/>
      <c r="E9661" s="32" t="s">
        <v>45363</v>
      </c>
      <c r="F9661" s="44" t="s">
        <v>16</v>
      </c>
      <c r="G9661" s="32" t="s">
        <v>11</v>
      </c>
      <c r="H9661" s="43" t="s">
        <v>12</v>
      </c>
      <c r="I9661" s="55" t="s">
        <v>45235</v>
      </c>
      <c r="L9661" s="46">
        <v>189.99</v>
      </c>
      <c r="M9661" s="46">
        <v>169.95</v>
      </c>
    </row>
    <row r="9662" spans="2:13" x14ac:dyDescent="0.25">
      <c r="B9662" s="42"/>
      <c r="C9662" s="42"/>
      <c r="E9662" s="32" t="s">
        <v>45437</v>
      </c>
      <c r="F9662" s="44" t="s">
        <v>16</v>
      </c>
      <c r="G9662" s="32" t="s">
        <v>11</v>
      </c>
      <c r="H9662" s="43" t="s">
        <v>12</v>
      </c>
      <c r="I9662" s="55" t="s">
        <v>45257</v>
      </c>
      <c r="L9662" s="46">
        <v>844.99</v>
      </c>
      <c r="M9662" s="46">
        <v>844.99</v>
      </c>
    </row>
    <row r="9663" spans="2:13" x14ac:dyDescent="0.25">
      <c r="B9663" s="42"/>
      <c r="C9663" s="42"/>
      <c r="E9663" s="32" t="s">
        <v>45434</v>
      </c>
      <c r="F9663" s="44" t="s">
        <v>16</v>
      </c>
      <c r="G9663" s="32" t="s">
        <v>11</v>
      </c>
      <c r="H9663" s="43" t="s">
        <v>12</v>
      </c>
      <c r="I9663" s="55" t="s">
        <v>45254</v>
      </c>
      <c r="L9663" s="46">
        <v>844.99</v>
      </c>
      <c r="M9663" s="46">
        <v>844.99</v>
      </c>
    </row>
    <row r="9664" spans="2:13" x14ac:dyDescent="0.25">
      <c r="B9664" s="42"/>
      <c r="C9664" s="42"/>
      <c r="E9664" s="32" t="s">
        <v>45435</v>
      </c>
      <c r="F9664" s="44" t="s">
        <v>16</v>
      </c>
      <c r="G9664" s="32" t="s">
        <v>11</v>
      </c>
      <c r="H9664" s="43" t="s">
        <v>12</v>
      </c>
      <c r="I9664" s="55" t="s">
        <v>45255</v>
      </c>
      <c r="L9664" s="46">
        <v>844.99</v>
      </c>
      <c r="M9664" s="46">
        <v>844.99</v>
      </c>
    </row>
    <row r="9665" spans="2:13" x14ac:dyDescent="0.25">
      <c r="B9665" s="42"/>
      <c r="C9665" s="42"/>
      <c r="E9665" s="32" t="s">
        <v>45436</v>
      </c>
      <c r="F9665" s="44" t="s">
        <v>16</v>
      </c>
      <c r="G9665" s="32" t="s">
        <v>11</v>
      </c>
      <c r="H9665" s="43" t="s">
        <v>12</v>
      </c>
      <c r="I9665" s="55" t="s">
        <v>45256</v>
      </c>
      <c r="L9665" s="46">
        <v>844.99</v>
      </c>
      <c r="M9665" s="46">
        <v>844.99</v>
      </c>
    </row>
    <row r="9666" spans="2:13" x14ac:dyDescent="0.25">
      <c r="B9666" s="42"/>
      <c r="C9666" s="42"/>
      <c r="E9666" s="44" t="s">
        <v>45457</v>
      </c>
      <c r="F9666" s="44" t="s">
        <v>298</v>
      </c>
      <c r="G9666" s="32" t="s">
        <v>11</v>
      </c>
      <c r="H9666" s="43" t="s">
        <v>12</v>
      </c>
      <c r="I9666" s="55" t="s">
        <v>45226</v>
      </c>
      <c r="L9666" s="46">
        <v>149.99</v>
      </c>
      <c r="M9666" s="46">
        <v>149.99</v>
      </c>
    </row>
    <row r="9667" spans="2:13" x14ac:dyDescent="0.25">
      <c r="B9667" s="42"/>
      <c r="C9667" s="42"/>
      <c r="E9667" s="32" t="s">
        <v>45432</v>
      </c>
      <c r="F9667" s="44" t="s">
        <v>16</v>
      </c>
      <c r="G9667" s="32" t="s">
        <v>11</v>
      </c>
      <c r="H9667" s="43" t="s">
        <v>12</v>
      </c>
      <c r="I9667" s="55" t="s">
        <v>50034</v>
      </c>
      <c r="L9667" s="46">
        <v>339.99</v>
      </c>
      <c r="M9667" s="46">
        <v>339.99</v>
      </c>
    </row>
    <row r="9668" spans="2:13" x14ac:dyDescent="0.25">
      <c r="B9668" s="42"/>
      <c r="C9668" s="42"/>
      <c r="E9668" s="32" t="s">
        <v>45433</v>
      </c>
      <c r="F9668" s="44" t="s">
        <v>16</v>
      </c>
      <c r="G9668" s="32" t="s">
        <v>11</v>
      </c>
      <c r="H9668" s="43" t="s">
        <v>12</v>
      </c>
      <c r="I9668" s="55" t="s">
        <v>50035</v>
      </c>
      <c r="L9668" s="46">
        <v>339.99</v>
      </c>
      <c r="M9668" s="46">
        <v>339.99</v>
      </c>
    </row>
    <row r="9669" spans="2:13" x14ac:dyDescent="0.25">
      <c r="B9669" s="42"/>
      <c r="C9669" s="42"/>
      <c r="E9669" s="32" t="s">
        <v>45411</v>
      </c>
      <c r="F9669" s="44" t="s">
        <v>3093</v>
      </c>
      <c r="G9669" s="32" t="s">
        <v>11</v>
      </c>
      <c r="H9669" s="43" t="s">
        <v>12</v>
      </c>
      <c r="I9669" s="55" t="s">
        <v>45252</v>
      </c>
      <c r="L9669" s="46">
        <v>199.95</v>
      </c>
      <c r="M9669" s="46">
        <v>199.95</v>
      </c>
    </row>
    <row r="9670" spans="2:13" x14ac:dyDescent="0.25">
      <c r="B9670" s="42"/>
      <c r="C9670" s="42"/>
      <c r="E9670" s="32" t="s">
        <v>45410</v>
      </c>
      <c r="F9670" s="44" t="s">
        <v>3093</v>
      </c>
      <c r="G9670" s="32" t="s">
        <v>11</v>
      </c>
      <c r="H9670" s="43" t="s">
        <v>12</v>
      </c>
      <c r="I9670" s="55" t="s">
        <v>45251</v>
      </c>
      <c r="L9670" s="46">
        <v>199.95</v>
      </c>
      <c r="M9670" s="46">
        <v>199.95</v>
      </c>
    </row>
    <row r="9671" spans="2:13" x14ac:dyDescent="0.25">
      <c r="B9671" s="42"/>
      <c r="C9671" s="42"/>
      <c r="E9671" s="32" t="s">
        <v>45407</v>
      </c>
      <c r="F9671" s="44" t="s">
        <v>3093</v>
      </c>
      <c r="G9671" s="32" t="s">
        <v>11</v>
      </c>
      <c r="H9671" s="43" t="s">
        <v>12</v>
      </c>
      <c r="I9671" s="55" t="s">
        <v>45249</v>
      </c>
      <c r="L9671" s="46">
        <v>199.95</v>
      </c>
      <c r="M9671" s="46">
        <v>199.95</v>
      </c>
    </row>
    <row r="9672" spans="2:13" x14ac:dyDescent="0.25">
      <c r="B9672" s="42"/>
      <c r="C9672" s="42"/>
      <c r="E9672" s="32" t="s">
        <v>45408</v>
      </c>
      <c r="F9672" s="44" t="s">
        <v>3093</v>
      </c>
      <c r="G9672" s="32" t="s">
        <v>11</v>
      </c>
      <c r="H9672" s="43" t="s">
        <v>12</v>
      </c>
      <c r="I9672" s="55" t="s">
        <v>45253</v>
      </c>
      <c r="L9672" s="46">
        <v>199.95</v>
      </c>
      <c r="M9672" s="46">
        <v>199.95</v>
      </c>
    </row>
    <row r="9673" spans="2:13" x14ac:dyDescent="0.25">
      <c r="B9673" s="42"/>
      <c r="C9673" s="42"/>
      <c r="E9673" s="32" t="s">
        <v>45409</v>
      </c>
      <c r="F9673" s="44" t="s">
        <v>3093</v>
      </c>
      <c r="G9673" s="32" t="s">
        <v>11</v>
      </c>
      <c r="H9673" s="43" t="s">
        <v>12</v>
      </c>
      <c r="I9673" s="55" t="s">
        <v>45250</v>
      </c>
      <c r="L9673" s="46">
        <v>199.95</v>
      </c>
      <c r="M9673" s="46">
        <v>199.95</v>
      </c>
    </row>
    <row r="9674" spans="2:13" x14ac:dyDescent="0.25">
      <c r="B9674" s="42"/>
      <c r="C9674" s="42"/>
      <c r="E9674" s="32" t="s">
        <v>53771</v>
      </c>
      <c r="F9674" s="44" t="s">
        <v>3093</v>
      </c>
      <c r="G9674" s="32" t="s">
        <v>11</v>
      </c>
      <c r="H9674" s="43" t="s">
        <v>12</v>
      </c>
      <c r="I9674" s="55" t="s">
        <v>53776</v>
      </c>
      <c r="L9674" s="46">
        <v>149.99</v>
      </c>
      <c r="M9674" s="46">
        <v>149.99</v>
      </c>
    </row>
    <row r="9675" spans="2:13" x14ac:dyDescent="0.25">
      <c r="B9675" s="42"/>
      <c r="C9675" s="42"/>
      <c r="E9675" s="32" t="s">
        <v>53770</v>
      </c>
      <c r="F9675" s="44" t="s">
        <v>3093</v>
      </c>
      <c r="G9675" s="32" t="s">
        <v>11</v>
      </c>
      <c r="H9675" s="43" t="s">
        <v>12</v>
      </c>
      <c r="I9675" s="55" t="s">
        <v>53775</v>
      </c>
      <c r="L9675" s="46">
        <v>149.99</v>
      </c>
      <c r="M9675" s="46">
        <v>149.99</v>
      </c>
    </row>
    <row r="9676" spans="2:13" x14ac:dyDescent="0.25">
      <c r="B9676" s="42"/>
      <c r="C9676" s="42"/>
      <c r="E9676" s="32" t="s">
        <v>53769</v>
      </c>
      <c r="F9676" s="44" t="s">
        <v>3093</v>
      </c>
      <c r="G9676" s="32" t="s">
        <v>11</v>
      </c>
      <c r="H9676" s="43" t="s">
        <v>12</v>
      </c>
      <c r="I9676" s="55" t="s">
        <v>53774</v>
      </c>
      <c r="L9676" s="46">
        <v>149.99</v>
      </c>
      <c r="M9676" s="46">
        <v>149.99</v>
      </c>
    </row>
    <row r="9677" spans="2:13" x14ac:dyDescent="0.25">
      <c r="B9677" s="42"/>
      <c r="C9677" s="42"/>
      <c r="E9677" s="32" t="s">
        <v>53768</v>
      </c>
      <c r="F9677" s="44" t="s">
        <v>3093</v>
      </c>
      <c r="G9677" s="32" t="s">
        <v>11</v>
      </c>
      <c r="H9677" s="43" t="s">
        <v>12</v>
      </c>
      <c r="I9677" s="55" t="s">
        <v>53773</v>
      </c>
      <c r="L9677" s="46">
        <v>149.99</v>
      </c>
      <c r="M9677" s="46">
        <v>149.99</v>
      </c>
    </row>
    <row r="9678" spans="2:13" x14ac:dyDescent="0.25">
      <c r="B9678" s="42"/>
      <c r="C9678" s="42"/>
      <c r="E9678" s="32" t="s">
        <v>53767</v>
      </c>
      <c r="F9678" s="44" t="s">
        <v>3093</v>
      </c>
      <c r="G9678" s="32" t="s">
        <v>11</v>
      </c>
      <c r="H9678" s="43" t="s">
        <v>12</v>
      </c>
      <c r="I9678" s="55" t="s">
        <v>53772</v>
      </c>
      <c r="L9678" s="46">
        <v>149.99</v>
      </c>
      <c r="M9678" s="46">
        <v>149.99</v>
      </c>
    </row>
    <row r="9679" spans="2:13" x14ac:dyDescent="0.25">
      <c r="B9679" s="42"/>
      <c r="C9679" s="42"/>
      <c r="E9679" s="32" t="s">
        <v>45335</v>
      </c>
      <c r="F9679" s="44" t="s">
        <v>3093</v>
      </c>
      <c r="G9679" s="32" t="s">
        <v>11</v>
      </c>
      <c r="H9679" s="43" t="s">
        <v>12</v>
      </c>
      <c r="I9679" s="55" t="s">
        <v>45263</v>
      </c>
      <c r="L9679" s="46">
        <v>149.94999999999999</v>
      </c>
      <c r="M9679" s="46">
        <v>149.94999999999999</v>
      </c>
    </row>
    <row r="9680" spans="2:13" x14ac:dyDescent="0.25">
      <c r="B9680" s="42"/>
      <c r="C9680" s="42"/>
      <c r="E9680" s="32" t="s">
        <v>45334</v>
      </c>
      <c r="F9680" s="44" t="s">
        <v>3093</v>
      </c>
      <c r="G9680" s="32" t="s">
        <v>11</v>
      </c>
      <c r="H9680" s="43" t="s">
        <v>12</v>
      </c>
      <c r="I9680" s="55" t="s">
        <v>45262</v>
      </c>
      <c r="L9680" s="46">
        <v>149.94999999999999</v>
      </c>
      <c r="M9680" s="46">
        <v>149.94999999999999</v>
      </c>
    </row>
    <row r="9681" spans="2:13" x14ac:dyDescent="0.25">
      <c r="B9681" s="42"/>
      <c r="C9681" s="42"/>
      <c r="E9681" s="32" t="s">
        <v>45332</v>
      </c>
      <c r="F9681" s="44" t="s">
        <v>3093</v>
      </c>
      <c r="G9681" s="32" t="s">
        <v>11</v>
      </c>
      <c r="H9681" s="43" t="s">
        <v>12</v>
      </c>
      <c r="I9681" s="55" t="s">
        <v>45259</v>
      </c>
      <c r="L9681" s="46">
        <v>149.94999999999999</v>
      </c>
      <c r="M9681" s="46">
        <v>149.94999999999999</v>
      </c>
    </row>
    <row r="9682" spans="2:13" x14ac:dyDescent="0.25">
      <c r="B9682" s="42"/>
      <c r="C9682" s="42"/>
      <c r="E9682" s="32" t="s">
        <v>45333</v>
      </c>
      <c r="F9682" s="44" t="s">
        <v>3093</v>
      </c>
      <c r="G9682" s="32" t="s">
        <v>11</v>
      </c>
      <c r="H9682" s="43" t="s">
        <v>12</v>
      </c>
      <c r="I9682" s="55" t="s">
        <v>45260</v>
      </c>
      <c r="L9682" s="46">
        <v>149.94999999999999</v>
      </c>
      <c r="M9682" s="46">
        <v>149.94999999999999</v>
      </c>
    </row>
    <row r="9683" spans="2:13" x14ac:dyDescent="0.25">
      <c r="B9683" s="42"/>
      <c r="C9683" s="42"/>
      <c r="E9683" s="32" t="s">
        <v>45336</v>
      </c>
      <c r="F9683" s="44" t="s">
        <v>3093</v>
      </c>
      <c r="G9683" s="32" t="s">
        <v>11</v>
      </c>
      <c r="H9683" s="43" t="s">
        <v>12</v>
      </c>
      <c r="I9683" s="55" t="s">
        <v>45261</v>
      </c>
      <c r="L9683" s="46">
        <v>149.94999999999999</v>
      </c>
      <c r="M9683" s="46">
        <v>149.94999999999999</v>
      </c>
    </row>
    <row r="9684" spans="2:13" x14ac:dyDescent="0.25">
      <c r="B9684" s="42"/>
      <c r="C9684" s="42"/>
      <c r="E9684" s="44" t="s">
        <v>45331</v>
      </c>
      <c r="F9684" s="44" t="s">
        <v>82</v>
      </c>
      <c r="G9684" s="32" t="s">
        <v>11</v>
      </c>
      <c r="H9684" s="43" t="s">
        <v>12</v>
      </c>
      <c r="I9684" s="55" t="s">
        <v>45199</v>
      </c>
      <c r="L9684" s="46">
        <v>499.95</v>
      </c>
      <c r="M9684" s="46">
        <v>499.95</v>
      </c>
    </row>
    <row r="9685" spans="2:13" x14ac:dyDescent="0.25">
      <c r="B9685" s="42"/>
      <c r="C9685" s="42"/>
      <c r="E9685" s="44" t="s">
        <v>45330</v>
      </c>
      <c r="F9685" s="44" t="s">
        <v>82</v>
      </c>
      <c r="G9685" s="32" t="s">
        <v>11</v>
      </c>
      <c r="H9685" s="43" t="s">
        <v>12</v>
      </c>
      <c r="I9685" s="55" t="s">
        <v>45198</v>
      </c>
      <c r="L9685" s="46">
        <v>499.95</v>
      </c>
      <c r="M9685" s="46">
        <v>499.95</v>
      </c>
    </row>
    <row r="9686" spans="2:13" x14ac:dyDescent="0.25">
      <c r="B9686" s="42"/>
      <c r="C9686" s="42"/>
      <c r="E9686" s="44" t="s">
        <v>45327</v>
      </c>
      <c r="F9686" s="44" t="s">
        <v>82</v>
      </c>
      <c r="G9686" s="32" t="s">
        <v>11</v>
      </c>
      <c r="H9686" s="43" t="s">
        <v>12</v>
      </c>
      <c r="I9686" s="55" t="s">
        <v>45195</v>
      </c>
      <c r="L9686" s="46">
        <v>499.95</v>
      </c>
      <c r="M9686" s="46">
        <v>499.95</v>
      </c>
    </row>
    <row r="9687" spans="2:13" x14ac:dyDescent="0.25">
      <c r="B9687" s="42"/>
      <c r="C9687" s="42"/>
      <c r="E9687" s="44" t="s">
        <v>45328</v>
      </c>
      <c r="F9687" s="44" t="s">
        <v>82</v>
      </c>
      <c r="G9687" s="32" t="s">
        <v>11</v>
      </c>
      <c r="H9687" s="43" t="s">
        <v>12</v>
      </c>
      <c r="I9687" s="55" t="s">
        <v>45196</v>
      </c>
      <c r="L9687" s="46">
        <v>499.95</v>
      </c>
      <c r="M9687" s="46">
        <v>499.95</v>
      </c>
    </row>
    <row r="9688" spans="2:13" x14ac:dyDescent="0.25">
      <c r="B9688" s="42"/>
      <c r="C9688" s="42"/>
      <c r="E9688" s="44" t="s">
        <v>45329</v>
      </c>
      <c r="F9688" s="44" t="s">
        <v>82</v>
      </c>
      <c r="G9688" s="32" t="s">
        <v>11</v>
      </c>
      <c r="H9688" s="43" t="s">
        <v>12</v>
      </c>
      <c r="I9688" s="55" t="s">
        <v>45197</v>
      </c>
      <c r="L9688" s="46">
        <v>499.95</v>
      </c>
      <c r="M9688" s="46">
        <v>499.95</v>
      </c>
    </row>
    <row r="9689" spans="2:13" x14ac:dyDescent="0.25">
      <c r="B9689" s="42"/>
      <c r="C9689" s="42"/>
      <c r="E9689" s="32" t="s">
        <v>45326</v>
      </c>
      <c r="F9689" s="44" t="s">
        <v>82</v>
      </c>
      <c r="G9689" s="32" t="s">
        <v>11</v>
      </c>
      <c r="H9689" s="43" t="s">
        <v>12</v>
      </c>
      <c r="I9689" s="55" t="s">
        <v>45225</v>
      </c>
      <c r="L9689" s="46">
        <v>599.95000000000005</v>
      </c>
      <c r="M9689" s="46">
        <v>599.95000000000005</v>
      </c>
    </row>
    <row r="9690" spans="2:13" x14ac:dyDescent="0.25">
      <c r="B9690" s="42"/>
      <c r="C9690" s="42"/>
      <c r="E9690" s="32" t="s">
        <v>45325</v>
      </c>
      <c r="F9690" s="44" t="s">
        <v>82</v>
      </c>
      <c r="G9690" s="32" t="s">
        <v>11</v>
      </c>
      <c r="H9690" s="43" t="s">
        <v>12</v>
      </c>
      <c r="I9690" s="55" t="s">
        <v>45224</v>
      </c>
      <c r="L9690" s="46">
        <v>599.95000000000005</v>
      </c>
      <c r="M9690" s="46">
        <v>599.95000000000005</v>
      </c>
    </row>
    <row r="9691" spans="2:13" x14ac:dyDescent="0.25">
      <c r="B9691" s="42"/>
      <c r="C9691" s="42"/>
      <c r="E9691" s="32" t="s">
        <v>45322</v>
      </c>
      <c r="F9691" s="44" t="s">
        <v>82</v>
      </c>
      <c r="G9691" s="32" t="s">
        <v>11</v>
      </c>
      <c r="H9691" s="43" t="s">
        <v>12</v>
      </c>
      <c r="I9691" s="55" t="s">
        <v>45221</v>
      </c>
      <c r="L9691" s="46">
        <v>599.95000000000005</v>
      </c>
      <c r="M9691" s="46">
        <v>599.95000000000005</v>
      </c>
    </row>
    <row r="9692" spans="2:13" x14ac:dyDescent="0.25">
      <c r="B9692" s="42"/>
      <c r="C9692" s="42"/>
      <c r="E9692" s="32" t="s">
        <v>45323</v>
      </c>
      <c r="F9692" s="44" t="s">
        <v>82</v>
      </c>
      <c r="G9692" s="32" t="s">
        <v>11</v>
      </c>
      <c r="H9692" s="43" t="s">
        <v>12</v>
      </c>
      <c r="I9692" s="55" t="s">
        <v>45222</v>
      </c>
      <c r="L9692" s="46">
        <v>599.95000000000005</v>
      </c>
      <c r="M9692" s="46">
        <v>599.95000000000005</v>
      </c>
    </row>
    <row r="9693" spans="2:13" x14ac:dyDescent="0.25">
      <c r="B9693" s="42"/>
      <c r="C9693" s="42"/>
      <c r="E9693" s="32" t="s">
        <v>45324</v>
      </c>
      <c r="F9693" s="44" t="s">
        <v>82</v>
      </c>
      <c r="G9693" s="32" t="s">
        <v>11</v>
      </c>
      <c r="H9693" s="43" t="s">
        <v>12</v>
      </c>
      <c r="I9693" s="55" t="s">
        <v>45223</v>
      </c>
      <c r="L9693" s="46">
        <v>599.95000000000005</v>
      </c>
      <c r="M9693" s="46">
        <v>599.95000000000005</v>
      </c>
    </row>
    <row r="9694" spans="2:13" x14ac:dyDescent="0.25">
      <c r="B9694" s="42"/>
      <c r="C9694" s="42"/>
      <c r="E9694" s="32" t="s">
        <v>45397</v>
      </c>
      <c r="F9694" s="44" t="s">
        <v>17065</v>
      </c>
      <c r="G9694" s="32" t="s">
        <v>11</v>
      </c>
      <c r="H9694" s="43" t="s">
        <v>12</v>
      </c>
      <c r="I9694" s="55" t="s">
        <v>45164</v>
      </c>
      <c r="L9694" s="46">
        <v>219.99</v>
      </c>
      <c r="M9694" s="46">
        <v>219.99</v>
      </c>
    </row>
    <row r="9695" spans="2:13" x14ac:dyDescent="0.25">
      <c r="B9695" s="42"/>
      <c r="C9695" s="42"/>
      <c r="E9695" s="32" t="s">
        <v>45396</v>
      </c>
      <c r="F9695" s="44" t="s">
        <v>17065</v>
      </c>
      <c r="G9695" s="32" t="s">
        <v>11</v>
      </c>
      <c r="H9695" s="43" t="s">
        <v>12</v>
      </c>
      <c r="I9695" s="55" t="s">
        <v>45163</v>
      </c>
      <c r="L9695" s="46">
        <v>219.99</v>
      </c>
      <c r="M9695" s="46">
        <v>219.99</v>
      </c>
    </row>
    <row r="9696" spans="2:13" x14ac:dyDescent="0.25">
      <c r="B9696" s="42"/>
      <c r="C9696" s="42"/>
      <c r="E9696" s="32" t="s">
        <v>45395</v>
      </c>
      <c r="F9696" s="44" t="s">
        <v>17065</v>
      </c>
      <c r="G9696" s="32" t="s">
        <v>11</v>
      </c>
      <c r="H9696" s="43" t="s">
        <v>12</v>
      </c>
      <c r="I9696" s="55" t="s">
        <v>45162</v>
      </c>
      <c r="L9696" s="46">
        <v>219.99</v>
      </c>
      <c r="M9696" s="46">
        <v>219.99</v>
      </c>
    </row>
    <row r="9697" spans="2:13" x14ac:dyDescent="0.25">
      <c r="B9697" s="42"/>
      <c r="C9697" s="42"/>
      <c r="E9697" s="32" t="s">
        <v>45394</v>
      </c>
      <c r="F9697" s="44" t="s">
        <v>17065</v>
      </c>
      <c r="G9697" s="32" t="s">
        <v>11</v>
      </c>
      <c r="H9697" s="43" t="s">
        <v>12</v>
      </c>
      <c r="I9697" s="55" t="s">
        <v>45161</v>
      </c>
      <c r="L9697" s="46">
        <v>219.99</v>
      </c>
      <c r="M9697" s="46">
        <v>219.99</v>
      </c>
    </row>
    <row r="9698" spans="2:13" x14ac:dyDescent="0.25">
      <c r="B9698" s="42"/>
      <c r="C9698" s="42"/>
      <c r="E9698" s="32" t="s">
        <v>45393</v>
      </c>
      <c r="F9698" s="44" t="s">
        <v>17065</v>
      </c>
      <c r="G9698" s="32" t="s">
        <v>11</v>
      </c>
      <c r="H9698" s="43" t="s">
        <v>12</v>
      </c>
      <c r="I9698" s="55" t="s">
        <v>45160</v>
      </c>
      <c r="L9698" s="46">
        <v>219.99</v>
      </c>
      <c r="M9698" s="46">
        <v>219.99</v>
      </c>
    </row>
    <row r="9699" spans="2:13" x14ac:dyDescent="0.25">
      <c r="B9699" s="42"/>
      <c r="C9699" s="42"/>
      <c r="E9699" s="32" t="s">
        <v>45392</v>
      </c>
      <c r="F9699" s="44" t="s">
        <v>17065</v>
      </c>
      <c r="G9699" s="32" t="s">
        <v>11</v>
      </c>
      <c r="H9699" s="43" t="s">
        <v>12</v>
      </c>
      <c r="I9699" s="55" t="s">
        <v>45159</v>
      </c>
      <c r="L9699" s="46">
        <v>219.99</v>
      </c>
      <c r="M9699" s="46">
        <v>219.99</v>
      </c>
    </row>
    <row r="9700" spans="2:13" x14ac:dyDescent="0.25">
      <c r="B9700" s="42"/>
      <c r="C9700" s="42"/>
      <c r="E9700" s="32" t="s">
        <v>45391</v>
      </c>
      <c r="F9700" s="44" t="s">
        <v>17065</v>
      </c>
      <c r="G9700" s="32" t="s">
        <v>11</v>
      </c>
      <c r="H9700" s="43" t="s">
        <v>12</v>
      </c>
      <c r="I9700" s="55" t="s">
        <v>45158</v>
      </c>
      <c r="L9700" s="46">
        <v>219.99</v>
      </c>
      <c r="M9700" s="46">
        <v>219.99</v>
      </c>
    </row>
    <row r="9701" spans="2:13" x14ac:dyDescent="0.25">
      <c r="B9701" s="42"/>
      <c r="C9701" s="42"/>
      <c r="E9701" s="32" t="s">
        <v>45390</v>
      </c>
      <c r="F9701" s="44" t="s">
        <v>17065</v>
      </c>
      <c r="G9701" s="32" t="s">
        <v>11</v>
      </c>
      <c r="H9701" s="43" t="s">
        <v>12</v>
      </c>
      <c r="I9701" s="55" t="s">
        <v>45157</v>
      </c>
      <c r="L9701" s="46">
        <v>219.99</v>
      </c>
      <c r="M9701" s="46">
        <v>219.99</v>
      </c>
    </row>
    <row r="9702" spans="2:13" x14ac:dyDescent="0.25">
      <c r="B9702" s="42"/>
      <c r="C9702" s="42"/>
      <c r="E9702" s="32" t="s">
        <v>45389</v>
      </c>
      <c r="F9702" s="44" t="s">
        <v>17065</v>
      </c>
      <c r="G9702" s="32" t="s">
        <v>11</v>
      </c>
      <c r="H9702" s="43" t="s">
        <v>12</v>
      </c>
      <c r="I9702" s="55" t="s">
        <v>45156</v>
      </c>
      <c r="L9702" s="46">
        <v>219.99</v>
      </c>
      <c r="M9702" s="46">
        <v>219.99</v>
      </c>
    </row>
    <row r="9703" spans="2:13" x14ac:dyDescent="0.25">
      <c r="B9703" s="42"/>
      <c r="C9703" s="42"/>
      <c r="E9703" s="32" t="s">
        <v>45388</v>
      </c>
      <c r="F9703" s="44" t="s">
        <v>17065</v>
      </c>
      <c r="G9703" s="32" t="s">
        <v>11</v>
      </c>
      <c r="H9703" s="43" t="s">
        <v>12</v>
      </c>
      <c r="I9703" s="55" t="s">
        <v>45155</v>
      </c>
      <c r="L9703" s="46">
        <v>219.99</v>
      </c>
      <c r="M9703" s="46">
        <v>219.99</v>
      </c>
    </row>
    <row r="9704" spans="2:13" x14ac:dyDescent="0.25">
      <c r="B9704" s="42"/>
      <c r="C9704" s="42"/>
      <c r="E9704" s="32" t="s">
        <v>45406</v>
      </c>
      <c r="F9704" s="44" t="s">
        <v>17065</v>
      </c>
      <c r="G9704" s="32" t="s">
        <v>11</v>
      </c>
      <c r="H9704" s="43" t="s">
        <v>12</v>
      </c>
      <c r="I9704" s="55" t="s">
        <v>45194</v>
      </c>
      <c r="L9704" s="46">
        <v>219.99</v>
      </c>
      <c r="M9704" s="46">
        <v>219.99</v>
      </c>
    </row>
    <row r="9705" spans="2:13" x14ac:dyDescent="0.25">
      <c r="B9705" s="42"/>
      <c r="C9705" s="42"/>
      <c r="E9705" s="32" t="s">
        <v>45405</v>
      </c>
      <c r="F9705" s="44" t="s">
        <v>17065</v>
      </c>
      <c r="G9705" s="32" t="s">
        <v>11</v>
      </c>
      <c r="H9705" s="43" t="s">
        <v>12</v>
      </c>
      <c r="I9705" s="55" t="s">
        <v>45193</v>
      </c>
      <c r="L9705" s="46">
        <v>219.99</v>
      </c>
      <c r="M9705" s="46">
        <v>219.99</v>
      </c>
    </row>
    <row r="9706" spans="2:13" x14ac:dyDescent="0.25">
      <c r="B9706" s="42"/>
      <c r="C9706" s="42"/>
      <c r="E9706" s="32" t="s">
        <v>53766</v>
      </c>
      <c r="F9706" s="44" t="s">
        <v>17065</v>
      </c>
      <c r="G9706" s="32" t="s">
        <v>11</v>
      </c>
      <c r="H9706" s="43" t="s">
        <v>12</v>
      </c>
      <c r="I9706" s="55" t="s">
        <v>45192</v>
      </c>
      <c r="L9706" s="46">
        <v>219.99</v>
      </c>
      <c r="M9706" s="46">
        <v>219.99</v>
      </c>
    </row>
    <row r="9707" spans="2:13" x14ac:dyDescent="0.25">
      <c r="B9707" s="42"/>
      <c r="C9707" s="42"/>
      <c r="E9707" s="32" t="s">
        <v>45404</v>
      </c>
      <c r="F9707" s="44" t="s">
        <v>17065</v>
      </c>
      <c r="G9707" s="32" t="s">
        <v>11</v>
      </c>
      <c r="H9707" s="43" t="s">
        <v>12</v>
      </c>
      <c r="I9707" s="55" t="s">
        <v>45191</v>
      </c>
      <c r="L9707" s="46">
        <v>219.99</v>
      </c>
      <c r="M9707" s="46">
        <v>219.99</v>
      </c>
    </row>
    <row r="9708" spans="2:13" x14ac:dyDescent="0.25">
      <c r="B9708" s="42"/>
      <c r="C9708" s="42"/>
      <c r="E9708" s="32" t="s">
        <v>45403</v>
      </c>
      <c r="F9708" s="44" t="s">
        <v>17065</v>
      </c>
      <c r="G9708" s="32" t="s">
        <v>11</v>
      </c>
      <c r="H9708" s="43" t="s">
        <v>12</v>
      </c>
      <c r="I9708" s="55" t="s">
        <v>45190</v>
      </c>
      <c r="L9708" s="46">
        <v>219.99</v>
      </c>
      <c r="M9708" s="46">
        <v>219.99</v>
      </c>
    </row>
    <row r="9709" spans="2:13" x14ac:dyDescent="0.25">
      <c r="B9709" s="42"/>
      <c r="C9709" s="42"/>
      <c r="E9709" s="32" t="s">
        <v>45402</v>
      </c>
      <c r="F9709" s="44" t="s">
        <v>17065</v>
      </c>
      <c r="G9709" s="32" t="s">
        <v>11</v>
      </c>
      <c r="H9709" s="43" t="s">
        <v>12</v>
      </c>
      <c r="I9709" s="55" t="s">
        <v>45189</v>
      </c>
      <c r="L9709" s="46">
        <v>219.99</v>
      </c>
      <c r="M9709" s="46">
        <v>219.99</v>
      </c>
    </row>
    <row r="9710" spans="2:13" x14ac:dyDescent="0.25">
      <c r="B9710" s="42"/>
      <c r="C9710" s="42"/>
      <c r="E9710" s="32" t="s">
        <v>45401</v>
      </c>
      <c r="F9710" s="44" t="s">
        <v>17065</v>
      </c>
      <c r="G9710" s="32" t="s">
        <v>11</v>
      </c>
      <c r="H9710" s="43" t="s">
        <v>12</v>
      </c>
      <c r="I9710" s="55" t="s">
        <v>45188</v>
      </c>
      <c r="L9710" s="46">
        <v>219.99</v>
      </c>
      <c r="M9710" s="46">
        <v>219.99</v>
      </c>
    </row>
    <row r="9711" spans="2:13" x14ac:dyDescent="0.25">
      <c r="B9711" s="42"/>
      <c r="C9711" s="42"/>
      <c r="E9711" s="32" t="s">
        <v>45400</v>
      </c>
      <c r="F9711" s="44" t="s">
        <v>17065</v>
      </c>
      <c r="G9711" s="32" t="s">
        <v>11</v>
      </c>
      <c r="H9711" s="43" t="s">
        <v>12</v>
      </c>
      <c r="I9711" s="55" t="s">
        <v>45187</v>
      </c>
      <c r="L9711" s="46">
        <v>219.99</v>
      </c>
      <c r="M9711" s="46">
        <v>219.99</v>
      </c>
    </row>
    <row r="9712" spans="2:13" x14ac:dyDescent="0.25">
      <c r="B9712" s="42"/>
      <c r="C9712" s="42"/>
      <c r="E9712" s="32" t="s">
        <v>45399</v>
      </c>
      <c r="F9712" s="44" t="s">
        <v>17065</v>
      </c>
      <c r="G9712" s="32" t="s">
        <v>11</v>
      </c>
      <c r="H9712" s="43" t="s">
        <v>12</v>
      </c>
      <c r="I9712" s="55" t="s">
        <v>45186</v>
      </c>
      <c r="L9712" s="46">
        <v>219.99</v>
      </c>
      <c r="M9712" s="46">
        <v>219.99</v>
      </c>
    </row>
    <row r="9713" spans="2:13" x14ac:dyDescent="0.25">
      <c r="B9713" s="42"/>
      <c r="C9713" s="42"/>
      <c r="E9713" s="32" t="s">
        <v>45398</v>
      </c>
      <c r="F9713" s="44" t="s">
        <v>17065</v>
      </c>
      <c r="G9713" s="32" t="s">
        <v>11</v>
      </c>
      <c r="H9713" s="43" t="s">
        <v>12</v>
      </c>
      <c r="I9713" s="55" t="s">
        <v>45185</v>
      </c>
      <c r="L9713" s="46">
        <v>219.99</v>
      </c>
      <c r="M9713" s="46">
        <v>219.99</v>
      </c>
    </row>
    <row r="9714" spans="2:13" x14ac:dyDescent="0.25">
      <c r="B9714" s="42"/>
      <c r="C9714" s="42"/>
      <c r="E9714" s="32" t="s">
        <v>45431</v>
      </c>
      <c r="F9714" s="44" t="s">
        <v>3153</v>
      </c>
      <c r="G9714" s="32" t="s">
        <v>11</v>
      </c>
      <c r="H9714" s="43" t="s">
        <v>12</v>
      </c>
      <c r="I9714" s="55" t="s">
        <v>45174</v>
      </c>
      <c r="L9714" s="46">
        <v>209.99</v>
      </c>
      <c r="M9714" s="46">
        <v>209.99</v>
      </c>
    </row>
    <row r="9715" spans="2:13" x14ac:dyDescent="0.25">
      <c r="B9715" s="42"/>
      <c r="C9715" s="42"/>
      <c r="E9715" s="32" t="s">
        <v>45430</v>
      </c>
      <c r="F9715" s="44" t="s">
        <v>3153</v>
      </c>
      <c r="G9715" s="32" t="s">
        <v>11</v>
      </c>
      <c r="H9715" s="43" t="s">
        <v>12</v>
      </c>
      <c r="I9715" s="55" t="s">
        <v>45173</v>
      </c>
      <c r="L9715" s="46">
        <v>209.99</v>
      </c>
      <c r="M9715" s="46">
        <v>209.99</v>
      </c>
    </row>
    <row r="9716" spans="2:13" x14ac:dyDescent="0.25">
      <c r="B9716" s="42"/>
      <c r="C9716" s="42"/>
      <c r="E9716" s="32" t="s">
        <v>45429</v>
      </c>
      <c r="F9716" s="44" t="s">
        <v>3153</v>
      </c>
      <c r="G9716" s="32" t="s">
        <v>11</v>
      </c>
      <c r="H9716" s="43" t="s">
        <v>12</v>
      </c>
      <c r="I9716" s="55" t="s">
        <v>45172</v>
      </c>
      <c r="L9716" s="46">
        <v>209.99</v>
      </c>
      <c r="M9716" s="46">
        <v>209.99</v>
      </c>
    </row>
    <row r="9717" spans="2:13" x14ac:dyDescent="0.25">
      <c r="B9717" s="42"/>
      <c r="C9717" s="42"/>
      <c r="E9717" s="32" t="s">
        <v>45428</v>
      </c>
      <c r="F9717" s="44" t="s">
        <v>3153</v>
      </c>
      <c r="G9717" s="32" t="s">
        <v>11</v>
      </c>
      <c r="H9717" s="43" t="s">
        <v>12</v>
      </c>
      <c r="I9717" s="55" t="s">
        <v>45171</v>
      </c>
      <c r="L9717" s="46">
        <v>209.99</v>
      </c>
      <c r="M9717" s="46">
        <v>209.99</v>
      </c>
    </row>
    <row r="9718" spans="2:13" x14ac:dyDescent="0.25">
      <c r="B9718" s="42"/>
      <c r="C9718" s="42"/>
      <c r="E9718" s="32" t="s">
        <v>45427</v>
      </c>
      <c r="F9718" s="44" t="s">
        <v>3153</v>
      </c>
      <c r="G9718" s="32" t="s">
        <v>11</v>
      </c>
      <c r="H9718" s="43" t="s">
        <v>12</v>
      </c>
      <c r="I9718" s="55" t="s">
        <v>45170</v>
      </c>
      <c r="L9718" s="46">
        <v>209.99</v>
      </c>
      <c r="M9718" s="46">
        <v>209.99</v>
      </c>
    </row>
    <row r="9719" spans="2:13" x14ac:dyDescent="0.25">
      <c r="B9719" s="42"/>
      <c r="C9719" s="42"/>
      <c r="E9719" s="32" t="s">
        <v>45426</v>
      </c>
      <c r="F9719" s="44" t="s">
        <v>3153</v>
      </c>
      <c r="G9719" s="32" t="s">
        <v>11</v>
      </c>
      <c r="H9719" s="43" t="s">
        <v>12</v>
      </c>
      <c r="I9719" s="55" t="s">
        <v>45169</v>
      </c>
      <c r="L9719" s="46">
        <v>209.99</v>
      </c>
      <c r="M9719" s="46">
        <v>209.99</v>
      </c>
    </row>
    <row r="9720" spans="2:13" x14ac:dyDescent="0.25">
      <c r="B9720" s="42"/>
      <c r="C9720" s="42"/>
      <c r="E9720" s="32" t="s">
        <v>45425</v>
      </c>
      <c r="F9720" s="44" t="s">
        <v>3153</v>
      </c>
      <c r="G9720" s="32" t="s">
        <v>11</v>
      </c>
      <c r="H9720" s="43" t="s">
        <v>12</v>
      </c>
      <c r="I9720" s="55" t="s">
        <v>45168</v>
      </c>
      <c r="L9720" s="46">
        <v>209.99</v>
      </c>
      <c r="M9720" s="46">
        <v>209.99</v>
      </c>
    </row>
    <row r="9721" spans="2:13" x14ac:dyDescent="0.25">
      <c r="B9721" s="42"/>
      <c r="C9721" s="42"/>
      <c r="E9721" s="32" t="s">
        <v>45424</v>
      </c>
      <c r="F9721" s="44" t="s">
        <v>3153</v>
      </c>
      <c r="G9721" s="32" t="s">
        <v>11</v>
      </c>
      <c r="H9721" s="43" t="s">
        <v>12</v>
      </c>
      <c r="I9721" s="55" t="s">
        <v>45167</v>
      </c>
      <c r="L9721" s="46">
        <v>209.99</v>
      </c>
      <c r="M9721" s="46">
        <v>209.99</v>
      </c>
    </row>
    <row r="9722" spans="2:13" x14ac:dyDescent="0.25">
      <c r="B9722" s="42"/>
      <c r="C9722" s="42"/>
      <c r="E9722" s="32" t="s">
        <v>45423</v>
      </c>
      <c r="F9722" s="44" t="s">
        <v>3153</v>
      </c>
      <c r="G9722" s="32" t="s">
        <v>11</v>
      </c>
      <c r="H9722" s="43" t="s">
        <v>12</v>
      </c>
      <c r="I9722" s="55" t="s">
        <v>45166</v>
      </c>
      <c r="L9722" s="46">
        <v>209.99</v>
      </c>
      <c r="M9722" s="46">
        <v>209.99</v>
      </c>
    </row>
    <row r="9723" spans="2:13" x14ac:dyDescent="0.25">
      <c r="B9723" s="42"/>
      <c r="C9723" s="42"/>
      <c r="E9723" s="32" t="s">
        <v>45422</v>
      </c>
      <c r="F9723" s="44" t="s">
        <v>3153</v>
      </c>
      <c r="G9723" s="32" t="s">
        <v>11</v>
      </c>
      <c r="H9723" s="43" t="s">
        <v>12</v>
      </c>
      <c r="I9723" s="55" t="s">
        <v>45165</v>
      </c>
      <c r="L9723" s="46">
        <v>209.99</v>
      </c>
      <c r="M9723" s="46">
        <v>209.99</v>
      </c>
    </row>
    <row r="9724" spans="2:13" x14ac:dyDescent="0.25">
      <c r="B9724" s="42"/>
      <c r="C9724" s="42"/>
      <c r="E9724" s="32" t="s">
        <v>45421</v>
      </c>
      <c r="F9724" s="44" t="s">
        <v>3153</v>
      </c>
      <c r="G9724" s="32" t="s">
        <v>11</v>
      </c>
      <c r="H9724" s="43" t="s">
        <v>12</v>
      </c>
      <c r="I9724" s="55" t="s">
        <v>45184</v>
      </c>
      <c r="L9724" s="46">
        <v>199.99</v>
      </c>
      <c r="M9724" s="46">
        <v>199.99</v>
      </c>
    </row>
    <row r="9725" spans="2:13" x14ac:dyDescent="0.25">
      <c r="B9725" s="42"/>
      <c r="C9725" s="42"/>
      <c r="E9725" s="32" t="s">
        <v>45420</v>
      </c>
      <c r="F9725" s="44" t="s">
        <v>3153</v>
      </c>
      <c r="G9725" s="32" t="s">
        <v>11</v>
      </c>
      <c r="H9725" s="43" t="s">
        <v>12</v>
      </c>
      <c r="I9725" s="55" t="s">
        <v>45183</v>
      </c>
      <c r="L9725" s="46">
        <v>199.99</v>
      </c>
      <c r="M9725" s="46">
        <v>199.99</v>
      </c>
    </row>
    <row r="9726" spans="2:13" x14ac:dyDescent="0.25">
      <c r="B9726" s="42"/>
      <c r="C9726" s="42"/>
      <c r="E9726" s="32" t="s">
        <v>45419</v>
      </c>
      <c r="F9726" s="44" t="s">
        <v>3153</v>
      </c>
      <c r="G9726" s="32" t="s">
        <v>11</v>
      </c>
      <c r="H9726" s="43" t="s">
        <v>12</v>
      </c>
      <c r="I9726" s="55" t="s">
        <v>45182</v>
      </c>
      <c r="L9726" s="46">
        <v>199.99</v>
      </c>
      <c r="M9726" s="46">
        <v>199.99</v>
      </c>
    </row>
    <row r="9727" spans="2:13" x14ac:dyDescent="0.25">
      <c r="B9727" s="42"/>
      <c r="C9727" s="42"/>
      <c r="E9727" s="32" t="s">
        <v>45418</v>
      </c>
      <c r="F9727" s="44" t="s">
        <v>3153</v>
      </c>
      <c r="G9727" s="32" t="s">
        <v>11</v>
      </c>
      <c r="H9727" s="43" t="s">
        <v>12</v>
      </c>
      <c r="I9727" s="55" t="s">
        <v>45181</v>
      </c>
      <c r="L9727" s="46">
        <v>199.99</v>
      </c>
      <c r="M9727" s="46">
        <v>199.99</v>
      </c>
    </row>
    <row r="9728" spans="2:13" x14ac:dyDescent="0.25">
      <c r="B9728" s="42"/>
      <c r="C9728" s="42"/>
      <c r="E9728" s="32" t="s">
        <v>45417</v>
      </c>
      <c r="F9728" s="44" t="s">
        <v>3153</v>
      </c>
      <c r="G9728" s="32" t="s">
        <v>11</v>
      </c>
      <c r="H9728" s="43" t="s">
        <v>12</v>
      </c>
      <c r="I9728" s="55" t="s">
        <v>45180</v>
      </c>
      <c r="L9728" s="46">
        <v>199.99</v>
      </c>
      <c r="M9728" s="46">
        <v>199.99</v>
      </c>
    </row>
    <row r="9729" spans="2:13" x14ac:dyDescent="0.25">
      <c r="B9729" s="42"/>
      <c r="C9729" s="42"/>
      <c r="E9729" s="32" t="s">
        <v>45416</v>
      </c>
      <c r="F9729" s="44" t="s">
        <v>3153</v>
      </c>
      <c r="G9729" s="32" t="s">
        <v>11</v>
      </c>
      <c r="H9729" s="43" t="s">
        <v>12</v>
      </c>
      <c r="I9729" s="55" t="s">
        <v>45179</v>
      </c>
      <c r="L9729" s="46">
        <v>199.99</v>
      </c>
      <c r="M9729" s="46">
        <v>199.99</v>
      </c>
    </row>
    <row r="9730" spans="2:13" x14ac:dyDescent="0.25">
      <c r="B9730" s="42"/>
      <c r="C9730" s="42"/>
      <c r="E9730" s="32" t="s">
        <v>45415</v>
      </c>
      <c r="F9730" s="44" t="s">
        <v>3153</v>
      </c>
      <c r="G9730" s="32" t="s">
        <v>11</v>
      </c>
      <c r="H9730" s="43" t="s">
        <v>12</v>
      </c>
      <c r="I9730" s="55" t="s">
        <v>45178</v>
      </c>
      <c r="L9730" s="46">
        <v>199.99</v>
      </c>
      <c r="M9730" s="46">
        <v>199.99</v>
      </c>
    </row>
    <row r="9731" spans="2:13" x14ac:dyDescent="0.25">
      <c r="B9731" s="42"/>
      <c r="C9731" s="42"/>
      <c r="E9731" s="32" t="s">
        <v>45414</v>
      </c>
      <c r="F9731" s="44" t="s">
        <v>3153</v>
      </c>
      <c r="G9731" s="32" t="s">
        <v>11</v>
      </c>
      <c r="H9731" s="43" t="s">
        <v>12</v>
      </c>
      <c r="I9731" s="55" t="s">
        <v>45177</v>
      </c>
      <c r="L9731" s="46">
        <v>199.99</v>
      </c>
      <c r="M9731" s="46">
        <v>199.99</v>
      </c>
    </row>
    <row r="9732" spans="2:13" x14ac:dyDescent="0.25">
      <c r="B9732" s="42"/>
      <c r="C9732" s="42"/>
      <c r="E9732" s="32" t="s">
        <v>45413</v>
      </c>
      <c r="F9732" s="44" t="s">
        <v>3153</v>
      </c>
      <c r="G9732" s="32" t="s">
        <v>11</v>
      </c>
      <c r="H9732" s="43" t="s">
        <v>12</v>
      </c>
      <c r="I9732" s="55" t="s">
        <v>45176</v>
      </c>
      <c r="L9732" s="46">
        <v>199.99</v>
      </c>
      <c r="M9732" s="46">
        <v>199.99</v>
      </c>
    </row>
    <row r="9733" spans="2:13" x14ac:dyDescent="0.25">
      <c r="B9733" s="42"/>
      <c r="C9733" s="42"/>
      <c r="E9733" s="32" t="s">
        <v>45412</v>
      </c>
      <c r="F9733" s="44" t="s">
        <v>3153</v>
      </c>
      <c r="G9733" s="32" t="s">
        <v>11</v>
      </c>
      <c r="H9733" s="43" t="s">
        <v>12</v>
      </c>
      <c r="I9733" s="55" t="s">
        <v>45175</v>
      </c>
      <c r="L9733" s="46">
        <v>199.99</v>
      </c>
      <c r="M9733" s="46">
        <v>199.99</v>
      </c>
    </row>
    <row r="9734" spans="2:13" x14ac:dyDescent="0.25">
      <c r="B9734" s="42"/>
      <c r="C9734" s="42"/>
      <c r="E9734" s="32" t="s">
        <v>45438</v>
      </c>
      <c r="F9734" s="44" t="s">
        <v>3153</v>
      </c>
      <c r="G9734" s="32" t="s">
        <v>11</v>
      </c>
      <c r="H9734" s="43" t="s">
        <v>12</v>
      </c>
      <c r="I9734" s="55" t="s">
        <v>45220</v>
      </c>
      <c r="L9734" s="46">
        <v>219.99</v>
      </c>
      <c r="M9734" s="46">
        <v>219.99</v>
      </c>
    </row>
    <row r="9735" spans="2:13" x14ac:dyDescent="0.25">
      <c r="B9735" s="42"/>
      <c r="C9735" s="42"/>
      <c r="E9735" s="32" t="s">
        <v>45321</v>
      </c>
      <c r="F9735" s="44" t="s">
        <v>298</v>
      </c>
      <c r="G9735" s="32" t="s">
        <v>11</v>
      </c>
      <c r="H9735" s="43" t="s">
        <v>12</v>
      </c>
      <c r="I9735" s="55" t="s">
        <v>53786</v>
      </c>
      <c r="L9735" s="46">
        <v>339.99</v>
      </c>
      <c r="M9735" s="46">
        <v>339.99</v>
      </c>
    </row>
    <row r="9736" spans="2:13" x14ac:dyDescent="0.25">
      <c r="B9736" s="42"/>
      <c r="C9736" s="42"/>
      <c r="E9736" s="32" t="s">
        <v>45320</v>
      </c>
      <c r="F9736" s="44" t="s">
        <v>298</v>
      </c>
      <c r="G9736" s="32" t="s">
        <v>11</v>
      </c>
      <c r="H9736" s="43" t="s">
        <v>12</v>
      </c>
      <c r="I9736" s="55" t="s">
        <v>53785</v>
      </c>
      <c r="L9736" s="46">
        <v>339.99</v>
      </c>
      <c r="M9736" s="46">
        <v>339.99</v>
      </c>
    </row>
    <row r="9737" spans="2:13" x14ac:dyDescent="0.25">
      <c r="B9737" s="42"/>
      <c r="C9737" s="42"/>
      <c r="E9737" s="32" t="s">
        <v>45319</v>
      </c>
      <c r="F9737" s="44" t="s">
        <v>298</v>
      </c>
      <c r="G9737" s="32" t="s">
        <v>11</v>
      </c>
      <c r="H9737" s="43" t="s">
        <v>12</v>
      </c>
      <c r="I9737" s="55" t="s">
        <v>53784</v>
      </c>
      <c r="L9737" s="46">
        <v>339.99</v>
      </c>
      <c r="M9737" s="46">
        <v>339.99</v>
      </c>
    </row>
    <row r="9738" spans="2:13" x14ac:dyDescent="0.25">
      <c r="B9738" s="42"/>
      <c r="C9738" s="42"/>
      <c r="E9738" s="32" t="s">
        <v>45318</v>
      </c>
      <c r="F9738" s="44" t="s">
        <v>298</v>
      </c>
      <c r="G9738" s="32" t="s">
        <v>11</v>
      </c>
      <c r="H9738" s="43" t="s">
        <v>12</v>
      </c>
      <c r="I9738" s="55" t="s">
        <v>53783</v>
      </c>
      <c r="L9738" s="46">
        <v>339.99</v>
      </c>
      <c r="M9738" s="46">
        <v>339.99</v>
      </c>
    </row>
    <row r="9739" spans="2:13" x14ac:dyDescent="0.25">
      <c r="B9739" s="42"/>
      <c r="C9739" s="42"/>
      <c r="E9739" s="32" t="s">
        <v>45317</v>
      </c>
      <c r="F9739" s="44" t="s">
        <v>298</v>
      </c>
      <c r="G9739" s="32" t="s">
        <v>11</v>
      </c>
      <c r="H9739" s="43" t="s">
        <v>12</v>
      </c>
      <c r="I9739" s="55" t="s">
        <v>53782</v>
      </c>
      <c r="L9739" s="46">
        <v>339.99</v>
      </c>
      <c r="M9739" s="46">
        <v>339.99</v>
      </c>
    </row>
    <row r="9740" spans="2:13" x14ac:dyDescent="0.25">
      <c r="B9740" s="42"/>
      <c r="C9740" s="42"/>
      <c r="E9740" s="32" t="s">
        <v>45316</v>
      </c>
      <c r="F9740" s="44" t="s">
        <v>298</v>
      </c>
      <c r="G9740" s="32" t="s">
        <v>11</v>
      </c>
      <c r="H9740" s="43" t="s">
        <v>12</v>
      </c>
      <c r="I9740" s="55" t="s">
        <v>53781</v>
      </c>
      <c r="L9740" s="46">
        <v>339.99</v>
      </c>
      <c r="M9740" s="46">
        <v>339.99</v>
      </c>
    </row>
    <row r="9741" spans="2:13" x14ac:dyDescent="0.25">
      <c r="B9741" s="42"/>
      <c r="C9741" s="42"/>
      <c r="E9741" s="32" t="s">
        <v>45315</v>
      </c>
      <c r="F9741" s="44" t="s">
        <v>298</v>
      </c>
      <c r="G9741" s="32" t="s">
        <v>11</v>
      </c>
      <c r="H9741" s="43" t="s">
        <v>12</v>
      </c>
      <c r="I9741" s="55" t="s">
        <v>53780</v>
      </c>
      <c r="L9741" s="46">
        <v>339.99</v>
      </c>
      <c r="M9741" s="46">
        <v>339.99</v>
      </c>
    </row>
    <row r="9742" spans="2:13" x14ac:dyDescent="0.25">
      <c r="B9742" s="42"/>
      <c r="C9742" s="42"/>
      <c r="E9742" s="32" t="s">
        <v>45314</v>
      </c>
      <c r="F9742" s="44" t="s">
        <v>298</v>
      </c>
      <c r="G9742" s="32" t="s">
        <v>11</v>
      </c>
      <c r="H9742" s="43" t="s">
        <v>12</v>
      </c>
      <c r="I9742" s="55" t="s">
        <v>53779</v>
      </c>
      <c r="L9742" s="46">
        <v>339.99</v>
      </c>
      <c r="M9742" s="46">
        <v>339.99</v>
      </c>
    </row>
    <row r="9743" spans="2:13" x14ac:dyDescent="0.25">
      <c r="B9743" s="42"/>
      <c r="C9743" s="42"/>
      <c r="E9743" s="32" t="s">
        <v>45313</v>
      </c>
      <c r="F9743" s="44" t="s">
        <v>298</v>
      </c>
      <c r="G9743" s="32" t="s">
        <v>11</v>
      </c>
      <c r="H9743" s="43" t="s">
        <v>12</v>
      </c>
      <c r="I9743" s="55" t="s">
        <v>53778</v>
      </c>
      <c r="L9743" s="46">
        <v>339.99</v>
      </c>
      <c r="M9743" s="46">
        <v>339.99</v>
      </c>
    </row>
    <row r="9744" spans="2:13" x14ac:dyDescent="0.25">
      <c r="B9744" s="42"/>
      <c r="C9744" s="42"/>
      <c r="E9744" s="32" t="s">
        <v>45312</v>
      </c>
      <c r="F9744" s="44" t="s">
        <v>298</v>
      </c>
      <c r="G9744" s="32" t="s">
        <v>11</v>
      </c>
      <c r="H9744" s="43" t="s">
        <v>12</v>
      </c>
      <c r="I9744" s="55" t="s">
        <v>53777</v>
      </c>
      <c r="L9744" s="46">
        <v>339.99</v>
      </c>
      <c r="M9744" s="46">
        <v>339.99</v>
      </c>
    </row>
    <row r="9745" spans="2:13" x14ac:dyDescent="0.25">
      <c r="B9745" s="42"/>
      <c r="C9745" s="42"/>
      <c r="E9745" s="32" t="s">
        <v>45387</v>
      </c>
      <c r="F9745" s="44" t="s">
        <v>298</v>
      </c>
      <c r="G9745" s="32" t="s">
        <v>11</v>
      </c>
      <c r="H9745" s="43" t="s">
        <v>12</v>
      </c>
      <c r="I9745" s="55" t="s">
        <v>45273</v>
      </c>
      <c r="L9745" s="46">
        <v>339.99</v>
      </c>
      <c r="M9745" s="46">
        <v>339.99</v>
      </c>
    </row>
    <row r="9746" spans="2:13" x14ac:dyDescent="0.25">
      <c r="B9746" s="42"/>
      <c r="C9746" s="42"/>
      <c r="E9746" s="32" t="s">
        <v>45386</v>
      </c>
      <c r="F9746" s="44" t="s">
        <v>298</v>
      </c>
      <c r="G9746" s="32" t="s">
        <v>11</v>
      </c>
      <c r="H9746" s="43" t="s">
        <v>12</v>
      </c>
      <c r="I9746" s="55" t="s">
        <v>45272</v>
      </c>
      <c r="L9746" s="46">
        <v>339.99</v>
      </c>
      <c r="M9746" s="46">
        <v>339.99</v>
      </c>
    </row>
    <row r="9747" spans="2:13" x14ac:dyDescent="0.25">
      <c r="B9747" s="42"/>
      <c r="C9747" s="42"/>
      <c r="E9747" s="32" t="s">
        <v>45385</v>
      </c>
      <c r="F9747" s="44" t="s">
        <v>298</v>
      </c>
      <c r="G9747" s="32" t="s">
        <v>11</v>
      </c>
      <c r="H9747" s="43" t="s">
        <v>12</v>
      </c>
      <c r="I9747" s="55" t="s">
        <v>45271</v>
      </c>
      <c r="L9747" s="46">
        <v>339.99</v>
      </c>
      <c r="M9747" s="46">
        <v>339.99</v>
      </c>
    </row>
    <row r="9748" spans="2:13" x14ac:dyDescent="0.25">
      <c r="B9748" s="42"/>
      <c r="C9748" s="42"/>
      <c r="E9748" s="32" t="s">
        <v>45384</v>
      </c>
      <c r="F9748" s="44" t="s">
        <v>298</v>
      </c>
      <c r="G9748" s="32" t="s">
        <v>11</v>
      </c>
      <c r="H9748" s="43" t="s">
        <v>12</v>
      </c>
      <c r="I9748" s="55" t="s">
        <v>45270</v>
      </c>
      <c r="L9748" s="46">
        <v>339.99</v>
      </c>
      <c r="M9748" s="46">
        <v>339.99</v>
      </c>
    </row>
    <row r="9749" spans="2:13" x14ac:dyDescent="0.25">
      <c r="B9749" s="42"/>
      <c r="C9749" s="42"/>
      <c r="E9749" s="32" t="s">
        <v>45383</v>
      </c>
      <c r="F9749" s="44" t="s">
        <v>298</v>
      </c>
      <c r="G9749" s="32" t="s">
        <v>11</v>
      </c>
      <c r="H9749" s="43" t="s">
        <v>12</v>
      </c>
      <c r="I9749" s="55" t="s">
        <v>45269</v>
      </c>
      <c r="L9749" s="46">
        <v>339.99</v>
      </c>
      <c r="M9749" s="46">
        <v>339.99</v>
      </c>
    </row>
    <row r="9750" spans="2:13" x14ac:dyDescent="0.25">
      <c r="B9750" s="42"/>
      <c r="C9750" s="42"/>
      <c r="E9750" s="32" t="s">
        <v>45382</v>
      </c>
      <c r="F9750" s="44" t="s">
        <v>298</v>
      </c>
      <c r="G9750" s="32" t="s">
        <v>11</v>
      </c>
      <c r="H9750" s="43" t="s">
        <v>12</v>
      </c>
      <c r="I9750" s="55" t="s">
        <v>45268</v>
      </c>
      <c r="L9750" s="46">
        <v>339.99</v>
      </c>
      <c r="M9750" s="46">
        <v>339.99</v>
      </c>
    </row>
    <row r="9751" spans="2:13" x14ac:dyDescent="0.25">
      <c r="B9751" s="42"/>
      <c r="C9751" s="42"/>
      <c r="E9751" s="32" t="s">
        <v>45381</v>
      </c>
      <c r="F9751" s="44" t="s">
        <v>298</v>
      </c>
      <c r="G9751" s="32" t="s">
        <v>11</v>
      </c>
      <c r="H9751" s="43" t="s">
        <v>12</v>
      </c>
      <c r="I9751" s="55" t="s">
        <v>45267</v>
      </c>
      <c r="L9751" s="46">
        <v>339.99</v>
      </c>
      <c r="M9751" s="46">
        <v>339.99</v>
      </c>
    </row>
    <row r="9752" spans="2:13" x14ac:dyDescent="0.25">
      <c r="B9752" s="42"/>
      <c r="C9752" s="42"/>
      <c r="E9752" s="32" t="s">
        <v>45380</v>
      </c>
      <c r="F9752" s="44" t="s">
        <v>298</v>
      </c>
      <c r="G9752" s="32" t="s">
        <v>11</v>
      </c>
      <c r="H9752" s="43" t="s">
        <v>12</v>
      </c>
      <c r="I9752" s="55" t="s">
        <v>45266</v>
      </c>
      <c r="L9752" s="46">
        <v>339.99</v>
      </c>
      <c r="M9752" s="46">
        <v>339.99</v>
      </c>
    </row>
    <row r="9753" spans="2:13" x14ac:dyDescent="0.25">
      <c r="B9753" s="42"/>
      <c r="C9753" s="42"/>
      <c r="E9753" s="32" t="s">
        <v>45379</v>
      </c>
      <c r="F9753" s="44" t="s">
        <v>298</v>
      </c>
      <c r="G9753" s="32" t="s">
        <v>11</v>
      </c>
      <c r="H9753" s="43" t="s">
        <v>12</v>
      </c>
      <c r="I9753" s="55" t="s">
        <v>45265</v>
      </c>
      <c r="L9753" s="46">
        <v>339.99</v>
      </c>
      <c r="M9753" s="46">
        <v>339.99</v>
      </c>
    </row>
    <row r="9754" spans="2:13" x14ac:dyDescent="0.25">
      <c r="B9754" s="42"/>
      <c r="C9754" s="42"/>
      <c r="E9754" s="32" t="s">
        <v>45378</v>
      </c>
      <c r="F9754" s="44" t="s">
        <v>298</v>
      </c>
      <c r="G9754" s="32" t="s">
        <v>11</v>
      </c>
      <c r="H9754" s="43" t="s">
        <v>12</v>
      </c>
      <c r="I9754" s="55" t="s">
        <v>45264</v>
      </c>
      <c r="L9754" s="46">
        <v>339.99</v>
      </c>
      <c r="M9754" s="46">
        <v>339.99</v>
      </c>
    </row>
    <row r="9755" spans="2:13" x14ac:dyDescent="0.25">
      <c r="B9755" s="42"/>
      <c r="C9755" s="42"/>
      <c r="E9755" s="44" t="s">
        <v>53867</v>
      </c>
      <c r="F9755" s="81" t="s">
        <v>298</v>
      </c>
      <c r="G9755" s="32" t="s">
        <v>11</v>
      </c>
      <c r="H9755" s="43" t="s">
        <v>12</v>
      </c>
      <c r="I9755" s="44" t="s">
        <v>53873</v>
      </c>
      <c r="L9755" s="46">
        <v>364.99</v>
      </c>
      <c r="M9755" s="46">
        <v>364.99</v>
      </c>
    </row>
    <row r="9756" spans="2:13" x14ac:dyDescent="0.25">
      <c r="B9756" s="42"/>
      <c r="C9756" s="42"/>
      <c r="E9756" s="44" t="s">
        <v>53859</v>
      </c>
      <c r="F9756" s="81" t="s">
        <v>298</v>
      </c>
      <c r="G9756" s="32" t="s">
        <v>11</v>
      </c>
      <c r="H9756" s="43" t="s">
        <v>12</v>
      </c>
      <c r="I9756" s="44" t="s">
        <v>53816</v>
      </c>
      <c r="L9756" s="46">
        <v>364.99</v>
      </c>
      <c r="M9756" s="46">
        <v>364.99</v>
      </c>
    </row>
    <row r="9757" spans="2:13" x14ac:dyDescent="0.25">
      <c r="B9757" s="42"/>
      <c r="C9757" s="42"/>
      <c r="E9757" s="44" t="s">
        <v>53865</v>
      </c>
      <c r="F9757" s="81" t="s">
        <v>298</v>
      </c>
      <c r="G9757" s="32" t="s">
        <v>11</v>
      </c>
      <c r="H9757" s="43" t="s">
        <v>12</v>
      </c>
      <c r="I9757" s="44" t="s">
        <v>53872</v>
      </c>
      <c r="L9757" s="46">
        <v>364.99</v>
      </c>
      <c r="M9757" s="46">
        <v>364.99</v>
      </c>
    </row>
    <row r="9758" spans="2:13" x14ac:dyDescent="0.25">
      <c r="B9758" s="42"/>
      <c r="C9758" s="42"/>
      <c r="E9758" s="44" t="s">
        <v>53858</v>
      </c>
      <c r="F9758" s="81" t="s">
        <v>298</v>
      </c>
      <c r="G9758" s="32" t="s">
        <v>11</v>
      </c>
      <c r="H9758" s="43" t="s">
        <v>12</v>
      </c>
      <c r="I9758" s="44" t="s">
        <v>53815</v>
      </c>
      <c r="L9758" s="46">
        <v>364.99</v>
      </c>
      <c r="M9758" s="46">
        <v>364.99</v>
      </c>
    </row>
    <row r="9759" spans="2:13" x14ac:dyDescent="0.25">
      <c r="B9759" s="42"/>
      <c r="C9759" s="42"/>
      <c r="E9759" s="44" t="s">
        <v>53864</v>
      </c>
      <c r="F9759" s="81" t="s">
        <v>298</v>
      </c>
      <c r="G9759" s="32" t="s">
        <v>11</v>
      </c>
      <c r="H9759" s="43" t="s">
        <v>12</v>
      </c>
      <c r="I9759" s="44" t="s">
        <v>53871</v>
      </c>
      <c r="L9759" s="46">
        <v>364.99</v>
      </c>
      <c r="M9759" s="46">
        <v>364.99</v>
      </c>
    </row>
    <row r="9760" spans="2:13" x14ac:dyDescent="0.25">
      <c r="B9760" s="42"/>
      <c r="C9760" s="42"/>
      <c r="E9760" s="44" t="s">
        <v>53857</v>
      </c>
      <c r="F9760" s="81" t="s">
        <v>298</v>
      </c>
      <c r="G9760" s="32" t="s">
        <v>11</v>
      </c>
      <c r="H9760" s="43" t="s">
        <v>12</v>
      </c>
      <c r="I9760" s="44" t="s">
        <v>53814</v>
      </c>
      <c r="L9760" s="46">
        <v>364.99</v>
      </c>
      <c r="M9760" s="46">
        <v>364.99</v>
      </c>
    </row>
    <row r="9761" spans="2:13" x14ac:dyDescent="0.25">
      <c r="B9761" s="42"/>
      <c r="C9761" s="42"/>
      <c r="E9761" s="44" t="s">
        <v>53863</v>
      </c>
      <c r="F9761" s="81" t="s">
        <v>298</v>
      </c>
      <c r="G9761" s="32" t="s">
        <v>11</v>
      </c>
      <c r="H9761" s="43" t="s">
        <v>12</v>
      </c>
      <c r="I9761" s="44" t="s">
        <v>53870</v>
      </c>
      <c r="L9761" s="46">
        <v>364.99</v>
      </c>
      <c r="M9761" s="46">
        <v>364.99</v>
      </c>
    </row>
    <row r="9762" spans="2:13" x14ac:dyDescent="0.25">
      <c r="B9762" s="42"/>
      <c r="C9762" s="42"/>
      <c r="E9762" s="44" t="s">
        <v>53856</v>
      </c>
      <c r="F9762" s="81" t="s">
        <v>298</v>
      </c>
      <c r="G9762" s="32" t="s">
        <v>11</v>
      </c>
      <c r="H9762" s="43" t="s">
        <v>12</v>
      </c>
      <c r="I9762" s="44" t="s">
        <v>53813</v>
      </c>
      <c r="L9762" s="46">
        <v>364.99</v>
      </c>
      <c r="M9762" s="46">
        <v>364.99</v>
      </c>
    </row>
    <row r="9763" spans="2:13" x14ac:dyDescent="0.25">
      <c r="B9763" s="42"/>
      <c r="C9763" s="42"/>
      <c r="E9763" s="44" t="s">
        <v>53866</v>
      </c>
      <c r="F9763" s="81" t="s">
        <v>298</v>
      </c>
      <c r="G9763" s="32" t="s">
        <v>11</v>
      </c>
      <c r="H9763" s="43" t="s">
        <v>12</v>
      </c>
      <c r="I9763" s="44" t="s">
        <v>53876</v>
      </c>
      <c r="L9763" s="46">
        <v>364.99</v>
      </c>
      <c r="M9763" s="46">
        <v>364.99</v>
      </c>
    </row>
    <row r="9764" spans="2:13" x14ac:dyDescent="0.25">
      <c r="B9764" s="42"/>
      <c r="C9764" s="42"/>
      <c r="E9764" s="44" t="s">
        <v>53862</v>
      </c>
      <c r="F9764" s="81" t="s">
        <v>298</v>
      </c>
      <c r="G9764" s="32" t="s">
        <v>11</v>
      </c>
      <c r="H9764" s="43" t="s">
        <v>12</v>
      </c>
      <c r="I9764" s="44" t="s">
        <v>53819</v>
      </c>
      <c r="L9764" s="46">
        <v>364.99</v>
      </c>
      <c r="M9764" s="46">
        <v>364.99</v>
      </c>
    </row>
    <row r="9765" spans="2:13" x14ac:dyDescent="0.25">
      <c r="B9765" s="42"/>
      <c r="C9765" s="42"/>
      <c r="E9765" s="44" t="s">
        <v>53869</v>
      </c>
      <c r="F9765" s="81" t="s">
        <v>298</v>
      </c>
      <c r="G9765" s="32" t="s">
        <v>11</v>
      </c>
      <c r="H9765" s="43" t="s">
        <v>12</v>
      </c>
      <c r="I9765" s="44" t="s">
        <v>53875</v>
      </c>
      <c r="L9765" s="46">
        <v>364.99</v>
      </c>
      <c r="M9765" s="46">
        <v>364.99</v>
      </c>
    </row>
    <row r="9766" spans="2:13" x14ac:dyDescent="0.25">
      <c r="B9766" s="42"/>
      <c r="C9766" s="42"/>
      <c r="E9766" s="44" t="s">
        <v>53861</v>
      </c>
      <c r="F9766" s="81" t="s">
        <v>298</v>
      </c>
      <c r="G9766" s="32" t="s">
        <v>11</v>
      </c>
      <c r="H9766" s="43" t="s">
        <v>12</v>
      </c>
      <c r="I9766" s="44" t="s">
        <v>53818</v>
      </c>
      <c r="L9766" s="46">
        <v>364.99</v>
      </c>
      <c r="M9766" s="46">
        <v>364.99</v>
      </c>
    </row>
    <row r="9767" spans="2:13" x14ac:dyDescent="0.25">
      <c r="B9767" s="42"/>
      <c r="C9767" s="42"/>
      <c r="E9767" s="44" t="s">
        <v>53868</v>
      </c>
      <c r="F9767" s="81" t="s">
        <v>298</v>
      </c>
      <c r="G9767" s="32" t="s">
        <v>11</v>
      </c>
      <c r="H9767" s="43" t="s">
        <v>12</v>
      </c>
      <c r="I9767" s="44" t="s">
        <v>53874</v>
      </c>
      <c r="L9767" s="46">
        <v>364.99</v>
      </c>
      <c r="M9767" s="46">
        <v>364.99</v>
      </c>
    </row>
    <row r="9768" spans="2:13" x14ac:dyDescent="0.25">
      <c r="B9768" s="42"/>
      <c r="C9768" s="42"/>
      <c r="E9768" s="44" t="s">
        <v>53860</v>
      </c>
      <c r="F9768" s="81" t="s">
        <v>298</v>
      </c>
      <c r="G9768" s="32" t="s">
        <v>11</v>
      </c>
      <c r="H9768" s="43" t="s">
        <v>12</v>
      </c>
      <c r="I9768" s="44" t="s">
        <v>53817</v>
      </c>
      <c r="L9768" s="46">
        <v>364.99</v>
      </c>
      <c r="M9768" s="46">
        <v>364.99</v>
      </c>
    </row>
    <row r="9769" spans="2:13" x14ac:dyDescent="0.25">
      <c r="B9769" s="42"/>
      <c r="C9769" s="42"/>
      <c r="E9769" s="44" t="s">
        <v>45470</v>
      </c>
      <c r="F9769" s="81" t="s">
        <v>298</v>
      </c>
      <c r="G9769" s="32" t="s">
        <v>11</v>
      </c>
      <c r="H9769" s="43" t="s">
        <v>12</v>
      </c>
      <c r="I9769" s="55" t="s">
        <v>45294</v>
      </c>
      <c r="L9769" s="46">
        <v>169.95</v>
      </c>
      <c r="M9769" s="46">
        <v>169.95</v>
      </c>
    </row>
    <row r="9770" spans="2:13" x14ac:dyDescent="0.25">
      <c r="B9770" s="42"/>
      <c r="C9770" s="42"/>
      <c r="E9770" s="44" t="s">
        <v>45469</v>
      </c>
      <c r="F9770" s="81" t="s">
        <v>298</v>
      </c>
      <c r="G9770" s="32" t="s">
        <v>11</v>
      </c>
      <c r="H9770" s="43" t="s">
        <v>12</v>
      </c>
      <c r="I9770" s="55" t="s">
        <v>45293</v>
      </c>
      <c r="L9770" s="46">
        <v>169.95</v>
      </c>
      <c r="M9770" s="46">
        <v>169.95</v>
      </c>
    </row>
    <row r="9771" spans="2:13" x14ac:dyDescent="0.25">
      <c r="B9771" s="42"/>
      <c r="C9771" s="42"/>
      <c r="E9771" s="44" t="s">
        <v>45468</v>
      </c>
      <c r="F9771" s="81" t="s">
        <v>298</v>
      </c>
      <c r="G9771" s="32" t="s">
        <v>11</v>
      </c>
      <c r="H9771" s="43" t="s">
        <v>12</v>
      </c>
      <c r="I9771" s="55" t="s">
        <v>45292</v>
      </c>
      <c r="L9771" s="46">
        <v>169.95</v>
      </c>
      <c r="M9771" s="46">
        <v>169.95</v>
      </c>
    </row>
    <row r="9772" spans="2:13" x14ac:dyDescent="0.25">
      <c r="B9772" s="42"/>
      <c r="C9772" s="42"/>
      <c r="E9772" s="44" t="s">
        <v>45467</v>
      </c>
      <c r="F9772" s="81" t="s">
        <v>298</v>
      </c>
      <c r="G9772" s="32" t="s">
        <v>11</v>
      </c>
      <c r="H9772" s="43" t="s">
        <v>12</v>
      </c>
      <c r="I9772" s="55" t="s">
        <v>45291</v>
      </c>
      <c r="L9772" s="46">
        <v>169.95</v>
      </c>
      <c r="M9772" s="46">
        <v>169.95</v>
      </c>
    </row>
    <row r="9773" spans="2:13" x14ac:dyDescent="0.25">
      <c r="B9773" s="42"/>
      <c r="C9773" s="42"/>
      <c r="E9773" s="44" t="s">
        <v>45466</v>
      </c>
      <c r="F9773" s="81" t="s">
        <v>298</v>
      </c>
      <c r="G9773" s="32" t="s">
        <v>11</v>
      </c>
      <c r="H9773" s="43" t="s">
        <v>12</v>
      </c>
      <c r="I9773" s="55" t="s">
        <v>45290</v>
      </c>
      <c r="L9773" s="46">
        <v>169.95</v>
      </c>
      <c r="M9773" s="46">
        <v>169.95</v>
      </c>
    </row>
    <row r="9774" spans="2:13" x14ac:dyDescent="0.25">
      <c r="B9774" s="42"/>
      <c r="C9774" s="42"/>
      <c r="E9774" s="44" t="s">
        <v>45465</v>
      </c>
      <c r="F9774" s="81" t="s">
        <v>298</v>
      </c>
      <c r="G9774" s="32" t="s">
        <v>11</v>
      </c>
      <c r="H9774" s="43" t="s">
        <v>12</v>
      </c>
      <c r="I9774" s="55" t="s">
        <v>45289</v>
      </c>
      <c r="L9774" s="46">
        <v>169.95</v>
      </c>
      <c r="M9774" s="46">
        <v>169.95</v>
      </c>
    </row>
    <row r="9775" spans="2:13" x14ac:dyDescent="0.25">
      <c r="B9775" s="42"/>
      <c r="C9775" s="42"/>
      <c r="E9775" s="44" t="s">
        <v>45464</v>
      </c>
      <c r="F9775" s="81" t="s">
        <v>298</v>
      </c>
      <c r="G9775" s="32" t="s">
        <v>11</v>
      </c>
      <c r="H9775" s="43" t="s">
        <v>12</v>
      </c>
      <c r="I9775" s="55" t="s">
        <v>45288</v>
      </c>
      <c r="L9775" s="46">
        <v>169.95</v>
      </c>
      <c r="M9775" s="46">
        <v>169.95</v>
      </c>
    </row>
    <row r="9776" spans="2:13" x14ac:dyDescent="0.25">
      <c r="B9776" s="42"/>
      <c r="C9776" s="42"/>
      <c r="E9776" s="44" t="s">
        <v>45463</v>
      </c>
      <c r="F9776" s="81" t="s">
        <v>298</v>
      </c>
      <c r="G9776" s="32" t="s">
        <v>11</v>
      </c>
      <c r="H9776" s="43" t="s">
        <v>12</v>
      </c>
      <c r="I9776" s="55" t="s">
        <v>45287</v>
      </c>
      <c r="L9776" s="46">
        <v>169.95</v>
      </c>
      <c r="M9776" s="46">
        <v>169.95</v>
      </c>
    </row>
    <row r="9777" spans="2:13" x14ac:dyDescent="0.25">
      <c r="B9777" s="42"/>
      <c r="C9777" s="42"/>
      <c r="E9777" s="44" t="s">
        <v>45462</v>
      </c>
      <c r="F9777" s="81" t="s">
        <v>298</v>
      </c>
      <c r="G9777" s="32" t="s">
        <v>11</v>
      </c>
      <c r="H9777" s="43" t="s">
        <v>12</v>
      </c>
      <c r="I9777" s="55" t="s">
        <v>45286</v>
      </c>
      <c r="L9777" s="46">
        <v>169.95</v>
      </c>
      <c r="M9777" s="46">
        <v>169.95</v>
      </c>
    </row>
    <row r="9778" spans="2:13" x14ac:dyDescent="0.25">
      <c r="B9778" s="42"/>
      <c r="C9778" s="42"/>
      <c r="E9778" s="44" t="s">
        <v>45461</v>
      </c>
      <c r="F9778" s="81" t="s">
        <v>298</v>
      </c>
      <c r="G9778" s="32" t="s">
        <v>11</v>
      </c>
      <c r="H9778" s="43" t="s">
        <v>12</v>
      </c>
      <c r="I9778" s="55" t="s">
        <v>45285</v>
      </c>
      <c r="L9778" s="46">
        <v>169.95</v>
      </c>
      <c r="M9778" s="46">
        <v>169.95</v>
      </c>
    </row>
    <row r="9779" spans="2:13" x14ac:dyDescent="0.25">
      <c r="B9779" s="42"/>
      <c r="C9779" s="42"/>
      <c r="E9779" s="44" t="s">
        <v>45460</v>
      </c>
      <c r="F9779" s="81" t="s">
        <v>298</v>
      </c>
      <c r="G9779" s="32" t="s">
        <v>11</v>
      </c>
      <c r="H9779" s="43" t="s">
        <v>12</v>
      </c>
      <c r="I9779" s="55" t="s">
        <v>45284</v>
      </c>
      <c r="L9779" s="46">
        <v>169.95</v>
      </c>
      <c r="M9779" s="46">
        <v>169.95</v>
      </c>
    </row>
    <row r="9780" spans="2:13" x14ac:dyDescent="0.25">
      <c r="B9780" s="42"/>
      <c r="C9780" s="42"/>
      <c r="E9780" s="44" t="s">
        <v>45459</v>
      </c>
      <c r="F9780" s="81" t="s">
        <v>298</v>
      </c>
      <c r="G9780" s="32" t="s">
        <v>11</v>
      </c>
      <c r="H9780" s="43" t="s">
        <v>12</v>
      </c>
      <c r="I9780" s="55" t="s">
        <v>45283</v>
      </c>
      <c r="L9780" s="46">
        <v>169.95</v>
      </c>
      <c r="M9780" s="46">
        <v>169.95</v>
      </c>
    </row>
    <row r="9781" spans="2:13" x14ac:dyDescent="0.25">
      <c r="B9781" s="42"/>
      <c r="C9781" s="42"/>
      <c r="E9781" s="44" t="s">
        <v>45458</v>
      </c>
      <c r="F9781" s="81" t="s">
        <v>298</v>
      </c>
      <c r="G9781" s="32" t="s">
        <v>11</v>
      </c>
      <c r="H9781" s="43" t="s">
        <v>12</v>
      </c>
      <c r="I9781" s="55" t="s">
        <v>45282</v>
      </c>
      <c r="L9781" s="46">
        <v>169.95</v>
      </c>
      <c r="M9781" s="46">
        <v>169.95</v>
      </c>
    </row>
    <row r="9782" spans="2:13" x14ac:dyDescent="0.25">
      <c r="B9782" s="42"/>
      <c r="C9782" s="42"/>
      <c r="E9782" s="32" t="s">
        <v>45456</v>
      </c>
      <c r="F9782" s="44" t="s">
        <v>298</v>
      </c>
      <c r="G9782" s="32" t="s">
        <v>11</v>
      </c>
      <c r="H9782" s="43" t="s">
        <v>12</v>
      </c>
      <c r="I9782" s="55" t="s">
        <v>45219</v>
      </c>
      <c r="L9782" s="46">
        <v>309.99</v>
      </c>
      <c r="M9782" s="46">
        <v>309.99</v>
      </c>
    </row>
    <row r="9783" spans="2:13" x14ac:dyDescent="0.25">
      <c r="B9783" s="42"/>
      <c r="C9783" s="42"/>
      <c r="E9783" s="32" t="s">
        <v>45455</v>
      </c>
      <c r="F9783" s="44" t="s">
        <v>298</v>
      </c>
      <c r="G9783" s="32" t="s">
        <v>11</v>
      </c>
      <c r="H9783" s="43" t="s">
        <v>12</v>
      </c>
      <c r="I9783" s="55" t="s">
        <v>45218</v>
      </c>
      <c r="L9783" s="46">
        <v>309.99</v>
      </c>
      <c r="M9783" s="46">
        <v>309.99</v>
      </c>
    </row>
    <row r="9784" spans="2:13" x14ac:dyDescent="0.25">
      <c r="B9784" s="42"/>
      <c r="C9784" s="42"/>
      <c r="E9784" s="32" t="s">
        <v>45454</v>
      </c>
      <c r="F9784" s="44" t="s">
        <v>298</v>
      </c>
      <c r="G9784" s="32" t="s">
        <v>11</v>
      </c>
      <c r="H9784" s="43" t="s">
        <v>12</v>
      </c>
      <c r="I9784" s="55" t="s">
        <v>45217</v>
      </c>
      <c r="L9784" s="46">
        <v>309.99</v>
      </c>
      <c r="M9784" s="46">
        <v>309.99</v>
      </c>
    </row>
    <row r="9785" spans="2:13" x14ac:dyDescent="0.25">
      <c r="B9785" s="42"/>
      <c r="C9785" s="42"/>
      <c r="E9785" s="32" t="s">
        <v>45453</v>
      </c>
      <c r="F9785" s="44" t="s">
        <v>298</v>
      </c>
      <c r="G9785" s="32" t="s">
        <v>11</v>
      </c>
      <c r="H9785" s="43" t="s">
        <v>12</v>
      </c>
      <c r="I9785" s="55" t="s">
        <v>45216</v>
      </c>
      <c r="L9785" s="46">
        <v>309.99</v>
      </c>
      <c r="M9785" s="46">
        <v>309.99</v>
      </c>
    </row>
    <row r="9786" spans="2:13" x14ac:dyDescent="0.25">
      <c r="B9786" s="42"/>
      <c r="C9786" s="42"/>
      <c r="E9786" s="32" t="s">
        <v>45452</v>
      </c>
      <c r="F9786" s="44" t="s">
        <v>298</v>
      </c>
      <c r="G9786" s="32" t="s">
        <v>11</v>
      </c>
      <c r="H9786" s="43" t="s">
        <v>12</v>
      </c>
      <c r="I9786" s="55" t="s">
        <v>45215</v>
      </c>
      <c r="L9786" s="46">
        <v>309.99</v>
      </c>
      <c r="M9786" s="46">
        <v>309.99</v>
      </c>
    </row>
    <row r="9787" spans="2:13" x14ac:dyDescent="0.25">
      <c r="B9787" s="42"/>
      <c r="C9787" s="42"/>
      <c r="E9787" s="32" t="s">
        <v>45451</v>
      </c>
      <c r="F9787" s="44" t="s">
        <v>298</v>
      </c>
      <c r="G9787" s="32" t="s">
        <v>11</v>
      </c>
      <c r="H9787" s="43" t="s">
        <v>12</v>
      </c>
      <c r="I9787" s="55" t="s">
        <v>45214</v>
      </c>
      <c r="L9787" s="46">
        <v>309.99</v>
      </c>
      <c r="M9787" s="46">
        <v>309.99</v>
      </c>
    </row>
    <row r="9788" spans="2:13" x14ac:dyDescent="0.25">
      <c r="B9788" s="42"/>
      <c r="C9788" s="42"/>
      <c r="E9788" s="32" t="s">
        <v>45450</v>
      </c>
      <c r="F9788" s="44" t="s">
        <v>298</v>
      </c>
      <c r="G9788" s="32" t="s">
        <v>11</v>
      </c>
      <c r="H9788" s="43" t="s">
        <v>12</v>
      </c>
      <c r="I9788" s="55" t="s">
        <v>45213</v>
      </c>
      <c r="L9788" s="46">
        <v>309.99</v>
      </c>
      <c r="M9788" s="46">
        <v>309.99</v>
      </c>
    </row>
    <row r="9789" spans="2:13" x14ac:dyDescent="0.25">
      <c r="B9789" s="42"/>
      <c r="C9789" s="42"/>
      <c r="E9789" s="32" t="s">
        <v>45449</v>
      </c>
      <c r="F9789" s="44" t="s">
        <v>298</v>
      </c>
      <c r="G9789" s="32" t="s">
        <v>11</v>
      </c>
      <c r="H9789" s="43" t="s">
        <v>12</v>
      </c>
      <c r="I9789" s="55" t="s">
        <v>45212</v>
      </c>
      <c r="L9789" s="46">
        <v>309.99</v>
      </c>
      <c r="M9789" s="46">
        <v>309.99</v>
      </c>
    </row>
    <row r="9790" spans="2:13" x14ac:dyDescent="0.25">
      <c r="B9790" s="42"/>
      <c r="C9790" s="42"/>
      <c r="E9790" s="32" t="s">
        <v>45448</v>
      </c>
      <c r="F9790" s="44" t="s">
        <v>298</v>
      </c>
      <c r="G9790" s="32" t="s">
        <v>11</v>
      </c>
      <c r="H9790" s="43" t="s">
        <v>12</v>
      </c>
      <c r="I9790" s="55" t="s">
        <v>45211</v>
      </c>
      <c r="L9790" s="46">
        <v>309.99</v>
      </c>
      <c r="M9790" s="46">
        <v>309.99</v>
      </c>
    </row>
    <row r="9791" spans="2:13" x14ac:dyDescent="0.25">
      <c r="B9791" s="42"/>
      <c r="C9791" s="42"/>
      <c r="E9791" s="32" t="s">
        <v>45447</v>
      </c>
      <c r="F9791" s="44" t="s">
        <v>298</v>
      </c>
      <c r="G9791" s="32" t="s">
        <v>11</v>
      </c>
      <c r="H9791" s="43" t="s">
        <v>12</v>
      </c>
      <c r="I9791" s="55" t="s">
        <v>45210</v>
      </c>
      <c r="L9791" s="46">
        <v>309.99</v>
      </c>
      <c r="M9791" s="46">
        <v>309.99</v>
      </c>
    </row>
    <row r="9792" spans="2:13" x14ac:dyDescent="0.25">
      <c r="B9792" s="42"/>
      <c r="C9792" s="42"/>
      <c r="E9792" s="32" t="s">
        <v>45377</v>
      </c>
      <c r="F9792" s="81" t="s">
        <v>298</v>
      </c>
      <c r="G9792" s="32" t="s">
        <v>11</v>
      </c>
      <c r="H9792" s="43" t="s">
        <v>12</v>
      </c>
      <c r="I9792" s="55" t="s">
        <v>45248</v>
      </c>
      <c r="L9792" s="46">
        <v>559.99</v>
      </c>
      <c r="M9792" s="46">
        <v>559.99</v>
      </c>
    </row>
    <row r="9793" spans="2:13" x14ac:dyDescent="0.25">
      <c r="B9793" s="42"/>
      <c r="C9793" s="42"/>
      <c r="E9793" s="32" t="s">
        <v>45376</v>
      </c>
      <c r="F9793" s="81" t="s">
        <v>298</v>
      </c>
      <c r="G9793" s="32" t="s">
        <v>11</v>
      </c>
      <c r="H9793" s="43" t="s">
        <v>12</v>
      </c>
      <c r="I9793" s="55" t="s">
        <v>45247</v>
      </c>
      <c r="L9793" s="46">
        <v>559.99</v>
      </c>
      <c r="M9793" s="46">
        <v>559.99</v>
      </c>
    </row>
    <row r="9794" spans="2:13" x14ac:dyDescent="0.25">
      <c r="B9794" s="42"/>
      <c r="C9794" s="42"/>
      <c r="E9794" s="32" t="s">
        <v>45375</v>
      </c>
      <c r="F9794" s="81" t="s">
        <v>298</v>
      </c>
      <c r="G9794" s="32" t="s">
        <v>11</v>
      </c>
      <c r="H9794" s="43" t="s">
        <v>12</v>
      </c>
      <c r="I9794" s="55" t="s">
        <v>45246</v>
      </c>
      <c r="L9794" s="46">
        <v>559.99</v>
      </c>
      <c r="M9794" s="46">
        <v>559.99</v>
      </c>
    </row>
    <row r="9795" spans="2:13" x14ac:dyDescent="0.25">
      <c r="B9795" s="42"/>
      <c r="C9795" s="42"/>
      <c r="E9795" s="32" t="s">
        <v>45374</v>
      </c>
      <c r="F9795" s="81" t="s">
        <v>298</v>
      </c>
      <c r="G9795" s="32" t="s">
        <v>11</v>
      </c>
      <c r="H9795" s="43" t="s">
        <v>12</v>
      </c>
      <c r="I9795" s="55" t="s">
        <v>45245</v>
      </c>
      <c r="L9795" s="46">
        <v>559.99</v>
      </c>
      <c r="M9795" s="46">
        <v>559.99</v>
      </c>
    </row>
    <row r="9796" spans="2:13" x14ac:dyDescent="0.25">
      <c r="B9796" s="42"/>
      <c r="C9796" s="42"/>
      <c r="E9796" s="32" t="s">
        <v>45373</v>
      </c>
      <c r="F9796" s="81" t="s">
        <v>298</v>
      </c>
      <c r="G9796" s="32" t="s">
        <v>11</v>
      </c>
      <c r="H9796" s="43" t="s">
        <v>12</v>
      </c>
      <c r="I9796" s="55" t="s">
        <v>45244</v>
      </c>
      <c r="L9796" s="46">
        <v>559.99</v>
      </c>
      <c r="M9796" s="46">
        <v>559.99</v>
      </c>
    </row>
    <row r="9797" spans="2:13" x14ac:dyDescent="0.25">
      <c r="B9797" s="42"/>
      <c r="C9797" s="42"/>
      <c r="E9797" s="32" t="s">
        <v>45372</v>
      </c>
      <c r="F9797" s="81" t="s">
        <v>298</v>
      </c>
      <c r="G9797" s="32" t="s">
        <v>11</v>
      </c>
      <c r="H9797" s="43" t="s">
        <v>12</v>
      </c>
      <c r="I9797" s="55" t="s">
        <v>45243</v>
      </c>
      <c r="L9797" s="46">
        <v>559.99</v>
      </c>
      <c r="M9797" s="46">
        <v>559.99</v>
      </c>
    </row>
    <row r="9798" spans="2:13" x14ac:dyDescent="0.25">
      <c r="B9798" s="42"/>
      <c r="C9798" s="42"/>
      <c r="E9798" s="32" t="s">
        <v>45371</v>
      </c>
      <c r="F9798" s="81" t="s">
        <v>298</v>
      </c>
      <c r="G9798" s="32" t="s">
        <v>11</v>
      </c>
      <c r="H9798" s="43" t="s">
        <v>12</v>
      </c>
      <c r="I9798" s="55" t="s">
        <v>45242</v>
      </c>
      <c r="L9798" s="46">
        <v>559.99</v>
      </c>
      <c r="M9798" s="46">
        <v>559.99</v>
      </c>
    </row>
    <row r="9799" spans="2:13" x14ac:dyDescent="0.25">
      <c r="B9799" s="42"/>
      <c r="C9799" s="42"/>
      <c r="E9799" s="32" t="s">
        <v>45370</v>
      </c>
      <c r="F9799" s="81" t="s">
        <v>298</v>
      </c>
      <c r="G9799" s="32" t="s">
        <v>11</v>
      </c>
      <c r="H9799" s="43" t="s">
        <v>12</v>
      </c>
      <c r="I9799" s="55" t="s">
        <v>45241</v>
      </c>
      <c r="L9799" s="46">
        <v>559.99</v>
      </c>
      <c r="M9799" s="46">
        <v>559.99</v>
      </c>
    </row>
    <row r="9800" spans="2:13" x14ac:dyDescent="0.25">
      <c r="B9800" s="42"/>
      <c r="C9800" s="42"/>
      <c r="E9800" s="32" t="s">
        <v>45369</v>
      </c>
      <c r="F9800" s="81" t="s">
        <v>298</v>
      </c>
      <c r="G9800" s="32" t="s">
        <v>11</v>
      </c>
      <c r="H9800" s="43" t="s">
        <v>12</v>
      </c>
      <c r="I9800" s="55" t="s">
        <v>45240</v>
      </c>
      <c r="L9800" s="46">
        <v>559.99</v>
      </c>
      <c r="M9800" s="46">
        <v>559.99</v>
      </c>
    </row>
    <row r="9801" spans="2:13" x14ac:dyDescent="0.25">
      <c r="B9801" s="42"/>
      <c r="C9801" s="42"/>
      <c r="E9801" s="32" t="s">
        <v>45368</v>
      </c>
      <c r="F9801" s="81" t="s">
        <v>298</v>
      </c>
      <c r="G9801" s="32" t="s">
        <v>11</v>
      </c>
      <c r="H9801" s="43" t="s">
        <v>12</v>
      </c>
      <c r="I9801" s="55" t="s">
        <v>45239</v>
      </c>
      <c r="L9801" s="46">
        <v>559.99</v>
      </c>
      <c r="M9801" s="46">
        <v>559.99</v>
      </c>
    </row>
    <row r="9802" spans="2:13" x14ac:dyDescent="0.25">
      <c r="B9802" s="42"/>
      <c r="C9802" s="42"/>
      <c r="E9802" s="32" t="s">
        <v>45377</v>
      </c>
      <c r="F9802" s="81" t="s">
        <v>298</v>
      </c>
      <c r="G9802" s="32" t="s">
        <v>11</v>
      </c>
      <c r="H9802" s="43" t="s">
        <v>12</v>
      </c>
      <c r="I9802" s="55" t="s">
        <v>45209</v>
      </c>
      <c r="L9802" s="46">
        <v>559.99</v>
      </c>
      <c r="M9802" s="46">
        <v>559.99</v>
      </c>
    </row>
    <row r="9803" spans="2:13" x14ac:dyDescent="0.25">
      <c r="B9803" s="42"/>
      <c r="C9803" s="42"/>
      <c r="E9803" s="32" t="s">
        <v>45376</v>
      </c>
      <c r="F9803" s="81" t="s">
        <v>298</v>
      </c>
      <c r="G9803" s="32" t="s">
        <v>11</v>
      </c>
      <c r="H9803" s="43" t="s">
        <v>12</v>
      </c>
      <c r="I9803" s="55" t="s">
        <v>45208</v>
      </c>
      <c r="L9803" s="46">
        <v>559.99</v>
      </c>
      <c r="M9803" s="46">
        <v>559.99</v>
      </c>
    </row>
    <row r="9804" spans="2:13" x14ac:dyDescent="0.25">
      <c r="B9804" s="42"/>
      <c r="C9804" s="42"/>
      <c r="E9804" s="32" t="s">
        <v>45375</v>
      </c>
      <c r="F9804" s="81" t="s">
        <v>298</v>
      </c>
      <c r="G9804" s="32" t="s">
        <v>11</v>
      </c>
      <c r="H9804" s="43" t="s">
        <v>12</v>
      </c>
      <c r="I9804" s="55" t="s">
        <v>45207</v>
      </c>
      <c r="L9804" s="46">
        <v>559.99</v>
      </c>
      <c r="M9804" s="46">
        <v>559.99</v>
      </c>
    </row>
    <row r="9805" spans="2:13" x14ac:dyDescent="0.25">
      <c r="B9805" s="42"/>
      <c r="C9805" s="42"/>
      <c r="E9805" s="32" t="s">
        <v>45374</v>
      </c>
      <c r="F9805" s="81" t="s">
        <v>298</v>
      </c>
      <c r="G9805" s="32" t="s">
        <v>11</v>
      </c>
      <c r="H9805" s="43" t="s">
        <v>12</v>
      </c>
      <c r="I9805" s="55" t="s">
        <v>45206</v>
      </c>
      <c r="L9805" s="46">
        <v>559.99</v>
      </c>
      <c r="M9805" s="46">
        <v>559.99</v>
      </c>
    </row>
    <row r="9806" spans="2:13" x14ac:dyDescent="0.25">
      <c r="B9806" s="42"/>
      <c r="C9806" s="42"/>
      <c r="E9806" s="32" t="s">
        <v>45373</v>
      </c>
      <c r="F9806" s="81" t="s">
        <v>298</v>
      </c>
      <c r="G9806" s="32" t="s">
        <v>11</v>
      </c>
      <c r="H9806" s="43" t="s">
        <v>12</v>
      </c>
      <c r="I9806" s="55" t="s">
        <v>45205</v>
      </c>
      <c r="L9806" s="46">
        <v>559.99</v>
      </c>
      <c r="M9806" s="46">
        <v>559.99</v>
      </c>
    </row>
    <row r="9807" spans="2:13" x14ac:dyDescent="0.25">
      <c r="B9807" s="42"/>
      <c r="C9807" s="42"/>
      <c r="E9807" s="32" t="s">
        <v>45372</v>
      </c>
      <c r="F9807" s="81" t="s">
        <v>298</v>
      </c>
      <c r="G9807" s="32" t="s">
        <v>11</v>
      </c>
      <c r="H9807" s="43" t="s">
        <v>12</v>
      </c>
      <c r="I9807" s="55" t="s">
        <v>45204</v>
      </c>
      <c r="L9807" s="46">
        <v>559.99</v>
      </c>
      <c r="M9807" s="46">
        <v>559.99</v>
      </c>
    </row>
    <row r="9808" spans="2:13" x14ac:dyDescent="0.25">
      <c r="B9808" s="42"/>
      <c r="C9808" s="42"/>
      <c r="E9808" s="32" t="s">
        <v>45371</v>
      </c>
      <c r="F9808" s="81" t="s">
        <v>298</v>
      </c>
      <c r="G9808" s="32" t="s">
        <v>11</v>
      </c>
      <c r="H9808" s="43" t="s">
        <v>12</v>
      </c>
      <c r="I9808" s="55" t="s">
        <v>45203</v>
      </c>
      <c r="L9808" s="46">
        <v>559.99</v>
      </c>
      <c r="M9808" s="46">
        <v>559.99</v>
      </c>
    </row>
    <row r="9809" spans="2:14" x14ac:dyDescent="0.25">
      <c r="B9809" s="42"/>
      <c r="C9809" s="42"/>
      <c r="E9809" s="32" t="s">
        <v>45370</v>
      </c>
      <c r="F9809" s="81" t="s">
        <v>298</v>
      </c>
      <c r="G9809" s="32" t="s">
        <v>11</v>
      </c>
      <c r="H9809" s="43" t="s">
        <v>12</v>
      </c>
      <c r="I9809" s="55" t="s">
        <v>45202</v>
      </c>
      <c r="L9809" s="46">
        <v>559.99</v>
      </c>
      <c r="M9809" s="46">
        <v>559.99</v>
      </c>
    </row>
    <row r="9810" spans="2:14" x14ac:dyDescent="0.25">
      <c r="B9810" s="42"/>
      <c r="C9810" s="42"/>
      <c r="E9810" s="32" t="s">
        <v>45369</v>
      </c>
      <c r="F9810" s="81" t="s">
        <v>298</v>
      </c>
      <c r="G9810" s="32" t="s">
        <v>11</v>
      </c>
      <c r="H9810" s="43" t="s">
        <v>12</v>
      </c>
      <c r="I9810" s="55" t="s">
        <v>45201</v>
      </c>
      <c r="L9810" s="46">
        <v>559.99</v>
      </c>
      <c r="M9810" s="46">
        <v>559.99</v>
      </c>
    </row>
    <row r="9811" spans="2:14" x14ac:dyDescent="0.25">
      <c r="B9811" s="42"/>
      <c r="C9811" s="42"/>
      <c r="E9811" s="32" t="s">
        <v>45368</v>
      </c>
      <c r="F9811" s="81" t="s">
        <v>298</v>
      </c>
      <c r="G9811" s="32" t="s">
        <v>11</v>
      </c>
      <c r="H9811" s="43" t="s">
        <v>12</v>
      </c>
      <c r="I9811" s="55" t="s">
        <v>45200</v>
      </c>
      <c r="L9811" s="46">
        <v>559.99</v>
      </c>
      <c r="M9811" s="46">
        <v>559.99</v>
      </c>
    </row>
    <row r="9812" spans="2:14" x14ac:dyDescent="0.25">
      <c r="B9812" s="42" t="s">
        <v>63127</v>
      </c>
      <c r="C9812" s="42"/>
      <c r="D9812" s="17"/>
      <c r="E9812" s="75" t="s">
        <v>63162</v>
      </c>
      <c r="F9812" s="44">
        <v>714</v>
      </c>
      <c r="G9812" s="21" t="s">
        <v>11</v>
      </c>
      <c r="H9812" s="21" t="s">
        <v>12</v>
      </c>
      <c r="I9812" s="75" t="s">
        <v>63128</v>
      </c>
      <c r="J9812" s="20">
        <v>8059347300207</v>
      </c>
      <c r="K9812" s="24"/>
      <c r="L9812" s="46">
        <v>249.95</v>
      </c>
      <c r="M9812" s="46">
        <v>249.95</v>
      </c>
      <c r="N9812" s="24"/>
    </row>
    <row r="9813" spans="2:14" x14ac:dyDescent="0.25">
      <c r="B9813" s="42" t="s">
        <v>63125</v>
      </c>
      <c r="C9813" s="42"/>
      <c r="D9813" s="17"/>
      <c r="E9813" s="75" t="s">
        <v>63161</v>
      </c>
      <c r="F9813" s="44">
        <v>714</v>
      </c>
      <c r="G9813" s="21" t="s">
        <v>11</v>
      </c>
      <c r="H9813" s="21" t="s">
        <v>12</v>
      </c>
      <c r="I9813" s="75" t="s">
        <v>63126</v>
      </c>
      <c r="J9813" s="20">
        <v>8059347300191</v>
      </c>
      <c r="K9813" s="24"/>
      <c r="L9813" s="46">
        <v>249.95</v>
      </c>
      <c r="M9813" s="46">
        <v>249.95</v>
      </c>
      <c r="N9813" s="24"/>
    </row>
    <row r="9814" spans="2:14" x14ac:dyDescent="0.25">
      <c r="B9814" s="42" t="s">
        <v>63123</v>
      </c>
      <c r="C9814" s="42"/>
      <c r="D9814" s="17"/>
      <c r="E9814" s="75" t="s">
        <v>63160</v>
      </c>
      <c r="F9814" s="44">
        <v>714</v>
      </c>
      <c r="G9814" s="21" t="s">
        <v>11</v>
      </c>
      <c r="H9814" s="21" t="s">
        <v>12</v>
      </c>
      <c r="I9814" s="75" t="s">
        <v>63124</v>
      </c>
      <c r="J9814" s="20">
        <v>8059347300184</v>
      </c>
      <c r="K9814" s="24"/>
      <c r="L9814" s="46">
        <v>249.95</v>
      </c>
      <c r="M9814" s="46">
        <v>249.95</v>
      </c>
      <c r="N9814" s="24"/>
    </row>
    <row r="9815" spans="2:14" x14ac:dyDescent="0.25">
      <c r="B9815" s="42" t="s">
        <v>63121</v>
      </c>
      <c r="C9815" s="42"/>
      <c r="D9815" s="17"/>
      <c r="E9815" s="75" t="s">
        <v>63159</v>
      </c>
      <c r="F9815" s="44">
        <v>714</v>
      </c>
      <c r="G9815" s="21" t="s">
        <v>11</v>
      </c>
      <c r="H9815" s="21" t="s">
        <v>12</v>
      </c>
      <c r="I9815" s="75" t="s">
        <v>63122</v>
      </c>
      <c r="J9815" s="20">
        <v>8059347258386</v>
      </c>
      <c r="K9815" s="24"/>
      <c r="L9815" s="46">
        <v>249.95</v>
      </c>
      <c r="M9815" s="46">
        <v>249.95</v>
      </c>
      <c r="N9815" s="24"/>
    </row>
    <row r="9816" spans="2:14" x14ac:dyDescent="0.25">
      <c r="B9816" s="42" t="s">
        <v>63119</v>
      </c>
      <c r="C9816" s="42"/>
      <c r="D9816" s="17"/>
      <c r="E9816" s="75" t="s">
        <v>63158</v>
      </c>
      <c r="F9816" s="44">
        <v>714</v>
      </c>
      <c r="G9816" s="21" t="s">
        <v>11</v>
      </c>
      <c r="H9816" s="21" t="s">
        <v>12</v>
      </c>
      <c r="I9816" s="75" t="s">
        <v>63120</v>
      </c>
      <c r="J9816" s="20">
        <v>8059347300177</v>
      </c>
      <c r="K9816" s="24"/>
      <c r="L9816" s="46">
        <v>249.95</v>
      </c>
      <c r="M9816" s="46">
        <v>249.95</v>
      </c>
      <c r="N9816" s="24"/>
    </row>
    <row r="9817" spans="2:14" x14ac:dyDescent="0.25">
      <c r="B9817" s="42" t="s">
        <v>63117</v>
      </c>
      <c r="C9817" s="42"/>
      <c r="D9817" s="17"/>
      <c r="E9817" s="75" t="s">
        <v>63157</v>
      </c>
      <c r="F9817" s="44">
        <v>714</v>
      </c>
      <c r="G9817" s="21" t="s">
        <v>11</v>
      </c>
      <c r="H9817" s="21" t="s">
        <v>12</v>
      </c>
      <c r="I9817" s="75" t="s">
        <v>63118</v>
      </c>
      <c r="J9817" s="20">
        <v>8059347300160</v>
      </c>
      <c r="K9817" s="24"/>
      <c r="L9817" s="46">
        <v>249.95</v>
      </c>
      <c r="M9817" s="46">
        <v>249.95</v>
      </c>
      <c r="N9817" s="24"/>
    </row>
    <row r="9818" spans="2:14" x14ac:dyDescent="0.25">
      <c r="B9818" s="42" t="s">
        <v>63115</v>
      </c>
      <c r="C9818" s="42"/>
      <c r="D9818" s="17"/>
      <c r="E9818" s="75" t="s">
        <v>63156</v>
      </c>
      <c r="F9818" s="44">
        <v>714</v>
      </c>
      <c r="G9818" s="21" t="s">
        <v>11</v>
      </c>
      <c r="H9818" s="21" t="s">
        <v>12</v>
      </c>
      <c r="I9818" s="75" t="s">
        <v>63116</v>
      </c>
      <c r="J9818" s="20">
        <v>8059347300153</v>
      </c>
      <c r="K9818" s="24"/>
      <c r="L9818" s="46">
        <v>249.95</v>
      </c>
      <c r="M9818" s="46">
        <v>249.95</v>
      </c>
      <c r="N9818" s="24"/>
    </row>
    <row r="9819" spans="2:14" x14ac:dyDescent="0.25">
      <c r="B9819" s="42" t="s">
        <v>63113</v>
      </c>
      <c r="C9819" s="42"/>
      <c r="D9819" s="17"/>
      <c r="E9819" s="75" t="s">
        <v>63155</v>
      </c>
      <c r="F9819" s="44">
        <v>714</v>
      </c>
      <c r="G9819" s="21" t="s">
        <v>11</v>
      </c>
      <c r="H9819" s="21" t="s">
        <v>12</v>
      </c>
      <c r="I9819" s="75" t="s">
        <v>63114</v>
      </c>
      <c r="J9819" s="20">
        <v>8059347300146</v>
      </c>
      <c r="K9819" s="24"/>
      <c r="L9819" s="46">
        <v>249.95</v>
      </c>
      <c r="M9819" s="46">
        <v>249.95</v>
      </c>
      <c r="N9819" s="24"/>
    </row>
    <row r="9820" spans="2:14" x14ac:dyDescent="0.25">
      <c r="B9820" s="42" t="s">
        <v>63111</v>
      </c>
      <c r="C9820" s="42"/>
      <c r="D9820" s="17"/>
      <c r="E9820" s="75" t="s">
        <v>63154</v>
      </c>
      <c r="F9820" s="44">
        <v>714</v>
      </c>
      <c r="G9820" s="21" t="s">
        <v>11</v>
      </c>
      <c r="H9820" s="21" t="s">
        <v>12</v>
      </c>
      <c r="I9820" s="75" t="s">
        <v>63112</v>
      </c>
      <c r="J9820" s="20">
        <v>8059347300139</v>
      </c>
      <c r="K9820" s="24"/>
      <c r="L9820" s="46">
        <v>249.95</v>
      </c>
      <c r="M9820" s="46">
        <v>249.95</v>
      </c>
      <c r="N9820" s="24"/>
    </row>
    <row r="9821" spans="2:14" x14ac:dyDescent="0.25">
      <c r="B9821" s="42" t="s">
        <v>63109</v>
      </c>
      <c r="C9821" s="42"/>
      <c r="D9821" s="17"/>
      <c r="E9821" s="75" t="s">
        <v>63153</v>
      </c>
      <c r="F9821" s="44">
        <v>714</v>
      </c>
      <c r="G9821" s="21" t="s">
        <v>11</v>
      </c>
      <c r="H9821" s="21" t="s">
        <v>12</v>
      </c>
      <c r="I9821" s="75" t="s">
        <v>63110</v>
      </c>
      <c r="J9821" s="20">
        <v>8059347300122</v>
      </c>
      <c r="K9821" s="24"/>
      <c r="L9821" s="46">
        <v>249.95</v>
      </c>
      <c r="M9821" s="46">
        <v>249.95</v>
      </c>
      <c r="N9821" s="24"/>
    </row>
    <row r="9822" spans="2:14" x14ac:dyDescent="0.25">
      <c r="B9822" s="42" t="s">
        <v>63107</v>
      </c>
      <c r="C9822" s="42"/>
      <c r="D9822" s="17"/>
      <c r="E9822" s="75" t="s">
        <v>63152</v>
      </c>
      <c r="F9822" s="44">
        <v>714</v>
      </c>
      <c r="G9822" s="21" t="s">
        <v>11</v>
      </c>
      <c r="H9822" s="21" t="s">
        <v>12</v>
      </c>
      <c r="I9822" s="75" t="s">
        <v>63108</v>
      </c>
      <c r="J9822" s="20">
        <v>8059347297743</v>
      </c>
      <c r="K9822" s="24"/>
      <c r="L9822" s="46">
        <v>249.95</v>
      </c>
      <c r="M9822" s="46">
        <v>249.95</v>
      </c>
      <c r="N9822" s="24"/>
    </row>
    <row r="9823" spans="2:14" x14ac:dyDescent="0.25">
      <c r="B9823" s="42" t="s">
        <v>63105</v>
      </c>
      <c r="C9823" s="42"/>
      <c r="D9823" s="17"/>
      <c r="E9823" s="75" t="s">
        <v>63151</v>
      </c>
      <c r="F9823" s="44">
        <v>714</v>
      </c>
      <c r="G9823" s="21" t="s">
        <v>11</v>
      </c>
      <c r="H9823" s="21" t="s">
        <v>12</v>
      </c>
      <c r="I9823" s="75" t="s">
        <v>63106</v>
      </c>
      <c r="J9823" s="20">
        <v>8059347300115</v>
      </c>
      <c r="K9823" s="24"/>
      <c r="L9823" s="46">
        <v>249.95</v>
      </c>
      <c r="M9823" s="46">
        <v>249.95</v>
      </c>
      <c r="N9823" s="24"/>
    </row>
    <row r="9824" spans="2:14" x14ac:dyDescent="0.25">
      <c r="B9824" s="42" t="s">
        <v>63103</v>
      </c>
      <c r="C9824" s="42"/>
      <c r="D9824" s="17"/>
      <c r="E9824" s="75" t="s">
        <v>63150</v>
      </c>
      <c r="F9824" s="44">
        <v>714</v>
      </c>
      <c r="G9824" s="21" t="s">
        <v>11</v>
      </c>
      <c r="H9824" s="21" t="s">
        <v>12</v>
      </c>
      <c r="I9824" s="75" t="s">
        <v>63104</v>
      </c>
      <c r="J9824" s="20">
        <v>8059347300108</v>
      </c>
      <c r="K9824" s="24"/>
      <c r="L9824" s="46">
        <v>249.95</v>
      </c>
      <c r="M9824" s="46">
        <v>249.95</v>
      </c>
      <c r="N9824" s="24"/>
    </row>
    <row r="9825" spans="2:14" x14ac:dyDescent="0.25">
      <c r="B9825" s="42" t="s">
        <v>63101</v>
      </c>
      <c r="C9825" s="42"/>
      <c r="D9825" s="17"/>
      <c r="E9825" s="75" t="s">
        <v>63149</v>
      </c>
      <c r="F9825" s="44">
        <v>714</v>
      </c>
      <c r="G9825" s="21" t="s">
        <v>11</v>
      </c>
      <c r="H9825" s="21" t="s">
        <v>12</v>
      </c>
      <c r="I9825" s="75" t="s">
        <v>63102</v>
      </c>
      <c r="J9825" s="20">
        <v>8059347300092</v>
      </c>
      <c r="K9825" s="24"/>
      <c r="L9825" s="46">
        <v>249.95</v>
      </c>
      <c r="M9825" s="46">
        <v>249.95</v>
      </c>
      <c r="N9825" s="24"/>
    </row>
    <row r="9826" spans="2:14" x14ac:dyDescent="0.25">
      <c r="B9826" s="42"/>
      <c r="C9826" s="42"/>
      <c r="E9826" s="32" t="s">
        <v>53831</v>
      </c>
      <c r="F9826" s="44">
        <v>714</v>
      </c>
      <c r="G9826" s="32" t="s">
        <v>11</v>
      </c>
      <c r="H9826" s="43" t="s">
        <v>12</v>
      </c>
      <c r="I9826" s="55" t="s">
        <v>53839</v>
      </c>
      <c r="L9826" s="46">
        <v>439.99</v>
      </c>
      <c r="M9826" s="46">
        <v>439.99</v>
      </c>
    </row>
    <row r="9827" spans="2:14" x14ac:dyDescent="0.25">
      <c r="B9827" s="42"/>
      <c r="C9827" s="42"/>
      <c r="E9827" s="32" t="s">
        <v>53830</v>
      </c>
      <c r="F9827" s="44">
        <v>714</v>
      </c>
      <c r="G9827" s="32" t="s">
        <v>11</v>
      </c>
      <c r="H9827" s="43" t="s">
        <v>12</v>
      </c>
      <c r="I9827" s="55" t="s">
        <v>53838</v>
      </c>
      <c r="L9827" s="46">
        <v>439.99</v>
      </c>
      <c r="M9827" s="46">
        <v>439.99</v>
      </c>
    </row>
    <row r="9828" spans="2:14" x14ac:dyDescent="0.25">
      <c r="B9828" s="42"/>
      <c r="C9828" s="42"/>
      <c r="E9828" s="32" t="s">
        <v>53829</v>
      </c>
      <c r="F9828" s="44">
        <v>714</v>
      </c>
      <c r="G9828" s="32" t="s">
        <v>11</v>
      </c>
      <c r="H9828" s="43" t="s">
        <v>12</v>
      </c>
      <c r="I9828" s="55" t="s">
        <v>53837</v>
      </c>
      <c r="L9828" s="46">
        <v>439.99</v>
      </c>
      <c r="M9828" s="46">
        <v>439.99</v>
      </c>
    </row>
    <row r="9829" spans="2:14" x14ac:dyDescent="0.25">
      <c r="B9829" s="42"/>
      <c r="C9829" s="42"/>
      <c r="E9829" s="32" t="s">
        <v>53828</v>
      </c>
      <c r="F9829" s="44">
        <v>714</v>
      </c>
      <c r="G9829" s="32" t="s">
        <v>11</v>
      </c>
      <c r="H9829" s="43" t="s">
        <v>12</v>
      </c>
      <c r="I9829" s="55" t="s">
        <v>53836</v>
      </c>
      <c r="L9829" s="46">
        <v>439.99</v>
      </c>
      <c r="M9829" s="46">
        <v>439.99</v>
      </c>
    </row>
    <row r="9830" spans="2:14" x14ac:dyDescent="0.25">
      <c r="B9830" s="42"/>
      <c r="C9830" s="42"/>
      <c r="E9830" s="32" t="s">
        <v>53835</v>
      </c>
      <c r="F9830" s="44">
        <v>714</v>
      </c>
      <c r="G9830" s="32" t="s">
        <v>11</v>
      </c>
      <c r="H9830" s="43" t="s">
        <v>12</v>
      </c>
      <c r="I9830" s="55" t="s">
        <v>53843</v>
      </c>
      <c r="L9830" s="46">
        <v>439.99</v>
      </c>
      <c r="M9830" s="46">
        <v>439.99</v>
      </c>
    </row>
    <row r="9831" spans="2:14" x14ac:dyDescent="0.25">
      <c r="B9831" s="42"/>
      <c r="C9831" s="42"/>
      <c r="E9831" s="32" t="s">
        <v>53834</v>
      </c>
      <c r="F9831" s="44">
        <v>714</v>
      </c>
      <c r="G9831" s="32" t="s">
        <v>11</v>
      </c>
      <c r="H9831" s="43" t="s">
        <v>12</v>
      </c>
      <c r="I9831" s="55" t="s">
        <v>53842</v>
      </c>
      <c r="L9831" s="46">
        <v>439.99</v>
      </c>
      <c r="M9831" s="46">
        <v>439.99</v>
      </c>
    </row>
    <row r="9832" spans="2:14" x14ac:dyDescent="0.25">
      <c r="B9832" s="42"/>
      <c r="C9832" s="42"/>
      <c r="E9832" s="32" t="s">
        <v>53833</v>
      </c>
      <c r="F9832" s="44">
        <v>714</v>
      </c>
      <c r="G9832" s="32" t="s">
        <v>11</v>
      </c>
      <c r="H9832" s="43" t="s">
        <v>12</v>
      </c>
      <c r="I9832" s="55" t="s">
        <v>53841</v>
      </c>
      <c r="L9832" s="46">
        <v>439.99</v>
      </c>
      <c r="M9832" s="46">
        <v>439.99</v>
      </c>
    </row>
    <row r="9833" spans="2:14" x14ac:dyDescent="0.25">
      <c r="B9833" s="42"/>
      <c r="C9833" s="42"/>
      <c r="E9833" s="32" t="s">
        <v>53832</v>
      </c>
      <c r="F9833" s="44">
        <v>714</v>
      </c>
      <c r="G9833" s="32" t="s">
        <v>11</v>
      </c>
      <c r="H9833" s="43" t="s">
        <v>12</v>
      </c>
      <c r="I9833" s="55" t="s">
        <v>53840</v>
      </c>
      <c r="L9833" s="46">
        <v>439.99</v>
      </c>
      <c r="M9833" s="46">
        <v>439.99</v>
      </c>
    </row>
    <row r="9834" spans="2:14" x14ac:dyDescent="0.25">
      <c r="B9834" s="42"/>
      <c r="C9834" s="42"/>
      <c r="E9834" s="32" t="s">
        <v>53849</v>
      </c>
      <c r="F9834" s="44">
        <v>714</v>
      </c>
      <c r="G9834" s="32" t="s">
        <v>11</v>
      </c>
      <c r="H9834" s="43" t="s">
        <v>12</v>
      </c>
      <c r="I9834" s="55" t="s">
        <v>53855</v>
      </c>
      <c r="L9834" s="46">
        <v>259.99</v>
      </c>
      <c r="M9834" s="46">
        <v>259.99</v>
      </c>
    </row>
    <row r="9835" spans="2:14" x14ac:dyDescent="0.25">
      <c r="B9835" s="42"/>
      <c r="C9835" s="42"/>
      <c r="E9835" s="32" t="s">
        <v>53848</v>
      </c>
      <c r="F9835" s="44">
        <v>714</v>
      </c>
      <c r="G9835" s="32" t="s">
        <v>11</v>
      </c>
      <c r="H9835" s="43" t="s">
        <v>12</v>
      </c>
      <c r="I9835" s="55" t="s">
        <v>53854</v>
      </c>
      <c r="L9835" s="46">
        <v>259.99</v>
      </c>
      <c r="M9835" s="46">
        <v>259.99</v>
      </c>
    </row>
    <row r="9836" spans="2:14" x14ac:dyDescent="0.25">
      <c r="B9836" s="42"/>
      <c r="C9836" s="42"/>
      <c r="E9836" s="32" t="s">
        <v>53847</v>
      </c>
      <c r="F9836" s="44">
        <v>714</v>
      </c>
      <c r="G9836" s="32" t="s">
        <v>11</v>
      </c>
      <c r="H9836" s="43" t="s">
        <v>12</v>
      </c>
      <c r="I9836" s="55" t="s">
        <v>53853</v>
      </c>
      <c r="L9836" s="46">
        <v>259.99</v>
      </c>
      <c r="M9836" s="46">
        <v>259.99</v>
      </c>
    </row>
    <row r="9837" spans="2:14" x14ac:dyDescent="0.25">
      <c r="B9837" s="42"/>
      <c r="C9837" s="42"/>
      <c r="E9837" s="32" t="s">
        <v>53846</v>
      </c>
      <c r="F9837" s="44">
        <v>714</v>
      </c>
      <c r="G9837" s="32" t="s">
        <v>11</v>
      </c>
      <c r="H9837" s="43" t="s">
        <v>12</v>
      </c>
      <c r="I9837" s="55" t="s">
        <v>53852</v>
      </c>
      <c r="L9837" s="46">
        <v>259.99</v>
      </c>
      <c r="M9837" s="46">
        <v>259.99</v>
      </c>
    </row>
    <row r="9838" spans="2:14" x14ac:dyDescent="0.25">
      <c r="B9838" s="42"/>
      <c r="C9838" s="42"/>
      <c r="E9838" s="32" t="s">
        <v>53845</v>
      </c>
      <c r="F9838" s="44">
        <v>714</v>
      </c>
      <c r="G9838" s="32" t="s">
        <v>11</v>
      </c>
      <c r="H9838" s="43" t="s">
        <v>12</v>
      </c>
      <c r="I9838" s="55" t="s">
        <v>53851</v>
      </c>
      <c r="L9838" s="46">
        <v>259.99</v>
      </c>
      <c r="M9838" s="46">
        <v>259.99</v>
      </c>
    </row>
    <row r="9839" spans="2:14" x14ac:dyDescent="0.25">
      <c r="B9839" s="42"/>
      <c r="C9839" s="42"/>
      <c r="E9839" s="32" t="s">
        <v>53844</v>
      </c>
      <c r="F9839" s="44">
        <v>714</v>
      </c>
      <c r="G9839" s="32" t="s">
        <v>11</v>
      </c>
      <c r="H9839" s="43" t="s">
        <v>12</v>
      </c>
      <c r="I9839" s="55" t="s">
        <v>53850</v>
      </c>
      <c r="L9839" s="46">
        <v>259.99</v>
      </c>
      <c r="M9839" s="46">
        <v>259.99</v>
      </c>
    </row>
    <row r="9840" spans="2:14" x14ac:dyDescent="0.25">
      <c r="B9840" s="42"/>
      <c r="C9840" s="42"/>
      <c r="E9840" s="32" t="s">
        <v>53808</v>
      </c>
      <c r="F9840" s="44">
        <v>714</v>
      </c>
      <c r="G9840" s="32" t="s">
        <v>11</v>
      </c>
      <c r="H9840" s="43" t="s">
        <v>12</v>
      </c>
      <c r="I9840" s="55" t="s">
        <v>53827</v>
      </c>
      <c r="L9840" s="46">
        <v>424.99</v>
      </c>
      <c r="M9840" s="46">
        <v>424.99</v>
      </c>
    </row>
    <row r="9841" spans="2:13" x14ac:dyDescent="0.25">
      <c r="B9841" s="42"/>
      <c r="C9841" s="42"/>
      <c r="E9841" s="32" t="s">
        <v>53807</v>
      </c>
      <c r="F9841" s="44">
        <v>714</v>
      </c>
      <c r="G9841" s="32" t="s">
        <v>11</v>
      </c>
      <c r="H9841" s="43" t="s">
        <v>12</v>
      </c>
      <c r="I9841" s="55" t="s">
        <v>53826</v>
      </c>
      <c r="L9841" s="46">
        <v>424.99</v>
      </c>
      <c r="M9841" s="46">
        <v>424.99</v>
      </c>
    </row>
    <row r="9842" spans="2:13" x14ac:dyDescent="0.25">
      <c r="B9842" s="42"/>
      <c r="C9842" s="42"/>
      <c r="E9842" s="32" t="s">
        <v>53806</v>
      </c>
      <c r="F9842" s="44">
        <v>714</v>
      </c>
      <c r="G9842" s="32" t="s">
        <v>11</v>
      </c>
      <c r="H9842" s="43" t="s">
        <v>12</v>
      </c>
      <c r="I9842" s="55" t="s">
        <v>53825</v>
      </c>
      <c r="L9842" s="46">
        <v>424.99</v>
      </c>
      <c r="M9842" s="46">
        <v>424.99</v>
      </c>
    </row>
    <row r="9843" spans="2:13" x14ac:dyDescent="0.25">
      <c r="B9843" s="42"/>
      <c r="C9843" s="42"/>
      <c r="E9843" s="32" t="s">
        <v>53805</v>
      </c>
      <c r="F9843" s="44">
        <v>714</v>
      </c>
      <c r="G9843" s="32" t="s">
        <v>11</v>
      </c>
      <c r="H9843" s="43" t="s">
        <v>12</v>
      </c>
      <c r="I9843" s="55" t="s">
        <v>53824</v>
      </c>
      <c r="L9843" s="46">
        <v>424.99</v>
      </c>
      <c r="M9843" s="46">
        <v>424.99</v>
      </c>
    </row>
    <row r="9844" spans="2:13" x14ac:dyDescent="0.25">
      <c r="B9844" s="42"/>
      <c r="C9844" s="42"/>
      <c r="E9844" s="32" t="s">
        <v>53812</v>
      </c>
      <c r="F9844" s="44">
        <v>714</v>
      </c>
      <c r="G9844" s="32" t="s">
        <v>11</v>
      </c>
      <c r="H9844" s="43" t="s">
        <v>12</v>
      </c>
      <c r="I9844" s="55" t="s">
        <v>53823</v>
      </c>
      <c r="L9844" s="46">
        <v>424.99</v>
      </c>
      <c r="M9844" s="46">
        <v>424.99</v>
      </c>
    </row>
    <row r="9845" spans="2:13" x14ac:dyDescent="0.25">
      <c r="B9845" s="42"/>
      <c r="C9845" s="42"/>
      <c r="E9845" s="32" t="s">
        <v>53811</v>
      </c>
      <c r="F9845" s="44">
        <v>714</v>
      </c>
      <c r="G9845" s="32" t="s">
        <v>11</v>
      </c>
      <c r="H9845" s="43" t="s">
        <v>12</v>
      </c>
      <c r="I9845" s="55" t="s">
        <v>53822</v>
      </c>
      <c r="L9845" s="46">
        <v>424.99</v>
      </c>
      <c r="M9845" s="46">
        <v>424.99</v>
      </c>
    </row>
    <row r="9846" spans="2:13" x14ac:dyDescent="0.25">
      <c r="B9846" s="42"/>
      <c r="C9846" s="42"/>
      <c r="E9846" s="32" t="s">
        <v>53810</v>
      </c>
      <c r="F9846" s="44">
        <v>714</v>
      </c>
      <c r="G9846" s="32" t="s">
        <v>11</v>
      </c>
      <c r="H9846" s="43" t="s">
        <v>12</v>
      </c>
      <c r="I9846" s="55" t="s">
        <v>53821</v>
      </c>
      <c r="L9846" s="46">
        <v>424.99</v>
      </c>
      <c r="M9846" s="46">
        <v>424.99</v>
      </c>
    </row>
    <row r="9847" spans="2:13" x14ac:dyDescent="0.25">
      <c r="B9847" s="42"/>
      <c r="C9847" s="42"/>
      <c r="E9847" s="32" t="s">
        <v>53809</v>
      </c>
      <c r="F9847" s="44">
        <v>714</v>
      </c>
      <c r="G9847" s="32" t="s">
        <v>11</v>
      </c>
      <c r="H9847" s="43" t="s">
        <v>12</v>
      </c>
      <c r="I9847" s="55" t="s">
        <v>53820</v>
      </c>
      <c r="L9847" s="46">
        <v>424.99</v>
      </c>
      <c r="M9847" s="46">
        <v>424.99</v>
      </c>
    </row>
    <row r="9848" spans="2:13" x14ac:dyDescent="0.25">
      <c r="B9848" s="42"/>
      <c r="C9848" s="42"/>
      <c r="E9848" s="32" t="s">
        <v>45492</v>
      </c>
      <c r="F9848" s="44">
        <v>714</v>
      </c>
      <c r="G9848" s="32" t="s">
        <v>11</v>
      </c>
      <c r="H9848" s="43" t="s">
        <v>12</v>
      </c>
      <c r="I9848" s="55" t="s">
        <v>45484</v>
      </c>
      <c r="L9848" s="46">
        <v>209.95</v>
      </c>
      <c r="M9848" s="46">
        <v>209.95</v>
      </c>
    </row>
    <row r="9849" spans="2:13" x14ac:dyDescent="0.25">
      <c r="B9849" s="42"/>
      <c r="C9849" s="42"/>
      <c r="E9849" s="32" t="s">
        <v>45491</v>
      </c>
      <c r="F9849" s="44">
        <v>714</v>
      </c>
      <c r="G9849" s="32" t="s">
        <v>11</v>
      </c>
      <c r="H9849" s="43" t="s">
        <v>12</v>
      </c>
      <c r="I9849" s="55" t="s">
        <v>45483</v>
      </c>
      <c r="L9849" s="46">
        <v>209.95</v>
      </c>
      <c r="M9849" s="46">
        <v>209.95</v>
      </c>
    </row>
    <row r="9850" spans="2:13" x14ac:dyDescent="0.25">
      <c r="B9850" s="42"/>
      <c r="C9850" s="42"/>
      <c r="E9850" s="32" t="s">
        <v>45490</v>
      </c>
      <c r="F9850" s="44">
        <v>714</v>
      </c>
      <c r="G9850" s="32" t="s">
        <v>11</v>
      </c>
      <c r="H9850" s="43" t="s">
        <v>12</v>
      </c>
      <c r="I9850" s="55" t="s">
        <v>45482</v>
      </c>
      <c r="L9850" s="46">
        <v>209.95</v>
      </c>
      <c r="M9850" s="46">
        <v>209.95</v>
      </c>
    </row>
    <row r="9851" spans="2:13" x14ac:dyDescent="0.25">
      <c r="B9851" s="42"/>
      <c r="C9851" s="42"/>
      <c r="E9851" s="32" t="s">
        <v>45489</v>
      </c>
      <c r="F9851" s="44">
        <v>714</v>
      </c>
      <c r="G9851" s="32" t="s">
        <v>11</v>
      </c>
      <c r="H9851" s="43" t="s">
        <v>12</v>
      </c>
      <c r="I9851" s="55" t="s">
        <v>45481</v>
      </c>
      <c r="L9851" s="46">
        <v>209.95</v>
      </c>
      <c r="M9851" s="46">
        <v>209.95</v>
      </c>
    </row>
    <row r="9852" spans="2:13" x14ac:dyDescent="0.25">
      <c r="B9852" s="42"/>
      <c r="C9852" s="42"/>
      <c r="E9852" s="32" t="s">
        <v>45496</v>
      </c>
      <c r="F9852" s="44">
        <v>714</v>
      </c>
      <c r="G9852" s="32" t="s">
        <v>11</v>
      </c>
      <c r="H9852" s="43" t="s">
        <v>12</v>
      </c>
      <c r="I9852" s="55" t="s">
        <v>45488</v>
      </c>
      <c r="L9852" s="46">
        <v>209.95</v>
      </c>
      <c r="M9852" s="46">
        <v>209.95</v>
      </c>
    </row>
    <row r="9853" spans="2:13" x14ac:dyDescent="0.25">
      <c r="B9853" s="42"/>
      <c r="C9853" s="42"/>
      <c r="E9853" s="32" t="s">
        <v>45495</v>
      </c>
      <c r="F9853" s="44">
        <v>714</v>
      </c>
      <c r="G9853" s="32" t="s">
        <v>11</v>
      </c>
      <c r="H9853" s="43" t="s">
        <v>12</v>
      </c>
      <c r="I9853" s="55" t="s">
        <v>45487</v>
      </c>
      <c r="L9853" s="46">
        <v>209.95</v>
      </c>
      <c r="M9853" s="46">
        <v>209.95</v>
      </c>
    </row>
    <row r="9854" spans="2:13" x14ac:dyDescent="0.25">
      <c r="B9854" s="42"/>
      <c r="C9854" s="42"/>
      <c r="E9854" s="32" t="s">
        <v>45494</v>
      </c>
      <c r="F9854" s="44">
        <v>714</v>
      </c>
      <c r="G9854" s="32" t="s">
        <v>11</v>
      </c>
      <c r="H9854" s="43" t="s">
        <v>12</v>
      </c>
      <c r="I9854" s="55" t="s">
        <v>45486</v>
      </c>
      <c r="L9854" s="46">
        <v>209.95</v>
      </c>
      <c r="M9854" s="46">
        <v>209.95</v>
      </c>
    </row>
    <row r="9855" spans="2:13" x14ac:dyDescent="0.25">
      <c r="B9855" s="42"/>
      <c r="C9855" s="42"/>
      <c r="E9855" s="32" t="s">
        <v>45493</v>
      </c>
      <c r="F9855" s="44">
        <v>714</v>
      </c>
      <c r="G9855" s="32" t="s">
        <v>11</v>
      </c>
      <c r="H9855" s="43" t="s">
        <v>12</v>
      </c>
      <c r="I9855" s="55" t="s">
        <v>45485</v>
      </c>
      <c r="L9855" s="46">
        <v>209.95</v>
      </c>
      <c r="M9855" s="46">
        <v>209.95</v>
      </c>
    </row>
    <row r="9856" spans="2:13" x14ac:dyDescent="0.25">
      <c r="B9856" s="42"/>
      <c r="C9856" s="42"/>
      <c r="E9856" s="32" t="s">
        <v>45311</v>
      </c>
      <c r="F9856" s="44">
        <v>714</v>
      </c>
      <c r="G9856" s="32" t="s">
        <v>11</v>
      </c>
      <c r="H9856" s="43" t="s">
        <v>12</v>
      </c>
      <c r="I9856" s="55" t="s">
        <v>53882</v>
      </c>
      <c r="L9856" s="46">
        <v>259.99</v>
      </c>
      <c r="M9856" s="46">
        <v>259.99</v>
      </c>
    </row>
    <row r="9857" spans="2:13" x14ac:dyDescent="0.25">
      <c r="B9857" s="42"/>
      <c r="C9857" s="42"/>
      <c r="E9857" s="32" t="s">
        <v>45310</v>
      </c>
      <c r="F9857" s="44">
        <v>714</v>
      </c>
      <c r="G9857" s="32" t="s">
        <v>11</v>
      </c>
      <c r="H9857" s="43" t="s">
        <v>12</v>
      </c>
      <c r="I9857" s="55" t="s">
        <v>53881</v>
      </c>
      <c r="L9857" s="46">
        <v>259.99</v>
      </c>
      <c r="M9857" s="46">
        <v>259.99</v>
      </c>
    </row>
    <row r="9858" spans="2:13" x14ac:dyDescent="0.25">
      <c r="B9858" s="42"/>
      <c r="C9858" s="42"/>
      <c r="E9858" s="32" t="s">
        <v>45309</v>
      </c>
      <c r="F9858" s="44">
        <v>714</v>
      </c>
      <c r="G9858" s="32" t="s">
        <v>11</v>
      </c>
      <c r="H9858" s="43" t="s">
        <v>12</v>
      </c>
      <c r="I9858" s="55" t="s">
        <v>53880</v>
      </c>
      <c r="L9858" s="46">
        <v>259.99</v>
      </c>
      <c r="M9858" s="46">
        <v>259.99</v>
      </c>
    </row>
    <row r="9859" spans="2:13" x14ac:dyDescent="0.25">
      <c r="B9859" s="42"/>
      <c r="C9859" s="42"/>
      <c r="E9859" s="32" t="s">
        <v>45308</v>
      </c>
      <c r="F9859" s="44">
        <v>714</v>
      </c>
      <c r="G9859" s="32" t="s">
        <v>11</v>
      </c>
      <c r="H9859" s="43" t="s">
        <v>12</v>
      </c>
      <c r="I9859" s="55" t="s">
        <v>53879</v>
      </c>
      <c r="L9859" s="46">
        <v>259.99</v>
      </c>
      <c r="M9859" s="46">
        <v>259.99</v>
      </c>
    </row>
    <row r="9860" spans="2:13" x14ac:dyDescent="0.25">
      <c r="B9860" s="42"/>
      <c r="C9860" s="42"/>
      <c r="E9860" s="32" t="s">
        <v>45307</v>
      </c>
      <c r="F9860" s="44">
        <v>714</v>
      </c>
      <c r="G9860" s="32" t="s">
        <v>11</v>
      </c>
      <c r="H9860" s="43" t="s">
        <v>12</v>
      </c>
      <c r="I9860" s="55" t="s">
        <v>53878</v>
      </c>
      <c r="L9860" s="46">
        <v>259.99</v>
      </c>
      <c r="M9860" s="46">
        <v>259.99</v>
      </c>
    </row>
    <row r="9861" spans="2:13" x14ac:dyDescent="0.25">
      <c r="B9861" s="42"/>
      <c r="C9861" s="42"/>
      <c r="E9861" s="32" t="s">
        <v>45306</v>
      </c>
      <c r="F9861" s="44">
        <v>714</v>
      </c>
      <c r="G9861" s="32" t="s">
        <v>11</v>
      </c>
      <c r="H9861" s="43" t="s">
        <v>12</v>
      </c>
      <c r="I9861" s="55" t="s">
        <v>53877</v>
      </c>
      <c r="L9861" s="46">
        <v>259.99</v>
      </c>
      <c r="M9861" s="46">
        <v>259.99</v>
      </c>
    </row>
    <row r="9862" spans="2:13" x14ac:dyDescent="0.25">
      <c r="B9862" s="42"/>
      <c r="C9862" s="42"/>
      <c r="E9862" s="32" t="s">
        <v>45305</v>
      </c>
      <c r="F9862" s="44">
        <v>714</v>
      </c>
      <c r="G9862" s="32" t="s">
        <v>11</v>
      </c>
      <c r="H9862" s="43" t="s">
        <v>12</v>
      </c>
      <c r="I9862" s="55" t="s">
        <v>53751</v>
      </c>
      <c r="L9862" s="46">
        <v>259.99</v>
      </c>
      <c r="M9862" s="46">
        <v>259.99</v>
      </c>
    </row>
    <row r="9863" spans="2:13" x14ac:dyDescent="0.25">
      <c r="B9863" s="42"/>
      <c r="C9863" s="42"/>
      <c r="E9863" s="32" t="s">
        <v>45340</v>
      </c>
      <c r="F9863" s="44">
        <v>714</v>
      </c>
      <c r="G9863" s="32" t="s">
        <v>11</v>
      </c>
      <c r="H9863" s="43" t="s">
        <v>12</v>
      </c>
      <c r="I9863" s="55" t="s">
        <v>53792</v>
      </c>
      <c r="L9863" s="46">
        <v>424.99</v>
      </c>
      <c r="M9863" s="46">
        <v>424.99</v>
      </c>
    </row>
    <row r="9864" spans="2:13" x14ac:dyDescent="0.25">
      <c r="B9864" s="42"/>
      <c r="C9864" s="42"/>
      <c r="E9864" s="32" t="s">
        <v>45339</v>
      </c>
      <c r="F9864" s="44">
        <v>714</v>
      </c>
      <c r="G9864" s="32" t="s">
        <v>11</v>
      </c>
      <c r="H9864" s="43" t="s">
        <v>12</v>
      </c>
      <c r="I9864" s="55" t="s">
        <v>53791</v>
      </c>
      <c r="L9864" s="46">
        <v>424.99</v>
      </c>
      <c r="M9864" s="46">
        <v>424.99</v>
      </c>
    </row>
    <row r="9865" spans="2:13" x14ac:dyDescent="0.25">
      <c r="B9865" s="42"/>
      <c r="C9865" s="42"/>
      <c r="E9865" s="32" t="s">
        <v>45338</v>
      </c>
      <c r="F9865" s="44">
        <v>714</v>
      </c>
      <c r="G9865" s="32" t="s">
        <v>11</v>
      </c>
      <c r="H9865" s="43" t="s">
        <v>12</v>
      </c>
      <c r="I9865" s="55" t="s">
        <v>53790</v>
      </c>
      <c r="L9865" s="46">
        <v>424.99</v>
      </c>
      <c r="M9865" s="46">
        <v>424.99</v>
      </c>
    </row>
    <row r="9866" spans="2:13" x14ac:dyDescent="0.25">
      <c r="B9866" s="42"/>
      <c r="C9866" s="42"/>
      <c r="E9866" s="32" t="s">
        <v>45337</v>
      </c>
      <c r="F9866" s="44">
        <v>714</v>
      </c>
      <c r="G9866" s="32" t="s">
        <v>11</v>
      </c>
      <c r="H9866" s="43" t="s">
        <v>12</v>
      </c>
      <c r="I9866" s="55" t="s">
        <v>53750</v>
      </c>
      <c r="L9866" s="46">
        <v>424.99</v>
      </c>
      <c r="M9866" s="46">
        <v>424.99</v>
      </c>
    </row>
    <row r="9867" spans="2:13" x14ac:dyDescent="0.25">
      <c r="B9867" s="42"/>
      <c r="C9867" s="42"/>
      <c r="E9867" s="32" t="s">
        <v>45344</v>
      </c>
      <c r="F9867" s="44">
        <v>714</v>
      </c>
      <c r="G9867" s="32" t="s">
        <v>11</v>
      </c>
      <c r="H9867" s="43" t="s">
        <v>12</v>
      </c>
      <c r="I9867" s="55" t="s">
        <v>53789</v>
      </c>
      <c r="L9867" s="46">
        <v>424.99</v>
      </c>
      <c r="M9867" s="46">
        <v>424.99</v>
      </c>
    </row>
    <row r="9868" spans="2:13" x14ac:dyDescent="0.25">
      <c r="B9868" s="42"/>
      <c r="C9868" s="42"/>
      <c r="E9868" s="32" t="s">
        <v>45343</v>
      </c>
      <c r="F9868" s="44">
        <v>714</v>
      </c>
      <c r="G9868" s="32" t="s">
        <v>11</v>
      </c>
      <c r="H9868" s="43" t="s">
        <v>12</v>
      </c>
      <c r="I9868" s="55" t="s">
        <v>53788</v>
      </c>
      <c r="L9868" s="46">
        <v>424.99</v>
      </c>
      <c r="M9868" s="46">
        <v>424.99</v>
      </c>
    </row>
    <row r="9869" spans="2:13" x14ac:dyDescent="0.25">
      <c r="B9869" s="42"/>
      <c r="C9869" s="42"/>
      <c r="E9869" s="32" t="s">
        <v>45342</v>
      </c>
      <c r="F9869" s="44">
        <v>714</v>
      </c>
      <c r="G9869" s="32" t="s">
        <v>11</v>
      </c>
      <c r="H9869" s="43" t="s">
        <v>12</v>
      </c>
      <c r="I9869" s="55" t="s">
        <v>53787</v>
      </c>
      <c r="L9869" s="46">
        <v>424.99</v>
      </c>
      <c r="M9869" s="46">
        <v>424.99</v>
      </c>
    </row>
    <row r="9870" spans="2:13" x14ac:dyDescent="0.25">
      <c r="B9870" s="42"/>
      <c r="C9870" s="42"/>
      <c r="E9870" s="32" t="s">
        <v>45341</v>
      </c>
      <c r="F9870" s="44">
        <v>714</v>
      </c>
      <c r="G9870" s="32" t="s">
        <v>11</v>
      </c>
      <c r="H9870" s="43" t="s">
        <v>12</v>
      </c>
      <c r="I9870" s="55" t="s">
        <v>53749</v>
      </c>
      <c r="L9870" s="46">
        <v>424.99</v>
      </c>
      <c r="M9870" s="46">
        <v>424.99</v>
      </c>
    </row>
    <row r="9871" spans="2:13" x14ac:dyDescent="0.25">
      <c r="B9871" s="42"/>
      <c r="C9871" s="42"/>
      <c r="E9871" s="32" t="s">
        <v>45348</v>
      </c>
      <c r="F9871" s="44">
        <v>714</v>
      </c>
      <c r="G9871" s="32" t="s">
        <v>11</v>
      </c>
      <c r="H9871" s="43" t="s">
        <v>12</v>
      </c>
      <c r="I9871" s="55" t="s">
        <v>53759</v>
      </c>
      <c r="L9871" s="46">
        <v>439.99</v>
      </c>
      <c r="M9871" s="46">
        <v>439.99</v>
      </c>
    </row>
    <row r="9872" spans="2:13" x14ac:dyDescent="0.25">
      <c r="B9872" s="42"/>
      <c r="C9872" s="42"/>
      <c r="E9872" s="32" t="s">
        <v>45347</v>
      </c>
      <c r="F9872" s="44">
        <v>714</v>
      </c>
      <c r="G9872" s="32" t="s">
        <v>11</v>
      </c>
      <c r="H9872" s="43" t="s">
        <v>12</v>
      </c>
      <c r="I9872" s="55" t="s">
        <v>53758</v>
      </c>
      <c r="L9872" s="46">
        <v>439.99</v>
      </c>
      <c r="M9872" s="46">
        <v>439.99</v>
      </c>
    </row>
    <row r="9873" spans="2:14" x14ac:dyDescent="0.25">
      <c r="B9873" s="42"/>
      <c r="C9873" s="42"/>
      <c r="E9873" s="32" t="s">
        <v>45346</v>
      </c>
      <c r="F9873" s="44">
        <v>714</v>
      </c>
      <c r="G9873" s="32" t="s">
        <v>11</v>
      </c>
      <c r="H9873" s="43" t="s">
        <v>12</v>
      </c>
      <c r="I9873" s="55" t="s">
        <v>53757</v>
      </c>
      <c r="L9873" s="46">
        <v>439.99</v>
      </c>
      <c r="M9873" s="46">
        <v>439.99</v>
      </c>
    </row>
    <row r="9874" spans="2:14" x14ac:dyDescent="0.25">
      <c r="B9874" s="42"/>
      <c r="C9874" s="42"/>
      <c r="E9874" s="32" t="s">
        <v>45345</v>
      </c>
      <c r="F9874" s="44">
        <v>714</v>
      </c>
      <c r="G9874" s="32" t="s">
        <v>11</v>
      </c>
      <c r="H9874" s="43" t="s">
        <v>12</v>
      </c>
      <c r="I9874" s="55" t="s">
        <v>53756</v>
      </c>
      <c r="L9874" s="46">
        <v>439.99</v>
      </c>
      <c r="M9874" s="46">
        <v>439.99</v>
      </c>
    </row>
    <row r="9875" spans="2:14" x14ac:dyDescent="0.25">
      <c r="B9875" s="42"/>
      <c r="C9875" s="42"/>
      <c r="E9875" s="32" t="s">
        <v>45352</v>
      </c>
      <c r="F9875" s="44">
        <v>714</v>
      </c>
      <c r="G9875" s="32" t="s">
        <v>11</v>
      </c>
      <c r="H9875" s="43" t="s">
        <v>12</v>
      </c>
      <c r="I9875" s="55" t="s">
        <v>53755</v>
      </c>
      <c r="L9875" s="46">
        <v>439.99</v>
      </c>
      <c r="M9875" s="46">
        <v>439.99</v>
      </c>
    </row>
    <row r="9876" spans="2:14" x14ac:dyDescent="0.25">
      <c r="B9876" s="42"/>
      <c r="C9876" s="42"/>
      <c r="E9876" s="32" t="s">
        <v>45351</v>
      </c>
      <c r="F9876" s="44">
        <v>714</v>
      </c>
      <c r="G9876" s="32" t="s">
        <v>11</v>
      </c>
      <c r="H9876" s="43" t="s">
        <v>12</v>
      </c>
      <c r="I9876" s="55" t="s">
        <v>53754</v>
      </c>
      <c r="L9876" s="46">
        <v>439.99</v>
      </c>
      <c r="M9876" s="46">
        <v>439.99</v>
      </c>
    </row>
    <row r="9877" spans="2:14" x14ac:dyDescent="0.25">
      <c r="B9877" s="42"/>
      <c r="C9877" s="42"/>
      <c r="E9877" s="32" t="s">
        <v>45350</v>
      </c>
      <c r="F9877" s="44">
        <v>714</v>
      </c>
      <c r="G9877" s="32" t="s">
        <v>11</v>
      </c>
      <c r="H9877" s="43" t="s">
        <v>12</v>
      </c>
      <c r="I9877" s="55" t="s">
        <v>53753</v>
      </c>
      <c r="L9877" s="46">
        <v>439.99</v>
      </c>
      <c r="M9877" s="46">
        <v>439.99</v>
      </c>
    </row>
    <row r="9878" spans="2:14" x14ac:dyDescent="0.25">
      <c r="B9878" s="42"/>
      <c r="C9878" s="42"/>
      <c r="E9878" s="32" t="s">
        <v>45349</v>
      </c>
      <c r="F9878" s="44">
        <v>714</v>
      </c>
      <c r="G9878" s="32" t="s">
        <v>11</v>
      </c>
      <c r="H9878" s="43" t="s">
        <v>12</v>
      </c>
      <c r="I9878" s="55" t="s">
        <v>53752</v>
      </c>
      <c r="L9878" s="46">
        <v>439.99</v>
      </c>
      <c r="M9878" s="46">
        <v>439.99</v>
      </c>
    </row>
    <row r="9879" spans="2:14" x14ac:dyDescent="0.25">
      <c r="B9879" s="42"/>
      <c r="C9879" s="42"/>
      <c r="E9879" s="32" t="s">
        <v>45500</v>
      </c>
      <c r="F9879" s="44">
        <v>714</v>
      </c>
      <c r="G9879" s="32" t="s">
        <v>11</v>
      </c>
      <c r="H9879" s="43" t="s">
        <v>12</v>
      </c>
      <c r="I9879" s="55" t="s">
        <v>45277</v>
      </c>
      <c r="L9879" s="46">
        <v>439.99</v>
      </c>
      <c r="M9879" s="46">
        <v>439.99</v>
      </c>
    </row>
    <row r="9880" spans="2:14" x14ac:dyDescent="0.25">
      <c r="B9880" s="42"/>
      <c r="C9880" s="42"/>
      <c r="E9880" s="32" t="s">
        <v>45499</v>
      </c>
      <c r="F9880" s="44">
        <v>714</v>
      </c>
      <c r="G9880" s="32" t="s">
        <v>11</v>
      </c>
      <c r="H9880" s="43" t="s">
        <v>12</v>
      </c>
      <c r="I9880" s="55" t="s">
        <v>45276</v>
      </c>
      <c r="L9880" s="46">
        <v>439.99</v>
      </c>
      <c r="M9880" s="46">
        <v>439.99</v>
      </c>
    </row>
    <row r="9881" spans="2:14" x14ac:dyDescent="0.25">
      <c r="B9881" s="42"/>
      <c r="C9881" s="42"/>
      <c r="E9881" s="32" t="s">
        <v>45498</v>
      </c>
      <c r="F9881" s="44">
        <v>714</v>
      </c>
      <c r="G9881" s="32" t="s">
        <v>11</v>
      </c>
      <c r="H9881" s="43" t="s">
        <v>12</v>
      </c>
      <c r="I9881" s="55" t="s">
        <v>45275</v>
      </c>
      <c r="L9881" s="46">
        <v>439.99</v>
      </c>
      <c r="M9881" s="46">
        <v>439.99</v>
      </c>
    </row>
    <row r="9882" spans="2:14" x14ac:dyDescent="0.25">
      <c r="B9882" s="42"/>
      <c r="C9882" s="42"/>
      <c r="E9882" s="32" t="s">
        <v>45497</v>
      </c>
      <c r="F9882" s="44">
        <v>714</v>
      </c>
      <c r="G9882" s="32" t="s">
        <v>11</v>
      </c>
      <c r="H9882" s="43" t="s">
        <v>12</v>
      </c>
      <c r="I9882" s="55" t="s">
        <v>45274</v>
      </c>
      <c r="L9882" s="46">
        <v>439.99</v>
      </c>
      <c r="M9882" s="46">
        <v>439.99</v>
      </c>
    </row>
    <row r="9883" spans="2:14" x14ac:dyDescent="0.25">
      <c r="B9883" s="42"/>
      <c r="C9883" s="42"/>
      <c r="E9883" s="32" t="s">
        <v>45504</v>
      </c>
      <c r="F9883" s="44">
        <v>714</v>
      </c>
      <c r="G9883" s="32" t="s">
        <v>11</v>
      </c>
      <c r="H9883" s="43" t="s">
        <v>12</v>
      </c>
      <c r="I9883" s="55" t="s">
        <v>45281</v>
      </c>
      <c r="L9883" s="46">
        <v>439.99</v>
      </c>
      <c r="M9883" s="46">
        <v>439.99</v>
      </c>
    </row>
    <row r="9884" spans="2:14" x14ac:dyDescent="0.25">
      <c r="B9884" s="42"/>
      <c r="C9884" s="42"/>
      <c r="E9884" s="32" t="s">
        <v>45503</v>
      </c>
      <c r="F9884" s="44">
        <v>714</v>
      </c>
      <c r="G9884" s="32" t="s">
        <v>11</v>
      </c>
      <c r="H9884" s="43" t="s">
        <v>12</v>
      </c>
      <c r="I9884" s="55" t="s">
        <v>45280</v>
      </c>
      <c r="L9884" s="46">
        <v>439.99</v>
      </c>
      <c r="M9884" s="46">
        <v>439.99</v>
      </c>
    </row>
    <row r="9885" spans="2:14" x14ac:dyDescent="0.25">
      <c r="B9885" s="42"/>
      <c r="C9885" s="42"/>
      <c r="E9885" s="32" t="s">
        <v>45502</v>
      </c>
      <c r="F9885" s="44">
        <v>714</v>
      </c>
      <c r="G9885" s="32" t="s">
        <v>11</v>
      </c>
      <c r="H9885" s="43" t="s">
        <v>12</v>
      </c>
      <c r="I9885" s="55" t="s">
        <v>45279</v>
      </c>
      <c r="L9885" s="46">
        <v>439.99</v>
      </c>
      <c r="M9885" s="46">
        <v>439.99</v>
      </c>
    </row>
    <row r="9886" spans="2:14" x14ac:dyDescent="0.25">
      <c r="B9886" s="42"/>
      <c r="C9886" s="42"/>
      <c r="E9886" s="32" t="s">
        <v>45501</v>
      </c>
      <c r="F9886" s="44">
        <v>714</v>
      </c>
      <c r="G9886" s="32" t="s">
        <v>11</v>
      </c>
      <c r="H9886" s="43" t="s">
        <v>12</v>
      </c>
      <c r="I9886" s="55" t="s">
        <v>45278</v>
      </c>
      <c r="L9886" s="46">
        <v>439.99</v>
      </c>
      <c r="M9886" s="46">
        <v>439.99</v>
      </c>
    </row>
    <row r="9887" spans="2:14" x14ac:dyDescent="0.25">
      <c r="B9887" s="42" t="s">
        <v>63085</v>
      </c>
      <c r="C9887" s="42"/>
      <c r="D9887" s="17"/>
      <c r="E9887" s="75" t="s">
        <v>63141</v>
      </c>
      <c r="F9887" s="44">
        <v>714</v>
      </c>
      <c r="G9887" s="21" t="s">
        <v>11</v>
      </c>
      <c r="H9887" s="21" t="s">
        <v>12</v>
      </c>
      <c r="I9887" s="17" t="s">
        <v>63086</v>
      </c>
      <c r="J9887" s="20">
        <v>8059347258362</v>
      </c>
      <c r="K9887" s="24"/>
      <c r="L9887" s="19">
        <v>439.95</v>
      </c>
      <c r="M9887" s="19">
        <v>439.95</v>
      </c>
      <c r="N9887" s="24"/>
    </row>
    <row r="9888" spans="2:14" x14ac:dyDescent="0.25">
      <c r="B9888" s="42" t="s">
        <v>63083</v>
      </c>
      <c r="C9888" s="42"/>
      <c r="D9888" s="17"/>
      <c r="E9888" s="75" t="s">
        <v>63140</v>
      </c>
      <c r="F9888" s="44">
        <v>714</v>
      </c>
      <c r="G9888" s="21" t="s">
        <v>11</v>
      </c>
      <c r="H9888" s="21" t="s">
        <v>12</v>
      </c>
      <c r="I9888" s="17" t="s">
        <v>63084</v>
      </c>
      <c r="J9888" s="20">
        <v>8059347300016</v>
      </c>
      <c r="K9888" s="24"/>
      <c r="L9888" s="19">
        <v>439.95</v>
      </c>
      <c r="M9888" s="19">
        <v>439.95</v>
      </c>
      <c r="N9888" s="24"/>
    </row>
    <row r="9889" spans="2:14" x14ac:dyDescent="0.25">
      <c r="B9889" s="42" t="s">
        <v>63081</v>
      </c>
      <c r="C9889" s="42"/>
      <c r="D9889" s="17"/>
      <c r="E9889" s="75" t="s">
        <v>63139</v>
      </c>
      <c r="F9889" s="44">
        <v>714</v>
      </c>
      <c r="G9889" s="21" t="s">
        <v>11</v>
      </c>
      <c r="H9889" s="21" t="s">
        <v>12</v>
      </c>
      <c r="I9889" s="17" t="s">
        <v>63082</v>
      </c>
      <c r="J9889" s="20">
        <v>8059347300009</v>
      </c>
      <c r="K9889" s="24"/>
      <c r="L9889" s="19">
        <v>439.95</v>
      </c>
      <c r="M9889" s="19">
        <v>439.95</v>
      </c>
      <c r="N9889" s="24"/>
    </row>
    <row r="9890" spans="2:14" x14ac:dyDescent="0.25">
      <c r="B9890" s="42" t="s">
        <v>63079</v>
      </c>
      <c r="C9890" s="42"/>
      <c r="D9890" s="17"/>
      <c r="E9890" s="75" t="s">
        <v>63138</v>
      </c>
      <c r="F9890" s="44">
        <v>714</v>
      </c>
      <c r="G9890" s="21" t="s">
        <v>11</v>
      </c>
      <c r="H9890" s="21" t="s">
        <v>12</v>
      </c>
      <c r="I9890" s="75" t="s">
        <v>63080</v>
      </c>
      <c r="J9890" s="20">
        <v>8059347299990</v>
      </c>
      <c r="K9890" s="24"/>
      <c r="L9890" s="19">
        <v>439.95</v>
      </c>
      <c r="M9890" s="19">
        <v>439.95</v>
      </c>
      <c r="N9890" s="24"/>
    </row>
    <row r="9891" spans="2:14" x14ac:dyDescent="0.25">
      <c r="B9891" s="42" t="s">
        <v>63077</v>
      </c>
      <c r="C9891" s="42"/>
      <c r="D9891" s="17"/>
      <c r="E9891" s="75" t="s">
        <v>63137</v>
      </c>
      <c r="F9891" s="44">
        <v>714</v>
      </c>
      <c r="G9891" s="21" t="s">
        <v>11</v>
      </c>
      <c r="H9891" s="21" t="s">
        <v>12</v>
      </c>
      <c r="I9891" s="75" t="s">
        <v>63078</v>
      </c>
      <c r="J9891" s="20">
        <v>8059347299983</v>
      </c>
      <c r="K9891" s="24"/>
      <c r="L9891" s="19">
        <v>439.95</v>
      </c>
      <c r="M9891" s="19">
        <v>439.95</v>
      </c>
      <c r="N9891" s="24"/>
    </row>
    <row r="9892" spans="2:14" x14ac:dyDescent="0.25">
      <c r="B9892" s="42" t="s">
        <v>63099</v>
      </c>
      <c r="C9892" s="42"/>
      <c r="D9892" s="17"/>
      <c r="E9892" s="75" t="s">
        <v>63148</v>
      </c>
      <c r="F9892" s="44">
        <v>714</v>
      </c>
      <c r="G9892" s="21" t="s">
        <v>11</v>
      </c>
      <c r="H9892" s="21" t="s">
        <v>12</v>
      </c>
      <c r="I9892" s="75" t="s">
        <v>63100</v>
      </c>
      <c r="J9892" s="20">
        <v>8059347300085</v>
      </c>
      <c r="K9892" s="24"/>
      <c r="L9892" s="19">
        <v>439.95</v>
      </c>
      <c r="M9892" s="19">
        <v>439.95</v>
      </c>
      <c r="N9892" s="24"/>
    </row>
    <row r="9893" spans="2:14" x14ac:dyDescent="0.25">
      <c r="B9893" s="42" t="s">
        <v>63097</v>
      </c>
      <c r="C9893" s="42"/>
      <c r="D9893" s="17"/>
      <c r="E9893" s="75" t="s">
        <v>63147</v>
      </c>
      <c r="F9893" s="44">
        <v>714</v>
      </c>
      <c r="G9893" s="21" t="s">
        <v>11</v>
      </c>
      <c r="H9893" s="21" t="s">
        <v>12</v>
      </c>
      <c r="I9893" s="75" t="s">
        <v>63098</v>
      </c>
      <c r="J9893" s="20">
        <v>8059347300078</v>
      </c>
      <c r="K9893" s="24"/>
      <c r="L9893" s="19">
        <v>439.95</v>
      </c>
      <c r="M9893" s="19">
        <v>439.95</v>
      </c>
      <c r="N9893" s="24"/>
    </row>
    <row r="9894" spans="2:14" x14ac:dyDescent="0.25">
      <c r="B9894" s="42" t="s">
        <v>63095</v>
      </c>
      <c r="C9894" s="42"/>
      <c r="D9894" s="17"/>
      <c r="E9894" s="75" t="s">
        <v>63146</v>
      </c>
      <c r="F9894" s="44">
        <v>714</v>
      </c>
      <c r="G9894" s="21" t="s">
        <v>11</v>
      </c>
      <c r="H9894" s="21" t="s">
        <v>12</v>
      </c>
      <c r="I9894" s="75" t="s">
        <v>63096</v>
      </c>
      <c r="J9894" s="20">
        <v>8059347300061</v>
      </c>
      <c r="K9894" s="24"/>
      <c r="L9894" s="19">
        <v>439.95</v>
      </c>
      <c r="M9894" s="19">
        <v>439.95</v>
      </c>
      <c r="N9894" s="24"/>
    </row>
    <row r="9895" spans="2:14" x14ac:dyDescent="0.25">
      <c r="B9895" s="42" t="s">
        <v>63093</v>
      </c>
      <c r="C9895" s="42"/>
      <c r="D9895" s="17"/>
      <c r="E9895" s="75" t="s">
        <v>63145</v>
      </c>
      <c r="F9895" s="44">
        <v>714</v>
      </c>
      <c r="G9895" s="21" t="s">
        <v>11</v>
      </c>
      <c r="H9895" s="21" t="s">
        <v>12</v>
      </c>
      <c r="I9895" s="75" t="s">
        <v>63094</v>
      </c>
      <c r="J9895" s="20">
        <v>8059347300054</v>
      </c>
      <c r="K9895" s="24"/>
      <c r="L9895" s="19">
        <v>439.95</v>
      </c>
      <c r="M9895" s="19">
        <v>439.95</v>
      </c>
      <c r="N9895" s="24"/>
    </row>
    <row r="9896" spans="2:14" x14ac:dyDescent="0.25">
      <c r="B9896" s="42" t="s">
        <v>63091</v>
      </c>
      <c r="C9896" s="42"/>
      <c r="D9896" s="17"/>
      <c r="E9896" s="75" t="s">
        <v>63144</v>
      </c>
      <c r="F9896" s="44">
        <v>714</v>
      </c>
      <c r="G9896" s="21" t="s">
        <v>11</v>
      </c>
      <c r="H9896" s="21" t="s">
        <v>12</v>
      </c>
      <c r="I9896" s="17" t="s">
        <v>63092</v>
      </c>
      <c r="J9896" s="20">
        <v>8059347300047</v>
      </c>
      <c r="K9896" s="24"/>
      <c r="L9896" s="19">
        <v>439.95</v>
      </c>
      <c r="M9896" s="19">
        <v>439.95</v>
      </c>
      <c r="N9896" s="24"/>
    </row>
    <row r="9897" spans="2:14" x14ac:dyDescent="0.25">
      <c r="B9897" s="42" t="s">
        <v>63089</v>
      </c>
      <c r="C9897" s="42"/>
      <c r="D9897" s="17"/>
      <c r="E9897" s="75" t="s">
        <v>63143</v>
      </c>
      <c r="F9897" s="44">
        <v>714</v>
      </c>
      <c r="G9897" s="21" t="s">
        <v>11</v>
      </c>
      <c r="H9897" s="21" t="s">
        <v>12</v>
      </c>
      <c r="I9897" s="17" t="s">
        <v>63090</v>
      </c>
      <c r="J9897" s="20">
        <v>8059347300030</v>
      </c>
      <c r="K9897" s="24"/>
      <c r="L9897" s="19">
        <v>439.95</v>
      </c>
      <c r="M9897" s="19">
        <v>439.95</v>
      </c>
      <c r="N9897" s="24"/>
    </row>
    <row r="9898" spans="2:14" x14ac:dyDescent="0.25">
      <c r="B9898" s="42" t="s">
        <v>63087</v>
      </c>
      <c r="C9898" s="42"/>
      <c r="D9898" s="17"/>
      <c r="E9898" s="75" t="s">
        <v>63142</v>
      </c>
      <c r="F9898" s="44">
        <v>714</v>
      </c>
      <c r="G9898" s="21" t="s">
        <v>11</v>
      </c>
      <c r="H9898" s="21" t="s">
        <v>12</v>
      </c>
      <c r="I9898" s="17" t="s">
        <v>63088</v>
      </c>
      <c r="J9898" s="20">
        <v>8059347300023</v>
      </c>
      <c r="K9898" s="24"/>
      <c r="L9898" s="19">
        <v>439.95</v>
      </c>
      <c r="M9898" s="19">
        <v>439.95</v>
      </c>
      <c r="N9898" s="24"/>
    </row>
    <row r="9899" spans="2:14" x14ac:dyDescent="0.25">
      <c r="B9899" s="42" t="s">
        <v>63065</v>
      </c>
      <c r="C9899" s="42"/>
      <c r="D9899" s="17"/>
      <c r="E9899" s="75" t="s">
        <v>63131</v>
      </c>
      <c r="F9899" s="44">
        <v>714</v>
      </c>
      <c r="G9899" s="21" t="s">
        <v>11</v>
      </c>
      <c r="H9899" s="21" t="s">
        <v>12</v>
      </c>
      <c r="I9899" s="75" t="s">
        <v>63066</v>
      </c>
      <c r="J9899" s="20">
        <v>8059347258355</v>
      </c>
      <c r="K9899" s="24"/>
      <c r="L9899" s="19">
        <v>439.95</v>
      </c>
      <c r="M9899" s="19">
        <v>439.95</v>
      </c>
      <c r="N9899" s="24"/>
    </row>
    <row r="9900" spans="2:14" x14ac:dyDescent="0.25">
      <c r="B9900" s="42" t="s">
        <v>63063</v>
      </c>
      <c r="C9900" s="42"/>
      <c r="D9900" s="17"/>
      <c r="E9900" s="75" t="s">
        <v>63130</v>
      </c>
      <c r="F9900" s="44">
        <v>714</v>
      </c>
      <c r="G9900" s="21" t="s">
        <v>11</v>
      </c>
      <c r="H9900" s="21" t="s">
        <v>12</v>
      </c>
      <c r="I9900" s="75" t="s">
        <v>63064</v>
      </c>
      <c r="J9900" s="20">
        <v>8059347299921</v>
      </c>
      <c r="K9900" s="24"/>
      <c r="L9900" s="19">
        <v>439.95</v>
      </c>
      <c r="M9900" s="19">
        <v>439.95</v>
      </c>
      <c r="N9900" s="24"/>
    </row>
    <row r="9901" spans="2:14" x14ac:dyDescent="0.25">
      <c r="B9901" s="42" t="s">
        <v>63061</v>
      </c>
      <c r="C9901" s="42"/>
      <c r="D9901" s="17"/>
      <c r="E9901" s="75" t="s">
        <v>63129</v>
      </c>
      <c r="F9901" s="44">
        <v>714</v>
      </c>
      <c r="G9901" s="21" t="s">
        <v>11</v>
      </c>
      <c r="H9901" s="21" t="s">
        <v>12</v>
      </c>
      <c r="I9901" s="75" t="s">
        <v>63062</v>
      </c>
      <c r="J9901" s="20">
        <v>8059347299914</v>
      </c>
      <c r="K9901" s="24"/>
      <c r="L9901" s="19">
        <v>439.95</v>
      </c>
      <c r="M9901" s="19">
        <v>439.95</v>
      </c>
      <c r="N9901" s="24"/>
    </row>
    <row r="9902" spans="2:14" x14ac:dyDescent="0.25">
      <c r="B9902" s="42" t="s">
        <v>63075</v>
      </c>
      <c r="C9902" s="42"/>
      <c r="D9902" s="17"/>
      <c r="E9902" s="75" t="s">
        <v>63136</v>
      </c>
      <c r="F9902" s="44">
        <v>714</v>
      </c>
      <c r="G9902" s="21" t="s">
        <v>11</v>
      </c>
      <c r="H9902" s="21" t="s">
        <v>12</v>
      </c>
      <c r="I9902" s="75" t="s">
        <v>63076</v>
      </c>
      <c r="J9902" s="20">
        <v>8059347299976</v>
      </c>
      <c r="K9902" s="24"/>
      <c r="L9902" s="19">
        <v>439.95</v>
      </c>
      <c r="M9902" s="19">
        <v>439.95</v>
      </c>
      <c r="N9902" s="24"/>
    </row>
    <row r="9903" spans="2:14" x14ac:dyDescent="0.25">
      <c r="B9903" s="42" t="s">
        <v>63073</v>
      </c>
      <c r="C9903" s="42"/>
      <c r="D9903" s="17"/>
      <c r="E9903" s="75" t="s">
        <v>63135</v>
      </c>
      <c r="F9903" s="44">
        <v>714</v>
      </c>
      <c r="G9903" s="21" t="s">
        <v>11</v>
      </c>
      <c r="H9903" s="21" t="s">
        <v>12</v>
      </c>
      <c r="I9903" s="75" t="s">
        <v>63074</v>
      </c>
      <c r="J9903" s="20">
        <v>8059347299969</v>
      </c>
      <c r="K9903" s="24"/>
      <c r="L9903" s="19">
        <v>439.95</v>
      </c>
      <c r="M9903" s="19">
        <v>439.95</v>
      </c>
      <c r="N9903" s="24"/>
    </row>
    <row r="9904" spans="2:14" x14ac:dyDescent="0.25">
      <c r="B9904" s="42" t="s">
        <v>63071</v>
      </c>
      <c r="C9904" s="42"/>
      <c r="D9904" s="17"/>
      <c r="E9904" s="75" t="s">
        <v>63134</v>
      </c>
      <c r="F9904" s="44">
        <v>714</v>
      </c>
      <c r="G9904" s="21" t="s">
        <v>11</v>
      </c>
      <c r="H9904" s="21" t="s">
        <v>12</v>
      </c>
      <c r="I9904" s="75" t="s">
        <v>63072</v>
      </c>
      <c r="J9904" s="20">
        <v>8059347299952</v>
      </c>
      <c r="K9904" s="24"/>
      <c r="L9904" s="19">
        <v>439.95</v>
      </c>
      <c r="M9904" s="19">
        <v>439.95</v>
      </c>
      <c r="N9904" s="24"/>
    </row>
    <row r="9905" spans="2:14" x14ac:dyDescent="0.25">
      <c r="B9905" s="42" t="s">
        <v>63069</v>
      </c>
      <c r="C9905" s="42"/>
      <c r="D9905" s="17"/>
      <c r="E9905" s="75" t="s">
        <v>63133</v>
      </c>
      <c r="F9905" s="44">
        <v>714</v>
      </c>
      <c r="G9905" s="21" t="s">
        <v>11</v>
      </c>
      <c r="H9905" s="21" t="s">
        <v>12</v>
      </c>
      <c r="I9905" s="75" t="s">
        <v>63070</v>
      </c>
      <c r="J9905" s="20">
        <v>8059347299945</v>
      </c>
      <c r="K9905" s="24"/>
      <c r="L9905" s="19">
        <v>439.95</v>
      </c>
      <c r="M9905" s="19">
        <v>439.95</v>
      </c>
      <c r="N9905" s="24"/>
    </row>
    <row r="9906" spans="2:14" x14ac:dyDescent="0.25">
      <c r="B9906" s="42" t="s">
        <v>63067</v>
      </c>
      <c r="C9906" s="42"/>
      <c r="D9906" s="17"/>
      <c r="E9906" s="75" t="s">
        <v>63132</v>
      </c>
      <c r="F9906" s="44">
        <v>714</v>
      </c>
      <c r="G9906" s="21" t="s">
        <v>11</v>
      </c>
      <c r="H9906" s="21" t="s">
        <v>12</v>
      </c>
      <c r="I9906" s="75" t="s">
        <v>63068</v>
      </c>
      <c r="J9906" s="20">
        <v>8059347299938</v>
      </c>
      <c r="K9906" s="24"/>
      <c r="L9906" s="19">
        <v>439.95</v>
      </c>
      <c r="M9906" s="19">
        <v>439.95</v>
      </c>
      <c r="N9906" s="24"/>
    </row>
    <row r="9907" spans="2:14" x14ac:dyDescent="0.25">
      <c r="B9907" s="42"/>
      <c r="C9907" s="42"/>
      <c r="E9907" s="32" t="s">
        <v>45357</v>
      </c>
      <c r="F9907" s="44">
        <v>714</v>
      </c>
      <c r="G9907" s="32" t="s">
        <v>11</v>
      </c>
      <c r="H9907" s="43" t="s">
        <v>12</v>
      </c>
      <c r="I9907" s="55" t="s">
        <v>45229</v>
      </c>
      <c r="L9907" s="46">
        <v>669.99</v>
      </c>
      <c r="M9907" s="46">
        <v>669.99</v>
      </c>
    </row>
    <row r="9908" spans="2:14" x14ac:dyDescent="0.25">
      <c r="B9908" s="42"/>
      <c r="C9908" s="42"/>
      <c r="E9908" s="32" t="s">
        <v>45356</v>
      </c>
      <c r="F9908" s="44">
        <v>714</v>
      </c>
      <c r="G9908" s="32" t="s">
        <v>11</v>
      </c>
      <c r="H9908" s="43" t="s">
        <v>12</v>
      </c>
      <c r="I9908" s="55" t="s">
        <v>45228</v>
      </c>
      <c r="L9908" s="46">
        <v>669.99</v>
      </c>
      <c r="M9908" s="46">
        <v>669.99</v>
      </c>
    </row>
    <row r="9909" spans="2:14" x14ac:dyDescent="0.25">
      <c r="B9909" s="42"/>
      <c r="C9909" s="42"/>
      <c r="E9909" s="32" t="s">
        <v>45355</v>
      </c>
      <c r="F9909" s="44">
        <v>714</v>
      </c>
      <c r="G9909" s="32" t="s">
        <v>11</v>
      </c>
      <c r="H9909" s="43" t="s">
        <v>12</v>
      </c>
      <c r="I9909" s="55" t="s">
        <v>45227</v>
      </c>
      <c r="L9909" s="46">
        <v>669.99</v>
      </c>
      <c r="M9909" s="46">
        <v>669.99</v>
      </c>
    </row>
    <row r="9910" spans="2:14" x14ac:dyDescent="0.25">
      <c r="B9910" s="42"/>
      <c r="C9910" s="42"/>
      <c r="E9910" s="32" t="s">
        <v>45361</v>
      </c>
      <c r="F9910" s="44">
        <v>714</v>
      </c>
      <c r="G9910" s="32" t="s">
        <v>11</v>
      </c>
      <c r="H9910" s="43" t="s">
        <v>12</v>
      </c>
      <c r="I9910" s="55" t="s">
        <v>45233</v>
      </c>
      <c r="L9910" s="46">
        <v>669.99</v>
      </c>
      <c r="M9910" s="46">
        <v>669.99</v>
      </c>
    </row>
    <row r="9911" spans="2:14" x14ac:dyDescent="0.25">
      <c r="B9911" s="42"/>
      <c r="C9911" s="42"/>
      <c r="E9911" s="32" t="s">
        <v>45360</v>
      </c>
      <c r="F9911" s="44">
        <v>714</v>
      </c>
      <c r="G9911" s="32" t="s">
        <v>11</v>
      </c>
      <c r="H9911" s="43" t="s">
        <v>12</v>
      </c>
      <c r="I9911" s="55" t="s">
        <v>45232</v>
      </c>
      <c r="L9911" s="46">
        <v>669.99</v>
      </c>
      <c r="M9911" s="46">
        <v>669.99</v>
      </c>
    </row>
    <row r="9912" spans="2:14" x14ac:dyDescent="0.25">
      <c r="B9912" s="42"/>
      <c r="C9912" s="42"/>
      <c r="E9912" s="32" t="s">
        <v>45359</v>
      </c>
      <c r="F9912" s="44">
        <v>714</v>
      </c>
      <c r="G9912" s="32" t="s">
        <v>11</v>
      </c>
      <c r="H9912" s="43" t="s">
        <v>12</v>
      </c>
      <c r="I9912" s="55" t="s">
        <v>45231</v>
      </c>
      <c r="L9912" s="46">
        <v>669.99</v>
      </c>
      <c r="M9912" s="46">
        <v>669.99</v>
      </c>
    </row>
    <row r="9913" spans="2:14" x14ac:dyDescent="0.25">
      <c r="B9913" s="42"/>
      <c r="C9913" s="42"/>
      <c r="E9913" s="32" t="s">
        <v>45358</v>
      </c>
      <c r="F9913" s="44">
        <v>714</v>
      </c>
      <c r="G9913" s="32" t="s">
        <v>11</v>
      </c>
      <c r="H9913" s="43" t="s">
        <v>12</v>
      </c>
      <c r="I9913" s="55" t="s">
        <v>45230</v>
      </c>
      <c r="L9913" s="46">
        <v>669.99</v>
      </c>
      <c r="M9913" s="46">
        <v>669.99</v>
      </c>
    </row>
    <row r="9914" spans="2:14" x14ac:dyDescent="0.25">
      <c r="B9914" s="42"/>
      <c r="C9914" s="42"/>
      <c r="E9914" s="32" t="s">
        <v>45476</v>
      </c>
      <c r="F9914" s="44">
        <v>714</v>
      </c>
      <c r="G9914" s="32" t="s">
        <v>11</v>
      </c>
      <c r="H9914" s="43" t="s">
        <v>12</v>
      </c>
      <c r="I9914" s="55" t="s">
        <v>45300</v>
      </c>
      <c r="L9914" s="46">
        <v>389.99</v>
      </c>
      <c r="M9914" s="46">
        <v>389.99</v>
      </c>
    </row>
    <row r="9915" spans="2:14" x14ac:dyDescent="0.25">
      <c r="B9915" s="42"/>
      <c r="C9915" s="42"/>
      <c r="E9915" s="32" t="s">
        <v>45475</v>
      </c>
      <c r="F9915" s="44">
        <v>714</v>
      </c>
      <c r="G9915" s="32" t="s">
        <v>11</v>
      </c>
      <c r="H9915" s="43" t="s">
        <v>12</v>
      </c>
      <c r="I9915" s="55" t="s">
        <v>45299</v>
      </c>
      <c r="L9915" s="46">
        <v>389.99</v>
      </c>
      <c r="M9915" s="46">
        <v>389.99</v>
      </c>
    </row>
    <row r="9916" spans="2:14" x14ac:dyDescent="0.25">
      <c r="B9916" s="42"/>
      <c r="C9916" s="42"/>
      <c r="E9916" s="32" t="s">
        <v>45474</v>
      </c>
      <c r="F9916" s="44">
        <v>714</v>
      </c>
      <c r="G9916" s="32" t="s">
        <v>11</v>
      </c>
      <c r="H9916" s="43" t="s">
        <v>12</v>
      </c>
      <c r="I9916" s="55" t="s">
        <v>45298</v>
      </c>
      <c r="L9916" s="46">
        <v>389.99</v>
      </c>
      <c r="M9916" s="46">
        <v>389.99</v>
      </c>
    </row>
    <row r="9917" spans="2:14" x14ac:dyDescent="0.25">
      <c r="B9917" s="42"/>
      <c r="C9917" s="42"/>
      <c r="E9917" s="32" t="s">
        <v>45473</v>
      </c>
      <c r="F9917" s="44">
        <v>714</v>
      </c>
      <c r="G9917" s="32" t="s">
        <v>11</v>
      </c>
      <c r="H9917" s="43" t="s">
        <v>12</v>
      </c>
      <c r="I9917" s="55" t="s">
        <v>45297</v>
      </c>
      <c r="L9917" s="46">
        <v>389.99</v>
      </c>
      <c r="M9917" s="46">
        <v>389.99</v>
      </c>
    </row>
    <row r="9918" spans="2:14" x14ac:dyDescent="0.25">
      <c r="B9918" s="42"/>
      <c r="C9918" s="42"/>
      <c r="E9918" s="32" t="s">
        <v>45480</v>
      </c>
      <c r="F9918" s="44">
        <v>714</v>
      </c>
      <c r="G9918" s="32" t="s">
        <v>11</v>
      </c>
      <c r="H9918" s="43" t="s">
        <v>12</v>
      </c>
      <c r="I9918" s="55" t="s">
        <v>45304</v>
      </c>
      <c r="L9918" s="46">
        <v>389.99</v>
      </c>
      <c r="M9918" s="46">
        <v>389.99</v>
      </c>
    </row>
    <row r="9919" spans="2:14" x14ac:dyDescent="0.25">
      <c r="B9919" s="42"/>
      <c r="C9919" s="42"/>
      <c r="E9919" s="32" t="s">
        <v>45479</v>
      </c>
      <c r="F9919" s="44">
        <v>714</v>
      </c>
      <c r="G9919" s="32" t="s">
        <v>11</v>
      </c>
      <c r="H9919" s="43" t="s">
        <v>12</v>
      </c>
      <c r="I9919" s="55" t="s">
        <v>45303</v>
      </c>
      <c r="L9919" s="46">
        <v>389.99</v>
      </c>
      <c r="M9919" s="46">
        <v>389.99</v>
      </c>
    </row>
    <row r="9920" spans="2:14" x14ac:dyDescent="0.25">
      <c r="B9920" s="42"/>
      <c r="C9920" s="42"/>
      <c r="E9920" s="32" t="s">
        <v>45478</v>
      </c>
      <c r="F9920" s="44">
        <v>714</v>
      </c>
      <c r="G9920" s="32" t="s">
        <v>11</v>
      </c>
      <c r="H9920" s="43" t="s">
        <v>12</v>
      </c>
      <c r="I9920" s="55" t="s">
        <v>45302</v>
      </c>
      <c r="L9920" s="46">
        <v>389.99</v>
      </c>
      <c r="M9920" s="46">
        <v>389.99</v>
      </c>
    </row>
    <row r="9921" spans="1:13" x14ac:dyDescent="0.25">
      <c r="B9921" s="42"/>
      <c r="C9921" s="42"/>
      <c r="E9921" s="32" t="s">
        <v>45477</v>
      </c>
      <c r="F9921" s="44">
        <v>714</v>
      </c>
      <c r="G9921" s="32" t="s">
        <v>11</v>
      </c>
      <c r="H9921" s="43" t="s">
        <v>12</v>
      </c>
      <c r="I9921" s="55" t="s">
        <v>45301</v>
      </c>
      <c r="L9921" s="46">
        <v>389.99</v>
      </c>
      <c r="M9921" s="46">
        <v>389.99</v>
      </c>
    </row>
    <row r="9922" spans="1:13" x14ac:dyDescent="0.25">
      <c r="A9922" s="32" t="s">
        <v>28548</v>
      </c>
      <c r="B9922" s="42" t="s">
        <v>64763</v>
      </c>
      <c r="C9922" s="42"/>
      <c r="D9922" s="42"/>
      <c r="E9922" s="43" t="s">
        <v>11279</v>
      </c>
      <c r="F9922" s="44" t="s">
        <v>41</v>
      </c>
      <c r="G9922" s="44" t="s">
        <v>17</v>
      </c>
      <c r="H9922" s="44" t="s">
        <v>18</v>
      </c>
      <c r="I9922" s="42">
        <v>3338516700934</v>
      </c>
      <c r="J9922" s="42">
        <v>8051194807281</v>
      </c>
      <c r="L9922" s="46">
        <v>0</v>
      </c>
      <c r="M9922" s="54">
        <v>199.95</v>
      </c>
    </row>
    <row r="9923" spans="1:13" x14ac:dyDescent="0.25">
      <c r="A9923" s="32" t="s">
        <v>28547</v>
      </c>
      <c r="B9923" s="42" t="s">
        <v>64762</v>
      </c>
      <c r="C9923" s="42"/>
      <c r="D9923" s="42"/>
      <c r="E9923" s="43" t="s">
        <v>11278</v>
      </c>
      <c r="F9923" s="44" t="s">
        <v>41</v>
      </c>
      <c r="G9923" s="44" t="s">
        <v>17</v>
      </c>
      <c r="H9923" s="44" t="s">
        <v>18</v>
      </c>
      <c r="I9923" s="42">
        <v>3338516700932</v>
      </c>
      <c r="J9923" s="42">
        <v>8051194804099</v>
      </c>
      <c r="L9923" s="46">
        <v>0</v>
      </c>
      <c r="M9923" s="54">
        <v>199.95</v>
      </c>
    </row>
    <row r="9924" spans="1:13" x14ac:dyDescent="0.25">
      <c r="A9924" s="32" t="s">
        <v>28546</v>
      </c>
      <c r="B9924" s="42" t="s">
        <v>64761</v>
      </c>
      <c r="C9924" s="42"/>
      <c r="D9924" s="42"/>
      <c r="E9924" s="43" t="s">
        <v>11277</v>
      </c>
      <c r="F9924" s="44" t="s">
        <v>41</v>
      </c>
      <c r="G9924" s="44" t="s">
        <v>17</v>
      </c>
      <c r="H9924" s="44" t="s">
        <v>18</v>
      </c>
      <c r="I9924" s="42">
        <v>3338516700931</v>
      </c>
      <c r="J9924" s="42">
        <v>8051194807274</v>
      </c>
      <c r="L9924" s="46">
        <v>0</v>
      </c>
      <c r="M9924" s="54">
        <v>199.95</v>
      </c>
    </row>
    <row r="9925" spans="1:13" x14ac:dyDescent="0.25">
      <c r="A9925" s="32" t="s">
        <v>28545</v>
      </c>
      <c r="B9925" s="42" t="s">
        <v>64760</v>
      </c>
      <c r="C9925" s="42"/>
      <c r="D9925" s="42"/>
      <c r="E9925" s="43" t="s">
        <v>11276</v>
      </c>
      <c r="F9925" s="44" t="s">
        <v>41</v>
      </c>
      <c r="G9925" s="44" t="s">
        <v>17</v>
      </c>
      <c r="H9925" s="44" t="s">
        <v>18</v>
      </c>
      <c r="I9925" s="42">
        <v>3338516700930</v>
      </c>
      <c r="J9925" s="42">
        <v>8051194804082</v>
      </c>
      <c r="L9925" s="46">
        <v>0</v>
      </c>
      <c r="M9925" s="54">
        <v>199.95</v>
      </c>
    </row>
    <row r="9926" spans="1:13" x14ac:dyDescent="0.25">
      <c r="A9926" s="32" t="s">
        <v>28544</v>
      </c>
      <c r="B9926" s="42" t="s">
        <v>64759</v>
      </c>
      <c r="C9926" s="42"/>
      <c r="D9926" s="42"/>
      <c r="E9926" s="43" t="s">
        <v>11275</v>
      </c>
      <c r="F9926" s="44" t="s">
        <v>41</v>
      </c>
      <c r="G9926" s="44" t="s">
        <v>17</v>
      </c>
      <c r="H9926" s="44" t="s">
        <v>18</v>
      </c>
      <c r="I9926" s="42">
        <v>3338516700929</v>
      </c>
      <c r="J9926" s="42">
        <v>8051194804075</v>
      </c>
      <c r="L9926" s="46">
        <v>0</v>
      </c>
      <c r="M9926" s="54">
        <v>199.95</v>
      </c>
    </row>
    <row r="9927" spans="1:13" x14ac:dyDescent="0.25">
      <c r="A9927" s="32" t="s">
        <v>28543</v>
      </c>
      <c r="B9927" s="42" t="s">
        <v>64758</v>
      </c>
      <c r="C9927" s="42"/>
      <c r="D9927" s="42"/>
      <c r="E9927" s="43" t="s">
        <v>11274</v>
      </c>
      <c r="F9927" s="44" t="s">
        <v>41</v>
      </c>
      <c r="G9927" s="44" t="s">
        <v>17</v>
      </c>
      <c r="H9927" s="44" t="s">
        <v>18</v>
      </c>
      <c r="I9927" s="42">
        <v>3338516700928</v>
      </c>
      <c r="J9927" s="42">
        <v>8051194804068</v>
      </c>
      <c r="L9927" s="46">
        <v>0</v>
      </c>
      <c r="M9927" s="54">
        <v>199.95</v>
      </c>
    </row>
    <row r="9928" spans="1:13" x14ac:dyDescent="0.25">
      <c r="A9928" s="32" t="s">
        <v>28542</v>
      </c>
      <c r="B9928" s="42" t="s">
        <v>64757</v>
      </c>
      <c r="C9928" s="42"/>
      <c r="D9928" s="42"/>
      <c r="E9928" s="43" t="s">
        <v>11273</v>
      </c>
      <c r="F9928" s="44" t="s">
        <v>41</v>
      </c>
      <c r="G9928" s="44" t="s">
        <v>17</v>
      </c>
      <c r="H9928" s="44" t="s">
        <v>18</v>
      </c>
      <c r="I9928" s="42">
        <v>3338516700927</v>
      </c>
      <c r="J9928" s="42">
        <v>8051194804051</v>
      </c>
      <c r="L9928" s="46">
        <v>0</v>
      </c>
      <c r="M9928" s="54">
        <v>199.95</v>
      </c>
    </row>
    <row r="9929" spans="1:13" x14ac:dyDescent="0.25">
      <c r="A9929" s="32" t="s">
        <v>28541</v>
      </c>
      <c r="B9929" s="42" t="s">
        <v>64756</v>
      </c>
      <c r="C9929" s="42"/>
      <c r="D9929" s="42"/>
      <c r="E9929" s="43" t="s">
        <v>11272</v>
      </c>
      <c r="F9929" s="44" t="s">
        <v>41</v>
      </c>
      <c r="G9929" s="44" t="s">
        <v>17</v>
      </c>
      <c r="H9929" s="44" t="s">
        <v>18</v>
      </c>
      <c r="I9929" s="42">
        <v>3338516700926</v>
      </c>
      <c r="J9929" s="42">
        <v>8051194807267</v>
      </c>
      <c r="L9929" s="46">
        <v>0</v>
      </c>
      <c r="M9929" s="54">
        <v>199.95</v>
      </c>
    </row>
    <row r="9930" spans="1:13" x14ac:dyDescent="0.25">
      <c r="A9930" s="32" t="s">
        <v>28540</v>
      </c>
      <c r="B9930" s="42" t="s">
        <v>64755</v>
      </c>
      <c r="C9930" s="42"/>
      <c r="D9930" s="42"/>
      <c r="E9930" s="43" t="s">
        <v>11271</v>
      </c>
      <c r="F9930" s="44" t="s">
        <v>41</v>
      </c>
      <c r="G9930" s="44" t="s">
        <v>17</v>
      </c>
      <c r="H9930" s="44" t="s">
        <v>18</v>
      </c>
      <c r="I9930" s="42">
        <v>3338516700924</v>
      </c>
      <c r="J9930" s="42">
        <v>8051194807250</v>
      </c>
      <c r="L9930" s="46">
        <v>0</v>
      </c>
      <c r="M9930" s="54">
        <v>199.95</v>
      </c>
    </row>
    <row r="9931" spans="1:13" x14ac:dyDescent="0.25">
      <c r="A9931" s="32" t="s">
        <v>27088</v>
      </c>
      <c r="B9931" s="42" t="s">
        <v>66162</v>
      </c>
      <c r="C9931" s="42"/>
      <c r="D9931" s="42"/>
      <c r="E9931" s="43" t="s">
        <v>2951</v>
      </c>
      <c r="F9931" s="44" t="s">
        <v>298</v>
      </c>
      <c r="G9931" s="44" t="s">
        <v>17</v>
      </c>
      <c r="H9931" s="44" t="s">
        <v>18</v>
      </c>
      <c r="I9931" s="42">
        <v>2848416113125</v>
      </c>
      <c r="J9931" s="42">
        <v>8051194924919</v>
      </c>
      <c r="K9931" s="45">
        <v>45527</v>
      </c>
      <c r="L9931" s="46">
        <v>0</v>
      </c>
      <c r="M9931" s="54">
        <v>249.95</v>
      </c>
    </row>
    <row r="9932" spans="1:13" x14ac:dyDescent="0.25">
      <c r="A9932" s="32" t="s">
        <v>27087</v>
      </c>
      <c r="B9932" s="42" t="s">
        <v>66160</v>
      </c>
      <c r="C9932" s="42"/>
      <c r="D9932" s="42"/>
      <c r="E9932" s="43" t="s">
        <v>2949</v>
      </c>
      <c r="F9932" s="44" t="s">
        <v>298</v>
      </c>
      <c r="G9932" s="44" t="s">
        <v>17</v>
      </c>
      <c r="H9932" s="44" t="s">
        <v>18</v>
      </c>
      <c r="I9932" s="42">
        <v>2848416113115</v>
      </c>
      <c r="J9932" s="42">
        <v>8051194924896</v>
      </c>
      <c r="K9932" s="45">
        <v>45527</v>
      </c>
      <c r="L9932" s="46">
        <v>0</v>
      </c>
      <c r="M9932" s="54">
        <v>249.95</v>
      </c>
    </row>
    <row r="9933" spans="1:13" x14ac:dyDescent="0.25">
      <c r="A9933" s="32" t="s">
        <v>27086</v>
      </c>
      <c r="B9933" s="42" t="s">
        <v>66158</v>
      </c>
      <c r="C9933" s="42"/>
      <c r="D9933" s="42"/>
      <c r="E9933" s="43" t="s">
        <v>2947</v>
      </c>
      <c r="F9933" s="44" t="s">
        <v>298</v>
      </c>
      <c r="G9933" s="44" t="s">
        <v>17</v>
      </c>
      <c r="H9933" s="44" t="s">
        <v>18</v>
      </c>
      <c r="I9933" s="42">
        <v>2848416113105</v>
      </c>
      <c r="J9933" s="42">
        <v>8051194924872</v>
      </c>
      <c r="K9933" s="45">
        <v>45527</v>
      </c>
      <c r="L9933" s="46">
        <v>0</v>
      </c>
      <c r="M9933" s="54">
        <v>249.95</v>
      </c>
    </row>
    <row r="9934" spans="1:13" x14ac:dyDescent="0.25">
      <c r="A9934" s="32" t="s">
        <v>33721</v>
      </c>
      <c r="B9934" s="42" t="s">
        <v>63569</v>
      </c>
      <c r="C9934" s="42"/>
      <c r="D9934" s="42"/>
      <c r="E9934" s="43" t="s">
        <v>14759</v>
      </c>
      <c r="F9934" s="44" t="s">
        <v>7064</v>
      </c>
      <c r="G9934" s="44" t="s">
        <v>11</v>
      </c>
      <c r="H9934" s="44" t="s">
        <v>12</v>
      </c>
      <c r="I9934" s="42">
        <v>346651512354</v>
      </c>
      <c r="J9934" s="42">
        <v>8051194749550</v>
      </c>
      <c r="L9934" s="46">
        <v>1299.95</v>
      </c>
      <c r="M9934" s="54">
        <v>1299.95</v>
      </c>
    </row>
    <row r="9935" spans="1:13" x14ac:dyDescent="0.25">
      <c r="A9935" s="32" t="s">
        <v>27000</v>
      </c>
      <c r="B9935" s="42" t="s">
        <v>66156</v>
      </c>
      <c r="C9935" s="42"/>
      <c r="D9935" s="42"/>
      <c r="E9935" s="43" t="s">
        <v>2960</v>
      </c>
      <c r="F9935" s="44" t="s">
        <v>298</v>
      </c>
      <c r="G9935" s="44" t="s">
        <v>17</v>
      </c>
      <c r="H9935" s="44" t="s">
        <v>18</v>
      </c>
      <c r="I9935" s="42">
        <v>284841611395</v>
      </c>
      <c r="J9935" s="42">
        <v>8051194924865</v>
      </c>
      <c r="K9935" s="45">
        <v>45527</v>
      </c>
      <c r="L9935" s="46">
        <v>0</v>
      </c>
      <c r="M9935" s="54">
        <v>249.95</v>
      </c>
    </row>
    <row r="9936" spans="1:13" x14ac:dyDescent="0.25">
      <c r="A9936" s="32" t="s">
        <v>26999</v>
      </c>
      <c r="B9936" s="42" t="s">
        <v>66154</v>
      </c>
      <c r="C9936" s="42"/>
      <c r="D9936" s="42"/>
      <c r="E9936" s="43" t="s">
        <v>2958</v>
      </c>
      <c r="F9936" s="44" t="s">
        <v>298</v>
      </c>
      <c r="G9936" s="44" t="s">
        <v>17</v>
      </c>
      <c r="H9936" s="44" t="s">
        <v>18</v>
      </c>
      <c r="I9936" s="42">
        <v>284841611385</v>
      </c>
      <c r="J9936" s="42">
        <v>8051194924803</v>
      </c>
      <c r="K9936" s="45">
        <v>45527</v>
      </c>
      <c r="L9936" s="46">
        <v>0</v>
      </c>
      <c r="M9936" s="54">
        <v>249.95</v>
      </c>
    </row>
    <row r="9937" spans="1:14" x14ac:dyDescent="0.25">
      <c r="A9937" s="32" t="s">
        <v>26998</v>
      </c>
      <c r="B9937" s="42" t="s">
        <v>66152</v>
      </c>
      <c r="C9937" s="42"/>
      <c r="D9937" s="42"/>
      <c r="E9937" s="43" t="s">
        <v>2956</v>
      </c>
      <c r="F9937" s="44" t="s">
        <v>298</v>
      </c>
      <c r="G9937" s="44" t="s">
        <v>17</v>
      </c>
      <c r="H9937" s="44" t="s">
        <v>18</v>
      </c>
      <c r="I9937" s="42">
        <v>284841611375</v>
      </c>
      <c r="J9937" s="42">
        <v>8051194924797</v>
      </c>
      <c r="K9937" s="45">
        <v>45527</v>
      </c>
      <c r="L9937" s="46">
        <v>0</v>
      </c>
      <c r="M9937" s="54">
        <v>249.95</v>
      </c>
    </row>
    <row r="9938" spans="1:14" x14ac:dyDescent="0.25">
      <c r="A9938" s="32" t="s">
        <v>26997</v>
      </c>
      <c r="B9938" s="42" t="s">
        <v>66150</v>
      </c>
      <c r="C9938" s="42"/>
      <c r="D9938" s="42"/>
      <c r="E9938" s="43" t="s">
        <v>2954</v>
      </c>
      <c r="F9938" s="44" t="s">
        <v>298</v>
      </c>
      <c r="G9938" s="44" t="s">
        <v>17</v>
      </c>
      <c r="H9938" s="44" t="s">
        <v>18</v>
      </c>
      <c r="I9938" s="42">
        <v>284841611365</v>
      </c>
      <c r="J9938" s="42">
        <v>8051194924834</v>
      </c>
      <c r="K9938" s="45">
        <v>45527</v>
      </c>
      <c r="L9938" s="46">
        <v>0</v>
      </c>
      <c r="M9938" s="54">
        <v>249.95</v>
      </c>
    </row>
    <row r="9939" spans="1:14" x14ac:dyDescent="0.25">
      <c r="A9939" s="32" t="s">
        <v>26996</v>
      </c>
      <c r="B9939" s="42" t="s">
        <v>66163</v>
      </c>
      <c r="C9939" s="42"/>
      <c r="D9939" s="42"/>
      <c r="E9939" s="43" t="s">
        <v>2952</v>
      </c>
      <c r="F9939" s="44" t="s">
        <v>298</v>
      </c>
      <c r="G9939" s="44" t="s">
        <v>17</v>
      </c>
      <c r="H9939" s="44" t="s">
        <v>18</v>
      </c>
      <c r="I9939" s="42">
        <v>284841611313</v>
      </c>
      <c r="J9939" s="42">
        <v>8051194924926</v>
      </c>
      <c r="K9939" s="45">
        <v>45527</v>
      </c>
      <c r="L9939" s="46">
        <v>0</v>
      </c>
      <c r="M9939" s="54">
        <v>249.95</v>
      </c>
    </row>
    <row r="9940" spans="1:14" x14ac:dyDescent="0.25">
      <c r="A9940" s="32" t="s">
        <v>26995</v>
      </c>
      <c r="B9940" s="42" t="s">
        <v>66161</v>
      </c>
      <c r="C9940" s="42"/>
      <c r="D9940" s="42"/>
      <c r="E9940" s="43" t="s">
        <v>2950</v>
      </c>
      <c r="F9940" s="44" t="s">
        <v>298</v>
      </c>
      <c r="G9940" s="44" t="s">
        <v>17</v>
      </c>
      <c r="H9940" s="44" t="s">
        <v>18</v>
      </c>
      <c r="I9940" s="42">
        <v>284841611312</v>
      </c>
      <c r="J9940" s="42">
        <v>8051194924902</v>
      </c>
      <c r="K9940" s="45">
        <v>45527</v>
      </c>
      <c r="L9940" s="46">
        <v>0</v>
      </c>
      <c r="M9940" s="54">
        <v>249.95</v>
      </c>
    </row>
    <row r="9941" spans="1:14" s="17" customFormat="1" x14ac:dyDescent="0.25">
      <c r="A9941" s="32" t="s">
        <v>26994</v>
      </c>
      <c r="B9941" s="42" t="s">
        <v>66159</v>
      </c>
      <c r="C9941" s="42"/>
      <c r="D9941" s="42"/>
      <c r="E9941" s="43" t="s">
        <v>2948</v>
      </c>
      <c r="F9941" s="44" t="s">
        <v>298</v>
      </c>
      <c r="G9941" s="44" t="s">
        <v>17</v>
      </c>
      <c r="H9941" s="44" t="s">
        <v>18</v>
      </c>
      <c r="I9941" s="42">
        <v>284841611311</v>
      </c>
      <c r="J9941" s="42">
        <v>8051194924889</v>
      </c>
      <c r="K9941" s="45">
        <v>45527</v>
      </c>
      <c r="L9941" s="46">
        <v>0</v>
      </c>
      <c r="M9941" s="54">
        <v>249.95</v>
      </c>
      <c r="N9941" s="45"/>
    </row>
    <row r="9942" spans="1:14" s="17" customFormat="1" x14ac:dyDescent="0.25">
      <c r="A9942" s="32" t="s">
        <v>26993</v>
      </c>
      <c r="B9942" s="42" t="s">
        <v>66157</v>
      </c>
      <c r="C9942" s="42"/>
      <c r="D9942" s="42"/>
      <c r="E9942" s="43" t="s">
        <v>2946</v>
      </c>
      <c r="F9942" s="44" t="s">
        <v>298</v>
      </c>
      <c r="G9942" s="44" t="s">
        <v>17</v>
      </c>
      <c r="H9942" s="44" t="s">
        <v>18</v>
      </c>
      <c r="I9942" s="42">
        <v>284841611310</v>
      </c>
      <c r="J9942" s="42">
        <v>8051194924810</v>
      </c>
      <c r="K9942" s="45">
        <v>45527</v>
      </c>
      <c r="L9942" s="46">
        <v>0</v>
      </c>
      <c r="M9942" s="54">
        <v>249.95</v>
      </c>
      <c r="N9942" s="45"/>
    </row>
    <row r="9943" spans="1:14" s="17" customFormat="1" x14ac:dyDescent="0.25">
      <c r="A9943" s="32" t="s">
        <v>34188</v>
      </c>
      <c r="B9943" s="42" t="s">
        <v>68025</v>
      </c>
      <c r="C9943" s="42"/>
      <c r="D9943" s="42"/>
      <c r="E9943" s="43" t="s">
        <v>181</v>
      </c>
      <c r="F9943" s="44" t="s">
        <v>16</v>
      </c>
      <c r="G9943" s="44" t="s">
        <v>11</v>
      </c>
      <c r="H9943" s="44" t="s">
        <v>12</v>
      </c>
      <c r="I9943" s="42">
        <v>61077177016</v>
      </c>
      <c r="J9943" s="42">
        <v>8051194990235</v>
      </c>
      <c r="K9943" s="45"/>
      <c r="L9943" s="46">
        <v>144.94999999999999</v>
      </c>
      <c r="M9943" s="46">
        <v>144.94999999999999</v>
      </c>
      <c r="N9943" s="45"/>
    </row>
    <row r="9944" spans="1:14" s="17" customFormat="1" x14ac:dyDescent="0.25">
      <c r="A9944" s="32" t="s">
        <v>34187</v>
      </c>
      <c r="B9944" s="42" t="s">
        <v>68017</v>
      </c>
      <c r="C9944" s="42"/>
      <c r="D9944" s="42"/>
      <c r="E9944" s="43" t="s">
        <v>187</v>
      </c>
      <c r="F9944" s="44" t="s">
        <v>16</v>
      </c>
      <c r="G9944" s="44" t="s">
        <v>11</v>
      </c>
      <c r="H9944" s="44" t="s">
        <v>12</v>
      </c>
      <c r="I9944" s="42">
        <v>61075141017</v>
      </c>
      <c r="J9944" s="42">
        <v>8051194446695</v>
      </c>
      <c r="K9944" s="45"/>
      <c r="L9944" s="46">
        <v>79.95</v>
      </c>
      <c r="M9944" s="54">
        <v>79.95</v>
      </c>
      <c r="N9944" s="45"/>
    </row>
    <row r="9945" spans="1:14" s="17" customFormat="1" x14ac:dyDescent="0.25">
      <c r="A9945" s="32" t="s">
        <v>34186</v>
      </c>
      <c r="B9945" s="42" t="s">
        <v>68021</v>
      </c>
      <c r="C9945" s="42"/>
      <c r="D9945" s="42"/>
      <c r="E9945" s="43" t="s">
        <v>188</v>
      </c>
      <c r="F9945" s="44" t="s">
        <v>16</v>
      </c>
      <c r="G9945" s="44" t="s">
        <v>11</v>
      </c>
      <c r="H9945" s="44" t="s">
        <v>12</v>
      </c>
      <c r="I9945" s="42">
        <v>61066161106</v>
      </c>
      <c r="J9945" s="42">
        <v>8051194808929</v>
      </c>
      <c r="K9945" s="45"/>
      <c r="L9945" s="46">
        <v>199.95</v>
      </c>
      <c r="M9945" s="54">
        <v>199.95</v>
      </c>
      <c r="N9945" s="45"/>
    </row>
    <row r="9946" spans="1:14" s="17" customFormat="1" x14ac:dyDescent="0.25">
      <c r="A9946" s="32" t="s">
        <v>34185</v>
      </c>
      <c r="B9946" s="42" t="s">
        <v>68020</v>
      </c>
      <c r="C9946" s="42"/>
      <c r="D9946" s="42"/>
      <c r="E9946" s="43" t="s">
        <v>185</v>
      </c>
      <c r="F9946" s="44" t="s">
        <v>16</v>
      </c>
      <c r="G9946" s="44" t="s">
        <v>11</v>
      </c>
      <c r="H9946" s="44" t="s">
        <v>12</v>
      </c>
      <c r="I9946" s="42">
        <v>61065161106</v>
      </c>
      <c r="J9946" s="42">
        <v>8051194808912</v>
      </c>
      <c r="K9946" s="45"/>
      <c r="L9946" s="46">
        <v>169.95</v>
      </c>
      <c r="M9946" s="54">
        <v>169.95</v>
      </c>
      <c r="N9946" s="45"/>
    </row>
    <row r="9947" spans="1:14" s="17" customFormat="1" x14ac:dyDescent="0.25">
      <c r="A9947" s="32" t="s">
        <v>33503</v>
      </c>
      <c r="B9947" s="42" t="s">
        <v>63570</v>
      </c>
      <c r="C9947" s="42"/>
      <c r="D9947" s="42"/>
      <c r="E9947" s="43" t="s">
        <v>15167</v>
      </c>
      <c r="F9947" s="44" t="s">
        <v>7064</v>
      </c>
      <c r="G9947" s="44" t="s">
        <v>11</v>
      </c>
      <c r="H9947" s="44" t="s">
        <v>12</v>
      </c>
      <c r="I9947" s="42">
        <v>31310151260</v>
      </c>
      <c r="J9947" s="42">
        <v>8051194667281</v>
      </c>
      <c r="K9947" s="45"/>
      <c r="L9947" s="46">
        <v>899.95</v>
      </c>
      <c r="M9947" s="54">
        <v>899.95</v>
      </c>
      <c r="N9947" s="45"/>
    </row>
    <row r="9948" spans="1:14" s="17" customFormat="1" x14ac:dyDescent="0.25">
      <c r="A9948" s="32" t="s">
        <v>26612</v>
      </c>
      <c r="B9948" s="42" t="s">
        <v>66155</v>
      </c>
      <c r="C9948" s="42"/>
      <c r="D9948" s="42"/>
      <c r="E9948" s="43" t="s">
        <v>2959</v>
      </c>
      <c r="F9948" s="44" t="s">
        <v>298</v>
      </c>
      <c r="G9948" s="44" t="s">
        <v>17</v>
      </c>
      <c r="H9948" s="44" t="s">
        <v>18</v>
      </c>
      <c r="I9948" s="42">
        <v>28484161139</v>
      </c>
      <c r="J9948" s="42">
        <v>8051194924780</v>
      </c>
      <c r="K9948" s="45">
        <v>45527</v>
      </c>
      <c r="L9948" s="46">
        <v>0</v>
      </c>
      <c r="M9948" s="54">
        <v>249.95</v>
      </c>
      <c r="N9948" s="45"/>
    </row>
    <row r="9949" spans="1:14" s="17" customFormat="1" x14ac:dyDescent="0.25">
      <c r="A9949" s="32" t="s">
        <v>26611</v>
      </c>
      <c r="B9949" s="42" t="s">
        <v>66153</v>
      </c>
      <c r="C9949" s="42"/>
      <c r="D9949" s="42"/>
      <c r="E9949" s="43" t="s">
        <v>2957</v>
      </c>
      <c r="F9949" s="44" t="s">
        <v>298</v>
      </c>
      <c r="G9949" s="44" t="s">
        <v>17</v>
      </c>
      <c r="H9949" s="44" t="s">
        <v>18</v>
      </c>
      <c r="I9949" s="42">
        <v>28484161138</v>
      </c>
      <c r="J9949" s="42">
        <v>8051194924858</v>
      </c>
      <c r="K9949" s="45">
        <v>45527</v>
      </c>
      <c r="L9949" s="46">
        <v>0</v>
      </c>
      <c r="M9949" s="54">
        <v>249.95</v>
      </c>
      <c r="N9949" s="45"/>
    </row>
    <row r="9950" spans="1:14" s="17" customFormat="1" x14ac:dyDescent="0.25">
      <c r="A9950" s="32" t="s">
        <v>26610</v>
      </c>
      <c r="B9950" s="42" t="s">
        <v>66151</v>
      </c>
      <c r="C9950" s="42"/>
      <c r="D9950" s="42"/>
      <c r="E9950" s="43" t="s">
        <v>2955</v>
      </c>
      <c r="F9950" s="44" t="s">
        <v>298</v>
      </c>
      <c r="G9950" s="44" t="s">
        <v>17</v>
      </c>
      <c r="H9950" s="44" t="s">
        <v>18</v>
      </c>
      <c r="I9950" s="42">
        <v>28484161137</v>
      </c>
      <c r="J9950" s="42">
        <v>8051194924841</v>
      </c>
      <c r="K9950" s="45">
        <v>45527</v>
      </c>
      <c r="L9950" s="46">
        <v>0</v>
      </c>
      <c r="M9950" s="54">
        <v>249.95</v>
      </c>
      <c r="N9950" s="45"/>
    </row>
    <row r="9951" spans="1:14" s="17" customFormat="1" x14ac:dyDescent="0.25">
      <c r="A9951" s="32" t="s">
        <v>26609</v>
      </c>
      <c r="B9951" s="42" t="s">
        <v>66149</v>
      </c>
      <c r="C9951" s="42"/>
      <c r="D9951" s="42"/>
      <c r="E9951" s="43" t="s">
        <v>2953</v>
      </c>
      <c r="F9951" s="44" t="s">
        <v>298</v>
      </c>
      <c r="G9951" s="44" t="s">
        <v>17</v>
      </c>
      <c r="H9951" s="44" t="s">
        <v>18</v>
      </c>
      <c r="I9951" s="42">
        <v>28484161136</v>
      </c>
      <c r="J9951" s="42">
        <v>8051194924827</v>
      </c>
      <c r="K9951" s="45">
        <v>45527</v>
      </c>
      <c r="L9951" s="46">
        <v>0</v>
      </c>
      <c r="M9951" s="54">
        <v>249.95</v>
      </c>
      <c r="N9951" s="45"/>
    </row>
    <row r="9952" spans="1:14" s="17" customFormat="1" x14ac:dyDescent="0.25">
      <c r="A9952" s="32" t="s">
        <v>26453</v>
      </c>
      <c r="B9952" s="42" t="s">
        <v>66262</v>
      </c>
      <c r="C9952" s="42"/>
      <c r="D9952" s="42"/>
      <c r="E9952" s="43" t="s">
        <v>2975</v>
      </c>
      <c r="F9952" s="44" t="s">
        <v>298</v>
      </c>
      <c r="G9952" s="44" t="s">
        <v>11</v>
      </c>
      <c r="H9952" s="44" t="s">
        <v>12</v>
      </c>
      <c r="I9952" s="42">
        <v>23350131050</v>
      </c>
      <c r="J9952" s="42">
        <v>8051194262271</v>
      </c>
      <c r="K9952" s="45"/>
      <c r="L9952" s="46">
        <v>344.95</v>
      </c>
      <c r="M9952" s="46">
        <v>344.95</v>
      </c>
      <c r="N9952" s="45"/>
    </row>
    <row r="9953" spans="1:14" s="17" customFormat="1" x14ac:dyDescent="0.25">
      <c r="A9953" s="32" t="s">
        <v>26452</v>
      </c>
      <c r="B9953" s="42" t="s">
        <v>66261</v>
      </c>
      <c r="C9953" s="42"/>
      <c r="D9953" s="42"/>
      <c r="E9953" s="43" t="s">
        <v>2974</v>
      </c>
      <c r="F9953" s="44" t="s">
        <v>298</v>
      </c>
      <c r="G9953" s="44" t="s">
        <v>11</v>
      </c>
      <c r="H9953" s="44" t="s">
        <v>12</v>
      </c>
      <c r="I9953" s="42">
        <v>23350131049</v>
      </c>
      <c r="J9953" s="42">
        <v>8051194262264</v>
      </c>
      <c r="K9953" s="45"/>
      <c r="L9953" s="46">
        <v>344.95</v>
      </c>
      <c r="M9953" s="46">
        <v>344.95</v>
      </c>
      <c r="N9953" s="45"/>
    </row>
    <row r="9954" spans="1:14" s="17" customFormat="1" x14ac:dyDescent="0.25">
      <c r="A9954" s="32" t="s">
        <v>26451</v>
      </c>
      <c r="B9954" s="42" t="s">
        <v>66260</v>
      </c>
      <c r="C9954" s="42"/>
      <c r="D9954" s="42"/>
      <c r="E9954" s="43" t="s">
        <v>2973</v>
      </c>
      <c r="F9954" s="44" t="s">
        <v>298</v>
      </c>
      <c r="G9954" s="44" t="s">
        <v>11</v>
      </c>
      <c r="H9954" s="44" t="s">
        <v>12</v>
      </c>
      <c r="I9954" s="42">
        <v>23350131048</v>
      </c>
      <c r="J9954" s="42">
        <v>8051194262257</v>
      </c>
      <c r="K9954" s="45"/>
      <c r="L9954" s="46">
        <v>344.95</v>
      </c>
      <c r="M9954" s="46">
        <v>344.95</v>
      </c>
      <c r="N9954" s="45"/>
    </row>
    <row r="9955" spans="1:14" s="17" customFormat="1" x14ac:dyDescent="0.25">
      <c r="A9955" s="32" t="s">
        <v>26450</v>
      </c>
      <c r="B9955" s="42" t="s">
        <v>66259</v>
      </c>
      <c r="C9955" s="42"/>
      <c r="D9955" s="42"/>
      <c r="E9955" s="43" t="s">
        <v>2972</v>
      </c>
      <c r="F9955" s="44" t="s">
        <v>298</v>
      </c>
      <c r="G9955" s="44" t="s">
        <v>11</v>
      </c>
      <c r="H9955" s="44" t="s">
        <v>12</v>
      </c>
      <c r="I9955" s="42">
        <v>23350131047</v>
      </c>
      <c r="J9955" s="42">
        <v>8051194262240</v>
      </c>
      <c r="K9955" s="45"/>
      <c r="L9955" s="46">
        <v>344.95</v>
      </c>
      <c r="M9955" s="46">
        <v>344.95</v>
      </c>
      <c r="N9955" s="45"/>
    </row>
    <row r="9956" spans="1:14" s="17" customFormat="1" x14ac:dyDescent="0.25">
      <c r="A9956" s="32" t="s">
        <v>26449</v>
      </c>
      <c r="B9956" s="42" t="s">
        <v>66258</v>
      </c>
      <c r="C9956" s="42"/>
      <c r="D9956" s="42"/>
      <c r="E9956" s="43" t="s">
        <v>2971</v>
      </c>
      <c r="F9956" s="44" t="s">
        <v>298</v>
      </c>
      <c r="G9956" s="44" t="s">
        <v>11</v>
      </c>
      <c r="H9956" s="44" t="s">
        <v>12</v>
      </c>
      <c r="I9956" s="42">
        <v>23350131046</v>
      </c>
      <c r="J9956" s="42">
        <v>8051194262233</v>
      </c>
      <c r="K9956" s="45"/>
      <c r="L9956" s="46">
        <v>344.95</v>
      </c>
      <c r="M9956" s="46">
        <v>344.95</v>
      </c>
      <c r="N9956" s="45"/>
    </row>
    <row r="9957" spans="1:14" s="17" customFormat="1" x14ac:dyDescent="0.25">
      <c r="A9957" s="32" t="s">
        <v>26448</v>
      </c>
      <c r="B9957" s="42" t="s">
        <v>66257</v>
      </c>
      <c r="C9957" s="42"/>
      <c r="D9957" s="42"/>
      <c r="E9957" s="43" t="s">
        <v>2970</v>
      </c>
      <c r="F9957" s="44" t="s">
        <v>298</v>
      </c>
      <c r="G9957" s="44" t="s">
        <v>11</v>
      </c>
      <c r="H9957" s="44" t="s">
        <v>12</v>
      </c>
      <c r="I9957" s="42">
        <v>23350131045</v>
      </c>
      <c r="J9957" s="42">
        <v>8051194262226</v>
      </c>
      <c r="K9957" s="45"/>
      <c r="L9957" s="46">
        <v>344.95</v>
      </c>
      <c r="M9957" s="46">
        <v>344.95</v>
      </c>
      <c r="N9957" s="45"/>
    </row>
    <row r="9958" spans="1:14" s="17" customFormat="1" x14ac:dyDescent="0.25">
      <c r="A9958" s="32" t="s">
        <v>26447</v>
      </c>
      <c r="B9958" s="42" t="s">
        <v>66256</v>
      </c>
      <c r="C9958" s="42"/>
      <c r="D9958" s="42"/>
      <c r="E9958" s="43" t="s">
        <v>2969</v>
      </c>
      <c r="F9958" s="44" t="s">
        <v>298</v>
      </c>
      <c r="G9958" s="44" t="s">
        <v>11</v>
      </c>
      <c r="H9958" s="44" t="s">
        <v>12</v>
      </c>
      <c r="I9958" s="42">
        <v>23350131044</v>
      </c>
      <c r="J9958" s="42">
        <v>8051194262219</v>
      </c>
      <c r="K9958" s="45"/>
      <c r="L9958" s="46">
        <v>344.95</v>
      </c>
      <c r="M9958" s="46">
        <v>344.95</v>
      </c>
      <c r="N9958" s="45"/>
    </row>
    <row r="9959" spans="1:14" s="17" customFormat="1" x14ac:dyDescent="0.25">
      <c r="A9959" s="32" t="s">
        <v>26446</v>
      </c>
      <c r="B9959" s="42" t="s">
        <v>66255</v>
      </c>
      <c r="C9959" s="42"/>
      <c r="D9959" s="42"/>
      <c r="E9959" s="43" t="s">
        <v>2968</v>
      </c>
      <c r="F9959" s="44" t="s">
        <v>298</v>
      </c>
      <c r="G9959" s="44" t="s">
        <v>11</v>
      </c>
      <c r="H9959" s="44" t="s">
        <v>12</v>
      </c>
      <c r="I9959" s="42">
        <v>23350131043</v>
      </c>
      <c r="J9959" s="42">
        <v>8051194262202</v>
      </c>
      <c r="K9959" s="45"/>
      <c r="L9959" s="46">
        <v>344.95</v>
      </c>
      <c r="M9959" s="46">
        <v>344.95</v>
      </c>
      <c r="N9959" s="45"/>
    </row>
    <row r="9960" spans="1:14" s="17" customFormat="1" x14ac:dyDescent="0.25">
      <c r="A9960" s="32" t="s">
        <v>26445</v>
      </c>
      <c r="B9960" s="42" t="s">
        <v>66254</v>
      </c>
      <c r="C9960" s="42"/>
      <c r="D9960" s="42"/>
      <c r="E9960" s="43" t="s">
        <v>2967</v>
      </c>
      <c r="F9960" s="44" t="s">
        <v>298</v>
      </c>
      <c r="G9960" s="44" t="s">
        <v>11</v>
      </c>
      <c r="H9960" s="44" t="s">
        <v>12</v>
      </c>
      <c r="I9960" s="42">
        <v>23350131042</v>
      </c>
      <c r="J9960" s="42">
        <v>8051194261229</v>
      </c>
      <c r="K9960" s="45"/>
      <c r="L9960" s="46">
        <v>344.95</v>
      </c>
      <c r="M9960" s="46">
        <v>344.95</v>
      </c>
      <c r="N9960" s="45"/>
    </row>
    <row r="9961" spans="1:14" s="17" customFormat="1" x14ac:dyDescent="0.25">
      <c r="A9961" s="32" t="s">
        <v>26444</v>
      </c>
      <c r="B9961" s="42" t="s">
        <v>66253</v>
      </c>
      <c r="C9961" s="42"/>
      <c r="D9961" s="42"/>
      <c r="E9961" s="43" t="s">
        <v>2966</v>
      </c>
      <c r="F9961" s="44" t="s">
        <v>298</v>
      </c>
      <c r="G9961" s="44" t="s">
        <v>11</v>
      </c>
      <c r="H9961" s="44" t="s">
        <v>12</v>
      </c>
      <c r="I9961" s="42">
        <v>23350131041</v>
      </c>
      <c r="J9961" s="42">
        <v>8051194262196</v>
      </c>
      <c r="K9961" s="45"/>
      <c r="L9961" s="46">
        <v>344.95</v>
      </c>
      <c r="M9961" s="46">
        <v>344.95</v>
      </c>
      <c r="N9961" s="45"/>
    </row>
    <row r="9962" spans="1:14" s="17" customFormat="1" x14ac:dyDescent="0.25">
      <c r="A9962" s="32" t="s">
        <v>26443</v>
      </c>
      <c r="B9962" s="42" t="s">
        <v>66252</v>
      </c>
      <c r="C9962" s="42"/>
      <c r="D9962" s="42"/>
      <c r="E9962" s="43" t="s">
        <v>2965</v>
      </c>
      <c r="F9962" s="44" t="s">
        <v>298</v>
      </c>
      <c r="G9962" s="44" t="s">
        <v>11</v>
      </c>
      <c r="H9962" s="44" t="s">
        <v>12</v>
      </c>
      <c r="I9962" s="42">
        <v>23350131040</v>
      </c>
      <c r="J9962" s="42">
        <v>8051194262189</v>
      </c>
      <c r="K9962" s="45"/>
      <c r="L9962" s="46">
        <v>344.95</v>
      </c>
      <c r="M9962" s="46">
        <v>344.95</v>
      </c>
      <c r="N9962" s="45"/>
    </row>
    <row r="9963" spans="1:14" s="17" customFormat="1" x14ac:dyDescent="0.25">
      <c r="A9963" s="32" t="s">
        <v>26442</v>
      </c>
      <c r="B9963" s="42" t="s">
        <v>66251</v>
      </c>
      <c r="C9963" s="42"/>
      <c r="D9963" s="42"/>
      <c r="E9963" s="43" t="s">
        <v>2964</v>
      </c>
      <c r="F9963" s="44" t="s">
        <v>298</v>
      </c>
      <c r="G9963" s="44" t="s">
        <v>11</v>
      </c>
      <c r="H9963" s="44" t="s">
        <v>12</v>
      </c>
      <c r="I9963" s="42">
        <v>23350131039</v>
      </c>
      <c r="J9963" s="42">
        <v>8051194262172</v>
      </c>
      <c r="K9963" s="45"/>
      <c r="L9963" s="46">
        <v>344.95</v>
      </c>
      <c r="M9963" s="46">
        <v>344.95</v>
      </c>
      <c r="N9963" s="45"/>
    </row>
    <row r="9964" spans="1:14" s="17" customFormat="1" x14ac:dyDescent="0.25">
      <c r="A9964" s="32" t="s">
        <v>26441</v>
      </c>
      <c r="B9964" s="42" t="s">
        <v>66250</v>
      </c>
      <c r="C9964" s="42"/>
      <c r="D9964" s="42"/>
      <c r="E9964" s="43" t="s">
        <v>2963</v>
      </c>
      <c r="F9964" s="44" t="s">
        <v>298</v>
      </c>
      <c r="G9964" s="44" t="s">
        <v>11</v>
      </c>
      <c r="H9964" s="44" t="s">
        <v>12</v>
      </c>
      <c r="I9964" s="42">
        <v>23350131038</v>
      </c>
      <c r="J9964" s="42">
        <v>8051194262165</v>
      </c>
      <c r="K9964" s="45"/>
      <c r="L9964" s="46">
        <v>344.95</v>
      </c>
      <c r="M9964" s="46">
        <v>344.95</v>
      </c>
      <c r="N9964" s="45"/>
    </row>
    <row r="9965" spans="1:14" s="17" customFormat="1" x14ac:dyDescent="0.25">
      <c r="A9965" s="32" t="s">
        <v>26440</v>
      </c>
      <c r="B9965" s="42" t="s">
        <v>66249</v>
      </c>
      <c r="C9965" s="42"/>
      <c r="D9965" s="42"/>
      <c r="E9965" s="43" t="s">
        <v>2962</v>
      </c>
      <c r="F9965" s="44" t="s">
        <v>298</v>
      </c>
      <c r="G9965" s="44" t="s">
        <v>11</v>
      </c>
      <c r="H9965" s="44" t="s">
        <v>12</v>
      </c>
      <c r="I9965" s="42">
        <v>23350131037</v>
      </c>
      <c r="J9965" s="42">
        <v>8051194262158</v>
      </c>
      <c r="K9965" s="45"/>
      <c r="L9965" s="46">
        <v>344.95</v>
      </c>
      <c r="M9965" s="46">
        <v>344.95</v>
      </c>
      <c r="N9965" s="45"/>
    </row>
    <row r="9966" spans="1:14" s="17" customFormat="1" x14ac:dyDescent="0.25">
      <c r="A9966" s="32" t="s">
        <v>26439</v>
      </c>
      <c r="B9966" s="42" t="s">
        <v>66248</v>
      </c>
      <c r="C9966" s="42"/>
      <c r="D9966" s="42"/>
      <c r="E9966" s="43" t="s">
        <v>2961</v>
      </c>
      <c r="F9966" s="44" t="s">
        <v>298</v>
      </c>
      <c r="G9966" s="44" t="s">
        <v>11</v>
      </c>
      <c r="H9966" s="44" t="s">
        <v>12</v>
      </c>
      <c r="I9966" s="42">
        <v>23350131036</v>
      </c>
      <c r="J9966" s="42">
        <v>8051194262141</v>
      </c>
      <c r="K9966" s="45"/>
      <c r="L9966" s="46">
        <v>344.95</v>
      </c>
      <c r="M9966" s="46">
        <v>344.95</v>
      </c>
      <c r="N9966" s="45"/>
    </row>
    <row r="9967" spans="1:14" s="17" customFormat="1" x14ac:dyDescent="0.25">
      <c r="A9967" s="32" t="s">
        <v>26140</v>
      </c>
      <c r="B9967" s="42" t="s">
        <v>67307</v>
      </c>
      <c r="C9967" s="42" t="s">
        <v>19616</v>
      </c>
      <c r="D9967" s="42" t="s">
        <v>567</v>
      </c>
      <c r="E9967" s="43" t="s">
        <v>568</v>
      </c>
      <c r="F9967" s="44" t="s">
        <v>298</v>
      </c>
      <c r="G9967" s="44" t="s">
        <v>11</v>
      </c>
      <c r="H9967" s="44" t="s">
        <v>12</v>
      </c>
      <c r="I9967" s="42" t="s">
        <v>76773</v>
      </c>
      <c r="J9967" s="42">
        <v>8051194804297</v>
      </c>
      <c r="K9967" s="45"/>
      <c r="L9967" s="46">
        <v>329.95</v>
      </c>
      <c r="M9967" s="46">
        <v>329.95</v>
      </c>
      <c r="N9967" s="45"/>
    </row>
    <row r="9968" spans="1:14" s="17" customFormat="1" x14ac:dyDescent="0.25">
      <c r="A9968" s="32" t="s">
        <v>26139</v>
      </c>
      <c r="B9968" s="42" t="s">
        <v>67306</v>
      </c>
      <c r="C9968" s="42" t="s">
        <v>19615</v>
      </c>
      <c r="D9968" s="42" t="s">
        <v>565</v>
      </c>
      <c r="E9968" s="43" t="s">
        <v>566</v>
      </c>
      <c r="F9968" s="44" t="s">
        <v>298</v>
      </c>
      <c r="G9968" s="44" t="s">
        <v>11</v>
      </c>
      <c r="H9968" s="44" t="s">
        <v>12</v>
      </c>
      <c r="I9968" s="42" t="s">
        <v>76774</v>
      </c>
      <c r="J9968" s="42">
        <v>8051194804280</v>
      </c>
      <c r="K9968" s="45"/>
      <c r="L9968" s="46">
        <v>329.95</v>
      </c>
      <c r="M9968" s="46">
        <v>329.95</v>
      </c>
      <c r="N9968" s="45"/>
    </row>
    <row r="9969" spans="1:14" s="17" customFormat="1" x14ac:dyDescent="0.25">
      <c r="A9969" s="32" t="s">
        <v>26138</v>
      </c>
      <c r="B9969" s="42" t="s">
        <v>67305</v>
      </c>
      <c r="C9969" s="42" t="s">
        <v>19614</v>
      </c>
      <c r="D9969" s="42" t="s">
        <v>563</v>
      </c>
      <c r="E9969" s="43" t="s">
        <v>564</v>
      </c>
      <c r="F9969" s="44" t="s">
        <v>298</v>
      </c>
      <c r="G9969" s="44" t="s">
        <v>11</v>
      </c>
      <c r="H9969" s="44" t="s">
        <v>12</v>
      </c>
      <c r="I9969" s="42" t="s">
        <v>76775</v>
      </c>
      <c r="J9969" s="42">
        <v>8051194804273</v>
      </c>
      <c r="K9969" s="45"/>
      <c r="L9969" s="46">
        <v>329.95</v>
      </c>
      <c r="M9969" s="46">
        <v>329.95</v>
      </c>
      <c r="N9969" s="45"/>
    </row>
    <row r="9970" spans="1:14" s="17" customFormat="1" x14ac:dyDescent="0.25">
      <c r="A9970" s="32" t="s">
        <v>26137</v>
      </c>
      <c r="B9970" s="42" t="s">
        <v>67304</v>
      </c>
      <c r="C9970" s="42" t="s">
        <v>19613</v>
      </c>
      <c r="D9970" s="42" t="s">
        <v>561</v>
      </c>
      <c r="E9970" s="43" t="s">
        <v>562</v>
      </c>
      <c r="F9970" s="44" t="s">
        <v>298</v>
      </c>
      <c r="G9970" s="44" t="s">
        <v>11</v>
      </c>
      <c r="H9970" s="44" t="s">
        <v>12</v>
      </c>
      <c r="I9970" s="42" t="s">
        <v>76776</v>
      </c>
      <c r="J9970" s="42">
        <v>8051194804266</v>
      </c>
      <c r="K9970" s="45"/>
      <c r="L9970" s="46">
        <v>329.95</v>
      </c>
      <c r="M9970" s="46">
        <v>329.95</v>
      </c>
      <c r="N9970" s="45"/>
    </row>
    <row r="9971" spans="1:14" s="17" customFormat="1" x14ac:dyDescent="0.25">
      <c r="A9971" s="32" t="s">
        <v>26136</v>
      </c>
      <c r="B9971" s="42" t="s">
        <v>67362</v>
      </c>
      <c r="C9971" s="42" t="s">
        <v>19609</v>
      </c>
      <c r="D9971" s="42" t="s">
        <v>525</v>
      </c>
      <c r="E9971" s="43" t="s">
        <v>526</v>
      </c>
      <c r="F9971" s="44" t="s">
        <v>298</v>
      </c>
      <c r="G9971" s="44" t="s">
        <v>11</v>
      </c>
      <c r="H9971" s="44" t="s">
        <v>12</v>
      </c>
      <c r="I9971" s="42">
        <v>20473178213</v>
      </c>
      <c r="J9971" s="42">
        <v>8021506562689</v>
      </c>
      <c r="K9971" s="45"/>
      <c r="L9971" s="47">
        <v>319.95</v>
      </c>
      <c r="M9971" s="47">
        <v>319.95</v>
      </c>
      <c r="N9971" s="45"/>
    </row>
    <row r="9972" spans="1:14" s="17" customFormat="1" x14ac:dyDescent="0.25">
      <c r="A9972" s="32" t="s">
        <v>26135</v>
      </c>
      <c r="B9972" s="42" t="s">
        <v>67361</v>
      </c>
      <c r="C9972" s="42" t="s">
        <v>19608</v>
      </c>
      <c r="D9972" s="42" t="s">
        <v>523</v>
      </c>
      <c r="E9972" s="43" t="s">
        <v>524</v>
      </c>
      <c r="F9972" s="44" t="s">
        <v>298</v>
      </c>
      <c r="G9972" s="44" t="s">
        <v>11</v>
      </c>
      <c r="H9972" s="44" t="s">
        <v>12</v>
      </c>
      <c r="I9972" s="42">
        <v>20473178212</v>
      </c>
      <c r="J9972" s="42">
        <v>8021506562672</v>
      </c>
      <c r="K9972" s="45"/>
      <c r="L9972" s="47">
        <v>319.95</v>
      </c>
      <c r="M9972" s="47">
        <v>319.95</v>
      </c>
      <c r="N9972" s="45"/>
    </row>
    <row r="9973" spans="1:14" s="17" customFormat="1" x14ac:dyDescent="0.25">
      <c r="A9973" s="32" t="s">
        <v>26134</v>
      </c>
      <c r="B9973" s="42" t="s">
        <v>67360</v>
      </c>
      <c r="C9973" s="42" t="s">
        <v>19607</v>
      </c>
      <c r="D9973" s="42" t="s">
        <v>521</v>
      </c>
      <c r="E9973" s="43" t="s">
        <v>522</v>
      </c>
      <c r="F9973" s="44" t="s">
        <v>298</v>
      </c>
      <c r="G9973" s="44" t="s">
        <v>11</v>
      </c>
      <c r="H9973" s="44" t="s">
        <v>12</v>
      </c>
      <c r="I9973" s="42">
        <v>20473178211</v>
      </c>
      <c r="J9973" s="42">
        <v>8021506562665</v>
      </c>
      <c r="K9973" s="45"/>
      <c r="L9973" s="47">
        <v>319.95</v>
      </c>
      <c r="M9973" s="47">
        <v>319.95</v>
      </c>
      <c r="N9973" s="45"/>
    </row>
    <row r="9974" spans="1:14" s="17" customFormat="1" x14ac:dyDescent="0.25">
      <c r="A9974" s="32" t="s">
        <v>26133</v>
      </c>
      <c r="B9974" s="42" t="s">
        <v>67359</v>
      </c>
      <c r="C9974" s="42" t="s">
        <v>19606</v>
      </c>
      <c r="D9974" s="42" t="s">
        <v>519</v>
      </c>
      <c r="E9974" s="43" t="s">
        <v>520</v>
      </c>
      <c r="F9974" s="44" t="s">
        <v>298</v>
      </c>
      <c r="G9974" s="44" t="s">
        <v>11</v>
      </c>
      <c r="H9974" s="44" t="s">
        <v>12</v>
      </c>
      <c r="I9974" s="42">
        <v>20473178210</v>
      </c>
      <c r="J9974" s="42">
        <v>8021506562658</v>
      </c>
      <c r="K9974" s="45"/>
      <c r="L9974" s="47">
        <v>319.95</v>
      </c>
      <c r="M9974" s="47">
        <v>319.95</v>
      </c>
      <c r="N9974" s="45"/>
    </row>
    <row r="9975" spans="1:14" s="17" customFormat="1" x14ac:dyDescent="0.25">
      <c r="A9975" s="32" t="s">
        <v>26132</v>
      </c>
      <c r="B9975" s="42" t="s">
        <v>67355</v>
      </c>
      <c r="C9975" s="42" t="s">
        <v>19603</v>
      </c>
      <c r="D9975" s="42" t="s">
        <v>511</v>
      </c>
      <c r="E9975" s="43" t="s">
        <v>512</v>
      </c>
      <c r="F9975" s="44" t="s">
        <v>298</v>
      </c>
      <c r="G9975" s="44" t="s">
        <v>11</v>
      </c>
      <c r="H9975" s="44" t="s">
        <v>12</v>
      </c>
      <c r="I9975" s="42">
        <v>20471171013</v>
      </c>
      <c r="J9975" s="42">
        <v>8051194984753</v>
      </c>
      <c r="K9975" s="45"/>
      <c r="L9975" s="46">
        <v>309.95</v>
      </c>
      <c r="M9975" s="46">
        <v>309.95</v>
      </c>
      <c r="N9975" s="45"/>
    </row>
    <row r="9976" spans="1:14" s="17" customFormat="1" x14ac:dyDescent="0.25">
      <c r="A9976" s="32" t="s">
        <v>26131</v>
      </c>
      <c r="B9976" s="42" t="s">
        <v>67354</v>
      </c>
      <c r="C9976" s="42" t="s">
        <v>19602</v>
      </c>
      <c r="D9976" s="42" t="s">
        <v>509</v>
      </c>
      <c r="E9976" s="43" t="s">
        <v>510</v>
      </c>
      <c r="F9976" s="44" t="s">
        <v>298</v>
      </c>
      <c r="G9976" s="44" t="s">
        <v>11</v>
      </c>
      <c r="H9976" s="44" t="s">
        <v>12</v>
      </c>
      <c r="I9976" s="42">
        <v>20471171012</v>
      </c>
      <c r="J9976" s="42">
        <v>8051194984746</v>
      </c>
      <c r="K9976" s="45"/>
      <c r="L9976" s="46">
        <v>309.95</v>
      </c>
      <c r="M9976" s="46">
        <v>309.95</v>
      </c>
      <c r="N9976" s="45"/>
    </row>
    <row r="9977" spans="1:14" s="17" customFormat="1" x14ac:dyDescent="0.25">
      <c r="A9977" s="32" t="s">
        <v>26130</v>
      </c>
      <c r="B9977" s="42" t="s">
        <v>67353</v>
      </c>
      <c r="C9977" s="42" t="s">
        <v>19601</v>
      </c>
      <c r="D9977" s="42" t="s">
        <v>507</v>
      </c>
      <c r="E9977" s="43" t="s">
        <v>508</v>
      </c>
      <c r="F9977" s="44" t="s">
        <v>298</v>
      </c>
      <c r="G9977" s="44" t="s">
        <v>11</v>
      </c>
      <c r="H9977" s="44" t="s">
        <v>12</v>
      </c>
      <c r="I9977" s="42">
        <v>20471171011</v>
      </c>
      <c r="J9977" s="42">
        <v>8051194984739</v>
      </c>
      <c r="K9977" s="45"/>
      <c r="L9977" s="46">
        <v>309.95</v>
      </c>
      <c r="M9977" s="46">
        <v>309.95</v>
      </c>
      <c r="N9977" s="45"/>
    </row>
    <row r="9978" spans="1:14" s="17" customFormat="1" x14ac:dyDescent="0.25">
      <c r="A9978" s="32" t="s">
        <v>26129</v>
      </c>
      <c r="B9978" s="42" t="s">
        <v>67352</v>
      </c>
      <c r="C9978" s="42" t="s">
        <v>19600</v>
      </c>
      <c r="D9978" s="42" t="s">
        <v>505</v>
      </c>
      <c r="E9978" s="43" t="s">
        <v>506</v>
      </c>
      <c r="F9978" s="44" t="s">
        <v>298</v>
      </c>
      <c r="G9978" s="44" t="s">
        <v>11</v>
      </c>
      <c r="H9978" s="44" t="s">
        <v>12</v>
      </c>
      <c r="I9978" s="42">
        <v>20471171010</v>
      </c>
      <c r="J9978" s="42">
        <v>8051194984722</v>
      </c>
      <c r="K9978" s="45"/>
      <c r="L9978" s="46">
        <v>309.95</v>
      </c>
      <c r="M9978" s="46">
        <v>309.95</v>
      </c>
      <c r="N9978" s="45"/>
    </row>
    <row r="9979" spans="1:14" s="17" customFormat="1" x14ac:dyDescent="0.25">
      <c r="A9979" s="32" t="s">
        <v>26128</v>
      </c>
      <c r="B9979" s="42" t="s">
        <v>66247</v>
      </c>
      <c r="C9979" s="42"/>
      <c r="D9979" s="42" t="s">
        <v>2938</v>
      </c>
      <c r="E9979" s="43" t="s">
        <v>2939</v>
      </c>
      <c r="F9979" s="44" t="s">
        <v>298</v>
      </c>
      <c r="G9979" s="44" t="s">
        <v>11</v>
      </c>
      <c r="H9979" s="44" t="s">
        <v>12</v>
      </c>
      <c r="I9979" s="42">
        <v>20370141013</v>
      </c>
      <c r="J9979" s="42">
        <v>8051194568939</v>
      </c>
      <c r="K9979" s="45"/>
      <c r="L9979" s="46">
        <v>559.95000000000005</v>
      </c>
      <c r="M9979" s="46">
        <v>559.95000000000005</v>
      </c>
      <c r="N9979" s="45"/>
    </row>
    <row r="9980" spans="1:14" s="17" customFormat="1" x14ac:dyDescent="0.25">
      <c r="A9980" s="32" t="s">
        <v>26127</v>
      </c>
      <c r="B9980" s="42" t="s">
        <v>66246</v>
      </c>
      <c r="C9980" s="42"/>
      <c r="D9980" s="42" t="s">
        <v>2936</v>
      </c>
      <c r="E9980" s="43" t="s">
        <v>2937</v>
      </c>
      <c r="F9980" s="44" t="s">
        <v>298</v>
      </c>
      <c r="G9980" s="44" t="s">
        <v>11</v>
      </c>
      <c r="H9980" s="44" t="s">
        <v>12</v>
      </c>
      <c r="I9980" s="42">
        <v>20370141012</v>
      </c>
      <c r="J9980" s="42">
        <v>8051194568922</v>
      </c>
      <c r="K9980" s="45"/>
      <c r="L9980" s="46">
        <v>559.95000000000005</v>
      </c>
      <c r="M9980" s="46">
        <v>559.95000000000005</v>
      </c>
      <c r="N9980" s="45"/>
    </row>
    <row r="9981" spans="1:14" s="17" customFormat="1" x14ac:dyDescent="0.25">
      <c r="A9981" s="32" t="s">
        <v>26126</v>
      </c>
      <c r="B9981" s="42" t="s">
        <v>66245</v>
      </c>
      <c r="C9981" s="42"/>
      <c r="D9981" s="42" t="s">
        <v>2934</v>
      </c>
      <c r="E9981" s="43" t="s">
        <v>2935</v>
      </c>
      <c r="F9981" s="44" t="s">
        <v>298</v>
      </c>
      <c r="G9981" s="44" t="s">
        <v>11</v>
      </c>
      <c r="H9981" s="44" t="s">
        <v>12</v>
      </c>
      <c r="I9981" s="42">
        <v>20370141011</v>
      </c>
      <c r="J9981" s="42">
        <v>8051194567567</v>
      </c>
      <c r="K9981" s="45"/>
      <c r="L9981" s="46">
        <v>559.95000000000005</v>
      </c>
      <c r="M9981" s="46">
        <v>559.95000000000005</v>
      </c>
      <c r="N9981" s="45"/>
    </row>
    <row r="9982" spans="1:14" s="17" customFormat="1" x14ac:dyDescent="0.25">
      <c r="A9982" s="32" t="s">
        <v>26125</v>
      </c>
      <c r="B9982" s="42" t="s">
        <v>66244</v>
      </c>
      <c r="C9982" s="42"/>
      <c r="D9982" s="42" t="s">
        <v>2932</v>
      </c>
      <c r="E9982" s="43" t="s">
        <v>2933</v>
      </c>
      <c r="F9982" s="44" t="s">
        <v>298</v>
      </c>
      <c r="G9982" s="44" t="s">
        <v>11</v>
      </c>
      <c r="H9982" s="44" t="s">
        <v>12</v>
      </c>
      <c r="I9982" s="42">
        <v>20370141010</v>
      </c>
      <c r="J9982" s="42">
        <v>8051194567550</v>
      </c>
      <c r="K9982" s="45"/>
      <c r="L9982" s="46">
        <v>559.95000000000005</v>
      </c>
      <c r="M9982" s="46">
        <v>559.95000000000005</v>
      </c>
      <c r="N9982" s="45"/>
    </row>
    <row r="9983" spans="1:14" s="17" customFormat="1" x14ac:dyDescent="0.25">
      <c r="A9983" s="32"/>
      <c r="B9983" s="42" t="s">
        <v>63341</v>
      </c>
      <c r="C9983" s="42"/>
      <c r="D9983" s="42"/>
      <c r="E9983" s="43" t="s">
        <v>7421</v>
      </c>
      <c r="F9983" s="44" t="s">
        <v>16</v>
      </c>
      <c r="G9983" s="44" t="s">
        <v>11</v>
      </c>
      <c r="H9983" s="44" t="s">
        <v>12</v>
      </c>
      <c r="I9983" s="42">
        <v>6952514170</v>
      </c>
      <c r="J9983" s="42">
        <v>8051194528193</v>
      </c>
      <c r="K9983" s="45"/>
      <c r="L9983" s="46">
        <v>6.95</v>
      </c>
      <c r="M9983" s="54">
        <v>9.9499999999999993</v>
      </c>
      <c r="N9983" s="45"/>
    </row>
    <row r="9984" spans="1:14" s="17" customFormat="1" x14ac:dyDescent="0.25">
      <c r="A9984" s="32" t="s">
        <v>34182</v>
      </c>
      <c r="B9984" s="42" t="s">
        <v>68024</v>
      </c>
      <c r="C9984" s="42"/>
      <c r="D9984" s="42"/>
      <c r="E9984" s="43" t="s">
        <v>184</v>
      </c>
      <c r="F9984" s="44" t="s">
        <v>16</v>
      </c>
      <c r="G9984" s="44" t="s">
        <v>11</v>
      </c>
      <c r="H9984" s="44" t="s">
        <v>12</v>
      </c>
      <c r="I9984" s="42">
        <v>6107717123</v>
      </c>
      <c r="J9984" s="42">
        <v>8051194990211</v>
      </c>
      <c r="K9984" s="45"/>
      <c r="L9984" s="46">
        <v>144.94999999999999</v>
      </c>
      <c r="M9984" s="46">
        <v>144.94999999999999</v>
      </c>
      <c r="N9984" s="45"/>
    </row>
    <row r="9985" spans="1:14" s="17" customFormat="1" x14ac:dyDescent="0.25">
      <c r="A9985" s="32" t="s">
        <v>34181</v>
      </c>
      <c r="B9985" s="42" t="s">
        <v>68022</v>
      </c>
      <c r="C9985" s="42"/>
      <c r="D9985" s="42"/>
      <c r="E9985" s="43" t="s">
        <v>182</v>
      </c>
      <c r="F9985" s="44" t="s">
        <v>16</v>
      </c>
      <c r="G9985" s="44" t="s">
        <v>11</v>
      </c>
      <c r="H9985" s="44" t="s">
        <v>12</v>
      </c>
      <c r="I9985" s="42">
        <v>6107717106</v>
      </c>
      <c r="J9985" s="42">
        <v>8051194990204</v>
      </c>
      <c r="K9985" s="45"/>
      <c r="L9985" s="46">
        <v>144.94999999999999</v>
      </c>
      <c r="M9985" s="46">
        <v>144.94999999999999</v>
      </c>
      <c r="N9985" s="45"/>
    </row>
    <row r="9986" spans="1:14" s="17" customFormat="1" x14ac:dyDescent="0.25">
      <c r="A9986" s="32" t="s">
        <v>31940</v>
      </c>
      <c r="B9986" s="42" t="s">
        <v>66576</v>
      </c>
      <c r="C9986" s="42"/>
      <c r="D9986" s="42"/>
      <c r="E9986" s="43" t="s">
        <v>12718</v>
      </c>
      <c r="F9986" s="44" t="s">
        <v>3153</v>
      </c>
      <c r="G9986" s="44" t="s">
        <v>11</v>
      </c>
      <c r="H9986" s="44" t="s">
        <v>12</v>
      </c>
      <c r="I9986" s="42">
        <v>2510414129</v>
      </c>
      <c r="J9986" s="42">
        <v>8051194740885</v>
      </c>
      <c r="K9986" s="45"/>
      <c r="L9986" s="46">
        <v>149.94999999999999</v>
      </c>
      <c r="M9986" s="54">
        <v>149.94999999999999</v>
      </c>
      <c r="N9986" s="45"/>
    </row>
    <row r="9987" spans="1:14" s="17" customFormat="1" x14ac:dyDescent="0.25">
      <c r="A9987" s="32" t="s">
        <v>31939</v>
      </c>
      <c r="B9987" s="42" t="s">
        <v>66574</v>
      </c>
      <c r="C9987" s="42"/>
      <c r="D9987" s="42"/>
      <c r="E9987" s="43" t="s">
        <v>12716</v>
      </c>
      <c r="F9987" s="44" t="s">
        <v>3153</v>
      </c>
      <c r="G9987" s="44" t="s">
        <v>11</v>
      </c>
      <c r="H9987" s="44" t="s">
        <v>12</v>
      </c>
      <c r="I9987" s="42">
        <v>2510414128</v>
      </c>
      <c r="J9987" s="42">
        <v>8051194721112</v>
      </c>
      <c r="K9987" s="45"/>
      <c r="L9987" s="46">
        <v>149.94999999999999</v>
      </c>
      <c r="M9987" s="54">
        <v>149.94999999999999</v>
      </c>
      <c r="N9987" s="45"/>
    </row>
    <row r="9988" spans="1:14" s="17" customFormat="1" x14ac:dyDescent="0.25">
      <c r="A9988" s="32" t="s">
        <v>31938</v>
      </c>
      <c r="B9988" s="42" t="s">
        <v>66572</v>
      </c>
      <c r="C9988" s="42"/>
      <c r="D9988" s="42"/>
      <c r="E9988" s="43" t="s">
        <v>12714</v>
      </c>
      <c r="F9988" s="44" t="s">
        <v>3153</v>
      </c>
      <c r="G9988" s="44" t="s">
        <v>11</v>
      </c>
      <c r="H9988" s="44" t="s">
        <v>12</v>
      </c>
      <c r="I9988" s="42">
        <v>2510414127</v>
      </c>
      <c r="J9988" s="42">
        <v>8051194721099</v>
      </c>
      <c r="K9988" s="45"/>
      <c r="L9988" s="46">
        <v>149.94999999999999</v>
      </c>
      <c r="M9988" s="54">
        <v>149.94999999999999</v>
      </c>
      <c r="N9988" s="45"/>
    </row>
    <row r="9989" spans="1:14" s="17" customFormat="1" x14ac:dyDescent="0.25">
      <c r="A9989" s="32" t="s">
        <v>31937</v>
      </c>
      <c r="B9989" s="42" t="s">
        <v>66570</v>
      </c>
      <c r="C9989" s="42"/>
      <c r="D9989" s="42"/>
      <c r="E9989" s="43" t="s">
        <v>12712</v>
      </c>
      <c r="F9989" s="44" t="s">
        <v>3153</v>
      </c>
      <c r="G9989" s="44" t="s">
        <v>11</v>
      </c>
      <c r="H9989" s="44" t="s">
        <v>12</v>
      </c>
      <c r="I9989" s="42">
        <v>2510414126</v>
      </c>
      <c r="J9989" s="42">
        <v>8051194721075</v>
      </c>
      <c r="K9989" s="45"/>
      <c r="L9989" s="46">
        <v>149.94999999999999</v>
      </c>
      <c r="M9989" s="54">
        <v>149.94999999999999</v>
      </c>
      <c r="N9989" s="45"/>
    </row>
    <row r="9990" spans="1:14" s="17" customFormat="1" x14ac:dyDescent="0.25">
      <c r="A9990" s="32" t="s">
        <v>31936</v>
      </c>
      <c r="B9990" s="42" t="s">
        <v>66568</v>
      </c>
      <c r="C9990" s="42"/>
      <c r="D9990" s="42"/>
      <c r="E9990" s="43" t="s">
        <v>12710</v>
      </c>
      <c r="F9990" s="44" t="s">
        <v>3153</v>
      </c>
      <c r="G9990" s="44" t="s">
        <v>11</v>
      </c>
      <c r="H9990" s="44" t="s">
        <v>12</v>
      </c>
      <c r="I9990" s="42">
        <v>2510414125</v>
      </c>
      <c r="J9990" s="42">
        <v>8051194721051</v>
      </c>
      <c r="K9990" s="45"/>
      <c r="L9990" s="46">
        <v>149.94999999999999</v>
      </c>
      <c r="M9990" s="54">
        <v>149.94999999999999</v>
      </c>
      <c r="N9990" s="45"/>
    </row>
    <row r="9991" spans="1:14" s="17" customFormat="1" x14ac:dyDescent="0.25">
      <c r="A9991" s="32" t="s">
        <v>31935</v>
      </c>
      <c r="B9991" s="42" t="s">
        <v>66562</v>
      </c>
      <c r="C9991" s="42"/>
      <c r="D9991" s="42"/>
      <c r="E9991" s="43" t="s">
        <v>12676</v>
      </c>
      <c r="F9991" s="44" t="s">
        <v>3153</v>
      </c>
      <c r="G9991" s="44" t="s">
        <v>11</v>
      </c>
      <c r="H9991" s="44" t="s">
        <v>12</v>
      </c>
      <c r="I9991" s="42">
        <v>2510414109</v>
      </c>
      <c r="J9991" s="42">
        <v>8051194740960</v>
      </c>
      <c r="K9991" s="45"/>
      <c r="L9991" s="46">
        <v>149.94999999999999</v>
      </c>
      <c r="M9991" s="54">
        <v>149.94999999999999</v>
      </c>
      <c r="N9991" s="45"/>
    </row>
    <row r="9992" spans="1:14" s="17" customFormat="1" x14ac:dyDescent="0.25">
      <c r="A9992" s="32" t="s">
        <v>31934</v>
      </c>
      <c r="B9992" s="42" t="s">
        <v>66560</v>
      </c>
      <c r="C9992" s="42"/>
      <c r="D9992" s="42"/>
      <c r="E9992" s="43" t="s">
        <v>12674</v>
      </c>
      <c r="F9992" s="44" t="s">
        <v>3153</v>
      </c>
      <c r="G9992" s="44" t="s">
        <v>11</v>
      </c>
      <c r="H9992" s="44" t="s">
        <v>12</v>
      </c>
      <c r="I9992" s="42">
        <v>2510414108</v>
      </c>
      <c r="J9992" s="42">
        <v>8051194742223</v>
      </c>
      <c r="K9992" s="45"/>
      <c r="L9992" s="46">
        <v>149.94999999999999</v>
      </c>
      <c r="M9992" s="54">
        <v>149.94999999999999</v>
      </c>
      <c r="N9992" s="45"/>
    </row>
    <row r="9993" spans="1:14" s="17" customFormat="1" x14ac:dyDescent="0.25">
      <c r="A9993" s="32" t="s">
        <v>31933</v>
      </c>
      <c r="B9993" s="42" t="s">
        <v>66558</v>
      </c>
      <c r="C9993" s="42"/>
      <c r="D9993" s="42"/>
      <c r="E9993" s="43" t="s">
        <v>12672</v>
      </c>
      <c r="F9993" s="44" t="s">
        <v>3153</v>
      </c>
      <c r="G9993" s="44" t="s">
        <v>11</v>
      </c>
      <c r="H9993" s="44" t="s">
        <v>12</v>
      </c>
      <c r="I9993" s="42">
        <v>2510414107</v>
      </c>
      <c r="J9993" s="42">
        <v>8051194742209</v>
      </c>
      <c r="K9993" s="45"/>
      <c r="L9993" s="46">
        <v>149.94999999999999</v>
      </c>
      <c r="M9993" s="54">
        <v>149.94999999999999</v>
      </c>
      <c r="N9993" s="45"/>
    </row>
    <row r="9994" spans="1:14" s="17" customFormat="1" x14ac:dyDescent="0.25">
      <c r="A9994" s="32" t="s">
        <v>31932</v>
      </c>
      <c r="B9994" s="42" t="s">
        <v>66556</v>
      </c>
      <c r="C9994" s="42"/>
      <c r="D9994" s="42"/>
      <c r="E9994" s="43" t="s">
        <v>12670</v>
      </c>
      <c r="F9994" s="44" t="s">
        <v>3153</v>
      </c>
      <c r="G9994" s="44" t="s">
        <v>11</v>
      </c>
      <c r="H9994" s="44" t="s">
        <v>12</v>
      </c>
      <c r="I9994" s="42">
        <v>2510414106</v>
      </c>
      <c r="J9994" s="42">
        <v>8051194742186</v>
      </c>
      <c r="K9994" s="45"/>
      <c r="L9994" s="46">
        <v>149.94999999999999</v>
      </c>
      <c r="M9994" s="54">
        <v>149.94999999999999</v>
      </c>
      <c r="N9994" s="45"/>
    </row>
    <row r="9995" spans="1:14" s="17" customFormat="1" x14ac:dyDescent="0.25">
      <c r="A9995" s="32" t="s">
        <v>31931</v>
      </c>
      <c r="B9995" s="42" t="s">
        <v>66554</v>
      </c>
      <c r="C9995" s="42"/>
      <c r="D9995" s="42"/>
      <c r="E9995" s="43" t="s">
        <v>12668</v>
      </c>
      <c r="F9995" s="44" t="s">
        <v>3153</v>
      </c>
      <c r="G9995" s="44" t="s">
        <v>11</v>
      </c>
      <c r="H9995" s="44" t="s">
        <v>12</v>
      </c>
      <c r="I9995" s="42">
        <v>2510414105</v>
      </c>
      <c r="J9995" s="42">
        <v>8051194742162</v>
      </c>
      <c r="K9995" s="45"/>
      <c r="L9995" s="46">
        <v>149.94999999999999</v>
      </c>
      <c r="M9995" s="54">
        <v>149.94999999999999</v>
      </c>
      <c r="N9995" s="45"/>
    </row>
    <row r="9996" spans="1:14" s="17" customFormat="1" x14ac:dyDescent="0.25">
      <c r="A9996" s="32" t="s">
        <v>26078</v>
      </c>
      <c r="B9996" s="42" t="s">
        <v>67303</v>
      </c>
      <c r="C9996" s="42" t="s">
        <v>19619</v>
      </c>
      <c r="D9996" s="42" t="s">
        <v>573</v>
      </c>
      <c r="E9996" s="43" t="s">
        <v>574</v>
      </c>
      <c r="F9996" s="44" t="s">
        <v>298</v>
      </c>
      <c r="G9996" s="44" t="s">
        <v>11</v>
      </c>
      <c r="H9996" s="44" t="s">
        <v>12</v>
      </c>
      <c r="I9996" s="42" t="s">
        <v>76777</v>
      </c>
      <c r="J9996" s="42">
        <v>8051194804259</v>
      </c>
      <c r="K9996" s="45"/>
      <c r="L9996" s="46">
        <v>329.95</v>
      </c>
      <c r="M9996" s="46">
        <v>329.95</v>
      </c>
      <c r="N9996" s="45"/>
    </row>
    <row r="9997" spans="1:14" s="17" customFormat="1" x14ac:dyDescent="0.25">
      <c r="A9997" s="32" t="s">
        <v>26077</v>
      </c>
      <c r="B9997" s="42" t="s">
        <v>67302</v>
      </c>
      <c r="C9997" s="42" t="s">
        <v>19618</v>
      </c>
      <c r="D9997" s="42" t="s">
        <v>571</v>
      </c>
      <c r="E9997" s="43" t="s">
        <v>572</v>
      </c>
      <c r="F9997" s="44" t="s">
        <v>298</v>
      </c>
      <c r="G9997" s="44" t="s">
        <v>11</v>
      </c>
      <c r="H9997" s="44" t="s">
        <v>12</v>
      </c>
      <c r="I9997" s="42" t="s">
        <v>76778</v>
      </c>
      <c r="J9997" s="42">
        <v>8051194804242</v>
      </c>
      <c r="K9997" s="45"/>
      <c r="L9997" s="46">
        <v>329.95</v>
      </c>
      <c r="M9997" s="46">
        <v>329.95</v>
      </c>
      <c r="N9997" s="45"/>
    </row>
    <row r="9998" spans="1:14" s="17" customFormat="1" x14ac:dyDescent="0.25">
      <c r="A9998" s="32" t="s">
        <v>26076</v>
      </c>
      <c r="B9998" s="42" t="s">
        <v>67301</v>
      </c>
      <c r="C9998" s="42" t="s">
        <v>19617</v>
      </c>
      <c r="D9998" s="42" t="s">
        <v>569</v>
      </c>
      <c r="E9998" s="43" t="s">
        <v>570</v>
      </c>
      <c r="F9998" s="44" t="s">
        <v>298</v>
      </c>
      <c r="G9998" s="44" t="s">
        <v>11</v>
      </c>
      <c r="H9998" s="44" t="s">
        <v>12</v>
      </c>
      <c r="I9998" s="42" t="s">
        <v>76779</v>
      </c>
      <c r="J9998" s="42">
        <v>8051194804235</v>
      </c>
      <c r="K9998" s="45"/>
      <c r="L9998" s="46">
        <v>329.95</v>
      </c>
      <c r="M9998" s="46">
        <v>329.95</v>
      </c>
      <c r="N9998" s="45"/>
    </row>
    <row r="9999" spans="1:14" s="17" customFormat="1" x14ac:dyDescent="0.25">
      <c r="A9999" s="32" t="s">
        <v>26075</v>
      </c>
      <c r="B9999" s="42" t="s">
        <v>67358</v>
      </c>
      <c r="C9999" s="42" t="s">
        <v>19612</v>
      </c>
      <c r="D9999" s="42" t="s">
        <v>531</v>
      </c>
      <c r="E9999" s="43" t="s">
        <v>532</v>
      </c>
      <c r="F9999" s="44" t="s">
        <v>298</v>
      </c>
      <c r="G9999" s="44" t="s">
        <v>11</v>
      </c>
      <c r="H9999" s="44" t="s">
        <v>12</v>
      </c>
      <c r="I9999" s="42">
        <v>2047317829</v>
      </c>
      <c r="J9999" s="42">
        <v>8021506562641</v>
      </c>
      <c r="K9999" s="45"/>
      <c r="L9999" s="47">
        <v>319.95</v>
      </c>
      <c r="M9999" s="47">
        <v>319.95</v>
      </c>
      <c r="N9999" s="45"/>
    </row>
    <row r="10000" spans="1:14" s="17" customFormat="1" x14ac:dyDescent="0.25">
      <c r="A10000" s="32" t="s">
        <v>26074</v>
      </c>
      <c r="B10000" s="42" t="s">
        <v>67357</v>
      </c>
      <c r="C10000" s="42" t="s">
        <v>19611</v>
      </c>
      <c r="D10000" s="42" t="s">
        <v>529</v>
      </c>
      <c r="E10000" s="43" t="s">
        <v>530</v>
      </c>
      <c r="F10000" s="44" t="s">
        <v>298</v>
      </c>
      <c r="G10000" s="44" t="s">
        <v>11</v>
      </c>
      <c r="H10000" s="44" t="s">
        <v>12</v>
      </c>
      <c r="I10000" s="42">
        <v>2047317828</v>
      </c>
      <c r="J10000" s="42">
        <v>8021506562634</v>
      </c>
      <c r="K10000" s="45"/>
      <c r="L10000" s="47">
        <v>319.95</v>
      </c>
      <c r="M10000" s="47">
        <v>319.95</v>
      </c>
      <c r="N10000" s="45"/>
    </row>
    <row r="10001" spans="1:14" s="17" customFormat="1" x14ac:dyDescent="0.25">
      <c r="A10001" s="32" t="s">
        <v>26073</v>
      </c>
      <c r="B10001" s="42" t="s">
        <v>67356</v>
      </c>
      <c r="C10001" s="42" t="s">
        <v>19610</v>
      </c>
      <c r="D10001" s="42" t="s">
        <v>527</v>
      </c>
      <c r="E10001" s="43" t="s">
        <v>528</v>
      </c>
      <c r="F10001" s="44" t="s">
        <v>298</v>
      </c>
      <c r="G10001" s="44" t="s">
        <v>11</v>
      </c>
      <c r="H10001" s="44" t="s">
        <v>12</v>
      </c>
      <c r="I10001" s="42">
        <v>2047317827</v>
      </c>
      <c r="J10001" s="42">
        <v>8021506562627</v>
      </c>
      <c r="K10001" s="45"/>
      <c r="L10001" s="47">
        <v>319.95</v>
      </c>
      <c r="M10001" s="47">
        <v>319.95</v>
      </c>
      <c r="N10001" s="45"/>
    </row>
    <row r="10002" spans="1:14" s="17" customFormat="1" x14ac:dyDescent="0.25">
      <c r="A10002" s="32" t="s">
        <v>26072</v>
      </c>
      <c r="B10002" s="42" t="s">
        <v>67351</v>
      </c>
      <c r="C10002" s="42" t="s">
        <v>19605</v>
      </c>
      <c r="D10002" s="42" t="s">
        <v>517</v>
      </c>
      <c r="E10002" s="43" t="s">
        <v>518</v>
      </c>
      <c r="F10002" s="44" t="s">
        <v>298</v>
      </c>
      <c r="G10002" s="44" t="s">
        <v>11</v>
      </c>
      <c r="H10002" s="44" t="s">
        <v>12</v>
      </c>
      <c r="I10002" s="42">
        <v>2047117109</v>
      </c>
      <c r="J10002" s="42">
        <v>8051194984715</v>
      </c>
      <c r="K10002" s="45"/>
      <c r="L10002" s="46">
        <v>309.95</v>
      </c>
      <c r="M10002" s="46">
        <v>309.95</v>
      </c>
      <c r="N10002" s="45"/>
    </row>
    <row r="10003" spans="1:14" s="17" customFormat="1" x14ac:dyDescent="0.25">
      <c r="A10003" s="32" t="s">
        <v>26071</v>
      </c>
      <c r="B10003" s="42" t="s">
        <v>67350</v>
      </c>
      <c r="C10003" s="42" t="s">
        <v>19604</v>
      </c>
      <c r="D10003" s="42" t="s">
        <v>515</v>
      </c>
      <c r="E10003" s="43" t="s">
        <v>516</v>
      </c>
      <c r="F10003" s="44" t="s">
        <v>298</v>
      </c>
      <c r="G10003" s="44" t="s">
        <v>11</v>
      </c>
      <c r="H10003" s="44" t="s">
        <v>12</v>
      </c>
      <c r="I10003" s="42">
        <v>2047117108</v>
      </c>
      <c r="J10003" s="42">
        <v>8051194984708</v>
      </c>
      <c r="K10003" s="45"/>
      <c r="L10003" s="46">
        <v>309.95</v>
      </c>
      <c r="M10003" s="46">
        <v>309.95</v>
      </c>
      <c r="N10003" s="45"/>
    </row>
    <row r="10004" spans="1:14" s="17" customFormat="1" x14ac:dyDescent="0.25">
      <c r="A10004" s="32" t="s">
        <v>26070</v>
      </c>
      <c r="B10004" s="42" t="s">
        <v>67349</v>
      </c>
      <c r="C10004" s="42"/>
      <c r="D10004" s="42" t="s">
        <v>513</v>
      </c>
      <c r="E10004" s="43" t="s">
        <v>514</v>
      </c>
      <c r="F10004" s="44" t="s">
        <v>298</v>
      </c>
      <c r="G10004" s="44" t="s">
        <v>11</v>
      </c>
      <c r="H10004" s="44" t="s">
        <v>12</v>
      </c>
      <c r="I10004" s="42">
        <v>2047117107</v>
      </c>
      <c r="J10004" s="42">
        <v>8051194984692</v>
      </c>
      <c r="K10004" s="45"/>
      <c r="L10004" s="46">
        <v>309.95</v>
      </c>
      <c r="M10004" s="46">
        <v>309.95</v>
      </c>
      <c r="N10004" s="45"/>
    </row>
    <row r="10005" spans="1:14" s="17" customFormat="1" x14ac:dyDescent="0.25">
      <c r="A10005" s="32" t="s">
        <v>26069</v>
      </c>
      <c r="B10005" s="42" t="s">
        <v>66243</v>
      </c>
      <c r="C10005" s="42"/>
      <c r="D10005" s="42" t="s">
        <v>2944</v>
      </c>
      <c r="E10005" s="43" t="s">
        <v>2945</v>
      </c>
      <c r="F10005" s="44" t="s">
        <v>298</v>
      </c>
      <c r="G10005" s="44" t="s">
        <v>11</v>
      </c>
      <c r="H10005" s="44" t="s">
        <v>12</v>
      </c>
      <c r="I10005" s="42">
        <v>2037014109</v>
      </c>
      <c r="J10005" s="42">
        <v>8051194568915</v>
      </c>
      <c r="K10005" s="45"/>
      <c r="L10005" s="46">
        <v>559.95000000000005</v>
      </c>
      <c r="M10005" s="46">
        <v>559.95000000000005</v>
      </c>
      <c r="N10005" s="45"/>
    </row>
    <row r="10006" spans="1:14" s="17" customFormat="1" x14ac:dyDescent="0.25">
      <c r="A10006" s="32" t="s">
        <v>26068</v>
      </c>
      <c r="B10006" s="42" t="s">
        <v>66242</v>
      </c>
      <c r="C10006" s="42"/>
      <c r="D10006" s="42" t="s">
        <v>2942</v>
      </c>
      <c r="E10006" s="43" t="s">
        <v>2943</v>
      </c>
      <c r="F10006" s="44" t="s">
        <v>298</v>
      </c>
      <c r="G10006" s="44" t="s">
        <v>11</v>
      </c>
      <c r="H10006" s="44" t="s">
        <v>12</v>
      </c>
      <c r="I10006" s="42">
        <v>2037014108</v>
      </c>
      <c r="J10006" s="42">
        <v>8051194568908</v>
      </c>
      <c r="K10006" s="45"/>
      <c r="L10006" s="46">
        <v>559.95000000000005</v>
      </c>
      <c r="M10006" s="46">
        <v>559.95000000000005</v>
      </c>
      <c r="N10006" s="45"/>
    </row>
    <row r="10007" spans="1:14" s="17" customFormat="1" x14ac:dyDescent="0.25">
      <c r="A10007" s="32" t="s">
        <v>26067</v>
      </c>
      <c r="B10007" s="42" t="s">
        <v>66241</v>
      </c>
      <c r="C10007" s="42"/>
      <c r="D10007" s="42" t="s">
        <v>2940</v>
      </c>
      <c r="E10007" s="43" t="s">
        <v>2941</v>
      </c>
      <c r="F10007" s="44" t="s">
        <v>298</v>
      </c>
      <c r="G10007" s="44" t="s">
        <v>11</v>
      </c>
      <c r="H10007" s="44" t="s">
        <v>12</v>
      </c>
      <c r="I10007" s="42">
        <v>2037014107</v>
      </c>
      <c r="J10007" s="42">
        <v>8051194568892</v>
      </c>
      <c r="K10007" s="45"/>
      <c r="L10007" s="46">
        <v>559.95000000000005</v>
      </c>
      <c r="M10007" s="46">
        <v>559.95000000000005</v>
      </c>
      <c r="N10007" s="45"/>
    </row>
    <row r="10008" spans="1:14" s="17" customFormat="1" x14ac:dyDescent="0.25">
      <c r="A10008" s="32" t="s">
        <v>22661</v>
      </c>
      <c r="B10008" s="42" t="s">
        <v>67601</v>
      </c>
      <c r="C10008" s="42"/>
      <c r="D10008" s="42" t="s">
        <v>2889</v>
      </c>
      <c r="E10008" s="43" t="s">
        <v>2890</v>
      </c>
      <c r="F10008" s="44">
        <v>714</v>
      </c>
      <c r="G10008" s="44" t="s">
        <v>11</v>
      </c>
      <c r="H10008" s="44" t="s">
        <v>12</v>
      </c>
      <c r="I10008" s="42">
        <v>2015017122</v>
      </c>
      <c r="J10008" s="42">
        <v>8051194974877</v>
      </c>
      <c r="K10008" s="45"/>
      <c r="L10008" s="47">
        <v>259.95</v>
      </c>
      <c r="M10008" s="47">
        <v>259.95</v>
      </c>
      <c r="N10008" s="45"/>
    </row>
    <row r="10009" spans="1:14" s="17" customFormat="1" x14ac:dyDescent="0.25">
      <c r="A10009" s="32"/>
      <c r="B10009" s="42" t="s">
        <v>63339</v>
      </c>
      <c r="C10009" s="42"/>
      <c r="D10009" s="42"/>
      <c r="E10009" s="43" t="s">
        <v>14272</v>
      </c>
      <c r="F10009" s="44" t="s">
        <v>16</v>
      </c>
      <c r="G10009" s="44" t="s">
        <v>11</v>
      </c>
      <c r="H10009" s="44" t="s">
        <v>12</v>
      </c>
      <c r="I10009" s="42">
        <v>695241410</v>
      </c>
      <c r="J10009" s="42">
        <v>8051194528186</v>
      </c>
      <c r="K10009" s="45"/>
      <c r="L10009" s="46">
        <v>8.9499999999999993</v>
      </c>
      <c r="M10009" s="54">
        <v>9.9499999999999993</v>
      </c>
      <c r="N10009" s="45"/>
    </row>
    <row r="10010" spans="1:14" s="17" customFormat="1" x14ac:dyDescent="0.25">
      <c r="A10010" s="32"/>
      <c r="B10010" s="42" t="s">
        <v>63336</v>
      </c>
      <c r="C10010" s="42"/>
      <c r="D10010" s="42"/>
      <c r="E10010" s="43" t="s">
        <v>3092</v>
      </c>
      <c r="F10010" s="44" t="s">
        <v>16</v>
      </c>
      <c r="G10010" s="44" t="s">
        <v>11</v>
      </c>
      <c r="H10010" s="44" t="s">
        <v>12</v>
      </c>
      <c r="I10010" s="42">
        <v>695231430</v>
      </c>
      <c r="J10010" s="42">
        <v>8051194528179</v>
      </c>
      <c r="K10010" s="45"/>
      <c r="L10010" s="46">
        <v>12.95</v>
      </c>
      <c r="M10010" s="54">
        <v>12.95</v>
      </c>
      <c r="N10010" s="45"/>
    </row>
    <row r="10011" spans="1:14" s="17" customFormat="1" x14ac:dyDescent="0.25">
      <c r="A10011" s="32"/>
      <c r="B10011" s="42" t="s">
        <v>63340</v>
      </c>
      <c r="C10011" s="42"/>
      <c r="D10011" s="42"/>
      <c r="E10011" s="43" t="s">
        <v>14271</v>
      </c>
      <c r="F10011" s="44" t="s">
        <v>16</v>
      </c>
      <c r="G10011" s="44" t="s">
        <v>11</v>
      </c>
      <c r="H10011" s="44" t="s">
        <v>12</v>
      </c>
      <c r="I10011" s="42">
        <v>695221410</v>
      </c>
      <c r="J10011" s="42">
        <v>8051194528162</v>
      </c>
      <c r="K10011" s="45"/>
      <c r="L10011" s="46">
        <v>12.95</v>
      </c>
      <c r="M10011" s="54">
        <v>12.95</v>
      </c>
      <c r="N10011" s="45"/>
    </row>
    <row r="10012" spans="1:14" s="17" customFormat="1" x14ac:dyDescent="0.25">
      <c r="A10012" s="32"/>
      <c r="B10012" s="42" t="s">
        <v>63338</v>
      </c>
      <c r="C10012" s="42"/>
      <c r="D10012" s="42"/>
      <c r="E10012" s="43" t="s">
        <v>16576</v>
      </c>
      <c r="F10012" s="44" t="s">
        <v>16</v>
      </c>
      <c r="G10012" s="44" t="s">
        <v>11</v>
      </c>
      <c r="H10012" s="44" t="s">
        <v>12</v>
      </c>
      <c r="I10012" s="42">
        <v>695201430</v>
      </c>
      <c r="J10012" s="42">
        <v>8051194528148</v>
      </c>
      <c r="K10012" s="45"/>
      <c r="L10012" s="46">
        <v>9.9499999999999993</v>
      </c>
      <c r="M10012" s="54">
        <v>9.9499999999999993</v>
      </c>
      <c r="N10012" s="45"/>
    </row>
    <row r="10013" spans="1:14" s="17" customFormat="1" x14ac:dyDescent="0.25">
      <c r="A10013" s="32" t="s">
        <v>34180</v>
      </c>
      <c r="B10013" s="42" t="s">
        <v>63405</v>
      </c>
      <c r="C10013" s="42"/>
      <c r="D10013" s="42"/>
      <c r="E10013" s="43" t="s">
        <v>7450</v>
      </c>
      <c r="F10013" s="44" t="s">
        <v>16</v>
      </c>
      <c r="G10013" s="44" t="s">
        <v>11</v>
      </c>
      <c r="H10013" s="44" t="s">
        <v>12</v>
      </c>
      <c r="I10013" s="42">
        <v>695121410</v>
      </c>
      <c r="J10013" s="42">
        <v>8051194528261</v>
      </c>
      <c r="K10013" s="45"/>
      <c r="L10013" s="46">
        <v>19.95</v>
      </c>
      <c r="M10013" s="54">
        <v>19.95</v>
      </c>
      <c r="N10013" s="45"/>
    </row>
    <row r="10014" spans="1:14" s="17" customFormat="1" x14ac:dyDescent="0.25">
      <c r="A10014" s="32" t="s">
        <v>34179</v>
      </c>
      <c r="B10014" s="42" t="s">
        <v>63407</v>
      </c>
      <c r="C10014" s="42"/>
      <c r="D10014" s="42"/>
      <c r="E10014" s="43" t="s">
        <v>3168</v>
      </c>
      <c r="F10014" s="44" t="s">
        <v>16</v>
      </c>
      <c r="G10014" s="44" t="s">
        <v>11</v>
      </c>
      <c r="H10014" s="44" t="s">
        <v>12</v>
      </c>
      <c r="I10014" s="42">
        <v>695111421</v>
      </c>
      <c r="J10014" s="42">
        <v>8051194528254</v>
      </c>
      <c r="K10014" s="45"/>
      <c r="L10014" s="46">
        <v>16.95</v>
      </c>
      <c r="M10014" s="54">
        <v>16.95</v>
      </c>
      <c r="N10014" s="45"/>
    </row>
    <row r="10015" spans="1:14" s="17" customFormat="1" x14ac:dyDescent="0.25">
      <c r="A10015" s="32" t="s">
        <v>34178</v>
      </c>
      <c r="B10015" s="42" t="s">
        <v>63406</v>
      </c>
      <c r="C10015" s="42"/>
      <c r="D10015" s="42"/>
      <c r="E10015" s="43" t="s">
        <v>3169</v>
      </c>
      <c r="F10015" s="44" t="s">
        <v>16</v>
      </c>
      <c r="G10015" s="44" t="s">
        <v>11</v>
      </c>
      <c r="H10015" s="44" t="s">
        <v>12</v>
      </c>
      <c r="I10015" s="42">
        <v>695101432</v>
      </c>
      <c r="J10015" s="42">
        <v>8051194528247</v>
      </c>
      <c r="K10015" s="45"/>
      <c r="L10015" s="46">
        <v>19.95</v>
      </c>
      <c r="M10015" s="54">
        <v>19.95</v>
      </c>
      <c r="N10015" s="45"/>
    </row>
    <row r="10016" spans="1:14" s="17" customFormat="1" x14ac:dyDescent="0.25">
      <c r="A10016" s="32" t="s">
        <v>34177</v>
      </c>
      <c r="B10016" s="42" t="s">
        <v>63404</v>
      </c>
      <c r="C10016" s="42"/>
      <c r="D10016" s="42"/>
      <c r="E10016" s="43" t="s">
        <v>16575</v>
      </c>
      <c r="F10016" s="44" t="s">
        <v>16</v>
      </c>
      <c r="G10016" s="44" t="s">
        <v>11</v>
      </c>
      <c r="H10016" s="44" t="s">
        <v>12</v>
      </c>
      <c r="I10016" s="42">
        <v>695021410</v>
      </c>
      <c r="J10016" s="42">
        <v>8051194528223</v>
      </c>
      <c r="K10016" s="45"/>
      <c r="L10016" s="46">
        <v>9.9499999999999993</v>
      </c>
      <c r="M10016" s="54">
        <v>9.9499999999999993</v>
      </c>
      <c r="N10016" s="45"/>
    </row>
    <row r="10017" spans="1:14" s="17" customFormat="1" x14ac:dyDescent="0.25">
      <c r="A10017" s="32"/>
      <c r="B10017" s="42" t="s">
        <v>63403</v>
      </c>
      <c r="C10017" s="42"/>
      <c r="D10017" s="42"/>
      <c r="E10017" s="43" t="s">
        <v>110</v>
      </c>
      <c r="F10017" s="44" t="s">
        <v>16</v>
      </c>
      <c r="G10017" s="44" t="s">
        <v>11</v>
      </c>
      <c r="H10017" s="44" t="s">
        <v>12</v>
      </c>
      <c r="I10017" s="42">
        <v>695011410</v>
      </c>
      <c r="J10017" s="42">
        <v>8051194528216</v>
      </c>
      <c r="K10017" s="45"/>
      <c r="L10017" s="46">
        <v>29.95</v>
      </c>
      <c r="M10017" s="54">
        <v>29.95</v>
      </c>
      <c r="N10017" s="45"/>
    </row>
    <row r="10018" spans="1:14" s="17" customFormat="1" x14ac:dyDescent="0.25">
      <c r="A10018" s="32" t="s">
        <v>34176</v>
      </c>
      <c r="B10018" s="42" t="s">
        <v>63402</v>
      </c>
      <c r="C10018" s="42"/>
      <c r="D10018" s="42"/>
      <c r="E10018" s="43" t="s">
        <v>111</v>
      </c>
      <c r="F10018" s="44" t="s">
        <v>16</v>
      </c>
      <c r="G10018" s="44" t="s">
        <v>11</v>
      </c>
      <c r="H10018" s="44" t="s">
        <v>12</v>
      </c>
      <c r="I10018" s="42">
        <v>695001410</v>
      </c>
      <c r="J10018" s="42">
        <v>8051194528209</v>
      </c>
      <c r="K10018" s="45"/>
      <c r="L10018" s="46">
        <v>39.950000000000003</v>
      </c>
      <c r="M10018" s="54">
        <v>39.950000000000003</v>
      </c>
      <c r="N10018" s="45"/>
    </row>
    <row r="10019" spans="1:14" s="17" customFormat="1" x14ac:dyDescent="0.25">
      <c r="A10019" s="32" t="s">
        <v>34174</v>
      </c>
      <c r="B10019" s="42" t="s">
        <v>63291</v>
      </c>
      <c r="C10019" s="42"/>
      <c r="D10019" s="42"/>
      <c r="E10019" s="43" t="s">
        <v>12083</v>
      </c>
      <c r="F10019" s="44" t="s">
        <v>16</v>
      </c>
      <c r="G10019" s="44" t="s">
        <v>11</v>
      </c>
      <c r="H10019" s="44" t="s">
        <v>12</v>
      </c>
      <c r="I10019" s="42">
        <v>670251512</v>
      </c>
      <c r="J10019" s="42">
        <v>8051194721433</v>
      </c>
      <c r="K10019" s="45"/>
      <c r="L10019" s="47">
        <v>25.95</v>
      </c>
      <c r="M10019" s="47">
        <v>25.95</v>
      </c>
      <c r="N10019" s="45"/>
    </row>
    <row r="10020" spans="1:14" s="17" customFormat="1" x14ac:dyDescent="0.25">
      <c r="A10020" s="32"/>
      <c r="B10020" s="42" t="s">
        <v>63300</v>
      </c>
      <c r="C10020" s="42"/>
      <c r="D10020" s="42"/>
      <c r="E10020" s="43" t="s">
        <v>7136</v>
      </c>
      <c r="F10020" s="44" t="s">
        <v>16</v>
      </c>
      <c r="G10020" s="44" t="s">
        <v>11</v>
      </c>
      <c r="H10020" s="44" t="s">
        <v>12</v>
      </c>
      <c r="I10020" s="42">
        <v>652501310</v>
      </c>
      <c r="J10020" s="42">
        <v>8051194405227</v>
      </c>
      <c r="K10020" s="45"/>
      <c r="L10020" s="46">
        <v>29.95</v>
      </c>
      <c r="M10020" s="54">
        <v>29.95</v>
      </c>
      <c r="N10020" s="45"/>
    </row>
    <row r="10021" spans="1:14" s="17" customFormat="1" x14ac:dyDescent="0.25">
      <c r="A10021" s="32" t="s">
        <v>34170</v>
      </c>
      <c r="B10021" s="42" t="s">
        <v>68023</v>
      </c>
      <c r="C10021" s="42"/>
      <c r="D10021" s="42"/>
      <c r="E10021" s="43" t="s">
        <v>183</v>
      </c>
      <c r="F10021" s="44" t="s">
        <v>16</v>
      </c>
      <c r="G10021" s="44" t="s">
        <v>11</v>
      </c>
      <c r="H10021" s="44" t="s">
        <v>12</v>
      </c>
      <c r="I10021" s="42">
        <v>610771713</v>
      </c>
      <c r="J10021" s="42">
        <v>8051194990228</v>
      </c>
      <c r="K10021" s="45"/>
      <c r="L10021" s="46">
        <v>144.94999999999999</v>
      </c>
      <c r="M10021" s="46">
        <v>144.94999999999999</v>
      </c>
      <c r="N10021" s="45"/>
    </row>
    <row r="10022" spans="1:14" s="17" customFormat="1" x14ac:dyDescent="0.25">
      <c r="A10022" s="32" t="s">
        <v>71656</v>
      </c>
      <c r="B10022" s="42" t="s">
        <v>68016</v>
      </c>
      <c r="C10022" s="42"/>
      <c r="D10022" s="42"/>
      <c r="E10022" s="43" t="s">
        <v>186</v>
      </c>
      <c r="F10022" s="44" t="s">
        <v>16</v>
      </c>
      <c r="G10022" s="44" t="s">
        <v>11</v>
      </c>
      <c r="H10022" s="44" t="s">
        <v>12</v>
      </c>
      <c r="I10022" s="42">
        <v>610751416</v>
      </c>
      <c r="J10022" s="42">
        <v>8051194446688</v>
      </c>
      <c r="K10022" s="45"/>
      <c r="L10022" s="46">
        <v>79.95</v>
      </c>
      <c r="M10022" s="54">
        <v>79.95</v>
      </c>
      <c r="N10022" s="45"/>
    </row>
    <row r="10023" spans="1:14" s="17" customFormat="1" x14ac:dyDescent="0.25">
      <c r="A10023" s="32" t="s">
        <v>34169</v>
      </c>
      <c r="B10023" s="42" t="s">
        <v>68004</v>
      </c>
      <c r="C10023" s="42"/>
      <c r="D10023" s="42"/>
      <c r="E10023" s="43" t="s">
        <v>15318</v>
      </c>
      <c r="F10023" s="44" t="s">
        <v>16</v>
      </c>
      <c r="G10023" s="44" t="s">
        <v>11</v>
      </c>
      <c r="H10023" s="44" t="s">
        <v>12</v>
      </c>
      <c r="I10023" s="42">
        <v>610721413</v>
      </c>
      <c r="J10023" s="42">
        <v>8051194446336</v>
      </c>
      <c r="K10023" s="45"/>
      <c r="L10023" s="46">
        <v>189.95</v>
      </c>
      <c r="M10023" s="54">
        <v>189.95</v>
      </c>
      <c r="N10023" s="45"/>
    </row>
    <row r="10024" spans="1:14" s="17" customFormat="1" x14ac:dyDescent="0.25">
      <c r="A10024" s="32" t="s">
        <v>34168</v>
      </c>
      <c r="B10024" s="42" t="s">
        <v>68019</v>
      </c>
      <c r="C10024" s="42"/>
      <c r="D10024" s="42"/>
      <c r="E10024" s="43" t="s">
        <v>190</v>
      </c>
      <c r="F10024" s="44" t="s">
        <v>16</v>
      </c>
      <c r="G10024" s="44" t="s">
        <v>11</v>
      </c>
      <c r="H10024" s="44" t="s">
        <v>12</v>
      </c>
      <c r="I10024" s="42">
        <v>610711512</v>
      </c>
      <c r="J10024" s="42">
        <v>8051194743374</v>
      </c>
      <c r="K10024" s="45"/>
      <c r="L10024" s="46">
        <v>209.95</v>
      </c>
      <c r="M10024" s="46">
        <v>209.95</v>
      </c>
      <c r="N10024" s="45"/>
    </row>
    <row r="10025" spans="1:14" s="17" customFormat="1" x14ac:dyDescent="0.25">
      <c r="A10025" s="32" t="s">
        <v>34167</v>
      </c>
      <c r="B10025" s="42" t="s">
        <v>68018</v>
      </c>
      <c r="C10025" s="42"/>
      <c r="D10025" s="42"/>
      <c r="E10025" s="43" t="s">
        <v>180</v>
      </c>
      <c r="F10025" s="44" t="s">
        <v>16</v>
      </c>
      <c r="G10025" s="44" t="s">
        <v>11</v>
      </c>
      <c r="H10025" s="44" t="s">
        <v>12</v>
      </c>
      <c r="I10025" s="42">
        <v>610701512</v>
      </c>
      <c r="J10025" s="42">
        <v>8051194743367</v>
      </c>
      <c r="K10025" s="45"/>
      <c r="L10025" s="46">
        <v>129.94999999999999</v>
      </c>
      <c r="M10025" s="54">
        <v>129.94999999999999</v>
      </c>
      <c r="N10025" s="45"/>
    </row>
    <row r="10026" spans="1:14" s="17" customFormat="1" x14ac:dyDescent="0.25">
      <c r="A10026" s="32" t="s">
        <v>71655</v>
      </c>
      <c r="B10026" s="42" t="s">
        <v>68005</v>
      </c>
      <c r="C10026" s="42"/>
      <c r="D10026" s="42"/>
      <c r="E10026" s="43" t="s">
        <v>16171</v>
      </c>
      <c r="F10026" s="44" t="s">
        <v>16</v>
      </c>
      <c r="G10026" s="44" t="s">
        <v>11</v>
      </c>
      <c r="H10026" s="44" t="s">
        <v>12</v>
      </c>
      <c r="I10026" s="42">
        <v>610691413</v>
      </c>
      <c r="J10026" s="42">
        <v>8051194446152</v>
      </c>
      <c r="K10026" s="45"/>
      <c r="L10026" s="46">
        <v>49.95</v>
      </c>
      <c r="M10026" s="54">
        <v>49.95</v>
      </c>
      <c r="N10026" s="45"/>
    </row>
    <row r="10027" spans="1:14" s="17" customFormat="1" x14ac:dyDescent="0.25">
      <c r="A10027" s="32" t="s">
        <v>34165</v>
      </c>
      <c r="B10027" s="42" t="s">
        <v>68015</v>
      </c>
      <c r="C10027" s="42"/>
      <c r="D10027" s="42"/>
      <c r="E10027" s="43" t="s">
        <v>189</v>
      </c>
      <c r="F10027" s="44" t="s">
        <v>16</v>
      </c>
      <c r="G10027" s="44" t="s">
        <v>11</v>
      </c>
      <c r="H10027" s="44" t="s">
        <v>12</v>
      </c>
      <c r="I10027" s="42">
        <v>610001316</v>
      </c>
      <c r="J10027" s="42">
        <v>8051194298904</v>
      </c>
      <c r="K10027" s="45"/>
      <c r="L10027" s="46">
        <v>99.95</v>
      </c>
      <c r="M10027" s="54">
        <v>99.95</v>
      </c>
      <c r="N10027" s="45"/>
    </row>
    <row r="10028" spans="1:14" s="17" customFormat="1" x14ac:dyDescent="0.25">
      <c r="A10028" s="32" t="s">
        <v>34164</v>
      </c>
      <c r="B10028" s="42" t="s">
        <v>63221</v>
      </c>
      <c r="C10028" s="42"/>
      <c r="D10028" s="42"/>
      <c r="E10028" s="43" t="s">
        <v>11146</v>
      </c>
      <c r="F10028" s="44" t="s">
        <v>16</v>
      </c>
      <c r="G10028" s="44" t="s">
        <v>11</v>
      </c>
      <c r="H10028" s="44" t="s">
        <v>12</v>
      </c>
      <c r="I10028" s="42">
        <v>475861410</v>
      </c>
      <c r="J10028" s="42">
        <v>8051194439994</v>
      </c>
      <c r="K10028" s="45"/>
      <c r="L10028" s="46">
        <v>19.95</v>
      </c>
      <c r="M10028" s="46">
        <v>19.95</v>
      </c>
      <c r="N10028" s="45"/>
    </row>
    <row r="10029" spans="1:14" s="17" customFormat="1" x14ac:dyDescent="0.25">
      <c r="A10029" s="32" t="s">
        <v>34163</v>
      </c>
      <c r="B10029" s="42" t="s">
        <v>63222</v>
      </c>
      <c r="C10029" s="42"/>
      <c r="D10029" s="42"/>
      <c r="E10029" s="43" t="s">
        <v>11147</v>
      </c>
      <c r="F10029" s="44" t="s">
        <v>16</v>
      </c>
      <c r="G10029" s="44" t="s">
        <v>11</v>
      </c>
      <c r="H10029" s="44" t="s">
        <v>12</v>
      </c>
      <c r="I10029" s="42">
        <v>475851410</v>
      </c>
      <c r="J10029" s="42">
        <v>8051194439987</v>
      </c>
      <c r="K10029" s="45"/>
      <c r="L10029" s="46">
        <v>25.95</v>
      </c>
      <c r="M10029" s="54">
        <v>25.95</v>
      </c>
      <c r="N10029" s="45"/>
    </row>
    <row r="10030" spans="1:14" s="17" customFormat="1" x14ac:dyDescent="0.25">
      <c r="A10030" s="32"/>
      <c r="B10030" s="42" t="s">
        <v>63401</v>
      </c>
      <c r="C10030" s="42"/>
      <c r="D10030" s="42"/>
      <c r="E10030" s="43" t="s">
        <v>12011</v>
      </c>
      <c r="F10030" s="44" t="s">
        <v>16</v>
      </c>
      <c r="G10030" s="44" t="s">
        <v>11</v>
      </c>
      <c r="H10030" s="44" t="s">
        <v>12</v>
      </c>
      <c r="I10030" s="42">
        <v>69500020</v>
      </c>
      <c r="J10030" s="42">
        <v>8033637607238</v>
      </c>
      <c r="K10030" s="45"/>
      <c r="L10030" s="46">
        <v>18.95</v>
      </c>
      <c r="M10030" s="54">
        <v>18.95</v>
      </c>
      <c r="N10030" s="45"/>
    </row>
    <row r="10031" spans="1:14" s="17" customFormat="1" x14ac:dyDescent="0.25">
      <c r="A10031" s="32" t="s">
        <v>34161</v>
      </c>
      <c r="B10031" s="42" t="s">
        <v>63287</v>
      </c>
      <c r="C10031" s="42"/>
      <c r="D10031" s="42"/>
      <c r="E10031" s="43" t="s">
        <v>12084</v>
      </c>
      <c r="F10031" s="44" t="s">
        <v>16</v>
      </c>
      <c r="G10031" s="44" t="s">
        <v>11</v>
      </c>
      <c r="H10031" s="44" t="s">
        <v>12</v>
      </c>
      <c r="I10031" s="42">
        <v>65440910</v>
      </c>
      <c r="J10031" s="42">
        <v>8033637080703</v>
      </c>
      <c r="K10031" s="45"/>
      <c r="L10031" s="46">
        <v>119.95</v>
      </c>
      <c r="M10031" s="54">
        <v>119.95</v>
      </c>
      <c r="N10031" s="45"/>
    </row>
    <row r="10032" spans="1:14" s="17" customFormat="1" x14ac:dyDescent="0.25">
      <c r="A10032" s="32"/>
      <c r="B10032" s="42" t="s">
        <v>63382</v>
      </c>
      <c r="C10032" s="42"/>
      <c r="D10032" s="42"/>
      <c r="E10032" s="43" t="s">
        <v>7130</v>
      </c>
      <c r="F10032" s="44" t="s">
        <v>16</v>
      </c>
      <c r="G10032" s="44" t="s">
        <v>11</v>
      </c>
      <c r="H10032" s="44" t="s">
        <v>12</v>
      </c>
      <c r="I10032" s="42">
        <v>65220010</v>
      </c>
      <c r="J10032" s="42">
        <v>8033637650081</v>
      </c>
      <c r="K10032" s="45"/>
      <c r="L10032" s="46">
        <v>39.950000000000003</v>
      </c>
      <c r="M10032" s="54">
        <v>39.950000000000003</v>
      </c>
      <c r="N10032" s="45"/>
    </row>
    <row r="10033" spans="1:14" s="17" customFormat="1" x14ac:dyDescent="0.25">
      <c r="A10033" s="32"/>
      <c r="B10033" s="42" t="s">
        <v>63333</v>
      </c>
      <c r="C10033" s="42"/>
      <c r="D10033" s="42"/>
      <c r="E10033" s="43" t="s">
        <v>7166</v>
      </c>
      <c r="F10033" s="44" t="s">
        <v>16</v>
      </c>
      <c r="G10033" s="44" t="s">
        <v>11</v>
      </c>
      <c r="H10033" s="44" t="s">
        <v>12</v>
      </c>
      <c r="I10033" s="42">
        <v>65210010</v>
      </c>
      <c r="J10033" s="42">
        <v>8033637650357</v>
      </c>
      <c r="K10033" s="45"/>
      <c r="L10033" s="46">
        <v>29.95</v>
      </c>
      <c r="M10033" s="54">
        <v>29.95</v>
      </c>
      <c r="N10033" s="45"/>
    </row>
    <row r="10034" spans="1:14" s="17" customFormat="1" x14ac:dyDescent="0.25">
      <c r="A10034" s="32" t="s">
        <v>34159</v>
      </c>
      <c r="B10034" s="42" t="s">
        <v>64880</v>
      </c>
      <c r="C10034" s="42"/>
      <c r="D10034" s="42"/>
      <c r="E10034" s="43" t="s">
        <v>10808</v>
      </c>
      <c r="F10034" s="44" t="s">
        <v>16</v>
      </c>
      <c r="G10034" s="44" t="s">
        <v>11</v>
      </c>
      <c r="H10034" s="44" t="s">
        <v>12</v>
      </c>
      <c r="I10034" s="42">
        <v>64020720</v>
      </c>
      <c r="J10034" s="42">
        <v>8033637633398</v>
      </c>
      <c r="K10034" s="45"/>
      <c r="L10034" s="46">
        <v>54.95</v>
      </c>
      <c r="M10034" s="46">
        <v>54.95</v>
      </c>
      <c r="N10034" s="45"/>
    </row>
    <row r="10035" spans="1:14" s="17" customFormat="1" x14ac:dyDescent="0.25">
      <c r="A10035" s="32" t="s">
        <v>34158</v>
      </c>
      <c r="B10035" s="42" t="s">
        <v>63227</v>
      </c>
      <c r="C10035" s="42"/>
      <c r="D10035" s="42"/>
      <c r="E10035" s="43" t="s">
        <v>195</v>
      </c>
      <c r="F10035" s="44" t="s">
        <v>16</v>
      </c>
      <c r="G10035" s="44" t="s">
        <v>11</v>
      </c>
      <c r="H10035" s="44" t="s">
        <v>12</v>
      </c>
      <c r="I10035" s="42">
        <v>47582710</v>
      </c>
      <c r="J10035" s="42">
        <v>8021506643869</v>
      </c>
      <c r="K10035" s="45"/>
      <c r="L10035" s="46">
        <v>25.95</v>
      </c>
      <c r="M10035" s="54">
        <v>25.95</v>
      </c>
      <c r="N10035" s="45"/>
    </row>
    <row r="10036" spans="1:14" s="17" customFormat="1" x14ac:dyDescent="0.25">
      <c r="A10036" s="32" t="s">
        <v>34157</v>
      </c>
      <c r="B10036" s="42" t="s">
        <v>63226</v>
      </c>
      <c r="C10036" s="42"/>
      <c r="D10036" s="42"/>
      <c r="E10036" s="43" t="s">
        <v>194</v>
      </c>
      <c r="F10036" s="44" t="s">
        <v>16</v>
      </c>
      <c r="G10036" s="44" t="s">
        <v>11</v>
      </c>
      <c r="H10036" s="44" t="s">
        <v>12</v>
      </c>
      <c r="I10036" s="42">
        <v>47581710</v>
      </c>
      <c r="J10036" s="42">
        <v>8021506643852</v>
      </c>
      <c r="K10036" s="45"/>
      <c r="L10036" s="46">
        <v>30.95</v>
      </c>
      <c r="M10036" s="54">
        <v>30.95</v>
      </c>
      <c r="N10036" s="45"/>
    </row>
    <row r="10037" spans="1:14" s="17" customFormat="1" x14ac:dyDescent="0.25">
      <c r="A10037" s="32" t="s">
        <v>34155</v>
      </c>
      <c r="B10037" s="42" t="s">
        <v>63397</v>
      </c>
      <c r="C10037" s="42"/>
      <c r="D10037" s="42"/>
      <c r="E10037" s="43" t="s">
        <v>16574</v>
      </c>
      <c r="F10037" s="44" t="s">
        <v>16</v>
      </c>
      <c r="G10037" s="44" t="s">
        <v>11</v>
      </c>
      <c r="H10037" s="44" t="s">
        <v>12</v>
      </c>
      <c r="I10037" s="42">
        <v>695029</v>
      </c>
      <c r="J10037" s="42">
        <v>8033637362021</v>
      </c>
      <c r="K10037" s="45"/>
      <c r="L10037" s="46">
        <v>18.95</v>
      </c>
      <c r="M10037" s="54">
        <v>18.95</v>
      </c>
      <c r="N10037" s="45"/>
    </row>
    <row r="10038" spans="1:14" s="17" customFormat="1" x14ac:dyDescent="0.25">
      <c r="A10038" s="32"/>
      <c r="B10038" s="42" t="s">
        <v>63399</v>
      </c>
      <c r="C10038" s="42"/>
      <c r="D10038" s="42"/>
      <c r="E10038" s="43" t="s">
        <v>3459</v>
      </c>
      <c r="F10038" s="44" t="s">
        <v>16</v>
      </c>
      <c r="G10038" s="44" t="s">
        <v>11</v>
      </c>
      <c r="H10038" s="44" t="s">
        <v>12</v>
      </c>
      <c r="I10038" s="42">
        <v>695019</v>
      </c>
      <c r="J10038" s="42">
        <v>8033637362014</v>
      </c>
      <c r="K10038" s="45"/>
      <c r="L10038" s="46">
        <v>94.95</v>
      </c>
      <c r="M10038" s="54">
        <v>94.95</v>
      </c>
      <c r="N10038" s="45"/>
    </row>
    <row r="10039" spans="1:14" s="17" customFormat="1" x14ac:dyDescent="0.25">
      <c r="A10039" s="32"/>
      <c r="B10039" s="42" t="s">
        <v>63400</v>
      </c>
      <c r="C10039" s="42"/>
      <c r="D10039" s="42"/>
      <c r="E10039" s="43" t="s">
        <v>12010</v>
      </c>
      <c r="F10039" s="44" t="s">
        <v>16</v>
      </c>
      <c r="G10039" s="44" t="s">
        <v>11</v>
      </c>
      <c r="H10039" s="44" t="s">
        <v>12</v>
      </c>
      <c r="I10039" s="42">
        <v>695009</v>
      </c>
      <c r="J10039" s="42">
        <v>8033637362007</v>
      </c>
      <c r="K10039" s="45"/>
      <c r="L10039" s="46">
        <v>18.95</v>
      </c>
      <c r="M10039" s="54">
        <v>18.95</v>
      </c>
      <c r="N10039" s="45"/>
    </row>
    <row r="10040" spans="1:14" s="17" customFormat="1" x14ac:dyDescent="0.25">
      <c r="A10040" s="32" t="s">
        <v>34153</v>
      </c>
      <c r="B10040" s="42" t="s">
        <v>64870</v>
      </c>
      <c r="C10040" s="42" t="s">
        <v>70000</v>
      </c>
      <c r="D10040" s="42"/>
      <c r="E10040" s="43" t="s">
        <v>10810</v>
      </c>
      <c r="F10040" s="44" t="s">
        <v>16</v>
      </c>
      <c r="G10040" s="44" t="s">
        <v>11</v>
      </c>
      <c r="H10040" s="44" t="s">
        <v>12</v>
      </c>
      <c r="I10040" s="42">
        <v>640207</v>
      </c>
      <c r="J10040" s="42">
        <v>8021506643524</v>
      </c>
      <c r="K10040" s="45"/>
      <c r="L10040" s="46">
        <v>54.95</v>
      </c>
      <c r="M10040" s="54">
        <v>54.95</v>
      </c>
      <c r="N10040" s="45"/>
    </row>
    <row r="10041" spans="1:14" x14ac:dyDescent="0.25">
      <c r="D10041" s="32" t="s">
        <v>76506</v>
      </c>
      <c r="E10041" s="44" t="s">
        <v>76509</v>
      </c>
      <c r="G10041" s="44" t="s">
        <v>11</v>
      </c>
      <c r="H10041" s="44" t="s">
        <v>12</v>
      </c>
      <c r="I10041" s="55" t="s">
        <v>76503</v>
      </c>
      <c r="J10041" s="55">
        <v>8059347435749</v>
      </c>
      <c r="L10041" s="46">
        <v>94.95</v>
      </c>
      <c r="M10041" s="46">
        <v>94.95</v>
      </c>
    </row>
    <row r="10042" spans="1:14" x14ac:dyDescent="0.25">
      <c r="D10042" s="32" t="s">
        <v>76507</v>
      </c>
      <c r="E10042" s="44" t="s">
        <v>76510</v>
      </c>
      <c r="G10042" s="44" t="s">
        <v>11</v>
      </c>
      <c r="H10042" s="44" t="s">
        <v>12</v>
      </c>
      <c r="I10042" s="55" t="s">
        <v>76504</v>
      </c>
      <c r="J10042" s="55">
        <v>8059347435718</v>
      </c>
      <c r="L10042" s="46">
        <v>94.95</v>
      </c>
      <c r="M10042" s="46">
        <v>94.95</v>
      </c>
    </row>
    <row r="10043" spans="1:14" x14ac:dyDescent="0.25">
      <c r="D10043" s="32" t="s">
        <v>76508</v>
      </c>
      <c r="E10043" s="44" t="s">
        <v>76511</v>
      </c>
      <c r="G10043" s="44" t="s">
        <v>11</v>
      </c>
      <c r="H10043" s="44" t="s">
        <v>12</v>
      </c>
      <c r="I10043" s="55" t="s">
        <v>76505</v>
      </c>
      <c r="J10043" s="55">
        <v>8059347435725</v>
      </c>
      <c r="L10043" s="46">
        <v>94.95</v>
      </c>
      <c r="M10043" s="46">
        <v>94.95</v>
      </c>
    </row>
    <row r="10044" spans="1:14" x14ac:dyDescent="0.25">
      <c r="D10044" s="32" t="s">
        <v>76525</v>
      </c>
      <c r="E10044" s="44" t="s">
        <v>76512</v>
      </c>
      <c r="G10044" s="44" t="s">
        <v>11</v>
      </c>
      <c r="H10044" s="44" t="s">
        <v>12</v>
      </c>
      <c r="I10044" s="55" t="s">
        <v>76538</v>
      </c>
      <c r="J10044" s="55">
        <v>8059347433035</v>
      </c>
      <c r="L10044" s="46">
        <v>124.95</v>
      </c>
      <c r="M10044" s="46">
        <v>124.95</v>
      </c>
    </row>
    <row r="10045" spans="1:14" x14ac:dyDescent="0.25">
      <c r="D10045" s="32" t="s">
        <v>76526</v>
      </c>
      <c r="E10045" s="44" t="s">
        <v>76513</v>
      </c>
      <c r="G10045" s="44" t="s">
        <v>11</v>
      </c>
      <c r="H10045" s="44" t="s">
        <v>12</v>
      </c>
      <c r="I10045" s="55" t="s">
        <v>76539</v>
      </c>
      <c r="J10045" s="55">
        <v>8059347433004</v>
      </c>
      <c r="L10045" s="46">
        <v>124.95</v>
      </c>
      <c r="M10045" s="46">
        <v>124.95</v>
      </c>
    </row>
    <row r="10046" spans="1:14" x14ac:dyDescent="0.25">
      <c r="D10046" s="32" t="s">
        <v>76527</v>
      </c>
      <c r="E10046" s="44" t="s">
        <v>76514</v>
      </c>
      <c r="G10046" s="44" t="s">
        <v>11</v>
      </c>
      <c r="H10046" s="44" t="s">
        <v>12</v>
      </c>
      <c r="I10046" s="55" t="s">
        <v>76540</v>
      </c>
      <c r="J10046" s="55">
        <v>8059347433011</v>
      </c>
      <c r="L10046" s="46">
        <v>124.95</v>
      </c>
      <c r="M10046" s="46">
        <v>124.95</v>
      </c>
    </row>
    <row r="10047" spans="1:14" x14ac:dyDescent="0.25">
      <c r="D10047" s="32" t="s">
        <v>76528</v>
      </c>
      <c r="E10047" s="44" t="s">
        <v>76515</v>
      </c>
      <c r="G10047" s="44" t="s">
        <v>11</v>
      </c>
      <c r="H10047" s="44" t="s">
        <v>12</v>
      </c>
      <c r="I10047" s="55" t="s">
        <v>76541</v>
      </c>
      <c r="J10047" s="55">
        <v>8059347433028</v>
      </c>
      <c r="L10047" s="46">
        <v>124.95</v>
      </c>
      <c r="M10047" s="46">
        <v>124.95</v>
      </c>
    </row>
    <row r="10048" spans="1:14" x14ac:dyDescent="0.25">
      <c r="D10048" s="32" t="s">
        <v>76529</v>
      </c>
      <c r="E10048" s="44" t="s">
        <v>76516</v>
      </c>
      <c r="G10048" s="44" t="s">
        <v>11</v>
      </c>
      <c r="H10048" s="44" t="s">
        <v>12</v>
      </c>
      <c r="I10048" s="55" t="s">
        <v>76542</v>
      </c>
      <c r="J10048" s="55">
        <v>8059347432991</v>
      </c>
      <c r="L10048" s="46">
        <v>124.95</v>
      </c>
      <c r="M10048" s="46">
        <v>124.95</v>
      </c>
    </row>
    <row r="10049" spans="1:14" x14ac:dyDescent="0.25">
      <c r="D10049" s="32" t="s">
        <v>76530</v>
      </c>
      <c r="E10049" s="44" t="s">
        <v>76517</v>
      </c>
      <c r="G10049" s="44" t="s">
        <v>11</v>
      </c>
      <c r="H10049" s="44" t="s">
        <v>12</v>
      </c>
      <c r="I10049" s="55" t="s">
        <v>76543</v>
      </c>
      <c r="J10049" s="55">
        <v>8059347432960</v>
      </c>
      <c r="L10049" s="46">
        <v>124.95</v>
      </c>
      <c r="M10049" s="46">
        <v>124.95</v>
      </c>
    </row>
    <row r="10050" spans="1:14" x14ac:dyDescent="0.25">
      <c r="D10050" s="32" t="s">
        <v>76531</v>
      </c>
      <c r="E10050" s="44" t="s">
        <v>76518</v>
      </c>
      <c r="G10050" s="44" t="s">
        <v>11</v>
      </c>
      <c r="H10050" s="44" t="s">
        <v>12</v>
      </c>
      <c r="I10050" s="55" t="s">
        <v>76544</v>
      </c>
      <c r="J10050" s="55">
        <v>8059347432977</v>
      </c>
      <c r="L10050" s="46">
        <v>124.95</v>
      </c>
      <c r="M10050" s="46">
        <v>124.95</v>
      </c>
    </row>
    <row r="10051" spans="1:14" x14ac:dyDescent="0.25">
      <c r="B10051" s="17" t="s">
        <v>72483</v>
      </c>
      <c r="D10051" s="32" t="s">
        <v>76532</v>
      </c>
      <c r="E10051" s="44" t="s">
        <v>76519</v>
      </c>
      <c r="G10051" s="44" t="s">
        <v>11</v>
      </c>
      <c r="H10051" s="44" t="s">
        <v>12</v>
      </c>
      <c r="I10051" s="55" t="s">
        <v>76545</v>
      </c>
      <c r="J10051" s="55">
        <v>8059347432762</v>
      </c>
      <c r="L10051" s="46">
        <v>144.94999999999999</v>
      </c>
      <c r="M10051" s="46">
        <v>144.94999999999999</v>
      </c>
    </row>
    <row r="10052" spans="1:14" x14ac:dyDescent="0.25">
      <c r="B10052" s="17" t="s">
        <v>72478</v>
      </c>
      <c r="D10052" s="32" t="s">
        <v>76533</v>
      </c>
      <c r="E10052" s="44" t="s">
        <v>76520</v>
      </c>
      <c r="G10052" s="44" t="s">
        <v>11</v>
      </c>
      <c r="H10052" s="44" t="s">
        <v>12</v>
      </c>
      <c r="I10052" s="55" t="s">
        <v>76546</v>
      </c>
      <c r="J10052" s="55">
        <v>8059347432755</v>
      </c>
      <c r="L10052" s="46">
        <v>144.94999999999999</v>
      </c>
      <c r="M10052" s="46">
        <v>144.94999999999999</v>
      </c>
    </row>
    <row r="10053" spans="1:14" x14ac:dyDescent="0.25">
      <c r="B10053" s="17" t="s">
        <v>72488</v>
      </c>
      <c r="D10053" s="32" t="s">
        <v>76534</v>
      </c>
      <c r="E10053" s="44" t="s">
        <v>76521</v>
      </c>
      <c r="G10053" s="44" t="s">
        <v>11</v>
      </c>
      <c r="H10053" s="44" t="s">
        <v>12</v>
      </c>
      <c r="I10053" s="55" t="s">
        <v>76547</v>
      </c>
      <c r="J10053" s="55">
        <v>8059347432779</v>
      </c>
      <c r="L10053" s="46">
        <v>144.94999999999999</v>
      </c>
      <c r="M10053" s="46">
        <v>144.94999999999999</v>
      </c>
    </row>
    <row r="10054" spans="1:14" x14ac:dyDescent="0.25">
      <c r="B10054" s="17" t="s">
        <v>72463</v>
      </c>
      <c r="D10054" s="32" t="s">
        <v>76535</v>
      </c>
      <c r="E10054" s="44" t="s">
        <v>76522</v>
      </c>
      <c r="G10054" s="44" t="s">
        <v>11</v>
      </c>
      <c r="H10054" s="44" t="s">
        <v>12</v>
      </c>
      <c r="I10054" s="55" t="s">
        <v>76548</v>
      </c>
      <c r="J10054" s="55">
        <v>8059347432724</v>
      </c>
      <c r="L10054" s="46">
        <v>144.94999999999999</v>
      </c>
      <c r="M10054" s="46">
        <v>144.94999999999999</v>
      </c>
    </row>
    <row r="10055" spans="1:14" x14ac:dyDescent="0.25">
      <c r="B10055" s="17" t="s">
        <v>72468</v>
      </c>
      <c r="D10055" s="32" t="s">
        <v>76536</v>
      </c>
      <c r="E10055" s="44" t="s">
        <v>76523</v>
      </c>
      <c r="G10055" s="44" t="s">
        <v>11</v>
      </c>
      <c r="H10055" s="44" t="s">
        <v>12</v>
      </c>
      <c r="I10055" s="55" t="s">
        <v>76549</v>
      </c>
      <c r="J10055" s="55">
        <v>8059347432731</v>
      </c>
      <c r="L10055" s="46">
        <v>144.94999999999999</v>
      </c>
      <c r="M10055" s="46">
        <v>144.94999999999999</v>
      </c>
    </row>
    <row r="10056" spans="1:14" x14ac:dyDescent="0.25">
      <c r="B10056" s="17" t="s">
        <v>72473</v>
      </c>
      <c r="D10056" s="32" t="s">
        <v>76537</v>
      </c>
      <c r="E10056" s="44" t="s">
        <v>76524</v>
      </c>
      <c r="G10056" s="44" t="s">
        <v>11</v>
      </c>
      <c r="H10056" s="44" t="s">
        <v>12</v>
      </c>
      <c r="I10056" s="55" t="s">
        <v>76550</v>
      </c>
      <c r="J10056" s="55">
        <v>8059347432748</v>
      </c>
      <c r="L10056" s="46">
        <v>144.94999999999999</v>
      </c>
      <c r="M10056" s="46">
        <v>144.94999999999999</v>
      </c>
    </row>
    <row r="10057" spans="1:14" customFormat="1" x14ac:dyDescent="0.25">
      <c r="A10057" s="17"/>
      <c r="B10057" s="17" t="s">
        <v>72403</v>
      </c>
      <c r="C10057" s="17"/>
      <c r="D10057" s="17"/>
      <c r="E10057" s="17" t="s">
        <v>72405</v>
      </c>
      <c r="F10057" s="17"/>
      <c r="G10057" s="44" t="s">
        <v>11</v>
      </c>
      <c r="H10057" s="44" t="s">
        <v>12</v>
      </c>
      <c r="I10057" s="17" t="s">
        <v>72406</v>
      </c>
      <c r="J10057" s="17" t="str">
        <f>"8059347432786"</f>
        <v>8059347432786</v>
      </c>
      <c r="K10057" s="17"/>
      <c r="L10057" s="46">
        <v>144.94999999999999</v>
      </c>
      <c r="M10057" s="46">
        <v>144.94999999999999</v>
      </c>
      <c r="N10057" s="17"/>
    </row>
    <row r="10058" spans="1:14" customFormat="1" x14ac:dyDescent="0.25">
      <c r="A10058" s="17"/>
      <c r="B10058" s="17" t="s">
        <v>72408</v>
      </c>
      <c r="C10058" s="17"/>
      <c r="D10058" s="17"/>
      <c r="E10058" s="17" t="s">
        <v>72410</v>
      </c>
      <c r="F10058" s="17"/>
      <c r="G10058" s="44" t="s">
        <v>11</v>
      </c>
      <c r="H10058" s="44" t="s">
        <v>12</v>
      </c>
      <c r="I10058" s="17" t="s">
        <v>72411</v>
      </c>
      <c r="J10058" s="17" t="str">
        <f>"8059347432793"</f>
        <v>8059347432793</v>
      </c>
      <c r="K10058" s="17"/>
      <c r="L10058" s="46">
        <v>144.94999999999999</v>
      </c>
      <c r="M10058" s="46">
        <v>144.94999999999999</v>
      </c>
      <c r="N10058" s="17"/>
    </row>
    <row r="10059" spans="1:14" customFormat="1" x14ac:dyDescent="0.25">
      <c r="A10059" s="17"/>
      <c r="B10059" s="17" t="s">
        <v>72413</v>
      </c>
      <c r="C10059" s="17"/>
      <c r="D10059" s="17"/>
      <c r="E10059" s="17" t="s">
        <v>72415</v>
      </c>
      <c r="F10059" s="17"/>
      <c r="G10059" s="44" t="s">
        <v>11</v>
      </c>
      <c r="H10059" s="44" t="s">
        <v>12</v>
      </c>
      <c r="I10059" s="17" t="s">
        <v>72416</v>
      </c>
      <c r="J10059" s="17" t="str">
        <f>"8059347432809"</f>
        <v>8059347432809</v>
      </c>
      <c r="K10059" s="17"/>
      <c r="L10059" s="46">
        <v>144.94999999999999</v>
      </c>
      <c r="M10059" s="46">
        <v>144.94999999999999</v>
      </c>
      <c r="N10059" s="17"/>
    </row>
    <row r="10060" spans="1:14" customFormat="1" x14ac:dyDescent="0.25">
      <c r="A10060" s="17"/>
      <c r="B10060" s="17" t="s">
        <v>72418</v>
      </c>
      <c r="C10060" s="17"/>
      <c r="D10060" s="17"/>
      <c r="E10060" s="17" t="s">
        <v>72420</v>
      </c>
      <c r="F10060" s="17"/>
      <c r="G10060" s="44" t="s">
        <v>11</v>
      </c>
      <c r="H10060" s="44" t="s">
        <v>12</v>
      </c>
      <c r="I10060" s="17" t="s">
        <v>72421</v>
      </c>
      <c r="J10060" s="17" t="str">
        <f>"8059347432816"</f>
        <v>8059347432816</v>
      </c>
      <c r="K10060" s="17"/>
      <c r="L10060" s="46">
        <v>144.94999999999999</v>
      </c>
      <c r="M10060" s="46">
        <v>144.94999999999999</v>
      </c>
      <c r="N10060" s="17"/>
    </row>
    <row r="10061" spans="1:14" customFormat="1" x14ac:dyDescent="0.25">
      <c r="A10061" s="17"/>
      <c r="B10061" s="17" t="s">
        <v>72423</v>
      </c>
      <c r="C10061" s="17"/>
      <c r="D10061" s="17"/>
      <c r="E10061" s="17" t="s">
        <v>76551</v>
      </c>
      <c r="F10061" s="17"/>
      <c r="G10061" s="44" t="s">
        <v>11</v>
      </c>
      <c r="H10061" s="44" t="s">
        <v>12</v>
      </c>
      <c r="I10061" s="17" t="s">
        <v>72426</v>
      </c>
      <c r="J10061" s="17" t="str">
        <f>"8059347432823"</f>
        <v>8059347432823</v>
      </c>
      <c r="K10061" s="17"/>
      <c r="L10061" s="46">
        <v>144.94999999999999</v>
      </c>
      <c r="M10061" s="46">
        <v>144.94999999999999</v>
      </c>
      <c r="N10061" s="17"/>
    </row>
    <row r="10062" spans="1:14" customFormat="1" x14ac:dyDescent="0.25">
      <c r="A10062" s="17"/>
      <c r="B10062" s="17" t="s">
        <v>72428</v>
      </c>
      <c r="C10062" s="17"/>
      <c r="D10062" s="17"/>
      <c r="E10062" s="17" t="s">
        <v>72430</v>
      </c>
      <c r="F10062" s="17"/>
      <c r="G10062" s="44" t="s">
        <v>11</v>
      </c>
      <c r="H10062" s="44" t="s">
        <v>12</v>
      </c>
      <c r="I10062" s="17" t="s">
        <v>72431</v>
      </c>
      <c r="J10062" s="17" t="str">
        <f>"8059347432830"</f>
        <v>8059347432830</v>
      </c>
      <c r="K10062" s="17"/>
      <c r="L10062" s="46">
        <v>144.94999999999999</v>
      </c>
      <c r="M10062" s="46">
        <v>144.94999999999999</v>
      </c>
      <c r="N10062" s="17"/>
    </row>
    <row r="10063" spans="1:14" customFormat="1" x14ac:dyDescent="0.25">
      <c r="A10063" s="17"/>
      <c r="B10063" s="17" t="s">
        <v>72433</v>
      </c>
      <c r="C10063" s="17"/>
      <c r="D10063" s="17"/>
      <c r="E10063" s="17" t="s">
        <v>72435</v>
      </c>
      <c r="F10063" s="17"/>
      <c r="G10063" s="44" t="s">
        <v>11</v>
      </c>
      <c r="H10063" s="44" t="s">
        <v>12</v>
      </c>
      <c r="I10063" s="17" t="s">
        <v>72436</v>
      </c>
      <c r="J10063" s="17" t="str">
        <f>"8059347432847"</f>
        <v>8059347432847</v>
      </c>
      <c r="K10063" s="17"/>
      <c r="L10063" s="46">
        <v>144.94999999999999</v>
      </c>
      <c r="M10063" s="46">
        <v>144.94999999999999</v>
      </c>
      <c r="N10063" s="17"/>
    </row>
    <row r="10064" spans="1:14" customFormat="1" x14ac:dyDescent="0.25">
      <c r="A10064" s="17"/>
      <c r="B10064" s="17" t="s">
        <v>72438</v>
      </c>
      <c r="C10064" s="17"/>
      <c r="D10064" s="17"/>
      <c r="E10064" s="17" t="s">
        <v>72440</v>
      </c>
      <c r="F10064" s="17"/>
      <c r="G10064" s="44" t="s">
        <v>11</v>
      </c>
      <c r="H10064" s="44" t="s">
        <v>12</v>
      </c>
      <c r="I10064" s="17" t="s">
        <v>72441</v>
      </c>
      <c r="J10064" s="17" t="str">
        <f>"8059347432854"</f>
        <v>8059347432854</v>
      </c>
      <c r="K10064" s="17"/>
      <c r="L10064" s="46">
        <v>144.94999999999999</v>
      </c>
      <c r="M10064" s="46">
        <v>144.94999999999999</v>
      </c>
      <c r="N10064" s="17"/>
    </row>
    <row r="10065" spans="1:14" customFormat="1" x14ac:dyDescent="0.25">
      <c r="A10065" s="17"/>
      <c r="B10065" s="17" t="s">
        <v>72443</v>
      </c>
      <c r="C10065" s="17"/>
      <c r="D10065" s="17"/>
      <c r="E10065" s="17" t="s">
        <v>72445</v>
      </c>
      <c r="F10065" s="17"/>
      <c r="G10065" s="44" t="s">
        <v>11</v>
      </c>
      <c r="H10065" s="44" t="s">
        <v>12</v>
      </c>
      <c r="I10065" s="17" t="s">
        <v>72446</v>
      </c>
      <c r="J10065" s="17" t="str">
        <f>"8059347432861"</f>
        <v>8059347432861</v>
      </c>
      <c r="K10065" s="17"/>
      <c r="L10065" s="46">
        <v>144.94999999999999</v>
      </c>
      <c r="M10065" s="46">
        <v>144.94999999999999</v>
      </c>
      <c r="N10065" s="17"/>
    </row>
    <row r="10066" spans="1:14" customFormat="1" x14ac:dyDescent="0.25">
      <c r="A10066" s="17"/>
      <c r="B10066" s="17" t="s">
        <v>72448</v>
      </c>
      <c r="C10066" s="17"/>
      <c r="D10066" s="17"/>
      <c r="E10066" s="17" t="s">
        <v>72450</v>
      </c>
      <c r="F10066" s="17"/>
      <c r="G10066" s="44" t="s">
        <v>11</v>
      </c>
      <c r="H10066" s="44" t="s">
        <v>12</v>
      </c>
      <c r="I10066" s="17" t="s">
        <v>72451</v>
      </c>
      <c r="J10066" s="17" t="str">
        <f>"8059347432878"</f>
        <v>8059347432878</v>
      </c>
      <c r="K10066" s="17"/>
      <c r="L10066" s="46">
        <v>144.94999999999999</v>
      </c>
      <c r="M10066" s="46">
        <v>144.94999999999999</v>
      </c>
      <c r="N10066" s="17"/>
    </row>
    <row r="10067" spans="1:14" customFormat="1" x14ac:dyDescent="0.25">
      <c r="A10067" s="17"/>
      <c r="B10067" s="17" t="s">
        <v>72453</v>
      </c>
      <c r="C10067" s="17"/>
      <c r="D10067" s="17"/>
      <c r="E10067" s="17" t="s">
        <v>76552</v>
      </c>
      <c r="F10067" s="17"/>
      <c r="G10067" s="44" t="s">
        <v>11</v>
      </c>
      <c r="H10067" s="44" t="s">
        <v>12</v>
      </c>
      <c r="I10067" s="17" t="s">
        <v>72456</v>
      </c>
      <c r="J10067" s="17" t="str">
        <f>"8059347432885"</f>
        <v>8059347432885</v>
      </c>
      <c r="K10067" s="17"/>
      <c r="L10067" s="46">
        <v>144.94999999999999</v>
      </c>
      <c r="M10067" s="46">
        <v>144.94999999999999</v>
      </c>
      <c r="N10067" s="17"/>
    </row>
    <row r="10068" spans="1:14" customFormat="1" x14ac:dyDescent="0.25">
      <c r="A10068" s="17"/>
      <c r="B10068" s="17" t="s">
        <v>72458</v>
      </c>
      <c r="C10068" s="17"/>
      <c r="D10068" s="17"/>
      <c r="E10068" s="17" t="s">
        <v>72460</v>
      </c>
      <c r="F10068" s="17"/>
      <c r="G10068" s="44" t="s">
        <v>11</v>
      </c>
      <c r="H10068" s="44" t="s">
        <v>12</v>
      </c>
      <c r="I10068" s="17" t="s">
        <v>72461</v>
      </c>
      <c r="J10068" s="17" t="str">
        <f>"8059347432892"</f>
        <v>8059347432892</v>
      </c>
      <c r="K10068" s="17"/>
      <c r="L10068" s="46">
        <v>144.94999999999999</v>
      </c>
      <c r="M10068" s="46">
        <v>144.94999999999999</v>
      </c>
      <c r="N10068" s="17"/>
    </row>
    <row r="10069" spans="1:14" x14ac:dyDescent="0.25">
      <c r="B10069" s="55" t="s">
        <v>76555</v>
      </c>
      <c r="D10069" s="32">
        <v>4820004107</v>
      </c>
      <c r="E10069" s="44" t="s">
        <v>76556</v>
      </c>
      <c r="F10069" s="44">
        <v>714</v>
      </c>
      <c r="G10069" s="44" t="s">
        <v>34</v>
      </c>
      <c r="H10069" s="44" t="s">
        <v>35</v>
      </c>
      <c r="I10069" s="55" t="s">
        <v>76557</v>
      </c>
      <c r="J10069" s="55">
        <v>8059347442037</v>
      </c>
      <c r="L10069" s="46">
        <v>439.95</v>
      </c>
      <c r="M10069" s="46">
        <v>439.95</v>
      </c>
      <c r="N10069" s="45">
        <v>45614</v>
      </c>
    </row>
    <row r="10070" spans="1:14" x14ac:dyDescent="0.25">
      <c r="B10070" s="55" t="s">
        <v>76558</v>
      </c>
      <c r="D10070" s="32">
        <v>4820004108</v>
      </c>
      <c r="E10070" s="44" t="s">
        <v>76559</v>
      </c>
      <c r="F10070" s="44">
        <v>714</v>
      </c>
      <c r="G10070" s="44" t="s">
        <v>34</v>
      </c>
      <c r="H10070" s="44" t="s">
        <v>35</v>
      </c>
      <c r="I10070" s="55" t="s">
        <v>76560</v>
      </c>
      <c r="J10070" s="55">
        <v>8059347442044</v>
      </c>
      <c r="L10070" s="46">
        <v>439.95</v>
      </c>
      <c r="M10070" s="46">
        <v>439.95</v>
      </c>
      <c r="N10070" s="45">
        <v>45614</v>
      </c>
    </row>
    <row r="10071" spans="1:14" x14ac:dyDescent="0.25">
      <c r="B10071" s="55" t="s">
        <v>76561</v>
      </c>
      <c r="D10071" s="32">
        <v>4820004109</v>
      </c>
      <c r="E10071" s="44" t="s">
        <v>76562</v>
      </c>
      <c r="F10071" s="44">
        <v>714</v>
      </c>
      <c r="G10071" s="44" t="s">
        <v>34</v>
      </c>
      <c r="H10071" s="44" t="s">
        <v>35</v>
      </c>
      <c r="I10071" s="55" t="s">
        <v>76563</v>
      </c>
      <c r="J10071" s="55">
        <v>8059347390703</v>
      </c>
      <c r="L10071" s="46">
        <v>439.95</v>
      </c>
      <c r="M10071" s="46">
        <v>439.95</v>
      </c>
      <c r="N10071" s="45">
        <v>45614</v>
      </c>
    </row>
    <row r="10072" spans="1:14" x14ac:dyDescent="0.25">
      <c r="B10072" s="55" t="s">
        <v>76564</v>
      </c>
      <c r="D10072" s="32">
        <v>4820004110</v>
      </c>
      <c r="E10072" s="44" t="s">
        <v>76565</v>
      </c>
      <c r="F10072" s="44">
        <v>714</v>
      </c>
      <c r="G10072" s="44" t="s">
        <v>34</v>
      </c>
      <c r="H10072" s="44" t="s">
        <v>35</v>
      </c>
      <c r="I10072" s="55" t="s">
        <v>76566</v>
      </c>
      <c r="J10072" s="55">
        <v>8059347442051</v>
      </c>
      <c r="L10072" s="46">
        <v>439.95</v>
      </c>
      <c r="M10072" s="46">
        <v>439.95</v>
      </c>
      <c r="N10072" s="45">
        <v>45614</v>
      </c>
    </row>
    <row r="10073" spans="1:14" x14ac:dyDescent="0.25">
      <c r="B10073" s="55" t="s">
        <v>76567</v>
      </c>
      <c r="D10073" s="32">
        <v>4820004111</v>
      </c>
      <c r="E10073" s="44" t="s">
        <v>76568</v>
      </c>
      <c r="F10073" s="44">
        <v>714</v>
      </c>
      <c r="G10073" s="44" t="s">
        <v>34</v>
      </c>
      <c r="H10073" s="44" t="s">
        <v>35</v>
      </c>
      <c r="I10073" s="55" t="s">
        <v>76569</v>
      </c>
      <c r="J10073" s="55">
        <v>8059347442068</v>
      </c>
      <c r="L10073" s="46">
        <v>439.95</v>
      </c>
      <c r="M10073" s="46">
        <v>439.95</v>
      </c>
      <c r="N10073" s="45">
        <v>45614</v>
      </c>
    </row>
    <row r="10074" spans="1:14" x14ac:dyDescent="0.25">
      <c r="B10074" s="55" t="s">
        <v>76570</v>
      </c>
      <c r="D10074" s="32">
        <v>4820004112</v>
      </c>
      <c r="E10074" s="44" t="s">
        <v>76571</v>
      </c>
      <c r="F10074" s="44">
        <v>714</v>
      </c>
      <c r="G10074" s="44" t="s">
        <v>34</v>
      </c>
      <c r="H10074" s="44" t="s">
        <v>35</v>
      </c>
      <c r="I10074" s="55" t="s">
        <v>76572</v>
      </c>
      <c r="J10074" s="55">
        <v>8059347442075</v>
      </c>
      <c r="L10074" s="46">
        <v>439.95</v>
      </c>
      <c r="M10074" s="46">
        <v>439.95</v>
      </c>
      <c r="N10074" s="45">
        <v>45614</v>
      </c>
    </row>
    <row r="10075" spans="1:14" x14ac:dyDescent="0.25">
      <c r="B10075" s="55" t="s">
        <v>76573</v>
      </c>
      <c r="D10075" s="32">
        <v>4820004113</v>
      </c>
      <c r="E10075" s="44" t="s">
        <v>76574</v>
      </c>
      <c r="F10075" s="44">
        <v>714</v>
      </c>
      <c r="G10075" s="44" t="s">
        <v>34</v>
      </c>
      <c r="H10075" s="44" t="s">
        <v>35</v>
      </c>
      <c r="I10075" s="55" t="s">
        <v>76575</v>
      </c>
      <c r="J10075" s="55">
        <v>8059347442082</v>
      </c>
      <c r="L10075" s="46">
        <v>439.95</v>
      </c>
      <c r="M10075" s="46">
        <v>439.95</v>
      </c>
      <c r="N10075" s="45">
        <v>45614</v>
      </c>
    </row>
    <row r="10076" spans="1:14" x14ac:dyDescent="0.25">
      <c r="B10076" s="55" t="s">
        <v>76576</v>
      </c>
      <c r="D10076" s="32">
        <v>4820004114</v>
      </c>
      <c r="E10076" s="44" t="s">
        <v>76577</v>
      </c>
      <c r="F10076" s="44">
        <v>714</v>
      </c>
      <c r="G10076" s="44" t="s">
        <v>34</v>
      </c>
      <c r="H10076" s="44" t="s">
        <v>35</v>
      </c>
      <c r="I10076" s="55" t="s">
        <v>76578</v>
      </c>
      <c r="J10076" s="55">
        <v>8059347442099</v>
      </c>
      <c r="L10076" s="46">
        <v>439.95</v>
      </c>
      <c r="M10076" s="46">
        <v>439.95</v>
      </c>
      <c r="N10076" s="45">
        <v>45614</v>
      </c>
    </row>
    <row r="10077" spans="1:14" x14ac:dyDescent="0.25">
      <c r="B10077" s="55" t="s">
        <v>76579</v>
      </c>
      <c r="D10077" s="32">
        <v>4820004407</v>
      </c>
      <c r="E10077" s="44" t="s">
        <v>76580</v>
      </c>
      <c r="F10077" s="44">
        <v>714</v>
      </c>
      <c r="G10077" s="44" t="s">
        <v>34</v>
      </c>
      <c r="H10077" s="44" t="s">
        <v>35</v>
      </c>
      <c r="I10077" s="55" t="s">
        <v>76581</v>
      </c>
      <c r="J10077" s="55">
        <v>8059347442365</v>
      </c>
      <c r="L10077" s="46">
        <v>439.95</v>
      </c>
      <c r="M10077" s="46">
        <v>439.95</v>
      </c>
      <c r="N10077" s="45">
        <v>45614</v>
      </c>
    </row>
    <row r="10078" spans="1:14" x14ac:dyDescent="0.25">
      <c r="B10078" s="55" t="s">
        <v>76582</v>
      </c>
      <c r="D10078" s="32">
        <v>4820004408</v>
      </c>
      <c r="E10078" s="44" t="s">
        <v>76583</v>
      </c>
      <c r="F10078" s="44">
        <v>714</v>
      </c>
      <c r="G10078" s="44" t="s">
        <v>34</v>
      </c>
      <c r="H10078" s="44" t="s">
        <v>35</v>
      </c>
      <c r="I10078" s="55" t="s">
        <v>76584</v>
      </c>
      <c r="J10078" s="55">
        <v>8059347442372</v>
      </c>
      <c r="L10078" s="46">
        <v>439.95</v>
      </c>
      <c r="M10078" s="46">
        <v>439.95</v>
      </c>
      <c r="N10078" s="45">
        <v>45614</v>
      </c>
    </row>
    <row r="10079" spans="1:14" x14ac:dyDescent="0.25">
      <c r="B10079" s="55" t="s">
        <v>76585</v>
      </c>
      <c r="D10079" s="32">
        <v>4820004409</v>
      </c>
      <c r="E10079" s="44" t="s">
        <v>76586</v>
      </c>
      <c r="F10079" s="44">
        <v>714</v>
      </c>
      <c r="G10079" s="44" t="s">
        <v>34</v>
      </c>
      <c r="H10079" s="44" t="s">
        <v>35</v>
      </c>
      <c r="I10079" s="55" t="s">
        <v>76587</v>
      </c>
      <c r="J10079" s="55">
        <v>8059347390734</v>
      </c>
      <c r="L10079" s="46">
        <v>439.95</v>
      </c>
      <c r="M10079" s="46">
        <v>439.95</v>
      </c>
      <c r="N10079" s="45">
        <v>45614</v>
      </c>
    </row>
    <row r="10080" spans="1:14" x14ac:dyDescent="0.25">
      <c r="B10080" s="55" t="s">
        <v>76588</v>
      </c>
      <c r="D10080" s="32">
        <v>4820004410</v>
      </c>
      <c r="E10080" s="44" t="s">
        <v>76589</v>
      </c>
      <c r="F10080" s="44">
        <v>714</v>
      </c>
      <c r="G10080" s="44" t="s">
        <v>34</v>
      </c>
      <c r="H10080" s="44" t="s">
        <v>35</v>
      </c>
      <c r="I10080" s="55" t="s">
        <v>76590</v>
      </c>
      <c r="J10080" s="55">
        <v>8059347442389</v>
      </c>
      <c r="L10080" s="46">
        <v>439.95</v>
      </c>
      <c r="M10080" s="46">
        <v>439.95</v>
      </c>
      <c r="N10080" s="45">
        <v>45614</v>
      </c>
    </row>
    <row r="10081" spans="2:14" x14ac:dyDescent="0.25">
      <c r="B10081" s="55" t="s">
        <v>76591</v>
      </c>
      <c r="D10081" s="32">
        <v>4820004411</v>
      </c>
      <c r="E10081" s="44" t="s">
        <v>76592</v>
      </c>
      <c r="F10081" s="44">
        <v>714</v>
      </c>
      <c r="G10081" s="44" t="s">
        <v>34</v>
      </c>
      <c r="H10081" s="44" t="s">
        <v>35</v>
      </c>
      <c r="I10081" s="55" t="s">
        <v>76593</v>
      </c>
      <c r="J10081" s="55">
        <v>8059347442396</v>
      </c>
      <c r="L10081" s="46">
        <v>439.95</v>
      </c>
      <c r="M10081" s="46">
        <v>439.95</v>
      </c>
      <c r="N10081" s="45">
        <v>45614</v>
      </c>
    </row>
    <row r="10082" spans="2:14" x14ac:dyDescent="0.25">
      <c r="B10082" s="55" t="s">
        <v>76594</v>
      </c>
      <c r="D10082" s="32">
        <v>4820004412</v>
      </c>
      <c r="E10082" s="44" t="s">
        <v>76595</v>
      </c>
      <c r="F10082" s="44">
        <v>714</v>
      </c>
      <c r="G10082" s="44" t="s">
        <v>34</v>
      </c>
      <c r="H10082" s="44" t="s">
        <v>35</v>
      </c>
      <c r="I10082" s="55" t="s">
        <v>76596</v>
      </c>
      <c r="J10082" s="55">
        <v>8059347442402</v>
      </c>
      <c r="L10082" s="46">
        <v>439.95</v>
      </c>
      <c r="M10082" s="46">
        <v>439.95</v>
      </c>
      <c r="N10082" s="45">
        <v>45614</v>
      </c>
    </row>
    <row r="10083" spans="2:14" x14ac:dyDescent="0.25">
      <c r="B10083" s="55" t="s">
        <v>76597</v>
      </c>
      <c r="D10083" s="32">
        <v>4820004413</v>
      </c>
      <c r="E10083" s="44" t="s">
        <v>76598</v>
      </c>
      <c r="F10083" s="44">
        <v>714</v>
      </c>
      <c r="G10083" s="44" t="s">
        <v>34</v>
      </c>
      <c r="H10083" s="44" t="s">
        <v>35</v>
      </c>
      <c r="I10083" s="55" t="s">
        <v>76599</v>
      </c>
      <c r="J10083" s="55">
        <v>8059347442419</v>
      </c>
      <c r="L10083" s="46">
        <v>439.95</v>
      </c>
      <c r="M10083" s="46">
        <v>439.95</v>
      </c>
      <c r="N10083" s="45">
        <v>45614</v>
      </c>
    </row>
    <row r="10084" spans="2:14" x14ac:dyDescent="0.25">
      <c r="D10084" s="32">
        <v>4820004414</v>
      </c>
      <c r="E10084" s="44" t="s">
        <v>76600</v>
      </c>
      <c r="F10084" s="44">
        <v>714</v>
      </c>
      <c r="G10084" s="44" t="s">
        <v>34</v>
      </c>
      <c r="H10084" s="44" t="s">
        <v>35</v>
      </c>
      <c r="I10084" s="55" t="s">
        <v>76601</v>
      </c>
      <c r="J10084" s="55">
        <v>8059347442426</v>
      </c>
      <c r="L10084" s="46">
        <v>439.95</v>
      </c>
      <c r="M10084" s="46">
        <v>439.95</v>
      </c>
      <c r="N10084" s="45">
        <v>45614</v>
      </c>
    </row>
    <row r="10085" spans="2:14" x14ac:dyDescent="0.25">
      <c r="D10085" s="32">
        <v>4820004505</v>
      </c>
      <c r="E10085" s="44" t="s">
        <v>76602</v>
      </c>
      <c r="F10085" s="44">
        <v>714</v>
      </c>
      <c r="G10085" s="44" t="s">
        <v>34</v>
      </c>
      <c r="H10085" s="44" t="s">
        <v>35</v>
      </c>
      <c r="I10085" s="55" t="s">
        <v>76603</v>
      </c>
      <c r="J10085" s="55">
        <v>8059347442457</v>
      </c>
      <c r="L10085" s="46">
        <v>439.95</v>
      </c>
      <c r="M10085" s="46">
        <v>439.95</v>
      </c>
      <c r="N10085" s="45">
        <v>45614</v>
      </c>
    </row>
    <row r="10086" spans="2:14" x14ac:dyDescent="0.25">
      <c r="D10086" s="32">
        <v>4820004506</v>
      </c>
      <c r="E10086" s="44" t="s">
        <v>76604</v>
      </c>
      <c r="F10086" s="44">
        <v>714</v>
      </c>
      <c r="G10086" s="44" t="s">
        <v>34</v>
      </c>
      <c r="H10086" s="44" t="s">
        <v>35</v>
      </c>
      <c r="I10086" s="55" t="s">
        <v>76605</v>
      </c>
      <c r="J10086" s="55">
        <v>8059347442464</v>
      </c>
      <c r="L10086" s="46">
        <v>439.95</v>
      </c>
      <c r="M10086" s="46">
        <v>439.95</v>
      </c>
      <c r="N10086" s="45">
        <v>45614</v>
      </c>
    </row>
    <row r="10087" spans="2:14" x14ac:dyDescent="0.25">
      <c r="B10087" s="55" t="s">
        <v>76606</v>
      </c>
      <c r="D10087" s="32">
        <v>4820004507</v>
      </c>
      <c r="E10087" s="44" t="s">
        <v>76607</v>
      </c>
      <c r="F10087" s="44">
        <v>714</v>
      </c>
      <c r="G10087" s="44" t="s">
        <v>34</v>
      </c>
      <c r="H10087" s="44" t="s">
        <v>35</v>
      </c>
      <c r="I10087" s="55" t="s">
        <v>76608</v>
      </c>
      <c r="J10087" s="55">
        <v>8059347442471</v>
      </c>
      <c r="L10087" s="46">
        <v>439.95</v>
      </c>
      <c r="M10087" s="46">
        <v>439.95</v>
      </c>
      <c r="N10087" s="45">
        <v>45614</v>
      </c>
    </row>
    <row r="10088" spans="2:14" x14ac:dyDescent="0.25">
      <c r="B10088" s="55" t="s">
        <v>76609</v>
      </c>
      <c r="D10088" s="32">
        <v>4820004508</v>
      </c>
      <c r="E10088" s="44" t="s">
        <v>76610</v>
      </c>
      <c r="F10088" s="44">
        <v>714</v>
      </c>
      <c r="G10088" s="44" t="s">
        <v>34</v>
      </c>
      <c r="H10088" s="44" t="s">
        <v>35</v>
      </c>
      <c r="I10088" s="55" t="s">
        <v>76611</v>
      </c>
      <c r="J10088" s="55">
        <v>8059347442488</v>
      </c>
      <c r="L10088" s="46">
        <v>439.95</v>
      </c>
      <c r="M10088" s="46">
        <v>439.95</v>
      </c>
      <c r="N10088" s="45">
        <v>45614</v>
      </c>
    </row>
    <row r="10089" spans="2:14" x14ac:dyDescent="0.25">
      <c r="B10089" s="55" t="s">
        <v>76612</v>
      </c>
      <c r="D10089" s="32">
        <v>4820004509</v>
      </c>
      <c r="E10089" s="44" t="s">
        <v>76613</v>
      </c>
      <c r="F10089" s="44">
        <v>714</v>
      </c>
      <c r="G10089" s="44" t="s">
        <v>34</v>
      </c>
      <c r="H10089" s="44" t="s">
        <v>35</v>
      </c>
      <c r="I10089" s="55" t="s">
        <v>76614</v>
      </c>
      <c r="J10089" s="55">
        <v>8059347390741</v>
      </c>
      <c r="L10089" s="46">
        <v>439.95</v>
      </c>
      <c r="M10089" s="46">
        <v>439.95</v>
      </c>
      <c r="N10089" s="45">
        <v>45614</v>
      </c>
    </row>
    <row r="10090" spans="2:14" x14ac:dyDescent="0.25">
      <c r="B10090" s="55" t="s">
        <v>76615</v>
      </c>
      <c r="D10090" s="32">
        <v>4820004510</v>
      </c>
      <c r="E10090" s="44" t="s">
        <v>76616</v>
      </c>
      <c r="F10090" s="44">
        <v>714</v>
      </c>
      <c r="G10090" s="44" t="s">
        <v>34</v>
      </c>
      <c r="H10090" s="44" t="s">
        <v>35</v>
      </c>
      <c r="I10090" s="55" t="s">
        <v>76617</v>
      </c>
      <c r="J10090" s="55">
        <v>8059347442495</v>
      </c>
      <c r="L10090" s="46">
        <v>439.95</v>
      </c>
      <c r="M10090" s="46">
        <v>439.95</v>
      </c>
      <c r="N10090" s="45">
        <v>45614</v>
      </c>
    </row>
    <row r="10091" spans="2:14" x14ac:dyDescent="0.25">
      <c r="B10091" s="55" t="s">
        <v>76618</v>
      </c>
      <c r="D10091" s="32">
        <v>4820004511</v>
      </c>
      <c r="E10091" s="44" t="s">
        <v>76619</v>
      </c>
      <c r="F10091" s="44">
        <v>714</v>
      </c>
      <c r="G10091" s="44" t="s">
        <v>34</v>
      </c>
      <c r="H10091" s="44" t="s">
        <v>35</v>
      </c>
      <c r="I10091" s="55" t="s">
        <v>76620</v>
      </c>
      <c r="J10091" s="55">
        <v>8059347442501</v>
      </c>
      <c r="L10091" s="46">
        <v>439.95</v>
      </c>
      <c r="M10091" s="46">
        <v>439.95</v>
      </c>
      <c r="N10091" s="45">
        <v>45614</v>
      </c>
    </row>
    <row r="10092" spans="2:14" x14ac:dyDescent="0.25">
      <c r="B10092" s="55" t="s">
        <v>76621</v>
      </c>
      <c r="D10092" s="32">
        <v>4820004512</v>
      </c>
      <c r="E10092" s="44" t="s">
        <v>76622</v>
      </c>
      <c r="F10092" s="44">
        <v>714</v>
      </c>
      <c r="G10092" s="44" t="s">
        <v>34</v>
      </c>
      <c r="H10092" s="44" t="s">
        <v>35</v>
      </c>
      <c r="I10092" s="55" t="s">
        <v>76623</v>
      </c>
      <c r="J10092" s="55">
        <v>8059347442518</v>
      </c>
      <c r="L10092" s="46">
        <v>439.95</v>
      </c>
      <c r="M10092" s="46">
        <v>439.95</v>
      </c>
      <c r="N10092" s="45">
        <v>45614</v>
      </c>
    </row>
    <row r="10093" spans="2:14" x14ac:dyDescent="0.25">
      <c r="B10093" s="55" t="s">
        <v>76624</v>
      </c>
      <c r="D10093" s="32">
        <v>4820004513</v>
      </c>
      <c r="E10093" s="44" t="s">
        <v>76625</v>
      </c>
      <c r="F10093" s="44">
        <v>714</v>
      </c>
      <c r="G10093" s="44" t="s">
        <v>34</v>
      </c>
      <c r="H10093" s="44" t="s">
        <v>35</v>
      </c>
      <c r="I10093" s="55" t="s">
        <v>76626</v>
      </c>
      <c r="J10093" s="55">
        <v>8059347442525</v>
      </c>
      <c r="L10093" s="46">
        <v>439.95</v>
      </c>
      <c r="M10093" s="46">
        <v>439.95</v>
      </c>
      <c r="N10093" s="45">
        <v>45614</v>
      </c>
    </row>
    <row r="10094" spans="2:14" x14ac:dyDescent="0.25">
      <c r="D10094" s="32">
        <v>4820004514</v>
      </c>
      <c r="E10094" s="44" t="s">
        <v>76627</v>
      </c>
      <c r="F10094" s="44">
        <v>714</v>
      </c>
      <c r="G10094" s="44" t="s">
        <v>34</v>
      </c>
      <c r="H10094" s="44" t="s">
        <v>35</v>
      </c>
      <c r="I10094" s="55" t="s">
        <v>76628</v>
      </c>
      <c r="J10094" s="55">
        <v>8059347442532</v>
      </c>
      <c r="L10094" s="46">
        <v>439.95</v>
      </c>
      <c r="M10094" s="46">
        <v>439.95</v>
      </c>
      <c r="N10094" s="45">
        <v>45614</v>
      </c>
    </row>
    <row r="10095" spans="2:14" x14ac:dyDescent="0.25">
      <c r="B10095" s="55" t="s">
        <v>76629</v>
      </c>
      <c r="D10095" s="32">
        <v>4820004707</v>
      </c>
      <c r="E10095" s="44" t="s">
        <v>76630</v>
      </c>
      <c r="F10095" s="44">
        <v>714</v>
      </c>
      <c r="G10095" s="44" t="s">
        <v>34</v>
      </c>
      <c r="H10095" s="44" t="s">
        <v>35</v>
      </c>
      <c r="I10095" s="55" t="s">
        <v>76631</v>
      </c>
      <c r="J10095" s="55">
        <v>8059347442693</v>
      </c>
      <c r="L10095" s="46">
        <v>439.95</v>
      </c>
      <c r="M10095" s="46">
        <v>439.95</v>
      </c>
      <c r="N10095" s="45">
        <v>45614</v>
      </c>
    </row>
    <row r="10096" spans="2:14" x14ac:dyDescent="0.25">
      <c r="B10096" s="55" t="s">
        <v>76632</v>
      </c>
      <c r="D10096" s="32">
        <v>4820004708</v>
      </c>
      <c r="E10096" s="44" t="s">
        <v>76633</v>
      </c>
      <c r="F10096" s="44">
        <v>714</v>
      </c>
      <c r="G10096" s="44" t="s">
        <v>34</v>
      </c>
      <c r="H10096" s="44" t="s">
        <v>35</v>
      </c>
      <c r="I10096" s="55" t="s">
        <v>76634</v>
      </c>
      <c r="J10096" s="55">
        <v>8059347442709</v>
      </c>
      <c r="L10096" s="46">
        <v>439.95</v>
      </c>
      <c r="M10096" s="46">
        <v>439.95</v>
      </c>
      <c r="N10096" s="45">
        <v>45614</v>
      </c>
    </row>
    <row r="10097" spans="2:14" x14ac:dyDescent="0.25">
      <c r="B10097" s="55" t="s">
        <v>76635</v>
      </c>
      <c r="D10097" s="32">
        <v>4820004709</v>
      </c>
      <c r="E10097" s="44" t="s">
        <v>76636</v>
      </c>
      <c r="F10097" s="44">
        <v>714</v>
      </c>
      <c r="G10097" s="44" t="s">
        <v>34</v>
      </c>
      <c r="H10097" s="44" t="s">
        <v>35</v>
      </c>
      <c r="I10097" s="55" t="s">
        <v>76637</v>
      </c>
      <c r="J10097" s="55">
        <v>8059347390765</v>
      </c>
      <c r="L10097" s="46">
        <v>439.95</v>
      </c>
      <c r="M10097" s="46">
        <v>439.95</v>
      </c>
      <c r="N10097" s="45">
        <v>45614</v>
      </c>
    </row>
    <row r="10098" spans="2:14" x14ac:dyDescent="0.25">
      <c r="B10098" s="55" t="s">
        <v>76638</v>
      </c>
      <c r="D10098" s="32">
        <v>4820004710</v>
      </c>
      <c r="E10098" s="44" t="s">
        <v>76639</v>
      </c>
      <c r="F10098" s="44">
        <v>714</v>
      </c>
      <c r="G10098" s="44" t="s">
        <v>34</v>
      </c>
      <c r="H10098" s="44" t="s">
        <v>35</v>
      </c>
      <c r="I10098" s="55" t="s">
        <v>76640</v>
      </c>
      <c r="J10098" s="55">
        <v>8059347442716</v>
      </c>
      <c r="L10098" s="46">
        <v>439.95</v>
      </c>
      <c r="M10098" s="46">
        <v>439.95</v>
      </c>
      <c r="N10098" s="45">
        <v>45614</v>
      </c>
    </row>
    <row r="10099" spans="2:14" x14ac:dyDescent="0.25">
      <c r="B10099" s="55" t="s">
        <v>76641</v>
      </c>
      <c r="D10099" s="32">
        <v>4820004711</v>
      </c>
      <c r="E10099" s="44" t="s">
        <v>76642</v>
      </c>
      <c r="F10099" s="44">
        <v>714</v>
      </c>
      <c r="G10099" s="44" t="s">
        <v>34</v>
      </c>
      <c r="H10099" s="44" t="s">
        <v>35</v>
      </c>
      <c r="I10099" s="55" t="s">
        <v>76643</v>
      </c>
      <c r="J10099" s="55">
        <v>8059347442723</v>
      </c>
      <c r="L10099" s="46">
        <v>439.95</v>
      </c>
      <c r="M10099" s="46">
        <v>439.95</v>
      </c>
      <c r="N10099" s="45">
        <v>45614</v>
      </c>
    </row>
    <row r="10100" spans="2:14" x14ac:dyDescent="0.25">
      <c r="B10100" s="55" t="s">
        <v>76644</v>
      </c>
      <c r="D10100" s="32">
        <v>4820004712</v>
      </c>
      <c r="E10100" s="44" t="s">
        <v>76645</v>
      </c>
      <c r="F10100" s="44">
        <v>714</v>
      </c>
      <c r="G10100" s="44" t="s">
        <v>34</v>
      </c>
      <c r="H10100" s="44" t="s">
        <v>35</v>
      </c>
      <c r="I10100" s="55" t="s">
        <v>76646</v>
      </c>
      <c r="J10100" s="55">
        <v>8059347442730</v>
      </c>
      <c r="L10100" s="46">
        <v>439.95</v>
      </c>
      <c r="M10100" s="46">
        <v>439.95</v>
      </c>
      <c r="N10100" s="45">
        <v>45614</v>
      </c>
    </row>
    <row r="10101" spans="2:14" x14ac:dyDescent="0.25">
      <c r="B10101" s="55" t="s">
        <v>76647</v>
      </c>
      <c r="D10101" s="32">
        <v>4820004713</v>
      </c>
      <c r="E10101" s="44" t="s">
        <v>76648</v>
      </c>
      <c r="F10101" s="44">
        <v>714</v>
      </c>
      <c r="G10101" s="44" t="s">
        <v>34</v>
      </c>
      <c r="H10101" s="44" t="s">
        <v>35</v>
      </c>
      <c r="I10101" s="55" t="s">
        <v>76649</v>
      </c>
      <c r="J10101" s="55">
        <v>8059347442747</v>
      </c>
      <c r="L10101" s="46">
        <v>439.95</v>
      </c>
      <c r="M10101" s="46">
        <v>439.95</v>
      </c>
      <c r="N10101" s="45">
        <v>45614</v>
      </c>
    </row>
    <row r="10102" spans="2:14" x14ac:dyDescent="0.25">
      <c r="B10102" s="55" t="s">
        <v>76650</v>
      </c>
      <c r="D10102" s="32">
        <v>4820004714</v>
      </c>
      <c r="E10102" s="44" t="s">
        <v>76651</v>
      </c>
      <c r="F10102" s="44">
        <v>714</v>
      </c>
      <c r="G10102" s="44" t="s">
        <v>34</v>
      </c>
      <c r="H10102" s="44" t="s">
        <v>35</v>
      </c>
      <c r="I10102" s="55" t="s">
        <v>76652</v>
      </c>
      <c r="J10102" s="55">
        <v>8059347442754</v>
      </c>
      <c r="L10102" s="46">
        <v>439.95</v>
      </c>
      <c r="M10102" s="46">
        <v>439.95</v>
      </c>
      <c r="N10102" s="45">
        <v>45614</v>
      </c>
    </row>
    <row r="10103" spans="2:14" x14ac:dyDescent="0.25">
      <c r="B10103" s="17" t="s">
        <v>76743</v>
      </c>
      <c r="C10103">
        <v>4216000504</v>
      </c>
      <c r="E10103" s="58" t="s">
        <v>76679</v>
      </c>
      <c r="F10103" s="44" t="s">
        <v>3093</v>
      </c>
      <c r="G10103" s="32" t="s">
        <v>11</v>
      </c>
      <c r="H10103" s="32" t="s">
        <v>12</v>
      </c>
      <c r="I10103" s="32" t="s">
        <v>76680</v>
      </c>
      <c r="J10103" s="17" t="str">
        <f>"8059175284793"</f>
        <v>8059175284793</v>
      </c>
      <c r="L10103" s="47">
        <v>149.94999999999999</v>
      </c>
      <c r="M10103" s="47">
        <v>149.94999999999999</v>
      </c>
      <c r="N10103" s="45">
        <v>44835</v>
      </c>
    </row>
    <row r="10104" spans="2:14" x14ac:dyDescent="0.25">
      <c r="B10104" s="17" t="s">
        <v>76748</v>
      </c>
      <c r="C10104">
        <v>4216000505</v>
      </c>
      <c r="E10104" s="58" t="s">
        <v>76681</v>
      </c>
      <c r="F10104" s="44" t="s">
        <v>3093</v>
      </c>
      <c r="G10104" s="32" t="s">
        <v>11</v>
      </c>
      <c r="H10104" s="32" t="s">
        <v>12</v>
      </c>
      <c r="I10104" s="32" t="s">
        <v>76682</v>
      </c>
      <c r="J10104" s="17" t="str">
        <f>"8059175284809"</f>
        <v>8059175284809</v>
      </c>
      <c r="L10104" s="47">
        <v>149.94999999999999</v>
      </c>
      <c r="M10104" s="47">
        <v>149.94999999999999</v>
      </c>
      <c r="N10104" s="45">
        <v>44835</v>
      </c>
    </row>
    <row r="10105" spans="2:14" x14ac:dyDescent="0.25">
      <c r="B10105" s="17" t="s">
        <v>76747</v>
      </c>
      <c r="C10105">
        <v>4216000506</v>
      </c>
      <c r="E10105" s="58" t="s">
        <v>76683</v>
      </c>
      <c r="F10105" s="44" t="s">
        <v>3093</v>
      </c>
      <c r="G10105" s="32" t="s">
        <v>11</v>
      </c>
      <c r="H10105" s="32" t="s">
        <v>12</v>
      </c>
      <c r="I10105" s="32" t="s">
        <v>76684</v>
      </c>
      <c r="J10105" s="17" t="str">
        <f>"8059175284816"</f>
        <v>8059175284816</v>
      </c>
      <c r="L10105" s="47">
        <v>149.94999999999999</v>
      </c>
      <c r="M10105" s="47">
        <v>149.94999999999999</v>
      </c>
      <c r="N10105" s="45">
        <v>44835</v>
      </c>
    </row>
    <row r="10106" spans="2:14" x14ac:dyDescent="0.25">
      <c r="B10106" s="17" t="s">
        <v>76746</v>
      </c>
      <c r="C10106">
        <v>4216000507</v>
      </c>
      <c r="E10106" s="58" t="s">
        <v>76685</v>
      </c>
      <c r="F10106" s="44" t="s">
        <v>3093</v>
      </c>
      <c r="G10106" s="32" t="s">
        <v>11</v>
      </c>
      <c r="H10106" s="32" t="s">
        <v>12</v>
      </c>
      <c r="I10106" s="32" t="s">
        <v>76686</v>
      </c>
      <c r="J10106" s="17" t="str">
        <f>"8059175284823"</f>
        <v>8059175284823</v>
      </c>
      <c r="L10106" s="47">
        <v>149.94999999999999</v>
      </c>
      <c r="M10106" s="47">
        <v>149.94999999999999</v>
      </c>
      <c r="N10106" s="45">
        <v>44835</v>
      </c>
    </row>
    <row r="10107" spans="2:14" x14ac:dyDescent="0.25">
      <c r="B10107" s="17" t="s">
        <v>76745</v>
      </c>
      <c r="C10107">
        <v>4216000508</v>
      </c>
      <c r="E10107" s="58" t="s">
        <v>76687</v>
      </c>
      <c r="F10107" s="44" t="s">
        <v>3093</v>
      </c>
      <c r="G10107" s="32" t="s">
        <v>11</v>
      </c>
      <c r="H10107" s="32" t="s">
        <v>12</v>
      </c>
      <c r="I10107" s="32" t="s">
        <v>76688</v>
      </c>
      <c r="J10107" s="17" t="str">
        <f>"8059175284830"</f>
        <v>8059175284830</v>
      </c>
      <c r="L10107" s="47">
        <v>149.94999999999999</v>
      </c>
      <c r="M10107" s="47">
        <v>149.94999999999999</v>
      </c>
      <c r="N10107" s="45">
        <v>44835</v>
      </c>
    </row>
    <row r="10108" spans="2:14" x14ac:dyDescent="0.25">
      <c r="B10108" t="s">
        <v>76744</v>
      </c>
      <c r="C10108" s="23"/>
      <c r="D10108" s="23" t="s">
        <v>76734</v>
      </c>
      <c r="E10108" s="44" t="s">
        <v>76723</v>
      </c>
      <c r="F10108" s="44">
        <v>714</v>
      </c>
      <c r="G10108" s="44" t="s">
        <v>17</v>
      </c>
      <c r="H10108" s="44" t="s">
        <v>18</v>
      </c>
      <c r="I10108" s="55" t="s">
        <v>76728</v>
      </c>
      <c r="J10108" s="55">
        <v>8059347313139</v>
      </c>
      <c r="K10108" s="45">
        <v>45658</v>
      </c>
      <c r="L10108" s="46">
        <v>0</v>
      </c>
      <c r="M10108" s="46">
        <v>699.95</v>
      </c>
      <c r="N10108" s="45">
        <v>45478</v>
      </c>
    </row>
    <row r="10109" spans="2:14" x14ac:dyDescent="0.25">
      <c r="B10109" s="23" t="s">
        <v>76735</v>
      </c>
      <c r="C10109" s="23"/>
      <c r="D10109" s="23" t="s">
        <v>76736</v>
      </c>
      <c r="E10109" s="44" t="s">
        <v>76724</v>
      </c>
      <c r="F10109" s="44">
        <v>714</v>
      </c>
      <c r="G10109" s="44" t="s">
        <v>17</v>
      </c>
      <c r="H10109" s="44" t="s">
        <v>18</v>
      </c>
      <c r="I10109" s="55" t="s">
        <v>76729</v>
      </c>
      <c r="J10109" s="55">
        <v>8059347301402</v>
      </c>
      <c r="K10109" s="45">
        <v>45658</v>
      </c>
      <c r="L10109" s="46">
        <v>0</v>
      </c>
      <c r="M10109" s="46">
        <v>699.95</v>
      </c>
      <c r="N10109" s="45">
        <v>45478</v>
      </c>
    </row>
    <row r="10110" spans="2:14" x14ac:dyDescent="0.25">
      <c r="B10110" s="23" t="s">
        <v>76737</v>
      </c>
      <c r="C10110" s="23"/>
      <c r="D10110" s="23" t="s">
        <v>76738</v>
      </c>
      <c r="E10110" s="44" t="s">
        <v>76725</v>
      </c>
      <c r="F10110" s="44">
        <v>714</v>
      </c>
      <c r="G10110" s="44" t="s">
        <v>17</v>
      </c>
      <c r="H10110" s="44" t="s">
        <v>18</v>
      </c>
      <c r="I10110" s="55" t="s">
        <v>76730</v>
      </c>
      <c r="J10110" s="55">
        <v>8059347313146</v>
      </c>
      <c r="K10110" s="45">
        <v>45658</v>
      </c>
      <c r="L10110" s="46">
        <v>0</v>
      </c>
      <c r="M10110" s="46">
        <v>699.95</v>
      </c>
      <c r="N10110" s="45">
        <v>45478</v>
      </c>
    </row>
    <row r="10111" spans="2:14" x14ac:dyDescent="0.25">
      <c r="B10111" s="23" t="s">
        <v>76739</v>
      </c>
      <c r="C10111" s="23"/>
      <c r="D10111" s="23" t="s">
        <v>76740</v>
      </c>
      <c r="E10111" s="44" t="s">
        <v>76726</v>
      </c>
      <c r="F10111" s="44">
        <v>714</v>
      </c>
      <c r="G10111" s="44" t="s">
        <v>17</v>
      </c>
      <c r="H10111" s="44" t="s">
        <v>18</v>
      </c>
      <c r="I10111" s="55" t="s">
        <v>76731</v>
      </c>
      <c r="J10111" s="55">
        <v>8059347313153</v>
      </c>
      <c r="K10111" s="45">
        <v>45658</v>
      </c>
      <c r="L10111" s="46">
        <v>0</v>
      </c>
      <c r="M10111" s="46">
        <v>699.95</v>
      </c>
      <c r="N10111" s="45">
        <v>45478</v>
      </c>
    </row>
    <row r="10112" spans="2:14" x14ac:dyDescent="0.25">
      <c r="B10112" s="23" t="s">
        <v>76741</v>
      </c>
      <c r="C10112" s="23"/>
      <c r="D10112" s="23" t="s">
        <v>76742</v>
      </c>
      <c r="E10112" s="44" t="s">
        <v>76727</v>
      </c>
      <c r="F10112" s="44">
        <v>714</v>
      </c>
      <c r="G10112" s="44" t="s">
        <v>17</v>
      </c>
      <c r="H10112" s="44" t="s">
        <v>18</v>
      </c>
      <c r="I10112" s="55" t="s">
        <v>76732</v>
      </c>
      <c r="J10112" s="55">
        <v>8059347313160</v>
      </c>
      <c r="K10112" s="45">
        <v>45658</v>
      </c>
      <c r="L10112" s="46">
        <v>0</v>
      </c>
      <c r="M10112" s="46">
        <v>699.95</v>
      </c>
      <c r="N10112" s="45">
        <v>45478</v>
      </c>
    </row>
    <row r="10113" spans="1:14" customFormat="1" x14ac:dyDescent="0.25">
      <c r="A10113" s="17"/>
      <c r="B10113" s="17"/>
      <c r="C10113" s="17"/>
      <c r="D10113" s="17"/>
      <c r="E10113" s="17" t="s">
        <v>76753</v>
      </c>
      <c r="F10113" s="17"/>
      <c r="G10113" s="17" t="s">
        <v>17</v>
      </c>
      <c r="H10113" s="17" t="s">
        <v>18</v>
      </c>
      <c r="I10113" s="17" t="s">
        <v>76758</v>
      </c>
      <c r="J10113" s="17" t="str">
        <f>"8059347384702"</f>
        <v>8059347384702</v>
      </c>
      <c r="K10113" s="45">
        <v>45658</v>
      </c>
      <c r="L10113" s="28">
        <v>0</v>
      </c>
      <c r="M10113" s="28">
        <v>74.95</v>
      </c>
      <c r="N10113" s="17"/>
    </row>
    <row r="10114" spans="1:14" customFormat="1" x14ac:dyDescent="0.25">
      <c r="A10114" s="17"/>
      <c r="B10114" s="17"/>
      <c r="C10114" s="17"/>
      <c r="D10114" s="17"/>
      <c r="E10114" s="17" t="s">
        <v>76752</v>
      </c>
      <c r="F10114" s="17"/>
      <c r="G10114" s="17" t="s">
        <v>17</v>
      </c>
      <c r="H10114" s="17" t="s">
        <v>18</v>
      </c>
      <c r="I10114" s="17" t="s">
        <v>76757</v>
      </c>
      <c r="J10114" s="17" t="str">
        <f>"8059347384719"</f>
        <v>8059347384719</v>
      </c>
      <c r="K10114" s="45">
        <v>45658</v>
      </c>
      <c r="L10114" s="28">
        <v>0</v>
      </c>
      <c r="M10114" s="28">
        <v>74.95</v>
      </c>
      <c r="N10114" s="17"/>
    </row>
    <row r="10115" spans="1:14" customFormat="1" x14ac:dyDescent="0.25">
      <c r="A10115" s="17"/>
      <c r="B10115" s="17"/>
      <c r="C10115" s="17"/>
      <c r="D10115" s="17"/>
      <c r="E10115" s="17" t="s">
        <v>76751</v>
      </c>
      <c r="F10115" s="17"/>
      <c r="G10115" s="17" t="s">
        <v>17</v>
      </c>
      <c r="H10115" s="17" t="s">
        <v>18</v>
      </c>
      <c r="I10115" s="17" t="s">
        <v>76756</v>
      </c>
      <c r="J10115" s="17" t="str">
        <f>"8059347384726"</f>
        <v>8059347384726</v>
      </c>
      <c r="K10115" s="45">
        <v>45658</v>
      </c>
      <c r="L10115" s="28">
        <v>0</v>
      </c>
      <c r="M10115" s="28">
        <v>74.95</v>
      </c>
      <c r="N10115" s="17"/>
    </row>
    <row r="10116" spans="1:14" customFormat="1" x14ac:dyDescent="0.25">
      <c r="A10116" s="17"/>
      <c r="B10116" s="17"/>
      <c r="C10116" s="17"/>
      <c r="D10116" s="17"/>
      <c r="E10116" s="17" t="s">
        <v>76750</v>
      </c>
      <c r="F10116" s="17"/>
      <c r="G10116" s="17" t="s">
        <v>17</v>
      </c>
      <c r="H10116" s="17" t="s">
        <v>18</v>
      </c>
      <c r="I10116" s="17" t="s">
        <v>76755</v>
      </c>
      <c r="J10116" s="17" t="str">
        <f>"8059347384733"</f>
        <v>8059347384733</v>
      </c>
      <c r="K10116" s="45">
        <v>45658</v>
      </c>
      <c r="L10116" s="28">
        <v>0</v>
      </c>
      <c r="M10116" s="28">
        <v>74.95</v>
      </c>
      <c r="N10116" s="17"/>
    </row>
    <row r="10117" spans="1:14" customFormat="1" x14ac:dyDescent="0.25">
      <c r="A10117" s="17"/>
      <c r="B10117" s="17"/>
      <c r="C10117" s="17"/>
      <c r="D10117" s="17"/>
      <c r="E10117" s="17" t="s">
        <v>76749</v>
      </c>
      <c r="F10117" s="17"/>
      <c r="G10117" s="17" t="s">
        <v>17</v>
      </c>
      <c r="H10117" s="17" t="s">
        <v>18</v>
      </c>
      <c r="I10117" s="17" t="s">
        <v>76754</v>
      </c>
      <c r="J10117" s="17" t="str">
        <f>"8059347384740"</f>
        <v>8059347384740</v>
      </c>
      <c r="K10117" s="45">
        <v>45658</v>
      </c>
      <c r="L10117" s="28">
        <v>0</v>
      </c>
      <c r="M10117" s="28">
        <v>74.95</v>
      </c>
      <c r="N10117" s="17"/>
    </row>
    <row r="10118" spans="1:14" customFormat="1" x14ac:dyDescent="0.25">
      <c r="A10118" s="17"/>
      <c r="B10118" s="17"/>
      <c r="C10118" s="17"/>
      <c r="D10118" s="17"/>
      <c r="E10118" s="17" t="s">
        <v>76765</v>
      </c>
      <c r="F10118" s="17"/>
      <c r="G10118" s="17" t="s">
        <v>17</v>
      </c>
      <c r="H10118" s="17" t="s">
        <v>18</v>
      </c>
      <c r="I10118" s="17" t="s">
        <v>76772</v>
      </c>
      <c r="J10118" s="17" t="str">
        <f>"8059347384580"</f>
        <v>8059347384580</v>
      </c>
      <c r="K10118" s="45">
        <v>45658</v>
      </c>
      <c r="L10118" s="28">
        <v>0</v>
      </c>
      <c r="M10118" s="28">
        <v>199.95</v>
      </c>
      <c r="N10118" s="17"/>
    </row>
    <row r="10119" spans="1:14" customFormat="1" x14ac:dyDescent="0.25">
      <c r="A10119" s="17"/>
      <c r="B10119" s="17"/>
      <c r="C10119" s="17"/>
      <c r="D10119" s="17"/>
      <c r="E10119" s="17" t="s">
        <v>76764</v>
      </c>
      <c r="F10119" s="17"/>
      <c r="G10119" s="17" t="s">
        <v>17</v>
      </c>
      <c r="H10119" s="17" t="s">
        <v>18</v>
      </c>
      <c r="I10119" s="17" t="s">
        <v>76771</v>
      </c>
      <c r="J10119" s="17" t="str">
        <f>"8059347384597"</f>
        <v>8059347384597</v>
      </c>
      <c r="K10119" s="45">
        <v>45658</v>
      </c>
      <c r="L10119" s="28">
        <v>0</v>
      </c>
      <c r="M10119" s="28">
        <v>199.95</v>
      </c>
      <c r="N10119" s="17"/>
    </row>
    <row r="10120" spans="1:14" customFormat="1" x14ac:dyDescent="0.25">
      <c r="A10120" s="17"/>
      <c r="B10120" s="17"/>
      <c r="C10120" s="17"/>
      <c r="D10120" s="17"/>
      <c r="E10120" s="17" t="s">
        <v>76763</v>
      </c>
      <c r="F10120" s="17"/>
      <c r="G10120" s="17" t="s">
        <v>17</v>
      </c>
      <c r="H10120" s="17" t="s">
        <v>18</v>
      </c>
      <c r="I10120" s="17" t="s">
        <v>76770</v>
      </c>
      <c r="J10120" s="17" t="str">
        <f>"8059347384603"</f>
        <v>8059347384603</v>
      </c>
      <c r="K10120" s="45">
        <v>45658</v>
      </c>
      <c r="L10120" s="28">
        <v>0</v>
      </c>
      <c r="M10120" s="28">
        <v>199.95</v>
      </c>
      <c r="N10120" s="17"/>
    </row>
    <row r="10121" spans="1:14" customFormat="1" x14ac:dyDescent="0.25">
      <c r="A10121" s="17"/>
      <c r="B10121" s="17"/>
      <c r="C10121" s="17"/>
      <c r="D10121" s="17"/>
      <c r="E10121" s="17" t="s">
        <v>76762</v>
      </c>
      <c r="F10121" s="17"/>
      <c r="G10121" s="17" t="s">
        <v>17</v>
      </c>
      <c r="H10121" s="17" t="s">
        <v>18</v>
      </c>
      <c r="I10121" s="17" t="s">
        <v>76769</v>
      </c>
      <c r="J10121" s="17" t="str">
        <f>"8059347384610"</f>
        <v>8059347384610</v>
      </c>
      <c r="K10121" s="45">
        <v>45658</v>
      </c>
      <c r="L10121" s="28">
        <v>0</v>
      </c>
      <c r="M10121" s="28">
        <v>199.95</v>
      </c>
      <c r="N10121" s="17"/>
    </row>
    <row r="10122" spans="1:14" customFormat="1" x14ac:dyDescent="0.25">
      <c r="A10122" s="17"/>
      <c r="B10122" s="17"/>
      <c r="C10122" s="17"/>
      <c r="D10122" s="17"/>
      <c r="E10122" s="17" t="s">
        <v>76761</v>
      </c>
      <c r="F10122" s="17"/>
      <c r="G10122" s="17" t="s">
        <v>17</v>
      </c>
      <c r="H10122" s="17" t="s">
        <v>18</v>
      </c>
      <c r="I10122" s="17" t="s">
        <v>76768</v>
      </c>
      <c r="J10122" s="17" t="str">
        <f>"8059347384627"</f>
        <v>8059347384627</v>
      </c>
      <c r="K10122" s="45">
        <v>45658</v>
      </c>
      <c r="L10122" s="28">
        <v>0</v>
      </c>
      <c r="M10122" s="28">
        <v>199.95</v>
      </c>
      <c r="N10122" s="17"/>
    </row>
    <row r="10123" spans="1:14" customFormat="1" x14ac:dyDescent="0.25">
      <c r="A10123" s="17"/>
      <c r="B10123" s="17"/>
      <c r="C10123" s="17"/>
      <c r="D10123" s="17"/>
      <c r="E10123" s="17" t="s">
        <v>76760</v>
      </c>
      <c r="F10123" s="17"/>
      <c r="G10123" s="17" t="s">
        <v>17</v>
      </c>
      <c r="H10123" s="17" t="s">
        <v>18</v>
      </c>
      <c r="I10123" s="17" t="s">
        <v>76767</v>
      </c>
      <c r="J10123" s="17" t="str">
        <f>"8059347384634"</f>
        <v>8059347384634</v>
      </c>
      <c r="K10123" s="45">
        <v>45658</v>
      </c>
      <c r="L10123" s="28">
        <v>0</v>
      </c>
      <c r="M10123" s="28">
        <v>199.95</v>
      </c>
      <c r="N10123" s="17"/>
    </row>
    <row r="10124" spans="1:14" customFormat="1" x14ac:dyDescent="0.25">
      <c r="A10124" s="17"/>
      <c r="B10124" s="17"/>
      <c r="C10124" s="17"/>
      <c r="D10124" s="17"/>
      <c r="E10124" s="17" t="s">
        <v>76759</v>
      </c>
      <c r="F10124" s="17"/>
      <c r="G10124" s="17" t="s">
        <v>17</v>
      </c>
      <c r="H10124" s="17" t="s">
        <v>18</v>
      </c>
      <c r="I10124" s="17" t="s">
        <v>76766</v>
      </c>
      <c r="J10124" s="17" t="str">
        <f>"8059347384641"</f>
        <v>8059347384641</v>
      </c>
      <c r="K10124" s="45">
        <v>45658</v>
      </c>
      <c r="L10124" s="28">
        <v>0</v>
      </c>
      <c r="M10124" s="28">
        <v>199.95</v>
      </c>
      <c r="N10124" s="17"/>
    </row>
  </sheetData>
  <autoFilter ref="A1:N10124" xr:uid="{00000000-0001-0000-0000-000000000000}"/>
  <sortState xmlns:xlrd2="http://schemas.microsoft.com/office/spreadsheetml/2017/richdata2" ref="E7900:E7904">
    <sortCondition ref="E7900:E7904"/>
  </sortState>
  <phoneticPr fontId="5" type="noConversion"/>
  <conditionalFormatting sqref="A10057:A10068 C10057:D10068">
    <cfRule type="duplicateValues" dxfId="282" priority="30"/>
  </conditionalFormatting>
  <conditionalFormatting sqref="A10113:D10124">
    <cfRule type="duplicateValues" dxfId="281" priority="1"/>
  </conditionalFormatting>
  <conditionalFormatting sqref="B1">
    <cfRule type="duplicateValues" dxfId="280" priority="998"/>
    <cfRule type="duplicateValues" dxfId="279" priority="997"/>
  </conditionalFormatting>
  <conditionalFormatting sqref="B4958:B4963">
    <cfRule type="duplicateValues" dxfId="278" priority="111"/>
    <cfRule type="duplicateValues" dxfId="277" priority="112"/>
  </conditionalFormatting>
  <conditionalFormatting sqref="B8581:B8596 D8581:D8596">
    <cfRule type="duplicateValues" dxfId="276" priority="3022"/>
  </conditionalFormatting>
  <conditionalFormatting sqref="B8581:B8596">
    <cfRule type="duplicateValues" dxfId="275" priority="3026"/>
  </conditionalFormatting>
  <conditionalFormatting sqref="B8597 D8597">
    <cfRule type="duplicateValues" dxfId="274" priority="113"/>
  </conditionalFormatting>
  <conditionalFormatting sqref="B8597">
    <cfRule type="duplicateValues" dxfId="273" priority="114"/>
  </conditionalFormatting>
  <conditionalFormatting sqref="B10113:B10124">
    <cfRule type="duplicateValues" dxfId="272" priority="2"/>
  </conditionalFormatting>
  <conditionalFormatting sqref="I1292:I1298">
    <cfRule type="duplicateValues" dxfId="271" priority="20"/>
  </conditionalFormatting>
  <conditionalFormatting sqref="I1460:I1480">
    <cfRule type="duplicateValues" dxfId="270" priority="2567"/>
  </conditionalFormatting>
  <conditionalFormatting sqref="I1842:I1847">
    <cfRule type="duplicateValues" dxfId="269" priority="2569"/>
  </conditionalFormatting>
  <conditionalFormatting sqref="I2566:I2567">
    <cfRule type="duplicateValues" dxfId="268" priority="2570"/>
  </conditionalFormatting>
  <conditionalFormatting sqref="I3589">
    <cfRule type="duplicateValues" dxfId="267" priority="2571"/>
  </conditionalFormatting>
  <conditionalFormatting sqref="I4382:I4388">
    <cfRule type="duplicateValues" dxfId="266" priority="2572"/>
  </conditionalFormatting>
  <conditionalFormatting sqref="I4786:I4797">
    <cfRule type="duplicateValues" dxfId="265" priority="2573"/>
  </conditionalFormatting>
  <conditionalFormatting sqref="I4959:I4962">
    <cfRule type="duplicateValues" dxfId="264" priority="2574"/>
  </conditionalFormatting>
  <conditionalFormatting sqref="I4963 I4958">
    <cfRule type="duplicateValues" dxfId="263" priority="2575"/>
  </conditionalFormatting>
  <conditionalFormatting sqref="I4985:I4989">
    <cfRule type="duplicateValues" dxfId="262" priority="2577"/>
  </conditionalFormatting>
  <conditionalFormatting sqref="I6411">
    <cfRule type="duplicateValues" dxfId="261" priority="26"/>
  </conditionalFormatting>
  <conditionalFormatting sqref="I7365:I7376">
    <cfRule type="duplicateValues" dxfId="260" priority="17"/>
  </conditionalFormatting>
  <conditionalFormatting sqref="I7377:I7389">
    <cfRule type="duplicateValues" dxfId="259" priority="14"/>
  </conditionalFormatting>
  <conditionalFormatting sqref="I7390:I7402">
    <cfRule type="duplicateValues" dxfId="258" priority="11"/>
  </conditionalFormatting>
  <conditionalFormatting sqref="I7916:I7940">
    <cfRule type="duplicateValues" dxfId="257" priority="2578"/>
  </conditionalFormatting>
  <conditionalFormatting sqref="I8581:I8596">
    <cfRule type="duplicateValues" dxfId="256" priority="3029"/>
  </conditionalFormatting>
  <conditionalFormatting sqref="I8597">
    <cfRule type="duplicateValues" dxfId="255" priority="2600"/>
  </conditionalFormatting>
  <conditionalFormatting sqref="I8695:I8698">
    <cfRule type="duplicateValues" dxfId="254" priority="2601"/>
  </conditionalFormatting>
  <conditionalFormatting sqref="I10051:I10056">
    <cfRule type="duplicateValues" dxfId="253" priority="29"/>
  </conditionalFormatting>
  <conditionalFormatting sqref="I10057:I10068">
    <cfRule type="duplicateValues" dxfId="252" priority="31"/>
  </conditionalFormatting>
  <conditionalFormatting sqref="I10103:I10107">
    <cfRule type="duplicateValues" dxfId="251" priority="3712"/>
  </conditionalFormatting>
  <conditionalFormatting sqref="I10108:I10112 I10041:I10050 I7993:I8018 I4525:I4709 I1848:I4512 I4716:I4785 I8567:I8577 I8598:I8602 B8567:B8573 I4964:I4984 I4798:I4957 I8627:I8694 I8699 I4990:I6410 I1:I276 I1481:I1841 I278:I1291 I10069:I10102 I6412:I7140 I7149:I7364 I1299:I1459 I7403:I7915 I10125:I1048576">
    <cfRule type="duplicateValues" dxfId="250" priority="2579"/>
  </conditionalFormatting>
  <conditionalFormatting sqref="I10113:I10124">
    <cfRule type="duplicateValues" dxfId="249" priority="3"/>
  </conditionalFormatting>
  <conditionalFormatting sqref="J1292:J1298">
    <cfRule type="duplicateValues" dxfId="248" priority="18"/>
    <cfRule type="duplicateValues" dxfId="247" priority="19"/>
  </conditionalFormatting>
  <conditionalFormatting sqref="J1460:J1480">
    <cfRule type="duplicateValues" dxfId="246" priority="136"/>
    <cfRule type="duplicateValues" dxfId="245" priority="134"/>
  </conditionalFormatting>
  <conditionalFormatting sqref="J1842:J1847">
    <cfRule type="duplicateValues" dxfId="244" priority="131"/>
    <cfRule type="duplicateValues" dxfId="243" priority="133"/>
  </conditionalFormatting>
  <conditionalFormatting sqref="J2353:J2358">
    <cfRule type="duplicateValues" dxfId="242" priority="144"/>
  </conditionalFormatting>
  <conditionalFormatting sqref="J4513:J4524">
    <cfRule type="duplicateValues" dxfId="241" priority="3403"/>
  </conditionalFormatting>
  <conditionalFormatting sqref="J4710:J4715">
    <cfRule type="duplicateValues" dxfId="240" priority="129"/>
  </conditionalFormatting>
  <conditionalFormatting sqref="J4786:J4797">
    <cfRule type="duplicateValues" dxfId="239" priority="104"/>
    <cfRule type="duplicateValues" dxfId="238" priority="106"/>
  </conditionalFormatting>
  <conditionalFormatting sqref="J4958:J4963">
    <cfRule type="duplicateValues" dxfId="237" priority="107"/>
    <cfRule type="duplicateValues" dxfId="236" priority="109"/>
  </conditionalFormatting>
  <conditionalFormatting sqref="J4985:J4989">
    <cfRule type="duplicateValues" dxfId="235" priority="101"/>
    <cfRule type="duplicateValues" dxfId="234" priority="103"/>
  </conditionalFormatting>
  <conditionalFormatting sqref="J6411">
    <cfRule type="duplicateValues" dxfId="233" priority="24"/>
    <cfRule type="duplicateValues" dxfId="232" priority="25"/>
  </conditionalFormatting>
  <conditionalFormatting sqref="J7141:J7148">
    <cfRule type="duplicateValues" dxfId="231" priority="128"/>
  </conditionalFormatting>
  <conditionalFormatting sqref="J7365:J7376">
    <cfRule type="duplicateValues" dxfId="230" priority="15"/>
    <cfRule type="duplicateValues" dxfId="229" priority="16"/>
  </conditionalFormatting>
  <conditionalFormatting sqref="J7377:J7389">
    <cfRule type="duplicateValues" dxfId="228" priority="12"/>
    <cfRule type="duplicateValues" dxfId="227" priority="13"/>
  </conditionalFormatting>
  <conditionalFormatting sqref="J7390:J7402">
    <cfRule type="duplicateValues" dxfId="226" priority="9"/>
    <cfRule type="duplicateValues" dxfId="225" priority="10"/>
  </conditionalFormatting>
  <conditionalFormatting sqref="J7603:J7812">
    <cfRule type="duplicateValues" dxfId="224" priority="975"/>
  </conditionalFormatting>
  <conditionalFormatting sqref="J7825:J7845">
    <cfRule type="duplicateValues" dxfId="223" priority="148"/>
  </conditionalFormatting>
  <conditionalFormatting sqref="J7846:J7851">
    <cfRule type="duplicateValues" dxfId="222" priority="147"/>
  </conditionalFormatting>
  <conditionalFormatting sqref="J7916:J7940">
    <cfRule type="duplicateValues" dxfId="221" priority="125"/>
    <cfRule type="duplicateValues" dxfId="220" priority="127"/>
  </conditionalFormatting>
  <conditionalFormatting sqref="J8589:J8591 J8581 J8595:J8596">
    <cfRule type="duplicateValues" dxfId="219" priority="121"/>
    <cfRule type="duplicateValues" dxfId="218" priority="122"/>
  </conditionalFormatting>
  <conditionalFormatting sqref="J8597">
    <cfRule type="duplicateValues" dxfId="217" priority="117"/>
    <cfRule type="duplicateValues" dxfId="216" priority="116"/>
  </conditionalFormatting>
  <conditionalFormatting sqref="J9234:J9309">
    <cfRule type="duplicateValues" dxfId="215" priority="3382"/>
  </conditionalFormatting>
  <conditionalFormatting sqref="J9310:J9940">
    <cfRule type="duplicateValues" dxfId="214" priority="3548"/>
  </conditionalFormatting>
  <conditionalFormatting sqref="J10051:J10056">
    <cfRule type="duplicateValues" dxfId="213" priority="27"/>
    <cfRule type="duplicateValues" dxfId="212" priority="28"/>
  </conditionalFormatting>
  <conditionalFormatting sqref="J10057:J10062">
    <cfRule type="duplicateValues" dxfId="211" priority="34"/>
    <cfRule type="duplicateValues" dxfId="210" priority="32"/>
    <cfRule type="duplicateValues" dxfId="209" priority="36"/>
    <cfRule type="duplicateValues" dxfId="208" priority="33"/>
    <cfRule type="duplicateValues" dxfId="207" priority="35"/>
  </conditionalFormatting>
  <conditionalFormatting sqref="J10103:J10107">
    <cfRule type="duplicateValues" dxfId="206" priority="3632"/>
    <cfRule type="duplicateValues" dxfId="205" priority="3633"/>
  </conditionalFormatting>
  <conditionalFormatting sqref="J10108:J10112 J10041:J10050 J7813:J7824 J7852:J7915 J2359:J4512 J1848:J2352 J4525:J4709 J4716:J4785 J7149:J7364 J290:J1291 J281:J282 J278:J279 J275:J276 J270:J273 J267:J268 J264:J265 J7993:J8018 J8567:J8580 J8598:J8602 B8574:B8580 J4964:J4984 J8627:J8699 J4798:J4957 J4990:J6410 J284:J288 J1:J262 J1481:J1841 J10069:J10102 J6412:J7140 J1299:J1459 J7403:J7602 J10125:J1048576">
    <cfRule type="duplicateValues" dxfId="204" priority="150"/>
  </conditionalFormatting>
  <conditionalFormatting sqref="J10108:J10112 J10041:J10050 J7993:J8018 J7149:J7364 J4525:J4709 J1848:J4512 J4716:J4785 J290:J1291 J281:J282 J278:J279 J275:J276 J270:J273 J267:J268 J264:J265 J8567:J8580 J8598:J8602 B8574:B8580 J4964:J4984 J8627:J8699 J4798:J4957 J4990:J6410 J284:J288 J1:J262 J1481:J1841 J10069:J10102 J6412:J7140 J1299:J1459 J7403:J7915 J10125:J1048576">
    <cfRule type="duplicateValues" dxfId="203" priority="142"/>
  </conditionalFormatting>
  <conditionalFormatting sqref="J10113:J10124">
    <cfRule type="duplicateValues" dxfId="202" priority="8"/>
    <cfRule type="duplicateValues" dxfId="201" priority="7"/>
    <cfRule type="duplicateValues" dxfId="200" priority="6"/>
    <cfRule type="duplicateValues" dxfId="199" priority="5"/>
    <cfRule type="duplicateValues" dxfId="198" priority="4"/>
  </conditionalFormatting>
  <conditionalFormatting sqref="J5983:K5983 F5983 I5977:I5983 J5977:J5982">
    <cfRule type="duplicateValues" dxfId="197" priority="151"/>
  </conditionalFormatting>
  <conditionalFormatting sqref="O5977:XFD5983 I5977:I5983 J5983:K5983 J5977:J5982 F5983 D5977:E5983">
    <cfRule type="duplicateValues" dxfId="196" priority="158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N240"/>
  <sheetViews>
    <sheetView zoomScale="85" zoomScaleNormal="85" workbookViewId="0">
      <pane ySplit="1" topLeftCell="A200" activePane="bottomLeft" state="frozen"/>
      <selection pane="bottomLeft" activeCell="A233" sqref="A233:XFD240"/>
    </sheetView>
  </sheetViews>
  <sheetFormatPr defaultColWidth="8.7109375" defaultRowHeight="15" x14ac:dyDescent="0.25"/>
  <cols>
    <col min="1" max="1" width="17.42578125" style="17" bestFit="1" customWidth="1"/>
    <col min="2" max="2" width="14" style="17" bestFit="1" customWidth="1"/>
    <col min="3" max="3" width="14.5703125" style="17" customWidth="1"/>
    <col min="4" max="4" width="13.7109375" style="17" bestFit="1" customWidth="1"/>
    <col min="5" max="5" width="82.140625" style="17" bestFit="1" customWidth="1"/>
    <col min="6" max="6" width="13.5703125" style="17" bestFit="1" customWidth="1"/>
    <col min="7" max="7" width="14.5703125" style="17" bestFit="1" customWidth="1"/>
    <col min="8" max="8" width="19.5703125" style="17" bestFit="1" customWidth="1"/>
    <col min="9" max="9" width="19.28515625" style="17" bestFit="1" customWidth="1"/>
    <col min="10" max="10" width="17.5703125" style="20" bestFit="1" customWidth="1"/>
    <col min="11" max="11" width="21.42578125" style="17" bestFit="1" customWidth="1"/>
    <col min="12" max="12" width="14.7109375" style="28" bestFit="1" customWidth="1"/>
    <col min="13" max="13" width="22.140625" style="28" bestFit="1" customWidth="1"/>
    <col min="14" max="14" width="21.85546875" style="17" bestFit="1" customWidth="1"/>
  </cols>
  <sheetData>
    <row r="1" spans="1:14" x14ac:dyDescent="0.25">
      <c r="A1" s="6" t="s">
        <v>36244</v>
      </c>
      <c r="B1" s="6" t="s">
        <v>19551</v>
      </c>
      <c r="C1" s="6" t="s">
        <v>19550</v>
      </c>
      <c r="D1" s="7" t="s">
        <v>0</v>
      </c>
      <c r="E1" s="26" t="s">
        <v>2</v>
      </c>
      <c r="F1" s="26" t="s">
        <v>3</v>
      </c>
      <c r="G1" s="26" t="s">
        <v>4</v>
      </c>
      <c r="H1" s="26" t="s">
        <v>5</v>
      </c>
      <c r="I1" s="6" t="s">
        <v>20871</v>
      </c>
      <c r="J1" s="6" t="s">
        <v>1</v>
      </c>
      <c r="K1" s="27" t="s">
        <v>6</v>
      </c>
      <c r="L1" s="18" t="s">
        <v>7</v>
      </c>
      <c r="M1" s="18" t="s">
        <v>8</v>
      </c>
      <c r="N1" s="27" t="s">
        <v>9</v>
      </c>
    </row>
    <row r="2" spans="1:14" s="32" customFormat="1" x14ac:dyDescent="0.25">
      <c r="B2" s="42" t="s">
        <v>46680</v>
      </c>
      <c r="C2" s="42" t="s">
        <v>70301</v>
      </c>
      <c r="E2" s="32" t="s">
        <v>46679</v>
      </c>
      <c r="F2" s="44" t="s">
        <v>3093</v>
      </c>
      <c r="G2" s="32" t="s">
        <v>17</v>
      </c>
      <c r="H2" s="32" t="s">
        <v>18</v>
      </c>
      <c r="I2" s="32" t="s">
        <v>46739</v>
      </c>
      <c r="J2" s="55">
        <v>8059175283734</v>
      </c>
      <c r="K2" s="45">
        <v>45658</v>
      </c>
      <c r="L2" s="47">
        <v>0</v>
      </c>
      <c r="M2" s="47">
        <v>124.95</v>
      </c>
      <c r="N2" s="45"/>
    </row>
    <row r="3" spans="1:14" s="32" customFormat="1" x14ac:dyDescent="0.25">
      <c r="B3" s="42" t="s">
        <v>46686</v>
      </c>
      <c r="C3" s="42" t="s">
        <v>70300</v>
      </c>
      <c r="E3" s="32" t="s">
        <v>46685</v>
      </c>
      <c r="F3" s="44" t="s">
        <v>3093</v>
      </c>
      <c r="G3" s="32" t="s">
        <v>17</v>
      </c>
      <c r="H3" s="32" t="s">
        <v>18</v>
      </c>
      <c r="I3" s="32" t="s">
        <v>46742</v>
      </c>
      <c r="J3" s="55">
        <v>8059175283703</v>
      </c>
      <c r="K3" s="45">
        <v>45658</v>
      </c>
      <c r="L3" s="47">
        <v>0</v>
      </c>
      <c r="M3" s="47">
        <v>124.95</v>
      </c>
      <c r="N3" s="45"/>
    </row>
    <row r="4" spans="1:14" s="32" customFormat="1" x14ac:dyDescent="0.25">
      <c r="B4" s="42" t="s">
        <v>46684</v>
      </c>
      <c r="C4" s="42" t="s">
        <v>70299</v>
      </c>
      <c r="E4" s="32" t="s">
        <v>46683</v>
      </c>
      <c r="F4" s="44" t="s">
        <v>3093</v>
      </c>
      <c r="G4" s="32" t="s">
        <v>17</v>
      </c>
      <c r="H4" s="32" t="s">
        <v>18</v>
      </c>
      <c r="I4" s="32" t="s">
        <v>46741</v>
      </c>
      <c r="J4" s="55">
        <v>8059175283710</v>
      </c>
      <c r="K4" s="45">
        <v>45658</v>
      </c>
      <c r="L4" s="47">
        <v>0</v>
      </c>
      <c r="M4" s="47">
        <v>124.95</v>
      </c>
      <c r="N4" s="45"/>
    </row>
    <row r="5" spans="1:14" s="32" customFormat="1" x14ac:dyDescent="0.25">
      <c r="B5" s="42" t="s">
        <v>46682</v>
      </c>
      <c r="C5" s="42" t="s">
        <v>70298</v>
      </c>
      <c r="E5" s="32" t="s">
        <v>46681</v>
      </c>
      <c r="F5" s="44" t="s">
        <v>3093</v>
      </c>
      <c r="G5" s="32" t="s">
        <v>17</v>
      </c>
      <c r="H5" s="32" t="s">
        <v>18</v>
      </c>
      <c r="I5" s="32" t="s">
        <v>46740</v>
      </c>
      <c r="J5" s="55">
        <v>8059175283727</v>
      </c>
      <c r="K5" s="45">
        <v>45658</v>
      </c>
      <c r="L5" s="47">
        <v>0</v>
      </c>
      <c r="M5" s="47">
        <v>124.95</v>
      </c>
      <c r="N5" s="45"/>
    </row>
    <row r="6" spans="1:14" s="32" customFormat="1" x14ac:dyDescent="0.25">
      <c r="B6" s="42" t="s">
        <v>46676</v>
      </c>
      <c r="C6" s="42" t="s">
        <v>70297</v>
      </c>
      <c r="E6" s="32" t="s">
        <v>46675</v>
      </c>
      <c r="F6" s="44" t="s">
        <v>3093</v>
      </c>
      <c r="G6" s="32" t="s">
        <v>17</v>
      </c>
      <c r="H6" s="32" t="s">
        <v>18</v>
      </c>
      <c r="I6" s="32" t="s">
        <v>46737</v>
      </c>
      <c r="J6" s="55">
        <v>8059175283758</v>
      </c>
      <c r="K6" s="45">
        <v>45658</v>
      </c>
      <c r="L6" s="47">
        <v>0</v>
      </c>
      <c r="M6" s="47">
        <v>124.95</v>
      </c>
      <c r="N6" s="45"/>
    </row>
    <row r="7" spans="1:14" s="32" customFormat="1" x14ac:dyDescent="0.25">
      <c r="B7" s="42" t="s">
        <v>46678</v>
      </c>
      <c r="C7" s="42" t="s">
        <v>70296</v>
      </c>
      <c r="E7" s="32" t="s">
        <v>46677</v>
      </c>
      <c r="F7" s="44" t="s">
        <v>3093</v>
      </c>
      <c r="G7" s="32" t="s">
        <v>17</v>
      </c>
      <c r="H7" s="32" t="s">
        <v>18</v>
      </c>
      <c r="I7" s="32" t="s">
        <v>46738</v>
      </c>
      <c r="J7" s="55">
        <v>8059175283741</v>
      </c>
      <c r="K7" s="45">
        <v>45658</v>
      </c>
      <c r="L7" s="47">
        <v>0</v>
      </c>
      <c r="M7" s="47">
        <v>124.95</v>
      </c>
      <c r="N7" s="45"/>
    </row>
    <row r="8" spans="1:14" s="32" customFormat="1" x14ac:dyDescent="0.25">
      <c r="B8" s="42" t="s">
        <v>46692</v>
      </c>
      <c r="C8" s="42" t="s">
        <v>70295</v>
      </c>
      <c r="E8" s="32" t="s">
        <v>46691</v>
      </c>
      <c r="F8" s="44" t="s">
        <v>3093</v>
      </c>
      <c r="G8" s="32" t="s">
        <v>17</v>
      </c>
      <c r="H8" s="32" t="s">
        <v>18</v>
      </c>
      <c r="I8" s="32" t="s">
        <v>46745</v>
      </c>
      <c r="J8" s="55">
        <v>8059175283666</v>
      </c>
      <c r="K8" s="45">
        <v>45658</v>
      </c>
      <c r="L8" s="47">
        <v>0</v>
      </c>
      <c r="M8" s="47">
        <v>124.95</v>
      </c>
      <c r="N8" s="45"/>
    </row>
    <row r="9" spans="1:14" s="32" customFormat="1" x14ac:dyDescent="0.25">
      <c r="B9" s="42" t="s">
        <v>46698</v>
      </c>
      <c r="C9" s="42" t="s">
        <v>70294</v>
      </c>
      <c r="E9" s="32" t="s">
        <v>46697</v>
      </c>
      <c r="F9" s="44" t="s">
        <v>3093</v>
      </c>
      <c r="G9" s="32" t="s">
        <v>17</v>
      </c>
      <c r="H9" s="32" t="s">
        <v>18</v>
      </c>
      <c r="I9" s="32" t="s">
        <v>46748</v>
      </c>
      <c r="J9" s="55">
        <v>8059175283635</v>
      </c>
      <c r="K9" s="45">
        <v>45658</v>
      </c>
      <c r="L9" s="47">
        <v>0</v>
      </c>
      <c r="M9" s="47">
        <v>124.95</v>
      </c>
      <c r="N9" s="45"/>
    </row>
    <row r="10" spans="1:14" s="32" customFormat="1" x14ac:dyDescent="0.25">
      <c r="B10" s="42" t="s">
        <v>46696</v>
      </c>
      <c r="C10" s="42" t="s">
        <v>70293</v>
      </c>
      <c r="E10" s="32" t="s">
        <v>46695</v>
      </c>
      <c r="F10" s="44" t="s">
        <v>3093</v>
      </c>
      <c r="G10" s="32" t="s">
        <v>17</v>
      </c>
      <c r="H10" s="32" t="s">
        <v>18</v>
      </c>
      <c r="I10" s="32" t="s">
        <v>46747</v>
      </c>
      <c r="J10" s="55">
        <v>8059175283642</v>
      </c>
      <c r="K10" s="45">
        <v>45658</v>
      </c>
      <c r="L10" s="47">
        <v>0</v>
      </c>
      <c r="M10" s="47">
        <v>124.95</v>
      </c>
      <c r="N10" s="45"/>
    </row>
    <row r="11" spans="1:14" s="32" customFormat="1" x14ac:dyDescent="0.25">
      <c r="B11" s="42" t="s">
        <v>46694</v>
      </c>
      <c r="C11" s="42" t="s">
        <v>70292</v>
      </c>
      <c r="E11" s="32" t="s">
        <v>46693</v>
      </c>
      <c r="F11" s="44" t="s">
        <v>3093</v>
      </c>
      <c r="G11" s="32" t="s">
        <v>17</v>
      </c>
      <c r="H11" s="32" t="s">
        <v>18</v>
      </c>
      <c r="I11" s="32" t="s">
        <v>46746</v>
      </c>
      <c r="J11" s="55">
        <v>8059175283659</v>
      </c>
      <c r="K11" s="45">
        <v>45658</v>
      </c>
      <c r="L11" s="47">
        <v>0</v>
      </c>
      <c r="M11" s="47">
        <v>124.95</v>
      </c>
      <c r="N11" s="45"/>
    </row>
    <row r="12" spans="1:14" s="32" customFormat="1" x14ac:dyDescent="0.25">
      <c r="B12" s="42" t="s">
        <v>46688</v>
      </c>
      <c r="C12" s="42" t="s">
        <v>70291</v>
      </c>
      <c r="E12" s="32" t="s">
        <v>46687</v>
      </c>
      <c r="F12" s="44" t="s">
        <v>3093</v>
      </c>
      <c r="G12" s="32" t="s">
        <v>17</v>
      </c>
      <c r="H12" s="32" t="s">
        <v>18</v>
      </c>
      <c r="I12" s="32" t="s">
        <v>46743</v>
      </c>
      <c r="J12" s="55">
        <v>8059175283680</v>
      </c>
      <c r="K12" s="45">
        <v>45658</v>
      </c>
      <c r="L12" s="47">
        <v>0</v>
      </c>
      <c r="M12" s="47">
        <v>124.95</v>
      </c>
      <c r="N12" s="45"/>
    </row>
    <row r="13" spans="1:14" s="32" customFormat="1" x14ac:dyDescent="0.25">
      <c r="B13" s="42" t="s">
        <v>46690</v>
      </c>
      <c r="C13" s="42" t="s">
        <v>70290</v>
      </c>
      <c r="E13" s="32" t="s">
        <v>46689</v>
      </c>
      <c r="F13" s="44" t="s">
        <v>3093</v>
      </c>
      <c r="G13" s="32" t="s">
        <v>17</v>
      </c>
      <c r="H13" s="32" t="s">
        <v>18</v>
      </c>
      <c r="I13" s="32" t="s">
        <v>46744</v>
      </c>
      <c r="J13" s="55">
        <v>8059175283673</v>
      </c>
      <c r="K13" s="45">
        <v>45658</v>
      </c>
      <c r="L13" s="47">
        <v>0</v>
      </c>
      <c r="M13" s="47">
        <v>124.95</v>
      </c>
      <c r="N13" s="45"/>
    </row>
    <row r="14" spans="1:14" s="32" customFormat="1" x14ac:dyDescent="0.25">
      <c r="B14" s="42" t="s">
        <v>46704</v>
      </c>
      <c r="C14" s="42"/>
      <c r="E14" s="32" t="s">
        <v>46703</v>
      </c>
      <c r="F14" s="44" t="s">
        <v>3093</v>
      </c>
      <c r="G14" s="32" t="s">
        <v>17</v>
      </c>
      <c r="H14" s="32" t="s">
        <v>18</v>
      </c>
      <c r="I14" s="32" t="s">
        <v>46751</v>
      </c>
      <c r="J14" s="55">
        <v>8059175283536</v>
      </c>
      <c r="K14" s="45">
        <v>45658</v>
      </c>
      <c r="L14" s="47">
        <v>0</v>
      </c>
      <c r="M14" s="47">
        <v>124.95</v>
      </c>
      <c r="N14" s="45"/>
    </row>
    <row r="15" spans="1:14" s="32" customFormat="1" x14ac:dyDescent="0.25">
      <c r="B15" s="42" t="s">
        <v>46710</v>
      </c>
      <c r="C15" s="42"/>
      <c r="E15" s="32" t="s">
        <v>46709</v>
      </c>
      <c r="F15" s="44" t="s">
        <v>3093</v>
      </c>
      <c r="G15" s="32" t="s">
        <v>17</v>
      </c>
      <c r="H15" s="32" t="s">
        <v>18</v>
      </c>
      <c r="I15" s="32" t="s">
        <v>46754</v>
      </c>
      <c r="J15" s="55">
        <v>8059175283505</v>
      </c>
      <c r="K15" s="45">
        <v>45658</v>
      </c>
      <c r="L15" s="47">
        <v>0</v>
      </c>
      <c r="M15" s="47">
        <v>124.95</v>
      </c>
      <c r="N15" s="45"/>
    </row>
    <row r="16" spans="1:14" s="32" customFormat="1" x14ac:dyDescent="0.25">
      <c r="B16" s="42" t="s">
        <v>46708</v>
      </c>
      <c r="C16" s="42"/>
      <c r="E16" s="32" t="s">
        <v>46707</v>
      </c>
      <c r="F16" s="44" t="s">
        <v>3093</v>
      </c>
      <c r="G16" s="32" t="s">
        <v>17</v>
      </c>
      <c r="H16" s="32" t="s">
        <v>18</v>
      </c>
      <c r="I16" s="32" t="s">
        <v>46753</v>
      </c>
      <c r="J16" s="55">
        <v>8059175283512</v>
      </c>
      <c r="K16" s="45">
        <v>45658</v>
      </c>
      <c r="L16" s="47">
        <v>0</v>
      </c>
      <c r="M16" s="47">
        <v>124.95</v>
      </c>
      <c r="N16" s="45"/>
    </row>
    <row r="17" spans="1:14" s="32" customFormat="1" x14ac:dyDescent="0.25">
      <c r="B17" s="42" t="s">
        <v>46706</v>
      </c>
      <c r="C17" s="42"/>
      <c r="E17" s="32" t="s">
        <v>46705</v>
      </c>
      <c r="F17" s="44" t="s">
        <v>3093</v>
      </c>
      <c r="G17" s="32" t="s">
        <v>17</v>
      </c>
      <c r="H17" s="32" t="s">
        <v>18</v>
      </c>
      <c r="I17" s="32" t="s">
        <v>46752</v>
      </c>
      <c r="J17" s="55">
        <v>8059175283529</v>
      </c>
      <c r="K17" s="45">
        <v>45658</v>
      </c>
      <c r="L17" s="47">
        <v>0</v>
      </c>
      <c r="M17" s="47">
        <v>124.95</v>
      </c>
      <c r="N17" s="45"/>
    </row>
    <row r="18" spans="1:14" s="32" customFormat="1" x14ac:dyDescent="0.25">
      <c r="B18" s="42" t="s">
        <v>46700</v>
      </c>
      <c r="C18" s="42"/>
      <c r="E18" s="32" t="s">
        <v>46699</v>
      </c>
      <c r="F18" s="44" t="s">
        <v>3093</v>
      </c>
      <c r="G18" s="32" t="s">
        <v>17</v>
      </c>
      <c r="H18" s="32" t="s">
        <v>18</v>
      </c>
      <c r="I18" s="32" t="s">
        <v>46749</v>
      </c>
      <c r="J18" s="55">
        <v>8059175283611</v>
      </c>
      <c r="K18" s="45">
        <v>45658</v>
      </c>
      <c r="L18" s="47">
        <v>0</v>
      </c>
      <c r="M18" s="47">
        <v>124.95</v>
      </c>
      <c r="N18" s="45"/>
    </row>
    <row r="19" spans="1:14" s="32" customFormat="1" x14ac:dyDescent="0.25">
      <c r="B19" s="42" t="s">
        <v>46702</v>
      </c>
      <c r="C19" s="42"/>
      <c r="E19" s="32" t="s">
        <v>46701</v>
      </c>
      <c r="F19" s="44" t="s">
        <v>3093</v>
      </c>
      <c r="G19" s="32" t="s">
        <v>17</v>
      </c>
      <c r="H19" s="32" t="s">
        <v>18</v>
      </c>
      <c r="I19" s="32" t="s">
        <v>46750</v>
      </c>
      <c r="J19" s="55">
        <v>8059175283543</v>
      </c>
      <c r="K19" s="45">
        <v>45658</v>
      </c>
      <c r="L19" s="47">
        <v>0</v>
      </c>
      <c r="M19" s="47">
        <v>124.95</v>
      </c>
      <c r="N19" s="45"/>
    </row>
    <row r="20" spans="1:14" s="32" customFormat="1" x14ac:dyDescent="0.25">
      <c r="A20" s="32" t="s">
        <v>27611</v>
      </c>
      <c r="B20" s="42" t="s">
        <v>67971</v>
      </c>
      <c r="C20" s="42"/>
      <c r="D20" s="42"/>
      <c r="E20" s="43" t="s">
        <v>16170</v>
      </c>
      <c r="F20" s="44" t="s">
        <v>298</v>
      </c>
      <c r="G20" s="44" t="s">
        <v>11</v>
      </c>
      <c r="H20" s="44" t="s">
        <v>12</v>
      </c>
      <c r="I20" s="42" t="s">
        <v>76654</v>
      </c>
      <c r="J20" s="42">
        <v>8051194802682</v>
      </c>
      <c r="K20" s="45"/>
      <c r="L20" s="47">
        <v>23.95</v>
      </c>
      <c r="M20" s="47">
        <v>23.95</v>
      </c>
      <c r="N20" s="45"/>
    </row>
    <row r="21" spans="1:14" s="32" customFormat="1" x14ac:dyDescent="0.25">
      <c r="B21" s="42"/>
      <c r="C21" s="42"/>
      <c r="D21" s="73" t="s">
        <v>76671</v>
      </c>
      <c r="E21" s="17" t="s">
        <v>76655</v>
      </c>
      <c r="F21" s="44">
        <v>714</v>
      </c>
      <c r="G21" s="32" t="s">
        <v>11</v>
      </c>
      <c r="H21" s="32" t="s">
        <v>12</v>
      </c>
      <c r="I21" s="17" t="s">
        <v>76663</v>
      </c>
      <c r="J21" s="17" t="str">
        <f>"8059347198545"</f>
        <v>8059347198545</v>
      </c>
      <c r="L21" s="47">
        <v>679.95</v>
      </c>
      <c r="M21" s="47">
        <v>679.95</v>
      </c>
      <c r="N21" s="45"/>
    </row>
    <row r="22" spans="1:14" s="32" customFormat="1" x14ac:dyDescent="0.25">
      <c r="B22" s="42"/>
      <c r="C22" s="42"/>
      <c r="D22" s="73" t="s">
        <v>76672</v>
      </c>
      <c r="E22" s="17" t="s">
        <v>76656</v>
      </c>
      <c r="F22" s="44">
        <v>714</v>
      </c>
      <c r="G22" s="32" t="s">
        <v>11</v>
      </c>
      <c r="H22" s="32" t="s">
        <v>12</v>
      </c>
      <c r="I22" s="17" t="s">
        <v>76664</v>
      </c>
      <c r="J22" s="17" t="str">
        <f>"8059347198552"</f>
        <v>8059347198552</v>
      </c>
      <c r="L22" s="47">
        <v>679.95</v>
      </c>
      <c r="M22" s="47">
        <v>679.95</v>
      </c>
      <c r="N22" s="45"/>
    </row>
    <row r="23" spans="1:14" s="32" customFormat="1" x14ac:dyDescent="0.25">
      <c r="B23" s="42"/>
      <c r="C23" s="42"/>
      <c r="D23" s="73" t="s">
        <v>76673</v>
      </c>
      <c r="E23" s="17" t="s">
        <v>76657</v>
      </c>
      <c r="F23" s="44">
        <v>714</v>
      </c>
      <c r="G23" s="32" t="s">
        <v>11</v>
      </c>
      <c r="H23" s="32" t="s">
        <v>12</v>
      </c>
      <c r="I23" s="17" t="s">
        <v>76665</v>
      </c>
      <c r="J23" s="17" t="str">
        <f>"8059347198569"</f>
        <v>8059347198569</v>
      </c>
      <c r="L23" s="47">
        <v>679.95</v>
      </c>
      <c r="M23" s="47">
        <v>679.95</v>
      </c>
      <c r="N23" s="45"/>
    </row>
    <row r="24" spans="1:14" s="32" customFormat="1" x14ac:dyDescent="0.25">
      <c r="B24" s="42"/>
      <c r="C24" s="42"/>
      <c r="D24" s="73" t="s">
        <v>76674</v>
      </c>
      <c r="E24" s="17" t="s">
        <v>76658</v>
      </c>
      <c r="F24" s="44">
        <v>714</v>
      </c>
      <c r="G24" s="32" t="s">
        <v>11</v>
      </c>
      <c r="H24" s="32" t="s">
        <v>12</v>
      </c>
      <c r="I24" s="17" t="s">
        <v>76666</v>
      </c>
      <c r="J24" s="17" t="str">
        <f>"8059347198576"</f>
        <v>8059347198576</v>
      </c>
      <c r="L24" s="47">
        <v>679.95</v>
      </c>
      <c r="M24" s="47">
        <v>679.95</v>
      </c>
      <c r="N24" s="45"/>
    </row>
    <row r="25" spans="1:14" s="32" customFormat="1" x14ac:dyDescent="0.25">
      <c r="B25" s="42"/>
      <c r="C25" s="42"/>
      <c r="D25" s="73" t="s">
        <v>76675</v>
      </c>
      <c r="E25" s="17" t="s">
        <v>76659</v>
      </c>
      <c r="F25" s="44">
        <v>714</v>
      </c>
      <c r="G25" s="32" t="s">
        <v>11</v>
      </c>
      <c r="H25" s="32" t="s">
        <v>12</v>
      </c>
      <c r="I25" s="17" t="s">
        <v>76667</v>
      </c>
      <c r="J25" s="17" t="str">
        <f>"8059347198583"</f>
        <v>8059347198583</v>
      </c>
      <c r="L25" s="47">
        <v>679.95</v>
      </c>
      <c r="M25" s="47">
        <v>679.95</v>
      </c>
      <c r="N25" s="45"/>
    </row>
    <row r="26" spans="1:14" s="32" customFormat="1" x14ac:dyDescent="0.25">
      <c r="B26" s="42"/>
      <c r="C26" s="42"/>
      <c r="D26" s="73" t="s">
        <v>76676</v>
      </c>
      <c r="E26" s="17" t="s">
        <v>76660</v>
      </c>
      <c r="F26" s="44">
        <v>714</v>
      </c>
      <c r="G26" s="32" t="s">
        <v>11</v>
      </c>
      <c r="H26" s="32" t="s">
        <v>12</v>
      </c>
      <c r="I26" s="17" t="s">
        <v>76668</v>
      </c>
      <c r="J26" s="17" t="str">
        <f>"8059347198590"</f>
        <v>8059347198590</v>
      </c>
      <c r="L26" s="47">
        <v>679.95</v>
      </c>
      <c r="M26" s="47">
        <v>679.95</v>
      </c>
      <c r="N26" s="45"/>
    </row>
    <row r="27" spans="1:14" s="32" customFormat="1" x14ac:dyDescent="0.25">
      <c r="B27" s="42"/>
      <c r="C27" s="42"/>
      <c r="D27" s="73" t="s">
        <v>76677</v>
      </c>
      <c r="E27" s="17" t="s">
        <v>76661</v>
      </c>
      <c r="F27" s="44">
        <v>714</v>
      </c>
      <c r="G27" s="32" t="s">
        <v>11</v>
      </c>
      <c r="H27" s="32" t="s">
        <v>12</v>
      </c>
      <c r="I27" s="17" t="s">
        <v>76669</v>
      </c>
      <c r="J27" s="17" t="str">
        <f>"8059347198606"</f>
        <v>8059347198606</v>
      </c>
      <c r="L27" s="47">
        <v>679.95</v>
      </c>
      <c r="M27" s="47">
        <v>679.95</v>
      </c>
      <c r="N27" s="45"/>
    </row>
    <row r="28" spans="1:14" s="32" customFormat="1" x14ac:dyDescent="0.25">
      <c r="B28" s="42"/>
      <c r="C28" s="42"/>
      <c r="D28" s="73" t="s">
        <v>76678</v>
      </c>
      <c r="E28" s="17" t="s">
        <v>76662</v>
      </c>
      <c r="F28" s="44">
        <v>714</v>
      </c>
      <c r="G28" s="32" t="s">
        <v>11</v>
      </c>
      <c r="H28" s="32" t="s">
        <v>12</v>
      </c>
      <c r="I28" s="17" t="s">
        <v>76670</v>
      </c>
      <c r="J28" s="17" t="str">
        <f>"8059347198613"</f>
        <v>8059347198613</v>
      </c>
      <c r="L28" s="47">
        <v>679.95</v>
      </c>
      <c r="M28" s="47">
        <v>679.95</v>
      </c>
      <c r="N28" s="45"/>
    </row>
    <row r="29" spans="1:14" s="32" customFormat="1" x14ac:dyDescent="0.25">
      <c r="B29" s="42"/>
      <c r="C29" s="42"/>
      <c r="E29" s="58" t="s">
        <v>76679</v>
      </c>
      <c r="F29" s="44" t="s">
        <v>3093</v>
      </c>
      <c r="G29" s="32" t="s">
        <v>11</v>
      </c>
      <c r="H29" s="32" t="s">
        <v>12</v>
      </c>
      <c r="I29" s="32" t="s">
        <v>76680</v>
      </c>
      <c r="J29" t="str">
        <f>"8059175284793"</f>
        <v>8059175284793</v>
      </c>
      <c r="K29" s="45"/>
      <c r="L29" s="47">
        <v>149.94999999999999</v>
      </c>
      <c r="M29" s="47">
        <v>149.94999999999999</v>
      </c>
      <c r="N29" s="45">
        <v>44835</v>
      </c>
    </row>
    <row r="30" spans="1:14" s="32" customFormat="1" x14ac:dyDescent="0.25">
      <c r="B30" s="42"/>
      <c r="C30" s="42"/>
      <c r="E30" s="58" t="s">
        <v>76681</v>
      </c>
      <c r="F30" s="44" t="s">
        <v>3093</v>
      </c>
      <c r="G30" s="32" t="s">
        <v>11</v>
      </c>
      <c r="H30" s="32" t="s">
        <v>12</v>
      </c>
      <c r="I30" s="32" t="s">
        <v>76682</v>
      </c>
      <c r="J30" t="str">
        <f>"8059175284809"</f>
        <v>8059175284809</v>
      </c>
      <c r="K30" s="45"/>
      <c r="L30" s="47">
        <v>149.94999999999999</v>
      </c>
      <c r="M30" s="47">
        <v>149.94999999999999</v>
      </c>
      <c r="N30" s="45">
        <v>44835</v>
      </c>
    </row>
    <row r="31" spans="1:14" s="32" customFormat="1" x14ac:dyDescent="0.25">
      <c r="B31" s="42"/>
      <c r="C31" s="42"/>
      <c r="E31" s="58" t="s">
        <v>76683</v>
      </c>
      <c r="F31" s="44" t="s">
        <v>3093</v>
      </c>
      <c r="G31" s="32" t="s">
        <v>11</v>
      </c>
      <c r="H31" s="32" t="s">
        <v>12</v>
      </c>
      <c r="I31" s="32" t="s">
        <v>76684</v>
      </c>
      <c r="J31" t="str">
        <f>"8059175284816"</f>
        <v>8059175284816</v>
      </c>
      <c r="K31" s="45"/>
      <c r="L31" s="47">
        <v>149.94999999999999</v>
      </c>
      <c r="M31" s="47">
        <v>149.94999999999999</v>
      </c>
      <c r="N31" s="45">
        <v>44835</v>
      </c>
    </row>
    <row r="32" spans="1:14" s="32" customFormat="1" x14ac:dyDescent="0.25">
      <c r="B32" s="42"/>
      <c r="C32" s="42"/>
      <c r="E32" s="58" t="s">
        <v>76685</v>
      </c>
      <c r="F32" s="44" t="s">
        <v>3093</v>
      </c>
      <c r="G32" s="32" t="s">
        <v>11</v>
      </c>
      <c r="H32" s="32" t="s">
        <v>12</v>
      </c>
      <c r="I32" s="32" t="s">
        <v>76686</v>
      </c>
      <c r="J32" t="str">
        <f>"8059175284823"</f>
        <v>8059175284823</v>
      </c>
      <c r="K32" s="45"/>
      <c r="L32" s="47">
        <v>149.94999999999999</v>
      </c>
      <c r="M32" s="47">
        <v>149.94999999999999</v>
      </c>
      <c r="N32" s="45">
        <v>44835</v>
      </c>
    </row>
    <row r="33" spans="1:14" s="32" customFormat="1" x14ac:dyDescent="0.25">
      <c r="B33" s="42"/>
      <c r="C33" s="42"/>
      <c r="E33" s="58" t="s">
        <v>76687</v>
      </c>
      <c r="F33" s="44" t="s">
        <v>3093</v>
      </c>
      <c r="G33" s="32" t="s">
        <v>11</v>
      </c>
      <c r="H33" s="32" t="s">
        <v>12</v>
      </c>
      <c r="I33" s="32" t="s">
        <v>76688</v>
      </c>
      <c r="J33" t="str">
        <f>"8059175284830"</f>
        <v>8059175284830</v>
      </c>
      <c r="K33" s="45"/>
      <c r="L33" s="47">
        <v>149.94999999999999</v>
      </c>
      <c r="M33" s="47">
        <v>149.94999999999999</v>
      </c>
      <c r="N33" s="45">
        <v>44835</v>
      </c>
    </row>
    <row r="34" spans="1:14" s="32" customFormat="1" x14ac:dyDescent="0.25">
      <c r="A34" s="43" t="s">
        <v>40079</v>
      </c>
      <c r="B34" s="42"/>
      <c r="C34" s="42"/>
      <c r="D34" s="43"/>
      <c r="E34" s="43" t="s">
        <v>62576</v>
      </c>
      <c r="F34" s="81" t="s">
        <v>41</v>
      </c>
      <c r="G34" s="32" t="s">
        <v>17</v>
      </c>
      <c r="H34" s="43" t="s">
        <v>18</v>
      </c>
      <c r="I34" s="48" t="s">
        <v>40080</v>
      </c>
      <c r="J34" s="42">
        <v>8059175199080</v>
      </c>
      <c r="K34" s="63">
        <v>45658</v>
      </c>
      <c r="L34" s="47">
        <v>0</v>
      </c>
      <c r="M34" s="47">
        <v>279.95</v>
      </c>
      <c r="N34" s="63">
        <v>44249</v>
      </c>
    </row>
    <row r="35" spans="1:14" s="32" customFormat="1" x14ac:dyDescent="0.25">
      <c r="A35" s="43" t="s">
        <v>40073</v>
      </c>
      <c r="B35" s="42"/>
      <c r="C35" s="42"/>
      <c r="D35" s="43"/>
      <c r="E35" s="43" t="s">
        <v>62575</v>
      </c>
      <c r="F35" s="81" t="s">
        <v>41</v>
      </c>
      <c r="G35" s="32" t="s">
        <v>17</v>
      </c>
      <c r="H35" s="43" t="s">
        <v>18</v>
      </c>
      <c r="I35" s="48" t="s">
        <v>40074</v>
      </c>
      <c r="J35" s="42">
        <v>8059175199059</v>
      </c>
      <c r="K35" s="63">
        <v>45658</v>
      </c>
      <c r="L35" s="47">
        <v>0</v>
      </c>
      <c r="M35" s="47">
        <v>279.95</v>
      </c>
      <c r="N35" s="63">
        <v>44249</v>
      </c>
    </row>
    <row r="36" spans="1:14" s="32" customFormat="1" x14ac:dyDescent="0.25">
      <c r="A36" s="43" t="s">
        <v>40075</v>
      </c>
      <c r="B36" s="42"/>
      <c r="C36" s="42"/>
      <c r="D36" s="43"/>
      <c r="E36" s="43" t="s">
        <v>62574</v>
      </c>
      <c r="F36" s="81" t="s">
        <v>41</v>
      </c>
      <c r="G36" s="32" t="s">
        <v>17</v>
      </c>
      <c r="H36" s="43" t="s">
        <v>18</v>
      </c>
      <c r="I36" s="48" t="s">
        <v>40076</v>
      </c>
      <c r="J36" s="42">
        <v>8059175199066</v>
      </c>
      <c r="K36" s="63">
        <v>45658</v>
      </c>
      <c r="L36" s="47">
        <v>0</v>
      </c>
      <c r="M36" s="47">
        <v>279.95</v>
      </c>
      <c r="N36" s="63">
        <v>44249</v>
      </c>
    </row>
    <row r="37" spans="1:14" s="32" customFormat="1" x14ac:dyDescent="0.25">
      <c r="A37" s="43" t="s">
        <v>40077</v>
      </c>
      <c r="B37" s="42"/>
      <c r="C37" s="42"/>
      <c r="D37" s="43"/>
      <c r="E37" s="43" t="s">
        <v>62573</v>
      </c>
      <c r="F37" s="81" t="s">
        <v>41</v>
      </c>
      <c r="G37" s="32" t="s">
        <v>17</v>
      </c>
      <c r="H37" s="43" t="s">
        <v>18</v>
      </c>
      <c r="I37" s="48" t="s">
        <v>40078</v>
      </c>
      <c r="J37" s="42">
        <v>8059175199073</v>
      </c>
      <c r="K37" s="63">
        <v>45658</v>
      </c>
      <c r="L37" s="47">
        <v>0</v>
      </c>
      <c r="M37" s="47">
        <v>279.95</v>
      </c>
      <c r="N37" s="63">
        <v>44249</v>
      </c>
    </row>
    <row r="38" spans="1:14" s="32" customFormat="1" x14ac:dyDescent="0.25">
      <c r="A38" s="43" t="s">
        <v>40087</v>
      </c>
      <c r="B38" s="42"/>
      <c r="C38" s="42"/>
      <c r="D38" s="43"/>
      <c r="E38" s="43" t="s">
        <v>40088</v>
      </c>
      <c r="F38" s="81" t="s">
        <v>41</v>
      </c>
      <c r="G38" s="32" t="s">
        <v>17</v>
      </c>
      <c r="H38" s="43" t="s">
        <v>18</v>
      </c>
      <c r="I38" s="48" t="s">
        <v>40089</v>
      </c>
      <c r="J38" s="42">
        <v>8059175199110</v>
      </c>
      <c r="K38" s="63">
        <v>45658</v>
      </c>
      <c r="L38" s="47">
        <v>0</v>
      </c>
      <c r="M38" s="47">
        <v>279.95</v>
      </c>
      <c r="N38" s="63">
        <v>44249</v>
      </c>
    </row>
    <row r="39" spans="1:14" s="32" customFormat="1" x14ac:dyDescent="0.25">
      <c r="A39" s="43" t="s">
        <v>40084</v>
      </c>
      <c r="B39" s="42"/>
      <c r="C39" s="42"/>
      <c r="D39" s="43"/>
      <c r="E39" s="43" t="s">
        <v>40085</v>
      </c>
      <c r="F39" s="81" t="s">
        <v>41</v>
      </c>
      <c r="G39" s="32" t="s">
        <v>17</v>
      </c>
      <c r="H39" s="43" t="s">
        <v>18</v>
      </c>
      <c r="I39" s="48" t="s">
        <v>40086</v>
      </c>
      <c r="J39" s="42">
        <v>8059175199103</v>
      </c>
      <c r="K39" s="63">
        <v>45658</v>
      </c>
      <c r="L39" s="47">
        <v>0</v>
      </c>
      <c r="M39" s="47">
        <v>279.95</v>
      </c>
      <c r="N39" s="63">
        <v>44249</v>
      </c>
    </row>
    <row r="40" spans="1:14" s="32" customFormat="1" x14ac:dyDescent="0.25">
      <c r="A40" s="43" t="s">
        <v>40081</v>
      </c>
      <c r="B40" s="42"/>
      <c r="C40" s="42"/>
      <c r="D40" s="43"/>
      <c r="E40" s="43" t="s">
        <v>40082</v>
      </c>
      <c r="F40" s="81" t="s">
        <v>41</v>
      </c>
      <c r="G40" s="32" t="s">
        <v>17</v>
      </c>
      <c r="H40" s="43" t="s">
        <v>18</v>
      </c>
      <c r="I40" s="48" t="s">
        <v>40083</v>
      </c>
      <c r="J40" s="42">
        <v>8059175199097</v>
      </c>
      <c r="K40" s="63">
        <v>45658</v>
      </c>
      <c r="L40" s="47">
        <v>0</v>
      </c>
      <c r="M40" s="47">
        <v>279.95</v>
      </c>
      <c r="N40" s="63">
        <v>44249</v>
      </c>
    </row>
    <row r="41" spans="1:14" s="32" customFormat="1" x14ac:dyDescent="0.25">
      <c r="A41" s="43"/>
      <c r="B41" s="42"/>
      <c r="C41" s="42"/>
      <c r="D41" s="43"/>
      <c r="E41" s="17" t="s">
        <v>76689</v>
      </c>
      <c r="F41" s="81" t="s">
        <v>41</v>
      </c>
      <c r="G41" s="32" t="s">
        <v>17</v>
      </c>
      <c r="H41" s="43" t="s">
        <v>18</v>
      </c>
      <c r="I41" s="17" t="s">
        <v>39892</v>
      </c>
      <c r="J41" s="17" t="str">
        <f>"8059175198984"</f>
        <v>8059175198984</v>
      </c>
      <c r="K41" s="63">
        <v>45658</v>
      </c>
      <c r="L41" s="47">
        <v>0</v>
      </c>
      <c r="M41" s="47">
        <v>279.95</v>
      </c>
      <c r="N41" s="63">
        <v>44249</v>
      </c>
    </row>
    <row r="42" spans="1:14" s="32" customFormat="1" x14ac:dyDescent="0.25">
      <c r="A42" s="43"/>
      <c r="B42" s="42"/>
      <c r="C42" s="42"/>
      <c r="D42" s="43"/>
      <c r="E42" s="17" t="s">
        <v>76690</v>
      </c>
      <c r="F42" s="81" t="s">
        <v>41</v>
      </c>
      <c r="G42" s="32" t="s">
        <v>17</v>
      </c>
      <c r="H42" s="43" t="s">
        <v>18</v>
      </c>
      <c r="I42" s="17" t="s">
        <v>39890</v>
      </c>
      <c r="J42" s="17" t="str">
        <f>"8059175198991"</f>
        <v>8059175198991</v>
      </c>
      <c r="K42" s="63">
        <v>45658</v>
      </c>
      <c r="L42" s="47">
        <v>0</v>
      </c>
      <c r="M42" s="47">
        <v>279.95</v>
      </c>
      <c r="N42" s="63">
        <v>44249</v>
      </c>
    </row>
    <row r="43" spans="1:14" s="32" customFormat="1" x14ac:dyDescent="0.25">
      <c r="A43" s="43"/>
      <c r="B43" s="42"/>
      <c r="C43" s="42"/>
      <c r="D43" s="43"/>
      <c r="E43" s="17" t="s">
        <v>76691</v>
      </c>
      <c r="F43" s="81" t="s">
        <v>41</v>
      </c>
      <c r="G43" s="32" t="s">
        <v>17</v>
      </c>
      <c r="H43" s="43" t="s">
        <v>18</v>
      </c>
      <c r="I43" s="17" t="s">
        <v>39888</v>
      </c>
      <c r="J43" s="17" t="str">
        <f>"8059175199004"</f>
        <v>8059175199004</v>
      </c>
      <c r="K43" s="63">
        <v>45658</v>
      </c>
      <c r="L43" s="47">
        <v>0</v>
      </c>
      <c r="M43" s="47">
        <v>279.95</v>
      </c>
      <c r="N43" s="63">
        <v>44249</v>
      </c>
    </row>
    <row r="44" spans="1:14" s="32" customFormat="1" x14ac:dyDescent="0.25">
      <c r="A44" s="43"/>
      <c r="B44" s="42"/>
      <c r="C44" s="42"/>
      <c r="D44" s="43"/>
      <c r="E44" s="17" t="s">
        <v>76692</v>
      </c>
      <c r="F44" s="81" t="s">
        <v>41</v>
      </c>
      <c r="G44" s="32" t="s">
        <v>17</v>
      </c>
      <c r="H44" s="43" t="s">
        <v>18</v>
      </c>
      <c r="I44" s="17" t="s">
        <v>39894</v>
      </c>
      <c r="J44" s="17" t="str">
        <f>"8059175199011"</f>
        <v>8059175199011</v>
      </c>
      <c r="K44" s="63">
        <v>45658</v>
      </c>
      <c r="L44" s="47">
        <v>0</v>
      </c>
      <c r="M44" s="47">
        <v>279.95</v>
      </c>
      <c r="N44" s="63">
        <v>44249</v>
      </c>
    </row>
    <row r="45" spans="1:14" s="32" customFormat="1" x14ac:dyDescent="0.25">
      <c r="A45" s="43"/>
      <c r="B45" s="42"/>
      <c r="C45" s="42"/>
      <c r="D45" s="43"/>
      <c r="E45" s="17" t="s">
        <v>76693</v>
      </c>
      <c r="F45" s="81" t="s">
        <v>41</v>
      </c>
      <c r="G45" s="32" t="s">
        <v>17</v>
      </c>
      <c r="H45" s="43" t="s">
        <v>18</v>
      </c>
      <c r="I45" s="17" t="s">
        <v>76694</v>
      </c>
      <c r="J45" s="17" t="str">
        <f>"8059175199028"</f>
        <v>8059175199028</v>
      </c>
      <c r="K45" s="63">
        <v>45658</v>
      </c>
      <c r="L45" s="47">
        <v>0</v>
      </c>
      <c r="M45" s="47">
        <v>279.95</v>
      </c>
      <c r="N45" s="63">
        <v>44249</v>
      </c>
    </row>
    <row r="46" spans="1:14" s="32" customFormat="1" x14ac:dyDescent="0.25">
      <c r="A46" s="43"/>
      <c r="B46" s="42"/>
      <c r="C46" s="42"/>
      <c r="D46" s="43"/>
      <c r="E46" s="17" t="s">
        <v>76695</v>
      </c>
      <c r="F46" s="81" t="s">
        <v>41</v>
      </c>
      <c r="G46" s="32" t="s">
        <v>17</v>
      </c>
      <c r="H46" s="43" t="s">
        <v>18</v>
      </c>
      <c r="I46" s="17" t="s">
        <v>39900</v>
      </c>
      <c r="J46" s="17" t="str">
        <f>"8059175199035"</f>
        <v>8059175199035</v>
      </c>
      <c r="K46" s="63">
        <v>45658</v>
      </c>
      <c r="L46" s="47">
        <v>0</v>
      </c>
      <c r="M46" s="47">
        <v>279.95</v>
      </c>
      <c r="N46" s="63">
        <v>44249</v>
      </c>
    </row>
    <row r="47" spans="1:14" s="32" customFormat="1" x14ac:dyDescent="0.25">
      <c r="A47" s="43"/>
      <c r="B47" s="42"/>
      <c r="C47" s="42"/>
      <c r="D47" s="43"/>
      <c r="E47" s="17" t="s">
        <v>76696</v>
      </c>
      <c r="F47" s="81" t="s">
        <v>41</v>
      </c>
      <c r="G47" s="32" t="s">
        <v>17</v>
      </c>
      <c r="H47" s="43" t="s">
        <v>18</v>
      </c>
      <c r="I47" s="17" t="s">
        <v>39903</v>
      </c>
      <c r="J47" s="17" t="str">
        <f>"8059175199042"</f>
        <v>8059175199042</v>
      </c>
      <c r="K47" s="63">
        <v>45658</v>
      </c>
      <c r="L47" s="47">
        <v>0</v>
      </c>
      <c r="M47" s="47">
        <v>279.95</v>
      </c>
      <c r="N47" s="63">
        <v>44249</v>
      </c>
    </row>
    <row r="48" spans="1:14" s="32" customFormat="1" x14ac:dyDescent="0.25">
      <c r="A48" s="43" t="s">
        <v>39878</v>
      </c>
      <c r="B48" s="42"/>
      <c r="C48" s="42"/>
      <c r="D48" s="43"/>
      <c r="E48" s="43" t="s">
        <v>39879</v>
      </c>
      <c r="F48" s="81" t="s">
        <v>41</v>
      </c>
      <c r="G48" s="32" t="s">
        <v>17</v>
      </c>
      <c r="H48" s="43" t="s">
        <v>18</v>
      </c>
      <c r="I48" s="48" t="s">
        <v>39880</v>
      </c>
      <c r="J48" s="42">
        <v>8059175298288</v>
      </c>
      <c r="K48" s="63">
        <v>45658</v>
      </c>
      <c r="L48" s="47">
        <v>0</v>
      </c>
      <c r="M48" s="47">
        <v>279.95</v>
      </c>
      <c r="N48" s="63">
        <v>44249</v>
      </c>
    </row>
    <row r="49" spans="1:14" s="32" customFormat="1" x14ac:dyDescent="0.25">
      <c r="A49" s="43" t="s">
        <v>39876</v>
      </c>
      <c r="B49" s="42"/>
      <c r="C49" s="42"/>
      <c r="D49" s="43"/>
      <c r="E49" s="43" t="s">
        <v>62568</v>
      </c>
      <c r="F49" s="81" t="s">
        <v>41</v>
      </c>
      <c r="G49" s="32" t="s">
        <v>17</v>
      </c>
      <c r="H49" s="43" t="s">
        <v>18</v>
      </c>
      <c r="I49" s="48" t="s">
        <v>39877</v>
      </c>
      <c r="J49" s="42">
        <v>8059175298271</v>
      </c>
      <c r="K49" s="63">
        <v>45658</v>
      </c>
      <c r="L49" s="47">
        <v>0</v>
      </c>
      <c r="M49" s="47">
        <v>279.95</v>
      </c>
      <c r="N49" s="63">
        <v>44249</v>
      </c>
    </row>
    <row r="50" spans="1:14" s="32" customFormat="1" x14ac:dyDescent="0.25">
      <c r="A50" s="43" t="s">
        <v>39874</v>
      </c>
      <c r="B50" s="42"/>
      <c r="C50" s="42" t="s">
        <v>70336</v>
      </c>
      <c r="D50" s="43"/>
      <c r="E50" s="43" t="s">
        <v>62567</v>
      </c>
      <c r="F50" s="81" t="s">
        <v>41</v>
      </c>
      <c r="G50" s="32" t="s">
        <v>17</v>
      </c>
      <c r="H50" s="43" t="s">
        <v>18</v>
      </c>
      <c r="I50" s="48" t="s">
        <v>39875</v>
      </c>
      <c r="J50" s="42">
        <v>8059175298240</v>
      </c>
      <c r="K50" s="63">
        <v>45658</v>
      </c>
      <c r="L50" s="47">
        <v>0</v>
      </c>
      <c r="M50" s="47">
        <v>279.95</v>
      </c>
      <c r="N50" s="63">
        <v>44249</v>
      </c>
    </row>
    <row r="51" spans="1:14" s="32" customFormat="1" x14ac:dyDescent="0.25">
      <c r="A51" s="43" t="s">
        <v>39872</v>
      </c>
      <c r="B51" s="42"/>
      <c r="C51" s="42" t="s">
        <v>70335</v>
      </c>
      <c r="D51" s="43"/>
      <c r="E51" s="43" t="s">
        <v>62566</v>
      </c>
      <c r="F51" s="81" t="s">
        <v>41</v>
      </c>
      <c r="G51" s="32" t="s">
        <v>17</v>
      </c>
      <c r="H51" s="43" t="s">
        <v>18</v>
      </c>
      <c r="I51" s="48" t="s">
        <v>39873</v>
      </c>
      <c r="J51" s="42">
        <v>8059175298257</v>
      </c>
      <c r="K51" s="63">
        <v>45658</v>
      </c>
      <c r="L51" s="47">
        <v>0</v>
      </c>
      <c r="M51" s="47">
        <v>279.95</v>
      </c>
      <c r="N51" s="63">
        <v>44249</v>
      </c>
    </row>
    <row r="52" spans="1:14" s="32" customFormat="1" x14ac:dyDescent="0.25">
      <c r="A52" s="43" t="s">
        <v>39870</v>
      </c>
      <c r="B52" s="42"/>
      <c r="C52" s="42" t="s">
        <v>70334</v>
      </c>
      <c r="D52" s="43"/>
      <c r="E52" s="43" t="s">
        <v>62565</v>
      </c>
      <c r="F52" s="81" t="s">
        <v>41</v>
      </c>
      <c r="G52" s="32" t="s">
        <v>17</v>
      </c>
      <c r="H52" s="43" t="s">
        <v>18</v>
      </c>
      <c r="I52" s="48" t="s">
        <v>39871</v>
      </c>
      <c r="J52" s="42">
        <v>8059175298264</v>
      </c>
      <c r="K52" s="63">
        <v>45658</v>
      </c>
      <c r="L52" s="47">
        <v>0</v>
      </c>
      <c r="M52" s="47">
        <v>279.95</v>
      </c>
      <c r="N52" s="63">
        <v>44249</v>
      </c>
    </row>
    <row r="53" spans="1:14" s="32" customFormat="1" x14ac:dyDescent="0.25">
      <c r="A53" s="43" t="s">
        <v>39884</v>
      </c>
      <c r="B53" s="42"/>
      <c r="C53" s="42"/>
      <c r="D53" s="43"/>
      <c r="E53" s="43" t="s">
        <v>39885</v>
      </c>
      <c r="F53" s="81" t="s">
        <v>41</v>
      </c>
      <c r="G53" s="32" t="s">
        <v>17</v>
      </c>
      <c r="H53" s="43" t="s">
        <v>18</v>
      </c>
      <c r="I53" s="48" t="s">
        <v>39886</v>
      </c>
      <c r="J53" s="42">
        <v>8059175298301</v>
      </c>
      <c r="K53" s="63">
        <v>45658</v>
      </c>
      <c r="L53" s="47">
        <v>0</v>
      </c>
      <c r="M53" s="47">
        <v>279.95</v>
      </c>
      <c r="N53" s="63">
        <v>44249</v>
      </c>
    </row>
    <row r="54" spans="1:14" s="32" customFormat="1" x14ac:dyDescent="0.25">
      <c r="A54" s="43" t="s">
        <v>39881</v>
      </c>
      <c r="B54" s="42"/>
      <c r="C54" s="42"/>
      <c r="D54" s="43"/>
      <c r="E54" s="43" t="s">
        <v>39882</v>
      </c>
      <c r="F54" s="81" t="s">
        <v>41</v>
      </c>
      <c r="G54" s="32" t="s">
        <v>17</v>
      </c>
      <c r="H54" s="43" t="s">
        <v>18</v>
      </c>
      <c r="I54" s="48" t="s">
        <v>39883</v>
      </c>
      <c r="J54" s="42">
        <v>8059175298295</v>
      </c>
      <c r="K54" s="63">
        <v>45658</v>
      </c>
      <c r="L54" s="47">
        <v>0</v>
      </c>
      <c r="M54" s="47">
        <v>279.95</v>
      </c>
      <c r="N54" s="63">
        <v>44249</v>
      </c>
    </row>
    <row r="55" spans="1:14" s="32" customFormat="1" x14ac:dyDescent="0.25">
      <c r="B55" s="55" t="s">
        <v>68318</v>
      </c>
      <c r="C55" s="42"/>
      <c r="E55" s="17" t="s">
        <v>68319</v>
      </c>
      <c r="F55" s="44"/>
      <c r="G55" s="44" t="s">
        <v>11</v>
      </c>
      <c r="H55" s="44" t="s">
        <v>12</v>
      </c>
      <c r="I55" s="17" t="s">
        <v>68320</v>
      </c>
      <c r="J55" s="20" t="str">
        <f>"8059347012353"</f>
        <v>8059347012353</v>
      </c>
      <c r="K55" s="45"/>
      <c r="L55" s="46">
        <v>189.95</v>
      </c>
      <c r="M55" s="46">
        <v>189.95</v>
      </c>
      <c r="N55" s="45"/>
    </row>
    <row r="56" spans="1:14" s="32" customFormat="1" x14ac:dyDescent="0.25">
      <c r="B56" s="55" t="s">
        <v>68315</v>
      </c>
      <c r="C56" s="42"/>
      <c r="E56" s="17" t="s">
        <v>68316</v>
      </c>
      <c r="F56" s="44"/>
      <c r="G56" s="44" t="s">
        <v>11</v>
      </c>
      <c r="H56" s="44" t="s">
        <v>12</v>
      </c>
      <c r="I56" s="17" t="s">
        <v>68317</v>
      </c>
      <c r="J56" s="20" t="str">
        <f>"8059347012346"</f>
        <v>8059347012346</v>
      </c>
      <c r="K56" s="45"/>
      <c r="L56" s="46">
        <v>189.95</v>
      </c>
      <c r="M56" s="46">
        <v>189.95</v>
      </c>
      <c r="N56" s="45"/>
    </row>
    <row r="57" spans="1:14" s="32" customFormat="1" x14ac:dyDescent="0.25">
      <c r="B57" s="55" t="s">
        <v>68312</v>
      </c>
      <c r="C57" s="42"/>
      <c r="E57" s="17" t="s">
        <v>68313</v>
      </c>
      <c r="F57" s="44"/>
      <c r="G57" s="44" t="s">
        <v>11</v>
      </c>
      <c r="H57" s="44" t="s">
        <v>12</v>
      </c>
      <c r="I57" s="17" t="s">
        <v>68314</v>
      </c>
      <c r="J57" s="20" t="str">
        <f>"8059347012339"</f>
        <v>8059347012339</v>
      </c>
      <c r="K57" s="45"/>
      <c r="L57" s="46">
        <v>189.95</v>
      </c>
      <c r="M57" s="46">
        <v>189.95</v>
      </c>
      <c r="N57" s="45"/>
    </row>
    <row r="58" spans="1:14" s="32" customFormat="1" x14ac:dyDescent="0.25">
      <c r="B58" s="55" t="s">
        <v>68309</v>
      </c>
      <c r="C58" s="42"/>
      <c r="E58" s="17" t="s">
        <v>68310</v>
      </c>
      <c r="F58" s="44"/>
      <c r="G58" s="44" t="s">
        <v>11</v>
      </c>
      <c r="H58" s="44" t="s">
        <v>12</v>
      </c>
      <c r="I58" s="17" t="s">
        <v>68311</v>
      </c>
      <c r="J58" s="20" t="str">
        <f>"8059347012322"</f>
        <v>8059347012322</v>
      </c>
      <c r="K58" s="45"/>
      <c r="L58" s="46">
        <v>189.95</v>
      </c>
      <c r="M58" s="46">
        <v>189.95</v>
      </c>
      <c r="N58" s="45"/>
    </row>
    <row r="59" spans="1:14" s="32" customFormat="1" x14ac:dyDescent="0.25">
      <c r="B59" s="55" t="s">
        <v>68342</v>
      </c>
      <c r="C59" s="42"/>
      <c r="E59" s="17" t="s">
        <v>68343</v>
      </c>
      <c r="F59" s="44"/>
      <c r="G59" s="44" t="s">
        <v>11</v>
      </c>
      <c r="H59" s="44" t="s">
        <v>12</v>
      </c>
      <c r="I59" s="17" t="s">
        <v>68344</v>
      </c>
      <c r="J59" s="20" t="str">
        <f>"8059347012438"</f>
        <v>8059347012438</v>
      </c>
      <c r="K59" s="45"/>
      <c r="L59" s="46">
        <v>189.95</v>
      </c>
      <c r="M59" s="46">
        <v>189.95</v>
      </c>
      <c r="N59" s="45"/>
    </row>
    <row r="60" spans="1:14" s="32" customFormat="1" x14ac:dyDescent="0.25">
      <c r="B60" s="55" t="s">
        <v>68339</v>
      </c>
      <c r="C60" s="42"/>
      <c r="E60" s="17" t="s">
        <v>68340</v>
      </c>
      <c r="F60" s="44"/>
      <c r="G60" s="44" t="s">
        <v>11</v>
      </c>
      <c r="H60" s="44" t="s">
        <v>12</v>
      </c>
      <c r="I60" s="17" t="s">
        <v>68341</v>
      </c>
      <c r="J60" s="20" t="str">
        <f>"8059347012421"</f>
        <v>8059347012421</v>
      </c>
      <c r="K60" s="45"/>
      <c r="L60" s="46">
        <v>189.95</v>
      </c>
      <c r="M60" s="46">
        <v>189.95</v>
      </c>
      <c r="N60" s="45"/>
    </row>
    <row r="61" spans="1:14" s="32" customFormat="1" x14ac:dyDescent="0.25">
      <c r="B61" s="55" t="s">
        <v>68336</v>
      </c>
      <c r="C61" s="42"/>
      <c r="E61" s="17" t="s">
        <v>68337</v>
      </c>
      <c r="F61" s="44"/>
      <c r="G61" s="44" t="s">
        <v>11</v>
      </c>
      <c r="H61" s="44" t="s">
        <v>12</v>
      </c>
      <c r="I61" s="17" t="s">
        <v>68338</v>
      </c>
      <c r="J61" s="20" t="str">
        <f>"8059347012414"</f>
        <v>8059347012414</v>
      </c>
      <c r="K61" s="45"/>
      <c r="L61" s="46">
        <v>189.95</v>
      </c>
      <c r="M61" s="46">
        <v>189.95</v>
      </c>
      <c r="N61" s="45"/>
    </row>
    <row r="62" spans="1:14" s="32" customFormat="1" x14ac:dyDescent="0.25">
      <c r="B62" s="55" t="s">
        <v>68333</v>
      </c>
      <c r="C62" s="42"/>
      <c r="E62" s="17" t="s">
        <v>68334</v>
      </c>
      <c r="F62" s="44"/>
      <c r="G62" s="44" t="s">
        <v>11</v>
      </c>
      <c r="H62" s="44" t="s">
        <v>12</v>
      </c>
      <c r="I62" s="17" t="s">
        <v>68335</v>
      </c>
      <c r="J62" s="20" t="str">
        <f>"8059347012407"</f>
        <v>8059347012407</v>
      </c>
      <c r="K62" s="45"/>
      <c r="L62" s="46">
        <v>189.95</v>
      </c>
      <c r="M62" s="46">
        <v>189.95</v>
      </c>
      <c r="N62" s="45"/>
    </row>
    <row r="63" spans="1:14" s="32" customFormat="1" x14ac:dyDescent="0.25">
      <c r="B63" s="55" t="s">
        <v>68330</v>
      </c>
      <c r="C63" s="42"/>
      <c r="E63" s="17" t="s">
        <v>68331</v>
      </c>
      <c r="F63" s="44"/>
      <c r="G63" s="44" t="s">
        <v>11</v>
      </c>
      <c r="H63" s="44" t="s">
        <v>12</v>
      </c>
      <c r="I63" s="17" t="s">
        <v>68332</v>
      </c>
      <c r="J63" s="20" t="str">
        <f>"8059347012391"</f>
        <v>8059347012391</v>
      </c>
      <c r="K63" s="45"/>
      <c r="L63" s="46">
        <v>189.95</v>
      </c>
      <c r="M63" s="46">
        <v>189.95</v>
      </c>
      <c r="N63" s="45"/>
    </row>
    <row r="64" spans="1:14" s="32" customFormat="1" x14ac:dyDescent="0.25">
      <c r="B64" s="55" t="s">
        <v>68327</v>
      </c>
      <c r="C64" s="42"/>
      <c r="E64" s="17" t="s">
        <v>68328</v>
      </c>
      <c r="F64" s="44"/>
      <c r="G64" s="44" t="s">
        <v>11</v>
      </c>
      <c r="H64" s="44" t="s">
        <v>12</v>
      </c>
      <c r="I64" s="17" t="s">
        <v>68329</v>
      </c>
      <c r="J64" s="20" t="str">
        <f>"8059347012384"</f>
        <v>8059347012384</v>
      </c>
      <c r="K64" s="45"/>
      <c r="L64" s="46">
        <v>189.95</v>
      </c>
      <c r="M64" s="46">
        <v>189.95</v>
      </c>
      <c r="N64" s="45"/>
    </row>
    <row r="65" spans="2:14" s="32" customFormat="1" x14ac:dyDescent="0.25">
      <c r="B65" s="55" t="s">
        <v>68324</v>
      </c>
      <c r="C65" s="42"/>
      <c r="E65" s="17" t="s">
        <v>68325</v>
      </c>
      <c r="F65" s="44"/>
      <c r="G65" s="44" t="s">
        <v>11</v>
      </c>
      <c r="H65" s="44" t="s">
        <v>12</v>
      </c>
      <c r="I65" s="17" t="s">
        <v>68326</v>
      </c>
      <c r="J65" s="20" t="str">
        <f>"8059347012377"</f>
        <v>8059347012377</v>
      </c>
      <c r="K65" s="45"/>
      <c r="L65" s="46">
        <v>189.95</v>
      </c>
      <c r="M65" s="46">
        <v>189.95</v>
      </c>
      <c r="N65" s="45"/>
    </row>
    <row r="66" spans="2:14" s="32" customFormat="1" x14ac:dyDescent="0.25">
      <c r="B66" s="55" t="s">
        <v>68321</v>
      </c>
      <c r="C66" s="42"/>
      <c r="E66" s="17" t="s">
        <v>68322</v>
      </c>
      <c r="F66" s="44"/>
      <c r="G66" s="44" t="s">
        <v>11</v>
      </c>
      <c r="H66" s="44" t="s">
        <v>12</v>
      </c>
      <c r="I66" s="17" t="s">
        <v>68323</v>
      </c>
      <c r="J66" s="20" t="str">
        <f>"8059347012360"</f>
        <v>8059347012360</v>
      </c>
      <c r="K66" s="45"/>
      <c r="L66" s="46">
        <v>189.95</v>
      </c>
      <c r="M66" s="46">
        <v>189.95</v>
      </c>
      <c r="N66" s="45"/>
    </row>
    <row r="67" spans="2:14" s="32" customFormat="1" x14ac:dyDescent="0.25">
      <c r="B67" s="17" t="s">
        <v>68270</v>
      </c>
      <c r="C67" s="42"/>
      <c r="E67" s="17" t="s">
        <v>76697</v>
      </c>
      <c r="F67" s="44"/>
      <c r="G67" s="44" t="s">
        <v>11</v>
      </c>
      <c r="H67" s="44" t="s">
        <v>12</v>
      </c>
      <c r="I67" s="17" t="s">
        <v>76698</v>
      </c>
      <c r="J67" s="17" t="str">
        <f>"8059347011981"</f>
        <v>8059347011981</v>
      </c>
      <c r="K67" s="45"/>
      <c r="L67" s="46">
        <v>189.95</v>
      </c>
      <c r="M67" s="46">
        <v>189.95</v>
      </c>
      <c r="N67" s="45"/>
    </row>
    <row r="68" spans="2:14" s="32" customFormat="1" x14ac:dyDescent="0.25">
      <c r="B68" s="17" t="s">
        <v>68273</v>
      </c>
      <c r="C68" s="42"/>
      <c r="E68" s="17" t="s">
        <v>76699</v>
      </c>
      <c r="F68" s="44"/>
      <c r="G68" s="44" t="s">
        <v>11</v>
      </c>
      <c r="H68" s="44" t="s">
        <v>12</v>
      </c>
      <c r="I68" s="17" t="s">
        <v>76700</v>
      </c>
      <c r="J68" s="17" t="str">
        <f>"8059347011998"</f>
        <v>8059347011998</v>
      </c>
      <c r="K68" s="45"/>
      <c r="L68" s="46">
        <v>189.95</v>
      </c>
      <c r="M68" s="46">
        <v>189.95</v>
      </c>
      <c r="N68" s="45"/>
    </row>
    <row r="69" spans="2:14" s="32" customFormat="1" x14ac:dyDescent="0.25">
      <c r="B69" s="17" t="s">
        <v>68276</v>
      </c>
      <c r="C69" s="42"/>
      <c r="E69" s="17" t="s">
        <v>76701</v>
      </c>
      <c r="F69" s="44"/>
      <c r="G69" s="44" t="s">
        <v>11</v>
      </c>
      <c r="H69" s="44" t="s">
        <v>12</v>
      </c>
      <c r="I69" s="17" t="s">
        <v>76702</v>
      </c>
      <c r="J69" s="17" t="str">
        <f>"8059347012001"</f>
        <v>8059347012001</v>
      </c>
      <c r="K69" s="45"/>
      <c r="L69" s="46">
        <v>189.95</v>
      </c>
      <c r="M69" s="46">
        <v>189.95</v>
      </c>
      <c r="N69" s="45"/>
    </row>
    <row r="70" spans="2:14" s="32" customFormat="1" x14ac:dyDescent="0.25">
      <c r="B70" s="17" t="s">
        <v>68279</v>
      </c>
      <c r="C70" s="42"/>
      <c r="E70" s="17" t="s">
        <v>76703</v>
      </c>
      <c r="F70" s="44"/>
      <c r="G70" s="44" t="s">
        <v>11</v>
      </c>
      <c r="H70" s="44" t="s">
        <v>12</v>
      </c>
      <c r="I70" s="17" t="s">
        <v>76704</v>
      </c>
      <c r="J70" s="17" t="str">
        <f>"8059347012018"</f>
        <v>8059347012018</v>
      </c>
      <c r="K70" s="45"/>
      <c r="L70" s="46">
        <v>189.95</v>
      </c>
      <c r="M70" s="46">
        <v>189.95</v>
      </c>
      <c r="N70" s="45"/>
    </row>
    <row r="71" spans="2:14" s="32" customFormat="1" x14ac:dyDescent="0.25">
      <c r="B71" s="17" t="s">
        <v>68282</v>
      </c>
      <c r="C71" s="42"/>
      <c r="E71" s="17" t="s">
        <v>76705</v>
      </c>
      <c r="F71" s="44"/>
      <c r="G71" s="44" t="s">
        <v>11</v>
      </c>
      <c r="H71" s="44" t="s">
        <v>12</v>
      </c>
      <c r="I71" s="17" t="s">
        <v>76706</v>
      </c>
      <c r="J71" s="17" t="str">
        <f>"8059347012025"</f>
        <v>8059347012025</v>
      </c>
      <c r="K71" s="45"/>
      <c r="L71" s="46">
        <v>189.95</v>
      </c>
      <c r="M71" s="46">
        <v>189.95</v>
      </c>
      <c r="N71" s="45"/>
    </row>
    <row r="72" spans="2:14" s="32" customFormat="1" x14ac:dyDescent="0.25">
      <c r="B72" s="17" t="s">
        <v>68285</v>
      </c>
      <c r="C72" s="42"/>
      <c r="E72" s="17" t="s">
        <v>76707</v>
      </c>
      <c r="F72" s="44"/>
      <c r="G72" s="44" t="s">
        <v>11</v>
      </c>
      <c r="H72" s="44" t="s">
        <v>12</v>
      </c>
      <c r="I72" s="17" t="s">
        <v>76708</v>
      </c>
      <c r="J72" s="17" t="str">
        <f>"8059347012032"</f>
        <v>8059347012032</v>
      </c>
      <c r="K72" s="45"/>
      <c r="L72" s="46">
        <v>189.95</v>
      </c>
      <c r="M72" s="46">
        <v>189.95</v>
      </c>
      <c r="N72" s="45"/>
    </row>
    <row r="73" spans="2:14" s="32" customFormat="1" x14ac:dyDescent="0.25">
      <c r="B73" s="17" t="s">
        <v>68288</v>
      </c>
      <c r="C73" s="42"/>
      <c r="E73" s="17" t="s">
        <v>76709</v>
      </c>
      <c r="F73" s="44"/>
      <c r="G73" s="44" t="s">
        <v>11</v>
      </c>
      <c r="H73" s="44" t="s">
        <v>12</v>
      </c>
      <c r="I73" s="17" t="s">
        <v>76710</v>
      </c>
      <c r="J73" s="17" t="str">
        <f>"8059347012049"</f>
        <v>8059347012049</v>
      </c>
      <c r="K73" s="45"/>
      <c r="L73" s="46">
        <v>189.95</v>
      </c>
      <c r="M73" s="46">
        <v>189.95</v>
      </c>
      <c r="N73" s="45"/>
    </row>
    <row r="74" spans="2:14" s="32" customFormat="1" x14ac:dyDescent="0.25">
      <c r="B74" s="17" t="s">
        <v>68291</v>
      </c>
      <c r="C74" s="42"/>
      <c r="E74" s="17" t="s">
        <v>76711</v>
      </c>
      <c r="F74" s="44"/>
      <c r="G74" s="44" t="s">
        <v>11</v>
      </c>
      <c r="H74" s="44" t="s">
        <v>12</v>
      </c>
      <c r="I74" s="17" t="s">
        <v>76712</v>
      </c>
      <c r="J74" s="17" t="str">
        <f>"8059347012056"</f>
        <v>8059347012056</v>
      </c>
      <c r="K74" s="45"/>
      <c r="L74" s="46">
        <v>189.95</v>
      </c>
      <c r="M74" s="46">
        <v>189.95</v>
      </c>
      <c r="N74" s="45"/>
    </row>
    <row r="75" spans="2:14" s="32" customFormat="1" x14ac:dyDescent="0.25">
      <c r="B75" s="17" t="s">
        <v>68294</v>
      </c>
      <c r="C75" s="42"/>
      <c r="E75" s="17" t="s">
        <v>76713</v>
      </c>
      <c r="F75" s="44"/>
      <c r="G75" s="44" t="s">
        <v>11</v>
      </c>
      <c r="H75" s="44" t="s">
        <v>12</v>
      </c>
      <c r="I75" s="17" t="s">
        <v>76714</v>
      </c>
      <c r="J75" s="17" t="str">
        <f>"8059347012063"</f>
        <v>8059347012063</v>
      </c>
      <c r="K75" s="45"/>
      <c r="L75" s="46">
        <v>189.95</v>
      </c>
      <c r="M75" s="46">
        <v>189.95</v>
      </c>
      <c r="N75" s="45"/>
    </row>
    <row r="76" spans="2:14" s="32" customFormat="1" x14ac:dyDescent="0.25">
      <c r="B76" s="17" t="s">
        <v>68297</v>
      </c>
      <c r="C76" s="42"/>
      <c r="E76" s="17" t="s">
        <v>76715</v>
      </c>
      <c r="F76" s="44"/>
      <c r="G76" s="44" t="s">
        <v>11</v>
      </c>
      <c r="H76" s="44" t="s">
        <v>12</v>
      </c>
      <c r="I76" s="17" t="s">
        <v>76716</v>
      </c>
      <c r="J76" s="17" t="str">
        <f>"8059347012070"</f>
        <v>8059347012070</v>
      </c>
      <c r="K76" s="45"/>
      <c r="L76" s="46">
        <v>189.95</v>
      </c>
      <c r="M76" s="46">
        <v>189.95</v>
      </c>
      <c r="N76" s="45"/>
    </row>
    <row r="77" spans="2:14" s="32" customFormat="1" x14ac:dyDescent="0.25">
      <c r="B77" s="17" t="s">
        <v>68300</v>
      </c>
      <c r="C77" s="42"/>
      <c r="E77" s="17" t="s">
        <v>76717</v>
      </c>
      <c r="F77" s="44"/>
      <c r="G77" s="44" t="s">
        <v>11</v>
      </c>
      <c r="H77" s="44" t="s">
        <v>12</v>
      </c>
      <c r="I77" s="17" t="s">
        <v>76718</v>
      </c>
      <c r="J77" s="17" t="str">
        <f>"8059347012087"</f>
        <v>8059347012087</v>
      </c>
      <c r="K77" s="45"/>
      <c r="L77" s="46">
        <v>189.95</v>
      </c>
      <c r="M77" s="46">
        <v>189.95</v>
      </c>
      <c r="N77" s="45"/>
    </row>
    <row r="78" spans="2:14" s="32" customFormat="1" x14ac:dyDescent="0.25">
      <c r="B78" s="17" t="s">
        <v>68303</v>
      </c>
      <c r="C78" s="42"/>
      <c r="E78" s="17" t="s">
        <v>76719</v>
      </c>
      <c r="F78" s="44"/>
      <c r="G78" s="44" t="s">
        <v>11</v>
      </c>
      <c r="H78" s="44" t="s">
        <v>12</v>
      </c>
      <c r="I78" s="17" t="s">
        <v>76720</v>
      </c>
      <c r="J78" s="17" t="str">
        <f>"8059347012094"</f>
        <v>8059347012094</v>
      </c>
      <c r="K78" s="45"/>
      <c r="L78" s="46">
        <v>189.95</v>
      </c>
      <c r="M78" s="46">
        <v>189.95</v>
      </c>
      <c r="N78" s="45"/>
    </row>
    <row r="79" spans="2:14" s="32" customFormat="1" x14ac:dyDescent="0.25">
      <c r="B79" s="17" t="s">
        <v>68306</v>
      </c>
      <c r="C79" s="42"/>
      <c r="E79" s="17" t="s">
        <v>76721</v>
      </c>
      <c r="F79" s="44"/>
      <c r="G79" s="44" t="s">
        <v>11</v>
      </c>
      <c r="H79" s="44" t="s">
        <v>12</v>
      </c>
      <c r="I79" s="17" t="s">
        <v>76722</v>
      </c>
      <c r="J79" s="17" t="str">
        <f>"8059347012100"</f>
        <v>8059347012100</v>
      </c>
      <c r="K79" s="45"/>
      <c r="L79" s="46">
        <v>189.95</v>
      </c>
      <c r="M79" s="46">
        <v>189.95</v>
      </c>
      <c r="N79" s="45"/>
    </row>
    <row r="80" spans="2:14" s="32" customFormat="1" x14ac:dyDescent="0.25">
      <c r="B80" s="55" t="s">
        <v>68279</v>
      </c>
      <c r="C80" s="42"/>
      <c r="E80" s="17" t="s">
        <v>68280</v>
      </c>
      <c r="F80" s="44"/>
      <c r="G80" s="44" t="s">
        <v>11</v>
      </c>
      <c r="H80" s="44" t="s">
        <v>12</v>
      </c>
      <c r="I80" s="17" t="s">
        <v>68281</v>
      </c>
      <c r="J80" s="20" t="str">
        <f>"8059347011844"</f>
        <v>8059347011844</v>
      </c>
      <c r="K80" s="45"/>
      <c r="L80" s="46">
        <v>189.95</v>
      </c>
      <c r="M80" s="46">
        <v>189.95</v>
      </c>
      <c r="N80" s="45"/>
    </row>
    <row r="81" spans="2:14" s="32" customFormat="1" x14ac:dyDescent="0.25">
      <c r="B81" s="55" t="s">
        <v>68276</v>
      </c>
      <c r="C81" s="42"/>
      <c r="E81" s="17" t="s">
        <v>68277</v>
      </c>
      <c r="F81" s="44"/>
      <c r="G81" s="44" t="s">
        <v>11</v>
      </c>
      <c r="H81" s="44" t="s">
        <v>12</v>
      </c>
      <c r="I81" s="17" t="s">
        <v>68278</v>
      </c>
      <c r="J81" s="20" t="str">
        <f>"8059347011837"</f>
        <v>8059347011837</v>
      </c>
      <c r="K81" s="45"/>
      <c r="L81" s="46">
        <v>189.95</v>
      </c>
      <c r="M81" s="46">
        <v>189.95</v>
      </c>
      <c r="N81" s="45"/>
    </row>
    <row r="82" spans="2:14" s="32" customFormat="1" x14ac:dyDescent="0.25">
      <c r="B82" s="55" t="s">
        <v>68273</v>
      </c>
      <c r="C82" s="42" t="s">
        <v>70040</v>
      </c>
      <c r="E82" s="17" t="s">
        <v>68274</v>
      </c>
      <c r="F82" s="44"/>
      <c r="G82" s="44" t="s">
        <v>11</v>
      </c>
      <c r="H82" s="44" t="s">
        <v>12</v>
      </c>
      <c r="I82" s="17" t="s">
        <v>68275</v>
      </c>
      <c r="J82" s="20">
        <v>8059347011820</v>
      </c>
      <c r="K82" s="45"/>
      <c r="L82" s="46">
        <v>189.95</v>
      </c>
      <c r="M82" s="46">
        <v>189.95</v>
      </c>
      <c r="N82" s="45"/>
    </row>
    <row r="83" spans="2:14" s="32" customFormat="1" x14ac:dyDescent="0.25">
      <c r="B83" s="55" t="s">
        <v>68270</v>
      </c>
      <c r="C83" s="42" t="s">
        <v>70039</v>
      </c>
      <c r="E83" s="17" t="s">
        <v>68271</v>
      </c>
      <c r="F83" s="44"/>
      <c r="G83" s="44" t="s">
        <v>11</v>
      </c>
      <c r="H83" s="44" t="s">
        <v>12</v>
      </c>
      <c r="I83" s="17" t="s">
        <v>68272</v>
      </c>
      <c r="J83" s="20">
        <v>8059347011813</v>
      </c>
      <c r="K83" s="45"/>
      <c r="L83" s="46">
        <v>189.95</v>
      </c>
      <c r="M83" s="46">
        <v>189.95</v>
      </c>
      <c r="N83" s="45"/>
    </row>
    <row r="84" spans="2:14" s="32" customFormat="1" x14ac:dyDescent="0.25">
      <c r="B84" s="55" t="s">
        <v>68306</v>
      </c>
      <c r="C84" s="42" t="s">
        <v>70038</v>
      </c>
      <c r="E84" s="17" t="s">
        <v>68307</v>
      </c>
      <c r="F84" s="44"/>
      <c r="G84" s="44" t="s">
        <v>11</v>
      </c>
      <c r="H84" s="44" t="s">
        <v>12</v>
      </c>
      <c r="I84" s="17" t="s">
        <v>68308</v>
      </c>
      <c r="J84" s="20">
        <v>8059347011936</v>
      </c>
      <c r="K84" s="45"/>
      <c r="L84" s="46">
        <v>189.95</v>
      </c>
      <c r="M84" s="46">
        <v>189.95</v>
      </c>
      <c r="N84" s="45"/>
    </row>
    <row r="85" spans="2:14" s="32" customFormat="1" x14ac:dyDescent="0.25">
      <c r="B85" s="55" t="s">
        <v>68303</v>
      </c>
      <c r="C85" s="42" t="s">
        <v>70037</v>
      </c>
      <c r="E85" s="17" t="s">
        <v>68304</v>
      </c>
      <c r="F85" s="44"/>
      <c r="G85" s="44" t="s">
        <v>11</v>
      </c>
      <c r="H85" s="44" t="s">
        <v>12</v>
      </c>
      <c r="I85" s="17" t="s">
        <v>68305</v>
      </c>
      <c r="J85" s="20">
        <v>8059347011929</v>
      </c>
      <c r="K85" s="45"/>
      <c r="L85" s="46">
        <v>189.95</v>
      </c>
      <c r="M85" s="46">
        <v>189.95</v>
      </c>
      <c r="N85" s="45"/>
    </row>
    <row r="86" spans="2:14" s="32" customFormat="1" x14ac:dyDescent="0.25">
      <c r="B86" s="55" t="s">
        <v>68300</v>
      </c>
      <c r="C86" s="42" t="s">
        <v>70036</v>
      </c>
      <c r="E86" s="17" t="s">
        <v>68301</v>
      </c>
      <c r="F86" s="44"/>
      <c r="G86" s="44" t="s">
        <v>11</v>
      </c>
      <c r="H86" s="44" t="s">
        <v>12</v>
      </c>
      <c r="I86" s="17" t="s">
        <v>68302</v>
      </c>
      <c r="J86" s="20">
        <v>8059347011912</v>
      </c>
      <c r="K86" s="45"/>
      <c r="L86" s="46">
        <v>189.95</v>
      </c>
      <c r="M86" s="46">
        <v>189.95</v>
      </c>
      <c r="N86" s="45"/>
    </row>
    <row r="87" spans="2:14" s="32" customFormat="1" x14ac:dyDescent="0.25">
      <c r="B87" s="55" t="s">
        <v>68297</v>
      </c>
      <c r="C87" s="42" t="s">
        <v>70035</v>
      </c>
      <c r="E87" s="17" t="s">
        <v>68298</v>
      </c>
      <c r="F87" s="44"/>
      <c r="G87" s="44" t="s">
        <v>11</v>
      </c>
      <c r="H87" s="44" t="s">
        <v>12</v>
      </c>
      <c r="I87" s="17" t="s">
        <v>68299</v>
      </c>
      <c r="J87" s="20">
        <v>8059347011905</v>
      </c>
      <c r="K87" s="45"/>
      <c r="L87" s="46">
        <v>189.95</v>
      </c>
      <c r="M87" s="46">
        <v>189.95</v>
      </c>
      <c r="N87" s="45"/>
    </row>
    <row r="88" spans="2:14" s="32" customFormat="1" x14ac:dyDescent="0.25">
      <c r="B88" s="55" t="s">
        <v>68294</v>
      </c>
      <c r="C88" s="42" t="s">
        <v>70034</v>
      </c>
      <c r="E88" s="17" t="s">
        <v>68295</v>
      </c>
      <c r="F88" s="44"/>
      <c r="G88" s="44" t="s">
        <v>11</v>
      </c>
      <c r="H88" s="44" t="s">
        <v>12</v>
      </c>
      <c r="I88" s="17" t="s">
        <v>68296</v>
      </c>
      <c r="J88" s="20">
        <v>8059347011899</v>
      </c>
      <c r="K88" s="45"/>
      <c r="L88" s="46">
        <v>189.95</v>
      </c>
      <c r="M88" s="46">
        <v>189.95</v>
      </c>
      <c r="N88" s="45"/>
    </row>
    <row r="89" spans="2:14" s="32" customFormat="1" x14ac:dyDescent="0.25">
      <c r="B89" s="55" t="s">
        <v>68291</v>
      </c>
      <c r="C89" s="42" t="s">
        <v>70033</v>
      </c>
      <c r="E89" s="17" t="s">
        <v>68292</v>
      </c>
      <c r="F89" s="44"/>
      <c r="G89" s="44" t="s">
        <v>11</v>
      </c>
      <c r="H89" s="44" t="s">
        <v>12</v>
      </c>
      <c r="I89" s="17" t="s">
        <v>68293</v>
      </c>
      <c r="J89" s="20">
        <v>8059347011882</v>
      </c>
      <c r="K89" s="45"/>
      <c r="L89" s="46">
        <v>189.95</v>
      </c>
      <c r="M89" s="46">
        <v>189.95</v>
      </c>
      <c r="N89" s="45"/>
    </row>
    <row r="90" spans="2:14" s="32" customFormat="1" x14ac:dyDescent="0.25">
      <c r="B90" s="55" t="s">
        <v>68288</v>
      </c>
      <c r="C90" s="42"/>
      <c r="E90" s="17" t="s">
        <v>68289</v>
      </c>
      <c r="F90" s="44"/>
      <c r="G90" s="44" t="s">
        <v>11</v>
      </c>
      <c r="H90" s="44" t="s">
        <v>12</v>
      </c>
      <c r="I90" s="17" t="s">
        <v>68290</v>
      </c>
      <c r="J90" s="20" t="str">
        <f>"8059347011875"</f>
        <v>8059347011875</v>
      </c>
      <c r="K90" s="45"/>
      <c r="L90" s="46">
        <v>189.95</v>
      </c>
      <c r="M90" s="46">
        <v>189.95</v>
      </c>
      <c r="N90" s="45"/>
    </row>
    <row r="91" spans="2:14" s="32" customFormat="1" x14ac:dyDescent="0.25">
      <c r="B91" s="55" t="s">
        <v>68285</v>
      </c>
      <c r="C91" s="42"/>
      <c r="E91" s="17" t="s">
        <v>68286</v>
      </c>
      <c r="F91" s="44"/>
      <c r="G91" s="44" t="s">
        <v>11</v>
      </c>
      <c r="H91" s="44" t="s">
        <v>12</v>
      </c>
      <c r="I91" s="17" t="s">
        <v>68287</v>
      </c>
      <c r="J91" s="20" t="str">
        <f>"8059347011868"</f>
        <v>8059347011868</v>
      </c>
      <c r="K91" s="45"/>
      <c r="L91" s="46">
        <v>189.95</v>
      </c>
      <c r="M91" s="46">
        <v>189.95</v>
      </c>
      <c r="N91" s="45"/>
    </row>
    <row r="92" spans="2:14" s="32" customFormat="1" x14ac:dyDescent="0.25">
      <c r="B92" s="55" t="s">
        <v>68282</v>
      </c>
      <c r="C92" s="42"/>
      <c r="E92" s="17" t="s">
        <v>68283</v>
      </c>
      <c r="F92" s="44"/>
      <c r="G92" s="44" t="s">
        <v>11</v>
      </c>
      <c r="H92" s="44" t="s">
        <v>12</v>
      </c>
      <c r="I92" s="17" t="s">
        <v>68284</v>
      </c>
      <c r="J92" s="20" t="str">
        <f>"8059347011851"</f>
        <v>8059347011851</v>
      </c>
      <c r="K92" s="45"/>
      <c r="L92" s="46">
        <v>189.95</v>
      </c>
      <c r="M92" s="46">
        <v>189.95</v>
      </c>
      <c r="N92" s="45"/>
    </row>
    <row r="93" spans="2:14" s="32" customFormat="1" x14ac:dyDescent="0.25">
      <c r="B93" s="23" t="s">
        <v>76733</v>
      </c>
      <c r="C93" s="23"/>
      <c r="D93" s="23" t="s">
        <v>76734</v>
      </c>
      <c r="E93" s="44" t="s">
        <v>76723</v>
      </c>
      <c r="F93" s="44">
        <v>714</v>
      </c>
      <c r="G93" s="44" t="s">
        <v>17</v>
      </c>
      <c r="H93" s="44" t="s">
        <v>18</v>
      </c>
      <c r="I93" s="55" t="s">
        <v>76728</v>
      </c>
      <c r="J93" s="55">
        <v>8059347313139</v>
      </c>
      <c r="K93" s="45">
        <v>45658</v>
      </c>
      <c r="L93" s="46">
        <v>0</v>
      </c>
      <c r="M93" s="46">
        <v>699.95</v>
      </c>
      <c r="N93" s="45">
        <v>45478</v>
      </c>
    </row>
    <row r="94" spans="2:14" s="32" customFormat="1" x14ac:dyDescent="0.25">
      <c r="B94" s="23" t="s">
        <v>76735</v>
      </c>
      <c r="C94" s="23"/>
      <c r="D94" s="23" t="s">
        <v>76736</v>
      </c>
      <c r="E94" s="44" t="s">
        <v>76724</v>
      </c>
      <c r="F94" s="44">
        <v>714</v>
      </c>
      <c r="G94" s="44" t="s">
        <v>17</v>
      </c>
      <c r="H94" s="44" t="s">
        <v>18</v>
      </c>
      <c r="I94" s="55" t="s">
        <v>76729</v>
      </c>
      <c r="J94" s="55">
        <v>8059347301402</v>
      </c>
      <c r="K94" s="45">
        <v>45658</v>
      </c>
      <c r="L94" s="46">
        <v>0</v>
      </c>
      <c r="M94" s="46">
        <v>699.95</v>
      </c>
      <c r="N94" s="45">
        <v>45478</v>
      </c>
    </row>
    <row r="95" spans="2:14" s="32" customFormat="1" x14ac:dyDescent="0.25">
      <c r="B95" s="23" t="s">
        <v>76737</v>
      </c>
      <c r="C95" s="23"/>
      <c r="D95" s="23" t="s">
        <v>76738</v>
      </c>
      <c r="E95" s="44" t="s">
        <v>76725</v>
      </c>
      <c r="F95" s="44">
        <v>714</v>
      </c>
      <c r="G95" s="44" t="s">
        <v>17</v>
      </c>
      <c r="H95" s="44" t="s">
        <v>18</v>
      </c>
      <c r="I95" s="55" t="s">
        <v>76730</v>
      </c>
      <c r="J95" s="55">
        <v>8059347313146</v>
      </c>
      <c r="K95" s="45">
        <v>45658</v>
      </c>
      <c r="L95" s="46">
        <v>0</v>
      </c>
      <c r="M95" s="46">
        <v>699.95</v>
      </c>
      <c r="N95" s="45">
        <v>45478</v>
      </c>
    </row>
    <row r="96" spans="2:14" s="32" customFormat="1" x14ac:dyDescent="0.25">
      <c r="B96" s="23" t="s">
        <v>76739</v>
      </c>
      <c r="C96" s="23"/>
      <c r="D96" s="23" t="s">
        <v>76740</v>
      </c>
      <c r="E96" s="44" t="s">
        <v>76726</v>
      </c>
      <c r="F96" s="44">
        <v>714</v>
      </c>
      <c r="G96" s="44" t="s">
        <v>17</v>
      </c>
      <c r="H96" s="44" t="s">
        <v>18</v>
      </c>
      <c r="I96" s="55" t="s">
        <v>76731</v>
      </c>
      <c r="J96" s="55">
        <v>8059347313153</v>
      </c>
      <c r="K96" s="45">
        <v>45658</v>
      </c>
      <c r="L96" s="46">
        <v>0</v>
      </c>
      <c r="M96" s="46">
        <v>699.95</v>
      </c>
      <c r="N96" s="45">
        <v>45478</v>
      </c>
    </row>
    <row r="97" spans="1:14" s="32" customFormat="1" x14ac:dyDescent="0.25">
      <c r="B97" s="23" t="s">
        <v>76741</v>
      </c>
      <c r="C97" s="23"/>
      <c r="D97" s="23" t="s">
        <v>76742</v>
      </c>
      <c r="E97" s="44" t="s">
        <v>76727</v>
      </c>
      <c r="F97" s="44">
        <v>714</v>
      </c>
      <c r="G97" s="44" t="s">
        <v>17</v>
      </c>
      <c r="H97" s="44" t="s">
        <v>18</v>
      </c>
      <c r="I97" s="55" t="s">
        <v>76732</v>
      </c>
      <c r="J97" s="55">
        <v>8059347313160</v>
      </c>
      <c r="K97" s="45">
        <v>45658</v>
      </c>
      <c r="L97" s="46">
        <v>0</v>
      </c>
      <c r="M97" s="46">
        <v>699.95</v>
      </c>
      <c r="N97" s="45">
        <v>45478</v>
      </c>
    </row>
    <row r="98" spans="1:14" s="17" customFormat="1" x14ac:dyDescent="0.25">
      <c r="A98" s="32" t="s">
        <v>27482</v>
      </c>
      <c r="B98" s="42" t="s">
        <v>66390</v>
      </c>
      <c r="C98" s="42"/>
      <c r="D98" s="42"/>
      <c r="E98" s="43" t="s">
        <v>59246</v>
      </c>
      <c r="F98" s="44" t="s">
        <v>298</v>
      </c>
      <c r="G98" s="44" t="s">
        <v>17</v>
      </c>
      <c r="H98" s="44" t="s">
        <v>18</v>
      </c>
      <c r="I98" s="42" t="s">
        <v>1177</v>
      </c>
      <c r="J98" s="42">
        <v>8021506618997</v>
      </c>
      <c r="K98" s="45">
        <v>45658</v>
      </c>
      <c r="L98" s="47">
        <v>0</v>
      </c>
      <c r="M98" s="47">
        <v>344.95</v>
      </c>
      <c r="N98" s="45">
        <v>42786</v>
      </c>
    </row>
    <row r="99" spans="1:14" s="17" customFormat="1" x14ac:dyDescent="0.25">
      <c r="A99" s="32" t="s">
        <v>27481</v>
      </c>
      <c r="B99" s="42" t="s">
        <v>66389</v>
      </c>
      <c r="C99" s="42"/>
      <c r="D99" s="42"/>
      <c r="E99" s="43" t="s">
        <v>59245</v>
      </c>
      <c r="F99" s="44" t="s">
        <v>298</v>
      </c>
      <c r="G99" s="44" t="s">
        <v>17</v>
      </c>
      <c r="H99" s="44" t="s">
        <v>18</v>
      </c>
      <c r="I99" s="42" t="s">
        <v>1176</v>
      </c>
      <c r="J99" s="42">
        <v>8021506618980</v>
      </c>
      <c r="K99" s="45">
        <v>45658</v>
      </c>
      <c r="L99" s="47">
        <v>0</v>
      </c>
      <c r="M99" s="47">
        <v>344.95</v>
      </c>
      <c r="N99" s="45">
        <v>42786</v>
      </c>
    </row>
    <row r="100" spans="1:14" s="17" customFormat="1" x14ac:dyDescent="0.25">
      <c r="A100" s="32" t="s">
        <v>27480</v>
      </c>
      <c r="B100" s="42" t="s">
        <v>66388</v>
      </c>
      <c r="C100" s="42"/>
      <c r="D100" s="42"/>
      <c r="E100" s="43" t="s">
        <v>59244</v>
      </c>
      <c r="F100" s="44" t="s">
        <v>298</v>
      </c>
      <c r="G100" s="44" t="s">
        <v>17</v>
      </c>
      <c r="H100" s="44" t="s">
        <v>18</v>
      </c>
      <c r="I100" s="42" t="s">
        <v>1175</v>
      </c>
      <c r="J100" s="42">
        <v>8021506618973</v>
      </c>
      <c r="K100" s="45">
        <v>45658</v>
      </c>
      <c r="L100" s="47">
        <v>0</v>
      </c>
      <c r="M100" s="47">
        <v>344.95</v>
      </c>
      <c r="N100" s="45">
        <v>42786</v>
      </c>
    </row>
    <row r="101" spans="1:14" s="17" customFormat="1" x14ac:dyDescent="0.25">
      <c r="A101" s="32" t="s">
        <v>27479</v>
      </c>
      <c r="B101" s="42" t="s">
        <v>66387</v>
      </c>
      <c r="C101" s="42"/>
      <c r="D101" s="42"/>
      <c r="E101" s="43" t="s">
        <v>59243</v>
      </c>
      <c r="F101" s="44" t="s">
        <v>298</v>
      </c>
      <c r="G101" s="44" t="s">
        <v>17</v>
      </c>
      <c r="H101" s="44" t="s">
        <v>18</v>
      </c>
      <c r="I101" s="42" t="s">
        <v>1174</v>
      </c>
      <c r="J101" s="42">
        <v>8021506618966</v>
      </c>
      <c r="K101" s="45">
        <v>45658</v>
      </c>
      <c r="L101" s="47">
        <v>0</v>
      </c>
      <c r="M101" s="47">
        <v>344.95</v>
      </c>
      <c r="N101" s="45">
        <v>42786</v>
      </c>
    </row>
    <row r="102" spans="1:14" s="17" customFormat="1" x14ac:dyDescent="0.25">
      <c r="A102" s="32" t="s">
        <v>27478</v>
      </c>
      <c r="B102" s="42" t="s">
        <v>66386</v>
      </c>
      <c r="C102" s="42"/>
      <c r="D102" s="42"/>
      <c r="E102" s="43" t="s">
        <v>59242</v>
      </c>
      <c r="F102" s="44" t="s">
        <v>298</v>
      </c>
      <c r="G102" s="44" t="s">
        <v>17</v>
      </c>
      <c r="H102" s="44" t="s">
        <v>18</v>
      </c>
      <c r="I102" s="42" t="s">
        <v>1173</v>
      </c>
      <c r="J102" s="42">
        <v>8021506618959</v>
      </c>
      <c r="K102" s="45">
        <v>45658</v>
      </c>
      <c r="L102" s="47">
        <v>0</v>
      </c>
      <c r="M102" s="47">
        <v>344.95</v>
      </c>
      <c r="N102" s="45">
        <v>42786</v>
      </c>
    </row>
    <row r="103" spans="1:14" s="17" customFormat="1" x14ac:dyDescent="0.25">
      <c r="A103" s="32" t="s">
        <v>27477</v>
      </c>
      <c r="B103" s="42" t="s">
        <v>66385</v>
      </c>
      <c r="C103" s="42"/>
      <c r="D103" s="42"/>
      <c r="E103" s="43" t="s">
        <v>59241</v>
      </c>
      <c r="F103" s="44" t="s">
        <v>298</v>
      </c>
      <c r="G103" s="44" t="s">
        <v>17</v>
      </c>
      <c r="H103" s="44" t="s">
        <v>18</v>
      </c>
      <c r="I103" s="42" t="s">
        <v>1172</v>
      </c>
      <c r="J103" s="42">
        <v>8021506618942</v>
      </c>
      <c r="K103" s="45">
        <v>45658</v>
      </c>
      <c r="L103" s="47">
        <v>0</v>
      </c>
      <c r="M103" s="47">
        <v>344.95</v>
      </c>
      <c r="N103" s="45">
        <v>42786</v>
      </c>
    </row>
    <row r="104" spans="1:14" s="17" customFormat="1" x14ac:dyDescent="0.25">
      <c r="A104" s="32" t="s">
        <v>27476</v>
      </c>
      <c r="B104" s="42" t="s">
        <v>66384</v>
      </c>
      <c r="C104" s="42"/>
      <c r="D104" s="42"/>
      <c r="E104" s="43" t="s">
        <v>59240</v>
      </c>
      <c r="F104" s="44" t="s">
        <v>298</v>
      </c>
      <c r="G104" s="44" t="s">
        <v>17</v>
      </c>
      <c r="H104" s="44" t="s">
        <v>18</v>
      </c>
      <c r="I104" s="42" t="s">
        <v>1171</v>
      </c>
      <c r="J104" s="42">
        <v>8021506618935</v>
      </c>
      <c r="K104" s="45">
        <v>45658</v>
      </c>
      <c r="L104" s="47">
        <v>0</v>
      </c>
      <c r="M104" s="47">
        <v>344.95</v>
      </c>
      <c r="N104" s="45">
        <v>42786</v>
      </c>
    </row>
    <row r="105" spans="1:14" s="17" customFormat="1" x14ac:dyDescent="0.25">
      <c r="A105" s="32" t="s">
        <v>27475</v>
      </c>
      <c r="B105" s="42" t="s">
        <v>66383</v>
      </c>
      <c r="C105" s="42"/>
      <c r="D105" s="42"/>
      <c r="E105" s="43" t="s">
        <v>59239</v>
      </c>
      <c r="F105" s="44" t="s">
        <v>298</v>
      </c>
      <c r="G105" s="44" t="s">
        <v>17</v>
      </c>
      <c r="H105" s="44" t="s">
        <v>18</v>
      </c>
      <c r="I105" s="42" t="s">
        <v>1170</v>
      </c>
      <c r="J105" s="42">
        <v>8021506618928</v>
      </c>
      <c r="K105" s="45">
        <v>45658</v>
      </c>
      <c r="L105" s="47">
        <v>0</v>
      </c>
      <c r="M105" s="47">
        <v>344.95</v>
      </c>
      <c r="N105" s="45">
        <v>42786</v>
      </c>
    </row>
    <row r="106" spans="1:14" s="17" customFormat="1" x14ac:dyDescent="0.25">
      <c r="A106" s="32" t="s">
        <v>27474</v>
      </c>
      <c r="B106" s="42" t="s">
        <v>66382</v>
      </c>
      <c r="C106" s="42"/>
      <c r="D106" s="42"/>
      <c r="E106" s="43" t="s">
        <v>59238</v>
      </c>
      <c r="F106" s="44" t="s">
        <v>298</v>
      </c>
      <c r="G106" s="44" t="s">
        <v>17</v>
      </c>
      <c r="H106" s="44" t="s">
        <v>18</v>
      </c>
      <c r="I106" s="42" t="s">
        <v>1169</v>
      </c>
      <c r="J106" s="42">
        <v>8021506618911</v>
      </c>
      <c r="K106" s="45">
        <v>45658</v>
      </c>
      <c r="L106" s="47">
        <v>0</v>
      </c>
      <c r="M106" s="47">
        <v>344.95</v>
      </c>
      <c r="N106" s="45">
        <v>42786</v>
      </c>
    </row>
    <row r="107" spans="1:14" s="17" customFormat="1" x14ac:dyDescent="0.25">
      <c r="A107" s="32" t="s">
        <v>27473</v>
      </c>
      <c r="B107" s="42" t="s">
        <v>66381</v>
      </c>
      <c r="C107" s="42"/>
      <c r="D107" s="42"/>
      <c r="E107" s="43" t="s">
        <v>59237</v>
      </c>
      <c r="F107" s="44" t="s">
        <v>298</v>
      </c>
      <c r="G107" s="44" t="s">
        <v>17</v>
      </c>
      <c r="H107" s="44" t="s">
        <v>18</v>
      </c>
      <c r="I107" s="42" t="s">
        <v>1168</v>
      </c>
      <c r="J107" s="42">
        <v>8021506618904</v>
      </c>
      <c r="K107" s="45">
        <v>45658</v>
      </c>
      <c r="L107" s="47">
        <v>0</v>
      </c>
      <c r="M107" s="47">
        <v>344.95</v>
      </c>
      <c r="N107" s="45">
        <v>42786</v>
      </c>
    </row>
    <row r="108" spans="1:14" s="17" customFormat="1" x14ac:dyDescent="0.25">
      <c r="A108" s="32" t="s">
        <v>27472</v>
      </c>
      <c r="B108" s="42" t="s">
        <v>66380</v>
      </c>
      <c r="C108" s="42"/>
      <c r="D108" s="42"/>
      <c r="E108" s="43" t="s">
        <v>59236</v>
      </c>
      <c r="F108" s="44" t="s">
        <v>298</v>
      </c>
      <c r="G108" s="44" t="s">
        <v>17</v>
      </c>
      <c r="H108" s="44" t="s">
        <v>18</v>
      </c>
      <c r="I108" s="42" t="s">
        <v>1167</v>
      </c>
      <c r="J108" s="42">
        <v>8021506618898</v>
      </c>
      <c r="K108" s="45">
        <v>45658</v>
      </c>
      <c r="L108" s="47">
        <v>0</v>
      </c>
      <c r="M108" s="47">
        <v>344.95</v>
      </c>
      <c r="N108" s="45">
        <v>42786</v>
      </c>
    </row>
    <row r="109" spans="1:14" s="17" customFormat="1" x14ac:dyDescent="0.25">
      <c r="A109" s="32" t="s">
        <v>27471</v>
      </c>
      <c r="B109" s="42" t="s">
        <v>66379</v>
      </c>
      <c r="C109" s="42"/>
      <c r="D109" s="42"/>
      <c r="E109" s="43" t="s">
        <v>59235</v>
      </c>
      <c r="F109" s="44" t="s">
        <v>298</v>
      </c>
      <c r="G109" s="44" t="s">
        <v>17</v>
      </c>
      <c r="H109" s="44" t="s">
        <v>18</v>
      </c>
      <c r="I109" s="42" t="s">
        <v>1166</v>
      </c>
      <c r="J109" s="42">
        <v>8021506618881</v>
      </c>
      <c r="K109" s="45">
        <v>45658</v>
      </c>
      <c r="L109" s="47">
        <v>0</v>
      </c>
      <c r="M109" s="47">
        <v>344.95</v>
      </c>
      <c r="N109" s="45">
        <v>42786</v>
      </c>
    </row>
    <row r="110" spans="1:14" s="17" customFormat="1" x14ac:dyDescent="0.25">
      <c r="A110" s="32" t="s">
        <v>27470</v>
      </c>
      <c r="B110" s="42" t="s">
        <v>66378</v>
      </c>
      <c r="C110" s="42"/>
      <c r="D110" s="42"/>
      <c r="E110" s="43" t="s">
        <v>59234</v>
      </c>
      <c r="F110" s="44" t="s">
        <v>298</v>
      </c>
      <c r="G110" s="44" t="s">
        <v>17</v>
      </c>
      <c r="H110" s="44" t="s">
        <v>18</v>
      </c>
      <c r="I110" s="42" t="s">
        <v>1165</v>
      </c>
      <c r="J110" s="42">
        <v>8021506618874</v>
      </c>
      <c r="K110" s="45">
        <v>45658</v>
      </c>
      <c r="L110" s="47">
        <v>0</v>
      </c>
      <c r="M110" s="47">
        <v>344.95</v>
      </c>
      <c r="N110" s="45">
        <v>42786</v>
      </c>
    </row>
    <row r="111" spans="1:14" s="17" customFormat="1" x14ac:dyDescent="0.25">
      <c r="A111" s="32" t="s">
        <v>27469</v>
      </c>
      <c r="B111" s="42" t="s">
        <v>66377</v>
      </c>
      <c r="C111" s="42"/>
      <c r="D111" s="42"/>
      <c r="E111" s="43" t="s">
        <v>59233</v>
      </c>
      <c r="F111" s="44" t="s">
        <v>298</v>
      </c>
      <c r="G111" s="44" t="s">
        <v>17</v>
      </c>
      <c r="H111" s="44" t="s">
        <v>18</v>
      </c>
      <c r="I111" s="42" t="s">
        <v>1164</v>
      </c>
      <c r="J111" s="42">
        <v>8021506618867</v>
      </c>
      <c r="K111" s="45">
        <v>45658</v>
      </c>
      <c r="L111" s="47">
        <v>0</v>
      </c>
      <c r="M111" s="47">
        <v>344.95</v>
      </c>
      <c r="N111" s="45">
        <v>42786</v>
      </c>
    </row>
    <row r="112" spans="1:14" s="17" customFormat="1" x14ac:dyDescent="0.25">
      <c r="A112" s="32" t="s">
        <v>27468</v>
      </c>
      <c r="B112" s="42" t="s">
        <v>66376</v>
      </c>
      <c r="C112" s="42"/>
      <c r="D112" s="42"/>
      <c r="E112" s="43" t="s">
        <v>59232</v>
      </c>
      <c r="F112" s="44" t="s">
        <v>298</v>
      </c>
      <c r="G112" s="44" t="s">
        <v>17</v>
      </c>
      <c r="H112" s="44" t="s">
        <v>18</v>
      </c>
      <c r="I112" s="42" t="s">
        <v>1163</v>
      </c>
      <c r="J112" s="42">
        <v>8021506618850</v>
      </c>
      <c r="K112" s="45">
        <v>45658</v>
      </c>
      <c r="L112" s="47">
        <v>0</v>
      </c>
      <c r="M112" s="47">
        <v>344.95</v>
      </c>
      <c r="N112" s="45">
        <v>42786</v>
      </c>
    </row>
    <row r="113" spans="1:14" s="17" customFormat="1" x14ac:dyDescent="0.25">
      <c r="A113" s="32" t="s">
        <v>27467</v>
      </c>
      <c r="B113" s="42" t="s">
        <v>66400</v>
      </c>
      <c r="C113" s="42"/>
      <c r="D113" s="42"/>
      <c r="E113" s="43" t="s">
        <v>1196</v>
      </c>
      <c r="F113" s="44" t="s">
        <v>298</v>
      </c>
      <c r="G113" s="44" t="s">
        <v>17</v>
      </c>
      <c r="H113" s="44" t="s">
        <v>18</v>
      </c>
      <c r="I113" s="42" t="s">
        <v>1197</v>
      </c>
      <c r="J113" s="42">
        <v>8021506619147</v>
      </c>
      <c r="K113" s="45">
        <v>45658</v>
      </c>
      <c r="L113" s="47">
        <v>0</v>
      </c>
      <c r="M113" s="46">
        <v>344.95</v>
      </c>
      <c r="N113" s="45">
        <v>42786</v>
      </c>
    </row>
    <row r="114" spans="1:14" s="17" customFormat="1" x14ac:dyDescent="0.25">
      <c r="A114" s="32" t="s">
        <v>27466</v>
      </c>
      <c r="B114" s="42" t="s">
        <v>66399</v>
      </c>
      <c r="C114" s="42"/>
      <c r="D114" s="42"/>
      <c r="E114" s="43" t="s">
        <v>1194</v>
      </c>
      <c r="F114" s="44" t="s">
        <v>298</v>
      </c>
      <c r="G114" s="44" t="s">
        <v>17</v>
      </c>
      <c r="H114" s="44" t="s">
        <v>18</v>
      </c>
      <c r="I114" s="42" t="s">
        <v>1195</v>
      </c>
      <c r="J114" s="42">
        <v>8021506619130</v>
      </c>
      <c r="K114" s="45">
        <v>45658</v>
      </c>
      <c r="L114" s="47">
        <v>0</v>
      </c>
      <c r="M114" s="46">
        <v>344.95</v>
      </c>
      <c r="N114" s="45">
        <v>42786</v>
      </c>
    </row>
    <row r="115" spans="1:14" s="17" customFormat="1" x14ac:dyDescent="0.25">
      <c r="A115" s="32" t="s">
        <v>27465</v>
      </c>
      <c r="B115" s="42" t="s">
        <v>66398</v>
      </c>
      <c r="C115" s="42"/>
      <c r="D115" s="42"/>
      <c r="E115" s="43" t="s">
        <v>1192</v>
      </c>
      <c r="F115" s="44" t="s">
        <v>298</v>
      </c>
      <c r="G115" s="44" t="s">
        <v>17</v>
      </c>
      <c r="H115" s="44" t="s">
        <v>18</v>
      </c>
      <c r="I115" s="42" t="s">
        <v>1193</v>
      </c>
      <c r="J115" s="42">
        <v>8021506619123</v>
      </c>
      <c r="K115" s="45">
        <v>45658</v>
      </c>
      <c r="L115" s="47">
        <v>0</v>
      </c>
      <c r="M115" s="46">
        <v>344.95</v>
      </c>
      <c r="N115" s="45">
        <v>42786</v>
      </c>
    </row>
    <row r="116" spans="1:14" s="17" customFormat="1" x14ac:dyDescent="0.25">
      <c r="A116" s="32" t="s">
        <v>27464</v>
      </c>
      <c r="B116" s="42" t="s">
        <v>66397</v>
      </c>
      <c r="C116" s="42"/>
      <c r="D116" s="42"/>
      <c r="E116" s="43" t="s">
        <v>1190</v>
      </c>
      <c r="F116" s="44" t="s">
        <v>298</v>
      </c>
      <c r="G116" s="44" t="s">
        <v>17</v>
      </c>
      <c r="H116" s="44" t="s">
        <v>18</v>
      </c>
      <c r="I116" s="42" t="s">
        <v>1191</v>
      </c>
      <c r="J116" s="42">
        <v>8021506619116</v>
      </c>
      <c r="K116" s="45">
        <v>45658</v>
      </c>
      <c r="L116" s="47">
        <v>0</v>
      </c>
      <c r="M116" s="46">
        <v>344.95</v>
      </c>
      <c r="N116" s="45">
        <v>42786</v>
      </c>
    </row>
    <row r="117" spans="1:14" s="17" customFormat="1" x14ac:dyDescent="0.25">
      <c r="A117" s="32" t="s">
        <v>27463</v>
      </c>
      <c r="B117" s="42" t="s">
        <v>66396</v>
      </c>
      <c r="C117" s="42"/>
      <c r="D117" s="42"/>
      <c r="E117" s="43" t="s">
        <v>1188</v>
      </c>
      <c r="F117" s="44" t="s">
        <v>298</v>
      </c>
      <c r="G117" s="44" t="s">
        <v>17</v>
      </c>
      <c r="H117" s="44" t="s">
        <v>18</v>
      </c>
      <c r="I117" s="42" t="s">
        <v>1189</v>
      </c>
      <c r="J117" s="42">
        <v>8021506619109</v>
      </c>
      <c r="K117" s="45">
        <v>45658</v>
      </c>
      <c r="L117" s="47">
        <v>0</v>
      </c>
      <c r="M117" s="46">
        <v>344.95</v>
      </c>
      <c r="N117" s="45">
        <v>42786</v>
      </c>
    </row>
    <row r="118" spans="1:14" s="17" customFormat="1" x14ac:dyDescent="0.25">
      <c r="A118" s="32" t="s">
        <v>27462</v>
      </c>
      <c r="B118" s="42" t="s">
        <v>66395</v>
      </c>
      <c r="C118" s="42"/>
      <c r="D118" s="42"/>
      <c r="E118" s="43" t="s">
        <v>1186</v>
      </c>
      <c r="F118" s="44" t="s">
        <v>298</v>
      </c>
      <c r="G118" s="44" t="s">
        <v>17</v>
      </c>
      <c r="H118" s="44" t="s">
        <v>18</v>
      </c>
      <c r="I118" s="42" t="s">
        <v>1187</v>
      </c>
      <c r="J118" s="42">
        <v>8021506619093</v>
      </c>
      <c r="K118" s="45">
        <v>45658</v>
      </c>
      <c r="L118" s="47">
        <v>0</v>
      </c>
      <c r="M118" s="46">
        <v>344.95</v>
      </c>
      <c r="N118" s="45">
        <v>42786</v>
      </c>
    </row>
    <row r="119" spans="1:14" s="17" customFormat="1" x14ac:dyDescent="0.25">
      <c r="A119" s="32" t="s">
        <v>27461</v>
      </c>
      <c r="B119" s="42" t="s">
        <v>66394</v>
      </c>
      <c r="C119" s="42"/>
      <c r="D119" s="42"/>
      <c r="E119" s="43" t="s">
        <v>1184</v>
      </c>
      <c r="F119" s="44" t="s">
        <v>298</v>
      </c>
      <c r="G119" s="44" t="s">
        <v>17</v>
      </c>
      <c r="H119" s="44" t="s">
        <v>18</v>
      </c>
      <c r="I119" s="42" t="s">
        <v>1185</v>
      </c>
      <c r="J119" s="42">
        <v>8021506619086</v>
      </c>
      <c r="K119" s="45">
        <v>45658</v>
      </c>
      <c r="L119" s="47">
        <v>0</v>
      </c>
      <c r="M119" s="46">
        <v>344.95</v>
      </c>
      <c r="N119" s="45">
        <v>42786</v>
      </c>
    </row>
    <row r="120" spans="1:14" s="17" customFormat="1" x14ac:dyDescent="0.25">
      <c r="A120" s="32" t="s">
        <v>27460</v>
      </c>
      <c r="B120" s="42" t="s">
        <v>66393</v>
      </c>
      <c r="C120" s="42"/>
      <c r="D120" s="42"/>
      <c r="E120" s="43" t="s">
        <v>1182</v>
      </c>
      <c r="F120" s="44" t="s">
        <v>298</v>
      </c>
      <c r="G120" s="44" t="s">
        <v>17</v>
      </c>
      <c r="H120" s="44" t="s">
        <v>18</v>
      </c>
      <c r="I120" s="42" t="s">
        <v>1183</v>
      </c>
      <c r="J120" s="42">
        <v>8021506619079</v>
      </c>
      <c r="K120" s="45">
        <v>45658</v>
      </c>
      <c r="L120" s="47">
        <v>0</v>
      </c>
      <c r="M120" s="46">
        <v>344.95</v>
      </c>
      <c r="N120" s="45">
        <v>42786</v>
      </c>
    </row>
    <row r="121" spans="1:14" s="17" customFormat="1" x14ac:dyDescent="0.25">
      <c r="A121" s="32" t="s">
        <v>27459</v>
      </c>
      <c r="B121" s="42" t="s">
        <v>66392</v>
      </c>
      <c r="C121" s="42"/>
      <c r="D121" s="42"/>
      <c r="E121" s="43" t="s">
        <v>1180</v>
      </c>
      <c r="F121" s="44" t="s">
        <v>298</v>
      </c>
      <c r="G121" s="44" t="s">
        <v>17</v>
      </c>
      <c r="H121" s="44" t="s">
        <v>18</v>
      </c>
      <c r="I121" s="42" t="s">
        <v>1181</v>
      </c>
      <c r="J121" s="42">
        <v>8021506619062</v>
      </c>
      <c r="K121" s="45">
        <v>45658</v>
      </c>
      <c r="L121" s="47">
        <v>0</v>
      </c>
      <c r="M121" s="46">
        <v>344.95</v>
      </c>
      <c r="N121" s="45">
        <v>42786</v>
      </c>
    </row>
    <row r="122" spans="1:14" s="17" customFormat="1" x14ac:dyDescent="0.25">
      <c r="A122" s="32" t="s">
        <v>27458</v>
      </c>
      <c r="B122" s="42" t="s">
        <v>66391</v>
      </c>
      <c r="C122" s="42"/>
      <c r="D122" s="42"/>
      <c r="E122" s="43" t="s">
        <v>1178</v>
      </c>
      <c r="F122" s="44" t="s">
        <v>298</v>
      </c>
      <c r="G122" s="44" t="s">
        <v>17</v>
      </c>
      <c r="H122" s="44" t="s">
        <v>18</v>
      </c>
      <c r="I122" s="42" t="s">
        <v>1179</v>
      </c>
      <c r="J122" s="42">
        <v>8021506619055</v>
      </c>
      <c r="K122" s="45">
        <v>45658</v>
      </c>
      <c r="L122" s="47">
        <v>0</v>
      </c>
      <c r="M122" s="46">
        <v>344.95</v>
      </c>
      <c r="N122" s="45">
        <v>42786</v>
      </c>
    </row>
    <row r="123" spans="1:14" s="32" customFormat="1" x14ac:dyDescent="0.25">
      <c r="B123" s="17" t="s">
        <v>76743</v>
      </c>
      <c r="C123">
        <v>4216000504</v>
      </c>
      <c r="E123" s="58" t="s">
        <v>76679</v>
      </c>
      <c r="F123" s="44" t="s">
        <v>3093</v>
      </c>
      <c r="G123" s="32" t="s">
        <v>11</v>
      </c>
      <c r="H123" s="32" t="s">
        <v>12</v>
      </c>
      <c r="I123" s="32" t="s">
        <v>76680</v>
      </c>
      <c r="J123" s="17" t="str">
        <f>"8059175284793"</f>
        <v>8059175284793</v>
      </c>
      <c r="K123" s="45"/>
      <c r="L123" s="47">
        <v>149.94999999999999</v>
      </c>
      <c r="M123" s="47">
        <v>149.94999999999999</v>
      </c>
      <c r="N123" s="45">
        <v>44835</v>
      </c>
    </row>
    <row r="124" spans="1:14" s="32" customFormat="1" x14ac:dyDescent="0.25">
      <c r="B124" s="17" t="s">
        <v>76748</v>
      </c>
      <c r="C124">
        <v>4216000505</v>
      </c>
      <c r="E124" s="58" t="s">
        <v>76681</v>
      </c>
      <c r="F124" s="44" t="s">
        <v>3093</v>
      </c>
      <c r="G124" s="32" t="s">
        <v>11</v>
      </c>
      <c r="H124" s="32" t="s">
        <v>12</v>
      </c>
      <c r="I124" s="32" t="s">
        <v>76682</v>
      </c>
      <c r="J124" s="17" t="str">
        <f>"8059175284809"</f>
        <v>8059175284809</v>
      </c>
      <c r="K124" s="45"/>
      <c r="L124" s="47">
        <v>149.94999999999999</v>
      </c>
      <c r="M124" s="47">
        <v>149.94999999999999</v>
      </c>
      <c r="N124" s="45">
        <v>44835</v>
      </c>
    </row>
    <row r="125" spans="1:14" s="32" customFormat="1" x14ac:dyDescent="0.25">
      <c r="B125" s="17" t="s">
        <v>76747</v>
      </c>
      <c r="C125">
        <v>4216000506</v>
      </c>
      <c r="E125" s="58" t="s">
        <v>76683</v>
      </c>
      <c r="F125" s="44" t="s">
        <v>3093</v>
      </c>
      <c r="G125" s="32" t="s">
        <v>11</v>
      </c>
      <c r="H125" s="32" t="s">
        <v>12</v>
      </c>
      <c r="I125" s="32" t="s">
        <v>76684</v>
      </c>
      <c r="J125" s="17" t="str">
        <f>"8059175284816"</f>
        <v>8059175284816</v>
      </c>
      <c r="K125" s="45"/>
      <c r="L125" s="47">
        <v>149.94999999999999</v>
      </c>
      <c r="M125" s="47">
        <v>149.94999999999999</v>
      </c>
      <c r="N125" s="45">
        <v>44835</v>
      </c>
    </row>
    <row r="126" spans="1:14" s="32" customFormat="1" x14ac:dyDescent="0.25">
      <c r="B126" s="17" t="s">
        <v>76746</v>
      </c>
      <c r="C126">
        <v>4216000507</v>
      </c>
      <c r="E126" s="58" t="s">
        <v>76685</v>
      </c>
      <c r="F126" s="44" t="s">
        <v>3093</v>
      </c>
      <c r="G126" s="32" t="s">
        <v>11</v>
      </c>
      <c r="H126" s="32" t="s">
        <v>12</v>
      </c>
      <c r="I126" s="32" t="s">
        <v>76686</v>
      </c>
      <c r="J126" s="17" t="str">
        <f>"8059175284823"</f>
        <v>8059175284823</v>
      </c>
      <c r="K126" s="45"/>
      <c r="L126" s="47">
        <v>149.94999999999999</v>
      </c>
      <c r="M126" s="47">
        <v>149.94999999999999</v>
      </c>
      <c r="N126" s="45">
        <v>44835</v>
      </c>
    </row>
    <row r="127" spans="1:14" s="32" customFormat="1" x14ac:dyDescent="0.25">
      <c r="B127" s="17" t="s">
        <v>76745</v>
      </c>
      <c r="C127">
        <v>4216000508</v>
      </c>
      <c r="E127" s="58" t="s">
        <v>76687</v>
      </c>
      <c r="F127" s="44" t="s">
        <v>3093</v>
      </c>
      <c r="G127" s="32" t="s">
        <v>11</v>
      </c>
      <c r="H127" s="32" t="s">
        <v>12</v>
      </c>
      <c r="I127" s="32" t="s">
        <v>76688</v>
      </c>
      <c r="J127" s="17" t="str">
        <f>"8059175284830"</f>
        <v>8059175284830</v>
      </c>
      <c r="K127" s="45"/>
      <c r="L127" s="47">
        <v>149.94999999999999</v>
      </c>
      <c r="M127" s="47">
        <v>149.94999999999999</v>
      </c>
      <c r="N127" s="45">
        <v>44835</v>
      </c>
    </row>
    <row r="128" spans="1:14" s="32" customFormat="1" x14ac:dyDescent="0.25">
      <c r="A128" s="32" t="s">
        <v>24783</v>
      </c>
      <c r="B128" s="42" t="s">
        <v>66034</v>
      </c>
      <c r="C128" s="42" t="s">
        <v>20475</v>
      </c>
      <c r="D128" s="42"/>
      <c r="E128" s="43" t="s">
        <v>19529</v>
      </c>
      <c r="F128" s="44" t="s">
        <v>3093</v>
      </c>
      <c r="G128" s="44" t="s">
        <v>11</v>
      </c>
      <c r="H128" s="44" t="s">
        <v>12</v>
      </c>
      <c r="I128" s="42" t="s">
        <v>19505</v>
      </c>
      <c r="J128" s="42">
        <v>8059175001901</v>
      </c>
      <c r="K128" s="45"/>
      <c r="L128" s="47">
        <v>229.95</v>
      </c>
      <c r="M128" s="47">
        <v>229.95</v>
      </c>
      <c r="N128" s="45">
        <v>43706</v>
      </c>
    </row>
    <row r="129" spans="1:14" s="32" customFormat="1" x14ac:dyDescent="0.25">
      <c r="A129" s="32" t="s">
        <v>24782</v>
      </c>
      <c r="B129" s="42" t="s">
        <v>66031</v>
      </c>
      <c r="C129" s="42">
        <v>4202010504</v>
      </c>
      <c r="D129" s="42"/>
      <c r="E129" s="43" t="s">
        <v>19526</v>
      </c>
      <c r="F129" s="44" t="s">
        <v>3093</v>
      </c>
      <c r="G129" s="44" t="s">
        <v>11</v>
      </c>
      <c r="H129" s="44" t="s">
        <v>12</v>
      </c>
      <c r="I129" s="42" t="s">
        <v>19502</v>
      </c>
      <c r="J129" s="42">
        <v>8059175001932</v>
      </c>
      <c r="K129" s="45"/>
      <c r="L129" s="47">
        <v>229.95</v>
      </c>
      <c r="M129" s="47">
        <v>229.95</v>
      </c>
      <c r="N129" s="45">
        <v>43706</v>
      </c>
    </row>
    <row r="130" spans="1:14" s="32" customFormat="1" x14ac:dyDescent="0.25">
      <c r="A130" s="32" t="s">
        <v>24787</v>
      </c>
      <c r="B130" s="42" t="s">
        <v>66032</v>
      </c>
      <c r="C130" s="42" t="s">
        <v>20474</v>
      </c>
      <c r="D130" s="42"/>
      <c r="E130" s="43" t="s">
        <v>19527</v>
      </c>
      <c r="F130" s="44" t="s">
        <v>3093</v>
      </c>
      <c r="G130" s="44" t="s">
        <v>11</v>
      </c>
      <c r="H130" s="44" t="s">
        <v>12</v>
      </c>
      <c r="I130" s="42" t="s">
        <v>19503</v>
      </c>
      <c r="J130" s="42">
        <v>8059175001949</v>
      </c>
      <c r="K130" s="45"/>
      <c r="L130" s="47">
        <v>229.95</v>
      </c>
      <c r="M130" s="47">
        <v>229.95</v>
      </c>
      <c r="N130" s="45">
        <v>43706</v>
      </c>
    </row>
    <row r="131" spans="1:14" s="32" customFormat="1" x14ac:dyDescent="0.25">
      <c r="A131" s="32" t="s">
        <v>24784</v>
      </c>
      <c r="B131" s="42" t="s">
        <v>66033</v>
      </c>
      <c r="C131" s="42" t="s">
        <v>20473</v>
      </c>
      <c r="D131" s="42"/>
      <c r="E131" s="43" t="s">
        <v>19528</v>
      </c>
      <c r="F131" s="44" t="s">
        <v>3093</v>
      </c>
      <c r="G131" s="44" t="s">
        <v>11</v>
      </c>
      <c r="H131" s="44" t="s">
        <v>12</v>
      </c>
      <c r="I131" s="42" t="s">
        <v>19504</v>
      </c>
      <c r="J131" s="42">
        <v>8059175001918</v>
      </c>
      <c r="K131" s="45"/>
      <c r="L131" s="47">
        <v>229.95</v>
      </c>
      <c r="M131" s="47">
        <v>229.95</v>
      </c>
      <c r="N131" s="45">
        <v>43706</v>
      </c>
    </row>
    <row r="132" spans="1:14" s="32" customFormat="1" x14ac:dyDescent="0.25">
      <c r="A132" s="32" t="s">
        <v>24785</v>
      </c>
      <c r="B132" s="42" t="s">
        <v>66036</v>
      </c>
      <c r="C132" s="42" t="s">
        <v>20472</v>
      </c>
      <c r="D132" s="42"/>
      <c r="E132" s="43" t="s">
        <v>19531</v>
      </c>
      <c r="F132" s="44" t="s">
        <v>3093</v>
      </c>
      <c r="G132" s="44" t="s">
        <v>11</v>
      </c>
      <c r="H132" s="44" t="s">
        <v>12</v>
      </c>
      <c r="I132" s="42" t="s">
        <v>19507</v>
      </c>
      <c r="J132" s="42">
        <v>8059175001925</v>
      </c>
      <c r="K132" s="45"/>
      <c r="L132" s="47">
        <v>229.95</v>
      </c>
      <c r="M132" s="47">
        <v>229.95</v>
      </c>
      <c r="N132" s="45">
        <v>43706</v>
      </c>
    </row>
    <row r="133" spans="1:14" s="32" customFormat="1" x14ac:dyDescent="0.25">
      <c r="A133" s="32" t="s">
        <v>24786</v>
      </c>
      <c r="B133" s="42" t="s">
        <v>66035</v>
      </c>
      <c r="C133" s="42" t="s">
        <v>20471</v>
      </c>
      <c r="D133" s="42"/>
      <c r="E133" s="43" t="s">
        <v>19530</v>
      </c>
      <c r="F133" s="44" t="s">
        <v>3093</v>
      </c>
      <c r="G133" s="44" t="s">
        <v>11</v>
      </c>
      <c r="H133" s="44" t="s">
        <v>12</v>
      </c>
      <c r="I133" s="42" t="s">
        <v>19506</v>
      </c>
      <c r="J133" s="42">
        <v>8059175001895</v>
      </c>
      <c r="K133" s="45"/>
      <c r="L133" s="47">
        <v>229.95</v>
      </c>
      <c r="M133" s="47">
        <v>229.95</v>
      </c>
      <c r="N133" s="45">
        <v>43706</v>
      </c>
    </row>
    <row r="134" spans="1:14" s="32" customFormat="1" x14ac:dyDescent="0.25">
      <c r="A134" s="32" t="s">
        <v>24793</v>
      </c>
      <c r="B134" s="42" t="s">
        <v>66040</v>
      </c>
      <c r="C134" s="42" t="s">
        <v>20481</v>
      </c>
      <c r="D134" s="42"/>
      <c r="E134" s="43" t="s">
        <v>19535</v>
      </c>
      <c r="F134" s="44" t="s">
        <v>3093</v>
      </c>
      <c r="G134" s="44" t="s">
        <v>11</v>
      </c>
      <c r="H134" s="44" t="s">
        <v>12</v>
      </c>
      <c r="I134" s="42" t="s">
        <v>19511</v>
      </c>
      <c r="J134" s="42">
        <v>8059175001963</v>
      </c>
      <c r="K134" s="45"/>
      <c r="L134" s="47">
        <v>229.95</v>
      </c>
      <c r="M134" s="47">
        <v>229.95</v>
      </c>
      <c r="N134" s="45">
        <v>43706</v>
      </c>
    </row>
    <row r="135" spans="1:14" s="32" customFormat="1" x14ac:dyDescent="0.25">
      <c r="A135" s="32" t="s">
        <v>24792</v>
      </c>
      <c r="B135" s="42" t="s">
        <v>66037</v>
      </c>
      <c r="C135" s="42" t="s">
        <v>20480</v>
      </c>
      <c r="D135" s="42"/>
      <c r="E135" s="43" t="s">
        <v>19532</v>
      </c>
      <c r="F135" s="44" t="s">
        <v>3093</v>
      </c>
      <c r="G135" s="44" t="s">
        <v>11</v>
      </c>
      <c r="H135" s="44" t="s">
        <v>12</v>
      </c>
      <c r="I135" s="42" t="s">
        <v>19508</v>
      </c>
      <c r="J135" s="42">
        <v>8059175001994</v>
      </c>
      <c r="K135" s="45"/>
      <c r="L135" s="47">
        <v>229.95</v>
      </c>
      <c r="M135" s="47">
        <v>229.95</v>
      </c>
      <c r="N135" s="45">
        <v>43706</v>
      </c>
    </row>
    <row r="136" spans="1:14" s="32" customFormat="1" x14ac:dyDescent="0.25">
      <c r="A136" s="32" t="s">
        <v>24791</v>
      </c>
      <c r="B136" s="42" t="s">
        <v>66038</v>
      </c>
      <c r="C136" s="42" t="s">
        <v>20479</v>
      </c>
      <c r="D136" s="42"/>
      <c r="E136" s="43" t="s">
        <v>19533</v>
      </c>
      <c r="F136" s="44" t="s">
        <v>3093</v>
      </c>
      <c r="G136" s="44" t="s">
        <v>11</v>
      </c>
      <c r="H136" s="44" t="s">
        <v>12</v>
      </c>
      <c r="I136" s="42" t="s">
        <v>19509</v>
      </c>
      <c r="J136" s="42">
        <v>8059175002007</v>
      </c>
      <c r="K136" s="45"/>
      <c r="L136" s="47">
        <v>229.95</v>
      </c>
      <c r="M136" s="47">
        <v>229.95</v>
      </c>
      <c r="N136" s="45">
        <v>43706</v>
      </c>
    </row>
    <row r="137" spans="1:14" s="32" customFormat="1" x14ac:dyDescent="0.25">
      <c r="A137" s="32" t="s">
        <v>24790</v>
      </c>
      <c r="B137" s="42" t="s">
        <v>66039</v>
      </c>
      <c r="C137" s="42" t="s">
        <v>20478</v>
      </c>
      <c r="D137" s="42"/>
      <c r="E137" s="43" t="s">
        <v>19534</v>
      </c>
      <c r="F137" s="44" t="s">
        <v>3093</v>
      </c>
      <c r="G137" s="44" t="s">
        <v>11</v>
      </c>
      <c r="H137" s="44" t="s">
        <v>12</v>
      </c>
      <c r="I137" s="42" t="s">
        <v>19510</v>
      </c>
      <c r="J137" s="42">
        <v>8059175001970</v>
      </c>
      <c r="K137" s="45"/>
      <c r="L137" s="47">
        <v>229.95</v>
      </c>
      <c r="M137" s="47">
        <v>229.95</v>
      </c>
      <c r="N137" s="45">
        <v>43706</v>
      </c>
    </row>
    <row r="138" spans="1:14" s="32" customFormat="1" x14ac:dyDescent="0.25">
      <c r="A138" s="32" t="s">
        <v>24789</v>
      </c>
      <c r="B138" s="42" t="s">
        <v>66042</v>
      </c>
      <c r="C138" s="42" t="s">
        <v>20477</v>
      </c>
      <c r="D138" s="42"/>
      <c r="E138" s="43" t="s">
        <v>19537</v>
      </c>
      <c r="F138" s="44" t="s">
        <v>3093</v>
      </c>
      <c r="G138" s="44" t="s">
        <v>11</v>
      </c>
      <c r="H138" s="44" t="s">
        <v>12</v>
      </c>
      <c r="I138" s="42" t="s">
        <v>19513</v>
      </c>
      <c r="J138" s="42">
        <v>8059175001987</v>
      </c>
      <c r="K138" s="45"/>
      <c r="L138" s="47">
        <v>229.95</v>
      </c>
      <c r="M138" s="47">
        <v>229.95</v>
      </c>
      <c r="N138" s="45">
        <v>43706</v>
      </c>
    </row>
    <row r="139" spans="1:14" s="32" customFormat="1" x14ac:dyDescent="0.25">
      <c r="A139" s="32" t="s">
        <v>24788</v>
      </c>
      <c r="B139" s="42" t="s">
        <v>66041</v>
      </c>
      <c r="C139" s="42" t="s">
        <v>20476</v>
      </c>
      <c r="D139" s="42"/>
      <c r="E139" s="43" t="s">
        <v>19536</v>
      </c>
      <c r="F139" s="44" t="s">
        <v>3093</v>
      </c>
      <c r="G139" s="44" t="s">
        <v>11</v>
      </c>
      <c r="H139" s="44" t="s">
        <v>12</v>
      </c>
      <c r="I139" s="42" t="s">
        <v>19512</v>
      </c>
      <c r="J139" s="42">
        <v>8059175001956</v>
      </c>
      <c r="K139" s="45"/>
      <c r="L139" s="47">
        <v>229.95</v>
      </c>
      <c r="M139" s="47">
        <v>229.95</v>
      </c>
      <c r="N139" s="45">
        <v>43706</v>
      </c>
    </row>
    <row r="140" spans="1:14" s="32" customFormat="1" x14ac:dyDescent="0.25">
      <c r="A140" s="32" t="s">
        <v>24799</v>
      </c>
      <c r="B140" s="42" t="s">
        <v>66046</v>
      </c>
      <c r="C140" s="42" t="s">
        <v>20487</v>
      </c>
      <c r="D140" s="42"/>
      <c r="E140" s="43" t="s">
        <v>19541</v>
      </c>
      <c r="F140" s="44" t="s">
        <v>3093</v>
      </c>
      <c r="G140" s="44" t="s">
        <v>11</v>
      </c>
      <c r="H140" s="44" t="s">
        <v>12</v>
      </c>
      <c r="I140" s="42" t="s">
        <v>19517</v>
      </c>
      <c r="J140" s="42">
        <v>8059175002021</v>
      </c>
      <c r="K140" s="45"/>
      <c r="L140" s="47">
        <v>229.95</v>
      </c>
      <c r="M140" s="47">
        <v>229.95</v>
      </c>
      <c r="N140" s="45">
        <v>43706</v>
      </c>
    </row>
    <row r="141" spans="1:14" s="32" customFormat="1" x14ac:dyDescent="0.25">
      <c r="A141" s="32" t="s">
        <v>24798</v>
      </c>
      <c r="B141" s="42" t="s">
        <v>66043</v>
      </c>
      <c r="C141" s="42" t="s">
        <v>20486</v>
      </c>
      <c r="D141" s="42"/>
      <c r="E141" s="43" t="s">
        <v>19538</v>
      </c>
      <c r="F141" s="44" t="s">
        <v>3093</v>
      </c>
      <c r="G141" s="44" t="s">
        <v>11</v>
      </c>
      <c r="H141" s="44" t="s">
        <v>12</v>
      </c>
      <c r="I141" s="42" t="s">
        <v>19514</v>
      </c>
      <c r="J141" s="42">
        <v>8059175002052</v>
      </c>
      <c r="K141" s="45"/>
      <c r="L141" s="47">
        <v>229.95</v>
      </c>
      <c r="M141" s="47">
        <v>229.95</v>
      </c>
      <c r="N141" s="45">
        <v>43706</v>
      </c>
    </row>
    <row r="142" spans="1:14" s="32" customFormat="1" x14ac:dyDescent="0.25">
      <c r="A142" s="32" t="s">
        <v>24797</v>
      </c>
      <c r="B142" s="42" t="s">
        <v>66044</v>
      </c>
      <c r="C142" s="42" t="s">
        <v>20485</v>
      </c>
      <c r="D142" s="42"/>
      <c r="E142" s="43" t="s">
        <v>19539</v>
      </c>
      <c r="F142" s="44" t="s">
        <v>3093</v>
      </c>
      <c r="G142" s="44" t="s">
        <v>11</v>
      </c>
      <c r="H142" s="44" t="s">
        <v>12</v>
      </c>
      <c r="I142" s="42" t="s">
        <v>19515</v>
      </c>
      <c r="J142" s="42">
        <v>8059175002069</v>
      </c>
      <c r="K142" s="45"/>
      <c r="L142" s="47">
        <v>229.95</v>
      </c>
      <c r="M142" s="47">
        <v>229.95</v>
      </c>
      <c r="N142" s="45">
        <v>43706</v>
      </c>
    </row>
    <row r="143" spans="1:14" s="32" customFormat="1" x14ac:dyDescent="0.25">
      <c r="A143" s="32" t="s">
        <v>24796</v>
      </c>
      <c r="B143" s="42" t="s">
        <v>66045</v>
      </c>
      <c r="C143" s="42" t="s">
        <v>20484</v>
      </c>
      <c r="D143" s="42"/>
      <c r="E143" s="43" t="s">
        <v>19540</v>
      </c>
      <c r="F143" s="44" t="s">
        <v>3093</v>
      </c>
      <c r="G143" s="44" t="s">
        <v>11</v>
      </c>
      <c r="H143" s="44" t="s">
        <v>12</v>
      </c>
      <c r="I143" s="42" t="s">
        <v>19516</v>
      </c>
      <c r="J143" s="42">
        <v>8059175002038</v>
      </c>
      <c r="K143" s="45"/>
      <c r="L143" s="47">
        <v>229.95</v>
      </c>
      <c r="M143" s="47">
        <v>229.95</v>
      </c>
      <c r="N143" s="45">
        <v>43706</v>
      </c>
    </row>
    <row r="144" spans="1:14" s="32" customFormat="1" x14ac:dyDescent="0.25">
      <c r="A144" s="32" t="s">
        <v>24795</v>
      </c>
      <c r="B144" s="42" t="s">
        <v>66048</v>
      </c>
      <c r="C144" s="42" t="s">
        <v>20483</v>
      </c>
      <c r="D144" s="42"/>
      <c r="E144" s="43" t="s">
        <v>19543</v>
      </c>
      <c r="F144" s="44" t="s">
        <v>3093</v>
      </c>
      <c r="G144" s="44" t="s">
        <v>11</v>
      </c>
      <c r="H144" s="44" t="s">
        <v>12</v>
      </c>
      <c r="I144" s="42" t="s">
        <v>19519</v>
      </c>
      <c r="J144" s="42">
        <v>8059175002045</v>
      </c>
      <c r="K144" s="45"/>
      <c r="L144" s="47">
        <v>229.95</v>
      </c>
      <c r="M144" s="47">
        <v>229.95</v>
      </c>
      <c r="N144" s="45">
        <v>43706</v>
      </c>
    </row>
    <row r="145" spans="1:14" s="32" customFormat="1" x14ac:dyDescent="0.25">
      <c r="A145" s="32" t="s">
        <v>24794</v>
      </c>
      <c r="B145" s="42" t="s">
        <v>66047</v>
      </c>
      <c r="C145" s="42" t="s">
        <v>20482</v>
      </c>
      <c r="D145" s="42"/>
      <c r="E145" s="43" t="s">
        <v>19542</v>
      </c>
      <c r="F145" s="44" t="s">
        <v>3093</v>
      </c>
      <c r="G145" s="44" t="s">
        <v>11</v>
      </c>
      <c r="H145" s="44" t="s">
        <v>12</v>
      </c>
      <c r="I145" s="42" t="s">
        <v>19518</v>
      </c>
      <c r="J145" s="42">
        <v>8059175002014</v>
      </c>
      <c r="K145" s="45"/>
      <c r="L145" s="47">
        <v>229.95</v>
      </c>
      <c r="M145" s="47">
        <v>229.95</v>
      </c>
      <c r="N145" s="45">
        <v>43706</v>
      </c>
    </row>
    <row r="146" spans="1:14" s="32" customFormat="1" x14ac:dyDescent="0.25">
      <c r="A146" s="32" t="s">
        <v>24805</v>
      </c>
      <c r="B146" s="42" t="s">
        <v>66052</v>
      </c>
      <c r="C146" s="42" t="s">
        <v>20493</v>
      </c>
      <c r="D146" s="42"/>
      <c r="E146" s="43" t="s">
        <v>19547</v>
      </c>
      <c r="F146" s="44" t="s">
        <v>3093</v>
      </c>
      <c r="G146" s="44" t="s">
        <v>11</v>
      </c>
      <c r="H146" s="44" t="s">
        <v>12</v>
      </c>
      <c r="I146" s="42" t="s">
        <v>19523</v>
      </c>
      <c r="J146" s="42">
        <v>8059175002083</v>
      </c>
      <c r="K146" s="45"/>
      <c r="L146" s="46">
        <v>229.95</v>
      </c>
      <c r="M146" s="46">
        <v>229.95</v>
      </c>
      <c r="N146" s="45">
        <v>43706</v>
      </c>
    </row>
    <row r="147" spans="1:14" s="32" customFormat="1" x14ac:dyDescent="0.25">
      <c r="A147" s="32" t="s">
        <v>24804</v>
      </c>
      <c r="B147" s="42" t="s">
        <v>66049</v>
      </c>
      <c r="C147" s="42" t="s">
        <v>20492</v>
      </c>
      <c r="D147" s="42"/>
      <c r="E147" s="43" t="s">
        <v>19544</v>
      </c>
      <c r="F147" s="44" t="s">
        <v>3093</v>
      </c>
      <c r="G147" s="44" t="s">
        <v>11</v>
      </c>
      <c r="H147" s="44" t="s">
        <v>12</v>
      </c>
      <c r="I147" s="42" t="s">
        <v>19520</v>
      </c>
      <c r="J147" s="42">
        <v>8059175002113</v>
      </c>
      <c r="K147" s="45"/>
      <c r="L147" s="46">
        <v>229.95</v>
      </c>
      <c r="M147" s="46">
        <v>229.95</v>
      </c>
      <c r="N147" s="45">
        <v>43706</v>
      </c>
    </row>
    <row r="148" spans="1:14" s="32" customFormat="1" x14ac:dyDescent="0.25">
      <c r="A148" s="32" t="s">
        <v>24803</v>
      </c>
      <c r="B148" s="42" t="s">
        <v>66050</v>
      </c>
      <c r="C148" s="42" t="s">
        <v>20491</v>
      </c>
      <c r="D148" s="42"/>
      <c r="E148" s="43" t="s">
        <v>19545</v>
      </c>
      <c r="F148" s="44" t="s">
        <v>3093</v>
      </c>
      <c r="G148" s="44" t="s">
        <v>11</v>
      </c>
      <c r="H148" s="44" t="s">
        <v>12</v>
      </c>
      <c r="I148" s="42" t="s">
        <v>19521</v>
      </c>
      <c r="J148" s="42">
        <v>8059175002120</v>
      </c>
      <c r="K148" s="45"/>
      <c r="L148" s="46">
        <v>229.95</v>
      </c>
      <c r="M148" s="46">
        <v>229.95</v>
      </c>
      <c r="N148" s="45">
        <v>43706</v>
      </c>
    </row>
    <row r="149" spans="1:14" s="32" customFormat="1" x14ac:dyDescent="0.25">
      <c r="A149" s="32" t="s">
        <v>24802</v>
      </c>
      <c r="B149" s="42" t="s">
        <v>66051</v>
      </c>
      <c r="C149" s="42" t="s">
        <v>20490</v>
      </c>
      <c r="D149" s="42"/>
      <c r="E149" s="43" t="s">
        <v>19546</v>
      </c>
      <c r="F149" s="44" t="s">
        <v>3093</v>
      </c>
      <c r="G149" s="44" t="s">
        <v>11</v>
      </c>
      <c r="H149" s="44" t="s">
        <v>12</v>
      </c>
      <c r="I149" s="42" t="s">
        <v>19522</v>
      </c>
      <c r="J149" s="42">
        <v>8059175002090</v>
      </c>
      <c r="K149" s="45"/>
      <c r="L149" s="46">
        <v>229.95</v>
      </c>
      <c r="M149" s="46">
        <v>229.95</v>
      </c>
      <c r="N149" s="45">
        <v>43706</v>
      </c>
    </row>
    <row r="150" spans="1:14" s="32" customFormat="1" x14ac:dyDescent="0.25">
      <c r="A150" s="32" t="s">
        <v>24801</v>
      </c>
      <c r="B150" s="42" t="s">
        <v>66054</v>
      </c>
      <c r="C150" s="42" t="s">
        <v>20489</v>
      </c>
      <c r="D150" s="42"/>
      <c r="E150" s="43" t="s">
        <v>19549</v>
      </c>
      <c r="F150" s="44" t="s">
        <v>3093</v>
      </c>
      <c r="G150" s="44" t="s">
        <v>11</v>
      </c>
      <c r="H150" s="44" t="s">
        <v>12</v>
      </c>
      <c r="I150" s="42" t="s">
        <v>19525</v>
      </c>
      <c r="J150" s="42">
        <v>8059175002106</v>
      </c>
      <c r="K150" s="45"/>
      <c r="L150" s="46">
        <v>229.95</v>
      </c>
      <c r="M150" s="46">
        <v>229.95</v>
      </c>
      <c r="N150" s="45">
        <v>43706</v>
      </c>
    </row>
    <row r="151" spans="1:14" s="32" customFormat="1" x14ac:dyDescent="0.25">
      <c r="A151" s="32" t="s">
        <v>24800</v>
      </c>
      <c r="B151" s="42" t="s">
        <v>66053</v>
      </c>
      <c r="C151" s="42" t="s">
        <v>20488</v>
      </c>
      <c r="D151" s="42"/>
      <c r="E151" s="43" t="s">
        <v>19548</v>
      </c>
      <c r="F151" s="44" t="s">
        <v>3093</v>
      </c>
      <c r="G151" s="44" t="s">
        <v>11</v>
      </c>
      <c r="H151" s="44" t="s">
        <v>12</v>
      </c>
      <c r="I151" s="42" t="s">
        <v>19524</v>
      </c>
      <c r="J151" s="42">
        <v>8059175002076</v>
      </c>
      <c r="K151" s="45"/>
      <c r="L151" s="46">
        <v>229.95</v>
      </c>
      <c r="M151" s="46">
        <v>229.95</v>
      </c>
      <c r="N151" s="45">
        <v>43706</v>
      </c>
    </row>
    <row r="152" spans="1:14" s="32" customFormat="1" x14ac:dyDescent="0.25">
      <c r="A152" s="43"/>
      <c r="B152" s="42"/>
      <c r="C152" s="42"/>
      <c r="D152" s="43"/>
      <c r="E152" s="17" t="s">
        <v>76689</v>
      </c>
      <c r="F152" s="81" t="s">
        <v>41</v>
      </c>
      <c r="G152" s="32" t="s">
        <v>11</v>
      </c>
      <c r="H152" s="43" t="s">
        <v>12</v>
      </c>
      <c r="I152" s="17" t="s">
        <v>39892</v>
      </c>
      <c r="J152" s="17" t="str">
        <f>"8059175198984"</f>
        <v>8059175198984</v>
      </c>
      <c r="K152" s="63"/>
      <c r="L152" s="47">
        <v>279.95</v>
      </c>
      <c r="M152" s="47">
        <v>279.95</v>
      </c>
      <c r="N152" s="63">
        <v>44249</v>
      </c>
    </row>
    <row r="153" spans="1:14" s="32" customFormat="1" x14ac:dyDescent="0.25">
      <c r="A153" s="43"/>
      <c r="B153" s="42"/>
      <c r="C153" s="42"/>
      <c r="D153" s="43"/>
      <c r="E153" s="17" t="s">
        <v>76690</v>
      </c>
      <c r="F153" s="81" t="s">
        <v>41</v>
      </c>
      <c r="G153" s="32" t="s">
        <v>11</v>
      </c>
      <c r="H153" s="43" t="s">
        <v>12</v>
      </c>
      <c r="I153" s="17" t="s">
        <v>39890</v>
      </c>
      <c r="J153" s="17" t="str">
        <f>"8059175198991"</f>
        <v>8059175198991</v>
      </c>
      <c r="K153" s="63"/>
      <c r="L153" s="47">
        <v>279.95</v>
      </c>
      <c r="M153" s="47">
        <v>279.95</v>
      </c>
      <c r="N153" s="63">
        <v>44249</v>
      </c>
    </row>
    <row r="154" spans="1:14" s="32" customFormat="1" x14ac:dyDescent="0.25">
      <c r="A154" s="43"/>
      <c r="B154" s="42"/>
      <c r="C154" s="42"/>
      <c r="D154" s="43"/>
      <c r="E154" s="17" t="s">
        <v>76691</v>
      </c>
      <c r="F154" s="81" t="s">
        <v>41</v>
      </c>
      <c r="G154" s="32" t="s">
        <v>11</v>
      </c>
      <c r="H154" s="43" t="s">
        <v>12</v>
      </c>
      <c r="I154" s="17" t="s">
        <v>39888</v>
      </c>
      <c r="J154" s="17" t="str">
        <f>"8059175199004"</f>
        <v>8059175199004</v>
      </c>
      <c r="K154" s="63"/>
      <c r="L154" s="47">
        <v>279.95</v>
      </c>
      <c r="M154" s="47">
        <v>279.95</v>
      </c>
      <c r="N154" s="63">
        <v>44249</v>
      </c>
    </row>
    <row r="155" spans="1:14" s="32" customFormat="1" x14ac:dyDescent="0.25">
      <c r="A155" s="43"/>
      <c r="B155" s="42"/>
      <c r="C155" s="42"/>
      <c r="D155" s="43"/>
      <c r="E155" s="17" t="s">
        <v>76692</v>
      </c>
      <c r="F155" s="81" t="s">
        <v>41</v>
      </c>
      <c r="G155" s="32" t="s">
        <v>11</v>
      </c>
      <c r="H155" s="43" t="s">
        <v>12</v>
      </c>
      <c r="I155" s="17" t="s">
        <v>39894</v>
      </c>
      <c r="J155" s="17" t="str">
        <f>"8059175199011"</f>
        <v>8059175199011</v>
      </c>
      <c r="K155" s="63"/>
      <c r="L155" s="47">
        <v>279.95</v>
      </c>
      <c r="M155" s="47">
        <v>279.95</v>
      </c>
      <c r="N155" s="63">
        <v>44249</v>
      </c>
    </row>
    <row r="156" spans="1:14" s="32" customFormat="1" x14ac:dyDescent="0.25">
      <c r="A156" s="43"/>
      <c r="B156" s="42"/>
      <c r="C156" s="42"/>
      <c r="D156" s="43"/>
      <c r="E156" s="17" t="s">
        <v>76693</v>
      </c>
      <c r="F156" s="81" t="s">
        <v>41</v>
      </c>
      <c r="G156" s="32" t="s">
        <v>11</v>
      </c>
      <c r="H156" s="43" t="s">
        <v>12</v>
      </c>
      <c r="I156" s="17" t="s">
        <v>76694</v>
      </c>
      <c r="J156" s="17" t="str">
        <f>"8059175199028"</f>
        <v>8059175199028</v>
      </c>
      <c r="K156" s="63"/>
      <c r="L156" s="47">
        <v>279.95</v>
      </c>
      <c r="M156" s="47">
        <v>279.95</v>
      </c>
      <c r="N156" s="63">
        <v>44249</v>
      </c>
    </row>
    <row r="157" spans="1:14" s="32" customFormat="1" x14ac:dyDescent="0.25">
      <c r="A157" s="43"/>
      <c r="B157" s="42"/>
      <c r="C157" s="42"/>
      <c r="D157" s="43"/>
      <c r="E157" s="17" t="s">
        <v>76695</v>
      </c>
      <c r="F157" s="81" t="s">
        <v>41</v>
      </c>
      <c r="G157" s="32" t="s">
        <v>11</v>
      </c>
      <c r="H157" s="43" t="s">
        <v>12</v>
      </c>
      <c r="I157" s="17" t="s">
        <v>39900</v>
      </c>
      <c r="J157" s="17" t="str">
        <f>"8059175199035"</f>
        <v>8059175199035</v>
      </c>
      <c r="K157" s="63"/>
      <c r="L157" s="47">
        <v>279.95</v>
      </c>
      <c r="M157" s="47">
        <v>279.95</v>
      </c>
      <c r="N157" s="63">
        <v>44249</v>
      </c>
    </row>
    <row r="158" spans="1:14" s="32" customFormat="1" x14ac:dyDescent="0.25">
      <c r="A158" s="43"/>
      <c r="B158" s="42"/>
      <c r="C158" s="42"/>
      <c r="D158" s="43"/>
      <c r="E158" s="17" t="s">
        <v>76696</v>
      </c>
      <c r="F158" s="81" t="s">
        <v>41</v>
      </c>
      <c r="G158" s="32" t="s">
        <v>11</v>
      </c>
      <c r="H158" s="43" t="s">
        <v>12</v>
      </c>
      <c r="I158" s="17" t="s">
        <v>39903</v>
      </c>
      <c r="J158" s="17" t="str">
        <f>"8059175199042"</f>
        <v>8059175199042</v>
      </c>
      <c r="K158" s="63"/>
      <c r="L158" s="47">
        <v>279.95</v>
      </c>
      <c r="M158" s="47">
        <v>279.95</v>
      </c>
      <c r="N158" s="63">
        <v>44249</v>
      </c>
    </row>
    <row r="159" spans="1:14" s="32" customFormat="1" x14ac:dyDescent="0.25">
      <c r="B159" s="55" t="s">
        <v>68318</v>
      </c>
      <c r="C159" s="42"/>
      <c r="E159" s="17" t="s">
        <v>68319</v>
      </c>
      <c r="F159" s="44"/>
      <c r="G159" s="44" t="s">
        <v>11</v>
      </c>
      <c r="H159" s="44" t="s">
        <v>12</v>
      </c>
      <c r="I159" s="17" t="s">
        <v>68320</v>
      </c>
      <c r="J159" s="20" t="str">
        <f>"8059347012353"</f>
        <v>8059347012353</v>
      </c>
      <c r="K159" s="45"/>
      <c r="L159" s="46">
        <v>189.95</v>
      </c>
      <c r="M159" s="46">
        <v>189.95</v>
      </c>
      <c r="N159" s="45"/>
    </row>
    <row r="160" spans="1:14" s="32" customFormat="1" x14ac:dyDescent="0.25">
      <c r="B160" s="55" t="s">
        <v>68315</v>
      </c>
      <c r="C160" s="42"/>
      <c r="E160" s="17" t="s">
        <v>68316</v>
      </c>
      <c r="F160" s="44"/>
      <c r="G160" s="44" t="s">
        <v>11</v>
      </c>
      <c r="H160" s="44" t="s">
        <v>12</v>
      </c>
      <c r="I160" s="17" t="s">
        <v>68317</v>
      </c>
      <c r="J160" s="20" t="str">
        <f>"8059347012346"</f>
        <v>8059347012346</v>
      </c>
      <c r="K160" s="45"/>
      <c r="L160" s="46">
        <v>189.95</v>
      </c>
      <c r="M160" s="46">
        <v>189.95</v>
      </c>
      <c r="N160" s="45"/>
    </row>
    <row r="161" spans="2:14" s="32" customFormat="1" x14ac:dyDescent="0.25">
      <c r="B161" s="55" t="s">
        <v>68312</v>
      </c>
      <c r="C161" s="42"/>
      <c r="E161" s="17" t="s">
        <v>68313</v>
      </c>
      <c r="F161" s="44"/>
      <c r="G161" s="44" t="s">
        <v>11</v>
      </c>
      <c r="H161" s="44" t="s">
        <v>12</v>
      </c>
      <c r="I161" s="17" t="s">
        <v>68314</v>
      </c>
      <c r="J161" s="20" t="str">
        <f>"8059347012339"</f>
        <v>8059347012339</v>
      </c>
      <c r="K161" s="45"/>
      <c r="L161" s="46">
        <v>189.95</v>
      </c>
      <c r="M161" s="46">
        <v>189.95</v>
      </c>
      <c r="N161" s="45"/>
    </row>
    <row r="162" spans="2:14" s="32" customFormat="1" x14ac:dyDescent="0.25">
      <c r="B162" s="55" t="s">
        <v>68309</v>
      </c>
      <c r="C162" s="42"/>
      <c r="E162" s="17" t="s">
        <v>68310</v>
      </c>
      <c r="F162" s="44"/>
      <c r="G162" s="44" t="s">
        <v>11</v>
      </c>
      <c r="H162" s="44" t="s">
        <v>12</v>
      </c>
      <c r="I162" s="17" t="s">
        <v>68311</v>
      </c>
      <c r="J162" s="20" t="str">
        <f>"8059347012322"</f>
        <v>8059347012322</v>
      </c>
      <c r="K162" s="45"/>
      <c r="L162" s="46">
        <v>189.95</v>
      </c>
      <c r="M162" s="46">
        <v>189.95</v>
      </c>
      <c r="N162" s="45"/>
    </row>
    <row r="163" spans="2:14" s="32" customFormat="1" x14ac:dyDescent="0.25">
      <c r="B163" s="55" t="s">
        <v>68342</v>
      </c>
      <c r="C163" s="42"/>
      <c r="E163" s="17" t="s">
        <v>68343</v>
      </c>
      <c r="F163" s="44"/>
      <c r="G163" s="44" t="s">
        <v>11</v>
      </c>
      <c r="H163" s="44" t="s">
        <v>12</v>
      </c>
      <c r="I163" s="17" t="s">
        <v>68344</v>
      </c>
      <c r="J163" s="20" t="str">
        <f>"8059347012438"</f>
        <v>8059347012438</v>
      </c>
      <c r="K163" s="45"/>
      <c r="L163" s="46">
        <v>189.95</v>
      </c>
      <c r="M163" s="46">
        <v>189.95</v>
      </c>
      <c r="N163" s="45"/>
    </row>
    <row r="164" spans="2:14" s="32" customFormat="1" x14ac:dyDescent="0.25">
      <c r="B164" s="55" t="s">
        <v>68339</v>
      </c>
      <c r="C164" s="42"/>
      <c r="E164" s="17" t="s">
        <v>68340</v>
      </c>
      <c r="F164" s="44"/>
      <c r="G164" s="44" t="s">
        <v>11</v>
      </c>
      <c r="H164" s="44" t="s">
        <v>12</v>
      </c>
      <c r="I164" s="17" t="s">
        <v>68341</v>
      </c>
      <c r="J164" s="20" t="str">
        <f>"8059347012421"</f>
        <v>8059347012421</v>
      </c>
      <c r="K164" s="45"/>
      <c r="L164" s="46">
        <v>189.95</v>
      </c>
      <c r="M164" s="46">
        <v>189.95</v>
      </c>
      <c r="N164" s="45"/>
    </row>
    <row r="165" spans="2:14" s="32" customFormat="1" x14ac:dyDescent="0.25">
      <c r="B165" s="55" t="s">
        <v>68336</v>
      </c>
      <c r="C165" s="42"/>
      <c r="E165" s="17" t="s">
        <v>68337</v>
      </c>
      <c r="F165" s="44"/>
      <c r="G165" s="44" t="s">
        <v>11</v>
      </c>
      <c r="H165" s="44" t="s">
        <v>12</v>
      </c>
      <c r="I165" s="17" t="s">
        <v>68338</v>
      </c>
      <c r="J165" s="20" t="str">
        <f>"8059347012414"</f>
        <v>8059347012414</v>
      </c>
      <c r="K165" s="45"/>
      <c r="L165" s="46">
        <v>189.95</v>
      </c>
      <c r="M165" s="46">
        <v>189.95</v>
      </c>
      <c r="N165" s="45"/>
    </row>
    <row r="166" spans="2:14" s="32" customFormat="1" x14ac:dyDescent="0.25">
      <c r="B166" s="55" t="s">
        <v>68333</v>
      </c>
      <c r="C166" s="42"/>
      <c r="E166" s="17" t="s">
        <v>68334</v>
      </c>
      <c r="F166" s="44"/>
      <c r="G166" s="44" t="s">
        <v>11</v>
      </c>
      <c r="H166" s="44" t="s">
        <v>12</v>
      </c>
      <c r="I166" s="17" t="s">
        <v>68335</v>
      </c>
      <c r="J166" s="20" t="str">
        <f>"8059347012407"</f>
        <v>8059347012407</v>
      </c>
      <c r="K166" s="45"/>
      <c r="L166" s="46">
        <v>189.95</v>
      </c>
      <c r="M166" s="46">
        <v>189.95</v>
      </c>
      <c r="N166" s="45"/>
    </row>
    <row r="167" spans="2:14" s="32" customFormat="1" x14ac:dyDescent="0.25">
      <c r="B167" s="55" t="s">
        <v>68330</v>
      </c>
      <c r="C167" s="42"/>
      <c r="E167" s="17" t="s">
        <v>68331</v>
      </c>
      <c r="F167" s="44"/>
      <c r="G167" s="44" t="s">
        <v>11</v>
      </c>
      <c r="H167" s="44" t="s">
        <v>12</v>
      </c>
      <c r="I167" s="17" t="s">
        <v>68332</v>
      </c>
      <c r="J167" s="20" t="str">
        <f>"8059347012391"</f>
        <v>8059347012391</v>
      </c>
      <c r="K167" s="45"/>
      <c r="L167" s="46">
        <v>189.95</v>
      </c>
      <c r="M167" s="46">
        <v>189.95</v>
      </c>
      <c r="N167" s="45"/>
    </row>
    <row r="168" spans="2:14" s="32" customFormat="1" x14ac:dyDescent="0.25">
      <c r="B168" s="55" t="s">
        <v>68327</v>
      </c>
      <c r="C168" s="42"/>
      <c r="E168" s="17" t="s">
        <v>68328</v>
      </c>
      <c r="F168" s="44"/>
      <c r="G168" s="44" t="s">
        <v>11</v>
      </c>
      <c r="H168" s="44" t="s">
        <v>12</v>
      </c>
      <c r="I168" s="17" t="s">
        <v>68329</v>
      </c>
      <c r="J168" s="20" t="str">
        <f>"8059347012384"</f>
        <v>8059347012384</v>
      </c>
      <c r="K168" s="45"/>
      <c r="L168" s="46">
        <v>189.95</v>
      </c>
      <c r="M168" s="46">
        <v>189.95</v>
      </c>
      <c r="N168" s="45"/>
    </row>
    <row r="169" spans="2:14" s="32" customFormat="1" x14ac:dyDescent="0.25">
      <c r="B169" s="55" t="s">
        <v>68324</v>
      </c>
      <c r="C169" s="42"/>
      <c r="E169" s="17" t="s">
        <v>68325</v>
      </c>
      <c r="F169" s="44"/>
      <c r="G169" s="44" t="s">
        <v>11</v>
      </c>
      <c r="H169" s="44" t="s">
        <v>12</v>
      </c>
      <c r="I169" s="17" t="s">
        <v>68326</v>
      </c>
      <c r="J169" s="20" t="str">
        <f>"8059347012377"</f>
        <v>8059347012377</v>
      </c>
      <c r="K169" s="45"/>
      <c r="L169" s="46">
        <v>189.95</v>
      </c>
      <c r="M169" s="46">
        <v>189.95</v>
      </c>
      <c r="N169" s="45"/>
    </row>
    <row r="170" spans="2:14" s="32" customFormat="1" x14ac:dyDescent="0.25">
      <c r="B170" s="55" t="s">
        <v>68321</v>
      </c>
      <c r="C170" s="42"/>
      <c r="E170" s="17" t="s">
        <v>68322</v>
      </c>
      <c r="F170" s="44"/>
      <c r="G170" s="44" t="s">
        <v>11</v>
      </c>
      <c r="H170" s="44" t="s">
        <v>12</v>
      </c>
      <c r="I170" s="17" t="s">
        <v>68323</v>
      </c>
      <c r="J170" s="20" t="str">
        <f>"8059347012360"</f>
        <v>8059347012360</v>
      </c>
      <c r="K170" s="45"/>
      <c r="L170" s="46">
        <v>189.95</v>
      </c>
      <c r="M170" s="46">
        <v>189.95</v>
      </c>
      <c r="N170" s="45"/>
    </row>
    <row r="171" spans="2:14" s="32" customFormat="1" x14ac:dyDescent="0.25">
      <c r="B171" s="17" t="s">
        <v>68270</v>
      </c>
      <c r="C171" s="42"/>
      <c r="E171" s="17" t="s">
        <v>76697</v>
      </c>
      <c r="F171" s="44"/>
      <c r="G171" s="44" t="s">
        <v>11</v>
      </c>
      <c r="H171" s="44" t="s">
        <v>12</v>
      </c>
      <c r="I171" s="17" t="s">
        <v>76698</v>
      </c>
      <c r="J171" s="17" t="str">
        <f>"8059347011981"</f>
        <v>8059347011981</v>
      </c>
      <c r="K171" s="45"/>
      <c r="L171" s="46">
        <v>189.95</v>
      </c>
      <c r="M171" s="46">
        <v>189.95</v>
      </c>
      <c r="N171" s="45"/>
    </row>
    <row r="172" spans="2:14" s="32" customFormat="1" x14ac:dyDescent="0.25">
      <c r="B172" s="17" t="s">
        <v>68273</v>
      </c>
      <c r="C172" s="42"/>
      <c r="E172" s="17" t="s">
        <v>76699</v>
      </c>
      <c r="F172" s="44"/>
      <c r="G172" s="44" t="s">
        <v>11</v>
      </c>
      <c r="H172" s="44" t="s">
        <v>12</v>
      </c>
      <c r="I172" s="17" t="s">
        <v>76700</v>
      </c>
      <c r="J172" s="17" t="str">
        <f>"8059347011998"</f>
        <v>8059347011998</v>
      </c>
      <c r="K172" s="45"/>
      <c r="L172" s="46">
        <v>189.95</v>
      </c>
      <c r="M172" s="46">
        <v>189.95</v>
      </c>
      <c r="N172" s="45"/>
    </row>
    <row r="173" spans="2:14" s="32" customFormat="1" x14ac:dyDescent="0.25">
      <c r="B173" s="17" t="s">
        <v>68276</v>
      </c>
      <c r="C173" s="42"/>
      <c r="E173" s="17" t="s">
        <v>76701</v>
      </c>
      <c r="F173" s="44"/>
      <c r="G173" s="44" t="s">
        <v>11</v>
      </c>
      <c r="H173" s="44" t="s">
        <v>12</v>
      </c>
      <c r="I173" s="17" t="s">
        <v>76702</v>
      </c>
      <c r="J173" s="17" t="str">
        <f>"8059347012001"</f>
        <v>8059347012001</v>
      </c>
      <c r="K173" s="45"/>
      <c r="L173" s="46">
        <v>189.95</v>
      </c>
      <c r="M173" s="46">
        <v>189.95</v>
      </c>
      <c r="N173" s="45"/>
    </row>
    <row r="174" spans="2:14" s="32" customFormat="1" x14ac:dyDescent="0.25">
      <c r="B174" s="17" t="s">
        <v>68279</v>
      </c>
      <c r="C174" s="42"/>
      <c r="E174" s="17" t="s">
        <v>76703</v>
      </c>
      <c r="F174" s="44"/>
      <c r="G174" s="44" t="s">
        <v>11</v>
      </c>
      <c r="H174" s="44" t="s">
        <v>12</v>
      </c>
      <c r="I174" s="17" t="s">
        <v>76704</v>
      </c>
      <c r="J174" s="17" t="str">
        <f>"8059347012018"</f>
        <v>8059347012018</v>
      </c>
      <c r="K174" s="45"/>
      <c r="L174" s="46">
        <v>189.95</v>
      </c>
      <c r="M174" s="46">
        <v>189.95</v>
      </c>
      <c r="N174" s="45"/>
    </row>
    <row r="175" spans="2:14" s="32" customFormat="1" x14ac:dyDescent="0.25">
      <c r="B175" s="17" t="s">
        <v>68282</v>
      </c>
      <c r="C175" s="42"/>
      <c r="E175" s="17" t="s">
        <v>76705</v>
      </c>
      <c r="F175" s="44"/>
      <c r="G175" s="44" t="s">
        <v>11</v>
      </c>
      <c r="H175" s="44" t="s">
        <v>12</v>
      </c>
      <c r="I175" s="17" t="s">
        <v>76706</v>
      </c>
      <c r="J175" s="17" t="str">
        <f>"8059347012025"</f>
        <v>8059347012025</v>
      </c>
      <c r="K175" s="45"/>
      <c r="L175" s="46">
        <v>189.95</v>
      </c>
      <c r="M175" s="46">
        <v>189.95</v>
      </c>
      <c r="N175" s="45"/>
    </row>
    <row r="176" spans="2:14" s="32" customFormat="1" x14ac:dyDescent="0.25">
      <c r="B176" s="17" t="s">
        <v>68285</v>
      </c>
      <c r="C176" s="42"/>
      <c r="E176" s="17" t="s">
        <v>76707</v>
      </c>
      <c r="F176" s="44"/>
      <c r="G176" s="44" t="s">
        <v>11</v>
      </c>
      <c r="H176" s="44" t="s">
        <v>12</v>
      </c>
      <c r="I176" s="17" t="s">
        <v>76708</v>
      </c>
      <c r="J176" s="17" t="str">
        <f>"8059347012032"</f>
        <v>8059347012032</v>
      </c>
      <c r="K176" s="45"/>
      <c r="L176" s="46">
        <v>189.95</v>
      </c>
      <c r="M176" s="46">
        <v>189.95</v>
      </c>
      <c r="N176" s="45"/>
    </row>
    <row r="177" spans="2:14" s="32" customFormat="1" x14ac:dyDescent="0.25">
      <c r="B177" s="17" t="s">
        <v>68288</v>
      </c>
      <c r="C177" s="42"/>
      <c r="E177" s="17" t="s">
        <v>76709</v>
      </c>
      <c r="F177" s="44"/>
      <c r="G177" s="44" t="s">
        <v>11</v>
      </c>
      <c r="H177" s="44" t="s">
        <v>12</v>
      </c>
      <c r="I177" s="17" t="s">
        <v>76710</v>
      </c>
      <c r="J177" s="17" t="str">
        <f>"8059347012049"</f>
        <v>8059347012049</v>
      </c>
      <c r="K177" s="45"/>
      <c r="L177" s="46">
        <v>189.95</v>
      </c>
      <c r="M177" s="46">
        <v>189.95</v>
      </c>
      <c r="N177" s="45"/>
    </row>
    <row r="178" spans="2:14" s="32" customFormat="1" x14ac:dyDescent="0.25">
      <c r="B178" s="17" t="s">
        <v>68291</v>
      </c>
      <c r="C178" s="42"/>
      <c r="E178" s="17" t="s">
        <v>76711</v>
      </c>
      <c r="F178" s="44"/>
      <c r="G178" s="44" t="s">
        <v>11</v>
      </c>
      <c r="H178" s="44" t="s">
        <v>12</v>
      </c>
      <c r="I178" s="17" t="s">
        <v>76712</v>
      </c>
      <c r="J178" s="17" t="str">
        <f>"8059347012056"</f>
        <v>8059347012056</v>
      </c>
      <c r="K178" s="45"/>
      <c r="L178" s="46">
        <v>189.95</v>
      </c>
      <c r="M178" s="46">
        <v>189.95</v>
      </c>
      <c r="N178" s="45"/>
    </row>
    <row r="179" spans="2:14" s="32" customFormat="1" x14ac:dyDescent="0.25">
      <c r="B179" s="17" t="s">
        <v>68294</v>
      </c>
      <c r="C179" s="42"/>
      <c r="E179" s="17" t="s">
        <v>76713</v>
      </c>
      <c r="F179" s="44"/>
      <c r="G179" s="44" t="s">
        <v>11</v>
      </c>
      <c r="H179" s="44" t="s">
        <v>12</v>
      </c>
      <c r="I179" s="17" t="s">
        <v>76714</v>
      </c>
      <c r="J179" s="17" t="str">
        <f>"8059347012063"</f>
        <v>8059347012063</v>
      </c>
      <c r="K179" s="45"/>
      <c r="L179" s="46">
        <v>189.95</v>
      </c>
      <c r="M179" s="46">
        <v>189.95</v>
      </c>
      <c r="N179" s="45"/>
    </row>
    <row r="180" spans="2:14" s="32" customFormat="1" x14ac:dyDescent="0.25">
      <c r="B180" s="17" t="s">
        <v>68297</v>
      </c>
      <c r="C180" s="42"/>
      <c r="E180" s="17" t="s">
        <v>76715</v>
      </c>
      <c r="F180" s="44"/>
      <c r="G180" s="44" t="s">
        <v>11</v>
      </c>
      <c r="H180" s="44" t="s">
        <v>12</v>
      </c>
      <c r="I180" s="17" t="s">
        <v>76716</v>
      </c>
      <c r="J180" s="17" t="str">
        <f>"8059347012070"</f>
        <v>8059347012070</v>
      </c>
      <c r="K180" s="45"/>
      <c r="L180" s="46">
        <v>189.95</v>
      </c>
      <c r="M180" s="46">
        <v>189.95</v>
      </c>
      <c r="N180" s="45"/>
    </row>
    <row r="181" spans="2:14" s="32" customFormat="1" x14ac:dyDescent="0.25">
      <c r="B181" s="17" t="s">
        <v>68300</v>
      </c>
      <c r="C181" s="42"/>
      <c r="E181" s="17" t="s">
        <v>76717</v>
      </c>
      <c r="F181" s="44"/>
      <c r="G181" s="44" t="s">
        <v>11</v>
      </c>
      <c r="H181" s="44" t="s">
        <v>12</v>
      </c>
      <c r="I181" s="17" t="s">
        <v>76718</v>
      </c>
      <c r="J181" s="17" t="str">
        <f>"8059347012087"</f>
        <v>8059347012087</v>
      </c>
      <c r="K181" s="45"/>
      <c r="L181" s="46">
        <v>189.95</v>
      </c>
      <c r="M181" s="46">
        <v>189.95</v>
      </c>
      <c r="N181" s="45"/>
    </row>
    <row r="182" spans="2:14" s="32" customFormat="1" x14ac:dyDescent="0.25">
      <c r="B182" s="17" t="s">
        <v>68303</v>
      </c>
      <c r="C182" s="42"/>
      <c r="E182" s="17" t="s">
        <v>76719</v>
      </c>
      <c r="F182" s="44"/>
      <c r="G182" s="44" t="s">
        <v>11</v>
      </c>
      <c r="H182" s="44" t="s">
        <v>12</v>
      </c>
      <c r="I182" s="17" t="s">
        <v>76720</v>
      </c>
      <c r="J182" s="17" t="str">
        <f>"8059347012094"</f>
        <v>8059347012094</v>
      </c>
      <c r="K182" s="45"/>
      <c r="L182" s="46">
        <v>189.95</v>
      </c>
      <c r="M182" s="46">
        <v>189.95</v>
      </c>
      <c r="N182" s="45"/>
    </row>
    <row r="183" spans="2:14" s="32" customFormat="1" x14ac:dyDescent="0.25">
      <c r="B183" s="17" t="s">
        <v>68306</v>
      </c>
      <c r="C183" s="42"/>
      <c r="E183" s="17" t="s">
        <v>76721</v>
      </c>
      <c r="F183" s="44"/>
      <c r="G183" s="44" t="s">
        <v>11</v>
      </c>
      <c r="H183" s="44" t="s">
        <v>12</v>
      </c>
      <c r="I183" s="17" t="s">
        <v>76722</v>
      </c>
      <c r="J183" s="17" t="str">
        <f>"8059347012100"</f>
        <v>8059347012100</v>
      </c>
      <c r="K183" s="45"/>
      <c r="L183" s="46">
        <v>189.95</v>
      </c>
      <c r="M183" s="46">
        <v>189.95</v>
      </c>
      <c r="N183" s="45"/>
    </row>
    <row r="184" spans="2:14" s="32" customFormat="1" x14ac:dyDescent="0.25">
      <c r="B184" s="55" t="s">
        <v>68279</v>
      </c>
      <c r="C184" s="42"/>
      <c r="E184" s="17" t="s">
        <v>68280</v>
      </c>
      <c r="F184" s="44"/>
      <c r="G184" s="44" t="s">
        <v>11</v>
      </c>
      <c r="H184" s="44" t="s">
        <v>12</v>
      </c>
      <c r="I184" s="17" t="s">
        <v>68281</v>
      </c>
      <c r="J184" s="20" t="str">
        <f>"8059347011844"</f>
        <v>8059347011844</v>
      </c>
      <c r="K184" s="45"/>
      <c r="L184" s="46">
        <v>189.95</v>
      </c>
      <c r="M184" s="46">
        <v>189.95</v>
      </c>
      <c r="N184" s="45"/>
    </row>
    <row r="185" spans="2:14" s="32" customFormat="1" x14ac:dyDescent="0.25">
      <c r="B185" s="55" t="s">
        <v>68276</v>
      </c>
      <c r="C185" s="42"/>
      <c r="E185" s="17" t="s">
        <v>68277</v>
      </c>
      <c r="F185" s="44"/>
      <c r="G185" s="44" t="s">
        <v>11</v>
      </c>
      <c r="H185" s="44" t="s">
        <v>12</v>
      </c>
      <c r="I185" s="17" t="s">
        <v>68278</v>
      </c>
      <c r="J185" s="20" t="str">
        <f>"8059347011837"</f>
        <v>8059347011837</v>
      </c>
      <c r="K185" s="45"/>
      <c r="L185" s="46">
        <v>189.95</v>
      </c>
      <c r="M185" s="46">
        <v>189.95</v>
      </c>
      <c r="N185" s="45"/>
    </row>
    <row r="186" spans="2:14" s="32" customFormat="1" x14ac:dyDescent="0.25">
      <c r="B186" s="55" t="s">
        <v>68273</v>
      </c>
      <c r="C186" s="42" t="s">
        <v>70040</v>
      </c>
      <c r="E186" s="17" t="s">
        <v>68274</v>
      </c>
      <c r="F186" s="44"/>
      <c r="G186" s="44" t="s">
        <v>11</v>
      </c>
      <c r="H186" s="44" t="s">
        <v>12</v>
      </c>
      <c r="I186" s="17" t="s">
        <v>68275</v>
      </c>
      <c r="J186" s="20">
        <v>8059347011820</v>
      </c>
      <c r="K186" s="45"/>
      <c r="L186" s="46">
        <v>189.95</v>
      </c>
      <c r="M186" s="46">
        <v>189.95</v>
      </c>
      <c r="N186" s="45"/>
    </row>
    <row r="187" spans="2:14" s="32" customFormat="1" x14ac:dyDescent="0.25">
      <c r="B187" s="55" t="s">
        <v>68270</v>
      </c>
      <c r="C187" s="42" t="s">
        <v>70039</v>
      </c>
      <c r="E187" s="17" t="s">
        <v>68271</v>
      </c>
      <c r="F187" s="44"/>
      <c r="G187" s="44" t="s">
        <v>11</v>
      </c>
      <c r="H187" s="44" t="s">
        <v>12</v>
      </c>
      <c r="I187" s="17" t="s">
        <v>68272</v>
      </c>
      <c r="J187" s="20">
        <v>8059347011813</v>
      </c>
      <c r="K187" s="45"/>
      <c r="L187" s="46">
        <v>189.95</v>
      </c>
      <c r="M187" s="46">
        <v>189.95</v>
      </c>
      <c r="N187" s="45"/>
    </row>
    <row r="188" spans="2:14" s="32" customFormat="1" x14ac:dyDescent="0.25">
      <c r="B188" s="55" t="s">
        <v>68306</v>
      </c>
      <c r="C188" s="42" t="s">
        <v>70038</v>
      </c>
      <c r="E188" s="17" t="s">
        <v>68307</v>
      </c>
      <c r="F188" s="44"/>
      <c r="G188" s="44" t="s">
        <v>11</v>
      </c>
      <c r="H188" s="44" t="s">
        <v>12</v>
      </c>
      <c r="I188" s="17" t="s">
        <v>68308</v>
      </c>
      <c r="J188" s="20">
        <v>8059347011936</v>
      </c>
      <c r="K188" s="45"/>
      <c r="L188" s="46">
        <v>189.95</v>
      </c>
      <c r="M188" s="46">
        <v>189.95</v>
      </c>
      <c r="N188" s="45"/>
    </row>
    <row r="189" spans="2:14" s="32" customFormat="1" x14ac:dyDescent="0.25">
      <c r="B189" s="55" t="s">
        <v>68303</v>
      </c>
      <c r="C189" s="42" t="s">
        <v>70037</v>
      </c>
      <c r="E189" s="17" t="s">
        <v>68304</v>
      </c>
      <c r="F189" s="44"/>
      <c r="G189" s="44" t="s">
        <v>11</v>
      </c>
      <c r="H189" s="44" t="s">
        <v>12</v>
      </c>
      <c r="I189" s="17" t="s">
        <v>68305</v>
      </c>
      <c r="J189" s="20">
        <v>8059347011929</v>
      </c>
      <c r="K189" s="45"/>
      <c r="L189" s="46">
        <v>189.95</v>
      </c>
      <c r="M189" s="46">
        <v>189.95</v>
      </c>
      <c r="N189" s="45"/>
    </row>
    <row r="190" spans="2:14" s="32" customFormat="1" x14ac:dyDescent="0.25">
      <c r="B190" s="55" t="s">
        <v>68300</v>
      </c>
      <c r="C190" s="42" t="s">
        <v>70036</v>
      </c>
      <c r="E190" s="17" t="s">
        <v>68301</v>
      </c>
      <c r="F190" s="44"/>
      <c r="G190" s="44" t="s">
        <v>11</v>
      </c>
      <c r="H190" s="44" t="s">
        <v>12</v>
      </c>
      <c r="I190" s="17" t="s">
        <v>68302</v>
      </c>
      <c r="J190" s="20">
        <v>8059347011912</v>
      </c>
      <c r="K190" s="45"/>
      <c r="L190" s="46">
        <v>189.95</v>
      </c>
      <c r="M190" s="46">
        <v>189.95</v>
      </c>
      <c r="N190" s="45"/>
    </row>
    <row r="191" spans="2:14" s="32" customFormat="1" x14ac:dyDescent="0.25">
      <c r="B191" s="55" t="s">
        <v>68297</v>
      </c>
      <c r="C191" s="42" t="s">
        <v>70035</v>
      </c>
      <c r="E191" s="17" t="s">
        <v>68298</v>
      </c>
      <c r="F191" s="44"/>
      <c r="G191" s="44" t="s">
        <v>11</v>
      </c>
      <c r="H191" s="44" t="s">
        <v>12</v>
      </c>
      <c r="I191" s="17" t="s">
        <v>68299</v>
      </c>
      <c r="J191" s="20">
        <v>8059347011905</v>
      </c>
      <c r="K191" s="45"/>
      <c r="L191" s="46">
        <v>189.95</v>
      </c>
      <c r="M191" s="46">
        <v>189.95</v>
      </c>
      <c r="N191" s="45"/>
    </row>
    <row r="192" spans="2:14" s="32" customFormat="1" x14ac:dyDescent="0.25">
      <c r="B192" s="55" t="s">
        <v>68294</v>
      </c>
      <c r="C192" s="42" t="s">
        <v>70034</v>
      </c>
      <c r="E192" s="17" t="s">
        <v>68295</v>
      </c>
      <c r="F192" s="44"/>
      <c r="G192" s="44" t="s">
        <v>11</v>
      </c>
      <c r="H192" s="44" t="s">
        <v>12</v>
      </c>
      <c r="I192" s="17" t="s">
        <v>68296</v>
      </c>
      <c r="J192" s="20">
        <v>8059347011899</v>
      </c>
      <c r="K192" s="45"/>
      <c r="L192" s="46">
        <v>189.95</v>
      </c>
      <c r="M192" s="46">
        <v>189.95</v>
      </c>
      <c r="N192" s="45"/>
    </row>
    <row r="193" spans="1:14" s="32" customFormat="1" x14ac:dyDescent="0.25">
      <c r="B193" s="55" t="s">
        <v>68291</v>
      </c>
      <c r="C193" s="42" t="s">
        <v>70033</v>
      </c>
      <c r="E193" s="17" t="s">
        <v>68292</v>
      </c>
      <c r="F193" s="44"/>
      <c r="G193" s="44" t="s">
        <v>11</v>
      </c>
      <c r="H193" s="44" t="s">
        <v>12</v>
      </c>
      <c r="I193" s="17" t="s">
        <v>68293</v>
      </c>
      <c r="J193" s="20">
        <v>8059347011882</v>
      </c>
      <c r="K193" s="45"/>
      <c r="L193" s="46">
        <v>189.95</v>
      </c>
      <c r="M193" s="46">
        <v>189.95</v>
      </c>
      <c r="N193" s="45"/>
    </row>
    <row r="194" spans="1:14" s="32" customFormat="1" x14ac:dyDescent="0.25">
      <c r="B194" s="55" t="s">
        <v>68288</v>
      </c>
      <c r="C194" s="42"/>
      <c r="E194" s="17" t="s">
        <v>68289</v>
      </c>
      <c r="F194" s="44"/>
      <c r="G194" s="44" t="s">
        <v>11</v>
      </c>
      <c r="H194" s="44" t="s">
        <v>12</v>
      </c>
      <c r="I194" s="17" t="s">
        <v>68290</v>
      </c>
      <c r="J194" s="20" t="str">
        <f>"8059347011875"</f>
        <v>8059347011875</v>
      </c>
      <c r="K194" s="45"/>
      <c r="L194" s="46">
        <v>189.95</v>
      </c>
      <c r="M194" s="46">
        <v>189.95</v>
      </c>
      <c r="N194" s="45"/>
    </row>
    <row r="195" spans="1:14" s="32" customFormat="1" x14ac:dyDescent="0.25">
      <c r="B195" s="55" t="s">
        <v>68285</v>
      </c>
      <c r="C195" s="42"/>
      <c r="E195" s="17" t="s">
        <v>68286</v>
      </c>
      <c r="F195" s="44"/>
      <c r="G195" s="44" t="s">
        <v>11</v>
      </c>
      <c r="H195" s="44" t="s">
        <v>12</v>
      </c>
      <c r="I195" s="17" t="s">
        <v>68287</v>
      </c>
      <c r="J195" s="20" t="str">
        <f>"8059347011868"</f>
        <v>8059347011868</v>
      </c>
      <c r="K195" s="45"/>
      <c r="L195" s="46">
        <v>189.95</v>
      </c>
      <c r="M195" s="46">
        <v>189.95</v>
      </c>
      <c r="N195" s="45"/>
    </row>
    <row r="196" spans="1:14" s="32" customFormat="1" x14ac:dyDescent="0.25">
      <c r="B196" s="55" t="s">
        <v>68282</v>
      </c>
      <c r="C196" s="42"/>
      <c r="E196" s="17" t="s">
        <v>68283</v>
      </c>
      <c r="F196" s="44"/>
      <c r="G196" s="44" t="s">
        <v>11</v>
      </c>
      <c r="H196" s="44" t="s">
        <v>12</v>
      </c>
      <c r="I196" s="17" t="s">
        <v>68284</v>
      </c>
      <c r="J196" s="20" t="str">
        <f>"8059347011851"</f>
        <v>8059347011851</v>
      </c>
      <c r="K196" s="45"/>
      <c r="L196" s="46">
        <v>189.95</v>
      </c>
      <c r="M196" s="46">
        <v>189.95</v>
      </c>
      <c r="N196" s="45"/>
    </row>
    <row r="197" spans="1:14" s="32" customFormat="1" x14ac:dyDescent="0.25">
      <c r="A197" s="45" t="s">
        <v>44120</v>
      </c>
      <c r="B197" s="42" t="s">
        <v>44121</v>
      </c>
      <c r="C197" s="42"/>
      <c r="D197" s="42"/>
      <c r="E197" s="43" t="s">
        <v>44122</v>
      </c>
      <c r="F197" s="44" t="s">
        <v>7064</v>
      </c>
      <c r="G197" s="32" t="s">
        <v>11</v>
      </c>
      <c r="H197" s="43" t="s">
        <v>12</v>
      </c>
      <c r="I197" s="42" t="s">
        <v>44123</v>
      </c>
      <c r="J197" s="65">
        <v>8059175907050</v>
      </c>
      <c r="K197" s="45"/>
      <c r="L197" s="47">
        <v>1249.95</v>
      </c>
      <c r="M197" s="47">
        <v>1249.95</v>
      </c>
      <c r="N197" s="45">
        <v>44438</v>
      </c>
    </row>
    <row r="198" spans="1:14" s="32" customFormat="1" x14ac:dyDescent="0.25">
      <c r="A198" s="45" t="s">
        <v>44116</v>
      </c>
      <c r="B198" s="42" t="s">
        <v>44117</v>
      </c>
      <c r="C198" s="42"/>
      <c r="D198" s="42"/>
      <c r="E198" s="43" t="s">
        <v>44118</v>
      </c>
      <c r="F198" s="44" t="s">
        <v>7064</v>
      </c>
      <c r="G198" s="32" t="s">
        <v>11</v>
      </c>
      <c r="H198" s="43" t="s">
        <v>12</v>
      </c>
      <c r="I198" s="42" t="s">
        <v>44119</v>
      </c>
      <c r="J198" s="65">
        <v>8059175907043</v>
      </c>
      <c r="K198" s="45"/>
      <c r="L198" s="47">
        <v>1249.95</v>
      </c>
      <c r="M198" s="47">
        <v>1249.95</v>
      </c>
      <c r="N198" s="45">
        <v>44438</v>
      </c>
    </row>
    <row r="199" spans="1:14" s="32" customFormat="1" x14ac:dyDescent="0.25">
      <c r="A199" s="45" t="s">
        <v>44112</v>
      </c>
      <c r="B199" s="42" t="s">
        <v>44113</v>
      </c>
      <c r="C199" s="42"/>
      <c r="D199" s="42"/>
      <c r="E199" s="43" t="s">
        <v>44114</v>
      </c>
      <c r="F199" s="44" t="s">
        <v>7064</v>
      </c>
      <c r="G199" s="32" t="s">
        <v>11</v>
      </c>
      <c r="H199" s="43" t="s">
        <v>12</v>
      </c>
      <c r="I199" s="42" t="s">
        <v>44115</v>
      </c>
      <c r="J199" s="65">
        <v>8059175907036</v>
      </c>
      <c r="K199" s="45"/>
      <c r="L199" s="47">
        <v>1249.95</v>
      </c>
      <c r="M199" s="47">
        <v>1249.95</v>
      </c>
      <c r="N199" s="45">
        <v>44438</v>
      </c>
    </row>
    <row r="200" spans="1:14" s="32" customFormat="1" x14ac:dyDescent="0.25">
      <c r="A200" s="45" t="s">
        <v>44108</v>
      </c>
      <c r="B200" s="42" t="s">
        <v>44109</v>
      </c>
      <c r="C200" s="42"/>
      <c r="D200" s="42"/>
      <c r="E200" s="43" t="s">
        <v>44110</v>
      </c>
      <c r="F200" s="44" t="s">
        <v>7064</v>
      </c>
      <c r="G200" s="32" t="s">
        <v>11</v>
      </c>
      <c r="H200" s="43" t="s">
        <v>12</v>
      </c>
      <c r="I200" s="42" t="s">
        <v>44111</v>
      </c>
      <c r="J200" s="65">
        <v>8059175907029</v>
      </c>
      <c r="K200" s="45"/>
      <c r="L200" s="47">
        <v>1249.95</v>
      </c>
      <c r="M200" s="47">
        <v>1249.95</v>
      </c>
      <c r="N200" s="45">
        <v>44438</v>
      </c>
    </row>
    <row r="201" spans="1:14" s="32" customFormat="1" x14ac:dyDescent="0.25">
      <c r="A201" s="45" t="s">
        <v>44104</v>
      </c>
      <c r="B201" s="42" t="s">
        <v>44105</v>
      </c>
      <c r="C201" s="42"/>
      <c r="D201" s="42"/>
      <c r="E201" s="43" t="s">
        <v>44106</v>
      </c>
      <c r="F201" s="44" t="s">
        <v>7064</v>
      </c>
      <c r="G201" s="32" t="s">
        <v>11</v>
      </c>
      <c r="H201" s="43" t="s">
        <v>12</v>
      </c>
      <c r="I201" s="42" t="s">
        <v>44107</v>
      </c>
      <c r="J201" s="65">
        <v>8059175889370</v>
      </c>
      <c r="K201" s="45"/>
      <c r="L201" s="47">
        <v>1249.95</v>
      </c>
      <c r="M201" s="47">
        <v>1249.95</v>
      </c>
      <c r="N201" s="45">
        <v>44438</v>
      </c>
    </row>
    <row r="202" spans="1:14" s="32" customFormat="1" x14ac:dyDescent="0.25">
      <c r="A202" s="45" t="s">
        <v>44100</v>
      </c>
      <c r="B202" s="42" t="s">
        <v>44101</v>
      </c>
      <c r="C202" s="42"/>
      <c r="D202" s="42"/>
      <c r="E202" s="43" t="s">
        <v>44102</v>
      </c>
      <c r="F202" s="44" t="s">
        <v>7064</v>
      </c>
      <c r="G202" s="32" t="s">
        <v>11</v>
      </c>
      <c r="H202" s="43" t="s">
        <v>12</v>
      </c>
      <c r="I202" s="42" t="s">
        <v>44103</v>
      </c>
      <c r="J202" s="65">
        <v>8059175897498</v>
      </c>
      <c r="K202" s="45"/>
      <c r="L202" s="47">
        <v>1249.95</v>
      </c>
      <c r="M202" s="47">
        <v>1249.95</v>
      </c>
      <c r="N202" s="45">
        <v>44438</v>
      </c>
    </row>
    <row r="203" spans="1:14" s="32" customFormat="1" x14ac:dyDescent="0.25">
      <c r="A203" s="45" t="s">
        <v>44096</v>
      </c>
      <c r="B203" s="42" t="s">
        <v>44097</v>
      </c>
      <c r="C203" s="42"/>
      <c r="D203" s="42"/>
      <c r="E203" s="43" t="s">
        <v>44098</v>
      </c>
      <c r="F203" s="44" t="s">
        <v>7064</v>
      </c>
      <c r="G203" s="32" t="s">
        <v>11</v>
      </c>
      <c r="H203" s="43" t="s">
        <v>12</v>
      </c>
      <c r="I203" s="42" t="s">
        <v>44099</v>
      </c>
      <c r="J203" s="65">
        <v>8059175907012</v>
      </c>
      <c r="K203" s="45"/>
      <c r="L203" s="47">
        <v>1249.95</v>
      </c>
      <c r="M203" s="47">
        <v>1249.95</v>
      </c>
      <c r="N203" s="45">
        <v>44438</v>
      </c>
    </row>
    <row r="204" spans="1:14" s="32" customFormat="1" x14ac:dyDescent="0.25">
      <c r="A204" s="45" t="s">
        <v>44092</v>
      </c>
      <c r="B204" s="42" t="s">
        <v>44093</v>
      </c>
      <c r="C204" s="42"/>
      <c r="D204" s="42"/>
      <c r="E204" s="43" t="s">
        <v>44094</v>
      </c>
      <c r="F204" s="44" t="s">
        <v>7064</v>
      </c>
      <c r="G204" s="32" t="s">
        <v>11</v>
      </c>
      <c r="H204" s="43" t="s">
        <v>12</v>
      </c>
      <c r="I204" s="42" t="s">
        <v>44095</v>
      </c>
      <c r="J204" s="65">
        <v>8059175907005</v>
      </c>
      <c r="K204" s="45"/>
      <c r="L204" s="47">
        <v>1249.95</v>
      </c>
      <c r="M204" s="47">
        <v>1249.95</v>
      </c>
      <c r="N204" s="45">
        <v>44438</v>
      </c>
    </row>
    <row r="205" spans="1:14" s="32" customFormat="1" x14ac:dyDescent="0.25">
      <c r="A205" s="45" t="s">
        <v>44088</v>
      </c>
      <c r="B205" s="42" t="s">
        <v>44089</v>
      </c>
      <c r="C205" s="42"/>
      <c r="D205" s="42"/>
      <c r="E205" s="43" t="s">
        <v>44090</v>
      </c>
      <c r="F205" s="44" t="s">
        <v>7064</v>
      </c>
      <c r="G205" s="32" t="s">
        <v>11</v>
      </c>
      <c r="H205" s="43" t="s">
        <v>12</v>
      </c>
      <c r="I205" s="42" t="s">
        <v>44091</v>
      </c>
      <c r="J205" s="65">
        <v>8059175907128</v>
      </c>
      <c r="K205" s="45"/>
      <c r="L205" s="47">
        <v>1249.95</v>
      </c>
      <c r="M205" s="47">
        <v>1249.95</v>
      </c>
      <c r="N205" s="45">
        <v>44438</v>
      </c>
    </row>
    <row r="206" spans="1:14" s="32" customFormat="1" x14ac:dyDescent="0.25">
      <c r="A206" s="45" t="s">
        <v>44084</v>
      </c>
      <c r="B206" s="42" t="s">
        <v>44085</v>
      </c>
      <c r="C206" s="42"/>
      <c r="D206" s="42"/>
      <c r="E206" s="43" t="s">
        <v>44086</v>
      </c>
      <c r="F206" s="44" t="s">
        <v>7064</v>
      </c>
      <c r="G206" s="32" t="s">
        <v>11</v>
      </c>
      <c r="H206" s="43" t="s">
        <v>12</v>
      </c>
      <c r="I206" s="42" t="s">
        <v>44087</v>
      </c>
      <c r="J206" s="65">
        <v>8059175907111</v>
      </c>
      <c r="K206" s="45"/>
      <c r="L206" s="47">
        <v>1249.95</v>
      </c>
      <c r="M206" s="47">
        <v>1249.95</v>
      </c>
      <c r="N206" s="45">
        <v>44438</v>
      </c>
    </row>
    <row r="207" spans="1:14" s="32" customFormat="1" x14ac:dyDescent="0.25">
      <c r="A207" s="45" t="s">
        <v>44080</v>
      </c>
      <c r="B207" s="42" t="s">
        <v>44081</v>
      </c>
      <c r="C207" s="42"/>
      <c r="D207" s="42"/>
      <c r="E207" s="43" t="s">
        <v>44082</v>
      </c>
      <c r="F207" s="44" t="s">
        <v>7064</v>
      </c>
      <c r="G207" s="32" t="s">
        <v>11</v>
      </c>
      <c r="H207" s="43" t="s">
        <v>12</v>
      </c>
      <c r="I207" s="42" t="s">
        <v>44083</v>
      </c>
      <c r="J207" s="65">
        <v>8059175907104</v>
      </c>
      <c r="K207" s="45"/>
      <c r="L207" s="47">
        <v>1249.95</v>
      </c>
      <c r="M207" s="47">
        <v>1249.95</v>
      </c>
      <c r="N207" s="45">
        <v>44438</v>
      </c>
    </row>
    <row r="208" spans="1:14" s="32" customFormat="1" x14ac:dyDescent="0.25">
      <c r="A208" s="45" t="s">
        <v>44076</v>
      </c>
      <c r="B208" s="42" t="s">
        <v>44077</v>
      </c>
      <c r="C208" s="42"/>
      <c r="D208" s="42"/>
      <c r="E208" s="43" t="s">
        <v>44078</v>
      </c>
      <c r="F208" s="44" t="s">
        <v>7064</v>
      </c>
      <c r="G208" s="32" t="s">
        <v>11</v>
      </c>
      <c r="H208" s="43" t="s">
        <v>12</v>
      </c>
      <c r="I208" s="42" t="s">
        <v>44079</v>
      </c>
      <c r="J208" s="65">
        <v>8059175907098</v>
      </c>
      <c r="K208" s="45"/>
      <c r="L208" s="47">
        <v>1249.95</v>
      </c>
      <c r="M208" s="47">
        <v>1249.95</v>
      </c>
      <c r="N208" s="45">
        <v>44438</v>
      </c>
    </row>
    <row r="209" spans="1:14" s="32" customFormat="1" x14ac:dyDescent="0.25">
      <c r="A209" s="45" t="s">
        <v>44072</v>
      </c>
      <c r="B209" s="42" t="s">
        <v>44073</v>
      </c>
      <c r="C209" s="42"/>
      <c r="D209" s="42"/>
      <c r="E209" s="43" t="s">
        <v>44074</v>
      </c>
      <c r="F209" s="44" t="s">
        <v>41</v>
      </c>
      <c r="G209" s="32" t="s">
        <v>11</v>
      </c>
      <c r="H209" s="43" t="s">
        <v>12</v>
      </c>
      <c r="I209" s="42" t="s">
        <v>44075</v>
      </c>
      <c r="J209" s="65">
        <v>8059175889387</v>
      </c>
      <c r="K209" s="45"/>
      <c r="L209" s="47">
        <v>1249.95</v>
      </c>
      <c r="M209" s="47">
        <v>1249.95</v>
      </c>
      <c r="N209" s="45">
        <v>44438</v>
      </c>
    </row>
    <row r="210" spans="1:14" s="32" customFormat="1" x14ac:dyDescent="0.25">
      <c r="A210" s="45" t="s">
        <v>44068</v>
      </c>
      <c r="B210" s="42" t="s">
        <v>44069</v>
      </c>
      <c r="C210" s="42"/>
      <c r="D210" s="42"/>
      <c r="E210" s="43" t="s">
        <v>44070</v>
      </c>
      <c r="F210" s="44" t="s">
        <v>41</v>
      </c>
      <c r="G210" s="32" t="s">
        <v>11</v>
      </c>
      <c r="H210" s="43" t="s">
        <v>12</v>
      </c>
      <c r="I210" s="42" t="s">
        <v>44071</v>
      </c>
      <c r="J210" s="65">
        <v>8059175907081</v>
      </c>
      <c r="K210" s="45"/>
      <c r="L210" s="47">
        <v>1249.95</v>
      </c>
      <c r="M210" s="47">
        <v>1249.95</v>
      </c>
      <c r="N210" s="45">
        <v>44438</v>
      </c>
    </row>
    <row r="211" spans="1:14" s="32" customFormat="1" x14ac:dyDescent="0.25">
      <c r="A211" s="45" t="s">
        <v>44064</v>
      </c>
      <c r="B211" s="42" t="s">
        <v>44065</v>
      </c>
      <c r="C211" s="42"/>
      <c r="D211" s="42"/>
      <c r="E211" s="43" t="s">
        <v>44066</v>
      </c>
      <c r="F211" s="44" t="s">
        <v>41</v>
      </c>
      <c r="G211" s="32" t="s">
        <v>11</v>
      </c>
      <c r="H211" s="43" t="s">
        <v>12</v>
      </c>
      <c r="I211" s="42" t="s">
        <v>44067</v>
      </c>
      <c r="J211" s="65">
        <v>8059175907074</v>
      </c>
      <c r="K211" s="45"/>
      <c r="L211" s="47">
        <v>1249.95</v>
      </c>
      <c r="M211" s="47">
        <v>1249.95</v>
      </c>
      <c r="N211" s="45">
        <v>44438</v>
      </c>
    </row>
    <row r="212" spans="1:14" s="32" customFormat="1" x14ac:dyDescent="0.25">
      <c r="A212" s="45" t="s">
        <v>44060</v>
      </c>
      <c r="B212" s="42" t="s">
        <v>44061</v>
      </c>
      <c r="C212" s="42"/>
      <c r="D212" s="42"/>
      <c r="E212" s="43" t="s">
        <v>44062</v>
      </c>
      <c r="F212" s="44" t="s">
        <v>41</v>
      </c>
      <c r="G212" s="32" t="s">
        <v>11</v>
      </c>
      <c r="H212" s="43" t="s">
        <v>12</v>
      </c>
      <c r="I212" s="42" t="s">
        <v>44063</v>
      </c>
      <c r="J212" s="65">
        <v>8059175907067</v>
      </c>
      <c r="K212" s="45"/>
      <c r="L212" s="47">
        <v>1249.95</v>
      </c>
      <c r="M212" s="47">
        <v>1249.95</v>
      </c>
      <c r="N212" s="45">
        <v>44438</v>
      </c>
    </row>
    <row r="213" spans="1:14" s="32" customFormat="1" x14ac:dyDescent="0.25">
      <c r="A213" s="45" t="s">
        <v>44056</v>
      </c>
      <c r="B213" s="42" t="s">
        <v>44057</v>
      </c>
      <c r="C213" s="42"/>
      <c r="D213" s="42"/>
      <c r="E213" s="43" t="s">
        <v>44058</v>
      </c>
      <c r="F213" s="44" t="s">
        <v>41</v>
      </c>
      <c r="G213" s="32" t="s">
        <v>11</v>
      </c>
      <c r="H213" s="43" t="s">
        <v>12</v>
      </c>
      <c r="I213" s="42" t="s">
        <v>44059</v>
      </c>
      <c r="J213" s="65">
        <v>8059175906992</v>
      </c>
      <c r="K213" s="45"/>
      <c r="L213" s="47">
        <v>1249.95</v>
      </c>
      <c r="M213" s="47">
        <v>1249.95</v>
      </c>
      <c r="N213" s="45">
        <v>44438</v>
      </c>
    </row>
    <row r="214" spans="1:14" s="32" customFormat="1" x14ac:dyDescent="0.25">
      <c r="A214" s="45" t="s">
        <v>44052</v>
      </c>
      <c r="B214" s="42" t="s">
        <v>44053</v>
      </c>
      <c r="C214" s="42"/>
      <c r="D214" s="42"/>
      <c r="E214" s="43" t="s">
        <v>44054</v>
      </c>
      <c r="F214" s="44" t="s">
        <v>41</v>
      </c>
      <c r="G214" s="32" t="s">
        <v>11</v>
      </c>
      <c r="H214" s="43" t="s">
        <v>12</v>
      </c>
      <c r="I214" s="42" t="s">
        <v>44055</v>
      </c>
      <c r="J214" s="65">
        <v>8059175906985</v>
      </c>
      <c r="K214" s="45"/>
      <c r="L214" s="47">
        <v>1249.95</v>
      </c>
      <c r="M214" s="47">
        <v>1249.95</v>
      </c>
      <c r="N214" s="45">
        <v>44438</v>
      </c>
    </row>
    <row r="215" spans="1:14" s="32" customFormat="1" x14ac:dyDescent="0.25">
      <c r="A215" s="45" t="s">
        <v>44048</v>
      </c>
      <c r="B215" s="42" t="s">
        <v>44049</v>
      </c>
      <c r="C215" s="42"/>
      <c r="D215" s="42"/>
      <c r="E215" s="43" t="s">
        <v>44050</v>
      </c>
      <c r="F215" s="44" t="s">
        <v>41</v>
      </c>
      <c r="G215" s="32" t="s">
        <v>11</v>
      </c>
      <c r="H215" s="43" t="s">
        <v>12</v>
      </c>
      <c r="I215" s="42" t="s">
        <v>44051</v>
      </c>
      <c r="J215" s="65">
        <v>8059175906978</v>
      </c>
      <c r="K215" s="45"/>
      <c r="L215" s="47">
        <v>1249.95</v>
      </c>
      <c r="M215" s="47">
        <v>1249.95</v>
      </c>
      <c r="N215" s="45">
        <v>44438</v>
      </c>
    </row>
    <row r="216" spans="1:14" s="32" customFormat="1" x14ac:dyDescent="0.25">
      <c r="A216" s="45" t="s">
        <v>44044</v>
      </c>
      <c r="B216" s="42" t="s">
        <v>44045</v>
      </c>
      <c r="C216" s="42"/>
      <c r="D216" s="42"/>
      <c r="E216" s="43" t="s">
        <v>44046</v>
      </c>
      <c r="F216" s="44" t="s">
        <v>41</v>
      </c>
      <c r="G216" s="32" t="s">
        <v>11</v>
      </c>
      <c r="H216" s="43" t="s">
        <v>12</v>
      </c>
      <c r="I216" s="42" t="s">
        <v>44047</v>
      </c>
      <c r="J216" s="65">
        <v>8059175897504</v>
      </c>
      <c r="K216" s="45"/>
      <c r="L216" s="47">
        <v>1249.95</v>
      </c>
      <c r="M216" s="47">
        <v>1249.95</v>
      </c>
      <c r="N216" s="45">
        <v>44438</v>
      </c>
    </row>
    <row r="217" spans="1:14" s="32" customFormat="1" x14ac:dyDescent="0.25">
      <c r="A217" s="45" t="s">
        <v>44040</v>
      </c>
      <c r="B217" s="42" t="s">
        <v>44041</v>
      </c>
      <c r="C217" s="42"/>
      <c r="D217" s="42"/>
      <c r="E217" s="43" t="s">
        <v>44042</v>
      </c>
      <c r="F217" s="44" t="s">
        <v>41</v>
      </c>
      <c r="G217" s="32" t="s">
        <v>11</v>
      </c>
      <c r="H217" s="43" t="s">
        <v>12</v>
      </c>
      <c r="I217" s="42" t="s">
        <v>44043</v>
      </c>
      <c r="J217" s="65">
        <v>8059175889363</v>
      </c>
      <c r="K217" s="45"/>
      <c r="L217" s="47">
        <v>1249.95</v>
      </c>
      <c r="M217" s="47">
        <v>1249.95</v>
      </c>
      <c r="N217" s="45">
        <v>44438</v>
      </c>
    </row>
    <row r="218" spans="1:14" s="32" customFormat="1" x14ac:dyDescent="0.25">
      <c r="A218" s="45" t="s">
        <v>44036</v>
      </c>
      <c r="B218" s="42" t="s">
        <v>44037</v>
      </c>
      <c r="C218" s="42"/>
      <c r="D218" s="42"/>
      <c r="E218" s="43" t="s">
        <v>44038</v>
      </c>
      <c r="F218" s="44" t="s">
        <v>41</v>
      </c>
      <c r="G218" s="32" t="s">
        <v>11</v>
      </c>
      <c r="H218" s="43" t="s">
        <v>12</v>
      </c>
      <c r="I218" s="42" t="s">
        <v>44039</v>
      </c>
      <c r="J218" s="65">
        <v>8059175906961</v>
      </c>
      <c r="K218" s="45"/>
      <c r="L218" s="47">
        <v>1249.95</v>
      </c>
      <c r="M218" s="47">
        <v>1249.95</v>
      </c>
      <c r="N218" s="45">
        <v>44438</v>
      </c>
    </row>
    <row r="219" spans="1:14" s="32" customFormat="1" x14ac:dyDescent="0.25">
      <c r="A219" s="45" t="s">
        <v>44032</v>
      </c>
      <c r="B219" s="42" t="s">
        <v>44033</v>
      </c>
      <c r="C219" s="42"/>
      <c r="D219" s="42"/>
      <c r="E219" s="43" t="s">
        <v>44034</v>
      </c>
      <c r="F219" s="44" t="s">
        <v>41</v>
      </c>
      <c r="G219" s="32" t="s">
        <v>11</v>
      </c>
      <c r="H219" s="43" t="s">
        <v>12</v>
      </c>
      <c r="I219" s="42" t="s">
        <v>44035</v>
      </c>
      <c r="J219" s="65">
        <v>8059175906954</v>
      </c>
      <c r="K219" s="45"/>
      <c r="L219" s="47">
        <v>1249.95</v>
      </c>
      <c r="M219" s="47">
        <v>1249.95</v>
      </c>
      <c r="N219" s="45">
        <v>44438</v>
      </c>
    </row>
    <row r="220" spans="1:14" s="32" customFormat="1" x14ac:dyDescent="0.25">
      <c r="A220" s="45" t="s">
        <v>44028</v>
      </c>
      <c r="B220" s="42" t="s">
        <v>44029</v>
      </c>
      <c r="C220" s="42"/>
      <c r="D220" s="42"/>
      <c r="E220" s="43" t="s">
        <v>44030</v>
      </c>
      <c r="F220" s="44" t="s">
        <v>41</v>
      </c>
      <c r="G220" s="32" t="s">
        <v>11</v>
      </c>
      <c r="H220" s="43" t="s">
        <v>12</v>
      </c>
      <c r="I220" s="42" t="s">
        <v>44031</v>
      </c>
      <c r="J220" s="65">
        <v>8059175906947</v>
      </c>
      <c r="K220" s="45"/>
      <c r="L220" s="47">
        <v>1249.95</v>
      </c>
      <c r="M220" s="47">
        <v>1249.95</v>
      </c>
      <c r="N220" s="45">
        <v>44438</v>
      </c>
    </row>
    <row r="221" spans="1:14" x14ac:dyDescent="0.25">
      <c r="E221" s="17" t="s">
        <v>76753</v>
      </c>
      <c r="G221" s="17" t="s">
        <v>17</v>
      </c>
      <c r="H221" s="17" t="s">
        <v>18</v>
      </c>
      <c r="I221" s="17" t="s">
        <v>76758</v>
      </c>
      <c r="J221" s="17" t="str">
        <f>"8059347384702"</f>
        <v>8059347384702</v>
      </c>
      <c r="K221" s="45">
        <v>45658</v>
      </c>
      <c r="L221" s="28">
        <v>0</v>
      </c>
      <c r="M221" s="28">
        <v>74.95</v>
      </c>
    </row>
    <row r="222" spans="1:14" x14ac:dyDescent="0.25">
      <c r="E222" s="17" t="s">
        <v>76752</v>
      </c>
      <c r="G222" s="17" t="s">
        <v>17</v>
      </c>
      <c r="H222" s="17" t="s">
        <v>18</v>
      </c>
      <c r="I222" s="17" t="s">
        <v>76757</v>
      </c>
      <c r="J222" s="17" t="str">
        <f>"8059347384719"</f>
        <v>8059347384719</v>
      </c>
      <c r="K222" s="45">
        <v>45658</v>
      </c>
      <c r="L222" s="28">
        <v>0</v>
      </c>
      <c r="M222" s="28">
        <v>74.95</v>
      </c>
    </row>
    <row r="223" spans="1:14" x14ac:dyDescent="0.25">
      <c r="E223" s="17" t="s">
        <v>76751</v>
      </c>
      <c r="G223" s="17" t="s">
        <v>17</v>
      </c>
      <c r="H223" s="17" t="s">
        <v>18</v>
      </c>
      <c r="I223" s="17" t="s">
        <v>76756</v>
      </c>
      <c r="J223" s="17" t="str">
        <f>"8059347384726"</f>
        <v>8059347384726</v>
      </c>
      <c r="K223" s="45">
        <v>45658</v>
      </c>
      <c r="L223" s="28">
        <v>0</v>
      </c>
      <c r="M223" s="28">
        <v>74.95</v>
      </c>
    </row>
    <row r="224" spans="1:14" x14ac:dyDescent="0.25">
      <c r="E224" s="17" t="s">
        <v>76750</v>
      </c>
      <c r="G224" s="17" t="s">
        <v>17</v>
      </c>
      <c r="H224" s="17" t="s">
        <v>18</v>
      </c>
      <c r="I224" s="17" t="s">
        <v>76755</v>
      </c>
      <c r="J224" s="17" t="str">
        <f>"8059347384733"</f>
        <v>8059347384733</v>
      </c>
      <c r="K224" s="45">
        <v>45658</v>
      </c>
      <c r="L224" s="28">
        <v>0</v>
      </c>
      <c r="M224" s="28">
        <v>74.95</v>
      </c>
    </row>
    <row r="225" spans="1:14" x14ac:dyDescent="0.25">
      <c r="E225" s="17" t="s">
        <v>76749</v>
      </c>
      <c r="G225" s="17" t="s">
        <v>17</v>
      </c>
      <c r="H225" s="17" t="s">
        <v>18</v>
      </c>
      <c r="I225" s="17" t="s">
        <v>76754</v>
      </c>
      <c r="J225" s="17" t="str">
        <f>"8059347384740"</f>
        <v>8059347384740</v>
      </c>
      <c r="K225" s="45">
        <v>45658</v>
      </c>
      <c r="L225" s="28">
        <v>0</v>
      </c>
      <c r="M225" s="28">
        <v>74.95</v>
      </c>
    </row>
    <row r="226" spans="1:14" x14ac:dyDescent="0.25">
      <c r="E226" s="17" t="s">
        <v>76765</v>
      </c>
      <c r="G226" s="17" t="s">
        <v>17</v>
      </c>
      <c r="H226" s="17" t="s">
        <v>18</v>
      </c>
      <c r="I226" s="17" t="s">
        <v>76772</v>
      </c>
      <c r="J226" s="17" t="str">
        <f>"8059347384580"</f>
        <v>8059347384580</v>
      </c>
      <c r="K226" s="45">
        <v>45658</v>
      </c>
      <c r="L226" s="28">
        <v>0</v>
      </c>
      <c r="M226" s="28">
        <v>199.95</v>
      </c>
    </row>
    <row r="227" spans="1:14" x14ac:dyDescent="0.25">
      <c r="E227" s="17" t="s">
        <v>76764</v>
      </c>
      <c r="G227" s="17" t="s">
        <v>17</v>
      </c>
      <c r="H227" s="17" t="s">
        <v>18</v>
      </c>
      <c r="I227" s="17" t="s">
        <v>76771</v>
      </c>
      <c r="J227" s="17" t="str">
        <f>"8059347384597"</f>
        <v>8059347384597</v>
      </c>
      <c r="K227" s="45">
        <v>45658</v>
      </c>
      <c r="L227" s="28">
        <v>0</v>
      </c>
      <c r="M227" s="28">
        <v>199.95</v>
      </c>
    </row>
    <row r="228" spans="1:14" x14ac:dyDescent="0.25">
      <c r="E228" s="17" t="s">
        <v>76763</v>
      </c>
      <c r="G228" s="17" t="s">
        <v>17</v>
      </c>
      <c r="H228" s="17" t="s">
        <v>18</v>
      </c>
      <c r="I228" s="17" t="s">
        <v>76770</v>
      </c>
      <c r="J228" s="17" t="str">
        <f>"8059347384603"</f>
        <v>8059347384603</v>
      </c>
      <c r="K228" s="45">
        <v>45658</v>
      </c>
      <c r="L228" s="28">
        <v>0</v>
      </c>
      <c r="M228" s="28">
        <v>199.95</v>
      </c>
    </row>
    <row r="229" spans="1:14" x14ac:dyDescent="0.25">
      <c r="E229" s="17" t="s">
        <v>76762</v>
      </c>
      <c r="G229" s="17" t="s">
        <v>17</v>
      </c>
      <c r="H229" s="17" t="s">
        <v>18</v>
      </c>
      <c r="I229" s="17" t="s">
        <v>76769</v>
      </c>
      <c r="J229" s="17" t="str">
        <f>"8059347384610"</f>
        <v>8059347384610</v>
      </c>
      <c r="K229" s="45">
        <v>45658</v>
      </c>
      <c r="L229" s="28">
        <v>0</v>
      </c>
      <c r="M229" s="28">
        <v>199.95</v>
      </c>
    </row>
    <row r="230" spans="1:14" x14ac:dyDescent="0.25">
      <c r="E230" s="17" t="s">
        <v>76761</v>
      </c>
      <c r="G230" s="17" t="s">
        <v>17</v>
      </c>
      <c r="H230" s="17" t="s">
        <v>18</v>
      </c>
      <c r="I230" s="17" t="s">
        <v>76768</v>
      </c>
      <c r="J230" s="17" t="str">
        <f>"8059347384627"</f>
        <v>8059347384627</v>
      </c>
      <c r="K230" s="45">
        <v>45658</v>
      </c>
      <c r="L230" s="28">
        <v>0</v>
      </c>
      <c r="M230" s="28">
        <v>199.95</v>
      </c>
    </row>
    <row r="231" spans="1:14" x14ac:dyDescent="0.25">
      <c r="E231" s="17" t="s">
        <v>76760</v>
      </c>
      <c r="G231" s="17" t="s">
        <v>17</v>
      </c>
      <c r="H231" s="17" t="s">
        <v>18</v>
      </c>
      <c r="I231" s="17" t="s">
        <v>76767</v>
      </c>
      <c r="J231" s="17" t="str">
        <f>"8059347384634"</f>
        <v>8059347384634</v>
      </c>
      <c r="K231" s="45">
        <v>45658</v>
      </c>
      <c r="L231" s="28">
        <v>0</v>
      </c>
      <c r="M231" s="28">
        <v>199.95</v>
      </c>
    </row>
    <row r="232" spans="1:14" x14ac:dyDescent="0.25">
      <c r="E232" s="17" t="s">
        <v>76759</v>
      </c>
      <c r="G232" s="17" t="s">
        <v>17</v>
      </c>
      <c r="H232" s="17" t="s">
        <v>18</v>
      </c>
      <c r="I232" s="17" t="s">
        <v>76766</v>
      </c>
      <c r="J232" s="17" t="str">
        <f>"8059347384641"</f>
        <v>8059347384641</v>
      </c>
      <c r="K232" s="45">
        <v>45658</v>
      </c>
      <c r="L232" s="28">
        <v>0</v>
      </c>
      <c r="M232" s="28">
        <v>199.95</v>
      </c>
    </row>
    <row r="233" spans="1:14" s="32" customFormat="1" x14ac:dyDescent="0.25">
      <c r="A233" s="32" t="s">
        <v>41380</v>
      </c>
      <c r="B233" s="42" t="s">
        <v>41381</v>
      </c>
      <c r="C233" s="42"/>
      <c r="D233" s="42" t="s">
        <v>41382</v>
      </c>
      <c r="E233" s="43" t="s">
        <v>41383</v>
      </c>
      <c r="F233" s="44">
        <v>714</v>
      </c>
      <c r="G233" s="32" t="s">
        <v>17</v>
      </c>
      <c r="H233" s="43" t="s">
        <v>18</v>
      </c>
      <c r="I233" s="42" t="s">
        <v>41384</v>
      </c>
      <c r="J233" s="42">
        <v>8059175883286</v>
      </c>
      <c r="K233" s="45">
        <v>45658</v>
      </c>
      <c r="L233" s="47">
        <v>0</v>
      </c>
      <c r="M233" s="47">
        <v>699.95</v>
      </c>
      <c r="N233" s="45">
        <v>44396</v>
      </c>
    </row>
    <row r="234" spans="1:14" s="32" customFormat="1" x14ac:dyDescent="0.25">
      <c r="A234" s="32" t="s">
        <v>41375</v>
      </c>
      <c r="B234" s="42" t="s">
        <v>41376</v>
      </c>
      <c r="C234" s="42"/>
      <c r="D234" s="42" t="s">
        <v>41377</v>
      </c>
      <c r="E234" s="43" t="s">
        <v>41378</v>
      </c>
      <c r="F234" s="44">
        <v>714</v>
      </c>
      <c r="G234" s="32" t="s">
        <v>17</v>
      </c>
      <c r="H234" s="43" t="s">
        <v>18</v>
      </c>
      <c r="I234" s="42" t="s">
        <v>41379</v>
      </c>
      <c r="J234" s="42">
        <v>8059175883279</v>
      </c>
      <c r="K234" s="45">
        <v>45658</v>
      </c>
      <c r="L234" s="47">
        <v>0</v>
      </c>
      <c r="M234" s="47">
        <v>699.95</v>
      </c>
      <c r="N234" s="45">
        <v>44396</v>
      </c>
    </row>
    <row r="235" spans="1:14" s="32" customFormat="1" x14ac:dyDescent="0.25">
      <c r="A235" s="32" t="s">
        <v>41370</v>
      </c>
      <c r="B235" s="42" t="s">
        <v>41371</v>
      </c>
      <c r="C235" s="42"/>
      <c r="D235" s="42" t="s">
        <v>41372</v>
      </c>
      <c r="E235" s="43" t="s">
        <v>41373</v>
      </c>
      <c r="F235" s="44">
        <v>714</v>
      </c>
      <c r="G235" s="32" t="s">
        <v>17</v>
      </c>
      <c r="H235" s="43" t="s">
        <v>18</v>
      </c>
      <c r="I235" s="42" t="s">
        <v>41374</v>
      </c>
      <c r="J235" s="42">
        <v>8059175883262</v>
      </c>
      <c r="K235" s="45">
        <v>45658</v>
      </c>
      <c r="L235" s="47">
        <v>0</v>
      </c>
      <c r="M235" s="47">
        <v>699.95</v>
      </c>
      <c r="N235" s="45">
        <v>44396</v>
      </c>
    </row>
    <row r="236" spans="1:14" s="32" customFormat="1" x14ac:dyDescent="0.25">
      <c r="A236" s="32" t="s">
        <v>41405</v>
      </c>
      <c r="B236" s="42" t="s">
        <v>41406</v>
      </c>
      <c r="C236" s="42"/>
      <c r="D236" s="42" t="s">
        <v>41407</v>
      </c>
      <c r="E236" s="43" t="s">
        <v>41408</v>
      </c>
      <c r="F236" s="44">
        <v>714</v>
      </c>
      <c r="G236" s="32" t="s">
        <v>17</v>
      </c>
      <c r="H236" s="43" t="s">
        <v>18</v>
      </c>
      <c r="I236" s="42" t="s">
        <v>41409</v>
      </c>
      <c r="J236" s="42">
        <v>8059175883330</v>
      </c>
      <c r="K236" s="45">
        <v>45658</v>
      </c>
      <c r="L236" s="47">
        <v>0</v>
      </c>
      <c r="M236" s="47">
        <v>699.95</v>
      </c>
      <c r="N236" s="45">
        <v>44396</v>
      </c>
    </row>
    <row r="237" spans="1:14" s="32" customFormat="1" x14ac:dyDescent="0.25">
      <c r="A237" s="32" t="s">
        <v>41400</v>
      </c>
      <c r="B237" s="42" t="s">
        <v>41401</v>
      </c>
      <c r="C237" s="42"/>
      <c r="D237" s="42" t="s">
        <v>41402</v>
      </c>
      <c r="E237" s="43" t="s">
        <v>41403</v>
      </c>
      <c r="F237" s="44">
        <v>714</v>
      </c>
      <c r="G237" s="32" t="s">
        <v>17</v>
      </c>
      <c r="H237" s="43" t="s">
        <v>18</v>
      </c>
      <c r="I237" s="42" t="s">
        <v>41404</v>
      </c>
      <c r="J237" s="42">
        <v>8059175883323</v>
      </c>
      <c r="K237" s="45">
        <v>45658</v>
      </c>
      <c r="L237" s="47">
        <v>0</v>
      </c>
      <c r="M237" s="47">
        <v>699.95</v>
      </c>
      <c r="N237" s="45">
        <v>44396</v>
      </c>
    </row>
    <row r="238" spans="1:14" s="32" customFormat="1" x14ac:dyDescent="0.25">
      <c r="A238" s="32" t="s">
        <v>41395</v>
      </c>
      <c r="B238" s="42" t="s">
        <v>41396</v>
      </c>
      <c r="C238" s="42"/>
      <c r="D238" s="42" t="s">
        <v>41397</v>
      </c>
      <c r="E238" s="43" t="s">
        <v>41398</v>
      </c>
      <c r="F238" s="44">
        <v>714</v>
      </c>
      <c r="G238" s="32" t="s">
        <v>17</v>
      </c>
      <c r="H238" s="43" t="s">
        <v>18</v>
      </c>
      <c r="I238" s="42" t="s">
        <v>41399</v>
      </c>
      <c r="J238" s="42">
        <v>8059175883316</v>
      </c>
      <c r="K238" s="45">
        <v>45658</v>
      </c>
      <c r="L238" s="47">
        <v>0</v>
      </c>
      <c r="M238" s="47">
        <v>699.95</v>
      </c>
      <c r="N238" s="45">
        <v>44396</v>
      </c>
    </row>
    <row r="239" spans="1:14" s="32" customFormat="1" x14ac:dyDescent="0.25">
      <c r="A239" s="32" t="s">
        <v>41390</v>
      </c>
      <c r="B239" s="42" t="s">
        <v>41391</v>
      </c>
      <c r="C239" s="42"/>
      <c r="D239" s="42" t="s">
        <v>41392</v>
      </c>
      <c r="E239" s="43" t="s">
        <v>41393</v>
      </c>
      <c r="F239" s="44">
        <v>714</v>
      </c>
      <c r="G239" s="32" t="s">
        <v>17</v>
      </c>
      <c r="H239" s="43" t="s">
        <v>18</v>
      </c>
      <c r="I239" s="42" t="s">
        <v>41394</v>
      </c>
      <c r="J239" s="42">
        <v>8059175883309</v>
      </c>
      <c r="K239" s="45">
        <v>45658</v>
      </c>
      <c r="L239" s="47">
        <v>0</v>
      </c>
      <c r="M239" s="47">
        <v>699.95</v>
      </c>
      <c r="N239" s="45">
        <v>44396</v>
      </c>
    </row>
    <row r="240" spans="1:14" s="32" customFormat="1" x14ac:dyDescent="0.25">
      <c r="A240" s="32" t="s">
        <v>41385</v>
      </c>
      <c r="B240" s="42" t="s">
        <v>41386</v>
      </c>
      <c r="C240" s="42"/>
      <c r="D240" s="42" t="s">
        <v>41387</v>
      </c>
      <c r="E240" s="43" t="s">
        <v>41388</v>
      </c>
      <c r="F240" s="44">
        <v>714</v>
      </c>
      <c r="G240" s="32" t="s">
        <v>17</v>
      </c>
      <c r="H240" s="43" t="s">
        <v>18</v>
      </c>
      <c r="I240" s="42" t="s">
        <v>41389</v>
      </c>
      <c r="J240" s="42">
        <v>8059175883293</v>
      </c>
      <c r="K240" s="45">
        <v>45658</v>
      </c>
      <c r="L240" s="47">
        <v>0</v>
      </c>
      <c r="M240" s="47">
        <v>699.95</v>
      </c>
      <c r="N240" s="45">
        <v>44396</v>
      </c>
    </row>
  </sheetData>
  <autoFilter ref="A1:N1" xr:uid="{00000000-0001-0000-0100-000000000000}"/>
  <phoneticPr fontId="5" type="noConversion"/>
  <conditionalFormatting sqref="A1:D1 A221:D232 A241:D1048576">
    <cfRule type="duplicateValues" dxfId="195" priority="3542"/>
  </conditionalFormatting>
  <conditionalFormatting sqref="B1 B221:B232 B241:B1048576">
    <cfRule type="duplicateValues" dxfId="194" priority="3545"/>
  </conditionalFormatting>
  <conditionalFormatting sqref="B1">
    <cfRule type="duplicateValues" dxfId="193" priority="1528"/>
  </conditionalFormatting>
  <conditionalFormatting sqref="I1 I221:I232 I241:I1048576">
    <cfRule type="duplicateValues" dxfId="192" priority="3548"/>
  </conditionalFormatting>
  <conditionalFormatting sqref="I2:I19">
    <cfRule type="duplicateValues" dxfId="191" priority="56"/>
  </conditionalFormatting>
  <conditionalFormatting sqref="I20">
    <cfRule type="duplicateValues" dxfId="190" priority="53"/>
  </conditionalFormatting>
  <conditionalFormatting sqref="I29:I33">
    <cfRule type="duplicateValues" dxfId="189" priority="49"/>
  </conditionalFormatting>
  <conditionalFormatting sqref="I34:I40 I48:I54">
    <cfRule type="duplicateValues" dxfId="188" priority="46"/>
  </conditionalFormatting>
  <conditionalFormatting sqref="I41:I47">
    <cfRule type="duplicateValues" dxfId="187" priority="43"/>
  </conditionalFormatting>
  <conditionalFormatting sqref="I55:I66">
    <cfRule type="duplicateValues" dxfId="186" priority="40"/>
  </conditionalFormatting>
  <conditionalFormatting sqref="I67:I79">
    <cfRule type="duplicateValues" dxfId="185" priority="37"/>
  </conditionalFormatting>
  <conditionalFormatting sqref="I80:I92">
    <cfRule type="duplicateValues" dxfId="184" priority="34"/>
  </conditionalFormatting>
  <conditionalFormatting sqref="I93:I97">
    <cfRule type="duplicateValues" dxfId="183" priority="31"/>
  </conditionalFormatting>
  <conditionalFormatting sqref="I123:I127">
    <cfRule type="duplicateValues" dxfId="182" priority="25"/>
  </conditionalFormatting>
  <conditionalFormatting sqref="I128:I133">
    <cfRule type="duplicateValues" dxfId="181" priority="22"/>
  </conditionalFormatting>
  <conditionalFormatting sqref="I134:I139">
    <cfRule type="duplicateValues" dxfId="180" priority="19"/>
  </conditionalFormatting>
  <conditionalFormatting sqref="I140:I145">
    <cfRule type="duplicateValues" dxfId="179" priority="16"/>
  </conditionalFormatting>
  <conditionalFormatting sqref="I146:I151">
    <cfRule type="duplicateValues" dxfId="178" priority="13"/>
  </conditionalFormatting>
  <conditionalFormatting sqref="I152:I158">
    <cfRule type="duplicateValues" dxfId="177" priority="10"/>
  </conditionalFormatting>
  <conditionalFormatting sqref="I159:I196">
    <cfRule type="duplicateValues" dxfId="176" priority="7"/>
  </conditionalFormatting>
  <conditionalFormatting sqref="I197:I220">
    <cfRule type="duplicateValues" dxfId="175" priority="4"/>
  </conditionalFormatting>
  <conditionalFormatting sqref="J1 J221:J232 J241:J1048576">
    <cfRule type="duplicateValues" dxfId="174" priority="3555"/>
    <cfRule type="duplicateValues" dxfId="173" priority="3551"/>
    <cfRule type="duplicateValues" dxfId="172" priority="3552"/>
    <cfRule type="duplicateValues" dxfId="171" priority="3553"/>
    <cfRule type="duplicateValues" dxfId="170" priority="3554"/>
  </conditionalFormatting>
  <conditionalFormatting sqref="J2:J19">
    <cfRule type="duplicateValues" dxfId="169" priority="54"/>
    <cfRule type="duplicateValues" dxfId="168" priority="55"/>
  </conditionalFormatting>
  <conditionalFormatting sqref="J20">
    <cfRule type="duplicateValues" dxfId="167" priority="52"/>
    <cfRule type="duplicateValues" dxfId="166" priority="51"/>
  </conditionalFormatting>
  <conditionalFormatting sqref="J21:J28">
    <cfRule type="duplicateValues" dxfId="165" priority="50"/>
  </conditionalFormatting>
  <conditionalFormatting sqref="J29:J33">
    <cfRule type="duplicateValues" dxfId="164" priority="48"/>
    <cfRule type="duplicateValues" dxfId="163" priority="47"/>
  </conditionalFormatting>
  <conditionalFormatting sqref="J34:J40 J48:J54">
    <cfRule type="duplicateValues" dxfId="162" priority="45"/>
    <cfRule type="duplicateValues" dxfId="161" priority="44"/>
  </conditionalFormatting>
  <conditionalFormatting sqref="J41:J47">
    <cfRule type="duplicateValues" dxfId="160" priority="41"/>
    <cfRule type="duplicateValues" dxfId="159" priority="42"/>
  </conditionalFormatting>
  <conditionalFormatting sqref="J55:J66">
    <cfRule type="duplicateValues" dxfId="158" priority="38"/>
    <cfRule type="duplicateValues" dxfId="157" priority="39"/>
  </conditionalFormatting>
  <conditionalFormatting sqref="J67:J79">
    <cfRule type="duplicateValues" dxfId="156" priority="35"/>
    <cfRule type="duplicateValues" dxfId="155" priority="36"/>
  </conditionalFormatting>
  <conditionalFormatting sqref="J80:J92">
    <cfRule type="duplicateValues" dxfId="154" priority="33"/>
    <cfRule type="duplicateValues" dxfId="153" priority="32"/>
  </conditionalFormatting>
  <conditionalFormatting sqref="J93:J97">
    <cfRule type="duplicateValues" dxfId="152" priority="30"/>
    <cfRule type="duplicateValues" dxfId="151" priority="29"/>
  </conditionalFormatting>
  <conditionalFormatting sqref="J123:J127">
    <cfRule type="duplicateValues" dxfId="150" priority="24"/>
    <cfRule type="duplicateValues" dxfId="149" priority="23"/>
  </conditionalFormatting>
  <conditionalFormatting sqref="J128:J133">
    <cfRule type="duplicateValues" dxfId="148" priority="21"/>
    <cfRule type="duplicateValues" dxfId="147" priority="20"/>
  </conditionalFormatting>
  <conditionalFormatting sqref="J134:J139">
    <cfRule type="duplicateValues" dxfId="146" priority="18"/>
    <cfRule type="duplicateValues" dxfId="145" priority="17"/>
  </conditionalFormatting>
  <conditionalFormatting sqref="J140:J145">
    <cfRule type="duplicateValues" dxfId="144" priority="15"/>
    <cfRule type="duplicateValues" dxfId="143" priority="14"/>
  </conditionalFormatting>
  <conditionalFormatting sqref="J146:J151">
    <cfRule type="duplicateValues" dxfId="142" priority="12"/>
    <cfRule type="duplicateValues" dxfId="141" priority="11"/>
  </conditionalFormatting>
  <conditionalFormatting sqref="J152:J158">
    <cfRule type="duplicateValues" dxfId="140" priority="8"/>
    <cfRule type="duplicateValues" dxfId="139" priority="9"/>
  </conditionalFormatting>
  <conditionalFormatting sqref="J159:J196">
    <cfRule type="duplicateValues" dxfId="138" priority="6"/>
    <cfRule type="duplicateValues" dxfId="137" priority="5"/>
  </conditionalFormatting>
  <conditionalFormatting sqref="J197:J220">
    <cfRule type="duplicateValues" dxfId="136" priority="2"/>
    <cfRule type="duplicateValues" dxfId="135" priority="3"/>
  </conditionalFormatting>
  <conditionalFormatting sqref="J233:J240">
    <cfRule type="duplicateValues" dxfId="0" priority="1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N13"/>
  <sheetViews>
    <sheetView zoomScale="85" zoomScaleNormal="85" workbookViewId="0">
      <pane ySplit="1" topLeftCell="A2" activePane="bottomLeft" state="frozen"/>
      <selection pane="bottomLeft" activeCell="H9" sqref="H9"/>
    </sheetView>
  </sheetViews>
  <sheetFormatPr defaultRowHeight="15" x14ac:dyDescent="0.25"/>
  <cols>
    <col min="1" max="1" width="17.42578125" style="17" bestFit="1" customWidth="1"/>
    <col min="2" max="3" width="12.140625" style="17" bestFit="1" customWidth="1"/>
    <col min="4" max="4" width="13.7109375" style="17" bestFit="1" customWidth="1"/>
    <col min="5" max="5" width="41.140625" style="17" bestFit="1" customWidth="1"/>
    <col min="6" max="6" width="13.5703125" style="17" bestFit="1" customWidth="1"/>
    <col min="7" max="7" width="14.5703125" style="17" bestFit="1" customWidth="1"/>
    <col min="8" max="8" width="19.5703125" style="17" bestFit="1" customWidth="1"/>
    <col min="9" max="9" width="19.28515625" style="17" bestFit="1" customWidth="1"/>
    <col min="10" max="10" width="16.7109375" style="20" bestFit="1" customWidth="1"/>
    <col min="11" max="11" width="21.42578125" style="17" bestFit="1" customWidth="1"/>
    <col min="12" max="12" width="14.7109375" style="17" bestFit="1" customWidth="1"/>
    <col min="13" max="13" width="17.140625" style="17" bestFit="1" customWidth="1"/>
    <col min="14" max="14" width="21.7109375" style="17" bestFit="1" customWidth="1"/>
  </cols>
  <sheetData>
    <row r="1" spans="1:14" x14ac:dyDescent="0.25">
      <c r="A1" s="6" t="s">
        <v>36244</v>
      </c>
      <c r="B1" s="6" t="s">
        <v>19551</v>
      </c>
      <c r="C1" s="6" t="s">
        <v>19550</v>
      </c>
      <c r="D1" s="7" t="s">
        <v>0</v>
      </c>
      <c r="E1" s="26" t="s">
        <v>2</v>
      </c>
      <c r="F1" s="26" t="s">
        <v>3</v>
      </c>
      <c r="G1" s="26" t="s">
        <v>4</v>
      </c>
      <c r="H1" s="26" t="s">
        <v>5</v>
      </c>
      <c r="I1" s="6" t="s">
        <v>20871</v>
      </c>
      <c r="J1" s="6" t="s">
        <v>1</v>
      </c>
      <c r="K1" s="27" t="s">
        <v>6</v>
      </c>
      <c r="L1" s="18" t="s">
        <v>7</v>
      </c>
      <c r="M1" s="18" t="s">
        <v>8</v>
      </c>
      <c r="N1" s="27" t="s">
        <v>9</v>
      </c>
    </row>
    <row r="2" spans="1:14" s="32" customFormat="1" x14ac:dyDescent="0.25">
      <c r="B2" s="55"/>
      <c r="C2" s="55"/>
      <c r="D2" s="74" t="s">
        <v>16989</v>
      </c>
      <c r="E2" s="17" t="s">
        <v>71677</v>
      </c>
      <c r="F2" s="32">
        <v>714</v>
      </c>
      <c r="G2" s="32" t="s">
        <v>11</v>
      </c>
      <c r="H2" s="32" t="s">
        <v>12</v>
      </c>
      <c r="I2" s="55" t="s">
        <v>16991</v>
      </c>
      <c r="J2" s="55">
        <v>8059175088414</v>
      </c>
      <c r="K2" s="45"/>
      <c r="L2" s="46"/>
      <c r="M2" s="47">
        <v>249.95</v>
      </c>
      <c r="N2" s="45"/>
    </row>
    <row r="3" spans="1:14" s="32" customFormat="1" x14ac:dyDescent="0.25">
      <c r="B3" s="55"/>
      <c r="C3" s="55"/>
      <c r="D3" s="74" t="s">
        <v>16992</v>
      </c>
      <c r="E3" s="17" t="s">
        <v>71678</v>
      </c>
      <c r="F3" s="32">
        <v>714</v>
      </c>
      <c r="G3" s="32" t="s">
        <v>11</v>
      </c>
      <c r="H3" s="32" t="s">
        <v>12</v>
      </c>
      <c r="I3" s="55" t="s">
        <v>16994</v>
      </c>
      <c r="J3" s="55">
        <v>8059175088421</v>
      </c>
      <c r="K3" s="45"/>
      <c r="L3" s="46"/>
      <c r="M3" s="47">
        <v>249.95</v>
      </c>
      <c r="N3" s="45"/>
    </row>
    <row r="4" spans="1:14" s="32" customFormat="1" x14ac:dyDescent="0.25">
      <c r="B4" s="17" t="s">
        <v>50980</v>
      </c>
      <c r="C4" s="55"/>
      <c r="D4" s="74" t="s">
        <v>16995</v>
      </c>
      <c r="E4" s="17" t="s">
        <v>71679</v>
      </c>
      <c r="F4" s="32">
        <v>714</v>
      </c>
      <c r="G4" s="32" t="s">
        <v>11</v>
      </c>
      <c r="H4" s="32" t="s">
        <v>12</v>
      </c>
      <c r="I4" s="55" t="s">
        <v>16996</v>
      </c>
      <c r="J4" s="55">
        <v>8059175088438</v>
      </c>
      <c r="K4" s="45"/>
      <c r="L4" s="46"/>
      <c r="M4" s="47">
        <v>249.95</v>
      </c>
      <c r="N4" s="45"/>
    </row>
    <row r="5" spans="1:14" s="32" customFormat="1" x14ac:dyDescent="0.25">
      <c r="B5" s="17" t="s">
        <v>50981</v>
      </c>
      <c r="C5" s="55"/>
      <c r="D5" s="74" t="s">
        <v>16997</v>
      </c>
      <c r="E5" s="17" t="s">
        <v>71680</v>
      </c>
      <c r="F5" s="32">
        <v>714</v>
      </c>
      <c r="G5" s="32" t="s">
        <v>11</v>
      </c>
      <c r="H5" s="32" t="s">
        <v>12</v>
      </c>
      <c r="I5" s="55" t="s">
        <v>16998</v>
      </c>
      <c r="J5" s="55">
        <v>8059175088445</v>
      </c>
      <c r="K5" s="45"/>
      <c r="L5" s="46"/>
      <c r="M5" s="47">
        <v>249.95</v>
      </c>
      <c r="N5" s="45"/>
    </row>
    <row r="6" spans="1:14" s="32" customFormat="1" x14ac:dyDescent="0.25">
      <c r="B6" s="17" t="s">
        <v>50971</v>
      </c>
      <c r="C6" s="55"/>
      <c r="D6" s="74" t="s">
        <v>16999</v>
      </c>
      <c r="E6" s="17" t="s">
        <v>71681</v>
      </c>
      <c r="F6" s="32">
        <v>714</v>
      </c>
      <c r="G6" s="32" t="s">
        <v>11</v>
      </c>
      <c r="H6" s="32" t="s">
        <v>12</v>
      </c>
      <c r="I6" s="55" t="s">
        <v>17000</v>
      </c>
      <c r="J6" s="55">
        <v>8059175087455</v>
      </c>
      <c r="K6" s="45"/>
      <c r="L6" s="46"/>
      <c r="M6" s="47">
        <v>249.95</v>
      </c>
      <c r="N6" s="45"/>
    </row>
    <row r="7" spans="1:14" s="32" customFormat="1" x14ac:dyDescent="0.25">
      <c r="B7" s="17" t="s">
        <v>50982</v>
      </c>
      <c r="C7" s="55"/>
      <c r="D7" s="74" t="s">
        <v>17001</v>
      </c>
      <c r="E7" s="17" t="s">
        <v>71682</v>
      </c>
      <c r="F7" s="32">
        <v>714</v>
      </c>
      <c r="G7" s="32" t="s">
        <v>11</v>
      </c>
      <c r="H7" s="32" t="s">
        <v>12</v>
      </c>
      <c r="I7" s="55" t="s">
        <v>21700</v>
      </c>
      <c r="J7" s="55">
        <v>8059175088452</v>
      </c>
      <c r="K7" s="45"/>
      <c r="L7" s="46"/>
      <c r="M7" s="47">
        <v>249.95</v>
      </c>
      <c r="N7" s="45"/>
    </row>
    <row r="8" spans="1:14" s="32" customFormat="1" x14ac:dyDescent="0.25">
      <c r="B8" s="17" t="s">
        <v>50983</v>
      </c>
      <c r="C8" s="55"/>
      <c r="D8" s="74" t="s">
        <v>17002</v>
      </c>
      <c r="E8" s="17" t="s">
        <v>71683</v>
      </c>
      <c r="F8" s="32">
        <v>714</v>
      </c>
      <c r="G8" s="32" t="s">
        <v>11</v>
      </c>
      <c r="H8" s="32" t="s">
        <v>12</v>
      </c>
      <c r="I8" s="55" t="s">
        <v>21701</v>
      </c>
      <c r="J8" s="55">
        <v>8059175088476</v>
      </c>
      <c r="K8" s="45"/>
      <c r="L8" s="46"/>
      <c r="M8" s="47">
        <v>249.95</v>
      </c>
      <c r="N8" s="45"/>
    </row>
    <row r="9" spans="1:14" s="32" customFormat="1" x14ac:dyDescent="0.25">
      <c r="B9" s="17" t="s">
        <v>50984</v>
      </c>
      <c r="C9" s="55"/>
      <c r="D9" s="74" t="s">
        <v>17003</v>
      </c>
      <c r="E9" s="17" t="s">
        <v>71684</v>
      </c>
      <c r="F9" s="32">
        <v>714</v>
      </c>
      <c r="G9" s="32" t="s">
        <v>11</v>
      </c>
      <c r="H9" s="32" t="s">
        <v>12</v>
      </c>
      <c r="I9" s="55" t="s">
        <v>21702</v>
      </c>
      <c r="J9" s="55">
        <v>8059175088483</v>
      </c>
      <c r="K9" s="45"/>
      <c r="L9" s="46"/>
      <c r="M9" s="47">
        <v>249.95</v>
      </c>
      <c r="N9" s="45"/>
    </row>
    <row r="10" spans="1:14" s="32" customFormat="1" x14ac:dyDescent="0.25">
      <c r="B10" s="17" t="s">
        <v>50985</v>
      </c>
      <c r="C10" s="55"/>
      <c r="D10" s="74" t="s">
        <v>17004</v>
      </c>
      <c r="E10" s="17" t="s">
        <v>71685</v>
      </c>
      <c r="F10" s="32">
        <v>714</v>
      </c>
      <c r="G10" s="32" t="s">
        <v>11</v>
      </c>
      <c r="H10" s="32" t="s">
        <v>12</v>
      </c>
      <c r="I10" s="55" t="s">
        <v>21703</v>
      </c>
      <c r="J10" s="55">
        <v>8059175088490</v>
      </c>
      <c r="K10" s="45"/>
      <c r="L10" s="46"/>
      <c r="M10" s="47">
        <v>249.95</v>
      </c>
      <c r="N10" s="45"/>
    </row>
    <row r="11" spans="1:14" s="32" customFormat="1" x14ac:dyDescent="0.25">
      <c r="B11" s="17" t="s">
        <v>50986</v>
      </c>
      <c r="C11" s="55"/>
      <c r="D11" s="74" t="s">
        <v>17005</v>
      </c>
      <c r="E11" s="17" t="s">
        <v>71686</v>
      </c>
      <c r="F11" s="32">
        <v>714</v>
      </c>
      <c r="G11" s="32" t="s">
        <v>11</v>
      </c>
      <c r="H11" s="32" t="s">
        <v>12</v>
      </c>
      <c r="I11" s="55" t="s">
        <v>21704</v>
      </c>
      <c r="J11" s="55">
        <v>8059175088506</v>
      </c>
      <c r="K11" s="45"/>
      <c r="L11" s="46"/>
      <c r="M11" s="47">
        <v>249.95</v>
      </c>
      <c r="N11" s="45"/>
    </row>
    <row r="12" spans="1:14" s="32" customFormat="1" x14ac:dyDescent="0.25">
      <c r="B12" s="55"/>
      <c r="C12" s="55"/>
      <c r="D12" s="74" t="s">
        <v>17006</v>
      </c>
      <c r="E12" s="17" t="s">
        <v>71687</v>
      </c>
      <c r="F12" s="32">
        <v>714</v>
      </c>
      <c r="G12" s="32" t="s">
        <v>11</v>
      </c>
      <c r="H12" s="32" t="s">
        <v>12</v>
      </c>
      <c r="I12" s="55" t="s">
        <v>17008</v>
      </c>
      <c r="J12" s="55">
        <v>8059175088513</v>
      </c>
      <c r="K12" s="45"/>
      <c r="L12" s="46"/>
      <c r="M12" s="47">
        <v>249.95</v>
      </c>
      <c r="N12" s="45"/>
    </row>
    <row r="13" spans="1:14" s="32" customFormat="1" x14ac:dyDescent="0.25">
      <c r="B13" s="55"/>
      <c r="C13" s="55"/>
      <c r="D13" s="74" t="s">
        <v>17009</v>
      </c>
      <c r="E13" s="17" t="s">
        <v>71688</v>
      </c>
      <c r="F13" s="32">
        <v>714</v>
      </c>
      <c r="G13" s="32" t="s">
        <v>11</v>
      </c>
      <c r="H13" s="32" t="s">
        <v>12</v>
      </c>
      <c r="I13" s="55" t="s">
        <v>17011</v>
      </c>
      <c r="J13" s="55">
        <v>8059175088520</v>
      </c>
      <c r="K13" s="45"/>
      <c r="L13" s="46"/>
      <c r="M13" s="47">
        <v>249.95</v>
      </c>
      <c r="N13" s="45"/>
    </row>
  </sheetData>
  <autoFilter ref="A1:N1" xr:uid="{00000000-0009-0000-0000-000002000000}"/>
  <conditionalFormatting sqref="A1:D1">
    <cfRule type="duplicateValues" dxfId="134" priority="27"/>
  </conditionalFormatting>
  <conditionalFormatting sqref="B1">
    <cfRule type="duplicateValues" dxfId="133" priority="26"/>
    <cfRule type="duplicateValues" dxfId="132" priority="28"/>
  </conditionalFormatting>
  <conditionalFormatting sqref="I1">
    <cfRule type="duplicateValues" dxfId="131" priority="29"/>
  </conditionalFormatting>
  <conditionalFormatting sqref="I2:I9">
    <cfRule type="duplicateValues" dxfId="130" priority="6"/>
  </conditionalFormatting>
  <conditionalFormatting sqref="I10:I13">
    <cfRule type="duplicateValues" dxfId="129" priority="4"/>
  </conditionalFormatting>
  <conditionalFormatting sqref="J1">
    <cfRule type="duplicateValues" dxfId="128" priority="30"/>
    <cfRule type="duplicateValues" dxfId="127" priority="31"/>
  </conditionalFormatting>
  <conditionalFormatting sqref="J2:J13">
    <cfRule type="duplicateValues" dxfId="126" priority="5"/>
    <cfRule type="duplicateValues" dxfId="125" priority="7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 filterMode="1"/>
  <dimension ref="A1:O11785"/>
  <sheetViews>
    <sheetView zoomScale="85" zoomScaleNormal="85" workbookViewId="0">
      <pane ySplit="1" topLeftCell="A7771" activePane="bottomLeft" state="frozen"/>
      <selection pane="bottomLeft" activeCell="E11285" sqref="E11285"/>
    </sheetView>
  </sheetViews>
  <sheetFormatPr defaultColWidth="9.140625" defaultRowHeight="15" x14ac:dyDescent="0.25"/>
  <cols>
    <col min="1" max="1" width="16.7109375" style="17" bestFit="1" customWidth="1"/>
    <col min="2" max="2" width="13.5703125" style="17" bestFit="1" customWidth="1"/>
    <col min="3" max="3" width="13.28515625" style="17" bestFit="1" customWidth="1"/>
    <col min="4" max="4" width="18.28515625" style="17" customWidth="1"/>
    <col min="5" max="5" width="83.85546875" style="17" customWidth="1"/>
    <col min="6" max="6" width="13.140625" style="17" bestFit="1" customWidth="1"/>
    <col min="7" max="7" width="14.140625" style="17" bestFit="1" customWidth="1"/>
    <col min="8" max="8" width="18.85546875" style="17" bestFit="1" customWidth="1"/>
    <col min="9" max="9" width="18.5703125" style="17" bestFit="1" customWidth="1"/>
    <col min="10" max="10" width="17" style="20" bestFit="1" customWidth="1"/>
    <col min="11" max="11" width="20.5703125" style="17" bestFit="1" customWidth="1"/>
    <col min="12" max="12" width="14.140625" style="17" bestFit="1" customWidth="1"/>
    <col min="13" max="13" width="21.28515625" style="17" bestFit="1" customWidth="1"/>
    <col min="14" max="14" width="19.140625" style="17" bestFit="1" customWidth="1"/>
    <col min="15" max="16384" width="9.140625" style="17"/>
  </cols>
  <sheetData>
    <row r="1" spans="1:14" x14ac:dyDescent="0.25">
      <c r="A1" s="37" t="s">
        <v>36244</v>
      </c>
      <c r="B1" s="37" t="s">
        <v>19551</v>
      </c>
      <c r="C1" s="37" t="s">
        <v>19550</v>
      </c>
      <c r="D1" s="38" t="s">
        <v>0</v>
      </c>
      <c r="E1" s="39" t="s">
        <v>2</v>
      </c>
      <c r="F1" s="39" t="s">
        <v>3</v>
      </c>
      <c r="G1" s="39" t="s">
        <v>4</v>
      </c>
      <c r="H1" s="39" t="s">
        <v>5</v>
      </c>
      <c r="I1" s="37" t="s">
        <v>20871</v>
      </c>
      <c r="J1" s="37" t="s">
        <v>1</v>
      </c>
      <c r="K1" s="40" t="s">
        <v>6</v>
      </c>
      <c r="L1" s="41" t="s">
        <v>7</v>
      </c>
      <c r="M1" s="41" t="s">
        <v>8</v>
      </c>
      <c r="N1" s="40" t="s">
        <v>9</v>
      </c>
    </row>
    <row r="2" spans="1:14" hidden="1" x14ac:dyDescent="0.25">
      <c r="A2" s="17" t="s">
        <v>23591</v>
      </c>
      <c r="B2" s="20">
        <v>34101733</v>
      </c>
      <c r="C2" s="20"/>
      <c r="D2" s="20"/>
      <c r="E2" s="17" t="s">
        <v>1802</v>
      </c>
      <c r="F2" s="21">
        <v>714</v>
      </c>
      <c r="G2" s="21" t="s">
        <v>205</v>
      </c>
      <c r="H2" s="21" t="s">
        <v>206</v>
      </c>
      <c r="I2" s="20" t="s">
        <v>1803</v>
      </c>
      <c r="J2" s="20" t="s">
        <v>23592</v>
      </c>
      <c r="K2" s="24">
        <v>43040</v>
      </c>
      <c r="L2" s="19">
        <v>0</v>
      </c>
      <c r="M2" s="28">
        <v>369.95</v>
      </c>
      <c r="N2" s="24">
        <v>42656</v>
      </c>
    </row>
    <row r="3" spans="1:14" hidden="1" x14ac:dyDescent="0.25">
      <c r="A3" s="17" t="s">
        <v>23593</v>
      </c>
      <c r="B3" s="20">
        <v>34101734</v>
      </c>
      <c r="C3" s="20"/>
      <c r="D3" s="20"/>
      <c r="E3" s="17" t="s">
        <v>1804</v>
      </c>
      <c r="F3" s="21">
        <v>714</v>
      </c>
      <c r="G3" s="21" t="s">
        <v>205</v>
      </c>
      <c r="H3" s="21" t="s">
        <v>206</v>
      </c>
      <c r="I3" s="20" t="s">
        <v>1805</v>
      </c>
      <c r="J3" s="20" t="s">
        <v>23594</v>
      </c>
      <c r="K3" s="24">
        <v>43040</v>
      </c>
      <c r="L3" s="19">
        <v>0</v>
      </c>
      <c r="M3" s="28">
        <v>369.95</v>
      </c>
      <c r="N3" s="24">
        <v>42656</v>
      </c>
    </row>
    <row r="4" spans="1:14" hidden="1" x14ac:dyDescent="0.25">
      <c r="A4" s="17" t="s">
        <v>23595</v>
      </c>
      <c r="B4" s="20">
        <v>34101735</v>
      </c>
      <c r="C4" s="20"/>
      <c r="D4" s="20"/>
      <c r="E4" s="17" t="s">
        <v>1806</v>
      </c>
      <c r="F4" s="21">
        <v>714</v>
      </c>
      <c r="G4" s="21" t="s">
        <v>205</v>
      </c>
      <c r="H4" s="21" t="s">
        <v>206</v>
      </c>
      <c r="I4" s="20" t="s">
        <v>1807</v>
      </c>
      <c r="J4" s="20" t="s">
        <v>23596</v>
      </c>
      <c r="K4" s="24">
        <v>43040</v>
      </c>
      <c r="L4" s="19">
        <v>0</v>
      </c>
      <c r="M4" s="28">
        <v>369.95</v>
      </c>
      <c r="N4" s="24">
        <v>42656</v>
      </c>
    </row>
    <row r="5" spans="1:14" hidden="1" x14ac:dyDescent="0.25">
      <c r="A5" s="17" t="s">
        <v>23597</v>
      </c>
      <c r="B5" s="20">
        <v>34101731</v>
      </c>
      <c r="C5" s="20"/>
      <c r="D5" s="20"/>
      <c r="E5" s="17" t="s">
        <v>1808</v>
      </c>
      <c r="F5" s="21">
        <v>714</v>
      </c>
      <c r="G5" s="21" t="s">
        <v>205</v>
      </c>
      <c r="H5" s="21" t="s">
        <v>206</v>
      </c>
      <c r="I5" s="20" t="s">
        <v>20970</v>
      </c>
      <c r="J5" s="20" t="s">
        <v>23598</v>
      </c>
      <c r="K5" s="24">
        <v>43040</v>
      </c>
      <c r="L5" s="19">
        <v>0</v>
      </c>
      <c r="M5" s="28">
        <v>369.95</v>
      </c>
      <c r="N5" s="24">
        <v>42656</v>
      </c>
    </row>
    <row r="6" spans="1:14" hidden="1" x14ac:dyDescent="0.25">
      <c r="A6" s="17" t="s">
        <v>23599</v>
      </c>
      <c r="B6" s="20">
        <v>34101732</v>
      </c>
      <c r="C6" s="20"/>
      <c r="D6" s="20"/>
      <c r="E6" s="17" t="s">
        <v>1809</v>
      </c>
      <c r="F6" s="21">
        <v>714</v>
      </c>
      <c r="G6" s="21" t="s">
        <v>205</v>
      </c>
      <c r="H6" s="21" t="s">
        <v>206</v>
      </c>
      <c r="I6" s="20" t="s">
        <v>20971</v>
      </c>
      <c r="J6" s="20" t="s">
        <v>23600</v>
      </c>
      <c r="K6" s="24">
        <v>43040</v>
      </c>
      <c r="L6" s="19">
        <v>0</v>
      </c>
      <c r="M6" s="28">
        <v>369.95</v>
      </c>
      <c r="N6" s="24">
        <v>42656</v>
      </c>
    </row>
    <row r="7" spans="1:14" hidden="1" x14ac:dyDescent="0.25">
      <c r="B7" s="20">
        <v>33012078</v>
      </c>
      <c r="C7" s="20"/>
      <c r="D7" s="20"/>
      <c r="E7" s="17" t="s">
        <v>6134</v>
      </c>
      <c r="F7" s="21" t="s">
        <v>3093</v>
      </c>
      <c r="G7" s="21" t="s">
        <v>205</v>
      </c>
      <c r="H7" s="21" t="s">
        <v>206</v>
      </c>
      <c r="I7" s="20" t="s">
        <v>6135</v>
      </c>
      <c r="J7" s="20" t="s">
        <v>24187</v>
      </c>
      <c r="K7" s="24">
        <v>42600</v>
      </c>
      <c r="L7" s="19">
        <v>0</v>
      </c>
      <c r="M7" s="28">
        <v>59.95</v>
      </c>
      <c r="N7" s="24"/>
    </row>
    <row r="8" spans="1:14" hidden="1" x14ac:dyDescent="0.25">
      <c r="B8" s="20">
        <v>33012079</v>
      </c>
      <c r="C8" s="20"/>
      <c r="D8" s="20"/>
      <c r="E8" s="17" t="s">
        <v>6136</v>
      </c>
      <c r="F8" s="21" t="s">
        <v>3093</v>
      </c>
      <c r="G8" s="21" t="s">
        <v>205</v>
      </c>
      <c r="H8" s="21" t="s">
        <v>206</v>
      </c>
      <c r="I8" s="20" t="s">
        <v>6137</v>
      </c>
      <c r="J8" s="20" t="s">
        <v>24188</v>
      </c>
      <c r="K8" s="24">
        <v>42600</v>
      </c>
      <c r="L8" s="19">
        <v>0</v>
      </c>
      <c r="M8" s="28">
        <v>59.95</v>
      </c>
      <c r="N8" s="24"/>
    </row>
    <row r="9" spans="1:14" hidden="1" x14ac:dyDescent="0.25">
      <c r="B9" s="20">
        <v>33012075</v>
      </c>
      <c r="C9" s="20"/>
      <c r="D9" s="20"/>
      <c r="E9" s="17" t="s">
        <v>6138</v>
      </c>
      <c r="F9" s="21" t="s">
        <v>3093</v>
      </c>
      <c r="G9" s="21" t="s">
        <v>205</v>
      </c>
      <c r="H9" s="21" t="s">
        <v>206</v>
      </c>
      <c r="I9" s="20" t="s">
        <v>6139</v>
      </c>
      <c r="J9" s="20" t="s">
        <v>24189</v>
      </c>
      <c r="K9" s="24">
        <v>42600</v>
      </c>
      <c r="L9" s="19">
        <v>0</v>
      </c>
      <c r="M9" s="28">
        <v>59.95</v>
      </c>
      <c r="N9" s="24"/>
    </row>
    <row r="10" spans="1:14" hidden="1" x14ac:dyDescent="0.25">
      <c r="B10" s="20">
        <v>33012074</v>
      </c>
      <c r="C10" s="20"/>
      <c r="D10" s="20"/>
      <c r="E10" s="17" t="s">
        <v>6140</v>
      </c>
      <c r="F10" s="21" t="s">
        <v>3093</v>
      </c>
      <c r="G10" s="21" t="s">
        <v>205</v>
      </c>
      <c r="H10" s="21" t="s">
        <v>206</v>
      </c>
      <c r="I10" s="20" t="s">
        <v>6141</v>
      </c>
      <c r="J10" s="20" t="s">
        <v>24190</v>
      </c>
      <c r="K10" s="24">
        <v>42600</v>
      </c>
      <c r="L10" s="19">
        <v>0</v>
      </c>
      <c r="M10" s="28">
        <v>59.95</v>
      </c>
      <c r="N10" s="24"/>
    </row>
    <row r="11" spans="1:14" hidden="1" x14ac:dyDescent="0.25">
      <c r="B11" s="20">
        <v>33020004</v>
      </c>
      <c r="C11" s="20"/>
      <c r="D11" s="20"/>
      <c r="E11" s="17" t="s">
        <v>7037</v>
      </c>
      <c r="F11" s="21" t="s">
        <v>3093</v>
      </c>
      <c r="G11" s="21" t="s">
        <v>205</v>
      </c>
      <c r="H11" s="21" t="s">
        <v>206</v>
      </c>
      <c r="I11" s="20" t="s">
        <v>7038</v>
      </c>
      <c r="J11" s="20" t="s">
        <v>24383</v>
      </c>
      <c r="K11" s="24">
        <v>42600</v>
      </c>
      <c r="L11" s="19">
        <v>0</v>
      </c>
      <c r="M11" s="28">
        <v>49.95</v>
      </c>
      <c r="N11" s="24"/>
    </row>
    <row r="12" spans="1:14" hidden="1" x14ac:dyDescent="0.25">
      <c r="B12" s="20">
        <v>33020003</v>
      </c>
      <c r="C12" s="20"/>
      <c r="D12" s="20"/>
      <c r="E12" s="17" t="s">
        <v>7039</v>
      </c>
      <c r="F12" s="21" t="s">
        <v>3093</v>
      </c>
      <c r="G12" s="21" t="s">
        <v>205</v>
      </c>
      <c r="H12" s="21" t="s">
        <v>206</v>
      </c>
      <c r="I12" s="20" t="s">
        <v>7040</v>
      </c>
      <c r="J12" s="20" t="s">
        <v>24384</v>
      </c>
      <c r="K12" s="24">
        <v>42600</v>
      </c>
      <c r="L12" s="19">
        <v>0</v>
      </c>
      <c r="M12" s="28">
        <v>49.95</v>
      </c>
      <c r="N12" s="24"/>
    </row>
    <row r="13" spans="1:14" hidden="1" x14ac:dyDescent="0.25">
      <c r="B13" s="20">
        <v>33020002</v>
      </c>
      <c r="C13" s="20"/>
      <c r="D13" s="20"/>
      <c r="E13" s="17" t="s">
        <v>7041</v>
      </c>
      <c r="F13" s="21" t="s">
        <v>3093</v>
      </c>
      <c r="G13" s="21" t="s">
        <v>205</v>
      </c>
      <c r="H13" s="21" t="s">
        <v>206</v>
      </c>
      <c r="I13" s="20" t="s">
        <v>7042</v>
      </c>
      <c r="J13" s="20" t="s">
        <v>24385</v>
      </c>
      <c r="K13" s="24">
        <v>42600</v>
      </c>
      <c r="L13" s="19">
        <v>0</v>
      </c>
      <c r="M13" s="28">
        <v>49.95</v>
      </c>
      <c r="N13" s="24"/>
    </row>
    <row r="14" spans="1:14" hidden="1" x14ac:dyDescent="0.25">
      <c r="B14" s="20">
        <v>33020001</v>
      </c>
      <c r="C14" s="20"/>
      <c r="D14" s="20"/>
      <c r="E14" s="17" t="s">
        <v>7043</v>
      </c>
      <c r="F14" s="21" t="s">
        <v>3093</v>
      </c>
      <c r="G14" s="21" t="s">
        <v>205</v>
      </c>
      <c r="H14" s="21" t="s">
        <v>206</v>
      </c>
      <c r="I14" s="20" t="s">
        <v>7044</v>
      </c>
      <c r="J14" s="20" t="s">
        <v>24386</v>
      </c>
      <c r="K14" s="24">
        <v>42600</v>
      </c>
      <c r="L14" s="19">
        <v>0</v>
      </c>
      <c r="M14" s="28">
        <v>49.95</v>
      </c>
      <c r="N14" s="24"/>
    </row>
    <row r="15" spans="1:14" hidden="1" x14ac:dyDescent="0.25">
      <c r="B15" s="20">
        <v>33100425</v>
      </c>
      <c r="C15" s="20"/>
      <c r="D15" s="20"/>
      <c r="E15" s="17" t="s">
        <v>3989</v>
      </c>
      <c r="F15" s="21" t="s">
        <v>3093</v>
      </c>
      <c r="G15" s="21" t="s">
        <v>205</v>
      </c>
      <c r="H15" s="21" t="s">
        <v>206</v>
      </c>
      <c r="I15" s="20" t="s">
        <v>3990</v>
      </c>
      <c r="J15" s="20" t="s">
        <v>24413</v>
      </c>
      <c r="K15" s="24">
        <v>42600</v>
      </c>
      <c r="L15" s="19">
        <v>0</v>
      </c>
      <c r="M15" s="28">
        <v>229.95</v>
      </c>
      <c r="N15" s="24"/>
    </row>
    <row r="16" spans="1:14" hidden="1" x14ac:dyDescent="0.25">
      <c r="B16" s="20">
        <v>33100426</v>
      </c>
      <c r="C16" s="20"/>
      <c r="D16" s="20"/>
      <c r="E16" s="17" t="s">
        <v>3991</v>
      </c>
      <c r="F16" s="21" t="s">
        <v>3093</v>
      </c>
      <c r="G16" s="21" t="s">
        <v>205</v>
      </c>
      <c r="H16" s="21" t="s">
        <v>206</v>
      </c>
      <c r="I16" s="20" t="s">
        <v>3992</v>
      </c>
      <c r="J16" s="20" t="s">
        <v>24414</v>
      </c>
      <c r="K16" s="24">
        <v>42600</v>
      </c>
      <c r="L16" s="19">
        <v>0</v>
      </c>
      <c r="M16" s="28">
        <v>229.95</v>
      </c>
      <c r="N16" s="24"/>
    </row>
    <row r="17" spans="2:14" hidden="1" x14ac:dyDescent="0.25">
      <c r="B17" s="20">
        <v>33100423</v>
      </c>
      <c r="C17" s="20"/>
      <c r="D17" s="20"/>
      <c r="E17" s="17" t="s">
        <v>3993</v>
      </c>
      <c r="F17" s="21" t="s">
        <v>3093</v>
      </c>
      <c r="G17" s="21" t="s">
        <v>205</v>
      </c>
      <c r="H17" s="21" t="s">
        <v>206</v>
      </c>
      <c r="I17" s="20" t="s">
        <v>3994</v>
      </c>
      <c r="J17" s="20" t="s">
        <v>24415</v>
      </c>
      <c r="K17" s="24">
        <v>42600</v>
      </c>
      <c r="L17" s="19">
        <v>0</v>
      </c>
      <c r="M17" s="28">
        <v>229.95</v>
      </c>
      <c r="N17" s="24"/>
    </row>
    <row r="18" spans="2:14" hidden="1" x14ac:dyDescent="0.25">
      <c r="B18" s="20">
        <v>33100422</v>
      </c>
      <c r="C18" s="20"/>
      <c r="D18" s="20"/>
      <c r="E18" s="17" t="s">
        <v>3995</v>
      </c>
      <c r="F18" s="21" t="s">
        <v>3093</v>
      </c>
      <c r="G18" s="21" t="s">
        <v>205</v>
      </c>
      <c r="H18" s="21" t="s">
        <v>206</v>
      </c>
      <c r="I18" s="20" t="s">
        <v>3996</v>
      </c>
      <c r="J18" s="20" t="s">
        <v>24416</v>
      </c>
      <c r="K18" s="24">
        <v>42600</v>
      </c>
      <c r="L18" s="19">
        <v>0</v>
      </c>
      <c r="M18" s="28">
        <v>229.95</v>
      </c>
      <c r="N18" s="24"/>
    </row>
    <row r="19" spans="2:14" hidden="1" x14ac:dyDescent="0.25">
      <c r="B19" s="20">
        <v>33100421</v>
      </c>
      <c r="C19" s="20"/>
      <c r="D19" s="20"/>
      <c r="E19" s="17" t="s">
        <v>3997</v>
      </c>
      <c r="F19" s="21" t="s">
        <v>3093</v>
      </c>
      <c r="G19" s="21" t="s">
        <v>205</v>
      </c>
      <c r="H19" s="21" t="s">
        <v>206</v>
      </c>
      <c r="I19" s="20" t="s">
        <v>3998</v>
      </c>
      <c r="J19" s="20" t="s">
        <v>24417</v>
      </c>
      <c r="K19" s="24">
        <v>42600</v>
      </c>
      <c r="L19" s="19">
        <v>0</v>
      </c>
      <c r="M19" s="28">
        <v>229.95</v>
      </c>
      <c r="N19" s="24"/>
    </row>
    <row r="20" spans="2:14" hidden="1" x14ac:dyDescent="0.25">
      <c r="B20" s="20">
        <v>33100431</v>
      </c>
      <c r="C20" s="20"/>
      <c r="D20" s="20"/>
      <c r="E20" s="17" t="s">
        <v>3999</v>
      </c>
      <c r="F20" s="21" t="s">
        <v>3093</v>
      </c>
      <c r="G20" s="21" t="s">
        <v>205</v>
      </c>
      <c r="H20" s="21" t="s">
        <v>206</v>
      </c>
      <c r="I20" s="20" t="s">
        <v>4000</v>
      </c>
      <c r="J20" s="20" t="s">
        <v>24418</v>
      </c>
      <c r="K20" s="24">
        <v>42600</v>
      </c>
      <c r="L20" s="19">
        <v>0</v>
      </c>
      <c r="M20" s="28">
        <v>229.95</v>
      </c>
      <c r="N20" s="24"/>
    </row>
    <row r="21" spans="2:14" hidden="1" x14ac:dyDescent="0.25">
      <c r="B21" s="20">
        <v>33100429</v>
      </c>
      <c r="C21" s="20"/>
      <c r="D21" s="20"/>
      <c r="E21" s="17" t="s">
        <v>4001</v>
      </c>
      <c r="F21" s="21" t="s">
        <v>3093</v>
      </c>
      <c r="G21" s="21" t="s">
        <v>205</v>
      </c>
      <c r="H21" s="21" t="s">
        <v>206</v>
      </c>
      <c r="I21" s="20" t="s">
        <v>4002</v>
      </c>
      <c r="J21" s="20" t="s">
        <v>24419</v>
      </c>
      <c r="K21" s="24">
        <v>42600</v>
      </c>
      <c r="L21" s="19">
        <v>0</v>
      </c>
      <c r="M21" s="28">
        <v>229.95</v>
      </c>
      <c r="N21" s="24"/>
    </row>
    <row r="22" spans="2:14" hidden="1" x14ac:dyDescent="0.25">
      <c r="B22" s="20">
        <v>33100428</v>
      </c>
      <c r="C22" s="20"/>
      <c r="D22" s="20"/>
      <c r="E22" s="17" t="s">
        <v>4003</v>
      </c>
      <c r="F22" s="21" t="s">
        <v>3093</v>
      </c>
      <c r="G22" s="21" t="s">
        <v>205</v>
      </c>
      <c r="H22" s="21" t="s">
        <v>206</v>
      </c>
      <c r="I22" s="20" t="s">
        <v>4004</v>
      </c>
      <c r="J22" s="20" t="s">
        <v>24420</v>
      </c>
      <c r="K22" s="24">
        <v>42600</v>
      </c>
      <c r="L22" s="19">
        <v>0</v>
      </c>
      <c r="M22" s="28">
        <v>229.95</v>
      </c>
      <c r="N22" s="24"/>
    </row>
    <row r="23" spans="2:14" hidden="1" x14ac:dyDescent="0.25">
      <c r="B23" s="20">
        <v>33100427</v>
      </c>
      <c r="C23" s="20"/>
      <c r="D23" s="20"/>
      <c r="E23" s="17" t="s">
        <v>4005</v>
      </c>
      <c r="F23" s="21" t="s">
        <v>3093</v>
      </c>
      <c r="G23" s="21" t="s">
        <v>205</v>
      </c>
      <c r="H23" s="21" t="s">
        <v>206</v>
      </c>
      <c r="I23" s="20" t="s">
        <v>4006</v>
      </c>
      <c r="J23" s="20" t="s">
        <v>24421</v>
      </c>
      <c r="K23" s="24">
        <v>42600</v>
      </c>
      <c r="L23" s="19">
        <v>0</v>
      </c>
      <c r="M23" s="28">
        <v>229.95</v>
      </c>
      <c r="N23" s="24"/>
    </row>
    <row r="24" spans="2:14" hidden="1" x14ac:dyDescent="0.25">
      <c r="B24" s="20">
        <v>33100430</v>
      </c>
      <c r="C24" s="20"/>
      <c r="D24" s="20"/>
      <c r="E24" s="17" t="s">
        <v>4007</v>
      </c>
      <c r="F24" s="21" t="s">
        <v>3093</v>
      </c>
      <c r="G24" s="21" t="s">
        <v>205</v>
      </c>
      <c r="H24" s="21" t="s">
        <v>206</v>
      </c>
      <c r="I24" s="20" t="s">
        <v>4008</v>
      </c>
      <c r="J24" s="20" t="s">
        <v>24422</v>
      </c>
      <c r="K24" s="24">
        <v>42600</v>
      </c>
      <c r="L24" s="19">
        <v>0</v>
      </c>
      <c r="M24" s="28">
        <v>229.95</v>
      </c>
      <c r="N24" s="24"/>
    </row>
    <row r="25" spans="2:14" hidden="1" x14ac:dyDescent="0.25">
      <c r="B25" s="20">
        <v>33100402</v>
      </c>
      <c r="C25" s="20"/>
      <c r="D25" s="20"/>
      <c r="E25" s="17" t="s">
        <v>6959</v>
      </c>
      <c r="F25" s="21" t="s">
        <v>3093</v>
      </c>
      <c r="G25" s="21" t="s">
        <v>205</v>
      </c>
      <c r="H25" s="21" t="s">
        <v>206</v>
      </c>
      <c r="I25" s="20" t="s">
        <v>6960</v>
      </c>
      <c r="J25" s="20" t="s">
        <v>24423</v>
      </c>
      <c r="K25" s="24">
        <v>42600</v>
      </c>
      <c r="L25" s="19">
        <v>0</v>
      </c>
      <c r="M25" s="28">
        <v>169.95</v>
      </c>
      <c r="N25" s="24"/>
    </row>
    <row r="26" spans="2:14" hidden="1" x14ac:dyDescent="0.25">
      <c r="B26" s="20">
        <v>33100437</v>
      </c>
      <c r="C26" s="20"/>
      <c r="D26" s="20"/>
      <c r="E26" s="17" t="s">
        <v>4855</v>
      </c>
      <c r="F26" s="21" t="s">
        <v>3093</v>
      </c>
      <c r="G26" s="21" t="s">
        <v>205</v>
      </c>
      <c r="H26" s="21" t="s">
        <v>206</v>
      </c>
      <c r="I26" s="20" t="s">
        <v>4856</v>
      </c>
      <c r="J26" s="20" t="s">
        <v>24436</v>
      </c>
      <c r="K26" s="24">
        <v>42600</v>
      </c>
      <c r="L26" s="19">
        <v>0</v>
      </c>
      <c r="M26" s="28">
        <v>209.95</v>
      </c>
      <c r="N26" s="24"/>
    </row>
    <row r="27" spans="2:14" hidden="1" x14ac:dyDescent="0.25">
      <c r="B27" s="20">
        <v>33100438</v>
      </c>
      <c r="C27" s="20"/>
      <c r="D27" s="20"/>
      <c r="E27" s="17" t="s">
        <v>4857</v>
      </c>
      <c r="F27" s="21" t="s">
        <v>3093</v>
      </c>
      <c r="G27" s="21" t="s">
        <v>205</v>
      </c>
      <c r="H27" s="21" t="s">
        <v>206</v>
      </c>
      <c r="I27" s="20" t="s">
        <v>4858</v>
      </c>
      <c r="J27" s="20" t="s">
        <v>24437</v>
      </c>
      <c r="K27" s="24">
        <v>42600</v>
      </c>
      <c r="L27" s="19">
        <v>0</v>
      </c>
      <c r="M27" s="28">
        <v>209.95</v>
      </c>
      <c r="N27" s="24"/>
    </row>
    <row r="28" spans="2:14" hidden="1" x14ac:dyDescent="0.25">
      <c r="B28" s="20">
        <v>33100435</v>
      </c>
      <c r="C28" s="20"/>
      <c r="D28" s="20"/>
      <c r="E28" s="17" t="s">
        <v>4859</v>
      </c>
      <c r="F28" s="21" t="s">
        <v>3093</v>
      </c>
      <c r="G28" s="21" t="s">
        <v>205</v>
      </c>
      <c r="H28" s="21" t="s">
        <v>206</v>
      </c>
      <c r="I28" s="20" t="s">
        <v>4860</v>
      </c>
      <c r="J28" s="20" t="s">
        <v>24438</v>
      </c>
      <c r="K28" s="24">
        <v>42600</v>
      </c>
      <c r="L28" s="19">
        <v>0</v>
      </c>
      <c r="M28" s="28">
        <v>209.95</v>
      </c>
      <c r="N28" s="24"/>
    </row>
    <row r="29" spans="2:14" hidden="1" x14ac:dyDescent="0.25">
      <c r="B29" s="20">
        <v>33100434</v>
      </c>
      <c r="C29" s="20"/>
      <c r="D29" s="20"/>
      <c r="E29" s="17" t="s">
        <v>4861</v>
      </c>
      <c r="F29" s="21" t="s">
        <v>3093</v>
      </c>
      <c r="G29" s="21" t="s">
        <v>205</v>
      </c>
      <c r="H29" s="21" t="s">
        <v>206</v>
      </c>
      <c r="I29" s="20" t="s">
        <v>4862</v>
      </c>
      <c r="J29" s="20" t="s">
        <v>24439</v>
      </c>
      <c r="K29" s="24">
        <v>42600</v>
      </c>
      <c r="L29" s="19">
        <v>0</v>
      </c>
      <c r="M29" s="28">
        <v>209.95</v>
      </c>
      <c r="N29" s="24"/>
    </row>
    <row r="30" spans="2:14" hidden="1" x14ac:dyDescent="0.25">
      <c r="B30" s="20">
        <v>33100433</v>
      </c>
      <c r="C30" s="20"/>
      <c r="D30" s="20"/>
      <c r="E30" s="17" t="s">
        <v>4863</v>
      </c>
      <c r="F30" s="21" t="s">
        <v>3093</v>
      </c>
      <c r="G30" s="21" t="s">
        <v>205</v>
      </c>
      <c r="H30" s="21" t="s">
        <v>206</v>
      </c>
      <c r="I30" s="20" t="s">
        <v>4864</v>
      </c>
      <c r="J30" s="20" t="s">
        <v>24440</v>
      </c>
      <c r="K30" s="24">
        <v>42600</v>
      </c>
      <c r="L30" s="19">
        <v>0</v>
      </c>
      <c r="M30" s="28">
        <v>209.95</v>
      </c>
      <c r="N30" s="24"/>
    </row>
    <row r="31" spans="2:14" hidden="1" x14ac:dyDescent="0.25">
      <c r="B31" s="20">
        <v>33100436</v>
      </c>
      <c r="C31" s="20"/>
      <c r="D31" s="20"/>
      <c r="E31" s="17" t="s">
        <v>4865</v>
      </c>
      <c r="F31" s="21" t="s">
        <v>3093</v>
      </c>
      <c r="G31" s="21" t="s">
        <v>205</v>
      </c>
      <c r="H31" s="21" t="s">
        <v>206</v>
      </c>
      <c r="I31" s="20" t="s">
        <v>4866</v>
      </c>
      <c r="J31" s="20" t="s">
        <v>24441</v>
      </c>
      <c r="K31" s="24">
        <v>42600</v>
      </c>
      <c r="L31" s="19">
        <v>0</v>
      </c>
      <c r="M31" s="28">
        <v>209.95</v>
      </c>
      <c r="N31" s="24"/>
    </row>
    <row r="32" spans="2:14" hidden="1" x14ac:dyDescent="0.25">
      <c r="B32" s="20">
        <v>33100444</v>
      </c>
      <c r="C32" s="20"/>
      <c r="D32" s="20"/>
      <c r="E32" s="17" t="s">
        <v>4867</v>
      </c>
      <c r="F32" s="21" t="s">
        <v>3093</v>
      </c>
      <c r="G32" s="21" t="s">
        <v>205</v>
      </c>
      <c r="H32" s="21" t="s">
        <v>206</v>
      </c>
      <c r="I32" s="20" t="s">
        <v>4868</v>
      </c>
      <c r="J32" s="20" t="s">
        <v>24442</v>
      </c>
      <c r="K32" s="24">
        <v>42600</v>
      </c>
      <c r="L32" s="19">
        <v>0</v>
      </c>
      <c r="M32" s="28">
        <v>209.95</v>
      </c>
      <c r="N32" s="24"/>
    </row>
    <row r="33" spans="2:14" hidden="1" x14ac:dyDescent="0.25">
      <c r="B33" s="20">
        <v>33100441</v>
      </c>
      <c r="C33" s="20"/>
      <c r="D33" s="20"/>
      <c r="E33" s="17" t="s">
        <v>4869</v>
      </c>
      <c r="F33" s="21" t="s">
        <v>3093</v>
      </c>
      <c r="G33" s="21" t="s">
        <v>205</v>
      </c>
      <c r="H33" s="21" t="s">
        <v>206</v>
      </c>
      <c r="I33" s="20" t="s">
        <v>4870</v>
      </c>
      <c r="J33" s="20" t="s">
        <v>24443</v>
      </c>
      <c r="K33" s="24">
        <v>42600</v>
      </c>
      <c r="L33" s="19">
        <v>0</v>
      </c>
      <c r="M33" s="28">
        <v>209.95</v>
      </c>
      <c r="N33" s="24"/>
    </row>
    <row r="34" spans="2:14" hidden="1" x14ac:dyDescent="0.25">
      <c r="B34" s="20">
        <v>33100440</v>
      </c>
      <c r="C34" s="20"/>
      <c r="D34" s="20"/>
      <c r="E34" s="17" t="s">
        <v>4871</v>
      </c>
      <c r="F34" s="21" t="s">
        <v>3093</v>
      </c>
      <c r="G34" s="21" t="s">
        <v>205</v>
      </c>
      <c r="H34" s="21" t="s">
        <v>206</v>
      </c>
      <c r="I34" s="20" t="s">
        <v>4872</v>
      </c>
      <c r="J34" s="20" t="s">
        <v>24444</v>
      </c>
      <c r="K34" s="24">
        <v>42600</v>
      </c>
      <c r="L34" s="19">
        <v>0</v>
      </c>
      <c r="M34" s="28">
        <v>209.95</v>
      </c>
      <c r="N34" s="24"/>
    </row>
    <row r="35" spans="2:14" hidden="1" x14ac:dyDescent="0.25">
      <c r="B35" s="20">
        <v>33100439</v>
      </c>
      <c r="C35" s="20"/>
      <c r="D35" s="20"/>
      <c r="E35" s="17" t="s">
        <v>4873</v>
      </c>
      <c r="F35" s="21" t="s">
        <v>3093</v>
      </c>
      <c r="G35" s="21" t="s">
        <v>205</v>
      </c>
      <c r="H35" s="21" t="s">
        <v>206</v>
      </c>
      <c r="I35" s="20" t="s">
        <v>4874</v>
      </c>
      <c r="J35" s="20" t="s">
        <v>24445</v>
      </c>
      <c r="K35" s="24">
        <v>42600</v>
      </c>
      <c r="L35" s="19">
        <v>0</v>
      </c>
      <c r="M35" s="28">
        <v>209.95</v>
      </c>
      <c r="N35" s="24"/>
    </row>
    <row r="36" spans="2:14" hidden="1" x14ac:dyDescent="0.25">
      <c r="B36" s="20">
        <v>33100442</v>
      </c>
      <c r="C36" s="20"/>
      <c r="D36" s="20"/>
      <c r="E36" s="17" t="s">
        <v>4875</v>
      </c>
      <c r="F36" s="21" t="s">
        <v>3093</v>
      </c>
      <c r="G36" s="21" t="s">
        <v>205</v>
      </c>
      <c r="H36" s="21" t="s">
        <v>206</v>
      </c>
      <c r="I36" s="20" t="s">
        <v>4876</v>
      </c>
      <c r="J36" s="20" t="s">
        <v>24446</v>
      </c>
      <c r="K36" s="24">
        <v>42600</v>
      </c>
      <c r="L36" s="19">
        <v>0</v>
      </c>
      <c r="M36" s="28">
        <v>209.95</v>
      </c>
      <c r="N36" s="24"/>
    </row>
    <row r="37" spans="2:14" hidden="1" x14ac:dyDescent="0.25">
      <c r="B37" s="20">
        <v>33200381</v>
      </c>
      <c r="C37" s="20"/>
      <c r="D37" s="20"/>
      <c r="E37" s="17" t="s">
        <v>4620</v>
      </c>
      <c r="F37" s="21" t="s">
        <v>3093</v>
      </c>
      <c r="G37" s="21" t="s">
        <v>205</v>
      </c>
      <c r="H37" s="21" t="s">
        <v>206</v>
      </c>
      <c r="I37" s="20" t="s">
        <v>4621</v>
      </c>
      <c r="J37" s="20" t="s">
        <v>24706</v>
      </c>
      <c r="K37" s="24">
        <v>42600</v>
      </c>
      <c r="L37" s="19">
        <v>0</v>
      </c>
      <c r="M37" s="28">
        <v>189.95</v>
      </c>
      <c r="N37" s="24"/>
    </row>
    <row r="38" spans="2:14" hidden="1" x14ac:dyDescent="0.25">
      <c r="B38" s="20">
        <v>33200387</v>
      </c>
      <c r="C38" s="20"/>
      <c r="D38" s="20"/>
      <c r="E38" s="17" t="s">
        <v>4610</v>
      </c>
      <c r="F38" s="21" t="s">
        <v>3093</v>
      </c>
      <c r="G38" s="21" t="s">
        <v>205</v>
      </c>
      <c r="H38" s="21" t="s">
        <v>206</v>
      </c>
      <c r="I38" s="20" t="s">
        <v>4611</v>
      </c>
      <c r="J38" s="20" t="s">
        <v>24707</v>
      </c>
      <c r="K38" s="24">
        <v>42600</v>
      </c>
      <c r="L38" s="19">
        <v>0</v>
      </c>
      <c r="M38" s="28">
        <v>189.95</v>
      </c>
      <c r="N38" s="24"/>
    </row>
    <row r="39" spans="2:14" hidden="1" x14ac:dyDescent="0.25">
      <c r="B39" s="20">
        <v>33200388</v>
      </c>
      <c r="C39" s="20"/>
      <c r="D39" s="20"/>
      <c r="E39" s="17" t="s">
        <v>4612</v>
      </c>
      <c r="F39" s="21" t="s">
        <v>3093</v>
      </c>
      <c r="G39" s="21" t="s">
        <v>205</v>
      </c>
      <c r="H39" s="21" t="s">
        <v>206</v>
      </c>
      <c r="I39" s="20" t="s">
        <v>4613</v>
      </c>
      <c r="J39" s="20" t="s">
        <v>24708</v>
      </c>
      <c r="K39" s="24">
        <v>42600</v>
      </c>
      <c r="L39" s="19">
        <v>0</v>
      </c>
      <c r="M39" s="28">
        <v>189.95</v>
      </c>
      <c r="N39" s="24"/>
    </row>
    <row r="40" spans="2:14" hidden="1" x14ac:dyDescent="0.25">
      <c r="B40" s="20">
        <v>33200385</v>
      </c>
      <c r="C40" s="20"/>
      <c r="D40" s="20"/>
      <c r="E40" s="17" t="s">
        <v>4614</v>
      </c>
      <c r="F40" s="21" t="s">
        <v>3093</v>
      </c>
      <c r="G40" s="21" t="s">
        <v>205</v>
      </c>
      <c r="H40" s="21" t="s">
        <v>206</v>
      </c>
      <c r="I40" s="20" t="s">
        <v>4615</v>
      </c>
      <c r="J40" s="20" t="s">
        <v>24709</v>
      </c>
      <c r="K40" s="24">
        <v>42600</v>
      </c>
      <c r="L40" s="19">
        <v>0</v>
      </c>
      <c r="M40" s="28">
        <v>189.95</v>
      </c>
      <c r="N40" s="24"/>
    </row>
    <row r="41" spans="2:14" hidden="1" x14ac:dyDescent="0.25">
      <c r="B41" s="20">
        <v>33200384</v>
      </c>
      <c r="C41" s="20"/>
      <c r="D41" s="20"/>
      <c r="E41" s="17" t="s">
        <v>4616</v>
      </c>
      <c r="F41" s="21" t="s">
        <v>3093</v>
      </c>
      <c r="G41" s="21" t="s">
        <v>205</v>
      </c>
      <c r="H41" s="21" t="s">
        <v>206</v>
      </c>
      <c r="I41" s="20" t="s">
        <v>4617</v>
      </c>
      <c r="J41" s="20" t="s">
        <v>24710</v>
      </c>
      <c r="K41" s="24">
        <v>42600</v>
      </c>
      <c r="L41" s="19">
        <v>0</v>
      </c>
      <c r="M41" s="28">
        <v>189.95</v>
      </c>
      <c r="N41" s="24"/>
    </row>
    <row r="42" spans="2:14" hidden="1" x14ac:dyDescent="0.25">
      <c r="B42" s="20">
        <v>33200386</v>
      </c>
      <c r="C42" s="20"/>
      <c r="D42" s="20"/>
      <c r="E42" s="17" t="s">
        <v>4618</v>
      </c>
      <c r="F42" s="21" t="s">
        <v>3093</v>
      </c>
      <c r="G42" s="21" t="s">
        <v>205</v>
      </c>
      <c r="H42" s="21" t="s">
        <v>206</v>
      </c>
      <c r="I42" s="20" t="s">
        <v>4619</v>
      </c>
      <c r="J42" s="20" t="s">
        <v>24711</v>
      </c>
      <c r="K42" s="24">
        <v>42600</v>
      </c>
      <c r="L42" s="19">
        <v>0</v>
      </c>
      <c r="M42" s="28">
        <v>189.95</v>
      </c>
      <c r="N42" s="24"/>
    </row>
    <row r="43" spans="2:14" hidden="1" x14ac:dyDescent="0.25">
      <c r="B43" s="20">
        <v>33200378</v>
      </c>
      <c r="C43" s="20"/>
      <c r="D43" s="20"/>
      <c r="E43" s="17" t="s">
        <v>4622</v>
      </c>
      <c r="F43" s="21" t="s">
        <v>3093</v>
      </c>
      <c r="G43" s="21" t="s">
        <v>205</v>
      </c>
      <c r="H43" s="21" t="s">
        <v>206</v>
      </c>
      <c r="I43" s="20" t="s">
        <v>4623</v>
      </c>
      <c r="J43" s="20" t="s">
        <v>24712</v>
      </c>
      <c r="K43" s="24">
        <v>42600</v>
      </c>
      <c r="L43" s="19">
        <v>0</v>
      </c>
      <c r="M43" s="28">
        <v>189.95</v>
      </c>
      <c r="N43" s="24"/>
    </row>
    <row r="44" spans="2:14" hidden="1" x14ac:dyDescent="0.25">
      <c r="B44" s="20">
        <v>33200393</v>
      </c>
      <c r="C44" s="20"/>
      <c r="D44" s="20"/>
      <c r="E44" s="17" t="s">
        <v>4695</v>
      </c>
      <c r="F44" s="21" t="s">
        <v>3093</v>
      </c>
      <c r="G44" s="21" t="s">
        <v>205</v>
      </c>
      <c r="H44" s="21" t="s">
        <v>206</v>
      </c>
      <c r="I44" s="20" t="s">
        <v>4696</v>
      </c>
      <c r="J44" s="20" t="s">
        <v>24713</v>
      </c>
      <c r="K44" s="24">
        <v>42600</v>
      </c>
      <c r="L44" s="19">
        <v>0</v>
      </c>
      <c r="M44" s="28">
        <v>189.95</v>
      </c>
      <c r="N44" s="24"/>
    </row>
    <row r="45" spans="2:14" hidden="1" x14ac:dyDescent="0.25">
      <c r="B45" s="20">
        <v>33200477</v>
      </c>
      <c r="C45" s="20"/>
      <c r="D45" s="20"/>
      <c r="E45" s="17" t="s">
        <v>4675</v>
      </c>
      <c r="F45" s="21" t="s">
        <v>3093</v>
      </c>
      <c r="G45" s="21" t="s">
        <v>205</v>
      </c>
      <c r="H45" s="21" t="s">
        <v>206</v>
      </c>
      <c r="I45" s="20" t="s">
        <v>4676</v>
      </c>
      <c r="J45" s="20" t="s">
        <v>24714</v>
      </c>
      <c r="K45" s="24">
        <v>42600</v>
      </c>
      <c r="L45" s="19">
        <v>0</v>
      </c>
      <c r="M45" s="28">
        <v>189.95</v>
      </c>
      <c r="N45" s="24"/>
    </row>
    <row r="46" spans="2:14" hidden="1" x14ac:dyDescent="0.25">
      <c r="B46" s="20">
        <v>33200478</v>
      </c>
      <c r="C46" s="20"/>
      <c r="D46" s="20"/>
      <c r="E46" s="17" t="s">
        <v>4677</v>
      </c>
      <c r="F46" s="21" t="s">
        <v>3093</v>
      </c>
      <c r="G46" s="21" t="s">
        <v>205</v>
      </c>
      <c r="H46" s="21" t="s">
        <v>206</v>
      </c>
      <c r="I46" s="20" t="s">
        <v>4678</v>
      </c>
      <c r="J46" s="20" t="s">
        <v>24715</v>
      </c>
      <c r="K46" s="24">
        <v>42600</v>
      </c>
      <c r="L46" s="19">
        <v>0</v>
      </c>
      <c r="M46" s="28">
        <v>189.95</v>
      </c>
      <c r="N46" s="24"/>
    </row>
    <row r="47" spans="2:14" hidden="1" x14ac:dyDescent="0.25">
      <c r="B47" s="20">
        <v>33200474</v>
      </c>
      <c r="C47" s="20"/>
      <c r="D47" s="20"/>
      <c r="E47" s="17" t="s">
        <v>4679</v>
      </c>
      <c r="F47" s="21" t="s">
        <v>3093</v>
      </c>
      <c r="G47" s="21" t="s">
        <v>205</v>
      </c>
      <c r="H47" s="21" t="s">
        <v>206</v>
      </c>
      <c r="I47" s="20" t="s">
        <v>4680</v>
      </c>
      <c r="J47" s="20" t="s">
        <v>24716</v>
      </c>
      <c r="K47" s="24">
        <v>42600</v>
      </c>
      <c r="L47" s="19">
        <v>0</v>
      </c>
      <c r="M47" s="28">
        <v>189.95</v>
      </c>
      <c r="N47" s="24"/>
    </row>
    <row r="48" spans="2:14" hidden="1" x14ac:dyDescent="0.25">
      <c r="B48" s="20">
        <v>33200391</v>
      </c>
      <c r="C48" s="20"/>
      <c r="D48" s="20"/>
      <c r="E48" s="17" t="s">
        <v>4697</v>
      </c>
      <c r="F48" s="21" t="s">
        <v>3093</v>
      </c>
      <c r="G48" s="21" t="s">
        <v>205</v>
      </c>
      <c r="H48" s="21" t="s">
        <v>206</v>
      </c>
      <c r="I48" s="20" t="s">
        <v>4698</v>
      </c>
      <c r="J48" s="20" t="s">
        <v>24717</v>
      </c>
      <c r="K48" s="24">
        <v>42600</v>
      </c>
      <c r="L48" s="19">
        <v>0</v>
      </c>
      <c r="M48" s="28">
        <v>189.95</v>
      </c>
      <c r="N48" s="24"/>
    </row>
    <row r="49" spans="2:14" hidden="1" x14ac:dyDescent="0.25">
      <c r="B49" s="20">
        <v>33200392</v>
      </c>
      <c r="C49" s="20"/>
      <c r="D49" s="20"/>
      <c r="E49" s="17" t="s">
        <v>4699</v>
      </c>
      <c r="F49" s="21" t="s">
        <v>3093</v>
      </c>
      <c r="G49" s="21" t="s">
        <v>205</v>
      </c>
      <c r="H49" s="21" t="s">
        <v>206</v>
      </c>
      <c r="I49" s="20" t="s">
        <v>4700</v>
      </c>
      <c r="J49" s="20" t="s">
        <v>24718</v>
      </c>
      <c r="K49" s="24">
        <v>42600</v>
      </c>
      <c r="L49" s="19">
        <v>0</v>
      </c>
      <c r="M49" s="28">
        <v>189.95</v>
      </c>
      <c r="N49" s="24"/>
    </row>
    <row r="50" spans="2:14" hidden="1" x14ac:dyDescent="0.25">
      <c r="B50" s="20">
        <v>33200399</v>
      </c>
      <c r="C50" s="20"/>
      <c r="D50" s="20"/>
      <c r="E50" s="17" t="s">
        <v>4681</v>
      </c>
      <c r="F50" s="21" t="s">
        <v>3093</v>
      </c>
      <c r="G50" s="21" t="s">
        <v>205</v>
      </c>
      <c r="H50" s="21" t="s">
        <v>206</v>
      </c>
      <c r="I50" s="20" t="s">
        <v>4682</v>
      </c>
      <c r="J50" s="20" t="s">
        <v>24719</v>
      </c>
      <c r="K50" s="24">
        <v>42600</v>
      </c>
      <c r="L50" s="19">
        <v>0</v>
      </c>
      <c r="M50" s="28">
        <v>189.95</v>
      </c>
      <c r="N50" s="24"/>
    </row>
    <row r="51" spans="2:14" hidden="1" x14ac:dyDescent="0.25">
      <c r="B51" s="20">
        <v>33200400</v>
      </c>
      <c r="C51" s="20"/>
      <c r="D51" s="20"/>
      <c r="E51" s="17" t="s">
        <v>4683</v>
      </c>
      <c r="F51" s="21" t="s">
        <v>3093</v>
      </c>
      <c r="G51" s="21" t="s">
        <v>205</v>
      </c>
      <c r="H51" s="21" t="s">
        <v>206</v>
      </c>
      <c r="I51" s="20" t="s">
        <v>4684</v>
      </c>
      <c r="J51" s="20" t="s">
        <v>24720</v>
      </c>
      <c r="K51" s="24">
        <v>42600</v>
      </c>
      <c r="L51" s="19">
        <v>0</v>
      </c>
      <c r="M51" s="28">
        <v>189.95</v>
      </c>
      <c r="N51" s="24"/>
    </row>
    <row r="52" spans="2:14" hidden="1" x14ac:dyDescent="0.25">
      <c r="B52" s="20">
        <v>33200397</v>
      </c>
      <c r="C52" s="20"/>
      <c r="D52" s="20"/>
      <c r="E52" s="17" t="s">
        <v>4685</v>
      </c>
      <c r="F52" s="21" t="s">
        <v>3093</v>
      </c>
      <c r="G52" s="21" t="s">
        <v>205</v>
      </c>
      <c r="H52" s="21" t="s">
        <v>206</v>
      </c>
      <c r="I52" s="20" t="s">
        <v>4686</v>
      </c>
      <c r="J52" s="20" t="s">
        <v>24721</v>
      </c>
      <c r="K52" s="24">
        <v>42600</v>
      </c>
      <c r="L52" s="19">
        <v>0</v>
      </c>
      <c r="M52" s="28">
        <v>189.95</v>
      </c>
      <c r="N52" s="24"/>
    </row>
    <row r="53" spans="2:14" hidden="1" x14ac:dyDescent="0.25">
      <c r="B53" s="20">
        <v>33200435</v>
      </c>
      <c r="C53" s="20"/>
      <c r="D53" s="20"/>
      <c r="E53" s="17" t="s">
        <v>4785</v>
      </c>
      <c r="F53" s="21" t="s">
        <v>3093</v>
      </c>
      <c r="G53" s="21" t="s">
        <v>205</v>
      </c>
      <c r="H53" s="21" t="s">
        <v>206</v>
      </c>
      <c r="I53" s="20" t="s">
        <v>4786</v>
      </c>
      <c r="J53" s="20" t="s">
        <v>24806</v>
      </c>
      <c r="K53" s="24">
        <v>42600</v>
      </c>
      <c r="L53" s="19">
        <v>0</v>
      </c>
      <c r="M53" s="28">
        <v>299.95</v>
      </c>
      <c r="N53" s="24"/>
    </row>
    <row r="54" spans="2:14" hidden="1" x14ac:dyDescent="0.25">
      <c r="B54" s="20">
        <v>33200431</v>
      </c>
      <c r="C54" s="20"/>
      <c r="D54" s="20"/>
      <c r="E54" s="17" t="s">
        <v>4787</v>
      </c>
      <c r="F54" s="21" t="s">
        <v>3093</v>
      </c>
      <c r="G54" s="21" t="s">
        <v>205</v>
      </c>
      <c r="H54" s="21" t="s">
        <v>206</v>
      </c>
      <c r="I54" s="20" t="s">
        <v>4788</v>
      </c>
      <c r="J54" s="20" t="s">
        <v>24807</v>
      </c>
      <c r="K54" s="24">
        <v>42600</v>
      </c>
      <c r="L54" s="19">
        <v>0</v>
      </c>
      <c r="M54" s="28">
        <v>299.95</v>
      </c>
      <c r="N54" s="24"/>
    </row>
    <row r="55" spans="2:14" hidden="1" x14ac:dyDescent="0.25">
      <c r="B55" s="20">
        <v>33200429</v>
      </c>
      <c r="C55" s="20"/>
      <c r="D55" s="20"/>
      <c r="E55" s="17" t="s">
        <v>4797</v>
      </c>
      <c r="F55" s="21" t="s">
        <v>3093</v>
      </c>
      <c r="G55" s="21" t="s">
        <v>205</v>
      </c>
      <c r="H55" s="21" t="s">
        <v>206</v>
      </c>
      <c r="I55" s="20" t="s">
        <v>4798</v>
      </c>
      <c r="J55" s="20" t="s">
        <v>24808</v>
      </c>
      <c r="K55" s="24">
        <v>42600</v>
      </c>
      <c r="L55" s="19">
        <v>0</v>
      </c>
      <c r="M55" s="28">
        <v>299.95</v>
      </c>
      <c r="N55" s="24"/>
    </row>
    <row r="56" spans="2:14" hidden="1" x14ac:dyDescent="0.25">
      <c r="B56" s="20">
        <v>33200427</v>
      </c>
      <c r="C56" s="20"/>
      <c r="D56" s="20"/>
      <c r="E56" s="17" t="s">
        <v>4799</v>
      </c>
      <c r="F56" s="21" t="s">
        <v>3093</v>
      </c>
      <c r="G56" s="21" t="s">
        <v>205</v>
      </c>
      <c r="H56" s="21" t="s">
        <v>206</v>
      </c>
      <c r="I56" s="20" t="s">
        <v>4800</v>
      </c>
      <c r="J56" s="20" t="s">
        <v>24809</v>
      </c>
      <c r="K56" s="24">
        <v>42600</v>
      </c>
      <c r="L56" s="19">
        <v>0</v>
      </c>
      <c r="M56" s="28">
        <v>299.95</v>
      </c>
      <c r="N56" s="24"/>
    </row>
    <row r="57" spans="2:14" hidden="1" x14ac:dyDescent="0.25">
      <c r="B57" s="20">
        <v>33200426</v>
      </c>
      <c r="C57" s="20"/>
      <c r="D57" s="20"/>
      <c r="E57" s="17" t="s">
        <v>4801</v>
      </c>
      <c r="F57" s="21" t="s">
        <v>3093</v>
      </c>
      <c r="G57" s="21" t="s">
        <v>205</v>
      </c>
      <c r="H57" s="21" t="s">
        <v>206</v>
      </c>
      <c r="I57" s="20" t="s">
        <v>4802</v>
      </c>
      <c r="J57" s="20" t="s">
        <v>24810</v>
      </c>
      <c r="K57" s="24">
        <v>42600</v>
      </c>
      <c r="L57" s="19">
        <v>0</v>
      </c>
      <c r="M57" s="28">
        <v>299.95</v>
      </c>
      <c r="N57" s="24"/>
    </row>
    <row r="58" spans="2:14" hidden="1" x14ac:dyDescent="0.25">
      <c r="B58" s="20">
        <v>33200425</v>
      </c>
      <c r="C58" s="20"/>
      <c r="D58" s="20"/>
      <c r="E58" s="17" t="s">
        <v>4803</v>
      </c>
      <c r="F58" s="21" t="s">
        <v>3093</v>
      </c>
      <c r="G58" s="21" t="s">
        <v>205</v>
      </c>
      <c r="H58" s="21" t="s">
        <v>206</v>
      </c>
      <c r="I58" s="20" t="s">
        <v>4804</v>
      </c>
      <c r="J58" s="20" t="s">
        <v>24811</v>
      </c>
      <c r="K58" s="24">
        <v>42600</v>
      </c>
      <c r="L58" s="19">
        <v>0</v>
      </c>
      <c r="M58" s="28">
        <v>299.95</v>
      </c>
      <c r="N58" s="24"/>
    </row>
    <row r="59" spans="2:14" hidden="1" x14ac:dyDescent="0.25">
      <c r="B59" s="20">
        <v>33200428</v>
      </c>
      <c r="C59" s="20"/>
      <c r="D59" s="20"/>
      <c r="E59" s="17" t="s">
        <v>4805</v>
      </c>
      <c r="F59" s="21" t="s">
        <v>3093</v>
      </c>
      <c r="G59" s="21" t="s">
        <v>205</v>
      </c>
      <c r="H59" s="21" t="s">
        <v>206</v>
      </c>
      <c r="I59" s="20" t="s">
        <v>4806</v>
      </c>
      <c r="J59" s="20" t="s">
        <v>24812</v>
      </c>
      <c r="K59" s="24">
        <v>42600</v>
      </c>
      <c r="L59" s="19">
        <v>0</v>
      </c>
      <c r="M59" s="28">
        <v>299.95</v>
      </c>
      <c r="N59" s="24"/>
    </row>
    <row r="60" spans="2:14" hidden="1" x14ac:dyDescent="0.25">
      <c r="B60" s="20">
        <v>33200417</v>
      </c>
      <c r="C60" s="20"/>
      <c r="D60" s="20"/>
      <c r="E60" s="17" t="s">
        <v>4775</v>
      </c>
      <c r="F60" s="21" t="s">
        <v>3093</v>
      </c>
      <c r="G60" s="21" t="s">
        <v>205</v>
      </c>
      <c r="H60" s="21" t="s">
        <v>206</v>
      </c>
      <c r="I60" s="20" t="s">
        <v>4776</v>
      </c>
      <c r="J60" s="20" t="s">
        <v>24813</v>
      </c>
      <c r="K60" s="24">
        <v>42600</v>
      </c>
      <c r="L60" s="19">
        <v>0</v>
      </c>
      <c r="M60" s="28">
        <v>299.95</v>
      </c>
      <c r="N60" s="24"/>
    </row>
    <row r="61" spans="2:14" hidden="1" x14ac:dyDescent="0.25">
      <c r="B61" s="20">
        <v>33200418</v>
      </c>
      <c r="C61" s="20"/>
      <c r="D61" s="20"/>
      <c r="E61" s="17" t="s">
        <v>4777</v>
      </c>
      <c r="F61" s="21" t="s">
        <v>3093</v>
      </c>
      <c r="G61" s="21" t="s">
        <v>205</v>
      </c>
      <c r="H61" s="21" t="s">
        <v>206</v>
      </c>
      <c r="I61" s="20" t="s">
        <v>4778</v>
      </c>
      <c r="J61" s="20" t="s">
        <v>24814</v>
      </c>
      <c r="K61" s="24">
        <v>42600</v>
      </c>
      <c r="L61" s="19">
        <v>0</v>
      </c>
      <c r="M61" s="28">
        <v>299.95</v>
      </c>
      <c r="N61" s="24"/>
    </row>
    <row r="62" spans="2:14" hidden="1" x14ac:dyDescent="0.25">
      <c r="B62" s="20">
        <v>33200415</v>
      </c>
      <c r="C62" s="20"/>
      <c r="D62" s="20"/>
      <c r="E62" s="17" t="s">
        <v>4779</v>
      </c>
      <c r="F62" s="21" t="s">
        <v>3093</v>
      </c>
      <c r="G62" s="21" t="s">
        <v>205</v>
      </c>
      <c r="H62" s="21" t="s">
        <v>206</v>
      </c>
      <c r="I62" s="20" t="s">
        <v>4780</v>
      </c>
      <c r="J62" s="20" t="s">
        <v>24815</v>
      </c>
      <c r="K62" s="24">
        <v>42600</v>
      </c>
      <c r="L62" s="19">
        <v>0</v>
      </c>
      <c r="M62" s="28">
        <v>299.95</v>
      </c>
      <c r="N62" s="24"/>
    </row>
    <row r="63" spans="2:14" hidden="1" x14ac:dyDescent="0.25">
      <c r="B63" s="20">
        <v>33200414</v>
      </c>
      <c r="C63" s="20"/>
      <c r="D63" s="20"/>
      <c r="E63" s="17" t="s">
        <v>4781</v>
      </c>
      <c r="F63" s="21" t="s">
        <v>3093</v>
      </c>
      <c r="G63" s="21" t="s">
        <v>205</v>
      </c>
      <c r="H63" s="21" t="s">
        <v>206</v>
      </c>
      <c r="I63" s="20" t="s">
        <v>4782</v>
      </c>
      <c r="J63" s="20" t="s">
        <v>24816</v>
      </c>
      <c r="K63" s="24">
        <v>42600</v>
      </c>
      <c r="L63" s="19">
        <v>0</v>
      </c>
      <c r="M63" s="28">
        <v>299.95</v>
      </c>
      <c r="N63" s="24"/>
    </row>
    <row r="64" spans="2:14" hidden="1" x14ac:dyDescent="0.25">
      <c r="B64" s="20">
        <v>33200416</v>
      </c>
      <c r="C64" s="20"/>
      <c r="D64" s="20"/>
      <c r="E64" s="17" t="s">
        <v>4783</v>
      </c>
      <c r="F64" s="21" t="s">
        <v>3093</v>
      </c>
      <c r="G64" s="21" t="s">
        <v>205</v>
      </c>
      <c r="H64" s="21" t="s">
        <v>206</v>
      </c>
      <c r="I64" s="20" t="s">
        <v>4784</v>
      </c>
      <c r="J64" s="20" t="s">
        <v>24817</v>
      </c>
      <c r="K64" s="24">
        <v>42600</v>
      </c>
      <c r="L64" s="19">
        <v>0</v>
      </c>
      <c r="M64" s="28">
        <v>299.95</v>
      </c>
      <c r="N64" s="24"/>
    </row>
    <row r="65" spans="2:14" hidden="1" x14ac:dyDescent="0.25">
      <c r="B65" s="20">
        <v>33200421</v>
      </c>
      <c r="C65" s="20"/>
      <c r="D65" s="20"/>
      <c r="E65" s="17" t="s">
        <v>4789</v>
      </c>
      <c r="F65" s="21" t="s">
        <v>3093</v>
      </c>
      <c r="G65" s="21" t="s">
        <v>205</v>
      </c>
      <c r="H65" s="21" t="s">
        <v>206</v>
      </c>
      <c r="I65" s="20" t="s">
        <v>4790</v>
      </c>
      <c r="J65" s="20" t="s">
        <v>24818</v>
      </c>
      <c r="K65" s="24">
        <v>42600</v>
      </c>
      <c r="L65" s="19">
        <v>0</v>
      </c>
      <c r="M65" s="28">
        <v>299.95</v>
      </c>
      <c r="N65" s="24"/>
    </row>
    <row r="66" spans="2:14" hidden="1" x14ac:dyDescent="0.25">
      <c r="B66" s="20">
        <v>33200420</v>
      </c>
      <c r="C66" s="20"/>
      <c r="D66" s="20"/>
      <c r="E66" s="17" t="s">
        <v>4791</v>
      </c>
      <c r="F66" s="21" t="s">
        <v>3093</v>
      </c>
      <c r="G66" s="21" t="s">
        <v>205</v>
      </c>
      <c r="H66" s="21" t="s">
        <v>206</v>
      </c>
      <c r="I66" s="20" t="s">
        <v>4792</v>
      </c>
      <c r="J66" s="20" t="s">
        <v>24819</v>
      </c>
      <c r="K66" s="24">
        <v>42600</v>
      </c>
      <c r="L66" s="19">
        <v>0</v>
      </c>
      <c r="M66" s="28">
        <v>299.95</v>
      </c>
      <c r="N66" s="24"/>
    </row>
    <row r="67" spans="2:14" hidden="1" x14ac:dyDescent="0.25">
      <c r="B67" s="20">
        <v>33200419</v>
      </c>
      <c r="C67" s="20"/>
      <c r="D67" s="20"/>
      <c r="E67" s="17" t="s">
        <v>4793</v>
      </c>
      <c r="F67" s="21" t="s">
        <v>3093</v>
      </c>
      <c r="G67" s="21" t="s">
        <v>205</v>
      </c>
      <c r="H67" s="21" t="s">
        <v>206</v>
      </c>
      <c r="I67" s="20" t="s">
        <v>4794</v>
      </c>
      <c r="J67" s="20" t="s">
        <v>24820</v>
      </c>
      <c r="K67" s="24">
        <v>42600</v>
      </c>
      <c r="L67" s="19">
        <v>0</v>
      </c>
      <c r="M67" s="28">
        <v>299.95</v>
      </c>
      <c r="N67" s="24"/>
    </row>
    <row r="68" spans="2:14" hidden="1" x14ac:dyDescent="0.25">
      <c r="B68" s="20">
        <v>33200422</v>
      </c>
      <c r="C68" s="20"/>
      <c r="D68" s="20"/>
      <c r="E68" s="17" t="s">
        <v>4795</v>
      </c>
      <c r="F68" s="21" t="s">
        <v>3093</v>
      </c>
      <c r="G68" s="21" t="s">
        <v>205</v>
      </c>
      <c r="H68" s="21" t="s">
        <v>206</v>
      </c>
      <c r="I68" s="20" t="s">
        <v>4796</v>
      </c>
      <c r="J68" s="20" t="s">
        <v>24821</v>
      </c>
      <c r="K68" s="24">
        <v>42600</v>
      </c>
      <c r="L68" s="19">
        <v>0</v>
      </c>
      <c r="M68" s="28">
        <v>299.95</v>
      </c>
      <c r="N68" s="24"/>
    </row>
    <row r="69" spans="2:14" hidden="1" x14ac:dyDescent="0.25">
      <c r="B69" s="20">
        <v>33200358</v>
      </c>
      <c r="C69" s="20"/>
      <c r="D69" s="20"/>
      <c r="E69" s="17" t="s">
        <v>4701</v>
      </c>
      <c r="F69" s="21" t="s">
        <v>3093</v>
      </c>
      <c r="G69" s="21" t="s">
        <v>205</v>
      </c>
      <c r="H69" s="21" t="s">
        <v>206</v>
      </c>
      <c r="I69" s="20" t="s">
        <v>4702</v>
      </c>
      <c r="J69" s="20" t="s">
        <v>24822</v>
      </c>
      <c r="K69" s="24">
        <v>42600</v>
      </c>
      <c r="L69" s="19">
        <v>0</v>
      </c>
      <c r="M69" s="28">
        <v>239.95</v>
      </c>
      <c r="N69" s="24"/>
    </row>
    <row r="70" spans="2:14" hidden="1" x14ac:dyDescent="0.25">
      <c r="B70" s="20">
        <v>33200364</v>
      </c>
      <c r="C70" s="20"/>
      <c r="D70" s="20"/>
      <c r="E70" s="17" t="s">
        <v>4763</v>
      </c>
      <c r="F70" s="21" t="s">
        <v>3093</v>
      </c>
      <c r="G70" s="21" t="s">
        <v>205</v>
      </c>
      <c r="H70" s="21" t="s">
        <v>206</v>
      </c>
      <c r="I70" s="20" t="s">
        <v>4764</v>
      </c>
      <c r="J70" s="20" t="s">
        <v>24823</v>
      </c>
      <c r="K70" s="24">
        <v>42600</v>
      </c>
      <c r="L70" s="19">
        <v>0</v>
      </c>
      <c r="M70" s="28">
        <v>239.95</v>
      </c>
      <c r="N70" s="24"/>
    </row>
    <row r="71" spans="2:14" hidden="1" x14ac:dyDescent="0.25">
      <c r="B71" s="20">
        <v>33200361</v>
      </c>
      <c r="C71" s="20"/>
      <c r="D71" s="20"/>
      <c r="E71" s="17" t="s">
        <v>4765</v>
      </c>
      <c r="F71" s="21" t="s">
        <v>3093</v>
      </c>
      <c r="G71" s="21" t="s">
        <v>205</v>
      </c>
      <c r="H71" s="21" t="s">
        <v>206</v>
      </c>
      <c r="I71" s="20" t="s">
        <v>4766</v>
      </c>
      <c r="J71" s="20" t="s">
        <v>24824</v>
      </c>
      <c r="K71" s="24">
        <v>42600</v>
      </c>
      <c r="L71" s="19">
        <v>0</v>
      </c>
      <c r="M71" s="28">
        <v>239.95</v>
      </c>
      <c r="N71" s="24"/>
    </row>
    <row r="72" spans="2:14" hidden="1" x14ac:dyDescent="0.25">
      <c r="B72" s="20">
        <v>33200360</v>
      </c>
      <c r="C72" s="20"/>
      <c r="D72" s="20"/>
      <c r="E72" s="17" t="s">
        <v>4767</v>
      </c>
      <c r="F72" s="21" t="s">
        <v>3093</v>
      </c>
      <c r="G72" s="21" t="s">
        <v>205</v>
      </c>
      <c r="H72" s="21" t="s">
        <v>206</v>
      </c>
      <c r="I72" s="20" t="s">
        <v>4768</v>
      </c>
      <c r="J72" s="20" t="s">
        <v>24825</v>
      </c>
      <c r="K72" s="24">
        <v>42600</v>
      </c>
      <c r="L72" s="19">
        <v>0</v>
      </c>
      <c r="M72" s="28">
        <v>239.95</v>
      </c>
      <c r="N72" s="24"/>
    </row>
    <row r="73" spans="2:14" hidden="1" x14ac:dyDescent="0.25">
      <c r="B73" s="20">
        <v>33200359</v>
      </c>
      <c r="C73" s="20"/>
      <c r="D73" s="20"/>
      <c r="E73" s="17" t="s">
        <v>4769</v>
      </c>
      <c r="F73" s="21" t="s">
        <v>3093</v>
      </c>
      <c r="G73" s="21" t="s">
        <v>205</v>
      </c>
      <c r="H73" s="21" t="s">
        <v>206</v>
      </c>
      <c r="I73" s="20" t="s">
        <v>4770</v>
      </c>
      <c r="J73" s="20" t="s">
        <v>24826</v>
      </c>
      <c r="K73" s="24">
        <v>42600</v>
      </c>
      <c r="L73" s="19">
        <v>0</v>
      </c>
      <c r="M73" s="28">
        <v>239.95</v>
      </c>
      <c r="N73" s="24"/>
    </row>
    <row r="74" spans="2:14" hidden="1" x14ac:dyDescent="0.25">
      <c r="B74" s="20">
        <v>33200362</v>
      </c>
      <c r="C74" s="20"/>
      <c r="D74" s="20"/>
      <c r="E74" s="17" t="s">
        <v>4771</v>
      </c>
      <c r="F74" s="21" t="s">
        <v>3093</v>
      </c>
      <c r="G74" s="21" t="s">
        <v>205</v>
      </c>
      <c r="H74" s="21" t="s">
        <v>206</v>
      </c>
      <c r="I74" s="20" t="s">
        <v>4772</v>
      </c>
      <c r="J74" s="20" t="s">
        <v>24827</v>
      </c>
      <c r="K74" s="24">
        <v>42600</v>
      </c>
      <c r="L74" s="19">
        <v>0</v>
      </c>
      <c r="M74" s="28">
        <v>239.95</v>
      </c>
      <c r="N74" s="24"/>
    </row>
    <row r="75" spans="2:14" hidden="1" x14ac:dyDescent="0.25">
      <c r="B75" s="20">
        <v>33200365</v>
      </c>
      <c r="C75" s="20"/>
      <c r="D75" s="20"/>
      <c r="E75" s="17" t="s">
        <v>4773</v>
      </c>
      <c r="F75" s="21" t="s">
        <v>3093</v>
      </c>
      <c r="G75" s="21" t="s">
        <v>205</v>
      </c>
      <c r="H75" s="21" t="s">
        <v>206</v>
      </c>
      <c r="I75" s="20" t="s">
        <v>4774</v>
      </c>
      <c r="J75" s="20" t="s">
        <v>24828</v>
      </c>
      <c r="K75" s="24">
        <v>42600</v>
      </c>
      <c r="L75" s="19">
        <v>0</v>
      </c>
      <c r="M75" s="28">
        <v>239.95</v>
      </c>
      <c r="N75" s="24"/>
    </row>
    <row r="76" spans="2:14" hidden="1" x14ac:dyDescent="0.25">
      <c r="B76" s="20">
        <v>33011986</v>
      </c>
      <c r="C76" s="20"/>
      <c r="D76" s="20"/>
      <c r="E76" s="17" t="s">
        <v>6541</v>
      </c>
      <c r="F76" s="21" t="s">
        <v>3093</v>
      </c>
      <c r="G76" s="21" t="s">
        <v>205</v>
      </c>
      <c r="H76" s="21" t="s">
        <v>206</v>
      </c>
      <c r="I76" s="20" t="s">
        <v>6542</v>
      </c>
      <c r="J76" s="20" t="s">
        <v>25003</v>
      </c>
      <c r="K76" s="24"/>
      <c r="L76" s="19">
        <v>0</v>
      </c>
      <c r="M76" s="28">
        <v>99.95</v>
      </c>
      <c r="N76" s="24"/>
    </row>
    <row r="77" spans="2:14" hidden="1" x14ac:dyDescent="0.25">
      <c r="B77" s="20">
        <v>33011987</v>
      </c>
      <c r="C77" s="20"/>
      <c r="D77" s="20"/>
      <c r="E77" s="17" t="s">
        <v>6543</v>
      </c>
      <c r="F77" s="21" t="s">
        <v>3093</v>
      </c>
      <c r="G77" s="21" t="s">
        <v>205</v>
      </c>
      <c r="H77" s="21" t="s">
        <v>206</v>
      </c>
      <c r="I77" s="20" t="s">
        <v>6544</v>
      </c>
      <c r="J77" s="20" t="s">
        <v>25004</v>
      </c>
      <c r="K77" s="24"/>
      <c r="L77" s="19">
        <v>0</v>
      </c>
      <c r="M77" s="28">
        <v>99.95</v>
      </c>
      <c r="N77" s="24"/>
    </row>
    <row r="78" spans="2:14" hidden="1" x14ac:dyDescent="0.25">
      <c r="B78" s="20">
        <v>33011984</v>
      </c>
      <c r="C78" s="20"/>
      <c r="D78" s="20"/>
      <c r="E78" s="17" t="s">
        <v>6545</v>
      </c>
      <c r="F78" s="21" t="s">
        <v>3093</v>
      </c>
      <c r="G78" s="21" t="s">
        <v>205</v>
      </c>
      <c r="H78" s="21" t="s">
        <v>206</v>
      </c>
      <c r="I78" s="20" t="s">
        <v>6546</v>
      </c>
      <c r="J78" s="20" t="s">
        <v>25005</v>
      </c>
      <c r="K78" s="24"/>
      <c r="L78" s="19">
        <v>0</v>
      </c>
      <c r="M78" s="28">
        <v>99.95</v>
      </c>
      <c r="N78" s="24"/>
    </row>
    <row r="79" spans="2:14" hidden="1" x14ac:dyDescent="0.25">
      <c r="B79" s="20">
        <v>33011983</v>
      </c>
      <c r="C79" s="20"/>
      <c r="D79" s="20"/>
      <c r="E79" s="17" t="s">
        <v>6547</v>
      </c>
      <c r="F79" s="21" t="s">
        <v>3093</v>
      </c>
      <c r="G79" s="21" t="s">
        <v>205</v>
      </c>
      <c r="H79" s="21" t="s">
        <v>206</v>
      </c>
      <c r="I79" s="20" t="s">
        <v>6548</v>
      </c>
      <c r="J79" s="20" t="s">
        <v>25006</v>
      </c>
      <c r="K79" s="24"/>
      <c r="L79" s="19">
        <v>0</v>
      </c>
      <c r="M79" s="28">
        <v>99.95</v>
      </c>
      <c r="N79" s="24"/>
    </row>
    <row r="80" spans="2:14" hidden="1" x14ac:dyDescent="0.25">
      <c r="B80" s="20">
        <v>33011982</v>
      </c>
      <c r="C80" s="20"/>
      <c r="D80" s="20"/>
      <c r="E80" s="17" t="s">
        <v>6549</v>
      </c>
      <c r="F80" s="21" t="s">
        <v>3093</v>
      </c>
      <c r="G80" s="21" t="s">
        <v>205</v>
      </c>
      <c r="H80" s="21" t="s">
        <v>206</v>
      </c>
      <c r="I80" s="20" t="s">
        <v>6550</v>
      </c>
      <c r="J80" s="20" t="s">
        <v>25007</v>
      </c>
      <c r="K80" s="24"/>
      <c r="L80" s="19">
        <v>0</v>
      </c>
      <c r="M80" s="28">
        <v>99.95</v>
      </c>
      <c r="N80" s="24"/>
    </row>
    <row r="81" spans="2:14" hidden="1" x14ac:dyDescent="0.25">
      <c r="B81" s="20">
        <v>33011985</v>
      </c>
      <c r="C81" s="20"/>
      <c r="D81" s="20"/>
      <c r="E81" s="17" t="s">
        <v>6551</v>
      </c>
      <c r="F81" s="21" t="s">
        <v>3093</v>
      </c>
      <c r="G81" s="21" t="s">
        <v>205</v>
      </c>
      <c r="H81" s="21" t="s">
        <v>206</v>
      </c>
      <c r="I81" s="20" t="s">
        <v>6552</v>
      </c>
      <c r="J81" s="20" t="s">
        <v>25008</v>
      </c>
      <c r="K81" s="24"/>
      <c r="L81" s="19">
        <v>0</v>
      </c>
      <c r="M81" s="28">
        <v>99.95</v>
      </c>
      <c r="N81" s="24"/>
    </row>
    <row r="82" spans="2:14" hidden="1" x14ac:dyDescent="0.25">
      <c r="B82" s="20">
        <v>33011992</v>
      </c>
      <c r="C82" s="20"/>
      <c r="D82" s="20"/>
      <c r="E82" s="17" t="s">
        <v>6465</v>
      </c>
      <c r="F82" s="21" t="s">
        <v>3093</v>
      </c>
      <c r="G82" s="21" t="s">
        <v>205</v>
      </c>
      <c r="H82" s="21" t="s">
        <v>206</v>
      </c>
      <c r="I82" s="20" t="s">
        <v>6466</v>
      </c>
      <c r="J82" s="20" t="s">
        <v>25009</v>
      </c>
      <c r="K82" s="24"/>
      <c r="L82" s="19">
        <v>0</v>
      </c>
      <c r="M82" s="28">
        <v>99.95</v>
      </c>
      <c r="N82" s="24"/>
    </row>
    <row r="83" spans="2:14" hidden="1" x14ac:dyDescent="0.25">
      <c r="B83" s="20">
        <v>33012307</v>
      </c>
      <c r="C83" s="20"/>
      <c r="D83" s="20"/>
      <c r="E83" s="17" t="s">
        <v>6477</v>
      </c>
      <c r="F83" s="21" t="s">
        <v>3093</v>
      </c>
      <c r="G83" s="21" t="s">
        <v>205</v>
      </c>
      <c r="H83" s="21" t="s">
        <v>206</v>
      </c>
      <c r="I83" s="20" t="s">
        <v>6478</v>
      </c>
      <c r="J83" s="20" t="s">
        <v>25010</v>
      </c>
      <c r="K83" s="24"/>
      <c r="L83" s="19">
        <v>0</v>
      </c>
      <c r="M83" s="28">
        <v>99.95</v>
      </c>
      <c r="N83" s="24"/>
    </row>
    <row r="84" spans="2:14" hidden="1" x14ac:dyDescent="0.25">
      <c r="B84" s="20">
        <v>33012308</v>
      </c>
      <c r="C84" s="20"/>
      <c r="D84" s="20"/>
      <c r="E84" s="17" t="s">
        <v>6479</v>
      </c>
      <c r="F84" s="21" t="s">
        <v>3093</v>
      </c>
      <c r="G84" s="21" t="s">
        <v>205</v>
      </c>
      <c r="H84" s="21" t="s">
        <v>206</v>
      </c>
      <c r="I84" s="20" t="s">
        <v>6480</v>
      </c>
      <c r="J84" s="20" t="s">
        <v>25011</v>
      </c>
      <c r="K84" s="24"/>
      <c r="L84" s="19">
        <v>0</v>
      </c>
      <c r="M84" s="28">
        <v>99.95</v>
      </c>
      <c r="N84" s="24"/>
    </row>
    <row r="85" spans="2:14" hidden="1" x14ac:dyDescent="0.25">
      <c r="B85" s="20">
        <v>33012305</v>
      </c>
      <c r="C85" s="20"/>
      <c r="D85" s="20"/>
      <c r="E85" s="17" t="s">
        <v>6483</v>
      </c>
      <c r="F85" s="21" t="s">
        <v>3093</v>
      </c>
      <c r="G85" s="21" t="s">
        <v>205</v>
      </c>
      <c r="H85" s="21" t="s">
        <v>206</v>
      </c>
      <c r="I85" s="20" t="s">
        <v>6484</v>
      </c>
      <c r="J85" s="20" t="s">
        <v>25012</v>
      </c>
      <c r="K85" s="24"/>
      <c r="L85" s="19">
        <v>0</v>
      </c>
      <c r="M85" s="28">
        <v>99.95</v>
      </c>
      <c r="N85" s="24"/>
    </row>
    <row r="86" spans="2:14" hidden="1" x14ac:dyDescent="0.25">
      <c r="B86" s="20">
        <v>33012304</v>
      </c>
      <c r="C86" s="20"/>
      <c r="D86" s="20"/>
      <c r="E86" s="17" t="s">
        <v>6487</v>
      </c>
      <c r="F86" s="21" t="s">
        <v>3093</v>
      </c>
      <c r="G86" s="21" t="s">
        <v>205</v>
      </c>
      <c r="H86" s="21" t="s">
        <v>206</v>
      </c>
      <c r="I86" s="20" t="s">
        <v>6488</v>
      </c>
      <c r="J86" s="20" t="s">
        <v>25013</v>
      </c>
      <c r="K86" s="24"/>
      <c r="L86" s="19">
        <v>0</v>
      </c>
      <c r="M86" s="28">
        <v>99.95</v>
      </c>
      <c r="N86" s="24"/>
    </row>
    <row r="87" spans="2:14" hidden="1" x14ac:dyDescent="0.25">
      <c r="B87" s="20">
        <v>33012303</v>
      </c>
      <c r="C87" s="20"/>
      <c r="D87" s="20"/>
      <c r="E87" s="17" t="s">
        <v>6491</v>
      </c>
      <c r="F87" s="21" t="s">
        <v>3093</v>
      </c>
      <c r="G87" s="21" t="s">
        <v>205</v>
      </c>
      <c r="H87" s="21" t="s">
        <v>206</v>
      </c>
      <c r="I87" s="20" t="s">
        <v>6492</v>
      </c>
      <c r="J87" s="20" t="s">
        <v>25014</v>
      </c>
      <c r="K87" s="24"/>
      <c r="L87" s="19">
        <v>0</v>
      </c>
      <c r="M87" s="28">
        <v>99.95</v>
      </c>
      <c r="N87" s="24"/>
    </row>
    <row r="88" spans="2:14" hidden="1" x14ac:dyDescent="0.25">
      <c r="B88" s="20">
        <v>33012306</v>
      </c>
      <c r="C88" s="20"/>
      <c r="D88" s="20"/>
      <c r="E88" s="17" t="s">
        <v>6495</v>
      </c>
      <c r="F88" s="21" t="s">
        <v>3093</v>
      </c>
      <c r="G88" s="21" t="s">
        <v>205</v>
      </c>
      <c r="H88" s="21" t="s">
        <v>206</v>
      </c>
      <c r="I88" s="20" t="s">
        <v>6496</v>
      </c>
      <c r="J88" s="20" t="s">
        <v>25015</v>
      </c>
      <c r="K88" s="24"/>
      <c r="L88" s="19">
        <v>0</v>
      </c>
      <c r="M88" s="28">
        <v>99.95</v>
      </c>
      <c r="N88" s="24"/>
    </row>
    <row r="89" spans="2:14" hidden="1" x14ac:dyDescent="0.25">
      <c r="B89" s="20">
        <v>33011993</v>
      </c>
      <c r="C89" s="20"/>
      <c r="D89" s="20"/>
      <c r="E89" s="17" t="s">
        <v>6467</v>
      </c>
      <c r="F89" s="21" t="s">
        <v>3093</v>
      </c>
      <c r="G89" s="21" t="s">
        <v>205</v>
      </c>
      <c r="H89" s="21" t="s">
        <v>206</v>
      </c>
      <c r="I89" s="20" t="s">
        <v>6468</v>
      </c>
      <c r="J89" s="20" t="s">
        <v>25016</v>
      </c>
      <c r="K89" s="24"/>
      <c r="L89" s="19">
        <v>0</v>
      </c>
      <c r="M89" s="28">
        <v>99.95</v>
      </c>
      <c r="N89" s="24"/>
    </row>
    <row r="90" spans="2:14" hidden="1" x14ac:dyDescent="0.25">
      <c r="B90" s="20">
        <v>33011990</v>
      </c>
      <c r="C90" s="20"/>
      <c r="D90" s="20"/>
      <c r="E90" s="17" t="s">
        <v>6469</v>
      </c>
      <c r="F90" s="21" t="s">
        <v>3093</v>
      </c>
      <c r="G90" s="21" t="s">
        <v>205</v>
      </c>
      <c r="H90" s="21" t="s">
        <v>206</v>
      </c>
      <c r="I90" s="20" t="s">
        <v>6470</v>
      </c>
      <c r="J90" s="20" t="s">
        <v>25017</v>
      </c>
      <c r="K90" s="24"/>
      <c r="L90" s="19">
        <v>0</v>
      </c>
      <c r="M90" s="28">
        <v>99.95</v>
      </c>
      <c r="N90" s="24"/>
    </row>
    <row r="91" spans="2:14" hidden="1" x14ac:dyDescent="0.25">
      <c r="B91" s="20">
        <v>33011989</v>
      </c>
      <c r="C91" s="20"/>
      <c r="D91" s="20"/>
      <c r="E91" s="17" t="s">
        <v>6471</v>
      </c>
      <c r="F91" s="21" t="s">
        <v>3093</v>
      </c>
      <c r="G91" s="21" t="s">
        <v>205</v>
      </c>
      <c r="H91" s="21" t="s">
        <v>206</v>
      </c>
      <c r="I91" s="20" t="s">
        <v>6472</v>
      </c>
      <c r="J91" s="20" t="s">
        <v>25018</v>
      </c>
      <c r="K91" s="24"/>
      <c r="L91" s="19">
        <v>0</v>
      </c>
      <c r="M91" s="28">
        <v>99.95</v>
      </c>
      <c r="N91" s="24"/>
    </row>
    <row r="92" spans="2:14" hidden="1" x14ac:dyDescent="0.25">
      <c r="B92" s="20">
        <v>33011988</v>
      </c>
      <c r="C92" s="20"/>
      <c r="D92" s="20"/>
      <c r="E92" s="17" t="s">
        <v>6473</v>
      </c>
      <c r="F92" s="21" t="s">
        <v>3093</v>
      </c>
      <c r="G92" s="21" t="s">
        <v>205</v>
      </c>
      <c r="H92" s="21" t="s">
        <v>206</v>
      </c>
      <c r="I92" s="20" t="s">
        <v>6474</v>
      </c>
      <c r="J92" s="20" t="s">
        <v>25019</v>
      </c>
      <c r="K92" s="24"/>
      <c r="L92" s="19">
        <v>0</v>
      </c>
      <c r="M92" s="28">
        <v>99.95</v>
      </c>
      <c r="N92" s="24"/>
    </row>
    <row r="93" spans="2:14" hidden="1" x14ac:dyDescent="0.25">
      <c r="B93" s="20">
        <v>33011991</v>
      </c>
      <c r="C93" s="20"/>
      <c r="D93" s="20"/>
      <c r="E93" s="17" t="s">
        <v>6475</v>
      </c>
      <c r="F93" s="21" t="s">
        <v>3093</v>
      </c>
      <c r="G93" s="21" t="s">
        <v>205</v>
      </c>
      <c r="H93" s="21" t="s">
        <v>206</v>
      </c>
      <c r="I93" s="20" t="s">
        <v>6476</v>
      </c>
      <c r="J93" s="20" t="s">
        <v>25020</v>
      </c>
      <c r="K93" s="24"/>
      <c r="L93" s="19">
        <v>0</v>
      </c>
      <c r="M93" s="28">
        <v>99.95</v>
      </c>
      <c r="N93" s="24"/>
    </row>
    <row r="94" spans="2:14" hidden="1" x14ac:dyDescent="0.25">
      <c r="B94" s="20">
        <v>33012313</v>
      </c>
      <c r="C94" s="20"/>
      <c r="D94" s="20"/>
      <c r="E94" s="17" t="s">
        <v>6513</v>
      </c>
      <c r="F94" s="21" t="s">
        <v>3093</v>
      </c>
      <c r="G94" s="21" t="s">
        <v>205</v>
      </c>
      <c r="H94" s="21" t="s">
        <v>206</v>
      </c>
      <c r="I94" s="20" t="s">
        <v>6514</v>
      </c>
      <c r="J94" s="20" t="s">
        <v>25021</v>
      </c>
      <c r="K94" s="24"/>
      <c r="L94" s="19">
        <v>0</v>
      </c>
      <c r="M94" s="28">
        <v>99.95</v>
      </c>
      <c r="N94" s="24"/>
    </row>
    <row r="95" spans="2:14" hidden="1" x14ac:dyDescent="0.25">
      <c r="B95" s="20">
        <v>33012314</v>
      </c>
      <c r="C95" s="20"/>
      <c r="D95" s="20"/>
      <c r="E95" s="17" t="s">
        <v>6515</v>
      </c>
      <c r="F95" s="21" t="s">
        <v>3093</v>
      </c>
      <c r="G95" s="21" t="s">
        <v>205</v>
      </c>
      <c r="H95" s="21" t="s">
        <v>206</v>
      </c>
      <c r="I95" s="20" t="s">
        <v>6516</v>
      </c>
      <c r="J95" s="20" t="s">
        <v>25022</v>
      </c>
      <c r="K95" s="24"/>
      <c r="L95" s="19">
        <v>0</v>
      </c>
      <c r="M95" s="28">
        <v>99.95</v>
      </c>
      <c r="N95" s="24"/>
    </row>
    <row r="96" spans="2:14" hidden="1" x14ac:dyDescent="0.25">
      <c r="B96" s="20">
        <v>33011999</v>
      </c>
      <c r="C96" s="20"/>
      <c r="D96" s="20"/>
      <c r="E96" s="17" t="s">
        <v>6553</v>
      </c>
      <c r="F96" s="21" t="s">
        <v>3093</v>
      </c>
      <c r="G96" s="21" t="s">
        <v>205</v>
      </c>
      <c r="H96" s="21" t="s">
        <v>206</v>
      </c>
      <c r="I96" s="20" t="s">
        <v>6554</v>
      </c>
      <c r="J96" s="20" t="s">
        <v>25023</v>
      </c>
      <c r="K96" s="24"/>
      <c r="L96" s="19">
        <v>0</v>
      </c>
      <c r="M96" s="28">
        <v>99.95</v>
      </c>
      <c r="N96" s="24"/>
    </row>
    <row r="97" spans="1:14" hidden="1" x14ac:dyDescent="0.25">
      <c r="B97" s="20">
        <v>33011997</v>
      </c>
      <c r="C97" s="20"/>
      <c r="D97" s="20"/>
      <c r="E97" s="17" t="s">
        <v>6555</v>
      </c>
      <c r="F97" s="21" t="s">
        <v>3093</v>
      </c>
      <c r="G97" s="21" t="s">
        <v>205</v>
      </c>
      <c r="H97" s="21" t="s">
        <v>206</v>
      </c>
      <c r="I97" s="20" t="s">
        <v>6556</v>
      </c>
      <c r="J97" s="20" t="s">
        <v>25024</v>
      </c>
      <c r="K97" s="24"/>
      <c r="L97" s="19">
        <v>0</v>
      </c>
      <c r="M97" s="28">
        <v>99.95</v>
      </c>
      <c r="N97" s="24"/>
    </row>
    <row r="98" spans="1:14" hidden="1" x14ac:dyDescent="0.25">
      <c r="B98" s="20">
        <v>33012004</v>
      </c>
      <c r="C98" s="20"/>
      <c r="D98" s="20"/>
      <c r="E98" s="17" t="s">
        <v>6557</v>
      </c>
      <c r="F98" s="21" t="s">
        <v>3093</v>
      </c>
      <c r="G98" s="21" t="s">
        <v>205</v>
      </c>
      <c r="H98" s="21" t="s">
        <v>206</v>
      </c>
      <c r="I98" s="20" t="s">
        <v>6558</v>
      </c>
      <c r="J98" s="20" t="s">
        <v>25025</v>
      </c>
      <c r="K98" s="24"/>
      <c r="L98" s="19">
        <v>0</v>
      </c>
      <c r="M98" s="28">
        <v>99.95</v>
      </c>
      <c r="N98" s="24"/>
    </row>
    <row r="99" spans="1:14" hidden="1" x14ac:dyDescent="0.25">
      <c r="B99" s="20">
        <v>33012005</v>
      </c>
      <c r="C99" s="20"/>
      <c r="D99" s="20"/>
      <c r="E99" s="17" t="s">
        <v>6559</v>
      </c>
      <c r="F99" s="21" t="s">
        <v>3093</v>
      </c>
      <c r="G99" s="21" t="s">
        <v>205</v>
      </c>
      <c r="H99" s="21" t="s">
        <v>206</v>
      </c>
      <c r="I99" s="20" t="s">
        <v>6560</v>
      </c>
      <c r="J99" s="20" t="s">
        <v>25026</v>
      </c>
      <c r="K99" s="24"/>
      <c r="L99" s="19">
        <v>0</v>
      </c>
      <c r="M99" s="28">
        <v>99.95</v>
      </c>
      <c r="N99" s="24"/>
    </row>
    <row r="100" spans="1:14" hidden="1" x14ac:dyDescent="0.25">
      <c r="B100" s="20">
        <v>33012002</v>
      </c>
      <c r="C100" s="20"/>
      <c r="D100" s="20"/>
      <c r="E100" s="17" t="s">
        <v>6561</v>
      </c>
      <c r="F100" s="21" t="s">
        <v>3093</v>
      </c>
      <c r="G100" s="21" t="s">
        <v>205</v>
      </c>
      <c r="H100" s="21" t="s">
        <v>206</v>
      </c>
      <c r="I100" s="20" t="s">
        <v>6562</v>
      </c>
      <c r="J100" s="20" t="s">
        <v>25027</v>
      </c>
      <c r="K100" s="24"/>
      <c r="L100" s="19">
        <v>0</v>
      </c>
      <c r="M100" s="28">
        <v>99.95</v>
      </c>
      <c r="N100" s="24"/>
    </row>
    <row r="101" spans="1:14" hidden="1" x14ac:dyDescent="0.25">
      <c r="B101" s="20">
        <v>33012001</v>
      </c>
      <c r="C101" s="20"/>
      <c r="D101" s="20"/>
      <c r="E101" s="17" t="s">
        <v>6563</v>
      </c>
      <c r="F101" s="21" t="s">
        <v>3093</v>
      </c>
      <c r="G101" s="21" t="s">
        <v>205</v>
      </c>
      <c r="H101" s="21" t="s">
        <v>206</v>
      </c>
      <c r="I101" s="20" t="s">
        <v>6564</v>
      </c>
      <c r="J101" s="20" t="s">
        <v>25028</v>
      </c>
      <c r="K101" s="24"/>
      <c r="L101" s="19">
        <v>0</v>
      </c>
      <c r="M101" s="28">
        <v>99.95</v>
      </c>
      <c r="N101" s="24"/>
    </row>
    <row r="102" spans="1:14" hidden="1" x14ac:dyDescent="0.25">
      <c r="B102" s="20">
        <v>33012000</v>
      </c>
      <c r="C102" s="20"/>
      <c r="D102" s="20"/>
      <c r="E102" s="17" t="s">
        <v>6565</v>
      </c>
      <c r="F102" s="21" t="s">
        <v>3093</v>
      </c>
      <c r="G102" s="21" t="s">
        <v>205</v>
      </c>
      <c r="H102" s="21" t="s">
        <v>206</v>
      </c>
      <c r="I102" s="20" t="s">
        <v>6566</v>
      </c>
      <c r="J102" s="20" t="s">
        <v>25029</v>
      </c>
      <c r="K102" s="24"/>
      <c r="L102" s="19">
        <v>0</v>
      </c>
      <c r="M102" s="28">
        <v>99.95</v>
      </c>
      <c r="N102" s="24"/>
    </row>
    <row r="103" spans="1:14" hidden="1" x14ac:dyDescent="0.25">
      <c r="B103" s="20">
        <v>33012003</v>
      </c>
      <c r="C103" s="20"/>
      <c r="D103" s="20"/>
      <c r="E103" s="17" t="s">
        <v>6567</v>
      </c>
      <c r="F103" s="21" t="s">
        <v>3093</v>
      </c>
      <c r="G103" s="21" t="s">
        <v>205</v>
      </c>
      <c r="H103" s="21" t="s">
        <v>206</v>
      </c>
      <c r="I103" s="20" t="s">
        <v>6568</v>
      </c>
      <c r="J103" s="20" t="s">
        <v>25030</v>
      </c>
      <c r="K103" s="24"/>
      <c r="L103" s="19">
        <v>0</v>
      </c>
      <c r="M103" s="28">
        <v>99.95</v>
      </c>
      <c r="N103" s="24"/>
    </row>
    <row r="104" spans="1:14" hidden="1" x14ac:dyDescent="0.25">
      <c r="A104" s="17" t="s">
        <v>26109</v>
      </c>
      <c r="B104" s="20">
        <v>34030695</v>
      </c>
      <c r="C104" s="20"/>
      <c r="D104" s="20"/>
      <c r="E104" s="17" t="s">
        <v>677</v>
      </c>
      <c r="F104" s="21" t="s">
        <v>298</v>
      </c>
      <c r="G104" s="21" t="s">
        <v>205</v>
      </c>
      <c r="H104" s="21" t="s">
        <v>206</v>
      </c>
      <c r="I104" s="20">
        <v>2818915106</v>
      </c>
      <c r="J104" s="20" t="s">
        <v>26110</v>
      </c>
      <c r="K104" s="24">
        <v>44378</v>
      </c>
      <c r="L104" s="19">
        <v>0</v>
      </c>
      <c r="M104" s="28">
        <v>259.95</v>
      </c>
      <c r="N104" s="24"/>
    </row>
    <row r="105" spans="1:14" hidden="1" x14ac:dyDescent="0.25">
      <c r="A105" s="17" t="s">
        <v>26111</v>
      </c>
      <c r="B105" s="20">
        <v>34030697</v>
      </c>
      <c r="C105" s="20"/>
      <c r="D105" s="20"/>
      <c r="E105" s="17" t="s">
        <v>679</v>
      </c>
      <c r="F105" s="21" t="s">
        <v>298</v>
      </c>
      <c r="G105" s="21" t="s">
        <v>205</v>
      </c>
      <c r="H105" s="21" t="s">
        <v>206</v>
      </c>
      <c r="I105" s="20">
        <v>2818915107</v>
      </c>
      <c r="J105" s="20" t="s">
        <v>26112</v>
      </c>
      <c r="K105" s="24">
        <v>44378</v>
      </c>
      <c r="L105" s="19">
        <v>0</v>
      </c>
      <c r="M105" s="28">
        <v>259.95</v>
      </c>
      <c r="N105" s="24"/>
    </row>
    <row r="106" spans="1:14" hidden="1" x14ac:dyDescent="0.25">
      <c r="A106" s="17" t="s">
        <v>26113</v>
      </c>
      <c r="B106" s="20">
        <v>34030699</v>
      </c>
      <c r="C106" s="20"/>
      <c r="D106" s="20"/>
      <c r="E106" s="17" t="s">
        <v>681</v>
      </c>
      <c r="F106" s="21" t="s">
        <v>298</v>
      </c>
      <c r="G106" s="21" t="s">
        <v>205</v>
      </c>
      <c r="H106" s="21" t="s">
        <v>206</v>
      </c>
      <c r="I106" s="20">
        <v>2818915108</v>
      </c>
      <c r="J106" s="20" t="s">
        <v>26114</v>
      </c>
      <c r="K106" s="24">
        <v>44378</v>
      </c>
      <c r="L106" s="19">
        <v>0</v>
      </c>
      <c r="M106" s="28">
        <v>259.95</v>
      </c>
      <c r="N106" s="24"/>
    </row>
    <row r="107" spans="1:14" hidden="1" x14ac:dyDescent="0.25">
      <c r="A107" s="17" t="s">
        <v>26115</v>
      </c>
      <c r="B107" s="20">
        <v>34030701</v>
      </c>
      <c r="C107" s="20"/>
      <c r="D107" s="20"/>
      <c r="E107" s="17" t="s">
        <v>683</v>
      </c>
      <c r="F107" s="21" t="s">
        <v>298</v>
      </c>
      <c r="G107" s="21" t="s">
        <v>205</v>
      </c>
      <c r="H107" s="21" t="s">
        <v>206</v>
      </c>
      <c r="I107" s="20">
        <v>2818915109</v>
      </c>
      <c r="J107" s="20" t="s">
        <v>26116</v>
      </c>
      <c r="K107" s="24">
        <v>44378</v>
      </c>
      <c r="L107" s="19">
        <v>0</v>
      </c>
      <c r="M107" s="28">
        <v>259.95</v>
      </c>
      <c r="N107" s="24"/>
    </row>
    <row r="108" spans="1:14" hidden="1" x14ac:dyDescent="0.25">
      <c r="A108" s="17" t="s">
        <v>26117</v>
      </c>
      <c r="B108" s="20">
        <v>34030712</v>
      </c>
      <c r="C108" s="17" t="s">
        <v>38028</v>
      </c>
      <c r="D108" s="20"/>
      <c r="E108" s="17" t="s">
        <v>694</v>
      </c>
      <c r="F108" s="21" t="s">
        <v>298</v>
      </c>
      <c r="G108" s="21" t="s">
        <v>205</v>
      </c>
      <c r="H108" s="21" t="s">
        <v>206</v>
      </c>
      <c r="I108" s="20">
        <v>2818915806</v>
      </c>
      <c r="J108" s="20" t="s">
        <v>26118</v>
      </c>
      <c r="K108" s="24">
        <v>44378</v>
      </c>
      <c r="L108" s="19">
        <v>0</v>
      </c>
      <c r="M108" s="28">
        <v>259.95</v>
      </c>
      <c r="N108" s="24"/>
    </row>
    <row r="109" spans="1:14" hidden="1" x14ac:dyDescent="0.25">
      <c r="A109" s="17" t="s">
        <v>26119</v>
      </c>
      <c r="B109" s="20">
        <v>34030714</v>
      </c>
      <c r="C109" s="17" t="s">
        <v>38029</v>
      </c>
      <c r="D109" s="20"/>
      <c r="E109" s="17" t="s">
        <v>696</v>
      </c>
      <c r="F109" s="21" t="s">
        <v>298</v>
      </c>
      <c r="G109" s="21" t="s">
        <v>205</v>
      </c>
      <c r="H109" s="21" t="s">
        <v>206</v>
      </c>
      <c r="I109" s="20">
        <v>2818915807</v>
      </c>
      <c r="J109" s="20" t="s">
        <v>26120</v>
      </c>
      <c r="K109" s="24">
        <v>44378</v>
      </c>
      <c r="L109" s="19">
        <v>0</v>
      </c>
      <c r="M109" s="28">
        <v>259.95</v>
      </c>
      <c r="N109" s="24"/>
    </row>
    <row r="110" spans="1:14" hidden="1" x14ac:dyDescent="0.25">
      <c r="A110" s="17" t="s">
        <v>26121</v>
      </c>
      <c r="B110" s="20">
        <v>34030716</v>
      </c>
      <c r="C110" s="17" t="s">
        <v>38030</v>
      </c>
      <c r="D110" s="20"/>
      <c r="E110" s="17" t="s">
        <v>698</v>
      </c>
      <c r="F110" s="21" t="s">
        <v>298</v>
      </c>
      <c r="G110" s="21" t="s">
        <v>205</v>
      </c>
      <c r="H110" s="21" t="s">
        <v>206</v>
      </c>
      <c r="I110" s="20">
        <v>2818915808</v>
      </c>
      <c r="J110" s="20" t="s">
        <v>26122</v>
      </c>
      <c r="K110" s="24">
        <v>44378</v>
      </c>
      <c r="L110" s="19">
        <v>0</v>
      </c>
      <c r="M110" s="28">
        <v>259.95</v>
      </c>
      <c r="N110" s="24"/>
    </row>
    <row r="111" spans="1:14" hidden="1" x14ac:dyDescent="0.25">
      <c r="A111" s="17" t="s">
        <v>26123</v>
      </c>
      <c r="B111" s="20">
        <v>34030718</v>
      </c>
      <c r="C111" s="17" t="s">
        <v>38031</v>
      </c>
      <c r="D111" s="20"/>
      <c r="E111" s="17" t="s">
        <v>700</v>
      </c>
      <c r="F111" s="21" t="s">
        <v>298</v>
      </c>
      <c r="G111" s="21" t="s">
        <v>205</v>
      </c>
      <c r="H111" s="21" t="s">
        <v>206</v>
      </c>
      <c r="I111" s="20">
        <v>2818915809</v>
      </c>
      <c r="J111" s="20" t="s">
        <v>26124</v>
      </c>
      <c r="K111" s="24">
        <v>44378</v>
      </c>
      <c r="L111" s="19">
        <v>0</v>
      </c>
      <c r="M111" s="28">
        <v>259.95</v>
      </c>
      <c r="N111" s="24"/>
    </row>
    <row r="112" spans="1:14" hidden="1" x14ac:dyDescent="0.25">
      <c r="B112" s="20">
        <v>34010197</v>
      </c>
      <c r="C112" s="20"/>
      <c r="D112" s="20"/>
      <c r="E112" s="17" t="s">
        <v>610</v>
      </c>
      <c r="F112" s="21" t="s">
        <v>298</v>
      </c>
      <c r="G112" s="21" t="s">
        <v>205</v>
      </c>
      <c r="H112" s="21" t="s">
        <v>206</v>
      </c>
      <c r="I112" s="20">
        <v>24425141036</v>
      </c>
      <c r="J112" s="20" t="s">
        <v>26510</v>
      </c>
      <c r="K112" s="24">
        <v>42535</v>
      </c>
      <c r="L112" s="19">
        <v>0</v>
      </c>
      <c r="M112" s="28">
        <v>239.95</v>
      </c>
      <c r="N112" s="24"/>
    </row>
    <row r="113" spans="1:14" hidden="1" x14ac:dyDescent="0.25">
      <c r="A113" s="17" t="s">
        <v>26573</v>
      </c>
      <c r="B113" s="20">
        <v>34030703</v>
      </c>
      <c r="C113" s="20"/>
      <c r="D113" s="20"/>
      <c r="E113" s="17" t="s">
        <v>668</v>
      </c>
      <c r="F113" s="21" t="s">
        <v>298</v>
      </c>
      <c r="G113" s="21" t="s">
        <v>205</v>
      </c>
      <c r="H113" s="21" t="s">
        <v>206</v>
      </c>
      <c r="I113" s="20">
        <v>28189151010</v>
      </c>
      <c r="J113" s="20" t="s">
        <v>26574</v>
      </c>
      <c r="K113" s="24">
        <v>44378</v>
      </c>
      <c r="L113" s="19">
        <v>0</v>
      </c>
      <c r="M113" s="28">
        <v>259.95</v>
      </c>
      <c r="N113" s="24"/>
    </row>
    <row r="114" spans="1:14" hidden="1" x14ac:dyDescent="0.25">
      <c r="A114" s="17" t="s">
        <v>26575</v>
      </c>
      <c r="B114" s="20">
        <v>34030705</v>
      </c>
      <c r="C114" s="20"/>
      <c r="D114" s="20"/>
      <c r="E114" s="17" t="s">
        <v>670</v>
      </c>
      <c r="F114" s="21" t="s">
        <v>298</v>
      </c>
      <c r="G114" s="21" t="s">
        <v>205</v>
      </c>
      <c r="H114" s="21" t="s">
        <v>206</v>
      </c>
      <c r="I114" s="20">
        <v>28189151011</v>
      </c>
      <c r="J114" s="20" t="s">
        <v>26576</v>
      </c>
      <c r="K114" s="24">
        <v>44378</v>
      </c>
      <c r="L114" s="19">
        <v>0</v>
      </c>
      <c r="M114" s="28">
        <v>259.95</v>
      </c>
      <c r="N114" s="24"/>
    </row>
    <row r="115" spans="1:14" hidden="1" x14ac:dyDescent="0.25">
      <c r="A115" s="17" t="s">
        <v>26577</v>
      </c>
      <c r="B115" s="20">
        <v>34030707</v>
      </c>
      <c r="C115" s="20"/>
      <c r="D115" s="20"/>
      <c r="E115" s="17" t="s">
        <v>672</v>
      </c>
      <c r="F115" s="21" t="s">
        <v>298</v>
      </c>
      <c r="G115" s="21" t="s">
        <v>205</v>
      </c>
      <c r="H115" s="21" t="s">
        <v>206</v>
      </c>
      <c r="I115" s="20">
        <v>28189151012</v>
      </c>
      <c r="J115" s="20" t="s">
        <v>26578</v>
      </c>
      <c r="K115" s="24">
        <v>44378</v>
      </c>
      <c r="L115" s="19">
        <v>0</v>
      </c>
      <c r="M115" s="28">
        <v>259.95</v>
      </c>
      <c r="N115" s="24"/>
    </row>
    <row r="116" spans="1:14" hidden="1" x14ac:dyDescent="0.25">
      <c r="A116" s="17" t="s">
        <v>26579</v>
      </c>
      <c r="B116" s="20">
        <v>34030709</v>
      </c>
      <c r="C116" s="20"/>
      <c r="D116" s="20"/>
      <c r="E116" s="17" t="s">
        <v>674</v>
      </c>
      <c r="F116" s="21" t="s">
        <v>298</v>
      </c>
      <c r="G116" s="21" t="s">
        <v>205</v>
      </c>
      <c r="H116" s="21" t="s">
        <v>206</v>
      </c>
      <c r="I116" s="20">
        <v>28189151013</v>
      </c>
      <c r="J116" s="20" t="s">
        <v>26580</v>
      </c>
      <c r="K116" s="24">
        <v>44378</v>
      </c>
      <c r="L116" s="19">
        <v>0</v>
      </c>
      <c r="M116" s="28">
        <v>259.95</v>
      </c>
      <c r="N116" s="24"/>
    </row>
    <row r="117" spans="1:14" hidden="1" x14ac:dyDescent="0.25">
      <c r="A117" s="17" t="s">
        <v>26581</v>
      </c>
      <c r="B117" s="20">
        <v>34030711</v>
      </c>
      <c r="C117" s="20"/>
      <c r="D117" s="20"/>
      <c r="E117" s="17" t="s">
        <v>676</v>
      </c>
      <c r="F117" s="21" t="s">
        <v>298</v>
      </c>
      <c r="G117" s="21" t="s">
        <v>205</v>
      </c>
      <c r="H117" s="21" t="s">
        <v>206</v>
      </c>
      <c r="I117" s="20">
        <v>28189151014</v>
      </c>
      <c r="J117" s="20" t="s">
        <v>26582</v>
      </c>
      <c r="K117" s="24">
        <v>44378</v>
      </c>
      <c r="L117" s="19">
        <v>0</v>
      </c>
      <c r="M117" s="28">
        <v>259.95</v>
      </c>
      <c r="N117" s="24"/>
    </row>
    <row r="118" spans="1:14" hidden="1" x14ac:dyDescent="0.25">
      <c r="A118" s="17" t="s">
        <v>26583</v>
      </c>
      <c r="B118" s="20">
        <v>34030696</v>
      </c>
      <c r="C118" s="20"/>
      <c r="D118" s="20"/>
      <c r="E118" s="17" t="s">
        <v>678</v>
      </c>
      <c r="F118" s="21" t="s">
        <v>298</v>
      </c>
      <c r="G118" s="21" t="s">
        <v>205</v>
      </c>
      <c r="H118" s="21" t="s">
        <v>206</v>
      </c>
      <c r="I118" s="20">
        <v>28189151065</v>
      </c>
      <c r="J118" s="20" t="s">
        <v>26584</v>
      </c>
      <c r="K118" s="24">
        <v>44378</v>
      </c>
      <c r="L118" s="19">
        <v>0</v>
      </c>
      <c r="M118" s="28">
        <v>259.95</v>
      </c>
      <c r="N118" s="24"/>
    </row>
    <row r="119" spans="1:14" hidden="1" x14ac:dyDescent="0.25">
      <c r="A119" s="17" t="s">
        <v>26585</v>
      </c>
      <c r="B119" s="20">
        <v>34030698</v>
      </c>
      <c r="C119" s="20"/>
      <c r="D119" s="20"/>
      <c r="E119" s="17" t="s">
        <v>680</v>
      </c>
      <c r="F119" s="21" t="s">
        <v>298</v>
      </c>
      <c r="G119" s="21" t="s">
        <v>205</v>
      </c>
      <c r="H119" s="21" t="s">
        <v>206</v>
      </c>
      <c r="I119" s="20">
        <v>28189151075</v>
      </c>
      <c r="J119" s="20" t="s">
        <v>26586</v>
      </c>
      <c r="K119" s="24">
        <v>44378</v>
      </c>
      <c r="L119" s="19">
        <v>0</v>
      </c>
      <c r="M119" s="28">
        <v>259.95</v>
      </c>
      <c r="N119" s="24"/>
    </row>
    <row r="120" spans="1:14" hidden="1" x14ac:dyDescent="0.25">
      <c r="A120" s="17" t="s">
        <v>26587</v>
      </c>
      <c r="B120" s="20">
        <v>34030700</v>
      </c>
      <c r="C120" s="20"/>
      <c r="D120" s="20"/>
      <c r="E120" s="17" t="s">
        <v>682</v>
      </c>
      <c r="F120" s="21" t="s">
        <v>298</v>
      </c>
      <c r="G120" s="21" t="s">
        <v>205</v>
      </c>
      <c r="H120" s="21" t="s">
        <v>206</v>
      </c>
      <c r="I120" s="20">
        <v>28189151085</v>
      </c>
      <c r="J120" s="20" t="s">
        <v>26588</v>
      </c>
      <c r="K120" s="24">
        <v>44378</v>
      </c>
      <c r="L120" s="19">
        <v>0</v>
      </c>
      <c r="M120" s="28">
        <v>259.95</v>
      </c>
      <c r="N120" s="24"/>
    </row>
    <row r="121" spans="1:14" hidden="1" x14ac:dyDescent="0.25">
      <c r="A121" s="17" t="s">
        <v>26589</v>
      </c>
      <c r="B121" s="20">
        <v>34030702</v>
      </c>
      <c r="C121" s="20"/>
      <c r="D121" s="20"/>
      <c r="E121" s="17" t="s">
        <v>684</v>
      </c>
      <c r="F121" s="21" t="s">
        <v>298</v>
      </c>
      <c r="G121" s="21" t="s">
        <v>205</v>
      </c>
      <c r="H121" s="21" t="s">
        <v>206</v>
      </c>
      <c r="I121" s="20">
        <v>28189151095</v>
      </c>
      <c r="J121" s="20" t="s">
        <v>26590</v>
      </c>
      <c r="K121" s="24">
        <v>44378</v>
      </c>
      <c r="L121" s="19">
        <v>0</v>
      </c>
      <c r="M121" s="28">
        <v>259.95</v>
      </c>
      <c r="N121" s="24"/>
    </row>
    <row r="122" spans="1:14" hidden="1" x14ac:dyDescent="0.25">
      <c r="A122" s="17" t="s">
        <v>26591</v>
      </c>
      <c r="B122" s="20">
        <v>34030720</v>
      </c>
      <c r="C122" s="17" t="s">
        <v>38032</v>
      </c>
      <c r="D122" s="20"/>
      <c r="E122" s="17" t="s">
        <v>685</v>
      </c>
      <c r="F122" s="21" t="s">
        <v>298</v>
      </c>
      <c r="G122" s="21" t="s">
        <v>205</v>
      </c>
      <c r="H122" s="21" t="s">
        <v>206</v>
      </c>
      <c r="I122" s="20">
        <v>28189158010</v>
      </c>
      <c r="J122" s="20" t="s">
        <v>26592</v>
      </c>
      <c r="K122" s="24">
        <v>44378</v>
      </c>
      <c r="L122" s="19">
        <v>0</v>
      </c>
      <c r="M122" s="28">
        <v>259.95</v>
      </c>
      <c r="N122" s="24"/>
    </row>
    <row r="123" spans="1:14" hidden="1" x14ac:dyDescent="0.25">
      <c r="A123" s="17" t="s">
        <v>26593</v>
      </c>
      <c r="B123" s="20">
        <v>34030722</v>
      </c>
      <c r="C123" s="17" t="s">
        <v>38033</v>
      </c>
      <c r="D123" s="20"/>
      <c r="E123" s="17" t="s">
        <v>687</v>
      </c>
      <c r="F123" s="21" t="s">
        <v>298</v>
      </c>
      <c r="G123" s="21" t="s">
        <v>205</v>
      </c>
      <c r="H123" s="21" t="s">
        <v>206</v>
      </c>
      <c r="I123" s="20">
        <v>28189158011</v>
      </c>
      <c r="J123" s="20" t="s">
        <v>26594</v>
      </c>
      <c r="K123" s="24">
        <v>44378</v>
      </c>
      <c r="L123" s="19">
        <v>0</v>
      </c>
      <c r="M123" s="28">
        <v>259.95</v>
      </c>
      <c r="N123" s="24"/>
    </row>
    <row r="124" spans="1:14" hidden="1" x14ac:dyDescent="0.25">
      <c r="A124" s="17" t="s">
        <v>26595</v>
      </c>
      <c r="B124" s="20">
        <v>34030724</v>
      </c>
      <c r="C124" s="17" t="s">
        <v>38034</v>
      </c>
      <c r="D124" s="20"/>
      <c r="E124" s="17" t="s">
        <v>689</v>
      </c>
      <c r="F124" s="21" t="s">
        <v>298</v>
      </c>
      <c r="G124" s="21" t="s">
        <v>205</v>
      </c>
      <c r="H124" s="21" t="s">
        <v>206</v>
      </c>
      <c r="I124" s="20">
        <v>28189158012</v>
      </c>
      <c r="J124" s="20" t="s">
        <v>26596</v>
      </c>
      <c r="K124" s="24">
        <v>44378</v>
      </c>
      <c r="L124" s="19">
        <v>0</v>
      </c>
      <c r="M124" s="28">
        <v>259.95</v>
      </c>
      <c r="N124" s="24"/>
    </row>
    <row r="125" spans="1:14" hidden="1" x14ac:dyDescent="0.25">
      <c r="A125" s="17" t="s">
        <v>26597</v>
      </c>
      <c r="B125" s="20">
        <v>34030726</v>
      </c>
      <c r="C125" s="17" t="s">
        <v>38035</v>
      </c>
      <c r="D125" s="20"/>
      <c r="E125" s="17" t="s">
        <v>691</v>
      </c>
      <c r="F125" s="21" t="s">
        <v>298</v>
      </c>
      <c r="G125" s="21" t="s">
        <v>205</v>
      </c>
      <c r="H125" s="21" t="s">
        <v>206</v>
      </c>
      <c r="I125" s="20">
        <v>28189158013</v>
      </c>
      <c r="J125" s="20" t="s">
        <v>26598</v>
      </c>
      <c r="K125" s="24">
        <v>44378</v>
      </c>
      <c r="L125" s="19">
        <v>0</v>
      </c>
      <c r="M125" s="28">
        <v>259.95</v>
      </c>
      <c r="N125" s="24"/>
    </row>
    <row r="126" spans="1:14" hidden="1" x14ac:dyDescent="0.25">
      <c r="A126" s="17" t="s">
        <v>26599</v>
      </c>
      <c r="B126" s="20">
        <v>34030728</v>
      </c>
      <c r="C126" s="17" t="s">
        <v>38036</v>
      </c>
      <c r="D126" s="20"/>
      <c r="E126" s="17" t="s">
        <v>693</v>
      </c>
      <c r="F126" s="21" t="s">
        <v>298</v>
      </c>
      <c r="G126" s="21" t="s">
        <v>205</v>
      </c>
      <c r="H126" s="21" t="s">
        <v>206</v>
      </c>
      <c r="I126" s="20">
        <v>28189158014</v>
      </c>
      <c r="J126" s="20" t="s">
        <v>26600</v>
      </c>
      <c r="K126" s="24">
        <v>44378</v>
      </c>
      <c r="L126" s="19">
        <v>0</v>
      </c>
      <c r="M126" s="28">
        <v>259.95</v>
      </c>
      <c r="N126" s="24"/>
    </row>
    <row r="127" spans="1:14" hidden="1" x14ac:dyDescent="0.25">
      <c r="A127" s="17" t="s">
        <v>26601</v>
      </c>
      <c r="B127" s="20">
        <v>34030713</v>
      </c>
      <c r="C127" s="17" t="s">
        <v>38037</v>
      </c>
      <c r="D127" s="20"/>
      <c r="E127" s="17" t="s">
        <v>695</v>
      </c>
      <c r="F127" s="21" t="s">
        <v>298</v>
      </c>
      <c r="G127" s="21" t="s">
        <v>205</v>
      </c>
      <c r="H127" s="21" t="s">
        <v>206</v>
      </c>
      <c r="I127" s="20">
        <v>28189158065</v>
      </c>
      <c r="J127" s="20" t="s">
        <v>26602</v>
      </c>
      <c r="K127" s="24">
        <v>44378</v>
      </c>
      <c r="L127" s="19">
        <v>0</v>
      </c>
      <c r="M127" s="28">
        <v>259.95</v>
      </c>
      <c r="N127" s="24"/>
    </row>
    <row r="128" spans="1:14" hidden="1" x14ac:dyDescent="0.25">
      <c r="A128" s="17" t="s">
        <v>26603</v>
      </c>
      <c r="B128" s="20">
        <v>34030715</v>
      </c>
      <c r="C128" s="17" t="s">
        <v>38038</v>
      </c>
      <c r="D128" s="20"/>
      <c r="E128" s="17" t="s">
        <v>697</v>
      </c>
      <c r="F128" s="21" t="s">
        <v>298</v>
      </c>
      <c r="G128" s="21" t="s">
        <v>205</v>
      </c>
      <c r="H128" s="21" t="s">
        <v>206</v>
      </c>
      <c r="I128" s="20">
        <v>28189158075</v>
      </c>
      <c r="J128" s="20" t="s">
        <v>26604</v>
      </c>
      <c r="K128" s="24">
        <v>44378</v>
      </c>
      <c r="L128" s="19">
        <v>0</v>
      </c>
      <c r="M128" s="28">
        <v>259.95</v>
      </c>
      <c r="N128" s="24"/>
    </row>
    <row r="129" spans="1:14" hidden="1" x14ac:dyDescent="0.25">
      <c r="A129" s="17" t="s">
        <v>26605</v>
      </c>
      <c r="B129" s="20">
        <v>34030717</v>
      </c>
      <c r="C129" s="17" t="s">
        <v>38039</v>
      </c>
      <c r="D129" s="20"/>
      <c r="E129" s="17" t="s">
        <v>699</v>
      </c>
      <c r="F129" s="21" t="s">
        <v>298</v>
      </c>
      <c r="G129" s="21" t="s">
        <v>205</v>
      </c>
      <c r="H129" s="21" t="s">
        <v>206</v>
      </c>
      <c r="I129" s="20">
        <v>28189158085</v>
      </c>
      <c r="J129" s="20" t="s">
        <v>26606</v>
      </c>
      <c r="K129" s="24">
        <v>44378</v>
      </c>
      <c r="L129" s="19">
        <v>0</v>
      </c>
      <c r="M129" s="28">
        <v>259.95</v>
      </c>
      <c r="N129" s="24"/>
    </row>
    <row r="130" spans="1:14" hidden="1" x14ac:dyDescent="0.25">
      <c r="A130" s="17" t="s">
        <v>26607</v>
      </c>
      <c r="B130" s="20">
        <v>34030719</v>
      </c>
      <c r="C130" s="17" t="s">
        <v>38040</v>
      </c>
      <c r="D130" s="20"/>
      <c r="E130" s="17" t="s">
        <v>701</v>
      </c>
      <c r="F130" s="21" t="s">
        <v>298</v>
      </c>
      <c r="G130" s="21" t="s">
        <v>205</v>
      </c>
      <c r="H130" s="21" t="s">
        <v>206</v>
      </c>
      <c r="I130" s="20">
        <v>28189158095</v>
      </c>
      <c r="J130" s="20" t="s">
        <v>26608</v>
      </c>
      <c r="K130" s="24">
        <v>44378</v>
      </c>
      <c r="L130" s="19">
        <v>0</v>
      </c>
      <c r="M130" s="28">
        <v>259.95</v>
      </c>
      <c r="N130" s="24"/>
    </row>
    <row r="131" spans="1:14" hidden="1" x14ac:dyDescent="0.25">
      <c r="A131" s="17" t="s">
        <v>26977</v>
      </c>
      <c r="B131" s="20">
        <v>34030704</v>
      </c>
      <c r="C131" s="20"/>
      <c r="D131" s="20"/>
      <c r="E131" s="17" t="s">
        <v>669</v>
      </c>
      <c r="F131" s="21" t="s">
        <v>298</v>
      </c>
      <c r="G131" s="21" t="s">
        <v>205</v>
      </c>
      <c r="H131" s="21" t="s">
        <v>206</v>
      </c>
      <c r="I131" s="20">
        <v>281891510105</v>
      </c>
      <c r="J131" s="20" t="s">
        <v>26978</v>
      </c>
      <c r="K131" s="24">
        <v>44378</v>
      </c>
      <c r="L131" s="19">
        <v>0</v>
      </c>
      <c r="M131" s="28">
        <v>259.95</v>
      </c>
      <c r="N131" s="24"/>
    </row>
    <row r="132" spans="1:14" hidden="1" x14ac:dyDescent="0.25">
      <c r="A132" s="17" t="s">
        <v>26979</v>
      </c>
      <c r="B132" s="20">
        <v>34030706</v>
      </c>
      <c r="C132" s="20"/>
      <c r="D132" s="20"/>
      <c r="E132" s="17" t="s">
        <v>671</v>
      </c>
      <c r="F132" s="21" t="s">
        <v>298</v>
      </c>
      <c r="G132" s="21" t="s">
        <v>205</v>
      </c>
      <c r="H132" s="21" t="s">
        <v>206</v>
      </c>
      <c r="I132" s="20">
        <v>281891510115</v>
      </c>
      <c r="J132" s="20" t="s">
        <v>26980</v>
      </c>
      <c r="K132" s="24">
        <v>44378</v>
      </c>
      <c r="L132" s="19">
        <v>0</v>
      </c>
      <c r="M132" s="28">
        <v>259.95</v>
      </c>
      <c r="N132" s="24"/>
    </row>
    <row r="133" spans="1:14" hidden="1" x14ac:dyDescent="0.25">
      <c r="A133" s="17" t="s">
        <v>26981</v>
      </c>
      <c r="B133" s="20">
        <v>34030708</v>
      </c>
      <c r="C133" s="20"/>
      <c r="D133" s="20"/>
      <c r="E133" s="17" t="s">
        <v>673</v>
      </c>
      <c r="F133" s="21" t="s">
        <v>298</v>
      </c>
      <c r="G133" s="21" t="s">
        <v>205</v>
      </c>
      <c r="H133" s="21" t="s">
        <v>206</v>
      </c>
      <c r="I133" s="20">
        <v>281891510125</v>
      </c>
      <c r="J133" s="20" t="s">
        <v>26982</v>
      </c>
      <c r="K133" s="24">
        <v>44378</v>
      </c>
      <c r="L133" s="19">
        <v>0</v>
      </c>
      <c r="M133" s="28">
        <v>259.95</v>
      </c>
      <c r="N133" s="24"/>
    </row>
    <row r="134" spans="1:14" hidden="1" x14ac:dyDescent="0.25">
      <c r="A134" s="17" t="s">
        <v>26983</v>
      </c>
      <c r="B134" s="20">
        <v>34030710</v>
      </c>
      <c r="C134" s="20"/>
      <c r="D134" s="20"/>
      <c r="E134" s="17" t="s">
        <v>675</v>
      </c>
      <c r="F134" s="21" t="s">
        <v>298</v>
      </c>
      <c r="G134" s="21" t="s">
        <v>205</v>
      </c>
      <c r="H134" s="21" t="s">
        <v>206</v>
      </c>
      <c r="I134" s="20">
        <v>281891510135</v>
      </c>
      <c r="J134" s="20" t="s">
        <v>26984</v>
      </c>
      <c r="K134" s="24">
        <v>44378</v>
      </c>
      <c r="L134" s="19">
        <v>0</v>
      </c>
      <c r="M134" s="28">
        <v>259.95</v>
      </c>
      <c r="N134" s="24"/>
    </row>
    <row r="135" spans="1:14" hidden="1" x14ac:dyDescent="0.25">
      <c r="A135" s="17" t="s">
        <v>26985</v>
      </c>
      <c r="B135" s="20">
        <v>34030721</v>
      </c>
      <c r="C135" s="17" t="s">
        <v>38041</v>
      </c>
      <c r="D135" s="20"/>
      <c r="E135" s="17" t="s">
        <v>686</v>
      </c>
      <c r="F135" s="21" t="s">
        <v>298</v>
      </c>
      <c r="G135" s="21" t="s">
        <v>205</v>
      </c>
      <c r="H135" s="21" t="s">
        <v>206</v>
      </c>
      <c r="I135" s="20">
        <v>281891580105</v>
      </c>
      <c r="J135" s="20" t="s">
        <v>26986</v>
      </c>
      <c r="K135" s="24">
        <v>44378</v>
      </c>
      <c r="L135" s="19">
        <v>0</v>
      </c>
      <c r="M135" s="28">
        <v>259.95</v>
      </c>
      <c r="N135" s="24"/>
    </row>
    <row r="136" spans="1:14" hidden="1" x14ac:dyDescent="0.25">
      <c r="A136" s="17" t="s">
        <v>26987</v>
      </c>
      <c r="B136" s="20">
        <v>34030723</v>
      </c>
      <c r="C136" s="17" t="s">
        <v>38044</v>
      </c>
      <c r="D136" s="20"/>
      <c r="E136" s="17" t="s">
        <v>688</v>
      </c>
      <c r="F136" s="21" t="s">
        <v>298</v>
      </c>
      <c r="G136" s="21" t="s">
        <v>205</v>
      </c>
      <c r="H136" s="21" t="s">
        <v>206</v>
      </c>
      <c r="I136" s="20">
        <v>281891580115</v>
      </c>
      <c r="J136" s="20" t="s">
        <v>26988</v>
      </c>
      <c r="K136" s="24">
        <v>44378</v>
      </c>
      <c r="L136" s="19">
        <v>0</v>
      </c>
      <c r="M136" s="28">
        <v>259.95</v>
      </c>
      <c r="N136" s="24"/>
    </row>
    <row r="137" spans="1:14" hidden="1" x14ac:dyDescent="0.25">
      <c r="A137" s="17" t="s">
        <v>26989</v>
      </c>
      <c r="B137" s="20">
        <v>34030725</v>
      </c>
      <c r="C137" s="17" t="s">
        <v>38043</v>
      </c>
      <c r="D137" s="20"/>
      <c r="E137" s="17" t="s">
        <v>690</v>
      </c>
      <c r="F137" s="21" t="s">
        <v>298</v>
      </c>
      <c r="G137" s="21" t="s">
        <v>205</v>
      </c>
      <c r="H137" s="21" t="s">
        <v>206</v>
      </c>
      <c r="I137" s="20">
        <v>281891580125</v>
      </c>
      <c r="J137" s="20" t="s">
        <v>26990</v>
      </c>
      <c r="K137" s="24">
        <v>44378</v>
      </c>
      <c r="L137" s="19">
        <v>0</v>
      </c>
      <c r="M137" s="28">
        <v>259.95</v>
      </c>
      <c r="N137" s="24"/>
    </row>
    <row r="138" spans="1:14" hidden="1" x14ac:dyDescent="0.25">
      <c r="A138" s="17" t="s">
        <v>26991</v>
      </c>
      <c r="B138" s="20">
        <v>34030727</v>
      </c>
      <c r="C138" s="17" t="s">
        <v>38042</v>
      </c>
      <c r="D138" s="20"/>
      <c r="E138" s="17" t="s">
        <v>692</v>
      </c>
      <c r="F138" s="21" t="s">
        <v>298</v>
      </c>
      <c r="G138" s="21" t="s">
        <v>205</v>
      </c>
      <c r="H138" s="21" t="s">
        <v>206</v>
      </c>
      <c r="I138" s="20">
        <v>281891580135</v>
      </c>
      <c r="J138" s="20" t="s">
        <v>26992</v>
      </c>
      <c r="K138" s="24">
        <v>44378</v>
      </c>
      <c r="L138" s="19">
        <v>0</v>
      </c>
      <c r="M138" s="28">
        <v>259.95</v>
      </c>
      <c r="N138" s="24"/>
    </row>
    <row r="139" spans="1:14" hidden="1" x14ac:dyDescent="0.25">
      <c r="A139" s="17" t="s">
        <v>27539</v>
      </c>
      <c r="B139" s="20">
        <v>34010553</v>
      </c>
      <c r="C139" s="20"/>
      <c r="D139" s="20"/>
      <c r="E139" s="17" t="s">
        <v>533</v>
      </c>
      <c r="F139" s="21" t="s">
        <v>298</v>
      </c>
      <c r="G139" s="21" t="s">
        <v>205</v>
      </c>
      <c r="H139" s="21" t="s">
        <v>206</v>
      </c>
      <c r="I139" s="20" t="s">
        <v>534</v>
      </c>
      <c r="J139" s="20" t="s">
        <v>27540</v>
      </c>
      <c r="K139" s="24">
        <v>44378</v>
      </c>
      <c r="L139" s="19">
        <v>0</v>
      </c>
      <c r="M139" s="28">
        <v>249.95</v>
      </c>
      <c r="N139" s="24">
        <v>42975</v>
      </c>
    </row>
    <row r="140" spans="1:14" hidden="1" x14ac:dyDescent="0.25">
      <c r="A140" s="17" t="s">
        <v>27541</v>
      </c>
      <c r="B140" s="20">
        <v>34010554</v>
      </c>
      <c r="C140" s="20"/>
      <c r="D140" s="20"/>
      <c r="E140" s="17" t="s">
        <v>535</v>
      </c>
      <c r="F140" s="21" t="s">
        <v>298</v>
      </c>
      <c r="G140" s="21" t="s">
        <v>205</v>
      </c>
      <c r="H140" s="21" t="s">
        <v>206</v>
      </c>
      <c r="I140" s="20" t="s">
        <v>536</v>
      </c>
      <c r="J140" s="20" t="s">
        <v>27542</v>
      </c>
      <c r="K140" s="24">
        <v>44378</v>
      </c>
      <c r="L140" s="19">
        <v>0</v>
      </c>
      <c r="M140" s="28">
        <v>249.95</v>
      </c>
      <c r="N140" s="24">
        <v>42975</v>
      </c>
    </row>
    <row r="141" spans="1:14" hidden="1" x14ac:dyDescent="0.25">
      <c r="A141" s="17" t="s">
        <v>27543</v>
      </c>
      <c r="B141" s="20">
        <v>34010555</v>
      </c>
      <c r="C141" s="20"/>
      <c r="D141" s="20"/>
      <c r="E141" s="17" t="s">
        <v>537</v>
      </c>
      <c r="F141" s="21" t="s">
        <v>298</v>
      </c>
      <c r="G141" s="21" t="s">
        <v>205</v>
      </c>
      <c r="H141" s="21" t="s">
        <v>206</v>
      </c>
      <c r="I141" s="20" t="s">
        <v>538</v>
      </c>
      <c r="J141" s="20" t="s">
        <v>27544</v>
      </c>
      <c r="K141" s="24">
        <v>44378</v>
      </c>
      <c r="L141" s="19">
        <v>0</v>
      </c>
      <c r="M141" s="28">
        <v>249.95</v>
      </c>
      <c r="N141" s="24">
        <v>42975</v>
      </c>
    </row>
    <row r="142" spans="1:14" hidden="1" x14ac:dyDescent="0.25">
      <c r="A142" s="17" t="s">
        <v>27545</v>
      </c>
      <c r="B142" s="20">
        <v>34010556</v>
      </c>
      <c r="C142" s="20"/>
      <c r="D142" s="20"/>
      <c r="E142" s="17" t="s">
        <v>539</v>
      </c>
      <c r="F142" s="21" t="s">
        <v>298</v>
      </c>
      <c r="G142" s="21" t="s">
        <v>205</v>
      </c>
      <c r="H142" s="21" t="s">
        <v>206</v>
      </c>
      <c r="I142" s="20" t="s">
        <v>540</v>
      </c>
      <c r="J142" s="20" t="s">
        <v>27546</v>
      </c>
      <c r="K142" s="24">
        <v>44378</v>
      </c>
      <c r="L142" s="19">
        <v>0</v>
      </c>
      <c r="M142" s="28">
        <v>249.95</v>
      </c>
      <c r="N142" s="24">
        <v>42975</v>
      </c>
    </row>
    <row r="143" spans="1:14" hidden="1" x14ac:dyDescent="0.25">
      <c r="A143" s="17" t="s">
        <v>27547</v>
      </c>
      <c r="B143" s="20">
        <v>34010550</v>
      </c>
      <c r="C143" s="20"/>
      <c r="D143" s="20"/>
      <c r="E143" s="17" t="s">
        <v>541</v>
      </c>
      <c r="F143" s="21" t="s">
        <v>298</v>
      </c>
      <c r="G143" s="21" t="s">
        <v>205</v>
      </c>
      <c r="H143" s="21" t="s">
        <v>206</v>
      </c>
      <c r="I143" s="20" t="s">
        <v>542</v>
      </c>
      <c r="J143" s="20" t="s">
        <v>27548</v>
      </c>
      <c r="K143" s="24">
        <v>44378</v>
      </c>
      <c r="L143" s="19">
        <v>0</v>
      </c>
      <c r="M143" s="28">
        <v>249.95</v>
      </c>
      <c r="N143" s="24">
        <v>42975</v>
      </c>
    </row>
    <row r="144" spans="1:14" hidden="1" x14ac:dyDescent="0.25">
      <c r="A144" s="17" t="s">
        <v>27549</v>
      </c>
      <c r="B144" s="20">
        <v>34010551</v>
      </c>
      <c r="C144" s="20"/>
      <c r="D144" s="20"/>
      <c r="E144" s="17" t="s">
        <v>543</v>
      </c>
      <c r="F144" s="21" t="s">
        <v>298</v>
      </c>
      <c r="G144" s="21" t="s">
        <v>205</v>
      </c>
      <c r="H144" s="21" t="s">
        <v>206</v>
      </c>
      <c r="I144" s="20" t="s">
        <v>544</v>
      </c>
      <c r="J144" s="20" t="s">
        <v>27550</v>
      </c>
      <c r="K144" s="24">
        <v>44378</v>
      </c>
      <c r="L144" s="19">
        <v>0</v>
      </c>
      <c r="M144" s="28">
        <v>249.95</v>
      </c>
      <c r="N144" s="24">
        <v>42975</v>
      </c>
    </row>
    <row r="145" spans="1:14" hidden="1" x14ac:dyDescent="0.25">
      <c r="A145" s="17" t="s">
        <v>27551</v>
      </c>
      <c r="B145" s="20">
        <v>34010552</v>
      </c>
      <c r="C145" s="20"/>
      <c r="D145" s="20"/>
      <c r="E145" s="17" t="s">
        <v>545</v>
      </c>
      <c r="F145" s="21" t="s">
        <v>298</v>
      </c>
      <c r="G145" s="21" t="s">
        <v>205</v>
      </c>
      <c r="H145" s="21" t="s">
        <v>206</v>
      </c>
      <c r="I145" s="20" t="s">
        <v>546</v>
      </c>
      <c r="J145" s="20" t="s">
        <v>27552</v>
      </c>
      <c r="K145" s="24">
        <v>44378</v>
      </c>
      <c r="L145" s="19">
        <v>0</v>
      </c>
      <c r="M145" s="28">
        <v>249.95</v>
      </c>
      <c r="N145" s="24">
        <v>42975</v>
      </c>
    </row>
    <row r="146" spans="1:14" hidden="1" x14ac:dyDescent="0.25">
      <c r="A146" s="17" t="s">
        <v>27553</v>
      </c>
      <c r="B146" s="20">
        <v>34010578</v>
      </c>
      <c r="C146" s="20"/>
      <c r="D146" s="20"/>
      <c r="E146" s="17" t="s">
        <v>547</v>
      </c>
      <c r="F146" s="21" t="s">
        <v>298</v>
      </c>
      <c r="G146" s="21" t="s">
        <v>205</v>
      </c>
      <c r="H146" s="21" t="s">
        <v>206</v>
      </c>
      <c r="I146" s="20" t="s">
        <v>548</v>
      </c>
      <c r="J146" s="20" t="s">
        <v>27554</v>
      </c>
      <c r="K146" s="24">
        <v>44378</v>
      </c>
      <c r="L146" s="19">
        <v>0</v>
      </c>
      <c r="M146" s="28">
        <v>259.95</v>
      </c>
      <c r="N146" s="24">
        <v>42975</v>
      </c>
    </row>
    <row r="147" spans="1:14" hidden="1" x14ac:dyDescent="0.25">
      <c r="A147" s="17" t="s">
        <v>27555</v>
      </c>
      <c r="B147" s="20">
        <v>34010579</v>
      </c>
      <c r="C147" s="20"/>
      <c r="D147" s="20"/>
      <c r="E147" s="17" t="s">
        <v>549</v>
      </c>
      <c r="F147" s="21" t="s">
        <v>298</v>
      </c>
      <c r="G147" s="21" t="s">
        <v>205</v>
      </c>
      <c r="H147" s="21" t="s">
        <v>206</v>
      </c>
      <c r="I147" s="20" t="s">
        <v>550</v>
      </c>
      <c r="J147" s="20" t="s">
        <v>27556</v>
      </c>
      <c r="K147" s="24">
        <v>44378</v>
      </c>
      <c r="L147" s="19">
        <v>0</v>
      </c>
      <c r="M147" s="28">
        <v>259.95</v>
      </c>
      <c r="N147" s="24">
        <v>42975</v>
      </c>
    </row>
    <row r="148" spans="1:14" hidden="1" x14ac:dyDescent="0.25">
      <c r="A148" s="17" t="s">
        <v>27557</v>
      </c>
      <c r="B148" s="20">
        <v>34010580</v>
      </c>
      <c r="C148" s="20"/>
      <c r="D148" s="20"/>
      <c r="E148" s="17" t="s">
        <v>551</v>
      </c>
      <c r="F148" s="21" t="s">
        <v>298</v>
      </c>
      <c r="G148" s="21" t="s">
        <v>205</v>
      </c>
      <c r="H148" s="21" t="s">
        <v>206</v>
      </c>
      <c r="I148" s="20" t="s">
        <v>552</v>
      </c>
      <c r="J148" s="20" t="s">
        <v>27558</v>
      </c>
      <c r="K148" s="24">
        <v>44378</v>
      </c>
      <c r="L148" s="19">
        <v>0</v>
      </c>
      <c r="M148" s="28">
        <v>259.95</v>
      </c>
      <c r="N148" s="24">
        <v>42975</v>
      </c>
    </row>
    <row r="149" spans="1:14" hidden="1" x14ac:dyDescent="0.25">
      <c r="A149" s="17" t="s">
        <v>27559</v>
      </c>
      <c r="B149" s="20">
        <v>34010581</v>
      </c>
      <c r="C149" s="20"/>
      <c r="D149" s="20"/>
      <c r="E149" s="17" t="s">
        <v>553</v>
      </c>
      <c r="F149" s="21" t="s">
        <v>298</v>
      </c>
      <c r="G149" s="21" t="s">
        <v>205</v>
      </c>
      <c r="H149" s="21" t="s">
        <v>206</v>
      </c>
      <c r="I149" s="20" t="s">
        <v>554</v>
      </c>
      <c r="J149" s="20" t="s">
        <v>27560</v>
      </c>
      <c r="K149" s="24">
        <v>44378</v>
      </c>
      <c r="L149" s="19">
        <v>0</v>
      </c>
      <c r="M149" s="28">
        <v>259.95</v>
      </c>
      <c r="N149" s="24">
        <v>42975</v>
      </c>
    </row>
    <row r="150" spans="1:14" hidden="1" x14ac:dyDescent="0.25">
      <c r="A150" s="17" t="s">
        <v>27561</v>
      </c>
      <c r="B150" s="20">
        <v>34010575</v>
      </c>
      <c r="C150" s="20"/>
      <c r="D150" s="20"/>
      <c r="E150" s="17" t="s">
        <v>555</v>
      </c>
      <c r="F150" s="21" t="s">
        <v>298</v>
      </c>
      <c r="G150" s="21" t="s">
        <v>205</v>
      </c>
      <c r="H150" s="21" t="s">
        <v>206</v>
      </c>
      <c r="I150" s="20" t="s">
        <v>556</v>
      </c>
      <c r="J150" s="20" t="s">
        <v>27562</v>
      </c>
      <c r="K150" s="24">
        <v>44378</v>
      </c>
      <c r="L150" s="19">
        <v>0</v>
      </c>
      <c r="M150" s="28">
        <v>259.95</v>
      </c>
      <c r="N150" s="24">
        <v>42975</v>
      </c>
    </row>
    <row r="151" spans="1:14" hidden="1" x14ac:dyDescent="0.25">
      <c r="A151" s="17" t="s">
        <v>27563</v>
      </c>
      <c r="B151" s="20">
        <v>34010576</v>
      </c>
      <c r="C151" s="20"/>
      <c r="D151" s="20"/>
      <c r="E151" s="17" t="s">
        <v>557</v>
      </c>
      <c r="F151" s="21" t="s">
        <v>298</v>
      </c>
      <c r="G151" s="21" t="s">
        <v>205</v>
      </c>
      <c r="H151" s="21" t="s">
        <v>206</v>
      </c>
      <c r="I151" s="20" t="s">
        <v>558</v>
      </c>
      <c r="J151" s="20" t="s">
        <v>27564</v>
      </c>
      <c r="K151" s="24">
        <v>44378</v>
      </c>
      <c r="L151" s="19">
        <v>0</v>
      </c>
      <c r="M151" s="28">
        <v>259.95</v>
      </c>
      <c r="N151" s="24">
        <v>42975</v>
      </c>
    </row>
    <row r="152" spans="1:14" hidden="1" x14ac:dyDescent="0.25">
      <c r="A152" s="17" t="s">
        <v>27565</v>
      </c>
      <c r="B152" s="20">
        <v>34010577</v>
      </c>
      <c r="C152" s="20"/>
      <c r="D152" s="20"/>
      <c r="E152" s="17" t="s">
        <v>559</v>
      </c>
      <c r="F152" s="21" t="s">
        <v>298</v>
      </c>
      <c r="G152" s="21" t="s">
        <v>205</v>
      </c>
      <c r="H152" s="21" t="s">
        <v>206</v>
      </c>
      <c r="I152" s="20" t="s">
        <v>560</v>
      </c>
      <c r="J152" s="20" t="s">
        <v>27566</v>
      </c>
      <c r="K152" s="24">
        <v>44378</v>
      </c>
      <c r="L152" s="19">
        <v>0</v>
      </c>
      <c r="M152" s="28">
        <v>259.95</v>
      </c>
      <c r="N152" s="24">
        <v>42975</v>
      </c>
    </row>
    <row r="153" spans="1:14" hidden="1" x14ac:dyDescent="0.25">
      <c r="B153" s="20">
        <v>28210281</v>
      </c>
      <c r="C153" s="20"/>
      <c r="D153" s="20"/>
      <c r="E153" s="17" t="s">
        <v>11990</v>
      </c>
      <c r="F153" s="21" t="s">
        <v>41</v>
      </c>
      <c r="G153" s="21" t="s">
        <v>205</v>
      </c>
      <c r="H153" s="21" t="s">
        <v>206</v>
      </c>
      <c r="I153" s="20">
        <v>3326081044</v>
      </c>
      <c r="J153" s="20" t="s">
        <v>27638</v>
      </c>
      <c r="K153" s="24">
        <v>42600</v>
      </c>
      <c r="L153" s="19">
        <v>0</v>
      </c>
      <c r="M153" s="28">
        <v>269.95</v>
      </c>
      <c r="N153" s="24"/>
    </row>
    <row r="154" spans="1:14" hidden="1" x14ac:dyDescent="0.25">
      <c r="B154" s="20">
        <v>28210282</v>
      </c>
      <c r="C154" s="20"/>
      <c r="D154" s="20"/>
      <c r="E154" s="17" t="s">
        <v>11991</v>
      </c>
      <c r="F154" s="21" t="s">
        <v>41</v>
      </c>
      <c r="G154" s="21" t="s">
        <v>205</v>
      </c>
      <c r="H154" s="21" t="s">
        <v>206</v>
      </c>
      <c r="I154" s="20">
        <v>3326081046</v>
      </c>
      <c r="J154" s="20" t="s">
        <v>27639</v>
      </c>
      <c r="K154" s="24">
        <v>42600</v>
      </c>
      <c r="L154" s="19">
        <v>0</v>
      </c>
      <c r="M154" s="28">
        <v>269.95</v>
      </c>
      <c r="N154" s="24"/>
    </row>
    <row r="155" spans="1:14" hidden="1" x14ac:dyDescent="0.25">
      <c r="B155" s="20">
        <v>28210288</v>
      </c>
      <c r="C155" s="20"/>
      <c r="D155" s="20"/>
      <c r="E155" s="17" t="s">
        <v>11992</v>
      </c>
      <c r="F155" s="21" t="s">
        <v>41</v>
      </c>
      <c r="G155" s="21" t="s">
        <v>205</v>
      </c>
      <c r="H155" s="21" t="s">
        <v>206</v>
      </c>
      <c r="I155" s="20">
        <v>3326081058</v>
      </c>
      <c r="J155" s="20" t="s">
        <v>27640</v>
      </c>
      <c r="K155" s="24">
        <v>42600</v>
      </c>
      <c r="L155" s="19">
        <v>0</v>
      </c>
      <c r="M155" s="28">
        <v>269.95</v>
      </c>
      <c r="N155" s="24"/>
    </row>
    <row r="156" spans="1:14" hidden="1" x14ac:dyDescent="0.25">
      <c r="B156" s="20">
        <v>28230069</v>
      </c>
      <c r="C156" s="20"/>
      <c r="D156" s="20"/>
      <c r="E156" s="17" t="s">
        <v>11986</v>
      </c>
      <c r="F156" s="21" t="s">
        <v>41</v>
      </c>
      <c r="G156" s="21" t="s">
        <v>205</v>
      </c>
      <c r="H156" s="21" t="s">
        <v>206</v>
      </c>
      <c r="I156" s="20">
        <v>3339813752</v>
      </c>
      <c r="J156" s="20" t="s">
        <v>27641</v>
      </c>
      <c r="K156" s="24">
        <v>42600</v>
      </c>
      <c r="L156" s="19">
        <v>0</v>
      </c>
      <c r="M156" s="28">
        <v>239.95</v>
      </c>
      <c r="N156" s="24"/>
    </row>
    <row r="157" spans="1:14" hidden="1" x14ac:dyDescent="0.25">
      <c r="B157" s="20">
        <v>28230070</v>
      </c>
      <c r="C157" s="20"/>
      <c r="D157" s="20"/>
      <c r="E157" s="17" t="s">
        <v>11987</v>
      </c>
      <c r="F157" s="21" t="s">
        <v>41</v>
      </c>
      <c r="G157" s="21" t="s">
        <v>205</v>
      </c>
      <c r="H157" s="21" t="s">
        <v>206</v>
      </c>
      <c r="I157" s="20">
        <v>3339813754</v>
      </c>
      <c r="J157" s="20" t="s">
        <v>27642</v>
      </c>
      <c r="K157" s="24">
        <v>42600</v>
      </c>
      <c r="L157" s="19">
        <v>0</v>
      </c>
      <c r="M157" s="28">
        <v>239.95</v>
      </c>
      <c r="N157" s="24"/>
    </row>
    <row r="158" spans="1:14" hidden="1" x14ac:dyDescent="0.25">
      <c r="B158" s="20">
        <v>28230071</v>
      </c>
      <c r="C158" s="20"/>
      <c r="D158" s="20"/>
      <c r="E158" s="17" t="s">
        <v>11988</v>
      </c>
      <c r="F158" s="21" t="s">
        <v>41</v>
      </c>
      <c r="G158" s="21" t="s">
        <v>205</v>
      </c>
      <c r="H158" s="21" t="s">
        <v>206</v>
      </c>
      <c r="I158" s="20">
        <v>3339813756</v>
      </c>
      <c r="J158" s="20" t="s">
        <v>27643</v>
      </c>
      <c r="K158" s="24">
        <v>42600</v>
      </c>
      <c r="L158" s="19">
        <v>0</v>
      </c>
      <c r="M158" s="28">
        <v>239.95</v>
      </c>
      <c r="N158" s="24"/>
    </row>
    <row r="159" spans="1:14" hidden="1" x14ac:dyDescent="0.25">
      <c r="B159" s="20">
        <v>28230072</v>
      </c>
      <c r="C159" s="20"/>
      <c r="D159" s="20"/>
      <c r="E159" s="17" t="s">
        <v>11989</v>
      </c>
      <c r="F159" s="21" t="s">
        <v>41</v>
      </c>
      <c r="G159" s="21" t="s">
        <v>205</v>
      </c>
      <c r="H159" s="21" t="s">
        <v>206</v>
      </c>
      <c r="I159" s="20">
        <v>3339813758</v>
      </c>
      <c r="J159" s="20" t="s">
        <v>27644</v>
      </c>
      <c r="K159" s="24">
        <v>42600</v>
      </c>
      <c r="L159" s="19">
        <v>0</v>
      </c>
      <c r="M159" s="28">
        <v>239.95</v>
      </c>
      <c r="N159" s="24"/>
    </row>
    <row r="160" spans="1:14" hidden="1" x14ac:dyDescent="0.25">
      <c r="B160" s="20">
        <v>28102266</v>
      </c>
      <c r="C160" s="20"/>
      <c r="D160" s="20"/>
      <c r="E160" s="17" t="s">
        <v>9160</v>
      </c>
      <c r="F160" s="21" t="s">
        <v>41</v>
      </c>
      <c r="G160" s="21" t="s">
        <v>205</v>
      </c>
      <c r="H160" s="21" t="s">
        <v>206</v>
      </c>
      <c r="I160" s="20">
        <v>31010131048</v>
      </c>
      <c r="J160" s="20" t="s">
        <v>27663</v>
      </c>
      <c r="K160" s="24">
        <v>42600</v>
      </c>
      <c r="L160" s="19">
        <v>0</v>
      </c>
      <c r="M160" s="28">
        <v>479.95</v>
      </c>
      <c r="N160" s="24"/>
    </row>
    <row r="161" spans="2:14" hidden="1" x14ac:dyDescent="0.25">
      <c r="B161" s="20">
        <v>28102267</v>
      </c>
      <c r="C161" s="20"/>
      <c r="D161" s="20"/>
      <c r="E161" s="17" t="s">
        <v>9161</v>
      </c>
      <c r="F161" s="21" t="s">
        <v>41</v>
      </c>
      <c r="G161" s="21" t="s">
        <v>205</v>
      </c>
      <c r="H161" s="21" t="s">
        <v>206</v>
      </c>
      <c r="I161" s="20">
        <v>31010131050</v>
      </c>
      <c r="J161" s="20" t="s">
        <v>27664</v>
      </c>
      <c r="K161" s="24">
        <v>42600</v>
      </c>
      <c r="L161" s="19">
        <v>0</v>
      </c>
      <c r="M161" s="28">
        <v>479.95</v>
      </c>
      <c r="N161" s="24"/>
    </row>
    <row r="162" spans="2:14" hidden="1" x14ac:dyDescent="0.25">
      <c r="B162" s="20">
        <v>28102268</v>
      </c>
      <c r="C162" s="20"/>
      <c r="D162" s="20"/>
      <c r="E162" s="17" t="s">
        <v>9162</v>
      </c>
      <c r="F162" s="21" t="s">
        <v>41</v>
      </c>
      <c r="G162" s="21" t="s">
        <v>205</v>
      </c>
      <c r="H162" s="21" t="s">
        <v>206</v>
      </c>
      <c r="I162" s="20">
        <v>31010131052</v>
      </c>
      <c r="J162" s="20" t="s">
        <v>27665</v>
      </c>
      <c r="K162" s="24">
        <v>42600</v>
      </c>
      <c r="L162" s="19">
        <v>0</v>
      </c>
      <c r="M162" s="28">
        <v>479.95</v>
      </c>
      <c r="N162" s="24"/>
    </row>
    <row r="163" spans="2:14" hidden="1" x14ac:dyDescent="0.25">
      <c r="B163" s="20">
        <v>28102269</v>
      </c>
      <c r="C163" s="20"/>
      <c r="D163" s="20"/>
      <c r="E163" s="17" t="s">
        <v>9163</v>
      </c>
      <c r="F163" s="21" t="s">
        <v>41</v>
      </c>
      <c r="G163" s="21" t="s">
        <v>205</v>
      </c>
      <c r="H163" s="21" t="s">
        <v>206</v>
      </c>
      <c r="I163" s="20">
        <v>31010131054</v>
      </c>
      <c r="J163" s="20" t="s">
        <v>27666</v>
      </c>
      <c r="K163" s="24">
        <v>42600</v>
      </c>
      <c r="L163" s="19">
        <v>0</v>
      </c>
      <c r="M163" s="28">
        <v>479.95</v>
      </c>
      <c r="N163" s="24"/>
    </row>
    <row r="164" spans="2:14" hidden="1" x14ac:dyDescent="0.25">
      <c r="B164" s="20">
        <v>28102270</v>
      </c>
      <c r="C164" s="20"/>
      <c r="D164" s="20"/>
      <c r="E164" s="17" t="s">
        <v>9164</v>
      </c>
      <c r="F164" s="21" t="s">
        <v>41</v>
      </c>
      <c r="G164" s="21" t="s">
        <v>205</v>
      </c>
      <c r="H164" s="21" t="s">
        <v>206</v>
      </c>
      <c r="I164" s="20">
        <v>31010131056</v>
      </c>
      <c r="J164" s="20" t="s">
        <v>27667</v>
      </c>
      <c r="K164" s="24">
        <v>42600</v>
      </c>
      <c r="L164" s="19">
        <v>0</v>
      </c>
      <c r="M164" s="28">
        <v>479.95</v>
      </c>
      <c r="N164" s="24"/>
    </row>
    <row r="165" spans="2:14" hidden="1" x14ac:dyDescent="0.25">
      <c r="B165" s="20">
        <v>28102271</v>
      </c>
      <c r="C165" s="20"/>
      <c r="D165" s="20"/>
      <c r="E165" s="17" t="s">
        <v>9165</v>
      </c>
      <c r="F165" s="21" t="s">
        <v>41</v>
      </c>
      <c r="G165" s="21" t="s">
        <v>205</v>
      </c>
      <c r="H165" s="21" t="s">
        <v>206</v>
      </c>
      <c r="I165" s="20">
        <v>31010131058</v>
      </c>
      <c r="J165" s="20" t="s">
        <v>27668</v>
      </c>
      <c r="K165" s="24">
        <v>42600</v>
      </c>
      <c r="L165" s="19">
        <v>0</v>
      </c>
      <c r="M165" s="28">
        <v>479.95</v>
      </c>
      <c r="N165" s="24"/>
    </row>
    <row r="166" spans="2:14" hidden="1" x14ac:dyDescent="0.25">
      <c r="B166" s="20">
        <v>28102274</v>
      </c>
      <c r="C166" s="20"/>
      <c r="D166" s="20"/>
      <c r="E166" s="17" t="s">
        <v>9168</v>
      </c>
      <c r="F166" s="21" t="s">
        <v>41</v>
      </c>
      <c r="G166" s="21" t="s">
        <v>205</v>
      </c>
      <c r="H166" s="21" t="s">
        <v>206</v>
      </c>
      <c r="I166" s="20">
        <v>31010131064</v>
      </c>
      <c r="J166" s="20" t="s">
        <v>27669</v>
      </c>
      <c r="K166" s="24">
        <v>42600</v>
      </c>
      <c r="L166" s="19">
        <v>0</v>
      </c>
      <c r="M166" s="28">
        <v>479.95</v>
      </c>
      <c r="N166" s="24"/>
    </row>
    <row r="167" spans="2:14" hidden="1" x14ac:dyDescent="0.25">
      <c r="B167" s="20">
        <v>28102275</v>
      </c>
      <c r="C167" s="20"/>
      <c r="D167" s="20"/>
      <c r="E167" s="17" t="s">
        <v>9145</v>
      </c>
      <c r="F167" s="21" t="s">
        <v>41</v>
      </c>
      <c r="G167" s="21" t="s">
        <v>205</v>
      </c>
      <c r="H167" s="21" t="s">
        <v>206</v>
      </c>
      <c r="I167" s="20">
        <v>31010131248</v>
      </c>
      <c r="J167" s="20" t="s">
        <v>27670</v>
      </c>
      <c r="K167" s="24">
        <v>42600</v>
      </c>
      <c r="L167" s="19">
        <v>0</v>
      </c>
      <c r="M167" s="28">
        <v>479.95</v>
      </c>
      <c r="N167" s="24"/>
    </row>
    <row r="168" spans="2:14" hidden="1" x14ac:dyDescent="0.25">
      <c r="B168" s="20">
        <v>28102276</v>
      </c>
      <c r="C168" s="20"/>
      <c r="D168" s="20"/>
      <c r="E168" s="17" t="s">
        <v>9146</v>
      </c>
      <c r="F168" s="21" t="s">
        <v>41</v>
      </c>
      <c r="G168" s="21" t="s">
        <v>205</v>
      </c>
      <c r="H168" s="21" t="s">
        <v>206</v>
      </c>
      <c r="I168" s="20">
        <v>31010131250</v>
      </c>
      <c r="J168" s="20" t="s">
        <v>27671</v>
      </c>
      <c r="K168" s="24">
        <v>42600</v>
      </c>
      <c r="L168" s="19">
        <v>0</v>
      </c>
      <c r="M168" s="28">
        <v>479.95</v>
      </c>
      <c r="N168" s="24"/>
    </row>
    <row r="169" spans="2:14" hidden="1" x14ac:dyDescent="0.25">
      <c r="B169" s="20">
        <v>28102277</v>
      </c>
      <c r="C169" s="20"/>
      <c r="D169" s="20"/>
      <c r="E169" s="17" t="s">
        <v>9147</v>
      </c>
      <c r="F169" s="21" t="s">
        <v>41</v>
      </c>
      <c r="G169" s="21" t="s">
        <v>205</v>
      </c>
      <c r="H169" s="21" t="s">
        <v>206</v>
      </c>
      <c r="I169" s="20">
        <v>31010131252</v>
      </c>
      <c r="J169" s="20" t="s">
        <v>27672</v>
      </c>
      <c r="K169" s="24">
        <v>42600</v>
      </c>
      <c r="L169" s="19">
        <v>0</v>
      </c>
      <c r="M169" s="28">
        <v>479.95</v>
      </c>
      <c r="N169" s="24"/>
    </row>
    <row r="170" spans="2:14" hidden="1" x14ac:dyDescent="0.25">
      <c r="B170" s="20">
        <v>28102278</v>
      </c>
      <c r="C170" s="20"/>
      <c r="D170" s="20"/>
      <c r="E170" s="17" t="s">
        <v>9148</v>
      </c>
      <c r="F170" s="21" t="s">
        <v>41</v>
      </c>
      <c r="G170" s="21" t="s">
        <v>205</v>
      </c>
      <c r="H170" s="21" t="s">
        <v>206</v>
      </c>
      <c r="I170" s="20">
        <v>31010131254</v>
      </c>
      <c r="J170" s="20" t="s">
        <v>27673</v>
      </c>
      <c r="K170" s="24">
        <v>42600</v>
      </c>
      <c r="L170" s="19">
        <v>0</v>
      </c>
      <c r="M170" s="28">
        <v>479.95</v>
      </c>
      <c r="N170" s="24"/>
    </row>
    <row r="171" spans="2:14" hidden="1" x14ac:dyDescent="0.25">
      <c r="B171" s="20">
        <v>28102279</v>
      </c>
      <c r="C171" s="20"/>
      <c r="D171" s="20"/>
      <c r="E171" s="17" t="s">
        <v>9149</v>
      </c>
      <c r="F171" s="21" t="s">
        <v>41</v>
      </c>
      <c r="G171" s="21" t="s">
        <v>205</v>
      </c>
      <c r="H171" s="21" t="s">
        <v>206</v>
      </c>
      <c r="I171" s="20">
        <v>31010131256</v>
      </c>
      <c r="J171" s="20" t="s">
        <v>27674</v>
      </c>
      <c r="K171" s="24">
        <v>42600</v>
      </c>
      <c r="L171" s="19">
        <v>0</v>
      </c>
      <c r="M171" s="28">
        <v>479.95</v>
      </c>
      <c r="N171" s="24"/>
    </row>
    <row r="172" spans="2:14" hidden="1" x14ac:dyDescent="0.25">
      <c r="B172" s="20">
        <v>28102280</v>
      </c>
      <c r="C172" s="20"/>
      <c r="D172" s="20"/>
      <c r="E172" s="17" t="s">
        <v>9150</v>
      </c>
      <c r="F172" s="21" t="s">
        <v>41</v>
      </c>
      <c r="G172" s="21" t="s">
        <v>205</v>
      </c>
      <c r="H172" s="21" t="s">
        <v>206</v>
      </c>
      <c r="I172" s="20">
        <v>31010131258</v>
      </c>
      <c r="J172" s="20" t="s">
        <v>27675</v>
      </c>
      <c r="K172" s="24">
        <v>42600</v>
      </c>
      <c r="L172" s="19">
        <v>0</v>
      </c>
      <c r="M172" s="28">
        <v>479.95</v>
      </c>
      <c r="N172" s="24"/>
    </row>
    <row r="173" spans="2:14" hidden="1" x14ac:dyDescent="0.25">
      <c r="B173" s="20">
        <v>28102281</v>
      </c>
      <c r="C173" s="20"/>
      <c r="D173" s="20"/>
      <c r="E173" s="17" t="s">
        <v>9151</v>
      </c>
      <c r="F173" s="21" t="s">
        <v>41</v>
      </c>
      <c r="G173" s="21" t="s">
        <v>205</v>
      </c>
      <c r="H173" s="21" t="s">
        <v>206</v>
      </c>
      <c r="I173" s="20">
        <v>31010131260</v>
      </c>
      <c r="J173" s="20" t="s">
        <v>27676</v>
      </c>
      <c r="K173" s="24">
        <v>42600</v>
      </c>
      <c r="L173" s="19">
        <v>0</v>
      </c>
      <c r="M173" s="28">
        <v>479.95</v>
      </c>
      <c r="N173" s="24"/>
    </row>
    <row r="174" spans="2:14" hidden="1" x14ac:dyDescent="0.25">
      <c r="B174" s="20">
        <v>28102283</v>
      </c>
      <c r="C174" s="20"/>
      <c r="D174" s="20"/>
      <c r="E174" s="17" t="s">
        <v>9196</v>
      </c>
      <c r="F174" s="21" t="s">
        <v>41</v>
      </c>
      <c r="G174" s="21" t="s">
        <v>205</v>
      </c>
      <c r="H174" s="21" t="s">
        <v>206</v>
      </c>
      <c r="I174" s="20">
        <v>31011131050</v>
      </c>
      <c r="J174" s="20" t="s">
        <v>27713</v>
      </c>
      <c r="K174" s="24">
        <v>42600</v>
      </c>
      <c r="L174" s="19">
        <v>0</v>
      </c>
      <c r="M174" s="28">
        <v>479.95</v>
      </c>
      <c r="N174" s="24"/>
    </row>
    <row r="175" spans="2:14" hidden="1" x14ac:dyDescent="0.25">
      <c r="B175" s="20">
        <v>28102291</v>
      </c>
      <c r="C175" s="20"/>
      <c r="D175" s="20"/>
      <c r="E175" s="17" t="s">
        <v>9182</v>
      </c>
      <c r="F175" s="21" t="s">
        <v>41</v>
      </c>
      <c r="G175" s="21" t="s">
        <v>205</v>
      </c>
      <c r="H175" s="21" t="s">
        <v>206</v>
      </c>
      <c r="I175" s="20">
        <v>31011131248</v>
      </c>
      <c r="J175" s="20" t="s">
        <v>27714</v>
      </c>
      <c r="K175" s="24">
        <v>42600</v>
      </c>
      <c r="L175" s="19">
        <v>0</v>
      </c>
      <c r="M175" s="28">
        <v>479.95</v>
      </c>
      <c r="N175" s="24"/>
    </row>
    <row r="176" spans="2:14" hidden="1" x14ac:dyDescent="0.25">
      <c r="B176" s="20">
        <v>28102295</v>
      </c>
      <c r="C176" s="20"/>
      <c r="D176" s="20"/>
      <c r="E176" s="17" t="s">
        <v>9183</v>
      </c>
      <c r="F176" s="21" t="s">
        <v>41</v>
      </c>
      <c r="G176" s="21" t="s">
        <v>205</v>
      </c>
      <c r="H176" s="21" t="s">
        <v>206</v>
      </c>
      <c r="I176" s="20">
        <v>31011131256</v>
      </c>
      <c r="J176" s="20" t="s">
        <v>27715</v>
      </c>
      <c r="K176" s="24">
        <v>42600</v>
      </c>
      <c r="L176" s="19">
        <v>0</v>
      </c>
      <c r="M176" s="28">
        <v>479.95</v>
      </c>
      <c r="N176" s="24"/>
    </row>
    <row r="177" spans="2:14" hidden="1" x14ac:dyDescent="0.25">
      <c r="B177" s="20">
        <v>28102296</v>
      </c>
      <c r="C177" s="20"/>
      <c r="D177" s="20"/>
      <c r="E177" s="17" t="s">
        <v>9184</v>
      </c>
      <c r="F177" s="21" t="s">
        <v>41</v>
      </c>
      <c r="G177" s="21" t="s">
        <v>205</v>
      </c>
      <c r="H177" s="21" t="s">
        <v>206</v>
      </c>
      <c r="I177" s="20">
        <v>31011131258</v>
      </c>
      <c r="J177" s="20" t="s">
        <v>27716</v>
      </c>
      <c r="K177" s="24">
        <v>42600</v>
      </c>
      <c r="L177" s="19">
        <v>0</v>
      </c>
      <c r="M177" s="28">
        <v>479.95</v>
      </c>
      <c r="N177" s="24"/>
    </row>
    <row r="178" spans="2:14" hidden="1" x14ac:dyDescent="0.25">
      <c r="B178" s="20">
        <v>28102482</v>
      </c>
      <c r="C178" s="20"/>
      <c r="D178" s="20"/>
      <c r="E178" s="17" t="s">
        <v>9175</v>
      </c>
      <c r="F178" s="21" t="s">
        <v>41</v>
      </c>
      <c r="G178" s="21" t="s">
        <v>205</v>
      </c>
      <c r="H178" s="21" t="s">
        <v>206</v>
      </c>
      <c r="I178" s="20">
        <v>310101323648</v>
      </c>
      <c r="J178" s="20" t="s">
        <v>28194</v>
      </c>
      <c r="K178" s="24">
        <v>42633</v>
      </c>
      <c r="L178" s="19">
        <v>0</v>
      </c>
      <c r="M178" s="28">
        <v>479.95</v>
      </c>
      <c r="N178" s="24"/>
    </row>
    <row r="179" spans="2:14" hidden="1" x14ac:dyDescent="0.25">
      <c r="B179" s="20">
        <v>28102483</v>
      </c>
      <c r="C179" s="20"/>
      <c r="D179" s="20"/>
      <c r="E179" s="17" t="s">
        <v>9176</v>
      </c>
      <c r="F179" s="21" t="s">
        <v>41</v>
      </c>
      <c r="G179" s="21" t="s">
        <v>205</v>
      </c>
      <c r="H179" s="21" t="s">
        <v>206</v>
      </c>
      <c r="I179" s="20">
        <v>310101323650</v>
      </c>
      <c r="J179" s="20" t="s">
        <v>28195</v>
      </c>
      <c r="K179" s="24">
        <v>42600</v>
      </c>
      <c r="L179" s="19">
        <v>0</v>
      </c>
      <c r="M179" s="28">
        <v>479.95</v>
      </c>
      <c r="N179" s="24"/>
    </row>
    <row r="180" spans="2:14" hidden="1" x14ac:dyDescent="0.25">
      <c r="B180" s="20">
        <v>28102484</v>
      </c>
      <c r="C180" s="20"/>
      <c r="D180" s="20"/>
      <c r="E180" s="17" t="s">
        <v>9177</v>
      </c>
      <c r="F180" s="21" t="s">
        <v>41</v>
      </c>
      <c r="G180" s="21" t="s">
        <v>205</v>
      </c>
      <c r="H180" s="21" t="s">
        <v>206</v>
      </c>
      <c r="I180" s="20">
        <v>310101323652</v>
      </c>
      <c r="J180" s="20" t="s">
        <v>28196</v>
      </c>
      <c r="K180" s="24">
        <v>42600</v>
      </c>
      <c r="L180" s="19">
        <v>0</v>
      </c>
      <c r="M180" s="28">
        <v>479.95</v>
      </c>
      <c r="N180" s="24"/>
    </row>
    <row r="181" spans="2:14" hidden="1" x14ac:dyDescent="0.25">
      <c r="B181" s="20">
        <v>28102485</v>
      </c>
      <c r="C181" s="20"/>
      <c r="D181" s="20"/>
      <c r="E181" s="17" t="s">
        <v>9178</v>
      </c>
      <c r="F181" s="21" t="s">
        <v>41</v>
      </c>
      <c r="G181" s="21" t="s">
        <v>205</v>
      </c>
      <c r="H181" s="21" t="s">
        <v>206</v>
      </c>
      <c r="I181" s="20">
        <v>310101323654</v>
      </c>
      <c r="J181" s="20" t="s">
        <v>28197</v>
      </c>
      <c r="K181" s="24">
        <v>42600</v>
      </c>
      <c r="L181" s="19">
        <v>0</v>
      </c>
      <c r="M181" s="28">
        <v>479.95</v>
      </c>
      <c r="N181" s="24"/>
    </row>
    <row r="182" spans="2:14" hidden="1" x14ac:dyDescent="0.25">
      <c r="B182" s="20">
        <v>28102486</v>
      </c>
      <c r="C182" s="20"/>
      <c r="D182" s="20"/>
      <c r="E182" s="17" t="s">
        <v>9179</v>
      </c>
      <c r="F182" s="21" t="s">
        <v>41</v>
      </c>
      <c r="G182" s="21" t="s">
        <v>205</v>
      </c>
      <c r="H182" s="21" t="s">
        <v>206</v>
      </c>
      <c r="I182" s="20">
        <v>310101323656</v>
      </c>
      <c r="J182" s="20" t="s">
        <v>28198</v>
      </c>
      <c r="K182" s="24">
        <v>42600</v>
      </c>
      <c r="L182" s="19">
        <v>0</v>
      </c>
      <c r="M182" s="28">
        <v>479.95</v>
      </c>
      <c r="N182" s="24"/>
    </row>
    <row r="183" spans="2:14" hidden="1" x14ac:dyDescent="0.25">
      <c r="B183" s="20">
        <v>28102487</v>
      </c>
      <c r="C183" s="20"/>
      <c r="D183" s="20"/>
      <c r="E183" s="17" t="s">
        <v>9180</v>
      </c>
      <c r="F183" s="21" t="s">
        <v>41</v>
      </c>
      <c r="G183" s="21" t="s">
        <v>205</v>
      </c>
      <c r="H183" s="21" t="s">
        <v>206</v>
      </c>
      <c r="I183" s="20">
        <v>310101323658</v>
      </c>
      <c r="J183" s="20" t="s">
        <v>28199</v>
      </c>
      <c r="K183" s="24">
        <v>42600</v>
      </c>
      <c r="L183" s="19">
        <v>0</v>
      </c>
      <c r="M183" s="28">
        <v>479.95</v>
      </c>
      <c r="N183" s="24"/>
    </row>
    <row r="184" spans="2:14" hidden="1" x14ac:dyDescent="0.25">
      <c r="B184" s="20">
        <v>28102488</v>
      </c>
      <c r="C184" s="20"/>
      <c r="D184" s="20"/>
      <c r="E184" s="17" t="s">
        <v>9181</v>
      </c>
      <c r="F184" s="21" t="s">
        <v>41</v>
      </c>
      <c r="G184" s="21" t="s">
        <v>205</v>
      </c>
      <c r="H184" s="21" t="s">
        <v>206</v>
      </c>
      <c r="I184" s="20">
        <v>310101323660</v>
      </c>
      <c r="J184" s="20" t="s">
        <v>28200</v>
      </c>
      <c r="K184" s="24">
        <v>42600</v>
      </c>
      <c r="L184" s="19">
        <v>0</v>
      </c>
      <c r="M184" s="28">
        <v>479.95</v>
      </c>
      <c r="N184" s="24"/>
    </row>
    <row r="185" spans="2:14" hidden="1" x14ac:dyDescent="0.25">
      <c r="B185" s="20">
        <v>28102489</v>
      </c>
      <c r="C185" s="20"/>
      <c r="D185" s="20"/>
      <c r="E185" s="17" t="s">
        <v>9169</v>
      </c>
      <c r="F185" s="21" t="s">
        <v>41</v>
      </c>
      <c r="G185" s="21" t="s">
        <v>205</v>
      </c>
      <c r="H185" s="21" t="s">
        <v>206</v>
      </c>
      <c r="I185" s="20">
        <v>310101374048</v>
      </c>
      <c r="J185" s="20" t="s">
        <v>28201</v>
      </c>
      <c r="K185" s="24">
        <v>42600</v>
      </c>
      <c r="L185" s="19">
        <v>0</v>
      </c>
      <c r="M185" s="28">
        <v>479.95</v>
      </c>
      <c r="N185" s="24"/>
    </row>
    <row r="186" spans="2:14" hidden="1" x14ac:dyDescent="0.25">
      <c r="B186" s="20">
        <v>28102490</v>
      </c>
      <c r="C186" s="20"/>
      <c r="D186" s="20"/>
      <c r="E186" s="17" t="s">
        <v>9170</v>
      </c>
      <c r="F186" s="21" t="s">
        <v>41</v>
      </c>
      <c r="G186" s="21" t="s">
        <v>205</v>
      </c>
      <c r="H186" s="21" t="s">
        <v>206</v>
      </c>
      <c r="I186" s="20">
        <v>310101374050</v>
      </c>
      <c r="J186" s="20" t="s">
        <v>28202</v>
      </c>
      <c r="K186" s="24">
        <v>42600</v>
      </c>
      <c r="L186" s="19">
        <v>0</v>
      </c>
      <c r="M186" s="28">
        <v>479.95</v>
      </c>
      <c r="N186" s="24"/>
    </row>
    <row r="187" spans="2:14" hidden="1" x14ac:dyDescent="0.25">
      <c r="B187" s="20">
        <v>28102491</v>
      </c>
      <c r="C187" s="20"/>
      <c r="D187" s="20"/>
      <c r="E187" s="17" t="s">
        <v>9171</v>
      </c>
      <c r="F187" s="21" t="s">
        <v>41</v>
      </c>
      <c r="G187" s="21" t="s">
        <v>205</v>
      </c>
      <c r="H187" s="21" t="s">
        <v>206</v>
      </c>
      <c r="I187" s="20">
        <v>310101374052</v>
      </c>
      <c r="J187" s="20" t="s">
        <v>28203</v>
      </c>
      <c r="K187" s="24">
        <v>42600</v>
      </c>
      <c r="L187" s="19">
        <v>0</v>
      </c>
      <c r="M187" s="28">
        <v>479.95</v>
      </c>
      <c r="N187" s="24"/>
    </row>
    <row r="188" spans="2:14" hidden="1" x14ac:dyDescent="0.25">
      <c r="B188" s="20">
        <v>28102492</v>
      </c>
      <c r="C188" s="20"/>
      <c r="D188" s="20"/>
      <c r="E188" s="17" t="s">
        <v>9172</v>
      </c>
      <c r="F188" s="21" t="s">
        <v>41</v>
      </c>
      <c r="G188" s="21" t="s">
        <v>205</v>
      </c>
      <c r="H188" s="21" t="s">
        <v>206</v>
      </c>
      <c r="I188" s="20">
        <v>310101374054</v>
      </c>
      <c r="J188" s="20" t="s">
        <v>28204</v>
      </c>
      <c r="K188" s="24">
        <v>42600</v>
      </c>
      <c r="L188" s="19">
        <v>0</v>
      </c>
      <c r="M188" s="28">
        <v>479.95</v>
      </c>
      <c r="N188" s="24"/>
    </row>
    <row r="189" spans="2:14" hidden="1" x14ac:dyDescent="0.25">
      <c r="B189" s="20">
        <v>28102493</v>
      </c>
      <c r="C189" s="20"/>
      <c r="D189" s="20"/>
      <c r="E189" s="17" t="s">
        <v>9173</v>
      </c>
      <c r="F189" s="21" t="s">
        <v>41</v>
      </c>
      <c r="G189" s="21" t="s">
        <v>205</v>
      </c>
      <c r="H189" s="21" t="s">
        <v>206</v>
      </c>
      <c r="I189" s="20">
        <v>310101374056</v>
      </c>
      <c r="J189" s="20" t="s">
        <v>28205</v>
      </c>
      <c r="K189" s="24">
        <v>42600</v>
      </c>
      <c r="L189" s="19">
        <v>0</v>
      </c>
      <c r="M189" s="28">
        <v>479.95</v>
      </c>
      <c r="N189" s="24"/>
    </row>
    <row r="190" spans="2:14" hidden="1" x14ac:dyDescent="0.25">
      <c r="B190" s="20">
        <v>28102494</v>
      </c>
      <c r="C190" s="20"/>
      <c r="D190" s="20"/>
      <c r="E190" s="17" t="s">
        <v>9174</v>
      </c>
      <c r="F190" s="21" t="s">
        <v>41</v>
      </c>
      <c r="G190" s="21" t="s">
        <v>205</v>
      </c>
      <c r="H190" s="21" t="s">
        <v>206</v>
      </c>
      <c r="I190" s="20">
        <v>310101374058</v>
      </c>
      <c r="J190" s="20" t="s">
        <v>28206</v>
      </c>
      <c r="K190" s="24">
        <v>42600</v>
      </c>
      <c r="L190" s="19">
        <v>0</v>
      </c>
      <c r="M190" s="28">
        <v>479.95</v>
      </c>
      <c r="N190" s="24"/>
    </row>
    <row r="191" spans="2:14" hidden="1" x14ac:dyDescent="0.25">
      <c r="B191" s="20">
        <v>28102298</v>
      </c>
      <c r="C191" s="20"/>
      <c r="D191" s="20"/>
      <c r="E191" s="17" t="s">
        <v>9191</v>
      </c>
      <c r="F191" s="21" t="s">
        <v>41</v>
      </c>
      <c r="G191" s="21" t="s">
        <v>205</v>
      </c>
      <c r="H191" s="21" t="s">
        <v>206</v>
      </c>
      <c r="I191" s="20">
        <v>310111312348</v>
      </c>
      <c r="J191" s="20" t="s">
        <v>28223</v>
      </c>
      <c r="K191" s="24">
        <v>42600</v>
      </c>
      <c r="L191" s="19">
        <v>0</v>
      </c>
      <c r="M191" s="28">
        <v>479.95</v>
      </c>
      <c r="N191" s="24"/>
    </row>
    <row r="192" spans="2:14" hidden="1" x14ac:dyDescent="0.25">
      <c r="B192" s="20">
        <v>28102299</v>
      </c>
      <c r="C192" s="20"/>
      <c r="D192" s="20"/>
      <c r="E192" s="17" t="s">
        <v>9192</v>
      </c>
      <c r="F192" s="21" t="s">
        <v>41</v>
      </c>
      <c r="G192" s="21" t="s">
        <v>205</v>
      </c>
      <c r="H192" s="21" t="s">
        <v>206</v>
      </c>
      <c r="I192" s="20">
        <v>310111312350</v>
      </c>
      <c r="J192" s="20" t="s">
        <v>28224</v>
      </c>
      <c r="K192" s="24">
        <v>42600</v>
      </c>
      <c r="L192" s="19">
        <v>0</v>
      </c>
      <c r="M192" s="28">
        <v>479.95</v>
      </c>
      <c r="N192" s="24"/>
    </row>
    <row r="193" spans="2:14" hidden="1" x14ac:dyDescent="0.25">
      <c r="B193" s="20">
        <v>28102300</v>
      </c>
      <c r="C193" s="20"/>
      <c r="D193" s="20"/>
      <c r="E193" s="17" t="s">
        <v>9193</v>
      </c>
      <c r="F193" s="21" t="s">
        <v>41</v>
      </c>
      <c r="G193" s="21" t="s">
        <v>205</v>
      </c>
      <c r="H193" s="21" t="s">
        <v>206</v>
      </c>
      <c r="I193" s="20">
        <v>310111312352</v>
      </c>
      <c r="J193" s="20" t="s">
        <v>28225</v>
      </c>
      <c r="K193" s="24">
        <v>42600</v>
      </c>
      <c r="L193" s="19">
        <v>0</v>
      </c>
      <c r="M193" s="28">
        <v>479.95</v>
      </c>
      <c r="N193" s="24"/>
    </row>
    <row r="194" spans="2:14" hidden="1" x14ac:dyDescent="0.25">
      <c r="B194" s="20">
        <v>28102302</v>
      </c>
      <c r="C194" s="20"/>
      <c r="D194" s="20"/>
      <c r="E194" s="17" t="s">
        <v>9194</v>
      </c>
      <c r="F194" s="21" t="s">
        <v>41</v>
      </c>
      <c r="G194" s="21" t="s">
        <v>205</v>
      </c>
      <c r="H194" s="21" t="s">
        <v>206</v>
      </c>
      <c r="I194" s="20">
        <v>310111312356</v>
      </c>
      <c r="J194" s="20" t="s">
        <v>28226</v>
      </c>
      <c r="K194" s="24">
        <v>42600</v>
      </c>
      <c r="L194" s="19">
        <v>0</v>
      </c>
      <c r="M194" s="28">
        <v>479.95</v>
      </c>
      <c r="N194" s="24"/>
    </row>
    <row r="195" spans="2:14" hidden="1" x14ac:dyDescent="0.25">
      <c r="B195" s="20">
        <v>28102303</v>
      </c>
      <c r="C195" s="20"/>
      <c r="D195" s="20"/>
      <c r="E195" s="17" t="s">
        <v>9195</v>
      </c>
      <c r="F195" s="21" t="s">
        <v>41</v>
      </c>
      <c r="G195" s="21" t="s">
        <v>205</v>
      </c>
      <c r="H195" s="21" t="s">
        <v>206</v>
      </c>
      <c r="I195" s="20">
        <v>310111312358</v>
      </c>
      <c r="J195" s="20" t="s">
        <v>28227</v>
      </c>
      <c r="K195" s="24">
        <v>42600</v>
      </c>
      <c r="L195" s="19">
        <v>0</v>
      </c>
      <c r="M195" s="28">
        <v>479.95</v>
      </c>
      <c r="N195" s="24"/>
    </row>
    <row r="196" spans="2:14" hidden="1" x14ac:dyDescent="0.25">
      <c r="B196" s="20">
        <v>28102305</v>
      </c>
      <c r="C196" s="20"/>
      <c r="D196" s="20"/>
      <c r="E196" s="17" t="s">
        <v>9185</v>
      </c>
      <c r="F196" s="21" t="s">
        <v>41</v>
      </c>
      <c r="G196" s="21" t="s">
        <v>205</v>
      </c>
      <c r="H196" s="21" t="s">
        <v>206</v>
      </c>
      <c r="I196" s="20">
        <v>310111316348</v>
      </c>
      <c r="J196" s="20" t="s">
        <v>28228</v>
      </c>
      <c r="K196" s="24">
        <v>42600</v>
      </c>
      <c r="L196" s="19">
        <v>0</v>
      </c>
      <c r="M196" s="28">
        <v>479.95</v>
      </c>
      <c r="N196" s="24"/>
    </row>
    <row r="197" spans="2:14" hidden="1" x14ac:dyDescent="0.25">
      <c r="B197" s="20">
        <v>28102306</v>
      </c>
      <c r="C197" s="20"/>
      <c r="D197" s="20"/>
      <c r="E197" s="17" t="s">
        <v>9186</v>
      </c>
      <c r="F197" s="21" t="s">
        <v>41</v>
      </c>
      <c r="G197" s="21" t="s">
        <v>205</v>
      </c>
      <c r="H197" s="21" t="s">
        <v>206</v>
      </c>
      <c r="I197" s="20">
        <v>310111316350</v>
      </c>
      <c r="J197" s="20" t="s">
        <v>28229</v>
      </c>
      <c r="K197" s="24">
        <v>42600</v>
      </c>
      <c r="L197" s="19">
        <v>0</v>
      </c>
      <c r="M197" s="28">
        <v>479.95</v>
      </c>
      <c r="N197" s="24"/>
    </row>
    <row r="198" spans="2:14" hidden="1" x14ac:dyDescent="0.25">
      <c r="B198" s="20">
        <v>28102307</v>
      </c>
      <c r="C198" s="20"/>
      <c r="D198" s="20"/>
      <c r="E198" s="17" t="s">
        <v>9187</v>
      </c>
      <c r="F198" s="21" t="s">
        <v>41</v>
      </c>
      <c r="G198" s="21" t="s">
        <v>205</v>
      </c>
      <c r="H198" s="21" t="s">
        <v>206</v>
      </c>
      <c r="I198" s="20">
        <v>310111316352</v>
      </c>
      <c r="J198" s="20" t="s">
        <v>28230</v>
      </c>
      <c r="K198" s="24">
        <v>42600</v>
      </c>
      <c r="L198" s="19">
        <v>0</v>
      </c>
      <c r="M198" s="28">
        <v>479.95</v>
      </c>
      <c r="N198" s="24"/>
    </row>
    <row r="199" spans="2:14" hidden="1" x14ac:dyDescent="0.25">
      <c r="B199" s="20">
        <v>28102308</v>
      </c>
      <c r="C199" s="20"/>
      <c r="D199" s="20"/>
      <c r="E199" s="17" t="s">
        <v>7506</v>
      </c>
      <c r="F199" s="21" t="s">
        <v>41</v>
      </c>
      <c r="G199" s="21" t="s">
        <v>205</v>
      </c>
      <c r="H199" s="21" t="s">
        <v>206</v>
      </c>
      <c r="I199" s="20">
        <v>310111316354</v>
      </c>
      <c r="J199" s="20" t="s">
        <v>28231</v>
      </c>
      <c r="K199" s="24">
        <v>42600</v>
      </c>
      <c r="L199" s="19">
        <v>0</v>
      </c>
      <c r="M199" s="28">
        <v>479.95</v>
      </c>
      <c r="N199" s="24"/>
    </row>
    <row r="200" spans="2:14" hidden="1" x14ac:dyDescent="0.25">
      <c r="B200" s="20">
        <v>28102309</v>
      </c>
      <c r="C200" s="20"/>
      <c r="D200" s="20"/>
      <c r="E200" s="17" t="s">
        <v>9188</v>
      </c>
      <c r="F200" s="21" t="s">
        <v>41</v>
      </c>
      <c r="G200" s="21" t="s">
        <v>205</v>
      </c>
      <c r="H200" s="21" t="s">
        <v>206</v>
      </c>
      <c r="I200" s="20">
        <v>310111316356</v>
      </c>
      <c r="J200" s="20" t="s">
        <v>28232</v>
      </c>
      <c r="K200" s="24">
        <v>42600</v>
      </c>
      <c r="L200" s="19">
        <v>0</v>
      </c>
      <c r="M200" s="28">
        <v>479.95</v>
      </c>
      <c r="N200" s="24"/>
    </row>
    <row r="201" spans="2:14" hidden="1" x14ac:dyDescent="0.25">
      <c r="B201" s="20">
        <v>28102310</v>
      </c>
      <c r="C201" s="20"/>
      <c r="D201" s="20"/>
      <c r="E201" s="17" t="s">
        <v>9189</v>
      </c>
      <c r="F201" s="21" t="s">
        <v>41</v>
      </c>
      <c r="G201" s="21" t="s">
        <v>205</v>
      </c>
      <c r="H201" s="21" t="s">
        <v>206</v>
      </c>
      <c r="I201" s="20">
        <v>310111316358</v>
      </c>
      <c r="J201" s="20" t="s">
        <v>28233</v>
      </c>
      <c r="K201" s="24">
        <v>42600</v>
      </c>
      <c r="L201" s="19">
        <v>0</v>
      </c>
      <c r="M201" s="28">
        <v>479.95</v>
      </c>
      <c r="N201" s="24"/>
    </row>
    <row r="202" spans="2:14" hidden="1" x14ac:dyDescent="0.25">
      <c r="B202" s="20">
        <v>28102311</v>
      </c>
      <c r="C202" s="20"/>
      <c r="D202" s="20"/>
      <c r="E202" s="17" t="s">
        <v>9190</v>
      </c>
      <c r="F202" s="21" t="s">
        <v>41</v>
      </c>
      <c r="G202" s="21" t="s">
        <v>205</v>
      </c>
      <c r="H202" s="21" t="s">
        <v>206</v>
      </c>
      <c r="I202" s="20">
        <v>310111316360</v>
      </c>
      <c r="J202" s="20" t="s">
        <v>28234</v>
      </c>
      <c r="K202" s="24">
        <v>42600</v>
      </c>
      <c r="L202" s="19">
        <v>0</v>
      </c>
      <c r="M202" s="28">
        <v>479.95</v>
      </c>
      <c r="N202" s="24"/>
    </row>
    <row r="203" spans="2:14" hidden="1" x14ac:dyDescent="0.25">
      <c r="B203" s="20">
        <v>28102496</v>
      </c>
      <c r="C203" s="20"/>
      <c r="D203" s="20"/>
      <c r="E203" s="17" t="s">
        <v>9197</v>
      </c>
      <c r="F203" s="21" t="s">
        <v>41</v>
      </c>
      <c r="G203" s="21" t="s">
        <v>205</v>
      </c>
      <c r="H203" s="21" t="s">
        <v>206</v>
      </c>
      <c r="I203" s="20">
        <v>310111323648</v>
      </c>
      <c r="J203" s="20" t="s">
        <v>28235</v>
      </c>
      <c r="K203" s="24">
        <v>42600</v>
      </c>
      <c r="L203" s="19">
        <v>0</v>
      </c>
      <c r="M203" s="28">
        <v>479.95</v>
      </c>
      <c r="N203" s="24"/>
    </row>
    <row r="204" spans="2:14" hidden="1" x14ac:dyDescent="0.25">
      <c r="B204" s="20">
        <v>28102497</v>
      </c>
      <c r="C204" s="20"/>
      <c r="D204" s="20"/>
      <c r="E204" s="17" t="s">
        <v>9198</v>
      </c>
      <c r="F204" s="21" t="s">
        <v>41</v>
      </c>
      <c r="G204" s="21" t="s">
        <v>205</v>
      </c>
      <c r="H204" s="21" t="s">
        <v>206</v>
      </c>
      <c r="I204" s="20">
        <v>310111323650</v>
      </c>
      <c r="J204" s="20" t="s">
        <v>28236</v>
      </c>
      <c r="K204" s="24">
        <v>42600</v>
      </c>
      <c r="L204" s="19">
        <v>0</v>
      </c>
      <c r="M204" s="28">
        <v>479.95</v>
      </c>
      <c r="N204" s="24"/>
    </row>
    <row r="205" spans="2:14" hidden="1" x14ac:dyDescent="0.25">
      <c r="B205" s="20">
        <v>28102498</v>
      </c>
      <c r="C205" s="20"/>
      <c r="D205" s="20"/>
      <c r="E205" s="17" t="s">
        <v>9199</v>
      </c>
      <c r="F205" s="21" t="s">
        <v>41</v>
      </c>
      <c r="G205" s="21" t="s">
        <v>205</v>
      </c>
      <c r="H205" s="21" t="s">
        <v>206</v>
      </c>
      <c r="I205" s="20">
        <v>310111323652</v>
      </c>
      <c r="J205" s="20" t="s">
        <v>28237</v>
      </c>
      <c r="K205" s="24">
        <v>42600</v>
      </c>
      <c r="L205" s="19">
        <v>0</v>
      </c>
      <c r="M205" s="28">
        <v>479.95</v>
      </c>
      <c r="N205" s="24"/>
    </row>
    <row r="206" spans="2:14" hidden="1" x14ac:dyDescent="0.25">
      <c r="B206" s="20">
        <v>28102499</v>
      </c>
      <c r="C206" s="20"/>
      <c r="D206" s="20"/>
      <c r="E206" s="17" t="s">
        <v>9200</v>
      </c>
      <c r="F206" s="21" t="s">
        <v>41</v>
      </c>
      <c r="G206" s="21" t="s">
        <v>205</v>
      </c>
      <c r="H206" s="21" t="s">
        <v>206</v>
      </c>
      <c r="I206" s="20">
        <v>310111323654</v>
      </c>
      <c r="J206" s="20" t="s">
        <v>28238</v>
      </c>
      <c r="K206" s="24">
        <v>42600</v>
      </c>
      <c r="L206" s="19">
        <v>0</v>
      </c>
      <c r="M206" s="28">
        <v>479.95</v>
      </c>
      <c r="N206" s="24"/>
    </row>
    <row r="207" spans="2:14" hidden="1" x14ac:dyDescent="0.25">
      <c r="B207" s="20">
        <v>28102500</v>
      </c>
      <c r="C207" s="20"/>
      <c r="D207" s="20"/>
      <c r="E207" s="17" t="s">
        <v>9201</v>
      </c>
      <c r="F207" s="21" t="s">
        <v>41</v>
      </c>
      <c r="G207" s="21" t="s">
        <v>205</v>
      </c>
      <c r="H207" s="21" t="s">
        <v>206</v>
      </c>
      <c r="I207" s="20">
        <v>310111323656</v>
      </c>
      <c r="J207" s="20" t="s">
        <v>28239</v>
      </c>
      <c r="K207" s="24">
        <v>42600</v>
      </c>
      <c r="L207" s="19">
        <v>0</v>
      </c>
      <c r="M207" s="28">
        <v>479.95</v>
      </c>
      <c r="N207" s="24"/>
    </row>
    <row r="208" spans="2:14" hidden="1" x14ac:dyDescent="0.25">
      <c r="B208" s="20">
        <v>28102501</v>
      </c>
      <c r="C208" s="20"/>
      <c r="D208" s="20"/>
      <c r="E208" s="17" t="s">
        <v>9202</v>
      </c>
      <c r="F208" s="21" t="s">
        <v>41</v>
      </c>
      <c r="G208" s="21" t="s">
        <v>205</v>
      </c>
      <c r="H208" s="21" t="s">
        <v>206</v>
      </c>
      <c r="I208" s="20">
        <v>310111323658</v>
      </c>
      <c r="J208" s="20" t="s">
        <v>28240</v>
      </c>
      <c r="K208" s="24">
        <v>42600</v>
      </c>
      <c r="L208" s="19">
        <v>0</v>
      </c>
      <c r="M208" s="28">
        <v>479.95</v>
      </c>
      <c r="N208" s="24"/>
    </row>
    <row r="209" spans="2:14" hidden="1" x14ac:dyDescent="0.25">
      <c r="B209" s="20">
        <v>28102503</v>
      </c>
      <c r="C209" s="20"/>
      <c r="D209" s="20"/>
      <c r="E209" s="17" t="s">
        <v>9141</v>
      </c>
      <c r="F209" s="21" t="s">
        <v>41</v>
      </c>
      <c r="G209" s="21" t="s">
        <v>205</v>
      </c>
      <c r="H209" s="21" t="s">
        <v>206</v>
      </c>
      <c r="I209" s="20">
        <v>310111374048</v>
      </c>
      <c r="J209" s="20" t="s">
        <v>28241</v>
      </c>
      <c r="K209" s="24">
        <v>42600</v>
      </c>
      <c r="L209" s="19">
        <v>0</v>
      </c>
      <c r="M209" s="28">
        <v>479.95</v>
      </c>
      <c r="N209" s="24"/>
    </row>
    <row r="210" spans="2:14" hidden="1" x14ac:dyDescent="0.25">
      <c r="B210" s="20">
        <v>28102507</v>
      </c>
      <c r="C210" s="20"/>
      <c r="D210" s="20"/>
      <c r="E210" s="17" t="s">
        <v>9142</v>
      </c>
      <c r="F210" s="21" t="s">
        <v>41</v>
      </c>
      <c r="G210" s="21" t="s">
        <v>205</v>
      </c>
      <c r="H210" s="21" t="s">
        <v>206</v>
      </c>
      <c r="I210" s="20">
        <v>310111374056</v>
      </c>
      <c r="J210" s="20" t="s">
        <v>28242</v>
      </c>
      <c r="K210" s="24">
        <v>42600</v>
      </c>
      <c r="L210" s="19">
        <v>0</v>
      </c>
      <c r="M210" s="28">
        <v>479.95</v>
      </c>
      <c r="N210" s="24"/>
    </row>
    <row r="211" spans="2:14" hidden="1" x14ac:dyDescent="0.25">
      <c r="B211" s="20">
        <v>28102508</v>
      </c>
      <c r="C211" s="20"/>
      <c r="D211" s="20"/>
      <c r="E211" s="17" t="s">
        <v>9143</v>
      </c>
      <c r="F211" s="21" t="s">
        <v>41</v>
      </c>
      <c r="G211" s="21" t="s">
        <v>205</v>
      </c>
      <c r="H211" s="21" t="s">
        <v>206</v>
      </c>
      <c r="I211" s="20">
        <v>310111374058</v>
      </c>
      <c r="J211" s="20" t="s">
        <v>28243</v>
      </c>
      <c r="K211" s="24">
        <v>42600</v>
      </c>
      <c r="L211" s="19">
        <v>0</v>
      </c>
      <c r="M211" s="28">
        <v>479.95</v>
      </c>
      <c r="N211" s="24"/>
    </row>
    <row r="212" spans="2:14" hidden="1" x14ac:dyDescent="0.25">
      <c r="B212" s="20">
        <v>28202762</v>
      </c>
      <c r="C212" s="20"/>
      <c r="D212" s="20"/>
      <c r="E212" s="17" t="s">
        <v>9242</v>
      </c>
      <c r="F212" s="21" t="s">
        <v>41</v>
      </c>
      <c r="G212" s="21" t="s">
        <v>205</v>
      </c>
      <c r="H212" s="21" t="s">
        <v>206</v>
      </c>
      <c r="I212" s="20" t="s">
        <v>9243</v>
      </c>
      <c r="J212" s="20" t="s">
        <v>29175</v>
      </c>
      <c r="K212" s="24">
        <v>42600</v>
      </c>
      <c r="L212" s="19">
        <v>0</v>
      </c>
      <c r="M212" s="28">
        <v>269.95</v>
      </c>
      <c r="N212" s="24"/>
    </row>
    <row r="213" spans="2:14" hidden="1" x14ac:dyDescent="0.25">
      <c r="B213" s="20">
        <v>28202763</v>
      </c>
      <c r="C213" s="20"/>
      <c r="D213" s="20"/>
      <c r="E213" s="17" t="s">
        <v>9245</v>
      </c>
      <c r="F213" s="21" t="s">
        <v>41</v>
      </c>
      <c r="G213" s="21" t="s">
        <v>205</v>
      </c>
      <c r="H213" s="21" t="s">
        <v>206</v>
      </c>
      <c r="I213" s="20" t="s">
        <v>9246</v>
      </c>
      <c r="J213" s="20" t="s">
        <v>29176</v>
      </c>
      <c r="K213" s="24">
        <v>42600</v>
      </c>
      <c r="L213" s="19">
        <v>0</v>
      </c>
      <c r="M213" s="28">
        <v>269.95</v>
      </c>
      <c r="N213" s="24"/>
    </row>
    <row r="214" spans="2:14" hidden="1" x14ac:dyDescent="0.25">
      <c r="B214" s="20">
        <v>28202764</v>
      </c>
      <c r="C214" s="20"/>
      <c r="D214" s="20"/>
      <c r="E214" s="17" t="s">
        <v>9248</v>
      </c>
      <c r="F214" s="21" t="s">
        <v>41</v>
      </c>
      <c r="G214" s="21" t="s">
        <v>205</v>
      </c>
      <c r="H214" s="21" t="s">
        <v>206</v>
      </c>
      <c r="I214" s="20" t="s">
        <v>9249</v>
      </c>
      <c r="J214" s="20" t="s">
        <v>29177</v>
      </c>
      <c r="K214" s="24">
        <v>42600</v>
      </c>
      <c r="L214" s="19">
        <v>0</v>
      </c>
      <c r="M214" s="28">
        <v>269.95</v>
      </c>
      <c r="N214" s="24"/>
    </row>
    <row r="215" spans="2:14" hidden="1" x14ac:dyDescent="0.25">
      <c r="B215" s="20">
        <v>28202760</v>
      </c>
      <c r="C215" s="20"/>
      <c r="D215" s="20"/>
      <c r="E215" s="17" t="s">
        <v>9251</v>
      </c>
      <c r="F215" s="21" t="s">
        <v>41</v>
      </c>
      <c r="G215" s="21" t="s">
        <v>205</v>
      </c>
      <c r="H215" s="21" t="s">
        <v>206</v>
      </c>
      <c r="I215" s="20" t="s">
        <v>9252</v>
      </c>
      <c r="J215" s="20" t="s">
        <v>29178</v>
      </c>
      <c r="K215" s="24">
        <v>42600</v>
      </c>
      <c r="L215" s="19">
        <v>0</v>
      </c>
      <c r="M215" s="28">
        <v>269.95</v>
      </c>
      <c r="N215" s="24"/>
    </row>
    <row r="216" spans="2:14" hidden="1" x14ac:dyDescent="0.25">
      <c r="B216" s="20">
        <v>28202759</v>
      </c>
      <c r="C216" s="20"/>
      <c r="D216" s="20"/>
      <c r="E216" s="17" t="s">
        <v>9254</v>
      </c>
      <c r="F216" s="21" t="s">
        <v>41</v>
      </c>
      <c r="G216" s="21" t="s">
        <v>205</v>
      </c>
      <c r="H216" s="21" t="s">
        <v>206</v>
      </c>
      <c r="I216" s="20" t="s">
        <v>9255</v>
      </c>
      <c r="J216" s="20" t="s">
        <v>29179</v>
      </c>
      <c r="K216" s="24">
        <v>42600</v>
      </c>
      <c r="L216" s="19">
        <v>0</v>
      </c>
      <c r="M216" s="28">
        <v>269.95</v>
      </c>
      <c r="N216" s="24"/>
    </row>
    <row r="217" spans="2:14" hidden="1" x14ac:dyDescent="0.25">
      <c r="B217" s="20">
        <v>28202761</v>
      </c>
      <c r="C217" s="20"/>
      <c r="D217" s="20"/>
      <c r="E217" s="17" t="s">
        <v>9259</v>
      </c>
      <c r="F217" s="21" t="s">
        <v>41</v>
      </c>
      <c r="G217" s="21" t="s">
        <v>205</v>
      </c>
      <c r="H217" s="21" t="s">
        <v>206</v>
      </c>
      <c r="I217" s="20" t="s">
        <v>9260</v>
      </c>
      <c r="J217" s="20" t="s">
        <v>29180</v>
      </c>
      <c r="K217" s="24">
        <v>42600</v>
      </c>
      <c r="L217" s="19">
        <v>0</v>
      </c>
      <c r="M217" s="28">
        <v>269.95</v>
      </c>
      <c r="N217" s="24"/>
    </row>
    <row r="218" spans="2:14" hidden="1" x14ac:dyDescent="0.25">
      <c r="B218" s="20">
        <v>28203165</v>
      </c>
      <c r="C218" s="20"/>
      <c r="D218" s="20"/>
      <c r="E218" s="17" t="s">
        <v>9262</v>
      </c>
      <c r="F218" s="21" t="s">
        <v>41</v>
      </c>
      <c r="G218" s="21" t="s">
        <v>205</v>
      </c>
      <c r="H218" s="21" t="s">
        <v>206</v>
      </c>
      <c r="I218" s="20" t="s">
        <v>9263</v>
      </c>
      <c r="J218" s="20" t="s">
        <v>29181</v>
      </c>
      <c r="K218" s="24">
        <v>42600</v>
      </c>
      <c r="L218" s="19">
        <v>0</v>
      </c>
      <c r="M218" s="28">
        <v>269.95</v>
      </c>
      <c r="N218" s="24"/>
    </row>
    <row r="219" spans="2:14" hidden="1" x14ac:dyDescent="0.25">
      <c r="B219" s="20">
        <v>28202769</v>
      </c>
      <c r="C219" s="20"/>
      <c r="D219" s="20"/>
      <c r="E219" s="17" t="s">
        <v>9211</v>
      </c>
      <c r="F219" s="21" t="s">
        <v>41</v>
      </c>
      <c r="G219" s="21" t="s">
        <v>205</v>
      </c>
      <c r="H219" s="21" t="s">
        <v>206</v>
      </c>
      <c r="I219" s="20" t="s">
        <v>9212</v>
      </c>
      <c r="J219" s="20" t="s">
        <v>29182</v>
      </c>
      <c r="K219" s="24">
        <v>42600</v>
      </c>
      <c r="L219" s="19">
        <v>0</v>
      </c>
      <c r="M219" s="28">
        <v>269.95</v>
      </c>
      <c r="N219" s="24"/>
    </row>
    <row r="220" spans="2:14" hidden="1" x14ac:dyDescent="0.25">
      <c r="B220" s="20">
        <v>28202767</v>
      </c>
      <c r="C220" s="20"/>
      <c r="D220" s="20"/>
      <c r="E220" s="17" t="s">
        <v>9218</v>
      </c>
      <c r="F220" s="21" t="s">
        <v>41</v>
      </c>
      <c r="G220" s="21" t="s">
        <v>205</v>
      </c>
      <c r="H220" s="21" t="s">
        <v>206</v>
      </c>
      <c r="I220" s="20" t="s">
        <v>9219</v>
      </c>
      <c r="J220" s="20" t="s">
        <v>29183</v>
      </c>
      <c r="K220" s="24">
        <v>42600</v>
      </c>
      <c r="L220" s="19">
        <v>0</v>
      </c>
      <c r="M220" s="28">
        <v>269.95</v>
      </c>
      <c r="N220" s="24"/>
    </row>
    <row r="221" spans="2:14" hidden="1" x14ac:dyDescent="0.25">
      <c r="B221" s="20">
        <v>28203166</v>
      </c>
      <c r="C221" s="20"/>
      <c r="D221" s="20"/>
      <c r="E221" s="17" t="s">
        <v>9265</v>
      </c>
      <c r="F221" s="21" t="s">
        <v>41</v>
      </c>
      <c r="G221" s="21" t="s">
        <v>205</v>
      </c>
      <c r="H221" s="21" t="s">
        <v>206</v>
      </c>
      <c r="I221" s="20" t="s">
        <v>9266</v>
      </c>
      <c r="J221" s="20" t="s">
        <v>29184</v>
      </c>
      <c r="K221" s="24">
        <v>42600</v>
      </c>
      <c r="L221" s="19">
        <v>0</v>
      </c>
      <c r="M221" s="28">
        <v>269.95</v>
      </c>
      <c r="N221" s="24"/>
    </row>
    <row r="222" spans="2:14" hidden="1" x14ac:dyDescent="0.25">
      <c r="B222" s="20">
        <v>28202768</v>
      </c>
      <c r="C222" s="20"/>
      <c r="D222" s="20"/>
      <c r="E222" s="17" t="s">
        <v>9225</v>
      </c>
      <c r="F222" s="21" t="s">
        <v>41</v>
      </c>
      <c r="G222" s="21" t="s">
        <v>205</v>
      </c>
      <c r="H222" s="21" t="s">
        <v>206</v>
      </c>
      <c r="I222" s="20" t="s">
        <v>9226</v>
      </c>
      <c r="J222" s="20" t="s">
        <v>29185</v>
      </c>
      <c r="K222" s="24">
        <v>42600</v>
      </c>
      <c r="L222" s="19">
        <v>0</v>
      </c>
      <c r="M222" s="28">
        <v>269.95</v>
      </c>
      <c r="N222" s="24"/>
    </row>
    <row r="223" spans="2:14" hidden="1" x14ac:dyDescent="0.25">
      <c r="B223" s="20">
        <v>28203163</v>
      </c>
      <c r="C223" s="20"/>
      <c r="D223" s="20"/>
      <c r="E223" s="17" t="s">
        <v>9270</v>
      </c>
      <c r="F223" s="21" t="s">
        <v>41</v>
      </c>
      <c r="G223" s="21" t="s">
        <v>205</v>
      </c>
      <c r="H223" s="21" t="s">
        <v>206</v>
      </c>
      <c r="I223" s="20" t="s">
        <v>9271</v>
      </c>
      <c r="J223" s="20" t="s">
        <v>29186</v>
      </c>
      <c r="K223" s="24">
        <v>42600</v>
      </c>
      <c r="L223" s="19">
        <v>0</v>
      </c>
      <c r="M223" s="28">
        <v>269.95</v>
      </c>
      <c r="N223" s="24"/>
    </row>
    <row r="224" spans="2:14" hidden="1" x14ac:dyDescent="0.25">
      <c r="B224" s="20">
        <v>28203162</v>
      </c>
      <c r="C224" s="20"/>
      <c r="D224" s="20"/>
      <c r="E224" s="17" t="s">
        <v>9273</v>
      </c>
      <c r="F224" s="21" t="s">
        <v>41</v>
      </c>
      <c r="G224" s="21" t="s">
        <v>205</v>
      </c>
      <c r="H224" s="21" t="s">
        <v>206</v>
      </c>
      <c r="I224" s="20" t="s">
        <v>9274</v>
      </c>
      <c r="J224" s="20" t="s">
        <v>29187</v>
      </c>
      <c r="K224" s="24">
        <v>42600</v>
      </c>
      <c r="L224" s="19">
        <v>0</v>
      </c>
      <c r="M224" s="28">
        <v>269.95</v>
      </c>
      <c r="N224" s="24"/>
    </row>
    <row r="225" spans="2:14" hidden="1" x14ac:dyDescent="0.25">
      <c r="B225" s="20">
        <v>28203164</v>
      </c>
      <c r="C225" s="20"/>
      <c r="D225" s="20"/>
      <c r="E225" s="17" t="s">
        <v>9278</v>
      </c>
      <c r="F225" s="21" t="s">
        <v>41</v>
      </c>
      <c r="G225" s="21" t="s">
        <v>205</v>
      </c>
      <c r="H225" s="21" t="s">
        <v>206</v>
      </c>
      <c r="I225" s="20" t="s">
        <v>9279</v>
      </c>
      <c r="J225" s="20" t="s">
        <v>29188</v>
      </c>
      <c r="K225" s="24">
        <v>42600</v>
      </c>
      <c r="L225" s="19">
        <v>0</v>
      </c>
      <c r="M225" s="28">
        <v>269.95</v>
      </c>
      <c r="N225" s="24"/>
    </row>
    <row r="226" spans="2:14" hidden="1" x14ac:dyDescent="0.25">
      <c r="B226" s="20">
        <v>28203158</v>
      </c>
      <c r="C226" s="20"/>
      <c r="D226" s="20"/>
      <c r="E226" s="17" t="s">
        <v>9203</v>
      </c>
      <c r="F226" s="21" t="s">
        <v>41</v>
      </c>
      <c r="G226" s="21" t="s">
        <v>205</v>
      </c>
      <c r="H226" s="21" t="s">
        <v>206</v>
      </c>
      <c r="I226" s="20" t="s">
        <v>9204</v>
      </c>
      <c r="J226" s="20" t="s">
        <v>29189</v>
      </c>
      <c r="K226" s="24">
        <v>42600</v>
      </c>
      <c r="L226" s="19">
        <v>0</v>
      </c>
      <c r="M226" s="28">
        <v>269.95</v>
      </c>
      <c r="N226" s="24"/>
    </row>
    <row r="227" spans="2:14" hidden="1" x14ac:dyDescent="0.25">
      <c r="B227" s="20">
        <v>28203156</v>
      </c>
      <c r="C227" s="20"/>
      <c r="D227" s="20"/>
      <c r="E227" s="17" t="s">
        <v>9205</v>
      </c>
      <c r="F227" s="21" t="s">
        <v>41</v>
      </c>
      <c r="G227" s="21" t="s">
        <v>205</v>
      </c>
      <c r="H227" s="21" t="s">
        <v>206</v>
      </c>
      <c r="I227" s="20" t="s">
        <v>9206</v>
      </c>
      <c r="J227" s="20" t="s">
        <v>29190</v>
      </c>
      <c r="K227" s="24">
        <v>42600</v>
      </c>
      <c r="L227" s="19">
        <v>0</v>
      </c>
      <c r="M227" s="28">
        <v>269.95</v>
      </c>
      <c r="N227" s="24"/>
    </row>
    <row r="228" spans="2:14" hidden="1" x14ac:dyDescent="0.25">
      <c r="B228" s="20">
        <v>28203155</v>
      </c>
      <c r="C228" s="20"/>
      <c r="D228" s="20"/>
      <c r="E228" s="17" t="s">
        <v>9207</v>
      </c>
      <c r="F228" s="21" t="s">
        <v>41</v>
      </c>
      <c r="G228" s="21" t="s">
        <v>205</v>
      </c>
      <c r="H228" s="21" t="s">
        <v>206</v>
      </c>
      <c r="I228" s="20" t="s">
        <v>9208</v>
      </c>
      <c r="J228" s="20" t="s">
        <v>29191</v>
      </c>
      <c r="K228" s="24">
        <v>42600</v>
      </c>
      <c r="L228" s="19">
        <v>0</v>
      </c>
      <c r="M228" s="28">
        <v>269.95</v>
      </c>
      <c r="N228" s="24"/>
    </row>
    <row r="229" spans="2:14" hidden="1" x14ac:dyDescent="0.25">
      <c r="B229" s="20">
        <v>28203157</v>
      </c>
      <c r="C229" s="20"/>
      <c r="D229" s="20"/>
      <c r="E229" s="17" t="s">
        <v>9209</v>
      </c>
      <c r="F229" s="21" t="s">
        <v>41</v>
      </c>
      <c r="G229" s="21" t="s">
        <v>205</v>
      </c>
      <c r="H229" s="21" t="s">
        <v>206</v>
      </c>
      <c r="I229" s="20" t="s">
        <v>9210</v>
      </c>
      <c r="J229" s="20" t="s">
        <v>29192</v>
      </c>
      <c r="K229" s="24">
        <v>42600</v>
      </c>
      <c r="L229" s="19">
        <v>0</v>
      </c>
      <c r="M229" s="28">
        <v>269.95</v>
      </c>
      <c r="N229" s="24"/>
    </row>
    <row r="230" spans="2:14" hidden="1" x14ac:dyDescent="0.25">
      <c r="B230" s="20">
        <v>28203533</v>
      </c>
      <c r="C230" s="20"/>
      <c r="D230" s="20"/>
      <c r="E230" s="17" t="s">
        <v>9551</v>
      </c>
      <c r="F230" s="21" t="s">
        <v>41</v>
      </c>
      <c r="G230" s="21" t="s">
        <v>205</v>
      </c>
      <c r="H230" s="21" t="s">
        <v>206</v>
      </c>
      <c r="I230" s="20" t="s">
        <v>9552</v>
      </c>
      <c r="J230" s="20" t="s">
        <v>29685</v>
      </c>
      <c r="K230" s="24"/>
      <c r="L230" s="19">
        <v>0</v>
      </c>
      <c r="M230" s="28">
        <v>429.95</v>
      </c>
      <c r="N230" s="24"/>
    </row>
    <row r="231" spans="2:14" hidden="1" x14ac:dyDescent="0.25">
      <c r="B231" s="20">
        <v>28203534</v>
      </c>
      <c r="C231" s="20"/>
      <c r="D231" s="20"/>
      <c r="E231" s="17" t="s">
        <v>9553</v>
      </c>
      <c r="F231" s="21" t="s">
        <v>41</v>
      </c>
      <c r="G231" s="21" t="s">
        <v>205</v>
      </c>
      <c r="H231" s="21" t="s">
        <v>206</v>
      </c>
      <c r="I231" s="20" t="s">
        <v>9554</v>
      </c>
      <c r="J231" s="20" t="s">
        <v>29686</v>
      </c>
      <c r="K231" s="24"/>
      <c r="L231" s="19">
        <v>0</v>
      </c>
      <c r="M231" s="28">
        <v>429.95</v>
      </c>
      <c r="N231" s="24"/>
    </row>
    <row r="232" spans="2:14" hidden="1" x14ac:dyDescent="0.25">
      <c r="B232" s="20">
        <v>28203535</v>
      </c>
      <c r="C232" s="20"/>
      <c r="D232" s="20"/>
      <c r="E232" s="17" t="s">
        <v>9555</v>
      </c>
      <c r="F232" s="21" t="s">
        <v>41</v>
      </c>
      <c r="G232" s="21" t="s">
        <v>205</v>
      </c>
      <c r="H232" s="21" t="s">
        <v>206</v>
      </c>
      <c r="I232" s="20" t="s">
        <v>9556</v>
      </c>
      <c r="J232" s="20" t="s">
        <v>29687</v>
      </c>
      <c r="K232" s="24"/>
      <c r="L232" s="19">
        <v>0</v>
      </c>
      <c r="M232" s="28">
        <v>429.95</v>
      </c>
      <c r="N232" s="24"/>
    </row>
    <row r="233" spans="2:14" hidden="1" x14ac:dyDescent="0.25">
      <c r="B233" s="20">
        <v>28203531</v>
      </c>
      <c r="C233" s="20"/>
      <c r="D233" s="20"/>
      <c r="E233" s="17" t="s">
        <v>9557</v>
      </c>
      <c r="F233" s="21" t="s">
        <v>41</v>
      </c>
      <c r="G233" s="21" t="s">
        <v>205</v>
      </c>
      <c r="H233" s="21" t="s">
        <v>206</v>
      </c>
      <c r="I233" s="20" t="s">
        <v>9558</v>
      </c>
      <c r="J233" s="20" t="s">
        <v>29688</v>
      </c>
      <c r="K233" s="24"/>
      <c r="L233" s="19">
        <v>0</v>
      </c>
      <c r="M233" s="28">
        <v>429.95</v>
      </c>
      <c r="N233" s="24"/>
    </row>
    <row r="234" spans="2:14" hidden="1" x14ac:dyDescent="0.25">
      <c r="B234" s="20">
        <v>28203530</v>
      </c>
      <c r="C234" s="20"/>
      <c r="D234" s="20"/>
      <c r="E234" s="17" t="s">
        <v>9559</v>
      </c>
      <c r="F234" s="21" t="s">
        <v>41</v>
      </c>
      <c r="G234" s="21" t="s">
        <v>205</v>
      </c>
      <c r="H234" s="21" t="s">
        <v>206</v>
      </c>
      <c r="I234" s="20" t="s">
        <v>9560</v>
      </c>
      <c r="J234" s="20" t="s">
        <v>29689</v>
      </c>
      <c r="K234" s="24"/>
      <c r="L234" s="19">
        <v>0</v>
      </c>
      <c r="M234" s="28">
        <v>429.95</v>
      </c>
      <c r="N234" s="24"/>
    </row>
    <row r="235" spans="2:14" hidden="1" x14ac:dyDescent="0.25">
      <c r="B235" s="20">
        <v>28203529</v>
      </c>
      <c r="C235" s="20"/>
      <c r="D235" s="20"/>
      <c r="E235" s="17" t="s">
        <v>9561</v>
      </c>
      <c r="F235" s="21" t="s">
        <v>41</v>
      </c>
      <c r="G235" s="21" t="s">
        <v>205</v>
      </c>
      <c r="H235" s="21" t="s">
        <v>206</v>
      </c>
      <c r="I235" s="20" t="s">
        <v>9562</v>
      </c>
      <c r="J235" s="20" t="s">
        <v>29690</v>
      </c>
      <c r="K235" s="24"/>
      <c r="L235" s="19">
        <v>0</v>
      </c>
      <c r="M235" s="28">
        <v>429.95</v>
      </c>
      <c r="N235" s="24"/>
    </row>
    <row r="236" spans="2:14" hidden="1" x14ac:dyDescent="0.25">
      <c r="B236" s="20">
        <v>28203532</v>
      </c>
      <c r="C236" s="20"/>
      <c r="D236" s="20"/>
      <c r="E236" s="17" t="s">
        <v>9563</v>
      </c>
      <c r="F236" s="21" t="s">
        <v>41</v>
      </c>
      <c r="G236" s="21" t="s">
        <v>205</v>
      </c>
      <c r="H236" s="21" t="s">
        <v>206</v>
      </c>
      <c r="I236" s="20" t="s">
        <v>9564</v>
      </c>
      <c r="J236" s="20" t="s">
        <v>29691</v>
      </c>
      <c r="K236" s="24"/>
      <c r="L236" s="19">
        <v>0</v>
      </c>
      <c r="M236" s="28">
        <v>429.95</v>
      </c>
      <c r="N236" s="24"/>
    </row>
    <row r="237" spans="2:14" hidden="1" x14ac:dyDescent="0.25">
      <c r="B237" s="20">
        <v>28203540</v>
      </c>
      <c r="C237" s="20"/>
      <c r="D237" s="20"/>
      <c r="E237" s="17" t="s">
        <v>9565</v>
      </c>
      <c r="F237" s="21" t="s">
        <v>41</v>
      </c>
      <c r="G237" s="21" t="s">
        <v>205</v>
      </c>
      <c r="H237" s="21" t="s">
        <v>206</v>
      </c>
      <c r="I237" s="20" t="s">
        <v>9566</v>
      </c>
      <c r="J237" s="20" t="s">
        <v>29692</v>
      </c>
      <c r="K237" s="24"/>
      <c r="L237" s="19">
        <v>0</v>
      </c>
      <c r="M237" s="28">
        <v>429.95</v>
      </c>
      <c r="N237" s="24"/>
    </row>
    <row r="238" spans="2:14" hidden="1" x14ac:dyDescent="0.25">
      <c r="B238" s="20">
        <v>28203541</v>
      </c>
      <c r="C238" s="20"/>
      <c r="D238" s="20"/>
      <c r="E238" s="17" t="s">
        <v>9567</v>
      </c>
      <c r="F238" s="21" t="s">
        <v>41</v>
      </c>
      <c r="G238" s="21" t="s">
        <v>205</v>
      </c>
      <c r="H238" s="21" t="s">
        <v>206</v>
      </c>
      <c r="I238" s="20" t="s">
        <v>9568</v>
      </c>
      <c r="J238" s="20" t="s">
        <v>29693</v>
      </c>
      <c r="K238" s="24"/>
      <c r="L238" s="19">
        <v>0</v>
      </c>
      <c r="M238" s="28">
        <v>429.95</v>
      </c>
      <c r="N238" s="24"/>
    </row>
    <row r="239" spans="2:14" hidden="1" x14ac:dyDescent="0.25">
      <c r="B239" s="20">
        <v>28203542</v>
      </c>
      <c r="C239" s="20"/>
      <c r="D239" s="20"/>
      <c r="E239" s="17" t="s">
        <v>9569</v>
      </c>
      <c r="F239" s="21" t="s">
        <v>41</v>
      </c>
      <c r="G239" s="21" t="s">
        <v>205</v>
      </c>
      <c r="H239" s="21" t="s">
        <v>206</v>
      </c>
      <c r="I239" s="20" t="s">
        <v>9570</v>
      </c>
      <c r="J239" s="20" t="s">
        <v>29694</v>
      </c>
      <c r="K239" s="24"/>
      <c r="L239" s="19">
        <v>0</v>
      </c>
      <c r="M239" s="28">
        <v>429.95</v>
      </c>
      <c r="N239" s="24"/>
    </row>
    <row r="240" spans="2:14" hidden="1" x14ac:dyDescent="0.25">
      <c r="B240" s="20">
        <v>28203538</v>
      </c>
      <c r="C240" s="20"/>
      <c r="D240" s="20"/>
      <c r="E240" s="17" t="s">
        <v>9571</v>
      </c>
      <c r="F240" s="21" t="s">
        <v>41</v>
      </c>
      <c r="G240" s="21" t="s">
        <v>205</v>
      </c>
      <c r="H240" s="21" t="s">
        <v>206</v>
      </c>
      <c r="I240" s="20" t="s">
        <v>9572</v>
      </c>
      <c r="J240" s="20" t="s">
        <v>29695</v>
      </c>
      <c r="K240" s="24"/>
      <c r="L240" s="19">
        <v>0</v>
      </c>
      <c r="M240" s="28">
        <v>429.95</v>
      </c>
      <c r="N240" s="24"/>
    </row>
    <row r="241" spans="2:14" hidden="1" x14ac:dyDescent="0.25">
      <c r="B241" s="20">
        <v>28203537</v>
      </c>
      <c r="C241" s="20"/>
      <c r="D241" s="20"/>
      <c r="E241" s="17" t="s">
        <v>9573</v>
      </c>
      <c r="F241" s="21" t="s">
        <v>41</v>
      </c>
      <c r="G241" s="21" t="s">
        <v>205</v>
      </c>
      <c r="H241" s="21" t="s">
        <v>206</v>
      </c>
      <c r="I241" s="20" t="s">
        <v>9574</v>
      </c>
      <c r="J241" s="20" t="s">
        <v>29696</v>
      </c>
      <c r="K241" s="24"/>
      <c r="L241" s="19">
        <v>0</v>
      </c>
      <c r="M241" s="28">
        <v>429.95</v>
      </c>
      <c r="N241" s="24"/>
    </row>
    <row r="242" spans="2:14" hidden="1" x14ac:dyDescent="0.25">
      <c r="B242" s="20">
        <v>28203536</v>
      </c>
      <c r="C242" s="20"/>
      <c r="D242" s="20"/>
      <c r="E242" s="17" t="s">
        <v>9575</v>
      </c>
      <c r="F242" s="21" t="s">
        <v>41</v>
      </c>
      <c r="G242" s="21" t="s">
        <v>205</v>
      </c>
      <c r="H242" s="21" t="s">
        <v>206</v>
      </c>
      <c r="I242" s="20" t="s">
        <v>9576</v>
      </c>
      <c r="J242" s="20" t="s">
        <v>29697</v>
      </c>
      <c r="K242" s="24"/>
      <c r="L242" s="19">
        <v>0</v>
      </c>
      <c r="M242" s="28">
        <v>429.95</v>
      </c>
      <c r="N242" s="24"/>
    </row>
    <row r="243" spans="2:14" hidden="1" x14ac:dyDescent="0.25">
      <c r="B243" s="20">
        <v>28203539</v>
      </c>
      <c r="C243" s="20"/>
      <c r="D243" s="20"/>
      <c r="E243" s="17" t="s">
        <v>9577</v>
      </c>
      <c r="F243" s="21" t="s">
        <v>41</v>
      </c>
      <c r="G243" s="21" t="s">
        <v>205</v>
      </c>
      <c r="H243" s="21" t="s">
        <v>206</v>
      </c>
      <c r="I243" s="20" t="s">
        <v>9578</v>
      </c>
      <c r="J243" s="20" t="s">
        <v>29698</v>
      </c>
      <c r="K243" s="24"/>
      <c r="L243" s="19">
        <v>0</v>
      </c>
      <c r="M243" s="28">
        <v>429.95</v>
      </c>
      <c r="N243" s="24"/>
    </row>
    <row r="244" spans="2:14" hidden="1" x14ac:dyDescent="0.25">
      <c r="B244" s="20">
        <v>28220747</v>
      </c>
      <c r="C244" s="20"/>
      <c r="D244" s="20"/>
      <c r="E244" s="17" t="s">
        <v>7876</v>
      </c>
      <c r="F244" s="21" t="s">
        <v>41</v>
      </c>
      <c r="G244" s="21" t="s">
        <v>205</v>
      </c>
      <c r="H244" s="21" t="s">
        <v>206</v>
      </c>
      <c r="I244" s="20" t="s">
        <v>7877</v>
      </c>
      <c r="J244" s="20" t="s">
        <v>29788</v>
      </c>
      <c r="K244" s="24">
        <v>42600</v>
      </c>
      <c r="L244" s="19">
        <v>0</v>
      </c>
      <c r="M244" s="28">
        <v>269.95</v>
      </c>
      <c r="N244" s="24"/>
    </row>
    <row r="245" spans="2:14" hidden="1" x14ac:dyDescent="0.25">
      <c r="B245" s="20">
        <v>28220745</v>
      </c>
      <c r="C245" s="20"/>
      <c r="D245" s="20"/>
      <c r="E245" s="17" t="s">
        <v>7879</v>
      </c>
      <c r="F245" s="21" t="s">
        <v>41</v>
      </c>
      <c r="G245" s="21" t="s">
        <v>205</v>
      </c>
      <c r="H245" s="21" t="s">
        <v>206</v>
      </c>
      <c r="I245" s="20" t="s">
        <v>7880</v>
      </c>
      <c r="J245" s="20" t="s">
        <v>29793</v>
      </c>
      <c r="K245" s="24">
        <v>42600</v>
      </c>
      <c r="L245" s="19">
        <v>0</v>
      </c>
      <c r="M245" s="28">
        <v>269.95</v>
      </c>
      <c r="N245" s="24"/>
    </row>
    <row r="246" spans="2:14" hidden="1" x14ac:dyDescent="0.25">
      <c r="B246" s="20">
        <v>28220744</v>
      </c>
      <c r="C246" s="20"/>
      <c r="D246" s="20"/>
      <c r="E246" s="17" t="s">
        <v>7882</v>
      </c>
      <c r="F246" s="21" t="s">
        <v>41</v>
      </c>
      <c r="G246" s="21" t="s">
        <v>205</v>
      </c>
      <c r="H246" s="21" t="s">
        <v>206</v>
      </c>
      <c r="I246" s="20" t="s">
        <v>7883</v>
      </c>
      <c r="J246" s="20" t="s">
        <v>29794</v>
      </c>
      <c r="K246" s="24">
        <v>42600</v>
      </c>
      <c r="L246" s="19">
        <v>0</v>
      </c>
      <c r="M246" s="28">
        <v>269.95</v>
      </c>
      <c r="N246" s="24"/>
    </row>
    <row r="247" spans="2:14" hidden="1" x14ac:dyDescent="0.25">
      <c r="B247" s="20">
        <v>28220743</v>
      </c>
      <c r="C247" s="20"/>
      <c r="D247" s="20"/>
      <c r="E247" s="17" t="s">
        <v>7885</v>
      </c>
      <c r="F247" s="21" t="s">
        <v>41</v>
      </c>
      <c r="G247" s="21" t="s">
        <v>205</v>
      </c>
      <c r="H247" s="21" t="s">
        <v>206</v>
      </c>
      <c r="I247" s="20" t="s">
        <v>7886</v>
      </c>
      <c r="J247" s="20" t="s">
        <v>29795</v>
      </c>
      <c r="K247" s="24">
        <v>42600</v>
      </c>
      <c r="L247" s="19">
        <v>0</v>
      </c>
      <c r="M247" s="28">
        <v>269.95</v>
      </c>
      <c r="N247" s="24"/>
    </row>
    <row r="248" spans="2:14" hidden="1" x14ac:dyDescent="0.25">
      <c r="B248" s="20">
        <v>28220746</v>
      </c>
      <c r="C248" s="20"/>
      <c r="D248" s="20"/>
      <c r="E248" s="17" t="s">
        <v>7888</v>
      </c>
      <c r="F248" s="21" t="s">
        <v>41</v>
      </c>
      <c r="G248" s="21" t="s">
        <v>205</v>
      </c>
      <c r="H248" s="21" t="s">
        <v>206</v>
      </c>
      <c r="I248" s="20" t="s">
        <v>7889</v>
      </c>
      <c r="J248" s="20" t="s">
        <v>29796</v>
      </c>
      <c r="K248" s="24">
        <v>42600</v>
      </c>
      <c r="L248" s="19">
        <v>0</v>
      </c>
      <c r="M248" s="28">
        <v>269.95</v>
      </c>
      <c r="N248" s="24"/>
    </row>
    <row r="249" spans="2:14" hidden="1" x14ac:dyDescent="0.25">
      <c r="B249" s="20">
        <v>28203032</v>
      </c>
      <c r="C249" s="20"/>
      <c r="D249" s="20"/>
      <c r="E249" s="17" t="s">
        <v>10280</v>
      </c>
      <c r="F249" s="21" t="s">
        <v>41</v>
      </c>
      <c r="G249" s="21" t="s">
        <v>205</v>
      </c>
      <c r="H249" s="21" t="s">
        <v>206</v>
      </c>
      <c r="I249" s="20" t="s">
        <v>10281</v>
      </c>
      <c r="J249" s="20" t="s">
        <v>30320</v>
      </c>
      <c r="K249" s="24">
        <v>42600</v>
      </c>
      <c r="L249" s="19">
        <v>0</v>
      </c>
      <c r="M249" s="28">
        <v>269.95</v>
      </c>
      <c r="N249" s="24"/>
    </row>
    <row r="250" spans="2:14" hidden="1" x14ac:dyDescent="0.25">
      <c r="B250" s="20">
        <v>28203030</v>
      </c>
      <c r="C250" s="20"/>
      <c r="D250" s="20"/>
      <c r="E250" s="17" t="s">
        <v>10282</v>
      </c>
      <c r="F250" s="21" t="s">
        <v>41</v>
      </c>
      <c r="G250" s="21" t="s">
        <v>205</v>
      </c>
      <c r="H250" s="21" t="s">
        <v>206</v>
      </c>
      <c r="I250" s="20" t="s">
        <v>10283</v>
      </c>
      <c r="J250" s="20" t="s">
        <v>30321</v>
      </c>
      <c r="K250" s="24">
        <v>42600</v>
      </c>
      <c r="L250" s="19">
        <v>0</v>
      </c>
      <c r="M250" s="28">
        <v>269.95</v>
      </c>
      <c r="N250" s="24"/>
    </row>
    <row r="251" spans="2:14" hidden="1" x14ac:dyDescent="0.25">
      <c r="B251" s="20">
        <v>28203029</v>
      </c>
      <c r="C251" s="20"/>
      <c r="D251" s="20"/>
      <c r="E251" s="17" t="s">
        <v>10284</v>
      </c>
      <c r="F251" s="21" t="s">
        <v>41</v>
      </c>
      <c r="G251" s="21" t="s">
        <v>205</v>
      </c>
      <c r="H251" s="21" t="s">
        <v>206</v>
      </c>
      <c r="I251" s="20" t="s">
        <v>10285</v>
      </c>
      <c r="J251" s="20" t="s">
        <v>30322</v>
      </c>
      <c r="K251" s="24">
        <v>42600</v>
      </c>
      <c r="L251" s="19">
        <v>0</v>
      </c>
      <c r="M251" s="28">
        <v>269.95</v>
      </c>
      <c r="N251" s="24"/>
    </row>
    <row r="252" spans="2:14" hidden="1" x14ac:dyDescent="0.25">
      <c r="B252" s="20">
        <v>28203028</v>
      </c>
      <c r="C252" s="20"/>
      <c r="D252" s="20"/>
      <c r="E252" s="17" t="s">
        <v>10286</v>
      </c>
      <c r="F252" s="21" t="s">
        <v>41</v>
      </c>
      <c r="G252" s="21" t="s">
        <v>205</v>
      </c>
      <c r="H252" s="21" t="s">
        <v>206</v>
      </c>
      <c r="I252" s="20" t="s">
        <v>10287</v>
      </c>
      <c r="J252" s="20" t="s">
        <v>30323</v>
      </c>
      <c r="K252" s="24">
        <v>42600</v>
      </c>
      <c r="L252" s="19">
        <v>0</v>
      </c>
      <c r="M252" s="28">
        <v>269.95</v>
      </c>
      <c r="N252" s="24"/>
    </row>
    <row r="253" spans="2:14" hidden="1" x14ac:dyDescent="0.25">
      <c r="B253" s="20">
        <v>28203031</v>
      </c>
      <c r="C253" s="20"/>
      <c r="D253" s="20"/>
      <c r="E253" s="17" t="s">
        <v>10288</v>
      </c>
      <c r="F253" s="21" t="s">
        <v>41</v>
      </c>
      <c r="G253" s="21" t="s">
        <v>205</v>
      </c>
      <c r="H253" s="21" t="s">
        <v>206</v>
      </c>
      <c r="I253" s="20" t="s">
        <v>10289</v>
      </c>
      <c r="J253" s="20" t="s">
        <v>30324</v>
      </c>
      <c r="K253" s="24">
        <v>42600</v>
      </c>
      <c r="L253" s="19">
        <v>0</v>
      </c>
      <c r="M253" s="28">
        <v>269.95</v>
      </c>
      <c r="N253" s="24"/>
    </row>
    <row r="254" spans="2:14" hidden="1" x14ac:dyDescent="0.25">
      <c r="B254" s="20">
        <v>28203046</v>
      </c>
      <c r="C254" s="20"/>
      <c r="D254" s="20"/>
      <c r="E254" s="17" t="s">
        <v>10259</v>
      </c>
      <c r="F254" s="21" t="s">
        <v>41</v>
      </c>
      <c r="G254" s="21" t="s">
        <v>205</v>
      </c>
      <c r="H254" s="21" t="s">
        <v>206</v>
      </c>
      <c r="I254" s="20" t="s">
        <v>10260</v>
      </c>
      <c r="J254" s="20" t="s">
        <v>30328</v>
      </c>
      <c r="K254" s="24">
        <v>42600</v>
      </c>
      <c r="L254" s="19">
        <v>0</v>
      </c>
      <c r="M254" s="28">
        <v>269.95</v>
      </c>
      <c r="N254" s="24"/>
    </row>
    <row r="255" spans="2:14" hidden="1" x14ac:dyDescent="0.25">
      <c r="B255" s="20">
        <v>28203047</v>
      </c>
      <c r="C255" s="20"/>
      <c r="D255" s="20"/>
      <c r="E255" s="17" t="s">
        <v>10262</v>
      </c>
      <c r="F255" s="21" t="s">
        <v>41</v>
      </c>
      <c r="G255" s="21" t="s">
        <v>205</v>
      </c>
      <c r="H255" s="21" t="s">
        <v>206</v>
      </c>
      <c r="I255" s="20" t="s">
        <v>10263</v>
      </c>
      <c r="J255" s="20" t="s">
        <v>30329</v>
      </c>
      <c r="K255" s="24">
        <v>42600</v>
      </c>
      <c r="L255" s="19">
        <v>0</v>
      </c>
      <c r="M255" s="28">
        <v>269.95</v>
      </c>
      <c r="N255" s="24"/>
    </row>
    <row r="256" spans="2:14" hidden="1" x14ac:dyDescent="0.25">
      <c r="B256" s="20">
        <v>28203048</v>
      </c>
      <c r="C256" s="20"/>
      <c r="D256" s="20"/>
      <c r="E256" s="17" t="s">
        <v>10265</v>
      </c>
      <c r="F256" s="21" t="s">
        <v>41</v>
      </c>
      <c r="G256" s="21" t="s">
        <v>205</v>
      </c>
      <c r="H256" s="21" t="s">
        <v>206</v>
      </c>
      <c r="I256" s="20" t="s">
        <v>10266</v>
      </c>
      <c r="J256" s="20" t="s">
        <v>30330</v>
      </c>
      <c r="K256" s="24">
        <v>42600</v>
      </c>
      <c r="L256" s="19">
        <v>0</v>
      </c>
      <c r="M256" s="28">
        <v>269.95</v>
      </c>
      <c r="N256" s="24"/>
    </row>
    <row r="257" spans="2:14" hidden="1" x14ac:dyDescent="0.25">
      <c r="B257" s="20">
        <v>28203044</v>
      </c>
      <c r="C257" s="20"/>
      <c r="D257" s="20"/>
      <c r="E257" s="17" t="s">
        <v>10268</v>
      </c>
      <c r="F257" s="21" t="s">
        <v>41</v>
      </c>
      <c r="G257" s="21" t="s">
        <v>205</v>
      </c>
      <c r="H257" s="21" t="s">
        <v>206</v>
      </c>
      <c r="I257" s="20" t="s">
        <v>10269</v>
      </c>
      <c r="J257" s="20" t="s">
        <v>30331</v>
      </c>
      <c r="K257" s="24">
        <v>42600</v>
      </c>
      <c r="L257" s="19">
        <v>0</v>
      </c>
      <c r="M257" s="28">
        <v>269.95</v>
      </c>
      <c r="N257" s="24"/>
    </row>
    <row r="258" spans="2:14" hidden="1" x14ac:dyDescent="0.25">
      <c r="B258" s="20">
        <v>28203045</v>
      </c>
      <c r="C258" s="20"/>
      <c r="D258" s="20"/>
      <c r="E258" s="17" t="s">
        <v>10277</v>
      </c>
      <c r="F258" s="21" t="s">
        <v>41</v>
      </c>
      <c r="G258" s="21" t="s">
        <v>205</v>
      </c>
      <c r="H258" s="21" t="s">
        <v>206</v>
      </c>
      <c r="I258" s="20" t="s">
        <v>10278</v>
      </c>
      <c r="J258" s="20" t="s">
        <v>30334</v>
      </c>
      <c r="K258" s="24">
        <v>42600</v>
      </c>
      <c r="L258" s="19">
        <v>0</v>
      </c>
      <c r="M258" s="28">
        <v>269.95</v>
      </c>
      <c r="N258" s="24"/>
    </row>
    <row r="259" spans="2:14" hidden="1" x14ac:dyDescent="0.25">
      <c r="B259" s="20">
        <v>28203470</v>
      </c>
      <c r="C259" s="20"/>
      <c r="D259" s="20"/>
      <c r="E259" s="17" t="s">
        <v>9584</v>
      </c>
      <c r="F259" s="21" t="s">
        <v>41</v>
      </c>
      <c r="G259" s="21" t="s">
        <v>205</v>
      </c>
      <c r="H259" s="21" t="s">
        <v>206</v>
      </c>
      <c r="I259" s="20" t="s">
        <v>9585</v>
      </c>
      <c r="J259" s="20" t="s">
        <v>30640</v>
      </c>
      <c r="K259" s="24">
        <v>42578</v>
      </c>
      <c r="L259" s="19">
        <v>0</v>
      </c>
      <c r="M259" s="28">
        <v>299.95</v>
      </c>
      <c r="N259" s="24"/>
    </row>
    <row r="260" spans="2:14" hidden="1" x14ac:dyDescent="0.25">
      <c r="B260" s="20">
        <v>28203471</v>
      </c>
      <c r="C260" s="20"/>
      <c r="D260" s="20"/>
      <c r="E260" s="17" t="s">
        <v>9586</v>
      </c>
      <c r="F260" s="21" t="s">
        <v>41</v>
      </c>
      <c r="G260" s="21" t="s">
        <v>205</v>
      </c>
      <c r="H260" s="21" t="s">
        <v>206</v>
      </c>
      <c r="I260" s="20" t="s">
        <v>9587</v>
      </c>
      <c r="J260" s="20" t="s">
        <v>30641</v>
      </c>
      <c r="K260" s="24">
        <v>42578</v>
      </c>
      <c r="L260" s="19">
        <v>0</v>
      </c>
      <c r="M260" s="28">
        <v>299.95</v>
      </c>
      <c r="N260" s="24"/>
    </row>
    <row r="261" spans="2:14" hidden="1" x14ac:dyDescent="0.25">
      <c r="B261" s="20">
        <v>28203467</v>
      </c>
      <c r="C261" s="20"/>
      <c r="D261" s="20"/>
      <c r="E261" s="17" t="s">
        <v>9588</v>
      </c>
      <c r="F261" s="21" t="s">
        <v>41</v>
      </c>
      <c r="G261" s="21" t="s">
        <v>205</v>
      </c>
      <c r="H261" s="21" t="s">
        <v>206</v>
      </c>
      <c r="I261" s="20" t="s">
        <v>9589</v>
      </c>
      <c r="J261" s="20" t="s">
        <v>30642</v>
      </c>
      <c r="K261" s="24">
        <v>42578</v>
      </c>
      <c r="L261" s="19">
        <v>0</v>
      </c>
      <c r="M261" s="28">
        <v>299.95</v>
      </c>
      <c r="N261" s="24"/>
    </row>
    <row r="262" spans="2:14" hidden="1" x14ac:dyDescent="0.25">
      <c r="B262" s="20">
        <v>28203466</v>
      </c>
      <c r="C262" s="20"/>
      <c r="D262" s="20"/>
      <c r="E262" s="17" t="s">
        <v>9590</v>
      </c>
      <c r="F262" s="21" t="s">
        <v>41</v>
      </c>
      <c r="G262" s="21" t="s">
        <v>205</v>
      </c>
      <c r="H262" s="21" t="s">
        <v>206</v>
      </c>
      <c r="I262" s="20" t="s">
        <v>9591</v>
      </c>
      <c r="J262" s="20" t="s">
        <v>30643</v>
      </c>
      <c r="K262" s="24">
        <v>42578</v>
      </c>
      <c r="L262" s="19">
        <v>0</v>
      </c>
      <c r="M262" s="28">
        <v>299.95</v>
      </c>
      <c r="N262" s="24"/>
    </row>
    <row r="263" spans="2:14" hidden="1" x14ac:dyDescent="0.25">
      <c r="B263" s="20">
        <v>28203469</v>
      </c>
      <c r="C263" s="20"/>
      <c r="D263" s="20"/>
      <c r="E263" s="17" t="s">
        <v>9592</v>
      </c>
      <c r="F263" s="21" t="s">
        <v>41</v>
      </c>
      <c r="G263" s="21" t="s">
        <v>205</v>
      </c>
      <c r="H263" s="21" t="s">
        <v>206</v>
      </c>
      <c r="I263" s="20" t="s">
        <v>9593</v>
      </c>
      <c r="J263" s="20" t="s">
        <v>30644</v>
      </c>
      <c r="K263" s="24">
        <v>42578</v>
      </c>
      <c r="L263" s="19">
        <v>0</v>
      </c>
      <c r="M263" s="28">
        <v>299.95</v>
      </c>
      <c r="N263" s="24"/>
    </row>
    <row r="264" spans="2:14" hidden="1" x14ac:dyDescent="0.25">
      <c r="B264" s="20">
        <v>28230121</v>
      </c>
      <c r="C264" s="20"/>
      <c r="D264" s="20"/>
      <c r="E264" s="17" t="s">
        <v>11325</v>
      </c>
      <c r="F264" s="21" t="s">
        <v>41</v>
      </c>
      <c r="G264" s="21" t="s">
        <v>205</v>
      </c>
      <c r="H264" s="21" t="s">
        <v>206</v>
      </c>
      <c r="I264" s="20" t="s">
        <v>11326</v>
      </c>
      <c r="J264" s="20" t="s">
        <v>30999</v>
      </c>
      <c r="K264" s="24">
        <v>42600</v>
      </c>
      <c r="L264" s="19">
        <v>0</v>
      </c>
      <c r="M264" s="28">
        <v>199.95</v>
      </c>
      <c r="N264" s="24"/>
    </row>
    <row r="265" spans="2:14" hidden="1" x14ac:dyDescent="0.25">
      <c r="B265" s="20">
        <v>28220749</v>
      </c>
      <c r="C265" s="20"/>
      <c r="D265" s="20"/>
      <c r="E265" s="17" t="s">
        <v>7865</v>
      </c>
      <c r="F265" s="21" t="s">
        <v>41</v>
      </c>
      <c r="G265" s="21" t="s">
        <v>205</v>
      </c>
      <c r="H265" s="21" t="s">
        <v>206</v>
      </c>
      <c r="I265" s="20" t="s">
        <v>7866</v>
      </c>
      <c r="J265" s="20" t="s">
        <v>29790</v>
      </c>
      <c r="K265" s="24">
        <v>42600</v>
      </c>
      <c r="L265" s="19">
        <v>0</v>
      </c>
      <c r="M265" s="28">
        <v>269.95</v>
      </c>
      <c r="N265" s="24"/>
    </row>
    <row r="266" spans="2:14" hidden="1" x14ac:dyDescent="0.25">
      <c r="B266" s="20">
        <v>28220748</v>
      </c>
      <c r="C266" s="20"/>
      <c r="D266" s="20"/>
      <c r="E266" s="17" t="s">
        <v>7868</v>
      </c>
      <c r="F266" s="21" t="s">
        <v>41</v>
      </c>
      <c r="G266" s="21" t="s">
        <v>205</v>
      </c>
      <c r="H266" s="21" t="s">
        <v>206</v>
      </c>
      <c r="I266" s="20" t="s">
        <v>7869</v>
      </c>
      <c r="J266" s="20" t="s">
        <v>29791</v>
      </c>
      <c r="K266" s="24">
        <v>42600</v>
      </c>
      <c r="L266" s="19">
        <v>0</v>
      </c>
      <c r="M266" s="28">
        <v>269.95</v>
      </c>
      <c r="N266" s="24"/>
    </row>
    <row r="267" spans="2:14" hidden="1" x14ac:dyDescent="0.25">
      <c r="B267" s="20">
        <v>28220750</v>
      </c>
      <c r="C267" s="20"/>
      <c r="D267" s="20"/>
      <c r="E267" s="17" t="s">
        <v>7862</v>
      </c>
      <c r="F267" s="21" t="s">
        <v>41</v>
      </c>
      <c r="G267" s="21" t="s">
        <v>205</v>
      </c>
      <c r="H267" s="21" t="s">
        <v>206</v>
      </c>
      <c r="I267" s="20" t="s">
        <v>7863</v>
      </c>
      <c r="J267" s="20" t="s">
        <v>29789</v>
      </c>
      <c r="K267" s="24">
        <v>42600</v>
      </c>
      <c r="L267" s="19">
        <v>0</v>
      </c>
      <c r="M267" s="28">
        <v>269.95</v>
      </c>
      <c r="N267" s="24"/>
    </row>
    <row r="268" spans="2:14" hidden="1" x14ac:dyDescent="0.25">
      <c r="B268" s="20">
        <v>28220751</v>
      </c>
      <c r="C268" s="20"/>
      <c r="D268" s="20"/>
      <c r="E268" s="17" t="s">
        <v>7871</v>
      </c>
      <c r="F268" s="21" t="s">
        <v>41</v>
      </c>
      <c r="G268" s="21" t="s">
        <v>205</v>
      </c>
      <c r="H268" s="21" t="s">
        <v>206</v>
      </c>
      <c r="I268" s="20" t="s">
        <v>7872</v>
      </c>
      <c r="J268" s="20" t="s">
        <v>29792</v>
      </c>
      <c r="K268" s="24">
        <v>42600</v>
      </c>
      <c r="L268" s="19">
        <v>0</v>
      </c>
      <c r="M268" s="28">
        <v>269.95</v>
      </c>
      <c r="N268" s="24"/>
    </row>
    <row r="269" spans="2:14" hidden="1" x14ac:dyDescent="0.25">
      <c r="B269" s="20">
        <v>27030097</v>
      </c>
      <c r="C269" s="20"/>
      <c r="D269" s="20"/>
      <c r="E269" s="17" t="s">
        <v>204</v>
      </c>
      <c r="F269" s="21" t="s">
        <v>16</v>
      </c>
      <c r="G269" s="21" t="s">
        <v>205</v>
      </c>
      <c r="H269" s="21" t="s">
        <v>206</v>
      </c>
      <c r="I269" s="20">
        <v>654461212</v>
      </c>
      <c r="J269" s="20" t="s">
        <v>34171</v>
      </c>
      <c r="K269" s="24">
        <v>42600</v>
      </c>
      <c r="L269" s="19">
        <v>0</v>
      </c>
      <c r="M269" s="28">
        <v>44.95</v>
      </c>
      <c r="N269" s="24"/>
    </row>
    <row r="270" spans="2:14" hidden="1" x14ac:dyDescent="0.25">
      <c r="B270" s="20">
        <v>29400163</v>
      </c>
      <c r="C270" s="20"/>
      <c r="D270" s="20"/>
      <c r="E270" s="17" t="s">
        <v>16332</v>
      </c>
      <c r="F270" s="21" t="s">
        <v>16</v>
      </c>
      <c r="G270" s="21" t="s">
        <v>205</v>
      </c>
      <c r="H270" s="21" t="s">
        <v>206</v>
      </c>
      <c r="I270" s="20" t="s">
        <v>16333</v>
      </c>
      <c r="J270" s="20" t="s">
        <v>34206</v>
      </c>
      <c r="K270" s="24">
        <v>42600</v>
      </c>
      <c r="L270" s="19">
        <v>0</v>
      </c>
      <c r="M270" s="28">
        <v>109.95</v>
      </c>
      <c r="N270" s="24"/>
    </row>
    <row r="271" spans="2:14" hidden="1" x14ac:dyDescent="0.25">
      <c r="B271" s="20">
        <v>29400162</v>
      </c>
      <c r="C271" s="20"/>
      <c r="D271" s="20"/>
      <c r="E271" s="17" t="s">
        <v>16334</v>
      </c>
      <c r="F271" s="21" t="s">
        <v>16</v>
      </c>
      <c r="G271" s="21" t="s">
        <v>205</v>
      </c>
      <c r="H271" s="21" t="s">
        <v>206</v>
      </c>
      <c r="I271" s="20" t="s">
        <v>16335</v>
      </c>
      <c r="J271" s="20" t="s">
        <v>34207</v>
      </c>
      <c r="K271" s="24">
        <v>42600</v>
      </c>
      <c r="L271" s="19">
        <v>0</v>
      </c>
      <c r="M271" s="28">
        <v>109.95</v>
      </c>
      <c r="N271" s="24"/>
    </row>
    <row r="272" spans="2:14" hidden="1" x14ac:dyDescent="0.25">
      <c r="B272" s="20">
        <v>29400166</v>
      </c>
      <c r="C272" s="20"/>
      <c r="D272" s="20"/>
      <c r="E272" s="17" t="s">
        <v>16326</v>
      </c>
      <c r="F272" s="21" t="s">
        <v>16</v>
      </c>
      <c r="G272" s="21" t="s">
        <v>205</v>
      </c>
      <c r="H272" s="21" t="s">
        <v>206</v>
      </c>
      <c r="I272" s="20" t="s">
        <v>16327</v>
      </c>
      <c r="J272" s="20" t="s">
        <v>34211</v>
      </c>
      <c r="K272" s="24">
        <v>42600</v>
      </c>
      <c r="L272" s="19">
        <v>0</v>
      </c>
      <c r="M272" s="28">
        <v>99.95</v>
      </c>
      <c r="N272" s="24"/>
    </row>
    <row r="273" spans="2:14" hidden="1" x14ac:dyDescent="0.25">
      <c r="B273" s="20">
        <v>29400167</v>
      </c>
      <c r="C273" s="20"/>
      <c r="D273" s="20"/>
      <c r="E273" s="17" t="s">
        <v>16328</v>
      </c>
      <c r="F273" s="21" t="s">
        <v>16</v>
      </c>
      <c r="G273" s="21" t="s">
        <v>205</v>
      </c>
      <c r="H273" s="21" t="s">
        <v>206</v>
      </c>
      <c r="I273" s="20" t="s">
        <v>16329</v>
      </c>
      <c r="J273" s="20" t="s">
        <v>34212</v>
      </c>
      <c r="K273" s="24">
        <v>42600</v>
      </c>
      <c r="L273" s="19">
        <v>0</v>
      </c>
      <c r="M273" s="28">
        <v>99.95</v>
      </c>
      <c r="N273" s="24"/>
    </row>
    <row r="274" spans="2:14" hidden="1" x14ac:dyDescent="0.25">
      <c r="B274" s="20">
        <v>29400165</v>
      </c>
      <c r="C274" s="20"/>
      <c r="D274" s="20"/>
      <c r="E274" s="17" t="s">
        <v>16330</v>
      </c>
      <c r="F274" s="21" t="s">
        <v>16</v>
      </c>
      <c r="G274" s="21" t="s">
        <v>205</v>
      </c>
      <c r="H274" s="21" t="s">
        <v>206</v>
      </c>
      <c r="I274" s="20" t="s">
        <v>16331</v>
      </c>
      <c r="J274" s="20" t="s">
        <v>34213</v>
      </c>
      <c r="K274" s="24">
        <v>42600</v>
      </c>
      <c r="L274" s="19">
        <v>0</v>
      </c>
      <c r="M274" s="28">
        <v>99.95</v>
      </c>
      <c r="N274" s="24"/>
    </row>
    <row r="275" spans="2:14" hidden="1" x14ac:dyDescent="0.25">
      <c r="B275" s="20">
        <v>27020111</v>
      </c>
      <c r="C275" s="20"/>
      <c r="D275" s="20"/>
      <c r="E275" s="17" t="s">
        <v>16473</v>
      </c>
      <c r="F275" s="21" t="s">
        <v>16</v>
      </c>
      <c r="G275" s="21" t="s">
        <v>205</v>
      </c>
      <c r="H275" s="21" t="s">
        <v>206</v>
      </c>
      <c r="I275" s="20" t="s">
        <v>16474</v>
      </c>
      <c r="J275" s="20" t="s">
        <v>34414</v>
      </c>
      <c r="K275" s="24">
        <v>42600</v>
      </c>
      <c r="L275" s="19">
        <v>0</v>
      </c>
      <c r="M275" s="28">
        <v>199.95</v>
      </c>
      <c r="N275" s="24"/>
    </row>
    <row r="276" spans="2:14" hidden="1" x14ac:dyDescent="0.25">
      <c r="B276" s="20">
        <v>27020109</v>
      </c>
      <c r="C276" s="20"/>
      <c r="D276" s="20"/>
      <c r="E276" s="17" t="s">
        <v>16475</v>
      </c>
      <c r="F276" s="21" t="s">
        <v>16</v>
      </c>
      <c r="G276" s="21" t="s">
        <v>205</v>
      </c>
      <c r="H276" s="21" t="s">
        <v>206</v>
      </c>
      <c r="I276" s="20" t="s">
        <v>16476</v>
      </c>
      <c r="J276" s="20" t="s">
        <v>34415</v>
      </c>
      <c r="K276" s="24">
        <v>42600</v>
      </c>
      <c r="L276" s="19">
        <v>0</v>
      </c>
      <c r="M276" s="28">
        <v>199.95</v>
      </c>
      <c r="N276" s="24"/>
    </row>
    <row r="277" spans="2:14" hidden="1" x14ac:dyDescent="0.25">
      <c r="B277" s="20">
        <v>27020108</v>
      </c>
      <c r="C277" s="20"/>
      <c r="D277" s="20"/>
      <c r="E277" s="17" t="s">
        <v>16477</v>
      </c>
      <c r="F277" s="21" t="s">
        <v>16</v>
      </c>
      <c r="G277" s="21" t="s">
        <v>205</v>
      </c>
      <c r="H277" s="21" t="s">
        <v>206</v>
      </c>
      <c r="I277" s="20" t="s">
        <v>16478</v>
      </c>
      <c r="J277" s="20" t="s">
        <v>34416</v>
      </c>
      <c r="K277" s="24">
        <v>42600</v>
      </c>
      <c r="L277" s="19">
        <v>0</v>
      </c>
      <c r="M277" s="28">
        <v>199.95</v>
      </c>
      <c r="N277" s="24"/>
    </row>
    <row r="278" spans="2:14" hidden="1" x14ac:dyDescent="0.25">
      <c r="B278" s="20">
        <v>27020107</v>
      </c>
      <c r="C278" s="20"/>
      <c r="D278" s="20"/>
      <c r="E278" s="17" t="s">
        <v>16479</v>
      </c>
      <c r="F278" s="21" t="s">
        <v>16</v>
      </c>
      <c r="G278" s="21" t="s">
        <v>205</v>
      </c>
      <c r="H278" s="21" t="s">
        <v>206</v>
      </c>
      <c r="I278" s="20" t="s">
        <v>16480</v>
      </c>
      <c r="J278" s="20" t="s">
        <v>34417</v>
      </c>
      <c r="K278" s="24">
        <v>42600</v>
      </c>
      <c r="L278" s="19">
        <v>0</v>
      </c>
      <c r="M278" s="28">
        <v>199.95</v>
      </c>
      <c r="N278" s="24"/>
    </row>
    <row r="279" spans="2:14" hidden="1" x14ac:dyDescent="0.25">
      <c r="B279" s="20">
        <v>27020110</v>
      </c>
      <c r="C279" s="20"/>
      <c r="D279" s="20"/>
      <c r="E279" s="17" t="s">
        <v>16481</v>
      </c>
      <c r="F279" s="21" t="s">
        <v>16</v>
      </c>
      <c r="G279" s="21" t="s">
        <v>205</v>
      </c>
      <c r="H279" s="21" t="s">
        <v>206</v>
      </c>
      <c r="I279" s="20" t="s">
        <v>16482</v>
      </c>
      <c r="J279" s="20" t="s">
        <v>34418</v>
      </c>
      <c r="K279" s="24">
        <v>42600</v>
      </c>
      <c r="L279" s="19">
        <v>0</v>
      </c>
      <c r="M279" s="28">
        <v>199.95</v>
      </c>
      <c r="N279" s="24"/>
    </row>
    <row r="280" spans="2:14" hidden="1" x14ac:dyDescent="0.25">
      <c r="B280" s="20">
        <v>33321060</v>
      </c>
      <c r="C280" s="20"/>
      <c r="D280" s="20"/>
      <c r="E280" s="17" t="s">
        <v>7007</v>
      </c>
      <c r="F280" s="21" t="s">
        <v>4171</v>
      </c>
      <c r="G280" s="21" t="s">
        <v>205</v>
      </c>
      <c r="H280" s="21" t="s">
        <v>206</v>
      </c>
      <c r="I280" s="20" t="s">
        <v>7008</v>
      </c>
      <c r="J280" s="20" t="s">
        <v>34670</v>
      </c>
      <c r="K280" s="24">
        <v>42599</v>
      </c>
      <c r="L280" s="19">
        <v>0</v>
      </c>
      <c r="M280" s="28">
        <v>22.95</v>
      </c>
      <c r="N280" s="24"/>
    </row>
    <row r="281" spans="2:14" hidden="1" x14ac:dyDescent="0.25">
      <c r="B281" s="20">
        <v>33321064</v>
      </c>
      <c r="C281" s="20"/>
      <c r="D281" s="20"/>
      <c r="E281" s="17" t="s">
        <v>7009</v>
      </c>
      <c r="F281" s="21" t="s">
        <v>4171</v>
      </c>
      <c r="G281" s="21" t="s">
        <v>205</v>
      </c>
      <c r="H281" s="21" t="s">
        <v>206</v>
      </c>
      <c r="I281" s="20" t="s">
        <v>7010</v>
      </c>
      <c r="J281" s="20" t="s">
        <v>34671</v>
      </c>
      <c r="K281" s="24">
        <v>42599</v>
      </c>
      <c r="L281" s="19">
        <v>0</v>
      </c>
      <c r="M281" s="28">
        <v>22.95</v>
      </c>
      <c r="N281" s="24"/>
    </row>
    <row r="282" spans="2:14" hidden="1" x14ac:dyDescent="0.25">
      <c r="B282" s="20">
        <v>33321063</v>
      </c>
      <c r="C282" s="20"/>
      <c r="D282" s="20"/>
      <c r="E282" s="17" t="s">
        <v>7011</v>
      </c>
      <c r="F282" s="21" t="s">
        <v>4171</v>
      </c>
      <c r="G282" s="21" t="s">
        <v>205</v>
      </c>
      <c r="H282" s="21" t="s">
        <v>206</v>
      </c>
      <c r="I282" s="20" t="s">
        <v>7012</v>
      </c>
      <c r="J282" s="20" t="s">
        <v>34672</v>
      </c>
      <c r="K282" s="24">
        <v>42599</v>
      </c>
      <c r="L282" s="19">
        <v>0</v>
      </c>
      <c r="M282" s="28">
        <v>22.95</v>
      </c>
      <c r="N282" s="24"/>
    </row>
    <row r="283" spans="2:14" hidden="1" x14ac:dyDescent="0.25">
      <c r="B283" s="20">
        <v>33321062</v>
      </c>
      <c r="C283" s="20"/>
      <c r="D283" s="20"/>
      <c r="E283" s="17" t="s">
        <v>7013</v>
      </c>
      <c r="F283" s="21" t="s">
        <v>4171</v>
      </c>
      <c r="G283" s="21" t="s">
        <v>205</v>
      </c>
      <c r="H283" s="21" t="s">
        <v>206</v>
      </c>
      <c r="I283" s="20" t="s">
        <v>7014</v>
      </c>
      <c r="J283" s="20" t="s">
        <v>34673</v>
      </c>
      <c r="K283" s="24">
        <v>42599</v>
      </c>
      <c r="L283" s="19">
        <v>0</v>
      </c>
      <c r="M283" s="28">
        <v>22.95</v>
      </c>
      <c r="N283" s="24"/>
    </row>
    <row r="284" spans="2:14" hidden="1" x14ac:dyDescent="0.25">
      <c r="B284" s="20">
        <v>33321061</v>
      </c>
      <c r="C284" s="20"/>
      <c r="D284" s="20"/>
      <c r="E284" s="17" t="s">
        <v>7015</v>
      </c>
      <c r="F284" s="21" t="s">
        <v>4171</v>
      </c>
      <c r="G284" s="21" t="s">
        <v>205</v>
      </c>
      <c r="H284" s="21" t="s">
        <v>206</v>
      </c>
      <c r="I284" s="20" t="s">
        <v>7016</v>
      </c>
      <c r="J284" s="20" t="s">
        <v>34674</v>
      </c>
      <c r="K284" s="24">
        <v>42599</v>
      </c>
      <c r="L284" s="19">
        <v>0</v>
      </c>
      <c r="M284" s="28">
        <v>22.95</v>
      </c>
      <c r="N284" s="24"/>
    </row>
    <row r="285" spans="2:14" hidden="1" x14ac:dyDescent="0.25">
      <c r="B285" s="20">
        <v>33321065</v>
      </c>
      <c r="C285" s="20"/>
      <c r="D285" s="20"/>
      <c r="E285" s="17" t="s">
        <v>6997</v>
      </c>
      <c r="F285" s="21" t="s">
        <v>4171</v>
      </c>
      <c r="G285" s="21" t="s">
        <v>205</v>
      </c>
      <c r="H285" s="21" t="s">
        <v>206</v>
      </c>
      <c r="I285" s="20" t="s">
        <v>6998</v>
      </c>
      <c r="J285" s="20" t="s">
        <v>34675</v>
      </c>
      <c r="K285" s="24">
        <v>42599</v>
      </c>
      <c r="L285" s="19">
        <v>0</v>
      </c>
      <c r="M285" s="28">
        <v>22.95</v>
      </c>
      <c r="N285" s="24"/>
    </row>
    <row r="286" spans="2:14" hidden="1" x14ac:dyDescent="0.25">
      <c r="B286" s="20">
        <v>33321069</v>
      </c>
      <c r="C286" s="20"/>
      <c r="D286" s="20"/>
      <c r="E286" s="17" t="s">
        <v>6999</v>
      </c>
      <c r="F286" s="21" t="s">
        <v>4171</v>
      </c>
      <c r="G286" s="21" t="s">
        <v>205</v>
      </c>
      <c r="H286" s="21" t="s">
        <v>206</v>
      </c>
      <c r="I286" s="20" t="s">
        <v>7000</v>
      </c>
      <c r="J286" s="20" t="s">
        <v>34676</v>
      </c>
      <c r="K286" s="24">
        <v>42599</v>
      </c>
      <c r="L286" s="19">
        <v>0</v>
      </c>
      <c r="M286" s="28">
        <v>22.95</v>
      </c>
      <c r="N286" s="24"/>
    </row>
    <row r="287" spans="2:14" hidden="1" x14ac:dyDescent="0.25">
      <c r="B287" s="20">
        <v>33321068</v>
      </c>
      <c r="C287" s="20"/>
      <c r="D287" s="20"/>
      <c r="E287" s="17" t="s">
        <v>7001</v>
      </c>
      <c r="F287" s="21" t="s">
        <v>4171</v>
      </c>
      <c r="G287" s="21" t="s">
        <v>205</v>
      </c>
      <c r="H287" s="21" t="s">
        <v>206</v>
      </c>
      <c r="I287" s="20" t="s">
        <v>7002</v>
      </c>
      <c r="J287" s="20" t="s">
        <v>34677</v>
      </c>
      <c r="K287" s="24">
        <v>42599</v>
      </c>
      <c r="L287" s="19">
        <v>0</v>
      </c>
      <c r="M287" s="28">
        <v>22.95</v>
      </c>
      <c r="N287" s="24"/>
    </row>
    <row r="288" spans="2:14" hidden="1" x14ac:dyDescent="0.25">
      <c r="B288" s="20">
        <v>33321067</v>
      </c>
      <c r="C288" s="20"/>
      <c r="D288" s="20"/>
      <c r="E288" s="17" t="s">
        <v>7003</v>
      </c>
      <c r="F288" s="21" t="s">
        <v>4171</v>
      </c>
      <c r="G288" s="21" t="s">
        <v>205</v>
      </c>
      <c r="H288" s="21" t="s">
        <v>206</v>
      </c>
      <c r="I288" s="20" t="s">
        <v>7004</v>
      </c>
      <c r="J288" s="20" t="s">
        <v>34678</v>
      </c>
      <c r="K288" s="24">
        <v>42599</v>
      </c>
      <c r="L288" s="19">
        <v>0</v>
      </c>
      <c r="M288" s="28">
        <v>22.95</v>
      </c>
      <c r="N288" s="24"/>
    </row>
    <row r="289" spans="2:14" hidden="1" x14ac:dyDescent="0.25">
      <c r="B289" s="20">
        <v>33321066</v>
      </c>
      <c r="C289" s="20"/>
      <c r="D289" s="20"/>
      <c r="E289" s="17" t="s">
        <v>7005</v>
      </c>
      <c r="F289" s="21" t="s">
        <v>4171</v>
      </c>
      <c r="G289" s="21" t="s">
        <v>205</v>
      </c>
      <c r="H289" s="21" t="s">
        <v>206</v>
      </c>
      <c r="I289" s="20" t="s">
        <v>7006</v>
      </c>
      <c r="J289" s="20" t="s">
        <v>34679</v>
      </c>
      <c r="K289" s="24">
        <v>42599</v>
      </c>
      <c r="L289" s="19">
        <v>0</v>
      </c>
      <c r="M289" s="28">
        <v>22.95</v>
      </c>
      <c r="N289" s="24"/>
    </row>
    <row r="290" spans="2:14" hidden="1" x14ac:dyDescent="0.25">
      <c r="B290" s="20">
        <v>33321055</v>
      </c>
      <c r="C290" s="20"/>
      <c r="D290" s="20"/>
      <c r="E290" s="17" t="s">
        <v>7017</v>
      </c>
      <c r="F290" s="21" t="s">
        <v>4171</v>
      </c>
      <c r="G290" s="21" t="s">
        <v>205</v>
      </c>
      <c r="H290" s="21" t="s">
        <v>206</v>
      </c>
      <c r="I290" s="20" t="s">
        <v>7018</v>
      </c>
      <c r="J290" s="20" t="s">
        <v>34680</v>
      </c>
      <c r="K290" s="24">
        <v>42599</v>
      </c>
      <c r="L290" s="19">
        <v>0</v>
      </c>
      <c r="M290" s="28">
        <v>22.95</v>
      </c>
      <c r="N290" s="24"/>
    </row>
    <row r="291" spans="2:14" hidden="1" x14ac:dyDescent="0.25">
      <c r="B291" s="20">
        <v>33321059</v>
      </c>
      <c r="C291" s="20"/>
      <c r="D291" s="20"/>
      <c r="E291" s="17" t="s">
        <v>7019</v>
      </c>
      <c r="F291" s="21" t="s">
        <v>4171</v>
      </c>
      <c r="G291" s="21" t="s">
        <v>205</v>
      </c>
      <c r="H291" s="21" t="s">
        <v>206</v>
      </c>
      <c r="I291" s="20" t="s">
        <v>7020</v>
      </c>
      <c r="J291" s="20" t="s">
        <v>34681</v>
      </c>
      <c r="K291" s="24">
        <v>42599</v>
      </c>
      <c r="L291" s="19">
        <v>0</v>
      </c>
      <c r="M291" s="28">
        <v>22.95</v>
      </c>
      <c r="N291" s="24"/>
    </row>
    <row r="292" spans="2:14" hidden="1" x14ac:dyDescent="0.25">
      <c r="B292" s="20">
        <v>33321058</v>
      </c>
      <c r="C292" s="20"/>
      <c r="D292" s="20"/>
      <c r="E292" s="17" t="s">
        <v>7021</v>
      </c>
      <c r="F292" s="21" t="s">
        <v>4171</v>
      </c>
      <c r="G292" s="21" t="s">
        <v>205</v>
      </c>
      <c r="H292" s="21" t="s">
        <v>206</v>
      </c>
      <c r="I292" s="20" t="s">
        <v>7022</v>
      </c>
      <c r="J292" s="20" t="s">
        <v>34682</v>
      </c>
      <c r="K292" s="24">
        <v>42599</v>
      </c>
      <c r="L292" s="19">
        <v>0</v>
      </c>
      <c r="M292" s="28">
        <v>22.95</v>
      </c>
      <c r="N292" s="24"/>
    </row>
    <row r="293" spans="2:14" hidden="1" x14ac:dyDescent="0.25">
      <c r="B293" s="20">
        <v>33321057</v>
      </c>
      <c r="C293" s="20"/>
      <c r="D293" s="20"/>
      <c r="E293" s="17" t="s">
        <v>7023</v>
      </c>
      <c r="F293" s="21" t="s">
        <v>4171</v>
      </c>
      <c r="G293" s="21" t="s">
        <v>205</v>
      </c>
      <c r="H293" s="21" t="s">
        <v>206</v>
      </c>
      <c r="I293" s="20" t="s">
        <v>7024</v>
      </c>
      <c r="J293" s="20" t="s">
        <v>34683</v>
      </c>
      <c r="K293" s="24">
        <v>42599</v>
      </c>
      <c r="L293" s="19">
        <v>0</v>
      </c>
      <c r="M293" s="28">
        <v>22.95</v>
      </c>
      <c r="N293" s="24"/>
    </row>
    <row r="294" spans="2:14" hidden="1" x14ac:dyDescent="0.25">
      <c r="B294" s="20">
        <v>33321056</v>
      </c>
      <c r="C294" s="20"/>
      <c r="D294" s="20"/>
      <c r="E294" s="17" t="s">
        <v>7025</v>
      </c>
      <c r="F294" s="21" t="s">
        <v>4171</v>
      </c>
      <c r="G294" s="21" t="s">
        <v>205</v>
      </c>
      <c r="H294" s="21" t="s">
        <v>206</v>
      </c>
      <c r="I294" s="20" t="s">
        <v>7026</v>
      </c>
      <c r="J294" s="20" t="s">
        <v>34684</v>
      </c>
      <c r="K294" s="24">
        <v>42599</v>
      </c>
      <c r="L294" s="19">
        <v>0</v>
      </c>
      <c r="M294" s="28">
        <v>22.95</v>
      </c>
      <c r="N294" s="24"/>
    </row>
    <row r="295" spans="2:14" hidden="1" x14ac:dyDescent="0.25">
      <c r="B295" s="20">
        <v>33321050</v>
      </c>
      <c r="C295" s="20"/>
      <c r="D295" s="20"/>
      <c r="E295" s="17" t="s">
        <v>7027</v>
      </c>
      <c r="F295" s="21" t="s">
        <v>4171</v>
      </c>
      <c r="G295" s="21" t="s">
        <v>205</v>
      </c>
      <c r="H295" s="21" t="s">
        <v>206</v>
      </c>
      <c r="I295" s="20" t="s">
        <v>7028</v>
      </c>
      <c r="J295" s="20" t="s">
        <v>34685</v>
      </c>
      <c r="K295" s="24">
        <v>42599</v>
      </c>
      <c r="L295" s="19">
        <v>0</v>
      </c>
      <c r="M295" s="28">
        <v>22.95</v>
      </c>
      <c r="N295" s="24"/>
    </row>
    <row r="296" spans="2:14" hidden="1" x14ac:dyDescent="0.25">
      <c r="B296" s="20">
        <v>33321054</v>
      </c>
      <c r="C296" s="20"/>
      <c r="D296" s="20"/>
      <c r="E296" s="17" t="s">
        <v>7029</v>
      </c>
      <c r="F296" s="21" t="s">
        <v>4171</v>
      </c>
      <c r="G296" s="21" t="s">
        <v>205</v>
      </c>
      <c r="H296" s="21" t="s">
        <v>206</v>
      </c>
      <c r="I296" s="20" t="s">
        <v>7030</v>
      </c>
      <c r="J296" s="20" t="s">
        <v>34686</v>
      </c>
      <c r="K296" s="24">
        <v>42599</v>
      </c>
      <c r="L296" s="19">
        <v>0</v>
      </c>
      <c r="M296" s="28">
        <v>22.95</v>
      </c>
      <c r="N296" s="24"/>
    </row>
    <row r="297" spans="2:14" hidden="1" x14ac:dyDescent="0.25">
      <c r="B297" s="20">
        <v>33321053</v>
      </c>
      <c r="C297" s="20"/>
      <c r="D297" s="20"/>
      <c r="E297" s="17" t="s">
        <v>7031</v>
      </c>
      <c r="F297" s="21" t="s">
        <v>4171</v>
      </c>
      <c r="G297" s="21" t="s">
        <v>205</v>
      </c>
      <c r="H297" s="21" t="s">
        <v>206</v>
      </c>
      <c r="I297" s="20" t="s">
        <v>7032</v>
      </c>
      <c r="J297" s="20" t="s">
        <v>34687</v>
      </c>
      <c r="K297" s="24">
        <v>42599</v>
      </c>
      <c r="L297" s="19">
        <v>0</v>
      </c>
      <c r="M297" s="28">
        <v>22.95</v>
      </c>
      <c r="N297" s="24"/>
    </row>
    <row r="298" spans="2:14" hidden="1" x14ac:dyDescent="0.25">
      <c r="B298" s="20">
        <v>33321052</v>
      </c>
      <c r="C298" s="20"/>
      <c r="D298" s="20"/>
      <c r="E298" s="17" t="s">
        <v>7033</v>
      </c>
      <c r="F298" s="21" t="s">
        <v>4171</v>
      </c>
      <c r="G298" s="21" t="s">
        <v>205</v>
      </c>
      <c r="H298" s="21" t="s">
        <v>206</v>
      </c>
      <c r="I298" s="20" t="s">
        <v>7034</v>
      </c>
      <c r="J298" s="20" t="s">
        <v>34688</v>
      </c>
      <c r="K298" s="24">
        <v>42599</v>
      </c>
      <c r="L298" s="19">
        <v>0</v>
      </c>
      <c r="M298" s="28">
        <v>22.95</v>
      </c>
      <c r="N298" s="24"/>
    </row>
    <row r="299" spans="2:14" hidden="1" x14ac:dyDescent="0.25">
      <c r="B299" s="20">
        <v>33321051</v>
      </c>
      <c r="C299" s="20"/>
      <c r="D299" s="20"/>
      <c r="E299" s="17" t="s">
        <v>7035</v>
      </c>
      <c r="F299" s="21" t="s">
        <v>4171</v>
      </c>
      <c r="G299" s="21" t="s">
        <v>205</v>
      </c>
      <c r="H299" s="21" t="s">
        <v>206</v>
      </c>
      <c r="I299" s="20" t="s">
        <v>7036</v>
      </c>
      <c r="J299" s="20" t="s">
        <v>34689</v>
      </c>
      <c r="K299" s="24">
        <v>42599</v>
      </c>
      <c r="L299" s="19">
        <v>0</v>
      </c>
      <c r="M299" s="28">
        <v>22.95</v>
      </c>
      <c r="N299" s="24"/>
    </row>
    <row r="300" spans="2:14" hidden="1" x14ac:dyDescent="0.25">
      <c r="B300" s="20">
        <v>33303830</v>
      </c>
      <c r="C300" s="20"/>
      <c r="D300" s="20"/>
      <c r="E300" s="17" t="s">
        <v>6899</v>
      </c>
      <c r="F300" s="21" t="s">
        <v>4171</v>
      </c>
      <c r="G300" s="21" t="s">
        <v>205</v>
      </c>
      <c r="H300" s="21" t="s">
        <v>206</v>
      </c>
      <c r="I300" s="20" t="s">
        <v>6900</v>
      </c>
      <c r="J300" s="20" t="s">
        <v>34720</v>
      </c>
      <c r="K300" s="24">
        <v>42599</v>
      </c>
      <c r="L300" s="19">
        <v>0</v>
      </c>
      <c r="M300" s="28">
        <v>39.950000000000003</v>
      </c>
      <c r="N300" s="24"/>
    </row>
    <row r="301" spans="2:14" hidden="1" x14ac:dyDescent="0.25">
      <c r="B301" s="20">
        <v>33303828</v>
      </c>
      <c r="C301" s="20"/>
      <c r="D301" s="20"/>
      <c r="E301" s="17" t="s">
        <v>6901</v>
      </c>
      <c r="F301" s="21" t="s">
        <v>4171</v>
      </c>
      <c r="G301" s="21" t="s">
        <v>205</v>
      </c>
      <c r="H301" s="21" t="s">
        <v>206</v>
      </c>
      <c r="I301" s="20" t="s">
        <v>6902</v>
      </c>
      <c r="J301" s="20" t="s">
        <v>34721</v>
      </c>
      <c r="K301" s="24">
        <v>42599</v>
      </c>
      <c r="L301" s="19">
        <v>0</v>
      </c>
      <c r="M301" s="28">
        <v>39.950000000000003</v>
      </c>
      <c r="N301" s="24"/>
    </row>
    <row r="302" spans="2:14" hidden="1" x14ac:dyDescent="0.25">
      <c r="B302" s="20">
        <v>33303827</v>
      </c>
      <c r="C302" s="20"/>
      <c r="D302" s="20"/>
      <c r="E302" s="17" t="s">
        <v>6903</v>
      </c>
      <c r="F302" s="21" t="s">
        <v>4171</v>
      </c>
      <c r="G302" s="21" t="s">
        <v>205</v>
      </c>
      <c r="H302" s="21" t="s">
        <v>206</v>
      </c>
      <c r="I302" s="20" t="s">
        <v>6904</v>
      </c>
      <c r="J302" s="20" t="s">
        <v>34722</v>
      </c>
      <c r="K302" s="24">
        <v>42599</v>
      </c>
      <c r="L302" s="19">
        <v>0</v>
      </c>
      <c r="M302" s="28">
        <v>39.950000000000003</v>
      </c>
      <c r="N302" s="24"/>
    </row>
    <row r="303" spans="2:14" hidden="1" x14ac:dyDescent="0.25">
      <c r="B303" s="20">
        <v>33303829</v>
      </c>
      <c r="C303" s="20"/>
      <c r="D303" s="20"/>
      <c r="E303" s="17" t="s">
        <v>6905</v>
      </c>
      <c r="F303" s="21" t="s">
        <v>4171</v>
      </c>
      <c r="G303" s="21" t="s">
        <v>205</v>
      </c>
      <c r="H303" s="21" t="s">
        <v>206</v>
      </c>
      <c r="I303" s="20" t="s">
        <v>6906</v>
      </c>
      <c r="J303" s="20" t="s">
        <v>34723</v>
      </c>
      <c r="K303" s="24">
        <v>42599</v>
      </c>
      <c r="L303" s="19">
        <v>0</v>
      </c>
      <c r="M303" s="28">
        <v>39.950000000000003</v>
      </c>
      <c r="N303" s="24"/>
    </row>
    <row r="304" spans="2:14" hidden="1" x14ac:dyDescent="0.25">
      <c r="B304" s="20">
        <v>33303820</v>
      </c>
      <c r="C304" s="20"/>
      <c r="D304" s="20"/>
      <c r="E304" s="17" t="s">
        <v>6889</v>
      </c>
      <c r="F304" s="21" t="s">
        <v>4171</v>
      </c>
      <c r="G304" s="21" t="s">
        <v>205</v>
      </c>
      <c r="H304" s="21" t="s">
        <v>206</v>
      </c>
      <c r="I304" s="20" t="s">
        <v>6890</v>
      </c>
      <c r="J304" s="20" t="s">
        <v>34724</v>
      </c>
      <c r="K304" s="24">
        <v>42599</v>
      </c>
      <c r="L304" s="19">
        <v>0</v>
      </c>
      <c r="M304" s="28">
        <v>39.950000000000003</v>
      </c>
      <c r="N304" s="24"/>
    </row>
    <row r="305" spans="2:14" hidden="1" x14ac:dyDescent="0.25">
      <c r="B305" s="20">
        <v>33303818</v>
      </c>
      <c r="C305" s="20"/>
      <c r="D305" s="20"/>
      <c r="E305" s="17" t="s">
        <v>6891</v>
      </c>
      <c r="F305" s="21" t="s">
        <v>4171</v>
      </c>
      <c r="G305" s="21" t="s">
        <v>205</v>
      </c>
      <c r="H305" s="21" t="s">
        <v>206</v>
      </c>
      <c r="I305" s="20" t="s">
        <v>6892</v>
      </c>
      <c r="J305" s="20" t="s">
        <v>34725</v>
      </c>
      <c r="K305" s="24">
        <v>42599</v>
      </c>
      <c r="L305" s="19">
        <v>0</v>
      </c>
      <c r="M305" s="28">
        <v>39.950000000000003</v>
      </c>
      <c r="N305" s="24"/>
    </row>
    <row r="306" spans="2:14" hidden="1" x14ac:dyDescent="0.25">
      <c r="B306" s="20">
        <v>33303817</v>
      </c>
      <c r="C306" s="20"/>
      <c r="D306" s="20"/>
      <c r="E306" s="17" t="s">
        <v>6893</v>
      </c>
      <c r="F306" s="21" t="s">
        <v>4171</v>
      </c>
      <c r="G306" s="21" t="s">
        <v>205</v>
      </c>
      <c r="H306" s="21" t="s">
        <v>206</v>
      </c>
      <c r="I306" s="20" t="s">
        <v>6894</v>
      </c>
      <c r="J306" s="20" t="s">
        <v>34726</v>
      </c>
      <c r="K306" s="24">
        <v>42599</v>
      </c>
      <c r="L306" s="19">
        <v>0</v>
      </c>
      <c r="M306" s="28">
        <v>39.950000000000003</v>
      </c>
      <c r="N306" s="24"/>
    </row>
    <row r="307" spans="2:14" hidden="1" x14ac:dyDescent="0.25">
      <c r="B307" s="20">
        <v>33303816</v>
      </c>
      <c r="C307" s="20"/>
      <c r="D307" s="20"/>
      <c r="E307" s="17" t="s">
        <v>6895</v>
      </c>
      <c r="F307" s="21" t="s">
        <v>4171</v>
      </c>
      <c r="G307" s="21" t="s">
        <v>205</v>
      </c>
      <c r="H307" s="21" t="s">
        <v>206</v>
      </c>
      <c r="I307" s="20" t="s">
        <v>6896</v>
      </c>
      <c r="J307" s="20" t="s">
        <v>34727</v>
      </c>
      <c r="K307" s="24">
        <v>42599</v>
      </c>
      <c r="L307" s="19">
        <v>0</v>
      </c>
      <c r="M307" s="28">
        <v>39.950000000000003</v>
      </c>
      <c r="N307" s="24"/>
    </row>
    <row r="308" spans="2:14" hidden="1" x14ac:dyDescent="0.25">
      <c r="B308" s="20">
        <v>33303819</v>
      </c>
      <c r="C308" s="20"/>
      <c r="D308" s="20"/>
      <c r="E308" s="17" t="s">
        <v>6897</v>
      </c>
      <c r="F308" s="21" t="s">
        <v>4171</v>
      </c>
      <c r="G308" s="21" t="s">
        <v>205</v>
      </c>
      <c r="H308" s="21" t="s">
        <v>206</v>
      </c>
      <c r="I308" s="20" t="s">
        <v>6898</v>
      </c>
      <c r="J308" s="20" t="s">
        <v>34728</v>
      </c>
      <c r="K308" s="24">
        <v>42599</v>
      </c>
      <c r="L308" s="19">
        <v>0</v>
      </c>
      <c r="M308" s="28">
        <v>39.950000000000003</v>
      </c>
      <c r="N308" s="24"/>
    </row>
    <row r="309" spans="2:14" hidden="1" x14ac:dyDescent="0.25">
      <c r="B309" s="20">
        <v>33303835</v>
      </c>
      <c r="C309" s="20"/>
      <c r="D309" s="20"/>
      <c r="E309" s="17" t="s">
        <v>6879</v>
      </c>
      <c r="F309" s="21" t="s">
        <v>4171</v>
      </c>
      <c r="G309" s="21" t="s">
        <v>205</v>
      </c>
      <c r="H309" s="21" t="s">
        <v>206</v>
      </c>
      <c r="I309" s="20" t="s">
        <v>6880</v>
      </c>
      <c r="J309" s="20" t="s">
        <v>34729</v>
      </c>
      <c r="K309" s="24">
        <v>42599</v>
      </c>
      <c r="L309" s="19">
        <v>0</v>
      </c>
      <c r="M309" s="28">
        <v>39.950000000000003</v>
      </c>
      <c r="N309" s="24"/>
    </row>
    <row r="310" spans="2:14" hidden="1" x14ac:dyDescent="0.25">
      <c r="B310" s="20">
        <v>33303833</v>
      </c>
      <c r="C310" s="20"/>
      <c r="D310" s="20"/>
      <c r="E310" s="17" t="s">
        <v>6881</v>
      </c>
      <c r="F310" s="21" t="s">
        <v>4171</v>
      </c>
      <c r="G310" s="21" t="s">
        <v>205</v>
      </c>
      <c r="H310" s="21" t="s">
        <v>206</v>
      </c>
      <c r="I310" s="20" t="s">
        <v>6882</v>
      </c>
      <c r="J310" s="20" t="s">
        <v>34730</v>
      </c>
      <c r="K310" s="24">
        <v>42599</v>
      </c>
      <c r="L310" s="19">
        <v>0</v>
      </c>
      <c r="M310" s="28">
        <v>39.950000000000003</v>
      </c>
      <c r="N310" s="24"/>
    </row>
    <row r="311" spans="2:14" hidden="1" x14ac:dyDescent="0.25">
      <c r="B311" s="20">
        <v>33303832</v>
      </c>
      <c r="C311" s="20"/>
      <c r="D311" s="20"/>
      <c r="E311" s="17" t="s">
        <v>6883</v>
      </c>
      <c r="F311" s="21" t="s">
        <v>4171</v>
      </c>
      <c r="G311" s="21" t="s">
        <v>205</v>
      </c>
      <c r="H311" s="21" t="s">
        <v>206</v>
      </c>
      <c r="I311" s="20" t="s">
        <v>6884</v>
      </c>
      <c r="J311" s="20" t="s">
        <v>34731</v>
      </c>
      <c r="K311" s="24">
        <v>42599</v>
      </c>
      <c r="L311" s="19">
        <v>0</v>
      </c>
      <c r="M311" s="28">
        <v>39.950000000000003</v>
      </c>
      <c r="N311" s="24"/>
    </row>
    <row r="312" spans="2:14" hidden="1" x14ac:dyDescent="0.25">
      <c r="B312" s="20">
        <v>33303831</v>
      </c>
      <c r="C312" s="20"/>
      <c r="D312" s="20"/>
      <c r="E312" s="17" t="s">
        <v>6885</v>
      </c>
      <c r="F312" s="21" t="s">
        <v>4171</v>
      </c>
      <c r="G312" s="21" t="s">
        <v>205</v>
      </c>
      <c r="H312" s="21" t="s">
        <v>206</v>
      </c>
      <c r="I312" s="20" t="s">
        <v>6886</v>
      </c>
      <c r="J312" s="20" t="s">
        <v>34732</v>
      </c>
      <c r="K312" s="24">
        <v>42599</v>
      </c>
      <c r="L312" s="19">
        <v>0</v>
      </c>
      <c r="M312" s="28">
        <v>39.950000000000003</v>
      </c>
      <c r="N312" s="24"/>
    </row>
    <row r="313" spans="2:14" hidden="1" x14ac:dyDescent="0.25">
      <c r="B313" s="20">
        <v>33303825</v>
      </c>
      <c r="C313" s="20"/>
      <c r="D313" s="20"/>
      <c r="E313" s="17" t="s">
        <v>6869</v>
      </c>
      <c r="F313" s="21" t="s">
        <v>4171</v>
      </c>
      <c r="G313" s="21" t="s">
        <v>205</v>
      </c>
      <c r="H313" s="21" t="s">
        <v>206</v>
      </c>
      <c r="I313" s="20" t="s">
        <v>6870</v>
      </c>
      <c r="J313" s="20" t="s">
        <v>34733</v>
      </c>
      <c r="K313" s="24">
        <v>42599</v>
      </c>
      <c r="L313" s="19">
        <v>0</v>
      </c>
      <c r="M313" s="28">
        <v>39.950000000000003</v>
      </c>
      <c r="N313" s="24"/>
    </row>
    <row r="314" spans="2:14" hidden="1" x14ac:dyDescent="0.25">
      <c r="B314" s="20">
        <v>33303823</v>
      </c>
      <c r="C314" s="20"/>
      <c r="D314" s="20"/>
      <c r="E314" s="17" t="s">
        <v>6871</v>
      </c>
      <c r="F314" s="21" t="s">
        <v>4171</v>
      </c>
      <c r="G314" s="21" t="s">
        <v>205</v>
      </c>
      <c r="H314" s="21" t="s">
        <v>206</v>
      </c>
      <c r="I314" s="20" t="s">
        <v>6872</v>
      </c>
      <c r="J314" s="20" t="s">
        <v>34734</v>
      </c>
      <c r="K314" s="24">
        <v>42599</v>
      </c>
      <c r="L314" s="19">
        <v>0</v>
      </c>
      <c r="M314" s="28">
        <v>39.950000000000003</v>
      </c>
      <c r="N314" s="24"/>
    </row>
    <row r="315" spans="2:14" hidden="1" x14ac:dyDescent="0.25">
      <c r="B315" s="20">
        <v>33303822</v>
      </c>
      <c r="C315" s="20"/>
      <c r="D315" s="20"/>
      <c r="E315" s="17" t="s">
        <v>6873</v>
      </c>
      <c r="F315" s="21" t="s">
        <v>4171</v>
      </c>
      <c r="G315" s="21" t="s">
        <v>205</v>
      </c>
      <c r="H315" s="21" t="s">
        <v>206</v>
      </c>
      <c r="I315" s="20" t="s">
        <v>6874</v>
      </c>
      <c r="J315" s="20" t="s">
        <v>34735</v>
      </c>
      <c r="K315" s="24">
        <v>42599</v>
      </c>
      <c r="L315" s="19">
        <v>0</v>
      </c>
      <c r="M315" s="28">
        <v>39.950000000000003</v>
      </c>
      <c r="N315" s="24"/>
    </row>
    <row r="316" spans="2:14" hidden="1" x14ac:dyDescent="0.25">
      <c r="B316" s="20">
        <v>33303821</v>
      </c>
      <c r="C316" s="20"/>
      <c r="D316" s="20"/>
      <c r="E316" s="17" t="s">
        <v>6875</v>
      </c>
      <c r="F316" s="21" t="s">
        <v>4171</v>
      </c>
      <c r="G316" s="21" t="s">
        <v>205</v>
      </c>
      <c r="H316" s="21" t="s">
        <v>206</v>
      </c>
      <c r="I316" s="20" t="s">
        <v>6876</v>
      </c>
      <c r="J316" s="20" t="s">
        <v>34736</v>
      </c>
      <c r="K316" s="24">
        <v>42599</v>
      </c>
      <c r="L316" s="19">
        <v>0</v>
      </c>
      <c r="M316" s="28">
        <v>39.950000000000003</v>
      </c>
      <c r="N316" s="24"/>
    </row>
    <row r="317" spans="2:14" hidden="1" x14ac:dyDescent="0.25">
      <c r="B317" s="20">
        <v>33303824</v>
      </c>
      <c r="C317" s="20"/>
      <c r="D317" s="20"/>
      <c r="E317" s="17" t="s">
        <v>6877</v>
      </c>
      <c r="F317" s="21" t="s">
        <v>4171</v>
      </c>
      <c r="G317" s="21" t="s">
        <v>205</v>
      </c>
      <c r="H317" s="21" t="s">
        <v>206</v>
      </c>
      <c r="I317" s="20" t="s">
        <v>6878</v>
      </c>
      <c r="J317" s="20" t="s">
        <v>34737</v>
      </c>
      <c r="K317" s="24">
        <v>42599</v>
      </c>
      <c r="L317" s="19">
        <v>0</v>
      </c>
      <c r="M317" s="28">
        <v>39.950000000000003</v>
      </c>
      <c r="N317" s="24"/>
    </row>
    <row r="318" spans="2:14" hidden="1" x14ac:dyDescent="0.25">
      <c r="B318" s="20">
        <v>33303800</v>
      </c>
      <c r="C318" s="20"/>
      <c r="D318" s="20"/>
      <c r="E318" s="17" t="s">
        <v>4453</v>
      </c>
      <c r="F318" s="21" t="s">
        <v>4171</v>
      </c>
      <c r="G318" s="21" t="s">
        <v>205</v>
      </c>
      <c r="H318" s="21" t="s">
        <v>206</v>
      </c>
      <c r="I318" s="20" t="s">
        <v>4454</v>
      </c>
      <c r="J318" s="20" t="s">
        <v>34758</v>
      </c>
      <c r="K318" s="24">
        <v>42599</v>
      </c>
      <c r="L318" s="19">
        <v>0</v>
      </c>
      <c r="M318" s="28">
        <v>39.950000000000003</v>
      </c>
      <c r="N318" s="24"/>
    </row>
    <row r="319" spans="2:14" hidden="1" x14ac:dyDescent="0.25">
      <c r="B319" s="20">
        <v>33303798</v>
      </c>
      <c r="C319" s="20"/>
      <c r="D319" s="20"/>
      <c r="E319" s="17" t="s">
        <v>4455</v>
      </c>
      <c r="F319" s="21" t="s">
        <v>4171</v>
      </c>
      <c r="G319" s="21" t="s">
        <v>205</v>
      </c>
      <c r="H319" s="21" t="s">
        <v>206</v>
      </c>
      <c r="I319" s="20" t="s">
        <v>4456</v>
      </c>
      <c r="J319" s="20" t="s">
        <v>34759</v>
      </c>
      <c r="K319" s="24">
        <v>42599</v>
      </c>
      <c r="L319" s="19">
        <v>0</v>
      </c>
      <c r="M319" s="28">
        <v>39.950000000000003</v>
      </c>
      <c r="N319" s="24"/>
    </row>
    <row r="320" spans="2:14" hidden="1" x14ac:dyDescent="0.25">
      <c r="B320" s="20">
        <v>33303797</v>
      </c>
      <c r="C320" s="20"/>
      <c r="D320" s="20"/>
      <c r="E320" s="17" t="s">
        <v>4457</v>
      </c>
      <c r="F320" s="21" t="s">
        <v>4171</v>
      </c>
      <c r="G320" s="21" t="s">
        <v>205</v>
      </c>
      <c r="H320" s="21" t="s">
        <v>206</v>
      </c>
      <c r="I320" s="20" t="s">
        <v>4458</v>
      </c>
      <c r="J320" s="20" t="s">
        <v>34760</v>
      </c>
      <c r="K320" s="24">
        <v>42599</v>
      </c>
      <c r="L320" s="19">
        <v>0</v>
      </c>
      <c r="M320" s="28">
        <v>39.950000000000003</v>
      </c>
      <c r="N320" s="24"/>
    </row>
    <row r="321" spans="2:14" hidden="1" x14ac:dyDescent="0.25">
      <c r="B321" s="20">
        <v>33303796</v>
      </c>
      <c r="C321" s="20"/>
      <c r="D321" s="20"/>
      <c r="E321" s="17" t="s">
        <v>4459</v>
      </c>
      <c r="F321" s="21" t="s">
        <v>4171</v>
      </c>
      <c r="G321" s="21" t="s">
        <v>205</v>
      </c>
      <c r="H321" s="21" t="s">
        <v>206</v>
      </c>
      <c r="I321" s="20" t="s">
        <v>4460</v>
      </c>
      <c r="J321" s="20" t="s">
        <v>34761</v>
      </c>
      <c r="K321" s="24">
        <v>42599</v>
      </c>
      <c r="L321" s="19">
        <v>0</v>
      </c>
      <c r="M321" s="28">
        <v>39.950000000000003</v>
      </c>
      <c r="N321" s="24"/>
    </row>
    <row r="322" spans="2:14" hidden="1" x14ac:dyDescent="0.25">
      <c r="B322" s="20">
        <v>33303799</v>
      </c>
      <c r="C322" s="20"/>
      <c r="D322" s="20"/>
      <c r="E322" s="17" t="s">
        <v>4461</v>
      </c>
      <c r="F322" s="21" t="s">
        <v>4171</v>
      </c>
      <c r="G322" s="21" t="s">
        <v>205</v>
      </c>
      <c r="H322" s="21" t="s">
        <v>206</v>
      </c>
      <c r="I322" s="20" t="s">
        <v>4462</v>
      </c>
      <c r="J322" s="20" t="s">
        <v>34762</v>
      </c>
      <c r="K322" s="24">
        <v>42599</v>
      </c>
      <c r="L322" s="19">
        <v>0</v>
      </c>
      <c r="M322" s="28">
        <v>39.950000000000003</v>
      </c>
      <c r="N322" s="24"/>
    </row>
    <row r="323" spans="2:14" hidden="1" x14ac:dyDescent="0.25">
      <c r="B323" s="20">
        <v>33303834</v>
      </c>
      <c r="C323" s="20"/>
      <c r="D323" s="20"/>
      <c r="E323" s="17" t="s">
        <v>6887</v>
      </c>
      <c r="F323" s="21" t="s">
        <v>4171</v>
      </c>
      <c r="G323" s="21" t="s">
        <v>205</v>
      </c>
      <c r="H323" s="21" t="s">
        <v>206</v>
      </c>
      <c r="I323" s="20" t="s">
        <v>6888</v>
      </c>
      <c r="J323" s="20" t="s">
        <v>34763</v>
      </c>
      <c r="K323" s="24">
        <v>42599</v>
      </c>
      <c r="L323" s="19">
        <v>0</v>
      </c>
      <c r="M323" s="28">
        <v>39.950000000000003</v>
      </c>
      <c r="N323" s="24"/>
    </row>
    <row r="324" spans="2:14" hidden="1" x14ac:dyDescent="0.25">
      <c r="B324" s="20">
        <v>33303815</v>
      </c>
      <c r="C324" s="20"/>
      <c r="D324" s="20"/>
      <c r="E324" s="17" t="s">
        <v>4483</v>
      </c>
      <c r="F324" s="21" t="s">
        <v>4171</v>
      </c>
      <c r="G324" s="21" t="s">
        <v>205</v>
      </c>
      <c r="H324" s="21" t="s">
        <v>206</v>
      </c>
      <c r="I324" s="20" t="s">
        <v>4484</v>
      </c>
      <c r="J324" s="20" t="s">
        <v>34764</v>
      </c>
      <c r="K324" s="24">
        <v>42599</v>
      </c>
      <c r="L324" s="19">
        <v>0</v>
      </c>
      <c r="M324" s="28">
        <v>39.950000000000003</v>
      </c>
      <c r="N324" s="24"/>
    </row>
    <row r="325" spans="2:14" hidden="1" x14ac:dyDescent="0.25">
      <c r="B325" s="20">
        <v>33303813</v>
      </c>
      <c r="C325" s="20"/>
      <c r="D325" s="20"/>
      <c r="E325" s="17" t="s">
        <v>4485</v>
      </c>
      <c r="F325" s="21" t="s">
        <v>4171</v>
      </c>
      <c r="G325" s="21" t="s">
        <v>205</v>
      </c>
      <c r="H325" s="21" t="s">
        <v>206</v>
      </c>
      <c r="I325" s="20" t="s">
        <v>4486</v>
      </c>
      <c r="J325" s="20" t="s">
        <v>34765</v>
      </c>
      <c r="K325" s="24">
        <v>42599</v>
      </c>
      <c r="L325" s="19">
        <v>0</v>
      </c>
      <c r="M325" s="28">
        <v>39.950000000000003</v>
      </c>
      <c r="N325" s="24"/>
    </row>
    <row r="326" spans="2:14" hidden="1" x14ac:dyDescent="0.25">
      <c r="B326" s="20">
        <v>33303812</v>
      </c>
      <c r="C326" s="20"/>
      <c r="D326" s="20"/>
      <c r="E326" s="17" t="s">
        <v>4487</v>
      </c>
      <c r="F326" s="21" t="s">
        <v>4171</v>
      </c>
      <c r="G326" s="21" t="s">
        <v>205</v>
      </c>
      <c r="H326" s="21" t="s">
        <v>206</v>
      </c>
      <c r="I326" s="20" t="s">
        <v>4488</v>
      </c>
      <c r="J326" s="20" t="s">
        <v>34766</v>
      </c>
      <c r="K326" s="24">
        <v>42599</v>
      </c>
      <c r="L326" s="19">
        <v>0</v>
      </c>
      <c r="M326" s="28">
        <v>39.950000000000003</v>
      </c>
      <c r="N326" s="24"/>
    </row>
    <row r="327" spans="2:14" hidden="1" x14ac:dyDescent="0.25">
      <c r="B327" s="20">
        <v>33303811</v>
      </c>
      <c r="C327" s="20"/>
      <c r="D327" s="20"/>
      <c r="E327" s="17" t="s">
        <v>4489</v>
      </c>
      <c r="F327" s="21" t="s">
        <v>4171</v>
      </c>
      <c r="G327" s="21" t="s">
        <v>205</v>
      </c>
      <c r="H327" s="21" t="s">
        <v>206</v>
      </c>
      <c r="I327" s="20" t="s">
        <v>4490</v>
      </c>
      <c r="J327" s="20" t="s">
        <v>34767</v>
      </c>
      <c r="K327" s="24">
        <v>42599</v>
      </c>
      <c r="L327" s="19">
        <v>0</v>
      </c>
      <c r="M327" s="28">
        <v>39.950000000000003</v>
      </c>
      <c r="N327" s="24"/>
    </row>
    <row r="328" spans="2:14" hidden="1" x14ac:dyDescent="0.25">
      <c r="B328" s="20">
        <v>33303814</v>
      </c>
      <c r="C328" s="20"/>
      <c r="D328" s="20"/>
      <c r="E328" s="17" t="s">
        <v>4491</v>
      </c>
      <c r="F328" s="21" t="s">
        <v>4171</v>
      </c>
      <c r="G328" s="21" t="s">
        <v>205</v>
      </c>
      <c r="H328" s="21" t="s">
        <v>206</v>
      </c>
      <c r="I328" s="20" t="s">
        <v>4492</v>
      </c>
      <c r="J328" s="20" t="s">
        <v>34768</v>
      </c>
      <c r="K328" s="24">
        <v>42599</v>
      </c>
      <c r="L328" s="19">
        <v>0</v>
      </c>
      <c r="M328" s="28">
        <v>39.950000000000003</v>
      </c>
      <c r="N328" s="24"/>
    </row>
    <row r="329" spans="2:14" hidden="1" x14ac:dyDescent="0.25">
      <c r="B329" s="20">
        <v>33303810</v>
      </c>
      <c r="C329" s="20"/>
      <c r="D329" s="20"/>
      <c r="E329" s="17" t="s">
        <v>4473</v>
      </c>
      <c r="F329" s="21" t="s">
        <v>4171</v>
      </c>
      <c r="G329" s="21" t="s">
        <v>205</v>
      </c>
      <c r="H329" s="21" t="s">
        <v>206</v>
      </c>
      <c r="I329" s="20" t="s">
        <v>4474</v>
      </c>
      <c r="J329" s="20" t="s">
        <v>34769</v>
      </c>
      <c r="K329" s="24">
        <v>42599</v>
      </c>
      <c r="L329" s="19">
        <v>0</v>
      </c>
      <c r="M329" s="28">
        <v>39.950000000000003</v>
      </c>
      <c r="N329" s="24"/>
    </row>
    <row r="330" spans="2:14" hidden="1" x14ac:dyDescent="0.25">
      <c r="B330" s="20">
        <v>33303808</v>
      </c>
      <c r="C330" s="20"/>
      <c r="D330" s="20"/>
      <c r="E330" s="17" t="s">
        <v>4475</v>
      </c>
      <c r="F330" s="21" t="s">
        <v>4171</v>
      </c>
      <c r="G330" s="21" t="s">
        <v>205</v>
      </c>
      <c r="H330" s="21" t="s">
        <v>206</v>
      </c>
      <c r="I330" s="20" t="s">
        <v>4476</v>
      </c>
      <c r="J330" s="20" t="s">
        <v>34770</v>
      </c>
      <c r="K330" s="24">
        <v>42599</v>
      </c>
      <c r="L330" s="19">
        <v>0</v>
      </c>
      <c r="M330" s="28">
        <v>39.950000000000003</v>
      </c>
      <c r="N330" s="24"/>
    </row>
    <row r="331" spans="2:14" hidden="1" x14ac:dyDescent="0.25">
      <c r="B331" s="20">
        <v>33303807</v>
      </c>
      <c r="C331" s="20"/>
      <c r="D331" s="20"/>
      <c r="E331" s="17" t="s">
        <v>4477</v>
      </c>
      <c r="F331" s="21" t="s">
        <v>4171</v>
      </c>
      <c r="G331" s="21" t="s">
        <v>205</v>
      </c>
      <c r="H331" s="21" t="s">
        <v>206</v>
      </c>
      <c r="I331" s="20" t="s">
        <v>4478</v>
      </c>
      <c r="J331" s="20" t="s">
        <v>34771</v>
      </c>
      <c r="K331" s="24">
        <v>42599</v>
      </c>
      <c r="L331" s="19">
        <v>0</v>
      </c>
      <c r="M331" s="28">
        <v>39.950000000000003</v>
      </c>
      <c r="N331" s="24"/>
    </row>
    <row r="332" spans="2:14" hidden="1" x14ac:dyDescent="0.25">
      <c r="B332" s="20">
        <v>33303806</v>
      </c>
      <c r="C332" s="20"/>
      <c r="D332" s="20"/>
      <c r="E332" s="17" t="s">
        <v>4479</v>
      </c>
      <c r="F332" s="21" t="s">
        <v>4171</v>
      </c>
      <c r="G332" s="21" t="s">
        <v>205</v>
      </c>
      <c r="H332" s="21" t="s">
        <v>206</v>
      </c>
      <c r="I332" s="20" t="s">
        <v>4480</v>
      </c>
      <c r="J332" s="20" t="s">
        <v>34772</v>
      </c>
      <c r="K332" s="24">
        <v>42599</v>
      </c>
      <c r="L332" s="19">
        <v>0</v>
      </c>
      <c r="M332" s="28">
        <v>39.950000000000003</v>
      </c>
      <c r="N332" s="24"/>
    </row>
    <row r="333" spans="2:14" hidden="1" x14ac:dyDescent="0.25">
      <c r="B333" s="20">
        <v>33303809</v>
      </c>
      <c r="C333" s="20"/>
      <c r="D333" s="20"/>
      <c r="E333" s="17" t="s">
        <v>4481</v>
      </c>
      <c r="F333" s="21" t="s">
        <v>4171</v>
      </c>
      <c r="G333" s="21" t="s">
        <v>205</v>
      </c>
      <c r="H333" s="21" t="s">
        <v>206</v>
      </c>
      <c r="I333" s="20" t="s">
        <v>4482</v>
      </c>
      <c r="J333" s="20" t="s">
        <v>34773</v>
      </c>
      <c r="K333" s="24">
        <v>42599</v>
      </c>
      <c r="L333" s="19">
        <v>0</v>
      </c>
      <c r="M333" s="28">
        <v>39.950000000000003</v>
      </c>
      <c r="N333" s="24"/>
    </row>
    <row r="334" spans="2:14" hidden="1" x14ac:dyDescent="0.25">
      <c r="B334" s="20">
        <v>33303805</v>
      </c>
      <c r="C334" s="20"/>
      <c r="D334" s="20"/>
      <c r="E334" s="17" t="s">
        <v>4463</v>
      </c>
      <c r="F334" s="21" t="s">
        <v>4171</v>
      </c>
      <c r="G334" s="21" t="s">
        <v>205</v>
      </c>
      <c r="H334" s="21" t="s">
        <v>206</v>
      </c>
      <c r="I334" s="20" t="s">
        <v>4464</v>
      </c>
      <c r="J334" s="20" t="s">
        <v>34774</v>
      </c>
      <c r="K334" s="24">
        <v>42599</v>
      </c>
      <c r="L334" s="19">
        <v>0</v>
      </c>
      <c r="M334" s="28">
        <v>39.950000000000003</v>
      </c>
      <c r="N334" s="24"/>
    </row>
    <row r="335" spans="2:14" hidden="1" x14ac:dyDescent="0.25">
      <c r="B335" s="20">
        <v>33303803</v>
      </c>
      <c r="C335" s="20"/>
      <c r="D335" s="20"/>
      <c r="E335" s="17" t="s">
        <v>4465</v>
      </c>
      <c r="F335" s="21" t="s">
        <v>4171</v>
      </c>
      <c r="G335" s="21" t="s">
        <v>205</v>
      </c>
      <c r="H335" s="21" t="s">
        <v>206</v>
      </c>
      <c r="I335" s="20" t="s">
        <v>4466</v>
      </c>
      <c r="J335" s="20" t="s">
        <v>34775</v>
      </c>
      <c r="K335" s="24">
        <v>42599</v>
      </c>
      <c r="L335" s="19">
        <v>0</v>
      </c>
      <c r="M335" s="28">
        <v>39.950000000000003</v>
      </c>
      <c r="N335" s="24"/>
    </row>
    <row r="336" spans="2:14" hidden="1" x14ac:dyDescent="0.25">
      <c r="B336" s="20">
        <v>33303802</v>
      </c>
      <c r="C336" s="20"/>
      <c r="D336" s="20"/>
      <c r="E336" s="17" t="s">
        <v>4467</v>
      </c>
      <c r="F336" s="21" t="s">
        <v>4171</v>
      </c>
      <c r="G336" s="21" t="s">
        <v>205</v>
      </c>
      <c r="H336" s="21" t="s">
        <v>206</v>
      </c>
      <c r="I336" s="20" t="s">
        <v>4468</v>
      </c>
      <c r="J336" s="20" t="s">
        <v>34776</v>
      </c>
      <c r="K336" s="24">
        <v>42599</v>
      </c>
      <c r="L336" s="19">
        <v>0</v>
      </c>
      <c r="M336" s="28">
        <v>39.950000000000003</v>
      </c>
      <c r="N336" s="24"/>
    </row>
    <row r="337" spans="2:14" hidden="1" x14ac:dyDescent="0.25">
      <c r="B337" s="20">
        <v>33303801</v>
      </c>
      <c r="C337" s="20"/>
      <c r="D337" s="20"/>
      <c r="E337" s="17" t="s">
        <v>4469</v>
      </c>
      <c r="F337" s="21" t="s">
        <v>4171</v>
      </c>
      <c r="G337" s="21" t="s">
        <v>205</v>
      </c>
      <c r="H337" s="21" t="s">
        <v>206</v>
      </c>
      <c r="I337" s="20" t="s">
        <v>4470</v>
      </c>
      <c r="J337" s="20" t="s">
        <v>34777</v>
      </c>
      <c r="K337" s="24">
        <v>42599</v>
      </c>
      <c r="L337" s="19">
        <v>0</v>
      </c>
      <c r="M337" s="28">
        <v>39.950000000000003</v>
      </c>
      <c r="N337" s="24"/>
    </row>
    <row r="338" spans="2:14" hidden="1" x14ac:dyDescent="0.25">
      <c r="B338" s="20">
        <v>33303804</v>
      </c>
      <c r="C338" s="20"/>
      <c r="D338" s="20"/>
      <c r="E338" s="17" t="s">
        <v>4471</v>
      </c>
      <c r="F338" s="21" t="s">
        <v>4171</v>
      </c>
      <c r="G338" s="21" t="s">
        <v>205</v>
      </c>
      <c r="H338" s="21" t="s">
        <v>206</v>
      </c>
      <c r="I338" s="20" t="s">
        <v>4472</v>
      </c>
      <c r="J338" s="20" t="s">
        <v>34778</v>
      </c>
      <c r="K338" s="24">
        <v>42599</v>
      </c>
      <c r="L338" s="19">
        <v>0</v>
      </c>
      <c r="M338" s="28">
        <v>39.950000000000003</v>
      </c>
      <c r="N338" s="24"/>
    </row>
    <row r="339" spans="2:14" hidden="1" x14ac:dyDescent="0.25">
      <c r="B339" s="20">
        <v>33303745</v>
      </c>
      <c r="C339" s="20"/>
      <c r="D339" s="20"/>
      <c r="E339" s="17" t="s">
        <v>4177</v>
      </c>
      <c r="F339" s="21" t="s">
        <v>4171</v>
      </c>
      <c r="G339" s="21" t="s">
        <v>205</v>
      </c>
      <c r="H339" s="21" t="s">
        <v>206</v>
      </c>
      <c r="I339" s="20" t="s">
        <v>4178</v>
      </c>
      <c r="J339" s="20" t="s">
        <v>34809</v>
      </c>
      <c r="K339" s="24">
        <v>42599</v>
      </c>
      <c r="L339" s="19">
        <v>0</v>
      </c>
      <c r="M339" s="28">
        <v>29.95</v>
      </c>
      <c r="N339" s="24"/>
    </row>
    <row r="340" spans="2:14" hidden="1" x14ac:dyDescent="0.25">
      <c r="B340" s="20">
        <v>33303743</v>
      </c>
      <c r="C340" s="20"/>
      <c r="D340" s="20"/>
      <c r="E340" s="17" t="s">
        <v>4179</v>
      </c>
      <c r="F340" s="21" t="s">
        <v>4171</v>
      </c>
      <c r="G340" s="21" t="s">
        <v>205</v>
      </c>
      <c r="H340" s="21" t="s">
        <v>206</v>
      </c>
      <c r="I340" s="20" t="s">
        <v>4180</v>
      </c>
      <c r="J340" s="20" t="s">
        <v>34810</v>
      </c>
      <c r="K340" s="24">
        <v>42599</v>
      </c>
      <c r="L340" s="19">
        <v>0</v>
      </c>
      <c r="M340" s="28">
        <v>29.95</v>
      </c>
      <c r="N340" s="24"/>
    </row>
    <row r="341" spans="2:14" hidden="1" x14ac:dyDescent="0.25">
      <c r="B341" s="20">
        <v>33303742</v>
      </c>
      <c r="C341" s="20"/>
      <c r="D341" s="20"/>
      <c r="E341" s="17" t="s">
        <v>4181</v>
      </c>
      <c r="F341" s="21" t="s">
        <v>4171</v>
      </c>
      <c r="G341" s="21" t="s">
        <v>205</v>
      </c>
      <c r="H341" s="21" t="s">
        <v>206</v>
      </c>
      <c r="I341" s="20" t="s">
        <v>4182</v>
      </c>
      <c r="J341" s="20" t="s">
        <v>34811</v>
      </c>
      <c r="K341" s="24">
        <v>42599</v>
      </c>
      <c r="L341" s="19">
        <v>0</v>
      </c>
      <c r="M341" s="28">
        <v>29.95</v>
      </c>
      <c r="N341" s="24"/>
    </row>
    <row r="342" spans="2:14" hidden="1" x14ac:dyDescent="0.25">
      <c r="B342" s="20">
        <v>33303744</v>
      </c>
      <c r="C342" s="20"/>
      <c r="D342" s="20"/>
      <c r="E342" s="17" t="s">
        <v>4183</v>
      </c>
      <c r="F342" s="21" t="s">
        <v>4171</v>
      </c>
      <c r="G342" s="21" t="s">
        <v>205</v>
      </c>
      <c r="H342" s="21" t="s">
        <v>206</v>
      </c>
      <c r="I342" s="20" t="s">
        <v>4184</v>
      </c>
      <c r="J342" s="20" t="s">
        <v>34812</v>
      </c>
      <c r="K342" s="24">
        <v>42599</v>
      </c>
      <c r="L342" s="19">
        <v>0</v>
      </c>
      <c r="M342" s="28">
        <v>29.95</v>
      </c>
      <c r="N342" s="24"/>
    </row>
    <row r="343" spans="2:14" hidden="1" x14ac:dyDescent="0.25">
      <c r="B343" s="20">
        <v>33303753</v>
      </c>
      <c r="C343" s="20"/>
      <c r="D343" s="20"/>
      <c r="E343" s="17" t="s">
        <v>4187</v>
      </c>
      <c r="F343" s="21" t="s">
        <v>4171</v>
      </c>
      <c r="G343" s="21" t="s">
        <v>205</v>
      </c>
      <c r="H343" s="21" t="s">
        <v>206</v>
      </c>
      <c r="I343" s="20" t="s">
        <v>4188</v>
      </c>
      <c r="J343" s="20" t="s">
        <v>34813</v>
      </c>
      <c r="K343" s="24">
        <v>42599</v>
      </c>
      <c r="L343" s="19">
        <v>0</v>
      </c>
      <c r="M343" s="28">
        <v>29.95</v>
      </c>
      <c r="N343" s="24"/>
    </row>
    <row r="344" spans="2:14" hidden="1" x14ac:dyDescent="0.25">
      <c r="B344" s="20">
        <v>33303752</v>
      </c>
      <c r="C344" s="20"/>
      <c r="D344" s="20"/>
      <c r="E344" s="17" t="s">
        <v>4189</v>
      </c>
      <c r="F344" s="21" t="s">
        <v>4171</v>
      </c>
      <c r="G344" s="21" t="s">
        <v>205</v>
      </c>
      <c r="H344" s="21" t="s">
        <v>206</v>
      </c>
      <c r="I344" s="20" t="s">
        <v>4190</v>
      </c>
      <c r="J344" s="20" t="s">
        <v>34814</v>
      </c>
      <c r="K344" s="24">
        <v>42599</v>
      </c>
      <c r="L344" s="19">
        <v>0</v>
      </c>
      <c r="M344" s="28">
        <v>29.95</v>
      </c>
      <c r="N344" s="24"/>
    </row>
    <row r="345" spans="2:14" hidden="1" x14ac:dyDescent="0.25">
      <c r="B345" s="20">
        <v>33303754</v>
      </c>
      <c r="C345" s="20"/>
      <c r="D345" s="20"/>
      <c r="E345" s="17" t="s">
        <v>4191</v>
      </c>
      <c r="F345" s="21" t="s">
        <v>4171</v>
      </c>
      <c r="G345" s="21" t="s">
        <v>205</v>
      </c>
      <c r="H345" s="21" t="s">
        <v>206</v>
      </c>
      <c r="I345" s="20" t="s">
        <v>4192</v>
      </c>
      <c r="J345" s="20" t="s">
        <v>34815</v>
      </c>
      <c r="K345" s="24">
        <v>42599</v>
      </c>
      <c r="L345" s="19">
        <v>0</v>
      </c>
      <c r="M345" s="28">
        <v>29.95</v>
      </c>
      <c r="N345" s="24"/>
    </row>
    <row r="346" spans="2:14" hidden="1" x14ac:dyDescent="0.25">
      <c r="B346" s="20">
        <v>33303750</v>
      </c>
      <c r="C346" s="20"/>
      <c r="D346" s="20"/>
      <c r="E346" s="17" t="s">
        <v>4193</v>
      </c>
      <c r="F346" s="21" t="s">
        <v>4171</v>
      </c>
      <c r="G346" s="21" t="s">
        <v>205</v>
      </c>
      <c r="H346" s="21" t="s">
        <v>206</v>
      </c>
      <c r="I346" s="20" t="s">
        <v>4194</v>
      </c>
      <c r="J346" s="20" t="s">
        <v>34816</v>
      </c>
      <c r="K346" s="24">
        <v>42599</v>
      </c>
      <c r="L346" s="19">
        <v>0</v>
      </c>
      <c r="M346" s="28">
        <v>29.95</v>
      </c>
      <c r="N346" s="24"/>
    </row>
    <row r="347" spans="2:14" hidden="1" x14ac:dyDescent="0.25">
      <c r="B347" s="20">
        <v>33303748</v>
      </c>
      <c r="C347" s="20"/>
      <c r="D347" s="20"/>
      <c r="E347" s="17" t="s">
        <v>4195</v>
      </c>
      <c r="F347" s="21" t="s">
        <v>4171</v>
      </c>
      <c r="G347" s="21" t="s">
        <v>205</v>
      </c>
      <c r="H347" s="21" t="s">
        <v>206</v>
      </c>
      <c r="I347" s="20" t="s">
        <v>4196</v>
      </c>
      <c r="J347" s="20" t="s">
        <v>34817</v>
      </c>
      <c r="K347" s="24">
        <v>42599</v>
      </c>
      <c r="L347" s="19">
        <v>0</v>
      </c>
      <c r="M347" s="28">
        <v>29.95</v>
      </c>
      <c r="N347" s="24"/>
    </row>
    <row r="348" spans="2:14" hidden="1" x14ac:dyDescent="0.25">
      <c r="B348" s="20">
        <v>33303747</v>
      </c>
      <c r="C348" s="20"/>
      <c r="D348" s="20"/>
      <c r="E348" s="17" t="s">
        <v>4197</v>
      </c>
      <c r="F348" s="21" t="s">
        <v>4171</v>
      </c>
      <c r="G348" s="21" t="s">
        <v>205</v>
      </c>
      <c r="H348" s="21" t="s">
        <v>206</v>
      </c>
      <c r="I348" s="20" t="s">
        <v>4198</v>
      </c>
      <c r="J348" s="20" t="s">
        <v>34818</v>
      </c>
      <c r="K348" s="24">
        <v>42599</v>
      </c>
      <c r="L348" s="19">
        <v>0</v>
      </c>
      <c r="M348" s="28">
        <v>29.95</v>
      </c>
      <c r="N348" s="24"/>
    </row>
    <row r="349" spans="2:14" hidden="1" x14ac:dyDescent="0.25">
      <c r="B349" s="20">
        <v>33303749</v>
      </c>
      <c r="C349" s="20"/>
      <c r="D349" s="20"/>
      <c r="E349" s="17" t="s">
        <v>4199</v>
      </c>
      <c r="F349" s="21" t="s">
        <v>4171</v>
      </c>
      <c r="G349" s="21" t="s">
        <v>205</v>
      </c>
      <c r="H349" s="21" t="s">
        <v>206</v>
      </c>
      <c r="I349" s="20" t="s">
        <v>4200</v>
      </c>
      <c r="J349" s="20" t="s">
        <v>34819</v>
      </c>
      <c r="K349" s="24">
        <v>42599</v>
      </c>
      <c r="L349" s="19">
        <v>0</v>
      </c>
      <c r="M349" s="28">
        <v>29.95</v>
      </c>
      <c r="N349" s="24"/>
    </row>
    <row r="350" spans="2:14" hidden="1" x14ac:dyDescent="0.25">
      <c r="B350" s="20">
        <v>33303769</v>
      </c>
      <c r="C350" s="20"/>
      <c r="D350" s="20"/>
      <c r="E350" s="17" t="s">
        <v>4185</v>
      </c>
      <c r="F350" s="21" t="s">
        <v>4171</v>
      </c>
      <c r="G350" s="21" t="s">
        <v>205</v>
      </c>
      <c r="H350" s="21" t="s">
        <v>206</v>
      </c>
      <c r="I350" s="20" t="s">
        <v>4186</v>
      </c>
      <c r="J350" s="20" t="s">
        <v>34820</v>
      </c>
      <c r="K350" s="24">
        <v>42599</v>
      </c>
      <c r="L350" s="19">
        <v>0</v>
      </c>
      <c r="M350" s="28">
        <v>29.95</v>
      </c>
      <c r="N350" s="24"/>
    </row>
    <row r="351" spans="2:14" hidden="1" x14ac:dyDescent="0.25">
      <c r="B351" s="20">
        <v>33303765</v>
      </c>
      <c r="C351" s="20"/>
      <c r="D351" s="20"/>
      <c r="E351" s="17" t="s">
        <v>4201</v>
      </c>
      <c r="F351" s="21" t="s">
        <v>4171</v>
      </c>
      <c r="G351" s="21" t="s">
        <v>205</v>
      </c>
      <c r="H351" s="21" t="s">
        <v>206</v>
      </c>
      <c r="I351" s="20" t="s">
        <v>4202</v>
      </c>
      <c r="J351" s="20" t="s">
        <v>34821</v>
      </c>
      <c r="K351" s="24">
        <v>42599</v>
      </c>
      <c r="L351" s="19">
        <v>0</v>
      </c>
      <c r="M351" s="28">
        <v>29.95</v>
      </c>
      <c r="N351" s="24"/>
    </row>
    <row r="352" spans="2:14" hidden="1" x14ac:dyDescent="0.25">
      <c r="B352" s="20">
        <v>33303763</v>
      </c>
      <c r="C352" s="20"/>
      <c r="D352" s="20"/>
      <c r="E352" s="17" t="s">
        <v>4203</v>
      </c>
      <c r="F352" s="21" t="s">
        <v>4171</v>
      </c>
      <c r="G352" s="21" t="s">
        <v>205</v>
      </c>
      <c r="H352" s="21" t="s">
        <v>206</v>
      </c>
      <c r="I352" s="20" t="s">
        <v>4204</v>
      </c>
      <c r="J352" s="20" t="s">
        <v>34822</v>
      </c>
      <c r="K352" s="24">
        <v>42599</v>
      </c>
      <c r="L352" s="19">
        <v>0</v>
      </c>
      <c r="M352" s="28">
        <v>29.95</v>
      </c>
      <c r="N352" s="24"/>
    </row>
    <row r="353" spans="2:14" hidden="1" x14ac:dyDescent="0.25">
      <c r="B353" s="20">
        <v>33303762</v>
      </c>
      <c r="C353" s="20"/>
      <c r="D353" s="20"/>
      <c r="E353" s="17" t="s">
        <v>4205</v>
      </c>
      <c r="F353" s="21" t="s">
        <v>4171</v>
      </c>
      <c r="G353" s="21" t="s">
        <v>205</v>
      </c>
      <c r="H353" s="21" t="s">
        <v>206</v>
      </c>
      <c r="I353" s="20" t="s">
        <v>4206</v>
      </c>
      <c r="J353" s="20" t="s">
        <v>34823</v>
      </c>
      <c r="K353" s="24">
        <v>42599</v>
      </c>
      <c r="L353" s="19">
        <v>0</v>
      </c>
      <c r="M353" s="28">
        <v>29.95</v>
      </c>
      <c r="N353" s="24"/>
    </row>
    <row r="354" spans="2:14" hidden="1" x14ac:dyDescent="0.25">
      <c r="B354" s="20">
        <v>33303764</v>
      </c>
      <c r="C354" s="20"/>
      <c r="D354" s="20"/>
      <c r="E354" s="17" t="s">
        <v>4207</v>
      </c>
      <c r="F354" s="21" t="s">
        <v>4171</v>
      </c>
      <c r="G354" s="21" t="s">
        <v>205</v>
      </c>
      <c r="H354" s="21" t="s">
        <v>206</v>
      </c>
      <c r="I354" s="20" t="s">
        <v>4208</v>
      </c>
      <c r="J354" s="20" t="s">
        <v>34824</v>
      </c>
      <c r="K354" s="24">
        <v>42599</v>
      </c>
      <c r="L354" s="19">
        <v>0</v>
      </c>
      <c r="M354" s="28">
        <v>29.95</v>
      </c>
      <c r="N354" s="24"/>
    </row>
    <row r="355" spans="2:14" hidden="1" x14ac:dyDescent="0.25">
      <c r="B355" s="20">
        <v>33303758</v>
      </c>
      <c r="C355" s="20"/>
      <c r="D355" s="20"/>
      <c r="E355" s="17" t="s">
        <v>4170</v>
      </c>
      <c r="F355" s="21" t="s">
        <v>4171</v>
      </c>
      <c r="G355" s="21" t="s">
        <v>205</v>
      </c>
      <c r="H355" s="21" t="s">
        <v>206</v>
      </c>
      <c r="I355" s="20" t="s">
        <v>4172</v>
      </c>
      <c r="J355" s="20" t="s">
        <v>34825</v>
      </c>
      <c r="K355" s="24">
        <v>42599</v>
      </c>
      <c r="L355" s="19">
        <v>0</v>
      </c>
      <c r="M355" s="28">
        <v>29.95</v>
      </c>
      <c r="N355" s="24"/>
    </row>
    <row r="356" spans="2:14" hidden="1" x14ac:dyDescent="0.25">
      <c r="B356" s="20">
        <v>33303757</v>
      </c>
      <c r="C356" s="20"/>
      <c r="D356" s="20"/>
      <c r="E356" s="17" t="s">
        <v>4173</v>
      </c>
      <c r="F356" s="21" t="s">
        <v>4171</v>
      </c>
      <c r="G356" s="21" t="s">
        <v>205</v>
      </c>
      <c r="H356" s="21" t="s">
        <v>206</v>
      </c>
      <c r="I356" s="20" t="s">
        <v>4174</v>
      </c>
      <c r="J356" s="20" t="s">
        <v>34826</v>
      </c>
      <c r="K356" s="24">
        <v>42599</v>
      </c>
      <c r="L356" s="19">
        <v>0</v>
      </c>
      <c r="M356" s="28">
        <v>29.95</v>
      </c>
      <c r="N356" s="24"/>
    </row>
    <row r="357" spans="2:14" hidden="1" x14ac:dyDescent="0.25">
      <c r="B357" s="20">
        <v>33303759</v>
      </c>
      <c r="C357" s="20"/>
      <c r="D357" s="20"/>
      <c r="E357" s="17" t="s">
        <v>4175</v>
      </c>
      <c r="F357" s="21" t="s">
        <v>4171</v>
      </c>
      <c r="G357" s="21" t="s">
        <v>205</v>
      </c>
      <c r="H357" s="21" t="s">
        <v>206</v>
      </c>
      <c r="I357" s="20" t="s">
        <v>4176</v>
      </c>
      <c r="J357" s="20" t="s">
        <v>34827</v>
      </c>
      <c r="K357" s="24">
        <v>42599</v>
      </c>
      <c r="L357" s="19">
        <v>0</v>
      </c>
      <c r="M357" s="28">
        <v>29.95</v>
      </c>
      <c r="N357" s="24"/>
    </row>
    <row r="358" spans="2:14" hidden="1" x14ac:dyDescent="0.25">
      <c r="B358" s="20">
        <v>33303785</v>
      </c>
      <c r="C358" s="20"/>
      <c r="D358" s="20"/>
      <c r="E358" s="17" t="s">
        <v>6733</v>
      </c>
      <c r="F358" s="21" t="s">
        <v>4171</v>
      </c>
      <c r="G358" s="21" t="s">
        <v>205</v>
      </c>
      <c r="H358" s="21" t="s">
        <v>206</v>
      </c>
      <c r="I358" s="20" t="s">
        <v>6734</v>
      </c>
      <c r="J358" s="20" t="s">
        <v>34828</v>
      </c>
      <c r="K358" s="24">
        <v>42599</v>
      </c>
      <c r="L358" s="19">
        <v>0</v>
      </c>
      <c r="M358" s="28">
        <v>29.95</v>
      </c>
      <c r="N358" s="24"/>
    </row>
    <row r="359" spans="2:14" hidden="1" x14ac:dyDescent="0.25">
      <c r="B359" s="20">
        <v>33303783</v>
      </c>
      <c r="C359" s="20"/>
      <c r="D359" s="20"/>
      <c r="E359" s="17" t="s">
        <v>6735</v>
      </c>
      <c r="F359" s="21" t="s">
        <v>4171</v>
      </c>
      <c r="G359" s="21" t="s">
        <v>205</v>
      </c>
      <c r="H359" s="21" t="s">
        <v>206</v>
      </c>
      <c r="I359" s="20" t="s">
        <v>6736</v>
      </c>
      <c r="J359" s="20" t="s">
        <v>34829</v>
      </c>
      <c r="K359" s="24">
        <v>42599</v>
      </c>
      <c r="L359" s="19">
        <v>0</v>
      </c>
      <c r="M359" s="28">
        <v>29.95</v>
      </c>
      <c r="N359" s="24"/>
    </row>
    <row r="360" spans="2:14" hidden="1" x14ac:dyDescent="0.25">
      <c r="B360" s="20">
        <v>33303782</v>
      </c>
      <c r="C360" s="20"/>
      <c r="D360" s="20"/>
      <c r="E360" s="17" t="s">
        <v>6737</v>
      </c>
      <c r="F360" s="21" t="s">
        <v>4171</v>
      </c>
      <c r="G360" s="21" t="s">
        <v>205</v>
      </c>
      <c r="H360" s="21" t="s">
        <v>206</v>
      </c>
      <c r="I360" s="20" t="s">
        <v>6738</v>
      </c>
      <c r="J360" s="20" t="s">
        <v>34830</v>
      </c>
      <c r="K360" s="24">
        <v>42599</v>
      </c>
      <c r="L360" s="19">
        <v>0</v>
      </c>
      <c r="M360" s="28">
        <v>29.95</v>
      </c>
      <c r="N360" s="24"/>
    </row>
    <row r="361" spans="2:14" hidden="1" x14ac:dyDescent="0.25">
      <c r="B361" s="20">
        <v>33303781</v>
      </c>
      <c r="C361" s="20"/>
      <c r="D361" s="20"/>
      <c r="E361" s="17" t="s">
        <v>6739</v>
      </c>
      <c r="F361" s="21" t="s">
        <v>4171</v>
      </c>
      <c r="G361" s="21" t="s">
        <v>205</v>
      </c>
      <c r="H361" s="21" t="s">
        <v>206</v>
      </c>
      <c r="I361" s="20" t="s">
        <v>6740</v>
      </c>
      <c r="J361" s="20" t="s">
        <v>34831</v>
      </c>
      <c r="K361" s="24">
        <v>42599</v>
      </c>
      <c r="L361" s="19">
        <v>0</v>
      </c>
      <c r="M361" s="28">
        <v>29.95</v>
      </c>
      <c r="N361" s="24"/>
    </row>
    <row r="362" spans="2:14" hidden="1" x14ac:dyDescent="0.25">
      <c r="B362" s="20">
        <v>33303784</v>
      </c>
      <c r="C362" s="20"/>
      <c r="D362" s="20"/>
      <c r="E362" s="17" t="s">
        <v>6741</v>
      </c>
      <c r="F362" s="21" t="s">
        <v>4171</v>
      </c>
      <c r="G362" s="21" t="s">
        <v>205</v>
      </c>
      <c r="H362" s="21" t="s">
        <v>206</v>
      </c>
      <c r="I362" s="20" t="s">
        <v>6742</v>
      </c>
      <c r="J362" s="20" t="s">
        <v>34832</v>
      </c>
      <c r="K362" s="24">
        <v>42599</v>
      </c>
      <c r="L362" s="19">
        <v>0</v>
      </c>
      <c r="M362" s="28">
        <v>29.95</v>
      </c>
      <c r="N362" s="24"/>
    </row>
    <row r="363" spans="2:14" hidden="1" x14ac:dyDescent="0.25">
      <c r="B363" s="20">
        <v>33303780</v>
      </c>
      <c r="C363" s="20"/>
      <c r="D363" s="20"/>
      <c r="E363" s="17" t="s">
        <v>6723</v>
      </c>
      <c r="F363" s="21" t="s">
        <v>4171</v>
      </c>
      <c r="G363" s="21" t="s">
        <v>205</v>
      </c>
      <c r="H363" s="21" t="s">
        <v>206</v>
      </c>
      <c r="I363" s="20" t="s">
        <v>6724</v>
      </c>
      <c r="J363" s="20" t="s">
        <v>34833</v>
      </c>
      <c r="K363" s="24">
        <v>42599</v>
      </c>
      <c r="L363" s="19">
        <v>0</v>
      </c>
      <c r="M363" s="28">
        <v>29.95</v>
      </c>
      <c r="N363" s="24"/>
    </row>
    <row r="364" spans="2:14" hidden="1" x14ac:dyDescent="0.25">
      <c r="B364" s="20">
        <v>33303778</v>
      </c>
      <c r="C364" s="20"/>
      <c r="D364" s="20"/>
      <c r="E364" s="17" t="s">
        <v>6725</v>
      </c>
      <c r="F364" s="21" t="s">
        <v>4171</v>
      </c>
      <c r="G364" s="21" t="s">
        <v>205</v>
      </c>
      <c r="H364" s="21" t="s">
        <v>206</v>
      </c>
      <c r="I364" s="20" t="s">
        <v>6726</v>
      </c>
      <c r="J364" s="20" t="s">
        <v>34834</v>
      </c>
      <c r="K364" s="24">
        <v>42599</v>
      </c>
      <c r="L364" s="19">
        <v>0</v>
      </c>
      <c r="M364" s="28">
        <v>29.95</v>
      </c>
      <c r="N364" s="24"/>
    </row>
    <row r="365" spans="2:14" hidden="1" x14ac:dyDescent="0.25">
      <c r="B365" s="20">
        <v>33303777</v>
      </c>
      <c r="C365" s="20"/>
      <c r="D365" s="20"/>
      <c r="E365" s="17" t="s">
        <v>6727</v>
      </c>
      <c r="F365" s="21" t="s">
        <v>4171</v>
      </c>
      <c r="G365" s="21" t="s">
        <v>205</v>
      </c>
      <c r="H365" s="21" t="s">
        <v>206</v>
      </c>
      <c r="I365" s="20" t="s">
        <v>6728</v>
      </c>
      <c r="J365" s="20" t="s">
        <v>34835</v>
      </c>
      <c r="K365" s="24">
        <v>42599</v>
      </c>
      <c r="L365" s="19">
        <v>0</v>
      </c>
      <c r="M365" s="28">
        <v>29.95</v>
      </c>
      <c r="N365" s="24"/>
    </row>
    <row r="366" spans="2:14" hidden="1" x14ac:dyDescent="0.25">
      <c r="B366" s="20">
        <v>33303776</v>
      </c>
      <c r="C366" s="20"/>
      <c r="D366" s="20"/>
      <c r="E366" s="17" t="s">
        <v>6729</v>
      </c>
      <c r="F366" s="21" t="s">
        <v>4171</v>
      </c>
      <c r="G366" s="21" t="s">
        <v>205</v>
      </c>
      <c r="H366" s="21" t="s">
        <v>206</v>
      </c>
      <c r="I366" s="20" t="s">
        <v>6730</v>
      </c>
      <c r="J366" s="20" t="s">
        <v>34836</v>
      </c>
      <c r="K366" s="24">
        <v>42599</v>
      </c>
      <c r="L366" s="19">
        <v>0</v>
      </c>
      <c r="M366" s="28">
        <v>29.95</v>
      </c>
      <c r="N366" s="24"/>
    </row>
    <row r="367" spans="2:14" hidden="1" x14ac:dyDescent="0.25">
      <c r="B367" s="20">
        <v>33303779</v>
      </c>
      <c r="C367" s="20"/>
      <c r="D367" s="20"/>
      <c r="E367" s="17" t="s">
        <v>6731</v>
      </c>
      <c r="F367" s="21" t="s">
        <v>4171</v>
      </c>
      <c r="G367" s="21" t="s">
        <v>205</v>
      </c>
      <c r="H367" s="21" t="s">
        <v>206</v>
      </c>
      <c r="I367" s="20" t="s">
        <v>6732</v>
      </c>
      <c r="J367" s="20" t="s">
        <v>34837</v>
      </c>
      <c r="K367" s="24">
        <v>42599</v>
      </c>
      <c r="L367" s="19">
        <v>0</v>
      </c>
      <c r="M367" s="28">
        <v>29.95</v>
      </c>
      <c r="N367" s="24"/>
    </row>
    <row r="368" spans="2:14" hidden="1" x14ac:dyDescent="0.25">
      <c r="B368" s="20">
        <v>33303775</v>
      </c>
      <c r="C368" s="20"/>
      <c r="D368" s="20"/>
      <c r="E368" s="17" t="s">
        <v>6753</v>
      </c>
      <c r="F368" s="21" t="s">
        <v>4171</v>
      </c>
      <c r="G368" s="21" t="s">
        <v>205</v>
      </c>
      <c r="H368" s="21" t="s">
        <v>206</v>
      </c>
      <c r="I368" s="20" t="s">
        <v>6754</v>
      </c>
      <c r="J368" s="20" t="s">
        <v>34838</v>
      </c>
      <c r="K368" s="24">
        <v>42599</v>
      </c>
      <c r="L368" s="19">
        <v>0</v>
      </c>
      <c r="M368" s="28">
        <v>29.95</v>
      </c>
      <c r="N368" s="24"/>
    </row>
    <row r="369" spans="2:14" hidden="1" x14ac:dyDescent="0.25">
      <c r="B369" s="20">
        <v>33303773</v>
      </c>
      <c r="C369" s="20"/>
      <c r="D369" s="20"/>
      <c r="E369" s="17" t="s">
        <v>6755</v>
      </c>
      <c r="F369" s="21" t="s">
        <v>4171</v>
      </c>
      <c r="G369" s="21" t="s">
        <v>205</v>
      </c>
      <c r="H369" s="21" t="s">
        <v>206</v>
      </c>
      <c r="I369" s="20" t="s">
        <v>6756</v>
      </c>
      <c r="J369" s="20" t="s">
        <v>34839</v>
      </c>
      <c r="K369" s="24">
        <v>42599</v>
      </c>
      <c r="L369" s="19">
        <v>0</v>
      </c>
      <c r="M369" s="28">
        <v>29.95</v>
      </c>
      <c r="N369" s="24"/>
    </row>
    <row r="370" spans="2:14" hidden="1" x14ac:dyDescent="0.25">
      <c r="B370" s="20">
        <v>33303772</v>
      </c>
      <c r="C370" s="20"/>
      <c r="D370" s="20"/>
      <c r="E370" s="17" t="s">
        <v>6757</v>
      </c>
      <c r="F370" s="21" t="s">
        <v>4171</v>
      </c>
      <c r="G370" s="21" t="s">
        <v>205</v>
      </c>
      <c r="H370" s="21" t="s">
        <v>206</v>
      </c>
      <c r="I370" s="20" t="s">
        <v>6758</v>
      </c>
      <c r="J370" s="20" t="s">
        <v>34840</v>
      </c>
      <c r="K370" s="24">
        <v>42599</v>
      </c>
      <c r="L370" s="19">
        <v>0</v>
      </c>
      <c r="M370" s="28">
        <v>29.95</v>
      </c>
      <c r="N370" s="24"/>
    </row>
    <row r="371" spans="2:14" hidden="1" x14ac:dyDescent="0.25">
      <c r="B371" s="20">
        <v>33303771</v>
      </c>
      <c r="C371" s="20"/>
      <c r="D371" s="20"/>
      <c r="E371" s="17" t="s">
        <v>6759</v>
      </c>
      <c r="F371" s="21" t="s">
        <v>4171</v>
      </c>
      <c r="G371" s="21" t="s">
        <v>205</v>
      </c>
      <c r="H371" s="21" t="s">
        <v>206</v>
      </c>
      <c r="I371" s="20" t="s">
        <v>6760</v>
      </c>
      <c r="J371" s="20" t="s">
        <v>34841</v>
      </c>
      <c r="K371" s="24">
        <v>42599</v>
      </c>
      <c r="L371" s="19">
        <v>0</v>
      </c>
      <c r="M371" s="28">
        <v>29.95</v>
      </c>
      <c r="N371" s="24"/>
    </row>
    <row r="372" spans="2:14" hidden="1" x14ac:dyDescent="0.25">
      <c r="B372" s="20">
        <v>33303774</v>
      </c>
      <c r="C372" s="20"/>
      <c r="D372" s="20"/>
      <c r="E372" s="17" t="s">
        <v>6761</v>
      </c>
      <c r="F372" s="21" t="s">
        <v>4171</v>
      </c>
      <c r="G372" s="21" t="s">
        <v>205</v>
      </c>
      <c r="H372" s="21" t="s">
        <v>206</v>
      </c>
      <c r="I372" s="20" t="s">
        <v>6762</v>
      </c>
      <c r="J372" s="20" t="s">
        <v>34842</v>
      </c>
      <c r="K372" s="24">
        <v>42599</v>
      </c>
      <c r="L372" s="19">
        <v>0</v>
      </c>
      <c r="M372" s="28">
        <v>29.95</v>
      </c>
      <c r="N372" s="24"/>
    </row>
    <row r="373" spans="2:14" hidden="1" x14ac:dyDescent="0.25">
      <c r="B373" s="20">
        <v>33303795</v>
      </c>
      <c r="C373" s="20"/>
      <c r="D373" s="20"/>
      <c r="E373" s="17" t="s">
        <v>6763</v>
      </c>
      <c r="F373" s="21" t="s">
        <v>4171</v>
      </c>
      <c r="G373" s="21" t="s">
        <v>205</v>
      </c>
      <c r="H373" s="21" t="s">
        <v>206</v>
      </c>
      <c r="I373" s="20" t="s">
        <v>6764</v>
      </c>
      <c r="J373" s="20" t="s">
        <v>34843</v>
      </c>
      <c r="K373" s="24">
        <v>42599</v>
      </c>
      <c r="L373" s="19">
        <v>0</v>
      </c>
      <c r="M373" s="28">
        <v>29.95</v>
      </c>
      <c r="N373" s="24"/>
    </row>
    <row r="374" spans="2:14" hidden="1" x14ac:dyDescent="0.25">
      <c r="B374" s="20">
        <v>33303793</v>
      </c>
      <c r="C374" s="20"/>
      <c r="D374" s="20"/>
      <c r="E374" s="17" t="s">
        <v>6765</v>
      </c>
      <c r="F374" s="21" t="s">
        <v>4171</v>
      </c>
      <c r="G374" s="21" t="s">
        <v>205</v>
      </c>
      <c r="H374" s="21" t="s">
        <v>206</v>
      </c>
      <c r="I374" s="20" t="s">
        <v>6766</v>
      </c>
      <c r="J374" s="20" t="s">
        <v>34844</v>
      </c>
      <c r="K374" s="24">
        <v>42599</v>
      </c>
      <c r="L374" s="19">
        <v>0</v>
      </c>
      <c r="M374" s="28">
        <v>29.95</v>
      </c>
      <c r="N374" s="24"/>
    </row>
    <row r="375" spans="2:14" hidden="1" x14ac:dyDescent="0.25">
      <c r="B375" s="20">
        <v>33303792</v>
      </c>
      <c r="C375" s="20"/>
      <c r="D375" s="20"/>
      <c r="E375" s="17" t="s">
        <v>6767</v>
      </c>
      <c r="F375" s="21" t="s">
        <v>4171</v>
      </c>
      <c r="G375" s="21" t="s">
        <v>205</v>
      </c>
      <c r="H375" s="21" t="s">
        <v>206</v>
      </c>
      <c r="I375" s="20" t="s">
        <v>6768</v>
      </c>
      <c r="J375" s="20" t="s">
        <v>34845</v>
      </c>
      <c r="K375" s="24">
        <v>42599</v>
      </c>
      <c r="L375" s="19">
        <v>0</v>
      </c>
      <c r="M375" s="28">
        <v>29.95</v>
      </c>
      <c r="N375" s="24"/>
    </row>
    <row r="376" spans="2:14" hidden="1" x14ac:dyDescent="0.25">
      <c r="B376" s="20">
        <v>33303791</v>
      </c>
      <c r="C376" s="20"/>
      <c r="D376" s="20"/>
      <c r="E376" s="17" t="s">
        <v>6769</v>
      </c>
      <c r="F376" s="21" t="s">
        <v>4171</v>
      </c>
      <c r="G376" s="21" t="s">
        <v>205</v>
      </c>
      <c r="H376" s="21" t="s">
        <v>206</v>
      </c>
      <c r="I376" s="20" t="s">
        <v>6770</v>
      </c>
      <c r="J376" s="20" t="s">
        <v>34846</v>
      </c>
      <c r="K376" s="24">
        <v>42599</v>
      </c>
      <c r="L376" s="19">
        <v>0</v>
      </c>
      <c r="M376" s="28">
        <v>29.95</v>
      </c>
      <c r="N376" s="24"/>
    </row>
    <row r="377" spans="2:14" hidden="1" x14ac:dyDescent="0.25">
      <c r="B377" s="20">
        <v>33303794</v>
      </c>
      <c r="C377" s="20"/>
      <c r="D377" s="20"/>
      <c r="E377" s="17" t="s">
        <v>6771</v>
      </c>
      <c r="F377" s="21" t="s">
        <v>4171</v>
      </c>
      <c r="G377" s="21" t="s">
        <v>205</v>
      </c>
      <c r="H377" s="21" t="s">
        <v>206</v>
      </c>
      <c r="I377" s="20" t="s">
        <v>6772</v>
      </c>
      <c r="J377" s="20" t="s">
        <v>34847</v>
      </c>
      <c r="K377" s="24">
        <v>42599</v>
      </c>
      <c r="L377" s="19">
        <v>0</v>
      </c>
      <c r="M377" s="28">
        <v>29.95</v>
      </c>
      <c r="N377" s="24"/>
    </row>
    <row r="378" spans="2:14" hidden="1" x14ac:dyDescent="0.25">
      <c r="B378" s="20">
        <v>33303790</v>
      </c>
      <c r="C378" s="20"/>
      <c r="D378" s="20"/>
      <c r="E378" s="17" t="s">
        <v>6743</v>
      </c>
      <c r="F378" s="21" t="s">
        <v>4171</v>
      </c>
      <c r="G378" s="21" t="s">
        <v>205</v>
      </c>
      <c r="H378" s="21" t="s">
        <v>206</v>
      </c>
      <c r="I378" s="20" t="s">
        <v>6744</v>
      </c>
      <c r="J378" s="20" t="s">
        <v>34848</v>
      </c>
      <c r="K378" s="24">
        <v>42599</v>
      </c>
      <c r="L378" s="19">
        <v>0</v>
      </c>
      <c r="M378" s="28">
        <v>29.95</v>
      </c>
      <c r="N378" s="24"/>
    </row>
    <row r="379" spans="2:14" hidden="1" x14ac:dyDescent="0.25">
      <c r="B379" s="20">
        <v>33303788</v>
      </c>
      <c r="C379" s="20"/>
      <c r="D379" s="20"/>
      <c r="E379" s="17" t="s">
        <v>6745</v>
      </c>
      <c r="F379" s="21" t="s">
        <v>4171</v>
      </c>
      <c r="G379" s="21" t="s">
        <v>205</v>
      </c>
      <c r="H379" s="21" t="s">
        <v>206</v>
      </c>
      <c r="I379" s="20" t="s">
        <v>6746</v>
      </c>
      <c r="J379" s="20" t="s">
        <v>34849</v>
      </c>
      <c r="K379" s="24">
        <v>42599</v>
      </c>
      <c r="L379" s="19">
        <v>0</v>
      </c>
      <c r="M379" s="28">
        <v>29.95</v>
      </c>
      <c r="N379" s="24"/>
    </row>
    <row r="380" spans="2:14" hidden="1" x14ac:dyDescent="0.25">
      <c r="B380" s="20">
        <v>33303787</v>
      </c>
      <c r="C380" s="20"/>
      <c r="D380" s="20"/>
      <c r="E380" s="17" t="s">
        <v>6747</v>
      </c>
      <c r="F380" s="21" t="s">
        <v>4171</v>
      </c>
      <c r="G380" s="21" t="s">
        <v>205</v>
      </c>
      <c r="H380" s="21" t="s">
        <v>206</v>
      </c>
      <c r="I380" s="20" t="s">
        <v>6748</v>
      </c>
      <c r="J380" s="20" t="s">
        <v>34850</v>
      </c>
      <c r="K380" s="24">
        <v>42599</v>
      </c>
      <c r="L380" s="19">
        <v>0</v>
      </c>
      <c r="M380" s="28">
        <v>29.95</v>
      </c>
      <c r="N380" s="24"/>
    </row>
    <row r="381" spans="2:14" hidden="1" x14ac:dyDescent="0.25">
      <c r="B381" s="20">
        <v>33303786</v>
      </c>
      <c r="C381" s="20"/>
      <c r="D381" s="20"/>
      <c r="E381" s="17" t="s">
        <v>6749</v>
      </c>
      <c r="F381" s="21" t="s">
        <v>4171</v>
      </c>
      <c r="G381" s="21" t="s">
        <v>205</v>
      </c>
      <c r="H381" s="21" t="s">
        <v>206</v>
      </c>
      <c r="I381" s="20" t="s">
        <v>6750</v>
      </c>
      <c r="J381" s="20" t="s">
        <v>34851</v>
      </c>
      <c r="K381" s="24">
        <v>42599</v>
      </c>
      <c r="L381" s="19">
        <v>0</v>
      </c>
      <c r="M381" s="28">
        <v>29.95</v>
      </c>
      <c r="N381" s="24"/>
    </row>
    <row r="382" spans="2:14" hidden="1" x14ac:dyDescent="0.25">
      <c r="B382" s="20">
        <v>33303789</v>
      </c>
      <c r="C382" s="20"/>
      <c r="D382" s="20"/>
      <c r="E382" s="17" t="s">
        <v>6751</v>
      </c>
      <c r="F382" s="21" t="s">
        <v>4171</v>
      </c>
      <c r="G382" s="21" t="s">
        <v>205</v>
      </c>
      <c r="H382" s="21" t="s">
        <v>206</v>
      </c>
      <c r="I382" s="20" t="s">
        <v>6752</v>
      </c>
      <c r="J382" s="20" t="s">
        <v>34852</v>
      </c>
      <c r="K382" s="24">
        <v>42599</v>
      </c>
      <c r="L382" s="19">
        <v>0</v>
      </c>
      <c r="M382" s="28">
        <v>29.95</v>
      </c>
      <c r="N382" s="24"/>
    </row>
    <row r="383" spans="2:14" hidden="1" x14ac:dyDescent="0.25">
      <c r="B383" s="20">
        <v>33303715</v>
      </c>
      <c r="C383" s="20"/>
      <c r="D383" s="20"/>
      <c r="E383" s="17" t="s">
        <v>4375</v>
      </c>
      <c r="F383" s="21" t="s">
        <v>4171</v>
      </c>
      <c r="G383" s="21" t="s">
        <v>205</v>
      </c>
      <c r="H383" s="21" t="s">
        <v>206</v>
      </c>
      <c r="I383" s="20" t="s">
        <v>4376</v>
      </c>
      <c r="J383" s="20" t="s">
        <v>34938</v>
      </c>
      <c r="K383" s="24">
        <v>42599</v>
      </c>
      <c r="L383" s="19">
        <v>0</v>
      </c>
      <c r="M383" s="28">
        <v>22.95</v>
      </c>
      <c r="N383" s="24"/>
    </row>
    <row r="384" spans="2:14" hidden="1" x14ac:dyDescent="0.25">
      <c r="B384" s="20">
        <v>33303713</v>
      </c>
      <c r="C384" s="20"/>
      <c r="D384" s="20"/>
      <c r="E384" s="17" t="s">
        <v>4377</v>
      </c>
      <c r="F384" s="21" t="s">
        <v>4171</v>
      </c>
      <c r="G384" s="21" t="s">
        <v>205</v>
      </c>
      <c r="H384" s="21" t="s">
        <v>206</v>
      </c>
      <c r="I384" s="20" t="s">
        <v>4378</v>
      </c>
      <c r="J384" s="20" t="s">
        <v>34939</v>
      </c>
      <c r="K384" s="24">
        <v>42599</v>
      </c>
      <c r="L384" s="19">
        <v>0</v>
      </c>
      <c r="M384" s="28">
        <v>22.95</v>
      </c>
      <c r="N384" s="24"/>
    </row>
    <row r="385" spans="2:14" hidden="1" x14ac:dyDescent="0.25">
      <c r="B385" s="20">
        <v>33303712</v>
      </c>
      <c r="C385" s="20"/>
      <c r="D385" s="20"/>
      <c r="E385" s="17" t="s">
        <v>4379</v>
      </c>
      <c r="F385" s="21" t="s">
        <v>4171</v>
      </c>
      <c r="G385" s="21" t="s">
        <v>205</v>
      </c>
      <c r="H385" s="21" t="s">
        <v>206</v>
      </c>
      <c r="I385" s="20" t="s">
        <v>4380</v>
      </c>
      <c r="J385" s="20" t="s">
        <v>34940</v>
      </c>
      <c r="K385" s="24">
        <v>42599</v>
      </c>
      <c r="L385" s="19">
        <v>0</v>
      </c>
      <c r="M385" s="28">
        <v>22.95</v>
      </c>
      <c r="N385" s="24"/>
    </row>
    <row r="386" spans="2:14" hidden="1" x14ac:dyDescent="0.25">
      <c r="B386" s="20">
        <v>33303714</v>
      </c>
      <c r="C386" s="20"/>
      <c r="D386" s="20"/>
      <c r="E386" s="17" t="s">
        <v>4381</v>
      </c>
      <c r="F386" s="21" t="s">
        <v>4171</v>
      </c>
      <c r="G386" s="21" t="s">
        <v>205</v>
      </c>
      <c r="H386" s="21" t="s">
        <v>206</v>
      </c>
      <c r="I386" s="20" t="s">
        <v>4382</v>
      </c>
      <c r="J386" s="20" t="s">
        <v>34941</v>
      </c>
      <c r="K386" s="24">
        <v>42599</v>
      </c>
      <c r="L386" s="19">
        <v>0</v>
      </c>
      <c r="M386" s="28">
        <v>22.95</v>
      </c>
      <c r="N386" s="24"/>
    </row>
    <row r="387" spans="2:14" hidden="1" x14ac:dyDescent="0.25">
      <c r="B387" s="20">
        <v>33303710</v>
      </c>
      <c r="C387" s="20"/>
      <c r="D387" s="20"/>
      <c r="E387" s="17" t="s">
        <v>4367</v>
      </c>
      <c r="F387" s="21" t="s">
        <v>4171</v>
      </c>
      <c r="G387" s="21" t="s">
        <v>205</v>
      </c>
      <c r="H387" s="21" t="s">
        <v>206</v>
      </c>
      <c r="I387" s="20" t="s">
        <v>4368</v>
      </c>
      <c r="J387" s="20" t="s">
        <v>34942</v>
      </c>
      <c r="K387" s="24">
        <v>42599</v>
      </c>
      <c r="L387" s="19">
        <v>0</v>
      </c>
      <c r="M387" s="28">
        <v>22.95</v>
      </c>
      <c r="N387" s="24"/>
    </row>
    <row r="388" spans="2:14" hidden="1" x14ac:dyDescent="0.25">
      <c r="B388" s="20">
        <v>33303708</v>
      </c>
      <c r="C388" s="20"/>
      <c r="D388" s="20"/>
      <c r="E388" s="17" t="s">
        <v>4369</v>
      </c>
      <c r="F388" s="21" t="s">
        <v>4171</v>
      </c>
      <c r="G388" s="21" t="s">
        <v>205</v>
      </c>
      <c r="H388" s="21" t="s">
        <v>206</v>
      </c>
      <c r="I388" s="20" t="s">
        <v>4370</v>
      </c>
      <c r="J388" s="20" t="s">
        <v>34943</v>
      </c>
      <c r="K388" s="24">
        <v>42599</v>
      </c>
      <c r="L388" s="19">
        <v>0</v>
      </c>
      <c r="M388" s="28">
        <v>22.95</v>
      </c>
      <c r="N388" s="24"/>
    </row>
    <row r="389" spans="2:14" hidden="1" x14ac:dyDescent="0.25">
      <c r="B389" s="20">
        <v>33303707</v>
      </c>
      <c r="C389" s="20"/>
      <c r="D389" s="20"/>
      <c r="E389" s="17" t="s">
        <v>4371</v>
      </c>
      <c r="F389" s="21" t="s">
        <v>4171</v>
      </c>
      <c r="G389" s="21" t="s">
        <v>205</v>
      </c>
      <c r="H389" s="21" t="s">
        <v>206</v>
      </c>
      <c r="I389" s="20" t="s">
        <v>4372</v>
      </c>
      <c r="J389" s="20" t="s">
        <v>34944</v>
      </c>
      <c r="K389" s="24">
        <v>42599</v>
      </c>
      <c r="L389" s="19">
        <v>0</v>
      </c>
      <c r="M389" s="28">
        <v>22.95</v>
      </c>
      <c r="N389" s="24"/>
    </row>
    <row r="390" spans="2:14" hidden="1" x14ac:dyDescent="0.25">
      <c r="B390" s="20">
        <v>33303709</v>
      </c>
      <c r="C390" s="20"/>
      <c r="D390" s="20"/>
      <c r="E390" s="17" t="s">
        <v>4373</v>
      </c>
      <c r="F390" s="21" t="s">
        <v>4171</v>
      </c>
      <c r="G390" s="21" t="s">
        <v>205</v>
      </c>
      <c r="H390" s="21" t="s">
        <v>206</v>
      </c>
      <c r="I390" s="20" t="s">
        <v>4374</v>
      </c>
      <c r="J390" s="20" t="s">
        <v>34945</v>
      </c>
      <c r="K390" s="24">
        <v>42599</v>
      </c>
      <c r="L390" s="19">
        <v>0</v>
      </c>
      <c r="M390" s="28">
        <v>22.95</v>
      </c>
      <c r="N390" s="24"/>
    </row>
    <row r="391" spans="2:14" hidden="1" x14ac:dyDescent="0.25">
      <c r="B391" s="20">
        <v>33303735</v>
      </c>
      <c r="C391" s="20"/>
      <c r="D391" s="20"/>
      <c r="E391" s="17" t="s">
        <v>4399</v>
      </c>
      <c r="F391" s="21" t="s">
        <v>4171</v>
      </c>
      <c r="G391" s="21" t="s">
        <v>205</v>
      </c>
      <c r="H391" s="21" t="s">
        <v>206</v>
      </c>
      <c r="I391" s="20" t="s">
        <v>4400</v>
      </c>
      <c r="J391" s="20" t="s">
        <v>34946</v>
      </c>
      <c r="K391" s="24">
        <v>42599</v>
      </c>
      <c r="L391" s="19">
        <v>0</v>
      </c>
      <c r="M391" s="28">
        <v>22.95</v>
      </c>
      <c r="N391" s="24"/>
    </row>
    <row r="392" spans="2:14" hidden="1" x14ac:dyDescent="0.25">
      <c r="B392" s="20">
        <v>33303733</v>
      </c>
      <c r="C392" s="20"/>
      <c r="D392" s="20"/>
      <c r="E392" s="17" t="s">
        <v>4401</v>
      </c>
      <c r="F392" s="21" t="s">
        <v>4171</v>
      </c>
      <c r="G392" s="21" t="s">
        <v>205</v>
      </c>
      <c r="H392" s="21" t="s">
        <v>206</v>
      </c>
      <c r="I392" s="20" t="s">
        <v>4402</v>
      </c>
      <c r="J392" s="20" t="s">
        <v>34947</v>
      </c>
      <c r="K392" s="24">
        <v>42599</v>
      </c>
      <c r="L392" s="19">
        <v>0</v>
      </c>
      <c r="M392" s="28">
        <v>22.95</v>
      </c>
      <c r="N392" s="24"/>
    </row>
    <row r="393" spans="2:14" hidden="1" x14ac:dyDescent="0.25">
      <c r="B393" s="20">
        <v>33303732</v>
      </c>
      <c r="C393" s="20"/>
      <c r="D393" s="20"/>
      <c r="E393" s="17" t="s">
        <v>4403</v>
      </c>
      <c r="F393" s="21" t="s">
        <v>4171</v>
      </c>
      <c r="G393" s="21" t="s">
        <v>205</v>
      </c>
      <c r="H393" s="21" t="s">
        <v>206</v>
      </c>
      <c r="I393" s="20" t="s">
        <v>4404</v>
      </c>
      <c r="J393" s="20" t="s">
        <v>34948</v>
      </c>
      <c r="K393" s="24">
        <v>42599</v>
      </c>
      <c r="L393" s="19">
        <v>0</v>
      </c>
      <c r="M393" s="28">
        <v>22.95</v>
      </c>
      <c r="N393" s="24"/>
    </row>
    <row r="394" spans="2:14" hidden="1" x14ac:dyDescent="0.25">
      <c r="B394" s="20">
        <v>33303731</v>
      </c>
      <c r="C394" s="20"/>
      <c r="D394" s="20"/>
      <c r="E394" s="17" t="s">
        <v>4405</v>
      </c>
      <c r="F394" s="21" t="s">
        <v>4171</v>
      </c>
      <c r="G394" s="21" t="s">
        <v>205</v>
      </c>
      <c r="H394" s="21" t="s">
        <v>206</v>
      </c>
      <c r="I394" s="20" t="s">
        <v>4406</v>
      </c>
      <c r="J394" s="20" t="s">
        <v>34949</v>
      </c>
      <c r="K394" s="24">
        <v>42599</v>
      </c>
      <c r="L394" s="19">
        <v>0</v>
      </c>
      <c r="M394" s="28">
        <v>22.95</v>
      </c>
      <c r="N394" s="24"/>
    </row>
    <row r="395" spans="2:14" hidden="1" x14ac:dyDescent="0.25">
      <c r="B395" s="20">
        <v>33303734</v>
      </c>
      <c r="C395" s="20"/>
      <c r="D395" s="20"/>
      <c r="E395" s="17" t="s">
        <v>4407</v>
      </c>
      <c r="F395" s="21" t="s">
        <v>4171</v>
      </c>
      <c r="G395" s="21" t="s">
        <v>205</v>
      </c>
      <c r="H395" s="21" t="s">
        <v>206</v>
      </c>
      <c r="I395" s="20" t="s">
        <v>4408</v>
      </c>
      <c r="J395" s="20" t="s">
        <v>34950</v>
      </c>
      <c r="K395" s="24">
        <v>42599</v>
      </c>
      <c r="L395" s="19">
        <v>0</v>
      </c>
      <c r="M395" s="28">
        <v>22.95</v>
      </c>
      <c r="N395" s="24"/>
    </row>
    <row r="396" spans="2:14" hidden="1" x14ac:dyDescent="0.25">
      <c r="B396" s="20">
        <v>33303740</v>
      </c>
      <c r="C396" s="20"/>
      <c r="D396" s="20"/>
      <c r="E396" s="17" t="s">
        <v>4391</v>
      </c>
      <c r="F396" s="21" t="s">
        <v>4171</v>
      </c>
      <c r="G396" s="21" t="s">
        <v>205</v>
      </c>
      <c r="H396" s="21" t="s">
        <v>206</v>
      </c>
      <c r="I396" s="20" t="s">
        <v>4392</v>
      </c>
      <c r="J396" s="20" t="s">
        <v>34951</v>
      </c>
      <c r="K396" s="24">
        <v>42599</v>
      </c>
      <c r="L396" s="19">
        <v>0</v>
      </c>
      <c r="M396" s="28">
        <v>22.95</v>
      </c>
      <c r="N396" s="24"/>
    </row>
    <row r="397" spans="2:14" hidden="1" x14ac:dyDescent="0.25">
      <c r="B397" s="20">
        <v>33303738</v>
      </c>
      <c r="C397" s="20"/>
      <c r="D397" s="20"/>
      <c r="E397" s="17" t="s">
        <v>4393</v>
      </c>
      <c r="F397" s="21" t="s">
        <v>4171</v>
      </c>
      <c r="G397" s="21" t="s">
        <v>205</v>
      </c>
      <c r="H397" s="21" t="s">
        <v>206</v>
      </c>
      <c r="I397" s="20" t="s">
        <v>4394</v>
      </c>
      <c r="J397" s="20" t="s">
        <v>34952</v>
      </c>
      <c r="K397" s="24">
        <v>42599</v>
      </c>
      <c r="L397" s="19">
        <v>0</v>
      </c>
      <c r="M397" s="28">
        <v>22.95</v>
      </c>
      <c r="N397" s="24"/>
    </row>
    <row r="398" spans="2:14" hidden="1" x14ac:dyDescent="0.25">
      <c r="B398" s="20">
        <v>33303737</v>
      </c>
      <c r="C398" s="20"/>
      <c r="D398" s="20"/>
      <c r="E398" s="17" t="s">
        <v>4395</v>
      </c>
      <c r="F398" s="21" t="s">
        <v>4171</v>
      </c>
      <c r="G398" s="21" t="s">
        <v>205</v>
      </c>
      <c r="H398" s="21" t="s">
        <v>206</v>
      </c>
      <c r="I398" s="20" t="s">
        <v>4396</v>
      </c>
      <c r="J398" s="20" t="s">
        <v>34953</v>
      </c>
      <c r="K398" s="24">
        <v>42599</v>
      </c>
      <c r="L398" s="19">
        <v>0</v>
      </c>
      <c r="M398" s="28">
        <v>22.95</v>
      </c>
      <c r="N398" s="24"/>
    </row>
    <row r="399" spans="2:14" hidden="1" x14ac:dyDescent="0.25">
      <c r="B399" s="20">
        <v>33303739</v>
      </c>
      <c r="C399" s="20"/>
      <c r="D399" s="20"/>
      <c r="E399" s="17" t="s">
        <v>4397</v>
      </c>
      <c r="F399" s="21" t="s">
        <v>4171</v>
      </c>
      <c r="G399" s="21" t="s">
        <v>205</v>
      </c>
      <c r="H399" s="21" t="s">
        <v>206</v>
      </c>
      <c r="I399" s="20" t="s">
        <v>4398</v>
      </c>
      <c r="J399" s="20" t="s">
        <v>34954</v>
      </c>
      <c r="K399" s="24">
        <v>42599</v>
      </c>
      <c r="L399" s="19">
        <v>0</v>
      </c>
      <c r="M399" s="28">
        <v>22.95</v>
      </c>
      <c r="N399" s="24"/>
    </row>
    <row r="400" spans="2:14" hidden="1" x14ac:dyDescent="0.25">
      <c r="B400" s="20">
        <v>33303725</v>
      </c>
      <c r="C400" s="20"/>
      <c r="D400" s="20"/>
      <c r="E400" s="17" t="s">
        <v>4419</v>
      </c>
      <c r="F400" s="21" t="s">
        <v>4171</v>
      </c>
      <c r="G400" s="21" t="s">
        <v>205</v>
      </c>
      <c r="H400" s="21" t="s">
        <v>206</v>
      </c>
      <c r="I400" s="20" t="s">
        <v>4420</v>
      </c>
      <c r="J400" s="20" t="s">
        <v>34955</v>
      </c>
      <c r="K400" s="24">
        <v>42599</v>
      </c>
      <c r="L400" s="19">
        <v>0</v>
      </c>
      <c r="M400" s="28">
        <v>22.95</v>
      </c>
      <c r="N400" s="24"/>
    </row>
    <row r="401" spans="2:14" hidden="1" x14ac:dyDescent="0.25">
      <c r="B401" s="20">
        <v>33303723</v>
      </c>
      <c r="C401" s="20"/>
      <c r="D401" s="20"/>
      <c r="E401" s="17" t="s">
        <v>4421</v>
      </c>
      <c r="F401" s="21" t="s">
        <v>4171</v>
      </c>
      <c r="G401" s="21" t="s">
        <v>205</v>
      </c>
      <c r="H401" s="21" t="s">
        <v>206</v>
      </c>
      <c r="I401" s="20" t="s">
        <v>4422</v>
      </c>
      <c r="J401" s="20" t="s">
        <v>34956</v>
      </c>
      <c r="K401" s="24">
        <v>42599</v>
      </c>
      <c r="L401" s="19">
        <v>0</v>
      </c>
      <c r="M401" s="28">
        <v>22.95</v>
      </c>
      <c r="N401" s="24"/>
    </row>
    <row r="402" spans="2:14" hidden="1" x14ac:dyDescent="0.25">
      <c r="B402" s="20">
        <v>33303722</v>
      </c>
      <c r="C402" s="20"/>
      <c r="D402" s="20"/>
      <c r="E402" s="17" t="s">
        <v>4423</v>
      </c>
      <c r="F402" s="21" t="s">
        <v>4171</v>
      </c>
      <c r="G402" s="21" t="s">
        <v>205</v>
      </c>
      <c r="H402" s="21" t="s">
        <v>206</v>
      </c>
      <c r="I402" s="20" t="s">
        <v>4424</v>
      </c>
      <c r="J402" s="20" t="s">
        <v>34957</v>
      </c>
      <c r="K402" s="24">
        <v>42599</v>
      </c>
      <c r="L402" s="19">
        <v>0</v>
      </c>
      <c r="M402" s="28">
        <v>22.95</v>
      </c>
      <c r="N402" s="24"/>
    </row>
    <row r="403" spans="2:14" hidden="1" x14ac:dyDescent="0.25">
      <c r="B403" s="20">
        <v>33303721</v>
      </c>
      <c r="C403" s="20"/>
      <c r="D403" s="20"/>
      <c r="E403" s="17" t="s">
        <v>4425</v>
      </c>
      <c r="F403" s="21" t="s">
        <v>4171</v>
      </c>
      <c r="G403" s="21" t="s">
        <v>205</v>
      </c>
      <c r="H403" s="21" t="s">
        <v>206</v>
      </c>
      <c r="I403" s="20" t="s">
        <v>4426</v>
      </c>
      <c r="J403" s="20" t="s">
        <v>34958</v>
      </c>
      <c r="K403" s="24">
        <v>42599</v>
      </c>
      <c r="L403" s="19">
        <v>0</v>
      </c>
      <c r="M403" s="28">
        <v>22.95</v>
      </c>
      <c r="N403" s="24"/>
    </row>
    <row r="404" spans="2:14" hidden="1" x14ac:dyDescent="0.25">
      <c r="B404" s="20">
        <v>33303724</v>
      </c>
      <c r="C404" s="20"/>
      <c r="D404" s="20"/>
      <c r="E404" s="17" t="s">
        <v>4427</v>
      </c>
      <c r="F404" s="21" t="s">
        <v>4171</v>
      </c>
      <c r="G404" s="21" t="s">
        <v>205</v>
      </c>
      <c r="H404" s="21" t="s">
        <v>206</v>
      </c>
      <c r="I404" s="20" t="s">
        <v>4428</v>
      </c>
      <c r="J404" s="20" t="s">
        <v>34959</v>
      </c>
      <c r="K404" s="24">
        <v>42599</v>
      </c>
      <c r="L404" s="19">
        <v>0</v>
      </c>
      <c r="M404" s="28">
        <v>22.95</v>
      </c>
      <c r="N404" s="24"/>
    </row>
    <row r="405" spans="2:14" hidden="1" x14ac:dyDescent="0.25">
      <c r="B405" s="20">
        <v>33303720</v>
      </c>
      <c r="C405" s="20"/>
      <c r="D405" s="20"/>
      <c r="E405" s="17" t="s">
        <v>4409</v>
      </c>
      <c r="F405" s="21" t="s">
        <v>4171</v>
      </c>
      <c r="G405" s="21" t="s">
        <v>205</v>
      </c>
      <c r="H405" s="21" t="s">
        <v>206</v>
      </c>
      <c r="I405" s="20" t="s">
        <v>4410</v>
      </c>
      <c r="J405" s="20" t="s">
        <v>34960</v>
      </c>
      <c r="K405" s="24">
        <v>42599</v>
      </c>
      <c r="L405" s="19">
        <v>0</v>
      </c>
      <c r="M405" s="28">
        <v>22.95</v>
      </c>
      <c r="N405" s="24"/>
    </row>
    <row r="406" spans="2:14" hidden="1" x14ac:dyDescent="0.25">
      <c r="B406" s="20">
        <v>33303718</v>
      </c>
      <c r="C406" s="20"/>
      <c r="D406" s="20"/>
      <c r="E406" s="17" t="s">
        <v>4411</v>
      </c>
      <c r="F406" s="21" t="s">
        <v>4171</v>
      </c>
      <c r="G406" s="21" t="s">
        <v>205</v>
      </c>
      <c r="H406" s="21" t="s">
        <v>206</v>
      </c>
      <c r="I406" s="20" t="s">
        <v>4412</v>
      </c>
      <c r="J406" s="20" t="s">
        <v>34961</v>
      </c>
      <c r="K406" s="24">
        <v>42599</v>
      </c>
      <c r="L406" s="19">
        <v>0</v>
      </c>
      <c r="M406" s="28">
        <v>22.95</v>
      </c>
      <c r="N406" s="24"/>
    </row>
    <row r="407" spans="2:14" hidden="1" x14ac:dyDescent="0.25">
      <c r="B407" s="20">
        <v>33303717</v>
      </c>
      <c r="C407" s="20"/>
      <c r="D407" s="20"/>
      <c r="E407" s="17" t="s">
        <v>4413</v>
      </c>
      <c r="F407" s="21" t="s">
        <v>4171</v>
      </c>
      <c r="G407" s="21" t="s">
        <v>205</v>
      </c>
      <c r="H407" s="21" t="s">
        <v>206</v>
      </c>
      <c r="I407" s="20" t="s">
        <v>4414</v>
      </c>
      <c r="J407" s="20" t="s">
        <v>34962</v>
      </c>
      <c r="K407" s="24">
        <v>42599</v>
      </c>
      <c r="L407" s="19">
        <v>0</v>
      </c>
      <c r="M407" s="28">
        <v>22.95</v>
      </c>
      <c r="N407" s="24"/>
    </row>
    <row r="408" spans="2:14" hidden="1" x14ac:dyDescent="0.25">
      <c r="B408" s="20">
        <v>33303716</v>
      </c>
      <c r="C408" s="20"/>
      <c r="D408" s="20"/>
      <c r="E408" s="17" t="s">
        <v>4415</v>
      </c>
      <c r="F408" s="21" t="s">
        <v>4171</v>
      </c>
      <c r="G408" s="21" t="s">
        <v>205</v>
      </c>
      <c r="H408" s="21" t="s">
        <v>206</v>
      </c>
      <c r="I408" s="20" t="s">
        <v>4416</v>
      </c>
      <c r="J408" s="20" t="s">
        <v>34963</v>
      </c>
      <c r="K408" s="24">
        <v>42599</v>
      </c>
      <c r="L408" s="19">
        <v>0</v>
      </c>
      <c r="M408" s="28">
        <v>22.95</v>
      </c>
      <c r="N408" s="24"/>
    </row>
    <row r="409" spans="2:14" hidden="1" x14ac:dyDescent="0.25">
      <c r="B409" s="20">
        <v>33303719</v>
      </c>
      <c r="C409" s="20"/>
      <c r="D409" s="20"/>
      <c r="E409" s="17" t="s">
        <v>4417</v>
      </c>
      <c r="F409" s="21" t="s">
        <v>4171</v>
      </c>
      <c r="G409" s="21" t="s">
        <v>205</v>
      </c>
      <c r="H409" s="21" t="s">
        <v>206</v>
      </c>
      <c r="I409" s="20" t="s">
        <v>4418</v>
      </c>
      <c r="J409" s="20" t="s">
        <v>34964</v>
      </c>
      <c r="K409" s="24">
        <v>42599</v>
      </c>
      <c r="L409" s="19">
        <v>0</v>
      </c>
      <c r="M409" s="28">
        <v>22.95</v>
      </c>
      <c r="N409" s="24"/>
    </row>
    <row r="410" spans="2:14" hidden="1" x14ac:dyDescent="0.25">
      <c r="B410" s="20">
        <v>33303730</v>
      </c>
      <c r="C410" s="20"/>
      <c r="D410" s="20"/>
      <c r="E410" s="17" t="s">
        <v>4383</v>
      </c>
      <c r="F410" s="21" t="s">
        <v>4171</v>
      </c>
      <c r="G410" s="21" t="s">
        <v>205</v>
      </c>
      <c r="H410" s="21" t="s">
        <v>206</v>
      </c>
      <c r="I410" s="20" t="s">
        <v>4384</v>
      </c>
      <c r="J410" s="20" t="s">
        <v>34965</v>
      </c>
      <c r="K410" s="24">
        <v>42599</v>
      </c>
      <c r="L410" s="19">
        <v>0</v>
      </c>
      <c r="M410" s="28">
        <v>22.95</v>
      </c>
      <c r="N410" s="24"/>
    </row>
    <row r="411" spans="2:14" hidden="1" x14ac:dyDescent="0.25">
      <c r="B411" s="20">
        <v>33303728</v>
      </c>
      <c r="C411" s="20"/>
      <c r="D411" s="20"/>
      <c r="E411" s="17" t="s">
        <v>4385</v>
      </c>
      <c r="F411" s="21" t="s">
        <v>4171</v>
      </c>
      <c r="G411" s="21" t="s">
        <v>205</v>
      </c>
      <c r="H411" s="21" t="s">
        <v>206</v>
      </c>
      <c r="I411" s="20" t="s">
        <v>4386</v>
      </c>
      <c r="J411" s="20" t="s">
        <v>34966</v>
      </c>
      <c r="K411" s="24">
        <v>42599</v>
      </c>
      <c r="L411" s="19">
        <v>0</v>
      </c>
      <c r="M411" s="28">
        <v>22.95</v>
      </c>
      <c r="N411" s="24"/>
    </row>
    <row r="412" spans="2:14" hidden="1" x14ac:dyDescent="0.25">
      <c r="B412" s="20">
        <v>33303727</v>
      </c>
      <c r="C412" s="20"/>
      <c r="D412" s="20"/>
      <c r="E412" s="17" t="s">
        <v>4387</v>
      </c>
      <c r="F412" s="21" t="s">
        <v>4171</v>
      </c>
      <c r="G412" s="21" t="s">
        <v>205</v>
      </c>
      <c r="H412" s="21" t="s">
        <v>206</v>
      </c>
      <c r="I412" s="20" t="s">
        <v>4388</v>
      </c>
      <c r="J412" s="20" t="s">
        <v>34967</v>
      </c>
      <c r="K412" s="24">
        <v>42599</v>
      </c>
      <c r="L412" s="19">
        <v>0</v>
      </c>
      <c r="M412" s="28">
        <v>22.95</v>
      </c>
      <c r="N412" s="24"/>
    </row>
    <row r="413" spans="2:14" hidden="1" x14ac:dyDescent="0.25">
      <c r="B413" s="20">
        <v>33303729</v>
      </c>
      <c r="C413" s="20"/>
      <c r="D413" s="20"/>
      <c r="E413" s="17" t="s">
        <v>4389</v>
      </c>
      <c r="F413" s="21" t="s">
        <v>4171</v>
      </c>
      <c r="G413" s="21" t="s">
        <v>205</v>
      </c>
      <c r="H413" s="21" t="s">
        <v>206</v>
      </c>
      <c r="I413" s="20" t="s">
        <v>4390</v>
      </c>
      <c r="J413" s="20" t="s">
        <v>34968</v>
      </c>
      <c r="K413" s="24">
        <v>42599</v>
      </c>
      <c r="L413" s="19">
        <v>0</v>
      </c>
      <c r="M413" s="28">
        <v>22.95</v>
      </c>
      <c r="N413" s="24"/>
    </row>
    <row r="414" spans="2:14" hidden="1" x14ac:dyDescent="0.25">
      <c r="B414" s="20">
        <v>33302471</v>
      </c>
      <c r="C414" s="20"/>
      <c r="D414" s="20"/>
      <c r="E414" s="17" t="s">
        <v>4339</v>
      </c>
      <c r="F414" s="21" t="s">
        <v>4171</v>
      </c>
      <c r="G414" s="21" t="s">
        <v>205</v>
      </c>
      <c r="H414" s="21" t="s">
        <v>206</v>
      </c>
      <c r="I414" s="20" t="s">
        <v>4340</v>
      </c>
      <c r="J414" s="20" t="s">
        <v>35019</v>
      </c>
      <c r="K414" s="24">
        <v>42599</v>
      </c>
      <c r="L414" s="19">
        <v>0</v>
      </c>
      <c r="M414" s="28">
        <v>39.950000000000003</v>
      </c>
      <c r="N414" s="24"/>
    </row>
    <row r="415" spans="2:14" hidden="1" x14ac:dyDescent="0.25">
      <c r="B415" s="20">
        <v>33302468</v>
      </c>
      <c r="C415" s="20"/>
      <c r="D415" s="20"/>
      <c r="E415" s="17" t="s">
        <v>4341</v>
      </c>
      <c r="F415" s="21" t="s">
        <v>4171</v>
      </c>
      <c r="G415" s="21" t="s">
        <v>205</v>
      </c>
      <c r="H415" s="21" t="s">
        <v>206</v>
      </c>
      <c r="I415" s="20" t="s">
        <v>4342</v>
      </c>
      <c r="J415" s="20" t="s">
        <v>35020</v>
      </c>
      <c r="K415" s="24">
        <v>42599</v>
      </c>
      <c r="L415" s="19">
        <v>0</v>
      </c>
      <c r="M415" s="28">
        <v>39.950000000000003</v>
      </c>
      <c r="N415" s="24"/>
    </row>
    <row r="416" spans="2:14" hidden="1" x14ac:dyDescent="0.25">
      <c r="B416" s="20">
        <v>33302467</v>
      </c>
      <c r="C416" s="20"/>
      <c r="D416" s="20"/>
      <c r="E416" s="17" t="s">
        <v>4343</v>
      </c>
      <c r="F416" s="21" t="s">
        <v>4171</v>
      </c>
      <c r="G416" s="21" t="s">
        <v>205</v>
      </c>
      <c r="H416" s="21" t="s">
        <v>206</v>
      </c>
      <c r="I416" s="20" t="s">
        <v>4344</v>
      </c>
      <c r="J416" s="20" t="s">
        <v>35021</v>
      </c>
      <c r="K416" s="24">
        <v>42599</v>
      </c>
      <c r="L416" s="19">
        <v>0</v>
      </c>
      <c r="M416" s="28">
        <v>39.950000000000003</v>
      </c>
      <c r="N416" s="24"/>
    </row>
    <row r="417" spans="2:14" hidden="1" x14ac:dyDescent="0.25">
      <c r="B417" s="20">
        <v>33302481</v>
      </c>
      <c r="C417" s="20"/>
      <c r="D417" s="20"/>
      <c r="E417" s="17" t="s">
        <v>4353</v>
      </c>
      <c r="F417" s="21" t="s">
        <v>4171</v>
      </c>
      <c r="G417" s="21" t="s">
        <v>205</v>
      </c>
      <c r="H417" s="21" t="s">
        <v>206</v>
      </c>
      <c r="I417" s="20" t="s">
        <v>4354</v>
      </c>
      <c r="J417" s="20" t="s">
        <v>35022</v>
      </c>
      <c r="K417" s="24">
        <v>42599</v>
      </c>
      <c r="L417" s="19">
        <v>0</v>
      </c>
      <c r="M417" s="28">
        <v>39.950000000000003</v>
      </c>
      <c r="N417" s="24"/>
    </row>
    <row r="418" spans="2:14" hidden="1" x14ac:dyDescent="0.25">
      <c r="B418" s="20">
        <v>33302478</v>
      </c>
      <c r="C418" s="20"/>
      <c r="D418" s="20"/>
      <c r="E418" s="17" t="s">
        <v>4355</v>
      </c>
      <c r="F418" s="21" t="s">
        <v>4171</v>
      </c>
      <c r="G418" s="21" t="s">
        <v>205</v>
      </c>
      <c r="H418" s="21" t="s">
        <v>206</v>
      </c>
      <c r="I418" s="20" t="s">
        <v>4356</v>
      </c>
      <c r="J418" s="20" t="s">
        <v>35023</v>
      </c>
      <c r="K418" s="24">
        <v>42599</v>
      </c>
      <c r="L418" s="19">
        <v>0</v>
      </c>
      <c r="M418" s="28">
        <v>39.950000000000003</v>
      </c>
      <c r="N418" s="24"/>
    </row>
    <row r="419" spans="2:14" hidden="1" x14ac:dyDescent="0.25">
      <c r="B419" s="20">
        <v>33302477</v>
      </c>
      <c r="C419" s="20"/>
      <c r="D419" s="20"/>
      <c r="E419" s="17" t="s">
        <v>4357</v>
      </c>
      <c r="F419" s="21" t="s">
        <v>4171</v>
      </c>
      <c r="G419" s="21" t="s">
        <v>205</v>
      </c>
      <c r="H419" s="21" t="s">
        <v>206</v>
      </c>
      <c r="I419" s="20" t="s">
        <v>4358</v>
      </c>
      <c r="J419" s="20" t="s">
        <v>35024</v>
      </c>
      <c r="K419" s="24">
        <v>42599</v>
      </c>
      <c r="L419" s="19">
        <v>0</v>
      </c>
      <c r="M419" s="28">
        <v>39.950000000000003</v>
      </c>
      <c r="N419" s="24"/>
    </row>
    <row r="420" spans="2:14" hidden="1" x14ac:dyDescent="0.25">
      <c r="B420" s="20">
        <v>33302480</v>
      </c>
      <c r="C420" s="20"/>
      <c r="D420" s="20"/>
      <c r="E420" s="17" t="s">
        <v>4359</v>
      </c>
      <c r="F420" s="21" t="s">
        <v>4171</v>
      </c>
      <c r="G420" s="21" t="s">
        <v>205</v>
      </c>
      <c r="H420" s="21" t="s">
        <v>206</v>
      </c>
      <c r="I420" s="20" t="s">
        <v>4360</v>
      </c>
      <c r="J420" s="20" t="s">
        <v>35025</v>
      </c>
      <c r="K420" s="24">
        <v>42599</v>
      </c>
      <c r="L420" s="19">
        <v>0</v>
      </c>
      <c r="M420" s="28">
        <v>39.950000000000003</v>
      </c>
      <c r="N420" s="24"/>
    </row>
    <row r="421" spans="2:14" hidden="1" x14ac:dyDescent="0.25">
      <c r="B421" s="20">
        <v>33302476</v>
      </c>
      <c r="C421" s="20"/>
      <c r="D421" s="20"/>
      <c r="E421" s="17" t="s">
        <v>4345</v>
      </c>
      <c r="F421" s="21" t="s">
        <v>4171</v>
      </c>
      <c r="G421" s="21" t="s">
        <v>205</v>
      </c>
      <c r="H421" s="21" t="s">
        <v>206</v>
      </c>
      <c r="I421" s="20" t="s">
        <v>4346</v>
      </c>
      <c r="J421" s="20" t="s">
        <v>35026</v>
      </c>
      <c r="K421" s="24">
        <v>42599</v>
      </c>
      <c r="L421" s="19">
        <v>0</v>
      </c>
      <c r="M421" s="28">
        <v>39.950000000000003</v>
      </c>
      <c r="N421" s="24"/>
    </row>
    <row r="422" spans="2:14" hidden="1" x14ac:dyDescent="0.25">
      <c r="B422" s="20">
        <v>33302473</v>
      </c>
      <c r="C422" s="20"/>
      <c r="D422" s="20"/>
      <c r="E422" s="17" t="s">
        <v>4347</v>
      </c>
      <c r="F422" s="21" t="s">
        <v>4171</v>
      </c>
      <c r="G422" s="21" t="s">
        <v>205</v>
      </c>
      <c r="H422" s="21" t="s">
        <v>206</v>
      </c>
      <c r="I422" s="20" t="s">
        <v>4348</v>
      </c>
      <c r="J422" s="20" t="s">
        <v>35027</v>
      </c>
      <c r="K422" s="24">
        <v>42599</v>
      </c>
      <c r="L422" s="19">
        <v>0</v>
      </c>
      <c r="M422" s="28">
        <v>39.950000000000003</v>
      </c>
      <c r="N422" s="24"/>
    </row>
    <row r="423" spans="2:14" hidden="1" x14ac:dyDescent="0.25">
      <c r="B423" s="20">
        <v>33302472</v>
      </c>
      <c r="C423" s="20"/>
      <c r="D423" s="20"/>
      <c r="E423" s="17" t="s">
        <v>4349</v>
      </c>
      <c r="F423" s="21" t="s">
        <v>4171</v>
      </c>
      <c r="G423" s="21" t="s">
        <v>205</v>
      </c>
      <c r="H423" s="21" t="s">
        <v>206</v>
      </c>
      <c r="I423" s="20" t="s">
        <v>4350</v>
      </c>
      <c r="J423" s="20" t="s">
        <v>35028</v>
      </c>
      <c r="K423" s="24">
        <v>42599</v>
      </c>
      <c r="L423" s="19">
        <v>0</v>
      </c>
      <c r="M423" s="28">
        <v>39.950000000000003</v>
      </c>
      <c r="N423" s="24"/>
    </row>
    <row r="424" spans="2:14" hidden="1" x14ac:dyDescent="0.25">
      <c r="B424" s="20">
        <v>33302475</v>
      </c>
      <c r="C424" s="20"/>
      <c r="D424" s="20"/>
      <c r="E424" s="17" t="s">
        <v>4351</v>
      </c>
      <c r="F424" s="21" t="s">
        <v>4171</v>
      </c>
      <c r="G424" s="21" t="s">
        <v>205</v>
      </c>
      <c r="H424" s="21" t="s">
        <v>206</v>
      </c>
      <c r="I424" s="20" t="s">
        <v>4352</v>
      </c>
      <c r="J424" s="20" t="s">
        <v>35029</v>
      </c>
      <c r="K424" s="24">
        <v>42599</v>
      </c>
      <c r="L424" s="19">
        <v>0</v>
      </c>
      <c r="M424" s="28">
        <v>39.950000000000003</v>
      </c>
      <c r="N424" s="24"/>
    </row>
    <row r="425" spans="2:14" hidden="1" x14ac:dyDescent="0.25">
      <c r="B425" s="20">
        <v>33302486</v>
      </c>
      <c r="C425" s="20"/>
      <c r="D425" s="20"/>
      <c r="E425" s="17" t="s">
        <v>4361</v>
      </c>
      <c r="F425" s="21" t="s">
        <v>4171</v>
      </c>
      <c r="G425" s="21" t="s">
        <v>205</v>
      </c>
      <c r="H425" s="21" t="s">
        <v>206</v>
      </c>
      <c r="I425" s="20" t="s">
        <v>4362</v>
      </c>
      <c r="J425" s="20" t="s">
        <v>35030</v>
      </c>
      <c r="K425" s="24">
        <v>42599</v>
      </c>
      <c r="L425" s="19">
        <v>0</v>
      </c>
      <c r="M425" s="28">
        <v>39.950000000000003</v>
      </c>
      <c r="N425" s="24"/>
    </row>
    <row r="426" spans="2:14" hidden="1" x14ac:dyDescent="0.25">
      <c r="B426" s="20">
        <v>33302483</v>
      </c>
      <c r="C426" s="20"/>
      <c r="D426" s="20"/>
      <c r="E426" s="17" t="s">
        <v>4363</v>
      </c>
      <c r="F426" s="21" t="s">
        <v>4171</v>
      </c>
      <c r="G426" s="21" t="s">
        <v>205</v>
      </c>
      <c r="H426" s="21" t="s">
        <v>206</v>
      </c>
      <c r="I426" s="20" t="s">
        <v>4364</v>
      </c>
      <c r="J426" s="20" t="s">
        <v>35031</v>
      </c>
      <c r="K426" s="24">
        <v>42599</v>
      </c>
      <c r="L426" s="19">
        <v>0</v>
      </c>
      <c r="M426" s="28">
        <v>39.950000000000003</v>
      </c>
      <c r="N426" s="24"/>
    </row>
    <row r="427" spans="2:14" hidden="1" x14ac:dyDescent="0.25">
      <c r="B427" s="20">
        <v>33302482</v>
      </c>
      <c r="C427" s="20"/>
      <c r="D427" s="20"/>
      <c r="E427" s="17" t="s">
        <v>4365</v>
      </c>
      <c r="F427" s="21" t="s">
        <v>4171</v>
      </c>
      <c r="G427" s="21" t="s">
        <v>205</v>
      </c>
      <c r="H427" s="21" t="s">
        <v>206</v>
      </c>
      <c r="I427" s="20" t="s">
        <v>4366</v>
      </c>
      <c r="J427" s="20" t="s">
        <v>35032</v>
      </c>
      <c r="K427" s="24">
        <v>42599</v>
      </c>
      <c r="L427" s="19">
        <v>0</v>
      </c>
      <c r="M427" s="28">
        <v>39.950000000000003</v>
      </c>
      <c r="N427" s="24"/>
    </row>
    <row r="428" spans="2:14" hidden="1" x14ac:dyDescent="0.25">
      <c r="B428" s="20">
        <v>34100266</v>
      </c>
      <c r="C428" s="20"/>
      <c r="D428" s="20"/>
      <c r="E428" s="17" t="s">
        <v>40294</v>
      </c>
      <c r="F428" s="21">
        <v>714</v>
      </c>
      <c r="G428" s="21" t="s">
        <v>205</v>
      </c>
      <c r="H428" s="21" t="s">
        <v>206</v>
      </c>
      <c r="I428" s="20">
        <v>201307105</v>
      </c>
      <c r="J428" s="20" t="s">
        <v>22478</v>
      </c>
      <c r="K428" s="24">
        <v>42387</v>
      </c>
      <c r="L428" s="19">
        <v>0</v>
      </c>
      <c r="M428" s="28">
        <v>219.95</v>
      </c>
      <c r="N428" s="24"/>
    </row>
    <row r="429" spans="2:14" hidden="1" x14ac:dyDescent="0.25">
      <c r="B429" s="20">
        <v>34100267</v>
      </c>
      <c r="C429" s="20"/>
      <c r="D429" s="20"/>
      <c r="E429" s="17" t="s">
        <v>40295</v>
      </c>
      <c r="F429" s="21">
        <v>714</v>
      </c>
      <c r="G429" s="21" t="s">
        <v>205</v>
      </c>
      <c r="H429" s="21" t="s">
        <v>206</v>
      </c>
      <c r="I429" s="20">
        <v>201307106</v>
      </c>
      <c r="J429" s="20" t="s">
        <v>22479</v>
      </c>
      <c r="K429" s="24">
        <v>42387</v>
      </c>
      <c r="L429" s="19">
        <v>0</v>
      </c>
      <c r="M429" s="28">
        <v>219.95</v>
      </c>
      <c r="N429" s="24"/>
    </row>
    <row r="430" spans="2:14" hidden="1" x14ac:dyDescent="0.25">
      <c r="B430" s="20">
        <v>34100268</v>
      </c>
      <c r="C430" s="20"/>
      <c r="D430" s="20"/>
      <c r="E430" s="17" t="s">
        <v>40296</v>
      </c>
      <c r="F430" s="21">
        <v>714</v>
      </c>
      <c r="G430" s="21" t="s">
        <v>205</v>
      </c>
      <c r="H430" s="21" t="s">
        <v>206</v>
      </c>
      <c r="I430" s="20">
        <v>201307107</v>
      </c>
      <c r="J430" s="20" t="s">
        <v>22480</v>
      </c>
      <c r="K430" s="24">
        <v>42387</v>
      </c>
      <c r="L430" s="19">
        <v>0</v>
      </c>
      <c r="M430" s="28">
        <v>219.95</v>
      </c>
      <c r="N430" s="24"/>
    </row>
    <row r="431" spans="2:14" hidden="1" x14ac:dyDescent="0.25">
      <c r="B431" s="20">
        <v>34100841</v>
      </c>
      <c r="C431" s="20"/>
      <c r="D431" s="20"/>
      <c r="E431" s="17" t="s">
        <v>2078</v>
      </c>
      <c r="F431" s="21">
        <v>714</v>
      </c>
      <c r="G431" s="21" t="s">
        <v>205</v>
      </c>
      <c r="H431" s="21" t="s">
        <v>206</v>
      </c>
      <c r="I431" s="20">
        <v>201307125</v>
      </c>
      <c r="J431" s="20" t="s">
        <v>22481</v>
      </c>
      <c r="K431" s="24">
        <v>42387</v>
      </c>
      <c r="L431" s="19">
        <v>0</v>
      </c>
      <c r="M431" s="28">
        <v>219.95</v>
      </c>
      <c r="N431" s="24"/>
    </row>
    <row r="432" spans="2:14" hidden="1" x14ac:dyDescent="0.25">
      <c r="B432" s="20">
        <v>34100842</v>
      </c>
      <c r="C432" s="20"/>
      <c r="D432" s="20"/>
      <c r="E432" s="17" t="s">
        <v>2081</v>
      </c>
      <c r="F432" s="21">
        <v>714</v>
      </c>
      <c r="G432" s="21" t="s">
        <v>205</v>
      </c>
      <c r="H432" s="21" t="s">
        <v>206</v>
      </c>
      <c r="I432" s="20">
        <v>201307126</v>
      </c>
      <c r="J432" s="20" t="s">
        <v>22482</v>
      </c>
      <c r="K432" s="24">
        <v>42387</v>
      </c>
      <c r="L432" s="19">
        <v>0</v>
      </c>
      <c r="M432" s="28">
        <v>219.95</v>
      </c>
      <c r="N432" s="24"/>
    </row>
    <row r="433" spans="1:14" hidden="1" x14ac:dyDescent="0.25">
      <c r="B433" s="20">
        <v>34100843</v>
      </c>
      <c r="C433" s="20"/>
      <c r="D433" s="20"/>
      <c r="E433" s="17" t="s">
        <v>2084</v>
      </c>
      <c r="F433" s="21">
        <v>714</v>
      </c>
      <c r="G433" s="21" t="s">
        <v>205</v>
      </c>
      <c r="H433" s="21" t="s">
        <v>206</v>
      </c>
      <c r="I433" s="20">
        <v>201307127</v>
      </c>
      <c r="J433" s="20" t="s">
        <v>22483</v>
      </c>
      <c r="K433" s="24">
        <v>42387</v>
      </c>
      <c r="L433" s="19">
        <v>0</v>
      </c>
      <c r="M433" s="28">
        <v>219.95</v>
      </c>
      <c r="N433" s="24"/>
    </row>
    <row r="434" spans="1:14" hidden="1" x14ac:dyDescent="0.25">
      <c r="B434" s="20">
        <v>34100315</v>
      </c>
      <c r="C434" s="20"/>
      <c r="D434" s="20"/>
      <c r="E434" s="17" t="s">
        <v>40291</v>
      </c>
      <c r="F434" s="21">
        <v>714</v>
      </c>
      <c r="G434" s="21" t="s">
        <v>205</v>
      </c>
      <c r="H434" s="21" t="s">
        <v>206</v>
      </c>
      <c r="I434" s="20">
        <v>201317106</v>
      </c>
      <c r="J434" s="20" t="s">
        <v>22484</v>
      </c>
      <c r="K434" s="24">
        <v>42387</v>
      </c>
      <c r="L434" s="19">
        <v>0</v>
      </c>
      <c r="M434" s="28">
        <v>229.95</v>
      </c>
      <c r="N434" s="24"/>
    </row>
    <row r="435" spans="1:14" hidden="1" x14ac:dyDescent="0.25">
      <c r="B435" s="20">
        <v>34100316</v>
      </c>
      <c r="C435" s="20"/>
      <c r="D435" s="20"/>
      <c r="E435" s="17" t="s">
        <v>40292</v>
      </c>
      <c r="F435" s="21">
        <v>714</v>
      </c>
      <c r="G435" s="21" t="s">
        <v>205</v>
      </c>
      <c r="H435" s="21" t="s">
        <v>206</v>
      </c>
      <c r="I435" s="20">
        <v>201317107</v>
      </c>
      <c r="J435" s="20" t="s">
        <v>22485</v>
      </c>
      <c r="K435" s="24">
        <v>42387</v>
      </c>
      <c r="L435" s="19">
        <v>0</v>
      </c>
      <c r="M435" s="28">
        <v>229.95</v>
      </c>
      <c r="N435" s="24"/>
    </row>
    <row r="436" spans="1:14" hidden="1" x14ac:dyDescent="0.25">
      <c r="B436" s="20">
        <v>34100317</v>
      </c>
      <c r="C436" s="20"/>
      <c r="D436" s="20"/>
      <c r="E436" s="17" t="s">
        <v>40293</v>
      </c>
      <c r="F436" s="21">
        <v>714</v>
      </c>
      <c r="G436" s="21" t="s">
        <v>205</v>
      </c>
      <c r="H436" s="21" t="s">
        <v>206</v>
      </c>
      <c r="I436" s="20">
        <v>201317108</v>
      </c>
      <c r="J436" s="20" t="s">
        <v>22486</v>
      </c>
      <c r="K436" s="24">
        <v>42387</v>
      </c>
      <c r="L436" s="19">
        <v>0</v>
      </c>
      <c r="M436" s="28">
        <v>229.95</v>
      </c>
      <c r="N436" s="24"/>
    </row>
    <row r="437" spans="1:14" hidden="1" x14ac:dyDescent="0.25">
      <c r="A437" s="17" t="s">
        <v>22487</v>
      </c>
      <c r="B437" s="20">
        <v>34100575</v>
      </c>
      <c r="C437" s="20"/>
      <c r="D437" s="20"/>
      <c r="E437" s="17" t="s">
        <v>1472</v>
      </c>
      <c r="F437" s="21">
        <v>714</v>
      </c>
      <c r="G437" s="21" t="s">
        <v>205</v>
      </c>
      <c r="H437" s="21" t="s">
        <v>206</v>
      </c>
      <c r="I437" s="20">
        <v>201329106</v>
      </c>
      <c r="J437" s="20" t="s">
        <v>22488</v>
      </c>
      <c r="K437" s="24">
        <v>43053</v>
      </c>
      <c r="L437" s="19">
        <v>0</v>
      </c>
      <c r="M437" s="28">
        <v>219.95</v>
      </c>
      <c r="N437" s="24"/>
    </row>
    <row r="438" spans="1:14" hidden="1" x14ac:dyDescent="0.25">
      <c r="A438" s="17" t="s">
        <v>22489</v>
      </c>
      <c r="B438" s="20">
        <v>34100576</v>
      </c>
      <c r="C438" s="20"/>
      <c r="D438" s="20"/>
      <c r="E438" s="17" t="s">
        <v>1473</v>
      </c>
      <c r="F438" s="21">
        <v>714</v>
      </c>
      <c r="G438" s="21" t="s">
        <v>205</v>
      </c>
      <c r="H438" s="21" t="s">
        <v>206</v>
      </c>
      <c r="I438" s="20">
        <v>201329107</v>
      </c>
      <c r="J438" s="20" t="s">
        <v>22490</v>
      </c>
      <c r="K438" s="24">
        <v>43053</v>
      </c>
      <c r="L438" s="19">
        <v>0</v>
      </c>
      <c r="M438" s="28">
        <v>219.95</v>
      </c>
      <c r="N438" s="24"/>
    </row>
    <row r="439" spans="1:14" hidden="1" x14ac:dyDescent="0.25">
      <c r="A439" s="17" t="s">
        <v>22491</v>
      </c>
      <c r="B439" s="20">
        <v>34100577</v>
      </c>
      <c r="C439" s="20"/>
      <c r="D439" s="20"/>
      <c r="E439" s="17" t="s">
        <v>1474</v>
      </c>
      <c r="F439" s="21">
        <v>714</v>
      </c>
      <c r="G439" s="21" t="s">
        <v>205</v>
      </c>
      <c r="H439" s="21" t="s">
        <v>206</v>
      </c>
      <c r="I439" s="20">
        <v>201329108</v>
      </c>
      <c r="J439" s="20" t="s">
        <v>22492</v>
      </c>
      <c r="K439" s="24">
        <v>43053</v>
      </c>
      <c r="L439" s="19">
        <v>0</v>
      </c>
      <c r="M439" s="28">
        <v>219.95</v>
      </c>
      <c r="N439" s="24"/>
    </row>
    <row r="440" spans="1:14" hidden="1" x14ac:dyDescent="0.25">
      <c r="A440" s="17" t="s">
        <v>22493</v>
      </c>
      <c r="B440" s="20">
        <v>34100578</v>
      </c>
      <c r="C440" s="20"/>
      <c r="D440" s="20"/>
      <c r="E440" s="17" t="s">
        <v>1475</v>
      </c>
      <c r="F440" s="21">
        <v>714</v>
      </c>
      <c r="G440" s="21" t="s">
        <v>205</v>
      </c>
      <c r="H440" s="21" t="s">
        <v>206</v>
      </c>
      <c r="I440" s="20">
        <v>201329109</v>
      </c>
      <c r="J440" s="20" t="s">
        <v>22494</v>
      </c>
      <c r="K440" s="24">
        <v>43053</v>
      </c>
      <c r="L440" s="19">
        <v>0</v>
      </c>
      <c r="M440" s="28">
        <v>219.95</v>
      </c>
      <c r="N440" s="24"/>
    </row>
    <row r="441" spans="1:14" hidden="1" x14ac:dyDescent="0.25">
      <c r="A441" s="17" t="s">
        <v>22495</v>
      </c>
      <c r="B441" s="20">
        <v>34100580</v>
      </c>
      <c r="C441" s="20"/>
      <c r="D441" s="20"/>
      <c r="E441" s="17" t="s">
        <v>1477</v>
      </c>
      <c r="F441" s="21">
        <v>714</v>
      </c>
      <c r="G441" s="21" t="s">
        <v>205</v>
      </c>
      <c r="H441" s="21" t="s">
        <v>206</v>
      </c>
      <c r="I441" s="20">
        <v>201329216</v>
      </c>
      <c r="J441" s="20" t="s">
        <v>22496</v>
      </c>
      <c r="K441" s="24">
        <v>43053</v>
      </c>
      <c r="L441" s="19">
        <v>0</v>
      </c>
      <c r="M441" s="28">
        <v>219.95</v>
      </c>
      <c r="N441" s="24"/>
    </row>
    <row r="442" spans="1:14" hidden="1" x14ac:dyDescent="0.25">
      <c r="A442" s="17" t="s">
        <v>22497</v>
      </c>
      <c r="B442" s="20">
        <v>34100581</v>
      </c>
      <c r="C442" s="20"/>
      <c r="D442" s="20"/>
      <c r="E442" s="17" t="s">
        <v>1478</v>
      </c>
      <c r="F442" s="21">
        <v>714</v>
      </c>
      <c r="G442" s="21" t="s">
        <v>205</v>
      </c>
      <c r="H442" s="21" t="s">
        <v>206</v>
      </c>
      <c r="I442" s="20">
        <v>201329217</v>
      </c>
      <c r="J442" s="20" t="s">
        <v>22498</v>
      </c>
      <c r="K442" s="24">
        <v>43053</v>
      </c>
      <c r="L442" s="19">
        <v>0</v>
      </c>
      <c r="M442" s="28">
        <v>219.95</v>
      </c>
      <c r="N442" s="24"/>
    </row>
    <row r="443" spans="1:14" hidden="1" x14ac:dyDescent="0.25">
      <c r="A443" s="17" t="s">
        <v>22499</v>
      </c>
      <c r="B443" s="20">
        <v>34100582</v>
      </c>
      <c r="C443" s="20"/>
      <c r="D443" s="20"/>
      <c r="E443" s="17" t="s">
        <v>1479</v>
      </c>
      <c r="F443" s="21">
        <v>714</v>
      </c>
      <c r="G443" s="21" t="s">
        <v>205</v>
      </c>
      <c r="H443" s="21" t="s">
        <v>206</v>
      </c>
      <c r="I443" s="20">
        <v>201329218</v>
      </c>
      <c r="J443" s="20" t="s">
        <v>22500</v>
      </c>
      <c r="K443" s="24">
        <v>43053</v>
      </c>
      <c r="L443" s="19">
        <v>0</v>
      </c>
      <c r="M443" s="28">
        <v>219.95</v>
      </c>
      <c r="N443" s="24"/>
    </row>
    <row r="444" spans="1:14" hidden="1" x14ac:dyDescent="0.25">
      <c r="A444" s="17" t="s">
        <v>22501</v>
      </c>
      <c r="B444" s="20">
        <v>34100583</v>
      </c>
      <c r="C444" s="20"/>
      <c r="D444" s="20"/>
      <c r="E444" s="17" t="s">
        <v>1480</v>
      </c>
      <c r="F444" s="21">
        <v>714</v>
      </c>
      <c r="G444" s="21" t="s">
        <v>205</v>
      </c>
      <c r="H444" s="21" t="s">
        <v>206</v>
      </c>
      <c r="I444" s="20">
        <v>201329219</v>
      </c>
      <c r="J444" s="20" t="s">
        <v>22502</v>
      </c>
      <c r="K444" s="24">
        <v>43053</v>
      </c>
      <c r="L444" s="19">
        <v>0</v>
      </c>
      <c r="M444" s="28">
        <v>219.95</v>
      </c>
      <c r="N444" s="24"/>
    </row>
    <row r="445" spans="1:14" hidden="1" x14ac:dyDescent="0.25">
      <c r="A445" s="17" t="s">
        <v>22503</v>
      </c>
      <c r="B445" s="20">
        <v>34100585</v>
      </c>
      <c r="C445" s="20"/>
      <c r="D445" s="20"/>
      <c r="E445" s="17" t="s">
        <v>1482</v>
      </c>
      <c r="F445" s="21">
        <v>714</v>
      </c>
      <c r="G445" s="21" t="s">
        <v>205</v>
      </c>
      <c r="H445" s="21" t="s">
        <v>206</v>
      </c>
      <c r="I445" s="20">
        <v>201329396</v>
      </c>
      <c r="J445" s="20" t="s">
        <v>22504</v>
      </c>
      <c r="K445" s="24">
        <v>43053</v>
      </c>
      <c r="L445" s="19">
        <v>0</v>
      </c>
      <c r="M445" s="28">
        <v>219.95</v>
      </c>
      <c r="N445" s="24"/>
    </row>
    <row r="446" spans="1:14" hidden="1" x14ac:dyDescent="0.25">
      <c r="A446" s="17" t="s">
        <v>22505</v>
      </c>
      <c r="B446" s="20">
        <v>34100586</v>
      </c>
      <c r="C446" s="20"/>
      <c r="D446" s="20"/>
      <c r="E446" s="17" t="s">
        <v>1483</v>
      </c>
      <c r="F446" s="21">
        <v>714</v>
      </c>
      <c r="G446" s="21" t="s">
        <v>205</v>
      </c>
      <c r="H446" s="21" t="s">
        <v>206</v>
      </c>
      <c r="I446" s="20">
        <v>201329397</v>
      </c>
      <c r="J446" s="20" t="s">
        <v>22506</v>
      </c>
      <c r="K446" s="24">
        <v>43053</v>
      </c>
      <c r="L446" s="19">
        <v>0</v>
      </c>
      <c r="M446" s="28">
        <v>219.95</v>
      </c>
      <c r="N446" s="24"/>
    </row>
    <row r="447" spans="1:14" hidden="1" x14ac:dyDescent="0.25">
      <c r="A447" s="17" t="s">
        <v>22507</v>
      </c>
      <c r="B447" s="20">
        <v>34100587</v>
      </c>
      <c r="C447" s="20"/>
      <c r="D447" s="20"/>
      <c r="E447" s="17" t="s">
        <v>1484</v>
      </c>
      <c r="F447" s="21">
        <v>714</v>
      </c>
      <c r="G447" s="21" t="s">
        <v>205</v>
      </c>
      <c r="H447" s="21" t="s">
        <v>206</v>
      </c>
      <c r="I447" s="20">
        <v>201329398</v>
      </c>
      <c r="J447" s="20" t="s">
        <v>22508</v>
      </c>
      <c r="K447" s="24">
        <v>43053</v>
      </c>
      <c r="L447" s="19">
        <v>0</v>
      </c>
      <c r="M447" s="28">
        <v>219.95</v>
      </c>
      <c r="N447" s="24"/>
    </row>
    <row r="448" spans="1:14" hidden="1" x14ac:dyDescent="0.25">
      <c r="A448" s="17" t="s">
        <v>22509</v>
      </c>
      <c r="B448" s="20">
        <v>34100588</v>
      </c>
      <c r="C448" s="20"/>
      <c r="D448" s="20"/>
      <c r="E448" s="17" t="s">
        <v>1485</v>
      </c>
      <c r="F448" s="21">
        <v>714</v>
      </c>
      <c r="G448" s="21" t="s">
        <v>205</v>
      </c>
      <c r="H448" s="21" t="s">
        <v>206</v>
      </c>
      <c r="I448" s="20">
        <v>201329399</v>
      </c>
      <c r="J448" s="20" t="s">
        <v>22510</v>
      </c>
      <c r="K448" s="24">
        <v>43053</v>
      </c>
      <c r="L448" s="19">
        <v>0</v>
      </c>
      <c r="M448" s="28">
        <v>219.95</v>
      </c>
      <c r="N448" s="24"/>
    </row>
    <row r="449" spans="2:14" hidden="1" x14ac:dyDescent="0.25">
      <c r="B449" s="20">
        <v>34110097</v>
      </c>
      <c r="C449" s="20"/>
      <c r="D449" s="20"/>
      <c r="E449" s="17" t="s">
        <v>40297</v>
      </c>
      <c r="F449" s="21">
        <v>714</v>
      </c>
      <c r="G449" s="21" t="s">
        <v>205</v>
      </c>
      <c r="H449" s="21" t="s">
        <v>206</v>
      </c>
      <c r="I449" s="20">
        <v>201506102</v>
      </c>
      <c r="J449" s="20" t="s">
        <v>22511</v>
      </c>
      <c r="K449" s="24">
        <v>42534</v>
      </c>
      <c r="L449" s="19">
        <v>0</v>
      </c>
      <c r="M449" s="28">
        <v>219.95</v>
      </c>
      <c r="N449" s="24"/>
    </row>
    <row r="450" spans="2:14" hidden="1" x14ac:dyDescent="0.25">
      <c r="B450" s="20">
        <v>34110098</v>
      </c>
      <c r="C450" s="20"/>
      <c r="D450" s="20"/>
      <c r="E450" s="17" t="s">
        <v>40298</v>
      </c>
      <c r="F450" s="21">
        <v>714</v>
      </c>
      <c r="G450" s="21" t="s">
        <v>205</v>
      </c>
      <c r="H450" s="21" t="s">
        <v>206</v>
      </c>
      <c r="I450" s="20">
        <v>201506103</v>
      </c>
      <c r="J450" s="20" t="s">
        <v>22512</v>
      </c>
      <c r="K450" s="24">
        <v>42534</v>
      </c>
      <c r="L450" s="19">
        <v>0</v>
      </c>
      <c r="M450" s="28">
        <v>219.95</v>
      </c>
      <c r="N450" s="24"/>
    </row>
    <row r="451" spans="2:14" hidden="1" x14ac:dyDescent="0.25">
      <c r="B451" s="20">
        <v>34110099</v>
      </c>
      <c r="C451" s="20"/>
      <c r="D451" s="20"/>
      <c r="E451" s="17" t="s">
        <v>40299</v>
      </c>
      <c r="F451" s="21">
        <v>714</v>
      </c>
      <c r="G451" s="21" t="s">
        <v>205</v>
      </c>
      <c r="H451" s="21" t="s">
        <v>206</v>
      </c>
      <c r="I451" s="20">
        <v>201506104</v>
      </c>
      <c r="J451" s="20" t="s">
        <v>22513</v>
      </c>
      <c r="K451" s="24">
        <v>42534</v>
      </c>
      <c r="L451" s="19">
        <v>0</v>
      </c>
      <c r="M451" s="28">
        <v>219.95</v>
      </c>
      <c r="N451" s="24"/>
    </row>
    <row r="452" spans="2:14" hidden="1" x14ac:dyDescent="0.25">
      <c r="B452" s="20">
        <v>34110100</v>
      </c>
      <c r="C452" s="20"/>
      <c r="D452" s="20"/>
      <c r="E452" s="17" t="s">
        <v>40300</v>
      </c>
      <c r="F452" s="21">
        <v>714</v>
      </c>
      <c r="G452" s="21" t="s">
        <v>205</v>
      </c>
      <c r="H452" s="21" t="s">
        <v>206</v>
      </c>
      <c r="I452" s="20">
        <v>201506105</v>
      </c>
      <c r="J452" s="20" t="s">
        <v>22514</v>
      </c>
      <c r="K452" s="24">
        <v>42534</v>
      </c>
      <c r="L452" s="19">
        <v>0</v>
      </c>
      <c r="M452" s="28">
        <v>219.95</v>
      </c>
      <c r="N452" s="24"/>
    </row>
    <row r="453" spans="2:14" hidden="1" x14ac:dyDescent="0.25">
      <c r="B453" s="20">
        <v>34110101</v>
      </c>
      <c r="C453" s="20"/>
      <c r="D453" s="20"/>
      <c r="E453" s="17" t="s">
        <v>40301</v>
      </c>
      <c r="F453" s="21">
        <v>714</v>
      </c>
      <c r="G453" s="21" t="s">
        <v>205</v>
      </c>
      <c r="H453" s="21" t="s">
        <v>206</v>
      </c>
      <c r="I453" s="20">
        <v>201506106</v>
      </c>
      <c r="J453" s="20" t="s">
        <v>22515</v>
      </c>
      <c r="K453" s="24">
        <v>42534</v>
      </c>
      <c r="L453" s="19">
        <v>0</v>
      </c>
      <c r="M453" s="28">
        <v>219.95</v>
      </c>
      <c r="N453" s="24"/>
    </row>
    <row r="454" spans="2:14" hidden="1" x14ac:dyDescent="0.25">
      <c r="B454" s="20">
        <v>34110102</v>
      </c>
      <c r="C454" s="20"/>
      <c r="D454" s="20"/>
      <c r="E454" s="17" t="s">
        <v>40302</v>
      </c>
      <c r="F454" s="21">
        <v>714</v>
      </c>
      <c r="G454" s="21" t="s">
        <v>205</v>
      </c>
      <c r="H454" s="21" t="s">
        <v>206</v>
      </c>
      <c r="I454" s="20">
        <v>201506107</v>
      </c>
      <c r="J454" s="20" t="s">
        <v>22516</v>
      </c>
      <c r="K454" s="24">
        <v>42534</v>
      </c>
      <c r="L454" s="19">
        <v>0</v>
      </c>
      <c r="M454" s="28">
        <v>219.95</v>
      </c>
      <c r="N454" s="24"/>
    </row>
    <row r="455" spans="2:14" hidden="1" x14ac:dyDescent="0.25">
      <c r="B455" s="20">
        <v>34110104</v>
      </c>
      <c r="C455" s="20"/>
      <c r="D455" s="20"/>
      <c r="E455" s="17" t="s">
        <v>40303</v>
      </c>
      <c r="F455" s="21">
        <v>714</v>
      </c>
      <c r="G455" s="21" t="s">
        <v>205</v>
      </c>
      <c r="H455" s="21" t="s">
        <v>206</v>
      </c>
      <c r="I455" s="20">
        <v>201506292</v>
      </c>
      <c r="J455" s="20" t="s">
        <v>22517</v>
      </c>
      <c r="K455" s="24">
        <v>42534</v>
      </c>
      <c r="L455" s="19">
        <v>0</v>
      </c>
      <c r="M455" s="28">
        <v>219.95</v>
      </c>
      <c r="N455" s="24"/>
    </row>
    <row r="456" spans="2:14" hidden="1" x14ac:dyDescent="0.25">
      <c r="B456" s="20">
        <v>34110105</v>
      </c>
      <c r="C456" s="20"/>
      <c r="D456" s="20"/>
      <c r="E456" s="17" t="s">
        <v>40304</v>
      </c>
      <c r="F456" s="21">
        <v>714</v>
      </c>
      <c r="G456" s="21" t="s">
        <v>205</v>
      </c>
      <c r="H456" s="21" t="s">
        <v>206</v>
      </c>
      <c r="I456" s="20">
        <v>201506293</v>
      </c>
      <c r="J456" s="20" t="s">
        <v>22518</v>
      </c>
      <c r="K456" s="24">
        <v>42534</v>
      </c>
      <c r="L456" s="19">
        <v>0</v>
      </c>
      <c r="M456" s="28">
        <v>219.95</v>
      </c>
      <c r="N456" s="24"/>
    </row>
    <row r="457" spans="2:14" hidden="1" x14ac:dyDescent="0.25">
      <c r="B457" s="20">
        <v>34110106</v>
      </c>
      <c r="C457" s="20"/>
      <c r="D457" s="20"/>
      <c r="E457" s="17" t="s">
        <v>40305</v>
      </c>
      <c r="F457" s="21">
        <v>714</v>
      </c>
      <c r="G457" s="21" t="s">
        <v>205</v>
      </c>
      <c r="H457" s="21" t="s">
        <v>206</v>
      </c>
      <c r="I457" s="20">
        <v>201506294</v>
      </c>
      <c r="J457" s="20" t="s">
        <v>22519</v>
      </c>
      <c r="K457" s="24">
        <v>42534</v>
      </c>
      <c r="L457" s="19">
        <v>0</v>
      </c>
      <c r="M457" s="28">
        <v>219.95</v>
      </c>
      <c r="N457" s="24"/>
    </row>
    <row r="458" spans="2:14" hidden="1" x14ac:dyDescent="0.25">
      <c r="B458" s="20">
        <v>34110107</v>
      </c>
      <c r="C458" s="20"/>
      <c r="D458" s="20"/>
      <c r="E458" s="17" t="s">
        <v>40306</v>
      </c>
      <c r="F458" s="21">
        <v>714</v>
      </c>
      <c r="G458" s="21" t="s">
        <v>205</v>
      </c>
      <c r="H458" s="21" t="s">
        <v>206</v>
      </c>
      <c r="I458" s="20">
        <v>201506295</v>
      </c>
      <c r="J458" s="20" t="s">
        <v>22520</v>
      </c>
      <c r="K458" s="24">
        <v>42534</v>
      </c>
      <c r="L458" s="19">
        <v>0</v>
      </c>
      <c r="M458" s="28">
        <v>219.95</v>
      </c>
      <c r="N458" s="24"/>
    </row>
    <row r="459" spans="2:14" hidden="1" x14ac:dyDescent="0.25">
      <c r="B459" s="20">
        <v>34110108</v>
      </c>
      <c r="C459" s="20"/>
      <c r="D459" s="20"/>
      <c r="E459" s="17" t="s">
        <v>40307</v>
      </c>
      <c r="F459" s="21">
        <v>714</v>
      </c>
      <c r="G459" s="21" t="s">
        <v>205</v>
      </c>
      <c r="H459" s="21" t="s">
        <v>206</v>
      </c>
      <c r="I459" s="20">
        <v>201506296</v>
      </c>
      <c r="J459" s="20" t="s">
        <v>22521</v>
      </c>
      <c r="K459" s="24">
        <v>42534</v>
      </c>
      <c r="L459" s="19">
        <v>0</v>
      </c>
      <c r="M459" s="28">
        <v>219.95</v>
      </c>
      <c r="N459" s="24"/>
    </row>
    <row r="460" spans="2:14" hidden="1" x14ac:dyDescent="0.25">
      <c r="B460" s="20">
        <v>34110109</v>
      </c>
      <c r="C460" s="20"/>
      <c r="D460" s="20"/>
      <c r="E460" s="17" t="s">
        <v>40308</v>
      </c>
      <c r="F460" s="21">
        <v>714</v>
      </c>
      <c r="G460" s="21" t="s">
        <v>205</v>
      </c>
      <c r="H460" s="21" t="s">
        <v>206</v>
      </c>
      <c r="I460" s="20">
        <v>201506297</v>
      </c>
      <c r="J460" s="20" t="s">
        <v>22522</v>
      </c>
      <c r="K460" s="24">
        <v>42534</v>
      </c>
      <c r="L460" s="19">
        <v>0</v>
      </c>
      <c r="M460" s="28">
        <v>219.95</v>
      </c>
      <c r="N460" s="24"/>
    </row>
    <row r="461" spans="2:14" hidden="1" x14ac:dyDescent="0.25">
      <c r="B461" s="20">
        <v>34110110</v>
      </c>
      <c r="C461" s="20"/>
      <c r="D461" s="20"/>
      <c r="E461" s="17" t="s">
        <v>40309</v>
      </c>
      <c r="F461" s="21">
        <v>714</v>
      </c>
      <c r="G461" s="21" t="s">
        <v>205</v>
      </c>
      <c r="H461" s="21" t="s">
        <v>206</v>
      </c>
      <c r="I461" s="20">
        <v>201506298</v>
      </c>
      <c r="J461" s="20" t="s">
        <v>22523</v>
      </c>
      <c r="K461" s="24">
        <v>42534</v>
      </c>
      <c r="L461" s="19">
        <v>0</v>
      </c>
      <c r="M461" s="28">
        <v>219.95</v>
      </c>
      <c r="N461" s="24"/>
    </row>
    <row r="462" spans="2:14" hidden="1" x14ac:dyDescent="0.25">
      <c r="B462" s="20">
        <v>34100399</v>
      </c>
      <c r="C462" s="20"/>
      <c r="D462" s="20"/>
      <c r="E462" s="17" t="s">
        <v>40310</v>
      </c>
      <c r="F462" s="21">
        <v>714</v>
      </c>
      <c r="G462" s="21" t="s">
        <v>205</v>
      </c>
      <c r="H462" s="21" t="s">
        <v>206</v>
      </c>
      <c r="I462" s="20">
        <v>201807106</v>
      </c>
      <c r="J462" s="20" t="s">
        <v>22524</v>
      </c>
      <c r="K462" s="24">
        <v>43009</v>
      </c>
      <c r="L462" s="19">
        <v>0</v>
      </c>
      <c r="M462" s="28">
        <v>229.95</v>
      </c>
      <c r="N462" s="24"/>
    </row>
    <row r="463" spans="2:14" hidden="1" x14ac:dyDescent="0.25">
      <c r="B463" s="20">
        <v>34100400</v>
      </c>
      <c r="C463" s="20"/>
      <c r="D463" s="20"/>
      <c r="E463" s="17" t="s">
        <v>40311</v>
      </c>
      <c r="F463" s="21">
        <v>714</v>
      </c>
      <c r="G463" s="21" t="s">
        <v>205</v>
      </c>
      <c r="H463" s="21" t="s">
        <v>206</v>
      </c>
      <c r="I463" s="20">
        <v>201807107</v>
      </c>
      <c r="J463" s="20" t="s">
        <v>22525</v>
      </c>
      <c r="K463" s="24">
        <v>43009</v>
      </c>
      <c r="L463" s="19">
        <v>0</v>
      </c>
      <c r="M463" s="28">
        <v>229.95</v>
      </c>
      <c r="N463" s="24"/>
    </row>
    <row r="464" spans="2:14" hidden="1" x14ac:dyDescent="0.25">
      <c r="B464" s="20">
        <v>34100401</v>
      </c>
      <c r="C464" s="20"/>
      <c r="D464" s="20"/>
      <c r="E464" s="17" t="s">
        <v>40312</v>
      </c>
      <c r="F464" s="21">
        <v>714</v>
      </c>
      <c r="G464" s="21" t="s">
        <v>205</v>
      </c>
      <c r="H464" s="21" t="s">
        <v>206</v>
      </c>
      <c r="I464" s="20">
        <v>201807108</v>
      </c>
      <c r="J464" s="20" t="s">
        <v>22526</v>
      </c>
      <c r="K464" s="24">
        <v>43009</v>
      </c>
      <c r="L464" s="19">
        <v>0</v>
      </c>
      <c r="M464" s="28">
        <v>229.95</v>
      </c>
      <c r="N464" s="24"/>
    </row>
    <row r="465" spans="1:14" hidden="1" x14ac:dyDescent="0.25">
      <c r="B465" s="20">
        <v>34100402</v>
      </c>
      <c r="C465" s="20"/>
      <c r="D465" s="20"/>
      <c r="E465" s="17" t="s">
        <v>40313</v>
      </c>
      <c r="F465" s="21">
        <v>714</v>
      </c>
      <c r="G465" s="21" t="s">
        <v>205</v>
      </c>
      <c r="H465" s="21" t="s">
        <v>206</v>
      </c>
      <c r="I465" s="20">
        <v>201807109</v>
      </c>
      <c r="J465" s="20" t="s">
        <v>22527</v>
      </c>
      <c r="K465" s="24">
        <v>43009</v>
      </c>
      <c r="L465" s="19">
        <v>0</v>
      </c>
      <c r="M465" s="28">
        <v>229.95</v>
      </c>
      <c r="N465" s="24"/>
    </row>
    <row r="466" spans="1:14" hidden="1" x14ac:dyDescent="0.25">
      <c r="B466" s="20">
        <v>34100408</v>
      </c>
      <c r="C466" s="20"/>
      <c r="D466" s="20"/>
      <c r="E466" s="17" t="s">
        <v>40314</v>
      </c>
      <c r="F466" s="21">
        <v>714</v>
      </c>
      <c r="G466" s="21" t="s">
        <v>205</v>
      </c>
      <c r="H466" s="21" t="s">
        <v>206</v>
      </c>
      <c r="I466" s="20">
        <v>201807207</v>
      </c>
      <c r="J466" s="20" t="s">
        <v>22528</v>
      </c>
      <c r="K466" s="24">
        <v>42629</v>
      </c>
      <c r="L466" s="19">
        <v>0</v>
      </c>
      <c r="M466" s="28">
        <v>229.95</v>
      </c>
      <c r="N466" s="24"/>
    </row>
    <row r="467" spans="1:14" hidden="1" x14ac:dyDescent="0.25">
      <c r="B467" s="20">
        <v>34100409</v>
      </c>
      <c r="C467" s="20"/>
      <c r="D467" s="20"/>
      <c r="E467" s="17" t="s">
        <v>40315</v>
      </c>
      <c r="F467" s="21">
        <v>714</v>
      </c>
      <c r="G467" s="21" t="s">
        <v>205</v>
      </c>
      <c r="H467" s="21" t="s">
        <v>206</v>
      </c>
      <c r="I467" s="20">
        <v>201807208</v>
      </c>
      <c r="J467" s="20" t="s">
        <v>22529</v>
      </c>
      <c r="K467" s="24">
        <v>42629</v>
      </c>
      <c r="L467" s="19">
        <v>0</v>
      </c>
      <c r="M467" s="28">
        <v>229.95</v>
      </c>
      <c r="N467" s="24"/>
    </row>
    <row r="468" spans="1:14" hidden="1" x14ac:dyDescent="0.25">
      <c r="B468" s="20">
        <v>34100410</v>
      </c>
      <c r="C468" s="20"/>
      <c r="D468" s="20"/>
      <c r="E468" s="17" t="s">
        <v>40316</v>
      </c>
      <c r="F468" s="21">
        <v>714</v>
      </c>
      <c r="G468" s="21" t="s">
        <v>205</v>
      </c>
      <c r="H468" s="21" t="s">
        <v>206</v>
      </c>
      <c r="I468" s="20">
        <v>201807209</v>
      </c>
      <c r="J468" s="20" t="s">
        <v>22530</v>
      </c>
      <c r="K468" s="24">
        <v>42629</v>
      </c>
      <c r="L468" s="19">
        <v>0</v>
      </c>
      <c r="M468" s="28">
        <v>229.95</v>
      </c>
      <c r="N468" s="24"/>
    </row>
    <row r="469" spans="1:14" hidden="1" x14ac:dyDescent="0.25">
      <c r="B469" s="20">
        <v>34101083</v>
      </c>
      <c r="C469" s="20"/>
      <c r="D469" s="20" t="s">
        <v>1972</v>
      </c>
      <c r="E469" s="17" t="s">
        <v>1973</v>
      </c>
      <c r="F469" s="21">
        <v>714</v>
      </c>
      <c r="G469" s="21" t="s">
        <v>205</v>
      </c>
      <c r="H469" s="21" t="s">
        <v>206</v>
      </c>
      <c r="I469" s="20">
        <v>2010014107</v>
      </c>
      <c r="J469" s="20" t="s">
        <v>22540</v>
      </c>
      <c r="K469" s="24">
        <v>43427</v>
      </c>
      <c r="L469" s="19">
        <v>0</v>
      </c>
      <c r="M469" s="28">
        <v>599.95000000000005</v>
      </c>
      <c r="N469" s="24"/>
    </row>
    <row r="470" spans="1:14" hidden="1" x14ac:dyDescent="0.25">
      <c r="B470" s="20">
        <v>34101084</v>
      </c>
      <c r="C470" s="20"/>
      <c r="D470" s="20" t="s">
        <v>1974</v>
      </c>
      <c r="E470" s="17" t="s">
        <v>1975</v>
      </c>
      <c r="F470" s="21">
        <v>714</v>
      </c>
      <c r="G470" s="21" t="s">
        <v>205</v>
      </c>
      <c r="H470" s="21" t="s">
        <v>206</v>
      </c>
      <c r="I470" s="20">
        <v>2010014108</v>
      </c>
      <c r="J470" s="20" t="s">
        <v>22541</v>
      </c>
      <c r="K470" s="24">
        <v>43427</v>
      </c>
      <c r="L470" s="19">
        <v>0</v>
      </c>
      <c r="M470" s="28">
        <v>599.95000000000005</v>
      </c>
      <c r="N470" s="24"/>
    </row>
    <row r="471" spans="1:14" hidden="1" x14ac:dyDescent="0.25">
      <c r="A471" s="17" t="s">
        <v>22542</v>
      </c>
      <c r="B471" s="20">
        <v>34101085</v>
      </c>
      <c r="C471" s="20"/>
      <c r="D471" s="20" t="s">
        <v>1976</v>
      </c>
      <c r="E471" s="17" t="s">
        <v>1977</v>
      </c>
      <c r="F471" s="21">
        <v>714</v>
      </c>
      <c r="G471" s="21" t="s">
        <v>205</v>
      </c>
      <c r="H471" s="21" t="s">
        <v>206</v>
      </c>
      <c r="I471" s="20">
        <v>2010014109</v>
      </c>
      <c r="J471" s="20" t="s">
        <v>22543</v>
      </c>
      <c r="K471" s="24">
        <v>43427</v>
      </c>
      <c r="L471" s="19">
        <v>0</v>
      </c>
      <c r="M471" s="28">
        <v>599.95000000000005</v>
      </c>
      <c r="N471" s="24"/>
    </row>
    <row r="472" spans="1:14" hidden="1" x14ac:dyDescent="0.25">
      <c r="A472" s="17" t="s">
        <v>22544</v>
      </c>
      <c r="B472" s="20">
        <v>34101779</v>
      </c>
      <c r="C472" s="20"/>
      <c r="D472" s="20" t="s">
        <v>1541</v>
      </c>
      <c r="E472" s="17" t="s">
        <v>1542</v>
      </c>
      <c r="F472" s="21">
        <v>714</v>
      </c>
      <c r="G472" s="21" t="s">
        <v>205</v>
      </c>
      <c r="H472" s="21" t="s">
        <v>206</v>
      </c>
      <c r="I472" s="20">
        <v>2010014127</v>
      </c>
      <c r="J472" s="20" t="s">
        <v>22545</v>
      </c>
      <c r="K472" s="24">
        <v>43427</v>
      </c>
      <c r="L472" s="19">
        <v>0</v>
      </c>
      <c r="M472" s="28">
        <v>599.95000000000005</v>
      </c>
      <c r="N472" s="24"/>
    </row>
    <row r="473" spans="1:14" hidden="1" x14ac:dyDescent="0.25">
      <c r="A473" s="17" t="s">
        <v>22546</v>
      </c>
      <c r="B473" s="20">
        <v>34101780</v>
      </c>
      <c r="C473" s="20"/>
      <c r="D473" s="20" t="s">
        <v>1543</v>
      </c>
      <c r="E473" s="17" t="s">
        <v>1544</v>
      </c>
      <c r="F473" s="21">
        <v>714</v>
      </c>
      <c r="G473" s="21" t="s">
        <v>205</v>
      </c>
      <c r="H473" s="21" t="s">
        <v>206</v>
      </c>
      <c r="I473" s="20">
        <v>2010014128</v>
      </c>
      <c r="J473" s="20" t="s">
        <v>22547</v>
      </c>
      <c r="K473" s="24">
        <v>43427</v>
      </c>
      <c r="L473" s="19">
        <v>0</v>
      </c>
      <c r="M473" s="28">
        <v>599.95000000000005</v>
      </c>
      <c r="N473" s="24"/>
    </row>
    <row r="474" spans="1:14" hidden="1" x14ac:dyDescent="0.25">
      <c r="A474" s="17" t="s">
        <v>22548</v>
      </c>
      <c r="B474" s="20">
        <v>34101781</v>
      </c>
      <c r="C474" s="20"/>
      <c r="D474" s="20" t="s">
        <v>1545</v>
      </c>
      <c r="E474" s="17" t="s">
        <v>1546</v>
      </c>
      <c r="F474" s="21">
        <v>714</v>
      </c>
      <c r="G474" s="21" t="s">
        <v>205</v>
      </c>
      <c r="H474" s="21" t="s">
        <v>206</v>
      </c>
      <c r="I474" s="20">
        <v>2010014129</v>
      </c>
      <c r="J474" s="20" t="s">
        <v>22549</v>
      </c>
      <c r="K474" s="24">
        <v>43427</v>
      </c>
      <c r="L474" s="19">
        <v>0</v>
      </c>
      <c r="M474" s="28">
        <v>599.95000000000005</v>
      </c>
      <c r="N474" s="24"/>
    </row>
    <row r="475" spans="1:14" hidden="1" x14ac:dyDescent="0.25">
      <c r="B475" s="20">
        <v>34101091</v>
      </c>
      <c r="C475" s="20"/>
      <c r="D475" s="20"/>
      <c r="E475" s="17" t="s">
        <v>1983</v>
      </c>
      <c r="F475" s="21">
        <v>714</v>
      </c>
      <c r="G475" s="21" t="s">
        <v>205</v>
      </c>
      <c r="H475" s="21" t="s">
        <v>206</v>
      </c>
      <c r="I475" s="20">
        <v>2010014167</v>
      </c>
      <c r="J475" s="20" t="s">
        <v>22550</v>
      </c>
      <c r="K475" s="24">
        <v>42975</v>
      </c>
      <c r="L475" s="19">
        <v>0</v>
      </c>
      <c r="M475" s="28">
        <v>599.95000000000005</v>
      </c>
      <c r="N475" s="24"/>
    </row>
    <row r="476" spans="1:14" hidden="1" x14ac:dyDescent="0.25">
      <c r="B476" s="20">
        <v>34101092</v>
      </c>
      <c r="C476" s="20"/>
      <c r="D476" s="20"/>
      <c r="E476" s="17" t="s">
        <v>1984</v>
      </c>
      <c r="F476" s="21">
        <v>714</v>
      </c>
      <c r="G476" s="21" t="s">
        <v>205</v>
      </c>
      <c r="H476" s="21" t="s">
        <v>206</v>
      </c>
      <c r="I476" s="20">
        <v>2010014168</v>
      </c>
      <c r="J476" s="20" t="s">
        <v>22551</v>
      </c>
      <c r="K476" s="24">
        <v>42975</v>
      </c>
      <c r="L476" s="19">
        <v>0</v>
      </c>
      <c r="M476" s="28">
        <v>599.95000000000005</v>
      </c>
      <c r="N476" s="24"/>
    </row>
    <row r="477" spans="1:14" hidden="1" x14ac:dyDescent="0.25">
      <c r="B477" s="20">
        <v>34101093</v>
      </c>
      <c r="C477" s="20"/>
      <c r="D477" s="20"/>
      <c r="E477" s="17" t="s">
        <v>1985</v>
      </c>
      <c r="F477" s="21">
        <v>714</v>
      </c>
      <c r="G477" s="21" t="s">
        <v>205</v>
      </c>
      <c r="H477" s="21" t="s">
        <v>206</v>
      </c>
      <c r="I477" s="20">
        <v>2010014169</v>
      </c>
      <c r="J477" s="20" t="s">
        <v>22552</v>
      </c>
      <c r="K477" s="24">
        <v>42975</v>
      </c>
      <c r="L477" s="19">
        <v>0</v>
      </c>
      <c r="M477" s="28">
        <v>599.95000000000005</v>
      </c>
      <c r="N477" s="24"/>
    </row>
    <row r="478" spans="1:14" hidden="1" x14ac:dyDescent="0.25">
      <c r="B478" s="20">
        <v>34101075</v>
      </c>
      <c r="C478" s="20"/>
      <c r="D478" s="20" t="s">
        <v>2017</v>
      </c>
      <c r="E478" s="17" t="s">
        <v>2018</v>
      </c>
      <c r="F478" s="21">
        <v>714</v>
      </c>
      <c r="G478" s="21" t="s">
        <v>205</v>
      </c>
      <c r="H478" s="21" t="s">
        <v>206</v>
      </c>
      <c r="I478" s="20">
        <v>2010014207</v>
      </c>
      <c r="J478" s="20" t="s">
        <v>22553</v>
      </c>
      <c r="K478" s="24">
        <v>43427</v>
      </c>
      <c r="L478" s="19">
        <v>0</v>
      </c>
      <c r="M478" s="28">
        <v>599.95000000000005</v>
      </c>
      <c r="N478" s="24"/>
    </row>
    <row r="479" spans="1:14" hidden="1" x14ac:dyDescent="0.25">
      <c r="B479" s="20">
        <v>34101076</v>
      </c>
      <c r="C479" s="20"/>
      <c r="D479" s="20" t="s">
        <v>2019</v>
      </c>
      <c r="E479" s="17" t="s">
        <v>2020</v>
      </c>
      <c r="F479" s="21">
        <v>714</v>
      </c>
      <c r="G479" s="21" t="s">
        <v>205</v>
      </c>
      <c r="H479" s="21" t="s">
        <v>206</v>
      </c>
      <c r="I479" s="20">
        <v>2010014208</v>
      </c>
      <c r="J479" s="20" t="s">
        <v>22554</v>
      </c>
      <c r="K479" s="24">
        <v>43427</v>
      </c>
      <c r="L479" s="19">
        <v>0</v>
      </c>
      <c r="M479" s="28">
        <v>599.95000000000005</v>
      </c>
      <c r="N479" s="24"/>
    </row>
    <row r="480" spans="1:14" hidden="1" x14ac:dyDescent="0.25">
      <c r="B480" s="20">
        <v>34101077</v>
      </c>
      <c r="C480" s="20"/>
      <c r="D480" s="20" t="s">
        <v>2021</v>
      </c>
      <c r="E480" s="17" t="s">
        <v>2022</v>
      </c>
      <c r="F480" s="21">
        <v>714</v>
      </c>
      <c r="G480" s="21" t="s">
        <v>205</v>
      </c>
      <c r="H480" s="21" t="s">
        <v>206</v>
      </c>
      <c r="I480" s="20">
        <v>2010014209</v>
      </c>
      <c r="J480" s="20" t="s">
        <v>22555</v>
      </c>
      <c r="K480" s="24">
        <v>43427</v>
      </c>
      <c r="L480" s="19">
        <v>0</v>
      </c>
      <c r="M480" s="28">
        <v>599.95000000000005</v>
      </c>
      <c r="N480" s="24"/>
    </row>
    <row r="481" spans="1:14" hidden="1" x14ac:dyDescent="0.25">
      <c r="A481" s="17" t="s">
        <v>22556</v>
      </c>
      <c r="B481" s="20">
        <v>34101099</v>
      </c>
      <c r="C481" s="20"/>
      <c r="D481" s="20"/>
      <c r="E481" s="17" t="s">
        <v>1996</v>
      </c>
      <c r="F481" s="21">
        <v>714</v>
      </c>
      <c r="G481" s="21" t="s">
        <v>205</v>
      </c>
      <c r="H481" s="21" t="s">
        <v>206</v>
      </c>
      <c r="I481" s="20">
        <v>2010014247</v>
      </c>
      <c r="J481" s="20" t="s">
        <v>22557</v>
      </c>
      <c r="K481" s="24">
        <v>42975</v>
      </c>
      <c r="L481" s="19">
        <v>0</v>
      </c>
      <c r="M481" s="28">
        <v>599.95000000000005</v>
      </c>
      <c r="N481" s="24"/>
    </row>
    <row r="482" spans="1:14" hidden="1" x14ac:dyDescent="0.25">
      <c r="B482" s="20">
        <v>34101100</v>
      </c>
      <c r="C482" s="20"/>
      <c r="D482" s="20"/>
      <c r="E482" s="17" t="s">
        <v>1997</v>
      </c>
      <c r="F482" s="21">
        <v>714</v>
      </c>
      <c r="G482" s="21" t="s">
        <v>205</v>
      </c>
      <c r="H482" s="21" t="s">
        <v>206</v>
      </c>
      <c r="I482" s="20">
        <v>2010014248</v>
      </c>
      <c r="J482" s="20" t="s">
        <v>22558</v>
      </c>
      <c r="K482" s="24">
        <v>42975</v>
      </c>
      <c r="L482" s="19">
        <v>0</v>
      </c>
      <c r="M482" s="28">
        <v>599.95000000000005</v>
      </c>
      <c r="N482" s="24"/>
    </row>
    <row r="483" spans="1:14" hidden="1" x14ac:dyDescent="0.25">
      <c r="B483" s="20">
        <v>34101101</v>
      </c>
      <c r="C483" s="20"/>
      <c r="D483" s="20"/>
      <c r="E483" s="17" t="s">
        <v>1998</v>
      </c>
      <c r="F483" s="21">
        <v>714</v>
      </c>
      <c r="G483" s="21" t="s">
        <v>205</v>
      </c>
      <c r="H483" s="21" t="s">
        <v>206</v>
      </c>
      <c r="I483" s="20">
        <v>2010014249</v>
      </c>
      <c r="J483" s="20" t="s">
        <v>22559</v>
      </c>
      <c r="K483" s="24">
        <v>42975</v>
      </c>
      <c r="L483" s="19">
        <v>0</v>
      </c>
      <c r="M483" s="28">
        <v>599.95000000000005</v>
      </c>
      <c r="N483" s="24"/>
    </row>
    <row r="484" spans="1:14" hidden="1" x14ac:dyDescent="0.25">
      <c r="B484" s="20">
        <v>34101326</v>
      </c>
      <c r="C484" s="20"/>
      <c r="D484" s="20"/>
      <c r="E484" s="17" t="s">
        <v>2494</v>
      </c>
      <c r="F484" s="21">
        <v>714</v>
      </c>
      <c r="G484" s="21" t="s">
        <v>205</v>
      </c>
      <c r="H484" s="21" t="s">
        <v>206</v>
      </c>
      <c r="I484" s="20">
        <v>2012014145</v>
      </c>
      <c r="J484" s="20" t="s">
        <v>22585</v>
      </c>
      <c r="K484" s="24">
        <v>42975</v>
      </c>
      <c r="L484" s="19">
        <v>0</v>
      </c>
      <c r="M484" s="28">
        <v>369.95</v>
      </c>
      <c r="N484" s="24"/>
    </row>
    <row r="485" spans="1:14" hidden="1" x14ac:dyDescent="0.25">
      <c r="B485" s="20">
        <v>34101327</v>
      </c>
      <c r="C485" s="20"/>
      <c r="D485" s="20"/>
      <c r="E485" s="17" t="s">
        <v>2495</v>
      </c>
      <c r="F485" s="21">
        <v>714</v>
      </c>
      <c r="G485" s="21" t="s">
        <v>205</v>
      </c>
      <c r="H485" s="21" t="s">
        <v>206</v>
      </c>
      <c r="I485" s="20">
        <v>2012014146</v>
      </c>
      <c r="J485" s="20" t="s">
        <v>22586</v>
      </c>
      <c r="K485" s="24">
        <v>42975</v>
      </c>
      <c r="L485" s="19">
        <v>0</v>
      </c>
      <c r="M485" s="28">
        <v>369.95</v>
      </c>
      <c r="N485" s="24"/>
    </row>
    <row r="486" spans="1:14" hidden="1" x14ac:dyDescent="0.25">
      <c r="B486" s="20">
        <v>34101328</v>
      </c>
      <c r="C486" s="20"/>
      <c r="D486" s="20"/>
      <c r="E486" s="17" t="s">
        <v>2496</v>
      </c>
      <c r="F486" s="21">
        <v>714</v>
      </c>
      <c r="G486" s="21" t="s">
        <v>205</v>
      </c>
      <c r="H486" s="21" t="s">
        <v>206</v>
      </c>
      <c r="I486" s="20">
        <v>2012014147</v>
      </c>
      <c r="J486" s="20" t="s">
        <v>22587</v>
      </c>
      <c r="K486" s="24">
        <v>42975</v>
      </c>
      <c r="L486" s="19">
        <v>0</v>
      </c>
      <c r="M486" s="28">
        <v>369.95</v>
      </c>
      <c r="N486" s="24"/>
    </row>
    <row r="487" spans="1:14" hidden="1" x14ac:dyDescent="0.25">
      <c r="B487" s="20">
        <v>34101329</v>
      </c>
      <c r="C487" s="20"/>
      <c r="D487" s="20"/>
      <c r="E487" s="17" t="s">
        <v>2497</v>
      </c>
      <c r="F487" s="21">
        <v>714</v>
      </c>
      <c r="G487" s="21" t="s">
        <v>205</v>
      </c>
      <c r="H487" s="21" t="s">
        <v>206</v>
      </c>
      <c r="I487" s="20">
        <v>2012014148</v>
      </c>
      <c r="J487" s="20" t="s">
        <v>22588</v>
      </c>
      <c r="K487" s="24">
        <v>42975</v>
      </c>
      <c r="L487" s="19">
        <v>0</v>
      </c>
      <c r="M487" s="28">
        <v>369.95</v>
      </c>
      <c r="N487" s="24"/>
    </row>
    <row r="488" spans="1:14" hidden="1" x14ac:dyDescent="0.25">
      <c r="B488" s="20">
        <v>34101330</v>
      </c>
      <c r="C488" s="20"/>
      <c r="D488" s="20"/>
      <c r="E488" s="17" t="s">
        <v>2498</v>
      </c>
      <c r="F488" s="21">
        <v>714</v>
      </c>
      <c r="G488" s="21" t="s">
        <v>205</v>
      </c>
      <c r="H488" s="21" t="s">
        <v>206</v>
      </c>
      <c r="I488" s="20">
        <v>2012014149</v>
      </c>
      <c r="J488" s="20" t="s">
        <v>22589</v>
      </c>
      <c r="K488" s="24">
        <v>42975</v>
      </c>
      <c r="L488" s="19">
        <v>0</v>
      </c>
      <c r="M488" s="28">
        <v>369.95</v>
      </c>
      <c r="N488" s="24"/>
    </row>
    <row r="489" spans="1:14" hidden="1" x14ac:dyDescent="0.25">
      <c r="A489" s="17" t="s">
        <v>22590</v>
      </c>
      <c r="B489" s="20">
        <v>34101147</v>
      </c>
      <c r="C489" s="20"/>
      <c r="D489" s="20"/>
      <c r="E489" s="17" t="s">
        <v>2458</v>
      </c>
      <c r="F489" s="21">
        <v>714</v>
      </c>
      <c r="G489" s="21" t="s">
        <v>205</v>
      </c>
      <c r="H489" s="21" t="s">
        <v>206</v>
      </c>
      <c r="I489" s="20">
        <v>2012014165</v>
      </c>
      <c r="J489" s="20" t="s">
        <v>22591</v>
      </c>
      <c r="K489" s="24">
        <v>43435</v>
      </c>
      <c r="L489" s="19">
        <v>0</v>
      </c>
      <c r="M489" s="28">
        <v>369.95</v>
      </c>
      <c r="N489" s="24"/>
    </row>
    <row r="490" spans="1:14" hidden="1" x14ac:dyDescent="0.25">
      <c r="A490" s="17" t="s">
        <v>22592</v>
      </c>
      <c r="B490" s="20">
        <v>34101148</v>
      </c>
      <c r="C490" s="20"/>
      <c r="D490" s="20"/>
      <c r="E490" s="17" t="s">
        <v>2459</v>
      </c>
      <c r="F490" s="21">
        <v>714</v>
      </c>
      <c r="G490" s="21" t="s">
        <v>205</v>
      </c>
      <c r="H490" s="21" t="s">
        <v>206</v>
      </c>
      <c r="I490" s="20">
        <v>2012014166</v>
      </c>
      <c r="J490" s="20" t="s">
        <v>22593</v>
      </c>
      <c r="K490" s="24">
        <v>43435</v>
      </c>
      <c r="L490" s="19">
        <v>0</v>
      </c>
      <c r="M490" s="28">
        <v>369.95</v>
      </c>
      <c r="N490" s="24"/>
    </row>
    <row r="491" spans="1:14" hidden="1" x14ac:dyDescent="0.25">
      <c r="A491" s="17" t="s">
        <v>22594</v>
      </c>
      <c r="B491" s="20">
        <v>34101149</v>
      </c>
      <c r="C491" s="20"/>
      <c r="D491" s="20"/>
      <c r="E491" s="17" t="s">
        <v>2460</v>
      </c>
      <c r="F491" s="21">
        <v>714</v>
      </c>
      <c r="G491" s="21" t="s">
        <v>205</v>
      </c>
      <c r="H491" s="21" t="s">
        <v>206</v>
      </c>
      <c r="I491" s="20">
        <v>2012014167</v>
      </c>
      <c r="J491" s="20" t="s">
        <v>22595</v>
      </c>
      <c r="K491" s="24">
        <v>43435</v>
      </c>
      <c r="L491" s="19">
        <v>0</v>
      </c>
      <c r="M491" s="28">
        <v>369.95</v>
      </c>
      <c r="N491" s="24"/>
    </row>
    <row r="492" spans="1:14" hidden="1" x14ac:dyDescent="0.25">
      <c r="A492" s="17" t="s">
        <v>22596</v>
      </c>
      <c r="B492" s="20">
        <v>34101150</v>
      </c>
      <c r="C492" s="20"/>
      <c r="D492" s="20"/>
      <c r="E492" s="17" t="s">
        <v>2461</v>
      </c>
      <c r="F492" s="21">
        <v>714</v>
      </c>
      <c r="G492" s="21" t="s">
        <v>205</v>
      </c>
      <c r="H492" s="21" t="s">
        <v>206</v>
      </c>
      <c r="I492" s="20">
        <v>2012014168</v>
      </c>
      <c r="J492" s="20" t="s">
        <v>22597</v>
      </c>
      <c r="K492" s="24">
        <v>43435</v>
      </c>
      <c r="L492" s="19">
        <v>0</v>
      </c>
      <c r="M492" s="28">
        <v>369.95</v>
      </c>
      <c r="N492" s="24"/>
    </row>
    <row r="493" spans="1:14" hidden="1" x14ac:dyDescent="0.25">
      <c r="A493" s="17" t="s">
        <v>22598</v>
      </c>
      <c r="B493" s="20">
        <v>34101151</v>
      </c>
      <c r="C493" s="20"/>
      <c r="D493" s="20"/>
      <c r="E493" s="17" t="s">
        <v>2462</v>
      </c>
      <c r="F493" s="21">
        <v>714</v>
      </c>
      <c r="G493" s="21" t="s">
        <v>205</v>
      </c>
      <c r="H493" s="21" t="s">
        <v>206</v>
      </c>
      <c r="I493" s="20">
        <v>2012014169</v>
      </c>
      <c r="J493" s="20" t="s">
        <v>22599</v>
      </c>
      <c r="K493" s="24">
        <v>43435</v>
      </c>
      <c r="L493" s="19">
        <v>0</v>
      </c>
      <c r="M493" s="28">
        <v>369.95</v>
      </c>
      <c r="N493" s="24"/>
    </row>
    <row r="494" spans="1:14" hidden="1" x14ac:dyDescent="0.25">
      <c r="B494" s="20">
        <v>34101159</v>
      </c>
      <c r="C494" s="20"/>
      <c r="D494" s="20"/>
      <c r="E494" s="17" t="s">
        <v>2506</v>
      </c>
      <c r="F494" s="21">
        <v>714</v>
      </c>
      <c r="G494" s="21" t="s">
        <v>205</v>
      </c>
      <c r="H494" s="21" t="s">
        <v>206</v>
      </c>
      <c r="I494" s="20">
        <v>2012014245</v>
      </c>
      <c r="J494" s="20" t="s">
        <v>22605</v>
      </c>
      <c r="K494" s="24">
        <v>42975</v>
      </c>
      <c r="L494" s="19">
        <v>0</v>
      </c>
      <c r="M494" s="28">
        <v>369.95</v>
      </c>
      <c r="N494" s="24"/>
    </row>
    <row r="495" spans="1:14" hidden="1" x14ac:dyDescent="0.25">
      <c r="A495" s="17" t="s">
        <v>22606</v>
      </c>
      <c r="B495" s="20">
        <v>34101160</v>
      </c>
      <c r="C495" s="20"/>
      <c r="D495" s="20"/>
      <c r="E495" s="17" t="s">
        <v>2507</v>
      </c>
      <c r="F495" s="21">
        <v>714</v>
      </c>
      <c r="G495" s="21" t="s">
        <v>205</v>
      </c>
      <c r="H495" s="21" t="s">
        <v>206</v>
      </c>
      <c r="I495" s="20">
        <v>2012014246</v>
      </c>
      <c r="J495" s="20" t="s">
        <v>22607</v>
      </c>
      <c r="K495" s="24">
        <v>42975</v>
      </c>
      <c r="L495" s="19">
        <v>0</v>
      </c>
      <c r="M495" s="28">
        <v>369.95</v>
      </c>
      <c r="N495" s="24"/>
    </row>
    <row r="496" spans="1:14" hidden="1" x14ac:dyDescent="0.25">
      <c r="B496" s="20">
        <v>34101161</v>
      </c>
      <c r="C496" s="20"/>
      <c r="D496" s="20"/>
      <c r="E496" s="17" t="s">
        <v>2508</v>
      </c>
      <c r="F496" s="21">
        <v>714</v>
      </c>
      <c r="G496" s="21" t="s">
        <v>205</v>
      </c>
      <c r="H496" s="21" t="s">
        <v>206</v>
      </c>
      <c r="I496" s="20">
        <v>2012014247</v>
      </c>
      <c r="J496" s="20" t="s">
        <v>22608</v>
      </c>
      <c r="K496" s="24">
        <v>42975</v>
      </c>
      <c r="L496" s="19">
        <v>0</v>
      </c>
      <c r="M496" s="28">
        <v>369.95</v>
      </c>
      <c r="N496" s="24"/>
    </row>
    <row r="497" spans="1:14" hidden="1" x14ac:dyDescent="0.25">
      <c r="A497" s="17" t="s">
        <v>22609</v>
      </c>
      <c r="B497" s="20">
        <v>34101162</v>
      </c>
      <c r="C497" s="20"/>
      <c r="D497" s="20"/>
      <c r="E497" s="17" t="s">
        <v>2509</v>
      </c>
      <c r="F497" s="21">
        <v>714</v>
      </c>
      <c r="G497" s="21" t="s">
        <v>205</v>
      </c>
      <c r="H497" s="21" t="s">
        <v>206</v>
      </c>
      <c r="I497" s="20">
        <v>2012014248</v>
      </c>
      <c r="J497" s="20" t="s">
        <v>22610</v>
      </c>
      <c r="K497" s="24">
        <v>42975</v>
      </c>
      <c r="L497" s="19">
        <v>0</v>
      </c>
      <c r="M497" s="28">
        <v>369.95</v>
      </c>
      <c r="N497" s="24"/>
    </row>
    <row r="498" spans="1:14" hidden="1" x14ac:dyDescent="0.25">
      <c r="B498" s="20">
        <v>34101163</v>
      </c>
      <c r="C498" s="20"/>
      <c r="D498" s="20"/>
      <c r="E498" s="17" t="s">
        <v>2510</v>
      </c>
      <c r="F498" s="21">
        <v>714</v>
      </c>
      <c r="G498" s="21" t="s">
        <v>205</v>
      </c>
      <c r="H498" s="21" t="s">
        <v>206</v>
      </c>
      <c r="I498" s="20">
        <v>2012014249</v>
      </c>
      <c r="J498" s="20" t="s">
        <v>22611</v>
      </c>
      <c r="K498" s="24">
        <v>42975</v>
      </c>
      <c r="L498" s="19">
        <v>0</v>
      </c>
      <c r="M498" s="28">
        <v>369.95</v>
      </c>
      <c r="N498" s="24"/>
    </row>
    <row r="499" spans="1:14" hidden="1" x14ac:dyDescent="0.25">
      <c r="B499" s="20">
        <v>34100851</v>
      </c>
      <c r="C499" s="20"/>
      <c r="D499" s="20"/>
      <c r="E499" s="17" t="s">
        <v>2072</v>
      </c>
      <c r="F499" s="21">
        <v>714</v>
      </c>
      <c r="G499" s="21" t="s">
        <v>205</v>
      </c>
      <c r="H499" s="21" t="s">
        <v>206</v>
      </c>
      <c r="I499" s="20">
        <v>2013071215</v>
      </c>
      <c r="J499" s="20" t="s">
        <v>22612</v>
      </c>
      <c r="K499" s="24">
        <v>42387</v>
      </c>
      <c r="L499" s="19">
        <v>0</v>
      </c>
      <c r="M499" s="28">
        <v>219.95</v>
      </c>
      <c r="N499" s="24"/>
    </row>
    <row r="500" spans="1:14" hidden="1" x14ac:dyDescent="0.25">
      <c r="B500" s="20">
        <v>34100852</v>
      </c>
      <c r="C500" s="20"/>
      <c r="D500" s="20"/>
      <c r="E500" s="17" t="s">
        <v>2075</v>
      </c>
      <c r="F500" s="21">
        <v>714</v>
      </c>
      <c r="G500" s="21" t="s">
        <v>205</v>
      </c>
      <c r="H500" s="21" t="s">
        <v>206</v>
      </c>
      <c r="I500" s="20">
        <v>2013071216</v>
      </c>
      <c r="J500" s="20" t="s">
        <v>22613</v>
      </c>
      <c r="K500" s="24">
        <v>42387</v>
      </c>
      <c r="L500" s="19">
        <v>0</v>
      </c>
      <c r="M500" s="28">
        <v>219.95</v>
      </c>
      <c r="N500" s="24"/>
    </row>
    <row r="501" spans="1:14" hidden="1" x14ac:dyDescent="0.25">
      <c r="B501" s="20">
        <v>34100853</v>
      </c>
      <c r="C501" s="20"/>
      <c r="D501" s="20"/>
      <c r="E501" s="17" t="s">
        <v>2058</v>
      </c>
      <c r="F501" s="21">
        <v>714</v>
      </c>
      <c r="G501" s="21" t="s">
        <v>205</v>
      </c>
      <c r="H501" s="21" t="s">
        <v>206</v>
      </c>
      <c r="I501" s="20">
        <v>2013071695</v>
      </c>
      <c r="J501" s="20" t="s">
        <v>22614</v>
      </c>
      <c r="K501" s="24">
        <v>42387</v>
      </c>
      <c r="L501" s="19">
        <v>0</v>
      </c>
      <c r="M501" s="28">
        <v>239.95</v>
      </c>
      <c r="N501" s="24"/>
    </row>
    <row r="502" spans="1:14" hidden="1" x14ac:dyDescent="0.25">
      <c r="B502" s="20">
        <v>34100854</v>
      </c>
      <c r="C502" s="20"/>
      <c r="D502" s="20"/>
      <c r="E502" s="17" t="s">
        <v>2059</v>
      </c>
      <c r="F502" s="21">
        <v>714</v>
      </c>
      <c r="G502" s="21" t="s">
        <v>205</v>
      </c>
      <c r="H502" s="21" t="s">
        <v>206</v>
      </c>
      <c r="I502" s="20">
        <v>2013071696</v>
      </c>
      <c r="J502" s="20" t="s">
        <v>22615</v>
      </c>
      <c r="K502" s="24">
        <v>42387</v>
      </c>
      <c r="L502" s="19">
        <v>0</v>
      </c>
      <c r="M502" s="28">
        <v>239.95</v>
      </c>
      <c r="N502" s="24"/>
    </row>
    <row r="503" spans="1:14" hidden="1" x14ac:dyDescent="0.25">
      <c r="B503" s="20">
        <v>34100855</v>
      </c>
      <c r="C503" s="20"/>
      <c r="D503" s="20"/>
      <c r="E503" s="17" t="s">
        <v>2060</v>
      </c>
      <c r="F503" s="21">
        <v>714</v>
      </c>
      <c r="G503" s="21" t="s">
        <v>205</v>
      </c>
      <c r="H503" s="21" t="s">
        <v>206</v>
      </c>
      <c r="I503" s="20">
        <v>2013071697</v>
      </c>
      <c r="J503" s="20" t="s">
        <v>22616</v>
      </c>
      <c r="K503" s="24">
        <v>42387</v>
      </c>
      <c r="L503" s="19">
        <v>0</v>
      </c>
      <c r="M503" s="28">
        <v>239.95</v>
      </c>
      <c r="N503" s="24"/>
    </row>
    <row r="504" spans="1:14" hidden="1" x14ac:dyDescent="0.25">
      <c r="B504" s="20">
        <v>34100857</v>
      </c>
      <c r="C504" s="20"/>
      <c r="D504" s="20"/>
      <c r="E504" s="17" t="s">
        <v>2061</v>
      </c>
      <c r="F504" s="21">
        <v>714</v>
      </c>
      <c r="G504" s="21" t="s">
        <v>205</v>
      </c>
      <c r="H504" s="21" t="s">
        <v>206</v>
      </c>
      <c r="I504" s="20">
        <v>2013071699</v>
      </c>
      <c r="J504" s="20" t="s">
        <v>22617</v>
      </c>
      <c r="K504" s="24">
        <v>42387</v>
      </c>
      <c r="L504" s="19">
        <v>0</v>
      </c>
      <c r="M504" s="28">
        <v>239.95</v>
      </c>
      <c r="N504" s="24"/>
    </row>
    <row r="505" spans="1:14" hidden="1" x14ac:dyDescent="0.25">
      <c r="B505" s="20">
        <v>34100866</v>
      </c>
      <c r="C505" s="20"/>
      <c r="D505" s="20"/>
      <c r="E505" s="17" t="s">
        <v>2053</v>
      </c>
      <c r="F505" s="21">
        <v>714</v>
      </c>
      <c r="G505" s="21" t="s">
        <v>205</v>
      </c>
      <c r="H505" s="21" t="s">
        <v>206</v>
      </c>
      <c r="I505" s="20">
        <v>2013071796</v>
      </c>
      <c r="J505" s="20" t="s">
        <v>22618</v>
      </c>
      <c r="K505" s="24">
        <v>42220</v>
      </c>
      <c r="L505" s="19">
        <v>0</v>
      </c>
      <c r="M505" s="28">
        <v>239.95</v>
      </c>
      <c r="N505" s="24"/>
    </row>
    <row r="506" spans="1:14" hidden="1" x14ac:dyDescent="0.25">
      <c r="B506" s="20">
        <v>34100877</v>
      </c>
      <c r="C506" s="20"/>
      <c r="D506" s="20"/>
      <c r="E506" s="17" t="s">
        <v>2166</v>
      </c>
      <c r="F506" s="21">
        <v>714</v>
      </c>
      <c r="G506" s="21" t="s">
        <v>205</v>
      </c>
      <c r="H506" s="21" t="s">
        <v>206</v>
      </c>
      <c r="I506" s="20">
        <v>2013072305</v>
      </c>
      <c r="J506" s="20" t="s">
        <v>22619</v>
      </c>
      <c r="K506" s="24">
        <v>42387</v>
      </c>
      <c r="L506" s="19">
        <v>0</v>
      </c>
      <c r="M506" s="28">
        <v>239.95</v>
      </c>
      <c r="N506" s="24"/>
    </row>
    <row r="507" spans="1:14" hidden="1" x14ac:dyDescent="0.25">
      <c r="B507" s="20">
        <v>34100878</v>
      </c>
      <c r="C507" s="20"/>
      <c r="D507" s="20"/>
      <c r="E507" s="17" t="s">
        <v>2167</v>
      </c>
      <c r="F507" s="21">
        <v>714</v>
      </c>
      <c r="G507" s="21" t="s">
        <v>205</v>
      </c>
      <c r="H507" s="21" t="s">
        <v>206</v>
      </c>
      <c r="I507" s="20">
        <v>2013072306</v>
      </c>
      <c r="J507" s="20" t="s">
        <v>22620</v>
      </c>
      <c r="K507" s="24">
        <v>42387</v>
      </c>
      <c r="L507" s="19">
        <v>0</v>
      </c>
      <c r="M507" s="28">
        <v>239.95</v>
      </c>
      <c r="N507" s="24"/>
    </row>
    <row r="508" spans="1:14" hidden="1" x14ac:dyDescent="0.25">
      <c r="B508" s="20">
        <v>34100879</v>
      </c>
      <c r="C508" s="20"/>
      <c r="D508" s="20"/>
      <c r="E508" s="17" t="s">
        <v>2168</v>
      </c>
      <c r="F508" s="21">
        <v>714</v>
      </c>
      <c r="G508" s="21" t="s">
        <v>205</v>
      </c>
      <c r="H508" s="21" t="s">
        <v>206</v>
      </c>
      <c r="I508" s="20">
        <v>2013072307</v>
      </c>
      <c r="J508" s="20" t="s">
        <v>22621</v>
      </c>
      <c r="K508" s="24">
        <v>42387</v>
      </c>
      <c r="L508" s="19">
        <v>0</v>
      </c>
      <c r="M508" s="28">
        <v>239.95</v>
      </c>
      <c r="N508" s="24"/>
    </row>
    <row r="509" spans="1:14" hidden="1" x14ac:dyDescent="0.25">
      <c r="B509" s="20">
        <v>34100880</v>
      </c>
      <c r="C509" s="20"/>
      <c r="D509" s="20"/>
      <c r="E509" s="17" t="s">
        <v>2169</v>
      </c>
      <c r="F509" s="21">
        <v>714</v>
      </c>
      <c r="G509" s="21" t="s">
        <v>205</v>
      </c>
      <c r="H509" s="21" t="s">
        <v>206</v>
      </c>
      <c r="I509" s="20">
        <v>2013072308</v>
      </c>
      <c r="J509" s="20" t="s">
        <v>22622</v>
      </c>
      <c r="K509" s="24">
        <v>42387</v>
      </c>
      <c r="L509" s="19">
        <v>0</v>
      </c>
      <c r="M509" s="28">
        <v>239.95</v>
      </c>
      <c r="N509" s="24"/>
    </row>
    <row r="510" spans="1:14" hidden="1" x14ac:dyDescent="0.25">
      <c r="B510" s="20">
        <v>34100323</v>
      </c>
      <c r="C510" s="20"/>
      <c r="D510" s="20"/>
      <c r="E510" s="17" t="s">
        <v>2976</v>
      </c>
      <c r="F510" s="21">
        <v>714</v>
      </c>
      <c r="G510" s="21" t="s">
        <v>205</v>
      </c>
      <c r="H510" s="21" t="s">
        <v>206</v>
      </c>
      <c r="I510" s="20">
        <v>2013171014</v>
      </c>
      <c r="J510" s="20" t="s">
        <v>22623</v>
      </c>
      <c r="K510" s="24">
        <v>42387</v>
      </c>
      <c r="L510" s="19">
        <v>0</v>
      </c>
      <c r="M510" s="28">
        <v>229.95</v>
      </c>
      <c r="N510" s="24"/>
    </row>
    <row r="511" spans="1:14" hidden="1" x14ac:dyDescent="0.25">
      <c r="B511" s="20">
        <v>34100325</v>
      </c>
      <c r="C511" s="20"/>
      <c r="D511" s="20"/>
      <c r="E511" s="17" t="s">
        <v>2977</v>
      </c>
      <c r="F511" s="21">
        <v>714</v>
      </c>
      <c r="G511" s="21" t="s">
        <v>205</v>
      </c>
      <c r="H511" s="21" t="s">
        <v>206</v>
      </c>
      <c r="I511" s="20">
        <v>2013171016</v>
      </c>
      <c r="J511" s="20" t="s">
        <v>22624</v>
      </c>
      <c r="K511" s="24">
        <v>42387</v>
      </c>
      <c r="L511" s="19">
        <v>0</v>
      </c>
      <c r="M511" s="28">
        <v>229.95</v>
      </c>
      <c r="N511" s="24"/>
    </row>
    <row r="512" spans="1:14" hidden="1" x14ac:dyDescent="0.25">
      <c r="A512" s="17" t="s">
        <v>22625</v>
      </c>
      <c r="B512" s="20">
        <v>34100579</v>
      </c>
      <c r="C512" s="20"/>
      <c r="D512" s="20"/>
      <c r="E512" s="17" t="s">
        <v>1471</v>
      </c>
      <c r="F512" s="21">
        <v>714</v>
      </c>
      <c r="G512" s="21" t="s">
        <v>205</v>
      </c>
      <c r="H512" s="21" t="s">
        <v>206</v>
      </c>
      <c r="I512" s="20">
        <v>2013291010</v>
      </c>
      <c r="J512" s="20" t="s">
        <v>22626</v>
      </c>
      <c r="K512" s="24">
        <v>43053</v>
      </c>
      <c r="L512" s="19">
        <v>0</v>
      </c>
      <c r="M512" s="28">
        <v>219.95</v>
      </c>
      <c r="N512" s="24"/>
    </row>
    <row r="513" spans="1:14" hidden="1" x14ac:dyDescent="0.25">
      <c r="A513" s="17" t="s">
        <v>22627</v>
      </c>
      <c r="B513" s="20">
        <v>34100584</v>
      </c>
      <c r="C513" s="20"/>
      <c r="D513" s="20"/>
      <c r="E513" s="17" t="s">
        <v>1476</v>
      </c>
      <c r="F513" s="21">
        <v>714</v>
      </c>
      <c r="G513" s="21" t="s">
        <v>205</v>
      </c>
      <c r="H513" s="21" t="s">
        <v>206</v>
      </c>
      <c r="I513" s="20">
        <v>2013292110</v>
      </c>
      <c r="J513" s="20" t="s">
        <v>22628</v>
      </c>
      <c r="K513" s="24">
        <v>43053</v>
      </c>
      <c r="L513" s="19">
        <v>0</v>
      </c>
      <c r="M513" s="28">
        <v>219.95</v>
      </c>
      <c r="N513" s="24"/>
    </row>
    <row r="514" spans="1:14" hidden="1" x14ac:dyDescent="0.25">
      <c r="A514" s="17" t="s">
        <v>22629</v>
      </c>
      <c r="B514" s="20">
        <v>34100589</v>
      </c>
      <c r="C514" s="20"/>
      <c r="D514" s="20"/>
      <c r="E514" s="17" t="s">
        <v>1481</v>
      </c>
      <c r="F514" s="21">
        <v>714</v>
      </c>
      <c r="G514" s="21" t="s">
        <v>205</v>
      </c>
      <c r="H514" s="21" t="s">
        <v>206</v>
      </c>
      <c r="I514" s="20">
        <v>2013293910</v>
      </c>
      <c r="J514" s="20" t="s">
        <v>22630</v>
      </c>
      <c r="K514" s="24">
        <v>43053</v>
      </c>
      <c r="L514" s="19">
        <v>0</v>
      </c>
      <c r="M514" s="28">
        <v>219.95</v>
      </c>
      <c r="N514" s="24"/>
    </row>
    <row r="515" spans="1:14" hidden="1" x14ac:dyDescent="0.25">
      <c r="B515" s="20">
        <v>34110207</v>
      </c>
      <c r="C515" s="20"/>
      <c r="D515" s="20" t="s">
        <v>2170</v>
      </c>
      <c r="E515" s="17" t="s">
        <v>2171</v>
      </c>
      <c r="F515" s="21">
        <v>714</v>
      </c>
      <c r="G515" s="21" t="s">
        <v>205</v>
      </c>
      <c r="H515" s="21" t="s">
        <v>206</v>
      </c>
      <c r="I515" s="20">
        <v>2014011101</v>
      </c>
      <c r="J515" s="20" t="s">
        <v>22631</v>
      </c>
      <c r="K515" s="24">
        <v>42975</v>
      </c>
      <c r="L515" s="19">
        <v>0</v>
      </c>
      <c r="M515" s="28">
        <v>169.95</v>
      </c>
      <c r="N515" s="24"/>
    </row>
    <row r="516" spans="1:14" hidden="1" x14ac:dyDescent="0.25">
      <c r="B516" s="20">
        <v>34110208</v>
      </c>
      <c r="C516" s="20"/>
      <c r="D516" s="20" t="s">
        <v>2180</v>
      </c>
      <c r="E516" s="17" t="s">
        <v>2181</v>
      </c>
      <c r="F516" s="21">
        <v>714</v>
      </c>
      <c r="G516" s="21" t="s">
        <v>205</v>
      </c>
      <c r="H516" s="21" t="s">
        <v>206</v>
      </c>
      <c r="I516" s="20">
        <v>2014011102</v>
      </c>
      <c r="J516" s="20" t="s">
        <v>22632</v>
      </c>
      <c r="K516" s="24">
        <v>42975</v>
      </c>
      <c r="L516" s="19">
        <v>0</v>
      </c>
      <c r="M516" s="28">
        <v>169.95</v>
      </c>
      <c r="N516" s="24"/>
    </row>
    <row r="517" spans="1:14" hidden="1" x14ac:dyDescent="0.25">
      <c r="B517" s="20">
        <v>34110209</v>
      </c>
      <c r="C517" s="20"/>
      <c r="D517" s="20" t="s">
        <v>2182</v>
      </c>
      <c r="E517" s="17" t="s">
        <v>2183</v>
      </c>
      <c r="F517" s="21">
        <v>714</v>
      </c>
      <c r="G517" s="21" t="s">
        <v>205</v>
      </c>
      <c r="H517" s="21" t="s">
        <v>206</v>
      </c>
      <c r="I517" s="20">
        <v>2014011103</v>
      </c>
      <c r="J517" s="20" t="s">
        <v>22633</v>
      </c>
      <c r="K517" s="24">
        <v>42975</v>
      </c>
      <c r="L517" s="19">
        <v>0</v>
      </c>
      <c r="M517" s="28">
        <v>169.95</v>
      </c>
      <c r="N517" s="24"/>
    </row>
    <row r="518" spans="1:14" hidden="1" x14ac:dyDescent="0.25">
      <c r="B518" s="20">
        <v>34110210</v>
      </c>
      <c r="C518" s="20"/>
      <c r="D518" s="20" t="s">
        <v>2184</v>
      </c>
      <c r="E518" s="17" t="s">
        <v>2185</v>
      </c>
      <c r="F518" s="21">
        <v>714</v>
      </c>
      <c r="G518" s="21" t="s">
        <v>205</v>
      </c>
      <c r="H518" s="21" t="s">
        <v>206</v>
      </c>
      <c r="I518" s="20">
        <v>2014011104</v>
      </c>
      <c r="J518" s="20" t="s">
        <v>22634</v>
      </c>
      <c r="K518" s="24">
        <v>42975</v>
      </c>
      <c r="L518" s="19">
        <v>0</v>
      </c>
      <c r="M518" s="28">
        <v>169.95</v>
      </c>
      <c r="N518" s="24"/>
    </row>
    <row r="519" spans="1:14" hidden="1" x14ac:dyDescent="0.25">
      <c r="B519" s="20">
        <v>34110211</v>
      </c>
      <c r="C519" s="20"/>
      <c r="D519" s="20" t="s">
        <v>2186</v>
      </c>
      <c r="E519" s="17" t="s">
        <v>2187</v>
      </c>
      <c r="F519" s="21">
        <v>714</v>
      </c>
      <c r="G519" s="21" t="s">
        <v>205</v>
      </c>
      <c r="H519" s="21" t="s">
        <v>206</v>
      </c>
      <c r="I519" s="20">
        <v>2014011105</v>
      </c>
      <c r="J519" s="20" t="s">
        <v>22635</v>
      </c>
      <c r="K519" s="24">
        <v>42975</v>
      </c>
      <c r="L519" s="19">
        <v>0</v>
      </c>
      <c r="M519" s="28">
        <v>169.95</v>
      </c>
      <c r="N519" s="24"/>
    </row>
    <row r="520" spans="1:14" hidden="1" x14ac:dyDescent="0.25">
      <c r="B520" s="20">
        <v>34110212</v>
      </c>
      <c r="C520" s="20"/>
      <c r="D520" s="20" t="s">
        <v>2188</v>
      </c>
      <c r="E520" s="17" t="s">
        <v>2189</v>
      </c>
      <c r="F520" s="21">
        <v>714</v>
      </c>
      <c r="G520" s="21" t="s">
        <v>205</v>
      </c>
      <c r="H520" s="21" t="s">
        <v>206</v>
      </c>
      <c r="I520" s="20">
        <v>2014011106</v>
      </c>
      <c r="J520" s="20" t="s">
        <v>22636</v>
      </c>
      <c r="K520" s="24">
        <v>42975</v>
      </c>
      <c r="L520" s="19">
        <v>0</v>
      </c>
      <c r="M520" s="28">
        <v>169.95</v>
      </c>
      <c r="N520" s="24"/>
    </row>
    <row r="521" spans="1:14" hidden="1" x14ac:dyDescent="0.25">
      <c r="B521" s="20">
        <v>34110213</v>
      </c>
      <c r="C521" s="20"/>
      <c r="D521" s="20" t="s">
        <v>2190</v>
      </c>
      <c r="E521" s="17" t="s">
        <v>2191</v>
      </c>
      <c r="F521" s="21">
        <v>714</v>
      </c>
      <c r="G521" s="21" t="s">
        <v>205</v>
      </c>
      <c r="H521" s="21" t="s">
        <v>206</v>
      </c>
      <c r="I521" s="20">
        <v>2014011107</v>
      </c>
      <c r="J521" s="20" t="s">
        <v>22637</v>
      </c>
      <c r="K521" s="24">
        <v>42975</v>
      </c>
      <c r="L521" s="19">
        <v>0</v>
      </c>
      <c r="M521" s="28">
        <v>169.95</v>
      </c>
      <c r="N521" s="24"/>
    </row>
    <row r="522" spans="1:14" hidden="1" x14ac:dyDescent="0.25">
      <c r="B522" s="20">
        <v>34110214</v>
      </c>
      <c r="C522" s="20"/>
      <c r="D522" s="20" t="s">
        <v>2192</v>
      </c>
      <c r="E522" s="17" t="s">
        <v>2193</v>
      </c>
      <c r="F522" s="21">
        <v>714</v>
      </c>
      <c r="G522" s="21" t="s">
        <v>205</v>
      </c>
      <c r="H522" s="21" t="s">
        <v>206</v>
      </c>
      <c r="I522" s="20">
        <v>2014011108</v>
      </c>
      <c r="J522" s="20" t="s">
        <v>22638</v>
      </c>
      <c r="K522" s="24">
        <v>42975</v>
      </c>
      <c r="L522" s="19">
        <v>0</v>
      </c>
      <c r="M522" s="28">
        <v>169.95</v>
      </c>
      <c r="N522" s="24"/>
    </row>
    <row r="523" spans="1:14" hidden="1" x14ac:dyDescent="0.25">
      <c r="B523" s="20">
        <v>34110219</v>
      </c>
      <c r="C523" s="20"/>
      <c r="D523" s="20" t="s">
        <v>2194</v>
      </c>
      <c r="E523" s="17" t="s">
        <v>2195</v>
      </c>
      <c r="F523" s="21">
        <v>714</v>
      </c>
      <c r="G523" s="21" t="s">
        <v>205</v>
      </c>
      <c r="H523" s="21" t="s">
        <v>206</v>
      </c>
      <c r="I523" s="20">
        <v>2014011211</v>
      </c>
      <c r="J523" s="20" t="s">
        <v>22639</v>
      </c>
      <c r="K523" s="24">
        <v>42975</v>
      </c>
      <c r="L523" s="19">
        <v>0</v>
      </c>
      <c r="M523" s="28">
        <v>169.95</v>
      </c>
      <c r="N523" s="24"/>
    </row>
    <row r="524" spans="1:14" hidden="1" x14ac:dyDescent="0.25">
      <c r="B524" s="20">
        <v>34110220</v>
      </c>
      <c r="C524" s="20"/>
      <c r="D524" s="20" t="s">
        <v>2204</v>
      </c>
      <c r="E524" s="17" t="s">
        <v>2205</v>
      </c>
      <c r="F524" s="21">
        <v>714</v>
      </c>
      <c r="G524" s="21" t="s">
        <v>205</v>
      </c>
      <c r="H524" s="21" t="s">
        <v>206</v>
      </c>
      <c r="I524" s="20">
        <v>2014011212</v>
      </c>
      <c r="J524" s="20" t="s">
        <v>22640</v>
      </c>
      <c r="K524" s="24">
        <v>42975</v>
      </c>
      <c r="L524" s="19">
        <v>0</v>
      </c>
      <c r="M524" s="28">
        <v>169.95</v>
      </c>
      <c r="N524" s="24"/>
    </row>
    <row r="525" spans="1:14" hidden="1" x14ac:dyDescent="0.25">
      <c r="B525" s="20">
        <v>34110221</v>
      </c>
      <c r="C525" s="20"/>
      <c r="D525" s="20" t="s">
        <v>2206</v>
      </c>
      <c r="E525" s="17" t="s">
        <v>2207</v>
      </c>
      <c r="F525" s="21">
        <v>714</v>
      </c>
      <c r="G525" s="21" t="s">
        <v>205</v>
      </c>
      <c r="H525" s="21" t="s">
        <v>206</v>
      </c>
      <c r="I525" s="20">
        <v>2014011213</v>
      </c>
      <c r="J525" s="20" t="s">
        <v>22641</v>
      </c>
      <c r="K525" s="24">
        <v>42975</v>
      </c>
      <c r="L525" s="19">
        <v>0</v>
      </c>
      <c r="M525" s="28">
        <v>169.95</v>
      </c>
      <c r="N525" s="24"/>
    </row>
    <row r="526" spans="1:14" hidden="1" x14ac:dyDescent="0.25">
      <c r="B526" s="20">
        <v>34110222</v>
      </c>
      <c r="C526" s="20"/>
      <c r="D526" s="20" t="s">
        <v>2208</v>
      </c>
      <c r="E526" s="17" t="s">
        <v>2209</v>
      </c>
      <c r="F526" s="21">
        <v>714</v>
      </c>
      <c r="G526" s="21" t="s">
        <v>205</v>
      </c>
      <c r="H526" s="21" t="s">
        <v>206</v>
      </c>
      <c r="I526" s="20">
        <v>2014011214</v>
      </c>
      <c r="J526" s="20" t="s">
        <v>22642</v>
      </c>
      <c r="K526" s="24">
        <v>42975</v>
      </c>
      <c r="L526" s="19">
        <v>0</v>
      </c>
      <c r="M526" s="28">
        <v>169.95</v>
      </c>
      <c r="N526" s="24"/>
    </row>
    <row r="527" spans="1:14" hidden="1" x14ac:dyDescent="0.25">
      <c r="B527" s="20">
        <v>34110223</v>
      </c>
      <c r="C527" s="20"/>
      <c r="D527" s="20" t="s">
        <v>2210</v>
      </c>
      <c r="E527" s="17" t="s">
        <v>2211</v>
      </c>
      <c r="F527" s="21">
        <v>714</v>
      </c>
      <c r="G527" s="21" t="s">
        <v>205</v>
      </c>
      <c r="H527" s="21" t="s">
        <v>206</v>
      </c>
      <c r="I527" s="20">
        <v>2014011215</v>
      </c>
      <c r="J527" s="20" t="s">
        <v>22643</v>
      </c>
      <c r="K527" s="24">
        <v>42975</v>
      </c>
      <c r="L527" s="19">
        <v>0</v>
      </c>
      <c r="M527" s="28">
        <v>169.95</v>
      </c>
      <c r="N527" s="24"/>
    </row>
    <row r="528" spans="1:14" hidden="1" x14ac:dyDescent="0.25">
      <c r="B528" s="20">
        <v>34110224</v>
      </c>
      <c r="C528" s="20"/>
      <c r="D528" s="20" t="s">
        <v>2212</v>
      </c>
      <c r="E528" s="17" t="s">
        <v>2213</v>
      </c>
      <c r="F528" s="21">
        <v>714</v>
      </c>
      <c r="G528" s="21" t="s">
        <v>205</v>
      </c>
      <c r="H528" s="21" t="s">
        <v>206</v>
      </c>
      <c r="I528" s="20">
        <v>2014011216</v>
      </c>
      <c r="J528" s="20" t="s">
        <v>22644</v>
      </c>
      <c r="K528" s="24">
        <v>42975</v>
      </c>
      <c r="L528" s="19">
        <v>0</v>
      </c>
      <c r="M528" s="28">
        <v>169.95</v>
      </c>
      <c r="N528" s="24"/>
    </row>
    <row r="529" spans="1:14" hidden="1" x14ac:dyDescent="0.25">
      <c r="B529" s="20">
        <v>34110225</v>
      </c>
      <c r="C529" s="20"/>
      <c r="D529" s="20" t="s">
        <v>2214</v>
      </c>
      <c r="E529" s="17" t="s">
        <v>2215</v>
      </c>
      <c r="F529" s="21">
        <v>714</v>
      </c>
      <c r="G529" s="21" t="s">
        <v>205</v>
      </c>
      <c r="H529" s="21" t="s">
        <v>206</v>
      </c>
      <c r="I529" s="20">
        <v>2014011217</v>
      </c>
      <c r="J529" s="20" t="s">
        <v>22645</v>
      </c>
      <c r="K529" s="24">
        <v>42975</v>
      </c>
      <c r="L529" s="19">
        <v>0</v>
      </c>
      <c r="M529" s="28">
        <v>169.95</v>
      </c>
      <c r="N529" s="24"/>
    </row>
    <row r="530" spans="1:14" hidden="1" x14ac:dyDescent="0.25">
      <c r="B530" s="20">
        <v>34110226</v>
      </c>
      <c r="C530" s="20"/>
      <c r="D530" s="20" t="s">
        <v>2216</v>
      </c>
      <c r="E530" s="17" t="s">
        <v>2217</v>
      </c>
      <c r="F530" s="21">
        <v>714</v>
      </c>
      <c r="G530" s="21" t="s">
        <v>205</v>
      </c>
      <c r="H530" s="21" t="s">
        <v>206</v>
      </c>
      <c r="I530" s="20">
        <v>2014011218</v>
      </c>
      <c r="J530" s="20" t="s">
        <v>22646</v>
      </c>
      <c r="K530" s="24">
        <v>42975</v>
      </c>
      <c r="L530" s="19">
        <v>0</v>
      </c>
      <c r="M530" s="28">
        <v>169.95</v>
      </c>
      <c r="N530" s="24"/>
    </row>
    <row r="531" spans="1:14" hidden="1" x14ac:dyDescent="0.25">
      <c r="A531" s="17" t="s">
        <v>22652</v>
      </c>
      <c r="B531" s="20">
        <v>34101302</v>
      </c>
      <c r="C531" s="20"/>
      <c r="D531" s="20" t="s">
        <v>2304</v>
      </c>
      <c r="E531" s="17" t="s">
        <v>2305</v>
      </c>
      <c r="F531" s="21">
        <v>714</v>
      </c>
      <c r="G531" s="21" t="s">
        <v>205</v>
      </c>
      <c r="H531" s="21" t="s">
        <v>206</v>
      </c>
      <c r="I531" s="20">
        <v>2015015215</v>
      </c>
      <c r="J531" s="20" t="s">
        <v>22653</v>
      </c>
      <c r="K531" s="24">
        <v>43739</v>
      </c>
      <c r="L531" s="19">
        <v>0</v>
      </c>
      <c r="M531" s="19">
        <v>299.95</v>
      </c>
      <c r="N531" s="24"/>
    </row>
    <row r="532" spans="1:14" hidden="1" x14ac:dyDescent="0.25">
      <c r="A532" s="17" t="s">
        <v>22654</v>
      </c>
      <c r="B532" s="20">
        <v>34101303</v>
      </c>
      <c r="C532" s="20"/>
      <c r="D532" s="20" t="s">
        <v>2306</v>
      </c>
      <c r="E532" s="17" t="s">
        <v>2307</v>
      </c>
      <c r="F532" s="21">
        <v>714</v>
      </c>
      <c r="G532" s="21" t="s">
        <v>205</v>
      </c>
      <c r="H532" s="21" t="s">
        <v>206</v>
      </c>
      <c r="I532" s="20">
        <v>2015015216</v>
      </c>
      <c r="J532" s="20" t="s">
        <v>22655</v>
      </c>
      <c r="K532" s="24">
        <v>43739</v>
      </c>
      <c r="L532" s="19">
        <v>0</v>
      </c>
      <c r="M532" s="19">
        <v>299.95</v>
      </c>
      <c r="N532" s="24"/>
    </row>
    <row r="533" spans="1:14" hidden="1" x14ac:dyDescent="0.25">
      <c r="A533" s="17" t="s">
        <v>22656</v>
      </c>
      <c r="B533" s="20">
        <v>34101304</v>
      </c>
      <c r="C533" s="20"/>
      <c r="D533" s="20" t="s">
        <v>2308</v>
      </c>
      <c r="E533" s="17" t="s">
        <v>2309</v>
      </c>
      <c r="F533" s="21">
        <v>714</v>
      </c>
      <c r="G533" s="21" t="s">
        <v>205</v>
      </c>
      <c r="H533" s="21" t="s">
        <v>206</v>
      </c>
      <c r="I533" s="20">
        <v>2015015217</v>
      </c>
      <c r="J533" s="20" t="s">
        <v>22657</v>
      </c>
      <c r="K533" s="24">
        <v>43739</v>
      </c>
      <c r="L533" s="19">
        <v>0</v>
      </c>
      <c r="M533" s="19">
        <v>299.95</v>
      </c>
      <c r="N533" s="24"/>
    </row>
    <row r="534" spans="1:14" hidden="1" x14ac:dyDescent="0.25">
      <c r="B534" s="20">
        <v>34101305</v>
      </c>
      <c r="C534" s="20"/>
      <c r="D534" s="20" t="s">
        <v>2310</v>
      </c>
      <c r="E534" s="17" t="s">
        <v>2311</v>
      </c>
      <c r="F534" s="21">
        <v>714</v>
      </c>
      <c r="G534" s="21" t="s">
        <v>205</v>
      </c>
      <c r="H534" s="21" t="s">
        <v>206</v>
      </c>
      <c r="I534" s="20">
        <v>2015015218</v>
      </c>
      <c r="J534" s="20" t="s">
        <v>22658</v>
      </c>
      <c r="K534" s="24">
        <v>43739</v>
      </c>
      <c r="L534" s="19">
        <v>0</v>
      </c>
      <c r="M534" s="19">
        <v>299.95</v>
      </c>
      <c r="N534" s="24"/>
    </row>
    <row r="535" spans="1:14" hidden="1" x14ac:dyDescent="0.25">
      <c r="A535" s="17" t="s">
        <v>22659</v>
      </c>
      <c r="B535" s="20">
        <v>34101306</v>
      </c>
      <c r="C535" s="20"/>
      <c r="D535" s="20" t="s">
        <v>2312</v>
      </c>
      <c r="E535" s="17" t="s">
        <v>2313</v>
      </c>
      <c r="F535" s="21">
        <v>714</v>
      </c>
      <c r="G535" s="21" t="s">
        <v>205</v>
      </c>
      <c r="H535" s="21" t="s">
        <v>206</v>
      </c>
      <c r="I535" s="20">
        <v>2015015219</v>
      </c>
      <c r="J535" s="20" t="s">
        <v>22660</v>
      </c>
      <c r="K535" s="24">
        <v>43739</v>
      </c>
      <c r="L535" s="19">
        <v>0</v>
      </c>
      <c r="M535" s="19">
        <v>299.95</v>
      </c>
      <c r="N535" s="24"/>
    </row>
    <row r="536" spans="1:14" hidden="1" x14ac:dyDescent="0.25">
      <c r="B536" s="20">
        <v>34110305</v>
      </c>
      <c r="C536" s="20"/>
      <c r="D536" s="20"/>
      <c r="E536" s="17" t="s">
        <v>2772</v>
      </c>
      <c r="F536" s="21">
        <v>714</v>
      </c>
      <c r="G536" s="21" t="s">
        <v>205</v>
      </c>
      <c r="H536" s="21" t="s">
        <v>206</v>
      </c>
      <c r="I536" s="20">
        <v>2015061362</v>
      </c>
      <c r="J536" s="20" t="s">
        <v>22668</v>
      </c>
      <c r="K536" s="24">
        <v>42534</v>
      </c>
      <c r="L536" s="19">
        <v>0</v>
      </c>
      <c r="M536" s="28">
        <v>219.95</v>
      </c>
      <c r="N536" s="24"/>
    </row>
    <row r="537" spans="1:14" hidden="1" x14ac:dyDescent="0.25">
      <c r="B537" s="20">
        <v>34110306</v>
      </c>
      <c r="C537" s="20"/>
      <c r="D537" s="20"/>
      <c r="E537" s="17" t="s">
        <v>2773</v>
      </c>
      <c r="F537" s="21">
        <v>714</v>
      </c>
      <c r="G537" s="21" t="s">
        <v>205</v>
      </c>
      <c r="H537" s="21" t="s">
        <v>206</v>
      </c>
      <c r="I537" s="20">
        <v>2015061363</v>
      </c>
      <c r="J537" s="20" t="s">
        <v>22669</v>
      </c>
      <c r="K537" s="24">
        <v>42534</v>
      </c>
      <c r="L537" s="19">
        <v>0</v>
      </c>
      <c r="M537" s="28">
        <v>219.95</v>
      </c>
      <c r="N537" s="24"/>
    </row>
    <row r="538" spans="1:14" hidden="1" x14ac:dyDescent="0.25">
      <c r="B538" s="20">
        <v>34110307</v>
      </c>
      <c r="C538" s="20"/>
      <c r="D538" s="20"/>
      <c r="E538" s="17" t="s">
        <v>2774</v>
      </c>
      <c r="F538" s="21">
        <v>714</v>
      </c>
      <c r="G538" s="21" t="s">
        <v>205</v>
      </c>
      <c r="H538" s="21" t="s">
        <v>206</v>
      </c>
      <c r="I538" s="20">
        <v>2015061364</v>
      </c>
      <c r="J538" s="20" t="s">
        <v>22670</v>
      </c>
      <c r="K538" s="24">
        <v>42534</v>
      </c>
      <c r="L538" s="19">
        <v>0</v>
      </c>
      <c r="M538" s="28">
        <v>219.95</v>
      </c>
      <c r="N538" s="24"/>
    </row>
    <row r="539" spans="1:14" hidden="1" x14ac:dyDescent="0.25">
      <c r="B539" s="20">
        <v>34110308</v>
      </c>
      <c r="C539" s="20"/>
      <c r="D539" s="20"/>
      <c r="E539" s="17" t="s">
        <v>2775</v>
      </c>
      <c r="F539" s="21">
        <v>714</v>
      </c>
      <c r="G539" s="21" t="s">
        <v>205</v>
      </c>
      <c r="H539" s="21" t="s">
        <v>206</v>
      </c>
      <c r="I539" s="20">
        <v>2015061365</v>
      </c>
      <c r="J539" s="20" t="s">
        <v>22671</v>
      </c>
      <c r="K539" s="24">
        <v>42534</v>
      </c>
      <c r="L539" s="19">
        <v>0</v>
      </c>
      <c r="M539" s="28">
        <v>219.95</v>
      </c>
      <c r="N539" s="24"/>
    </row>
    <row r="540" spans="1:14" hidden="1" x14ac:dyDescent="0.25">
      <c r="B540" s="20">
        <v>34110310</v>
      </c>
      <c r="C540" s="20"/>
      <c r="D540" s="20"/>
      <c r="E540" s="17" t="s">
        <v>2776</v>
      </c>
      <c r="F540" s="21">
        <v>714</v>
      </c>
      <c r="G540" s="21" t="s">
        <v>205</v>
      </c>
      <c r="H540" s="21" t="s">
        <v>206</v>
      </c>
      <c r="I540" s="20">
        <v>2015061367</v>
      </c>
      <c r="J540" s="20" t="s">
        <v>22672</v>
      </c>
      <c r="K540" s="24">
        <v>42534</v>
      </c>
      <c r="L540" s="19">
        <v>0</v>
      </c>
      <c r="M540" s="28">
        <v>219.95</v>
      </c>
      <c r="N540" s="24"/>
    </row>
    <row r="541" spans="1:14" hidden="1" x14ac:dyDescent="0.25">
      <c r="B541" s="20">
        <v>34110341</v>
      </c>
      <c r="C541" s="20"/>
      <c r="D541" s="20"/>
      <c r="E541" s="17" t="s">
        <v>2338</v>
      </c>
      <c r="F541" s="21">
        <v>714</v>
      </c>
      <c r="G541" s="21" t="s">
        <v>205</v>
      </c>
      <c r="H541" s="21" t="s">
        <v>206</v>
      </c>
      <c r="I541" s="20">
        <v>2015061553</v>
      </c>
      <c r="J541" s="20" t="s">
        <v>22673</v>
      </c>
      <c r="K541" s="24">
        <v>42534</v>
      </c>
      <c r="L541" s="19">
        <v>0</v>
      </c>
      <c r="M541" s="28">
        <v>219.95</v>
      </c>
      <c r="N541" s="24"/>
    </row>
    <row r="542" spans="1:14" hidden="1" x14ac:dyDescent="0.25">
      <c r="B542" s="20">
        <v>34110343</v>
      </c>
      <c r="C542" s="20"/>
      <c r="D542" s="20"/>
      <c r="E542" s="17" t="s">
        <v>2339</v>
      </c>
      <c r="F542" s="21">
        <v>714</v>
      </c>
      <c r="G542" s="21" t="s">
        <v>205</v>
      </c>
      <c r="H542" s="21" t="s">
        <v>206</v>
      </c>
      <c r="I542" s="20">
        <v>2015061555</v>
      </c>
      <c r="J542" s="20" t="s">
        <v>22674</v>
      </c>
      <c r="K542" s="24">
        <v>42534</v>
      </c>
      <c r="L542" s="19">
        <v>0</v>
      </c>
      <c r="M542" s="28">
        <v>219.95</v>
      </c>
      <c r="N542" s="24"/>
    </row>
    <row r="543" spans="1:14" hidden="1" x14ac:dyDescent="0.25">
      <c r="B543" s="20">
        <v>34110344</v>
      </c>
      <c r="C543" s="20"/>
      <c r="D543" s="20"/>
      <c r="E543" s="17" t="s">
        <v>2340</v>
      </c>
      <c r="F543" s="21">
        <v>714</v>
      </c>
      <c r="G543" s="21" t="s">
        <v>205</v>
      </c>
      <c r="H543" s="21" t="s">
        <v>206</v>
      </c>
      <c r="I543" s="20">
        <v>2015061556</v>
      </c>
      <c r="J543" s="20" t="s">
        <v>22675</v>
      </c>
      <c r="K543" s="24">
        <v>42534</v>
      </c>
      <c r="L543" s="19">
        <v>0</v>
      </c>
      <c r="M543" s="28">
        <v>219.95</v>
      </c>
      <c r="N543" s="24"/>
    </row>
    <row r="544" spans="1:14" hidden="1" x14ac:dyDescent="0.25">
      <c r="B544" s="20">
        <v>34110345</v>
      </c>
      <c r="C544" s="20"/>
      <c r="D544" s="20"/>
      <c r="E544" s="17" t="s">
        <v>2341</v>
      </c>
      <c r="F544" s="21">
        <v>714</v>
      </c>
      <c r="G544" s="21" t="s">
        <v>205</v>
      </c>
      <c r="H544" s="21" t="s">
        <v>206</v>
      </c>
      <c r="I544" s="20">
        <v>2015061557</v>
      </c>
      <c r="J544" s="20" t="s">
        <v>22676</v>
      </c>
      <c r="K544" s="24">
        <v>42534</v>
      </c>
      <c r="L544" s="19">
        <v>0</v>
      </c>
      <c r="M544" s="28">
        <v>219.95</v>
      </c>
      <c r="N544" s="24"/>
    </row>
    <row r="545" spans="1:14" hidden="1" x14ac:dyDescent="0.25">
      <c r="B545" s="20">
        <v>34110346</v>
      </c>
      <c r="C545" s="20"/>
      <c r="D545" s="20"/>
      <c r="E545" s="17" t="s">
        <v>2342</v>
      </c>
      <c r="F545" s="21">
        <v>714</v>
      </c>
      <c r="G545" s="21" t="s">
        <v>205</v>
      </c>
      <c r="H545" s="21" t="s">
        <v>206</v>
      </c>
      <c r="I545" s="20">
        <v>2015061558</v>
      </c>
      <c r="J545" s="20" t="s">
        <v>22677</v>
      </c>
      <c r="K545" s="24">
        <v>42534</v>
      </c>
      <c r="L545" s="19">
        <v>0</v>
      </c>
      <c r="M545" s="28">
        <v>219.95</v>
      </c>
      <c r="N545" s="24"/>
    </row>
    <row r="546" spans="1:14" hidden="1" x14ac:dyDescent="0.25">
      <c r="B546" s="20">
        <v>34110312</v>
      </c>
      <c r="C546" s="20"/>
      <c r="D546" s="20"/>
      <c r="E546" s="17" t="s">
        <v>2777</v>
      </c>
      <c r="F546" s="21">
        <v>714</v>
      </c>
      <c r="G546" s="21" t="s">
        <v>205</v>
      </c>
      <c r="H546" s="21" t="s">
        <v>206</v>
      </c>
      <c r="I546" s="20">
        <v>2015062732</v>
      </c>
      <c r="J546" s="20" t="s">
        <v>22678</v>
      </c>
      <c r="K546" s="24">
        <v>42534</v>
      </c>
      <c r="L546" s="19">
        <v>0</v>
      </c>
      <c r="M546" s="28">
        <v>219.95</v>
      </c>
      <c r="N546" s="24"/>
    </row>
    <row r="547" spans="1:14" hidden="1" x14ac:dyDescent="0.25">
      <c r="B547" s="20">
        <v>34110313</v>
      </c>
      <c r="C547" s="20"/>
      <c r="D547" s="20"/>
      <c r="E547" s="17" t="s">
        <v>2778</v>
      </c>
      <c r="F547" s="21">
        <v>714</v>
      </c>
      <c r="G547" s="21" t="s">
        <v>205</v>
      </c>
      <c r="H547" s="21" t="s">
        <v>206</v>
      </c>
      <c r="I547" s="20">
        <v>2015062733</v>
      </c>
      <c r="J547" s="20" t="s">
        <v>22679</v>
      </c>
      <c r="K547" s="24">
        <v>42534</v>
      </c>
      <c r="L547" s="19">
        <v>0</v>
      </c>
      <c r="M547" s="28">
        <v>219.95</v>
      </c>
      <c r="N547" s="24"/>
    </row>
    <row r="548" spans="1:14" hidden="1" x14ac:dyDescent="0.25">
      <c r="B548" s="20">
        <v>34110314</v>
      </c>
      <c r="C548" s="20"/>
      <c r="D548" s="20"/>
      <c r="E548" s="17" t="s">
        <v>2779</v>
      </c>
      <c r="F548" s="21">
        <v>714</v>
      </c>
      <c r="G548" s="21" t="s">
        <v>205</v>
      </c>
      <c r="H548" s="21" t="s">
        <v>206</v>
      </c>
      <c r="I548" s="20">
        <v>2015062734</v>
      </c>
      <c r="J548" s="20" t="s">
        <v>22680</v>
      </c>
      <c r="K548" s="24">
        <v>42534</v>
      </c>
      <c r="L548" s="19">
        <v>0</v>
      </c>
      <c r="M548" s="28">
        <v>219.95</v>
      </c>
      <c r="N548" s="24"/>
    </row>
    <row r="549" spans="1:14" hidden="1" x14ac:dyDescent="0.25">
      <c r="B549" s="20">
        <v>34110315</v>
      </c>
      <c r="C549" s="20"/>
      <c r="D549" s="20"/>
      <c r="E549" s="17" t="s">
        <v>2780</v>
      </c>
      <c r="F549" s="21">
        <v>714</v>
      </c>
      <c r="G549" s="21" t="s">
        <v>205</v>
      </c>
      <c r="H549" s="21" t="s">
        <v>206</v>
      </c>
      <c r="I549" s="20">
        <v>2015062735</v>
      </c>
      <c r="J549" s="20" t="s">
        <v>22681</v>
      </c>
      <c r="K549" s="24">
        <v>42534</v>
      </c>
      <c r="L549" s="19">
        <v>0</v>
      </c>
      <c r="M549" s="28">
        <v>219.95</v>
      </c>
      <c r="N549" s="24"/>
    </row>
    <row r="550" spans="1:14" hidden="1" x14ac:dyDescent="0.25">
      <c r="B550" s="20">
        <v>34110316</v>
      </c>
      <c r="C550" s="20"/>
      <c r="D550" s="20"/>
      <c r="E550" s="17" t="s">
        <v>2781</v>
      </c>
      <c r="F550" s="21">
        <v>714</v>
      </c>
      <c r="G550" s="21" t="s">
        <v>205</v>
      </c>
      <c r="H550" s="21" t="s">
        <v>206</v>
      </c>
      <c r="I550" s="20">
        <v>2015062736</v>
      </c>
      <c r="J550" s="20" t="s">
        <v>22682</v>
      </c>
      <c r="K550" s="24">
        <v>42534</v>
      </c>
      <c r="L550" s="19">
        <v>0</v>
      </c>
      <c r="M550" s="28">
        <v>219.95</v>
      </c>
      <c r="N550" s="24"/>
    </row>
    <row r="551" spans="1:14" hidden="1" x14ac:dyDescent="0.25">
      <c r="A551" s="17" t="s">
        <v>22683</v>
      </c>
      <c r="B551" s="20">
        <v>34101418</v>
      </c>
      <c r="C551" s="20"/>
      <c r="D551" s="20" t="s">
        <v>1896</v>
      </c>
      <c r="E551" s="17" t="s">
        <v>1897</v>
      </c>
      <c r="F551" s="21">
        <v>714</v>
      </c>
      <c r="G551" s="21" t="s">
        <v>205</v>
      </c>
      <c r="H551" s="21" t="s">
        <v>206</v>
      </c>
      <c r="I551" s="20">
        <v>2016016105</v>
      </c>
      <c r="J551" s="20" t="s">
        <v>22684</v>
      </c>
      <c r="K551" s="24">
        <v>43132</v>
      </c>
      <c r="L551" s="19">
        <v>0</v>
      </c>
      <c r="M551" s="28">
        <v>199.95</v>
      </c>
      <c r="N551" s="24"/>
    </row>
    <row r="552" spans="1:14" hidden="1" x14ac:dyDescent="0.25">
      <c r="A552" s="17" t="s">
        <v>22685</v>
      </c>
      <c r="B552" s="20">
        <v>34101419</v>
      </c>
      <c r="C552" s="20"/>
      <c r="D552" s="20" t="s">
        <v>1898</v>
      </c>
      <c r="E552" s="17" t="s">
        <v>1899</v>
      </c>
      <c r="F552" s="21">
        <v>714</v>
      </c>
      <c r="G552" s="21" t="s">
        <v>205</v>
      </c>
      <c r="H552" s="21" t="s">
        <v>206</v>
      </c>
      <c r="I552" s="20">
        <v>2016016106</v>
      </c>
      <c r="J552" s="20" t="s">
        <v>22686</v>
      </c>
      <c r="K552" s="24">
        <v>43132</v>
      </c>
      <c r="L552" s="19">
        <v>0</v>
      </c>
      <c r="M552" s="28">
        <v>199.95</v>
      </c>
      <c r="N552" s="24"/>
    </row>
    <row r="553" spans="1:14" hidden="1" x14ac:dyDescent="0.25">
      <c r="A553" s="17" t="s">
        <v>22687</v>
      </c>
      <c r="B553" s="20">
        <v>34101420</v>
      </c>
      <c r="C553" s="20"/>
      <c r="D553" s="20" t="s">
        <v>1900</v>
      </c>
      <c r="E553" s="17" t="s">
        <v>1901</v>
      </c>
      <c r="F553" s="21">
        <v>714</v>
      </c>
      <c r="G553" s="21" t="s">
        <v>205</v>
      </c>
      <c r="H553" s="21" t="s">
        <v>206</v>
      </c>
      <c r="I553" s="20">
        <v>2016016107</v>
      </c>
      <c r="J553" s="20" t="s">
        <v>22688</v>
      </c>
      <c r="K553" s="24">
        <v>43132</v>
      </c>
      <c r="L553" s="19">
        <v>0</v>
      </c>
      <c r="M553" s="28">
        <v>199.95</v>
      </c>
      <c r="N553" s="24"/>
    </row>
    <row r="554" spans="1:14" hidden="1" x14ac:dyDescent="0.25">
      <c r="A554" s="17" t="s">
        <v>22689</v>
      </c>
      <c r="B554" s="20">
        <v>34101421</v>
      </c>
      <c r="C554" s="20"/>
      <c r="D554" s="20" t="s">
        <v>1902</v>
      </c>
      <c r="E554" s="17" t="s">
        <v>1903</v>
      </c>
      <c r="F554" s="21">
        <v>714</v>
      </c>
      <c r="G554" s="21" t="s">
        <v>205</v>
      </c>
      <c r="H554" s="21" t="s">
        <v>206</v>
      </c>
      <c r="I554" s="20">
        <v>2016016108</v>
      </c>
      <c r="J554" s="20" t="s">
        <v>22690</v>
      </c>
      <c r="K554" s="24">
        <v>43132</v>
      </c>
      <c r="L554" s="19">
        <v>0</v>
      </c>
      <c r="M554" s="28">
        <v>199.95</v>
      </c>
      <c r="N554" s="24"/>
    </row>
    <row r="555" spans="1:14" hidden="1" x14ac:dyDescent="0.25">
      <c r="A555" s="17" t="s">
        <v>22691</v>
      </c>
      <c r="B555" s="20">
        <v>34101422</v>
      </c>
      <c r="C555" s="20"/>
      <c r="D555" s="20" t="s">
        <v>1904</v>
      </c>
      <c r="E555" s="17" t="s">
        <v>1905</v>
      </c>
      <c r="F555" s="21">
        <v>714</v>
      </c>
      <c r="G555" s="21" t="s">
        <v>205</v>
      </c>
      <c r="H555" s="21" t="s">
        <v>206</v>
      </c>
      <c r="I555" s="20">
        <v>2016016109</v>
      </c>
      <c r="J555" s="20" t="s">
        <v>22692</v>
      </c>
      <c r="K555" s="24">
        <v>43132</v>
      </c>
      <c r="L555" s="19">
        <v>0</v>
      </c>
      <c r="M555" s="28">
        <v>199.95</v>
      </c>
      <c r="N555" s="24"/>
    </row>
    <row r="556" spans="1:14" hidden="1" x14ac:dyDescent="0.25">
      <c r="A556" s="17" t="s">
        <v>22693</v>
      </c>
      <c r="B556" s="20">
        <v>34101491</v>
      </c>
      <c r="C556" s="20"/>
      <c r="D556" s="20" t="s">
        <v>1920</v>
      </c>
      <c r="E556" s="17" t="s">
        <v>1921</v>
      </c>
      <c r="F556" s="21">
        <v>714</v>
      </c>
      <c r="G556" s="21" t="s">
        <v>205</v>
      </c>
      <c r="H556" s="21" t="s">
        <v>206</v>
      </c>
      <c r="I556" s="20">
        <v>2016016125</v>
      </c>
      <c r="J556" s="20" t="s">
        <v>22694</v>
      </c>
      <c r="K556" s="24">
        <v>43132</v>
      </c>
      <c r="L556" s="19">
        <v>0</v>
      </c>
      <c r="M556" s="28">
        <v>269.95</v>
      </c>
      <c r="N556" s="24"/>
    </row>
    <row r="557" spans="1:14" hidden="1" x14ac:dyDescent="0.25">
      <c r="A557" s="17" t="s">
        <v>22695</v>
      </c>
      <c r="B557" s="20">
        <v>34101492</v>
      </c>
      <c r="C557" s="20"/>
      <c r="D557" s="20" t="s">
        <v>1922</v>
      </c>
      <c r="E557" s="17" t="s">
        <v>1923</v>
      </c>
      <c r="F557" s="21">
        <v>714</v>
      </c>
      <c r="G557" s="21" t="s">
        <v>205</v>
      </c>
      <c r="H557" s="21" t="s">
        <v>206</v>
      </c>
      <c r="I557" s="20">
        <v>2016016126</v>
      </c>
      <c r="J557" s="20" t="s">
        <v>22696</v>
      </c>
      <c r="K557" s="24">
        <v>43132</v>
      </c>
      <c r="L557" s="19">
        <v>0</v>
      </c>
      <c r="M557" s="28">
        <v>269.95</v>
      </c>
      <c r="N557" s="24"/>
    </row>
    <row r="558" spans="1:14" hidden="1" x14ac:dyDescent="0.25">
      <c r="A558" s="17" t="s">
        <v>22697</v>
      </c>
      <c r="B558" s="20">
        <v>34101493</v>
      </c>
      <c r="C558" s="20"/>
      <c r="D558" s="20" t="s">
        <v>1924</v>
      </c>
      <c r="E558" s="17" t="s">
        <v>1925</v>
      </c>
      <c r="F558" s="21">
        <v>714</v>
      </c>
      <c r="G558" s="21" t="s">
        <v>205</v>
      </c>
      <c r="H558" s="21" t="s">
        <v>206</v>
      </c>
      <c r="I558" s="20">
        <v>2016016127</v>
      </c>
      <c r="J558" s="20" t="s">
        <v>22698</v>
      </c>
      <c r="K558" s="24">
        <v>43132</v>
      </c>
      <c r="L558" s="19">
        <v>0</v>
      </c>
      <c r="M558" s="28">
        <v>269.95</v>
      </c>
      <c r="N558" s="24"/>
    </row>
    <row r="559" spans="1:14" hidden="1" x14ac:dyDescent="0.25">
      <c r="A559" s="17" t="s">
        <v>22699</v>
      </c>
      <c r="B559" s="20">
        <v>34101494</v>
      </c>
      <c r="C559" s="20"/>
      <c r="D559" s="20" t="s">
        <v>1926</v>
      </c>
      <c r="E559" s="17" t="s">
        <v>1927</v>
      </c>
      <c r="F559" s="21">
        <v>714</v>
      </c>
      <c r="G559" s="21" t="s">
        <v>205</v>
      </c>
      <c r="H559" s="21" t="s">
        <v>206</v>
      </c>
      <c r="I559" s="20">
        <v>2016016128</v>
      </c>
      <c r="J559" s="20" t="s">
        <v>22700</v>
      </c>
      <c r="K559" s="24">
        <v>43132</v>
      </c>
      <c r="L559" s="19">
        <v>0</v>
      </c>
      <c r="M559" s="28">
        <v>269.95</v>
      </c>
      <c r="N559" s="24"/>
    </row>
    <row r="560" spans="1:14" hidden="1" x14ac:dyDescent="0.25">
      <c r="A560" s="17" t="s">
        <v>22701</v>
      </c>
      <c r="B560" s="20">
        <v>34101495</v>
      </c>
      <c r="C560" s="20"/>
      <c r="D560" s="20" t="s">
        <v>1928</v>
      </c>
      <c r="E560" s="17" t="s">
        <v>1929</v>
      </c>
      <c r="F560" s="21">
        <v>714</v>
      </c>
      <c r="G560" s="21" t="s">
        <v>205</v>
      </c>
      <c r="H560" s="21" t="s">
        <v>206</v>
      </c>
      <c r="I560" s="20">
        <v>2016016129</v>
      </c>
      <c r="J560" s="20" t="s">
        <v>22702</v>
      </c>
      <c r="K560" s="24">
        <v>43132</v>
      </c>
      <c r="L560" s="19">
        <v>0</v>
      </c>
      <c r="M560" s="28">
        <v>269.95</v>
      </c>
      <c r="N560" s="24"/>
    </row>
    <row r="561" spans="1:14" hidden="1" x14ac:dyDescent="0.25">
      <c r="A561" s="17" t="s">
        <v>22703</v>
      </c>
      <c r="B561" s="20">
        <v>34101430</v>
      </c>
      <c r="C561" s="20"/>
      <c r="D561" s="20" t="s">
        <v>1944</v>
      </c>
      <c r="E561" s="17" t="s">
        <v>1945</v>
      </c>
      <c r="F561" s="21">
        <v>714</v>
      </c>
      <c r="G561" s="21" t="s">
        <v>205</v>
      </c>
      <c r="H561" s="21" t="s">
        <v>206</v>
      </c>
      <c r="I561" s="20">
        <v>2016016205</v>
      </c>
      <c r="J561" s="20" t="s">
        <v>22704</v>
      </c>
      <c r="K561" s="24">
        <v>43132</v>
      </c>
      <c r="L561" s="19">
        <v>0</v>
      </c>
      <c r="M561" s="28">
        <v>199.95</v>
      </c>
      <c r="N561" s="24"/>
    </row>
    <row r="562" spans="1:14" hidden="1" x14ac:dyDescent="0.25">
      <c r="A562" s="17" t="s">
        <v>22705</v>
      </c>
      <c r="B562" s="20">
        <v>34101431</v>
      </c>
      <c r="C562" s="20"/>
      <c r="D562" s="20" t="s">
        <v>1946</v>
      </c>
      <c r="E562" s="17" t="s">
        <v>1947</v>
      </c>
      <c r="F562" s="21">
        <v>714</v>
      </c>
      <c r="G562" s="21" t="s">
        <v>205</v>
      </c>
      <c r="H562" s="21" t="s">
        <v>206</v>
      </c>
      <c r="I562" s="20">
        <v>2016016206</v>
      </c>
      <c r="J562" s="20" t="s">
        <v>22706</v>
      </c>
      <c r="K562" s="24">
        <v>43132</v>
      </c>
      <c r="L562" s="19">
        <v>0</v>
      </c>
      <c r="M562" s="28">
        <v>199.95</v>
      </c>
      <c r="N562" s="24"/>
    </row>
    <row r="563" spans="1:14" hidden="1" x14ac:dyDescent="0.25">
      <c r="A563" s="17" t="s">
        <v>22707</v>
      </c>
      <c r="B563" s="20">
        <v>34101432</v>
      </c>
      <c r="C563" s="20"/>
      <c r="D563" s="20" t="s">
        <v>1948</v>
      </c>
      <c r="E563" s="17" t="s">
        <v>1949</v>
      </c>
      <c r="F563" s="21">
        <v>714</v>
      </c>
      <c r="G563" s="21" t="s">
        <v>205</v>
      </c>
      <c r="H563" s="21" t="s">
        <v>206</v>
      </c>
      <c r="I563" s="20">
        <v>2016016207</v>
      </c>
      <c r="J563" s="20" t="s">
        <v>22708</v>
      </c>
      <c r="K563" s="24">
        <v>43132</v>
      </c>
      <c r="L563" s="19">
        <v>0</v>
      </c>
      <c r="M563" s="28">
        <v>199.95</v>
      </c>
      <c r="N563" s="24"/>
    </row>
    <row r="564" spans="1:14" hidden="1" x14ac:dyDescent="0.25">
      <c r="A564" s="17" t="s">
        <v>22709</v>
      </c>
      <c r="B564" s="20">
        <v>34101433</v>
      </c>
      <c r="C564" s="20"/>
      <c r="D564" s="20" t="s">
        <v>1950</v>
      </c>
      <c r="E564" s="17" t="s">
        <v>1951</v>
      </c>
      <c r="F564" s="21">
        <v>714</v>
      </c>
      <c r="G564" s="21" t="s">
        <v>205</v>
      </c>
      <c r="H564" s="21" t="s">
        <v>206</v>
      </c>
      <c r="I564" s="20">
        <v>2016016208</v>
      </c>
      <c r="J564" s="20" t="s">
        <v>22710</v>
      </c>
      <c r="K564" s="24">
        <v>43132</v>
      </c>
      <c r="L564" s="19">
        <v>0</v>
      </c>
      <c r="M564" s="28">
        <v>199.95</v>
      </c>
      <c r="N564" s="24"/>
    </row>
    <row r="565" spans="1:14" hidden="1" x14ac:dyDescent="0.25">
      <c r="A565" s="17" t="s">
        <v>22711</v>
      </c>
      <c r="B565" s="20">
        <v>34101434</v>
      </c>
      <c r="C565" s="20"/>
      <c r="D565" s="20" t="s">
        <v>1952</v>
      </c>
      <c r="E565" s="17" t="s">
        <v>1953</v>
      </c>
      <c r="F565" s="21">
        <v>714</v>
      </c>
      <c r="G565" s="21" t="s">
        <v>205</v>
      </c>
      <c r="H565" s="21" t="s">
        <v>206</v>
      </c>
      <c r="I565" s="20">
        <v>2016016209</v>
      </c>
      <c r="J565" s="20" t="s">
        <v>22712</v>
      </c>
      <c r="K565" s="24">
        <v>43132</v>
      </c>
      <c r="L565" s="19">
        <v>0</v>
      </c>
      <c r="M565" s="28">
        <v>199.95</v>
      </c>
      <c r="N565" s="24"/>
    </row>
    <row r="566" spans="1:14" hidden="1" x14ac:dyDescent="0.25">
      <c r="B566" s="20">
        <v>34101615</v>
      </c>
      <c r="C566" s="20"/>
      <c r="D566" s="20" t="s">
        <v>2745</v>
      </c>
      <c r="E566" s="17" t="s">
        <v>2746</v>
      </c>
      <c r="F566" s="21">
        <v>714</v>
      </c>
      <c r="G566" s="21" t="s">
        <v>205</v>
      </c>
      <c r="H566" s="21" t="s">
        <v>206</v>
      </c>
      <c r="I566" s="20">
        <v>2016117107</v>
      </c>
      <c r="J566" s="20" t="s">
        <v>22713</v>
      </c>
      <c r="K566" s="24">
        <v>43132</v>
      </c>
      <c r="L566" s="19">
        <v>0</v>
      </c>
      <c r="M566" s="28">
        <v>199.95</v>
      </c>
      <c r="N566" s="24"/>
    </row>
    <row r="567" spans="1:14" hidden="1" x14ac:dyDescent="0.25">
      <c r="B567" s="20">
        <v>34101616</v>
      </c>
      <c r="C567" s="20"/>
      <c r="D567" s="20" t="s">
        <v>2747</v>
      </c>
      <c r="E567" s="17" t="s">
        <v>2748</v>
      </c>
      <c r="F567" s="21">
        <v>714</v>
      </c>
      <c r="G567" s="21" t="s">
        <v>205</v>
      </c>
      <c r="H567" s="21" t="s">
        <v>206</v>
      </c>
      <c r="I567" s="20">
        <v>2016117108</v>
      </c>
      <c r="J567" s="20" t="s">
        <v>22714</v>
      </c>
      <c r="K567" s="24">
        <v>43132</v>
      </c>
      <c r="L567" s="19">
        <v>0</v>
      </c>
      <c r="M567" s="28">
        <v>199.95</v>
      </c>
      <c r="N567" s="24"/>
    </row>
    <row r="568" spans="1:14" hidden="1" x14ac:dyDescent="0.25">
      <c r="B568" s="20">
        <v>34101617</v>
      </c>
      <c r="C568" s="20"/>
      <c r="D568" s="20" t="s">
        <v>2749</v>
      </c>
      <c r="E568" s="17" t="s">
        <v>2750</v>
      </c>
      <c r="F568" s="21">
        <v>714</v>
      </c>
      <c r="G568" s="21" t="s">
        <v>205</v>
      </c>
      <c r="H568" s="21" t="s">
        <v>206</v>
      </c>
      <c r="I568" s="20">
        <v>2016117109</v>
      </c>
      <c r="J568" s="20" t="s">
        <v>22715</v>
      </c>
      <c r="K568" s="24">
        <v>43132</v>
      </c>
      <c r="L568" s="19">
        <v>0</v>
      </c>
      <c r="M568" s="28">
        <v>199.95</v>
      </c>
      <c r="N568" s="24"/>
    </row>
    <row r="569" spans="1:14" hidden="1" x14ac:dyDescent="0.25">
      <c r="B569" s="20">
        <v>34100403</v>
      </c>
      <c r="C569" s="20"/>
      <c r="D569" s="20"/>
      <c r="E569" s="17" t="s">
        <v>2978</v>
      </c>
      <c r="F569" s="21">
        <v>714</v>
      </c>
      <c r="G569" s="21" t="s">
        <v>205</v>
      </c>
      <c r="H569" s="21" t="s">
        <v>206</v>
      </c>
      <c r="I569" s="20">
        <v>2018071010</v>
      </c>
      <c r="J569" s="20" t="s">
        <v>22716</v>
      </c>
      <c r="K569" s="24">
        <v>43009</v>
      </c>
      <c r="L569" s="19">
        <v>0</v>
      </c>
      <c r="M569" s="28">
        <v>229.95</v>
      </c>
      <c r="N569" s="24"/>
    </row>
    <row r="570" spans="1:14" hidden="1" x14ac:dyDescent="0.25">
      <c r="B570" s="20">
        <v>34100404</v>
      </c>
      <c r="C570" s="20"/>
      <c r="D570" s="20"/>
      <c r="E570" s="17" t="s">
        <v>2979</v>
      </c>
      <c r="F570" s="21">
        <v>714</v>
      </c>
      <c r="G570" s="21" t="s">
        <v>205</v>
      </c>
      <c r="H570" s="21" t="s">
        <v>206</v>
      </c>
      <c r="I570" s="20">
        <v>2018071011</v>
      </c>
      <c r="J570" s="20" t="s">
        <v>22717</v>
      </c>
      <c r="K570" s="24">
        <v>43009</v>
      </c>
      <c r="L570" s="19">
        <v>0</v>
      </c>
      <c r="M570" s="28">
        <v>229.95</v>
      </c>
      <c r="N570" s="24"/>
    </row>
    <row r="571" spans="1:14" hidden="1" x14ac:dyDescent="0.25">
      <c r="B571" s="20">
        <v>34100405</v>
      </c>
      <c r="C571" s="20"/>
      <c r="D571" s="20"/>
      <c r="E571" s="17" t="s">
        <v>2980</v>
      </c>
      <c r="F571" s="21">
        <v>714</v>
      </c>
      <c r="G571" s="21" t="s">
        <v>205</v>
      </c>
      <c r="H571" s="21" t="s">
        <v>206</v>
      </c>
      <c r="I571" s="20">
        <v>2018071012</v>
      </c>
      <c r="J571" s="20" t="s">
        <v>22718</v>
      </c>
      <c r="K571" s="24">
        <v>43009</v>
      </c>
      <c r="L571" s="19">
        <v>0</v>
      </c>
      <c r="M571" s="28">
        <v>229.95</v>
      </c>
      <c r="N571" s="24"/>
    </row>
    <row r="572" spans="1:14" hidden="1" x14ac:dyDescent="0.25">
      <c r="B572" s="20">
        <v>34100406</v>
      </c>
      <c r="C572" s="20"/>
      <c r="D572" s="20"/>
      <c r="E572" s="17" t="s">
        <v>2981</v>
      </c>
      <c r="F572" s="21">
        <v>714</v>
      </c>
      <c r="G572" s="21" t="s">
        <v>205</v>
      </c>
      <c r="H572" s="21" t="s">
        <v>206</v>
      </c>
      <c r="I572" s="20">
        <v>2018071013</v>
      </c>
      <c r="J572" s="20" t="s">
        <v>22719</v>
      </c>
      <c r="K572" s="24">
        <v>43009</v>
      </c>
      <c r="L572" s="19">
        <v>0</v>
      </c>
      <c r="M572" s="28">
        <v>229.95</v>
      </c>
      <c r="N572" s="24"/>
    </row>
    <row r="573" spans="1:14" hidden="1" x14ac:dyDescent="0.25">
      <c r="B573" s="20">
        <v>34100414</v>
      </c>
      <c r="C573" s="20"/>
      <c r="D573" s="20"/>
      <c r="E573" s="17" t="s">
        <v>2982</v>
      </c>
      <c r="F573" s="21">
        <v>714</v>
      </c>
      <c r="G573" s="21" t="s">
        <v>205</v>
      </c>
      <c r="H573" s="21" t="s">
        <v>206</v>
      </c>
      <c r="I573" s="20">
        <v>2018072013</v>
      </c>
      <c r="J573" s="20" t="s">
        <v>22720</v>
      </c>
      <c r="K573" s="24">
        <v>42629</v>
      </c>
      <c r="L573" s="19">
        <v>0</v>
      </c>
      <c r="M573" s="28">
        <v>229.95</v>
      </c>
      <c r="N573" s="24"/>
    </row>
    <row r="574" spans="1:14" hidden="1" x14ac:dyDescent="0.25">
      <c r="B574" s="20">
        <v>34101086</v>
      </c>
      <c r="C574" s="20"/>
      <c r="D574" s="20" t="s">
        <v>1962</v>
      </c>
      <c r="E574" s="17" t="s">
        <v>1963</v>
      </c>
      <c r="F574" s="21">
        <v>714</v>
      </c>
      <c r="G574" s="21" t="s">
        <v>205</v>
      </c>
      <c r="H574" s="21" t="s">
        <v>206</v>
      </c>
      <c r="I574" s="20">
        <v>20100141010</v>
      </c>
      <c r="J574" s="20" t="s">
        <v>22732</v>
      </c>
      <c r="K574" s="24">
        <v>43427</v>
      </c>
      <c r="L574" s="19">
        <v>0</v>
      </c>
      <c r="M574" s="28">
        <v>599.95000000000005</v>
      </c>
      <c r="N574" s="24"/>
    </row>
    <row r="575" spans="1:14" hidden="1" x14ac:dyDescent="0.25">
      <c r="A575" s="17" t="s">
        <v>22733</v>
      </c>
      <c r="B575" s="20">
        <v>34101087</v>
      </c>
      <c r="C575" s="20"/>
      <c r="D575" s="20" t="s">
        <v>1964</v>
      </c>
      <c r="E575" s="17" t="s">
        <v>1965</v>
      </c>
      <c r="F575" s="21">
        <v>714</v>
      </c>
      <c r="G575" s="21" t="s">
        <v>205</v>
      </c>
      <c r="H575" s="21" t="s">
        <v>206</v>
      </c>
      <c r="I575" s="20">
        <v>20100141011</v>
      </c>
      <c r="J575" s="20" t="s">
        <v>22734</v>
      </c>
      <c r="K575" s="24">
        <v>43427</v>
      </c>
      <c r="L575" s="19">
        <v>0</v>
      </c>
      <c r="M575" s="28">
        <v>599.95000000000005</v>
      </c>
      <c r="N575" s="24"/>
    </row>
    <row r="576" spans="1:14" hidden="1" x14ac:dyDescent="0.25">
      <c r="B576" s="20">
        <v>34101088</v>
      </c>
      <c r="C576" s="20"/>
      <c r="D576" s="20" t="s">
        <v>1966</v>
      </c>
      <c r="E576" s="17" t="s">
        <v>1967</v>
      </c>
      <c r="F576" s="21">
        <v>714</v>
      </c>
      <c r="G576" s="21" t="s">
        <v>205</v>
      </c>
      <c r="H576" s="21" t="s">
        <v>206</v>
      </c>
      <c r="I576" s="20">
        <v>20100141012</v>
      </c>
      <c r="J576" s="20" t="s">
        <v>22735</v>
      </c>
      <c r="K576" s="24">
        <v>43427</v>
      </c>
      <c r="L576" s="19">
        <v>0</v>
      </c>
      <c r="M576" s="28">
        <v>599.95000000000005</v>
      </c>
      <c r="N576" s="24"/>
    </row>
    <row r="577" spans="1:14" hidden="1" x14ac:dyDescent="0.25">
      <c r="B577" s="20">
        <v>34101089</v>
      </c>
      <c r="C577" s="20"/>
      <c r="D577" s="20" t="s">
        <v>1968</v>
      </c>
      <c r="E577" s="17" t="s">
        <v>1969</v>
      </c>
      <c r="F577" s="21">
        <v>714</v>
      </c>
      <c r="G577" s="21" t="s">
        <v>205</v>
      </c>
      <c r="H577" s="21" t="s">
        <v>206</v>
      </c>
      <c r="I577" s="20">
        <v>20100141013</v>
      </c>
      <c r="J577" s="20" t="s">
        <v>22736</v>
      </c>
      <c r="K577" s="24">
        <v>43427</v>
      </c>
      <c r="L577" s="19">
        <v>0</v>
      </c>
      <c r="M577" s="28">
        <v>599.95000000000005</v>
      </c>
      <c r="N577" s="24"/>
    </row>
    <row r="578" spans="1:14" hidden="1" x14ac:dyDescent="0.25">
      <c r="A578" s="17" t="s">
        <v>22737</v>
      </c>
      <c r="B578" s="20">
        <v>34101090</v>
      </c>
      <c r="C578" s="20"/>
      <c r="D578" s="20" t="s">
        <v>1970</v>
      </c>
      <c r="E578" s="17" t="s">
        <v>1971</v>
      </c>
      <c r="F578" s="21">
        <v>714</v>
      </c>
      <c r="G578" s="21" t="s">
        <v>205</v>
      </c>
      <c r="H578" s="21" t="s">
        <v>206</v>
      </c>
      <c r="I578" s="20">
        <v>20100141014</v>
      </c>
      <c r="J578" s="20" t="s">
        <v>22738</v>
      </c>
      <c r="K578" s="24">
        <v>43427</v>
      </c>
      <c r="L578" s="19">
        <v>0</v>
      </c>
      <c r="M578" s="28">
        <v>599.95000000000005</v>
      </c>
      <c r="N578" s="24"/>
    </row>
    <row r="579" spans="1:14" hidden="1" x14ac:dyDescent="0.25">
      <c r="A579" s="17" t="s">
        <v>22739</v>
      </c>
      <c r="B579" s="20">
        <v>34101782</v>
      </c>
      <c r="C579" s="20"/>
      <c r="D579" s="20" t="s">
        <v>1531</v>
      </c>
      <c r="E579" s="17" t="s">
        <v>1532</v>
      </c>
      <c r="F579" s="21">
        <v>714</v>
      </c>
      <c r="G579" s="21" t="s">
        <v>205</v>
      </c>
      <c r="H579" s="21" t="s">
        <v>206</v>
      </c>
      <c r="I579" s="20">
        <v>20100141210</v>
      </c>
      <c r="J579" s="20" t="s">
        <v>22740</v>
      </c>
      <c r="K579" s="24">
        <v>43427</v>
      </c>
      <c r="L579" s="19">
        <v>0</v>
      </c>
      <c r="M579" s="28">
        <v>599.95000000000005</v>
      </c>
      <c r="N579" s="24"/>
    </row>
    <row r="580" spans="1:14" hidden="1" x14ac:dyDescent="0.25">
      <c r="A580" s="17" t="s">
        <v>22741</v>
      </c>
      <c r="B580" s="20">
        <v>34101783</v>
      </c>
      <c r="C580" s="20"/>
      <c r="D580" s="20" t="s">
        <v>1533</v>
      </c>
      <c r="E580" s="17" t="s">
        <v>1534</v>
      </c>
      <c r="F580" s="21">
        <v>714</v>
      </c>
      <c r="G580" s="21" t="s">
        <v>205</v>
      </c>
      <c r="H580" s="21" t="s">
        <v>206</v>
      </c>
      <c r="I580" s="20">
        <v>20100141211</v>
      </c>
      <c r="J580" s="20" t="s">
        <v>22742</v>
      </c>
      <c r="K580" s="24">
        <v>43427</v>
      </c>
      <c r="L580" s="19">
        <v>0</v>
      </c>
      <c r="M580" s="28">
        <v>599.95000000000005</v>
      </c>
      <c r="N580" s="24"/>
    </row>
    <row r="581" spans="1:14" hidden="1" x14ac:dyDescent="0.25">
      <c r="A581" s="17" t="s">
        <v>22743</v>
      </c>
      <c r="B581" s="20">
        <v>34101784</v>
      </c>
      <c r="C581" s="20"/>
      <c r="D581" s="20" t="s">
        <v>1535</v>
      </c>
      <c r="E581" s="17" t="s">
        <v>1536</v>
      </c>
      <c r="F581" s="21">
        <v>714</v>
      </c>
      <c r="G581" s="21" t="s">
        <v>205</v>
      </c>
      <c r="H581" s="21" t="s">
        <v>206</v>
      </c>
      <c r="I581" s="20">
        <v>20100141212</v>
      </c>
      <c r="J581" s="20" t="s">
        <v>22744</v>
      </c>
      <c r="K581" s="24">
        <v>43427</v>
      </c>
      <c r="L581" s="19">
        <v>0</v>
      </c>
      <c r="M581" s="28">
        <v>599.95000000000005</v>
      </c>
      <c r="N581" s="24"/>
    </row>
    <row r="582" spans="1:14" hidden="1" x14ac:dyDescent="0.25">
      <c r="A582" s="17" t="s">
        <v>22745</v>
      </c>
      <c r="B582" s="20">
        <v>34101785</v>
      </c>
      <c r="C582" s="20"/>
      <c r="D582" s="20" t="s">
        <v>1537</v>
      </c>
      <c r="E582" s="17" t="s">
        <v>1538</v>
      </c>
      <c r="F582" s="21">
        <v>714</v>
      </c>
      <c r="G582" s="21" t="s">
        <v>205</v>
      </c>
      <c r="H582" s="21" t="s">
        <v>206</v>
      </c>
      <c r="I582" s="20">
        <v>20100141213</v>
      </c>
      <c r="J582" s="20" t="s">
        <v>22746</v>
      </c>
      <c r="K582" s="24">
        <v>43427</v>
      </c>
      <c r="L582" s="19">
        <v>0</v>
      </c>
      <c r="M582" s="28">
        <v>599.95000000000005</v>
      </c>
      <c r="N582" s="24"/>
    </row>
    <row r="583" spans="1:14" hidden="1" x14ac:dyDescent="0.25">
      <c r="A583" s="17" t="s">
        <v>22747</v>
      </c>
      <c r="B583" s="20">
        <v>34101786</v>
      </c>
      <c r="C583" s="20"/>
      <c r="D583" s="20" t="s">
        <v>1539</v>
      </c>
      <c r="E583" s="17" t="s">
        <v>1540</v>
      </c>
      <c r="F583" s="21">
        <v>714</v>
      </c>
      <c r="G583" s="21" t="s">
        <v>205</v>
      </c>
      <c r="H583" s="21" t="s">
        <v>206</v>
      </c>
      <c r="I583" s="20">
        <v>20100141214</v>
      </c>
      <c r="J583" s="20" t="s">
        <v>22748</v>
      </c>
      <c r="K583" s="24">
        <v>43427</v>
      </c>
      <c r="L583" s="19">
        <v>0</v>
      </c>
      <c r="M583" s="28">
        <v>599.95000000000005</v>
      </c>
      <c r="N583" s="24"/>
    </row>
    <row r="584" spans="1:14" hidden="1" x14ac:dyDescent="0.25">
      <c r="B584" s="20">
        <v>34101115</v>
      </c>
      <c r="C584" s="20"/>
      <c r="D584" s="20"/>
      <c r="E584" s="17" t="s">
        <v>1959</v>
      </c>
      <c r="F584" s="21">
        <v>714</v>
      </c>
      <c r="G584" s="21" t="s">
        <v>205</v>
      </c>
      <c r="H584" s="21" t="s">
        <v>206</v>
      </c>
      <c r="I584" s="20">
        <v>20100141367</v>
      </c>
      <c r="J584" s="20" t="s">
        <v>22749</v>
      </c>
      <c r="K584" s="24">
        <v>42831</v>
      </c>
      <c r="L584" s="19">
        <v>0</v>
      </c>
      <c r="M584" s="28">
        <v>599.95000000000005</v>
      </c>
      <c r="N584" s="24"/>
    </row>
    <row r="585" spans="1:14" hidden="1" x14ac:dyDescent="0.25">
      <c r="B585" s="20">
        <v>34101116</v>
      </c>
      <c r="C585" s="20"/>
      <c r="D585" s="20"/>
      <c r="E585" s="17" t="s">
        <v>1960</v>
      </c>
      <c r="F585" s="21">
        <v>714</v>
      </c>
      <c r="G585" s="21" t="s">
        <v>205</v>
      </c>
      <c r="H585" s="21" t="s">
        <v>206</v>
      </c>
      <c r="I585" s="20">
        <v>20100141368</v>
      </c>
      <c r="J585" s="20" t="s">
        <v>22750</v>
      </c>
      <c r="K585" s="24">
        <v>42831</v>
      </c>
      <c r="L585" s="19">
        <v>0</v>
      </c>
      <c r="M585" s="28">
        <v>599.95000000000005</v>
      </c>
      <c r="N585" s="24"/>
    </row>
    <row r="586" spans="1:14" hidden="1" x14ac:dyDescent="0.25">
      <c r="B586" s="20">
        <v>34101117</v>
      </c>
      <c r="C586" s="20"/>
      <c r="D586" s="20"/>
      <c r="E586" s="17" t="s">
        <v>1961</v>
      </c>
      <c r="F586" s="21">
        <v>714</v>
      </c>
      <c r="G586" s="21" t="s">
        <v>205</v>
      </c>
      <c r="H586" s="21" t="s">
        <v>206</v>
      </c>
      <c r="I586" s="20">
        <v>20100141369</v>
      </c>
      <c r="J586" s="20" t="s">
        <v>22751</v>
      </c>
      <c r="K586" s="24">
        <v>42831</v>
      </c>
      <c r="L586" s="19">
        <v>0</v>
      </c>
      <c r="M586" s="28">
        <v>599.95000000000005</v>
      </c>
      <c r="N586" s="24"/>
    </row>
    <row r="587" spans="1:14" hidden="1" x14ac:dyDescent="0.25">
      <c r="B587" s="20">
        <v>34101094</v>
      </c>
      <c r="C587" s="20"/>
      <c r="D587" s="20"/>
      <c r="E587" s="17" t="s">
        <v>1978</v>
      </c>
      <c r="F587" s="21">
        <v>714</v>
      </c>
      <c r="G587" s="21" t="s">
        <v>205</v>
      </c>
      <c r="H587" s="21" t="s">
        <v>206</v>
      </c>
      <c r="I587" s="20">
        <v>20100141610</v>
      </c>
      <c r="J587" s="20" t="s">
        <v>22752</v>
      </c>
      <c r="K587" s="24">
        <v>42975</v>
      </c>
      <c r="L587" s="19">
        <v>0</v>
      </c>
      <c r="M587" s="28">
        <v>599.95000000000005</v>
      </c>
      <c r="N587" s="24"/>
    </row>
    <row r="588" spans="1:14" hidden="1" x14ac:dyDescent="0.25">
      <c r="B588" s="20">
        <v>34101095</v>
      </c>
      <c r="C588" s="20"/>
      <c r="D588" s="20"/>
      <c r="E588" s="17" t="s">
        <v>1979</v>
      </c>
      <c r="F588" s="21">
        <v>714</v>
      </c>
      <c r="G588" s="21" t="s">
        <v>205</v>
      </c>
      <c r="H588" s="21" t="s">
        <v>206</v>
      </c>
      <c r="I588" s="20">
        <v>20100141611</v>
      </c>
      <c r="J588" s="20" t="s">
        <v>22753</v>
      </c>
      <c r="K588" s="24">
        <v>42975</v>
      </c>
      <c r="L588" s="19">
        <v>0</v>
      </c>
      <c r="M588" s="28">
        <v>599.95000000000005</v>
      </c>
      <c r="N588" s="24"/>
    </row>
    <row r="589" spans="1:14" hidden="1" x14ac:dyDescent="0.25">
      <c r="B589" s="20">
        <v>34101096</v>
      </c>
      <c r="C589" s="20"/>
      <c r="D589" s="20"/>
      <c r="E589" s="17" t="s">
        <v>1980</v>
      </c>
      <c r="F589" s="21">
        <v>714</v>
      </c>
      <c r="G589" s="21" t="s">
        <v>205</v>
      </c>
      <c r="H589" s="21" t="s">
        <v>206</v>
      </c>
      <c r="I589" s="20">
        <v>20100141612</v>
      </c>
      <c r="J589" s="20" t="s">
        <v>22754</v>
      </c>
      <c r="K589" s="24">
        <v>42975</v>
      </c>
      <c r="L589" s="19">
        <v>0</v>
      </c>
      <c r="M589" s="28">
        <v>599.95000000000005</v>
      </c>
      <c r="N589" s="24"/>
    </row>
    <row r="590" spans="1:14" hidden="1" x14ac:dyDescent="0.25">
      <c r="B590" s="20">
        <v>34101097</v>
      </c>
      <c r="C590" s="20"/>
      <c r="D590" s="20"/>
      <c r="E590" s="17" t="s">
        <v>1981</v>
      </c>
      <c r="F590" s="21">
        <v>714</v>
      </c>
      <c r="G590" s="21" t="s">
        <v>205</v>
      </c>
      <c r="H590" s="21" t="s">
        <v>206</v>
      </c>
      <c r="I590" s="20">
        <v>20100141613</v>
      </c>
      <c r="J590" s="20" t="s">
        <v>22755</v>
      </c>
      <c r="K590" s="24">
        <v>42975</v>
      </c>
      <c r="L590" s="19">
        <v>0</v>
      </c>
      <c r="M590" s="28">
        <v>599.95000000000005</v>
      </c>
      <c r="N590" s="24"/>
    </row>
    <row r="591" spans="1:14" hidden="1" x14ac:dyDescent="0.25">
      <c r="B591" s="20">
        <v>34101098</v>
      </c>
      <c r="C591" s="20"/>
      <c r="D591" s="20"/>
      <c r="E591" s="17" t="s">
        <v>1982</v>
      </c>
      <c r="F591" s="21">
        <v>714</v>
      </c>
      <c r="G591" s="21" t="s">
        <v>205</v>
      </c>
      <c r="H591" s="21" t="s">
        <v>206</v>
      </c>
      <c r="I591" s="20">
        <v>20100141614</v>
      </c>
      <c r="J591" s="20" t="s">
        <v>22756</v>
      </c>
      <c r="K591" s="24">
        <v>42975</v>
      </c>
      <c r="L591" s="19">
        <v>0</v>
      </c>
      <c r="M591" s="28">
        <v>599.95000000000005</v>
      </c>
      <c r="N591" s="24"/>
    </row>
    <row r="592" spans="1:14" hidden="1" x14ac:dyDescent="0.25">
      <c r="B592" s="20">
        <v>34101078</v>
      </c>
      <c r="C592" s="20"/>
      <c r="D592" s="20" t="s">
        <v>2007</v>
      </c>
      <c r="E592" s="17" t="s">
        <v>2008</v>
      </c>
      <c r="F592" s="21">
        <v>714</v>
      </c>
      <c r="G592" s="21" t="s">
        <v>205</v>
      </c>
      <c r="H592" s="21" t="s">
        <v>206</v>
      </c>
      <c r="I592" s="20">
        <v>20100142010</v>
      </c>
      <c r="J592" s="20" t="s">
        <v>22757</v>
      </c>
      <c r="K592" s="24">
        <v>43427</v>
      </c>
      <c r="L592" s="19">
        <v>0</v>
      </c>
      <c r="M592" s="28">
        <v>599.95000000000005</v>
      </c>
      <c r="N592" s="24"/>
    </row>
    <row r="593" spans="1:14" hidden="1" x14ac:dyDescent="0.25">
      <c r="A593" s="17" t="s">
        <v>22758</v>
      </c>
      <c r="B593" s="20">
        <v>34101079</v>
      </c>
      <c r="C593" s="20"/>
      <c r="D593" s="20" t="s">
        <v>2009</v>
      </c>
      <c r="E593" s="17" t="s">
        <v>2010</v>
      </c>
      <c r="F593" s="21">
        <v>714</v>
      </c>
      <c r="G593" s="21" t="s">
        <v>205</v>
      </c>
      <c r="H593" s="21" t="s">
        <v>206</v>
      </c>
      <c r="I593" s="20">
        <v>20100142011</v>
      </c>
      <c r="J593" s="20" t="s">
        <v>22759</v>
      </c>
      <c r="K593" s="24">
        <v>43427</v>
      </c>
      <c r="L593" s="19">
        <v>0</v>
      </c>
      <c r="M593" s="28">
        <v>599.95000000000005</v>
      </c>
      <c r="N593" s="24"/>
    </row>
    <row r="594" spans="1:14" hidden="1" x14ac:dyDescent="0.25">
      <c r="B594" s="20">
        <v>34101080</v>
      </c>
      <c r="C594" s="20"/>
      <c r="D594" s="20" t="s">
        <v>2011</v>
      </c>
      <c r="E594" s="17" t="s">
        <v>2012</v>
      </c>
      <c r="F594" s="21">
        <v>714</v>
      </c>
      <c r="G594" s="21" t="s">
        <v>205</v>
      </c>
      <c r="H594" s="21" t="s">
        <v>206</v>
      </c>
      <c r="I594" s="20">
        <v>20100142012</v>
      </c>
      <c r="J594" s="20" t="s">
        <v>22760</v>
      </c>
      <c r="K594" s="24">
        <v>43427</v>
      </c>
      <c r="L594" s="19">
        <v>0</v>
      </c>
      <c r="M594" s="28">
        <v>599.95000000000005</v>
      </c>
      <c r="N594" s="24"/>
    </row>
    <row r="595" spans="1:14" hidden="1" x14ac:dyDescent="0.25">
      <c r="A595" s="17" t="s">
        <v>22761</v>
      </c>
      <c r="B595" s="20">
        <v>34101081</v>
      </c>
      <c r="C595" s="20"/>
      <c r="D595" s="20" t="s">
        <v>2013</v>
      </c>
      <c r="E595" s="17" t="s">
        <v>2014</v>
      </c>
      <c r="F595" s="21">
        <v>714</v>
      </c>
      <c r="G595" s="21" t="s">
        <v>205</v>
      </c>
      <c r="H595" s="21" t="s">
        <v>206</v>
      </c>
      <c r="I595" s="20">
        <v>20100142013</v>
      </c>
      <c r="J595" s="20" t="s">
        <v>22762</v>
      </c>
      <c r="K595" s="24">
        <v>43427</v>
      </c>
      <c r="L595" s="19">
        <v>0</v>
      </c>
      <c r="M595" s="28">
        <v>599.95000000000005</v>
      </c>
      <c r="N595" s="24"/>
    </row>
    <row r="596" spans="1:14" hidden="1" x14ac:dyDescent="0.25">
      <c r="B596" s="20">
        <v>34101082</v>
      </c>
      <c r="C596" s="20"/>
      <c r="D596" s="20" t="s">
        <v>2015</v>
      </c>
      <c r="E596" s="17" t="s">
        <v>2016</v>
      </c>
      <c r="F596" s="21">
        <v>714</v>
      </c>
      <c r="G596" s="21" t="s">
        <v>205</v>
      </c>
      <c r="H596" s="21" t="s">
        <v>206</v>
      </c>
      <c r="I596" s="20">
        <v>20100142014</v>
      </c>
      <c r="J596" s="20" t="s">
        <v>22763</v>
      </c>
      <c r="K596" s="24">
        <v>43427</v>
      </c>
      <c r="L596" s="19">
        <v>0</v>
      </c>
      <c r="M596" s="28">
        <v>599.95000000000005</v>
      </c>
      <c r="N596" s="24"/>
    </row>
    <row r="597" spans="1:14" hidden="1" x14ac:dyDescent="0.25">
      <c r="A597" s="17" t="s">
        <v>22764</v>
      </c>
      <c r="B597" s="20">
        <v>34101503</v>
      </c>
      <c r="C597" s="20"/>
      <c r="D597" s="20" t="s">
        <v>2033</v>
      </c>
      <c r="E597" s="17" t="s">
        <v>2034</v>
      </c>
      <c r="F597" s="21">
        <v>714</v>
      </c>
      <c r="G597" s="21" t="s">
        <v>205</v>
      </c>
      <c r="H597" s="21" t="s">
        <v>206</v>
      </c>
      <c r="I597" s="20">
        <v>20100142367</v>
      </c>
      <c r="J597" s="20" t="s">
        <v>22765</v>
      </c>
      <c r="K597" s="24">
        <v>43427</v>
      </c>
      <c r="L597" s="19">
        <v>0</v>
      </c>
      <c r="M597" s="28">
        <v>599.95000000000005</v>
      </c>
      <c r="N597" s="24"/>
    </row>
    <row r="598" spans="1:14" hidden="1" x14ac:dyDescent="0.25">
      <c r="A598" s="17" t="s">
        <v>22766</v>
      </c>
      <c r="B598" s="20">
        <v>34101504</v>
      </c>
      <c r="C598" s="20"/>
      <c r="D598" s="20" t="s">
        <v>2035</v>
      </c>
      <c r="E598" s="17" t="s">
        <v>2036</v>
      </c>
      <c r="F598" s="21">
        <v>714</v>
      </c>
      <c r="G598" s="21" t="s">
        <v>205</v>
      </c>
      <c r="H598" s="21" t="s">
        <v>206</v>
      </c>
      <c r="I598" s="20">
        <v>20100142368</v>
      </c>
      <c r="J598" s="20" t="s">
        <v>22767</v>
      </c>
      <c r="K598" s="24">
        <v>43427</v>
      </c>
      <c r="L598" s="19">
        <v>0</v>
      </c>
      <c r="M598" s="28">
        <v>599.95000000000005</v>
      </c>
      <c r="N598" s="24"/>
    </row>
    <row r="599" spans="1:14" hidden="1" x14ac:dyDescent="0.25">
      <c r="B599" s="20">
        <v>34101505</v>
      </c>
      <c r="C599" s="20"/>
      <c r="D599" s="20" t="s">
        <v>2037</v>
      </c>
      <c r="E599" s="17" t="s">
        <v>2038</v>
      </c>
      <c r="F599" s="21">
        <v>714</v>
      </c>
      <c r="G599" s="21" t="s">
        <v>205</v>
      </c>
      <c r="H599" s="21" t="s">
        <v>206</v>
      </c>
      <c r="I599" s="20">
        <v>20100142369</v>
      </c>
      <c r="J599" s="20" t="s">
        <v>22768</v>
      </c>
      <c r="K599" s="24">
        <v>43427</v>
      </c>
      <c r="L599" s="19">
        <v>0</v>
      </c>
      <c r="M599" s="28">
        <v>599.95000000000005</v>
      </c>
      <c r="N599" s="24"/>
    </row>
    <row r="600" spans="1:14" hidden="1" x14ac:dyDescent="0.25">
      <c r="B600" s="20">
        <v>34101102</v>
      </c>
      <c r="C600" s="20"/>
      <c r="D600" s="20"/>
      <c r="E600" s="17" t="s">
        <v>1991</v>
      </c>
      <c r="F600" s="21">
        <v>714</v>
      </c>
      <c r="G600" s="21" t="s">
        <v>205</v>
      </c>
      <c r="H600" s="21" t="s">
        <v>206</v>
      </c>
      <c r="I600" s="20">
        <v>20100142410</v>
      </c>
      <c r="J600" s="20" t="s">
        <v>22769</v>
      </c>
      <c r="K600" s="24">
        <v>42975</v>
      </c>
      <c r="L600" s="19">
        <v>0</v>
      </c>
      <c r="M600" s="28">
        <v>599.95000000000005</v>
      </c>
      <c r="N600" s="24"/>
    </row>
    <row r="601" spans="1:14" hidden="1" x14ac:dyDescent="0.25">
      <c r="B601" s="20">
        <v>34101103</v>
      </c>
      <c r="C601" s="20"/>
      <c r="D601" s="20"/>
      <c r="E601" s="17" t="s">
        <v>1992</v>
      </c>
      <c r="F601" s="21">
        <v>714</v>
      </c>
      <c r="G601" s="21" t="s">
        <v>205</v>
      </c>
      <c r="H601" s="21" t="s">
        <v>206</v>
      </c>
      <c r="I601" s="20">
        <v>20100142411</v>
      </c>
      <c r="J601" s="20" t="s">
        <v>22770</v>
      </c>
      <c r="K601" s="24">
        <v>42975</v>
      </c>
      <c r="L601" s="19">
        <v>0</v>
      </c>
      <c r="M601" s="28">
        <v>599.95000000000005</v>
      </c>
      <c r="N601" s="24"/>
    </row>
    <row r="602" spans="1:14" hidden="1" x14ac:dyDescent="0.25">
      <c r="B602" s="20">
        <v>34101104</v>
      </c>
      <c r="C602" s="20"/>
      <c r="D602" s="20"/>
      <c r="E602" s="17" t="s">
        <v>1993</v>
      </c>
      <c r="F602" s="21">
        <v>714</v>
      </c>
      <c r="G602" s="21" t="s">
        <v>205</v>
      </c>
      <c r="H602" s="21" t="s">
        <v>206</v>
      </c>
      <c r="I602" s="20">
        <v>20100142412</v>
      </c>
      <c r="J602" s="20" t="s">
        <v>22771</v>
      </c>
      <c r="K602" s="24">
        <v>42975</v>
      </c>
      <c r="L602" s="19">
        <v>0</v>
      </c>
      <c r="M602" s="28">
        <v>599.95000000000005</v>
      </c>
      <c r="N602" s="24"/>
    </row>
    <row r="603" spans="1:14" hidden="1" x14ac:dyDescent="0.25">
      <c r="B603" s="20">
        <v>34101105</v>
      </c>
      <c r="C603" s="20"/>
      <c r="D603" s="20"/>
      <c r="E603" s="17" t="s">
        <v>1994</v>
      </c>
      <c r="F603" s="21">
        <v>714</v>
      </c>
      <c r="G603" s="21" t="s">
        <v>205</v>
      </c>
      <c r="H603" s="21" t="s">
        <v>206</v>
      </c>
      <c r="I603" s="20">
        <v>20100142413</v>
      </c>
      <c r="J603" s="20" t="s">
        <v>22772</v>
      </c>
      <c r="K603" s="24">
        <v>42975</v>
      </c>
      <c r="L603" s="19">
        <v>0</v>
      </c>
      <c r="M603" s="28">
        <v>599.95000000000005</v>
      </c>
      <c r="N603" s="24"/>
    </row>
    <row r="604" spans="1:14" hidden="1" x14ac:dyDescent="0.25">
      <c r="B604" s="20">
        <v>34101106</v>
      </c>
      <c r="C604" s="20"/>
      <c r="D604" s="20"/>
      <c r="E604" s="17" t="s">
        <v>1995</v>
      </c>
      <c r="F604" s="21">
        <v>714</v>
      </c>
      <c r="G604" s="21" t="s">
        <v>205</v>
      </c>
      <c r="H604" s="21" t="s">
        <v>206</v>
      </c>
      <c r="I604" s="20">
        <v>20100142414</v>
      </c>
      <c r="J604" s="20" t="s">
        <v>22773</v>
      </c>
      <c r="K604" s="24">
        <v>42975</v>
      </c>
      <c r="L604" s="19">
        <v>0</v>
      </c>
      <c r="M604" s="28">
        <v>599.95000000000005</v>
      </c>
      <c r="N604" s="24"/>
    </row>
    <row r="605" spans="1:14" hidden="1" x14ac:dyDescent="0.25">
      <c r="A605" s="17" t="s">
        <v>22774</v>
      </c>
      <c r="B605" s="20">
        <v>34101107</v>
      </c>
      <c r="C605" s="20"/>
      <c r="D605" s="20"/>
      <c r="E605" s="17" t="s">
        <v>2004</v>
      </c>
      <c r="F605" s="21">
        <v>714</v>
      </c>
      <c r="G605" s="21" t="s">
        <v>205</v>
      </c>
      <c r="H605" s="21" t="s">
        <v>206</v>
      </c>
      <c r="I605" s="20">
        <v>20100142737</v>
      </c>
      <c r="J605" s="20" t="s">
        <v>22775</v>
      </c>
      <c r="K605" s="24">
        <v>42975</v>
      </c>
      <c r="L605" s="19">
        <v>0</v>
      </c>
      <c r="M605" s="28">
        <v>599.95000000000005</v>
      </c>
      <c r="N605" s="24"/>
    </row>
    <row r="606" spans="1:14" hidden="1" x14ac:dyDescent="0.25">
      <c r="B606" s="20">
        <v>34101108</v>
      </c>
      <c r="C606" s="20"/>
      <c r="D606" s="20"/>
      <c r="E606" s="17" t="s">
        <v>2005</v>
      </c>
      <c r="F606" s="21">
        <v>714</v>
      </c>
      <c r="G606" s="21" t="s">
        <v>205</v>
      </c>
      <c r="H606" s="21" t="s">
        <v>206</v>
      </c>
      <c r="I606" s="20">
        <v>20100142738</v>
      </c>
      <c r="J606" s="20" t="s">
        <v>22776</v>
      </c>
      <c r="K606" s="24">
        <v>42975</v>
      </c>
      <c r="L606" s="19">
        <v>0</v>
      </c>
      <c r="M606" s="28">
        <v>599.95000000000005</v>
      </c>
      <c r="N606" s="24"/>
    </row>
    <row r="607" spans="1:14" hidden="1" x14ac:dyDescent="0.25">
      <c r="A607" s="17" t="s">
        <v>22777</v>
      </c>
      <c r="B607" s="20">
        <v>34101109</v>
      </c>
      <c r="C607" s="20"/>
      <c r="D607" s="20"/>
      <c r="E607" s="17" t="s">
        <v>2006</v>
      </c>
      <c r="F607" s="21">
        <v>714</v>
      </c>
      <c r="G607" s="21" t="s">
        <v>205</v>
      </c>
      <c r="H607" s="21" t="s">
        <v>206</v>
      </c>
      <c r="I607" s="20">
        <v>20100142739</v>
      </c>
      <c r="J607" s="20" t="s">
        <v>22778</v>
      </c>
      <c r="K607" s="24">
        <v>42975</v>
      </c>
      <c r="L607" s="19">
        <v>0</v>
      </c>
      <c r="M607" s="28">
        <v>599.95000000000005</v>
      </c>
      <c r="N607" s="24"/>
    </row>
    <row r="608" spans="1:14" hidden="1" x14ac:dyDescent="0.25">
      <c r="B608" s="20">
        <v>34101351</v>
      </c>
      <c r="C608" s="20"/>
      <c r="D608" s="20"/>
      <c r="E608" s="17" t="s">
        <v>1990</v>
      </c>
      <c r="F608" s="21">
        <v>714</v>
      </c>
      <c r="G608" s="21" t="s">
        <v>205</v>
      </c>
      <c r="H608" s="21" t="s">
        <v>206</v>
      </c>
      <c r="I608" s="20">
        <v>20100147298</v>
      </c>
      <c r="J608" s="20" t="s">
        <v>22779</v>
      </c>
      <c r="K608" s="24">
        <v>42534</v>
      </c>
      <c r="L608" s="19">
        <v>0</v>
      </c>
      <c r="M608" s="28">
        <v>599.95000000000005</v>
      </c>
      <c r="N608" s="24"/>
    </row>
    <row r="609" spans="1:14" hidden="1" x14ac:dyDescent="0.25">
      <c r="A609" s="17" t="s">
        <v>22780</v>
      </c>
      <c r="B609" s="20">
        <v>34101721</v>
      </c>
      <c r="C609" s="20"/>
      <c r="D609" s="20"/>
      <c r="E609" s="17" t="s">
        <v>1550</v>
      </c>
      <c r="F609" s="21">
        <v>714</v>
      </c>
      <c r="G609" s="21" t="s">
        <v>205</v>
      </c>
      <c r="H609" s="21" t="s">
        <v>206</v>
      </c>
      <c r="I609" s="20">
        <v>20100147308</v>
      </c>
      <c r="J609" s="20" t="s">
        <v>22781</v>
      </c>
      <c r="K609" s="24">
        <v>43132</v>
      </c>
      <c r="L609" s="19">
        <v>0</v>
      </c>
      <c r="M609" s="28">
        <v>599.95000000000005</v>
      </c>
      <c r="N609" s="24"/>
    </row>
    <row r="610" spans="1:14" hidden="1" x14ac:dyDescent="0.25">
      <c r="A610" s="17" t="s">
        <v>22782</v>
      </c>
      <c r="B610" s="20">
        <v>34101722</v>
      </c>
      <c r="C610" s="20"/>
      <c r="D610" s="20"/>
      <c r="E610" s="17" t="s">
        <v>1551</v>
      </c>
      <c r="F610" s="21">
        <v>714</v>
      </c>
      <c r="G610" s="21" t="s">
        <v>205</v>
      </c>
      <c r="H610" s="21" t="s">
        <v>206</v>
      </c>
      <c r="I610" s="20">
        <v>20100147309</v>
      </c>
      <c r="J610" s="20" t="s">
        <v>22783</v>
      </c>
      <c r="K610" s="24">
        <v>43132</v>
      </c>
      <c r="L610" s="19">
        <v>0</v>
      </c>
      <c r="M610" s="28">
        <v>599.95000000000005</v>
      </c>
      <c r="N610" s="24"/>
    </row>
    <row r="611" spans="1:14" hidden="1" x14ac:dyDescent="0.25">
      <c r="B611" s="20">
        <v>34100770</v>
      </c>
      <c r="C611" s="20"/>
      <c r="D611" s="20"/>
      <c r="E611" s="17" t="s">
        <v>2931</v>
      </c>
      <c r="F611" s="21">
        <v>714</v>
      </c>
      <c r="G611" s="21" t="s">
        <v>205</v>
      </c>
      <c r="H611" s="21" t="s">
        <v>206</v>
      </c>
      <c r="I611" s="20">
        <v>20110112009</v>
      </c>
      <c r="J611" s="20" t="s">
        <v>22784</v>
      </c>
      <c r="K611" s="24">
        <v>41795</v>
      </c>
      <c r="L611" s="19">
        <v>0</v>
      </c>
      <c r="M611" s="28">
        <v>459.95</v>
      </c>
      <c r="N611" s="24"/>
    </row>
    <row r="612" spans="1:14" hidden="1" x14ac:dyDescent="0.25">
      <c r="A612" s="17" t="s">
        <v>22816</v>
      </c>
      <c r="B612" s="20">
        <v>34101338</v>
      </c>
      <c r="C612" s="20"/>
      <c r="D612" s="20" t="s">
        <v>2417</v>
      </c>
      <c r="E612" s="17" t="s">
        <v>2418</v>
      </c>
      <c r="F612" s="21">
        <v>714</v>
      </c>
      <c r="G612" s="21" t="s">
        <v>205</v>
      </c>
      <c r="H612" s="21" t="s">
        <v>206</v>
      </c>
      <c r="I612" s="20">
        <v>20120141235</v>
      </c>
      <c r="J612" s="20" t="s">
        <v>22817</v>
      </c>
      <c r="K612" s="24">
        <v>42975</v>
      </c>
      <c r="L612" s="19">
        <v>0</v>
      </c>
      <c r="M612" s="28">
        <v>369.95</v>
      </c>
      <c r="N612" s="24"/>
    </row>
    <row r="613" spans="1:14" hidden="1" x14ac:dyDescent="0.25">
      <c r="A613" s="17" t="s">
        <v>22818</v>
      </c>
      <c r="B613" s="20">
        <v>34101339</v>
      </c>
      <c r="C613" s="20"/>
      <c r="D613" s="20" t="s">
        <v>2419</v>
      </c>
      <c r="E613" s="17" t="s">
        <v>2420</v>
      </c>
      <c r="F613" s="21">
        <v>714</v>
      </c>
      <c r="G613" s="21" t="s">
        <v>205</v>
      </c>
      <c r="H613" s="21" t="s">
        <v>206</v>
      </c>
      <c r="I613" s="20">
        <v>20120141236</v>
      </c>
      <c r="J613" s="20" t="s">
        <v>22819</v>
      </c>
      <c r="K613" s="24">
        <v>42975</v>
      </c>
      <c r="L613" s="19">
        <v>0</v>
      </c>
      <c r="M613" s="28">
        <v>369.95</v>
      </c>
      <c r="N613" s="24"/>
    </row>
    <row r="614" spans="1:14" hidden="1" x14ac:dyDescent="0.25">
      <c r="A614" s="17" t="s">
        <v>22820</v>
      </c>
      <c r="B614" s="20">
        <v>34101340</v>
      </c>
      <c r="C614" s="20"/>
      <c r="D614" s="20" t="s">
        <v>2421</v>
      </c>
      <c r="E614" s="17" t="s">
        <v>2422</v>
      </c>
      <c r="F614" s="21">
        <v>714</v>
      </c>
      <c r="G614" s="21" t="s">
        <v>205</v>
      </c>
      <c r="H614" s="21" t="s">
        <v>206</v>
      </c>
      <c r="I614" s="20">
        <v>20120141237</v>
      </c>
      <c r="J614" s="20" t="s">
        <v>22821</v>
      </c>
      <c r="K614" s="24">
        <v>42975</v>
      </c>
      <c r="L614" s="19">
        <v>0</v>
      </c>
      <c r="M614" s="28">
        <v>369.95</v>
      </c>
      <c r="N614" s="24"/>
    </row>
    <row r="615" spans="1:14" hidden="1" x14ac:dyDescent="0.25">
      <c r="A615" s="17" t="s">
        <v>22822</v>
      </c>
      <c r="B615" s="20">
        <v>34101341</v>
      </c>
      <c r="C615" s="20"/>
      <c r="D615" s="20" t="s">
        <v>2423</v>
      </c>
      <c r="E615" s="17" t="s">
        <v>2424</v>
      </c>
      <c r="F615" s="21">
        <v>714</v>
      </c>
      <c r="G615" s="21" t="s">
        <v>205</v>
      </c>
      <c r="H615" s="21" t="s">
        <v>206</v>
      </c>
      <c r="I615" s="20">
        <v>20120141238</v>
      </c>
      <c r="J615" s="20" t="s">
        <v>22823</v>
      </c>
      <c r="K615" s="24">
        <v>42975</v>
      </c>
      <c r="L615" s="19">
        <v>0</v>
      </c>
      <c r="M615" s="28">
        <v>369.95</v>
      </c>
      <c r="N615" s="24"/>
    </row>
    <row r="616" spans="1:14" hidden="1" x14ac:dyDescent="0.25">
      <c r="A616" s="17" t="s">
        <v>22824</v>
      </c>
      <c r="B616" s="20">
        <v>34101342</v>
      </c>
      <c r="C616" s="20"/>
      <c r="D616" s="20" t="s">
        <v>2425</v>
      </c>
      <c r="E616" s="17" t="s">
        <v>2426</v>
      </c>
      <c r="F616" s="21">
        <v>714</v>
      </c>
      <c r="G616" s="21" t="s">
        <v>205</v>
      </c>
      <c r="H616" s="21" t="s">
        <v>206</v>
      </c>
      <c r="I616" s="20">
        <v>20120141239</v>
      </c>
      <c r="J616" s="20" t="s">
        <v>22825</v>
      </c>
      <c r="K616" s="24">
        <v>42975</v>
      </c>
      <c r="L616" s="19">
        <v>0</v>
      </c>
      <c r="M616" s="28">
        <v>369.95</v>
      </c>
      <c r="N616" s="24"/>
    </row>
    <row r="617" spans="1:14" hidden="1" x14ac:dyDescent="0.25">
      <c r="A617" s="17" t="s">
        <v>22826</v>
      </c>
      <c r="B617" s="20">
        <v>34101620</v>
      </c>
      <c r="C617" s="20"/>
      <c r="D617" s="20" t="s">
        <v>2820</v>
      </c>
      <c r="E617" s="17" t="s">
        <v>2821</v>
      </c>
      <c r="F617" s="21">
        <v>714</v>
      </c>
      <c r="G617" s="21" t="s">
        <v>205</v>
      </c>
      <c r="H617" s="21" t="s">
        <v>206</v>
      </c>
      <c r="I617" s="20">
        <v>20120141255</v>
      </c>
      <c r="J617" s="20" t="s">
        <v>22827</v>
      </c>
      <c r="K617" s="24">
        <v>43405</v>
      </c>
      <c r="L617" s="19">
        <v>0</v>
      </c>
      <c r="M617" s="28">
        <v>369.95</v>
      </c>
      <c r="N617" s="24"/>
    </row>
    <row r="618" spans="1:14" hidden="1" x14ac:dyDescent="0.25">
      <c r="A618" s="17" t="s">
        <v>22828</v>
      </c>
      <c r="B618" s="20">
        <v>34101621</v>
      </c>
      <c r="C618" s="20"/>
      <c r="D618" s="20" t="s">
        <v>2822</v>
      </c>
      <c r="E618" s="17" t="s">
        <v>2823</v>
      </c>
      <c r="F618" s="21">
        <v>714</v>
      </c>
      <c r="G618" s="21" t="s">
        <v>205</v>
      </c>
      <c r="H618" s="21" t="s">
        <v>206</v>
      </c>
      <c r="I618" s="20">
        <v>20120141256</v>
      </c>
      <c r="J618" s="20" t="s">
        <v>22829</v>
      </c>
      <c r="K618" s="24">
        <v>43405</v>
      </c>
      <c r="L618" s="19">
        <v>0</v>
      </c>
      <c r="M618" s="28">
        <v>369.95</v>
      </c>
      <c r="N618" s="24"/>
    </row>
    <row r="619" spans="1:14" hidden="1" x14ac:dyDescent="0.25">
      <c r="A619" s="17" t="s">
        <v>22830</v>
      </c>
      <c r="B619" s="20">
        <v>34101622</v>
      </c>
      <c r="C619" s="20"/>
      <c r="D619" s="20" t="s">
        <v>2824</v>
      </c>
      <c r="E619" s="17" t="s">
        <v>2825</v>
      </c>
      <c r="F619" s="21">
        <v>714</v>
      </c>
      <c r="G619" s="21" t="s">
        <v>205</v>
      </c>
      <c r="H619" s="21" t="s">
        <v>206</v>
      </c>
      <c r="I619" s="20">
        <v>20120141257</v>
      </c>
      <c r="J619" s="20" t="s">
        <v>22831</v>
      </c>
      <c r="K619" s="24">
        <v>43405</v>
      </c>
      <c r="L619" s="19">
        <v>0</v>
      </c>
      <c r="M619" s="28">
        <v>369.95</v>
      </c>
      <c r="N619" s="24"/>
    </row>
    <row r="620" spans="1:14" hidden="1" x14ac:dyDescent="0.25">
      <c r="A620" s="17" t="s">
        <v>22832</v>
      </c>
      <c r="B620" s="20">
        <v>34101623</v>
      </c>
      <c r="C620" s="20"/>
      <c r="D620" s="20" t="s">
        <v>2826</v>
      </c>
      <c r="E620" s="17" t="s">
        <v>2827</v>
      </c>
      <c r="F620" s="21">
        <v>714</v>
      </c>
      <c r="G620" s="21" t="s">
        <v>205</v>
      </c>
      <c r="H620" s="21" t="s">
        <v>206</v>
      </c>
      <c r="I620" s="20">
        <v>20120141258</v>
      </c>
      <c r="J620" s="20" t="s">
        <v>22833</v>
      </c>
      <c r="K620" s="24">
        <v>43405</v>
      </c>
      <c r="L620" s="19">
        <v>0</v>
      </c>
      <c r="M620" s="28">
        <v>369.95</v>
      </c>
      <c r="N620" s="24"/>
    </row>
    <row r="621" spans="1:14" hidden="1" x14ac:dyDescent="0.25">
      <c r="A621" s="17" t="s">
        <v>22834</v>
      </c>
      <c r="B621" s="20">
        <v>34101624</v>
      </c>
      <c r="C621" s="20"/>
      <c r="D621" s="20" t="s">
        <v>2828</v>
      </c>
      <c r="E621" s="17" t="s">
        <v>2829</v>
      </c>
      <c r="F621" s="21">
        <v>714</v>
      </c>
      <c r="G621" s="21" t="s">
        <v>205</v>
      </c>
      <c r="H621" s="21" t="s">
        <v>206</v>
      </c>
      <c r="I621" s="20">
        <v>20120141259</v>
      </c>
      <c r="J621" s="20" t="s">
        <v>22835</v>
      </c>
      <c r="K621" s="24">
        <v>43405</v>
      </c>
      <c r="L621" s="19">
        <v>0</v>
      </c>
      <c r="M621" s="28">
        <v>369.95</v>
      </c>
      <c r="N621" s="24"/>
    </row>
    <row r="622" spans="1:14" hidden="1" x14ac:dyDescent="0.25">
      <c r="A622" s="17" t="s">
        <v>22836</v>
      </c>
      <c r="B622" s="20">
        <v>34101183</v>
      </c>
      <c r="C622" s="20"/>
      <c r="D622" s="20" t="s">
        <v>2357</v>
      </c>
      <c r="E622" s="17" t="s">
        <v>2358</v>
      </c>
      <c r="F622" s="21">
        <v>714</v>
      </c>
      <c r="G622" s="21" t="s">
        <v>205</v>
      </c>
      <c r="H622" s="21" t="s">
        <v>206</v>
      </c>
      <c r="I622" s="20">
        <v>20120141365</v>
      </c>
      <c r="J622" s="20" t="s">
        <v>22837</v>
      </c>
      <c r="K622" s="24">
        <v>43405</v>
      </c>
      <c r="L622" s="19">
        <v>0</v>
      </c>
      <c r="M622" s="28">
        <v>369.95</v>
      </c>
      <c r="N622" s="24"/>
    </row>
    <row r="623" spans="1:14" hidden="1" x14ac:dyDescent="0.25">
      <c r="A623" s="17" t="s">
        <v>22838</v>
      </c>
      <c r="B623" s="20">
        <v>34101184</v>
      </c>
      <c r="C623" s="20"/>
      <c r="D623" s="20" t="s">
        <v>2359</v>
      </c>
      <c r="E623" s="17" t="s">
        <v>2360</v>
      </c>
      <c r="F623" s="21">
        <v>714</v>
      </c>
      <c r="G623" s="21" t="s">
        <v>205</v>
      </c>
      <c r="H623" s="21" t="s">
        <v>206</v>
      </c>
      <c r="I623" s="20">
        <v>20120141366</v>
      </c>
      <c r="J623" s="20" t="s">
        <v>22839</v>
      </c>
      <c r="K623" s="24">
        <v>43405</v>
      </c>
      <c r="L623" s="19">
        <v>0</v>
      </c>
      <c r="M623" s="28">
        <v>369.95</v>
      </c>
      <c r="N623" s="24"/>
    </row>
    <row r="624" spans="1:14" hidden="1" x14ac:dyDescent="0.25">
      <c r="A624" s="17" t="s">
        <v>22840</v>
      </c>
      <c r="B624" s="20">
        <v>34101185</v>
      </c>
      <c r="C624" s="20"/>
      <c r="D624" s="20" t="s">
        <v>2361</v>
      </c>
      <c r="E624" s="17" t="s">
        <v>2362</v>
      </c>
      <c r="F624" s="21">
        <v>714</v>
      </c>
      <c r="G624" s="21" t="s">
        <v>205</v>
      </c>
      <c r="H624" s="21" t="s">
        <v>206</v>
      </c>
      <c r="I624" s="20">
        <v>20120141367</v>
      </c>
      <c r="J624" s="20" t="s">
        <v>22841</v>
      </c>
      <c r="K624" s="24">
        <v>43405</v>
      </c>
      <c r="L624" s="19">
        <v>0</v>
      </c>
      <c r="M624" s="28">
        <v>369.95</v>
      </c>
      <c r="N624" s="24"/>
    </row>
    <row r="625" spans="1:14" hidden="1" x14ac:dyDescent="0.25">
      <c r="A625" s="17" t="s">
        <v>22842</v>
      </c>
      <c r="B625" s="20">
        <v>34101186</v>
      </c>
      <c r="C625" s="20"/>
      <c r="D625" s="20" t="s">
        <v>2363</v>
      </c>
      <c r="E625" s="17" t="s">
        <v>2364</v>
      </c>
      <c r="F625" s="21">
        <v>714</v>
      </c>
      <c r="G625" s="21" t="s">
        <v>205</v>
      </c>
      <c r="H625" s="21" t="s">
        <v>206</v>
      </c>
      <c r="I625" s="20">
        <v>20120141368</v>
      </c>
      <c r="J625" s="20" t="s">
        <v>22843</v>
      </c>
      <c r="K625" s="24">
        <v>43405</v>
      </c>
      <c r="L625" s="19">
        <v>0</v>
      </c>
      <c r="M625" s="28">
        <v>369.95</v>
      </c>
      <c r="N625" s="24"/>
    </row>
    <row r="626" spans="1:14" hidden="1" x14ac:dyDescent="0.25">
      <c r="A626" s="17" t="s">
        <v>22844</v>
      </c>
      <c r="B626" s="20">
        <v>34101187</v>
      </c>
      <c r="C626" s="20"/>
      <c r="D626" s="20" t="s">
        <v>2365</v>
      </c>
      <c r="E626" s="17" t="s">
        <v>2366</v>
      </c>
      <c r="F626" s="21">
        <v>714</v>
      </c>
      <c r="G626" s="21" t="s">
        <v>205</v>
      </c>
      <c r="H626" s="21" t="s">
        <v>206</v>
      </c>
      <c r="I626" s="20">
        <v>20120141369</v>
      </c>
      <c r="J626" s="20" t="s">
        <v>22845</v>
      </c>
      <c r="K626" s="24">
        <v>43405</v>
      </c>
      <c r="L626" s="19">
        <v>0</v>
      </c>
      <c r="M626" s="28">
        <v>369.95</v>
      </c>
      <c r="N626" s="24"/>
    </row>
    <row r="627" spans="1:14" hidden="1" x14ac:dyDescent="0.25">
      <c r="A627" s="17" t="s">
        <v>22846</v>
      </c>
      <c r="B627" s="20">
        <v>34101331</v>
      </c>
      <c r="C627" s="20"/>
      <c r="D627" s="20"/>
      <c r="E627" s="17" t="s">
        <v>2487</v>
      </c>
      <c r="F627" s="21">
        <v>714</v>
      </c>
      <c r="G627" s="21" t="s">
        <v>205</v>
      </c>
      <c r="H627" s="21" t="s">
        <v>206</v>
      </c>
      <c r="I627" s="20">
        <v>20120141410</v>
      </c>
      <c r="J627" s="20" t="s">
        <v>22847</v>
      </c>
      <c r="K627" s="24">
        <v>42975</v>
      </c>
      <c r="L627" s="19">
        <v>0</v>
      </c>
      <c r="M627" s="28">
        <v>369.95</v>
      </c>
      <c r="N627" s="24"/>
    </row>
    <row r="628" spans="1:14" hidden="1" x14ac:dyDescent="0.25">
      <c r="B628" s="20">
        <v>34101332</v>
      </c>
      <c r="C628" s="20"/>
      <c r="D628" s="20"/>
      <c r="E628" s="17" t="s">
        <v>2488</v>
      </c>
      <c r="F628" s="21">
        <v>714</v>
      </c>
      <c r="G628" s="21" t="s">
        <v>205</v>
      </c>
      <c r="H628" s="21" t="s">
        <v>206</v>
      </c>
      <c r="I628" s="20">
        <v>20120141411</v>
      </c>
      <c r="J628" s="20" t="s">
        <v>22848</v>
      </c>
      <c r="K628" s="24">
        <v>42975</v>
      </c>
      <c r="L628" s="19">
        <v>0</v>
      </c>
      <c r="M628" s="28">
        <v>369.95</v>
      </c>
      <c r="N628" s="24"/>
    </row>
    <row r="629" spans="1:14" hidden="1" x14ac:dyDescent="0.25">
      <c r="B629" s="20">
        <v>34101333</v>
      </c>
      <c r="C629" s="20"/>
      <c r="D629" s="20"/>
      <c r="E629" s="17" t="s">
        <v>2489</v>
      </c>
      <c r="F629" s="21">
        <v>714</v>
      </c>
      <c r="G629" s="21" t="s">
        <v>205</v>
      </c>
      <c r="H629" s="21" t="s">
        <v>206</v>
      </c>
      <c r="I629" s="20">
        <v>20120141412</v>
      </c>
      <c r="J629" s="20" t="s">
        <v>22849</v>
      </c>
      <c r="K629" s="24">
        <v>42975</v>
      </c>
      <c r="L629" s="19">
        <v>0</v>
      </c>
      <c r="M629" s="28">
        <v>369.95</v>
      </c>
      <c r="N629" s="24"/>
    </row>
    <row r="630" spans="1:14" hidden="1" x14ac:dyDescent="0.25">
      <c r="B630" s="20">
        <v>34101334</v>
      </c>
      <c r="C630" s="20"/>
      <c r="D630" s="20"/>
      <c r="E630" s="17" t="s">
        <v>2490</v>
      </c>
      <c r="F630" s="21">
        <v>714</v>
      </c>
      <c r="G630" s="21" t="s">
        <v>205</v>
      </c>
      <c r="H630" s="21" t="s">
        <v>206</v>
      </c>
      <c r="I630" s="20">
        <v>20120141413</v>
      </c>
      <c r="J630" s="20" t="s">
        <v>22850</v>
      </c>
      <c r="K630" s="24">
        <v>42975</v>
      </c>
      <c r="L630" s="19">
        <v>0</v>
      </c>
      <c r="M630" s="28">
        <v>369.95</v>
      </c>
      <c r="N630" s="24"/>
    </row>
    <row r="631" spans="1:14" hidden="1" x14ac:dyDescent="0.25">
      <c r="B631" s="20">
        <v>34101335</v>
      </c>
      <c r="C631" s="20"/>
      <c r="D631" s="20"/>
      <c r="E631" s="17" t="s">
        <v>2491</v>
      </c>
      <c r="F631" s="21">
        <v>714</v>
      </c>
      <c r="G631" s="21" t="s">
        <v>205</v>
      </c>
      <c r="H631" s="21" t="s">
        <v>206</v>
      </c>
      <c r="I631" s="20">
        <v>20120141414</v>
      </c>
      <c r="J631" s="20" t="s">
        <v>22851</v>
      </c>
      <c r="K631" s="24">
        <v>42975</v>
      </c>
      <c r="L631" s="19">
        <v>0</v>
      </c>
      <c r="M631" s="28">
        <v>369.95</v>
      </c>
      <c r="N631" s="24"/>
    </row>
    <row r="632" spans="1:14" hidden="1" x14ac:dyDescent="0.25">
      <c r="B632" s="20">
        <v>34101336</v>
      </c>
      <c r="C632" s="20"/>
      <c r="D632" s="20"/>
      <c r="E632" s="17" t="s">
        <v>2492</v>
      </c>
      <c r="F632" s="21">
        <v>714</v>
      </c>
      <c r="G632" s="21" t="s">
        <v>205</v>
      </c>
      <c r="H632" s="21" t="s">
        <v>206</v>
      </c>
      <c r="I632" s="20">
        <v>20120141415</v>
      </c>
      <c r="J632" s="20" t="s">
        <v>22852</v>
      </c>
      <c r="K632" s="24">
        <v>42975</v>
      </c>
      <c r="L632" s="19">
        <v>0</v>
      </c>
      <c r="M632" s="28">
        <v>369.95</v>
      </c>
      <c r="N632" s="24"/>
    </row>
    <row r="633" spans="1:14" hidden="1" x14ac:dyDescent="0.25">
      <c r="B633" s="20">
        <v>34101337</v>
      </c>
      <c r="C633" s="20"/>
      <c r="D633" s="20"/>
      <c r="E633" s="17" t="s">
        <v>2493</v>
      </c>
      <c r="F633" s="21">
        <v>714</v>
      </c>
      <c r="G633" s="21" t="s">
        <v>205</v>
      </c>
      <c r="H633" s="21" t="s">
        <v>206</v>
      </c>
      <c r="I633" s="20">
        <v>20120141416</v>
      </c>
      <c r="J633" s="20" t="s">
        <v>22853</v>
      </c>
      <c r="K633" s="24">
        <v>42975</v>
      </c>
      <c r="L633" s="19">
        <v>0</v>
      </c>
      <c r="M633" s="28">
        <v>369.95</v>
      </c>
      <c r="N633" s="24"/>
    </row>
    <row r="634" spans="1:14" hidden="1" x14ac:dyDescent="0.25">
      <c r="A634" s="17" t="s">
        <v>22854</v>
      </c>
      <c r="B634" s="20">
        <v>34101152</v>
      </c>
      <c r="C634" s="20"/>
      <c r="D634" s="20"/>
      <c r="E634" s="17" t="s">
        <v>2451</v>
      </c>
      <c r="F634" s="21">
        <v>714</v>
      </c>
      <c r="G634" s="21" t="s">
        <v>205</v>
      </c>
      <c r="H634" s="21" t="s">
        <v>206</v>
      </c>
      <c r="I634" s="20">
        <v>20120141610</v>
      </c>
      <c r="J634" s="20" t="s">
        <v>22855</v>
      </c>
      <c r="K634" s="24">
        <v>43435</v>
      </c>
      <c r="L634" s="19">
        <v>0</v>
      </c>
      <c r="M634" s="28">
        <v>369.95</v>
      </c>
      <c r="N634" s="24"/>
    </row>
    <row r="635" spans="1:14" hidden="1" x14ac:dyDescent="0.25">
      <c r="A635" s="17" t="s">
        <v>22856</v>
      </c>
      <c r="B635" s="20">
        <v>34101153</v>
      </c>
      <c r="C635" s="20"/>
      <c r="D635" s="20"/>
      <c r="E635" s="17" t="s">
        <v>2452</v>
      </c>
      <c r="F635" s="21">
        <v>714</v>
      </c>
      <c r="G635" s="21" t="s">
        <v>205</v>
      </c>
      <c r="H635" s="21" t="s">
        <v>206</v>
      </c>
      <c r="I635" s="20">
        <v>20120141611</v>
      </c>
      <c r="J635" s="20" t="s">
        <v>22857</v>
      </c>
      <c r="K635" s="24">
        <v>43435</v>
      </c>
      <c r="L635" s="19">
        <v>0</v>
      </c>
      <c r="M635" s="28">
        <v>369.95</v>
      </c>
      <c r="N635" s="24"/>
    </row>
    <row r="636" spans="1:14" hidden="1" x14ac:dyDescent="0.25">
      <c r="A636" s="17" t="s">
        <v>22858</v>
      </c>
      <c r="B636" s="20">
        <v>34101154</v>
      </c>
      <c r="C636" s="20"/>
      <c r="D636" s="20"/>
      <c r="E636" s="17" t="s">
        <v>2453</v>
      </c>
      <c r="F636" s="21">
        <v>714</v>
      </c>
      <c r="G636" s="21" t="s">
        <v>205</v>
      </c>
      <c r="H636" s="21" t="s">
        <v>206</v>
      </c>
      <c r="I636" s="20">
        <v>20120141612</v>
      </c>
      <c r="J636" s="20" t="s">
        <v>22859</v>
      </c>
      <c r="K636" s="24">
        <v>43435</v>
      </c>
      <c r="L636" s="19">
        <v>0</v>
      </c>
      <c r="M636" s="28">
        <v>369.95</v>
      </c>
      <c r="N636" s="24"/>
    </row>
    <row r="637" spans="1:14" hidden="1" x14ac:dyDescent="0.25">
      <c r="B637" s="20">
        <v>34101155</v>
      </c>
      <c r="C637" s="20"/>
      <c r="D637" s="20"/>
      <c r="E637" s="17" t="s">
        <v>2454</v>
      </c>
      <c r="F637" s="21">
        <v>714</v>
      </c>
      <c r="G637" s="21" t="s">
        <v>205</v>
      </c>
      <c r="H637" s="21" t="s">
        <v>206</v>
      </c>
      <c r="I637" s="20">
        <v>20120141613</v>
      </c>
      <c r="J637" s="20" t="s">
        <v>22860</v>
      </c>
      <c r="K637" s="24">
        <v>43435</v>
      </c>
      <c r="L637" s="19">
        <v>0</v>
      </c>
      <c r="M637" s="28">
        <v>369.95</v>
      </c>
      <c r="N637" s="24"/>
    </row>
    <row r="638" spans="1:14" hidden="1" x14ac:dyDescent="0.25">
      <c r="B638" s="20">
        <v>34101156</v>
      </c>
      <c r="C638" s="20"/>
      <c r="D638" s="20"/>
      <c r="E638" s="17" t="s">
        <v>2455</v>
      </c>
      <c r="F638" s="21">
        <v>714</v>
      </c>
      <c r="G638" s="21" t="s">
        <v>205</v>
      </c>
      <c r="H638" s="21" t="s">
        <v>206</v>
      </c>
      <c r="I638" s="20">
        <v>20120141614</v>
      </c>
      <c r="J638" s="20" t="s">
        <v>22861</v>
      </c>
      <c r="K638" s="24">
        <v>43435</v>
      </c>
      <c r="L638" s="19">
        <v>0</v>
      </c>
      <c r="M638" s="28">
        <v>369.95</v>
      </c>
      <c r="N638" s="24"/>
    </row>
    <row r="639" spans="1:14" hidden="1" x14ac:dyDescent="0.25">
      <c r="B639" s="20">
        <v>34101157</v>
      </c>
      <c r="C639" s="20"/>
      <c r="D639" s="20"/>
      <c r="E639" s="17" t="s">
        <v>2456</v>
      </c>
      <c r="F639" s="21">
        <v>714</v>
      </c>
      <c r="G639" s="21" t="s">
        <v>205</v>
      </c>
      <c r="H639" s="21" t="s">
        <v>206</v>
      </c>
      <c r="I639" s="20">
        <v>20120141615</v>
      </c>
      <c r="J639" s="20" t="s">
        <v>22862</v>
      </c>
      <c r="K639" s="24">
        <v>43435</v>
      </c>
      <c r="L639" s="19">
        <v>0</v>
      </c>
      <c r="M639" s="28">
        <v>369.95</v>
      </c>
      <c r="N639" s="24"/>
    </row>
    <row r="640" spans="1:14" hidden="1" x14ac:dyDescent="0.25">
      <c r="B640" s="20">
        <v>34101158</v>
      </c>
      <c r="C640" s="20"/>
      <c r="D640" s="20"/>
      <c r="E640" s="17" t="s">
        <v>2457</v>
      </c>
      <c r="F640" s="21">
        <v>714</v>
      </c>
      <c r="G640" s="21" t="s">
        <v>205</v>
      </c>
      <c r="H640" s="21" t="s">
        <v>206</v>
      </c>
      <c r="I640" s="20">
        <v>20120141616</v>
      </c>
      <c r="J640" s="20" t="s">
        <v>22863</v>
      </c>
      <c r="K640" s="24">
        <v>43435</v>
      </c>
      <c r="L640" s="19">
        <v>0</v>
      </c>
      <c r="M640" s="28">
        <v>369.95</v>
      </c>
      <c r="N640" s="24"/>
    </row>
    <row r="641" spans="1:14" hidden="1" x14ac:dyDescent="0.25">
      <c r="A641" s="17" t="s">
        <v>22871</v>
      </c>
      <c r="B641" s="20">
        <v>34101164</v>
      </c>
      <c r="C641" s="20"/>
      <c r="D641" s="20"/>
      <c r="E641" s="17" t="s">
        <v>2499</v>
      </c>
      <c r="F641" s="21">
        <v>714</v>
      </c>
      <c r="G641" s="21" t="s">
        <v>205</v>
      </c>
      <c r="H641" s="21" t="s">
        <v>206</v>
      </c>
      <c r="I641" s="20">
        <v>20120142410</v>
      </c>
      <c r="J641" s="20" t="s">
        <v>22872</v>
      </c>
      <c r="K641" s="24">
        <v>42975</v>
      </c>
      <c r="L641" s="19">
        <v>0</v>
      </c>
      <c r="M641" s="28">
        <v>369.95</v>
      </c>
      <c r="N641" s="24"/>
    </row>
    <row r="642" spans="1:14" hidden="1" x14ac:dyDescent="0.25">
      <c r="B642" s="20">
        <v>34101165</v>
      </c>
      <c r="C642" s="20"/>
      <c r="D642" s="20"/>
      <c r="E642" s="17" t="s">
        <v>2500</v>
      </c>
      <c r="F642" s="21">
        <v>714</v>
      </c>
      <c r="G642" s="21" t="s">
        <v>205</v>
      </c>
      <c r="H642" s="21" t="s">
        <v>206</v>
      </c>
      <c r="I642" s="20">
        <v>20120142411</v>
      </c>
      <c r="J642" s="20" t="s">
        <v>22873</v>
      </c>
      <c r="K642" s="24">
        <v>42975</v>
      </c>
      <c r="L642" s="19">
        <v>0</v>
      </c>
      <c r="M642" s="28">
        <v>369.95</v>
      </c>
      <c r="N642" s="24"/>
    </row>
    <row r="643" spans="1:14" hidden="1" x14ac:dyDescent="0.25">
      <c r="A643" s="17" t="s">
        <v>22874</v>
      </c>
      <c r="B643" s="20">
        <v>34101166</v>
      </c>
      <c r="C643" s="20"/>
      <c r="D643" s="20"/>
      <c r="E643" s="17" t="s">
        <v>2501</v>
      </c>
      <c r="F643" s="21">
        <v>714</v>
      </c>
      <c r="G643" s="21" t="s">
        <v>205</v>
      </c>
      <c r="H643" s="21" t="s">
        <v>206</v>
      </c>
      <c r="I643" s="20">
        <v>20120142412</v>
      </c>
      <c r="J643" s="20" t="s">
        <v>22875</v>
      </c>
      <c r="K643" s="24">
        <v>42975</v>
      </c>
      <c r="L643" s="19">
        <v>0</v>
      </c>
      <c r="M643" s="28">
        <v>369.95</v>
      </c>
      <c r="N643" s="24"/>
    </row>
    <row r="644" spans="1:14" hidden="1" x14ac:dyDescent="0.25">
      <c r="A644" s="17" t="s">
        <v>22876</v>
      </c>
      <c r="B644" s="20">
        <v>34101167</v>
      </c>
      <c r="C644" s="20"/>
      <c r="D644" s="20"/>
      <c r="E644" s="17" t="s">
        <v>2502</v>
      </c>
      <c r="F644" s="21">
        <v>714</v>
      </c>
      <c r="G644" s="21" t="s">
        <v>205</v>
      </c>
      <c r="H644" s="21" t="s">
        <v>206</v>
      </c>
      <c r="I644" s="20">
        <v>20120142413</v>
      </c>
      <c r="J644" s="20" t="s">
        <v>22877</v>
      </c>
      <c r="K644" s="24">
        <v>42975</v>
      </c>
      <c r="L644" s="19">
        <v>0</v>
      </c>
      <c r="M644" s="28">
        <v>369.95</v>
      </c>
      <c r="N644" s="24"/>
    </row>
    <row r="645" spans="1:14" hidden="1" x14ac:dyDescent="0.25">
      <c r="B645" s="20">
        <v>34101168</v>
      </c>
      <c r="C645" s="20"/>
      <c r="D645" s="20"/>
      <c r="E645" s="17" t="s">
        <v>2503</v>
      </c>
      <c r="F645" s="21">
        <v>714</v>
      </c>
      <c r="G645" s="21" t="s">
        <v>205</v>
      </c>
      <c r="H645" s="21" t="s">
        <v>206</v>
      </c>
      <c r="I645" s="20">
        <v>20120142414</v>
      </c>
      <c r="J645" s="20" t="s">
        <v>22878</v>
      </c>
      <c r="K645" s="24">
        <v>42975</v>
      </c>
      <c r="L645" s="19">
        <v>0</v>
      </c>
      <c r="M645" s="28">
        <v>369.95</v>
      </c>
      <c r="N645" s="24"/>
    </row>
    <row r="646" spans="1:14" hidden="1" x14ac:dyDescent="0.25">
      <c r="A646" s="17" t="s">
        <v>22879</v>
      </c>
      <c r="B646" s="20">
        <v>34101169</v>
      </c>
      <c r="C646" s="20"/>
      <c r="D646" s="20"/>
      <c r="E646" s="17" t="s">
        <v>2504</v>
      </c>
      <c r="F646" s="21">
        <v>714</v>
      </c>
      <c r="G646" s="21" t="s">
        <v>205</v>
      </c>
      <c r="H646" s="21" t="s">
        <v>206</v>
      </c>
      <c r="I646" s="20">
        <v>20120142415</v>
      </c>
      <c r="J646" s="20" t="s">
        <v>22880</v>
      </c>
      <c r="K646" s="24">
        <v>42975</v>
      </c>
      <c r="L646" s="19">
        <v>0</v>
      </c>
      <c r="M646" s="28">
        <v>369.95</v>
      </c>
      <c r="N646" s="24"/>
    </row>
    <row r="647" spans="1:14" hidden="1" x14ac:dyDescent="0.25">
      <c r="A647" s="17" t="s">
        <v>22881</v>
      </c>
      <c r="B647" s="20">
        <v>34101170</v>
      </c>
      <c r="C647" s="20"/>
      <c r="D647" s="20"/>
      <c r="E647" s="17" t="s">
        <v>2505</v>
      </c>
      <c r="F647" s="21">
        <v>714</v>
      </c>
      <c r="G647" s="21" t="s">
        <v>205</v>
      </c>
      <c r="H647" s="21" t="s">
        <v>206</v>
      </c>
      <c r="I647" s="20">
        <v>20120142416</v>
      </c>
      <c r="J647" s="20" t="s">
        <v>22882</v>
      </c>
      <c r="K647" s="24">
        <v>42975</v>
      </c>
      <c r="L647" s="19">
        <v>0</v>
      </c>
      <c r="M647" s="28">
        <v>369.95</v>
      </c>
      <c r="N647" s="24"/>
    </row>
    <row r="648" spans="1:14" hidden="1" x14ac:dyDescent="0.25">
      <c r="A648" s="17" t="s">
        <v>22883</v>
      </c>
      <c r="B648" s="20">
        <v>34101632</v>
      </c>
      <c r="C648" s="20"/>
      <c r="D648" s="20" t="s">
        <v>2844</v>
      </c>
      <c r="E648" s="17" t="s">
        <v>2845</v>
      </c>
      <c r="F648" s="21">
        <v>714</v>
      </c>
      <c r="G648" s="21" t="s">
        <v>205</v>
      </c>
      <c r="H648" s="21" t="s">
        <v>206</v>
      </c>
      <c r="I648" s="20">
        <v>20120142575</v>
      </c>
      <c r="J648" s="20" t="s">
        <v>22884</v>
      </c>
      <c r="K648" s="24">
        <v>43739</v>
      </c>
      <c r="L648" s="19">
        <v>0</v>
      </c>
      <c r="M648" s="28">
        <v>369.95</v>
      </c>
      <c r="N648" s="24"/>
    </row>
    <row r="649" spans="1:14" hidden="1" x14ac:dyDescent="0.25">
      <c r="A649" s="17" t="s">
        <v>22885</v>
      </c>
      <c r="B649" s="20">
        <v>34101633</v>
      </c>
      <c r="C649" s="20"/>
      <c r="D649" s="20" t="s">
        <v>2846</v>
      </c>
      <c r="E649" s="17" t="s">
        <v>2847</v>
      </c>
      <c r="F649" s="21">
        <v>714</v>
      </c>
      <c r="G649" s="21" t="s">
        <v>205</v>
      </c>
      <c r="H649" s="21" t="s">
        <v>206</v>
      </c>
      <c r="I649" s="20">
        <v>20120142576</v>
      </c>
      <c r="J649" s="20" t="s">
        <v>22886</v>
      </c>
      <c r="K649" s="24">
        <v>43739</v>
      </c>
      <c r="L649" s="19">
        <v>0</v>
      </c>
      <c r="M649" s="28">
        <v>369.95</v>
      </c>
      <c r="N649" s="24"/>
    </row>
    <row r="650" spans="1:14" hidden="1" x14ac:dyDescent="0.25">
      <c r="A650" s="17" t="s">
        <v>22887</v>
      </c>
      <c r="B650" s="20">
        <v>34101634</v>
      </c>
      <c r="C650" s="20"/>
      <c r="D650" s="20" t="s">
        <v>2848</v>
      </c>
      <c r="E650" s="17" t="s">
        <v>2849</v>
      </c>
      <c r="F650" s="21">
        <v>714</v>
      </c>
      <c r="G650" s="21" t="s">
        <v>205</v>
      </c>
      <c r="H650" s="21" t="s">
        <v>206</v>
      </c>
      <c r="I650" s="20">
        <v>20120142577</v>
      </c>
      <c r="J650" s="20" t="s">
        <v>22888</v>
      </c>
      <c r="K650" s="24">
        <v>43739</v>
      </c>
      <c r="L650" s="19">
        <v>0</v>
      </c>
      <c r="M650" s="28">
        <v>369.95</v>
      </c>
      <c r="N650" s="24"/>
    </row>
    <row r="651" spans="1:14" hidden="1" x14ac:dyDescent="0.25">
      <c r="A651" s="17" t="s">
        <v>22889</v>
      </c>
      <c r="B651" s="20">
        <v>34101635</v>
      </c>
      <c r="C651" s="20"/>
      <c r="D651" s="20" t="s">
        <v>2850</v>
      </c>
      <c r="E651" s="17" t="s">
        <v>2851</v>
      </c>
      <c r="F651" s="21">
        <v>714</v>
      </c>
      <c r="G651" s="21" t="s">
        <v>205</v>
      </c>
      <c r="H651" s="21" t="s">
        <v>206</v>
      </c>
      <c r="I651" s="20">
        <v>20120142578</v>
      </c>
      <c r="J651" s="20" t="s">
        <v>22890</v>
      </c>
      <c r="K651" s="24">
        <v>43739</v>
      </c>
      <c r="L651" s="19">
        <v>0</v>
      </c>
      <c r="M651" s="28">
        <v>369.95</v>
      </c>
      <c r="N651" s="24"/>
    </row>
    <row r="652" spans="1:14" hidden="1" x14ac:dyDescent="0.25">
      <c r="A652" s="17" t="s">
        <v>22891</v>
      </c>
      <c r="B652" s="20">
        <v>34101636</v>
      </c>
      <c r="C652" s="20"/>
      <c r="D652" s="20" t="s">
        <v>2852</v>
      </c>
      <c r="E652" s="17" t="s">
        <v>2853</v>
      </c>
      <c r="F652" s="21">
        <v>714</v>
      </c>
      <c r="G652" s="21" t="s">
        <v>205</v>
      </c>
      <c r="H652" s="21" t="s">
        <v>206</v>
      </c>
      <c r="I652" s="20">
        <v>20120142579</v>
      </c>
      <c r="J652" s="20" t="s">
        <v>22892</v>
      </c>
      <c r="K652" s="24">
        <v>43739</v>
      </c>
      <c r="L652" s="19">
        <v>0</v>
      </c>
      <c r="M652" s="28">
        <v>369.95</v>
      </c>
      <c r="N652" s="24"/>
    </row>
    <row r="653" spans="1:14" hidden="1" x14ac:dyDescent="0.25">
      <c r="A653" s="17" t="s">
        <v>22893</v>
      </c>
      <c r="B653" s="20">
        <v>34101171</v>
      </c>
      <c r="C653" s="20"/>
      <c r="D653" s="20"/>
      <c r="E653" s="17" t="s">
        <v>2518</v>
      </c>
      <c r="F653" s="21">
        <v>714</v>
      </c>
      <c r="G653" s="21" t="s">
        <v>205</v>
      </c>
      <c r="H653" s="21" t="s">
        <v>206</v>
      </c>
      <c r="I653" s="20">
        <v>20120142735</v>
      </c>
      <c r="J653" s="20" t="s">
        <v>22894</v>
      </c>
      <c r="K653" s="24">
        <v>42975</v>
      </c>
      <c r="L653" s="19">
        <v>0</v>
      </c>
      <c r="M653" s="28">
        <v>369.95</v>
      </c>
      <c r="N653" s="24"/>
    </row>
    <row r="654" spans="1:14" hidden="1" x14ac:dyDescent="0.25">
      <c r="A654" s="17" t="s">
        <v>22895</v>
      </c>
      <c r="B654" s="20">
        <v>34101172</v>
      </c>
      <c r="C654" s="20"/>
      <c r="D654" s="20"/>
      <c r="E654" s="17" t="s">
        <v>2519</v>
      </c>
      <c r="F654" s="21">
        <v>714</v>
      </c>
      <c r="G654" s="21" t="s">
        <v>205</v>
      </c>
      <c r="H654" s="21" t="s">
        <v>206</v>
      </c>
      <c r="I654" s="20">
        <v>20120142736</v>
      </c>
      <c r="J654" s="20" t="s">
        <v>22896</v>
      </c>
      <c r="K654" s="24">
        <v>42975</v>
      </c>
      <c r="L654" s="19">
        <v>0</v>
      </c>
      <c r="M654" s="28">
        <v>369.95</v>
      </c>
      <c r="N654" s="24"/>
    </row>
    <row r="655" spans="1:14" hidden="1" x14ac:dyDescent="0.25">
      <c r="A655" s="17" t="s">
        <v>22897</v>
      </c>
      <c r="B655" s="20">
        <v>34101173</v>
      </c>
      <c r="C655" s="20"/>
      <c r="D655" s="20"/>
      <c r="E655" s="17" t="s">
        <v>2520</v>
      </c>
      <c r="F655" s="21">
        <v>714</v>
      </c>
      <c r="G655" s="21" t="s">
        <v>205</v>
      </c>
      <c r="H655" s="21" t="s">
        <v>206</v>
      </c>
      <c r="I655" s="20">
        <v>20120142737</v>
      </c>
      <c r="J655" s="20" t="s">
        <v>22898</v>
      </c>
      <c r="K655" s="24">
        <v>42975</v>
      </c>
      <c r="L655" s="19">
        <v>0</v>
      </c>
      <c r="M655" s="28">
        <v>369.95</v>
      </c>
      <c r="N655" s="24"/>
    </row>
    <row r="656" spans="1:14" hidden="1" x14ac:dyDescent="0.25">
      <c r="B656" s="20">
        <v>34101174</v>
      </c>
      <c r="C656" s="20"/>
      <c r="D656" s="20"/>
      <c r="E656" s="17" t="s">
        <v>2521</v>
      </c>
      <c r="F656" s="21">
        <v>714</v>
      </c>
      <c r="G656" s="21" t="s">
        <v>205</v>
      </c>
      <c r="H656" s="21" t="s">
        <v>206</v>
      </c>
      <c r="I656" s="20">
        <v>20120142738</v>
      </c>
      <c r="J656" s="20" t="s">
        <v>22899</v>
      </c>
      <c r="K656" s="24">
        <v>42975</v>
      </c>
      <c r="L656" s="19">
        <v>0</v>
      </c>
      <c r="M656" s="28">
        <v>369.95</v>
      </c>
      <c r="N656" s="24"/>
    </row>
    <row r="657" spans="1:14" hidden="1" x14ac:dyDescent="0.25">
      <c r="B657" s="20">
        <v>34101175</v>
      </c>
      <c r="C657" s="20"/>
      <c r="D657" s="20"/>
      <c r="E657" s="17" t="s">
        <v>2522</v>
      </c>
      <c r="F657" s="21">
        <v>714</v>
      </c>
      <c r="G657" s="21" t="s">
        <v>205</v>
      </c>
      <c r="H657" s="21" t="s">
        <v>206</v>
      </c>
      <c r="I657" s="20">
        <v>20120142739</v>
      </c>
      <c r="J657" s="20" t="s">
        <v>22900</v>
      </c>
      <c r="K657" s="24">
        <v>42975</v>
      </c>
      <c r="L657" s="19">
        <v>0</v>
      </c>
      <c r="M657" s="28">
        <v>369.95</v>
      </c>
      <c r="N657" s="24"/>
    </row>
    <row r="658" spans="1:14" hidden="1" x14ac:dyDescent="0.25">
      <c r="B658" s="20">
        <v>34101233</v>
      </c>
      <c r="C658" s="20"/>
      <c r="D658" s="20" t="s">
        <v>1738</v>
      </c>
      <c r="E658" s="17" t="s">
        <v>1739</v>
      </c>
      <c r="F658" s="21">
        <v>714</v>
      </c>
      <c r="G658" s="21" t="s">
        <v>205</v>
      </c>
      <c r="H658" s="21" t="s">
        <v>206</v>
      </c>
      <c r="I658" s="20">
        <v>20121142007</v>
      </c>
      <c r="J658" s="20" t="s">
        <v>22912</v>
      </c>
      <c r="K658" s="24">
        <v>43405</v>
      </c>
      <c r="L658" s="19">
        <v>0</v>
      </c>
      <c r="M658" s="28">
        <v>389.95</v>
      </c>
      <c r="N658" s="24"/>
    </row>
    <row r="659" spans="1:14" hidden="1" x14ac:dyDescent="0.25">
      <c r="A659" s="17" t="s">
        <v>22913</v>
      </c>
      <c r="B659" s="20">
        <v>34101234</v>
      </c>
      <c r="C659" s="20"/>
      <c r="D659" s="20" t="s">
        <v>1740</v>
      </c>
      <c r="E659" s="17" t="s">
        <v>1741</v>
      </c>
      <c r="F659" s="21">
        <v>714</v>
      </c>
      <c r="G659" s="21" t="s">
        <v>205</v>
      </c>
      <c r="H659" s="21" t="s">
        <v>206</v>
      </c>
      <c r="I659" s="20">
        <v>20121142008</v>
      </c>
      <c r="J659" s="20" t="s">
        <v>22914</v>
      </c>
      <c r="K659" s="24">
        <v>43405</v>
      </c>
      <c r="L659" s="19">
        <v>0</v>
      </c>
      <c r="M659" s="28">
        <v>389.95</v>
      </c>
      <c r="N659" s="24"/>
    </row>
    <row r="660" spans="1:14" hidden="1" x14ac:dyDescent="0.25">
      <c r="B660" s="20">
        <v>34101235</v>
      </c>
      <c r="C660" s="20"/>
      <c r="D660" s="20" t="s">
        <v>1742</v>
      </c>
      <c r="E660" s="17" t="s">
        <v>1743</v>
      </c>
      <c r="F660" s="21">
        <v>714</v>
      </c>
      <c r="G660" s="21" t="s">
        <v>205</v>
      </c>
      <c r="H660" s="21" t="s">
        <v>206</v>
      </c>
      <c r="I660" s="20">
        <v>20121142009</v>
      </c>
      <c r="J660" s="20" t="s">
        <v>22915</v>
      </c>
      <c r="K660" s="24">
        <v>43405</v>
      </c>
      <c r="L660" s="19">
        <v>0</v>
      </c>
      <c r="M660" s="28">
        <v>389.95</v>
      </c>
      <c r="N660" s="24"/>
    </row>
    <row r="661" spans="1:14" hidden="1" x14ac:dyDescent="0.25">
      <c r="B661" s="20">
        <v>34101236</v>
      </c>
      <c r="C661" s="20"/>
      <c r="D661" s="20" t="s">
        <v>1728</v>
      </c>
      <c r="E661" s="17" t="s">
        <v>1729</v>
      </c>
      <c r="F661" s="21">
        <v>714</v>
      </c>
      <c r="G661" s="21" t="s">
        <v>205</v>
      </c>
      <c r="H661" s="21" t="s">
        <v>206</v>
      </c>
      <c r="I661" s="20">
        <v>20121142010</v>
      </c>
      <c r="J661" s="20" t="s">
        <v>22916</v>
      </c>
      <c r="K661" s="24">
        <v>43405</v>
      </c>
      <c r="L661" s="19">
        <v>0</v>
      </c>
      <c r="M661" s="28">
        <v>389.95</v>
      </c>
      <c r="N661" s="24"/>
    </row>
    <row r="662" spans="1:14" hidden="1" x14ac:dyDescent="0.25">
      <c r="B662" s="20">
        <v>34101237</v>
      </c>
      <c r="C662" s="20"/>
      <c r="D662" s="20" t="s">
        <v>1730</v>
      </c>
      <c r="E662" s="17" t="s">
        <v>1731</v>
      </c>
      <c r="F662" s="21">
        <v>714</v>
      </c>
      <c r="G662" s="21" t="s">
        <v>205</v>
      </c>
      <c r="H662" s="21" t="s">
        <v>206</v>
      </c>
      <c r="I662" s="20">
        <v>20121142011</v>
      </c>
      <c r="J662" s="20" t="s">
        <v>22917</v>
      </c>
      <c r="K662" s="24">
        <v>43405</v>
      </c>
      <c r="L662" s="19">
        <v>0</v>
      </c>
      <c r="M662" s="28">
        <v>389.95</v>
      </c>
      <c r="N662" s="24"/>
    </row>
    <row r="663" spans="1:14" hidden="1" x14ac:dyDescent="0.25">
      <c r="B663" s="20">
        <v>34101238</v>
      </c>
      <c r="C663" s="20"/>
      <c r="D663" s="20" t="s">
        <v>1732</v>
      </c>
      <c r="E663" s="17" t="s">
        <v>1733</v>
      </c>
      <c r="F663" s="21">
        <v>714</v>
      </c>
      <c r="G663" s="21" t="s">
        <v>205</v>
      </c>
      <c r="H663" s="21" t="s">
        <v>206</v>
      </c>
      <c r="I663" s="20">
        <v>20121142012</v>
      </c>
      <c r="J663" s="20" t="s">
        <v>22918</v>
      </c>
      <c r="K663" s="24">
        <v>43405</v>
      </c>
      <c r="L663" s="19">
        <v>0</v>
      </c>
      <c r="M663" s="28">
        <v>389.95</v>
      </c>
      <c r="N663" s="24"/>
    </row>
    <row r="664" spans="1:14" hidden="1" x14ac:dyDescent="0.25">
      <c r="A664" s="17" t="s">
        <v>22919</v>
      </c>
      <c r="B664" s="20">
        <v>34101239</v>
      </c>
      <c r="C664" s="20"/>
      <c r="D664" s="20" t="s">
        <v>1734</v>
      </c>
      <c r="E664" s="17" t="s">
        <v>1735</v>
      </c>
      <c r="F664" s="21">
        <v>714</v>
      </c>
      <c r="G664" s="21" t="s">
        <v>205</v>
      </c>
      <c r="H664" s="21" t="s">
        <v>206</v>
      </c>
      <c r="I664" s="20">
        <v>20121142013</v>
      </c>
      <c r="J664" s="20" t="s">
        <v>22920</v>
      </c>
      <c r="K664" s="24">
        <v>43405</v>
      </c>
      <c r="L664" s="19">
        <v>0</v>
      </c>
      <c r="M664" s="28">
        <v>389.95</v>
      </c>
      <c r="N664" s="24"/>
    </row>
    <row r="665" spans="1:14" hidden="1" x14ac:dyDescent="0.25">
      <c r="B665" s="20">
        <v>34101240</v>
      </c>
      <c r="C665" s="20"/>
      <c r="D665" s="20" t="s">
        <v>1736</v>
      </c>
      <c r="E665" s="17" t="s">
        <v>1737</v>
      </c>
      <c r="F665" s="21">
        <v>714</v>
      </c>
      <c r="G665" s="21" t="s">
        <v>205</v>
      </c>
      <c r="H665" s="21" t="s">
        <v>206</v>
      </c>
      <c r="I665" s="20">
        <v>20121142014</v>
      </c>
      <c r="J665" s="20" t="s">
        <v>22921</v>
      </c>
      <c r="K665" s="24">
        <v>43405</v>
      </c>
      <c r="L665" s="19">
        <v>0</v>
      </c>
      <c r="M665" s="28">
        <v>389.95</v>
      </c>
      <c r="N665" s="24"/>
    </row>
    <row r="666" spans="1:14" hidden="1" x14ac:dyDescent="0.25">
      <c r="B666" s="20">
        <v>34101241</v>
      </c>
      <c r="C666" s="20"/>
      <c r="D666" s="20"/>
      <c r="E666" s="17" t="s">
        <v>1749</v>
      </c>
      <c r="F666" s="21">
        <v>714</v>
      </c>
      <c r="G666" s="21" t="s">
        <v>205</v>
      </c>
      <c r="H666" s="21" t="s">
        <v>206</v>
      </c>
      <c r="I666" s="20">
        <v>20121142407</v>
      </c>
      <c r="J666" s="20" t="s">
        <v>22922</v>
      </c>
      <c r="K666" s="24">
        <v>43556</v>
      </c>
      <c r="L666" s="19">
        <v>0</v>
      </c>
      <c r="M666" s="28">
        <v>389.95</v>
      </c>
      <c r="N666" s="24"/>
    </row>
    <row r="667" spans="1:14" hidden="1" x14ac:dyDescent="0.25">
      <c r="A667" s="17" t="s">
        <v>22923</v>
      </c>
      <c r="B667" s="20">
        <v>34101242</v>
      </c>
      <c r="C667" s="20"/>
      <c r="D667" s="20"/>
      <c r="E667" s="17" t="s">
        <v>1750</v>
      </c>
      <c r="F667" s="21">
        <v>714</v>
      </c>
      <c r="G667" s="21" t="s">
        <v>205</v>
      </c>
      <c r="H667" s="21" t="s">
        <v>206</v>
      </c>
      <c r="I667" s="20">
        <v>20121142408</v>
      </c>
      <c r="J667" s="20" t="s">
        <v>22924</v>
      </c>
      <c r="K667" s="24">
        <v>43556</v>
      </c>
      <c r="L667" s="19">
        <v>0</v>
      </c>
      <c r="M667" s="28">
        <v>389.95</v>
      </c>
      <c r="N667" s="24"/>
    </row>
    <row r="668" spans="1:14" hidden="1" x14ac:dyDescent="0.25">
      <c r="A668" s="17" t="s">
        <v>22925</v>
      </c>
      <c r="B668" s="20">
        <v>34101243</v>
      </c>
      <c r="C668" s="20"/>
      <c r="D668" s="20"/>
      <c r="E668" s="17" t="s">
        <v>1751</v>
      </c>
      <c r="F668" s="21">
        <v>714</v>
      </c>
      <c r="G668" s="21" t="s">
        <v>205</v>
      </c>
      <c r="H668" s="21" t="s">
        <v>206</v>
      </c>
      <c r="I668" s="20">
        <v>20121142409</v>
      </c>
      <c r="J668" s="20" t="s">
        <v>22926</v>
      </c>
      <c r="K668" s="24">
        <v>43556</v>
      </c>
      <c r="L668" s="19">
        <v>0</v>
      </c>
      <c r="M668" s="28">
        <v>389.95</v>
      </c>
      <c r="N668" s="24"/>
    </row>
    <row r="669" spans="1:14" hidden="1" x14ac:dyDescent="0.25">
      <c r="A669" s="17" t="s">
        <v>22927</v>
      </c>
      <c r="B669" s="20">
        <v>34101244</v>
      </c>
      <c r="C669" s="20"/>
      <c r="D669" s="20"/>
      <c r="E669" s="17" t="s">
        <v>1744</v>
      </c>
      <c r="F669" s="21">
        <v>714</v>
      </c>
      <c r="G669" s="21" t="s">
        <v>205</v>
      </c>
      <c r="H669" s="21" t="s">
        <v>206</v>
      </c>
      <c r="I669" s="20">
        <v>20121142410</v>
      </c>
      <c r="J669" s="20" t="s">
        <v>22928</v>
      </c>
      <c r="K669" s="24">
        <v>43556</v>
      </c>
      <c r="L669" s="19">
        <v>0</v>
      </c>
      <c r="M669" s="28">
        <v>389.95</v>
      </c>
      <c r="N669" s="24"/>
    </row>
    <row r="670" spans="1:14" hidden="1" x14ac:dyDescent="0.25">
      <c r="A670" s="17" t="s">
        <v>22929</v>
      </c>
      <c r="B670" s="20">
        <v>34101245</v>
      </c>
      <c r="C670" s="20"/>
      <c r="D670" s="20"/>
      <c r="E670" s="17" t="s">
        <v>1745</v>
      </c>
      <c r="F670" s="21">
        <v>714</v>
      </c>
      <c r="G670" s="21" t="s">
        <v>205</v>
      </c>
      <c r="H670" s="21" t="s">
        <v>206</v>
      </c>
      <c r="I670" s="20">
        <v>20121142411</v>
      </c>
      <c r="J670" s="20" t="s">
        <v>22930</v>
      </c>
      <c r="K670" s="24">
        <v>43556</v>
      </c>
      <c r="L670" s="19">
        <v>0</v>
      </c>
      <c r="M670" s="28">
        <v>389.95</v>
      </c>
      <c r="N670" s="24"/>
    </row>
    <row r="671" spans="1:14" hidden="1" x14ac:dyDescent="0.25">
      <c r="A671" s="17" t="s">
        <v>22931</v>
      </c>
      <c r="B671" s="20">
        <v>34101246</v>
      </c>
      <c r="C671" s="20"/>
      <c r="D671" s="20"/>
      <c r="E671" s="17" t="s">
        <v>1746</v>
      </c>
      <c r="F671" s="21">
        <v>714</v>
      </c>
      <c r="G671" s="21" t="s">
        <v>205</v>
      </c>
      <c r="H671" s="21" t="s">
        <v>206</v>
      </c>
      <c r="I671" s="20">
        <v>20121142412</v>
      </c>
      <c r="J671" s="20" t="s">
        <v>22932</v>
      </c>
      <c r="K671" s="24">
        <v>43556</v>
      </c>
      <c r="L671" s="19">
        <v>0</v>
      </c>
      <c r="M671" s="28">
        <v>389.95</v>
      </c>
      <c r="N671" s="24"/>
    </row>
    <row r="672" spans="1:14" hidden="1" x14ac:dyDescent="0.25">
      <c r="B672" s="20">
        <v>34101247</v>
      </c>
      <c r="C672" s="20"/>
      <c r="D672" s="20"/>
      <c r="E672" s="17" t="s">
        <v>1747</v>
      </c>
      <c r="F672" s="21">
        <v>714</v>
      </c>
      <c r="G672" s="21" t="s">
        <v>205</v>
      </c>
      <c r="H672" s="21" t="s">
        <v>206</v>
      </c>
      <c r="I672" s="20">
        <v>20121142413</v>
      </c>
      <c r="J672" s="20" t="s">
        <v>22933</v>
      </c>
      <c r="K672" s="24">
        <v>43556</v>
      </c>
      <c r="L672" s="19">
        <v>0</v>
      </c>
      <c r="M672" s="28">
        <v>389.95</v>
      </c>
      <c r="N672" s="24"/>
    </row>
    <row r="673" spans="2:14" hidden="1" x14ac:dyDescent="0.25">
      <c r="B673" s="20">
        <v>34101248</v>
      </c>
      <c r="C673" s="20"/>
      <c r="D673" s="20"/>
      <c r="E673" s="17" t="s">
        <v>1748</v>
      </c>
      <c r="F673" s="21">
        <v>714</v>
      </c>
      <c r="G673" s="21" t="s">
        <v>205</v>
      </c>
      <c r="H673" s="21" t="s">
        <v>206</v>
      </c>
      <c r="I673" s="20">
        <v>20121142414</v>
      </c>
      <c r="J673" s="20" t="s">
        <v>22934</v>
      </c>
      <c r="K673" s="24">
        <v>43556</v>
      </c>
      <c r="L673" s="19">
        <v>0</v>
      </c>
      <c r="M673" s="28">
        <v>389.95</v>
      </c>
      <c r="N673" s="24"/>
    </row>
    <row r="674" spans="2:14" hidden="1" x14ac:dyDescent="0.25">
      <c r="B674" s="20">
        <v>34100861</v>
      </c>
      <c r="C674" s="20"/>
      <c r="D674" s="20"/>
      <c r="E674" s="17" t="s">
        <v>2054</v>
      </c>
      <c r="F674" s="21">
        <v>714</v>
      </c>
      <c r="G674" s="21" t="s">
        <v>205</v>
      </c>
      <c r="H674" s="21" t="s">
        <v>206</v>
      </c>
      <c r="I674" s="20">
        <v>20130716913</v>
      </c>
      <c r="J674" s="20" t="s">
        <v>22935</v>
      </c>
      <c r="K674" s="24">
        <v>42387</v>
      </c>
      <c r="L674" s="19">
        <v>0</v>
      </c>
      <c r="M674" s="28">
        <v>239.95</v>
      </c>
      <c r="N674" s="24"/>
    </row>
    <row r="675" spans="2:14" hidden="1" x14ac:dyDescent="0.25">
      <c r="B675" s="20">
        <v>34100862</v>
      </c>
      <c r="C675" s="20"/>
      <c r="D675" s="20"/>
      <c r="E675" s="17" t="s">
        <v>2055</v>
      </c>
      <c r="F675" s="21">
        <v>714</v>
      </c>
      <c r="G675" s="21" t="s">
        <v>205</v>
      </c>
      <c r="H675" s="21" t="s">
        <v>206</v>
      </c>
      <c r="I675" s="20">
        <v>20130716914</v>
      </c>
      <c r="J675" s="20" t="s">
        <v>22936</v>
      </c>
      <c r="K675" s="24">
        <v>42387</v>
      </c>
      <c r="L675" s="19">
        <v>0</v>
      </c>
      <c r="M675" s="28">
        <v>239.95</v>
      </c>
      <c r="N675" s="24"/>
    </row>
    <row r="676" spans="2:14" hidden="1" x14ac:dyDescent="0.25">
      <c r="B676" s="20">
        <v>34100863</v>
      </c>
      <c r="C676" s="20"/>
      <c r="D676" s="20"/>
      <c r="E676" s="17" t="s">
        <v>2056</v>
      </c>
      <c r="F676" s="21">
        <v>714</v>
      </c>
      <c r="G676" s="21" t="s">
        <v>205</v>
      </c>
      <c r="H676" s="21" t="s">
        <v>206</v>
      </c>
      <c r="I676" s="20">
        <v>20130716915</v>
      </c>
      <c r="J676" s="20" t="s">
        <v>22937</v>
      </c>
      <c r="K676" s="24">
        <v>42387</v>
      </c>
      <c r="L676" s="19">
        <v>0</v>
      </c>
      <c r="M676" s="28">
        <v>239.95</v>
      </c>
      <c r="N676" s="24"/>
    </row>
    <row r="677" spans="2:14" hidden="1" x14ac:dyDescent="0.25">
      <c r="B677" s="20">
        <v>34100864</v>
      </c>
      <c r="C677" s="20"/>
      <c r="D677" s="20"/>
      <c r="E677" s="17" t="s">
        <v>2057</v>
      </c>
      <c r="F677" s="21">
        <v>714</v>
      </c>
      <c r="G677" s="21" t="s">
        <v>205</v>
      </c>
      <c r="H677" s="21" t="s">
        <v>206</v>
      </c>
      <c r="I677" s="20">
        <v>20130716916</v>
      </c>
      <c r="J677" s="20" t="s">
        <v>22938</v>
      </c>
      <c r="K677" s="24">
        <v>42387</v>
      </c>
      <c r="L677" s="19">
        <v>0</v>
      </c>
      <c r="M677" s="28">
        <v>239.95</v>
      </c>
      <c r="N677" s="24"/>
    </row>
    <row r="678" spans="2:14" hidden="1" x14ac:dyDescent="0.25">
      <c r="B678" s="20">
        <v>34100838</v>
      </c>
      <c r="C678" s="20"/>
      <c r="D678" s="20"/>
      <c r="E678" s="17" t="s">
        <v>2161</v>
      </c>
      <c r="F678" s="21">
        <v>714</v>
      </c>
      <c r="G678" s="21" t="s">
        <v>205</v>
      </c>
      <c r="H678" s="21" t="s">
        <v>206</v>
      </c>
      <c r="I678" s="20">
        <v>20130720014</v>
      </c>
      <c r="J678" s="20" t="s">
        <v>22939</v>
      </c>
      <c r="K678" s="24">
        <v>42387</v>
      </c>
      <c r="L678" s="19">
        <v>0</v>
      </c>
      <c r="M678" s="28">
        <v>219.95</v>
      </c>
      <c r="N678" s="24"/>
    </row>
    <row r="679" spans="2:14" hidden="1" x14ac:dyDescent="0.25">
      <c r="B679" s="20">
        <v>34100839</v>
      </c>
      <c r="C679" s="20"/>
      <c r="D679" s="20"/>
      <c r="E679" s="17" t="s">
        <v>2162</v>
      </c>
      <c r="F679" s="21">
        <v>714</v>
      </c>
      <c r="G679" s="21" t="s">
        <v>205</v>
      </c>
      <c r="H679" s="21" t="s">
        <v>206</v>
      </c>
      <c r="I679" s="20">
        <v>20130720015</v>
      </c>
      <c r="J679" s="20" t="s">
        <v>22940</v>
      </c>
      <c r="K679" s="24">
        <v>42387</v>
      </c>
      <c r="L679" s="19">
        <v>0</v>
      </c>
      <c r="M679" s="28">
        <v>219.95</v>
      </c>
      <c r="N679" s="24"/>
    </row>
    <row r="680" spans="2:14" hidden="1" x14ac:dyDescent="0.25">
      <c r="B680" s="20">
        <v>34100840</v>
      </c>
      <c r="C680" s="20"/>
      <c r="D680" s="20"/>
      <c r="E680" s="17" t="s">
        <v>2163</v>
      </c>
      <c r="F680" s="21">
        <v>714</v>
      </c>
      <c r="G680" s="21" t="s">
        <v>205</v>
      </c>
      <c r="H680" s="21" t="s">
        <v>206</v>
      </c>
      <c r="I680" s="20">
        <v>20130720016</v>
      </c>
      <c r="J680" s="20" t="s">
        <v>22941</v>
      </c>
      <c r="K680" s="24">
        <v>42387</v>
      </c>
      <c r="L680" s="19">
        <v>0</v>
      </c>
      <c r="M680" s="28">
        <v>219.95</v>
      </c>
      <c r="N680" s="24"/>
    </row>
    <row r="681" spans="2:14" hidden="1" x14ac:dyDescent="0.25">
      <c r="B681" s="20">
        <v>34100886</v>
      </c>
      <c r="C681" s="20"/>
      <c r="D681" s="20"/>
      <c r="E681" s="17" t="s">
        <v>2164</v>
      </c>
      <c r="F681" s="21">
        <v>714</v>
      </c>
      <c r="G681" s="21" t="s">
        <v>205</v>
      </c>
      <c r="H681" s="21" t="s">
        <v>206</v>
      </c>
      <c r="I681" s="20">
        <v>20130723014</v>
      </c>
      <c r="J681" s="20" t="s">
        <v>22942</v>
      </c>
      <c r="K681" s="24">
        <v>42387</v>
      </c>
      <c r="L681" s="19">
        <v>0</v>
      </c>
      <c r="M681" s="28">
        <v>239.95</v>
      </c>
      <c r="N681" s="24"/>
    </row>
    <row r="682" spans="2:14" hidden="1" x14ac:dyDescent="0.25">
      <c r="B682" s="20">
        <v>34100887</v>
      </c>
      <c r="C682" s="20"/>
      <c r="D682" s="20"/>
      <c r="E682" s="17" t="s">
        <v>2165</v>
      </c>
      <c r="F682" s="21">
        <v>714</v>
      </c>
      <c r="G682" s="21" t="s">
        <v>205</v>
      </c>
      <c r="H682" s="21" t="s">
        <v>206</v>
      </c>
      <c r="I682" s="20">
        <v>20130723015</v>
      </c>
      <c r="J682" s="20" t="s">
        <v>22943</v>
      </c>
      <c r="K682" s="24">
        <v>42387</v>
      </c>
      <c r="L682" s="19">
        <v>0</v>
      </c>
      <c r="M682" s="28">
        <v>239.95</v>
      </c>
      <c r="N682" s="24"/>
    </row>
    <row r="683" spans="2:14" hidden="1" x14ac:dyDescent="0.25">
      <c r="B683" s="20">
        <v>34110203</v>
      </c>
      <c r="C683" s="20"/>
      <c r="D683" s="20" t="s">
        <v>2172</v>
      </c>
      <c r="E683" s="17" t="s">
        <v>2173</v>
      </c>
      <c r="F683" s="21">
        <v>714</v>
      </c>
      <c r="G683" s="21" t="s">
        <v>205</v>
      </c>
      <c r="H683" s="21" t="s">
        <v>206</v>
      </c>
      <c r="I683" s="20">
        <v>20140111010</v>
      </c>
      <c r="J683" s="20" t="s">
        <v>22944</v>
      </c>
      <c r="K683" s="24">
        <v>42975</v>
      </c>
      <c r="L683" s="19">
        <v>0</v>
      </c>
      <c r="M683" s="28">
        <v>169.95</v>
      </c>
      <c r="N683" s="24"/>
    </row>
    <row r="684" spans="2:14" hidden="1" x14ac:dyDescent="0.25">
      <c r="B684" s="20">
        <v>34110204</v>
      </c>
      <c r="C684" s="20"/>
      <c r="D684" s="20" t="s">
        <v>2174</v>
      </c>
      <c r="E684" s="17" t="s">
        <v>2175</v>
      </c>
      <c r="F684" s="21">
        <v>714</v>
      </c>
      <c r="G684" s="21" t="s">
        <v>205</v>
      </c>
      <c r="H684" s="21" t="s">
        <v>206</v>
      </c>
      <c r="I684" s="20">
        <v>20140111011</v>
      </c>
      <c r="J684" s="20" t="s">
        <v>22945</v>
      </c>
      <c r="K684" s="24">
        <v>42975</v>
      </c>
      <c r="L684" s="19">
        <v>0</v>
      </c>
      <c r="M684" s="28">
        <v>169.95</v>
      </c>
      <c r="N684" s="24"/>
    </row>
    <row r="685" spans="2:14" hidden="1" x14ac:dyDescent="0.25">
      <c r="B685" s="20">
        <v>34110205</v>
      </c>
      <c r="C685" s="20"/>
      <c r="D685" s="20" t="s">
        <v>2176</v>
      </c>
      <c r="E685" s="17" t="s">
        <v>2177</v>
      </c>
      <c r="F685" s="21">
        <v>714</v>
      </c>
      <c r="G685" s="21" t="s">
        <v>205</v>
      </c>
      <c r="H685" s="21" t="s">
        <v>206</v>
      </c>
      <c r="I685" s="20">
        <v>20140111012</v>
      </c>
      <c r="J685" s="20" t="s">
        <v>22946</v>
      </c>
      <c r="K685" s="24">
        <v>42975</v>
      </c>
      <c r="L685" s="19">
        <v>0</v>
      </c>
      <c r="M685" s="28">
        <v>169.95</v>
      </c>
      <c r="N685" s="24"/>
    </row>
    <row r="686" spans="2:14" hidden="1" x14ac:dyDescent="0.25">
      <c r="B686" s="20">
        <v>34110206</v>
      </c>
      <c r="C686" s="20"/>
      <c r="D686" s="20" t="s">
        <v>2178</v>
      </c>
      <c r="E686" s="17" t="s">
        <v>2179</v>
      </c>
      <c r="F686" s="21">
        <v>714</v>
      </c>
      <c r="G686" s="21" t="s">
        <v>205</v>
      </c>
      <c r="H686" s="21" t="s">
        <v>206</v>
      </c>
      <c r="I686" s="20">
        <v>20140111013</v>
      </c>
      <c r="J686" s="20" t="s">
        <v>22947</v>
      </c>
      <c r="K686" s="24">
        <v>42975</v>
      </c>
      <c r="L686" s="19">
        <v>0</v>
      </c>
      <c r="M686" s="28">
        <v>169.95</v>
      </c>
      <c r="N686" s="24"/>
    </row>
    <row r="687" spans="2:14" hidden="1" x14ac:dyDescent="0.25">
      <c r="B687" s="20">
        <v>34110215</v>
      </c>
      <c r="C687" s="20"/>
      <c r="D687" s="20" t="s">
        <v>2196</v>
      </c>
      <c r="E687" s="17" t="s">
        <v>2197</v>
      </c>
      <c r="F687" s="21">
        <v>714</v>
      </c>
      <c r="G687" s="21" t="s">
        <v>205</v>
      </c>
      <c r="H687" s="21" t="s">
        <v>206</v>
      </c>
      <c r="I687" s="20">
        <v>20140112110</v>
      </c>
      <c r="J687" s="20" t="s">
        <v>22948</v>
      </c>
      <c r="K687" s="24">
        <v>42975</v>
      </c>
      <c r="L687" s="19">
        <v>0</v>
      </c>
      <c r="M687" s="28">
        <v>169.95</v>
      </c>
      <c r="N687" s="24"/>
    </row>
    <row r="688" spans="2:14" hidden="1" x14ac:dyDescent="0.25">
      <c r="B688" s="20">
        <v>34110216</v>
      </c>
      <c r="C688" s="20"/>
      <c r="D688" s="20" t="s">
        <v>2198</v>
      </c>
      <c r="E688" s="17" t="s">
        <v>2199</v>
      </c>
      <c r="F688" s="21">
        <v>714</v>
      </c>
      <c r="G688" s="21" t="s">
        <v>205</v>
      </c>
      <c r="H688" s="21" t="s">
        <v>206</v>
      </c>
      <c r="I688" s="20">
        <v>20140112111</v>
      </c>
      <c r="J688" s="20" t="s">
        <v>22949</v>
      </c>
      <c r="K688" s="24">
        <v>42975</v>
      </c>
      <c r="L688" s="19">
        <v>0</v>
      </c>
      <c r="M688" s="28">
        <v>169.95</v>
      </c>
      <c r="N688" s="24"/>
    </row>
    <row r="689" spans="1:14" hidden="1" x14ac:dyDescent="0.25">
      <c r="B689" s="20">
        <v>34110217</v>
      </c>
      <c r="C689" s="20"/>
      <c r="D689" s="20" t="s">
        <v>2200</v>
      </c>
      <c r="E689" s="17" t="s">
        <v>2201</v>
      </c>
      <c r="F689" s="21">
        <v>714</v>
      </c>
      <c r="G689" s="21" t="s">
        <v>205</v>
      </c>
      <c r="H689" s="21" t="s">
        <v>206</v>
      </c>
      <c r="I689" s="20">
        <v>20140112112</v>
      </c>
      <c r="J689" s="20" t="s">
        <v>22950</v>
      </c>
      <c r="K689" s="24">
        <v>42975</v>
      </c>
      <c r="L689" s="19">
        <v>0</v>
      </c>
      <c r="M689" s="28">
        <v>169.95</v>
      </c>
      <c r="N689" s="24"/>
    </row>
    <row r="690" spans="1:14" hidden="1" x14ac:dyDescent="0.25">
      <c r="B690" s="20">
        <v>34110218</v>
      </c>
      <c r="C690" s="20"/>
      <c r="D690" s="20" t="s">
        <v>2202</v>
      </c>
      <c r="E690" s="17" t="s">
        <v>2203</v>
      </c>
      <c r="F690" s="21">
        <v>714</v>
      </c>
      <c r="G690" s="21" t="s">
        <v>205</v>
      </c>
      <c r="H690" s="21" t="s">
        <v>206</v>
      </c>
      <c r="I690" s="20">
        <v>20140112113</v>
      </c>
      <c r="J690" s="20" t="s">
        <v>22951</v>
      </c>
      <c r="K690" s="24">
        <v>42975</v>
      </c>
      <c r="L690" s="19">
        <v>0</v>
      </c>
      <c r="M690" s="28">
        <v>169.95</v>
      </c>
      <c r="N690" s="24"/>
    </row>
    <row r="691" spans="1:14" hidden="1" x14ac:dyDescent="0.25">
      <c r="A691" s="17" t="s">
        <v>22959</v>
      </c>
      <c r="B691" s="20">
        <v>34101307</v>
      </c>
      <c r="C691" s="20"/>
      <c r="D691" s="20" t="s">
        <v>2290</v>
      </c>
      <c r="E691" s="17" t="s">
        <v>2291</v>
      </c>
      <c r="F691" s="21">
        <v>714</v>
      </c>
      <c r="G691" s="21" t="s">
        <v>205</v>
      </c>
      <c r="H691" s="21" t="s">
        <v>206</v>
      </c>
      <c r="I691" s="20">
        <v>20150152110</v>
      </c>
      <c r="J691" s="20" t="s">
        <v>22960</v>
      </c>
      <c r="K691" s="24">
        <v>43739</v>
      </c>
      <c r="L691" s="19">
        <v>0</v>
      </c>
      <c r="M691" s="19">
        <v>299.95</v>
      </c>
      <c r="N691" s="24"/>
    </row>
    <row r="692" spans="1:14" hidden="1" x14ac:dyDescent="0.25">
      <c r="A692" s="17" t="s">
        <v>22961</v>
      </c>
      <c r="B692" s="20">
        <v>34101308</v>
      </c>
      <c r="C692" s="20"/>
      <c r="D692" s="20" t="s">
        <v>2292</v>
      </c>
      <c r="E692" s="17" t="s">
        <v>2293</v>
      </c>
      <c r="F692" s="21">
        <v>714</v>
      </c>
      <c r="G692" s="21" t="s">
        <v>205</v>
      </c>
      <c r="H692" s="21" t="s">
        <v>206</v>
      </c>
      <c r="I692" s="20">
        <v>20150152111</v>
      </c>
      <c r="J692" s="20" t="s">
        <v>22962</v>
      </c>
      <c r="K692" s="24">
        <v>43739</v>
      </c>
      <c r="L692" s="19">
        <v>0</v>
      </c>
      <c r="M692" s="19">
        <v>299.95</v>
      </c>
      <c r="N692" s="24"/>
    </row>
    <row r="693" spans="1:14" hidden="1" x14ac:dyDescent="0.25">
      <c r="A693" s="17" t="s">
        <v>22963</v>
      </c>
      <c r="B693" s="20">
        <v>34101309</v>
      </c>
      <c r="C693" s="20"/>
      <c r="D693" s="20" t="s">
        <v>2294</v>
      </c>
      <c r="E693" s="17" t="s">
        <v>2295</v>
      </c>
      <c r="F693" s="21">
        <v>714</v>
      </c>
      <c r="G693" s="21" t="s">
        <v>205</v>
      </c>
      <c r="H693" s="21" t="s">
        <v>206</v>
      </c>
      <c r="I693" s="20">
        <v>20150152112</v>
      </c>
      <c r="J693" s="20" t="s">
        <v>22964</v>
      </c>
      <c r="K693" s="24">
        <v>43739</v>
      </c>
      <c r="L693" s="19">
        <v>0</v>
      </c>
      <c r="M693" s="19">
        <v>299.95</v>
      </c>
      <c r="N693" s="24"/>
    </row>
    <row r="694" spans="1:14" hidden="1" x14ac:dyDescent="0.25">
      <c r="A694" s="17" t="s">
        <v>22965</v>
      </c>
      <c r="B694" s="20">
        <v>34101310</v>
      </c>
      <c r="C694" s="20"/>
      <c r="D694" s="20" t="s">
        <v>2296</v>
      </c>
      <c r="E694" s="17" t="s">
        <v>2297</v>
      </c>
      <c r="F694" s="21">
        <v>714</v>
      </c>
      <c r="G694" s="21" t="s">
        <v>205</v>
      </c>
      <c r="H694" s="21" t="s">
        <v>206</v>
      </c>
      <c r="I694" s="20">
        <v>20150152113</v>
      </c>
      <c r="J694" s="20" t="s">
        <v>22966</v>
      </c>
      <c r="K694" s="24">
        <v>43739</v>
      </c>
      <c r="L694" s="19">
        <v>0</v>
      </c>
      <c r="M694" s="19">
        <v>299.95</v>
      </c>
      <c r="N694" s="24"/>
    </row>
    <row r="695" spans="1:14" hidden="1" x14ac:dyDescent="0.25">
      <c r="A695" s="17" t="s">
        <v>22967</v>
      </c>
      <c r="B695" s="20">
        <v>34101311</v>
      </c>
      <c r="C695" s="20"/>
      <c r="D695" s="20" t="s">
        <v>2298</v>
      </c>
      <c r="E695" s="17" t="s">
        <v>2299</v>
      </c>
      <c r="F695" s="21">
        <v>714</v>
      </c>
      <c r="G695" s="21" t="s">
        <v>205</v>
      </c>
      <c r="H695" s="21" t="s">
        <v>206</v>
      </c>
      <c r="I695" s="20">
        <v>20150152114</v>
      </c>
      <c r="J695" s="20" t="s">
        <v>22968</v>
      </c>
      <c r="K695" s="24">
        <v>43739</v>
      </c>
      <c r="L695" s="19">
        <v>0</v>
      </c>
      <c r="M695" s="19">
        <v>299.95</v>
      </c>
      <c r="N695" s="24"/>
    </row>
    <row r="696" spans="1:14" hidden="1" x14ac:dyDescent="0.25">
      <c r="A696" s="17" t="s">
        <v>22969</v>
      </c>
      <c r="B696" s="20">
        <v>34101312</v>
      </c>
      <c r="C696" s="20"/>
      <c r="D696" s="20" t="s">
        <v>2300</v>
      </c>
      <c r="E696" s="17" t="s">
        <v>2301</v>
      </c>
      <c r="F696" s="21">
        <v>714</v>
      </c>
      <c r="G696" s="21" t="s">
        <v>205</v>
      </c>
      <c r="H696" s="21" t="s">
        <v>206</v>
      </c>
      <c r="I696" s="20">
        <v>20150152115</v>
      </c>
      <c r="J696" s="20" t="s">
        <v>22970</v>
      </c>
      <c r="K696" s="24">
        <v>43739</v>
      </c>
      <c r="L696" s="19">
        <v>0</v>
      </c>
      <c r="M696" s="28">
        <v>279.95</v>
      </c>
      <c r="N696" s="24"/>
    </row>
    <row r="697" spans="1:14" hidden="1" x14ac:dyDescent="0.25">
      <c r="A697" s="17" t="s">
        <v>22971</v>
      </c>
      <c r="B697" s="20">
        <v>34101313</v>
      </c>
      <c r="C697" s="20"/>
      <c r="D697" s="20" t="s">
        <v>2302</v>
      </c>
      <c r="E697" s="17" t="s">
        <v>2303</v>
      </c>
      <c r="F697" s="21">
        <v>714</v>
      </c>
      <c r="G697" s="21" t="s">
        <v>205</v>
      </c>
      <c r="H697" s="21" t="s">
        <v>206</v>
      </c>
      <c r="I697" s="20">
        <v>20150152116</v>
      </c>
      <c r="J697" s="20" t="s">
        <v>22972</v>
      </c>
      <c r="K697" s="24">
        <v>43739</v>
      </c>
      <c r="L697" s="19">
        <v>0</v>
      </c>
      <c r="M697" s="28">
        <v>279.95</v>
      </c>
      <c r="N697" s="24"/>
    </row>
    <row r="698" spans="1:14" hidden="1" x14ac:dyDescent="0.25">
      <c r="A698" s="17" t="s">
        <v>22973</v>
      </c>
      <c r="B698" s="20">
        <v>34101314</v>
      </c>
      <c r="C698" s="20"/>
      <c r="D698" s="20" t="s">
        <v>2328</v>
      </c>
      <c r="E698" s="17" t="s">
        <v>2329</v>
      </c>
      <c r="F698" s="21">
        <v>714</v>
      </c>
      <c r="G698" s="21" t="s">
        <v>205</v>
      </c>
      <c r="H698" s="21" t="s">
        <v>206</v>
      </c>
      <c r="I698" s="20">
        <v>20150152375</v>
      </c>
      <c r="J698" s="20" t="s">
        <v>22974</v>
      </c>
      <c r="K698" s="24">
        <v>43056</v>
      </c>
      <c r="L698" s="19">
        <v>0</v>
      </c>
      <c r="M698" s="28">
        <v>279.95</v>
      </c>
      <c r="N698" s="24"/>
    </row>
    <row r="699" spans="1:14" hidden="1" x14ac:dyDescent="0.25">
      <c r="A699" s="17" t="s">
        <v>22975</v>
      </c>
      <c r="B699" s="20">
        <v>34101315</v>
      </c>
      <c r="C699" s="20"/>
      <c r="D699" s="20" t="s">
        <v>2330</v>
      </c>
      <c r="E699" s="17" t="s">
        <v>2331</v>
      </c>
      <c r="F699" s="21">
        <v>714</v>
      </c>
      <c r="G699" s="21" t="s">
        <v>205</v>
      </c>
      <c r="H699" s="21" t="s">
        <v>206</v>
      </c>
      <c r="I699" s="20">
        <v>20150152376</v>
      </c>
      <c r="J699" s="20" t="s">
        <v>22976</v>
      </c>
      <c r="K699" s="24">
        <v>43056</v>
      </c>
      <c r="L699" s="19">
        <v>0</v>
      </c>
      <c r="M699" s="28">
        <v>279.95</v>
      </c>
      <c r="N699" s="24"/>
    </row>
    <row r="700" spans="1:14" hidden="1" x14ac:dyDescent="0.25">
      <c r="A700" s="17" t="s">
        <v>22977</v>
      </c>
      <c r="B700" s="20">
        <v>34101316</v>
      </c>
      <c r="C700" s="20"/>
      <c r="D700" s="20" t="s">
        <v>2332</v>
      </c>
      <c r="E700" s="17" t="s">
        <v>2333</v>
      </c>
      <c r="F700" s="21">
        <v>714</v>
      </c>
      <c r="G700" s="21" t="s">
        <v>205</v>
      </c>
      <c r="H700" s="21" t="s">
        <v>206</v>
      </c>
      <c r="I700" s="20">
        <v>20150152377</v>
      </c>
      <c r="J700" s="20" t="s">
        <v>22978</v>
      </c>
      <c r="K700" s="24">
        <v>43056</v>
      </c>
      <c r="L700" s="19">
        <v>0</v>
      </c>
      <c r="M700" s="28">
        <v>279.95</v>
      </c>
      <c r="N700" s="24"/>
    </row>
    <row r="701" spans="1:14" hidden="1" x14ac:dyDescent="0.25">
      <c r="A701" s="17" t="s">
        <v>22979</v>
      </c>
      <c r="B701" s="20">
        <v>34101317</v>
      </c>
      <c r="C701" s="20"/>
      <c r="D701" s="20" t="s">
        <v>2334</v>
      </c>
      <c r="E701" s="17" t="s">
        <v>2335</v>
      </c>
      <c r="F701" s="21">
        <v>714</v>
      </c>
      <c r="G701" s="21" t="s">
        <v>205</v>
      </c>
      <c r="H701" s="21" t="s">
        <v>206</v>
      </c>
      <c r="I701" s="20">
        <v>20150152378</v>
      </c>
      <c r="J701" s="20" t="s">
        <v>22980</v>
      </c>
      <c r="K701" s="24">
        <v>43056</v>
      </c>
      <c r="L701" s="19">
        <v>0</v>
      </c>
      <c r="M701" s="28">
        <v>279.95</v>
      </c>
      <c r="N701" s="24"/>
    </row>
    <row r="702" spans="1:14" hidden="1" x14ac:dyDescent="0.25">
      <c r="A702" s="17" t="s">
        <v>22981</v>
      </c>
      <c r="B702" s="20">
        <v>34101318</v>
      </c>
      <c r="C702" s="20"/>
      <c r="D702" s="20" t="s">
        <v>2336</v>
      </c>
      <c r="E702" s="17" t="s">
        <v>2337</v>
      </c>
      <c r="F702" s="21">
        <v>714</v>
      </c>
      <c r="G702" s="21" t="s">
        <v>205</v>
      </c>
      <c r="H702" s="21" t="s">
        <v>206</v>
      </c>
      <c r="I702" s="20">
        <v>20150152379</v>
      </c>
      <c r="J702" s="20" t="s">
        <v>22982</v>
      </c>
      <c r="K702" s="24">
        <v>43056</v>
      </c>
      <c r="L702" s="19">
        <v>0</v>
      </c>
      <c r="M702" s="28">
        <v>279.95</v>
      </c>
      <c r="N702" s="24"/>
    </row>
    <row r="703" spans="1:14" hidden="1" x14ac:dyDescent="0.25">
      <c r="A703" s="17" t="s">
        <v>22983</v>
      </c>
      <c r="B703" s="20">
        <v>34101546</v>
      </c>
      <c r="C703" s="20"/>
      <c r="D703" s="20" t="s">
        <v>2280</v>
      </c>
      <c r="E703" s="17" t="s">
        <v>2281</v>
      </c>
      <c r="F703" s="21">
        <v>714</v>
      </c>
      <c r="G703" s="21" t="s">
        <v>205</v>
      </c>
      <c r="H703" s="21" t="s">
        <v>206</v>
      </c>
      <c r="I703" s="20">
        <v>20150153215</v>
      </c>
      <c r="J703" s="20" t="s">
        <v>22984</v>
      </c>
      <c r="K703" s="24">
        <v>43056</v>
      </c>
      <c r="L703" s="19">
        <v>0</v>
      </c>
      <c r="M703" s="28">
        <v>279.95</v>
      </c>
      <c r="N703" s="24"/>
    </row>
    <row r="704" spans="1:14" hidden="1" x14ac:dyDescent="0.25">
      <c r="A704" s="17" t="s">
        <v>22985</v>
      </c>
      <c r="B704" s="20">
        <v>34101547</v>
      </c>
      <c r="C704" s="20"/>
      <c r="D704" s="20" t="s">
        <v>2282</v>
      </c>
      <c r="E704" s="17" t="s">
        <v>2283</v>
      </c>
      <c r="F704" s="21">
        <v>714</v>
      </c>
      <c r="G704" s="21" t="s">
        <v>205</v>
      </c>
      <c r="H704" s="21" t="s">
        <v>206</v>
      </c>
      <c r="I704" s="20">
        <v>20150153216</v>
      </c>
      <c r="J704" s="20" t="s">
        <v>22986</v>
      </c>
      <c r="K704" s="24">
        <v>43056</v>
      </c>
      <c r="L704" s="19">
        <v>0</v>
      </c>
      <c r="M704" s="28">
        <v>279.95</v>
      </c>
      <c r="N704" s="24"/>
    </row>
    <row r="705" spans="1:14" hidden="1" x14ac:dyDescent="0.25">
      <c r="A705" s="17" t="s">
        <v>22987</v>
      </c>
      <c r="B705" s="20">
        <v>34101548</v>
      </c>
      <c r="C705" s="20"/>
      <c r="D705" s="20" t="s">
        <v>2284</v>
      </c>
      <c r="E705" s="17" t="s">
        <v>2285</v>
      </c>
      <c r="F705" s="21">
        <v>714</v>
      </c>
      <c r="G705" s="21" t="s">
        <v>205</v>
      </c>
      <c r="H705" s="21" t="s">
        <v>206</v>
      </c>
      <c r="I705" s="20">
        <v>20150153217</v>
      </c>
      <c r="J705" s="20" t="s">
        <v>22988</v>
      </c>
      <c r="K705" s="24">
        <v>43056</v>
      </c>
      <c r="L705" s="19">
        <v>0</v>
      </c>
      <c r="M705" s="28">
        <v>279.95</v>
      </c>
      <c r="N705" s="24"/>
    </row>
    <row r="706" spans="1:14" hidden="1" x14ac:dyDescent="0.25">
      <c r="A706" s="17" t="s">
        <v>22989</v>
      </c>
      <c r="B706" s="20">
        <v>34101549</v>
      </c>
      <c r="C706" s="20"/>
      <c r="D706" s="20" t="s">
        <v>2286</v>
      </c>
      <c r="E706" s="17" t="s">
        <v>2287</v>
      </c>
      <c r="F706" s="21">
        <v>714</v>
      </c>
      <c r="G706" s="21" t="s">
        <v>205</v>
      </c>
      <c r="H706" s="21" t="s">
        <v>206</v>
      </c>
      <c r="I706" s="20">
        <v>20150153218</v>
      </c>
      <c r="J706" s="20" t="s">
        <v>22990</v>
      </c>
      <c r="K706" s="24">
        <v>43056</v>
      </c>
      <c r="L706" s="19">
        <v>0</v>
      </c>
      <c r="M706" s="28">
        <v>279.95</v>
      </c>
      <c r="N706" s="24"/>
    </row>
    <row r="707" spans="1:14" hidden="1" x14ac:dyDescent="0.25">
      <c r="A707" s="17" t="s">
        <v>22991</v>
      </c>
      <c r="B707" s="20">
        <v>34101550</v>
      </c>
      <c r="C707" s="20"/>
      <c r="D707" s="20" t="s">
        <v>2288</v>
      </c>
      <c r="E707" s="17" t="s">
        <v>2289</v>
      </c>
      <c r="F707" s="21">
        <v>714</v>
      </c>
      <c r="G707" s="21" t="s">
        <v>205</v>
      </c>
      <c r="H707" s="21" t="s">
        <v>206</v>
      </c>
      <c r="I707" s="20">
        <v>20150153219</v>
      </c>
      <c r="J707" s="20" t="s">
        <v>22992</v>
      </c>
      <c r="K707" s="24">
        <v>43056</v>
      </c>
      <c r="L707" s="19">
        <v>0</v>
      </c>
      <c r="M707" s="28">
        <v>279.95</v>
      </c>
      <c r="N707" s="24"/>
    </row>
    <row r="708" spans="1:14" hidden="1" x14ac:dyDescent="0.25">
      <c r="B708" s="20">
        <v>34110354</v>
      </c>
      <c r="C708" s="20"/>
      <c r="D708" s="20" t="s">
        <v>2875</v>
      </c>
      <c r="E708" s="17" t="s">
        <v>2876</v>
      </c>
      <c r="F708" s="21">
        <v>714</v>
      </c>
      <c r="G708" s="21" t="s">
        <v>205</v>
      </c>
      <c r="H708" s="21" t="s">
        <v>206</v>
      </c>
      <c r="I708" s="20">
        <v>20150171362</v>
      </c>
      <c r="J708" s="20" t="s">
        <v>22993</v>
      </c>
      <c r="K708" s="24">
        <v>43405</v>
      </c>
      <c r="L708" s="19">
        <v>0</v>
      </c>
      <c r="M708" s="28">
        <v>199.95</v>
      </c>
      <c r="N708" s="24"/>
    </row>
    <row r="709" spans="1:14" hidden="1" x14ac:dyDescent="0.25">
      <c r="B709" s="20">
        <v>34110355</v>
      </c>
      <c r="C709" s="20"/>
      <c r="D709" s="20" t="s">
        <v>2877</v>
      </c>
      <c r="E709" s="17" t="s">
        <v>2878</v>
      </c>
      <c r="F709" s="21">
        <v>714</v>
      </c>
      <c r="G709" s="21" t="s">
        <v>205</v>
      </c>
      <c r="H709" s="21" t="s">
        <v>206</v>
      </c>
      <c r="I709" s="20">
        <v>20150171363</v>
      </c>
      <c r="J709" s="20" t="s">
        <v>22994</v>
      </c>
      <c r="K709" s="24">
        <v>43405</v>
      </c>
      <c r="L709" s="19">
        <v>0</v>
      </c>
      <c r="M709" s="28">
        <v>199.95</v>
      </c>
      <c r="N709" s="24"/>
    </row>
    <row r="710" spans="1:14" hidden="1" x14ac:dyDescent="0.25">
      <c r="B710" s="20">
        <v>34110356</v>
      </c>
      <c r="C710" s="20"/>
      <c r="D710" s="20" t="s">
        <v>2879</v>
      </c>
      <c r="E710" s="17" t="s">
        <v>2880</v>
      </c>
      <c r="F710" s="21">
        <v>714</v>
      </c>
      <c r="G710" s="21" t="s">
        <v>205</v>
      </c>
      <c r="H710" s="21" t="s">
        <v>206</v>
      </c>
      <c r="I710" s="20">
        <v>20150171364</v>
      </c>
      <c r="J710" s="20" t="s">
        <v>22995</v>
      </c>
      <c r="K710" s="24">
        <v>43405</v>
      </c>
      <c r="L710" s="19">
        <v>0</v>
      </c>
      <c r="M710" s="28">
        <v>199.95</v>
      </c>
      <c r="N710" s="24"/>
    </row>
    <row r="711" spans="1:14" hidden="1" x14ac:dyDescent="0.25">
      <c r="B711" s="20">
        <v>34110357</v>
      </c>
      <c r="C711" s="20"/>
      <c r="D711" s="20" t="s">
        <v>2881</v>
      </c>
      <c r="E711" s="17" t="s">
        <v>2882</v>
      </c>
      <c r="F711" s="21">
        <v>714</v>
      </c>
      <c r="G711" s="21" t="s">
        <v>205</v>
      </c>
      <c r="H711" s="21" t="s">
        <v>206</v>
      </c>
      <c r="I711" s="20">
        <v>20150171365</v>
      </c>
      <c r="J711" s="20" t="s">
        <v>22996</v>
      </c>
      <c r="K711" s="24">
        <v>43405</v>
      </c>
      <c r="L711" s="19">
        <v>0</v>
      </c>
      <c r="M711" s="28">
        <v>199.95</v>
      </c>
      <c r="N711" s="24"/>
    </row>
    <row r="712" spans="1:14" hidden="1" x14ac:dyDescent="0.25">
      <c r="B712" s="20">
        <v>34110358</v>
      </c>
      <c r="C712" s="20"/>
      <c r="D712" s="20" t="s">
        <v>2883</v>
      </c>
      <c r="E712" s="17" t="s">
        <v>2884</v>
      </c>
      <c r="F712" s="21">
        <v>714</v>
      </c>
      <c r="G712" s="21" t="s">
        <v>205</v>
      </c>
      <c r="H712" s="21" t="s">
        <v>206</v>
      </c>
      <c r="I712" s="20">
        <v>20150171366</v>
      </c>
      <c r="J712" s="20" t="s">
        <v>22997</v>
      </c>
      <c r="K712" s="24">
        <v>43405</v>
      </c>
      <c r="L712" s="19">
        <v>0</v>
      </c>
      <c r="M712" s="28">
        <v>199.95</v>
      </c>
      <c r="N712" s="24"/>
    </row>
    <row r="713" spans="1:14" hidden="1" x14ac:dyDescent="0.25">
      <c r="B713" s="20">
        <v>34110359</v>
      </c>
      <c r="C713" s="20"/>
      <c r="D713" s="20" t="s">
        <v>2885</v>
      </c>
      <c r="E713" s="17" t="s">
        <v>2886</v>
      </c>
      <c r="F713" s="21">
        <v>714</v>
      </c>
      <c r="G713" s="21" t="s">
        <v>205</v>
      </c>
      <c r="H713" s="21" t="s">
        <v>206</v>
      </c>
      <c r="I713" s="20">
        <v>20150171367</v>
      </c>
      <c r="J713" s="20" t="s">
        <v>22998</v>
      </c>
      <c r="K713" s="24">
        <v>43405</v>
      </c>
      <c r="L713" s="19">
        <v>0</v>
      </c>
      <c r="M713" s="28">
        <v>199.95</v>
      </c>
      <c r="N713" s="24"/>
    </row>
    <row r="714" spans="1:14" hidden="1" x14ac:dyDescent="0.25">
      <c r="B714" s="20">
        <v>34110360</v>
      </c>
      <c r="C714" s="20"/>
      <c r="D714" s="20" t="s">
        <v>2887</v>
      </c>
      <c r="E714" s="17" t="s">
        <v>2888</v>
      </c>
      <c r="F714" s="21">
        <v>714</v>
      </c>
      <c r="G714" s="21" t="s">
        <v>205</v>
      </c>
      <c r="H714" s="21" t="s">
        <v>206</v>
      </c>
      <c r="I714" s="20">
        <v>20150171368</v>
      </c>
      <c r="J714" s="20" t="s">
        <v>22999</v>
      </c>
      <c r="K714" s="24">
        <v>43405</v>
      </c>
      <c r="L714" s="19">
        <v>0</v>
      </c>
      <c r="M714" s="28">
        <v>199.95</v>
      </c>
      <c r="N714" s="24"/>
    </row>
    <row r="715" spans="1:14" hidden="1" x14ac:dyDescent="0.25">
      <c r="B715" s="20">
        <v>34110368</v>
      </c>
      <c r="C715" s="20"/>
      <c r="D715" s="20" t="s">
        <v>2903</v>
      </c>
      <c r="E715" s="17" t="s">
        <v>2904</v>
      </c>
      <c r="F715" s="21">
        <v>714</v>
      </c>
      <c r="G715" s="21" t="s">
        <v>205</v>
      </c>
      <c r="H715" s="21" t="s">
        <v>206</v>
      </c>
      <c r="I715" s="20">
        <v>20150171552</v>
      </c>
      <c r="J715" s="20" t="s">
        <v>23000</v>
      </c>
      <c r="K715" s="24">
        <v>43739</v>
      </c>
      <c r="L715" s="19">
        <v>0</v>
      </c>
      <c r="M715" s="28">
        <v>199.95</v>
      </c>
      <c r="N715" s="24"/>
    </row>
    <row r="716" spans="1:14" hidden="1" x14ac:dyDescent="0.25">
      <c r="B716" s="20">
        <v>34110369</v>
      </c>
      <c r="C716" s="20"/>
      <c r="D716" s="20" t="s">
        <v>2905</v>
      </c>
      <c r="E716" s="17" t="s">
        <v>2906</v>
      </c>
      <c r="F716" s="21">
        <v>714</v>
      </c>
      <c r="G716" s="21" t="s">
        <v>205</v>
      </c>
      <c r="H716" s="21" t="s">
        <v>206</v>
      </c>
      <c r="I716" s="20">
        <v>20150171553</v>
      </c>
      <c r="J716" s="20" t="s">
        <v>23001</v>
      </c>
      <c r="K716" s="24">
        <v>43739</v>
      </c>
      <c r="L716" s="19">
        <v>0</v>
      </c>
      <c r="M716" s="28">
        <v>199.95</v>
      </c>
      <c r="N716" s="24"/>
    </row>
    <row r="717" spans="1:14" hidden="1" x14ac:dyDescent="0.25">
      <c r="B717" s="20">
        <v>34110370</v>
      </c>
      <c r="C717" s="20"/>
      <c r="D717" s="20" t="s">
        <v>2907</v>
      </c>
      <c r="E717" s="17" t="s">
        <v>2908</v>
      </c>
      <c r="F717" s="21">
        <v>714</v>
      </c>
      <c r="G717" s="21" t="s">
        <v>205</v>
      </c>
      <c r="H717" s="21" t="s">
        <v>206</v>
      </c>
      <c r="I717" s="20">
        <v>20150171554</v>
      </c>
      <c r="J717" s="20" t="s">
        <v>23002</v>
      </c>
      <c r="K717" s="24">
        <v>43739</v>
      </c>
      <c r="L717" s="19">
        <v>0</v>
      </c>
      <c r="M717" s="28">
        <v>199.95</v>
      </c>
      <c r="N717" s="24"/>
    </row>
    <row r="718" spans="1:14" hidden="1" x14ac:dyDescent="0.25">
      <c r="B718" s="20">
        <v>34110371</v>
      </c>
      <c r="C718" s="20"/>
      <c r="D718" s="20" t="s">
        <v>2909</v>
      </c>
      <c r="E718" s="17" t="s">
        <v>2910</v>
      </c>
      <c r="F718" s="21">
        <v>714</v>
      </c>
      <c r="G718" s="21" t="s">
        <v>205</v>
      </c>
      <c r="H718" s="21" t="s">
        <v>206</v>
      </c>
      <c r="I718" s="20">
        <v>20150171555</v>
      </c>
      <c r="J718" s="20" t="s">
        <v>23003</v>
      </c>
      <c r="K718" s="24">
        <v>43739</v>
      </c>
      <c r="L718" s="19">
        <v>0</v>
      </c>
      <c r="M718" s="28">
        <v>199.95</v>
      </c>
      <c r="N718" s="24"/>
    </row>
    <row r="719" spans="1:14" hidden="1" x14ac:dyDescent="0.25">
      <c r="B719" s="20">
        <v>34110372</v>
      </c>
      <c r="C719" s="20"/>
      <c r="D719" s="20" t="s">
        <v>2911</v>
      </c>
      <c r="E719" s="17" t="s">
        <v>2912</v>
      </c>
      <c r="F719" s="21">
        <v>714</v>
      </c>
      <c r="G719" s="21" t="s">
        <v>205</v>
      </c>
      <c r="H719" s="21" t="s">
        <v>206</v>
      </c>
      <c r="I719" s="20">
        <v>20150171556</v>
      </c>
      <c r="J719" s="20" t="s">
        <v>23004</v>
      </c>
      <c r="K719" s="24">
        <v>43739</v>
      </c>
      <c r="L719" s="19">
        <v>0</v>
      </c>
      <c r="M719" s="28">
        <v>199.95</v>
      </c>
      <c r="N719" s="24"/>
    </row>
    <row r="720" spans="1:14" hidden="1" x14ac:dyDescent="0.25">
      <c r="B720" s="20">
        <v>34110373</v>
      </c>
      <c r="C720" s="20"/>
      <c r="D720" s="20" t="s">
        <v>2913</v>
      </c>
      <c r="E720" s="17" t="s">
        <v>2914</v>
      </c>
      <c r="F720" s="21">
        <v>714</v>
      </c>
      <c r="G720" s="21" t="s">
        <v>205</v>
      </c>
      <c r="H720" s="21" t="s">
        <v>206</v>
      </c>
      <c r="I720" s="20">
        <v>20150171557</v>
      </c>
      <c r="J720" s="20" t="s">
        <v>23005</v>
      </c>
      <c r="K720" s="24">
        <v>43739</v>
      </c>
      <c r="L720" s="19">
        <v>0</v>
      </c>
      <c r="M720" s="28">
        <v>199.95</v>
      </c>
      <c r="N720" s="24"/>
    </row>
    <row r="721" spans="1:14" hidden="1" x14ac:dyDescent="0.25">
      <c r="B721" s="20">
        <v>34110374</v>
      </c>
      <c r="C721" s="20"/>
      <c r="D721" s="20" t="s">
        <v>2915</v>
      </c>
      <c r="E721" s="17" t="s">
        <v>2916</v>
      </c>
      <c r="F721" s="21">
        <v>714</v>
      </c>
      <c r="G721" s="21" t="s">
        <v>205</v>
      </c>
      <c r="H721" s="21" t="s">
        <v>206</v>
      </c>
      <c r="I721" s="20">
        <v>20150171558</v>
      </c>
      <c r="J721" s="20" t="s">
        <v>23006</v>
      </c>
      <c r="K721" s="24">
        <v>43739</v>
      </c>
      <c r="L721" s="19">
        <v>0</v>
      </c>
      <c r="M721" s="28">
        <v>199.95</v>
      </c>
      <c r="N721" s="24"/>
    </row>
    <row r="722" spans="1:14" hidden="1" x14ac:dyDescent="0.25">
      <c r="A722" s="17" t="s">
        <v>23007</v>
      </c>
      <c r="B722" s="20">
        <v>34101423</v>
      </c>
      <c r="C722" s="20"/>
      <c r="D722" s="20" t="s">
        <v>1882</v>
      </c>
      <c r="E722" s="17" t="s">
        <v>1883</v>
      </c>
      <c r="F722" s="21">
        <v>714</v>
      </c>
      <c r="G722" s="21" t="s">
        <v>205</v>
      </c>
      <c r="H722" s="21" t="s">
        <v>206</v>
      </c>
      <c r="I722" s="20">
        <v>20160161010</v>
      </c>
      <c r="J722" s="20" t="s">
        <v>23008</v>
      </c>
      <c r="K722" s="24">
        <v>43132</v>
      </c>
      <c r="L722" s="19">
        <v>0</v>
      </c>
      <c r="M722" s="28">
        <v>199.95</v>
      </c>
      <c r="N722" s="24"/>
    </row>
    <row r="723" spans="1:14" hidden="1" x14ac:dyDescent="0.25">
      <c r="A723" s="17" t="s">
        <v>23009</v>
      </c>
      <c r="B723" s="20">
        <v>34101424</v>
      </c>
      <c r="C723" s="20"/>
      <c r="D723" s="20" t="s">
        <v>1884</v>
      </c>
      <c r="E723" s="17" t="s">
        <v>1885</v>
      </c>
      <c r="F723" s="21">
        <v>714</v>
      </c>
      <c r="G723" s="21" t="s">
        <v>205</v>
      </c>
      <c r="H723" s="21" t="s">
        <v>206</v>
      </c>
      <c r="I723" s="20">
        <v>20160161011</v>
      </c>
      <c r="J723" s="20" t="s">
        <v>23010</v>
      </c>
      <c r="K723" s="24">
        <v>43132</v>
      </c>
      <c r="L723" s="19">
        <v>0</v>
      </c>
      <c r="M723" s="28">
        <v>199.95</v>
      </c>
      <c r="N723" s="24"/>
    </row>
    <row r="724" spans="1:14" hidden="1" x14ac:dyDescent="0.25">
      <c r="A724" s="17" t="s">
        <v>23011</v>
      </c>
      <c r="B724" s="20">
        <v>34101425</v>
      </c>
      <c r="C724" s="20"/>
      <c r="D724" s="20" t="s">
        <v>1886</v>
      </c>
      <c r="E724" s="17" t="s">
        <v>1887</v>
      </c>
      <c r="F724" s="21">
        <v>714</v>
      </c>
      <c r="G724" s="21" t="s">
        <v>205</v>
      </c>
      <c r="H724" s="21" t="s">
        <v>206</v>
      </c>
      <c r="I724" s="20">
        <v>20160161012</v>
      </c>
      <c r="J724" s="20" t="s">
        <v>23012</v>
      </c>
      <c r="K724" s="24">
        <v>43132</v>
      </c>
      <c r="L724" s="19">
        <v>0</v>
      </c>
      <c r="M724" s="28">
        <v>199.95</v>
      </c>
      <c r="N724" s="24"/>
    </row>
    <row r="725" spans="1:14" hidden="1" x14ac:dyDescent="0.25">
      <c r="A725" s="17" t="s">
        <v>23013</v>
      </c>
      <c r="B725" s="20">
        <v>34101426</v>
      </c>
      <c r="C725" s="20"/>
      <c r="D725" s="20" t="s">
        <v>1888</v>
      </c>
      <c r="E725" s="17" t="s">
        <v>1889</v>
      </c>
      <c r="F725" s="21">
        <v>714</v>
      </c>
      <c r="G725" s="21" t="s">
        <v>205</v>
      </c>
      <c r="H725" s="21" t="s">
        <v>206</v>
      </c>
      <c r="I725" s="20">
        <v>20160161013</v>
      </c>
      <c r="J725" s="20" t="s">
        <v>23014</v>
      </c>
      <c r="K725" s="24">
        <v>43132</v>
      </c>
      <c r="L725" s="19">
        <v>0</v>
      </c>
      <c r="M725" s="28">
        <v>199.95</v>
      </c>
      <c r="N725" s="24"/>
    </row>
    <row r="726" spans="1:14" hidden="1" x14ac:dyDescent="0.25">
      <c r="A726" s="17" t="s">
        <v>23015</v>
      </c>
      <c r="B726" s="20">
        <v>34101427</v>
      </c>
      <c r="C726" s="20"/>
      <c r="D726" s="20" t="s">
        <v>1890</v>
      </c>
      <c r="E726" s="17" t="s">
        <v>1891</v>
      </c>
      <c r="F726" s="21">
        <v>714</v>
      </c>
      <c r="G726" s="21" t="s">
        <v>205</v>
      </c>
      <c r="H726" s="21" t="s">
        <v>206</v>
      </c>
      <c r="I726" s="20">
        <v>20160161014</v>
      </c>
      <c r="J726" s="20" t="s">
        <v>23016</v>
      </c>
      <c r="K726" s="24">
        <v>43132</v>
      </c>
      <c r="L726" s="19">
        <v>0</v>
      </c>
      <c r="M726" s="28">
        <v>199.95</v>
      </c>
      <c r="N726" s="24"/>
    </row>
    <row r="727" spans="1:14" hidden="1" x14ac:dyDescent="0.25">
      <c r="A727" s="17" t="s">
        <v>23017</v>
      </c>
      <c r="B727" s="20">
        <v>34101428</v>
      </c>
      <c r="C727" s="20"/>
      <c r="D727" s="20" t="s">
        <v>1892</v>
      </c>
      <c r="E727" s="17" t="s">
        <v>1893</v>
      </c>
      <c r="F727" s="21">
        <v>714</v>
      </c>
      <c r="G727" s="21" t="s">
        <v>205</v>
      </c>
      <c r="H727" s="21" t="s">
        <v>206</v>
      </c>
      <c r="I727" s="20">
        <v>20160161015</v>
      </c>
      <c r="J727" s="20" t="s">
        <v>23018</v>
      </c>
      <c r="K727" s="24">
        <v>43132</v>
      </c>
      <c r="L727" s="19">
        <v>0</v>
      </c>
      <c r="M727" s="28">
        <v>199.95</v>
      </c>
      <c r="N727" s="24"/>
    </row>
    <row r="728" spans="1:14" hidden="1" x14ac:dyDescent="0.25">
      <c r="A728" s="17" t="s">
        <v>23019</v>
      </c>
      <c r="B728" s="20">
        <v>34101429</v>
      </c>
      <c r="C728" s="20"/>
      <c r="D728" s="20" t="s">
        <v>1894</v>
      </c>
      <c r="E728" s="17" t="s">
        <v>1895</v>
      </c>
      <c r="F728" s="21">
        <v>714</v>
      </c>
      <c r="G728" s="21" t="s">
        <v>205</v>
      </c>
      <c r="H728" s="21" t="s">
        <v>206</v>
      </c>
      <c r="I728" s="20">
        <v>20160161016</v>
      </c>
      <c r="J728" s="20" t="s">
        <v>23020</v>
      </c>
      <c r="K728" s="24">
        <v>43132</v>
      </c>
      <c r="L728" s="19">
        <v>0</v>
      </c>
      <c r="M728" s="28">
        <v>199.95</v>
      </c>
      <c r="N728" s="24"/>
    </row>
    <row r="729" spans="1:14" hidden="1" x14ac:dyDescent="0.25">
      <c r="A729" s="17" t="s">
        <v>23021</v>
      </c>
      <c r="B729" s="20">
        <v>34101496</v>
      </c>
      <c r="C729" s="20"/>
      <c r="D729" s="20" t="s">
        <v>1906</v>
      </c>
      <c r="E729" s="17" t="s">
        <v>1907</v>
      </c>
      <c r="F729" s="21">
        <v>714</v>
      </c>
      <c r="G729" s="21" t="s">
        <v>205</v>
      </c>
      <c r="H729" s="21" t="s">
        <v>206</v>
      </c>
      <c r="I729" s="20">
        <v>20160161210</v>
      </c>
      <c r="J729" s="20" t="s">
        <v>23022</v>
      </c>
      <c r="K729" s="24">
        <v>43132</v>
      </c>
      <c r="L729" s="19">
        <v>0</v>
      </c>
      <c r="M729" s="28">
        <v>269.95</v>
      </c>
      <c r="N729" s="24"/>
    </row>
    <row r="730" spans="1:14" hidden="1" x14ac:dyDescent="0.25">
      <c r="A730" s="17" t="s">
        <v>23023</v>
      </c>
      <c r="B730" s="20">
        <v>34101497</v>
      </c>
      <c r="C730" s="20"/>
      <c r="D730" s="20" t="s">
        <v>1908</v>
      </c>
      <c r="E730" s="17" t="s">
        <v>1909</v>
      </c>
      <c r="F730" s="21">
        <v>714</v>
      </c>
      <c r="G730" s="21" t="s">
        <v>205</v>
      </c>
      <c r="H730" s="21" t="s">
        <v>206</v>
      </c>
      <c r="I730" s="20">
        <v>20160161211</v>
      </c>
      <c r="J730" s="20" t="s">
        <v>23024</v>
      </c>
      <c r="K730" s="24">
        <v>43132</v>
      </c>
      <c r="L730" s="19">
        <v>0</v>
      </c>
      <c r="M730" s="28">
        <v>269.95</v>
      </c>
      <c r="N730" s="24"/>
    </row>
    <row r="731" spans="1:14" hidden="1" x14ac:dyDescent="0.25">
      <c r="A731" s="17" t="s">
        <v>23025</v>
      </c>
      <c r="B731" s="20">
        <v>34101498</v>
      </c>
      <c r="C731" s="20"/>
      <c r="D731" s="20" t="s">
        <v>1910</v>
      </c>
      <c r="E731" s="17" t="s">
        <v>1911</v>
      </c>
      <c r="F731" s="21">
        <v>714</v>
      </c>
      <c r="G731" s="21" t="s">
        <v>205</v>
      </c>
      <c r="H731" s="21" t="s">
        <v>206</v>
      </c>
      <c r="I731" s="20">
        <v>20160161212</v>
      </c>
      <c r="J731" s="20" t="s">
        <v>23026</v>
      </c>
      <c r="K731" s="24">
        <v>43132</v>
      </c>
      <c r="L731" s="19">
        <v>0</v>
      </c>
      <c r="M731" s="28">
        <v>269.95</v>
      </c>
      <c r="N731" s="24"/>
    </row>
    <row r="732" spans="1:14" hidden="1" x14ac:dyDescent="0.25">
      <c r="A732" s="17" t="s">
        <v>23027</v>
      </c>
      <c r="B732" s="20">
        <v>34101499</v>
      </c>
      <c r="C732" s="20"/>
      <c r="D732" s="20" t="s">
        <v>1912</v>
      </c>
      <c r="E732" s="17" t="s">
        <v>1913</v>
      </c>
      <c r="F732" s="21">
        <v>714</v>
      </c>
      <c r="G732" s="21" t="s">
        <v>205</v>
      </c>
      <c r="H732" s="21" t="s">
        <v>206</v>
      </c>
      <c r="I732" s="20">
        <v>20160161213</v>
      </c>
      <c r="J732" s="20" t="s">
        <v>23028</v>
      </c>
      <c r="K732" s="24">
        <v>43132</v>
      </c>
      <c r="L732" s="19">
        <v>0</v>
      </c>
      <c r="M732" s="28">
        <v>269.95</v>
      </c>
      <c r="N732" s="24"/>
    </row>
    <row r="733" spans="1:14" hidden="1" x14ac:dyDescent="0.25">
      <c r="A733" s="17" t="s">
        <v>23029</v>
      </c>
      <c r="B733" s="20">
        <v>34101500</v>
      </c>
      <c r="C733" s="20"/>
      <c r="D733" s="20" t="s">
        <v>1914</v>
      </c>
      <c r="E733" s="17" t="s">
        <v>1915</v>
      </c>
      <c r="F733" s="21">
        <v>714</v>
      </c>
      <c r="G733" s="21" t="s">
        <v>205</v>
      </c>
      <c r="H733" s="21" t="s">
        <v>206</v>
      </c>
      <c r="I733" s="20">
        <v>20160161214</v>
      </c>
      <c r="J733" s="20" t="s">
        <v>23030</v>
      </c>
      <c r="K733" s="24">
        <v>43132</v>
      </c>
      <c r="L733" s="19">
        <v>0</v>
      </c>
      <c r="M733" s="28">
        <v>269.95</v>
      </c>
      <c r="N733" s="24"/>
    </row>
    <row r="734" spans="1:14" hidden="1" x14ac:dyDescent="0.25">
      <c r="A734" s="17" t="s">
        <v>23031</v>
      </c>
      <c r="B734" s="20">
        <v>34101501</v>
      </c>
      <c r="C734" s="20"/>
      <c r="D734" s="20" t="s">
        <v>1916</v>
      </c>
      <c r="E734" s="17" t="s">
        <v>1917</v>
      </c>
      <c r="F734" s="21">
        <v>714</v>
      </c>
      <c r="G734" s="21" t="s">
        <v>205</v>
      </c>
      <c r="H734" s="21" t="s">
        <v>206</v>
      </c>
      <c r="I734" s="20">
        <v>20160161215</v>
      </c>
      <c r="J734" s="20" t="s">
        <v>23032</v>
      </c>
      <c r="K734" s="24">
        <v>43132</v>
      </c>
      <c r="L734" s="19">
        <v>0</v>
      </c>
      <c r="M734" s="28">
        <v>269.95</v>
      </c>
      <c r="N734" s="24"/>
    </row>
    <row r="735" spans="1:14" hidden="1" x14ac:dyDescent="0.25">
      <c r="A735" s="17" t="s">
        <v>23033</v>
      </c>
      <c r="B735" s="20">
        <v>34101502</v>
      </c>
      <c r="C735" s="20"/>
      <c r="D735" s="20" t="s">
        <v>1918</v>
      </c>
      <c r="E735" s="17" t="s">
        <v>1919</v>
      </c>
      <c r="F735" s="21">
        <v>714</v>
      </c>
      <c r="G735" s="21" t="s">
        <v>205</v>
      </c>
      <c r="H735" s="21" t="s">
        <v>206</v>
      </c>
      <c r="I735" s="20">
        <v>20160161216</v>
      </c>
      <c r="J735" s="20" t="s">
        <v>23034</v>
      </c>
      <c r="K735" s="24">
        <v>43132</v>
      </c>
      <c r="L735" s="19">
        <v>0</v>
      </c>
      <c r="M735" s="28">
        <v>269.95</v>
      </c>
      <c r="N735" s="24"/>
    </row>
    <row r="736" spans="1:14" hidden="1" x14ac:dyDescent="0.25">
      <c r="B736" s="20">
        <v>34101601</v>
      </c>
      <c r="C736" s="20"/>
      <c r="D736" s="20" t="s">
        <v>2711</v>
      </c>
      <c r="E736" s="17" t="s">
        <v>2712</v>
      </c>
      <c r="F736" s="21">
        <v>714</v>
      </c>
      <c r="G736" s="21" t="s">
        <v>205</v>
      </c>
      <c r="H736" s="21" t="s">
        <v>206</v>
      </c>
      <c r="I736" s="20">
        <v>20160161555</v>
      </c>
      <c r="J736" s="20" t="s">
        <v>23035</v>
      </c>
      <c r="K736" s="24">
        <v>43132</v>
      </c>
      <c r="L736" s="19">
        <v>0</v>
      </c>
      <c r="M736" s="28">
        <v>199.95</v>
      </c>
      <c r="N736" s="24"/>
    </row>
    <row r="737" spans="1:14" hidden="1" x14ac:dyDescent="0.25">
      <c r="B737" s="20">
        <v>34101602</v>
      </c>
      <c r="C737" s="20"/>
      <c r="D737" s="20" t="s">
        <v>2713</v>
      </c>
      <c r="E737" s="17" t="s">
        <v>2714</v>
      </c>
      <c r="F737" s="21">
        <v>714</v>
      </c>
      <c r="G737" s="21" t="s">
        <v>205</v>
      </c>
      <c r="H737" s="21" t="s">
        <v>206</v>
      </c>
      <c r="I737" s="20">
        <v>20160161556</v>
      </c>
      <c r="J737" s="20" t="s">
        <v>23036</v>
      </c>
      <c r="K737" s="24">
        <v>43132</v>
      </c>
      <c r="L737" s="19">
        <v>0</v>
      </c>
      <c r="M737" s="28">
        <v>199.95</v>
      </c>
      <c r="N737" s="24"/>
    </row>
    <row r="738" spans="1:14" hidden="1" x14ac:dyDescent="0.25">
      <c r="B738" s="20">
        <v>34101603</v>
      </c>
      <c r="C738" s="20"/>
      <c r="D738" s="20" t="s">
        <v>2715</v>
      </c>
      <c r="E738" s="17" t="s">
        <v>2716</v>
      </c>
      <c r="F738" s="21">
        <v>714</v>
      </c>
      <c r="G738" s="21" t="s">
        <v>205</v>
      </c>
      <c r="H738" s="21" t="s">
        <v>206</v>
      </c>
      <c r="I738" s="20">
        <v>20160161557</v>
      </c>
      <c r="J738" s="20" t="s">
        <v>23037</v>
      </c>
      <c r="K738" s="24">
        <v>43132</v>
      </c>
      <c r="L738" s="19">
        <v>0</v>
      </c>
      <c r="M738" s="28">
        <v>199.95</v>
      </c>
      <c r="N738" s="24"/>
    </row>
    <row r="739" spans="1:14" hidden="1" x14ac:dyDescent="0.25">
      <c r="A739" s="17" t="s">
        <v>23038</v>
      </c>
      <c r="B739" s="20">
        <v>34101604</v>
      </c>
      <c r="C739" s="20"/>
      <c r="D739" s="20" t="s">
        <v>2717</v>
      </c>
      <c r="E739" s="17" t="s">
        <v>2718</v>
      </c>
      <c r="F739" s="21">
        <v>714</v>
      </c>
      <c r="G739" s="21" t="s">
        <v>205</v>
      </c>
      <c r="H739" s="21" t="s">
        <v>206</v>
      </c>
      <c r="I739" s="20">
        <v>20160161558</v>
      </c>
      <c r="J739" s="20" t="s">
        <v>23039</v>
      </c>
      <c r="K739" s="24">
        <v>43132</v>
      </c>
      <c r="L739" s="19">
        <v>0</v>
      </c>
      <c r="M739" s="28">
        <v>199.95</v>
      </c>
      <c r="N739" s="24"/>
    </row>
    <row r="740" spans="1:14" hidden="1" x14ac:dyDescent="0.25">
      <c r="A740" s="17" t="s">
        <v>23040</v>
      </c>
      <c r="B740" s="20">
        <v>34101605</v>
      </c>
      <c r="C740" s="20"/>
      <c r="D740" s="20" t="s">
        <v>2719</v>
      </c>
      <c r="E740" s="17" t="s">
        <v>2720</v>
      </c>
      <c r="F740" s="21">
        <v>714</v>
      </c>
      <c r="G740" s="21" t="s">
        <v>205</v>
      </c>
      <c r="H740" s="21" t="s">
        <v>206</v>
      </c>
      <c r="I740" s="20">
        <v>20160161559</v>
      </c>
      <c r="J740" s="20" t="s">
        <v>23041</v>
      </c>
      <c r="K740" s="24">
        <v>43132</v>
      </c>
      <c r="L740" s="19">
        <v>0</v>
      </c>
      <c r="M740" s="28">
        <v>199.95</v>
      </c>
      <c r="N740" s="24"/>
    </row>
    <row r="741" spans="1:14" hidden="1" x14ac:dyDescent="0.25">
      <c r="A741" s="17" t="s">
        <v>23042</v>
      </c>
      <c r="B741" s="20">
        <v>34101435</v>
      </c>
      <c r="C741" s="20"/>
      <c r="D741" s="20" t="s">
        <v>1930</v>
      </c>
      <c r="E741" s="17" t="s">
        <v>1931</v>
      </c>
      <c r="F741" s="21">
        <v>714</v>
      </c>
      <c r="G741" s="21" t="s">
        <v>205</v>
      </c>
      <c r="H741" s="21" t="s">
        <v>206</v>
      </c>
      <c r="I741" s="20">
        <v>20160162010</v>
      </c>
      <c r="J741" s="20" t="s">
        <v>23043</v>
      </c>
      <c r="K741" s="24">
        <v>43132</v>
      </c>
      <c r="L741" s="19">
        <v>0</v>
      </c>
      <c r="M741" s="28">
        <v>199.95</v>
      </c>
      <c r="N741" s="24"/>
    </row>
    <row r="742" spans="1:14" hidden="1" x14ac:dyDescent="0.25">
      <c r="A742" s="17" t="s">
        <v>23044</v>
      </c>
      <c r="B742" s="20">
        <v>34101436</v>
      </c>
      <c r="C742" s="20"/>
      <c r="D742" s="20" t="s">
        <v>1932</v>
      </c>
      <c r="E742" s="17" t="s">
        <v>1933</v>
      </c>
      <c r="F742" s="21">
        <v>714</v>
      </c>
      <c r="G742" s="21" t="s">
        <v>205</v>
      </c>
      <c r="H742" s="21" t="s">
        <v>206</v>
      </c>
      <c r="I742" s="20">
        <v>20160162011</v>
      </c>
      <c r="J742" s="20" t="s">
        <v>23045</v>
      </c>
      <c r="K742" s="24">
        <v>43132</v>
      </c>
      <c r="L742" s="19">
        <v>0</v>
      </c>
      <c r="M742" s="28">
        <v>199.95</v>
      </c>
      <c r="N742" s="24"/>
    </row>
    <row r="743" spans="1:14" hidden="1" x14ac:dyDescent="0.25">
      <c r="A743" s="17" t="s">
        <v>23046</v>
      </c>
      <c r="B743" s="20">
        <v>34101437</v>
      </c>
      <c r="C743" s="20"/>
      <c r="D743" s="20" t="s">
        <v>1934</v>
      </c>
      <c r="E743" s="17" t="s">
        <v>1935</v>
      </c>
      <c r="F743" s="21">
        <v>714</v>
      </c>
      <c r="G743" s="21" t="s">
        <v>205</v>
      </c>
      <c r="H743" s="21" t="s">
        <v>206</v>
      </c>
      <c r="I743" s="20">
        <v>20160162012</v>
      </c>
      <c r="J743" s="20" t="s">
        <v>23047</v>
      </c>
      <c r="K743" s="24">
        <v>43132</v>
      </c>
      <c r="L743" s="19">
        <v>0</v>
      </c>
      <c r="M743" s="28">
        <v>199.95</v>
      </c>
      <c r="N743" s="24"/>
    </row>
    <row r="744" spans="1:14" hidden="1" x14ac:dyDescent="0.25">
      <c r="A744" s="17" t="s">
        <v>23048</v>
      </c>
      <c r="B744" s="20">
        <v>34101438</v>
      </c>
      <c r="C744" s="20"/>
      <c r="D744" s="20" t="s">
        <v>1936</v>
      </c>
      <c r="E744" s="17" t="s">
        <v>1937</v>
      </c>
      <c r="F744" s="21">
        <v>714</v>
      </c>
      <c r="G744" s="21" t="s">
        <v>205</v>
      </c>
      <c r="H744" s="21" t="s">
        <v>206</v>
      </c>
      <c r="I744" s="20">
        <v>20160162013</v>
      </c>
      <c r="J744" s="20" t="s">
        <v>23049</v>
      </c>
      <c r="K744" s="24">
        <v>43132</v>
      </c>
      <c r="L744" s="19">
        <v>0</v>
      </c>
      <c r="M744" s="28">
        <v>199.95</v>
      </c>
      <c r="N744" s="24"/>
    </row>
    <row r="745" spans="1:14" hidden="1" x14ac:dyDescent="0.25">
      <c r="A745" s="17" t="s">
        <v>23050</v>
      </c>
      <c r="B745" s="20">
        <v>34101439</v>
      </c>
      <c r="C745" s="20"/>
      <c r="D745" s="20" t="s">
        <v>1938</v>
      </c>
      <c r="E745" s="17" t="s">
        <v>1939</v>
      </c>
      <c r="F745" s="21">
        <v>714</v>
      </c>
      <c r="G745" s="21" t="s">
        <v>205</v>
      </c>
      <c r="H745" s="21" t="s">
        <v>206</v>
      </c>
      <c r="I745" s="20">
        <v>20160162014</v>
      </c>
      <c r="J745" s="20" t="s">
        <v>23051</v>
      </c>
      <c r="K745" s="24">
        <v>43132</v>
      </c>
      <c r="L745" s="19">
        <v>0</v>
      </c>
      <c r="M745" s="28">
        <v>199.95</v>
      </c>
      <c r="N745" s="24"/>
    </row>
    <row r="746" spans="1:14" hidden="1" x14ac:dyDescent="0.25">
      <c r="A746" s="17" t="s">
        <v>23052</v>
      </c>
      <c r="B746" s="20">
        <v>34101440</v>
      </c>
      <c r="C746" s="20"/>
      <c r="D746" s="20" t="s">
        <v>1940</v>
      </c>
      <c r="E746" s="17" t="s">
        <v>1941</v>
      </c>
      <c r="F746" s="21">
        <v>714</v>
      </c>
      <c r="G746" s="21" t="s">
        <v>205</v>
      </c>
      <c r="H746" s="21" t="s">
        <v>206</v>
      </c>
      <c r="I746" s="20">
        <v>20160162015</v>
      </c>
      <c r="J746" s="20" t="s">
        <v>23053</v>
      </c>
      <c r="K746" s="24">
        <v>43132</v>
      </c>
      <c r="L746" s="19">
        <v>0</v>
      </c>
      <c r="M746" s="28">
        <v>199.95</v>
      </c>
      <c r="N746" s="24"/>
    </row>
    <row r="747" spans="1:14" hidden="1" x14ac:dyDescent="0.25">
      <c r="A747" s="17" t="s">
        <v>23054</v>
      </c>
      <c r="B747" s="20">
        <v>34101441</v>
      </c>
      <c r="C747" s="20"/>
      <c r="D747" s="20" t="s">
        <v>1942</v>
      </c>
      <c r="E747" s="17" t="s">
        <v>1943</v>
      </c>
      <c r="F747" s="21">
        <v>714</v>
      </c>
      <c r="G747" s="21" t="s">
        <v>205</v>
      </c>
      <c r="H747" s="21" t="s">
        <v>206</v>
      </c>
      <c r="I747" s="20">
        <v>20160162016</v>
      </c>
      <c r="J747" s="20" t="s">
        <v>23055</v>
      </c>
      <c r="K747" s="24">
        <v>43132</v>
      </c>
      <c r="L747" s="19">
        <v>0</v>
      </c>
      <c r="M747" s="28">
        <v>199.95</v>
      </c>
      <c r="N747" s="24"/>
    </row>
    <row r="748" spans="1:14" hidden="1" x14ac:dyDescent="0.25">
      <c r="B748" s="20">
        <v>34101618</v>
      </c>
      <c r="C748" s="20"/>
      <c r="D748" s="20" t="s">
        <v>2737</v>
      </c>
      <c r="E748" s="17" t="s">
        <v>2738</v>
      </c>
      <c r="F748" s="21">
        <v>714</v>
      </c>
      <c r="G748" s="21" t="s">
        <v>205</v>
      </c>
      <c r="H748" s="21" t="s">
        <v>206</v>
      </c>
      <c r="I748" s="20">
        <v>20161171010</v>
      </c>
      <c r="J748" s="20" t="s">
        <v>23056</v>
      </c>
      <c r="K748" s="24">
        <v>43132</v>
      </c>
      <c r="L748" s="19">
        <v>0</v>
      </c>
      <c r="M748" s="28">
        <v>199.95</v>
      </c>
      <c r="N748" s="24"/>
    </row>
    <row r="749" spans="1:14" hidden="1" x14ac:dyDescent="0.25">
      <c r="B749" s="20">
        <v>34101619</v>
      </c>
      <c r="C749" s="20"/>
      <c r="D749" s="20" t="s">
        <v>2739</v>
      </c>
      <c r="E749" s="17" t="s">
        <v>2740</v>
      </c>
      <c r="F749" s="21">
        <v>714</v>
      </c>
      <c r="G749" s="21" t="s">
        <v>205</v>
      </c>
      <c r="H749" s="21" t="s">
        <v>206</v>
      </c>
      <c r="I749" s="20">
        <v>20161171011</v>
      </c>
      <c r="J749" s="20" t="s">
        <v>23057</v>
      </c>
      <c r="K749" s="24">
        <v>43132</v>
      </c>
      <c r="L749" s="19">
        <v>0</v>
      </c>
      <c r="M749" s="28">
        <v>199.95</v>
      </c>
      <c r="N749" s="24"/>
    </row>
    <row r="750" spans="1:14" hidden="1" x14ac:dyDescent="0.25">
      <c r="B750" s="20">
        <v>34101656</v>
      </c>
      <c r="C750" s="20"/>
      <c r="D750" s="20" t="s">
        <v>2741</v>
      </c>
      <c r="E750" s="17" t="s">
        <v>2742</v>
      </c>
      <c r="F750" s="21">
        <v>714</v>
      </c>
      <c r="G750" s="21" t="s">
        <v>205</v>
      </c>
      <c r="H750" s="21" t="s">
        <v>206</v>
      </c>
      <c r="I750" s="20">
        <v>20161171012</v>
      </c>
      <c r="J750" s="20" t="s">
        <v>23058</v>
      </c>
      <c r="K750" s="24">
        <v>43132</v>
      </c>
      <c r="L750" s="19">
        <v>0</v>
      </c>
      <c r="M750" s="28">
        <v>199.95</v>
      </c>
      <c r="N750" s="24"/>
    </row>
    <row r="751" spans="1:14" hidden="1" x14ac:dyDescent="0.25">
      <c r="B751" s="20">
        <v>34101657</v>
      </c>
      <c r="C751" s="20"/>
      <c r="D751" s="20" t="s">
        <v>2743</v>
      </c>
      <c r="E751" s="17" t="s">
        <v>2744</v>
      </c>
      <c r="F751" s="21">
        <v>714</v>
      </c>
      <c r="G751" s="21" t="s">
        <v>205</v>
      </c>
      <c r="H751" s="21" t="s">
        <v>206</v>
      </c>
      <c r="I751" s="20">
        <v>20161171013</v>
      </c>
      <c r="J751" s="20" t="s">
        <v>23059</v>
      </c>
      <c r="K751" s="24">
        <v>43132</v>
      </c>
      <c r="L751" s="19">
        <v>0</v>
      </c>
      <c r="M751" s="28">
        <v>199.95</v>
      </c>
      <c r="N751" s="24"/>
    </row>
    <row r="752" spans="1:14" hidden="1" x14ac:dyDescent="0.25">
      <c r="B752" s="20">
        <v>34101118</v>
      </c>
      <c r="C752" s="20"/>
      <c r="D752" s="20"/>
      <c r="E752" s="17" t="s">
        <v>1954</v>
      </c>
      <c r="F752" s="21">
        <v>714</v>
      </c>
      <c r="G752" s="21" t="s">
        <v>205</v>
      </c>
      <c r="H752" s="21" t="s">
        <v>206</v>
      </c>
      <c r="I752" s="20">
        <v>201001413610</v>
      </c>
      <c r="J752" s="20" t="s">
        <v>23067</v>
      </c>
      <c r="K752" s="24">
        <v>42831</v>
      </c>
      <c r="L752" s="19">
        <v>0</v>
      </c>
      <c r="M752" s="28">
        <v>599.95000000000005</v>
      </c>
      <c r="N752" s="24"/>
    </row>
    <row r="753" spans="1:14" hidden="1" x14ac:dyDescent="0.25">
      <c r="B753" s="20">
        <v>34101119</v>
      </c>
      <c r="C753" s="20"/>
      <c r="D753" s="20"/>
      <c r="E753" s="17" t="s">
        <v>1955</v>
      </c>
      <c r="F753" s="21">
        <v>714</v>
      </c>
      <c r="G753" s="21" t="s">
        <v>205</v>
      </c>
      <c r="H753" s="21" t="s">
        <v>206</v>
      </c>
      <c r="I753" s="20">
        <v>201001413611</v>
      </c>
      <c r="J753" s="20" t="s">
        <v>23068</v>
      </c>
      <c r="K753" s="24">
        <v>42831</v>
      </c>
      <c r="L753" s="19">
        <v>0</v>
      </c>
      <c r="M753" s="28">
        <v>599.95000000000005</v>
      </c>
      <c r="N753" s="24"/>
    </row>
    <row r="754" spans="1:14" hidden="1" x14ac:dyDescent="0.25">
      <c r="B754" s="20">
        <v>34101120</v>
      </c>
      <c r="C754" s="20"/>
      <c r="D754" s="20"/>
      <c r="E754" s="17" t="s">
        <v>1956</v>
      </c>
      <c r="F754" s="21">
        <v>714</v>
      </c>
      <c r="G754" s="21" t="s">
        <v>205</v>
      </c>
      <c r="H754" s="21" t="s">
        <v>206</v>
      </c>
      <c r="I754" s="20">
        <v>201001413612</v>
      </c>
      <c r="J754" s="20" t="s">
        <v>23069</v>
      </c>
      <c r="K754" s="24">
        <v>42831</v>
      </c>
      <c r="L754" s="19">
        <v>0</v>
      </c>
      <c r="M754" s="28">
        <v>599.95000000000005</v>
      </c>
      <c r="N754" s="24"/>
    </row>
    <row r="755" spans="1:14" hidden="1" x14ac:dyDescent="0.25">
      <c r="B755" s="20">
        <v>34101121</v>
      </c>
      <c r="C755" s="20"/>
      <c r="D755" s="20"/>
      <c r="E755" s="17" t="s">
        <v>1957</v>
      </c>
      <c r="F755" s="21">
        <v>714</v>
      </c>
      <c r="G755" s="21" t="s">
        <v>205</v>
      </c>
      <c r="H755" s="21" t="s">
        <v>206</v>
      </c>
      <c r="I755" s="20">
        <v>201001413613</v>
      </c>
      <c r="J755" s="20" t="s">
        <v>23070</v>
      </c>
      <c r="K755" s="24">
        <v>42831</v>
      </c>
      <c r="L755" s="19">
        <v>0</v>
      </c>
      <c r="M755" s="28">
        <v>599.95000000000005</v>
      </c>
      <c r="N755" s="24"/>
    </row>
    <row r="756" spans="1:14" hidden="1" x14ac:dyDescent="0.25">
      <c r="B756" s="20">
        <v>34101122</v>
      </c>
      <c r="C756" s="20"/>
      <c r="D756" s="20"/>
      <c r="E756" s="17" t="s">
        <v>1958</v>
      </c>
      <c r="F756" s="21">
        <v>714</v>
      </c>
      <c r="G756" s="21" t="s">
        <v>205</v>
      </c>
      <c r="H756" s="21" t="s">
        <v>206</v>
      </c>
      <c r="I756" s="20">
        <v>201001413614</v>
      </c>
      <c r="J756" s="20" t="s">
        <v>23071</v>
      </c>
      <c r="K756" s="24">
        <v>42831</v>
      </c>
      <c r="L756" s="19">
        <v>0</v>
      </c>
      <c r="M756" s="28">
        <v>599.95000000000005</v>
      </c>
      <c r="N756" s="24"/>
    </row>
    <row r="757" spans="1:14" hidden="1" x14ac:dyDescent="0.25">
      <c r="A757" s="17" t="s">
        <v>23072</v>
      </c>
      <c r="B757" s="20">
        <v>34101411</v>
      </c>
      <c r="C757" s="20"/>
      <c r="D757" s="20"/>
      <c r="E757" s="17" t="s">
        <v>1529</v>
      </c>
      <c r="F757" s="21">
        <v>714</v>
      </c>
      <c r="G757" s="21" t="s">
        <v>205</v>
      </c>
      <c r="H757" s="21" t="s">
        <v>206</v>
      </c>
      <c r="I757" s="20">
        <v>201001417388</v>
      </c>
      <c r="J757" s="20" t="s">
        <v>23073</v>
      </c>
      <c r="K757" s="24">
        <v>42534</v>
      </c>
      <c r="L757" s="19">
        <v>0</v>
      </c>
      <c r="M757" s="28">
        <v>599.95000000000005</v>
      </c>
      <c r="N757" s="24"/>
    </row>
    <row r="758" spans="1:14" hidden="1" x14ac:dyDescent="0.25">
      <c r="A758" s="17" t="s">
        <v>23074</v>
      </c>
      <c r="B758" s="20">
        <v>34101412</v>
      </c>
      <c r="C758" s="20"/>
      <c r="D758" s="20"/>
      <c r="E758" s="17" t="s">
        <v>1530</v>
      </c>
      <c r="F758" s="21">
        <v>714</v>
      </c>
      <c r="G758" s="21" t="s">
        <v>205</v>
      </c>
      <c r="H758" s="21" t="s">
        <v>206</v>
      </c>
      <c r="I758" s="20">
        <v>201001417389</v>
      </c>
      <c r="J758" s="20" t="s">
        <v>23075</v>
      </c>
      <c r="K758" s="24">
        <v>42534</v>
      </c>
      <c r="L758" s="19">
        <v>0</v>
      </c>
      <c r="M758" s="28">
        <v>599.95000000000005</v>
      </c>
      <c r="N758" s="24"/>
    </row>
    <row r="759" spans="1:14" hidden="1" x14ac:dyDescent="0.25">
      <c r="A759" s="17" t="s">
        <v>23076</v>
      </c>
      <c r="B759" s="20">
        <v>34101506</v>
      </c>
      <c r="C759" s="20"/>
      <c r="D759" s="20" t="s">
        <v>2023</v>
      </c>
      <c r="E759" s="17" t="s">
        <v>2024</v>
      </c>
      <c r="F759" s="21">
        <v>714</v>
      </c>
      <c r="G759" s="21" t="s">
        <v>205</v>
      </c>
      <c r="H759" s="21" t="s">
        <v>206</v>
      </c>
      <c r="I759" s="20">
        <v>201001423610</v>
      </c>
      <c r="J759" s="20" t="s">
        <v>23077</v>
      </c>
      <c r="K759" s="24">
        <v>43427</v>
      </c>
      <c r="L759" s="19">
        <v>0</v>
      </c>
      <c r="M759" s="28">
        <v>599.95000000000005</v>
      </c>
      <c r="N759" s="24"/>
    </row>
    <row r="760" spans="1:14" hidden="1" x14ac:dyDescent="0.25">
      <c r="A760" s="17" t="s">
        <v>23078</v>
      </c>
      <c r="B760" s="20">
        <v>34101507</v>
      </c>
      <c r="C760" s="20"/>
      <c r="D760" s="20" t="s">
        <v>2025</v>
      </c>
      <c r="E760" s="17" t="s">
        <v>2026</v>
      </c>
      <c r="F760" s="21">
        <v>714</v>
      </c>
      <c r="G760" s="21" t="s">
        <v>205</v>
      </c>
      <c r="H760" s="21" t="s">
        <v>206</v>
      </c>
      <c r="I760" s="20">
        <v>201001423611</v>
      </c>
      <c r="J760" s="20" t="s">
        <v>23079</v>
      </c>
      <c r="K760" s="24">
        <v>43427</v>
      </c>
      <c r="L760" s="19">
        <v>0</v>
      </c>
      <c r="M760" s="28">
        <v>599.95000000000005</v>
      </c>
      <c r="N760" s="24"/>
    </row>
    <row r="761" spans="1:14" hidden="1" x14ac:dyDescent="0.25">
      <c r="A761" s="17" t="s">
        <v>23080</v>
      </c>
      <c r="B761" s="20">
        <v>34101508</v>
      </c>
      <c r="C761" s="20"/>
      <c r="D761" s="20" t="s">
        <v>2027</v>
      </c>
      <c r="E761" s="17" t="s">
        <v>2028</v>
      </c>
      <c r="F761" s="21">
        <v>714</v>
      </c>
      <c r="G761" s="21" t="s">
        <v>205</v>
      </c>
      <c r="H761" s="21" t="s">
        <v>206</v>
      </c>
      <c r="I761" s="20">
        <v>201001423612</v>
      </c>
      <c r="J761" s="20" t="s">
        <v>23081</v>
      </c>
      <c r="K761" s="24">
        <v>43427</v>
      </c>
      <c r="L761" s="19">
        <v>0</v>
      </c>
      <c r="M761" s="28">
        <v>599.95000000000005</v>
      </c>
      <c r="N761" s="24"/>
    </row>
    <row r="762" spans="1:14" hidden="1" x14ac:dyDescent="0.25">
      <c r="A762" s="17" t="s">
        <v>23082</v>
      </c>
      <c r="B762" s="20">
        <v>34101509</v>
      </c>
      <c r="C762" s="20"/>
      <c r="D762" s="20" t="s">
        <v>2029</v>
      </c>
      <c r="E762" s="17" t="s">
        <v>2030</v>
      </c>
      <c r="F762" s="21">
        <v>714</v>
      </c>
      <c r="G762" s="21" t="s">
        <v>205</v>
      </c>
      <c r="H762" s="21" t="s">
        <v>206</v>
      </c>
      <c r="I762" s="20">
        <v>201001423613</v>
      </c>
      <c r="J762" s="20" t="s">
        <v>23083</v>
      </c>
      <c r="K762" s="24">
        <v>43427</v>
      </c>
      <c r="L762" s="19">
        <v>0</v>
      </c>
      <c r="M762" s="28">
        <v>599.95000000000005</v>
      </c>
      <c r="N762" s="24"/>
    </row>
    <row r="763" spans="1:14" hidden="1" x14ac:dyDescent="0.25">
      <c r="A763" s="17" t="s">
        <v>23084</v>
      </c>
      <c r="B763" s="20">
        <v>34101510</v>
      </c>
      <c r="C763" s="20"/>
      <c r="D763" s="20" t="s">
        <v>2031</v>
      </c>
      <c r="E763" s="17" t="s">
        <v>2032</v>
      </c>
      <c r="F763" s="21">
        <v>714</v>
      </c>
      <c r="G763" s="21" t="s">
        <v>205</v>
      </c>
      <c r="H763" s="21" t="s">
        <v>206</v>
      </c>
      <c r="I763" s="20">
        <v>201001423614</v>
      </c>
      <c r="J763" s="20" t="s">
        <v>23085</v>
      </c>
      <c r="K763" s="24">
        <v>43427</v>
      </c>
      <c r="L763" s="19">
        <v>0</v>
      </c>
      <c r="M763" s="28">
        <v>599.95000000000005</v>
      </c>
      <c r="N763" s="24"/>
    </row>
    <row r="764" spans="1:14" hidden="1" x14ac:dyDescent="0.25">
      <c r="B764" s="20">
        <v>34101110</v>
      </c>
      <c r="C764" s="20"/>
      <c r="D764" s="20"/>
      <c r="E764" s="17" t="s">
        <v>1999</v>
      </c>
      <c r="F764" s="21">
        <v>714</v>
      </c>
      <c r="G764" s="21" t="s">
        <v>205</v>
      </c>
      <c r="H764" s="21" t="s">
        <v>206</v>
      </c>
      <c r="I764" s="20">
        <v>201001427310</v>
      </c>
      <c r="J764" s="20" t="s">
        <v>23086</v>
      </c>
      <c r="K764" s="24">
        <v>42975</v>
      </c>
      <c r="L764" s="19">
        <v>0</v>
      </c>
      <c r="M764" s="28">
        <v>599.95000000000005</v>
      </c>
      <c r="N764" s="24"/>
    </row>
    <row r="765" spans="1:14" hidden="1" x14ac:dyDescent="0.25">
      <c r="B765" s="20">
        <v>34101111</v>
      </c>
      <c r="C765" s="20"/>
      <c r="D765" s="20"/>
      <c r="E765" s="17" t="s">
        <v>2000</v>
      </c>
      <c r="F765" s="21">
        <v>714</v>
      </c>
      <c r="G765" s="21" t="s">
        <v>205</v>
      </c>
      <c r="H765" s="21" t="s">
        <v>206</v>
      </c>
      <c r="I765" s="20">
        <v>201001427311</v>
      </c>
      <c r="J765" s="20" t="s">
        <v>23087</v>
      </c>
      <c r="K765" s="24">
        <v>42975</v>
      </c>
      <c r="L765" s="19">
        <v>0</v>
      </c>
      <c r="M765" s="28">
        <v>599.95000000000005</v>
      </c>
      <c r="N765" s="24"/>
    </row>
    <row r="766" spans="1:14" hidden="1" x14ac:dyDescent="0.25">
      <c r="B766" s="20">
        <v>34101112</v>
      </c>
      <c r="C766" s="20"/>
      <c r="D766" s="20"/>
      <c r="E766" s="17" t="s">
        <v>2001</v>
      </c>
      <c r="F766" s="21">
        <v>714</v>
      </c>
      <c r="G766" s="21" t="s">
        <v>205</v>
      </c>
      <c r="H766" s="21" t="s">
        <v>206</v>
      </c>
      <c r="I766" s="20">
        <v>201001427312</v>
      </c>
      <c r="J766" s="20" t="s">
        <v>23088</v>
      </c>
      <c r="K766" s="24">
        <v>42975</v>
      </c>
      <c r="L766" s="19">
        <v>0</v>
      </c>
      <c r="M766" s="28">
        <v>599.95000000000005</v>
      </c>
      <c r="N766" s="24"/>
    </row>
    <row r="767" spans="1:14" hidden="1" x14ac:dyDescent="0.25">
      <c r="B767" s="20">
        <v>34101113</v>
      </c>
      <c r="C767" s="20"/>
      <c r="D767" s="20"/>
      <c r="E767" s="17" t="s">
        <v>2002</v>
      </c>
      <c r="F767" s="21">
        <v>714</v>
      </c>
      <c r="G767" s="21" t="s">
        <v>205</v>
      </c>
      <c r="H767" s="21" t="s">
        <v>206</v>
      </c>
      <c r="I767" s="20">
        <v>201001427313</v>
      </c>
      <c r="J767" s="20" t="s">
        <v>23089</v>
      </c>
      <c r="K767" s="24">
        <v>42975</v>
      </c>
      <c r="L767" s="19">
        <v>0</v>
      </c>
      <c r="M767" s="28">
        <v>599.95000000000005</v>
      </c>
      <c r="N767" s="24"/>
    </row>
    <row r="768" spans="1:14" hidden="1" x14ac:dyDescent="0.25">
      <c r="B768" s="20">
        <v>34101114</v>
      </c>
      <c r="C768" s="20"/>
      <c r="D768" s="20"/>
      <c r="E768" s="17" t="s">
        <v>2003</v>
      </c>
      <c r="F768" s="21">
        <v>714</v>
      </c>
      <c r="G768" s="21" t="s">
        <v>205</v>
      </c>
      <c r="H768" s="21" t="s">
        <v>206</v>
      </c>
      <c r="I768" s="20">
        <v>201001427314</v>
      </c>
      <c r="J768" s="20" t="s">
        <v>23090</v>
      </c>
      <c r="K768" s="24">
        <v>42975</v>
      </c>
      <c r="L768" s="19">
        <v>0</v>
      </c>
      <c r="M768" s="28">
        <v>599.95000000000005</v>
      </c>
      <c r="N768" s="24"/>
    </row>
    <row r="769" spans="1:14" hidden="1" x14ac:dyDescent="0.25">
      <c r="B769" s="20">
        <v>34101354</v>
      </c>
      <c r="C769" s="20"/>
      <c r="D769" s="20"/>
      <c r="E769" s="17" t="s">
        <v>1986</v>
      </c>
      <c r="F769" s="21">
        <v>714</v>
      </c>
      <c r="G769" s="21" t="s">
        <v>205</v>
      </c>
      <c r="H769" s="21" t="s">
        <v>206</v>
      </c>
      <c r="I769" s="20">
        <v>201001472911</v>
      </c>
      <c r="J769" s="20" t="s">
        <v>23091</v>
      </c>
      <c r="K769" s="24">
        <v>42534</v>
      </c>
      <c r="L769" s="19">
        <v>0</v>
      </c>
      <c r="M769" s="28">
        <v>599.95000000000005</v>
      </c>
      <c r="N769" s="24"/>
    </row>
    <row r="770" spans="1:14" hidden="1" x14ac:dyDescent="0.25">
      <c r="B770" s="20">
        <v>34101355</v>
      </c>
      <c r="C770" s="20"/>
      <c r="D770" s="20"/>
      <c r="E770" s="17" t="s">
        <v>1987</v>
      </c>
      <c r="F770" s="21">
        <v>714</v>
      </c>
      <c r="G770" s="21" t="s">
        <v>205</v>
      </c>
      <c r="H770" s="21" t="s">
        <v>206</v>
      </c>
      <c r="I770" s="20">
        <v>201001472912</v>
      </c>
      <c r="J770" s="20" t="s">
        <v>23092</v>
      </c>
      <c r="K770" s="24">
        <v>42534</v>
      </c>
      <c r="L770" s="19">
        <v>0</v>
      </c>
      <c r="M770" s="28">
        <v>599.95000000000005</v>
      </c>
      <c r="N770" s="24"/>
    </row>
    <row r="771" spans="1:14" hidden="1" x14ac:dyDescent="0.25">
      <c r="B771" s="20">
        <v>34101356</v>
      </c>
      <c r="C771" s="20"/>
      <c r="D771" s="20"/>
      <c r="E771" s="17" t="s">
        <v>1988</v>
      </c>
      <c r="F771" s="21">
        <v>714</v>
      </c>
      <c r="G771" s="21" t="s">
        <v>205</v>
      </c>
      <c r="H771" s="21" t="s">
        <v>206</v>
      </c>
      <c r="I771" s="20">
        <v>201001472913</v>
      </c>
      <c r="J771" s="20" t="s">
        <v>23093</v>
      </c>
      <c r="K771" s="24">
        <v>42534</v>
      </c>
      <c r="L771" s="19">
        <v>0</v>
      </c>
      <c r="M771" s="28">
        <v>599.95000000000005</v>
      </c>
      <c r="N771" s="24"/>
    </row>
    <row r="772" spans="1:14" hidden="1" x14ac:dyDescent="0.25">
      <c r="B772" s="20">
        <v>34101357</v>
      </c>
      <c r="C772" s="20"/>
      <c r="D772" s="20"/>
      <c r="E772" s="17" t="s">
        <v>1989</v>
      </c>
      <c r="F772" s="21">
        <v>714</v>
      </c>
      <c r="G772" s="21" t="s">
        <v>205</v>
      </c>
      <c r="H772" s="21" t="s">
        <v>206</v>
      </c>
      <c r="I772" s="20">
        <v>201001472914</v>
      </c>
      <c r="J772" s="20" t="s">
        <v>23094</v>
      </c>
      <c r="K772" s="24">
        <v>42534</v>
      </c>
      <c r="L772" s="19">
        <v>0</v>
      </c>
      <c r="M772" s="28">
        <v>599.95000000000005</v>
      </c>
      <c r="N772" s="24"/>
    </row>
    <row r="773" spans="1:14" hidden="1" x14ac:dyDescent="0.25">
      <c r="A773" s="17" t="s">
        <v>23095</v>
      </c>
      <c r="B773" s="20">
        <v>34101723</v>
      </c>
      <c r="C773" s="20"/>
      <c r="D773" s="20"/>
      <c r="E773" s="17" t="s">
        <v>1547</v>
      </c>
      <c r="F773" s="21">
        <v>714</v>
      </c>
      <c r="G773" s="21" t="s">
        <v>205</v>
      </c>
      <c r="H773" s="21" t="s">
        <v>206</v>
      </c>
      <c r="I773" s="20">
        <v>201001473010</v>
      </c>
      <c r="J773" s="20" t="s">
        <v>23096</v>
      </c>
      <c r="K773" s="24">
        <v>43132</v>
      </c>
      <c r="L773" s="19">
        <v>0</v>
      </c>
      <c r="M773" s="28">
        <v>599.95000000000005</v>
      </c>
      <c r="N773" s="24"/>
    </row>
    <row r="774" spans="1:14" hidden="1" x14ac:dyDescent="0.25">
      <c r="A774" s="17" t="s">
        <v>23097</v>
      </c>
      <c r="B774" s="20">
        <v>34101724</v>
      </c>
      <c r="C774" s="20"/>
      <c r="D774" s="20"/>
      <c r="E774" s="17" t="s">
        <v>1548</v>
      </c>
      <c r="F774" s="21">
        <v>714</v>
      </c>
      <c r="G774" s="21" t="s">
        <v>205</v>
      </c>
      <c r="H774" s="21" t="s">
        <v>206</v>
      </c>
      <c r="I774" s="20">
        <v>201001473011</v>
      </c>
      <c r="J774" s="20" t="s">
        <v>23098</v>
      </c>
      <c r="K774" s="24">
        <v>43132</v>
      </c>
      <c r="L774" s="19">
        <v>0</v>
      </c>
      <c r="M774" s="28">
        <v>599.95000000000005</v>
      </c>
      <c r="N774" s="24"/>
    </row>
    <row r="775" spans="1:14" hidden="1" x14ac:dyDescent="0.25">
      <c r="A775" s="17" t="s">
        <v>23099</v>
      </c>
      <c r="B775" s="20">
        <v>34101725</v>
      </c>
      <c r="C775" s="20"/>
      <c r="D775" s="20"/>
      <c r="E775" s="17" t="s">
        <v>1549</v>
      </c>
      <c r="F775" s="21">
        <v>714</v>
      </c>
      <c r="G775" s="21" t="s">
        <v>205</v>
      </c>
      <c r="H775" s="21" t="s">
        <v>206</v>
      </c>
      <c r="I775" s="20">
        <v>201001473012</v>
      </c>
      <c r="J775" s="20" t="s">
        <v>23100</v>
      </c>
      <c r="K775" s="24">
        <v>43132</v>
      </c>
      <c r="L775" s="19">
        <v>0</v>
      </c>
      <c r="M775" s="28">
        <v>599.95000000000005</v>
      </c>
      <c r="N775" s="24"/>
    </row>
    <row r="776" spans="1:14" hidden="1" x14ac:dyDescent="0.25">
      <c r="A776" s="17" t="s">
        <v>23101</v>
      </c>
      <c r="B776" s="20">
        <v>34101716</v>
      </c>
      <c r="C776" s="20"/>
      <c r="D776" s="20"/>
      <c r="E776" s="17" t="s">
        <v>1563</v>
      </c>
      <c r="F776" s="21">
        <v>714</v>
      </c>
      <c r="G776" s="21" t="s">
        <v>205</v>
      </c>
      <c r="H776" s="21" t="s">
        <v>206</v>
      </c>
      <c r="I776" s="20">
        <v>201001473758</v>
      </c>
      <c r="J776" s="20" t="s">
        <v>23102</v>
      </c>
      <c r="K776" s="24">
        <v>43132</v>
      </c>
      <c r="L776" s="19">
        <v>0</v>
      </c>
      <c r="M776" s="28">
        <v>599.95000000000005</v>
      </c>
      <c r="N776" s="24"/>
    </row>
    <row r="777" spans="1:14" hidden="1" x14ac:dyDescent="0.25">
      <c r="A777" s="17" t="s">
        <v>23103</v>
      </c>
      <c r="B777" s="20">
        <v>34101717</v>
      </c>
      <c r="C777" s="20"/>
      <c r="D777" s="20"/>
      <c r="E777" s="17" t="s">
        <v>1564</v>
      </c>
      <c r="F777" s="21">
        <v>714</v>
      </c>
      <c r="G777" s="21" t="s">
        <v>205</v>
      </c>
      <c r="H777" s="21" t="s">
        <v>206</v>
      </c>
      <c r="I777" s="20">
        <v>201001473759</v>
      </c>
      <c r="J777" s="20" t="s">
        <v>23104</v>
      </c>
      <c r="K777" s="24">
        <v>43132</v>
      </c>
      <c r="L777" s="19">
        <v>0</v>
      </c>
      <c r="M777" s="28">
        <v>599.95000000000005</v>
      </c>
      <c r="N777" s="24"/>
    </row>
    <row r="778" spans="1:14" hidden="1" x14ac:dyDescent="0.25">
      <c r="A778" s="17" t="s">
        <v>23115</v>
      </c>
      <c r="B778" s="20">
        <v>34101522</v>
      </c>
      <c r="C778" s="20"/>
      <c r="D778" s="20" t="s">
        <v>2477</v>
      </c>
      <c r="E778" s="17" t="s">
        <v>2478</v>
      </c>
      <c r="F778" s="21">
        <v>714</v>
      </c>
      <c r="G778" s="21" t="s">
        <v>205</v>
      </c>
      <c r="H778" s="21" t="s">
        <v>206</v>
      </c>
      <c r="I778" s="20">
        <v>201201410715</v>
      </c>
      <c r="J778" s="20" t="s">
        <v>23116</v>
      </c>
      <c r="K778" s="24">
        <v>43405</v>
      </c>
      <c r="L778" s="19">
        <v>0</v>
      </c>
      <c r="M778" s="28">
        <v>369.95</v>
      </c>
      <c r="N778" s="24"/>
    </row>
    <row r="779" spans="1:14" hidden="1" x14ac:dyDescent="0.25">
      <c r="A779" s="17" t="s">
        <v>23117</v>
      </c>
      <c r="B779" s="20">
        <v>34101523</v>
      </c>
      <c r="C779" s="20"/>
      <c r="D779" s="20" t="s">
        <v>2479</v>
      </c>
      <c r="E779" s="17" t="s">
        <v>2480</v>
      </c>
      <c r="F779" s="21">
        <v>714</v>
      </c>
      <c r="G779" s="21" t="s">
        <v>205</v>
      </c>
      <c r="H779" s="21" t="s">
        <v>206</v>
      </c>
      <c r="I779" s="20">
        <v>201201410716</v>
      </c>
      <c r="J779" s="20" t="s">
        <v>23118</v>
      </c>
      <c r="K779" s="24">
        <v>43405</v>
      </c>
      <c r="L779" s="19">
        <v>0</v>
      </c>
      <c r="M779" s="28">
        <v>369.95</v>
      </c>
      <c r="N779" s="24"/>
    </row>
    <row r="780" spans="1:14" hidden="1" x14ac:dyDescent="0.25">
      <c r="A780" s="17" t="s">
        <v>23119</v>
      </c>
      <c r="B780" s="20">
        <v>34101524</v>
      </c>
      <c r="C780" s="20"/>
      <c r="D780" s="20" t="s">
        <v>2481</v>
      </c>
      <c r="E780" s="17" t="s">
        <v>2482</v>
      </c>
      <c r="F780" s="21">
        <v>714</v>
      </c>
      <c r="G780" s="21" t="s">
        <v>205</v>
      </c>
      <c r="H780" s="21" t="s">
        <v>206</v>
      </c>
      <c r="I780" s="20">
        <v>201201410717</v>
      </c>
      <c r="J780" s="20" t="s">
        <v>23120</v>
      </c>
      <c r="K780" s="24">
        <v>43405</v>
      </c>
      <c r="L780" s="19">
        <v>0</v>
      </c>
      <c r="M780" s="28">
        <v>369.95</v>
      </c>
      <c r="N780" s="24"/>
    </row>
    <row r="781" spans="1:14" hidden="1" x14ac:dyDescent="0.25">
      <c r="A781" s="17" t="s">
        <v>23121</v>
      </c>
      <c r="B781" s="20">
        <v>34101525</v>
      </c>
      <c r="C781" s="20"/>
      <c r="D781" s="20" t="s">
        <v>2483</v>
      </c>
      <c r="E781" s="17" t="s">
        <v>2484</v>
      </c>
      <c r="F781" s="21">
        <v>714</v>
      </c>
      <c r="G781" s="21" t="s">
        <v>205</v>
      </c>
      <c r="H781" s="21" t="s">
        <v>206</v>
      </c>
      <c r="I781" s="20">
        <v>201201410718</v>
      </c>
      <c r="J781" s="20" t="s">
        <v>23122</v>
      </c>
      <c r="K781" s="24">
        <v>43405</v>
      </c>
      <c r="L781" s="19">
        <v>0</v>
      </c>
      <c r="M781" s="28">
        <v>369.95</v>
      </c>
      <c r="N781" s="24"/>
    </row>
    <row r="782" spans="1:14" hidden="1" x14ac:dyDescent="0.25">
      <c r="A782" s="17" t="s">
        <v>23123</v>
      </c>
      <c r="B782" s="20">
        <v>34101526</v>
      </c>
      <c r="C782" s="20"/>
      <c r="D782" s="20" t="s">
        <v>2485</v>
      </c>
      <c r="E782" s="17" t="s">
        <v>2486</v>
      </c>
      <c r="F782" s="21">
        <v>714</v>
      </c>
      <c r="G782" s="21" t="s">
        <v>205</v>
      </c>
      <c r="H782" s="21" t="s">
        <v>206</v>
      </c>
      <c r="I782" s="20">
        <v>201201410719</v>
      </c>
      <c r="J782" s="20" t="s">
        <v>23124</v>
      </c>
      <c r="K782" s="24">
        <v>43405</v>
      </c>
      <c r="L782" s="19">
        <v>0</v>
      </c>
      <c r="M782" s="28">
        <v>369.95</v>
      </c>
      <c r="N782" s="24"/>
    </row>
    <row r="783" spans="1:14" hidden="1" x14ac:dyDescent="0.25">
      <c r="A783" s="17" t="s">
        <v>23125</v>
      </c>
      <c r="B783" s="20">
        <v>34101343</v>
      </c>
      <c r="C783" s="20"/>
      <c r="D783" s="20" t="s">
        <v>2403</v>
      </c>
      <c r="E783" s="17" t="s">
        <v>2404</v>
      </c>
      <c r="F783" s="21">
        <v>714</v>
      </c>
      <c r="G783" s="21" t="s">
        <v>205</v>
      </c>
      <c r="H783" s="21" t="s">
        <v>206</v>
      </c>
      <c r="I783" s="20">
        <v>201201412310</v>
      </c>
      <c r="J783" s="20" t="s">
        <v>23126</v>
      </c>
      <c r="K783" s="24">
        <v>42975</v>
      </c>
      <c r="L783" s="19">
        <v>0</v>
      </c>
      <c r="M783" s="28">
        <v>369.95</v>
      </c>
      <c r="N783" s="24"/>
    </row>
    <row r="784" spans="1:14" hidden="1" x14ac:dyDescent="0.25">
      <c r="A784" s="17" t="s">
        <v>23127</v>
      </c>
      <c r="B784" s="20">
        <v>34101344</v>
      </c>
      <c r="C784" s="20"/>
      <c r="D784" s="20" t="s">
        <v>2405</v>
      </c>
      <c r="E784" s="17" t="s">
        <v>2406</v>
      </c>
      <c r="F784" s="21">
        <v>714</v>
      </c>
      <c r="G784" s="21" t="s">
        <v>205</v>
      </c>
      <c r="H784" s="21" t="s">
        <v>206</v>
      </c>
      <c r="I784" s="20">
        <v>201201412311</v>
      </c>
      <c r="J784" s="20" t="s">
        <v>23128</v>
      </c>
      <c r="K784" s="24">
        <v>42975</v>
      </c>
      <c r="L784" s="19">
        <v>0</v>
      </c>
      <c r="M784" s="28">
        <v>369.95</v>
      </c>
      <c r="N784" s="24"/>
    </row>
    <row r="785" spans="1:14" hidden="1" x14ac:dyDescent="0.25">
      <c r="A785" s="17" t="s">
        <v>23129</v>
      </c>
      <c r="B785" s="20">
        <v>34101345</v>
      </c>
      <c r="C785" s="20"/>
      <c r="D785" s="20" t="s">
        <v>2407</v>
      </c>
      <c r="E785" s="17" t="s">
        <v>2408</v>
      </c>
      <c r="F785" s="21">
        <v>714</v>
      </c>
      <c r="G785" s="21" t="s">
        <v>205</v>
      </c>
      <c r="H785" s="21" t="s">
        <v>206</v>
      </c>
      <c r="I785" s="20">
        <v>201201412312</v>
      </c>
      <c r="J785" s="20" t="s">
        <v>23130</v>
      </c>
      <c r="K785" s="24">
        <v>42975</v>
      </c>
      <c r="L785" s="19">
        <v>0</v>
      </c>
      <c r="M785" s="28">
        <v>369.95</v>
      </c>
      <c r="N785" s="24"/>
    </row>
    <row r="786" spans="1:14" hidden="1" x14ac:dyDescent="0.25">
      <c r="A786" s="17" t="s">
        <v>23131</v>
      </c>
      <c r="B786" s="20">
        <v>34101346</v>
      </c>
      <c r="C786" s="20"/>
      <c r="D786" s="20" t="s">
        <v>2409</v>
      </c>
      <c r="E786" s="17" t="s">
        <v>2410</v>
      </c>
      <c r="F786" s="21">
        <v>714</v>
      </c>
      <c r="G786" s="21" t="s">
        <v>205</v>
      </c>
      <c r="H786" s="21" t="s">
        <v>206</v>
      </c>
      <c r="I786" s="20">
        <v>201201412313</v>
      </c>
      <c r="J786" s="20" t="s">
        <v>23132</v>
      </c>
      <c r="K786" s="24">
        <v>42975</v>
      </c>
      <c r="L786" s="19">
        <v>0</v>
      </c>
      <c r="M786" s="28">
        <v>369.95</v>
      </c>
      <c r="N786" s="24"/>
    </row>
    <row r="787" spans="1:14" hidden="1" x14ac:dyDescent="0.25">
      <c r="A787" s="17" t="s">
        <v>23133</v>
      </c>
      <c r="B787" s="20">
        <v>34101347</v>
      </c>
      <c r="C787" s="20"/>
      <c r="D787" s="20" t="s">
        <v>2411</v>
      </c>
      <c r="E787" s="17" t="s">
        <v>2412</v>
      </c>
      <c r="F787" s="21">
        <v>714</v>
      </c>
      <c r="G787" s="21" t="s">
        <v>205</v>
      </c>
      <c r="H787" s="21" t="s">
        <v>206</v>
      </c>
      <c r="I787" s="20">
        <v>201201412314</v>
      </c>
      <c r="J787" s="20" t="s">
        <v>23134</v>
      </c>
      <c r="K787" s="24">
        <v>42975</v>
      </c>
      <c r="L787" s="19">
        <v>0</v>
      </c>
      <c r="M787" s="28">
        <v>369.95</v>
      </c>
      <c r="N787" s="24"/>
    </row>
    <row r="788" spans="1:14" hidden="1" x14ac:dyDescent="0.25">
      <c r="A788" s="17" t="s">
        <v>23135</v>
      </c>
      <c r="B788" s="20">
        <v>34101348</v>
      </c>
      <c r="C788" s="20"/>
      <c r="D788" s="20" t="s">
        <v>2413</v>
      </c>
      <c r="E788" s="17" t="s">
        <v>2414</v>
      </c>
      <c r="F788" s="21">
        <v>714</v>
      </c>
      <c r="G788" s="21" t="s">
        <v>205</v>
      </c>
      <c r="H788" s="21" t="s">
        <v>206</v>
      </c>
      <c r="I788" s="20">
        <v>201201412315</v>
      </c>
      <c r="J788" s="20" t="s">
        <v>23136</v>
      </c>
      <c r="K788" s="24">
        <v>42975</v>
      </c>
      <c r="L788" s="19">
        <v>0</v>
      </c>
      <c r="M788" s="28">
        <v>369.95</v>
      </c>
      <c r="N788" s="24"/>
    </row>
    <row r="789" spans="1:14" hidden="1" x14ac:dyDescent="0.25">
      <c r="A789" s="17" t="s">
        <v>23137</v>
      </c>
      <c r="B789" s="20">
        <v>34101349</v>
      </c>
      <c r="C789" s="20"/>
      <c r="D789" s="20" t="s">
        <v>2415</v>
      </c>
      <c r="E789" s="17" t="s">
        <v>2416</v>
      </c>
      <c r="F789" s="21">
        <v>714</v>
      </c>
      <c r="G789" s="21" t="s">
        <v>205</v>
      </c>
      <c r="H789" s="21" t="s">
        <v>206</v>
      </c>
      <c r="I789" s="20">
        <v>201201412316</v>
      </c>
      <c r="J789" s="20" t="s">
        <v>23138</v>
      </c>
      <c r="K789" s="24">
        <v>42975</v>
      </c>
      <c r="L789" s="19">
        <v>0</v>
      </c>
      <c r="M789" s="28">
        <v>369.95</v>
      </c>
      <c r="N789" s="24"/>
    </row>
    <row r="790" spans="1:14" hidden="1" x14ac:dyDescent="0.25">
      <c r="A790" s="17" t="s">
        <v>23139</v>
      </c>
      <c r="B790" s="20">
        <v>34101625</v>
      </c>
      <c r="C790" s="20"/>
      <c r="D790" s="20" t="s">
        <v>2806</v>
      </c>
      <c r="E790" s="17" t="s">
        <v>2807</v>
      </c>
      <c r="F790" s="21">
        <v>714</v>
      </c>
      <c r="G790" s="21" t="s">
        <v>205</v>
      </c>
      <c r="H790" s="21" t="s">
        <v>206</v>
      </c>
      <c r="I790" s="20">
        <v>201201412510</v>
      </c>
      <c r="J790" s="20" t="s">
        <v>23140</v>
      </c>
      <c r="K790" s="24">
        <v>43405</v>
      </c>
      <c r="L790" s="19">
        <v>0</v>
      </c>
      <c r="M790" s="28">
        <v>369.95</v>
      </c>
      <c r="N790" s="24"/>
    </row>
    <row r="791" spans="1:14" hidden="1" x14ac:dyDescent="0.25">
      <c r="A791" s="17" t="s">
        <v>23141</v>
      </c>
      <c r="B791" s="20">
        <v>34101626</v>
      </c>
      <c r="C791" s="20"/>
      <c r="D791" s="20" t="s">
        <v>2808</v>
      </c>
      <c r="E791" s="17" t="s">
        <v>2809</v>
      </c>
      <c r="F791" s="21">
        <v>714</v>
      </c>
      <c r="G791" s="21" t="s">
        <v>205</v>
      </c>
      <c r="H791" s="21" t="s">
        <v>206</v>
      </c>
      <c r="I791" s="20">
        <v>201201412511</v>
      </c>
      <c r="J791" s="20" t="s">
        <v>23142</v>
      </c>
      <c r="K791" s="24">
        <v>43405</v>
      </c>
      <c r="L791" s="19">
        <v>0</v>
      </c>
      <c r="M791" s="28">
        <v>369.95</v>
      </c>
      <c r="N791" s="24"/>
    </row>
    <row r="792" spans="1:14" hidden="1" x14ac:dyDescent="0.25">
      <c r="A792" s="17" t="s">
        <v>23143</v>
      </c>
      <c r="B792" s="20">
        <v>34101627</v>
      </c>
      <c r="C792" s="20"/>
      <c r="D792" s="20" t="s">
        <v>2810</v>
      </c>
      <c r="E792" s="17" t="s">
        <v>2811</v>
      </c>
      <c r="F792" s="21">
        <v>714</v>
      </c>
      <c r="G792" s="21" t="s">
        <v>205</v>
      </c>
      <c r="H792" s="21" t="s">
        <v>206</v>
      </c>
      <c r="I792" s="20">
        <v>201201412512</v>
      </c>
      <c r="J792" s="20" t="s">
        <v>23144</v>
      </c>
      <c r="K792" s="24">
        <v>43405</v>
      </c>
      <c r="L792" s="19">
        <v>0</v>
      </c>
      <c r="M792" s="28">
        <v>369.95</v>
      </c>
      <c r="N792" s="24"/>
    </row>
    <row r="793" spans="1:14" hidden="1" x14ac:dyDescent="0.25">
      <c r="A793" s="17" t="s">
        <v>23145</v>
      </c>
      <c r="B793" s="20">
        <v>34101628</v>
      </c>
      <c r="C793" s="20"/>
      <c r="D793" s="20" t="s">
        <v>2812</v>
      </c>
      <c r="E793" s="17" t="s">
        <v>2813</v>
      </c>
      <c r="F793" s="21">
        <v>714</v>
      </c>
      <c r="G793" s="21" t="s">
        <v>205</v>
      </c>
      <c r="H793" s="21" t="s">
        <v>206</v>
      </c>
      <c r="I793" s="20">
        <v>201201412513</v>
      </c>
      <c r="J793" s="20" t="s">
        <v>23146</v>
      </c>
      <c r="K793" s="24">
        <v>43405</v>
      </c>
      <c r="L793" s="19">
        <v>0</v>
      </c>
      <c r="M793" s="28">
        <v>369.95</v>
      </c>
      <c r="N793" s="24"/>
    </row>
    <row r="794" spans="1:14" hidden="1" x14ac:dyDescent="0.25">
      <c r="A794" s="17" t="s">
        <v>23147</v>
      </c>
      <c r="B794" s="20">
        <v>34101629</v>
      </c>
      <c r="C794" s="20"/>
      <c r="D794" s="20" t="s">
        <v>2814</v>
      </c>
      <c r="E794" s="17" t="s">
        <v>2815</v>
      </c>
      <c r="F794" s="21">
        <v>714</v>
      </c>
      <c r="G794" s="21" t="s">
        <v>205</v>
      </c>
      <c r="H794" s="21" t="s">
        <v>206</v>
      </c>
      <c r="I794" s="20">
        <v>201201412514</v>
      </c>
      <c r="J794" s="20" t="s">
        <v>23148</v>
      </c>
      <c r="K794" s="24">
        <v>43405</v>
      </c>
      <c r="L794" s="19">
        <v>0</v>
      </c>
      <c r="M794" s="28">
        <v>369.95</v>
      </c>
      <c r="N794" s="24"/>
    </row>
    <row r="795" spans="1:14" hidden="1" x14ac:dyDescent="0.25">
      <c r="A795" s="17" t="s">
        <v>23149</v>
      </c>
      <c r="B795" s="20">
        <v>34101630</v>
      </c>
      <c r="C795" s="20"/>
      <c r="D795" s="20" t="s">
        <v>2816</v>
      </c>
      <c r="E795" s="17" t="s">
        <v>2817</v>
      </c>
      <c r="F795" s="21">
        <v>714</v>
      </c>
      <c r="G795" s="21" t="s">
        <v>205</v>
      </c>
      <c r="H795" s="21" t="s">
        <v>206</v>
      </c>
      <c r="I795" s="20">
        <v>201201412515</v>
      </c>
      <c r="J795" s="20" t="s">
        <v>23150</v>
      </c>
      <c r="K795" s="24">
        <v>43405</v>
      </c>
      <c r="L795" s="19">
        <v>0</v>
      </c>
      <c r="M795" s="28">
        <v>369.95</v>
      </c>
      <c r="N795" s="24"/>
    </row>
    <row r="796" spans="1:14" hidden="1" x14ac:dyDescent="0.25">
      <c r="A796" s="17" t="s">
        <v>23151</v>
      </c>
      <c r="B796" s="20">
        <v>34101631</v>
      </c>
      <c r="C796" s="20"/>
      <c r="D796" s="20" t="s">
        <v>2818</v>
      </c>
      <c r="E796" s="17" t="s">
        <v>2819</v>
      </c>
      <c r="F796" s="21">
        <v>714</v>
      </c>
      <c r="G796" s="21" t="s">
        <v>205</v>
      </c>
      <c r="H796" s="21" t="s">
        <v>206</v>
      </c>
      <c r="I796" s="20">
        <v>201201412516</v>
      </c>
      <c r="J796" s="20" t="s">
        <v>23152</v>
      </c>
      <c r="K796" s="24">
        <v>43405</v>
      </c>
      <c r="L796" s="19">
        <v>0</v>
      </c>
      <c r="M796" s="28">
        <v>369.95</v>
      </c>
      <c r="N796" s="24"/>
    </row>
    <row r="797" spans="1:14" hidden="1" x14ac:dyDescent="0.25">
      <c r="A797" s="17" t="s">
        <v>23153</v>
      </c>
      <c r="B797" s="20">
        <v>34101188</v>
      </c>
      <c r="C797" s="20"/>
      <c r="D797" s="20" t="s">
        <v>2343</v>
      </c>
      <c r="E797" s="17" t="s">
        <v>2344</v>
      </c>
      <c r="F797" s="21">
        <v>714</v>
      </c>
      <c r="G797" s="21" t="s">
        <v>205</v>
      </c>
      <c r="H797" s="21" t="s">
        <v>206</v>
      </c>
      <c r="I797" s="20">
        <v>201201413610</v>
      </c>
      <c r="J797" s="20" t="s">
        <v>23154</v>
      </c>
      <c r="K797" s="24">
        <v>43405</v>
      </c>
      <c r="L797" s="19">
        <v>0</v>
      </c>
      <c r="M797" s="28">
        <v>369.95</v>
      </c>
      <c r="N797" s="24"/>
    </row>
    <row r="798" spans="1:14" hidden="1" x14ac:dyDescent="0.25">
      <c r="A798" s="17" t="s">
        <v>23155</v>
      </c>
      <c r="B798" s="20">
        <v>34101189</v>
      </c>
      <c r="C798" s="20"/>
      <c r="D798" s="20" t="s">
        <v>2345</v>
      </c>
      <c r="E798" s="17" t="s">
        <v>2346</v>
      </c>
      <c r="F798" s="21">
        <v>714</v>
      </c>
      <c r="G798" s="21" t="s">
        <v>205</v>
      </c>
      <c r="H798" s="21" t="s">
        <v>206</v>
      </c>
      <c r="I798" s="20">
        <v>201201413611</v>
      </c>
      <c r="J798" s="20" t="s">
        <v>23156</v>
      </c>
      <c r="K798" s="24">
        <v>43405</v>
      </c>
      <c r="L798" s="19">
        <v>0</v>
      </c>
      <c r="M798" s="28">
        <v>369.95</v>
      </c>
      <c r="N798" s="24"/>
    </row>
    <row r="799" spans="1:14" hidden="1" x14ac:dyDescent="0.25">
      <c r="A799" s="17" t="s">
        <v>23157</v>
      </c>
      <c r="B799" s="20">
        <v>34101190</v>
      </c>
      <c r="C799" s="20"/>
      <c r="D799" s="20" t="s">
        <v>2347</v>
      </c>
      <c r="E799" s="17" t="s">
        <v>2348</v>
      </c>
      <c r="F799" s="21">
        <v>714</v>
      </c>
      <c r="G799" s="21" t="s">
        <v>205</v>
      </c>
      <c r="H799" s="21" t="s">
        <v>206</v>
      </c>
      <c r="I799" s="20">
        <v>201201413612</v>
      </c>
      <c r="J799" s="20" t="s">
        <v>23158</v>
      </c>
      <c r="K799" s="24">
        <v>43405</v>
      </c>
      <c r="L799" s="19">
        <v>0</v>
      </c>
      <c r="M799" s="28">
        <v>369.95</v>
      </c>
      <c r="N799" s="24"/>
    </row>
    <row r="800" spans="1:14" hidden="1" x14ac:dyDescent="0.25">
      <c r="A800" s="17" t="s">
        <v>23159</v>
      </c>
      <c r="B800" s="20">
        <v>34101191</v>
      </c>
      <c r="C800" s="20"/>
      <c r="D800" s="20" t="s">
        <v>2349</v>
      </c>
      <c r="E800" s="17" t="s">
        <v>2350</v>
      </c>
      <c r="F800" s="21">
        <v>714</v>
      </c>
      <c r="G800" s="21" t="s">
        <v>205</v>
      </c>
      <c r="H800" s="21" t="s">
        <v>206</v>
      </c>
      <c r="I800" s="20">
        <v>201201413613</v>
      </c>
      <c r="J800" s="20" t="s">
        <v>23160</v>
      </c>
      <c r="K800" s="24">
        <v>43405</v>
      </c>
      <c r="L800" s="19">
        <v>0</v>
      </c>
      <c r="M800" s="28">
        <v>369.95</v>
      </c>
      <c r="N800" s="24"/>
    </row>
    <row r="801" spans="1:14" hidden="1" x14ac:dyDescent="0.25">
      <c r="A801" s="17" t="s">
        <v>23161</v>
      </c>
      <c r="B801" s="20">
        <v>34101192</v>
      </c>
      <c r="C801" s="20"/>
      <c r="D801" s="20" t="s">
        <v>2351</v>
      </c>
      <c r="E801" s="17" t="s">
        <v>2352</v>
      </c>
      <c r="F801" s="21">
        <v>714</v>
      </c>
      <c r="G801" s="21" t="s">
        <v>205</v>
      </c>
      <c r="H801" s="21" t="s">
        <v>206</v>
      </c>
      <c r="I801" s="20">
        <v>201201413614</v>
      </c>
      <c r="J801" s="20" t="s">
        <v>23162</v>
      </c>
      <c r="K801" s="24">
        <v>43405</v>
      </c>
      <c r="L801" s="19">
        <v>0</v>
      </c>
      <c r="M801" s="28">
        <v>369.95</v>
      </c>
      <c r="N801" s="24"/>
    </row>
    <row r="802" spans="1:14" hidden="1" x14ac:dyDescent="0.25">
      <c r="A802" s="17" t="s">
        <v>23163</v>
      </c>
      <c r="B802" s="20">
        <v>34101193</v>
      </c>
      <c r="C802" s="20"/>
      <c r="D802" s="20" t="s">
        <v>2353</v>
      </c>
      <c r="E802" s="17" t="s">
        <v>2354</v>
      </c>
      <c r="F802" s="21">
        <v>714</v>
      </c>
      <c r="G802" s="21" t="s">
        <v>205</v>
      </c>
      <c r="H802" s="21" t="s">
        <v>206</v>
      </c>
      <c r="I802" s="20">
        <v>201201413615</v>
      </c>
      <c r="J802" s="20" t="s">
        <v>23164</v>
      </c>
      <c r="K802" s="24">
        <v>43405</v>
      </c>
      <c r="L802" s="19">
        <v>0</v>
      </c>
      <c r="M802" s="28">
        <v>369.95</v>
      </c>
      <c r="N802" s="24"/>
    </row>
    <row r="803" spans="1:14" hidden="1" x14ac:dyDescent="0.25">
      <c r="A803" s="17" t="s">
        <v>23165</v>
      </c>
      <c r="B803" s="20">
        <v>34101194</v>
      </c>
      <c r="C803" s="20"/>
      <c r="D803" s="20" t="s">
        <v>2355</v>
      </c>
      <c r="E803" s="17" t="s">
        <v>2356</v>
      </c>
      <c r="F803" s="21">
        <v>714</v>
      </c>
      <c r="G803" s="21" t="s">
        <v>205</v>
      </c>
      <c r="H803" s="21" t="s">
        <v>206</v>
      </c>
      <c r="I803" s="20">
        <v>201201413616</v>
      </c>
      <c r="J803" s="20" t="s">
        <v>23166</v>
      </c>
      <c r="K803" s="24">
        <v>43405</v>
      </c>
      <c r="L803" s="19">
        <v>0</v>
      </c>
      <c r="M803" s="28">
        <v>369.95</v>
      </c>
      <c r="N803" s="24"/>
    </row>
    <row r="804" spans="1:14" hidden="1" x14ac:dyDescent="0.25">
      <c r="A804" s="17" t="s">
        <v>23172</v>
      </c>
      <c r="B804" s="20">
        <v>34101637</v>
      </c>
      <c r="C804" s="20"/>
      <c r="D804" s="20" t="s">
        <v>2830</v>
      </c>
      <c r="E804" s="17" t="s">
        <v>2831</v>
      </c>
      <c r="F804" s="21">
        <v>714</v>
      </c>
      <c r="G804" s="21" t="s">
        <v>205</v>
      </c>
      <c r="H804" s="21" t="s">
        <v>206</v>
      </c>
      <c r="I804" s="20">
        <v>201201425710</v>
      </c>
      <c r="J804" s="20" t="s">
        <v>23173</v>
      </c>
      <c r="K804" s="24">
        <v>43739</v>
      </c>
      <c r="L804" s="19">
        <v>0</v>
      </c>
      <c r="M804" s="28">
        <v>369.95</v>
      </c>
      <c r="N804" s="24"/>
    </row>
    <row r="805" spans="1:14" hidden="1" x14ac:dyDescent="0.25">
      <c r="A805" s="17" t="s">
        <v>23174</v>
      </c>
      <c r="B805" s="20">
        <v>34101638</v>
      </c>
      <c r="C805" s="20"/>
      <c r="D805" s="20" t="s">
        <v>2832</v>
      </c>
      <c r="E805" s="17" t="s">
        <v>2833</v>
      </c>
      <c r="F805" s="21">
        <v>714</v>
      </c>
      <c r="G805" s="21" t="s">
        <v>205</v>
      </c>
      <c r="H805" s="21" t="s">
        <v>206</v>
      </c>
      <c r="I805" s="20">
        <v>201201425711</v>
      </c>
      <c r="J805" s="20" t="s">
        <v>23175</v>
      </c>
      <c r="K805" s="24">
        <v>43739</v>
      </c>
      <c r="L805" s="19">
        <v>0</v>
      </c>
      <c r="M805" s="28">
        <v>369.95</v>
      </c>
      <c r="N805" s="24"/>
    </row>
    <row r="806" spans="1:14" hidden="1" x14ac:dyDescent="0.25">
      <c r="A806" s="17" t="s">
        <v>23176</v>
      </c>
      <c r="B806" s="20">
        <v>34101639</v>
      </c>
      <c r="C806" s="20"/>
      <c r="D806" s="20" t="s">
        <v>2834</v>
      </c>
      <c r="E806" s="17" t="s">
        <v>2835</v>
      </c>
      <c r="F806" s="21">
        <v>714</v>
      </c>
      <c r="G806" s="21" t="s">
        <v>205</v>
      </c>
      <c r="H806" s="21" t="s">
        <v>206</v>
      </c>
      <c r="I806" s="20">
        <v>201201425712</v>
      </c>
      <c r="J806" s="20" t="s">
        <v>23177</v>
      </c>
      <c r="K806" s="24">
        <v>43739</v>
      </c>
      <c r="L806" s="19">
        <v>0</v>
      </c>
      <c r="M806" s="28">
        <v>369.95</v>
      </c>
      <c r="N806" s="24"/>
    </row>
    <row r="807" spans="1:14" hidden="1" x14ac:dyDescent="0.25">
      <c r="A807" s="17" t="s">
        <v>23178</v>
      </c>
      <c r="B807" s="20">
        <v>34101640</v>
      </c>
      <c r="C807" s="20"/>
      <c r="D807" s="20" t="s">
        <v>2836</v>
      </c>
      <c r="E807" s="17" t="s">
        <v>2837</v>
      </c>
      <c r="F807" s="21">
        <v>714</v>
      </c>
      <c r="G807" s="21" t="s">
        <v>205</v>
      </c>
      <c r="H807" s="21" t="s">
        <v>206</v>
      </c>
      <c r="I807" s="20">
        <v>201201425713</v>
      </c>
      <c r="J807" s="20" t="s">
        <v>23179</v>
      </c>
      <c r="K807" s="24">
        <v>43739</v>
      </c>
      <c r="L807" s="19">
        <v>0</v>
      </c>
      <c r="M807" s="28">
        <v>369.95</v>
      </c>
      <c r="N807" s="24"/>
    </row>
    <row r="808" spans="1:14" hidden="1" x14ac:dyDescent="0.25">
      <c r="A808" s="17" t="s">
        <v>23180</v>
      </c>
      <c r="B808" s="20">
        <v>34101641</v>
      </c>
      <c r="C808" s="20"/>
      <c r="D808" s="20" t="s">
        <v>2838</v>
      </c>
      <c r="E808" s="17" t="s">
        <v>2839</v>
      </c>
      <c r="F808" s="21">
        <v>714</v>
      </c>
      <c r="G808" s="21" t="s">
        <v>205</v>
      </c>
      <c r="H808" s="21" t="s">
        <v>206</v>
      </c>
      <c r="I808" s="20">
        <v>201201425714</v>
      </c>
      <c r="J808" s="20" t="s">
        <v>23181</v>
      </c>
      <c r="K808" s="24">
        <v>43739</v>
      </c>
      <c r="L808" s="19">
        <v>0</v>
      </c>
      <c r="M808" s="28">
        <v>369.95</v>
      </c>
      <c r="N808" s="24"/>
    </row>
    <row r="809" spans="1:14" hidden="1" x14ac:dyDescent="0.25">
      <c r="A809" s="17" t="s">
        <v>23182</v>
      </c>
      <c r="B809" s="20">
        <v>34101642</v>
      </c>
      <c r="C809" s="20"/>
      <c r="D809" s="20" t="s">
        <v>2840</v>
      </c>
      <c r="E809" s="17" t="s">
        <v>2841</v>
      </c>
      <c r="F809" s="21">
        <v>714</v>
      </c>
      <c r="G809" s="21" t="s">
        <v>205</v>
      </c>
      <c r="H809" s="21" t="s">
        <v>206</v>
      </c>
      <c r="I809" s="20">
        <v>201201425715</v>
      </c>
      <c r="J809" s="20" t="s">
        <v>23183</v>
      </c>
      <c r="K809" s="24">
        <v>43739</v>
      </c>
      <c r="L809" s="19">
        <v>0</v>
      </c>
      <c r="M809" s="28">
        <v>369.95</v>
      </c>
      <c r="N809" s="24"/>
    </row>
    <row r="810" spans="1:14" hidden="1" x14ac:dyDescent="0.25">
      <c r="A810" s="17" t="s">
        <v>23184</v>
      </c>
      <c r="B810" s="20">
        <v>34101643</v>
      </c>
      <c r="C810" s="20"/>
      <c r="D810" s="20" t="s">
        <v>2842</v>
      </c>
      <c r="E810" s="17" t="s">
        <v>2843</v>
      </c>
      <c r="F810" s="21">
        <v>714</v>
      </c>
      <c r="G810" s="21" t="s">
        <v>205</v>
      </c>
      <c r="H810" s="21" t="s">
        <v>206</v>
      </c>
      <c r="I810" s="20">
        <v>201201425716</v>
      </c>
      <c r="J810" s="20" t="s">
        <v>23185</v>
      </c>
      <c r="K810" s="24">
        <v>43739</v>
      </c>
      <c r="L810" s="19">
        <v>0</v>
      </c>
      <c r="M810" s="28">
        <v>369.95</v>
      </c>
      <c r="N810" s="24"/>
    </row>
    <row r="811" spans="1:14" hidden="1" x14ac:dyDescent="0.25">
      <c r="B811" s="20">
        <v>34101176</v>
      </c>
      <c r="C811" s="20"/>
      <c r="D811" s="20"/>
      <c r="E811" s="17" t="s">
        <v>2511</v>
      </c>
      <c r="F811" s="21">
        <v>714</v>
      </c>
      <c r="G811" s="21" t="s">
        <v>205</v>
      </c>
      <c r="H811" s="21" t="s">
        <v>206</v>
      </c>
      <c r="I811" s="20">
        <v>201201427310</v>
      </c>
      <c r="J811" s="20" t="s">
        <v>23186</v>
      </c>
      <c r="K811" s="24">
        <v>42975</v>
      </c>
      <c r="L811" s="19">
        <v>0</v>
      </c>
      <c r="M811" s="28">
        <v>369.95</v>
      </c>
      <c r="N811" s="24"/>
    </row>
    <row r="812" spans="1:14" hidden="1" x14ac:dyDescent="0.25">
      <c r="B812" s="20">
        <v>34101177</v>
      </c>
      <c r="C812" s="20"/>
      <c r="D812" s="20"/>
      <c r="E812" s="17" t="s">
        <v>2512</v>
      </c>
      <c r="F812" s="21">
        <v>714</v>
      </c>
      <c r="G812" s="21" t="s">
        <v>205</v>
      </c>
      <c r="H812" s="21" t="s">
        <v>206</v>
      </c>
      <c r="I812" s="20">
        <v>201201427311</v>
      </c>
      <c r="J812" s="20" t="s">
        <v>23187</v>
      </c>
      <c r="K812" s="24">
        <v>42975</v>
      </c>
      <c r="L812" s="19">
        <v>0</v>
      </c>
      <c r="M812" s="28">
        <v>369.95</v>
      </c>
      <c r="N812" s="24"/>
    </row>
    <row r="813" spans="1:14" hidden="1" x14ac:dyDescent="0.25">
      <c r="A813" s="17" t="s">
        <v>23188</v>
      </c>
      <c r="B813" s="20">
        <v>34101178</v>
      </c>
      <c r="C813" s="20"/>
      <c r="D813" s="20"/>
      <c r="E813" s="17" t="s">
        <v>2513</v>
      </c>
      <c r="F813" s="21">
        <v>714</v>
      </c>
      <c r="G813" s="21" t="s">
        <v>205</v>
      </c>
      <c r="H813" s="21" t="s">
        <v>206</v>
      </c>
      <c r="I813" s="20">
        <v>201201427312</v>
      </c>
      <c r="J813" s="20" t="s">
        <v>23189</v>
      </c>
      <c r="K813" s="24">
        <v>42975</v>
      </c>
      <c r="L813" s="19">
        <v>0</v>
      </c>
      <c r="M813" s="28">
        <v>369.95</v>
      </c>
      <c r="N813" s="24"/>
    </row>
    <row r="814" spans="1:14" hidden="1" x14ac:dyDescent="0.25">
      <c r="B814" s="20">
        <v>34101179</v>
      </c>
      <c r="C814" s="20"/>
      <c r="D814" s="20"/>
      <c r="E814" s="17" t="s">
        <v>2514</v>
      </c>
      <c r="F814" s="21">
        <v>714</v>
      </c>
      <c r="G814" s="21" t="s">
        <v>205</v>
      </c>
      <c r="H814" s="21" t="s">
        <v>206</v>
      </c>
      <c r="I814" s="20">
        <v>201201427313</v>
      </c>
      <c r="J814" s="20" t="s">
        <v>23190</v>
      </c>
      <c r="K814" s="24">
        <v>42975</v>
      </c>
      <c r="L814" s="19">
        <v>0</v>
      </c>
      <c r="M814" s="28">
        <v>369.95</v>
      </c>
      <c r="N814" s="24"/>
    </row>
    <row r="815" spans="1:14" hidden="1" x14ac:dyDescent="0.25">
      <c r="B815" s="20">
        <v>34101180</v>
      </c>
      <c r="C815" s="20"/>
      <c r="D815" s="20"/>
      <c r="E815" s="17" t="s">
        <v>2515</v>
      </c>
      <c r="F815" s="21">
        <v>714</v>
      </c>
      <c r="G815" s="21" t="s">
        <v>205</v>
      </c>
      <c r="H815" s="21" t="s">
        <v>206</v>
      </c>
      <c r="I815" s="20">
        <v>201201427314</v>
      </c>
      <c r="J815" s="20" t="s">
        <v>23191</v>
      </c>
      <c r="K815" s="24">
        <v>42975</v>
      </c>
      <c r="L815" s="19">
        <v>0</v>
      </c>
      <c r="M815" s="28">
        <v>369.95</v>
      </c>
      <c r="N815" s="24"/>
    </row>
    <row r="816" spans="1:14" hidden="1" x14ac:dyDescent="0.25">
      <c r="A816" s="17" t="s">
        <v>23192</v>
      </c>
      <c r="B816" s="20">
        <v>34101181</v>
      </c>
      <c r="C816" s="20"/>
      <c r="D816" s="20"/>
      <c r="E816" s="17" t="s">
        <v>2516</v>
      </c>
      <c r="F816" s="21">
        <v>714</v>
      </c>
      <c r="G816" s="21" t="s">
        <v>205</v>
      </c>
      <c r="H816" s="21" t="s">
        <v>206</v>
      </c>
      <c r="I816" s="20">
        <v>201201427315</v>
      </c>
      <c r="J816" s="20" t="s">
        <v>23193</v>
      </c>
      <c r="K816" s="24">
        <v>42975</v>
      </c>
      <c r="L816" s="19">
        <v>0</v>
      </c>
      <c r="M816" s="28">
        <v>369.95</v>
      </c>
      <c r="N816" s="24"/>
    </row>
    <row r="817" spans="1:14" hidden="1" x14ac:dyDescent="0.25">
      <c r="B817" s="20">
        <v>34101182</v>
      </c>
      <c r="C817" s="20"/>
      <c r="D817" s="20"/>
      <c r="E817" s="17" t="s">
        <v>2517</v>
      </c>
      <c r="F817" s="21">
        <v>714</v>
      </c>
      <c r="G817" s="21" t="s">
        <v>205</v>
      </c>
      <c r="H817" s="21" t="s">
        <v>206</v>
      </c>
      <c r="I817" s="20">
        <v>201201427316</v>
      </c>
      <c r="J817" s="20" t="s">
        <v>23194</v>
      </c>
      <c r="K817" s="24">
        <v>42975</v>
      </c>
      <c r="L817" s="19">
        <v>0</v>
      </c>
      <c r="M817" s="28">
        <v>369.95</v>
      </c>
      <c r="N817" s="24"/>
    </row>
    <row r="818" spans="1:14" hidden="1" x14ac:dyDescent="0.25">
      <c r="A818" s="17" t="s">
        <v>23213</v>
      </c>
      <c r="B818" s="20">
        <v>34101319</v>
      </c>
      <c r="C818" s="20"/>
      <c r="D818" s="20" t="s">
        <v>2314</v>
      </c>
      <c r="E818" s="17" t="s">
        <v>2315</v>
      </c>
      <c r="F818" s="21">
        <v>714</v>
      </c>
      <c r="G818" s="21" t="s">
        <v>205</v>
      </c>
      <c r="H818" s="21" t="s">
        <v>206</v>
      </c>
      <c r="I818" s="20">
        <v>201501523710</v>
      </c>
      <c r="J818" s="20" t="s">
        <v>23214</v>
      </c>
      <c r="K818" s="24">
        <v>43056</v>
      </c>
      <c r="L818" s="19">
        <v>0</v>
      </c>
      <c r="M818" s="28">
        <v>279.95</v>
      </c>
      <c r="N818" s="24"/>
    </row>
    <row r="819" spans="1:14" hidden="1" x14ac:dyDescent="0.25">
      <c r="A819" s="17" t="s">
        <v>23215</v>
      </c>
      <c r="B819" s="20">
        <v>34101320</v>
      </c>
      <c r="C819" s="20"/>
      <c r="D819" s="20" t="s">
        <v>2316</v>
      </c>
      <c r="E819" s="17" t="s">
        <v>2317</v>
      </c>
      <c r="F819" s="21">
        <v>714</v>
      </c>
      <c r="G819" s="21" t="s">
        <v>205</v>
      </c>
      <c r="H819" s="21" t="s">
        <v>206</v>
      </c>
      <c r="I819" s="20">
        <v>201501523711</v>
      </c>
      <c r="J819" s="20" t="s">
        <v>23216</v>
      </c>
      <c r="K819" s="24">
        <v>43056</v>
      </c>
      <c r="L819" s="19">
        <v>0</v>
      </c>
      <c r="M819" s="28">
        <v>279.95</v>
      </c>
      <c r="N819" s="24"/>
    </row>
    <row r="820" spans="1:14" hidden="1" x14ac:dyDescent="0.25">
      <c r="A820" s="17" t="s">
        <v>23217</v>
      </c>
      <c r="B820" s="20">
        <v>34101321</v>
      </c>
      <c r="C820" s="20"/>
      <c r="D820" s="20" t="s">
        <v>2318</v>
      </c>
      <c r="E820" s="17" t="s">
        <v>2319</v>
      </c>
      <c r="F820" s="21">
        <v>714</v>
      </c>
      <c r="G820" s="21" t="s">
        <v>205</v>
      </c>
      <c r="H820" s="21" t="s">
        <v>206</v>
      </c>
      <c r="I820" s="20">
        <v>201501523712</v>
      </c>
      <c r="J820" s="20" t="s">
        <v>23218</v>
      </c>
      <c r="K820" s="24">
        <v>43056</v>
      </c>
      <c r="L820" s="19">
        <v>0</v>
      </c>
      <c r="M820" s="28">
        <v>279.95</v>
      </c>
      <c r="N820" s="24"/>
    </row>
    <row r="821" spans="1:14" hidden="1" x14ac:dyDescent="0.25">
      <c r="A821" s="17" t="s">
        <v>23219</v>
      </c>
      <c r="B821" s="20">
        <v>34101322</v>
      </c>
      <c r="C821" s="20"/>
      <c r="D821" s="20" t="s">
        <v>2320</v>
      </c>
      <c r="E821" s="17" t="s">
        <v>2321</v>
      </c>
      <c r="F821" s="21">
        <v>714</v>
      </c>
      <c r="G821" s="21" t="s">
        <v>205</v>
      </c>
      <c r="H821" s="21" t="s">
        <v>206</v>
      </c>
      <c r="I821" s="20">
        <v>201501523713</v>
      </c>
      <c r="J821" s="20" t="s">
        <v>23220</v>
      </c>
      <c r="K821" s="24">
        <v>43056</v>
      </c>
      <c r="L821" s="19">
        <v>0</v>
      </c>
      <c r="M821" s="28">
        <v>279.95</v>
      </c>
      <c r="N821" s="24"/>
    </row>
    <row r="822" spans="1:14" hidden="1" x14ac:dyDescent="0.25">
      <c r="A822" s="17" t="s">
        <v>23221</v>
      </c>
      <c r="B822" s="20">
        <v>34101323</v>
      </c>
      <c r="C822" s="20"/>
      <c r="D822" s="20" t="s">
        <v>2322</v>
      </c>
      <c r="E822" s="17" t="s">
        <v>2323</v>
      </c>
      <c r="F822" s="21">
        <v>714</v>
      </c>
      <c r="G822" s="21" t="s">
        <v>205</v>
      </c>
      <c r="H822" s="21" t="s">
        <v>206</v>
      </c>
      <c r="I822" s="20">
        <v>201501523714</v>
      </c>
      <c r="J822" s="20" t="s">
        <v>23222</v>
      </c>
      <c r="K822" s="24">
        <v>43056</v>
      </c>
      <c r="L822" s="19">
        <v>0</v>
      </c>
      <c r="M822" s="28">
        <v>279.95</v>
      </c>
      <c r="N822" s="24"/>
    </row>
    <row r="823" spans="1:14" hidden="1" x14ac:dyDescent="0.25">
      <c r="A823" s="17" t="s">
        <v>23223</v>
      </c>
      <c r="B823" s="20">
        <v>34101324</v>
      </c>
      <c r="C823" s="20"/>
      <c r="D823" s="20" t="s">
        <v>2324</v>
      </c>
      <c r="E823" s="17" t="s">
        <v>2325</v>
      </c>
      <c r="F823" s="21">
        <v>714</v>
      </c>
      <c r="G823" s="21" t="s">
        <v>205</v>
      </c>
      <c r="H823" s="21" t="s">
        <v>206</v>
      </c>
      <c r="I823" s="20">
        <v>201501523715</v>
      </c>
      <c r="J823" s="20" t="s">
        <v>23224</v>
      </c>
      <c r="K823" s="24">
        <v>43056</v>
      </c>
      <c r="L823" s="19">
        <v>0</v>
      </c>
      <c r="M823" s="28">
        <v>279.95</v>
      </c>
      <c r="N823" s="24"/>
    </row>
    <row r="824" spans="1:14" hidden="1" x14ac:dyDescent="0.25">
      <c r="A824" s="17" t="s">
        <v>23225</v>
      </c>
      <c r="B824" s="20">
        <v>34101325</v>
      </c>
      <c r="C824" s="20"/>
      <c r="D824" s="20" t="s">
        <v>2326</v>
      </c>
      <c r="E824" s="17" t="s">
        <v>2327</v>
      </c>
      <c r="F824" s="21">
        <v>714</v>
      </c>
      <c r="G824" s="21" t="s">
        <v>205</v>
      </c>
      <c r="H824" s="21" t="s">
        <v>206</v>
      </c>
      <c r="I824" s="20">
        <v>201501523716</v>
      </c>
      <c r="J824" s="20" t="s">
        <v>23226</v>
      </c>
      <c r="K824" s="24">
        <v>43056</v>
      </c>
      <c r="L824" s="19">
        <v>0</v>
      </c>
      <c r="M824" s="28">
        <v>279.95</v>
      </c>
      <c r="N824" s="24"/>
    </row>
    <row r="825" spans="1:14" hidden="1" x14ac:dyDescent="0.25">
      <c r="A825" s="17" t="s">
        <v>23227</v>
      </c>
      <c r="B825" s="20">
        <v>34101551</v>
      </c>
      <c r="C825" s="20"/>
      <c r="D825" s="20" t="s">
        <v>2266</v>
      </c>
      <c r="E825" s="17" t="s">
        <v>2267</v>
      </c>
      <c r="F825" s="21">
        <v>714</v>
      </c>
      <c r="G825" s="21" t="s">
        <v>205</v>
      </c>
      <c r="H825" s="21" t="s">
        <v>206</v>
      </c>
      <c r="I825" s="20">
        <v>201501532110</v>
      </c>
      <c r="J825" s="20" t="s">
        <v>23228</v>
      </c>
      <c r="K825" s="24">
        <v>43056</v>
      </c>
      <c r="L825" s="19">
        <v>0</v>
      </c>
      <c r="M825" s="28">
        <v>279.95</v>
      </c>
      <c r="N825" s="24"/>
    </row>
    <row r="826" spans="1:14" hidden="1" x14ac:dyDescent="0.25">
      <c r="A826" s="17" t="s">
        <v>23229</v>
      </c>
      <c r="B826" s="20">
        <v>34101552</v>
      </c>
      <c r="C826" s="20"/>
      <c r="D826" s="20" t="s">
        <v>2268</v>
      </c>
      <c r="E826" s="17" t="s">
        <v>2269</v>
      </c>
      <c r="F826" s="21">
        <v>714</v>
      </c>
      <c r="G826" s="21" t="s">
        <v>205</v>
      </c>
      <c r="H826" s="21" t="s">
        <v>206</v>
      </c>
      <c r="I826" s="20">
        <v>201501532111</v>
      </c>
      <c r="J826" s="20" t="s">
        <v>23230</v>
      </c>
      <c r="K826" s="24">
        <v>43056</v>
      </c>
      <c r="L826" s="19">
        <v>0</v>
      </c>
      <c r="M826" s="28">
        <v>279.95</v>
      </c>
      <c r="N826" s="24"/>
    </row>
    <row r="827" spans="1:14" hidden="1" x14ac:dyDescent="0.25">
      <c r="A827" s="17" t="s">
        <v>23231</v>
      </c>
      <c r="B827" s="20">
        <v>34101553</v>
      </c>
      <c r="C827" s="20"/>
      <c r="D827" s="20" t="s">
        <v>2270</v>
      </c>
      <c r="E827" s="17" t="s">
        <v>2271</v>
      </c>
      <c r="F827" s="21">
        <v>714</v>
      </c>
      <c r="G827" s="21" t="s">
        <v>205</v>
      </c>
      <c r="H827" s="21" t="s">
        <v>206</v>
      </c>
      <c r="I827" s="20">
        <v>201501532112</v>
      </c>
      <c r="J827" s="20" t="s">
        <v>23232</v>
      </c>
      <c r="K827" s="24">
        <v>43056</v>
      </c>
      <c r="L827" s="19">
        <v>0</v>
      </c>
      <c r="M827" s="28">
        <v>279.95</v>
      </c>
      <c r="N827" s="24"/>
    </row>
    <row r="828" spans="1:14" hidden="1" x14ac:dyDescent="0.25">
      <c r="A828" s="17" t="s">
        <v>23233</v>
      </c>
      <c r="B828" s="20">
        <v>34101554</v>
      </c>
      <c r="C828" s="20"/>
      <c r="D828" s="20" t="s">
        <v>2272</v>
      </c>
      <c r="E828" s="17" t="s">
        <v>2273</v>
      </c>
      <c r="F828" s="21">
        <v>714</v>
      </c>
      <c r="G828" s="21" t="s">
        <v>205</v>
      </c>
      <c r="H828" s="21" t="s">
        <v>206</v>
      </c>
      <c r="I828" s="20">
        <v>201501532113</v>
      </c>
      <c r="J828" s="20" t="s">
        <v>23234</v>
      </c>
      <c r="K828" s="24">
        <v>43056</v>
      </c>
      <c r="L828" s="19">
        <v>0</v>
      </c>
      <c r="M828" s="28">
        <v>279.95</v>
      </c>
      <c r="N828" s="24"/>
    </row>
    <row r="829" spans="1:14" hidden="1" x14ac:dyDescent="0.25">
      <c r="A829" s="17" t="s">
        <v>23235</v>
      </c>
      <c r="B829" s="20">
        <v>34101555</v>
      </c>
      <c r="C829" s="20"/>
      <c r="D829" s="20" t="s">
        <v>2274</v>
      </c>
      <c r="E829" s="17" t="s">
        <v>2275</v>
      </c>
      <c r="F829" s="21">
        <v>714</v>
      </c>
      <c r="G829" s="21" t="s">
        <v>205</v>
      </c>
      <c r="H829" s="21" t="s">
        <v>206</v>
      </c>
      <c r="I829" s="20">
        <v>201501532114</v>
      </c>
      <c r="J829" s="20" t="s">
        <v>23236</v>
      </c>
      <c r="K829" s="24">
        <v>43056</v>
      </c>
      <c r="L829" s="19">
        <v>0</v>
      </c>
      <c r="M829" s="28">
        <v>279.95</v>
      </c>
      <c r="N829" s="24"/>
    </row>
    <row r="830" spans="1:14" hidden="1" x14ac:dyDescent="0.25">
      <c r="A830" s="17" t="s">
        <v>23237</v>
      </c>
      <c r="B830" s="20">
        <v>34101556</v>
      </c>
      <c r="C830" s="20"/>
      <c r="D830" s="20" t="s">
        <v>2276</v>
      </c>
      <c r="E830" s="17" t="s">
        <v>2277</v>
      </c>
      <c r="F830" s="21">
        <v>714</v>
      </c>
      <c r="G830" s="21" t="s">
        <v>205</v>
      </c>
      <c r="H830" s="21" t="s">
        <v>206</v>
      </c>
      <c r="I830" s="20">
        <v>201501532115</v>
      </c>
      <c r="J830" s="20" t="s">
        <v>23238</v>
      </c>
      <c r="K830" s="24">
        <v>43056</v>
      </c>
      <c r="L830" s="19">
        <v>0</v>
      </c>
      <c r="M830" s="28">
        <v>279.95</v>
      </c>
      <c r="N830" s="24"/>
    </row>
    <row r="831" spans="1:14" hidden="1" x14ac:dyDescent="0.25">
      <c r="A831" s="17" t="s">
        <v>23239</v>
      </c>
      <c r="B831" s="20">
        <v>34101557</v>
      </c>
      <c r="C831" s="20"/>
      <c r="D831" s="20" t="s">
        <v>2278</v>
      </c>
      <c r="E831" s="17" t="s">
        <v>2279</v>
      </c>
      <c r="F831" s="21">
        <v>714</v>
      </c>
      <c r="G831" s="21" t="s">
        <v>205</v>
      </c>
      <c r="H831" s="21" t="s">
        <v>206</v>
      </c>
      <c r="I831" s="20">
        <v>201501532116</v>
      </c>
      <c r="J831" s="20" t="s">
        <v>23240</v>
      </c>
      <c r="K831" s="24">
        <v>43056</v>
      </c>
      <c r="L831" s="19">
        <v>0</v>
      </c>
      <c r="M831" s="28">
        <v>279.95</v>
      </c>
      <c r="N831" s="24"/>
    </row>
    <row r="832" spans="1:14" hidden="1" x14ac:dyDescent="0.25">
      <c r="B832" s="20">
        <v>34110477</v>
      </c>
      <c r="C832" s="20"/>
      <c r="D832" s="20" t="s">
        <v>1872</v>
      </c>
      <c r="E832" s="17" t="s">
        <v>1873</v>
      </c>
      <c r="F832" s="21">
        <v>714</v>
      </c>
      <c r="G832" s="21" t="s">
        <v>205</v>
      </c>
      <c r="H832" s="21" t="s">
        <v>206</v>
      </c>
      <c r="I832" s="20">
        <v>201501790304</v>
      </c>
      <c r="J832" s="20" t="s">
        <v>23248</v>
      </c>
      <c r="K832" s="24">
        <v>43252</v>
      </c>
      <c r="L832" s="19">
        <v>0</v>
      </c>
      <c r="M832" s="28">
        <v>199.95</v>
      </c>
      <c r="N832" s="24">
        <v>43059</v>
      </c>
    </row>
    <row r="833" spans="1:14" hidden="1" x14ac:dyDescent="0.25">
      <c r="B833" s="20">
        <v>34110478</v>
      </c>
      <c r="C833" s="20"/>
      <c r="D833" s="20" t="s">
        <v>1874</v>
      </c>
      <c r="E833" s="17" t="s">
        <v>1875</v>
      </c>
      <c r="F833" s="21">
        <v>714</v>
      </c>
      <c r="G833" s="21" t="s">
        <v>205</v>
      </c>
      <c r="H833" s="21" t="s">
        <v>206</v>
      </c>
      <c r="I833" s="20">
        <v>201501790305</v>
      </c>
      <c r="J833" s="20" t="s">
        <v>23249</v>
      </c>
      <c r="K833" s="24">
        <v>43252</v>
      </c>
      <c r="L833" s="19">
        <v>0</v>
      </c>
      <c r="M833" s="28">
        <v>199.95</v>
      </c>
      <c r="N833" s="24">
        <v>43059</v>
      </c>
    </row>
    <row r="834" spans="1:14" hidden="1" x14ac:dyDescent="0.25">
      <c r="B834" s="20">
        <v>34110479</v>
      </c>
      <c r="C834" s="20"/>
      <c r="D834" s="20" t="s">
        <v>1876</v>
      </c>
      <c r="E834" s="17" t="s">
        <v>1877</v>
      </c>
      <c r="F834" s="21">
        <v>714</v>
      </c>
      <c r="G834" s="21" t="s">
        <v>205</v>
      </c>
      <c r="H834" s="21" t="s">
        <v>206</v>
      </c>
      <c r="I834" s="20">
        <v>201501790306</v>
      </c>
      <c r="J834" s="20" t="s">
        <v>23250</v>
      </c>
      <c r="K834" s="24">
        <v>43252</v>
      </c>
      <c r="L834" s="19">
        <v>0</v>
      </c>
      <c r="M834" s="28">
        <v>199.95</v>
      </c>
      <c r="N834" s="24">
        <v>43059</v>
      </c>
    </row>
    <row r="835" spans="1:14" hidden="1" x14ac:dyDescent="0.25">
      <c r="B835" s="20">
        <v>34110480</v>
      </c>
      <c r="C835" s="20"/>
      <c r="D835" s="20" t="s">
        <v>1878</v>
      </c>
      <c r="E835" s="17" t="s">
        <v>1879</v>
      </c>
      <c r="F835" s="21">
        <v>714</v>
      </c>
      <c r="G835" s="21" t="s">
        <v>205</v>
      </c>
      <c r="H835" s="21" t="s">
        <v>206</v>
      </c>
      <c r="I835" s="20">
        <v>201501790307</v>
      </c>
      <c r="J835" s="20" t="s">
        <v>23251</v>
      </c>
      <c r="K835" s="24">
        <v>43252</v>
      </c>
      <c r="L835" s="19">
        <v>0</v>
      </c>
      <c r="M835" s="28">
        <v>199.95</v>
      </c>
      <c r="N835" s="24">
        <v>43059</v>
      </c>
    </row>
    <row r="836" spans="1:14" hidden="1" x14ac:dyDescent="0.25">
      <c r="B836" s="20">
        <v>34110481</v>
      </c>
      <c r="C836" s="20"/>
      <c r="D836" s="20" t="s">
        <v>1880</v>
      </c>
      <c r="E836" s="17" t="s">
        <v>1881</v>
      </c>
      <c r="F836" s="21">
        <v>714</v>
      </c>
      <c r="G836" s="21" t="s">
        <v>205</v>
      </c>
      <c r="H836" s="21" t="s">
        <v>206</v>
      </c>
      <c r="I836" s="20">
        <v>201501790308</v>
      </c>
      <c r="J836" s="20" t="s">
        <v>23252</v>
      </c>
      <c r="K836" s="24">
        <v>43252</v>
      </c>
      <c r="L836" s="19">
        <v>0</v>
      </c>
      <c r="M836" s="28">
        <v>199.95</v>
      </c>
      <c r="N836" s="24">
        <v>43059</v>
      </c>
    </row>
    <row r="837" spans="1:14" hidden="1" x14ac:dyDescent="0.25">
      <c r="B837" s="20">
        <v>34101589</v>
      </c>
      <c r="C837" s="20"/>
      <c r="D837" s="20" t="s">
        <v>2687</v>
      </c>
      <c r="E837" s="17" t="s">
        <v>2688</v>
      </c>
      <c r="F837" s="21">
        <v>714</v>
      </c>
      <c r="G837" s="21" t="s">
        <v>205</v>
      </c>
      <c r="H837" s="21" t="s">
        <v>206</v>
      </c>
      <c r="I837" s="20">
        <v>201601610535</v>
      </c>
      <c r="J837" s="20" t="s">
        <v>23253</v>
      </c>
      <c r="K837" s="24">
        <v>43132</v>
      </c>
      <c r="L837" s="19">
        <v>0</v>
      </c>
      <c r="M837" s="28">
        <v>199.95</v>
      </c>
      <c r="N837" s="24"/>
    </row>
    <row r="838" spans="1:14" hidden="1" x14ac:dyDescent="0.25">
      <c r="B838" s="20">
        <v>34101590</v>
      </c>
      <c r="C838" s="20"/>
      <c r="D838" s="20" t="s">
        <v>2689</v>
      </c>
      <c r="E838" s="17" t="s">
        <v>2690</v>
      </c>
      <c r="F838" s="21">
        <v>714</v>
      </c>
      <c r="G838" s="21" t="s">
        <v>205</v>
      </c>
      <c r="H838" s="21" t="s">
        <v>206</v>
      </c>
      <c r="I838" s="20">
        <v>201601610536</v>
      </c>
      <c r="J838" s="20" t="s">
        <v>23254</v>
      </c>
      <c r="K838" s="24">
        <v>43132</v>
      </c>
      <c r="L838" s="19">
        <v>0</v>
      </c>
      <c r="M838" s="28">
        <v>199.95</v>
      </c>
      <c r="N838" s="24"/>
    </row>
    <row r="839" spans="1:14" hidden="1" x14ac:dyDescent="0.25">
      <c r="B839" s="20">
        <v>34101591</v>
      </c>
      <c r="C839" s="20"/>
      <c r="D839" s="20" t="s">
        <v>2691</v>
      </c>
      <c r="E839" s="17" t="s">
        <v>2692</v>
      </c>
      <c r="F839" s="21">
        <v>714</v>
      </c>
      <c r="G839" s="21" t="s">
        <v>205</v>
      </c>
      <c r="H839" s="21" t="s">
        <v>206</v>
      </c>
      <c r="I839" s="20">
        <v>201601610537</v>
      </c>
      <c r="J839" s="20" t="s">
        <v>23255</v>
      </c>
      <c r="K839" s="24">
        <v>43132</v>
      </c>
      <c r="L839" s="19">
        <v>0</v>
      </c>
      <c r="M839" s="28">
        <v>199.95</v>
      </c>
      <c r="N839" s="24"/>
    </row>
    <row r="840" spans="1:14" hidden="1" x14ac:dyDescent="0.25">
      <c r="A840" s="17" t="s">
        <v>23256</v>
      </c>
      <c r="B840" s="20">
        <v>34101592</v>
      </c>
      <c r="C840" s="20"/>
      <c r="D840" s="20" t="s">
        <v>2693</v>
      </c>
      <c r="E840" s="17" t="s">
        <v>2694</v>
      </c>
      <c r="F840" s="21">
        <v>714</v>
      </c>
      <c r="G840" s="21" t="s">
        <v>205</v>
      </c>
      <c r="H840" s="21" t="s">
        <v>206</v>
      </c>
      <c r="I840" s="20">
        <v>201601610538</v>
      </c>
      <c r="J840" s="20" t="s">
        <v>23257</v>
      </c>
      <c r="K840" s="24">
        <v>43132</v>
      </c>
      <c r="L840" s="19">
        <v>0</v>
      </c>
      <c r="M840" s="28">
        <v>199.95</v>
      </c>
      <c r="N840" s="24"/>
    </row>
    <row r="841" spans="1:14" hidden="1" x14ac:dyDescent="0.25">
      <c r="A841" s="17" t="s">
        <v>23258</v>
      </c>
      <c r="B841" s="20">
        <v>34101593</v>
      </c>
      <c r="C841" s="20"/>
      <c r="D841" s="20" t="s">
        <v>2695</v>
      </c>
      <c r="E841" s="17" t="s">
        <v>2696</v>
      </c>
      <c r="F841" s="21">
        <v>714</v>
      </c>
      <c r="G841" s="21" t="s">
        <v>205</v>
      </c>
      <c r="H841" s="21" t="s">
        <v>206</v>
      </c>
      <c r="I841" s="20">
        <v>201601610539</v>
      </c>
      <c r="J841" s="20" t="s">
        <v>23259</v>
      </c>
      <c r="K841" s="24">
        <v>43132</v>
      </c>
      <c r="L841" s="19">
        <v>0</v>
      </c>
      <c r="M841" s="28">
        <v>199.95</v>
      </c>
      <c r="N841" s="24"/>
    </row>
    <row r="842" spans="1:14" hidden="1" x14ac:dyDescent="0.25">
      <c r="B842" s="20">
        <v>34101606</v>
      </c>
      <c r="C842" s="20"/>
      <c r="D842" s="20" t="s">
        <v>2697</v>
      </c>
      <c r="E842" s="17" t="s">
        <v>2698</v>
      </c>
      <c r="F842" s="21">
        <v>714</v>
      </c>
      <c r="G842" s="21" t="s">
        <v>205</v>
      </c>
      <c r="H842" s="21" t="s">
        <v>206</v>
      </c>
      <c r="I842" s="20">
        <v>201601615510</v>
      </c>
      <c r="J842" s="20" t="s">
        <v>23260</v>
      </c>
      <c r="K842" s="24">
        <v>43132</v>
      </c>
      <c r="L842" s="19">
        <v>0</v>
      </c>
      <c r="M842" s="28">
        <v>199.95</v>
      </c>
      <c r="N842" s="24"/>
    </row>
    <row r="843" spans="1:14" hidden="1" x14ac:dyDescent="0.25">
      <c r="B843" s="20">
        <v>34101607</v>
      </c>
      <c r="C843" s="20"/>
      <c r="D843" s="20" t="s">
        <v>2699</v>
      </c>
      <c r="E843" s="17" t="s">
        <v>2700</v>
      </c>
      <c r="F843" s="21">
        <v>714</v>
      </c>
      <c r="G843" s="21" t="s">
        <v>205</v>
      </c>
      <c r="H843" s="21" t="s">
        <v>206</v>
      </c>
      <c r="I843" s="20">
        <v>201601615511</v>
      </c>
      <c r="J843" s="20" t="s">
        <v>23261</v>
      </c>
      <c r="K843" s="24">
        <v>43132</v>
      </c>
      <c r="L843" s="19">
        <v>0</v>
      </c>
      <c r="M843" s="28">
        <v>199.95</v>
      </c>
      <c r="N843" s="24"/>
    </row>
    <row r="844" spans="1:14" hidden="1" x14ac:dyDescent="0.25">
      <c r="B844" s="20">
        <v>34101608</v>
      </c>
      <c r="C844" s="20"/>
      <c r="D844" s="20" t="s">
        <v>2701</v>
      </c>
      <c r="E844" s="17" t="s">
        <v>2702</v>
      </c>
      <c r="F844" s="21">
        <v>714</v>
      </c>
      <c r="G844" s="21" t="s">
        <v>205</v>
      </c>
      <c r="H844" s="21" t="s">
        <v>206</v>
      </c>
      <c r="I844" s="20">
        <v>201601615512</v>
      </c>
      <c r="J844" s="20" t="s">
        <v>23262</v>
      </c>
      <c r="K844" s="24">
        <v>43132</v>
      </c>
      <c r="L844" s="19">
        <v>0</v>
      </c>
      <c r="M844" s="28">
        <v>199.95</v>
      </c>
      <c r="N844" s="24"/>
    </row>
    <row r="845" spans="1:14" hidden="1" x14ac:dyDescent="0.25">
      <c r="B845" s="20">
        <v>34101609</v>
      </c>
      <c r="C845" s="20"/>
      <c r="D845" s="20" t="s">
        <v>2703</v>
      </c>
      <c r="E845" s="17" t="s">
        <v>2704</v>
      </c>
      <c r="F845" s="21">
        <v>714</v>
      </c>
      <c r="G845" s="21" t="s">
        <v>205</v>
      </c>
      <c r="H845" s="21" t="s">
        <v>206</v>
      </c>
      <c r="I845" s="20">
        <v>201601615513</v>
      </c>
      <c r="J845" s="20" t="s">
        <v>23263</v>
      </c>
      <c r="K845" s="24">
        <v>43132</v>
      </c>
      <c r="L845" s="19">
        <v>0</v>
      </c>
      <c r="M845" s="28">
        <v>199.95</v>
      </c>
      <c r="N845" s="24"/>
    </row>
    <row r="846" spans="1:14" hidden="1" x14ac:dyDescent="0.25">
      <c r="B846" s="20">
        <v>34101610</v>
      </c>
      <c r="C846" s="20"/>
      <c r="D846" s="20" t="s">
        <v>2705</v>
      </c>
      <c r="E846" s="17" t="s">
        <v>2706</v>
      </c>
      <c r="F846" s="21">
        <v>714</v>
      </c>
      <c r="G846" s="21" t="s">
        <v>205</v>
      </c>
      <c r="H846" s="21" t="s">
        <v>206</v>
      </c>
      <c r="I846" s="20">
        <v>201601615514</v>
      </c>
      <c r="J846" s="20" t="s">
        <v>23264</v>
      </c>
      <c r="K846" s="24">
        <v>43132</v>
      </c>
      <c r="L846" s="19">
        <v>0</v>
      </c>
      <c r="M846" s="28">
        <v>199.95</v>
      </c>
      <c r="N846" s="24"/>
    </row>
    <row r="847" spans="1:14" hidden="1" x14ac:dyDescent="0.25">
      <c r="B847" s="20">
        <v>34101611</v>
      </c>
      <c r="C847" s="20"/>
      <c r="D847" s="20" t="s">
        <v>2707</v>
      </c>
      <c r="E847" s="17" t="s">
        <v>2708</v>
      </c>
      <c r="F847" s="21">
        <v>714</v>
      </c>
      <c r="G847" s="21" t="s">
        <v>205</v>
      </c>
      <c r="H847" s="21" t="s">
        <v>206</v>
      </c>
      <c r="I847" s="20">
        <v>201601615515</v>
      </c>
      <c r="J847" s="20" t="s">
        <v>23265</v>
      </c>
      <c r="K847" s="24">
        <v>43132</v>
      </c>
      <c r="L847" s="19">
        <v>0</v>
      </c>
      <c r="M847" s="28">
        <v>199.95</v>
      </c>
      <c r="N847" s="24"/>
    </row>
    <row r="848" spans="1:14" hidden="1" x14ac:dyDescent="0.25">
      <c r="B848" s="20">
        <v>34101612</v>
      </c>
      <c r="C848" s="20"/>
      <c r="D848" s="20" t="s">
        <v>2709</v>
      </c>
      <c r="E848" s="17" t="s">
        <v>2710</v>
      </c>
      <c r="F848" s="21">
        <v>714</v>
      </c>
      <c r="G848" s="21" t="s">
        <v>205</v>
      </c>
      <c r="H848" s="21" t="s">
        <v>206</v>
      </c>
      <c r="I848" s="20">
        <v>201601615516</v>
      </c>
      <c r="J848" s="20" t="s">
        <v>23266</v>
      </c>
      <c r="K848" s="24">
        <v>43132</v>
      </c>
      <c r="L848" s="19">
        <v>0</v>
      </c>
      <c r="M848" s="28">
        <v>199.95</v>
      </c>
      <c r="N848" s="24"/>
    </row>
    <row r="849" spans="1:14" hidden="1" x14ac:dyDescent="0.25">
      <c r="A849" s="17" t="s">
        <v>23271</v>
      </c>
      <c r="B849" s="20">
        <v>34101401</v>
      </c>
      <c r="C849" s="20"/>
      <c r="D849" s="20"/>
      <c r="E849" s="17" t="s">
        <v>3049</v>
      </c>
      <c r="F849" s="21">
        <v>714</v>
      </c>
      <c r="G849" s="21" t="s">
        <v>205</v>
      </c>
      <c r="H849" s="21" t="s">
        <v>206</v>
      </c>
      <c r="I849" s="20">
        <v>2010014123514</v>
      </c>
      <c r="J849" s="20" t="s">
        <v>23272</v>
      </c>
      <c r="K849" s="24">
        <v>42319</v>
      </c>
      <c r="L849" s="19">
        <v>0</v>
      </c>
      <c r="M849" s="28">
        <v>599.95000000000005</v>
      </c>
      <c r="N849" s="24"/>
    </row>
    <row r="850" spans="1:14" hidden="1" x14ac:dyDescent="0.25">
      <c r="A850" s="17" t="s">
        <v>23273</v>
      </c>
      <c r="B850" s="20">
        <v>34101414</v>
      </c>
      <c r="C850" s="20"/>
      <c r="D850" s="20"/>
      <c r="E850" s="17" t="s">
        <v>1525</v>
      </c>
      <c r="F850" s="21">
        <v>714</v>
      </c>
      <c r="G850" s="21" t="s">
        <v>205</v>
      </c>
      <c r="H850" s="21" t="s">
        <v>206</v>
      </c>
      <c r="I850" s="20">
        <v>2010014173811</v>
      </c>
      <c r="J850" s="20" t="s">
        <v>23274</v>
      </c>
      <c r="K850" s="24">
        <v>42534</v>
      </c>
      <c r="L850" s="19">
        <v>0</v>
      </c>
      <c r="M850" s="28">
        <v>139.94999999999999</v>
      </c>
      <c r="N850" s="24"/>
    </row>
    <row r="851" spans="1:14" hidden="1" x14ac:dyDescent="0.25">
      <c r="A851" s="17" t="s">
        <v>23275</v>
      </c>
      <c r="B851" s="20">
        <v>34101415</v>
      </c>
      <c r="C851" s="20"/>
      <c r="D851" s="20"/>
      <c r="E851" s="17" t="s">
        <v>1526</v>
      </c>
      <c r="F851" s="21">
        <v>714</v>
      </c>
      <c r="G851" s="21" t="s">
        <v>205</v>
      </c>
      <c r="H851" s="21" t="s">
        <v>206</v>
      </c>
      <c r="I851" s="20">
        <v>2010014173812</v>
      </c>
      <c r="J851" s="20" t="s">
        <v>23276</v>
      </c>
      <c r="K851" s="24">
        <v>42534</v>
      </c>
      <c r="L851" s="19">
        <v>0</v>
      </c>
      <c r="M851" s="28">
        <v>139.94999999999999</v>
      </c>
      <c r="N851" s="24"/>
    </row>
    <row r="852" spans="1:14" hidden="1" x14ac:dyDescent="0.25">
      <c r="A852" s="17" t="s">
        <v>23277</v>
      </c>
      <c r="B852" s="20">
        <v>34101416</v>
      </c>
      <c r="C852" s="20"/>
      <c r="D852" s="20"/>
      <c r="E852" s="17" t="s">
        <v>1527</v>
      </c>
      <c r="F852" s="21">
        <v>714</v>
      </c>
      <c r="G852" s="21" t="s">
        <v>205</v>
      </c>
      <c r="H852" s="21" t="s">
        <v>206</v>
      </c>
      <c r="I852" s="20">
        <v>2010014173813</v>
      </c>
      <c r="J852" s="20" t="s">
        <v>23278</v>
      </c>
      <c r="K852" s="24">
        <v>42534</v>
      </c>
      <c r="L852" s="19">
        <v>0</v>
      </c>
      <c r="M852" s="28">
        <v>139.94999999999999</v>
      </c>
      <c r="N852" s="24"/>
    </row>
    <row r="853" spans="1:14" hidden="1" x14ac:dyDescent="0.25">
      <c r="A853" s="17" t="s">
        <v>23279</v>
      </c>
      <c r="B853" s="20">
        <v>34101417</v>
      </c>
      <c r="C853" s="20"/>
      <c r="D853" s="20"/>
      <c r="E853" s="17" t="s">
        <v>1528</v>
      </c>
      <c r="F853" s="21">
        <v>714</v>
      </c>
      <c r="G853" s="21" t="s">
        <v>205</v>
      </c>
      <c r="H853" s="21" t="s">
        <v>206</v>
      </c>
      <c r="I853" s="20">
        <v>2010014173814</v>
      </c>
      <c r="J853" s="20" t="s">
        <v>23280</v>
      </c>
      <c r="K853" s="24">
        <v>42534</v>
      </c>
      <c r="L853" s="19">
        <v>0</v>
      </c>
      <c r="M853" s="28">
        <v>139.94999999999999</v>
      </c>
      <c r="N853" s="24"/>
    </row>
    <row r="854" spans="1:14" hidden="1" x14ac:dyDescent="0.25">
      <c r="A854" s="17" t="s">
        <v>23281</v>
      </c>
      <c r="B854" s="20">
        <v>34101718</v>
      </c>
      <c r="C854" s="20"/>
      <c r="D854" s="20"/>
      <c r="E854" s="17" t="s">
        <v>1560</v>
      </c>
      <c r="F854" s="21">
        <v>714</v>
      </c>
      <c r="G854" s="21" t="s">
        <v>205</v>
      </c>
      <c r="H854" s="21" t="s">
        <v>206</v>
      </c>
      <c r="I854" s="20">
        <v>2010014737510</v>
      </c>
      <c r="J854" s="20" t="s">
        <v>23282</v>
      </c>
      <c r="K854" s="24">
        <v>43132</v>
      </c>
      <c r="L854" s="19">
        <v>0</v>
      </c>
      <c r="M854" s="28">
        <v>599.95000000000005</v>
      </c>
      <c r="N854" s="24"/>
    </row>
    <row r="855" spans="1:14" hidden="1" x14ac:dyDescent="0.25">
      <c r="A855" s="17" t="s">
        <v>23283</v>
      </c>
      <c r="B855" s="20">
        <v>34101719</v>
      </c>
      <c r="C855" s="20"/>
      <c r="D855" s="20"/>
      <c r="E855" s="17" t="s">
        <v>1561</v>
      </c>
      <c r="F855" s="21">
        <v>714</v>
      </c>
      <c r="G855" s="21" t="s">
        <v>205</v>
      </c>
      <c r="H855" s="21" t="s">
        <v>206</v>
      </c>
      <c r="I855" s="20">
        <v>2010014737511</v>
      </c>
      <c r="J855" s="20" t="s">
        <v>23284</v>
      </c>
      <c r="K855" s="24">
        <v>43132</v>
      </c>
      <c r="L855" s="19">
        <v>0</v>
      </c>
      <c r="M855" s="28">
        <v>599.95000000000005</v>
      </c>
      <c r="N855" s="24"/>
    </row>
    <row r="856" spans="1:14" hidden="1" x14ac:dyDescent="0.25">
      <c r="A856" s="17" t="s">
        <v>23285</v>
      </c>
      <c r="B856" s="20">
        <v>34101720</v>
      </c>
      <c r="C856" s="20"/>
      <c r="D856" s="20"/>
      <c r="E856" s="17" t="s">
        <v>1562</v>
      </c>
      <c r="F856" s="21">
        <v>714</v>
      </c>
      <c r="G856" s="21" t="s">
        <v>205</v>
      </c>
      <c r="H856" s="21" t="s">
        <v>206</v>
      </c>
      <c r="I856" s="20">
        <v>2010014737512</v>
      </c>
      <c r="J856" s="20" t="s">
        <v>23286</v>
      </c>
      <c r="K856" s="24">
        <v>43132</v>
      </c>
      <c r="L856" s="19">
        <v>0</v>
      </c>
      <c r="M856" s="28">
        <v>599.95000000000005</v>
      </c>
      <c r="N856" s="24"/>
    </row>
    <row r="857" spans="1:14" hidden="1" x14ac:dyDescent="0.25">
      <c r="A857" s="17" t="s">
        <v>23299</v>
      </c>
      <c r="B857" s="20">
        <v>34101527</v>
      </c>
      <c r="C857" s="20"/>
      <c r="D857" s="20" t="s">
        <v>2463</v>
      </c>
      <c r="E857" s="17" t="s">
        <v>2464</v>
      </c>
      <c r="F857" s="21">
        <v>714</v>
      </c>
      <c r="G857" s="21" t="s">
        <v>205</v>
      </c>
      <c r="H857" s="21" t="s">
        <v>206</v>
      </c>
      <c r="I857" s="20">
        <v>2012014107110</v>
      </c>
      <c r="J857" s="20" t="s">
        <v>23300</v>
      </c>
      <c r="K857" s="24">
        <v>43405</v>
      </c>
      <c r="L857" s="19">
        <v>0</v>
      </c>
      <c r="M857" s="28">
        <v>369.95</v>
      </c>
      <c r="N857" s="24"/>
    </row>
    <row r="858" spans="1:14" hidden="1" x14ac:dyDescent="0.25">
      <c r="A858" s="17" t="s">
        <v>23301</v>
      </c>
      <c r="B858" s="20">
        <v>34101528</v>
      </c>
      <c r="C858" s="20"/>
      <c r="D858" s="20" t="s">
        <v>2465</v>
      </c>
      <c r="E858" s="17" t="s">
        <v>2466</v>
      </c>
      <c r="F858" s="21">
        <v>714</v>
      </c>
      <c r="G858" s="21" t="s">
        <v>205</v>
      </c>
      <c r="H858" s="21" t="s">
        <v>206</v>
      </c>
      <c r="I858" s="20">
        <v>2012014107111</v>
      </c>
      <c r="J858" s="20" t="s">
        <v>23302</v>
      </c>
      <c r="K858" s="24">
        <v>43405</v>
      </c>
      <c r="L858" s="19">
        <v>0</v>
      </c>
      <c r="M858" s="28">
        <v>369.95</v>
      </c>
      <c r="N858" s="24"/>
    </row>
    <row r="859" spans="1:14" hidden="1" x14ac:dyDescent="0.25">
      <c r="A859" s="17" t="s">
        <v>23303</v>
      </c>
      <c r="B859" s="20">
        <v>34101529</v>
      </c>
      <c r="C859" s="20"/>
      <c r="D859" s="20" t="s">
        <v>2467</v>
      </c>
      <c r="E859" s="17" t="s">
        <v>2468</v>
      </c>
      <c r="F859" s="21">
        <v>714</v>
      </c>
      <c r="G859" s="21" t="s">
        <v>205</v>
      </c>
      <c r="H859" s="21" t="s">
        <v>206</v>
      </c>
      <c r="I859" s="20">
        <v>2012014107112</v>
      </c>
      <c r="J859" s="20" t="s">
        <v>23304</v>
      </c>
      <c r="K859" s="24">
        <v>43405</v>
      </c>
      <c r="L859" s="19">
        <v>0</v>
      </c>
      <c r="M859" s="28">
        <v>369.95</v>
      </c>
      <c r="N859" s="24"/>
    </row>
    <row r="860" spans="1:14" hidden="1" x14ac:dyDescent="0.25">
      <c r="A860" s="17" t="s">
        <v>23305</v>
      </c>
      <c r="B860" s="20">
        <v>34101530</v>
      </c>
      <c r="C860" s="20"/>
      <c r="D860" s="20" t="s">
        <v>2469</v>
      </c>
      <c r="E860" s="17" t="s">
        <v>2470</v>
      </c>
      <c r="F860" s="21">
        <v>714</v>
      </c>
      <c r="G860" s="21" t="s">
        <v>205</v>
      </c>
      <c r="H860" s="21" t="s">
        <v>206</v>
      </c>
      <c r="I860" s="20">
        <v>2012014107113</v>
      </c>
      <c r="J860" s="20" t="s">
        <v>23306</v>
      </c>
      <c r="K860" s="24">
        <v>43405</v>
      </c>
      <c r="L860" s="19">
        <v>0</v>
      </c>
      <c r="M860" s="28">
        <v>369.95</v>
      </c>
      <c r="N860" s="24"/>
    </row>
    <row r="861" spans="1:14" hidden="1" x14ac:dyDescent="0.25">
      <c r="A861" s="17" t="s">
        <v>23307</v>
      </c>
      <c r="B861" s="20">
        <v>34101531</v>
      </c>
      <c r="C861" s="20"/>
      <c r="D861" s="20" t="s">
        <v>2471</v>
      </c>
      <c r="E861" s="17" t="s">
        <v>2472</v>
      </c>
      <c r="F861" s="21">
        <v>714</v>
      </c>
      <c r="G861" s="21" t="s">
        <v>205</v>
      </c>
      <c r="H861" s="21" t="s">
        <v>206</v>
      </c>
      <c r="I861" s="20">
        <v>2012014107114</v>
      </c>
      <c r="J861" s="20" t="s">
        <v>23308</v>
      </c>
      <c r="K861" s="24">
        <v>43405</v>
      </c>
      <c r="L861" s="19">
        <v>0</v>
      </c>
      <c r="M861" s="28">
        <v>369.95</v>
      </c>
      <c r="N861" s="24"/>
    </row>
    <row r="862" spans="1:14" hidden="1" x14ac:dyDescent="0.25">
      <c r="A862" s="17" t="s">
        <v>23309</v>
      </c>
      <c r="B862" s="20">
        <v>34101532</v>
      </c>
      <c r="C862" s="20"/>
      <c r="D862" s="20" t="s">
        <v>2473</v>
      </c>
      <c r="E862" s="17" t="s">
        <v>2474</v>
      </c>
      <c r="F862" s="21">
        <v>714</v>
      </c>
      <c r="G862" s="21" t="s">
        <v>205</v>
      </c>
      <c r="H862" s="21" t="s">
        <v>206</v>
      </c>
      <c r="I862" s="20">
        <v>2012014107115</v>
      </c>
      <c r="J862" s="20" t="s">
        <v>23310</v>
      </c>
      <c r="K862" s="24">
        <v>43405</v>
      </c>
      <c r="L862" s="19">
        <v>0</v>
      </c>
      <c r="M862" s="28">
        <v>369.95</v>
      </c>
      <c r="N862" s="24"/>
    </row>
    <row r="863" spans="1:14" hidden="1" x14ac:dyDescent="0.25">
      <c r="A863" s="17" t="s">
        <v>23311</v>
      </c>
      <c r="B863" s="20">
        <v>34101533</v>
      </c>
      <c r="C863" s="20"/>
      <c r="D863" s="20" t="s">
        <v>2475</v>
      </c>
      <c r="E863" s="17" t="s">
        <v>2476</v>
      </c>
      <c r="F863" s="21">
        <v>714</v>
      </c>
      <c r="G863" s="21" t="s">
        <v>205</v>
      </c>
      <c r="H863" s="21" t="s">
        <v>206</v>
      </c>
      <c r="I863" s="20">
        <v>2012014107116</v>
      </c>
      <c r="J863" s="20" t="s">
        <v>23312</v>
      </c>
      <c r="K863" s="24">
        <v>43405</v>
      </c>
      <c r="L863" s="19">
        <v>0</v>
      </c>
      <c r="M863" s="28">
        <v>369.95</v>
      </c>
      <c r="N863" s="24"/>
    </row>
    <row r="864" spans="1:14" hidden="1" x14ac:dyDescent="0.25">
      <c r="A864" s="17" t="s">
        <v>23339</v>
      </c>
      <c r="B864" s="20">
        <v>34101594</v>
      </c>
      <c r="C864" s="20"/>
      <c r="D864" s="20" t="s">
        <v>2673</v>
      </c>
      <c r="E864" s="17" t="s">
        <v>2674</v>
      </c>
      <c r="F864" s="21">
        <v>714</v>
      </c>
      <c r="G864" s="21" t="s">
        <v>205</v>
      </c>
      <c r="H864" s="21" t="s">
        <v>206</v>
      </c>
      <c r="I864" s="20">
        <v>2016016105310</v>
      </c>
      <c r="J864" s="20" t="s">
        <v>23340</v>
      </c>
      <c r="K864" s="24">
        <v>43132</v>
      </c>
      <c r="L864" s="19">
        <v>0</v>
      </c>
      <c r="M864" s="28">
        <v>199.95</v>
      </c>
      <c r="N864" s="24"/>
    </row>
    <row r="865" spans="1:14" hidden="1" x14ac:dyDescent="0.25">
      <c r="B865" s="20">
        <v>34101595</v>
      </c>
      <c r="C865" s="20"/>
      <c r="D865" s="20" t="s">
        <v>2675</v>
      </c>
      <c r="E865" s="17" t="s">
        <v>2676</v>
      </c>
      <c r="F865" s="21">
        <v>714</v>
      </c>
      <c r="G865" s="21" t="s">
        <v>205</v>
      </c>
      <c r="H865" s="21" t="s">
        <v>206</v>
      </c>
      <c r="I865" s="20">
        <v>2016016105311</v>
      </c>
      <c r="J865" s="20" t="s">
        <v>23341</v>
      </c>
      <c r="K865" s="24">
        <v>43132</v>
      </c>
      <c r="L865" s="19">
        <v>0</v>
      </c>
      <c r="M865" s="28">
        <v>199.95</v>
      </c>
      <c r="N865" s="24"/>
    </row>
    <row r="866" spans="1:14" hidden="1" x14ac:dyDescent="0.25">
      <c r="B866" s="20">
        <v>34101596</v>
      </c>
      <c r="C866" s="20"/>
      <c r="D866" s="20" t="s">
        <v>2677</v>
      </c>
      <c r="E866" s="17" t="s">
        <v>2678</v>
      </c>
      <c r="F866" s="21">
        <v>714</v>
      </c>
      <c r="G866" s="21" t="s">
        <v>205</v>
      </c>
      <c r="H866" s="21" t="s">
        <v>206</v>
      </c>
      <c r="I866" s="20">
        <v>2016016105312</v>
      </c>
      <c r="J866" s="20" t="s">
        <v>23342</v>
      </c>
      <c r="K866" s="24">
        <v>43132</v>
      </c>
      <c r="L866" s="19">
        <v>0</v>
      </c>
      <c r="M866" s="28">
        <v>199.95</v>
      </c>
      <c r="N866" s="24"/>
    </row>
    <row r="867" spans="1:14" hidden="1" x14ac:dyDescent="0.25">
      <c r="B867" s="20">
        <v>34101597</v>
      </c>
      <c r="C867" s="20"/>
      <c r="D867" s="20" t="s">
        <v>2679</v>
      </c>
      <c r="E867" s="17" t="s">
        <v>2680</v>
      </c>
      <c r="F867" s="21">
        <v>714</v>
      </c>
      <c r="G867" s="21" t="s">
        <v>205</v>
      </c>
      <c r="H867" s="21" t="s">
        <v>206</v>
      </c>
      <c r="I867" s="20">
        <v>2016016105313</v>
      </c>
      <c r="J867" s="20" t="s">
        <v>23343</v>
      </c>
      <c r="K867" s="24">
        <v>43132</v>
      </c>
      <c r="L867" s="19">
        <v>0</v>
      </c>
      <c r="M867" s="28">
        <v>199.95</v>
      </c>
      <c r="N867" s="24"/>
    </row>
    <row r="868" spans="1:14" hidden="1" x14ac:dyDescent="0.25">
      <c r="B868" s="20">
        <v>34101598</v>
      </c>
      <c r="C868" s="20"/>
      <c r="D868" s="20" t="s">
        <v>2681</v>
      </c>
      <c r="E868" s="17" t="s">
        <v>2682</v>
      </c>
      <c r="F868" s="21">
        <v>714</v>
      </c>
      <c r="G868" s="21" t="s">
        <v>205</v>
      </c>
      <c r="H868" s="21" t="s">
        <v>206</v>
      </c>
      <c r="I868" s="20">
        <v>2016016105314</v>
      </c>
      <c r="J868" s="20" t="s">
        <v>23344</v>
      </c>
      <c r="K868" s="24">
        <v>43132</v>
      </c>
      <c r="L868" s="19">
        <v>0</v>
      </c>
      <c r="M868" s="28">
        <v>199.95</v>
      </c>
      <c r="N868" s="24"/>
    </row>
    <row r="869" spans="1:14" hidden="1" x14ac:dyDescent="0.25">
      <c r="B869" s="20">
        <v>34101599</v>
      </c>
      <c r="C869" s="20"/>
      <c r="D869" s="20" t="s">
        <v>2683</v>
      </c>
      <c r="E869" s="17" t="s">
        <v>2684</v>
      </c>
      <c r="F869" s="21">
        <v>714</v>
      </c>
      <c r="G869" s="21" t="s">
        <v>205</v>
      </c>
      <c r="H869" s="21" t="s">
        <v>206</v>
      </c>
      <c r="I869" s="20">
        <v>2016016105315</v>
      </c>
      <c r="J869" s="20" t="s">
        <v>23345</v>
      </c>
      <c r="K869" s="24">
        <v>43132</v>
      </c>
      <c r="L869" s="19">
        <v>0</v>
      </c>
      <c r="M869" s="28">
        <v>199.95</v>
      </c>
      <c r="N869" s="24"/>
    </row>
    <row r="870" spans="1:14" hidden="1" x14ac:dyDescent="0.25">
      <c r="B870" s="20">
        <v>34101600</v>
      </c>
      <c r="C870" s="20"/>
      <c r="D870" s="20" t="s">
        <v>2685</v>
      </c>
      <c r="E870" s="17" t="s">
        <v>2686</v>
      </c>
      <c r="F870" s="21">
        <v>714</v>
      </c>
      <c r="G870" s="21" t="s">
        <v>205</v>
      </c>
      <c r="H870" s="21" t="s">
        <v>206</v>
      </c>
      <c r="I870" s="20">
        <v>2016016105316</v>
      </c>
      <c r="J870" s="20" t="s">
        <v>23346</v>
      </c>
      <c r="K870" s="24">
        <v>43132</v>
      </c>
      <c r="L870" s="19">
        <v>0</v>
      </c>
      <c r="M870" s="28">
        <v>199.95</v>
      </c>
      <c r="N870" s="24"/>
    </row>
    <row r="871" spans="1:14" hidden="1" x14ac:dyDescent="0.25">
      <c r="B871" s="20" t="s">
        <v>11148</v>
      </c>
      <c r="C871" s="20"/>
      <c r="D871" s="20"/>
      <c r="E871" s="17" t="s">
        <v>11149</v>
      </c>
      <c r="F871" s="21">
        <v>714</v>
      </c>
      <c r="G871" s="21" t="s">
        <v>205</v>
      </c>
      <c r="H871" s="21" t="s">
        <v>206</v>
      </c>
      <c r="I871" s="20" t="s">
        <v>11150</v>
      </c>
      <c r="J871" s="20" t="s">
        <v>23347</v>
      </c>
      <c r="K871" s="24">
        <v>42534</v>
      </c>
      <c r="L871" s="19">
        <v>0</v>
      </c>
      <c r="M871" s="28">
        <v>349.95</v>
      </c>
      <c r="N871" s="24"/>
    </row>
    <row r="872" spans="1:14" hidden="1" x14ac:dyDescent="0.25">
      <c r="B872" s="20" t="s">
        <v>11151</v>
      </c>
      <c r="C872" s="20"/>
      <c r="D872" s="20"/>
      <c r="E872" s="17" t="s">
        <v>11152</v>
      </c>
      <c r="F872" s="21">
        <v>714</v>
      </c>
      <c r="G872" s="21" t="s">
        <v>205</v>
      </c>
      <c r="H872" s="21" t="s">
        <v>206</v>
      </c>
      <c r="I872" s="20" t="s">
        <v>11153</v>
      </c>
      <c r="J872" s="20" t="s">
        <v>23348</v>
      </c>
      <c r="K872" s="24">
        <v>42534</v>
      </c>
      <c r="L872" s="19">
        <v>0</v>
      </c>
      <c r="M872" s="28">
        <v>349.95</v>
      </c>
      <c r="N872" s="24"/>
    </row>
    <row r="873" spans="1:14" hidden="1" x14ac:dyDescent="0.25">
      <c r="B873" s="20" t="s">
        <v>11154</v>
      </c>
      <c r="C873" s="20"/>
      <c r="D873" s="20"/>
      <c r="E873" s="17" t="s">
        <v>11155</v>
      </c>
      <c r="F873" s="21">
        <v>714</v>
      </c>
      <c r="G873" s="21" t="s">
        <v>205</v>
      </c>
      <c r="H873" s="21" t="s">
        <v>206</v>
      </c>
      <c r="I873" s="20" t="s">
        <v>11156</v>
      </c>
      <c r="J873" s="20" t="s">
        <v>23349</v>
      </c>
      <c r="K873" s="24">
        <v>42534</v>
      </c>
      <c r="L873" s="19">
        <v>0</v>
      </c>
      <c r="M873" s="28">
        <v>349.95</v>
      </c>
      <c r="N873" s="24"/>
    </row>
    <row r="874" spans="1:14" hidden="1" x14ac:dyDescent="0.25">
      <c r="B874" s="20" t="s">
        <v>11157</v>
      </c>
      <c r="C874" s="20"/>
      <c r="D874" s="20"/>
      <c r="E874" s="17" t="s">
        <v>11158</v>
      </c>
      <c r="F874" s="21">
        <v>714</v>
      </c>
      <c r="G874" s="21" t="s">
        <v>205</v>
      </c>
      <c r="H874" s="21" t="s">
        <v>206</v>
      </c>
      <c r="I874" s="20" t="s">
        <v>11159</v>
      </c>
      <c r="J874" s="20" t="s">
        <v>23350</v>
      </c>
      <c r="K874" s="24">
        <v>42534</v>
      </c>
      <c r="L874" s="19">
        <v>0</v>
      </c>
      <c r="M874" s="28">
        <v>349.95</v>
      </c>
      <c r="N874" s="24"/>
    </row>
    <row r="875" spans="1:14" hidden="1" x14ac:dyDescent="0.25">
      <c r="B875" s="20" t="s">
        <v>11160</v>
      </c>
      <c r="C875" s="20"/>
      <c r="D875" s="20"/>
      <c r="E875" s="17" t="s">
        <v>11161</v>
      </c>
      <c r="F875" s="21">
        <v>714</v>
      </c>
      <c r="G875" s="21" t="s">
        <v>205</v>
      </c>
      <c r="H875" s="21" t="s">
        <v>206</v>
      </c>
      <c r="I875" s="20" t="s">
        <v>11162</v>
      </c>
      <c r="J875" s="20" t="s">
        <v>23351</v>
      </c>
      <c r="K875" s="24">
        <v>42534</v>
      </c>
      <c r="L875" s="19">
        <v>0</v>
      </c>
      <c r="M875" s="28">
        <v>349.95</v>
      </c>
      <c r="N875" s="24"/>
    </row>
    <row r="876" spans="1:14" hidden="1" x14ac:dyDescent="0.25">
      <c r="B876" s="20" t="s">
        <v>11163</v>
      </c>
      <c r="C876" s="20"/>
      <c r="D876" s="20"/>
      <c r="E876" s="17" t="s">
        <v>11164</v>
      </c>
      <c r="F876" s="21">
        <v>714</v>
      </c>
      <c r="G876" s="21" t="s">
        <v>205</v>
      </c>
      <c r="H876" s="21" t="s">
        <v>206</v>
      </c>
      <c r="I876" s="20" t="s">
        <v>11165</v>
      </c>
      <c r="J876" s="20" t="s">
        <v>23352</v>
      </c>
      <c r="K876" s="24">
        <v>42534</v>
      </c>
      <c r="L876" s="19">
        <v>0</v>
      </c>
      <c r="M876" s="28">
        <v>349.95</v>
      </c>
      <c r="N876" s="24"/>
    </row>
    <row r="877" spans="1:14" hidden="1" x14ac:dyDescent="0.25">
      <c r="B877" s="20" t="s">
        <v>11166</v>
      </c>
      <c r="C877" s="20"/>
      <c r="D877" s="20"/>
      <c r="E877" s="17" t="s">
        <v>11167</v>
      </c>
      <c r="F877" s="21">
        <v>714</v>
      </c>
      <c r="G877" s="21" t="s">
        <v>205</v>
      </c>
      <c r="H877" s="21" t="s">
        <v>206</v>
      </c>
      <c r="I877" s="20" t="s">
        <v>11168</v>
      </c>
      <c r="J877" s="20" t="s">
        <v>23353</v>
      </c>
      <c r="K877" s="24">
        <v>42534</v>
      </c>
      <c r="L877" s="19">
        <v>0</v>
      </c>
      <c r="M877" s="28">
        <v>349.95</v>
      </c>
      <c r="N877" s="24"/>
    </row>
    <row r="878" spans="1:14" hidden="1" x14ac:dyDescent="0.25">
      <c r="B878" s="20" t="s">
        <v>11169</v>
      </c>
      <c r="C878" s="20"/>
      <c r="D878" s="20"/>
      <c r="E878" s="17" t="s">
        <v>11170</v>
      </c>
      <c r="F878" s="21">
        <v>714</v>
      </c>
      <c r="G878" s="21" t="s">
        <v>205</v>
      </c>
      <c r="H878" s="21" t="s">
        <v>206</v>
      </c>
      <c r="I878" s="20" t="s">
        <v>11171</v>
      </c>
      <c r="J878" s="20" t="s">
        <v>23354</v>
      </c>
      <c r="K878" s="24">
        <v>42534</v>
      </c>
      <c r="L878" s="19">
        <v>0</v>
      </c>
      <c r="M878" s="28">
        <v>349.95</v>
      </c>
      <c r="N878" s="24"/>
    </row>
    <row r="879" spans="1:14" hidden="1" x14ac:dyDescent="0.25">
      <c r="B879" s="20" t="s">
        <v>11172</v>
      </c>
      <c r="C879" s="20"/>
      <c r="D879" s="20"/>
      <c r="E879" s="17" t="s">
        <v>11173</v>
      </c>
      <c r="F879" s="21">
        <v>714</v>
      </c>
      <c r="G879" s="21" t="s">
        <v>205</v>
      </c>
      <c r="H879" s="21" t="s">
        <v>206</v>
      </c>
      <c r="I879" s="20" t="s">
        <v>11174</v>
      </c>
      <c r="J879" s="20" t="s">
        <v>23355</v>
      </c>
      <c r="K879" s="24">
        <v>42534</v>
      </c>
      <c r="L879" s="19">
        <v>0</v>
      </c>
      <c r="M879" s="28">
        <v>349.95</v>
      </c>
      <c r="N879" s="24"/>
    </row>
    <row r="880" spans="1:14" hidden="1" x14ac:dyDescent="0.25">
      <c r="A880" s="17" t="s">
        <v>23356</v>
      </c>
      <c r="B880" s="20">
        <v>34101728</v>
      </c>
      <c r="C880" s="20"/>
      <c r="D880" s="20"/>
      <c r="E880" s="17" t="s">
        <v>1552</v>
      </c>
      <c r="F880" s="21">
        <v>714</v>
      </c>
      <c r="G880" s="21" t="s">
        <v>205</v>
      </c>
      <c r="H880" s="21" t="s">
        <v>206</v>
      </c>
      <c r="I880" s="20" t="s">
        <v>1553</v>
      </c>
      <c r="J880" s="20" t="s">
        <v>23357</v>
      </c>
      <c r="K880" s="24">
        <v>43040</v>
      </c>
      <c r="L880" s="19">
        <v>0</v>
      </c>
      <c r="M880" s="28">
        <v>599.95000000000005</v>
      </c>
      <c r="N880" s="24">
        <v>42656</v>
      </c>
    </row>
    <row r="881" spans="1:14" hidden="1" x14ac:dyDescent="0.25">
      <c r="A881" s="17" t="s">
        <v>23358</v>
      </c>
      <c r="B881" s="20">
        <v>34101729</v>
      </c>
      <c r="C881" s="20"/>
      <c r="D881" s="20"/>
      <c r="E881" s="17" t="s">
        <v>1554</v>
      </c>
      <c r="F881" s="21">
        <v>714</v>
      </c>
      <c r="G881" s="21" t="s">
        <v>205</v>
      </c>
      <c r="H881" s="21" t="s">
        <v>206</v>
      </c>
      <c r="I881" s="20" t="s">
        <v>1555</v>
      </c>
      <c r="J881" s="20" t="s">
        <v>23359</v>
      </c>
      <c r="K881" s="24">
        <v>43040</v>
      </c>
      <c r="L881" s="19">
        <v>0</v>
      </c>
      <c r="M881" s="28">
        <v>599.95000000000005</v>
      </c>
      <c r="N881" s="24">
        <v>42656</v>
      </c>
    </row>
    <row r="882" spans="1:14" hidden="1" x14ac:dyDescent="0.25">
      <c r="A882" s="17" t="s">
        <v>23360</v>
      </c>
      <c r="B882" s="20">
        <v>34101730</v>
      </c>
      <c r="C882" s="20"/>
      <c r="D882" s="20"/>
      <c r="E882" s="17" t="s">
        <v>1556</v>
      </c>
      <c r="F882" s="21">
        <v>714</v>
      </c>
      <c r="G882" s="21" t="s">
        <v>205</v>
      </c>
      <c r="H882" s="21" t="s">
        <v>206</v>
      </c>
      <c r="I882" s="20" t="s">
        <v>1557</v>
      </c>
      <c r="J882" s="20" t="s">
        <v>23361</v>
      </c>
      <c r="K882" s="24">
        <v>43040</v>
      </c>
      <c r="L882" s="19">
        <v>0</v>
      </c>
      <c r="M882" s="28">
        <v>599.95000000000005</v>
      </c>
      <c r="N882" s="24">
        <v>42656</v>
      </c>
    </row>
    <row r="883" spans="1:14" hidden="1" x14ac:dyDescent="0.25">
      <c r="A883" s="17" t="s">
        <v>23362</v>
      </c>
      <c r="B883" s="20">
        <v>34101726</v>
      </c>
      <c r="C883" s="20"/>
      <c r="D883" s="20"/>
      <c r="E883" s="17" t="s">
        <v>1558</v>
      </c>
      <c r="F883" s="21">
        <v>714</v>
      </c>
      <c r="G883" s="21" t="s">
        <v>205</v>
      </c>
      <c r="H883" s="21" t="s">
        <v>206</v>
      </c>
      <c r="I883" s="20" t="s">
        <v>20939</v>
      </c>
      <c r="J883" s="20" t="s">
        <v>23363</v>
      </c>
      <c r="K883" s="24">
        <v>43040</v>
      </c>
      <c r="L883" s="19">
        <v>0</v>
      </c>
      <c r="M883" s="28">
        <v>599.95000000000005</v>
      </c>
      <c r="N883" s="24">
        <v>42656</v>
      </c>
    </row>
    <row r="884" spans="1:14" hidden="1" x14ac:dyDescent="0.25">
      <c r="A884" s="17" t="s">
        <v>23364</v>
      </c>
      <c r="B884" s="20">
        <v>34101727</v>
      </c>
      <c r="C884" s="20"/>
      <c r="D884" s="20"/>
      <c r="E884" s="17" t="s">
        <v>1559</v>
      </c>
      <c r="F884" s="21">
        <v>714</v>
      </c>
      <c r="G884" s="21" t="s">
        <v>205</v>
      </c>
      <c r="H884" s="21" t="s">
        <v>206</v>
      </c>
      <c r="I884" s="20" t="s">
        <v>20940</v>
      </c>
      <c r="J884" s="20" t="s">
        <v>23365</v>
      </c>
      <c r="K884" s="24">
        <v>43040</v>
      </c>
      <c r="L884" s="19">
        <v>0</v>
      </c>
      <c r="M884" s="28">
        <v>599.95000000000005</v>
      </c>
      <c r="N884" s="24">
        <v>42656</v>
      </c>
    </row>
    <row r="885" spans="1:14" hidden="1" x14ac:dyDescent="0.25">
      <c r="A885" s="17" t="s">
        <v>23366</v>
      </c>
      <c r="B885" s="20">
        <v>34102168</v>
      </c>
      <c r="C885" s="20"/>
      <c r="D885" s="20" t="s">
        <v>69</v>
      </c>
      <c r="E885" s="17" t="s">
        <v>70</v>
      </c>
      <c r="F885" s="21">
        <v>714</v>
      </c>
      <c r="G885" s="21" t="s">
        <v>205</v>
      </c>
      <c r="H885" s="21" t="s">
        <v>206</v>
      </c>
      <c r="I885" s="20" t="s">
        <v>71</v>
      </c>
      <c r="J885" s="20" t="s">
        <v>23367</v>
      </c>
      <c r="K885" s="24">
        <v>43427</v>
      </c>
      <c r="L885" s="19">
        <v>0</v>
      </c>
      <c r="M885" s="28">
        <v>599.95000000000005</v>
      </c>
      <c r="N885" s="24">
        <v>43210</v>
      </c>
    </row>
    <row r="886" spans="1:14" hidden="1" x14ac:dyDescent="0.25">
      <c r="A886" s="17" t="s">
        <v>23368</v>
      </c>
      <c r="B886" s="20">
        <v>34102169</v>
      </c>
      <c r="C886" s="20"/>
      <c r="D886" s="20" t="s">
        <v>72</v>
      </c>
      <c r="E886" s="17" t="s">
        <v>73</v>
      </c>
      <c r="F886" s="21">
        <v>714</v>
      </c>
      <c r="G886" s="21" t="s">
        <v>205</v>
      </c>
      <c r="H886" s="21" t="s">
        <v>206</v>
      </c>
      <c r="I886" s="20" t="s">
        <v>74</v>
      </c>
      <c r="J886" s="20" t="s">
        <v>23369</v>
      </c>
      <c r="K886" s="24">
        <v>43427</v>
      </c>
      <c r="L886" s="19">
        <v>0</v>
      </c>
      <c r="M886" s="28">
        <v>599.95000000000005</v>
      </c>
      <c r="N886" s="24">
        <v>43210</v>
      </c>
    </row>
    <row r="887" spans="1:14" hidden="1" x14ac:dyDescent="0.25">
      <c r="A887" s="17" t="s">
        <v>23370</v>
      </c>
      <c r="B887" s="20">
        <v>34102170</v>
      </c>
      <c r="C887" s="20"/>
      <c r="D887" s="20" t="s">
        <v>60</v>
      </c>
      <c r="E887" s="17" t="s">
        <v>61</v>
      </c>
      <c r="F887" s="21">
        <v>714</v>
      </c>
      <c r="G887" s="21" t="s">
        <v>205</v>
      </c>
      <c r="H887" s="21" t="s">
        <v>206</v>
      </c>
      <c r="I887" s="20" t="s">
        <v>62</v>
      </c>
      <c r="J887" s="20" t="s">
        <v>23371</v>
      </c>
      <c r="K887" s="24">
        <v>43427</v>
      </c>
      <c r="L887" s="19">
        <v>0</v>
      </c>
      <c r="M887" s="28">
        <v>599.95000000000005</v>
      </c>
      <c r="N887" s="24">
        <v>43210</v>
      </c>
    </row>
    <row r="888" spans="1:14" hidden="1" x14ac:dyDescent="0.25">
      <c r="A888" s="17" t="s">
        <v>23372</v>
      </c>
      <c r="B888" s="20">
        <v>34102171</v>
      </c>
      <c r="C888" s="20"/>
      <c r="D888" s="20" t="s">
        <v>63</v>
      </c>
      <c r="E888" s="17" t="s">
        <v>64</v>
      </c>
      <c r="F888" s="21">
        <v>714</v>
      </c>
      <c r="G888" s="21" t="s">
        <v>205</v>
      </c>
      <c r="H888" s="21" t="s">
        <v>206</v>
      </c>
      <c r="I888" s="20" t="s">
        <v>65</v>
      </c>
      <c r="J888" s="20" t="s">
        <v>23373</v>
      </c>
      <c r="K888" s="24">
        <v>43427</v>
      </c>
      <c r="L888" s="19">
        <v>0</v>
      </c>
      <c r="M888" s="28">
        <v>599.95000000000005</v>
      </c>
      <c r="N888" s="24">
        <v>43210</v>
      </c>
    </row>
    <row r="889" spans="1:14" hidden="1" x14ac:dyDescent="0.25">
      <c r="B889" s="20">
        <v>34102172</v>
      </c>
      <c r="C889" s="20"/>
      <c r="D889" s="20" t="s">
        <v>66</v>
      </c>
      <c r="E889" s="17" t="s">
        <v>67</v>
      </c>
      <c r="F889" s="21">
        <v>714</v>
      </c>
      <c r="G889" s="21" t="s">
        <v>205</v>
      </c>
      <c r="H889" s="21" t="s">
        <v>206</v>
      </c>
      <c r="I889" s="20" t="s">
        <v>68</v>
      </c>
      <c r="J889" s="20" t="s">
        <v>23374</v>
      </c>
      <c r="K889" s="24">
        <v>43427</v>
      </c>
      <c r="L889" s="19">
        <v>0</v>
      </c>
      <c r="M889" s="28">
        <v>599.95000000000005</v>
      </c>
      <c r="N889" s="24">
        <v>43210</v>
      </c>
    </row>
    <row r="890" spans="1:14" hidden="1" x14ac:dyDescent="0.25">
      <c r="A890" s="17" t="s">
        <v>23375</v>
      </c>
      <c r="B890" s="20">
        <v>34101794</v>
      </c>
      <c r="C890" s="20"/>
      <c r="D890" s="20" t="s">
        <v>15390</v>
      </c>
      <c r="E890" s="17" t="s">
        <v>15391</v>
      </c>
      <c r="F890" s="21">
        <v>714</v>
      </c>
      <c r="G890" s="21" t="s">
        <v>205</v>
      </c>
      <c r="H890" s="21" t="s">
        <v>206</v>
      </c>
      <c r="I890" s="20" t="s">
        <v>15392</v>
      </c>
      <c r="J890" s="20" t="s">
        <v>23376</v>
      </c>
      <c r="K890" s="24">
        <v>43040</v>
      </c>
      <c r="L890" s="19">
        <v>0</v>
      </c>
      <c r="M890" s="28">
        <v>599.95000000000005</v>
      </c>
      <c r="N890" s="24">
        <v>42740</v>
      </c>
    </row>
    <row r="891" spans="1:14" hidden="1" x14ac:dyDescent="0.25">
      <c r="A891" s="17" t="s">
        <v>23377</v>
      </c>
      <c r="B891" s="20">
        <v>34101795</v>
      </c>
      <c r="C891" s="20"/>
      <c r="D891" s="20" t="s">
        <v>15393</v>
      </c>
      <c r="E891" s="17" t="s">
        <v>15394</v>
      </c>
      <c r="F891" s="21">
        <v>714</v>
      </c>
      <c r="G891" s="21" t="s">
        <v>205</v>
      </c>
      <c r="H891" s="21" t="s">
        <v>206</v>
      </c>
      <c r="I891" s="20" t="s">
        <v>15395</v>
      </c>
      <c r="J891" s="20" t="s">
        <v>23378</v>
      </c>
      <c r="K891" s="24">
        <v>43040</v>
      </c>
      <c r="L891" s="19">
        <v>0</v>
      </c>
      <c r="M891" s="28">
        <v>599.95000000000005</v>
      </c>
      <c r="N891" s="24">
        <v>42740</v>
      </c>
    </row>
    <row r="892" spans="1:14" hidden="1" x14ac:dyDescent="0.25">
      <c r="A892" s="17" t="s">
        <v>23379</v>
      </c>
      <c r="B892" s="20">
        <v>34101796</v>
      </c>
      <c r="C892" s="20"/>
      <c r="D892" s="20" t="s">
        <v>15396</v>
      </c>
      <c r="E892" s="17" t="s">
        <v>15397</v>
      </c>
      <c r="F892" s="21">
        <v>714</v>
      </c>
      <c r="G892" s="21" t="s">
        <v>205</v>
      </c>
      <c r="H892" s="21" t="s">
        <v>206</v>
      </c>
      <c r="I892" s="20" t="s">
        <v>15398</v>
      </c>
      <c r="J892" s="20" t="s">
        <v>23380</v>
      </c>
      <c r="K892" s="24">
        <v>43040</v>
      </c>
      <c r="L892" s="19">
        <v>0</v>
      </c>
      <c r="M892" s="28">
        <v>599.95000000000005</v>
      </c>
      <c r="N892" s="24">
        <v>42740</v>
      </c>
    </row>
    <row r="893" spans="1:14" hidden="1" x14ac:dyDescent="0.25">
      <c r="A893" s="17" t="s">
        <v>23381</v>
      </c>
      <c r="B893" s="20">
        <v>34101792</v>
      </c>
      <c r="C893" s="20"/>
      <c r="D893" s="20" t="s">
        <v>15399</v>
      </c>
      <c r="E893" s="17" t="s">
        <v>15400</v>
      </c>
      <c r="F893" s="21">
        <v>714</v>
      </c>
      <c r="G893" s="21" t="s">
        <v>205</v>
      </c>
      <c r="H893" s="21" t="s">
        <v>206</v>
      </c>
      <c r="I893" s="20" t="s">
        <v>15401</v>
      </c>
      <c r="J893" s="20" t="s">
        <v>23382</v>
      </c>
      <c r="K893" s="24">
        <v>43040</v>
      </c>
      <c r="L893" s="19">
        <v>0</v>
      </c>
      <c r="M893" s="28">
        <v>599.95000000000005</v>
      </c>
      <c r="N893" s="24">
        <v>42740</v>
      </c>
    </row>
    <row r="894" spans="1:14" hidden="1" x14ac:dyDescent="0.25">
      <c r="A894" s="17" t="s">
        <v>23383</v>
      </c>
      <c r="B894" s="20">
        <v>34101793</v>
      </c>
      <c r="C894" s="20"/>
      <c r="D894" s="20" t="s">
        <v>15402</v>
      </c>
      <c r="E894" s="17" t="s">
        <v>15403</v>
      </c>
      <c r="F894" s="21">
        <v>714</v>
      </c>
      <c r="G894" s="21" t="s">
        <v>205</v>
      </c>
      <c r="H894" s="21" t="s">
        <v>206</v>
      </c>
      <c r="I894" s="20" t="s">
        <v>15404</v>
      </c>
      <c r="J894" s="20" t="s">
        <v>23384</v>
      </c>
      <c r="K894" s="24">
        <v>43040</v>
      </c>
      <c r="L894" s="19">
        <v>0</v>
      </c>
      <c r="M894" s="28">
        <v>599.95000000000005</v>
      </c>
      <c r="N894" s="24">
        <v>42740</v>
      </c>
    </row>
    <row r="895" spans="1:14" hidden="1" x14ac:dyDescent="0.25">
      <c r="A895" s="17" t="s">
        <v>23385</v>
      </c>
      <c r="B895" s="20" t="s">
        <v>15971</v>
      </c>
      <c r="C895" s="20"/>
      <c r="D895" s="20" t="s">
        <v>15972</v>
      </c>
      <c r="E895" s="17" t="s">
        <v>15973</v>
      </c>
      <c r="F895" s="21">
        <v>714</v>
      </c>
      <c r="G895" s="21" t="s">
        <v>205</v>
      </c>
      <c r="H895" s="21" t="s">
        <v>206</v>
      </c>
      <c r="I895" s="20" t="s">
        <v>15974</v>
      </c>
      <c r="J895" s="20" t="s">
        <v>23386</v>
      </c>
      <c r="K895" s="24">
        <v>43132</v>
      </c>
      <c r="L895" s="19">
        <v>0</v>
      </c>
      <c r="M895" s="28">
        <v>599.95000000000005</v>
      </c>
      <c r="N895" s="24">
        <v>42922</v>
      </c>
    </row>
    <row r="896" spans="1:14" hidden="1" x14ac:dyDescent="0.25">
      <c r="A896" s="17" t="s">
        <v>23387</v>
      </c>
      <c r="B896" s="20" t="s">
        <v>15975</v>
      </c>
      <c r="C896" s="20"/>
      <c r="D896" s="20" t="s">
        <v>15976</v>
      </c>
      <c r="E896" s="17" t="s">
        <v>15977</v>
      </c>
      <c r="F896" s="21">
        <v>714</v>
      </c>
      <c r="G896" s="21" t="s">
        <v>205</v>
      </c>
      <c r="H896" s="21" t="s">
        <v>206</v>
      </c>
      <c r="I896" s="20" t="s">
        <v>15978</v>
      </c>
      <c r="J896" s="20" t="s">
        <v>23388</v>
      </c>
      <c r="K896" s="24">
        <v>43132</v>
      </c>
      <c r="L896" s="19">
        <v>0</v>
      </c>
      <c r="M896" s="28">
        <v>599.95000000000005</v>
      </c>
      <c r="N896" s="24">
        <v>42922</v>
      </c>
    </row>
    <row r="897" spans="1:14" hidden="1" x14ac:dyDescent="0.25">
      <c r="A897" s="17" t="s">
        <v>23389</v>
      </c>
      <c r="B897" s="20" t="s">
        <v>15979</v>
      </c>
      <c r="C897" s="20"/>
      <c r="D897" s="20" t="s">
        <v>15980</v>
      </c>
      <c r="E897" s="17" t="s">
        <v>15981</v>
      </c>
      <c r="F897" s="21">
        <v>714</v>
      </c>
      <c r="G897" s="21" t="s">
        <v>205</v>
      </c>
      <c r="H897" s="21" t="s">
        <v>206</v>
      </c>
      <c r="I897" s="20" t="s">
        <v>15982</v>
      </c>
      <c r="J897" s="20" t="s">
        <v>23390</v>
      </c>
      <c r="K897" s="24">
        <v>43132</v>
      </c>
      <c r="L897" s="19">
        <v>0</v>
      </c>
      <c r="M897" s="28">
        <v>599.95000000000005</v>
      </c>
      <c r="N897" s="24">
        <v>42922</v>
      </c>
    </row>
    <row r="898" spans="1:14" hidden="1" x14ac:dyDescent="0.25">
      <c r="A898" s="17" t="s">
        <v>23391</v>
      </c>
      <c r="B898" s="20" t="s">
        <v>15983</v>
      </c>
      <c r="C898" s="20"/>
      <c r="D898" s="20" t="s">
        <v>15984</v>
      </c>
      <c r="E898" s="17" t="s">
        <v>15985</v>
      </c>
      <c r="F898" s="21">
        <v>714</v>
      </c>
      <c r="G898" s="21" t="s">
        <v>205</v>
      </c>
      <c r="H898" s="21" t="s">
        <v>206</v>
      </c>
      <c r="I898" s="20" t="s">
        <v>15986</v>
      </c>
      <c r="J898" s="20" t="s">
        <v>23392</v>
      </c>
      <c r="K898" s="24">
        <v>43132</v>
      </c>
      <c r="L898" s="19">
        <v>0</v>
      </c>
      <c r="M898" s="28">
        <v>599.95000000000005</v>
      </c>
      <c r="N898" s="24">
        <v>42922</v>
      </c>
    </row>
    <row r="899" spans="1:14" hidden="1" x14ac:dyDescent="0.25">
      <c r="A899" s="17" t="s">
        <v>23393</v>
      </c>
      <c r="B899" s="20" t="s">
        <v>15987</v>
      </c>
      <c r="C899" s="20"/>
      <c r="D899" s="20" t="s">
        <v>15988</v>
      </c>
      <c r="E899" s="17" t="s">
        <v>15989</v>
      </c>
      <c r="F899" s="21">
        <v>714</v>
      </c>
      <c r="G899" s="21" t="s">
        <v>205</v>
      </c>
      <c r="H899" s="21" t="s">
        <v>206</v>
      </c>
      <c r="I899" s="20" t="s">
        <v>15990</v>
      </c>
      <c r="J899" s="20" t="s">
        <v>23394</v>
      </c>
      <c r="K899" s="24">
        <v>43132</v>
      </c>
      <c r="L899" s="19">
        <v>0</v>
      </c>
      <c r="M899" s="28">
        <v>599.95000000000005</v>
      </c>
      <c r="N899" s="24">
        <v>42922</v>
      </c>
    </row>
    <row r="900" spans="1:14" hidden="1" x14ac:dyDescent="0.25">
      <c r="A900" s="17" t="s">
        <v>23395</v>
      </c>
      <c r="B900" s="20">
        <v>34102038</v>
      </c>
      <c r="C900" s="20"/>
      <c r="D900" s="20" t="s">
        <v>1508</v>
      </c>
      <c r="E900" s="17" t="s">
        <v>1509</v>
      </c>
      <c r="F900" s="21">
        <v>714</v>
      </c>
      <c r="G900" s="21" t="s">
        <v>205</v>
      </c>
      <c r="H900" s="21" t="s">
        <v>206</v>
      </c>
      <c r="I900" s="20" t="s">
        <v>1510</v>
      </c>
      <c r="J900" s="20" t="s">
        <v>23396</v>
      </c>
      <c r="K900" s="24">
        <v>43427</v>
      </c>
      <c r="L900" s="19">
        <v>0</v>
      </c>
      <c r="M900" s="28">
        <v>139.94999999999999</v>
      </c>
      <c r="N900" s="24">
        <v>43140</v>
      </c>
    </row>
    <row r="901" spans="1:14" hidden="1" x14ac:dyDescent="0.25">
      <c r="A901" s="17" t="s">
        <v>23397</v>
      </c>
      <c r="B901" s="20">
        <v>34102039</v>
      </c>
      <c r="C901" s="20"/>
      <c r="D901" s="20" t="s">
        <v>1511</v>
      </c>
      <c r="E901" s="17" t="s">
        <v>1512</v>
      </c>
      <c r="F901" s="21">
        <v>714</v>
      </c>
      <c r="G901" s="21" t="s">
        <v>205</v>
      </c>
      <c r="H901" s="21" t="s">
        <v>206</v>
      </c>
      <c r="I901" s="20" t="s">
        <v>1513</v>
      </c>
      <c r="J901" s="20" t="s">
        <v>23398</v>
      </c>
      <c r="K901" s="24">
        <v>43427</v>
      </c>
      <c r="L901" s="19">
        <v>0</v>
      </c>
      <c r="M901" s="28">
        <v>139.94999999999999</v>
      </c>
      <c r="N901" s="24">
        <v>43140</v>
      </c>
    </row>
    <row r="902" spans="1:14" hidden="1" x14ac:dyDescent="0.25">
      <c r="A902" s="17" t="s">
        <v>23399</v>
      </c>
      <c r="B902" s="20">
        <v>34102040</v>
      </c>
      <c r="C902" s="20"/>
      <c r="D902" s="20" t="s">
        <v>1514</v>
      </c>
      <c r="E902" s="17" t="s">
        <v>1515</v>
      </c>
      <c r="F902" s="21">
        <v>714</v>
      </c>
      <c r="G902" s="21" t="s">
        <v>205</v>
      </c>
      <c r="H902" s="21" t="s">
        <v>206</v>
      </c>
      <c r="I902" s="20" t="s">
        <v>1516</v>
      </c>
      <c r="J902" s="20" t="s">
        <v>23400</v>
      </c>
      <c r="K902" s="24">
        <v>43427</v>
      </c>
      <c r="L902" s="19">
        <v>0</v>
      </c>
      <c r="M902" s="28">
        <v>139.94999999999999</v>
      </c>
      <c r="N902" s="24">
        <v>43140</v>
      </c>
    </row>
    <row r="903" spans="1:14" hidden="1" x14ac:dyDescent="0.25">
      <c r="A903" s="17" t="s">
        <v>23401</v>
      </c>
      <c r="B903" s="20">
        <v>34102041</v>
      </c>
      <c r="C903" s="20"/>
      <c r="D903" s="20"/>
      <c r="E903" s="17" t="s">
        <v>1517</v>
      </c>
      <c r="F903" s="21">
        <v>714</v>
      </c>
      <c r="G903" s="21" t="s">
        <v>205</v>
      </c>
      <c r="H903" s="21" t="s">
        <v>206</v>
      </c>
      <c r="I903" s="20" t="s">
        <v>1518</v>
      </c>
      <c r="J903" s="20" t="s">
        <v>23402</v>
      </c>
      <c r="K903" s="24">
        <v>43427</v>
      </c>
      <c r="L903" s="19">
        <v>0</v>
      </c>
      <c r="M903" s="28">
        <v>139.94999999999999</v>
      </c>
      <c r="N903" s="24">
        <v>43140</v>
      </c>
    </row>
    <row r="904" spans="1:14" hidden="1" x14ac:dyDescent="0.25">
      <c r="A904" s="17" t="s">
        <v>23403</v>
      </c>
      <c r="B904" s="20">
        <v>34102036</v>
      </c>
      <c r="C904" s="20"/>
      <c r="D904" s="20" t="s">
        <v>1519</v>
      </c>
      <c r="E904" s="17" t="s">
        <v>1520</v>
      </c>
      <c r="F904" s="21">
        <v>714</v>
      </c>
      <c r="G904" s="21" t="s">
        <v>205</v>
      </c>
      <c r="H904" s="21" t="s">
        <v>206</v>
      </c>
      <c r="I904" s="20" t="s">
        <v>1521</v>
      </c>
      <c r="J904" s="20" t="s">
        <v>23404</v>
      </c>
      <c r="K904" s="24">
        <v>43427</v>
      </c>
      <c r="L904" s="19">
        <v>0</v>
      </c>
      <c r="M904" s="28">
        <v>139.94999999999999</v>
      </c>
      <c r="N904" s="24">
        <v>43140</v>
      </c>
    </row>
    <row r="905" spans="1:14" hidden="1" x14ac:dyDescent="0.25">
      <c r="A905" s="17" t="s">
        <v>23405</v>
      </c>
      <c r="B905" s="20">
        <v>34102037</v>
      </c>
      <c r="C905" s="20"/>
      <c r="D905" s="20" t="s">
        <v>1522</v>
      </c>
      <c r="E905" s="17" t="s">
        <v>1523</v>
      </c>
      <c r="F905" s="21">
        <v>714</v>
      </c>
      <c r="G905" s="21" t="s">
        <v>205</v>
      </c>
      <c r="H905" s="21" t="s">
        <v>206</v>
      </c>
      <c r="I905" s="20" t="s">
        <v>1524</v>
      </c>
      <c r="J905" s="20" t="s">
        <v>23406</v>
      </c>
      <c r="K905" s="24">
        <v>43427</v>
      </c>
      <c r="L905" s="19">
        <v>0</v>
      </c>
      <c r="M905" s="28">
        <v>139.94999999999999</v>
      </c>
      <c r="N905" s="24">
        <v>43140</v>
      </c>
    </row>
    <row r="906" spans="1:14" hidden="1" x14ac:dyDescent="0.25">
      <c r="A906" s="17" t="s">
        <v>23407</v>
      </c>
      <c r="B906" s="20">
        <v>34101812</v>
      </c>
      <c r="C906" s="20"/>
      <c r="D906" s="20" t="s">
        <v>15936</v>
      </c>
      <c r="E906" s="17" t="s">
        <v>15937</v>
      </c>
      <c r="F906" s="21">
        <v>714</v>
      </c>
      <c r="G906" s="21" t="s">
        <v>205</v>
      </c>
      <c r="H906" s="21" t="s">
        <v>206</v>
      </c>
      <c r="I906" s="20" t="s">
        <v>15938</v>
      </c>
      <c r="J906" s="20" t="s">
        <v>23408</v>
      </c>
      <c r="K906" s="24">
        <v>43040</v>
      </c>
      <c r="L906" s="19">
        <v>0</v>
      </c>
      <c r="M906" s="28">
        <v>599.95000000000005</v>
      </c>
      <c r="N906" s="24">
        <v>42809</v>
      </c>
    </row>
    <row r="907" spans="1:14" hidden="1" x14ac:dyDescent="0.25">
      <c r="A907" s="17" t="s">
        <v>23409</v>
      </c>
      <c r="B907" s="20">
        <v>34101813</v>
      </c>
      <c r="C907" s="20"/>
      <c r="D907" s="20" t="s">
        <v>15939</v>
      </c>
      <c r="E907" s="17" t="s">
        <v>15940</v>
      </c>
      <c r="F907" s="21">
        <v>714</v>
      </c>
      <c r="G907" s="21" t="s">
        <v>205</v>
      </c>
      <c r="H907" s="21" t="s">
        <v>206</v>
      </c>
      <c r="I907" s="20" t="s">
        <v>15941</v>
      </c>
      <c r="J907" s="20" t="s">
        <v>23410</v>
      </c>
      <c r="K907" s="24">
        <v>43040</v>
      </c>
      <c r="L907" s="19">
        <v>0</v>
      </c>
      <c r="M907" s="28">
        <v>599.95000000000005</v>
      </c>
      <c r="N907" s="24">
        <v>42809</v>
      </c>
    </row>
    <row r="908" spans="1:14" hidden="1" x14ac:dyDescent="0.25">
      <c r="A908" s="17" t="s">
        <v>23411</v>
      </c>
      <c r="B908" s="20">
        <v>34101814</v>
      </c>
      <c r="C908" s="20"/>
      <c r="D908" s="20" t="s">
        <v>15942</v>
      </c>
      <c r="E908" s="17" t="s">
        <v>15943</v>
      </c>
      <c r="F908" s="21">
        <v>714</v>
      </c>
      <c r="G908" s="21" t="s">
        <v>205</v>
      </c>
      <c r="H908" s="21" t="s">
        <v>206</v>
      </c>
      <c r="I908" s="20" t="s">
        <v>15944</v>
      </c>
      <c r="J908" s="20" t="s">
        <v>23412</v>
      </c>
      <c r="K908" s="24">
        <v>43040</v>
      </c>
      <c r="L908" s="19">
        <v>0</v>
      </c>
      <c r="M908" s="28">
        <v>599.95000000000005</v>
      </c>
      <c r="N908" s="24">
        <v>42809</v>
      </c>
    </row>
    <row r="909" spans="1:14" hidden="1" x14ac:dyDescent="0.25">
      <c r="A909" s="17" t="s">
        <v>23413</v>
      </c>
      <c r="B909" s="20">
        <v>34101810</v>
      </c>
      <c r="C909" s="20"/>
      <c r="D909" s="20" t="s">
        <v>15945</v>
      </c>
      <c r="E909" s="17" t="s">
        <v>15946</v>
      </c>
      <c r="F909" s="21">
        <v>714</v>
      </c>
      <c r="G909" s="21" t="s">
        <v>205</v>
      </c>
      <c r="H909" s="21" t="s">
        <v>206</v>
      </c>
      <c r="I909" s="20" t="s">
        <v>15947</v>
      </c>
      <c r="J909" s="20" t="s">
        <v>23414</v>
      </c>
      <c r="K909" s="24">
        <v>43040</v>
      </c>
      <c r="L909" s="19">
        <v>0</v>
      </c>
      <c r="M909" s="28">
        <v>599.95000000000005</v>
      </c>
      <c r="N909" s="24">
        <v>42809</v>
      </c>
    </row>
    <row r="910" spans="1:14" hidden="1" x14ac:dyDescent="0.25">
      <c r="A910" s="17" t="s">
        <v>23415</v>
      </c>
      <c r="B910" s="20">
        <v>34101811</v>
      </c>
      <c r="C910" s="20"/>
      <c r="D910" s="20" t="s">
        <v>15948</v>
      </c>
      <c r="E910" s="17" t="s">
        <v>15949</v>
      </c>
      <c r="F910" s="21">
        <v>714</v>
      </c>
      <c r="G910" s="21" t="s">
        <v>205</v>
      </c>
      <c r="H910" s="21" t="s">
        <v>206</v>
      </c>
      <c r="I910" s="20" t="s">
        <v>15950</v>
      </c>
      <c r="J910" s="20" t="s">
        <v>23416</v>
      </c>
      <c r="K910" s="24">
        <v>43040</v>
      </c>
      <c r="L910" s="19">
        <v>0</v>
      </c>
      <c r="M910" s="28">
        <v>599.95000000000005</v>
      </c>
      <c r="N910" s="24">
        <v>42809</v>
      </c>
    </row>
    <row r="911" spans="1:14" hidden="1" x14ac:dyDescent="0.25">
      <c r="A911" s="17" t="s">
        <v>23417</v>
      </c>
      <c r="B911" s="20"/>
      <c r="C911" s="20"/>
      <c r="D911" s="20"/>
      <c r="E911" s="17" t="s">
        <v>10868</v>
      </c>
      <c r="F911" s="21">
        <v>714</v>
      </c>
      <c r="G911" s="21" t="s">
        <v>205</v>
      </c>
      <c r="H911" s="21" t="s">
        <v>206</v>
      </c>
      <c r="I911" s="20" t="s">
        <v>10869</v>
      </c>
      <c r="J911" s="20" t="s">
        <v>23418</v>
      </c>
      <c r="K911" s="24">
        <v>43711</v>
      </c>
      <c r="L911" s="19">
        <v>0</v>
      </c>
      <c r="M911" s="28">
        <v>599.95000000000005</v>
      </c>
      <c r="N911" s="24">
        <v>43287</v>
      </c>
    </row>
    <row r="912" spans="1:14" hidden="1" x14ac:dyDescent="0.25">
      <c r="A912" s="17" t="s">
        <v>23419</v>
      </c>
      <c r="B912" s="20"/>
      <c r="C912" s="20"/>
      <c r="D912" s="20"/>
      <c r="E912" s="17" t="s">
        <v>10870</v>
      </c>
      <c r="F912" s="21">
        <v>714</v>
      </c>
      <c r="G912" s="21" t="s">
        <v>205</v>
      </c>
      <c r="H912" s="21" t="s">
        <v>206</v>
      </c>
      <c r="I912" s="20" t="s">
        <v>10871</v>
      </c>
      <c r="J912" s="20" t="s">
        <v>23420</v>
      </c>
      <c r="K912" s="24">
        <v>43711</v>
      </c>
      <c r="L912" s="19">
        <v>0</v>
      </c>
      <c r="M912" s="28">
        <v>599.95000000000005</v>
      </c>
      <c r="N912" s="24">
        <v>43287</v>
      </c>
    </row>
    <row r="913" spans="1:14" hidden="1" x14ac:dyDescent="0.25">
      <c r="A913" s="17" t="s">
        <v>23421</v>
      </c>
      <c r="B913" s="20"/>
      <c r="C913" s="20"/>
      <c r="D913" s="20"/>
      <c r="E913" s="17" t="s">
        <v>10872</v>
      </c>
      <c r="F913" s="21">
        <v>714</v>
      </c>
      <c r="G913" s="21" t="s">
        <v>205</v>
      </c>
      <c r="H913" s="21" t="s">
        <v>206</v>
      </c>
      <c r="I913" s="20" t="s">
        <v>10873</v>
      </c>
      <c r="J913" s="20" t="s">
        <v>23422</v>
      </c>
      <c r="K913" s="24">
        <v>43711</v>
      </c>
      <c r="L913" s="19">
        <v>0</v>
      </c>
      <c r="M913" s="28">
        <v>599.95000000000005</v>
      </c>
      <c r="N913" s="24">
        <v>43287</v>
      </c>
    </row>
    <row r="914" spans="1:14" hidden="1" x14ac:dyDescent="0.25">
      <c r="A914" s="17" t="s">
        <v>23423</v>
      </c>
      <c r="B914" s="20"/>
      <c r="C914" s="20"/>
      <c r="D914" s="20"/>
      <c r="E914" s="17" t="s">
        <v>10874</v>
      </c>
      <c r="F914" s="21">
        <v>714</v>
      </c>
      <c r="G914" s="21" t="s">
        <v>205</v>
      </c>
      <c r="H914" s="21" t="s">
        <v>206</v>
      </c>
      <c r="I914" s="20" t="s">
        <v>10875</v>
      </c>
      <c r="J914" s="20" t="s">
        <v>23424</v>
      </c>
      <c r="K914" s="24">
        <v>43711</v>
      </c>
      <c r="L914" s="19">
        <v>0</v>
      </c>
      <c r="M914" s="28">
        <v>599.95000000000005</v>
      </c>
      <c r="N914" s="24">
        <v>43287</v>
      </c>
    </row>
    <row r="915" spans="1:14" hidden="1" x14ac:dyDescent="0.25">
      <c r="A915" s="17" t="s">
        <v>23425</v>
      </c>
      <c r="B915" s="20"/>
      <c r="C915" s="20"/>
      <c r="D915" s="20"/>
      <c r="E915" s="17" t="s">
        <v>10876</v>
      </c>
      <c r="F915" s="21">
        <v>714</v>
      </c>
      <c r="G915" s="21" t="s">
        <v>205</v>
      </c>
      <c r="H915" s="21" t="s">
        <v>206</v>
      </c>
      <c r="I915" s="20" t="s">
        <v>10877</v>
      </c>
      <c r="J915" s="20" t="s">
        <v>23426</v>
      </c>
      <c r="K915" s="24">
        <v>43711</v>
      </c>
      <c r="L915" s="19">
        <v>0</v>
      </c>
      <c r="M915" s="28">
        <v>599.95000000000005</v>
      </c>
      <c r="N915" s="24">
        <v>43287</v>
      </c>
    </row>
    <row r="916" spans="1:14" hidden="1" x14ac:dyDescent="0.25">
      <c r="A916" s="17" t="s">
        <v>23427</v>
      </c>
      <c r="B916" s="20">
        <v>34101799</v>
      </c>
      <c r="C916" s="20"/>
      <c r="D916" s="20" t="s">
        <v>15429</v>
      </c>
      <c r="E916" s="17" t="s">
        <v>15430</v>
      </c>
      <c r="F916" s="21">
        <v>714</v>
      </c>
      <c r="G916" s="21" t="s">
        <v>205</v>
      </c>
      <c r="H916" s="21" t="s">
        <v>206</v>
      </c>
      <c r="I916" s="20" t="s">
        <v>15431</v>
      </c>
      <c r="J916" s="20" t="s">
        <v>23428</v>
      </c>
      <c r="K916" s="24">
        <v>43040</v>
      </c>
      <c r="L916" s="19">
        <v>0</v>
      </c>
      <c r="M916" s="28">
        <v>599.95000000000005</v>
      </c>
      <c r="N916" s="24">
        <v>42754</v>
      </c>
    </row>
    <row r="917" spans="1:14" hidden="1" x14ac:dyDescent="0.25">
      <c r="A917" s="17" t="s">
        <v>23429</v>
      </c>
      <c r="B917" s="20">
        <v>34101800</v>
      </c>
      <c r="C917" s="20"/>
      <c r="D917" s="20" t="s">
        <v>15432</v>
      </c>
      <c r="E917" s="17" t="s">
        <v>15433</v>
      </c>
      <c r="F917" s="21">
        <v>714</v>
      </c>
      <c r="G917" s="21" t="s">
        <v>205</v>
      </c>
      <c r="H917" s="21" t="s">
        <v>206</v>
      </c>
      <c r="I917" s="20" t="s">
        <v>15434</v>
      </c>
      <c r="J917" s="20" t="s">
        <v>23430</v>
      </c>
      <c r="K917" s="24">
        <v>43040</v>
      </c>
      <c r="L917" s="19">
        <v>0</v>
      </c>
      <c r="M917" s="28">
        <v>599.95000000000005</v>
      </c>
      <c r="N917" s="24">
        <v>42754</v>
      </c>
    </row>
    <row r="918" spans="1:14" hidden="1" x14ac:dyDescent="0.25">
      <c r="A918" s="17" t="s">
        <v>23431</v>
      </c>
      <c r="B918" s="20">
        <v>34101801</v>
      </c>
      <c r="C918" s="20"/>
      <c r="D918" s="20" t="s">
        <v>15435</v>
      </c>
      <c r="E918" s="17" t="s">
        <v>15436</v>
      </c>
      <c r="F918" s="21">
        <v>714</v>
      </c>
      <c r="G918" s="21" t="s">
        <v>205</v>
      </c>
      <c r="H918" s="21" t="s">
        <v>206</v>
      </c>
      <c r="I918" s="20" t="s">
        <v>15437</v>
      </c>
      <c r="J918" s="20" t="s">
        <v>23432</v>
      </c>
      <c r="K918" s="24">
        <v>43040</v>
      </c>
      <c r="L918" s="19">
        <v>0</v>
      </c>
      <c r="M918" s="28">
        <v>599.95000000000005</v>
      </c>
      <c r="N918" s="24">
        <v>42754</v>
      </c>
    </row>
    <row r="919" spans="1:14" hidden="1" x14ac:dyDescent="0.25">
      <c r="A919" s="17" t="s">
        <v>23433</v>
      </c>
      <c r="B919" s="20">
        <v>34101797</v>
      </c>
      <c r="C919" s="20"/>
      <c r="D919" s="20" t="s">
        <v>15438</v>
      </c>
      <c r="E919" s="17" t="s">
        <v>15439</v>
      </c>
      <c r="F919" s="21">
        <v>714</v>
      </c>
      <c r="G919" s="21" t="s">
        <v>205</v>
      </c>
      <c r="H919" s="21" t="s">
        <v>206</v>
      </c>
      <c r="I919" s="20" t="s">
        <v>15440</v>
      </c>
      <c r="J919" s="20" t="s">
        <v>23434</v>
      </c>
      <c r="K919" s="24">
        <v>43040</v>
      </c>
      <c r="L919" s="19">
        <v>0</v>
      </c>
      <c r="M919" s="28">
        <v>599.95000000000005</v>
      </c>
      <c r="N919" s="24">
        <v>42754</v>
      </c>
    </row>
    <row r="920" spans="1:14" hidden="1" x14ac:dyDescent="0.25">
      <c r="A920" s="17" t="s">
        <v>23435</v>
      </c>
      <c r="B920" s="20">
        <v>34101798</v>
      </c>
      <c r="C920" s="20"/>
      <c r="D920" s="20" t="s">
        <v>15441</v>
      </c>
      <c r="E920" s="17" t="s">
        <v>15442</v>
      </c>
      <c r="F920" s="21">
        <v>714</v>
      </c>
      <c r="G920" s="21" t="s">
        <v>205</v>
      </c>
      <c r="H920" s="21" t="s">
        <v>206</v>
      </c>
      <c r="I920" s="20" t="s">
        <v>15443</v>
      </c>
      <c r="J920" s="20" t="s">
        <v>23436</v>
      </c>
      <c r="K920" s="24">
        <v>43040</v>
      </c>
      <c r="L920" s="19">
        <v>0</v>
      </c>
      <c r="M920" s="28">
        <v>599.95000000000005</v>
      </c>
      <c r="N920" s="24">
        <v>42754</v>
      </c>
    </row>
    <row r="921" spans="1:14" hidden="1" x14ac:dyDescent="0.25">
      <c r="A921" s="17" t="s">
        <v>23437</v>
      </c>
      <c r="B921" s="20" t="s">
        <v>15916</v>
      </c>
      <c r="C921" s="20"/>
      <c r="D921" s="20" t="s">
        <v>15917</v>
      </c>
      <c r="E921" s="17" t="s">
        <v>15918</v>
      </c>
      <c r="F921" s="21">
        <v>714</v>
      </c>
      <c r="G921" s="21" t="s">
        <v>205</v>
      </c>
      <c r="H921" s="21" t="s">
        <v>206</v>
      </c>
      <c r="I921" s="20" t="s">
        <v>15919</v>
      </c>
      <c r="J921" s="20" t="s">
        <v>23438</v>
      </c>
      <c r="K921" s="24">
        <v>43040</v>
      </c>
      <c r="L921" s="19">
        <v>0</v>
      </c>
      <c r="M921" s="28">
        <v>599.95000000000005</v>
      </c>
      <c r="N921" s="24">
        <v>42850</v>
      </c>
    </row>
    <row r="922" spans="1:14" hidden="1" x14ac:dyDescent="0.25">
      <c r="A922" s="17" t="s">
        <v>23439</v>
      </c>
      <c r="B922" s="20" t="s">
        <v>15920</v>
      </c>
      <c r="C922" s="20"/>
      <c r="D922" s="20" t="s">
        <v>15921</v>
      </c>
      <c r="E922" s="17" t="s">
        <v>15922</v>
      </c>
      <c r="F922" s="21">
        <v>714</v>
      </c>
      <c r="G922" s="21" t="s">
        <v>205</v>
      </c>
      <c r="H922" s="21" t="s">
        <v>206</v>
      </c>
      <c r="I922" s="20" t="s">
        <v>15923</v>
      </c>
      <c r="J922" s="20" t="s">
        <v>23440</v>
      </c>
      <c r="K922" s="24">
        <v>43040</v>
      </c>
      <c r="L922" s="19">
        <v>0</v>
      </c>
      <c r="M922" s="28">
        <v>599.95000000000005</v>
      </c>
      <c r="N922" s="24">
        <v>42850</v>
      </c>
    </row>
    <row r="923" spans="1:14" hidden="1" x14ac:dyDescent="0.25">
      <c r="A923" s="17" t="s">
        <v>23441</v>
      </c>
      <c r="B923" s="20" t="s">
        <v>15924</v>
      </c>
      <c r="C923" s="20"/>
      <c r="D923" s="20" t="s">
        <v>15925</v>
      </c>
      <c r="E923" s="17" t="s">
        <v>15926</v>
      </c>
      <c r="F923" s="21">
        <v>714</v>
      </c>
      <c r="G923" s="21" t="s">
        <v>205</v>
      </c>
      <c r="H923" s="21" t="s">
        <v>206</v>
      </c>
      <c r="I923" s="20" t="s">
        <v>15927</v>
      </c>
      <c r="J923" s="20" t="s">
        <v>23442</v>
      </c>
      <c r="K923" s="24">
        <v>43040</v>
      </c>
      <c r="L923" s="19">
        <v>0</v>
      </c>
      <c r="M923" s="28">
        <v>599.95000000000005</v>
      </c>
      <c r="N923" s="24">
        <v>42850</v>
      </c>
    </row>
    <row r="924" spans="1:14" hidden="1" x14ac:dyDescent="0.25">
      <c r="A924" s="17" t="s">
        <v>23443</v>
      </c>
      <c r="B924" s="20" t="s">
        <v>15928</v>
      </c>
      <c r="C924" s="20"/>
      <c r="D924" s="20" t="s">
        <v>15929</v>
      </c>
      <c r="E924" s="17" t="s">
        <v>15930</v>
      </c>
      <c r="F924" s="21">
        <v>714</v>
      </c>
      <c r="G924" s="21" t="s">
        <v>205</v>
      </c>
      <c r="H924" s="21" t="s">
        <v>206</v>
      </c>
      <c r="I924" s="20" t="s">
        <v>15931</v>
      </c>
      <c r="J924" s="20" t="s">
        <v>23444</v>
      </c>
      <c r="K924" s="24">
        <v>43040</v>
      </c>
      <c r="L924" s="19">
        <v>0</v>
      </c>
      <c r="M924" s="28">
        <v>599.95000000000005</v>
      </c>
      <c r="N924" s="24">
        <v>42850</v>
      </c>
    </row>
    <row r="925" spans="1:14" hidden="1" x14ac:dyDescent="0.25">
      <c r="A925" s="17" t="s">
        <v>23445</v>
      </c>
      <c r="B925" s="20" t="s">
        <v>15932</v>
      </c>
      <c r="C925" s="20"/>
      <c r="D925" s="20" t="s">
        <v>15933</v>
      </c>
      <c r="E925" s="17" t="s">
        <v>15934</v>
      </c>
      <c r="F925" s="21">
        <v>714</v>
      </c>
      <c r="G925" s="21" t="s">
        <v>205</v>
      </c>
      <c r="H925" s="21" t="s">
        <v>206</v>
      </c>
      <c r="I925" s="20" t="s">
        <v>15935</v>
      </c>
      <c r="J925" s="20" t="s">
        <v>23446</v>
      </c>
      <c r="K925" s="24">
        <v>43040</v>
      </c>
      <c r="L925" s="19">
        <v>0</v>
      </c>
      <c r="M925" s="28">
        <v>599.95000000000005</v>
      </c>
      <c r="N925" s="24">
        <v>42850</v>
      </c>
    </row>
    <row r="926" spans="1:14" hidden="1" x14ac:dyDescent="0.25">
      <c r="A926" s="17" t="s">
        <v>23447</v>
      </c>
      <c r="B926" s="20">
        <v>34102014</v>
      </c>
      <c r="C926" s="20"/>
      <c r="D926" s="20" t="s">
        <v>2721</v>
      </c>
      <c r="E926" s="17" t="s">
        <v>2722</v>
      </c>
      <c r="F926" s="21">
        <v>714</v>
      </c>
      <c r="G926" s="21" t="s">
        <v>205</v>
      </c>
      <c r="H926" s="21" t="s">
        <v>206</v>
      </c>
      <c r="I926" s="20" t="s">
        <v>20987</v>
      </c>
      <c r="J926" s="20" t="s">
        <v>23448</v>
      </c>
      <c r="K926" s="24">
        <v>43427</v>
      </c>
      <c r="L926" s="19">
        <v>0</v>
      </c>
      <c r="M926" s="28">
        <v>599.95000000000005</v>
      </c>
      <c r="N926" s="24">
        <v>42947</v>
      </c>
    </row>
    <row r="927" spans="1:14" hidden="1" x14ac:dyDescent="0.25">
      <c r="A927" s="17" t="s">
        <v>23449</v>
      </c>
      <c r="B927" s="20">
        <v>34102015</v>
      </c>
      <c r="C927" s="20"/>
      <c r="D927" s="20" t="s">
        <v>2723</v>
      </c>
      <c r="E927" s="17" t="s">
        <v>2724</v>
      </c>
      <c r="F927" s="21">
        <v>714</v>
      </c>
      <c r="G927" s="21" t="s">
        <v>205</v>
      </c>
      <c r="H927" s="21" t="s">
        <v>206</v>
      </c>
      <c r="I927" s="20" t="s">
        <v>20988</v>
      </c>
      <c r="J927" s="20" t="s">
        <v>23450</v>
      </c>
      <c r="K927" s="24">
        <v>43427</v>
      </c>
      <c r="L927" s="19">
        <v>0</v>
      </c>
      <c r="M927" s="28">
        <v>599.95000000000005</v>
      </c>
      <c r="N927" s="24">
        <v>42947</v>
      </c>
    </row>
    <row r="928" spans="1:14" hidden="1" x14ac:dyDescent="0.25">
      <c r="A928" s="17" t="s">
        <v>23451</v>
      </c>
      <c r="B928" s="20">
        <v>34102016</v>
      </c>
      <c r="C928" s="20"/>
      <c r="D928" s="20" t="s">
        <v>2725</v>
      </c>
      <c r="E928" s="17" t="s">
        <v>2726</v>
      </c>
      <c r="F928" s="21">
        <v>714</v>
      </c>
      <c r="G928" s="21" t="s">
        <v>205</v>
      </c>
      <c r="H928" s="21" t="s">
        <v>206</v>
      </c>
      <c r="I928" s="20" t="s">
        <v>20989</v>
      </c>
      <c r="J928" s="20" t="s">
        <v>23452</v>
      </c>
      <c r="K928" s="24">
        <v>43427</v>
      </c>
      <c r="L928" s="19">
        <v>0</v>
      </c>
      <c r="M928" s="28">
        <v>599.95000000000005</v>
      </c>
      <c r="N928" s="24">
        <v>42947</v>
      </c>
    </row>
    <row r="929" spans="1:14" hidden="1" x14ac:dyDescent="0.25">
      <c r="B929" s="20">
        <v>34102017</v>
      </c>
      <c r="C929" s="20"/>
      <c r="D929" s="20"/>
      <c r="E929" s="17" t="s">
        <v>2727</v>
      </c>
      <c r="F929" s="21">
        <v>714</v>
      </c>
      <c r="G929" s="21" t="s">
        <v>205</v>
      </c>
      <c r="H929" s="21" t="s">
        <v>206</v>
      </c>
      <c r="I929" s="20" t="s">
        <v>20990</v>
      </c>
      <c r="K929" s="24">
        <v>43427</v>
      </c>
      <c r="L929" s="19">
        <v>0</v>
      </c>
      <c r="M929" s="28">
        <v>599.95000000000005</v>
      </c>
      <c r="N929" s="24">
        <v>42947</v>
      </c>
    </row>
    <row r="930" spans="1:14" hidden="1" x14ac:dyDescent="0.25">
      <c r="B930" s="20">
        <v>34102018</v>
      </c>
      <c r="C930" s="20"/>
      <c r="D930" s="20"/>
      <c r="E930" s="17" t="s">
        <v>2728</v>
      </c>
      <c r="F930" s="21">
        <v>714</v>
      </c>
      <c r="G930" s="21" t="s">
        <v>205</v>
      </c>
      <c r="H930" s="21" t="s">
        <v>206</v>
      </c>
      <c r="I930" s="20" t="s">
        <v>20991</v>
      </c>
      <c r="K930" s="24">
        <v>43427</v>
      </c>
      <c r="L930" s="19">
        <v>0</v>
      </c>
      <c r="M930" s="28">
        <v>599.95000000000005</v>
      </c>
      <c r="N930" s="24">
        <v>42947</v>
      </c>
    </row>
    <row r="931" spans="1:14" hidden="1" x14ac:dyDescent="0.25">
      <c r="B931" s="20">
        <v>34102011</v>
      </c>
      <c r="C931" s="20"/>
      <c r="D931" s="20"/>
      <c r="E931" s="17" t="s">
        <v>2729</v>
      </c>
      <c r="F931" s="21">
        <v>714</v>
      </c>
      <c r="G931" s="21" t="s">
        <v>205</v>
      </c>
      <c r="H931" s="21" t="s">
        <v>206</v>
      </c>
      <c r="I931" s="20" t="s">
        <v>2730</v>
      </c>
      <c r="K931" s="24">
        <v>43427</v>
      </c>
      <c r="L931" s="19">
        <v>0</v>
      </c>
      <c r="M931" s="28">
        <v>599.95000000000005</v>
      </c>
      <c r="N931" s="24">
        <v>42947</v>
      </c>
    </row>
    <row r="932" spans="1:14" hidden="1" x14ac:dyDescent="0.25">
      <c r="A932" s="17" t="s">
        <v>23453</v>
      </c>
      <c r="B932" s="20">
        <v>34102012</v>
      </c>
      <c r="C932" s="20"/>
      <c r="D932" s="20" t="s">
        <v>2731</v>
      </c>
      <c r="E932" s="17" t="s">
        <v>2732</v>
      </c>
      <c r="F932" s="21">
        <v>714</v>
      </c>
      <c r="G932" s="21" t="s">
        <v>205</v>
      </c>
      <c r="H932" s="21" t="s">
        <v>206</v>
      </c>
      <c r="I932" s="20" t="s">
        <v>2733</v>
      </c>
      <c r="J932" s="20" t="s">
        <v>23454</v>
      </c>
      <c r="K932" s="24">
        <v>43427</v>
      </c>
      <c r="L932" s="19">
        <v>0</v>
      </c>
      <c r="M932" s="28">
        <v>599.95000000000005</v>
      </c>
      <c r="N932" s="24">
        <v>42947</v>
      </c>
    </row>
    <row r="933" spans="1:14" hidden="1" x14ac:dyDescent="0.25">
      <c r="A933" s="17" t="s">
        <v>23455</v>
      </c>
      <c r="B933" s="20">
        <v>34102013</v>
      </c>
      <c r="C933" s="20"/>
      <c r="D933" s="20" t="s">
        <v>2734</v>
      </c>
      <c r="E933" s="17" t="s">
        <v>2735</v>
      </c>
      <c r="F933" s="21">
        <v>714</v>
      </c>
      <c r="G933" s="21" t="s">
        <v>205</v>
      </c>
      <c r="H933" s="21" t="s">
        <v>206</v>
      </c>
      <c r="I933" s="20" t="s">
        <v>2736</v>
      </c>
      <c r="J933" s="20" t="s">
        <v>23456</v>
      </c>
      <c r="K933" s="24">
        <v>43427</v>
      </c>
      <c r="L933" s="19">
        <v>0</v>
      </c>
      <c r="M933" s="28">
        <v>599.95000000000005</v>
      </c>
      <c r="N933" s="24">
        <v>42947</v>
      </c>
    </row>
    <row r="934" spans="1:14" hidden="1" x14ac:dyDescent="0.25">
      <c r="A934" s="17" t="s">
        <v>23457</v>
      </c>
      <c r="B934" s="20">
        <v>34102032</v>
      </c>
      <c r="C934" s="20"/>
      <c r="D934" s="20" t="s">
        <v>15909</v>
      </c>
      <c r="E934" s="17" t="s">
        <v>15905</v>
      </c>
      <c r="F934" s="21">
        <v>714</v>
      </c>
      <c r="G934" s="21" t="s">
        <v>205</v>
      </c>
      <c r="H934" s="21" t="s">
        <v>206</v>
      </c>
      <c r="I934" s="20" t="s">
        <v>15910</v>
      </c>
      <c r="J934" s="20" t="s">
        <v>23458</v>
      </c>
      <c r="K934" s="24">
        <v>43427</v>
      </c>
      <c r="L934" s="19">
        <v>0</v>
      </c>
      <c r="M934" s="28">
        <v>599.95000000000005</v>
      </c>
      <c r="N934" s="24">
        <v>43105</v>
      </c>
    </row>
    <row r="935" spans="1:14" hidden="1" x14ac:dyDescent="0.25">
      <c r="A935" s="17" t="s">
        <v>23459</v>
      </c>
      <c r="B935" s="20" t="s">
        <v>15913</v>
      </c>
      <c r="C935" s="20"/>
      <c r="D935" s="20" t="s">
        <v>15914</v>
      </c>
      <c r="E935" s="17" t="s">
        <v>15905</v>
      </c>
      <c r="F935" s="21">
        <v>714</v>
      </c>
      <c r="G935" s="21" t="s">
        <v>205</v>
      </c>
      <c r="H935" s="21" t="s">
        <v>206</v>
      </c>
      <c r="I935" s="20" t="s">
        <v>15915</v>
      </c>
      <c r="J935" s="20" t="s">
        <v>23460</v>
      </c>
      <c r="K935" s="24">
        <v>43427</v>
      </c>
      <c r="L935" s="19">
        <v>0</v>
      </c>
      <c r="M935" s="28">
        <v>599.95000000000005</v>
      </c>
      <c r="N935" s="24">
        <v>43105</v>
      </c>
    </row>
    <row r="936" spans="1:14" hidden="1" x14ac:dyDescent="0.25">
      <c r="A936" s="17" t="s">
        <v>23461</v>
      </c>
      <c r="B936" s="20">
        <v>34102034</v>
      </c>
      <c r="C936" s="20"/>
      <c r="D936" s="20" t="s">
        <v>15911</v>
      </c>
      <c r="E936" s="17" t="s">
        <v>15905</v>
      </c>
      <c r="F936" s="21">
        <v>714</v>
      </c>
      <c r="G936" s="21" t="s">
        <v>205</v>
      </c>
      <c r="H936" s="21" t="s">
        <v>206</v>
      </c>
      <c r="I936" s="20" t="s">
        <v>15912</v>
      </c>
      <c r="J936" s="20" t="s">
        <v>23462</v>
      </c>
      <c r="K936" s="24">
        <v>43427</v>
      </c>
      <c r="L936" s="19">
        <v>0</v>
      </c>
      <c r="M936" s="28">
        <v>599.95000000000005</v>
      </c>
      <c r="N936" s="24">
        <v>43105</v>
      </c>
    </row>
    <row r="937" spans="1:14" hidden="1" x14ac:dyDescent="0.25">
      <c r="A937" s="17" t="s">
        <v>23463</v>
      </c>
      <c r="B937" s="20">
        <v>34102030</v>
      </c>
      <c r="C937" s="20"/>
      <c r="D937" s="20" t="s">
        <v>15904</v>
      </c>
      <c r="E937" s="17" t="s">
        <v>15905</v>
      </c>
      <c r="F937" s="21">
        <v>714</v>
      </c>
      <c r="G937" s="21" t="s">
        <v>205</v>
      </c>
      <c r="H937" s="21" t="s">
        <v>206</v>
      </c>
      <c r="I937" s="20" t="s">
        <v>15906</v>
      </c>
      <c r="J937" s="20" t="s">
        <v>23464</v>
      </c>
      <c r="K937" s="24">
        <v>43427</v>
      </c>
      <c r="L937" s="19">
        <v>0</v>
      </c>
      <c r="M937" s="28">
        <v>599.95000000000005</v>
      </c>
      <c r="N937" s="24">
        <v>43105</v>
      </c>
    </row>
    <row r="938" spans="1:14" hidden="1" x14ac:dyDescent="0.25">
      <c r="A938" s="17" t="s">
        <v>23465</v>
      </c>
      <c r="B938" s="20">
        <v>34102031</v>
      </c>
      <c r="C938" s="20"/>
      <c r="D938" s="20" t="s">
        <v>15907</v>
      </c>
      <c r="E938" s="17" t="s">
        <v>15905</v>
      </c>
      <c r="F938" s="21">
        <v>714</v>
      </c>
      <c r="G938" s="21" t="s">
        <v>205</v>
      </c>
      <c r="H938" s="21" t="s">
        <v>206</v>
      </c>
      <c r="I938" s="20" t="s">
        <v>15908</v>
      </c>
      <c r="J938" s="20" t="s">
        <v>23466</v>
      </c>
      <c r="K938" s="24">
        <v>43427</v>
      </c>
      <c r="L938" s="19">
        <v>0</v>
      </c>
      <c r="M938" s="28">
        <v>599.95000000000005</v>
      </c>
      <c r="N938" s="24">
        <v>43105</v>
      </c>
    </row>
    <row r="939" spans="1:14" hidden="1" x14ac:dyDescent="0.25">
      <c r="A939" s="17" t="s">
        <v>23467</v>
      </c>
      <c r="B939" s="20" t="s">
        <v>15951</v>
      </c>
      <c r="C939" s="20"/>
      <c r="D939" s="20" t="s">
        <v>15952</v>
      </c>
      <c r="E939" s="17" t="s">
        <v>15953</v>
      </c>
      <c r="F939" s="21">
        <v>714</v>
      </c>
      <c r="G939" s="21" t="s">
        <v>205</v>
      </c>
      <c r="H939" s="21" t="s">
        <v>206</v>
      </c>
      <c r="I939" s="20" t="s">
        <v>15954</v>
      </c>
      <c r="J939" s="20" t="s">
        <v>23468</v>
      </c>
      <c r="K939" s="24">
        <v>43191</v>
      </c>
      <c r="L939" s="19">
        <v>0</v>
      </c>
      <c r="M939" s="28">
        <v>599.95000000000005</v>
      </c>
      <c r="N939" s="24">
        <v>43006</v>
      </c>
    </row>
    <row r="940" spans="1:14" hidden="1" x14ac:dyDescent="0.25">
      <c r="A940" s="17" t="s">
        <v>23469</v>
      </c>
      <c r="B940" s="20" t="s">
        <v>15955</v>
      </c>
      <c r="C940" s="20"/>
      <c r="D940" s="20" t="s">
        <v>15956</v>
      </c>
      <c r="E940" s="17" t="s">
        <v>15957</v>
      </c>
      <c r="F940" s="21">
        <v>714</v>
      </c>
      <c r="G940" s="21" t="s">
        <v>205</v>
      </c>
      <c r="H940" s="21" t="s">
        <v>206</v>
      </c>
      <c r="I940" s="20" t="s">
        <v>15958</v>
      </c>
      <c r="J940" s="20" t="s">
        <v>23470</v>
      </c>
      <c r="K940" s="24">
        <v>43191</v>
      </c>
      <c r="L940" s="19">
        <v>0</v>
      </c>
      <c r="M940" s="28">
        <v>599.95000000000005</v>
      </c>
      <c r="N940" s="24">
        <v>43006</v>
      </c>
    </row>
    <row r="941" spans="1:14" hidden="1" x14ac:dyDescent="0.25">
      <c r="A941" s="17" t="s">
        <v>23471</v>
      </c>
      <c r="B941" s="20" t="s">
        <v>15959</v>
      </c>
      <c r="C941" s="20"/>
      <c r="D941" s="20" t="s">
        <v>15960</v>
      </c>
      <c r="E941" s="17" t="s">
        <v>15961</v>
      </c>
      <c r="F941" s="21">
        <v>714</v>
      </c>
      <c r="G941" s="21" t="s">
        <v>205</v>
      </c>
      <c r="H941" s="21" t="s">
        <v>206</v>
      </c>
      <c r="I941" s="20" t="s">
        <v>15962</v>
      </c>
      <c r="J941" s="20" t="s">
        <v>23472</v>
      </c>
      <c r="K941" s="24">
        <v>43191</v>
      </c>
      <c r="L941" s="19">
        <v>0</v>
      </c>
      <c r="M941" s="28">
        <v>599.95000000000005</v>
      </c>
      <c r="N941" s="24">
        <v>43006</v>
      </c>
    </row>
    <row r="942" spans="1:14" hidden="1" x14ac:dyDescent="0.25">
      <c r="A942" s="17" t="s">
        <v>23473</v>
      </c>
      <c r="B942" s="20" t="s">
        <v>15963</v>
      </c>
      <c r="C942" s="20"/>
      <c r="D942" s="20" t="s">
        <v>15964</v>
      </c>
      <c r="E942" s="17" t="s">
        <v>15965</v>
      </c>
      <c r="F942" s="21">
        <v>714</v>
      </c>
      <c r="G942" s="21" t="s">
        <v>205</v>
      </c>
      <c r="H942" s="21" t="s">
        <v>206</v>
      </c>
      <c r="I942" s="20" t="s">
        <v>15966</v>
      </c>
      <c r="J942" s="20" t="s">
        <v>23474</v>
      </c>
      <c r="K942" s="24">
        <v>43191</v>
      </c>
      <c r="L942" s="19">
        <v>0</v>
      </c>
      <c r="M942" s="28">
        <v>599.95000000000005</v>
      </c>
      <c r="N942" s="24">
        <v>43006</v>
      </c>
    </row>
    <row r="943" spans="1:14" hidden="1" x14ac:dyDescent="0.25">
      <c r="A943" s="17" t="s">
        <v>23475</v>
      </c>
      <c r="B943" s="20" t="s">
        <v>15967</v>
      </c>
      <c r="C943" s="20"/>
      <c r="D943" s="20" t="s">
        <v>15968</v>
      </c>
      <c r="E943" s="17" t="s">
        <v>15969</v>
      </c>
      <c r="F943" s="21">
        <v>714</v>
      </c>
      <c r="G943" s="21" t="s">
        <v>205</v>
      </c>
      <c r="H943" s="21" t="s">
        <v>206</v>
      </c>
      <c r="I943" s="20" t="s">
        <v>15970</v>
      </c>
      <c r="J943" s="20" t="s">
        <v>23476</v>
      </c>
      <c r="K943" s="24">
        <v>43191</v>
      </c>
      <c r="L943" s="19">
        <v>0</v>
      </c>
      <c r="M943" s="28">
        <v>599.95000000000005</v>
      </c>
      <c r="N943" s="24">
        <v>43006</v>
      </c>
    </row>
    <row r="944" spans="1:14" hidden="1" x14ac:dyDescent="0.25">
      <c r="A944" s="17" t="s">
        <v>23493</v>
      </c>
      <c r="B944" s="20">
        <v>34102241</v>
      </c>
      <c r="C944" s="20"/>
      <c r="D944" s="20" t="s">
        <v>10853</v>
      </c>
      <c r="E944" s="17" t="s">
        <v>10854</v>
      </c>
      <c r="F944" s="21">
        <v>714</v>
      </c>
      <c r="G944" s="21" t="s">
        <v>205</v>
      </c>
      <c r="H944" s="21" t="s">
        <v>206</v>
      </c>
      <c r="I944" s="20" t="s">
        <v>10855</v>
      </c>
      <c r="J944" s="20" t="s">
        <v>23494</v>
      </c>
      <c r="K944" s="24">
        <v>43711</v>
      </c>
      <c r="L944" s="19">
        <v>0</v>
      </c>
      <c r="M944" s="28">
        <v>599.95000000000005</v>
      </c>
      <c r="N944" s="24">
        <v>43386</v>
      </c>
    </row>
    <row r="945" spans="1:14" hidden="1" x14ac:dyDescent="0.25">
      <c r="A945" s="17" t="s">
        <v>23495</v>
      </c>
      <c r="B945" s="20">
        <v>34102242</v>
      </c>
      <c r="C945" s="20"/>
      <c r="D945" s="20" t="s">
        <v>10856</v>
      </c>
      <c r="E945" s="17" t="s">
        <v>10857</v>
      </c>
      <c r="F945" s="21">
        <v>714</v>
      </c>
      <c r="G945" s="21" t="s">
        <v>205</v>
      </c>
      <c r="H945" s="21" t="s">
        <v>206</v>
      </c>
      <c r="I945" s="20" t="s">
        <v>10858</v>
      </c>
      <c r="J945" s="20" t="s">
        <v>23496</v>
      </c>
      <c r="K945" s="24">
        <v>43711</v>
      </c>
      <c r="L945" s="19">
        <v>0</v>
      </c>
      <c r="M945" s="28">
        <v>599.95000000000005</v>
      </c>
      <c r="N945" s="24">
        <v>43386</v>
      </c>
    </row>
    <row r="946" spans="1:14" hidden="1" x14ac:dyDescent="0.25">
      <c r="A946" s="17" t="s">
        <v>23497</v>
      </c>
      <c r="B946" s="20">
        <v>34102243</v>
      </c>
      <c r="C946" s="20"/>
      <c r="D946" s="20" t="s">
        <v>10859</v>
      </c>
      <c r="E946" s="17" t="s">
        <v>10860</v>
      </c>
      <c r="F946" s="21">
        <v>714</v>
      </c>
      <c r="G946" s="21" t="s">
        <v>205</v>
      </c>
      <c r="H946" s="21" t="s">
        <v>206</v>
      </c>
      <c r="I946" s="20" t="s">
        <v>10861</v>
      </c>
      <c r="J946" s="20" t="s">
        <v>23498</v>
      </c>
      <c r="K946" s="24">
        <v>43711</v>
      </c>
      <c r="L946" s="19">
        <v>0</v>
      </c>
      <c r="M946" s="28">
        <v>599.95000000000005</v>
      </c>
      <c r="N946" s="24">
        <v>43386</v>
      </c>
    </row>
    <row r="947" spans="1:14" hidden="1" x14ac:dyDescent="0.25">
      <c r="A947" s="17" t="s">
        <v>23499</v>
      </c>
      <c r="B947" s="20">
        <v>34102239</v>
      </c>
      <c r="C947" s="20"/>
      <c r="D947" s="20" t="s">
        <v>10862</v>
      </c>
      <c r="E947" s="17" t="s">
        <v>10863</v>
      </c>
      <c r="F947" s="21">
        <v>714</v>
      </c>
      <c r="G947" s="21" t="s">
        <v>205</v>
      </c>
      <c r="H947" s="21" t="s">
        <v>206</v>
      </c>
      <c r="I947" s="20" t="s">
        <v>10864</v>
      </c>
      <c r="J947" s="20" t="s">
        <v>23500</v>
      </c>
      <c r="K947" s="24">
        <v>43711</v>
      </c>
      <c r="L947" s="19">
        <v>0</v>
      </c>
      <c r="M947" s="28">
        <v>599.95000000000005</v>
      </c>
      <c r="N947" s="24">
        <v>43386</v>
      </c>
    </row>
    <row r="948" spans="1:14" hidden="1" x14ac:dyDescent="0.25">
      <c r="A948" s="17" t="s">
        <v>23501</v>
      </c>
      <c r="B948" s="20">
        <v>34102240</v>
      </c>
      <c r="C948" s="20"/>
      <c r="D948" s="20" t="s">
        <v>10865</v>
      </c>
      <c r="E948" s="17" t="s">
        <v>10866</v>
      </c>
      <c r="F948" s="21">
        <v>714</v>
      </c>
      <c r="G948" s="21" t="s">
        <v>205</v>
      </c>
      <c r="H948" s="21" t="s">
        <v>206</v>
      </c>
      <c r="I948" s="20" t="s">
        <v>10867</v>
      </c>
      <c r="J948" s="20" t="s">
        <v>23502</v>
      </c>
      <c r="K948" s="24">
        <v>43711</v>
      </c>
      <c r="L948" s="19">
        <v>0</v>
      </c>
      <c r="M948" s="28">
        <v>599.95000000000005</v>
      </c>
      <c r="N948" s="24">
        <v>43386</v>
      </c>
    </row>
    <row r="949" spans="1:14" hidden="1" x14ac:dyDescent="0.25">
      <c r="A949" s="17" t="s">
        <v>23529</v>
      </c>
      <c r="B949" s="20">
        <v>34102289</v>
      </c>
      <c r="C949" s="20"/>
      <c r="D949" s="20" t="s">
        <v>10839</v>
      </c>
      <c r="E949" s="17" t="s">
        <v>10840</v>
      </c>
      <c r="F949" s="21">
        <v>714</v>
      </c>
      <c r="G949" s="21" t="s">
        <v>205</v>
      </c>
      <c r="H949" s="21" t="s">
        <v>206</v>
      </c>
      <c r="I949" s="20" t="s">
        <v>10841</v>
      </c>
      <c r="J949" s="20" t="s">
        <v>23530</v>
      </c>
      <c r="K949" s="24">
        <v>43711</v>
      </c>
      <c r="L949" s="19">
        <v>0</v>
      </c>
      <c r="M949" s="28">
        <v>599.95000000000005</v>
      </c>
      <c r="N949" s="24">
        <v>43469</v>
      </c>
    </row>
    <row r="950" spans="1:14" hidden="1" x14ac:dyDescent="0.25">
      <c r="A950" s="17" t="s">
        <v>23531</v>
      </c>
      <c r="B950" s="20">
        <v>34102290</v>
      </c>
      <c r="C950" s="20"/>
      <c r="D950" s="20" t="s">
        <v>10843</v>
      </c>
      <c r="E950" s="17" t="s">
        <v>10844</v>
      </c>
      <c r="F950" s="21">
        <v>714</v>
      </c>
      <c r="G950" s="21" t="s">
        <v>205</v>
      </c>
      <c r="H950" s="21" t="s">
        <v>206</v>
      </c>
      <c r="I950" s="20" t="s">
        <v>10845</v>
      </c>
      <c r="J950" s="20" t="s">
        <v>23532</v>
      </c>
      <c r="K950" s="24">
        <v>43711</v>
      </c>
      <c r="L950" s="19">
        <v>0</v>
      </c>
      <c r="M950" s="28">
        <v>599.95000000000005</v>
      </c>
      <c r="N950" s="24">
        <v>43469</v>
      </c>
    </row>
    <row r="951" spans="1:14" hidden="1" x14ac:dyDescent="0.25">
      <c r="A951" s="17" t="s">
        <v>23533</v>
      </c>
      <c r="B951" s="20">
        <v>34102291</v>
      </c>
      <c r="C951" s="20"/>
      <c r="D951" s="20" t="s">
        <v>10846</v>
      </c>
      <c r="E951" s="17" t="s">
        <v>10847</v>
      </c>
      <c r="F951" s="21">
        <v>714</v>
      </c>
      <c r="G951" s="21" t="s">
        <v>205</v>
      </c>
      <c r="H951" s="21" t="s">
        <v>206</v>
      </c>
      <c r="I951" s="20" t="s">
        <v>10848</v>
      </c>
      <c r="J951" s="20" t="s">
        <v>23534</v>
      </c>
      <c r="K951" s="24">
        <v>43711</v>
      </c>
      <c r="L951" s="19">
        <v>0</v>
      </c>
      <c r="M951" s="28">
        <v>599.95000000000005</v>
      </c>
      <c r="N951" s="24">
        <v>43469</v>
      </c>
    </row>
    <row r="952" spans="1:14" hidden="1" x14ac:dyDescent="0.25">
      <c r="A952" s="17" t="s">
        <v>23535</v>
      </c>
      <c r="B952" s="20">
        <v>34102287</v>
      </c>
      <c r="C952" s="20"/>
      <c r="D952" s="20" t="s">
        <v>10849</v>
      </c>
      <c r="E952" s="17" t="s">
        <v>10850</v>
      </c>
      <c r="F952" s="21">
        <v>714</v>
      </c>
      <c r="G952" s="21" t="s">
        <v>205</v>
      </c>
      <c r="H952" s="21" t="s">
        <v>206</v>
      </c>
      <c r="I952" s="20" t="s">
        <v>21398</v>
      </c>
      <c r="J952" s="20" t="s">
        <v>23536</v>
      </c>
      <c r="K952" s="24">
        <v>43711</v>
      </c>
      <c r="L952" s="19">
        <v>0</v>
      </c>
      <c r="M952" s="28">
        <v>599.95000000000005</v>
      </c>
      <c r="N952" s="24">
        <v>43469</v>
      </c>
    </row>
    <row r="953" spans="1:14" hidden="1" x14ac:dyDescent="0.25">
      <c r="A953" s="17" t="s">
        <v>23537</v>
      </c>
      <c r="B953" s="20">
        <v>34102288</v>
      </c>
      <c r="C953" s="20"/>
      <c r="D953" s="20" t="s">
        <v>10851</v>
      </c>
      <c r="E953" s="17" t="s">
        <v>10852</v>
      </c>
      <c r="F953" s="21">
        <v>714</v>
      </c>
      <c r="G953" s="21" t="s">
        <v>205</v>
      </c>
      <c r="H953" s="21" t="s">
        <v>206</v>
      </c>
      <c r="I953" s="20" t="s">
        <v>21399</v>
      </c>
      <c r="J953" s="20" t="s">
        <v>23538</v>
      </c>
      <c r="K953" s="24">
        <v>43711</v>
      </c>
      <c r="L953" s="19">
        <v>0</v>
      </c>
      <c r="M953" s="28">
        <v>599.95000000000005</v>
      </c>
      <c r="N953" s="24">
        <v>43469</v>
      </c>
    </row>
    <row r="954" spans="1:14" hidden="1" x14ac:dyDescent="0.25">
      <c r="A954" s="17" t="s">
        <v>23565</v>
      </c>
      <c r="B954" s="20" t="s">
        <v>16815</v>
      </c>
      <c r="C954" s="20"/>
      <c r="D954" s="20" t="s">
        <v>16816</v>
      </c>
      <c r="E954" s="17" t="s">
        <v>16817</v>
      </c>
      <c r="F954" s="21">
        <v>714</v>
      </c>
      <c r="G954" s="21" t="s">
        <v>205</v>
      </c>
      <c r="H954" s="21" t="s">
        <v>206</v>
      </c>
      <c r="I954" s="20" t="s">
        <v>16818</v>
      </c>
      <c r="J954" s="20" t="s">
        <v>23566</v>
      </c>
      <c r="K954" s="24">
        <v>43739</v>
      </c>
      <c r="L954" s="19">
        <v>0</v>
      </c>
      <c r="M954" s="28">
        <v>649.95000000000005</v>
      </c>
      <c r="N954" s="24">
        <v>43560</v>
      </c>
    </row>
    <row r="955" spans="1:14" hidden="1" x14ac:dyDescent="0.25">
      <c r="A955" s="17" t="s">
        <v>23567</v>
      </c>
      <c r="B955" s="20" t="s">
        <v>16819</v>
      </c>
      <c r="C955" s="20"/>
      <c r="D955" s="20" t="s">
        <v>16820</v>
      </c>
      <c r="E955" s="17" t="s">
        <v>16821</v>
      </c>
      <c r="F955" s="21">
        <v>714</v>
      </c>
      <c r="G955" s="21" t="s">
        <v>205</v>
      </c>
      <c r="H955" s="21" t="s">
        <v>206</v>
      </c>
      <c r="I955" s="20" t="s">
        <v>16822</v>
      </c>
      <c r="J955" s="20" t="s">
        <v>23568</v>
      </c>
      <c r="K955" s="24">
        <v>43739</v>
      </c>
      <c r="L955" s="19">
        <v>0</v>
      </c>
      <c r="M955" s="28">
        <v>649.95000000000005</v>
      </c>
      <c r="N955" s="24">
        <v>43560</v>
      </c>
    </row>
    <row r="956" spans="1:14" hidden="1" x14ac:dyDescent="0.25">
      <c r="A956" s="17" t="s">
        <v>23569</v>
      </c>
      <c r="B956" s="20" t="s">
        <v>16823</v>
      </c>
      <c r="C956" s="20"/>
      <c r="D956" s="20" t="s">
        <v>16824</v>
      </c>
      <c r="E956" s="17" t="s">
        <v>16825</v>
      </c>
      <c r="F956" s="21">
        <v>714</v>
      </c>
      <c r="G956" s="21" t="s">
        <v>205</v>
      </c>
      <c r="H956" s="21" t="s">
        <v>206</v>
      </c>
      <c r="I956" s="20" t="s">
        <v>16826</v>
      </c>
      <c r="J956" s="20" t="s">
        <v>23570</v>
      </c>
      <c r="K956" s="24">
        <v>43739</v>
      </c>
      <c r="L956" s="19">
        <v>0</v>
      </c>
      <c r="M956" s="28">
        <v>649.95000000000005</v>
      </c>
      <c r="N956" s="24">
        <v>43560</v>
      </c>
    </row>
    <row r="957" spans="1:14" hidden="1" x14ac:dyDescent="0.25">
      <c r="A957" s="17" t="s">
        <v>23571</v>
      </c>
      <c r="B957" s="20" t="s">
        <v>16827</v>
      </c>
      <c r="C957" s="20"/>
      <c r="D957" s="20" t="s">
        <v>16828</v>
      </c>
      <c r="E957" s="17" t="s">
        <v>16829</v>
      </c>
      <c r="F957" s="21">
        <v>714</v>
      </c>
      <c r="G957" s="21" t="s">
        <v>205</v>
      </c>
      <c r="H957" s="21" t="s">
        <v>206</v>
      </c>
      <c r="I957" s="20" t="s">
        <v>16830</v>
      </c>
      <c r="J957" s="20" t="s">
        <v>23572</v>
      </c>
      <c r="K957" s="24">
        <v>43739</v>
      </c>
      <c r="L957" s="19">
        <v>0</v>
      </c>
      <c r="M957" s="28">
        <v>649.95000000000005</v>
      </c>
      <c r="N957" s="24">
        <v>43560</v>
      </c>
    </row>
    <row r="958" spans="1:14" hidden="1" x14ac:dyDescent="0.25">
      <c r="A958" s="17" t="s">
        <v>23573</v>
      </c>
      <c r="B958" s="20" t="s">
        <v>16831</v>
      </c>
      <c r="C958" s="20"/>
      <c r="D958" s="20" t="s">
        <v>16832</v>
      </c>
      <c r="E958" s="17" t="s">
        <v>16833</v>
      </c>
      <c r="F958" s="21">
        <v>714</v>
      </c>
      <c r="G958" s="21" t="s">
        <v>205</v>
      </c>
      <c r="H958" s="21" t="s">
        <v>206</v>
      </c>
      <c r="I958" s="20" t="s">
        <v>16834</v>
      </c>
      <c r="J958" s="20" t="s">
        <v>23574</v>
      </c>
      <c r="K958" s="24">
        <v>43739</v>
      </c>
      <c r="L958" s="19">
        <v>0</v>
      </c>
      <c r="M958" s="28">
        <v>649.95000000000005</v>
      </c>
      <c r="N958" s="24">
        <v>43560</v>
      </c>
    </row>
    <row r="959" spans="1:14" hidden="1" x14ac:dyDescent="0.25">
      <c r="A959" s="17" t="s">
        <v>23661</v>
      </c>
      <c r="B959" s="20">
        <v>34101832</v>
      </c>
      <c r="C959" s="20"/>
      <c r="D959" s="20" t="s">
        <v>1771</v>
      </c>
      <c r="E959" s="17" t="s">
        <v>1772</v>
      </c>
      <c r="F959" s="21">
        <v>714</v>
      </c>
      <c r="G959" s="21" t="s">
        <v>205</v>
      </c>
      <c r="H959" s="21" t="s">
        <v>206</v>
      </c>
      <c r="I959" s="20" t="s">
        <v>1773</v>
      </c>
      <c r="J959" s="20" t="s">
        <v>23662</v>
      </c>
      <c r="K959" s="24">
        <v>43739</v>
      </c>
      <c r="L959" s="19">
        <v>0</v>
      </c>
      <c r="M959" s="28">
        <v>369.95</v>
      </c>
      <c r="N959" s="24">
        <v>42947</v>
      </c>
    </row>
    <row r="960" spans="1:14" hidden="1" x14ac:dyDescent="0.25">
      <c r="A960" s="17" t="s">
        <v>23663</v>
      </c>
      <c r="B960" s="20">
        <v>34101833</v>
      </c>
      <c r="C960" s="20"/>
      <c r="D960" s="20" t="s">
        <v>1774</v>
      </c>
      <c r="E960" s="17" t="s">
        <v>1775</v>
      </c>
      <c r="F960" s="21">
        <v>714</v>
      </c>
      <c r="G960" s="21" t="s">
        <v>205</v>
      </c>
      <c r="H960" s="21" t="s">
        <v>206</v>
      </c>
      <c r="I960" s="20" t="s">
        <v>1776</v>
      </c>
      <c r="J960" s="20" t="s">
        <v>23664</v>
      </c>
      <c r="K960" s="24">
        <v>43739</v>
      </c>
      <c r="L960" s="19">
        <v>0</v>
      </c>
      <c r="M960" s="28">
        <v>369.95</v>
      </c>
      <c r="N960" s="24">
        <v>42947</v>
      </c>
    </row>
    <row r="961" spans="1:14" hidden="1" x14ac:dyDescent="0.25">
      <c r="A961" s="17" t="s">
        <v>23665</v>
      </c>
      <c r="B961" s="20">
        <v>34101834</v>
      </c>
      <c r="C961" s="20"/>
      <c r="D961" s="20" t="s">
        <v>1777</v>
      </c>
      <c r="E961" s="17" t="s">
        <v>1778</v>
      </c>
      <c r="F961" s="21">
        <v>714</v>
      </c>
      <c r="G961" s="21" t="s">
        <v>205</v>
      </c>
      <c r="H961" s="21" t="s">
        <v>206</v>
      </c>
      <c r="I961" s="20" t="s">
        <v>1779</v>
      </c>
      <c r="J961" s="20" t="s">
        <v>23666</v>
      </c>
      <c r="K961" s="24">
        <v>43739</v>
      </c>
      <c r="L961" s="19">
        <v>0</v>
      </c>
      <c r="M961" s="28">
        <v>369.95</v>
      </c>
      <c r="N961" s="24">
        <v>42947</v>
      </c>
    </row>
    <row r="962" spans="1:14" hidden="1" x14ac:dyDescent="0.25">
      <c r="A962" s="17" t="s">
        <v>23667</v>
      </c>
      <c r="B962" s="20">
        <v>34101835</v>
      </c>
      <c r="C962" s="20"/>
      <c r="D962" s="20" t="s">
        <v>1780</v>
      </c>
      <c r="E962" s="17" t="s">
        <v>1781</v>
      </c>
      <c r="F962" s="21">
        <v>714</v>
      </c>
      <c r="G962" s="21" t="s">
        <v>205</v>
      </c>
      <c r="H962" s="21" t="s">
        <v>206</v>
      </c>
      <c r="I962" s="20" t="s">
        <v>1782</v>
      </c>
      <c r="J962" s="20" t="s">
        <v>23668</v>
      </c>
      <c r="K962" s="24">
        <v>43739</v>
      </c>
      <c r="L962" s="19">
        <v>0</v>
      </c>
      <c r="M962" s="28">
        <v>369.95</v>
      </c>
      <c r="N962" s="24">
        <v>42947</v>
      </c>
    </row>
    <row r="963" spans="1:14" hidden="1" x14ac:dyDescent="0.25">
      <c r="A963" s="17" t="s">
        <v>23669</v>
      </c>
      <c r="B963" s="20">
        <v>34101836</v>
      </c>
      <c r="C963" s="20"/>
      <c r="D963" s="20" t="s">
        <v>1783</v>
      </c>
      <c r="E963" s="17" t="s">
        <v>1784</v>
      </c>
      <c r="F963" s="21">
        <v>714</v>
      </c>
      <c r="G963" s="21" t="s">
        <v>205</v>
      </c>
      <c r="H963" s="21" t="s">
        <v>206</v>
      </c>
      <c r="I963" s="20" t="s">
        <v>1785</v>
      </c>
      <c r="J963" s="20" t="s">
        <v>23670</v>
      </c>
      <c r="K963" s="24">
        <v>43739</v>
      </c>
      <c r="L963" s="19">
        <v>0</v>
      </c>
      <c r="M963" s="28">
        <v>369.95</v>
      </c>
      <c r="N963" s="24">
        <v>42947</v>
      </c>
    </row>
    <row r="964" spans="1:14" hidden="1" x14ac:dyDescent="0.25">
      <c r="A964" s="17" t="s">
        <v>23671</v>
      </c>
      <c r="B964" s="20">
        <v>34101837</v>
      </c>
      <c r="C964" s="20"/>
      <c r="D964" s="20" t="s">
        <v>1786</v>
      </c>
      <c r="E964" s="17" t="s">
        <v>1787</v>
      </c>
      <c r="F964" s="21">
        <v>714</v>
      </c>
      <c r="G964" s="21" t="s">
        <v>205</v>
      </c>
      <c r="H964" s="21" t="s">
        <v>206</v>
      </c>
      <c r="I964" s="20" t="s">
        <v>1788</v>
      </c>
      <c r="J964" s="20" t="s">
        <v>23672</v>
      </c>
      <c r="K964" s="24">
        <v>43739</v>
      </c>
      <c r="L964" s="19">
        <v>0</v>
      </c>
      <c r="M964" s="28">
        <v>369.95</v>
      </c>
      <c r="N964" s="24">
        <v>42947</v>
      </c>
    </row>
    <row r="965" spans="1:14" hidden="1" x14ac:dyDescent="0.25">
      <c r="A965" s="17" t="s">
        <v>23673</v>
      </c>
      <c r="B965" s="20">
        <v>34101838</v>
      </c>
      <c r="C965" s="20"/>
      <c r="D965" s="20" t="s">
        <v>1789</v>
      </c>
      <c r="E965" s="17" t="s">
        <v>1790</v>
      </c>
      <c r="F965" s="21">
        <v>714</v>
      </c>
      <c r="G965" s="21" t="s">
        <v>205</v>
      </c>
      <c r="H965" s="21" t="s">
        <v>206</v>
      </c>
      <c r="I965" s="20" t="s">
        <v>1791</v>
      </c>
      <c r="J965" s="20" t="s">
        <v>23674</v>
      </c>
      <c r="K965" s="24">
        <v>43739</v>
      </c>
      <c r="L965" s="19">
        <v>0</v>
      </c>
      <c r="M965" s="28">
        <v>369.95</v>
      </c>
      <c r="N965" s="24">
        <v>42947</v>
      </c>
    </row>
    <row r="966" spans="1:14" hidden="1" x14ac:dyDescent="0.25">
      <c r="A966" s="17" t="s">
        <v>23675</v>
      </c>
      <c r="B966" s="20">
        <v>34101827</v>
      </c>
      <c r="C966" s="20"/>
      <c r="D966" s="20" t="s">
        <v>1792</v>
      </c>
      <c r="E966" s="17" t="s">
        <v>1793</v>
      </c>
      <c r="F966" s="21">
        <v>714</v>
      </c>
      <c r="G966" s="21" t="s">
        <v>205</v>
      </c>
      <c r="H966" s="21" t="s">
        <v>206</v>
      </c>
      <c r="I966" s="20" t="s">
        <v>20965</v>
      </c>
      <c r="J966" s="20" t="s">
        <v>23676</v>
      </c>
      <c r="K966" s="24">
        <v>43739</v>
      </c>
      <c r="L966" s="19">
        <v>0</v>
      </c>
      <c r="M966" s="28">
        <v>369.95</v>
      </c>
      <c r="N966" s="24">
        <v>42947</v>
      </c>
    </row>
    <row r="967" spans="1:14" hidden="1" x14ac:dyDescent="0.25">
      <c r="A967" s="17" t="s">
        <v>23677</v>
      </c>
      <c r="B967" s="20">
        <v>34101828</v>
      </c>
      <c r="C967" s="20"/>
      <c r="D967" s="20" t="s">
        <v>1794</v>
      </c>
      <c r="E967" s="17" t="s">
        <v>1795</v>
      </c>
      <c r="F967" s="21">
        <v>714</v>
      </c>
      <c r="G967" s="21" t="s">
        <v>205</v>
      </c>
      <c r="H967" s="21" t="s">
        <v>206</v>
      </c>
      <c r="I967" s="20" t="s">
        <v>20966</v>
      </c>
      <c r="J967" s="20" t="s">
        <v>23678</v>
      </c>
      <c r="K967" s="24">
        <v>43739</v>
      </c>
      <c r="L967" s="19">
        <v>0</v>
      </c>
      <c r="M967" s="28">
        <v>369.95</v>
      </c>
      <c r="N967" s="24">
        <v>42947</v>
      </c>
    </row>
    <row r="968" spans="1:14" hidden="1" x14ac:dyDescent="0.25">
      <c r="A968" s="17" t="s">
        <v>23679</v>
      </c>
      <c r="B968" s="20">
        <v>34101829</v>
      </c>
      <c r="C968" s="20"/>
      <c r="D968" s="20" t="s">
        <v>1796</v>
      </c>
      <c r="E968" s="17" t="s">
        <v>1797</v>
      </c>
      <c r="F968" s="21">
        <v>714</v>
      </c>
      <c r="G968" s="21" t="s">
        <v>205</v>
      </c>
      <c r="H968" s="21" t="s">
        <v>206</v>
      </c>
      <c r="I968" s="20" t="s">
        <v>20967</v>
      </c>
      <c r="J968" s="20" t="s">
        <v>23680</v>
      </c>
      <c r="K968" s="24">
        <v>43739</v>
      </c>
      <c r="L968" s="19">
        <v>0</v>
      </c>
      <c r="M968" s="28">
        <v>369.95</v>
      </c>
      <c r="N968" s="24">
        <v>42947</v>
      </c>
    </row>
    <row r="969" spans="1:14" hidden="1" x14ac:dyDescent="0.25">
      <c r="A969" s="17" t="s">
        <v>23681</v>
      </c>
      <c r="B969" s="20">
        <v>34101830</v>
      </c>
      <c r="C969" s="20"/>
      <c r="D969" s="20" t="s">
        <v>1798</v>
      </c>
      <c r="E969" s="17" t="s">
        <v>1799</v>
      </c>
      <c r="F969" s="21">
        <v>714</v>
      </c>
      <c r="G969" s="21" t="s">
        <v>205</v>
      </c>
      <c r="H969" s="21" t="s">
        <v>206</v>
      </c>
      <c r="I969" s="20" t="s">
        <v>20968</v>
      </c>
      <c r="J969" s="20" t="s">
        <v>23682</v>
      </c>
      <c r="K969" s="24">
        <v>43739</v>
      </c>
      <c r="L969" s="19">
        <v>0</v>
      </c>
      <c r="M969" s="28">
        <v>369.95</v>
      </c>
      <c r="N969" s="24">
        <v>42947</v>
      </c>
    </row>
    <row r="970" spans="1:14" hidden="1" x14ac:dyDescent="0.25">
      <c r="A970" s="17" t="s">
        <v>23683</v>
      </c>
      <c r="B970" s="20">
        <v>34101831</v>
      </c>
      <c r="C970" s="20"/>
      <c r="D970" s="20" t="s">
        <v>1800</v>
      </c>
      <c r="E970" s="17" t="s">
        <v>1801</v>
      </c>
      <c r="F970" s="21">
        <v>714</v>
      </c>
      <c r="G970" s="21" t="s">
        <v>205</v>
      </c>
      <c r="H970" s="21" t="s">
        <v>206</v>
      </c>
      <c r="I970" s="20" t="s">
        <v>20969</v>
      </c>
      <c r="J970" s="20" t="s">
        <v>23684</v>
      </c>
      <c r="K970" s="24">
        <v>43739</v>
      </c>
      <c r="L970" s="19">
        <v>0</v>
      </c>
      <c r="M970" s="28">
        <v>369.95</v>
      </c>
      <c r="N970" s="24">
        <v>42947</v>
      </c>
    </row>
    <row r="971" spans="1:14" hidden="1" x14ac:dyDescent="0.25">
      <c r="A971" s="17" t="s">
        <v>23685</v>
      </c>
      <c r="B971" s="20">
        <v>34101844</v>
      </c>
      <c r="C971" s="20"/>
      <c r="D971" s="20" t="s">
        <v>1841</v>
      </c>
      <c r="E971" s="17" t="s">
        <v>1842</v>
      </c>
      <c r="F971" s="21">
        <v>714</v>
      </c>
      <c r="G971" s="21" t="s">
        <v>205</v>
      </c>
      <c r="H971" s="21" t="s">
        <v>206</v>
      </c>
      <c r="I971" s="20" t="s">
        <v>1843</v>
      </c>
      <c r="J971" s="20" t="s">
        <v>23686</v>
      </c>
      <c r="K971" s="24">
        <v>43739</v>
      </c>
      <c r="L971" s="19">
        <v>0</v>
      </c>
      <c r="M971" s="28">
        <v>369.95</v>
      </c>
      <c r="N971" s="24">
        <v>42947</v>
      </c>
    </row>
    <row r="972" spans="1:14" hidden="1" x14ac:dyDescent="0.25">
      <c r="A972" s="17" t="s">
        <v>23687</v>
      </c>
      <c r="B972" s="20">
        <v>34101845</v>
      </c>
      <c r="C972" s="20"/>
      <c r="D972" s="20" t="s">
        <v>1844</v>
      </c>
      <c r="E972" s="17" t="s">
        <v>1845</v>
      </c>
      <c r="F972" s="21">
        <v>714</v>
      </c>
      <c r="G972" s="21" t="s">
        <v>205</v>
      </c>
      <c r="H972" s="21" t="s">
        <v>206</v>
      </c>
      <c r="I972" s="20" t="s">
        <v>1846</v>
      </c>
      <c r="J972" s="20" t="s">
        <v>23688</v>
      </c>
      <c r="K972" s="24">
        <v>43739</v>
      </c>
      <c r="L972" s="19">
        <v>0</v>
      </c>
      <c r="M972" s="28">
        <v>369.95</v>
      </c>
      <c r="N972" s="24">
        <v>42947</v>
      </c>
    </row>
    <row r="973" spans="1:14" hidden="1" x14ac:dyDescent="0.25">
      <c r="A973" s="17" t="s">
        <v>23689</v>
      </c>
      <c r="B973" s="20">
        <v>34101846</v>
      </c>
      <c r="C973" s="20"/>
      <c r="D973" s="20" t="s">
        <v>1847</v>
      </c>
      <c r="E973" s="17" t="s">
        <v>1848</v>
      </c>
      <c r="F973" s="21">
        <v>714</v>
      </c>
      <c r="G973" s="21" t="s">
        <v>205</v>
      </c>
      <c r="H973" s="21" t="s">
        <v>206</v>
      </c>
      <c r="I973" s="20" t="s">
        <v>1849</v>
      </c>
      <c r="J973" s="20" t="s">
        <v>23690</v>
      </c>
      <c r="K973" s="24">
        <v>43739</v>
      </c>
      <c r="L973" s="19">
        <v>0</v>
      </c>
      <c r="M973" s="28">
        <v>369.95</v>
      </c>
      <c r="N973" s="24">
        <v>42947</v>
      </c>
    </row>
    <row r="974" spans="1:14" hidden="1" x14ac:dyDescent="0.25">
      <c r="A974" s="17" t="s">
        <v>23691</v>
      </c>
      <c r="B974" s="20">
        <v>34101847</v>
      </c>
      <c r="C974" s="20"/>
      <c r="D974" s="20" t="s">
        <v>1850</v>
      </c>
      <c r="E974" s="17" t="s">
        <v>1851</v>
      </c>
      <c r="F974" s="21">
        <v>714</v>
      </c>
      <c r="G974" s="21" t="s">
        <v>205</v>
      </c>
      <c r="H974" s="21" t="s">
        <v>206</v>
      </c>
      <c r="I974" s="20" t="s">
        <v>1852</v>
      </c>
      <c r="J974" s="20" t="s">
        <v>23692</v>
      </c>
      <c r="K974" s="24">
        <v>43739</v>
      </c>
      <c r="L974" s="19">
        <v>0</v>
      </c>
      <c r="M974" s="28">
        <v>369.95</v>
      </c>
      <c r="N974" s="24">
        <v>42947</v>
      </c>
    </row>
    <row r="975" spans="1:14" hidden="1" x14ac:dyDescent="0.25">
      <c r="A975" s="17" t="s">
        <v>23693</v>
      </c>
      <c r="B975" s="20">
        <v>34101848</v>
      </c>
      <c r="C975" s="20"/>
      <c r="D975" s="20" t="s">
        <v>1853</v>
      </c>
      <c r="E975" s="17" t="s">
        <v>1854</v>
      </c>
      <c r="F975" s="21">
        <v>714</v>
      </c>
      <c r="G975" s="21" t="s">
        <v>205</v>
      </c>
      <c r="H975" s="21" t="s">
        <v>206</v>
      </c>
      <c r="I975" s="20" t="s">
        <v>1855</v>
      </c>
      <c r="J975" s="20" t="s">
        <v>23694</v>
      </c>
      <c r="K975" s="24">
        <v>43739</v>
      </c>
      <c r="L975" s="19">
        <v>0</v>
      </c>
      <c r="M975" s="28">
        <v>369.95</v>
      </c>
      <c r="N975" s="24">
        <v>42947</v>
      </c>
    </row>
    <row r="976" spans="1:14" hidden="1" x14ac:dyDescent="0.25">
      <c r="A976" s="17" t="s">
        <v>23695</v>
      </c>
      <c r="B976" s="20">
        <v>34101849</v>
      </c>
      <c r="C976" s="20"/>
      <c r="D976" s="20" t="s">
        <v>1856</v>
      </c>
      <c r="E976" s="17" t="s">
        <v>1857</v>
      </c>
      <c r="F976" s="21">
        <v>714</v>
      </c>
      <c r="G976" s="21" t="s">
        <v>205</v>
      </c>
      <c r="H976" s="21" t="s">
        <v>206</v>
      </c>
      <c r="I976" s="20" t="s">
        <v>1858</v>
      </c>
      <c r="J976" s="20" t="s">
        <v>23696</v>
      </c>
      <c r="K976" s="24">
        <v>43739</v>
      </c>
      <c r="L976" s="19">
        <v>0</v>
      </c>
      <c r="M976" s="28">
        <v>369.95</v>
      </c>
      <c r="N976" s="24">
        <v>42947</v>
      </c>
    </row>
    <row r="977" spans="1:14" hidden="1" x14ac:dyDescent="0.25">
      <c r="A977" s="17" t="s">
        <v>23697</v>
      </c>
      <c r="B977" s="20">
        <v>34101850</v>
      </c>
      <c r="C977" s="20"/>
      <c r="D977" s="20" t="s">
        <v>1859</v>
      </c>
      <c r="E977" s="17" t="s">
        <v>1860</v>
      </c>
      <c r="F977" s="21">
        <v>714</v>
      </c>
      <c r="G977" s="21" t="s">
        <v>205</v>
      </c>
      <c r="H977" s="21" t="s">
        <v>206</v>
      </c>
      <c r="I977" s="20" t="s">
        <v>1861</v>
      </c>
      <c r="J977" s="20" t="s">
        <v>23698</v>
      </c>
      <c r="K977" s="24">
        <v>43739</v>
      </c>
      <c r="L977" s="19">
        <v>0</v>
      </c>
      <c r="M977" s="28">
        <v>369.95</v>
      </c>
      <c r="N977" s="24">
        <v>42947</v>
      </c>
    </row>
    <row r="978" spans="1:14" hidden="1" x14ac:dyDescent="0.25">
      <c r="A978" s="17" t="s">
        <v>23699</v>
      </c>
      <c r="B978" s="20">
        <v>34101839</v>
      </c>
      <c r="C978" s="20"/>
      <c r="D978" s="20" t="s">
        <v>1862</v>
      </c>
      <c r="E978" s="17" t="s">
        <v>1863</v>
      </c>
      <c r="F978" s="21">
        <v>714</v>
      </c>
      <c r="G978" s="21" t="s">
        <v>205</v>
      </c>
      <c r="H978" s="21" t="s">
        <v>206</v>
      </c>
      <c r="I978" s="20" t="s">
        <v>20977</v>
      </c>
      <c r="J978" s="20" t="s">
        <v>23700</v>
      </c>
      <c r="K978" s="24">
        <v>43739</v>
      </c>
      <c r="L978" s="19">
        <v>0</v>
      </c>
      <c r="M978" s="28">
        <v>369.95</v>
      </c>
      <c r="N978" s="24">
        <v>42947</v>
      </c>
    </row>
    <row r="979" spans="1:14" hidden="1" x14ac:dyDescent="0.25">
      <c r="A979" s="17" t="s">
        <v>23701</v>
      </c>
      <c r="B979" s="20">
        <v>34101840</v>
      </c>
      <c r="C979" s="20"/>
      <c r="D979" s="20" t="s">
        <v>1864</v>
      </c>
      <c r="E979" s="17" t="s">
        <v>1865</v>
      </c>
      <c r="F979" s="21">
        <v>714</v>
      </c>
      <c r="G979" s="21" t="s">
        <v>205</v>
      </c>
      <c r="H979" s="21" t="s">
        <v>206</v>
      </c>
      <c r="I979" s="20" t="s">
        <v>20978</v>
      </c>
      <c r="J979" s="20" t="s">
        <v>23702</v>
      </c>
      <c r="K979" s="24">
        <v>43739</v>
      </c>
      <c r="L979" s="19">
        <v>0</v>
      </c>
      <c r="M979" s="28">
        <v>369.95</v>
      </c>
      <c r="N979" s="24">
        <v>42947</v>
      </c>
    </row>
    <row r="980" spans="1:14" hidden="1" x14ac:dyDescent="0.25">
      <c r="A980" s="17" t="s">
        <v>23703</v>
      </c>
      <c r="B980" s="20">
        <v>34101841</v>
      </c>
      <c r="C980" s="20"/>
      <c r="D980" s="20" t="s">
        <v>1866</v>
      </c>
      <c r="E980" s="17" t="s">
        <v>1867</v>
      </c>
      <c r="F980" s="21">
        <v>714</v>
      </c>
      <c r="G980" s="21" t="s">
        <v>205</v>
      </c>
      <c r="H980" s="21" t="s">
        <v>206</v>
      </c>
      <c r="I980" s="20" t="s">
        <v>20979</v>
      </c>
      <c r="J980" s="20" t="s">
        <v>23704</v>
      </c>
      <c r="K980" s="24">
        <v>43739</v>
      </c>
      <c r="L980" s="19">
        <v>0</v>
      </c>
      <c r="M980" s="28">
        <v>369.95</v>
      </c>
      <c r="N980" s="24">
        <v>42947</v>
      </c>
    </row>
    <row r="981" spans="1:14" hidden="1" x14ac:dyDescent="0.25">
      <c r="A981" s="17" t="s">
        <v>23705</v>
      </c>
      <c r="B981" s="20">
        <v>34101842</v>
      </c>
      <c r="C981" s="20"/>
      <c r="D981" s="20" t="s">
        <v>1868</v>
      </c>
      <c r="E981" s="17" t="s">
        <v>1869</v>
      </c>
      <c r="F981" s="21">
        <v>714</v>
      </c>
      <c r="G981" s="21" t="s">
        <v>205</v>
      </c>
      <c r="H981" s="21" t="s">
        <v>206</v>
      </c>
      <c r="I981" s="20" t="s">
        <v>20980</v>
      </c>
      <c r="J981" s="20" t="s">
        <v>23706</v>
      </c>
      <c r="K981" s="24">
        <v>43739</v>
      </c>
      <c r="L981" s="19">
        <v>0</v>
      </c>
      <c r="M981" s="28">
        <v>369.95</v>
      </c>
      <c r="N981" s="24">
        <v>42947</v>
      </c>
    </row>
    <row r="982" spans="1:14" hidden="1" x14ac:dyDescent="0.25">
      <c r="A982" s="17" t="s">
        <v>23707</v>
      </c>
      <c r="B982" s="20">
        <v>34101843</v>
      </c>
      <c r="C982" s="20"/>
      <c r="D982" s="20" t="s">
        <v>1870</v>
      </c>
      <c r="E982" s="17" t="s">
        <v>1871</v>
      </c>
      <c r="F982" s="21">
        <v>714</v>
      </c>
      <c r="G982" s="21" t="s">
        <v>205</v>
      </c>
      <c r="H982" s="21" t="s">
        <v>206</v>
      </c>
      <c r="I982" s="20" t="s">
        <v>20981</v>
      </c>
      <c r="J982" s="20" t="s">
        <v>23708</v>
      </c>
      <c r="K982" s="24">
        <v>43739</v>
      </c>
      <c r="L982" s="19">
        <v>0</v>
      </c>
      <c r="M982" s="28">
        <v>369.95</v>
      </c>
      <c r="N982" s="24">
        <v>42947</v>
      </c>
    </row>
    <row r="983" spans="1:14" hidden="1" x14ac:dyDescent="0.25">
      <c r="A983" s="17" t="s">
        <v>23709</v>
      </c>
      <c r="B983" s="20">
        <v>34101856</v>
      </c>
      <c r="C983" s="20"/>
      <c r="D983" s="20" t="s">
        <v>1810</v>
      </c>
      <c r="E983" s="17" t="s">
        <v>1811</v>
      </c>
      <c r="F983" s="21">
        <v>714</v>
      </c>
      <c r="G983" s="21" t="s">
        <v>205</v>
      </c>
      <c r="H983" s="21" t="s">
        <v>206</v>
      </c>
      <c r="I983" s="20" t="s">
        <v>1812</v>
      </c>
      <c r="J983" s="20" t="s">
        <v>23710</v>
      </c>
      <c r="K983" s="24">
        <v>43739</v>
      </c>
      <c r="L983" s="19">
        <v>0</v>
      </c>
      <c r="M983" s="28">
        <v>369.95</v>
      </c>
      <c r="N983" s="24">
        <v>42947</v>
      </c>
    </row>
    <row r="984" spans="1:14" hidden="1" x14ac:dyDescent="0.25">
      <c r="A984" s="17" t="s">
        <v>23711</v>
      </c>
      <c r="B984" s="20">
        <v>34101857</v>
      </c>
      <c r="C984" s="20"/>
      <c r="D984" s="20" t="s">
        <v>1813</v>
      </c>
      <c r="E984" s="17" t="s">
        <v>1814</v>
      </c>
      <c r="F984" s="21">
        <v>714</v>
      </c>
      <c r="G984" s="21" t="s">
        <v>205</v>
      </c>
      <c r="H984" s="21" t="s">
        <v>206</v>
      </c>
      <c r="I984" s="20" t="s">
        <v>1815</v>
      </c>
      <c r="J984" s="20" t="s">
        <v>23712</v>
      </c>
      <c r="K984" s="24">
        <v>43739</v>
      </c>
      <c r="L984" s="19">
        <v>0</v>
      </c>
      <c r="M984" s="28">
        <v>369.95</v>
      </c>
      <c r="N984" s="24">
        <v>42947</v>
      </c>
    </row>
    <row r="985" spans="1:14" hidden="1" x14ac:dyDescent="0.25">
      <c r="A985" s="17" t="s">
        <v>23713</v>
      </c>
      <c r="B985" s="20">
        <v>34101858</v>
      </c>
      <c r="C985" s="20"/>
      <c r="D985" s="20" t="s">
        <v>1816</v>
      </c>
      <c r="E985" s="17" t="s">
        <v>1817</v>
      </c>
      <c r="F985" s="21">
        <v>714</v>
      </c>
      <c r="G985" s="21" t="s">
        <v>205</v>
      </c>
      <c r="H985" s="21" t="s">
        <v>206</v>
      </c>
      <c r="I985" s="20" t="s">
        <v>1818</v>
      </c>
      <c r="J985" s="20" t="s">
        <v>23714</v>
      </c>
      <c r="K985" s="24">
        <v>43739</v>
      </c>
      <c r="L985" s="19">
        <v>0</v>
      </c>
      <c r="M985" s="28">
        <v>369.95</v>
      </c>
      <c r="N985" s="24">
        <v>42947</v>
      </c>
    </row>
    <row r="986" spans="1:14" hidden="1" x14ac:dyDescent="0.25">
      <c r="A986" s="17" t="s">
        <v>23715</v>
      </c>
      <c r="B986" s="20">
        <v>34101859</v>
      </c>
      <c r="C986" s="20"/>
      <c r="D986" s="20" t="s">
        <v>1819</v>
      </c>
      <c r="E986" s="17" t="s">
        <v>1820</v>
      </c>
      <c r="F986" s="21">
        <v>714</v>
      </c>
      <c r="G986" s="21" t="s">
        <v>205</v>
      </c>
      <c r="H986" s="21" t="s">
        <v>206</v>
      </c>
      <c r="I986" s="20" t="s">
        <v>1821</v>
      </c>
      <c r="J986" s="20" t="s">
        <v>23716</v>
      </c>
      <c r="K986" s="24">
        <v>43739</v>
      </c>
      <c r="L986" s="19">
        <v>0</v>
      </c>
      <c r="M986" s="28">
        <v>369.95</v>
      </c>
      <c r="N986" s="24">
        <v>42947</v>
      </c>
    </row>
    <row r="987" spans="1:14" hidden="1" x14ac:dyDescent="0.25">
      <c r="A987" s="17" t="s">
        <v>23717</v>
      </c>
      <c r="B987" s="20">
        <v>34101949</v>
      </c>
      <c r="C987" s="20"/>
      <c r="D987" s="20" t="s">
        <v>1822</v>
      </c>
      <c r="E987" s="17" t="s">
        <v>1823</v>
      </c>
      <c r="F987" s="21">
        <v>714</v>
      </c>
      <c r="G987" s="21" t="s">
        <v>205</v>
      </c>
      <c r="H987" s="21" t="s">
        <v>206</v>
      </c>
      <c r="I987" s="20" t="s">
        <v>1824</v>
      </c>
      <c r="J987" s="20" t="s">
        <v>23718</v>
      </c>
      <c r="K987" s="24">
        <v>43739</v>
      </c>
      <c r="L987" s="19">
        <v>0</v>
      </c>
      <c r="M987" s="28">
        <v>369.95</v>
      </c>
      <c r="N987" s="24">
        <v>42947</v>
      </c>
    </row>
    <row r="988" spans="1:14" hidden="1" x14ac:dyDescent="0.25">
      <c r="A988" s="17" t="s">
        <v>23719</v>
      </c>
      <c r="B988" s="20">
        <v>34101950</v>
      </c>
      <c r="C988" s="20"/>
      <c r="D988" s="20" t="s">
        <v>1825</v>
      </c>
      <c r="E988" s="17" t="s">
        <v>1826</v>
      </c>
      <c r="F988" s="21">
        <v>714</v>
      </c>
      <c r="G988" s="21" t="s">
        <v>205</v>
      </c>
      <c r="H988" s="21" t="s">
        <v>206</v>
      </c>
      <c r="I988" s="20" t="s">
        <v>1827</v>
      </c>
      <c r="J988" s="20" t="s">
        <v>23720</v>
      </c>
      <c r="K988" s="24">
        <v>43739</v>
      </c>
      <c r="L988" s="19">
        <v>0</v>
      </c>
      <c r="M988" s="28">
        <v>369.95</v>
      </c>
      <c r="N988" s="24">
        <v>42947</v>
      </c>
    </row>
    <row r="989" spans="1:14" hidden="1" x14ac:dyDescent="0.25">
      <c r="A989" s="17" t="s">
        <v>23721</v>
      </c>
      <c r="B989" s="20">
        <v>34101951</v>
      </c>
      <c r="C989" s="20"/>
      <c r="D989" s="20" t="s">
        <v>1828</v>
      </c>
      <c r="E989" s="17" t="s">
        <v>1829</v>
      </c>
      <c r="F989" s="21">
        <v>714</v>
      </c>
      <c r="G989" s="21" t="s">
        <v>205</v>
      </c>
      <c r="H989" s="21" t="s">
        <v>206</v>
      </c>
      <c r="I989" s="20" t="s">
        <v>1830</v>
      </c>
      <c r="J989" s="20" t="s">
        <v>23722</v>
      </c>
      <c r="K989" s="24">
        <v>43739</v>
      </c>
      <c r="L989" s="19">
        <v>0</v>
      </c>
      <c r="M989" s="28">
        <v>369.95</v>
      </c>
      <c r="N989" s="24">
        <v>42947</v>
      </c>
    </row>
    <row r="990" spans="1:14" hidden="1" x14ac:dyDescent="0.25">
      <c r="A990" s="17" t="s">
        <v>23723</v>
      </c>
      <c r="B990" s="20">
        <v>34101851</v>
      </c>
      <c r="C990" s="20"/>
      <c r="D990" s="20" t="s">
        <v>1831</v>
      </c>
      <c r="E990" s="17" t="s">
        <v>1832</v>
      </c>
      <c r="F990" s="21">
        <v>714</v>
      </c>
      <c r="G990" s="21" t="s">
        <v>205</v>
      </c>
      <c r="H990" s="21" t="s">
        <v>206</v>
      </c>
      <c r="I990" s="20" t="s">
        <v>20972</v>
      </c>
      <c r="J990" s="20" t="s">
        <v>23724</v>
      </c>
      <c r="K990" s="24">
        <v>43739</v>
      </c>
      <c r="L990" s="19">
        <v>0</v>
      </c>
      <c r="M990" s="28">
        <v>369.95</v>
      </c>
      <c r="N990" s="24">
        <v>42947</v>
      </c>
    </row>
    <row r="991" spans="1:14" hidden="1" x14ac:dyDescent="0.25">
      <c r="A991" s="17" t="s">
        <v>23725</v>
      </c>
      <c r="B991" s="20">
        <v>34101852</v>
      </c>
      <c r="C991" s="20"/>
      <c r="D991" s="20" t="s">
        <v>1833</v>
      </c>
      <c r="E991" s="17" t="s">
        <v>1834</v>
      </c>
      <c r="F991" s="21">
        <v>714</v>
      </c>
      <c r="G991" s="21" t="s">
        <v>205</v>
      </c>
      <c r="H991" s="21" t="s">
        <v>206</v>
      </c>
      <c r="I991" s="20" t="s">
        <v>20973</v>
      </c>
      <c r="J991" s="20" t="s">
        <v>23726</v>
      </c>
      <c r="K991" s="24">
        <v>43739</v>
      </c>
      <c r="L991" s="19">
        <v>0</v>
      </c>
      <c r="M991" s="28">
        <v>369.95</v>
      </c>
      <c r="N991" s="24">
        <v>42947</v>
      </c>
    </row>
    <row r="992" spans="1:14" hidden="1" x14ac:dyDescent="0.25">
      <c r="A992" s="17" t="s">
        <v>23727</v>
      </c>
      <c r="B992" s="20">
        <v>34101853</v>
      </c>
      <c r="C992" s="20"/>
      <c r="D992" s="20" t="s">
        <v>1835</v>
      </c>
      <c r="E992" s="17" t="s">
        <v>1836</v>
      </c>
      <c r="F992" s="21">
        <v>714</v>
      </c>
      <c r="G992" s="21" t="s">
        <v>205</v>
      </c>
      <c r="H992" s="21" t="s">
        <v>206</v>
      </c>
      <c r="I992" s="20" t="s">
        <v>20974</v>
      </c>
      <c r="J992" s="20" t="s">
        <v>23728</v>
      </c>
      <c r="K992" s="24">
        <v>43739</v>
      </c>
      <c r="L992" s="19">
        <v>0</v>
      </c>
      <c r="M992" s="28">
        <v>369.95</v>
      </c>
      <c r="N992" s="24">
        <v>42947</v>
      </c>
    </row>
    <row r="993" spans="1:14" hidden="1" x14ac:dyDescent="0.25">
      <c r="A993" s="17" t="s">
        <v>23729</v>
      </c>
      <c r="B993" s="20">
        <v>34101854</v>
      </c>
      <c r="C993" s="20"/>
      <c r="D993" s="20" t="s">
        <v>1837</v>
      </c>
      <c r="E993" s="17" t="s">
        <v>1838</v>
      </c>
      <c r="F993" s="21">
        <v>714</v>
      </c>
      <c r="G993" s="21" t="s">
        <v>205</v>
      </c>
      <c r="H993" s="21" t="s">
        <v>206</v>
      </c>
      <c r="I993" s="20" t="s">
        <v>20975</v>
      </c>
      <c r="J993" s="20" t="s">
        <v>23730</v>
      </c>
      <c r="K993" s="24">
        <v>43739</v>
      </c>
      <c r="L993" s="19">
        <v>0</v>
      </c>
      <c r="M993" s="28">
        <v>369.95</v>
      </c>
      <c r="N993" s="24">
        <v>42947</v>
      </c>
    </row>
    <row r="994" spans="1:14" hidden="1" x14ac:dyDescent="0.25">
      <c r="A994" s="17" t="s">
        <v>23731</v>
      </c>
      <c r="B994" s="20">
        <v>34101855</v>
      </c>
      <c r="C994" s="20"/>
      <c r="D994" s="20" t="s">
        <v>1839</v>
      </c>
      <c r="E994" s="17" t="s">
        <v>1840</v>
      </c>
      <c r="F994" s="21">
        <v>714</v>
      </c>
      <c r="G994" s="21" t="s">
        <v>205</v>
      </c>
      <c r="H994" s="21" t="s">
        <v>206</v>
      </c>
      <c r="I994" s="20" t="s">
        <v>20976</v>
      </c>
      <c r="J994" s="20" t="s">
        <v>23732</v>
      </c>
      <c r="K994" s="24">
        <v>43739</v>
      </c>
      <c r="L994" s="19">
        <v>0</v>
      </c>
      <c r="M994" s="28">
        <v>369.95</v>
      </c>
      <c r="N994" s="24">
        <v>42947</v>
      </c>
    </row>
    <row r="995" spans="1:14" hidden="1" x14ac:dyDescent="0.25">
      <c r="A995" s="17" t="s">
        <v>23757</v>
      </c>
      <c r="B995" s="20" t="s">
        <v>15991</v>
      </c>
      <c r="C995" s="20"/>
      <c r="D995" s="20" t="s">
        <v>15992</v>
      </c>
      <c r="E995" s="17" t="s">
        <v>15993</v>
      </c>
      <c r="F995" s="21">
        <v>714</v>
      </c>
      <c r="G995" s="21" t="s">
        <v>205</v>
      </c>
      <c r="H995" s="21" t="s">
        <v>206</v>
      </c>
      <c r="I995" s="20" t="s">
        <v>15994</v>
      </c>
      <c r="J995" s="20" t="s">
        <v>23758</v>
      </c>
      <c r="K995" s="24">
        <v>43221</v>
      </c>
      <c r="L995" s="19">
        <v>0</v>
      </c>
      <c r="M995" s="28">
        <v>369.95</v>
      </c>
      <c r="N995" s="24">
        <v>43020</v>
      </c>
    </row>
    <row r="996" spans="1:14" hidden="1" x14ac:dyDescent="0.25">
      <c r="A996" s="17" t="s">
        <v>23759</v>
      </c>
      <c r="B996" s="20" t="s">
        <v>15995</v>
      </c>
      <c r="C996" s="20"/>
      <c r="D996" s="20" t="s">
        <v>15996</v>
      </c>
      <c r="E996" s="17" t="s">
        <v>15997</v>
      </c>
      <c r="F996" s="21">
        <v>714</v>
      </c>
      <c r="G996" s="21" t="s">
        <v>205</v>
      </c>
      <c r="H996" s="21" t="s">
        <v>206</v>
      </c>
      <c r="I996" s="20" t="s">
        <v>15998</v>
      </c>
      <c r="J996" s="20" t="s">
        <v>23760</v>
      </c>
      <c r="K996" s="24">
        <v>43221</v>
      </c>
      <c r="L996" s="19">
        <v>0</v>
      </c>
      <c r="M996" s="28">
        <v>369.95</v>
      </c>
      <c r="N996" s="24">
        <v>43020</v>
      </c>
    </row>
    <row r="997" spans="1:14" hidden="1" x14ac:dyDescent="0.25">
      <c r="A997" s="17" t="s">
        <v>23761</v>
      </c>
      <c r="B997" s="20" t="s">
        <v>15999</v>
      </c>
      <c r="C997" s="20"/>
      <c r="D997" s="20" t="s">
        <v>16000</v>
      </c>
      <c r="E997" s="17" t="s">
        <v>16001</v>
      </c>
      <c r="F997" s="21">
        <v>714</v>
      </c>
      <c r="G997" s="21" t="s">
        <v>205</v>
      </c>
      <c r="H997" s="21" t="s">
        <v>206</v>
      </c>
      <c r="I997" s="20" t="s">
        <v>16002</v>
      </c>
      <c r="J997" s="20" t="s">
        <v>23762</v>
      </c>
      <c r="K997" s="24">
        <v>43221</v>
      </c>
      <c r="L997" s="19">
        <v>0</v>
      </c>
      <c r="M997" s="28">
        <v>369.95</v>
      </c>
      <c r="N997" s="24">
        <v>43020</v>
      </c>
    </row>
    <row r="998" spans="1:14" hidden="1" x14ac:dyDescent="0.25">
      <c r="A998" s="17" t="s">
        <v>23763</v>
      </c>
      <c r="B998" s="20" t="s">
        <v>16003</v>
      </c>
      <c r="C998" s="20"/>
      <c r="D998" s="20" t="s">
        <v>16004</v>
      </c>
      <c r="E998" s="17" t="s">
        <v>16005</v>
      </c>
      <c r="F998" s="21">
        <v>714</v>
      </c>
      <c r="G998" s="21" t="s">
        <v>205</v>
      </c>
      <c r="H998" s="21" t="s">
        <v>206</v>
      </c>
      <c r="I998" s="20" t="s">
        <v>16006</v>
      </c>
      <c r="J998" s="20" t="s">
        <v>23764</v>
      </c>
      <c r="K998" s="24">
        <v>43221</v>
      </c>
      <c r="L998" s="19">
        <v>0</v>
      </c>
      <c r="M998" s="28">
        <v>369.95</v>
      </c>
      <c r="N998" s="24">
        <v>43020</v>
      </c>
    </row>
    <row r="999" spans="1:14" hidden="1" x14ac:dyDescent="0.25">
      <c r="A999" s="17" t="s">
        <v>23765</v>
      </c>
      <c r="B999" s="20" t="s">
        <v>16007</v>
      </c>
      <c r="C999" s="20"/>
      <c r="D999" s="20" t="s">
        <v>16008</v>
      </c>
      <c r="E999" s="17" t="s">
        <v>16009</v>
      </c>
      <c r="F999" s="21">
        <v>714</v>
      </c>
      <c r="G999" s="21" t="s">
        <v>205</v>
      </c>
      <c r="H999" s="21" t="s">
        <v>206</v>
      </c>
      <c r="I999" s="20" t="s">
        <v>16010</v>
      </c>
      <c r="J999" s="20" t="s">
        <v>23766</v>
      </c>
      <c r="K999" s="24">
        <v>43221</v>
      </c>
      <c r="L999" s="19">
        <v>0</v>
      </c>
      <c r="M999" s="28">
        <v>369.95</v>
      </c>
      <c r="N999" s="24">
        <v>43020</v>
      </c>
    </row>
    <row r="1000" spans="1:14" hidden="1" x14ac:dyDescent="0.25">
      <c r="A1000" s="17" t="s">
        <v>23767</v>
      </c>
      <c r="B1000" s="20">
        <v>34102283</v>
      </c>
      <c r="C1000" s="20"/>
      <c r="D1000" s="20" t="s">
        <v>15570</v>
      </c>
      <c r="E1000" s="17" t="s">
        <v>15571</v>
      </c>
      <c r="F1000" s="21">
        <v>714</v>
      </c>
      <c r="G1000" s="21" t="s">
        <v>205</v>
      </c>
      <c r="H1000" s="21" t="s">
        <v>206</v>
      </c>
      <c r="I1000" s="20" t="s">
        <v>15572</v>
      </c>
      <c r="J1000" s="20" t="s">
        <v>23768</v>
      </c>
      <c r="K1000" s="24">
        <v>43711</v>
      </c>
      <c r="L1000" s="19">
        <v>0</v>
      </c>
      <c r="M1000" s="28">
        <v>369.95</v>
      </c>
      <c r="N1000" s="24">
        <v>43498</v>
      </c>
    </row>
    <row r="1001" spans="1:14" hidden="1" x14ac:dyDescent="0.25">
      <c r="A1001" s="17" t="s">
        <v>23769</v>
      </c>
      <c r="B1001" s="20">
        <v>34102284</v>
      </c>
      <c r="C1001" s="20"/>
      <c r="D1001" s="20" t="s">
        <v>15573</v>
      </c>
      <c r="E1001" s="17" t="s">
        <v>15574</v>
      </c>
      <c r="F1001" s="21">
        <v>714</v>
      </c>
      <c r="G1001" s="21" t="s">
        <v>205</v>
      </c>
      <c r="H1001" s="21" t="s">
        <v>206</v>
      </c>
      <c r="I1001" s="20" t="s">
        <v>15575</v>
      </c>
      <c r="J1001" s="20" t="s">
        <v>23770</v>
      </c>
      <c r="K1001" s="24">
        <v>43711</v>
      </c>
      <c r="L1001" s="19">
        <v>0</v>
      </c>
      <c r="M1001" s="28">
        <v>369.95</v>
      </c>
      <c r="N1001" s="24">
        <v>43498</v>
      </c>
    </row>
    <row r="1002" spans="1:14" hidden="1" x14ac:dyDescent="0.25">
      <c r="A1002" s="17" t="s">
        <v>23771</v>
      </c>
      <c r="B1002" s="20">
        <v>34102285</v>
      </c>
      <c r="C1002" s="20"/>
      <c r="D1002" s="20" t="s">
        <v>15576</v>
      </c>
      <c r="E1002" s="17" t="s">
        <v>15577</v>
      </c>
      <c r="F1002" s="21">
        <v>714</v>
      </c>
      <c r="G1002" s="21" t="s">
        <v>205</v>
      </c>
      <c r="H1002" s="21" t="s">
        <v>206</v>
      </c>
      <c r="I1002" s="20" t="s">
        <v>15578</v>
      </c>
      <c r="J1002" s="20" t="s">
        <v>23772</v>
      </c>
      <c r="K1002" s="24">
        <v>43711</v>
      </c>
      <c r="L1002" s="19">
        <v>0</v>
      </c>
      <c r="M1002" s="28">
        <v>369.95</v>
      </c>
      <c r="N1002" s="24">
        <v>43498</v>
      </c>
    </row>
    <row r="1003" spans="1:14" hidden="1" x14ac:dyDescent="0.25">
      <c r="A1003" s="17" t="s">
        <v>23773</v>
      </c>
      <c r="B1003" s="20">
        <v>34102286</v>
      </c>
      <c r="C1003" s="20"/>
      <c r="D1003" s="20"/>
      <c r="E1003" s="17" t="s">
        <v>15579</v>
      </c>
      <c r="F1003" s="21">
        <v>714</v>
      </c>
      <c r="G1003" s="21" t="s">
        <v>205</v>
      </c>
      <c r="H1003" s="21" t="s">
        <v>206</v>
      </c>
      <c r="I1003" s="20" t="s">
        <v>15580</v>
      </c>
      <c r="J1003" s="20" t="s">
        <v>23774</v>
      </c>
      <c r="K1003" s="24">
        <v>43711</v>
      </c>
      <c r="L1003" s="19">
        <v>0</v>
      </c>
      <c r="M1003" s="28">
        <v>369.95</v>
      </c>
      <c r="N1003" s="24">
        <v>43498</v>
      </c>
    </row>
    <row r="1004" spans="1:14" hidden="1" x14ac:dyDescent="0.25">
      <c r="B1004" s="20">
        <v>34102280</v>
      </c>
      <c r="C1004" s="20"/>
      <c r="D1004" s="20"/>
      <c r="E1004" s="17" t="s">
        <v>15581</v>
      </c>
      <c r="F1004" s="21">
        <v>714</v>
      </c>
      <c r="G1004" s="21" t="s">
        <v>205</v>
      </c>
      <c r="H1004" s="21" t="s">
        <v>206</v>
      </c>
      <c r="I1004" s="20" t="s">
        <v>15582</v>
      </c>
      <c r="J1004" s="20" t="s">
        <v>23775</v>
      </c>
      <c r="K1004" s="24">
        <v>43711</v>
      </c>
      <c r="L1004" s="19">
        <v>0</v>
      </c>
      <c r="M1004" s="28">
        <v>369.95</v>
      </c>
      <c r="N1004" s="24">
        <v>43498</v>
      </c>
    </row>
    <row r="1005" spans="1:14" hidden="1" x14ac:dyDescent="0.25">
      <c r="A1005" s="17" t="s">
        <v>23776</v>
      </c>
      <c r="B1005" s="20">
        <v>34102281</v>
      </c>
      <c r="C1005" s="20"/>
      <c r="D1005" s="20"/>
      <c r="E1005" s="17" t="s">
        <v>15583</v>
      </c>
      <c r="F1005" s="21">
        <v>714</v>
      </c>
      <c r="G1005" s="21" t="s">
        <v>205</v>
      </c>
      <c r="H1005" s="21" t="s">
        <v>206</v>
      </c>
      <c r="I1005" s="20" t="s">
        <v>15584</v>
      </c>
      <c r="J1005" s="20" t="s">
        <v>23777</v>
      </c>
      <c r="K1005" s="24">
        <v>43711</v>
      </c>
      <c r="L1005" s="19">
        <v>0</v>
      </c>
      <c r="M1005" s="28">
        <v>369.95</v>
      </c>
      <c r="N1005" s="24">
        <v>43498</v>
      </c>
    </row>
    <row r="1006" spans="1:14" hidden="1" x14ac:dyDescent="0.25">
      <c r="A1006" s="17" t="s">
        <v>23778</v>
      </c>
      <c r="B1006" s="20">
        <v>34102282</v>
      </c>
      <c r="C1006" s="20"/>
      <c r="D1006" s="20" t="s">
        <v>15585</v>
      </c>
      <c r="E1006" s="17" t="s">
        <v>15586</v>
      </c>
      <c r="F1006" s="21">
        <v>714</v>
      </c>
      <c r="G1006" s="21" t="s">
        <v>205</v>
      </c>
      <c r="H1006" s="21" t="s">
        <v>206</v>
      </c>
      <c r="I1006" s="20" t="s">
        <v>15587</v>
      </c>
      <c r="J1006" s="20" t="s">
        <v>23779</v>
      </c>
      <c r="K1006" s="24">
        <v>43711</v>
      </c>
      <c r="L1006" s="19">
        <v>0</v>
      </c>
      <c r="M1006" s="28">
        <v>369.95</v>
      </c>
      <c r="N1006" s="24">
        <v>43498</v>
      </c>
    </row>
    <row r="1007" spans="1:14" hidden="1" x14ac:dyDescent="0.25">
      <c r="A1007" s="17" t="s">
        <v>23821</v>
      </c>
      <c r="B1007" s="20">
        <v>34102045</v>
      </c>
      <c r="C1007" s="20"/>
      <c r="D1007" s="20" t="s">
        <v>1752</v>
      </c>
      <c r="E1007" s="17" t="s">
        <v>1753</v>
      </c>
      <c r="F1007" s="21">
        <v>714</v>
      </c>
      <c r="G1007" s="21" t="s">
        <v>205</v>
      </c>
      <c r="H1007" s="21" t="s">
        <v>206</v>
      </c>
      <c r="I1007" s="20" t="s">
        <v>1754</v>
      </c>
      <c r="J1007" s="20" t="s">
        <v>23822</v>
      </c>
      <c r="K1007" s="24">
        <v>43497</v>
      </c>
      <c r="L1007" s="19">
        <v>0</v>
      </c>
      <c r="M1007" s="28">
        <v>369.95</v>
      </c>
      <c r="N1007" s="24">
        <v>43182</v>
      </c>
    </row>
    <row r="1008" spans="1:14" hidden="1" x14ac:dyDescent="0.25">
      <c r="A1008" s="17" t="s">
        <v>23823</v>
      </c>
      <c r="B1008" s="20">
        <v>34102046</v>
      </c>
      <c r="C1008" s="20"/>
      <c r="D1008" s="20" t="s">
        <v>1755</v>
      </c>
      <c r="E1008" s="17" t="s">
        <v>1756</v>
      </c>
      <c r="F1008" s="21">
        <v>714</v>
      </c>
      <c r="G1008" s="21" t="s">
        <v>205</v>
      </c>
      <c r="H1008" s="21" t="s">
        <v>206</v>
      </c>
      <c r="I1008" s="20" t="s">
        <v>1757</v>
      </c>
      <c r="J1008" s="20" t="s">
        <v>23824</v>
      </c>
      <c r="K1008" s="24">
        <v>43497</v>
      </c>
      <c r="L1008" s="19">
        <v>0</v>
      </c>
      <c r="M1008" s="28">
        <v>369.95</v>
      </c>
      <c r="N1008" s="24">
        <v>43182</v>
      </c>
    </row>
    <row r="1009" spans="1:14" hidden="1" x14ac:dyDescent="0.25">
      <c r="A1009" s="17" t="s">
        <v>23825</v>
      </c>
      <c r="B1009" s="20">
        <v>34102047</v>
      </c>
      <c r="C1009" s="20"/>
      <c r="D1009" s="20" t="s">
        <v>1758</v>
      </c>
      <c r="E1009" s="17" t="s">
        <v>1759</v>
      </c>
      <c r="F1009" s="21">
        <v>714</v>
      </c>
      <c r="G1009" s="21" t="s">
        <v>205</v>
      </c>
      <c r="H1009" s="21" t="s">
        <v>206</v>
      </c>
      <c r="I1009" s="20" t="s">
        <v>1760</v>
      </c>
      <c r="J1009" s="20" t="s">
        <v>23826</v>
      </c>
      <c r="K1009" s="24">
        <v>43497</v>
      </c>
      <c r="L1009" s="19">
        <v>0</v>
      </c>
      <c r="M1009" s="28">
        <v>369.95</v>
      </c>
      <c r="N1009" s="24">
        <v>43182</v>
      </c>
    </row>
    <row r="1010" spans="1:14" hidden="1" x14ac:dyDescent="0.25">
      <c r="A1010" s="17" t="s">
        <v>23827</v>
      </c>
      <c r="B1010" s="20">
        <v>34102048</v>
      </c>
      <c r="C1010" s="20"/>
      <c r="D1010" s="20"/>
      <c r="E1010" s="17" t="s">
        <v>1761</v>
      </c>
      <c r="F1010" s="21">
        <v>714</v>
      </c>
      <c r="G1010" s="21" t="s">
        <v>205</v>
      </c>
      <c r="H1010" s="21" t="s">
        <v>206</v>
      </c>
      <c r="I1010" s="20" t="s">
        <v>1762</v>
      </c>
      <c r="J1010" s="20" t="s">
        <v>23828</v>
      </c>
      <c r="K1010" s="24">
        <v>43497</v>
      </c>
      <c r="L1010" s="19">
        <v>0</v>
      </c>
      <c r="M1010" s="28">
        <v>369.95</v>
      </c>
      <c r="N1010" s="24">
        <v>43182</v>
      </c>
    </row>
    <row r="1011" spans="1:14" hidden="1" x14ac:dyDescent="0.25">
      <c r="A1011" s="17" t="s">
        <v>23829</v>
      </c>
      <c r="B1011" s="20">
        <v>34102042</v>
      </c>
      <c r="C1011" s="20"/>
      <c r="D1011" s="20"/>
      <c r="E1011" s="17" t="s">
        <v>1763</v>
      </c>
      <c r="F1011" s="21">
        <v>714</v>
      </c>
      <c r="G1011" s="21" t="s">
        <v>205</v>
      </c>
      <c r="H1011" s="21" t="s">
        <v>206</v>
      </c>
      <c r="I1011" s="20" t="s">
        <v>1764</v>
      </c>
      <c r="J1011" s="20" t="s">
        <v>23830</v>
      </c>
      <c r="K1011" s="24">
        <v>43497</v>
      </c>
      <c r="L1011" s="19">
        <v>0</v>
      </c>
      <c r="M1011" s="28">
        <v>369.95</v>
      </c>
      <c r="N1011" s="24">
        <v>43182</v>
      </c>
    </row>
    <row r="1012" spans="1:14" hidden="1" x14ac:dyDescent="0.25">
      <c r="A1012" s="17" t="s">
        <v>23831</v>
      </c>
      <c r="B1012" s="20">
        <v>34102043</v>
      </c>
      <c r="C1012" s="20"/>
      <c r="D1012" s="20" t="s">
        <v>1765</v>
      </c>
      <c r="E1012" s="17" t="s">
        <v>1766</v>
      </c>
      <c r="F1012" s="21">
        <v>714</v>
      </c>
      <c r="G1012" s="21" t="s">
        <v>205</v>
      </c>
      <c r="H1012" s="21" t="s">
        <v>206</v>
      </c>
      <c r="I1012" s="20" t="s">
        <v>1767</v>
      </c>
      <c r="J1012" s="20" t="s">
        <v>23832</v>
      </c>
      <c r="K1012" s="24">
        <v>43497</v>
      </c>
      <c r="L1012" s="19">
        <v>0</v>
      </c>
      <c r="M1012" s="28">
        <v>369.95</v>
      </c>
      <c r="N1012" s="24">
        <v>43182</v>
      </c>
    </row>
    <row r="1013" spans="1:14" hidden="1" x14ac:dyDescent="0.25">
      <c r="A1013" s="17" t="s">
        <v>23833</v>
      </c>
      <c r="B1013" s="20">
        <v>34102044</v>
      </c>
      <c r="C1013" s="20"/>
      <c r="D1013" s="20" t="s">
        <v>1768</v>
      </c>
      <c r="E1013" s="17" t="s">
        <v>1769</v>
      </c>
      <c r="F1013" s="21">
        <v>714</v>
      </c>
      <c r="G1013" s="21" t="s">
        <v>205</v>
      </c>
      <c r="H1013" s="21" t="s">
        <v>206</v>
      </c>
      <c r="I1013" s="20" t="s">
        <v>1770</v>
      </c>
      <c r="J1013" s="20" t="s">
        <v>23834</v>
      </c>
      <c r="K1013" s="24">
        <v>43497</v>
      </c>
      <c r="L1013" s="19">
        <v>0</v>
      </c>
      <c r="M1013" s="28">
        <v>369.95</v>
      </c>
      <c r="N1013" s="24">
        <v>43182</v>
      </c>
    </row>
    <row r="1014" spans="1:14" hidden="1" x14ac:dyDescent="0.25">
      <c r="B1014" s="20">
        <v>33304781</v>
      </c>
      <c r="C1014" s="20"/>
      <c r="D1014" s="20" t="s">
        <v>5618</v>
      </c>
      <c r="E1014" s="17" t="s">
        <v>5619</v>
      </c>
      <c r="F1014" s="21" t="s">
        <v>75</v>
      </c>
      <c r="G1014" s="21" t="s">
        <v>205</v>
      </c>
      <c r="H1014" s="21" t="s">
        <v>206</v>
      </c>
      <c r="I1014" s="20" t="s">
        <v>21107</v>
      </c>
      <c r="J1014" s="20">
        <v>8021506914228</v>
      </c>
      <c r="K1014" s="24"/>
      <c r="L1014" s="19">
        <v>0</v>
      </c>
      <c r="M1014" s="28">
        <v>39.950000000000003</v>
      </c>
      <c r="N1014" s="24">
        <v>42947</v>
      </c>
    </row>
    <row r="1015" spans="1:14" hidden="1" x14ac:dyDescent="0.25">
      <c r="B1015" s="20">
        <v>33304846</v>
      </c>
      <c r="C1015" s="20"/>
      <c r="D1015" s="20" t="s">
        <v>5618</v>
      </c>
      <c r="E1015" s="17" t="s">
        <v>5660</v>
      </c>
      <c r="F1015" s="21" t="s">
        <v>75</v>
      </c>
      <c r="G1015" s="21" t="s">
        <v>205</v>
      </c>
      <c r="H1015" s="21" t="s">
        <v>206</v>
      </c>
      <c r="I1015" s="20" t="s">
        <v>21122</v>
      </c>
      <c r="J1015" s="20">
        <v>8021506915232</v>
      </c>
      <c r="K1015" s="24">
        <v>43405</v>
      </c>
      <c r="L1015" s="19">
        <v>0</v>
      </c>
      <c r="M1015" s="28">
        <v>24.95</v>
      </c>
      <c r="N1015" s="24">
        <v>42947</v>
      </c>
    </row>
    <row r="1016" spans="1:14" hidden="1" x14ac:dyDescent="0.25">
      <c r="B1016" s="20">
        <v>33304782</v>
      </c>
      <c r="C1016" s="20"/>
      <c r="D1016" s="20" t="s">
        <v>5616</v>
      </c>
      <c r="E1016" s="17" t="s">
        <v>5617</v>
      </c>
      <c r="F1016" s="21" t="s">
        <v>75</v>
      </c>
      <c r="G1016" s="21" t="s">
        <v>205</v>
      </c>
      <c r="H1016" s="21" t="s">
        <v>206</v>
      </c>
      <c r="I1016" s="20" t="s">
        <v>21106</v>
      </c>
      <c r="J1016" s="20" t="s">
        <v>35187</v>
      </c>
      <c r="K1016" s="24"/>
      <c r="L1016" s="19">
        <v>0</v>
      </c>
      <c r="M1016" s="28">
        <v>39.950000000000003</v>
      </c>
      <c r="N1016" s="24">
        <v>42947</v>
      </c>
    </row>
    <row r="1017" spans="1:14" hidden="1" x14ac:dyDescent="0.25">
      <c r="B1017" s="20">
        <v>33304847</v>
      </c>
      <c r="C1017" s="20"/>
      <c r="D1017" s="20" t="s">
        <v>5616</v>
      </c>
      <c r="E1017" s="17" t="s">
        <v>5659</v>
      </c>
      <c r="F1017" s="21" t="s">
        <v>75</v>
      </c>
      <c r="G1017" s="21" t="s">
        <v>205</v>
      </c>
      <c r="H1017" s="21" t="s">
        <v>206</v>
      </c>
      <c r="I1017" s="20" t="s">
        <v>21121</v>
      </c>
      <c r="J1017" s="20">
        <v>8021506915249</v>
      </c>
      <c r="K1017" s="24">
        <v>43405</v>
      </c>
      <c r="L1017" s="19">
        <v>0</v>
      </c>
      <c r="M1017" s="28">
        <v>24.95</v>
      </c>
      <c r="N1017" s="24">
        <v>42947</v>
      </c>
    </row>
    <row r="1018" spans="1:14" hidden="1" x14ac:dyDescent="0.25">
      <c r="B1018" s="20">
        <v>33304783</v>
      </c>
      <c r="C1018" s="20"/>
      <c r="D1018" s="20" t="s">
        <v>5614</v>
      </c>
      <c r="E1018" s="17" t="s">
        <v>5615</v>
      </c>
      <c r="F1018" s="21" t="s">
        <v>75</v>
      </c>
      <c r="G1018" s="21" t="s">
        <v>205</v>
      </c>
      <c r="H1018" s="21" t="s">
        <v>206</v>
      </c>
      <c r="I1018" s="20" t="s">
        <v>21105</v>
      </c>
      <c r="J1018" s="20" t="s">
        <v>35186</v>
      </c>
      <c r="K1018" s="24"/>
      <c r="L1018" s="19">
        <v>0</v>
      </c>
      <c r="M1018" s="28">
        <v>39.950000000000003</v>
      </c>
      <c r="N1018" s="24">
        <v>42947</v>
      </c>
    </row>
    <row r="1019" spans="1:14" hidden="1" x14ac:dyDescent="0.25">
      <c r="B1019" s="20">
        <v>33304848</v>
      </c>
      <c r="C1019" s="20"/>
      <c r="D1019" s="20" t="s">
        <v>5614</v>
      </c>
      <c r="E1019" s="17" t="s">
        <v>5658</v>
      </c>
      <c r="F1019" s="21" t="s">
        <v>75</v>
      </c>
      <c r="G1019" s="21" t="s">
        <v>205</v>
      </c>
      <c r="H1019" s="21" t="s">
        <v>206</v>
      </c>
      <c r="I1019" s="20" t="s">
        <v>21120</v>
      </c>
      <c r="J1019" s="20">
        <v>8021506915256</v>
      </c>
      <c r="K1019" s="24">
        <v>43405</v>
      </c>
      <c r="L1019" s="19">
        <v>0</v>
      </c>
      <c r="M1019" s="28">
        <v>24.95</v>
      </c>
      <c r="N1019" s="24">
        <v>42947</v>
      </c>
    </row>
    <row r="1020" spans="1:14" hidden="1" x14ac:dyDescent="0.25">
      <c r="B1020" s="20">
        <v>33304784</v>
      </c>
      <c r="C1020" s="20"/>
      <c r="D1020" s="20" t="s">
        <v>5620</v>
      </c>
      <c r="E1020" s="17" t="s">
        <v>5621</v>
      </c>
      <c r="F1020" s="21" t="s">
        <v>75</v>
      </c>
      <c r="G1020" s="21" t="s">
        <v>205</v>
      </c>
      <c r="H1020" s="21" t="s">
        <v>206</v>
      </c>
      <c r="I1020" s="20" t="s">
        <v>21108</v>
      </c>
      <c r="J1020" s="20" t="s">
        <v>35188</v>
      </c>
      <c r="K1020" s="24"/>
      <c r="L1020" s="19">
        <v>0</v>
      </c>
      <c r="M1020" s="28">
        <v>39.950000000000003</v>
      </c>
      <c r="N1020" s="24">
        <v>42947</v>
      </c>
    </row>
    <row r="1021" spans="1:14" hidden="1" x14ac:dyDescent="0.25">
      <c r="B1021" s="20">
        <v>33304849</v>
      </c>
      <c r="C1021" s="20"/>
      <c r="D1021" s="20" t="s">
        <v>5620</v>
      </c>
      <c r="E1021" s="17" t="s">
        <v>5661</v>
      </c>
      <c r="F1021" s="21" t="s">
        <v>75</v>
      </c>
      <c r="G1021" s="21" t="s">
        <v>205</v>
      </c>
      <c r="H1021" s="21" t="s">
        <v>206</v>
      </c>
      <c r="I1021" s="20" t="s">
        <v>21123</v>
      </c>
      <c r="J1021" s="20">
        <v>8021506915263</v>
      </c>
      <c r="K1021" s="24">
        <v>43405</v>
      </c>
      <c r="L1021" s="19">
        <v>0</v>
      </c>
      <c r="M1021" s="28">
        <v>24.95</v>
      </c>
      <c r="N1021" s="24">
        <v>42947</v>
      </c>
    </row>
    <row r="1022" spans="1:14" hidden="1" x14ac:dyDescent="0.25">
      <c r="B1022" s="20">
        <v>33304785</v>
      </c>
      <c r="C1022" s="20"/>
      <c r="D1022" s="20" t="s">
        <v>5612</v>
      </c>
      <c r="E1022" s="17" t="s">
        <v>5613</v>
      </c>
      <c r="F1022" s="21" t="s">
        <v>75</v>
      </c>
      <c r="G1022" s="21" t="s">
        <v>205</v>
      </c>
      <c r="H1022" s="21" t="s">
        <v>206</v>
      </c>
      <c r="I1022" s="20" t="s">
        <v>21104</v>
      </c>
      <c r="J1022" s="20" t="s">
        <v>35185</v>
      </c>
      <c r="K1022" s="24"/>
      <c r="L1022" s="19">
        <v>0</v>
      </c>
      <c r="M1022" s="28">
        <v>39.950000000000003</v>
      </c>
      <c r="N1022" s="24">
        <v>42947</v>
      </c>
    </row>
    <row r="1023" spans="1:14" hidden="1" x14ac:dyDescent="0.25">
      <c r="B1023" s="20">
        <v>33304850</v>
      </c>
      <c r="C1023" s="20"/>
      <c r="D1023" s="20" t="s">
        <v>5612</v>
      </c>
      <c r="E1023" s="17" t="s">
        <v>5657</v>
      </c>
      <c r="F1023" s="21" t="s">
        <v>75</v>
      </c>
      <c r="G1023" s="21" t="s">
        <v>205</v>
      </c>
      <c r="H1023" s="21" t="s">
        <v>206</v>
      </c>
      <c r="I1023" s="20" t="s">
        <v>21119</v>
      </c>
      <c r="J1023" s="20">
        <v>8021506915270</v>
      </c>
      <c r="K1023" s="24">
        <v>43405</v>
      </c>
      <c r="L1023" s="19">
        <v>0</v>
      </c>
      <c r="M1023" s="28">
        <v>24.95</v>
      </c>
      <c r="N1023" s="24">
        <v>42947</v>
      </c>
    </row>
    <row r="1024" spans="1:14" hidden="1" x14ac:dyDescent="0.25">
      <c r="A1024" s="17" t="s">
        <v>24064</v>
      </c>
      <c r="B1024" s="20">
        <v>34101877</v>
      </c>
      <c r="C1024" s="20"/>
      <c r="D1024" s="20" t="s">
        <v>1650</v>
      </c>
      <c r="E1024" s="17" t="s">
        <v>1651</v>
      </c>
      <c r="F1024" s="21">
        <v>714</v>
      </c>
      <c r="G1024" s="21" t="s">
        <v>205</v>
      </c>
      <c r="H1024" s="21" t="s">
        <v>206</v>
      </c>
      <c r="I1024" s="20" t="s">
        <v>1652</v>
      </c>
      <c r="J1024" s="20" t="s">
        <v>24065</v>
      </c>
      <c r="K1024" s="24">
        <v>43739</v>
      </c>
      <c r="L1024" s="19">
        <v>0</v>
      </c>
      <c r="M1024" s="28">
        <v>279.95</v>
      </c>
      <c r="N1024" s="24">
        <v>42947</v>
      </c>
    </row>
    <row r="1025" spans="1:14" hidden="1" x14ac:dyDescent="0.25">
      <c r="A1025" s="17" t="s">
        <v>24066</v>
      </c>
      <c r="B1025" s="20">
        <v>34101878</v>
      </c>
      <c r="C1025" s="20"/>
      <c r="D1025" s="20" t="s">
        <v>1653</v>
      </c>
      <c r="E1025" s="17" t="s">
        <v>1654</v>
      </c>
      <c r="F1025" s="21">
        <v>714</v>
      </c>
      <c r="G1025" s="21" t="s">
        <v>205</v>
      </c>
      <c r="H1025" s="21" t="s">
        <v>206</v>
      </c>
      <c r="I1025" s="20" t="s">
        <v>1655</v>
      </c>
      <c r="J1025" s="20" t="s">
        <v>24067</v>
      </c>
      <c r="K1025" s="24">
        <v>43739</v>
      </c>
      <c r="L1025" s="19">
        <v>0</v>
      </c>
      <c r="M1025" s="28">
        <v>279.95</v>
      </c>
      <c r="N1025" s="24">
        <v>42947</v>
      </c>
    </row>
    <row r="1026" spans="1:14" hidden="1" x14ac:dyDescent="0.25">
      <c r="A1026" s="17" t="s">
        <v>24068</v>
      </c>
      <c r="B1026" s="20">
        <v>34101879</v>
      </c>
      <c r="C1026" s="20"/>
      <c r="D1026" s="20" t="s">
        <v>1656</v>
      </c>
      <c r="E1026" s="17" t="s">
        <v>1657</v>
      </c>
      <c r="F1026" s="21">
        <v>714</v>
      </c>
      <c r="G1026" s="21" t="s">
        <v>205</v>
      </c>
      <c r="H1026" s="21" t="s">
        <v>206</v>
      </c>
      <c r="I1026" s="20" t="s">
        <v>1658</v>
      </c>
      <c r="J1026" s="20" t="s">
        <v>24069</v>
      </c>
      <c r="K1026" s="24">
        <v>43739</v>
      </c>
      <c r="L1026" s="19">
        <v>0</v>
      </c>
      <c r="M1026" s="28">
        <v>279.95</v>
      </c>
      <c r="N1026" s="24">
        <v>42947</v>
      </c>
    </row>
    <row r="1027" spans="1:14" hidden="1" x14ac:dyDescent="0.25">
      <c r="A1027" s="17" t="s">
        <v>24070</v>
      </c>
      <c r="B1027" s="20">
        <v>34101880</v>
      </c>
      <c r="C1027" s="20"/>
      <c r="D1027" s="20" t="s">
        <v>1659</v>
      </c>
      <c r="E1027" s="17" t="s">
        <v>1660</v>
      </c>
      <c r="F1027" s="21">
        <v>714</v>
      </c>
      <c r="G1027" s="21" t="s">
        <v>205</v>
      </c>
      <c r="H1027" s="21" t="s">
        <v>206</v>
      </c>
      <c r="I1027" s="20" t="s">
        <v>1661</v>
      </c>
      <c r="J1027" s="20" t="s">
        <v>24071</v>
      </c>
      <c r="K1027" s="24">
        <v>43739</v>
      </c>
      <c r="L1027" s="19">
        <v>0</v>
      </c>
      <c r="M1027" s="28">
        <v>279.95</v>
      </c>
      <c r="N1027" s="24">
        <v>42947</v>
      </c>
    </row>
    <row r="1028" spans="1:14" hidden="1" x14ac:dyDescent="0.25">
      <c r="A1028" s="17" t="s">
        <v>24072</v>
      </c>
      <c r="B1028" s="20">
        <v>34101881</v>
      </c>
      <c r="C1028" s="20"/>
      <c r="D1028" s="20" t="s">
        <v>1662</v>
      </c>
      <c r="E1028" s="17" t="s">
        <v>1663</v>
      </c>
      <c r="F1028" s="21">
        <v>714</v>
      </c>
      <c r="G1028" s="21" t="s">
        <v>205</v>
      </c>
      <c r="H1028" s="21" t="s">
        <v>206</v>
      </c>
      <c r="I1028" s="20" t="s">
        <v>1664</v>
      </c>
      <c r="J1028" s="20" t="s">
        <v>24073</v>
      </c>
      <c r="K1028" s="24">
        <v>43739</v>
      </c>
      <c r="L1028" s="19">
        <v>0</v>
      </c>
      <c r="M1028" s="28">
        <v>279.95</v>
      </c>
      <c r="N1028" s="24">
        <v>42947</v>
      </c>
    </row>
    <row r="1029" spans="1:14" hidden="1" x14ac:dyDescent="0.25">
      <c r="A1029" s="17" t="s">
        <v>24074</v>
      </c>
      <c r="B1029" s="20">
        <v>34101882</v>
      </c>
      <c r="C1029" s="20"/>
      <c r="D1029" s="20" t="s">
        <v>1665</v>
      </c>
      <c r="E1029" s="17" t="s">
        <v>1666</v>
      </c>
      <c r="F1029" s="21">
        <v>714</v>
      </c>
      <c r="G1029" s="21" t="s">
        <v>205</v>
      </c>
      <c r="H1029" s="21" t="s">
        <v>206</v>
      </c>
      <c r="I1029" s="20" t="s">
        <v>1667</v>
      </c>
      <c r="J1029" s="20" t="s">
        <v>24075</v>
      </c>
      <c r="K1029" s="24">
        <v>43739</v>
      </c>
      <c r="L1029" s="19">
        <v>0</v>
      </c>
      <c r="M1029" s="28">
        <v>279.95</v>
      </c>
      <c r="N1029" s="24">
        <v>42947</v>
      </c>
    </row>
    <row r="1030" spans="1:14" hidden="1" x14ac:dyDescent="0.25">
      <c r="A1030" s="17" t="s">
        <v>24076</v>
      </c>
      <c r="B1030" s="20">
        <v>34101883</v>
      </c>
      <c r="C1030" s="20"/>
      <c r="D1030" s="20" t="s">
        <v>1668</v>
      </c>
      <c r="E1030" s="17" t="s">
        <v>1669</v>
      </c>
      <c r="F1030" s="21">
        <v>714</v>
      </c>
      <c r="G1030" s="21" t="s">
        <v>205</v>
      </c>
      <c r="H1030" s="21" t="s">
        <v>206</v>
      </c>
      <c r="I1030" s="20" t="s">
        <v>1670</v>
      </c>
      <c r="J1030" s="20" t="s">
        <v>24077</v>
      </c>
      <c r="K1030" s="24">
        <v>43739</v>
      </c>
      <c r="L1030" s="19">
        <v>0</v>
      </c>
      <c r="M1030" s="28">
        <v>279.95</v>
      </c>
      <c r="N1030" s="24">
        <v>42947</v>
      </c>
    </row>
    <row r="1031" spans="1:14" hidden="1" x14ac:dyDescent="0.25">
      <c r="A1031" s="17" t="s">
        <v>24078</v>
      </c>
      <c r="B1031" s="20">
        <v>34101872</v>
      </c>
      <c r="C1031" s="20"/>
      <c r="D1031" s="20" t="s">
        <v>1671</v>
      </c>
      <c r="E1031" s="17" t="s">
        <v>1672</v>
      </c>
      <c r="F1031" s="21">
        <v>714</v>
      </c>
      <c r="G1031" s="21" t="s">
        <v>205</v>
      </c>
      <c r="H1031" s="21" t="s">
        <v>206</v>
      </c>
      <c r="I1031" s="20" t="s">
        <v>20960</v>
      </c>
      <c r="J1031" s="20" t="s">
        <v>24079</v>
      </c>
      <c r="K1031" s="24">
        <v>43739</v>
      </c>
      <c r="L1031" s="19">
        <v>0</v>
      </c>
      <c r="M1031" s="28">
        <v>279.95</v>
      </c>
      <c r="N1031" s="24">
        <v>42947</v>
      </c>
    </row>
    <row r="1032" spans="1:14" hidden="1" x14ac:dyDescent="0.25">
      <c r="A1032" s="17" t="s">
        <v>24080</v>
      </c>
      <c r="B1032" s="20">
        <v>34101873</v>
      </c>
      <c r="C1032" s="20"/>
      <c r="D1032" s="20" t="s">
        <v>1673</v>
      </c>
      <c r="E1032" s="17" t="s">
        <v>1674</v>
      </c>
      <c r="F1032" s="21">
        <v>714</v>
      </c>
      <c r="G1032" s="21" t="s">
        <v>205</v>
      </c>
      <c r="H1032" s="21" t="s">
        <v>206</v>
      </c>
      <c r="I1032" s="20" t="s">
        <v>20961</v>
      </c>
      <c r="J1032" s="20" t="s">
        <v>24081</v>
      </c>
      <c r="K1032" s="24">
        <v>43739</v>
      </c>
      <c r="L1032" s="19">
        <v>0</v>
      </c>
      <c r="M1032" s="28">
        <v>279.95</v>
      </c>
      <c r="N1032" s="24">
        <v>42947</v>
      </c>
    </row>
    <row r="1033" spans="1:14" hidden="1" x14ac:dyDescent="0.25">
      <c r="A1033" s="17" t="s">
        <v>24082</v>
      </c>
      <c r="B1033" s="20">
        <v>34101874</v>
      </c>
      <c r="C1033" s="20"/>
      <c r="D1033" s="20" t="s">
        <v>1675</v>
      </c>
      <c r="E1033" s="17" t="s">
        <v>1676</v>
      </c>
      <c r="F1033" s="21">
        <v>714</v>
      </c>
      <c r="G1033" s="21" t="s">
        <v>205</v>
      </c>
      <c r="H1033" s="21" t="s">
        <v>206</v>
      </c>
      <c r="I1033" s="20" t="s">
        <v>20962</v>
      </c>
      <c r="J1033" s="20" t="s">
        <v>24083</v>
      </c>
      <c r="K1033" s="24">
        <v>43739</v>
      </c>
      <c r="L1033" s="19">
        <v>0</v>
      </c>
      <c r="M1033" s="28">
        <v>279.95</v>
      </c>
      <c r="N1033" s="24">
        <v>42947</v>
      </c>
    </row>
    <row r="1034" spans="1:14" hidden="1" x14ac:dyDescent="0.25">
      <c r="A1034" s="17" t="s">
        <v>24084</v>
      </c>
      <c r="B1034" s="20">
        <v>34101875</v>
      </c>
      <c r="C1034" s="20"/>
      <c r="D1034" s="20" t="s">
        <v>1677</v>
      </c>
      <c r="E1034" s="17" t="s">
        <v>1678</v>
      </c>
      <c r="F1034" s="21">
        <v>714</v>
      </c>
      <c r="G1034" s="21" t="s">
        <v>205</v>
      </c>
      <c r="H1034" s="21" t="s">
        <v>206</v>
      </c>
      <c r="I1034" s="20" t="s">
        <v>20963</v>
      </c>
      <c r="J1034" s="20" t="s">
        <v>24085</v>
      </c>
      <c r="K1034" s="24">
        <v>43739</v>
      </c>
      <c r="L1034" s="19">
        <v>0</v>
      </c>
      <c r="M1034" s="28">
        <v>279.95</v>
      </c>
      <c r="N1034" s="24">
        <v>42947</v>
      </c>
    </row>
    <row r="1035" spans="1:14" hidden="1" x14ac:dyDescent="0.25">
      <c r="A1035" s="17" t="s">
        <v>24086</v>
      </c>
      <c r="B1035" s="20">
        <v>34101876</v>
      </c>
      <c r="C1035" s="20"/>
      <c r="D1035" s="20" t="s">
        <v>1679</v>
      </c>
      <c r="E1035" s="17" t="s">
        <v>1680</v>
      </c>
      <c r="F1035" s="21">
        <v>714</v>
      </c>
      <c r="G1035" s="21" t="s">
        <v>205</v>
      </c>
      <c r="H1035" s="21" t="s">
        <v>206</v>
      </c>
      <c r="I1035" s="20" t="s">
        <v>20964</v>
      </c>
      <c r="J1035" s="20" t="s">
        <v>24087</v>
      </c>
      <c r="K1035" s="24">
        <v>43739</v>
      </c>
      <c r="L1035" s="19">
        <v>0</v>
      </c>
      <c r="M1035" s="28">
        <v>279.95</v>
      </c>
      <c r="N1035" s="24">
        <v>42947</v>
      </c>
    </row>
    <row r="1036" spans="1:14" hidden="1" x14ac:dyDescent="0.25">
      <c r="B1036" s="20" t="s">
        <v>10878</v>
      </c>
      <c r="C1036" s="20"/>
      <c r="D1036" s="20" t="s">
        <v>10879</v>
      </c>
      <c r="E1036" s="17" t="s">
        <v>10880</v>
      </c>
      <c r="F1036" s="21">
        <v>714</v>
      </c>
      <c r="G1036" s="21" t="s">
        <v>205</v>
      </c>
      <c r="H1036" s="21" t="s">
        <v>206</v>
      </c>
      <c r="I1036" s="20" t="s">
        <v>57175</v>
      </c>
      <c r="J1036" s="20" t="s">
        <v>24088</v>
      </c>
      <c r="K1036" s="24"/>
      <c r="L1036" s="19">
        <v>0</v>
      </c>
      <c r="M1036" s="28">
        <v>199.95</v>
      </c>
      <c r="N1036" s="24">
        <v>42947</v>
      </c>
    </row>
    <row r="1037" spans="1:14" hidden="1" x14ac:dyDescent="0.25">
      <c r="B1037" s="20" t="s">
        <v>10881</v>
      </c>
      <c r="C1037" s="20"/>
      <c r="D1037" s="20" t="s">
        <v>10882</v>
      </c>
      <c r="E1037" s="17" t="s">
        <v>10883</v>
      </c>
      <c r="F1037" s="21">
        <v>714</v>
      </c>
      <c r="G1037" s="21" t="s">
        <v>205</v>
      </c>
      <c r="H1037" s="21" t="s">
        <v>206</v>
      </c>
      <c r="I1037" s="20" t="s">
        <v>57176</v>
      </c>
      <c r="J1037" s="20" t="s">
        <v>24089</v>
      </c>
      <c r="K1037" s="24"/>
      <c r="L1037" s="19">
        <v>0</v>
      </c>
      <c r="M1037" s="28">
        <v>199.95</v>
      </c>
      <c r="N1037" s="24">
        <v>42947</v>
      </c>
    </row>
    <row r="1038" spans="1:14" hidden="1" x14ac:dyDescent="0.25">
      <c r="B1038" s="20" t="s">
        <v>10884</v>
      </c>
      <c r="C1038" s="20"/>
      <c r="D1038" s="20" t="s">
        <v>10885</v>
      </c>
      <c r="E1038" s="17" t="s">
        <v>10886</v>
      </c>
      <c r="F1038" s="21">
        <v>714</v>
      </c>
      <c r="G1038" s="21" t="s">
        <v>205</v>
      </c>
      <c r="H1038" s="21" t="s">
        <v>206</v>
      </c>
      <c r="I1038" s="20" t="s">
        <v>57179</v>
      </c>
      <c r="J1038" s="20" t="s">
        <v>24090</v>
      </c>
      <c r="K1038" s="24"/>
      <c r="L1038" s="19">
        <v>0</v>
      </c>
      <c r="M1038" s="28">
        <v>199.95</v>
      </c>
      <c r="N1038" s="24">
        <v>42947</v>
      </c>
    </row>
    <row r="1039" spans="1:14" hidden="1" x14ac:dyDescent="0.25">
      <c r="B1039" s="20" t="s">
        <v>10887</v>
      </c>
      <c r="C1039" s="20"/>
      <c r="D1039" s="20" t="s">
        <v>10888</v>
      </c>
      <c r="E1039" s="17" t="s">
        <v>10889</v>
      </c>
      <c r="F1039" s="21">
        <v>714</v>
      </c>
      <c r="G1039" s="21" t="s">
        <v>205</v>
      </c>
      <c r="H1039" s="21" t="s">
        <v>206</v>
      </c>
      <c r="I1039" s="20" t="s">
        <v>57177</v>
      </c>
      <c r="J1039" s="20" t="s">
        <v>24091</v>
      </c>
      <c r="K1039" s="24"/>
      <c r="L1039" s="19">
        <v>0</v>
      </c>
      <c r="M1039" s="28">
        <v>199.95</v>
      </c>
      <c r="N1039" s="24">
        <v>42947</v>
      </c>
    </row>
    <row r="1040" spans="1:14" hidden="1" x14ac:dyDescent="0.25">
      <c r="B1040" s="20" t="s">
        <v>10890</v>
      </c>
      <c r="C1040" s="20"/>
      <c r="D1040" s="20" t="s">
        <v>10891</v>
      </c>
      <c r="E1040" s="17" t="s">
        <v>10892</v>
      </c>
      <c r="F1040" s="21">
        <v>714</v>
      </c>
      <c r="G1040" s="21" t="s">
        <v>205</v>
      </c>
      <c r="H1040" s="21" t="s">
        <v>206</v>
      </c>
      <c r="I1040" s="20" t="s">
        <v>57178</v>
      </c>
      <c r="J1040" s="20" t="s">
        <v>24092</v>
      </c>
      <c r="K1040" s="24"/>
      <c r="L1040" s="19">
        <v>0</v>
      </c>
      <c r="M1040" s="28">
        <v>199.95</v>
      </c>
      <c r="N1040" s="24">
        <v>42947</v>
      </c>
    </row>
    <row r="1041" spans="2:14" hidden="1" x14ac:dyDescent="0.25">
      <c r="B1041" s="20">
        <v>34110546</v>
      </c>
      <c r="C1041" s="20"/>
      <c r="D1041" s="20" t="s">
        <v>15793</v>
      </c>
      <c r="E1041" s="17" t="s">
        <v>15794</v>
      </c>
      <c r="F1041" s="21">
        <v>714</v>
      </c>
      <c r="G1041" s="21" t="s">
        <v>205</v>
      </c>
      <c r="H1041" s="21" t="s">
        <v>206</v>
      </c>
      <c r="I1041" s="20" t="s">
        <v>21633</v>
      </c>
      <c r="J1041" s="20" t="s">
        <v>24114</v>
      </c>
      <c r="K1041" s="24">
        <v>43711</v>
      </c>
      <c r="L1041" s="19">
        <v>0</v>
      </c>
      <c r="M1041" s="28">
        <v>199.95</v>
      </c>
      <c r="N1041" s="24">
        <v>43437</v>
      </c>
    </row>
    <row r="1042" spans="2:14" hidden="1" x14ac:dyDescent="0.25">
      <c r="B1042" s="20">
        <v>34110547</v>
      </c>
      <c r="C1042" s="20"/>
      <c r="D1042" s="20" t="s">
        <v>15795</v>
      </c>
      <c r="E1042" s="17" t="s">
        <v>15796</v>
      </c>
      <c r="F1042" s="21">
        <v>714</v>
      </c>
      <c r="G1042" s="21" t="s">
        <v>205</v>
      </c>
      <c r="H1042" s="21" t="s">
        <v>206</v>
      </c>
      <c r="I1042" s="20" t="s">
        <v>21634</v>
      </c>
      <c r="J1042" s="20" t="s">
        <v>24115</v>
      </c>
      <c r="K1042" s="24">
        <v>43711</v>
      </c>
      <c r="L1042" s="19">
        <v>0</v>
      </c>
      <c r="M1042" s="28">
        <v>199.95</v>
      </c>
      <c r="N1042" s="24">
        <v>43438</v>
      </c>
    </row>
    <row r="1043" spans="2:14" hidden="1" x14ac:dyDescent="0.25">
      <c r="B1043" s="20">
        <v>34110548</v>
      </c>
      <c r="C1043" s="20"/>
      <c r="D1043" s="20" t="s">
        <v>15797</v>
      </c>
      <c r="E1043" s="17" t="s">
        <v>15798</v>
      </c>
      <c r="F1043" s="21">
        <v>714</v>
      </c>
      <c r="G1043" s="21" t="s">
        <v>205</v>
      </c>
      <c r="H1043" s="21" t="s">
        <v>206</v>
      </c>
      <c r="I1043" s="20" t="s">
        <v>21635</v>
      </c>
      <c r="J1043" s="20" t="s">
        <v>24116</v>
      </c>
      <c r="K1043" s="24">
        <v>43711</v>
      </c>
      <c r="L1043" s="19">
        <v>0</v>
      </c>
      <c r="M1043" s="28">
        <v>199.95</v>
      </c>
      <c r="N1043" s="24">
        <v>43439</v>
      </c>
    </row>
    <row r="1044" spans="2:14" hidden="1" x14ac:dyDescent="0.25">
      <c r="B1044" s="20">
        <v>34110549</v>
      </c>
      <c r="C1044" s="20"/>
      <c r="D1044" s="20" t="s">
        <v>15799</v>
      </c>
      <c r="E1044" s="17" t="s">
        <v>15800</v>
      </c>
      <c r="F1044" s="21">
        <v>714</v>
      </c>
      <c r="G1044" s="21" t="s">
        <v>205</v>
      </c>
      <c r="H1044" s="21" t="s">
        <v>206</v>
      </c>
      <c r="I1044" s="20" t="s">
        <v>21636</v>
      </c>
      <c r="J1044" s="20" t="s">
        <v>24117</v>
      </c>
      <c r="K1044" s="24">
        <v>43711</v>
      </c>
      <c r="L1044" s="19">
        <v>0</v>
      </c>
      <c r="M1044" s="28">
        <v>199.95</v>
      </c>
      <c r="N1044" s="24">
        <v>43440</v>
      </c>
    </row>
    <row r="1045" spans="2:14" hidden="1" x14ac:dyDescent="0.25">
      <c r="B1045" s="20">
        <v>34110550</v>
      </c>
      <c r="C1045" s="20"/>
      <c r="D1045" s="20" t="s">
        <v>15801</v>
      </c>
      <c r="E1045" s="17" t="s">
        <v>15802</v>
      </c>
      <c r="F1045" s="21">
        <v>714</v>
      </c>
      <c r="G1045" s="21" t="s">
        <v>205</v>
      </c>
      <c r="H1045" s="21" t="s">
        <v>206</v>
      </c>
      <c r="I1045" s="20" t="s">
        <v>21637</v>
      </c>
      <c r="J1045" s="20" t="s">
        <v>24118</v>
      </c>
      <c r="K1045" s="24">
        <v>43711</v>
      </c>
      <c r="L1045" s="19">
        <v>0</v>
      </c>
      <c r="M1045" s="28">
        <v>199.95</v>
      </c>
      <c r="N1045" s="24">
        <v>43441</v>
      </c>
    </row>
    <row r="1046" spans="2:14" hidden="1" x14ac:dyDescent="0.25">
      <c r="B1046" s="20">
        <v>34300323</v>
      </c>
      <c r="C1046" s="20"/>
      <c r="D1046" s="20"/>
      <c r="E1046" s="17" t="s">
        <v>3060</v>
      </c>
      <c r="F1046" s="21">
        <v>714</v>
      </c>
      <c r="G1046" s="21" t="s">
        <v>205</v>
      </c>
      <c r="H1046" s="21" t="s">
        <v>206</v>
      </c>
      <c r="I1046" s="20" t="s">
        <v>3061</v>
      </c>
      <c r="J1046" s="20" t="s">
        <v>24140</v>
      </c>
      <c r="K1046" s="24">
        <v>41955</v>
      </c>
      <c r="L1046" s="19">
        <v>0</v>
      </c>
      <c r="M1046" s="28">
        <v>18.95</v>
      </c>
      <c r="N1046" s="24"/>
    </row>
    <row r="1047" spans="2:14" hidden="1" x14ac:dyDescent="0.25">
      <c r="B1047" s="20">
        <v>34300245</v>
      </c>
      <c r="C1047" s="20"/>
      <c r="D1047" s="20"/>
      <c r="E1047" s="17" t="s">
        <v>3506</v>
      </c>
      <c r="F1047" s="21">
        <v>714</v>
      </c>
      <c r="G1047" s="21" t="s">
        <v>205</v>
      </c>
      <c r="H1047" s="21" t="s">
        <v>206</v>
      </c>
      <c r="I1047" s="20" t="s">
        <v>3507</v>
      </c>
      <c r="J1047" s="20" t="s">
        <v>24141</v>
      </c>
      <c r="K1047" s="24">
        <v>41620</v>
      </c>
      <c r="L1047" s="19">
        <v>0</v>
      </c>
      <c r="M1047" s="28">
        <v>12.95</v>
      </c>
      <c r="N1047" s="24"/>
    </row>
    <row r="1048" spans="2:14" hidden="1" x14ac:dyDescent="0.25">
      <c r="B1048" s="20">
        <v>34300246</v>
      </c>
      <c r="C1048" s="20"/>
      <c r="D1048" s="20"/>
      <c r="E1048" s="17" t="s">
        <v>3508</v>
      </c>
      <c r="F1048" s="21">
        <v>714</v>
      </c>
      <c r="G1048" s="21" t="s">
        <v>205</v>
      </c>
      <c r="H1048" s="21" t="s">
        <v>206</v>
      </c>
      <c r="I1048" s="20" t="s">
        <v>3509</v>
      </c>
      <c r="J1048" s="20" t="s">
        <v>24142</v>
      </c>
      <c r="K1048" s="24">
        <v>41620</v>
      </c>
      <c r="L1048" s="19">
        <v>0</v>
      </c>
      <c r="M1048" s="28">
        <v>12.95</v>
      </c>
      <c r="N1048" s="24"/>
    </row>
    <row r="1049" spans="2:14" hidden="1" x14ac:dyDescent="0.25">
      <c r="B1049" s="20">
        <v>34300247</v>
      </c>
      <c r="C1049" s="20"/>
      <c r="D1049" s="20"/>
      <c r="E1049" s="17" t="s">
        <v>3510</v>
      </c>
      <c r="F1049" s="21">
        <v>714</v>
      </c>
      <c r="G1049" s="21" t="s">
        <v>205</v>
      </c>
      <c r="H1049" s="21" t="s">
        <v>206</v>
      </c>
      <c r="I1049" s="20" t="s">
        <v>3511</v>
      </c>
      <c r="J1049" s="20" t="s">
        <v>24143</v>
      </c>
      <c r="K1049" s="24">
        <v>41620</v>
      </c>
      <c r="L1049" s="19">
        <v>0</v>
      </c>
      <c r="M1049" s="28">
        <v>12.95</v>
      </c>
      <c r="N1049" s="24"/>
    </row>
    <row r="1050" spans="2:14" hidden="1" x14ac:dyDescent="0.25">
      <c r="B1050" s="20" t="s">
        <v>16344</v>
      </c>
      <c r="C1050" s="20"/>
      <c r="D1050" s="20"/>
      <c r="E1050" s="17" t="s">
        <v>16345</v>
      </c>
      <c r="F1050" s="21">
        <v>714</v>
      </c>
      <c r="G1050" s="21" t="s">
        <v>205</v>
      </c>
      <c r="H1050" s="21" t="s">
        <v>206</v>
      </c>
      <c r="I1050" s="20" t="s">
        <v>16346</v>
      </c>
      <c r="J1050" s="20" t="s">
        <v>24144</v>
      </c>
      <c r="K1050" s="24">
        <v>41834</v>
      </c>
      <c r="L1050" s="19">
        <v>0</v>
      </c>
      <c r="M1050" s="28">
        <v>21.95</v>
      </c>
      <c r="N1050" s="24"/>
    </row>
    <row r="1051" spans="2:14" hidden="1" x14ac:dyDescent="0.25">
      <c r="B1051" s="20" t="s">
        <v>16347</v>
      </c>
      <c r="C1051" s="20"/>
      <c r="D1051" s="20"/>
      <c r="E1051" s="17" t="s">
        <v>16348</v>
      </c>
      <c r="F1051" s="21">
        <v>714</v>
      </c>
      <c r="G1051" s="21" t="s">
        <v>205</v>
      </c>
      <c r="H1051" s="21" t="s">
        <v>206</v>
      </c>
      <c r="I1051" s="20" t="s">
        <v>16349</v>
      </c>
      <c r="J1051" s="20" t="s">
        <v>24145</v>
      </c>
      <c r="K1051" s="24">
        <v>41834</v>
      </c>
      <c r="L1051" s="19">
        <v>0</v>
      </c>
      <c r="M1051" s="28">
        <v>21.95</v>
      </c>
      <c r="N1051" s="24"/>
    </row>
    <row r="1052" spans="2:14" hidden="1" x14ac:dyDescent="0.25">
      <c r="B1052" s="20" t="s">
        <v>16350</v>
      </c>
      <c r="C1052" s="20"/>
      <c r="D1052" s="20"/>
      <c r="E1052" s="17" t="s">
        <v>16351</v>
      </c>
      <c r="F1052" s="21">
        <v>714</v>
      </c>
      <c r="G1052" s="21" t="s">
        <v>205</v>
      </c>
      <c r="H1052" s="21" t="s">
        <v>206</v>
      </c>
      <c r="I1052" s="20" t="s">
        <v>16352</v>
      </c>
      <c r="J1052" s="20" t="s">
        <v>24146</v>
      </c>
      <c r="K1052" s="24">
        <v>41834</v>
      </c>
      <c r="L1052" s="19">
        <v>0</v>
      </c>
      <c r="M1052" s="28">
        <v>21.95</v>
      </c>
      <c r="N1052" s="24"/>
    </row>
    <row r="1053" spans="2:14" hidden="1" x14ac:dyDescent="0.25">
      <c r="B1053" s="20" t="s">
        <v>16353</v>
      </c>
      <c r="C1053" s="20"/>
      <c r="D1053" s="20"/>
      <c r="E1053" s="17" t="s">
        <v>16354</v>
      </c>
      <c r="F1053" s="21">
        <v>714</v>
      </c>
      <c r="G1053" s="21" t="s">
        <v>205</v>
      </c>
      <c r="H1053" s="21" t="s">
        <v>206</v>
      </c>
      <c r="I1053" s="20" t="s">
        <v>16355</v>
      </c>
      <c r="J1053" s="20" t="s">
        <v>24147</v>
      </c>
      <c r="K1053" s="24">
        <v>41834</v>
      </c>
      <c r="L1053" s="19">
        <v>0</v>
      </c>
      <c r="M1053" s="28">
        <v>21.95</v>
      </c>
      <c r="N1053" s="24"/>
    </row>
    <row r="1054" spans="2:14" hidden="1" x14ac:dyDescent="0.25">
      <c r="B1054" s="20" t="s">
        <v>16356</v>
      </c>
      <c r="C1054" s="20"/>
      <c r="D1054" s="20"/>
      <c r="E1054" s="17" t="s">
        <v>16357</v>
      </c>
      <c r="F1054" s="21">
        <v>714</v>
      </c>
      <c r="G1054" s="21" t="s">
        <v>205</v>
      </c>
      <c r="H1054" s="21" t="s">
        <v>206</v>
      </c>
      <c r="I1054" s="20" t="s">
        <v>16358</v>
      </c>
      <c r="J1054" s="20" t="s">
        <v>24148</v>
      </c>
      <c r="K1054" s="24">
        <v>41834</v>
      </c>
      <c r="L1054" s="19">
        <v>0</v>
      </c>
      <c r="M1054" s="28">
        <v>21.95</v>
      </c>
      <c r="N1054" s="24"/>
    </row>
    <row r="1055" spans="2:14" hidden="1" x14ac:dyDescent="0.25">
      <c r="B1055" s="20" t="s">
        <v>16359</v>
      </c>
      <c r="C1055" s="20"/>
      <c r="D1055" s="20"/>
      <c r="E1055" s="17" t="s">
        <v>16360</v>
      </c>
      <c r="F1055" s="21">
        <v>714</v>
      </c>
      <c r="G1055" s="21" t="s">
        <v>205</v>
      </c>
      <c r="H1055" s="21" t="s">
        <v>206</v>
      </c>
      <c r="I1055" s="20" t="s">
        <v>16361</v>
      </c>
      <c r="J1055" s="20" t="s">
        <v>24149</v>
      </c>
      <c r="K1055" s="24">
        <v>41834</v>
      </c>
      <c r="L1055" s="19">
        <v>0</v>
      </c>
      <c r="M1055" s="28">
        <v>21.95</v>
      </c>
      <c r="N1055" s="24"/>
    </row>
    <row r="1056" spans="2:14" hidden="1" x14ac:dyDescent="0.25">
      <c r="B1056" s="20" t="s">
        <v>16362</v>
      </c>
      <c r="C1056" s="20"/>
      <c r="D1056" s="20"/>
      <c r="E1056" s="17" t="s">
        <v>16363</v>
      </c>
      <c r="F1056" s="21">
        <v>714</v>
      </c>
      <c r="G1056" s="21" t="s">
        <v>205</v>
      </c>
      <c r="H1056" s="21" t="s">
        <v>206</v>
      </c>
      <c r="I1056" s="20" t="s">
        <v>16364</v>
      </c>
      <c r="J1056" s="20" t="s">
        <v>24150</v>
      </c>
      <c r="K1056" s="24">
        <v>41834</v>
      </c>
      <c r="L1056" s="19">
        <v>0</v>
      </c>
      <c r="M1056" s="28">
        <v>21.95</v>
      </c>
      <c r="N1056" s="24"/>
    </row>
    <row r="1057" spans="2:14" hidden="1" x14ac:dyDescent="0.25">
      <c r="B1057" s="20" t="s">
        <v>16365</v>
      </c>
      <c r="C1057" s="20"/>
      <c r="D1057" s="20"/>
      <c r="E1057" s="17" t="s">
        <v>16366</v>
      </c>
      <c r="F1057" s="21">
        <v>714</v>
      </c>
      <c r="G1057" s="21" t="s">
        <v>205</v>
      </c>
      <c r="H1057" s="21" t="s">
        <v>206</v>
      </c>
      <c r="I1057" s="20" t="s">
        <v>16367</v>
      </c>
      <c r="J1057" s="20" t="s">
        <v>24151</v>
      </c>
      <c r="K1057" s="24">
        <v>41834</v>
      </c>
      <c r="L1057" s="19">
        <v>0</v>
      </c>
      <c r="M1057" s="28">
        <v>21.95</v>
      </c>
      <c r="N1057" s="24"/>
    </row>
    <row r="1058" spans="2:14" hidden="1" x14ac:dyDescent="0.25">
      <c r="B1058" s="20" t="s">
        <v>16368</v>
      </c>
      <c r="C1058" s="20"/>
      <c r="D1058" s="20"/>
      <c r="E1058" s="17" t="s">
        <v>16369</v>
      </c>
      <c r="F1058" s="21">
        <v>714</v>
      </c>
      <c r="G1058" s="21" t="s">
        <v>205</v>
      </c>
      <c r="H1058" s="21" t="s">
        <v>206</v>
      </c>
      <c r="I1058" s="20" t="s">
        <v>16370</v>
      </c>
      <c r="J1058" s="20" t="s">
        <v>24152</v>
      </c>
      <c r="K1058" s="24">
        <v>41834</v>
      </c>
      <c r="L1058" s="19">
        <v>0</v>
      </c>
      <c r="M1058" s="28">
        <v>21.95</v>
      </c>
      <c r="N1058" s="24"/>
    </row>
    <row r="1059" spans="2:14" hidden="1" x14ac:dyDescent="0.25">
      <c r="B1059" s="20" t="s">
        <v>16371</v>
      </c>
      <c r="C1059" s="20"/>
      <c r="D1059" s="20"/>
      <c r="E1059" s="17" t="s">
        <v>16372</v>
      </c>
      <c r="F1059" s="21">
        <v>714</v>
      </c>
      <c r="G1059" s="21" t="s">
        <v>205</v>
      </c>
      <c r="H1059" s="21" t="s">
        <v>206</v>
      </c>
      <c r="I1059" s="20" t="s">
        <v>16373</v>
      </c>
      <c r="J1059" s="20" t="s">
        <v>24153</v>
      </c>
      <c r="K1059" s="24">
        <v>41834</v>
      </c>
      <c r="L1059" s="19">
        <v>0</v>
      </c>
      <c r="M1059" s="28">
        <v>21.95</v>
      </c>
      <c r="N1059" s="24"/>
    </row>
    <row r="1060" spans="2:14" hidden="1" x14ac:dyDescent="0.25">
      <c r="B1060" s="20" t="s">
        <v>16374</v>
      </c>
      <c r="C1060" s="20"/>
      <c r="D1060" s="20"/>
      <c r="E1060" s="17" t="s">
        <v>16375</v>
      </c>
      <c r="F1060" s="21">
        <v>714</v>
      </c>
      <c r="G1060" s="21" t="s">
        <v>205</v>
      </c>
      <c r="H1060" s="21" t="s">
        <v>206</v>
      </c>
      <c r="I1060" s="20" t="s">
        <v>16376</v>
      </c>
      <c r="J1060" s="20" t="s">
        <v>24154</v>
      </c>
      <c r="K1060" s="24">
        <v>41834</v>
      </c>
      <c r="L1060" s="19">
        <v>0</v>
      </c>
      <c r="M1060" s="28">
        <v>21.95</v>
      </c>
      <c r="N1060" s="24"/>
    </row>
    <row r="1061" spans="2:14" hidden="1" x14ac:dyDescent="0.25">
      <c r="B1061" s="20">
        <v>34300057</v>
      </c>
      <c r="C1061" s="20"/>
      <c r="D1061" s="20"/>
      <c r="E1061" s="17" t="s">
        <v>3047</v>
      </c>
      <c r="F1061" s="21">
        <v>714</v>
      </c>
      <c r="G1061" s="21" t="s">
        <v>205</v>
      </c>
      <c r="H1061" s="21" t="s">
        <v>206</v>
      </c>
      <c r="I1061" s="20" t="s">
        <v>3048</v>
      </c>
      <c r="J1061" s="20" t="s">
        <v>24163</v>
      </c>
      <c r="K1061" s="24">
        <v>41834</v>
      </c>
      <c r="L1061" s="19">
        <v>0</v>
      </c>
      <c r="M1061" s="28">
        <v>139.94999999999999</v>
      </c>
      <c r="N1061" s="24"/>
    </row>
    <row r="1062" spans="2:14" hidden="1" x14ac:dyDescent="0.25">
      <c r="B1062" s="20">
        <v>34300276</v>
      </c>
      <c r="C1062" s="20"/>
      <c r="D1062" s="20"/>
      <c r="E1062" s="17" t="s">
        <v>14017</v>
      </c>
      <c r="F1062" s="21">
        <v>714</v>
      </c>
      <c r="G1062" s="21" t="s">
        <v>205</v>
      </c>
      <c r="H1062" s="21" t="s">
        <v>206</v>
      </c>
      <c r="I1062" s="20" t="s">
        <v>14018</v>
      </c>
      <c r="J1062" s="20" t="s">
        <v>24164</v>
      </c>
      <c r="K1062" s="24">
        <v>41955</v>
      </c>
      <c r="L1062" s="19">
        <v>0</v>
      </c>
      <c r="M1062" s="28">
        <v>49.95</v>
      </c>
      <c r="N1062" s="24"/>
    </row>
    <row r="1063" spans="2:14" hidden="1" x14ac:dyDescent="0.25">
      <c r="B1063" s="20">
        <v>34300277</v>
      </c>
      <c r="C1063" s="20"/>
      <c r="D1063" s="20"/>
      <c r="E1063" s="17" t="s">
        <v>14019</v>
      </c>
      <c r="F1063" s="21">
        <v>714</v>
      </c>
      <c r="G1063" s="21" t="s">
        <v>205</v>
      </c>
      <c r="H1063" s="21" t="s">
        <v>206</v>
      </c>
      <c r="I1063" s="20" t="s">
        <v>14020</v>
      </c>
      <c r="J1063" s="20" t="s">
        <v>24165</v>
      </c>
      <c r="K1063" s="24">
        <v>41955</v>
      </c>
      <c r="L1063" s="19">
        <v>0</v>
      </c>
      <c r="M1063" s="28">
        <v>49.95</v>
      </c>
      <c r="N1063" s="24"/>
    </row>
    <row r="1064" spans="2:14" hidden="1" x14ac:dyDescent="0.25">
      <c r="B1064" s="20">
        <v>34300278</v>
      </c>
      <c r="C1064" s="20"/>
      <c r="D1064" s="20"/>
      <c r="E1064" s="17" t="s">
        <v>14021</v>
      </c>
      <c r="F1064" s="21">
        <v>714</v>
      </c>
      <c r="G1064" s="21" t="s">
        <v>205</v>
      </c>
      <c r="H1064" s="21" t="s">
        <v>206</v>
      </c>
      <c r="I1064" s="20" t="s">
        <v>14022</v>
      </c>
      <c r="J1064" s="20" t="s">
        <v>24166</v>
      </c>
      <c r="K1064" s="24">
        <v>41955</v>
      </c>
      <c r="L1064" s="19">
        <v>0</v>
      </c>
      <c r="M1064" s="28">
        <v>49.95</v>
      </c>
      <c r="N1064" s="24"/>
    </row>
    <row r="1065" spans="2:14" hidden="1" x14ac:dyDescent="0.25">
      <c r="B1065" s="20">
        <v>34300279</v>
      </c>
      <c r="C1065" s="20"/>
      <c r="D1065" s="20"/>
      <c r="E1065" s="17" t="s">
        <v>14023</v>
      </c>
      <c r="F1065" s="21">
        <v>714</v>
      </c>
      <c r="G1065" s="21" t="s">
        <v>205</v>
      </c>
      <c r="H1065" s="21" t="s">
        <v>206</v>
      </c>
      <c r="I1065" s="20" t="s">
        <v>14024</v>
      </c>
      <c r="J1065" s="20" t="s">
        <v>24167</v>
      </c>
      <c r="K1065" s="24">
        <v>41955</v>
      </c>
      <c r="L1065" s="19">
        <v>0</v>
      </c>
      <c r="M1065" s="28">
        <v>49.95</v>
      </c>
      <c r="N1065" s="24"/>
    </row>
    <row r="1066" spans="2:14" hidden="1" x14ac:dyDescent="0.25">
      <c r="B1066" s="20">
        <v>34300271</v>
      </c>
      <c r="C1066" s="20"/>
      <c r="D1066" s="20"/>
      <c r="E1066" s="17" t="s">
        <v>14025</v>
      </c>
      <c r="F1066" s="21">
        <v>714</v>
      </c>
      <c r="G1066" s="21" t="s">
        <v>205</v>
      </c>
      <c r="H1066" s="21" t="s">
        <v>206</v>
      </c>
      <c r="I1066" s="20" t="s">
        <v>14026</v>
      </c>
      <c r="J1066" s="20" t="s">
        <v>24168</v>
      </c>
      <c r="K1066" s="24">
        <v>41955</v>
      </c>
      <c r="L1066" s="19">
        <v>0</v>
      </c>
      <c r="M1066" s="28">
        <v>49.95</v>
      </c>
      <c r="N1066" s="24"/>
    </row>
    <row r="1067" spans="2:14" hidden="1" x14ac:dyDescent="0.25">
      <c r="B1067" s="20">
        <v>34300272</v>
      </c>
      <c r="C1067" s="20"/>
      <c r="D1067" s="20"/>
      <c r="E1067" s="17" t="s">
        <v>14027</v>
      </c>
      <c r="F1067" s="21">
        <v>714</v>
      </c>
      <c r="G1067" s="21" t="s">
        <v>205</v>
      </c>
      <c r="H1067" s="21" t="s">
        <v>206</v>
      </c>
      <c r="I1067" s="20" t="s">
        <v>14028</v>
      </c>
      <c r="J1067" s="20" t="s">
        <v>24169</v>
      </c>
      <c r="K1067" s="24">
        <v>41955</v>
      </c>
      <c r="L1067" s="19">
        <v>0</v>
      </c>
      <c r="M1067" s="28">
        <v>49.95</v>
      </c>
      <c r="N1067" s="24"/>
    </row>
    <row r="1068" spans="2:14" hidden="1" x14ac:dyDescent="0.25">
      <c r="B1068" s="20">
        <v>34300273</v>
      </c>
      <c r="C1068" s="20"/>
      <c r="D1068" s="20"/>
      <c r="E1068" s="17" t="s">
        <v>14029</v>
      </c>
      <c r="F1068" s="21">
        <v>714</v>
      </c>
      <c r="G1068" s="21" t="s">
        <v>205</v>
      </c>
      <c r="H1068" s="21" t="s">
        <v>206</v>
      </c>
      <c r="I1068" s="20" t="s">
        <v>14030</v>
      </c>
      <c r="J1068" s="20" t="s">
        <v>24170</v>
      </c>
      <c r="K1068" s="24">
        <v>41955</v>
      </c>
      <c r="L1068" s="19">
        <v>0</v>
      </c>
      <c r="M1068" s="28">
        <v>49.95</v>
      </c>
      <c r="N1068" s="24"/>
    </row>
    <row r="1069" spans="2:14" hidden="1" x14ac:dyDescent="0.25">
      <c r="B1069" s="20">
        <v>34300274</v>
      </c>
      <c r="C1069" s="20"/>
      <c r="D1069" s="20"/>
      <c r="E1069" s="17" t="s">
        <v>14031</v>
      </c>
      <c r="F1069" s="21">
        <v>714</v>
      </c>
      <c r="G1069" s="21" t="s">
        <v>205</v>
      </c>
      <c r="H1069" s="21" t="s">
        <v>206</v>
      </c>
      <c r="I1069" s="20" t="s">
        <v>14032</v>
      </c>
      <c r="J1069" s="20" t="s">
        <v>24171</v>
      </c>
      <c r="K1069" s="24">
        <v>41955</v>
      </c>
      <c r="L1069" s="19">
        <v>0</v>
      </c>
      <c r="M1069" s="28">
        <v>49.95</v>
      </c>
      <c r="N1069" s="24"/>
    </row>
    <row r="1070" spans="2:14" hidden="1" x14ac:dyDescent="0.25">
      <c r="B1070" s="20">
        <v>34300275</v>
      </c>
      <c r="C1070" s="20"/>
      <c r="D1070" s="20"/>
      <c r="E1070" s="17" t="s">
        <v>14033</v>
      </c>
      <c r="F1070" s="21">
        <v>714</v>
      </c>
      <c r="G1070" s="21" t="s">
        <v>205</v>
      </c>
      <c r="H1070" s="21" t="s">
        <v>206</v>
      </c>
      <c r="I1070" s="20" t="s">
        <v>14034</v>
      </c>
      <c r="J1070" s="20" t="s">
        <v>24172</v>
      </c>
      <c r="K1070" s="24">
        <v>41955</v>
      </c>
      <c r="L1070" s="19">
        <v>0</v>
      </c>
      <c r="M1070" s="28">
        <v>49.95</v>
      </c>
      <c r="N1070" s="24"/>
    </row>
    <row r="1071" spans="2:14" hidden="1" x14ac:dyDescent="0.25">
      <c r="B1071" s="20">
        <v>34300284</v>
      </c>
      <c r="C1071" s="20"/>
      <c r="D1071" s="20"/>
      <c r="E1071" s="17" t="s">
        <v>14118</v>
      </c>
      <c r="F1071" s="21">
        <v>714</v>
      </c>
      <c r="G1071" s="21" t="s">
        <v>205</v>
      </c>
      <c r="H1071" s="21" t="s">
        <v>206</v>
      </c>
      <c r="I1071" s="20" t="s">
        <v>14119</v>
      </c>
      <c r="J1071" s="20" t="s">
        <v>24173</v>
      </c>
      <c r="K1071" s="24">
        <v>41955</v>
      </c>
      <c r="L1071" s="19">
        <v>0</v>
      </c>
      <c r="M1071" s="28">
        <v>69.95</v>
      </c>
      <c r="N1071" s="24"/>
    </row>
    <row r="1072" spans="2:14" hidden="1" x14ac:dyDescent="0.25">
      <c r="B1072" s="20">
        <v>34300288</v>
      </c>
      <c r="C1072" s="20"/>
      <c r="D1072" s="20"/>
      <c r="E1072" s="17" t="s">
        <v>14007</v>
      </c>
      <c r="F1072" s="21">
        <v>714</v>
      </c>
      <c r="G1072" s="21" t="s">
        <v>205</v>
      </c>
      <c r="H1072" s="21" t="s">
        <v>206</v>
      </c>
      <c r="I1072" s="20" t="s">
        <v>14008</v>
      </c>
      <c r="J1072" s="20" t="s">
        <v>24174</v>
      </c>
      <c r="K1072" s="24">
        <v>41955</v>
      </c>
      <c r="L1072" s="19">
        <v>0</v>
      </c>
      <c r="M1072" s="28">
        <v>34.950000000000003</v>
      </c>
      <c r="N1072" s="24"/>
    </row>
    <row r="1073" spans="2:14" hidden="1" x14ac:dyDescent="0.25">
      <c r="B1073" s="20">
        <v>34300289</v>
      </c>
      <c r="C1073" s="20"/>
      <c r="D1073" s="20"/>
      <c r="E1073" s="17" t="s">
        <v>14011</v>
      </c>
      <c r="F1073" s="21">
        <v>714</v>
      </c>
      <c r="G1073" s="21" t="s">
        <v>205</v>
      </c>
      <c r="H1073" s="21" t="s">
        <v>206</v>
      </c>
      <c r="I1073" s="20" t="s">
        <v>14012</v>
      </c>
      <c r="J1073" s="20" t="s">
        <v>24175</v>
      </c>
      <c r="K1073" s="24">
        <v>41955</v>
      </c>
      <c r="L1073" s="19">
        <v>0</v>
      </c>
      <c r="M1073" s="28">
        <v>34.950000000000003</v>
      </c>
      <c r="N1073" s="24"/>
    </row>
    <row r="1074" spans="2:14" hidden="1" x14ac:dyDescent="0.25">
      <c r="B1074" s="20">
        <v>34300293</v>
      </c>
      <c r="C1074" s="20"/>
      <c r="D1074" s="20"/>
      <c r="E1074" s="17" t="s">
        <v>14009</v>
      </c>
      <c r="F1074" s="21">
        <v>714</v>
      </c>
      <c r="G1074" s="21" t="s">
        <v>205</v>
      </c>
      <c r="H1074" s="21" t="s">
        <v>206</v>
      </c>
      <c r="I1074" s="20" t="s">
        <v>14010</v>
      </c>
      <c r="J1074" s="20" t="s">
        <v>24176</v>
      </c>
      <c r="K1074" s="24">
        <v>41955</v>
      </c>
      <c r="L1074" s="19">
        <v>0</v>
      </c>
      <c r="M1074" s="28">
        <v>34.950000000000003</v>
      </c>
      <c r="N1074" s="24"/>
    </row>
    <row r="1075" spans="2:14" hidden="1" x14ac:dyDescent="0.25">
      <c r="B1075" s="20">
        <v>34300294</v>
      </c>
      <c r="C1075" s="20"/>
      <c r="D1075" s="20"/>
      <c r="E1075" s="17" t="s">
        <v>14013</v>
      </c>
      <c r="F1075" s="21">
        <v>714</v>
      </c>
      <c r="G1075" s="21" t="s">
        <v>205</v>
      </c>
      <c r="H1075" s="21" t="s">
        <v>206</v>
      </c>
      <c r="I1075" s="20" t="s">
        <v>14014</v>
      </c>
      <c r="J1075" s="20" t="s">
        <v>24177</v>
      </c>
      <c r="K1075" s="24">
        <v>41955</v>
      </c>
      <c r="L1075" s="19">
        <v>0</v>
      </c>
      <c r="M1075" s="28">
        <v>34.950000000000003</v>
      </c>
      <c r="N1075" s="24"/>
    </row>
    <row r="1076" spans="2:14" hidden="1" x14ac:dyDescent="0.25">
      <c r="B1076" s="20">
        <v>34300295</v>
      </c>
      <c r="C1076" s="20"/>
      <c r="D1076" s="20"/>
      <c r="E1076" s="17" t="s">
        <v>14015</v>
      </c>
      <c r="F1076" s="21">
        <v>714</v>
      </c>
      <c r="G1076" s="21" t="s">
        <v>205</v>
      </c>
      <c r="H1076" s="21" t="s">
        <v>206</v>
      </c>
      <c r="I1076" s="20" t="s">
        <v>14016</v>
      </c>
      <c r="J1076" s="20" t="s">
        <v>24178</v>
      </c>
      <c r="K1076" s="24">
        <v>41955</v>
      </c>
      <c r="L1076" s="19">
        <v>0</v>
      </c>
      <c r="M1076" s="28">
        <v>34.950000000000003</v>
      </c>
      <c r="N1076" s="24"/>
    </row>
    <row r="1077" spans="2:14" hidden="1" x14ac:dyDescent="0.25">
      <c r="B1077" s="20">
        <v>34300017</v>
      </c>
      <c r="C1077" s="20"/>
      <c r="D1077" s="20"/>
      <c r="E1077" s="17" t="s">
        <v>15568</v>
      </c>
      <c r="F1077" s="21">
        <v>714</v>
      </c>
      <c r="G1077" s="21" t="s">
        <v>205</v>
      </c>
      <c r="H1077" s="21" t="s">
        <v>206</v>
      </c>
      <c r="I1077" s="20" t="s">
        <v>15569</v>
      </c>
      <c r="J1077" s="20" t="s">
        <v>24179</v>
      </c>
      <c r="K1077" s="24">
        <v>41955</v>
      </c>
      <c r="L1077" s="19">
        <v>0</v>
      </c>
      <c r="M1077" s="28">
        <v>34.950000000000003</v>
      </c>
      <c r="N1077" s="24"/>
    </row>
    <row r="1078" spans="2:14" hidden="1" x14ac:dyDescent="0.25">
      <c r="B1078" s="20">
        <v>33012592</v>
      </c>
      <c r="C1078" s="20"/>
      <c r="D1078" s="20"/>
      <c r="E1078" s="17" t="s">
        <v>4128</v>
      </c>
      <c r="F1078" s="21" t="s">
        <v>3093</v>
      </c>
      <c r="G1078" s="21" t="s">
        <v>205</v>
      </c>
      <c r="H1078" s="21" t="s">
        <v>206</v>
      </c>
      <c r="I1078" s="20" t="s">
        <v>4129</v>
      </c>
      <c r="J1078" s="20" t="s">
        <v>24215</v>
      </c>
      <c r="K1078" s="24">
        <v>43053</v>
      </c>
      <c r="L1078" s="19">
        <v>0</v>
      </c>
      <c r="M1078" s="28">
        <v>79.95</v>
      </c>
      <c r="N1078" s="24"/>
    </row>
    <row r="1079" spans="2:14" hidden="1" x14ac:dyDescent="0.25">
      <c r="B1079" s="20">
        <v>33012593</v>
      </c>
      <c r="C1079" s="20"/>
      <c r="D1079" s="20"/>
      <c r="E1079" s="17" t="s">
        <v>4130</v>
      </c>
      <c r="F1079" s="21" t="s">
        <v>3093</v>
      </c>
      <c r="G1079" s="21" t="s">
        <v>205</v>
      </c>
      <c r="H1079" s="21" t="s">
        <v>206</v>
      </c>
      <c r="I1079" s="20" t="s">
        <v>4131</v>
      </c>
      <c r="J1079" s="20" t="s">
        <v>24216</v>
      </c>
      <c r="K1079" s="24">
        <v>43053</v>
      </c>
      <c r="L1079" s="19">
        <v>0</v>
      </c>
      <c r="M1079" s="28">
        <v>79.95</v>
      </c>
      <c r="N1079" s="24"/>
    </row>
    <row r="1080" spans="2:14" hidden="1" x14ac:dyDescent="0.25">
      <c r="B1080" s="20">
        <v>33012590</v>
      </c>
      <c r="C1080" s="20"/>
      <c r="D1080" s="20"/>
      <c r="E1080" s="17" t="s">
        <v>4132</v>
      </c>
      <c r="F1080" s="21" t="s">
        <v>3093</v>
      </c>
      <c r="G1080" s="21" t="s">
        <v>205</v>
      </c>
      <c r="H1080" s="21" t="s">
        <v>206</v>
      </c>
      <c r="I1080" s="20" t="s">
        <v>4133</v>
      </c>
      <c r="J1080" s="20" t="s">
        <v>24217</v>
      </c>
      <c r="K1080" s="24">
        <v>43053</v>
      </c>
      <c r="L1080" s="19">
        <v>0</v>
      </c>
      <c r="M1080" s="28">
        <v>79.95</v>
      </c>
      <c r="N1080" s="24"/>
    </row>
    <row r="1081" spans="2:14" hidden="1" x14ac:dyDescent="0.25">
      <c r="B1081" s="20">
        <v>33012589</v>
      </c>
      <c r="C1081" s="20"/>
      <c r="D1081" s="20"/>
      <c r="E1081" s="17" t="s">
        <v>4134</v>
      </c>
      <c r="F1081" s="21" t="s">
        <v>3093</v>
      </c>
      <c r="G1081" s="21" t="s">
        <v>205</v>
      </c>
      <c r="H1081" s="21" t="s">
        <v>206</v>
      </c>
      <c r="I1081" s="20" t="s">
        <v>4135</v>
      </c>
      <c r="J1081" s="20" t="s">
        <v>24218</v>
      </c>
      <c r="K1081" s="24">
        <v>43053</v>
      </c>
      <c r="L1081" s="19">
        <v>0</v>
      </c>
      <c r="M1081" s="28">
        <v>79.95</v>
      </c>
      <c r="N1081" s="24"/>
    </row>
    <row r="1082" spans="2:14" hidden="1" x14ac:dyDescent="0.25">
      <c r="B1082" s="20">
        <v>33012588</v>
      </c>
      <c r="C1082" s="20"/>
      <c r="D1082" s="20"/>
      <c r="E1082" s="17" t="s">
        <v>4136</v>
      </c>
      <c r="F1082" s="21" t="s">
        <v>3093</v>
      </c>
      <c r="G1082" s="21" t="s">
        <v>205</v>
      </c>
      <c r="H1082" s="21" t="s">
        <v>206</v>
      </c>
      <c r="I1082" s="20" t="s">
        <v>4137</v>
      </c>
      <c r="J1082" s="20" t="s">
        <v>24219</v>
      </c>
      <c r="K1082" s="24">
        <v>43053</v>
      </c>
      <c r="L1082" s="19">
        <v>0</v>
      </c>
      <c r="M1082" s="28">
        <v>79.95</v>
      </c>
      <c r="N1082" s="24"/>
    </row>
    <row r="1083" spans="2:14" hidden="1" x14ac:dyDescent="0.25">
      <c r="B1083" s="20">
        <v>33012591</v>
      </c>
      <c r="C1083" s="20"/>
      <c r="D1083" s="20"/>
      <c r="E1083" s="17" t="s">
        <v>4138</v>
      </c>
      <c r="F1083" s="21" t="s">
        <v>3093</v>
      </c>
      <c r="G1083" s="21" t="s">
        <v>205</v>
      </c>
      <c r="H1083" s="21" t="s">
        <v>206</v>
      </c>
      <c r="I1083" s="20" t="s">
        <v>4139</v>
      </c>
      <c r="J1083" s="20" t="s">
        <v>24220</v>
      </c>
      <c r="K1083" s="24">
        <v>43053</v>
      </c>
      <c r="L1083" s="19">
        <v>0</v>
      </c>
      <c r="M1083" s="28">
        <v>79.95</v>
      </c>
      <c r="N1083" s="24"/>
    </row>
    <row r="1084" spans="2:14" hidden="1" x14ac:dyDescent="0.25">
      <c r="B1084" s="20">
        <v>33012598</v>
      </c>
      <c r="C1084" s="20"/>
      <c r="D1084" s="20"/>
      <c r="E1084" s="17" t="s">
        <v>4140</v>
      </c>
      <c r="F1084" s="21" t="s">
        <v>3093</v>
      </c>
      <c r="G1084" s="21" t="s">
        <v>205</v>
      </c>
      <c r="H1084" s="21" t="s">
        <v>206</v>
      </c>
      <c r="I1084" s="20" t="s">
        <v>4141</v>
      </c>
      <c r="J1084" s="20" t="s">
        <v>24221</v>
      </c>
      <c r="K1084" s="24">
        <v>43053</v>
      </c>
      <c r="L1084" s="19">
        <v>0</v>
      </c>
      <c r="M1084" s="28">
        <v>79.95</v>
      </c>
      <c r="N1084" s="24"/>
    </row>
    <row r="1085" spans="2:14" hidden="1" x14ac:dyDescent="0.25">
      <c r="B1085" s="20">
        <v>33012599</v>
      </c>
      <c r="C1085" s="20"/>
      <c r="D1085" s="20"/>
      <c r="E1085" s="17" t="s">
        <v>4142</v>
      </c>
      <c r="F1085" s="21" t="s">
        <v>3093</v>
      </c>
      <c r="G1085" s="21" t="s">
        <v>205</v>
      </c>
      <c r="H1085" s="21" t="s">
        <v>206</v>
      </c>
      <c r="I1085" s="20" t="s">
        <v>4143</v>
      </c>
      <c r="J1085" s="20" t="s">
        <v>24222</v>
      </c>
      <c r="K1085" s="24">
        <v>43053</v>
      </c>
      <c r="L1085" s="19">
        <v>0</v>
      </c>
      <c r="M1085" s="28">
        <v>79.95</v>
      </c>
      <c r="N1085" s="24"/>
    </row>
    <row r="1086" spans="2:14" hidden="1" x14ac:dyDescent="0.25">
      <c r="B1086" s="20">
        <v>33012596</v>
      </c>
      <c r="C1086" s="20"/>
      <c r="D1086" s="20"/>
      <c r="E1086" s="17" t="s">
        <v>4144</v>
      </c>
      <c r="F1086" s="21" t="s">
        <v>3093</v>
      </c>
      <c r="G1086" s="21" t="s">
        <v>205</v>
      </c>
      <c r="H1086" s="21" t="s">
        <v>206</v>
      </c>
      <c r="I1086" s="20" t="s">
        <v>4145</v>
      </c>
      <c r="J1086" s="20" t="s">
        <v>24223</v>
      </c>
      <c r="K1086" s="24">
        <v>43053</v>
      </c>
      <c r="L1086" s="19">
        <v>0</v>
      </c>
      <c r="M1086" s="28">
        <v>79.95</v>
      </c>
      <c r="N1086" s="24"/>
    </row>
    <row r="1087" spans="2:14" hidden="1" x14ac:dyDescent="0.25">
      <c r="B1087" s="20">
        <v>33012595</v>
      </c>
      <c r="C1087" s="20"/>
      <c r="D1087" s="20"/>
      <c r="E1087" s="17" t="s">
        <v>4146</v>
      </c>
      <c r="F1087" s="21" t="s">
        <v>3093</v>
      </c>
      <c r="G1087" s="21" t="s">
        <v>205</v>
      </c>
      <c r="H1087" s="21" t="s">
        <v>206</v>
      </c>
      <c r="I1087" s="20" t="s">
        <v>4147</v>
      </c>
      <c r="J1087" s="20" t="s">
        <v>24224</v>
      </c>
      <c r="K1087" s="24">
        <v>43053</v>
      </c>
      <c r="L1087" s="19">
        <v>0</v>
      </c>
      <c r="M1087" s="28">
        <v>79.95</v>
      </c>
      <c r="N1087" s="24"/>
    </row>
    <row r="1088" spans="2:14" hidden="1" x14ac:dyDescent="0.25">
      <c r="B1088" s="20">
        <v>33012594</v>
      </c>
      <c r="C1088" s="20"/>
      <c r="D1088" s="20"/>
      <c r="E1088" s="17" t="s">
        <v>4148</v>
      </c>
      <c r="F1088" s="21" t="s">
        <v>3093</v>
      </c>
      <c r="G1088" s="21" t="s">
        <v>205</v>
      </c>
      <c r="H1088" s="21" t="s">
        <v>206</v>
      </c>
      <c r="I1088" s="20" t="s">
        <v>4149</v>
      </c>
      <c r="J1088" s="20" t="s">
        <v>24225</v>
      </c>
      <c r="K1088" s="24">
        <v>43053</v>
      </c>
      <c r="L1088" s="19">
        <v>0</v>
      </c>
      <c r="M1088" s="28">
        <v>79.95</v>
      </c>
      <c r="N1088" s="24"/>
    </row>
    <row r="1089" spans="2:14" hidden="1" x14ac:dyDescent="0.25">
      <c r="B1089" s="20">
        <v>33012597</v>
      </c>
      <c r="C1089" s="20"/>
      <c r="D1089" s="20"/>
      <c r="E1089" s="17" t="s">
        <v>4150</v>
      </c>
      <c r="F1089" s="21" t="s">
        <v>3093</v>
      </c>
      <c r="G1089" s="21" t="s">
        <v>205</v>
      </c>
      <c r="H1089" s="21" t="s">
        <v>206</v>
      </c>
      <c r="I1089" s="20" t="s">
        <v>4151</v>
      </c>
      <c r="J1089" s="20" t="s">
        <v>24226</v>
      </c>
      <c r="K1089" s="24">
        <v>43053</v>
      </c>
      <c r="L1089" s="19">
        <v>0</v>
      </c>
      <c r="M1089" s="28">
        <v>79.95</v>
      </c>
      <c r="N1089" s="24"/>
    </row>
    <row r="1090" spans="2:14" hidden="1" x14ac:dyDescent="0.25">
      <c r="B1090" s="20">
        <v>33110073</v>
      </c>
      <c r="C1090" s="20"/>
      <c r="D1090" s="20"/>
      <c r="E1090" s="17" t="s">
        <v>3708</v>
      </c>
      <c r="F1090" s="21" t="s">
        <v>3093</v>
      </c>
      <c r="G1090" s="21" t="s">
        <v>205</v>
      </c>
      <c r="H1090" s="21" t="s">
        <v>206</v>
      </c>
      <c r="I1090" s="20" t="s">
        <v>3709</v>
      </c>
      <c r="J1090" s="20" t="s">
        <v>24245</v>
      </c>
      <c r="K1090" s="24">
        <v>42368</v>
      </c>
      <c r="L1090" s="19">
        <v>0</v>
      </c>
      <c r="M1090" s="28">
        <v>69.95</v>
      </c>
      <c r="N1090" s="24"/>
    </row>
    <row r="1091" spans="2:14" hidden="1" x14ac:dyDescent="0.25">
      <c r="B1091" s="20">
        <v>33110072</v>
      </c>
      <c r="C1091" s="20"/>
      <c r="D1091" s="20"/>
      <c r="E1091" s="17" t="s">
        <v>3710</v>
      </c>
      <c r="F1091" s="21" t="s">
        <v>3093</v>
      </c>
      <c r="G1091" s="21" t="s">
        <v>205</v>
      </c>
      <c r="H1091" s="21" t="s">
        <v>206</v>
      </c>
      <c r="I1091" s="20" t="s">
        <v>3711</v>
      </c>
      <c r="J1091" s="20" t="s">
        <v>24246</v>
      </c>
      <c r="K1091" s="24">
        <v>42368</v>
      </c>
      <c r="L1091" s="19">
        <v>0</v>
      </c>
      <c r="M1091" s="28">
        <v>69.95</v>
      </c>
      <c r="N1091" s="24"/>
    </row>
    <row r="1092" spans="2:14" hidden="1" x14ac:dyDescent="0.25">
      <c r="B1092" s="20">
        <v>33110071</v>
      </c>
      <c r="C1092" s="20"/>
      <c r="D1092" s="20"/>
      <c r="E1092" s="17" t="s">
        <v>3712</v>
      </c>
      <c r="F1092" s="21" t="s">
        <v>3093</v>
      </c>
      <c r="G1092" s="21" t="s">
        <v>205</v>
      </c>
      <c r="H1092" s="21" t="s">
        <v>206</v>
      </c>
      <c r="I1092" s="20" t="s">
        <v>3713</v>
      </c>
      <c r="J1092" s="20" t="s">
        <v>24247</v>
      </c>
      <c r="K1092" s="24">
        <v>42368</v>
      </c>
      <c r="L1092" s="19">
        <v>0</v>
      </c>
      <c r="M1092" s="28">
        <v>69.95</v>
      </c>
      <c r="N1092" s="24"/>
    </row>
    <row r="1093" spans="2:14" hidden="1" x14ac:dyDescent="0.25">
      <c r="B1093" s="20">
        <v>33110070</v>
      </c>
      <c r="C1093" s="20"/>
      <c r="D1093" s="20"/>
      <c r="E1093" s="17" t="s">
        <v>3714</v>
      </c>
      <c r="F1093" s="21" t="s">
        <v>3093</v>
      </c>
      <c r="G1093" s="21" t="s">
        <v>205</v>
      </c>
      <c r="H1093" s="21" t="s">
        <v>206</v>
      </c>
      <c r="I1093" s="20" t="s">
        <v>3715</v>
      </c>
      <c r="J1093" s="20" t="s">
        <v>24248</v>
      </c>
      <c r="K1093" s="24">
        <v>42368</v>
      </c>
      <c r="L1093" s="19">
        <v>0</v>
      </c>
      <c r="M1093" s="28">
        <v>69.95</v>
      </c>
      <c r="N1093" s="24"/>
    </row>
    <row r="1094" spans="2:14" hidden="1" x14ac:dyDescent="0.25">
      <c r="B1094" s="20">
        <v>33110057</v>
      </c>
      <c r="C1094" s="20"/>
      <c r="D1094" s="20"/>
      <c r="E1094" s="17" t="s">
        <v>3929</v>
      </c>
      <c r="F1094" s="21" t="s">
        <v>3093</v>
      </c>
      <c r="G1094" s="21" t="s">
        <v>205</v>
      </c>
      <c r="H1094" s="21" t="s">
        <v>206</v>
      </c>
      <c r="I1094" s="20" t="s">
        <v>3930</v>
      </c>
      <c r="J1094" s="20" t="s">
        <v>24264</v>
      </c>
      <c r="K1094" s="24">
        <v>42240</v>
      </c>
      <c r="L1094" s="19">
        <v>0</v>
      </c>
      <c r="M1094" s="28">
        <v>69.95</v>
      </c>
      <c r="N1094" s="24"/>
    </row>
    <row r="1095" spans="2:14" hidden="1" x14ac:dyDescent="0.25">
      <c r="B1095" s="20">
        <v>33210033</v>
      </c>
      <c r="C1095" s="20"/>
      <c r="D1095" s="20"/>
      <c r="E1095" s="17" t="s">
        <v>3654</v>
      </c>
      <c r="F1095" s="21" t="s">
        <v>3093</v>
      </c>
      <c r="G1095" s="21" t="s">
        <v>205</v>
      </c>
      <c r="H1095" s="21" t="s">
        <v>206</v>
      </c>
      <c r="I1095" s="20" t="s">
        <v>3655</v>
      </c>
      <c r="J1095" s="20" t="s">
        <v>24275</v>
      </c>
      <c r="K1095" s="24">
        <v>42240</v>
      </c>
      <c r="L1095" s="19">
        <v>0</v>
      </c>
      <c r="M1095" s="28">
        <v>189.95</v>
      </c>
      <c r="N1095" s="24"/>
    </row>
    <row r="1096" spans="2:14" hidden="1" x14ac:dyDescent="0.25">
      <c r="B1096" s="20">
        <v>33210038</v>
      </c>
      <c r="C1096" s="20"/>
      <c r="D1096" s="20"/>
      <c r="E1096" s="17" t="s">
        <v>3656</v>
      </c>
      <c r="F1096" s="21" t="s">
        <v>3093</v>
      </c>
      <c r="G1096" s="21" t="s">
        <v>205</v>
      </c>
      <c r="H1096" s="21" t="s">
        <v>206</v>
      </c>
      <c r="I1096" s="20" t="s">
        <v>3657</v>
      </c>
      <c r="J1096" s="20" t="s">
        <v>24276</v>
      </c>
      <c r="K1096" s="24">
        <v>42240</v>
      </c>
      <c r="L1096" s="19">
        <v>0</v>
      </c>
      <c r="M1096" s="28">
        <v>189.95</v>
      </c>
      <c r="N1096" s="24"/>
    </row>
    <row r="1097" spans="2:14" hidden="1" x14ac:dyDescent="0.25">
      <c r="B1097" s="20">
        <v>33020529</v>
      </c>
      <c r="C1097" s="20"/>
      <c r="D1097" s="20"/>
      <c r="E1097" s="17" t="s">
        <v>3889</v>
      </c>
      <c r="F1097" s="21" t="s">
        <v>3093</v>
      </c>
      <c r="G1097" s="21" t="s">
        <v>205</v>
      </c>
      <c r="H1097" s="21" t="s">
        <v>206</v>
      </c>
      <c r="I1097" s="20" t="s">
        <v>3890</v>
      </c>
      <c r="J1097" s="20" t="s">
        <v>24277</v>
      </c>
      <c r="K1097" s="24">
        <v>43770</v>
      </c>
      <c r="L1097" s="19">
        <v>0</v>
      </c>
      <c r="M1097" s="28">
        <v>99.95</v>
      </c>
      <c r="N1097" s="24"/>
    </row>
    <row r="1098" spans="2:14" hidden="1" x14ac:dyDescent="0.25">
      <c r="B1098" s="20">
        <v>33020528</v>
      </c>
      <c r="C1098" s="20"/>
      <c r="D1098" s="20"/>
      <c r="E1098" s="17" t="s">
        <v>3891</v>
      </c>
      <c r="F1098" s="21" t="s">
        <v>3093</v>
      </c>
      <c r="G1098" s="21" t="s">
        <v>205</v>
      </c>
      <c r="H1098" s="21" t="s">
        <v>206</v>
      </c>
      <c r="I1098" s="20" t="s">
        <v>3892</v>
      </c>
      <c r="J1098" s="20" t="s">
        <v>24278</v>
      </c>
      <c r="K1098" s="24">
        <v>43770</v>
      </c>
      <c r="L1098" s="19">
        <v>0</v>
      </c>
      <c r="M1098" s="28">
        <v>99.95</v>
      </c>
      <c r="N1098" s="24"/>
    </row>
    <row r="1099" spans="2:14" hidden="1" x14ac:dyDescent="0.25">
      <c r="B1099" s="20">
        <v>33020527</v>
      </c>
      <c r="C1099" s="20"/>
      <c r="D1099" s="20"/>
      <c r="E1099" s="17" t="s">
        <v>3893</v>
      </c>
      <c r="F1099" s="21" t="s">
        <v>3093</v>
      </c>
      <c r="G1099" s="21" t="s">
        <v>205</v>
      </c>
      <c r="H1099" s="21" t="s">
        <v>206</v>
      </c>
      <c r="I1099" s="20" t="s">
        <v>3894</v>
      </c>
      <c r="J1099" s="20" t="s">
        <v>24279</v>
      </c>
      <c r="K1099" s="24">
        <v>43770</v>
      </c>
      <c r="L1099" s="19">
        <v>0</v>
      </c>
      <c r="M1099" s="28">
        <v>99.95</v>
      </c>
      <c r="N1099" s="24"/>
    </row>
    <row r="1100" spans="2:14" hidden="1" x14ac:dyDescent="0.25">
      <c r="B1100" s="20">
        <v>33020530</v>
      </c>
      <c r="C1100" s="20"/>
      <c r="D1100" s="20"/>
      <c r="E1100" s="17" t="s">
        <v>3895</v>
      </c>
      <c r="F1100" s="21" t="s">
        <v>3093</v>
      </c>
      <c r="G1100" s="21" t="s">
        <v>205</v>
      </c>
      <c r="H1100" s="21" t="s">
        <v>206</v>
      </c>
      <c r="I1100" s="20" t="s">
        <v>3896</v>
      </c>
      <c r="J1100" s="20" t="s">
        <v>24280</v>
      </c>
      <c r="K1100" s="24">
        <v>43770</v>
      </c>
      <c r="L1100" s="19">
        <v>0</v>
      </c>
      <c r="M1100" s="28">
        <v>99.95</v>
      </c>
      <c r="N1100" s="24"/>
    </row>
    <row r="1101" spans="2:14" hidden="1" x14ac:dyDescent="0.25">
      <c r="B1101" s="20">
        <v>33020526</v>
      </c>
      <c r="C1101" s="20"/>
      <c r="D1101" s="20"/>
      <c r="E1101" s="17" t="s">
        <v>3897</v>
      </c>
      <c r="F1101" s="21" t="s">
        <v>3093</v>
      </c>
      <c r="G1101" s="21" t="s">
        <v>205</v>
      </c>
      <c r="H1101" s="21" t="s">
        <v>206</v>
      </c>
      <c r="I1101" s="20" t="s">
        <v>3898</v>
      </c>
      <c r="J1101" s="20" t="s">
        <v>24281</v>
      </c>
      <c r="K1101" s="24">
        <v>43770</v>
      </c>
      <c r="L1101" s="19">
        <v>0</v>
      </c>
      <c r="M1101" s="28">
        <v>99.95</v>
      </c>
      <c r="N1101" s="24"/>
    </row>
    <row r="1102" spans="2:14" hidden="1" x14ac:dyDescent="0.25">
      <c r="B1102" s="20">
        <v>33020534</v>
      </c>
      <c r="C1102" s="20"/>
      <c r="D1102" s="20"/>
      <c r="E1102" s="17" t="s">
        <v>3899</v>
      </c>
      <c r="F1102" s="21" t="s">
        <v>3093</v>
      </c>
      <c r="G1102" s="21" t="s">
        <v>205</v>
      </c>
      <c r="H1102" s="21" t="s">
        <v>206</v>
      </c>
      <c r="I1102" s="20" t="s">
        <v>3900</v>
      </c>
      <c r="J1102" s="20" t="s">
        <v>24282</v>
      </c>
      <c r="K1102" s="24">
        <v>43770</v>
      </c>
      <c r="L1102" s="19">
        <v>0</v>
      </c>
      <c r="M1102" s="28">
        <v>99.95</v>
      </c>
      <c r="N1102" s="24"/>
    </row>
    <row r="1103" spans="2:14" hidden="1" x14ac:dyDescent="0.25">
      <c r="B1103" s="20">
        <v>33020533</v>
      </c>
      <c r="C1103" s="20"/>
      <c r="D1103" s="20"/>
      <c r="E1103" s="17" t="s">
        <v>3901</v>
      </c>
      <c r="F1103" s="21" t="s">
        <v>3093</v>
      </c>
      <c r="G1103" s="21" t="s">
        <v>205</v>
      </c>
      <c r="H1103" s="21" t="s">
        <v>206</v>
      </c>
      <c r="I1103" s="20" t="s">
        <v>3902</v>
      </c>
      <c r="J1103" s="20" t="s">
        <v>24283</v>
      </c>
      <c r="K1103" s="24">
        <v>43770</v>
      </c>
      <c r="L1103" s="19">
        <v>0</v>
      </c>
      <c r="M1103" s="28">
        <v>99.95</v>
      </c>
      <c r="N1103" s="24"/>
    </row>
    <row r="1104" spans="2:14" hidden="1" x14ac:dyDescent="0.25">
      <c r="B1104" s="20">
        <v>33020532</v>
      </c>
      <c r="C1104" s="20"/>
      <c r="D1104" s="20"/>
      <c r="E1104" s="17" t="s">
        <v>3903</v>
      </c>
      <c r="F1104" s="21" t="s">
        <v>3093</v>
      </c>
      <c r="G1104" s="21" t="s">
        <v>205</v>
      </c>
      <c r="H1104" s="21" t="s">
        <v>206</v>
      </c>
      <c r="I1104" s="20" t="s">
        <v>3904</v>
      </c>
      <c r="J1104" s="20" t="s">
        <v>24284</v>
      </c>
      <c r="K1104" s="24">
        <v>43770</v>
      </c>
      <c r="L1104" s="19">
        <v>0</v>
      </c>
      <c r="M1104" s="28">
        <v>99.95</v>
      </c>
      <c r="N1104" s="24"/>
    </row>
    <row r="1105" spans="2:14" hidden="1" x14ac:dyDescent="0.25">
      <c r="B1105" s="20">
        <v>33020535</v>
      </c>
      <c r="C1105" s="20"/>
      <c r="D1105" s="20"/>
      <c r="E1105" s="17" t="s">
        <v>3905</v>
      </c>
      <c r="F1105" s="21" t="s">
        <v>3093</v>
      </c>
      <c r="G1105" s="21" t="s">
        <v>205</v>
      </c>
      <c r="H1105" s="21" t="s">
        <v>206</v>
      </c>
      <c r="I1105" s="20" t="s">
        <v>3906</v>
      </c>
      <c r="J1105" s="20" t="s">
        <v>24285</v>
      </c>
      <c r="K1105" s="24">
        <v>43770</v>
      </c>
      <c r="L1105" s="19">
        <v>0</v>
      </c>
      <c r="M1105" s="28">
        <v>99.95</v>
      </c>
      <c r="N1105" s="24"/>
    </row>
    <row r="1106" spans="2:14" hidden="1" x14ac:dyDescent="0.25">
      <c r="B1106" s="20">
        <v>33020531</v>
      </c>
      <c r="C1106" s="20"/>
      <c r="D1106" s="20"/>
      <c r="E1106" s="17" t="s">
        <v>3907</v>
      </c>
      <c r="F1106" s="21" t="s">
        <v>3093</v>
      </c>
      <c r="G1106" s="21" t="s">
        <v>205</v>
      </c>
      <c r="H1106" s="21" t="s">
        <v>206</v>
      </c>
      <c r="I1106" s="20" t="s">
        <v>3908</v>
      </c>
      <c r="J1106" s="20" t="s">
        <v>24286</v>
      </c>
      <c r="K1106" s="24">
        <v>43770</v>
      </c>
      <c r="L1106" s="19">
        <v>0</v>
      </c>
      <c r="M1106" s="28">
        <v>99.95</v>
      </c>
      <c r="N1106" s="24"/>
    </row>
    <row r="1107" spans="2:14" hidden="1" x14ac:dyDescent="0.25">
      <c r="B1107" s="20">
        <v>33020539</v>
      </c>
      <c r="C1107" s="20"/>
      <c r="D1107" s="20"/>
      <c r="E1107" s="17" t="s">
        <v>3879</v>
      </c>
      <c r="F1107" s="21" t="s">
        <v>3093</v>
      </c>
      <c r="G1107" s="21" t="s">
        <v>205</v>
      </c>
      <c r="H1107" s="21" t="s">
        <v>206</v>
      </c>
      <c r="I1107" s="20" t="s">
        <v>3880</v>
      </c>
      <c r="J1107" s="20" t="s">
        <v>24287</v>
      </c>
      <c r="K1107" s="24">
        <v>43770</v>
      </c>
      <c r="L1107" s="19">
        <v>0</v>
      </c>
      <c r="M1107" s="28">
        <v>99.95</v>
      </c>
      <c r="N1107" s="24"/>
    </row>
    <row r="1108" spans="2:14" hidden="1" x14ac:dyDescent="0.25">
      <c r="B1108" s="20">
        <v>33020538</v>
      </c>
      <c r="C1108" s="20"/>
      <c r="D1108" s="20"/>
      <c r="E1108" s="17" t="s">
        <v>3881</v>
      </c>
      <c r="F1108" s="21" t="s">
        <v>3093</v>
      </c>
      <c r="G1108" s="21" t="s">
        <v>205</v>
      </c>
      <c r="H1108" s="21" t="s">
        <v>206</v>
      </c>
      <c r="I1108" s="20" t="s">
        <v>3882</v>
      </c>
      <c r="J1108" s="20" t="s">
        <v>24288</v>
      </c>
      <c r="K1108" s="24">
        <v>43770</v>
      </c>
      <c r="L1108" s="19">
        <v>0</v>
      </c>
      <c r="M1108" s="28">
        <v>99.95</v>
      </c>
      <c r="N1108" s="24"/>
    </row>
    <row r="1109" spans="2:14" hidden="1" x14ac:dyDescent="0.25">
      <c r="B1109" s="20">
        <v>33020537</v>
      </c>
      <c r="C1109" s="20"/>
      <c r="D1109" s="20"/>
      <c r="E1109" s="17" t="s">
        <v>3883</v>
      </c>
      <c r="F1109" s="21" t="s">
        <v>3093</v>
      </c>
      <c r="G1109" s="21" t="s">
        <v>205</v>
      </c>
      <c r="H1109" s="21" t="s">
        <v>206</v>
      </c>
      <c r="I1109" s="20" t="s">
        <v>3884</v>
      </c>
      <c r="J1109" s="20" t="s">
        <v>24289</v>
      </c>
      <c r="K1109" s="24">
        <v>43770</v>
      </c>
      <c r="L1109" s="19">
        <v>0</v>
      </c>
      <c r="M1109" s="28">
        <v>99.95</v>
      </c>
      <c r="N1109" s="24"/>
    </row>
    <row r="1110" spans="2:14" hidden="1" x14ac:dyDescent="0.25">
      <c r="B1110" s="20">
        <v>33020540</v>
      </c>
      <c r="C1110" s="20"/>
      <c r="D1110" s="20"/>
      <c r="E1110" s="17" t="s">
        <v>3885</v>
      </c>
      <c r="F1110" s="21" t="s">
        <v>3093</v>
      </c>
      <c r="G1110" s="21" t="s">
        <v>205</v>
      </c>
      <c r="H1110" s="21" t="s">
        <v>206</v>
      </c>
      <c r="I1110" s="20" t="s">
        <v>3886</v>
      </c>
      <c r="J1110" s="20" t="s">
        <v>24290</v>
      </c>
      <c r="K1110" s="24">
        <v>43770</v>
      </c>
      <c r="L1110" s="19">
        <v>0</v>
      </c>
      <c r="M1110" s="28">
        <v>99.95</v>
      </c>
      <c r="N1110" s="24"/>
    </row>
    <row r="1111" spans="2:14" hidden="1" x14ac:dyDescent="0.25">
      <c r="B1111" s="20">
        <v>33020536</v>
      </c>
      <c r="C1111" s="20"/>
      <c r="D1111" s="20"/>
      <c r="E1111" s="17" t="s">
        <v>3887</v>
      </c>
      <c r="F1111" s="21" t="s">
        <v>3093</v>
      </c>
      <c r="G1111" s="21" t="s">
        <v>205</v>
      </c>
      <c r="H1111" s="21" t="s">
        <v>206</v>
      </c>
      <c r="I1111" s="20" t="s">
        <v>3888</v>
      </c>
      <c r="J1111" s="20" t="s">
        <v>24291</v>
      </c>
      <c r="K1111" s="24">
        <v>43770</v>
      </c>
      <c r="L1111" s="19">
        <v>0</v>
      </c>
      <c r="M1111" s="28">
        <v>99.95</v>
      </c>
      <c r="N1111" s="24"/>
    </row>
    <row r="1112" spans="2:14" hidden="1" x14ac:dyDescent="0.25">
      <c r="B1112" s="20">
        <v>33020394</v>
      </c>
      <c r="C1112" s="20"/>
      <c r="D1112" s="20"/>
      <c r="E1112" s="17" t="s">
        <v>3768</v>
      </c>
      <c r="F1112" s="21" t="s">
        <v>3093</v>
      </c>
      <c r="G1112" s="21" t="s">
        <v>205</v>
      </c>
      <c r="H1112" s="21" t="s">
        <v>206</v>
      </c>
      <c r="I1112" s="20" t="s">
        <v>3769</v>
      </c>
      <c r="J1112" s="20" t="s">
        <v>24312</v>
      </c>
      <c r="K1112" s="24">
        <v>43617</v>
      </c>
      <c r="L1112" s="19">
        <v>0</v>
      </c>
      <c r="M1112" s="28">
        <v>79.95</v>
      </c>
      <c r="N1112" s="24"/>
    </row>
    <row r="1113" spans="2:14" hidden="1" x14ac:dyDescent="0.25">
      <c r="B1113" s="20">
        <v>33020393</v>
      </c>
      <c r="C1113" s="20"/>
      <c r="D1113" s="20"/>
      <c r="E1113" s="17" t="s">
        <v>3770</v>
      </c>
      <c r="F1113" s="21" t="s">
        <v>3093</v>
      </c>
      <c r="G1113" s="21" t="s">
        <v>205</v>
      </c>
      <c r="H1113" s="21" t="s">
        <v>206</v>
      </c>
      <c r="I1113" s="20" t="s">
        <v>3771</v>
      </c>
      <c r="J1113" s="20" t="s">
        <v>24313</v>
      </c>
      <c r="K1113" s="24">
        <v>43617</v>
      </c>
      <c r="L1113" s="19">
        <v>0</v>
      </c>
      <c r="M1113" s="28">
        <v>79.95</v>
      </c>
      <c r="N1113" s="24"/>
    </row>
    <row r="1114" spans="2:14" hidden="1" x14ac:dyDescent="0.25">
      <c r="B1114" s="20">
        <v>33020392</v>
      </c>
      <c r="C1114" s="20"/>
      <c r="D1114" s="20"/>
      <c r="E1114" s="17" t="s">
        <v>3772</v>
      </c>
      <c r="F1114" s="21" t="s">
        <v>3093</v>
      </c>
      <c r="G1114" s="21" t="s">
        <v>205</v>
      </c>
      <c r="H1114" s="21" t="s">
        <v>206</v>
      </c>
      <c r="I1114" s="20" t="s">
        <v>3773</v>
      </c>
      <c r="J1114" s="20" t="s">
        <v>24314</v>
      </c>
      <c r="K1114" s="24">
        <v>43617</v>
      </c>
      <c r="L1114" s="19">
        <v>0</v>
      </c>
      <c r="M1114" s="28">
        <v>79.95</v>
      </c>
      <c r="N1114" s="24"/>
    </row>
    <row r="1115" spans="2:14" hidden="1" x14ac:dyDescent="0.25">
      <c r="B1115" s="20">
        <v>33020391</v>
      </c>
      <c r="C1115" s="20"/>
      <c r="D1115" s="20"/>
      <c r="E1115" s="17" t="s">
        <v>3774</v>
      </c>
      <c r="F1115" s="21" t="s">
        <v>3093</v>
      </c>
      <c r="G1115" s="21" t="s">
        <v>205</v>
      </c>
      <c r="H1115" s="21" t="s">
        <v>206</v>
      </c>
      <c r="I1115" s="20" t="s">
        <v>3775</v>
      </c>
      <c r="J1115" s="20" t="s">
        <v>24315</v>
      </c>
      <c r="K1115" s="24">
        <v>43617</v>
      </c>
      <c r="L1115" s="19">
        <v>0</v>
      </c>
      <c r="M1115" s="28">
        <v>79.95</v>
      </c>
      <c r="N1115" s="24"/>
    </row>
    <row r="1116" spans="2:14" hidden="1" x14ac:dyDescent="0.25">
      <c r="B1116" s="20">
        <v>33020390</v>
      </c>
      <c r="C1116" s="20"/>
      <c r="D1116" s="20"/>
      <c r="E1116" s="17" t="s">
        <v>3750</v>
      </c>
      <c r="F1116" s="21" t="s">
        <v>3093</v>
      </c>
      <c r="G1116" s="21" t="s">
        <v>205</v>
      </c>
      <c r="H1116" s="21" t="s">
        <v>206</v>
      </c>
      <c r="I1116" s="20" t="s">
        <v>3751</v>
      </c>
      <c r="J1116" s="20" t="s">
        <v>24316</v>
      </c>
      <c r="K1116" s="24">
        <v>43617</v>
      </c>
      <c r="L1116" s="19">
        <v>0</v>
      </c>
      <c r="M1116" s="28">
        <v>79.95</v>
      </c>
      <c r="N1116" s="24"/>
    </row>
    <row r="1117" spans="2:14" hidden="1" x14ac:dyDescent="0.25">
      <c r="B1117" s="20">
        <v>33020389</v>
      </c>
      <c r="C1117" s="20"/>
      <c r="D1117" s="20"/>
      <c r="E1117" s="17" t="s">
        <v>3754</v>
      </c>
      <c r="F1117" s="21" t="s">
        <v>3093</v>
      </c>
      <c r="G1117" s="21" t="s">
        <v>205</v>
      </c>
      <c r="H1117" s="21" t="s">
        <v>206</v>
      </c>
      <c r="I1117" s="20" t="s">
        <v>3755</v>
      </c>
      <c r="J1117" s="20" t="s">
        <v>24317</v>
      </c>
      <c r="K1117" s="24">
        <v>43617</v>
      </c>
      <c r="L1117" s="19">
        <v>0</v>
      </c>
      <c r="M1117" s="28">
        <v>79.95</v>
      </c>
      <c r="N1117" s="24"/>
    </row>
    <row r="1118" spans="2:14" hidden="1" x14ac:dyDescent="0.25">
      <c r="B1118" s="20">
        <v>33020388</v>
      </c>
      <c r="C1118" s="20"/>
      <c r="D1118" s="20"/>
      <c r="E1118" s="17" t="s">
        <v>3757</v>
      </c>
      <c r="F1118" s="21" t="s">
        <v>3093</v>
      </c>
      <c r="G1118" s="21" t="s">
        <v>205</v>
      </c>
      <c r="H1118" s="21" t="s">
        <v>206</v>
      </c>
      <c r="I1118" s="20" t="s">
        <v>3758</v>
      </c>
      <c r="J1118" s="20" t="s">
        <v>24318</v>
      </c>
      <c r="K1118" s="24">
        <v>43617</v>
      </c>
      <c r="L1118" s="19">
        <v>0</v>
      </c>
      <c r="M1118" s="28">
        <v>79.95</v>
      </c>
      <c r="N1118" s="24"/>
    </row>
    <row r="1119" spans="2:14" hidden="1" x14ac:dyDescent="0.25">
      <c r="B1119" s="20">
        <v>33020387</v>
      </c>
      <c r="C1119" s="20"/>
      <c r="D1119" s="20"/>
      <c r="E1119" s="17" t="s">
        <v>3760</v>
      </c>
      <c r="F1119" s="21" t="s">
        <v>3093</v>
      </c>
      <c r="G1119" s="21" t="s">
        <v>205</v>
      </c>
      <c r="H1119" s="21" t="s">
        <v>206</v>
      </c>
      <c r="I1119" s="20" t="s">
        <v>3761</v>
      </c>
      <c r="J1119" s="20" t="s">
        <v>24319</v>
      </c>
      <c r="K1119" s="24">
        <v>43617</v>
      </c>
      <c r="L1119" s="19">
        <v>0</v>
      </c>
      <c r="M1119" s="28">
        <v>79.95</v>
      </c>
      <c r="N1119" s="24"/>
    </row>
    <row r="1120" spans="2:14" hidden="1" x14ac:dyDescent="0.25">
      <c r="B1120" s="20">
        <v>33020453</v>
      </c>
      <c r="C1120" s="20"/>
      <c r="D1120" s="20"/>
      <c r="E1120" s="17" t="s">
        <v>3809</v>
      </c>
      <c r="F1120" s="21" t="s">
        <v>3093</v>
      </c>
      <c r="G1120" s="21" t="s">
        <v>205</v>
      </c>
      <c r="H1120" s="21" t="s">
        <v>206</v>
      </c>
      <c r="I1120" s="20" t="s">
        <v>3810</v>
      </c>
      <c r="J1120" s="20" t="s">
        <v>24330</v>
      </c>
      <c r="K1120" s="24">
        <v>43556</v>
      </c>
      <c r="L1120" s="19">
        <v>0</v>
      </c>
      <c r="M1120" s="28">
        <v>169.95</v>
      </c>
      <c r="N1120" s="24"/>
    </row>
    <row r="1121" spans="2:14" hidden="1" x14ac:dyDescent="0.25">
      <c r="B1121" s="20">
        <v>33020452</v>
      </c>
      <c r="C1121" s="20"/>
      <c r="D1121" s="20"/>
      <c r="E1121" s="17" t="s">
        <v>3811</v>
      </c>
      <c r="F1121" s="21" t="s">
        <v>3093</v>
      </c>
      <c r="G1121" s="21" t="s">
        <v>205</v>
      </c>
      <c r="H1121" s="21" t="s">
        <v>206</v>
      </c>
      <c r="I1121" s="20" t="s">
        <v>3812</v>
      </c>
      <c r="J1121" s="20" t="s">
        <v>24331</v>
      </c>
      <c r="K1121" s="24">
        <v>43556</v>
      </c>
      <c r="L1121" s="19">
        <v>0</v>
      </c>
      <c r="M1121" s="28">
        <v>169.95</v>
      </c>
      <c r="N1121" s="24"/>
    </row>
    <row r="1122" spans="2:14" hidden="1" x14ac:dyDescent="0.25">
      <c r="B1122" s="20">
        <v>33020451</v>
      </c>
      <c r="C1122" s="20"/>
      <c r="D1122" s="20"/>
      <c r="E1122" s="17" t="s">
        <v>3813</v>
      </c>
      <c r="F1122" s="21" t="s">
        <v>3093</v>
      </c>
      <c r="G1122" s="21" t="s">
        <v>205</v>
      </c>
      <c r="H1122" s="21" t="s">
        <v>206</v>
      </c>
      <c r="I1122" s="20" t="s">
        <v>3814</v>
      </c>
      <c r="J1122" s="20" t="s">
        <v>24332</v>
      </c>
      <c r="K1122" s="24">
        <v>43556</v>
      </c>
      <c r="L1122" s="19">
        <v>0</v>
      </c>
      <c r="M1122" s="28">
        <v>169.95</v>
      </c>
      <c r="N1122" s="24"/>
    </row>
    <row r="1123" spans="2:14" hidden="1" x14ac:dyDescent="0.25">
      <c r="B1123" s="20">
        <v>33020450</v>
      </c>
      <c r="C1123" s="20"/>
      <c r="D1123" s="20"/>
      <c r="E1123" s="17" t="s">
        <v>3815</v>
      </c>
      <c r="F1123" s="21" t="s">
        <v>3093</v>
      </c>
      <c r="G1123" s="21" t="s">
        <v>205</v>
      </c>
      <c r="H1123" s="21" t="s">
        <v>206</v>
      </c>
      <c r="I1123" s="20" t="s">
        <v>3816</v>
      </c>
      <c r="J1123" s="20" t="s">
        <v>24333</v>
      </c>
      <c r="K1123" s="24">
        <v>43556</v>
      </c>
      <c r="L1123" s="19">
        <v>0</v>
      </c>
      <c r="M1123" s="28">
        <v>169.95</v>
      </c>
      <c r="N1123" s="24"/>
    </row>
    <row r="1124" spans="2:14" hidden="1" x14ac:dyDescent="0.25">
      <c r="B1124" s="20">
        <v>33020457</v>
      </c>
      <c r="C1124" s="20"/>
      <c r="D1124" s="20"/>
      <c r="E1124" s="17" t="s">
        <v>3801</v>
      </c>
      <c r="F1124" s="21" t="s">
        <v>3093</v>
      </c>
      <c r="G1124" s="21" t="s">
        <v>205</v>
      </c>
      <c r="H1124" s="21" t="s">
        <v>206</v>
      </c>
      <c r="I1124" s="20" t="s">
        <v>3802</v>
      </c>
      <c r="J1124" s="20" t="s">
        <v>24334</v>
      </c>
      <c r="K1124" s="24">
        <v>43556</v>
      </c>
      <c r="L1124" s="19">
        <v>0</v>
      </c>
      <c r="M1124" s="28">
        <v>169.95</v>
      </c>
      <c r="N1124" s="24"/>
    </row>
    <row r="1125" spans="2:14" hidden="1" x14ac:dyDescent="0.25">
      <c r="B1125" s="20">
        <v>33020456</v>
      </c>
      <c r="C1125" s="20"/>
      <c r="D1125" s="20"/>
      <c r="E1125" s="17" t="s">
        <v>3803</v>
      </c>
      <c r="F1125" s="21" t="s">
        <v>3093</v>
      </c>
      <c r="G1125" s="21" t="s">
        <v>205</v>
      </c>
      <c r="H1125" s="21" t="s">
        <v>206</v>
      </c>
      <c r="I1125" s="20" t="s">
        <v>3804</v>
      </c>
      <c r="J1125" s="20" t="s">
        <v>24335</v>
      </c>
      <c r="K1125" s="24">
        <v>43556</v>
      </c>
      <c r="L1125" s="19">
        <v>0</v>
      </c>
      <c r="M1125" s="28">
        <v>169.95</v>
      </c>
      <c r="N1125" s="24"/>
    </row>
    <row r="1126" spans="2:14" hidden="1" x14ac:dyDescent="0.25">
      <c r="B1126" s="20">
        <v>33020455</v>
      </c>
      <c r="C1126" s="20"/>
      <c r="D1126" s="20"/>
      <c r="E1126" s="17" t="s">
        <v>3805</v>
      </c>
      <c r="F1126" s="21" t="s">
        <v>3093</v>
      </c>
      <c r="G1126" s="21" t="s">
        <v>205</v>
      </c>
      <c r="H1126" s="21" t="s">
        <v>206</v>
      </c>
      <c r="I1126" s="20" t="s">
        <v>3806</v>
      </c>
      <c r="J1126" s="20" t="s">
        <v>24336</v>
      </c>
      <c r="K1126" s="24">
        <v>43556</v>
      </c>
      <c r="L1126" s="19">
        <v>0</v>
      </c>
      <c r="M1126" s="28">
        <v>169.95</v>
      </c>
      <c r="N1126" s="24"/>
    </row>
    <row r="1127" spans="2:14" hidden="1" x14ac:dyDescent="0.25">
      <c r="B1127" s="20">
        <v>33020454</v>
      </c>
      <c r="C1127" s="20"/>
      <c r="D1127" s="20"/>
      <c r="E1127" s="17" t="s">
        <v>3807</v>
      </c>
      <c r="F1127" s="21" t="s">
        <v>3093</v>
      </c>
      <c r="G1127" s="21" t="s">
        <v>205</v>
      </c>
      <c r="H1127" s="21" t="s">
        <v>206</v>
      </c>
      <c r="I1127" s="20" t="s">
        <v>3808</v>
      </c>
      <c r="J1127" s="20" t="s">
        <v>24337</v>
      </c>
      <c r="K1127" s="24">
        <v>43556</v>
      </c>
      <c r="L1127" s="19">
        <v>0</v>
      </c>
      <c r="M1127" s="28">
        <v>169.95</v>
      </c>
      <c r="N1127" s="24"/>
    </row>
    <row r="1128" spans="2:14" hidden="1" x14ac:dyDescent="0.25">
      <c r="B1128" s="20">
        <v>33020262</v>
      </c>
      <c r="C1128" s="20"/>
      <c r="D1128" s="20"/>
      <c r="E1128" s="17" t="s">
        <v>3822</v>
      </c>
      <c r="F1128" s="21" t="s">
        <v>3093</v>
      </c>
      <c r="G1128" s="21" t="s">
        <v>205</v>
      </c>
      <c r="H1128" s="21" t="s">
        <v>206</v>
      </c>
      <c r="I1128" s="20" t="s">
        <v>3823</v>
      </c>
      <c r="J1128" s="20" t="s">
        <v>24348</v>
      </c>
      <c r="K1128" s="24">
        <v>42513</v>
      </c>
      <c r="L1128" s="19">
        <v>0</v>
      </c>
      <c r="M1128" s="28">
        <v>149.94999999999999</v>
      </c>
      <c r="N1128" s="24"/>
    </row>
    <row r="1129" spans="2:14" hidden="1" x14ac:dyDescent="0.25">
      <c r="B1129" s="20">
        <v>33020266</v>
      </c>
      <c r="C1129" s="20"/>
      <c r="D1129" s="20"/>
      <c r="E1129" s="17" t="s">
        <v>3831</v>
      </c>
      <c r="F1129" s="21" t="s">
        <v>3093</v>
      </c>
      <c r="G1129" s="21" t="s">
        <v>205</v>
      </c>
      <c r="H1129" s="21" t="s">
        <v>206</v>
      </c>
      <c r="I1129" s="20" t="s">
        <v>3832</v>
      </c>
      <c r="J1129" s="20" t="s">
        <v>24349</v>
      </c>
      <c r="K1129" s="24">
        <v>42513</v>
      </c>
      <c r="L1129" s="19">
        <v>0</v>
      </c>
      <c r="M1129" s="28">
        <v>149.94999999999999</v>
      </c>
      <c r="N1129" s="24"/>
    </row>
    <row r="1130" spans="2:14" hidden="1" x14ac:dyDescent="0.25">
      <c r="B1130" s="20">
        <v>33020265</v>
      </c>
      <c r="C1130" s="20"/>
      <c r="D1130" s="20"/>
      <c r="E1130" s="17" t="s">
        <v>3833</v>
      </c>
      <c r="F1130" s="21" t="s">
        <v>3093</v>
      </c>
      <c r="G1130" s="21" t="s">
        <v>205</v>
      </c>
      <c r="H1130" s="21" t="s">
        <v>206</v>
      </c>
      <c r="I1130" s="20" t="s">
        <v>3834</v>
      </c>
      <c r="J1130" s="20" t="s">
        <v>24350</v>
      </c>
      <c r="K1130" s="24">
        <v>42513</v>
      </c>
      <c r="L1130" s="19">
        <v>0</v>
      </c>
      <c r="M1130" s="28">
        <v>149.94999999999999</v>
      </c>
      <c r="N1130" s="24"/>
    </row>
    <row r="1131" spans="2:14" hidden="1" x14ac:dyDescent="0.25">
      <c r="B1131" s="20">
        <v>33020355</v>
      </c>
      <c r="C1131" s="20"/>
      <c r="D1131" s="20"/>
      <c r="E1131" s="17" t="s">
        <v>3869</v>
      </c>
      <c r="F1131" s="21" t="s">
        <v>3093</v>
      </c>
      <c r="G1131" s="21" t="s">
        <v>205</v>
      </c>
      <c r="H1131" s="21" t="s">
        <v>206</v>
      </c>
      <c r="I1131" s="20" t="s">
        <v>3870</v>
      </c>
      <c r="J1131" s="20" t="s">
        <v>24361</v>
      </c>
      <c r="K1131" s="24">
        <v>43617</v>
      </c>
      <c r="L1131" s="19">
        <v>0</v>
      </c>
      <c r="M1131" s="28">
        <v>99.95</v>
      </c>
      <c r="N1131" s="24"/>
    </row>
    <row r="1132" spans="2:14" hidden="1" x14ac:dyDescent="0.25">
      <c r="B1132" s="20">
        <v>33020354</v>
      </c>
      <c r="C1132" s="20"/>
      <c r="D1132" s="20"/>
      <c r="E1132" s="17" t="s">
        <v>3871</v>
      </c>
      <c r="F1132" s="21" t="s">
        <v>3093</v>
      </c>
      <c r="G1132" s="21" t="s">
        <v>205</v>
      </c>
      <c r="H1132" s="21" t="s">
        <v>206</v>
      </c>
      <c r="I1132" s="20" t="s">
        <v>3872</v>
      </c>
      <c r="J1132" s="20" t="s">
        <v>24362</v>
      </c>
      <c r="K1132" s="24">
        <v>43617</v>
      </c>
      <c r="L1132" s="19">
        <v>0</v>
      </c>
      <c r="M1132" s="28">
        <v>99.95</v>
      </c>
      <c r="N1132" s="24"/>
    </row>
    <row r="1133" spans="2:14" hidden="1" x14ac:dyDescent="0.25">
      <c r="B1133" s="20">
        <v>33020353</v>
      </c>
      <c r="C1133" s="20"/>
      <c r="D1133" s="20"/>
      <c r="E1133" s="17" t="s">
        <v>3873</v>
      </c>
      <c r="F1133" s="21" t="s">
        <v>3093</v>
      </c>
      <c r="G1133" s="21" t="s">
        <v>205</v>
      </c>
      <c r="H1133" s="21" t="s">
        <v>206</v>
      </c>
      <c r="I1133" s="20" t="s">
        <v>3874</v>
      </c>
      <c r="J1133" s="20" t="s">
        <v>24363</v>
      </c>
      <c r="K1133" s="24">
        <v>43617</v>
      </c>
      <c r="L1133" s="19">
        <v>0</v>
      </c>
      <c r="M1133" s="28">
        <v>99.95</v>
      </c>
      <c r="N1133" s="24"/>
    </row>
    <row r="1134" spans="2:14" hidden="1" x14ac:dyDescent="0.25">
      <c r="B1134" s="20">
        <v>33020356</v>
      </c>
      <c r="C1134" s="20"/>
      <c r="D1134" s="20"/>
      <c r="E1134" s="17" t="s">
        <v>3875</v>
      </c>
      <c r="F1134" s="21" t="s">
        <v>3093</v>
      </c>
      <c r="G1134" s="21" t="s">
        <v>205</v>
      </c>
      <c r="H1134" s="21" t="s">
        <v>206</v>
      </c>
      <c r="I1134" s="20" t="s">
        <v>3876</v>
      </c>
      <c r="J1134" s="20" t="s">
        <v>24364</v>
      </c>
      <c r="K1134" s="24">
        <v>43617</v>
      </c>
      <c r="L1134" s="19">
        <v>0</v>
      </c>
      <c r="M1134" s="28">
        <v>99.95</v>
      </c>
      <c r="N1134" s="24"/>
    </row>
    <row r="1135" spans="2:14" hidden="1" x14ac:dyDescent="0.25">
      <c r="B1135" s="20">
        <v>33020352</v>
      </c>
      <c r="C1135" s="20"/>
      <c r="D1135" s="20"/>
      <c r="E1135" s="17" t="s">
        <v>3877</v>
      </c>
      <c r="F1135" s="21" t="s">
        <v>3093</v>
      </c>
      <c r="G1135" s="21" t="s">
        <v>205</v>
      </c>
      <c r="H1135" s="21" t="s">
        <v>206</v>
      </c>
      <c r="I1135" s="20" t="s">
        <v>3878</v>
      </c>
      <c r="J1135" s="20" t="s">
        <v>24365</v>
      </c>
      <c r="K1135" s="24">
        <v>43617</v>
      </c>
      <c r="L1135" s="19">
        <v>0</v>
      </c>
      <c r="M1135" s="28">
        <v>99.95</v>
      </c>
      <c r="N1135" s="24"/>
    </row>
    <row r="1136" spans="2:14" hidden="1" x14ac:dyDescent="0.25">
      <c r="B1136" s="20">
        <v>33020370</v>
      </c>
      <c r="C1136" s="20"/>
      <c r="D1136" s="20"/>
      <c r="E1136" s="17" t="s">
        <v>6907</v>
      </c>
      <c r="F1136" s="21" t="s">
        <v>3093</v>
      </c>
      <c r="G1136" s="21" t="s">
        <v>205</v>
      </c>
      <c r="H1136" s="21" t="s">
        <v>206</v>
      </c>
      <c r="I1136" s="20" t="s">
        <v>6908</v>
      </c>
      <c r="J1136" s="20" t="s">
        <v>24366</v>
      </c>
      <c r="K1136" s="24">
        <v>43617</v>
      </c>
      <c r="L1136" s="19">
        <v>0</v>
      </c>
      <c r="M1136" s="28">
        <v>99.95</v>
      </c>
      <c r="N1136" s="24"/>
    </row>
    <row r="1137" spans="2:14" hidden="1" x14ac:dyDescent="0.25">
      <c r="B1137" s="20">
        <v>33020369</v>
      </c>
      <c r="C1137" s="20"/>
      <c r="D1137" s="20"/>
      <c r="E1137" s="17" t="s">
        <v>6909</v>
      </c>
      <c r="F1137" s="21" t="s">
        <v>3093</v>
      </c>
      <c r="G1137" s="21" t="s">
        <v>205</v>
      </c>
      <c r="H1137" s="21" t="s">
        <v>206</v>
      </c>
      <c r="I1137" s="20" t="s">
        <v>6910</v>
      </c>
      <c r="J1137" s="20" t="s">
        <v>24367</v>
      </c>
      <c r="K1137" s="24">
        <v>43617</v>
      </c>
      <c r="L1137" s="19">
        <v>0</v>
      </c>
      <c r="M1137" s="28">
        <v>99.95</v>
      </c>
      <c r="N1137" s="24"/>
    </row>
    <row r="1138" spans="2:14" hidden="1" x14ac:dyDescent="0.25">
      <c r="B1138" s="20">
        <v>33020368</v>
      </c>
      <c r="C1138" s="20"/>
      <c r="D1138" s="20"/>
      <c r="E1138" s="17" t="s">
        <v>6911</v>
      </c>
      <c r="F1138" s="21" t="s">
        <v>3093</v>
      </c>
      <c r="G1138" s="21" t="s">
        <v>205</v>
      </c>
      <c r="H1138" s="21" t="s">
        <v>206</v>
      </c>
      <c r="I1138" s="20" t="s">
        <v>6912</v>
      </c>
      <c r="J1138" s="20" t="s">
        <v>24368</v>
      </c>
      <c r="K1138" s="24">
        <v>43617</v>
      </c>
      <c r="L1138" s="19">
        <v>0</v>
      </c>
      <c r="M1138" s="28">
        <v>99.95</v>
      </c>
      <c r="N1138" s="24"/>
    </row>
    <row r="1139" spans="2:14" hidden="1" x14ac:dyDescent="0.25">
      <c r="B1139" s="20">
        <v>33020371</v>
      </c>
      <c r="C1139" s="20"/>
      <c r="D1139" s="20"/>
      <c r="E1139" s="17" t="s">
        <v>6913</v>
      </c>
      <c r="F1139" s="21" t="s">
        <v>3093</v>
      </c>
      <c r="G1139" s="21" t="s">
        <v>205</v>
      </c>
      <c r="H1139" s="21" t="s">
        <v>206</v>
      </c>
      <c r="I1139" s="20" t="s">
        <v>6914</v>
      </c>
      <c r="J1139" s="20" t="s">
        <v>24369</v>
      </c>
      <c r="K1139" s="24">
        <v>43617</v>
      </c>
      <c r="L1139" s="19">
        <v>0</v>
      </c>
      <c r="M1139" s="28">
        <v>99.95</v>
      </c>
      <c r="N1139" s="24"/>
    </row>
    <row r="1140" spans="2:14" hidden="1" x14ac:dyDescent="0.25">
      <c r="B1140" s="20">
        <v>33020367</v>
      </c>
      <c r="C1140" s="20"/>
      <c r="D1140" s="20"/>
      <c r="E1140" s="17" t="s">
        <v>6915</v>
      </c>
      <c r="F1140" s="21" t="s">
        <v>3093</v>
      </c>
      <c r="G1140" s="21" t="s">
        <v>205</v>
      </c>
      <c r="H1140" s="21" t="s">
        <v>206</v>
      </c>
      <c r="I1140" s="20" t="s">
        <v>6916</v>
      </c>
      <c r="J1140" s="20" t="s">
        <v>24370</v>
      </c>
      <c r="K1140" s="24">
        <v>43617</v>
      </c>
      <c r="L1140" s="19">
        <v>0</v>
      </c>
      <c r="M1140" s="28">
        <v>99.95</v>
      </c>
      <c r="N1140" s="24"/>
    </row>
    <row r="1141" spans="2:14" hidden="1" x14ac:dyDescent="0.25">
      <c r="B1141" s="20">
        <v>33020360</v>
      </c>
      <c r="C1141" s="20"/>
      <c r="D1141" s="20"/>
      <c r="E1141" s="17" t="s">
        <v>3855</v>
      </c>
      <c r="F1141" s="21" t="s">
        <v>3093</v>
      </c>
      <c r="G1141" s="21" t="s">
        <v>205</v>
      </c>
      <c r="H1141" s="21" t="s">
        <v>206</v>
      </c>
      <c r="I1141" s="20" t="s">
        <v>3856</v>
      </c>
      <c r="J1141" s="20" t="s">
        <v>24371</v>
      </c>
      <c r="K1141" s="24">
        <v>43617</v>
      </c>
      <c r="L1141" s="19">
        <v>0</v>
      </c>
      <c r="M1141" s="28">
        <v>99.95</v>
      </c>
      <c r="N1141" s="24"/>
    </row>
    <row r="1142" spans="2:14" hidden="1" x14ac:dyDescent="0.25">
      <c r="B1142" s="20">
        <v>33020358</v>
      </c>
      <c r="C1142" s="20"/>
      <c r="D1142" s="20"/>
      <c r="E1142" s="17" t="s">
        <v>3861</v>
      </c>
      <c r="F1142" s="21" t="s">
        <v>3093</v>
      </c>
      <c r="G1142" s="21" t="s">
        <v>205</v>
      </c>
      <c r="H1142" s="21" t="s">
        <v>206</v>
      </c>
      <c r="I1142" s="20" t="s">
        <v>3862</v>
      </c>
      <c r="J1142" s="20" t="s">
        <v>24372</v>
      </c>
      <c r="K1142" s="24">
        <v>43617</v>
      </c>
      <c r="L1142" s="19">
        <v>0</v>
      </c>
      <c r="M1142" s="28">
        <v>99.95</v>
      </c>
      <c r="N1142" s="24"/>
    </row>
    <row r="1143" spans="2:14" hidden="1" x14ac:dyDescent="0.25">
      <c r="B1143" s="20">
        <v>33100527</v>
      </c>
      <c r="C1143" s="20"/>
      <c r="D1143" s="20"/>
      <c r="E1143" s="17" t="s">
        <v>4209</v>
      </c>
      <c r="F1143" s="21" t="s">
        <v>3093</v>
      </c>
      <c r="G1143" s="21" t="s">
        <v>205</v>
      </c>
      <c r="H1143" s="21" t="s">
        <v>206</v>
      </c>
      <c r="I1143" s="20" t="s">
        <v>4210</v>
      </c>
      <c r="J1143" s="20" t="s">
        <v>24387</v>
      </c>
      <c r="K1143" s="24"/>
      <c r="L1143" s="19">
        <v>0</v>
      </c>
      <c r="M1143" s="28">
        <v>89.95</v>
      </c>
      <c r="N1143" s="24"/>
    </row>
    <row r="1144" spans="2:14" hidden="1" x14ac:dyDescent="0.25">
      <c r="B1144" s="20">
        <v>33100528</v>
      </c>
      <c r="C1144" s="20"/>
      <c r="D1144" s="20"/>
      <c r="E1144" s="17" t="s">
        <v>4213</v>
      </c>
      <c r="F1144" s="21" t="s">
        <v>3093</v>
      </c>
      <c r="G1144" s="21" t="s">
        <v>205</v>
      </c>
      <c r="H1144" s="21" t="s">
        <v>206</v>
      </c>
      <c r="I1144" s="20" t="s">
        <v>4214</v>
      </c>
      <c r="J1144" s="20" t="s">
        <v>24388</v>
      </c>
      <c r="K1144" s="24"/>
      <c r="L1144" s="19">
        <v>0</v>
      </c>
      <c r="M1144" s="28">
        <v>89.95</v>
      </c>
      <c r="N1144" s="24"/>
    </row>
    <row r="1145" spans="2:14" hidden="1" x14ac:dyDescent="0.25">
      <c r="B1145" s="20">
        <v>33100525</v>
      </c>
      <c r="C1145" s="20"/>
      <c r="D1145" s="20"/>
      <c r="E1145" s="17" t="s">
        <v>4217</v>
      </c>
      <c r="F1145" s="21" t="s">
        <v>3093</v>
      </c>
      <c r="G1145" s="21" t="s">
        <v>205</v>
      </c>
      <c r="H1145" s="21" t="s">
        <v>206</v>
      </c>
      <c r="I1145" s="20" t="s">
        <v>4218</v>
      </c>
      <c r="J1145" s="20" t="s">
        <v>24389</v>
      </c>
      <c r="K1145" s="24"/>
      <c r="L1145" s="19">
        <v>0</v>
      </c>
      <c r="M1145" s="28">
        <v>89.95</v>
      </c>
      <c r="N1145" s="24"/>
    </row>
    <row r="1146" spans="2:14" hidden="1" x14ac:dyDescent="0.25">
      <c r="B1146" s="20">
        <v>33100524</v>
      </c>
      <c r="C1146" s="20"/>
      <c r="D1146" s="20"/>
      <c r="E1146" s="17" t="s">
        <v>4219</v>
      </c>
      <c r="F1146" s="21" t="s">
        <v>3093</v>
      </c>
      <c r="G1146" s="21" t="s">
        <v>205</v>
      </c>
      <c r="H1146" s="21" t="s">
        <v>206</v>
      </c>
      <c r="I1146" s="20" t="s">
        <v>4220</v>
      </c>
      <c r="J1146" s="20" t="s">
        <v>24390</v>
      </c>
      <c r="K1146" s="24"/>
      <c r="L1146" s="19">
        <v>0</v>
      </c>
      <c r="M1146" s="28">
        <v>89.95</v>
      </c>
      <c r="N1146" s="24"/>
    </row>
    <row r="1147" spans="2:14" hidden="1" x14ac:dyDescent="0.25">
      <c r="B1147" s="20">
        <v>33100523</v>
      </c>
      <c r="C1147" s="20"/>
      <c r="D1147" s="20"/>
      <c r="E1147" s="17" t="s">
        <v>4221</v>
      </c>
      <c r="F1147" s="21" t="s">
        <v>3093</v>
      </c>
      <c r="G1147" s="21" t="s">
        <v>205</v>
      </c>
      <c r="H1147" s="21" t="s">
        <v>206</v>
      </c>
      <c r="I1147" s="20" t="s">
        <v>4222</v>
      </c>
      <c r="J1147" s="20" t="s">
        <v>24391</v>
      </c>
      <c r="K1147" s="24"/>
      <c r="L1147" s="19">
        <v>0</v>
      </c>
      <c r="M1147" s="28">
        <v>89.95</v>
      </c>
      <c r="N1147" s="24"/>
    </row>
    <row r="1148" spans="2:14" hidden="1" x14ac:dyDescent="0.25">
      <c r="B1148" s="20">
        <v>33100526</v>
      </c>
      <c r="C1148" s="20"/>
      <c r="D1148" s="20"/>
      <c r="E1148" s="17" t="s">
        <v>4223</v>
      </c>
      <c r="F1148" s="21" t="s">
        <v>3093</v>
      </c>
      <c r="G1148" s="21" t="s">
        <v>205</v>
      </c>
      <c r="H1148" s="21" t="s">
        <v>206</v>
      </c>
      <c r="I1148" s="20" t="s">
        <v>4224</v>
      </c>
      <c r="J1148" s="20" t="s">
        <v>24392</v>
      </c>
      <c r="K1148" s="24"/>
      <c r="L1148" s="19">
        <v>0</v>
      </c>
      <c r="M1148" s="28">
        <v>89.95</v>
      </c>
      <c r="N1148" s="24"/>
    </row>
    <row r="1149" spans="2:14" hidden="1" x14ac:dyDescent="0.25">
      <c r="B1149" s="20">
        <v>33100164</v>
      </c>
      <c r="C1149" s="20"/>
      <c r="D1149" s="20"/>
      <c r="E1149" s="17" t="s">
        <v>4211</v>
      </c>
      <c r="F1149" s="21" t="s">
        <v>3093</v>
      </c>
      <c r="G1149" s="21" t="s">
        <v>205</v>
      </c>
      <c r="H1149" s="21" t="s">
        <v>206</v>
      </c>
      <c r="I1149" s="20" t="s">
        <v>4212</v>
      </c>
      <c r="J1149" s="20" t="s">
        <v>24399</v>
      </c>
      <c r="K1149" s="24">
        <v>42240</v>
      </c>
      <c r="L1149" s="19">
        <v>0</v>
      </c>
      <c r="M1149" s="28">
        <v>79.95</v>
      </c>
      <c r="N1149" s="24"/>
    </row>
    <row r="1150" spans="2:14" hidden="1" x14ac:dyDescent="0.25">
      <c r="B1150" s="20">
        <v>33100165</v>
      </c>
      <c r="C1150" s="20"/>
      <c r="D1150" s="20"/>
      <c r="E1150" s="17" t="s">
        <v>4215</v>
      </c>
      <c r="F1150" s="21" t="s">
        <v>3093</v>
      </c>
      <c r="G1150" s="21" t="s">
        <v>205</v>
      </c>
      <c r="H1150" s="21" t="s">
        <v>206</v>
      </c>
      <c r="I1150" s="20" t="s">
        <v>4216</v>
      </c>
      <c r="J1150" s="20" t="s">
        <v>24400</v>
      </c>
      <c r="K1150" s="24">
        <v>42240</v>
      </c>
      <c r="L1150" s="19">
        <v>0</v>
      </c>
      <c r="M1150" s="28">
        <v>79.95</v>
      </c>
      <c r="N1150" s="24"/>
    </row>
    <row r="1151" spans="2:14" hidden="1" x14ac:dyDescent="0.25">
      <c r="B1151" s="20">
        <v>33100384</v>
      </c>
      <c r="C1151" s="20"/>
      <c r="D1151" s="20"/>
      <c r="E1151" s="17" t="s">
        <v>4920</v>
      </c>
      <c r="F1151" s="21" t="s">
        <v>3093</v>
      </c>
      <c r="G1151" s="21" t="s">
        <v>205</v>
      </c>
      <c r="H1151" s="21" t="s">
        <v>206</v>
      </c>
      <c r="I1151" s="20" t="s">
        <v>4921</v>
      </c>
      <c r="J1151" s="20" t="s">
        <v>24401</v>
      </c>
      <c r="K1151" s="24">
        <v>42513</v>
      </c>
      <c r="L1151" s="19">
        <v>0</v>
      </c>
      <c r="M1151" s="28">
        <v>199.95</v>
      </c>
      <c r="N1151" s="24"/>
    </row>
    <row r="1152" spans="2:14" hidden="1" x14ac:dyDescent="0.25">
      <c r="B1152" s="20">
        <v>33100383</v>
      </c>
      <c r="C1152" s="20"/>
      <c r="D1152" s="20"/>
      <c r="E1152" s="17" t="s">
        <v>4922</v>
      </c>
      <c r="F1152" s="21" t="s">
        <v>3093</v>
      </c>
      <c r="G1152" s="21" t="s">
        <v>205</v>
      </c>
      <c r="H1152" s="21" t="s">
        <v>206</v>
      </c>
      <c r="I1152" s="20" t="s">
        <v>4923</v>
      </c>
      <c r="J1152" s="20" t="s">
        <v>24402</v>
      </c>
      <c r="K1152" s="24">
        <v>42513</v>
      </c>
      <c r="L1152" s="19">
        <v>0</v>
      </c>
      <c r="M1152" s="28">
        <v>199.95</v>
      </c>
      <c r="N1152" s="24"/>
    </row>
    <row r="1153" spans="2:14" hidden="1" x14ac:dyDescent="0.25">
      <c r="B1153" s="20">
        <v>33100391</v>
      </c>
      <c r="C1153" s="20"/>
      <c r="D1153" s="20"/>
      <c r="E1153" s="17" t="s">
        <v>4924</v>
      </c>
      <c r="F1153" s="21" t="s">
        <v>3093</v>
      </c>
      <c r="G1153" s="21" t="s">
        <v>205</v>
      </c>
      <c r="H1153" s="21" t="s">
        <v>206</v>
      </c>
      <c r="I1153" s="20" t="s">
        <v>4925</v>
      </c>
      <c r="J1153" s="20" t="s">
        <v>24403</v>
      </c>
      <c r="K1153" s="24">
        <v>42513</v>
      </c>
      <c r="L1153" s="19">
        <v>0</v>
      </c>
      <c r="M1153" s="28">
        <v>199.95</v>
      </c>
      <c r="N1153" s="24"/>
    </row>
    <row r="1154" spans="2:14" hidden="1" x14ac:dyDescent="0.25">
      <c r="B1154" s="20">
        <v>33100390</v>
      </c>
      <c r="C1154" s="20"/>
      <c r="D1154" s="20"/>
      <c r="E1154" s="17" t="s">
        <v>4926</v>
      </c>
      <c r="F1154" s="21" t="s">
        <v>3093</v>
      </c>
      <c r="G1154" s="21" t="s">
        <v>205</v>
      </c>
      <c r="H1154" s="21" t="s">
        <v>206</v>
      </c>
      <c r="I1154" s="20" t="s">
        <v>4927</v>
      </c>
      <c r="J1154" s="20" t="s">
        <v>24404</v>
      </c>
      <c r="K1154" s="24">
        <v>42513</v>
      </c>
      <c r="L1154" s="19">
        <v>0</v>
      </c>
      <c r="M1154" s="28">
        <v>199.95</v>
      </c>
      <c r="N1154" s="24"/>
    </row>
    <row r="1155" spans="2:14" hidden="1" x14ac:dyDescent="0.25">
      <c r="B1155" s="20">
        <v>33100389</v>
      </c>
      <c r="C1155" s="20"/>
      <c r="D1155" s="20"/>
      <c r="E1155" s="17" t="s">
        <v>4928</v>
      </c>
      <c r="F1155" s="21" t="s">
        <v>3093</v>
      </c>
      <c r="G1155" s="21" t="s">
        <v>205</v>
      </c>
      <c r="H1155" s="21" t="s">
        <v>206</v>
      </c>
      <c r="I1155" s="20" t="s">
        <v>4929</v>
      </c>
      <c r="J1155" s="20" t="s">
        <v>24405</v>
      </c>
      <c r="K1155" s="24">
        <v>42513</v>
      </c>
      <c r="L1155" s="19">
        <v>0</v>
      </c>
      <c r="M1155" s="28">
        <v>199.95</v>
      </c>
      <c r="N1155" s="24"/>
    </row>
    <row r="1156" spans="2:14" hidden="1" x14ac:dyDescent="0.25">
      <c r="B1156" s="20">
        <v>33100392</v>
      </c>
      <c r="C1156" s="20"/>
      <c r="D1156" s="20"/>
      <c r="E1156" s="17" t="s">
        <v>4930</v>
      </c>
      <c r="F1156" s="21" t="s">
        <v>3093</v>
      </c>
      <c r="G1156" s="21" t="s">
        <v>205</v>
      </c>
      <c r="H1156" s="21" t="s">
        <v>206</v>
      </c>
      <c r="I1156" s="20" t="s">
        <v>4931</v>
      </c>
      <c r="J1156" s="20" t="s">
        <v>24406</v>
      </c>
      <c r="K1156" s="24">
        <v>42513</v>
      </c>
      <c r="L1156" s="19">
        <v>0</v>
      </c>
      <c r="M1156" s="28">
        <v>199.95</v>
      </c>
      <c r="N1156" s="24"/>
    </row>
    <row r="1157" spans="2:14" hidden="1" x14ac:dyDescent="0.25">
      <c r="B1157" s="20">
        <v>33100449</v>
      </c>
      <c r="C1157" s="20"/>
      <c r="D1157" s="20"/>
      <c r="E1157" s="17" t="s">
        <v>4429</v>
      </c>
      <c r="F1157" s="21" t="s">
        <v>3093</v>
      </c>
      <c r="G1157" s="21" t="s">
        <v>205</v>
      </c>
      <c r="H1157" s="21" t="s">
        <v>206</v>
      </c>
      <c r="I1157" s="20" t="s">
        <v>4430</v>
      </c>
      <c r="J1157" s="20" t="s">
        <v>24424</v>
      </c>
      <c r="K1157" s="24">
        <v>42513</v>
      </c>
      <c r="L1157" s="19">
        <v>0</v>
      </c>
      <c r="M1157" s="28">
        <v>189.95</v>
      </c>
      <c r="N1157" s="24"/>
    </row>
    <row r="1158" spans="2:14" hidden="1" x14ac:dyDescent="0.25">
      <c r="B1158" s="20">
        <v>33100450</v>
      </c>
      <c r="C1158" s="20"/>
      <c r="D1158" s="20"/>
      <c r="E1158" s="17" t="s">
        <v>4431</v>
      </c>
      <c r="F1158" s="21" t="s">
        <v>3093</v>
      </c>
      <c r="G1158" s="21" t="s">
        <v>205</v>
      </c>
      <c r="H1158" s="21" t="s">
        <v>206</v>
      </c>
      <c r="I1158" s="20" t="s">
        <v>4432</v>
      </c>
      <c r="J1158" s="20" t="s">
        <v>24425</v>
      </c>
      <c r="K1158" s="24">
        <v>42513</v>
      </c>
      <c r="L1158" s="19">
        <v>0</v>
      </c>
      <c r="M1158" s="28">
        <v>189.95</v>
      </c>
      <c r="N1158" s="24"/>
    </row>
    <row r="1159" spans="2:14" hidden="1" x14ac:dyDescent="0.25">
      <c r="B1159" s="20">
        <v>33100447</v>
      </c>
      <c r="C1159" s="20"/>
      <c r="D1159" s="20"/>
      <c r="E1159" s="17" t="s">
        <v>4433</v>
      </c>
      <c r="F1159" s="21" t="s">
        <v>3093</v>
      </c>
      <c r="G1159" s="21" t="s">
        <v>205</v>
      </c>
      <c r="H1159" s="21" t="s">
        <v>206</v>
      </c>
      <c r="I1159" s="20" t="s">
        <v>4434</v>
      </c>
      <c r="J1159" s="20" t="s">
        <v>24426</v>
      </c>
      <c r="K1159" s="24">
        <v>42513</v>
      </c>
      <c r="L1159" s="19">
        <v>0</v>
      </c>
      <c r="M1159" s="28">
        <v>189.95</v>
      </c>
      <c r="N1159" s="24"/>
    </row>
    <row r="1160" spans="2:14" hidden="1" x14ac:dyDescent="0.25">
      <c r="B1160" s="20">
        <v>33100446</v>
      </c>
      <c r="C1160" s="20"/>
      <c r="D1160" s="20"/>
      <c r="E1160" s="17" t="s">
        <v>4435</v>
      </c>
      <c r="F1160" s="21" t="s">
        <v>3093</v>
      </c>
      <c r="G1160" s="21" t="s">
        <v>205</v>
      </c>
      <c r="H1160" s="21" t="s">
        <v>206</v>
      </c>
      <c r="I1160" s="20" t="s">
        <v>4436</v>
      </c>
      <c r="J1160" s="20" t="s">
        <v>24427</v>
      </c>
      <c r="K1160" s="24">
        <v>42513</v>
      </c>
      <c r="L1160" s="19">
        <v>0</v>
      </c>
      <c r="M1160" s="28">
        <v>189.95</v>
      </c>
      <c r="N1160" s="24"/>
    </row>
    <row r="1161" spans="2:14" hidden="1" x14ac:dyDescent="0.25">
      <c r="B1161" s="20">
        <v>33100445</v>
      </c>
      <c r="C1161" s="20"/>
      <c r="D1161" s="20"/>
      <c r="E1161" s="17" t="s">
        <v>4437</v>
      </c>
      <c r="F1161" s="21" t="s">
        <v>3093</v>
      </c>
      <c r="G1161" s="21" t="s">
        <v>205</v>
      </c>
      <c r="H1161" s="21" t="s">
        <v>206</v>
      </c>
      <c r="I1161" s="20" t="s">
        <v>4438</v>
      </c>
      <c r="J1161" s="20" t="s">
        <v>24428</v>
      </c>
      <c r="K1161" s="24">
        <v>42513</v>
      </c>
      <c r="L1161" s="19">
        <v>0</v>
      </c>
      <c r="M1161" s="28">
        <v>189.95</v>
      </c>
      <c r="N1161" s="24"/>
    </row>
    <row r="1162" spans="2:14" hidden="1" x14ac:dyDescent="0.25">
      <c r="B1162" s="20">
        <v>33100448</v>
      </c>
      <c r="C1162" s="20"/>
      <c r="D1162" s="20"/>
      <c r="E1162" s="17" t="s">
        <v>4439</v>
      </c>
      <c r="F1162" s="21" t="s">
        <v>3093</v>
      </c>
      <c r="G1162" s="21" t="s">
        <v>205</v>
      </c>
      <c r="H1162" s="21" t="s">
        <v>206</v>
      </c>
      <c r="I1162" s="20" t="s">
        <v>4440</v>
      </c>
      <c r="J1162" s="20" t="s">
        <v>24429</v>
      </c>
      <c r="K1162" s="24">
        <v>42513</v>
      </c>
      <c r="L1162" s="19">
        <v>0</v>
      </c>
      <c r="M1162" s="28">
        <v>189.95</v>
      </c>
      <c r="N1162" s="24"/>
    </row>
    <row r="1163" spans="2:14" hidden="1" x14ac:dyDescent="0.25">
      <c r="B1163" s="20">
        <v>33100539</v>
      </c>
      <c r="C1163" s="20"/>
      <c r="D1163" s="20"/>
      <c r="E1163" s="17" t="s">
        <v>5099</v>
      </c>
      <c r="F1163" s="21" t="s">
        <v>3093</v>
      </c>
      <c r="G1163" s="21" t="s">
        <v>205</v>
      </c>
      <c r="H1163" s="21" t="s">
        <v>206</v>
      </c>
      <c r="I1163" s="20" t="s">
        <v>5100</v>
      </c>
      <c r="J1163" s="20" t="s">
        <v>24430</v>
      </c>
      <c r="K1163" s="24">
        <v>43405</v>
      </c>
      <c r="L1163" s="19">
        <v>0</v>
      </c>
      <c r="M1163" s="28">
        <v>149.94999999999999</v>
      </c>
      <c r="N1163" s="24"/>
    </row>
    <row r="1164" spans="2:14" hidden="1" x14ac:dyDescent="0.25">
      <c r="B1164" s="20">
        <v>33100540</v>
      </c>
      <c r="C1164" s="20"/>
      <c r="D1164" s="20"/>
      <c r="E1164" s="17" t="s">
        <v>5101</v>
      </c>
      <c r="F1164" s="21" t="s">
        <v>3093</v>
      </c>
      <c r="G1164" s="21" t="s">
        <v>205</v>
      </c>
      <c r="H1164" s="21" t="s">
        <v>206</v>
      </c>
      <c r="I1164" s="20" t="s">
        <v>5102</v>
      </c>
      <c r="J1164" s="20" t="s">
        <v>24431</v>
      </c>
      <c r="K1164" s="24">
        <v>43405</v>
      </c>
      <c r="L1164" s="19">
        <v>0</v>
      </c>
      <c r="M1164" s="28">
        <v>149.94999999999999</v>
      </c>
      <c r="N1164" s="24"/>
    </row>
    <row r="1165" spans="2:14" hidden="1" x14ac:dyDescent="0.25">
      <c r="B1165" s="20">
        <v>33100537</v>
      </c>
      <c r="C1165" s="20"/>
      <c r="D1165" s="20"/>
      <c r="E1165" s="17" t="s">
        <v>5103</v>
      </c>
      <c r="F1165" s="21" t="s">
        <v>3093</v>
      </c>
      <c r="G1165" s="21" t="s">
        <v>205</v>
      </c>
      <c r="H1165" s="21" t="s">
        <v>206</v>
      </c>
      <c r="I1165" s="20" t="s">
        <v>5104</v>
      </c>
      <c r="J1165" s="20" t="s">
        <v>24432</v>
      </c>
      <c r="K1165" s="24">
        <v>43405</v>
      </c>
      <c r="L1165" s="19">
        <v>0</v>
      </c>
      <c r="M1165" s="28">
        <v>149.94999999999999</v>
      </c>
      <c r="N1165" s="24"/>
    </row>
    <row r="1166" spans="2:14" hidden="1" x14ac:dyDescent="0.25">
      <c r="B1166" s="20">
        <v>33100536</v>
      </c>
      <c r="C1166" s="20"/>
      <c r="D1166" s="20"/>
      <c r="E1166" s="17" t="s">
        <v>5105</v>
      </c>
      <c r="F1166" s="21" t="s">
        <v>3093</v>
      </c>
      <c r="G1166" s="21" t="s">
        <v>205</v>
      </c>
      <c r="H1166" s="21" t="s">
        <v>206</v>
      </c>
      <c r="I1166" s="20" t="s">
        <v>5106</v>
      </c>
      <c r="J1166" s="20" t="s">
        <v>24433</v>
      </c>
      <c r="K1166" s="24">
        <v>43405</v>
      </c>
      <c r="L1166" s="19">
        <v>0</v>
      </c>
      <c r="M1166" s="28">
        <v>149.94999999999999</v>
      </c>
      <c r="N1166" s="24"/>
    </row>
    <row r="1167" spans="2:14" hidden="1" x14ac:dyDescent="0.25">
      <c r="B1167" s="20">
        <v>33100535</v>
      </c>
      <c r="C1167" s="20"/>
      <c r="D1167" s="20"/>
      <c r="E1167" s="17" t="s">
        <v>5107</v>
      </c>
      <c r="F1167" s="21" t="s">
        <v>3093</v>
      </c>
      <c r="G1167" s="21" t="s">
        <v>205</v>
      </c>
      <c r="H1167" s="21" t="s">
        <v>206</v>
      </c>
      <c r="I1167" s="20" t="s">
        <v>5108</v>
      </c>
      <c r="J1167" s="20" t="s">
        <v>24434</v>
      </c>
      <c r="K1167" s="24">
        <v>43405</v>
      </c>
      <c r="L1167" s="19">
        <v>0</v>
      </c>
      <c r="M1167" s="28">
        <v>149.94999999999999</v>
      </c>
      <c r="N1167" s="24"/>
    </row>
    <row r="1168" spans="2:14" hidden="1" x14ac:dyDescent="0.25">
      <c r="B1168" s="20">
        <v>33100538</v>
      </c>
      <c r="C1168" s="20"/>
      <c r="D1168" s="20"/>
      <c r="E1168" s="17" t="s">
        <v>5109</v>
      </c>
      <c r="F1168" s="21" t="s">
        <v>3093</v>
      </c>
      <c r="G1168" s="21" t="s">
        <v>205</v>
      </c>
      <c r="H1168" s="21" t="s">
        <v>206</v>
      </c>
      <c r="I1168" s="20" t="s">
        <v>5110</v>
      </c>
      <c r="J1168" s="20" t="s">
        <v>24435</v>
      </c>
      <c r="K1168" s="24">
        <v>43405</v>
      </c>
      <c r="L1168" s="19">
        <v>0</v>
      </c>
      <c r="M1168" s="28">
        <v>149.94999999999999</v>
      </c>
      <c r="N1168" s="24"/>
    </row>
    <row r="1169" spans="2:14" hidden="1" x14ac:dyDescent="0.25">
      <c r="B1169" s="20">
        <v>33100293</v>
      </c>
      <c r="C1169" s="20"/>
      <c r="D1169" s="20"/>
      <c r="E1169" s="17" t="s">
        <v>4021</v>
      </c>
      <c r="F1169" s="21" t="s">
        <v>3093</v>
      </c>
      <c r="G1169" s="21" t="s">
        <v>205</v>
      </c>
      <c r="H1169" s="21" t="s">
        <v>206</v>
      </c>
      <c r="I1169" s="20" t="s">
        <v>4022</v>
      </c>
      <c r="J1169" s="20" t="s">
        <v>24447</v>
      </c>
      <c r="K1169" s="24">
        <v>43053</v>
      </c>
      <c r="L1169" s="19">
        <v>0</v>
      </c>
      <c r="M1169" s="28">
        <v>109.95</v>
      </c>
      <c r="N1169" s="24"/>
    </row>
    <row r="1170" spans="2:14" hidden="1" x14ac:dyDescent="0.25">
      <c r="B1170" s="20">
        <v>33100291</v>
      </c>
      <c r="C1170" s="20"/>
      <c r="D1170" s="20"/>
      <c r="E1170" s="17" t="s">
        <v>4023</v>
      </c>
      <c r="F1170" s="21" t="s">
        <v>3093</v>
      </c>
      <c r="G1170" s="21" t="s">
        <v>205</v>
      </c>
      <c r="H1170" s="21" t="s">
        <v>206</v>
      </c>
      <c r="I1170" s="20" t="s">
        <v>4024</v>
      </c>
      <c r="J1170" s="20" t="s">
        <v>24448</v>
      </c>
      <c r="K1170" s="24">
        <v>43053</v>
      </c>
      <c r="L1170" s="19">
        <v>0</v>
      </c>
      <c r="M1170" s="28">
        <v>109.95</v>
      </c>
      <c r="N1170" s="24"/>
    </row>
    <row r="1171" spans="2:14" hidden="1" x14ac:dyDescent="0.25">
      <c r="B1171" s="20">
        <v>33100290</v>
      </c>
      <c r="C1171" s="20"/>
      <c r="D1171" s="20"/>
      <c r="E1171" s="17" t="s">
        <v>4025</v>
      </c>
      <c r="F1171" s="21" t="s">
        <v>3093</v>
      </c>
      <c r="G1171" s="21" t="s">
        <v>205</v>
      </c>
      <c r="H1171" s="21" t="s">
        <v>206</v>
      </c>
      <c r="I1171" s="20" t="s">
        <v>4026</v>
      </c>
      <c r="J1171" s="20" t="s">
        <v>24449</v>
      </c>
      <c r="K1171" s="24">
        <v>43053</v>
      </c>
      <c r="L1171" s="19">
        <v>0</v>
      </c>
      <c r="M1171" s="28">
        <v>109.95</v>
      </c>
      <c r="N1171" s="24"/>
    </row>
    <row r="1172" spans="2:14" hidden="1" x14ac:dyDescent="0.25">
      <c r="B1172" s="20">
        <v>33100292</v>
      </c>
      <c r="C1172" s="20"/>
      <c r="D1172" s="20"/>
      <c r="E1172" s="17" t="s">
        <v>4027</v>
      </c>
      <c r="F1172" s="21" t="s">
        <v>3093</v>
      </c>
      <c r="G1172" s="21" t="s">
        <v>205</v>
      </c>
      <c r="H1172" s="21" t="s">
        <v>206</v>
      </c>
      <c r="I1172" s="20" t="s">
        <v>4028</v>
      </c>
      <c r="J1172" s="20" t="s">
        <v>24450</v>
      </c>
      <c r="K1172" s="24">
        <v>43053</v>
      </c>
      <c r="L1172" s="19">
        <v>0</v>
      </c>
      <c r="M1172" s="28">
        <v>109.95</v>
      </c>
      <c r="N1172" s="24"/>
    </row>
    <row r="1173" spans="2:14" hidden="1" x14ac:dyDescent="0.25">
      <c r="B1173" s="20">
        <v>33100369</v>
      </c>
      <c r="C1173" s="20"/>
      <c r="D1173" s="20"/>
      <c r="E1173" s="17" t="s">
        <v>4009</v>
      </c>
      <c r="F1173" s="21" t="s">
        <v>3093</v>
      </c>
      <c r="G1173" s="21" t="s">
        <v>205</v>
      </c>
      <c r="H1173" s="21" t="s">
        <v>206</v>
      </c>
      <c r="I1173" s="20" t="s">
        <v>4010</v>
      </c>
      <c r="J1173" s="20" t="s">
        <v>24451</v>
      </c>
      <c r="K1173" s="24">
        <v>43053</v>
      </c>
      <c r="L1173" s="19">
        <v>0</v>
      </c>
      <c r="M1173" s="28">
        <v>109.95</v>
      </c>
      <c r="N1173" s="24"/>
    </row>
    <row r="1174" spans="2:14" hidden="1" x14ac:dyDescent="0.25">
      <c r="B1174" s="20">
        <v>33100370</v>
      </c>
      <c r="C1174" s="20"/>
      <c r="D1174" s="20"/>
      <c r="E1174" s="17" t="s">
        <v>4011</v>
      </c>
      <c r="F1174" s="21" t="s">
        <v>3093</v>
      </c>
      <c r="G1174" s="21" t="s">
        <v>205</v>
      </c>
      <c r="H1174" s="21" t="s">
        <v>206</v>
      </c>
      <c r="I1174" s="20" t="s">
        <v>4012</v>
      </c>
      <c r="J1174" s="20" t="s">
        <v>24452</v>
      </c>
      <c r="K1174" s="24">
        <v>43053</v>
      </c>
      <c r="L1174" s="19">
        <v>0</v>
      </c>
      <c r="M1174" s="28">
        <v>109.95</v>
      </c>
      <c r="N1174" s="24"/>
    </row>
    <row r="1175" spans="2:14" hidden="1" x14ac:dyDescent="0.25">
      <c r="B1175" s="20">
        <v>33100367</v>
      </c>
      <c r="C1175" s="20"/>
      <c r="D1175" s="20"/>
      <c r="E1175" s="17" t="s">
        <v>4013</v>
      </c>
      <c r="F1175" s="21" t="s">
        <v>3093</v>
      </c>
      <c r="G1175" s="21" t="s">
        <v>205</v>
      </c>
      <c r="H1175" s="21" t="s">
        <v>206</v>
      </c>
      <c r="I1175" s="20" t="s">
        <v>4014</v>
      </c>
      <c r="J1175" s="20" t="s">
        <v>24453</v>
      </c>
      <c r="K1175" s="24">
        <v>43053</v>
      </c>
      <c r="L1175" s="19">
        <v>0</v>
      </c>
      <c r="M1175" s="28">
        <v>109.95</v>
      </c>
      <c r="N1175" s="24"/>
    </row>
    <row r="1176" spans="2:14" hidden="1" x14ac:dyDescent="0.25">
      <c r="B1176" s="20">
        <v>33100366</v>
      </c>
      <c r="C1176" s="20"/>
      <c r="D1176" s="20"/>
      <c r="E1176" s="17" t="s">
        <v>4015</v>
      </c>
      <c r="F1176" s="21" t="s">
        <v>3093</v>
      </c>
      <c r="G1176" s="21" t="s">
        <v>205</v>
      </c>
      <c r="H1176" s="21" t="s">
        <v>206</v>
      </c>
      <c r="I1176" s="20" t="s">
        <v>4016</v>
      </c>
      <c r="J1176" s="20" t="s">
        <v>24454</v>
      </c>
      <c r="K1176" s="24">
        <v>43053</v>
      </c>
      <c r="L1176" s="19">
        <v>0</v>
      </c>
      <c r="M1176" s="28">
        <v>109.95</v>
      </c>
      <c r="N1176" s="24"/>
    </row>
    <row r="1177" spans="2:14" hidden="1" x14ac:dyDescent="0.25">
      <c r="B1177" s="20">
        <v>33100365</v>
      </c>
      <c r="C1177" s="20"/>
      <c r="D1177" s="20"/>
      <c r="E1177" s="17" t="s">
        <v>4017</v>
      </c>
      <c r="F1177" s="21" t="s">
        <v>3093</v>
      </c>
      <c r="G1177" s="21" t="s">
        <v>205</v>
      </c>
      <c r="H1177" s="21" t="s">
        <v>206</v>
      </c>
      <c r="I1177" s="20" t="s">
        <v>4018</v>
      </c>
      <c r="J1177" s="20" t="s">
        <v>24455</v>
      </c>
      <c r="K1177" s="24">
        <v>43053</v>
      </c>
      <c r="L1177" s="19">
        <v>0</v>
      </c>
      <c r="M1177" s="28">
        <v>109.95</v>
      </c>
      <c r="N1177" s="24"/>
    </row>
    <row r="1178" spans="2:14" hidden="1" x14ac:dyDescent="0.25">
      <c r="B1178" s="20">
        <v>33100368</v>
      </c>
      <c r="C1178" s="20"/>
      <c r="D1178" s="20"/>
      <c r="E1178" s="17" t="s">
        <v>4019</v>
      </c>
      <c r="F1178" s="21" t="s">
        <v>3093</v>
      </c>
      <c r="G1178" s="21" t="s">
        <v>205</v>
      </c>
      <c r="H1178" s="21" t="s">
        <v>206</v>
      </c>
      <c r="I1178" s="20" t="s">
        <v>4020</v>
      </c>
      <c r="J1178" s="20" t="s">
        <v>24456</v>
      </c>
      <c r="K1178" s="24">
        <v>43053</v>
      </c>
      <c r="L1178" s="19">
        <v>0</v>
      </c>
      <c r="M1178" s="28">
        <v>109.95</v>
      </c>
      <c r="N1178" s="24"/>
    </row>
    <row r="1179" spans="2:14" hidden="1" x14ac:dyDescent="0.25">
      <c r="B1179" s="20">
        <v>33100417</v>
      </c>
      <c r="C1179" s="20"/>
      <c r="D1179" s="20"/>
      <c r="E1179" s="17" t="s">
        <v>5087</v>
      </c>
      <c r="F1179" s="21" t="s">
        <v>3093</v>
      </c>
      <c r="G1179" s="21" t="s">
        <v>205</v>
      </c>
      <c r="H1179" s="21" t="s">
        <v>206</v>
      </c>
      <c r="I1179" s="20" t="s">
        <v>5088</v>
      </c>
      <c r="J1179" s="20" t="s">
        <v>24463</v>
      </c>
      <c r="K1179" s="24">
        <v>42513</v>
      </c>
      <c r="L1179" s="19">
        <v>0</v>
      </c>
      <c r="M1179" s="28">
        <v>119.95</v>
      </c>
      <c r="N1179" s="24"/>
    </row>
    <row r="1180" spans="2:14" hidden="1" x14ac:dyDescent="0.25">
      <c r="B1180" s="20">
        <v>33100418</v>
      </c>
      <c r="C1180" s="20"/>
      <c r="D1180" s="20"/>
      <c r="E1180" s="17" t="s">
        <v>5089</v>
      </c>
      <c r="F1180" s="21" t="s">
        <v>3093</v>
      </c>
      <c r="G1180" s="21" t="s">
        <v>205</v>
      </c>
      <c r="H1180" s="21" t="s">
        <v>206</v>
      </c>
      <c r="I1180" s="20" t="s">
        <v>5090</v>
      </c>
      <c r="J1180" s="20" t="s">
        <v>24464</v>
      </c>
      <c r="K1180" s="24">
        <v>42513</v>
      </c>
      <c r="L1180" s="19">
        <v>0</v>
      </c>
      <c r="M1180" s="28">
        <v>119.95</v>
      </c>
      <c r="N1180" s="24"/>
    </row>
    <row r="1181" spans="2:14" hidden="1" x14ac:dyDescent="0.25">
      <c r="B1181" s="20">
        <v>33100416</v>
      </c>
      <c r="C1181" s="20"/>
      <c r="D1181" s="20"/>
      <c r="E1181" s="17" t="s">
        <v>5091</v>
      </c>
      <c r="F1181" s="21" t="s">
        <v>3093</v>
      </c>
      <c r="G1181" s="21" t="s">
        <v>205</v>
      </c>
      <c r="H1181" s="21" t="s">
        <v>206</v>
      </c>
      <c r="I1181" s="20" t="s">
        <v>5092</v>
      </c>
      <c r="J1181" s="20" t="s">
        <v>24465</v>
      </c>
      <c r="K1181" s="24">
        <v>42513</v>
      </c>
      <c r="L1181" s="19">
        <v>0</v>
      </c>
      <c r="M1181" s="28">
        <v>119.95</v>
      </c>
      <c r="N1181" s="24"/>
    </row>
    <row r="1182" spans="2:14" hidden="1" x14ac:dyDescent="0.25">
      <c r="B1182" s="20">
        <v>33100412</v>
      </c>
      <c r="C1182" s="20"/>
      <c r="D1182" s="20"/>
      <c r="E1182" s="17" t="s">
        <v>5083</v>
      </c>
      <c r="F1182" s="21" t="s">
        <v>3093</v>
      </c>
      <c r="G1182" s="21" t="s">
        <v>205</v>
      </c>
      <c r="H1182" s="21" t="s">
        <v>206</v>
      </c>
      <c r="I1182" s="20" t="s">
        <v>5084</v>
      </c>
      <c r="J1182" s="20" t="s">
        <v>24466</v>
      </c>
      <c r="K1182" s="24">
        <v>42513</v>
      </c>
      <c r="L1182" s="19">
        <v>0</v>
      </c>
      <c r="M1182" s="28">
        <v>119.95</v>
      </c>
      <c r="N1182" s="24"/>
    </row>
    <row r="1183" spans="2:14" hidden="1" x14ac:dyDescent="0.25">
      <c r="B1183" s="20">
        <v>33100407</v>
      </c>
      <c r="C1183" s="20"/>
      <c r="D1183" s="20"/>
      <c r="E1183" s="17" t="s">
        <v>5085</v>
      </c>
      <c r="F1183" s="21" t="s">
        <v>3093</v>
      </c>
      <c r="G1183" s="21" t="s">
        <v>205</v>
      </c>
      <c r="H1183" s="21" t="s">
        <v>206</v>
      </c>
      <c r="I1183" s="20" t="s">
        <v>5086</v>
      </c>
      <c r="J1183" s="20" t="s">
        <v>24467</v>
      </c>
      <c r="K1183" s="24">
        <v>42513</v>
      </c>
      <c r="L1183" s="19">
        <v>0</v>
      </c>
      <c r="M1183" s="28">
        <v>119.95</v>
      </c>
      <c r="N1183" s="24"/>
    </row>
    <row r="1184" spans="2:14" hidden="1" x14ac:dyDescent="0.25">
      <c r="B1184" s="20">
        <v>33100515</v>
      </c>
      <c r="C1184" s="20"/>
      <c r="D1184" s="20"/>
      <c r="E1184" s="17" t="s">
        <v>6821</v>
      </c>
      <c r="F1184" s="21" t="s">
        <v>3093</v>
      </c>
      <c r="G1184" s="21" t="s">
        <v>205</v>
      </c>
      <c r="H1184" s="21" t="s">
        <v>206</v>
      </c>
      <c r="I1184" s="20" t="s">
        <v>6822</v>
      </c>
      <c r="J1184" s="20" t="s">
        <v>24468</v>
      </c>
      <c r="K1184" s="24">
        <v>42975</v>
      </c>
      <c r="L1184" s="19">
        <v>0</v>
      </c>
      <c r="M1184" s="28">
        <v>79.95</v>
      </c>
      <c r="N1184" s="24"/>
    </row>
    <row r="1185" spans="2:14" hidden="1" x14ac:dyDescent="0.25">
      <c r="B1185" s="20">
        <v>33100516</v>
      </c>
      <c r="C1185" s="20"/>
      <c r="D1185" s="20"/>
      <c r="E1185" s="17" t="s">
        <v>6823</v>
      </c>
      <c r="F1185" s="21" t="s">
        <v>3093</v>
      </c>
      <c r="G1185" s="21" t="s">
        <v>205</v>
      </c>
      <c r="H1185" s="21" t="s">
        <v>206</v>
      </c>
      <c r="I1185" s="20" t="s">
        <v>6824</v>
      </c>
      <c r="J1185" s="20" t="s">
        <v>24469</v>
      </c>
      <c r="K1185" s="24">
        <v>42975</v>
      </c>
      <c r="L1185" s="19">
        <v>0</v>
      </c>
      <c r="M1185" s="28">
        <v>79.95</v>
      </c>
      <c r="N1185" s="24"/>
    </row>
    <row r="1186" spans="2:14" hidden="1" x14ac:dyDescent="0.25">
      <c r="B1186" s="20">
        <v>33100513</v>
      </c>
      <c r="C1186" s="20"/>
      <c r="D1186" s="20"/>
      <c r="E1186" s="17" t="s">
        <v>6825</v>
      </c>
      <c r="F1186" s="21" t="s">
        <v>3093</v>
      </c>
      <c r="G1186" s="21" t="s">
        <v>205</v>
      </c>
      <c r="H1186" s="21" t="s">
        <v>206</v>
      </c>
      <c r="I1186" s="20" t="s">
        <v>6826</v>
      </c>
      <c r="J1186" s="20" t="s">
        <v>24470</v>
      </c>
      <c r="K1186" s="24">
        <v>42975</v>
      </c>
      <c r="L1186" s="19">
        <v>0</v>
      </c>
      <c r="M1186" s="28">
        <v>79.95</v>
      </c>
      <c r="N1186" s="24"/>
    </row>
    <row r="1187" spans="2:14" hidden="1" x14ac:dyDescent="0.25">
      <c r="B1187" s="20">
        <v>33100512</v>
      </c>
      <c r="C1187" s="20"/>
      <c r="D1187" s="20"/>
      <c r="E1187" s="17" t="s">
        <v>6827</v>
      </c>
      <c r="F1187" s="21" t="s">
        <v>3093</v>
      </c>
      <c r="G1187" s="21" t="s">
        <v>205</v>
      </c>
      <c r="H1187" s="21" t="s">
        <v>206</v>
      </c>
      <c r="I1187" s="20" t="s">
        <v>6828</v>
      </c>
      <c r="J1187" s="20" t="s">
        <v>24471</v>
      </c>
      <c r="K1187" s="24">
        <v>42975</v>
      </c>
      <c r="L1187" s="19">
        <v>0</v>
      </c>
      <c r="M1187" s="28">
        <v>79.95</v>
      </c>
      <c r="N1187" s="24"/>
    </row>
    <row r="1188" spans="2:14" hidden="1" x14ac:dyDescent="0.25">
      <c r="B1188" s="20">
        <v>33100511</v>
      </c>
      <c r="C1188" s="20"/>
      <c r="D1188" s="20"/>
      <c r="E1188" s="17" t="s">
        <v>6829</v>
      </c>
      <c r="F1188" s="21" t="s">
        <v>3093</v>
      </c>
      <c r="G1188" s="21" t="s">
        <v>205</v>
      </c>
      <c r="H1188" s="21" t="s">
        <v>206</v>
      </c>
      <c r="I1188" s="20" t="s">
        <v>6830</v>
      </c>
      <c r="J1188" s="20" t="s">
        <v>24472</v>
      </c>
      <c r="K1188" s="24">
        <v>42975</v>
      </c>
      <c r="L1188" s="19">
        <v>0</v>
      </c>
      <c r="M1188" s="28">
        <v>79.95</v>
      </c>
      <c r="N1188" s="24"/>
    </row>
    <row r="1189" spans="2:14" hidden="1" x14ac:dyDescent="0.25">
      <c r="B1189" s="20">
        <v>33100514</v>
      </c>
      <c r="C1189" s="20"/>
      <c r="D1189" s="20"/>
      <c r="E1189" s="17" t="s">
        <v>6831</v>
      </c>
      <c r="F1189" s="21" t="s">
        <v>3093</v>
      </c>
      <c r="G1189" s="21" t="s">
        <v>205</v>
      </c>
      <c r="H1189" s="21" t="s">
        <v>206</v>
      </c>
      <c r="I1189" s="20" t="s">
        <v>6832</v>
      </c>
      <c r="J1189" s="20" t="s">
        <v>24473</v>
      </c>
      <c r="K1189" s="24">
        <v>42975</v>
      </c>
      <c r="L1189" s="19">
        <v>0</v>
      </c>
      <c r="M1189" s="28">
        <v>79.95</v>
      </c>
      <c r="N1189" s="24"/>
    </row>
    <row r="1190" spans="2:14" hidden="1" x14ac:dyDescent="0.25">
      <c r="B1190" s="20">
        <v>33100207</v>
      </c>
      <c r="C1190" s="20"/>
      <c r="D1190" s="20"/>
      <c r="E1190" s="17" t="s">
        <v>3979</v>
      </c>
      <c r="F1190" s="21" t="s">
        <v>3093</v>
      </c>
      <c r="G1190" s="21" t="s">
        <v>205</v>
      </c>
      <c r="H1190" s="21" t="s">
        <v>206</v>
      </c>
      <c r="I1190" s="20" t="s">
        <v>3980</v>
      </c>
      <c r="J1190" s="20" t="s">
        <v>24474</v>
      </c>
      <c r="K1190" s="24">
        <v>42240</v>
      </c>
      <c r="L1190" s="19">
        <v>0</v>
      </c>
      <c r="M1190" s="28">
        <v>94.95</v>
      </c>
      <c r="N1190" s="24"/>
    </row>
    <row r="1191" spans="2:14" hidden="1" x14ac:dyDescent="0.25">
      <c r="B1191" s="20">
        <v>33100551</v>
      </c>
      <c r="C1191" s="20"/>
      <c r="D1191" s="20"/>
      <c r="E1191" s="17" t="s">
        <v>6711</v>
      </c>
      <c r="F1191" s="21" t="s">
        <v>3093</v>
      </c>
      <c r="G1191" s="21" t="s">
        <v>205</v>
      </c>
      <c r="H1191" s="21" t="s">
        <v>206</v>
      </c>
      <c r="I1191" s="20" t="s">
        <v>6712</v>
      </c>
      <c r="J1191" s="20" t="s">
        <v>24505</v>
      </c>
      <c r="K1191" s="24">
        <v>43711</v>
      </c>
      <c r="L1191" s="19">
        <v>0</v>
      </c>
      <c r="M1191" s="28">
        <v>69.95</v>
      </c>
      <c r="N1191" s="24"/>
    </row>
    <row r="1192" spans="2:14" hidden="1" x14ac:dyDescent="0.25">
      <c r="B1192" s="20">
        <v>33100552</v>
      </c>
      <c r="C1192" s="20"/>
      <c r="D1192" s="20"/>
      <c r="E1192" s="17" t="s">
        <v>6713</v>
      </c>
      <c r="F1192" s="21" t="s">
        <v>3093</v>
      </c>
      <c r="G1192" s="21" t="s">
        <v>205</v>
      </c>
      <c r="H1192" s="21" t="s">
        <v>206</v>
      </c>
      <c r="I1192" s="20" t="s">
        <v>6714</v>
      </c>
      <c r="J1192" s="20" t="s">
        <v>24506</v>
      </c>
      <c r="K1192" s="24">
        <v>43711</v>
      </c>
      <c r="L1192" s="19">
        <v>0</v>
      </c>
      <c r="M1192" s="28">
        <v>69.95</v>
      </c>
      <c r="N1192" s="24"/>
    </row>
    <row r="1193" spans="2:14" hidden="1" x14ac:dyDescent="0.25">
      <c r="B1193" s="20">
        <v>33100549</v>
      </c>
      <c r="C1193" s="20"/>
      <c r="D1193" s="20"/>
      <c r="E1193" s="17" t="s">
        <v>6715</v>
      </c>
      <c r="F1193" s="21" t="s">
        <v>3093</v>
      </c>
      <c r="G1193" s="21" t="s">
        <v>205</v>
      </c>
      <c r="H1193" s="21" t="s">
        <v>206</v>
      </c>
      <c r="I1193" s="20" t="s">
        <v>6716</v>
      </c>
      <c r="J1193" s="20" t="s">
        <v>24507</v>
      </c>
      <c r="K1193" s="24">
        <v>43711</v>
      </c>
      <c r="L1193" s="19">
        <v>0</v>
      </c>
      <c r="M1193" s="28">
        <v>69.95</v>
      </c>
      <c r="N1193" s="24"/>
    </row>
    <row r="1194" spans="2:14" hidden="1" x14ac:dyDescent="0.25">
      <c r="B1194" s="20">
        <v>33100548</v>
      </c>
      <c r="C1194" s="20"/>
      <c r="D1194" s="20"/>
      <c r="E1194" s="17" t="s">
        <v>6717</v>
      </c>
      <c r="F1194" s="21" t="s">
        <v>3093</v>
      </c>
      <c r="G1194" s="21" t="s">
        <v>205</v>
      </c>
      <c r="H1194" s="21" t="s">
        <v>206</v>
      </c>
      <c r="I1194" s="20" t="s">
        <v>6718</v>
      </c>
      <c r="J1194" s="20" t="s">
        <v>24508</v>
      </c>
      <c r="K1194" s="24">
        <v>43711</v>
      </c>
      <c r="L1194" s="19">
        <v>0</v>
      </c>
      <c r="M1194" s="28">
        <v>69.95</v>
      </c>
      <c r="N1194" s="24"/>
    </row>
    <row r="1195" spans="2:14" hidden="1" x14ac:dyDescent="0.25">
      <c r="B1195" s="20">
        <v>33100547</v>
      </c>
      <c r="C1195" s="20"/>
      <c r="D1195" s="20"/>
      <c r="E1195" s="17" t="s">
        <v>6719</v>
      </c>
      <c r="F1195" s="21" t="s">
        <v>3093</v>
      </c>
      <c r="G1195" s="21" t="s">
        <v>205</v>
      </c>
      <c r="H1195" s="21" t="s">
        <v>206</v>
      </c>
      <c r="I1195" s="20" t="s">
        <v>6720</v>
      </c>
      <c r="J1195" s="20" t="s">
        <v>24509</v>
      </c>
      <c r="K1195" s="24">
        <v>43711</v>
      </c>
      <c r="L1195" s="19">
        <v>0</v>
      </c>
      <c r="M1195" s="28">
        <v>69.95</v>
      </c>
      <c r="N1195" s="24"/>
    </row>
    <row r="1196" spans="2:14" hidden="1" x14ac:dyDescent="0.25">
      <c r="B1196" s="20">
        <v>33100550</v>
      </c>
      <c r="C1196" s="20"/>
      <c r="D1196" s="20"/>
      <c r="E1196" s="17" t="s">
        <v>6721</v>
      </c>
      <c r="F1196" s="21" t="s">
        <v>3093</v>
      </c>
      <c r="G1196" s="21" t="s">
        <v>205</v>
      </c>
      <c r="H1196" s="21" t="s">
        <v>206</v>
      </c>
      <c r="I1196" s="20" t="s">
        <v>6722</v>
      </c>
      <c r="J1196" s="20" t="s">
        <v>24510</v>
      </c>
      <c r="K1196" s="24">
        <v>43711</v>
      </c>
      <c r="L1196" s="19">
        <v>0</v>
      </c>
      <c r="M1196" s="28">
        <v>69.95</v>
      </c>
      <c r="N1196" s="24"/>
    </row>
    <row r="1197" spans="2:14" hidden="1" x14ac:dyDescent="0.25">
      <c r="B1197" s="20">
        <v>33100509</v>
      </c>
      <c r="C1197" s="20"/>
      <c r="D1197" s="20"/>
      <c r="E1197" s="17" t="s">
        <v>5071</v>
      </c>
      <c r="F1197" s="21" t="s">
        <v>3093</v>
      </c>
      <c r="G1197" s="21" t="s">
        <v>205</v>
      </c>
      <c r="H1197" s="21" t="s">
        <v>206</v>
      </c>
      <c r="I1197" s="20" t="s">
        <v>5072</v>
      </c>
      <c r="J1197" s="20" t="s">
        <v>24511</v>
      </c>
      <c r="K1197" s="24">
        <v>42513</v>
      </c>
      <c r="L1197" s="19">
        <v>0</v>
      </c>
      <c r="M1197" s="28">
        <v>109.95</v>
      </c>
      <c r="N1197" s="24"/>
    </row>
    <row r="1198" spans="2:14" hidden="1" x14ac:dyDescent="0.25">
      <c r="B1198" s="20">
        <v>33100510</v>
      </c>
      <c r="C1198" s="20"/>
      <c r="D1198" s="20"/>
      <c r="E1198" s="17" t="s">
        <v>5073</v>
      </c>
      <c r="F1198" s="21" t="s">
        <v>3093</v>
      </c>
      <c r="G1198" s="21" t="s">
        <v>205</v>
      </c>
      <c r="H1198" s="21" t="s">
        <v>206</v>
      </c>
      <c r="I1198" s="20" t="s">
        <v>5074</v>
      </c>
      <c r="J1198" s="20" t="s">
        <v>24512</v>
      </c>
      <c r="K1198" s="24">
        <v>42513</v>
      </c>
      <c r="L1198" s="19">
        <v>0</v>
      </c>
      <c r="M1198" s="28">
        <v>109.95</v>
      </c>
      <c r="N1198" s="24"/>
    </row>
    <row r="1199" spans="2:14" hidden="1" x14ac:dyDescent="0.25">
      <c r="B1199" s="20">
        <v>33100507</v>
      </c>
      <c r="C1199" s="20"/>
      <c r="D1199" s="20"/>
      <c r="E1199" s="17" t="s">
        <v>5075</v>
      </c>
      <c r="F1199" s="21" t="s">
        <v>3093</v>
      </c>
      <c r="G1199" s="21" t="s">
        <v>205</v>
      </c>
      <c r="H1199" s="21" t="s">
        <v>206</v>
      </c>
      <c r="I1199" s="20" t="s">
        <v>5076</v>
      </c>
      <c r="J1199" s="20" t="s">
        <v>24513</v>
      </c>
      <c r="K1199" s="24">
        <v>42513</v>
      </c>
      <c r="L1199" s="19">
        <v>0</v>
      </c>
      <c r="M1199" s="28">
        <v>109.95</v>
      </c>
      <c r="N1199" s="24"/>
    </row>
    <row r="1200" spans="2:14" hidden="1" x14ac:dyDescent="0.25">
      <c r="B1200" s="20">
        <v>33100506</v>
      </c>
      <c r="C1200" s="20"/>
      <c r="D1200" s="20"/>
      <c r="E1200" s="17" t="s">
        <v>5077</v>
      </c>
      <c r="F1200" s="21" t="s">
        <v>3093</v>
      </c>
      <c r="G1200" s="21" t="s">
        <v>205</v>
      </c>
      <c r="H1200" s="21" t="s">
        <v>206</v>
      </c>
      <c r="I1200" s="20" t="s">
        <v>5078</v>
      </c>
      <c r="J1200" s="20" t="s">
        <v>24514</v>
      </c>
      <c r="K1200" s="24">
        <v>42513</v>
      </c>
      <c r="L1200" s="19">
        <v>0</v>
      </c>
      <c r="M1200" s="28">
        <v>109.95</v>
      </c>
      <c r="N1200" s="24"/>
    </row>
    <row r="1201" spans="2:14" hidden="1" x14ac:dyDescent="0.25">
      <c r="B1201" s="20">
        <v>33100505</v>
      </c>
      <c r="C1201" s="20"/>
      <c r="D1201" s="20"/>
      <c r="E1201" s="17" t="s">
        <v>5079</v>
      </c>
      <c r="F1201" s="21" t="s">
        <v>3093</v>
      </c>
      <c r="G1201" s="21" t="s">
        <v>205</v>
      </c>
      <c r="H1201" s="21" t="s">
        <v>206</v>
      </c>
      <c r="I1201" s="20" t="s">
        <v>5080</v>
      </c>
      <c r="J1201" s="20" t="s">
        <v>24515</v>
      </c>
      <c r="K1201" s="24">
        <v>42513</v>
      </c>
      <c r="L1201" s="19">
        <v>0</v>
      </c>
      <c r="M1201" s="28">
        <v>109.95</v>
      </c>
      <c r="N1201" s="24"/>
    </row>
    <row r="1202" spans="2:14" hidden="1" x14ac:dyDescent="0.25">
      <c r="B1202" s="20">
        <v>33100508</v>
      </c>
      <c r="C1202" s="20"/>
      <c r="D1202" s="20"/>
      <c r="E1202" s="17" t="s">
        <v>5081</v>
      </c>
      <c r="F1202" s="21" t="s">
        <v>3093</v>
      </c>
      <c r="G1202" s="21" t="s">
        <v>205</v>
      </c>
      <c r="H1202" s="21" t="s">
        <v>206</v>
      </c>
      <c r="I1202" s="20" t="s">
        <v>5082</v>
      </c>
      <c r="J1202" s="20" t="s">
        <v>24516</v>
      </c>
      <c r="K1202" s="24">
        <v>42513</v>
      </c>
      <c r="L1202" s="19">
        <v>0</v>
      </c>
      <c r="M1202" s="28">
        <v>109.95</v>
      </c>
      <c r="N1202" s="24"/>
    </row>
    <row r="1203" spans="2:14" hidden="1" x14ac:dyDescent="0.25">
      <c r="B1203" s="20">
        <v>33100521</v>
      </c>
      <c r="C1203" s="20"/>
      <c r="D1203" s="20"/>
      <c r="E1203" s="17" t="s">
        <v>4225</v>
      </c>
      <c r="F1203" s="21" t="s">
        <v>3093</v>
      </c>
      <c r="G1203" s="21" t="s">
        <v>205</v>
      </c>
      <c r="H1203" s="21" t="s">
        <v>206</v>
      </c>
      <c r="I1203" s="20" t="s">
        <v>4226</v>
      </c>
      <c r="J1203" s="20" t="s">
        <v>24589</v>
      </c>
      <c r="K1203" s="24">
        <v>43405</v>
      </c>
      <c r="L1203" s="19">
        <v>0</v>
      </c>
      <c r="M1203" s="28">
        <v>119.95</v>
      </c>
      <c r="N1203" s="24"/>
    </row>
    <row r="1204" spans="2:14" hidden="1" x14ac:dyDescent="0.25">
      <c r="B1204" s="20">
        <v>33100522</v>
      </c>
      <c r="C1204" s="20"/>
      <c r="D1204" s="20"/>
      <c r="E1204" s="17" t="s">
        <v>4227</v>
      </c>
      <c r="F1204" s="21" t="s">
        <v>3093</v>
      </c>
      <c r="G1204" s="21" t="s">
        <v>205</v>
      </c>
      <c r="H1204" s="21" t="s">
        <v>206</v>
      </c>
      <c r="I1204" s="20" t="s">
        <v>4228</v>
      </c>
      <c r="J1204" s="20" t="s">
        <v>24590</v>
      </c>
      <c r="K1204" s="24">
        <v>43405</v>
      </c>
      <c r="L1204" s="19">
        <v>0</v>
      </c>
      <c r="M1204" s="28">
        <v>119.95</v>
      </c>
      <c r="N1204" s="24"/>
    </row>
    <row r="1205" spans="2:14" hidden="1" x14ac:dyDescent="0.25">
      <c r="B1205" s="20">
        <v>33100519</v>
      </c>
      <c r="C1205" s="20"/>
      <c r="D1205" s="20"/>
      <c r="E1205" s="17" t="s">
        <v>4229</v>
      </c>
      <c r="F1205" s="21" t="s">
        <v>3093</v>
      </c>
      <c r="G1205" s="21" t="s">
        <v>205</v>
      </c>
      <c r="H1205" s="21" t="s">
        <v>206</v>
      </c>
      <c r="I1205" s="20" t="s">
        <v>4230</v>
      </c>
      <c r="J1205" s="20" t="s">
        <v>24591</v>
      </c>
      <c r="K1205" s="24">
        <v>43405</v>
      </c>
      <c r="L1205" s="19">
        <v>0</v>
      </c>
      <c r="M1205" s="28">
        <v>119.95</v>
      </c>
      <c r="N1205" s="24"/>
    </row>
    <row r="1206" spans="2:14" hidden="1" x14ac:dyDescent="0.25">
      <c r="B1206" s="20">
        <v>33100518</v>
      </c>
      <c r="C1206" s="20"/>
      <c r="D1206" s="20"/>
      <c r="E1206" s="17" t="s">
        <v>4231</v>
      </c>
      <c r="F1206" s="21" t="s">
        <v>3093</v>
      </c>
      <c r="G1206" s="21" t="s">
        <v>205</v>
      </c>
      <c r="H1206" s="21" t="s">
        <v>206</v>
      </c>
      <c r="I1206" s="20" t="s">
        <v>4232</v>
      </c>
      <c r="J1206" s="20" t="s">
        <v>24592</v>
      </c>
      <c r="K1206" s="24">
        <v>43405</v>
      </c>
      <c r="L1206" s="19">
        <v>0</v>
      </c>
      <c r="M1206" s="28">
        <v>119.95</v>
      </c>
      <c r="N1206" s="24"/>
    </row>
    <row r="1207" spans="2:14" hidden="1" x14ac:dyDescent="0.25">
      <c r="B1207" s="20">
        <v>33100517</v>
      </c>
      <c r="C1207" s="20"/>
      <c r="D1207" s="20"/>
      <c r="E1207" s="17" t="s">
        <v>4233</v>
      </c>
      <c r="F1207" s="21" t="s">
        <v>3093</v>
      </c>
      <c r="G1207" s="21" t="s">
        <v>205</v>
      </c>
      <c r="H1207" s="21" t="s">
        <v>206</v>
      </c>
      <c r="I1207" s="20" t="s">
        <v>4234</v>
      </c>
      <c r="J1207" s="20" t="s">
        <v>24593</v>
      </c>
      <c r="K1207" s="24">
        <v>43405</v>
      </c>
      <c r="L1207" s="19">
        <v>0</v>
      </c>
      <c r="M1207" s="28">
        <v>119.95</v>
      </c>
      <c r="N1207" s="24"/>
    </row>
    <row r="1208" spans="2:14" hidden="1" x14ac:dyDescent="0.25">
      <c r="B1208" s="20">
        <v>33100520</v>
      </c>
      <c r="C1208" s="20"/>
      <c r="D1208" s="20"/>
      <c r="E1208" s="17" t="s">
        <v>4235</v>
      </c>
      <c r="F1208" s="21" t="s">
        <v>3093</v>
      </c>
      <c r="G1208" s="21" t="s">
        <v>205</v>
      </c>
      <c r="H1208" s="21" t="s">
        <v>206</v>
      </c>
      <c r="I1208" s="20" t="s">
        <v>4236</v>
      </c>
      <c r="J1208" s="20" t="s">
        <v>24594</v>
      </c>
      <c r="K1208" s="24">
        <v>43405</v>
      </c>
      <c r="L1208" s="19">
        <v>0</v>
      </c>
      <c r="M1208" s="28">
        <v>119.95</v>
      </c>
      <c r="N1208" s="24"/>
    </row>
    <row r="1209" spans="2:14" hidden="1" x14ac:dyDescent="0.25">
      <c r="B1209" s="20">
        <v>33100473</v>
      </c>
      <c r="C1209" s="20"/>
      <c r="D1209" s="20"/>
      <c r="E1209" s="17" t="s">
        <v>6973</v>
      </c>
      <c r="F1209" s="21" t="s">
        <v>3093</v>
      </c>
      <c r="G1209" s="21" t="s">
        <v>205</v>
      </c>
      <c r="H1209" s="21" t="s">
        <v>206</v>
      </c>
      <c r="I1209" s="20" t="s">
        <v>6974</v>
      </c>
      <c r="J1209" s="20" t="s">
        <v>24595</v>
      </c>
      <c r="K1209" s="24">
        <v>42513</v>
      </c>
      <c r="L1209" s="19">
        <v>0</v>
      </c>
      <c r="M1209" s="28">
        <v>109.95</v>
      </c>
      <c r="N1209" s="24"/>
    </row>
    <row r="1210" spans="2:14" hidden="1" x14ac:dyDescent="0.25">
      <c r="B1210" s="20">
        <v>33100474</v>
      </c>
      <c r="C1210" s="20"/>
      <c r="D1210" s="20"/>
      <c r="E1210" s="17" t="s">
        <v>6975</v>
      </c>
      <c r="F1210" s="21" t="s">
        <v>3093</v>
      </c>
      <c r="G1210" s="21" t="s">
        <v>205</v>
      </c>
      <c r="H1210" s="21" t="s">
        <v>206</v>
      </c>
      <c r="I1210" s="20" t="s">
        <v>6976</v>
      </c>
      <c r="J1210" s="20" t="s">
        <v>24596</v>
      </c>
      <c r="K1210" s="24">
        <v>42513</v>
      </c>
      <c r="L1210" s="19">
        <v>0</v>
      </c>
      <c r="M1210" s="28">
        <v>109.95</v>
      </c>
      <c r="N1210" s="24"/>
    </row>
    <row r="1211" spans="2:14" hidden="1" x14ac:dyDescent="0.25">
      <c r="B1211" s="20">
        <v>33100471</v>
      </c>
      <c r="C1211" s="20"/>
      <c r="D1211" s="20"/>
      <c r="E1211" s="17" t="s">
        <v>6977</v>
      </c>
      <c r="F1211" s="21" t="s">
        <v>3093</v>
      </c>
      <c r="G1211" s="21" t="s">
        <v>205</v>
      </c>
      <c r="H1211" s="21" t="s">
        <v>206</v>
      </c>
      <c r="I1211" s="20" t="s">
        <v>6978</v>
      </c>
      <c r="J1211" s="20" t="s">
        <v>24597</v>
      </c>
      <c r="K1211" s="24">
        <v>42513</v>
      </c>
      <c r="L1211" s="19">
        <v>0</v>
      </c>
      <c r="M1211" s="28">
        <v>109.95</v>
      </c>
      <c r="N1211" s="24"/>
    </row>
    <row r="1212" spans="2:14" hidden="1" x14ac:dyDescent="0.25">
      <c r="B1212" s="20">
        <v>33100470</v>
      </c>
      <c r="C1212" s="20"/>
      <c r="D1212" s="20"/>
      <c r="E1212" s="17" t="s">
        <v>6979</v>
      </c>
      <c r="F1212" s="21" t="s">
        <v>3093</v>
      </c>
      <c r="G1212" s="21" t="s">
        <v>205</v>
      </c>
      <c r="H1212" s="21" t="s">
        <v>206</v>
      </c>
      <c r="I1212" s="20" t="s">
        <v>6980</v>
      </c>
      <c r="J1212" s="20" t="s">
        <v>24598</v>
      </c>
      <c r="K1212" s="24">
        <v>42513</v>
      </c>
      <c r="L1212" s="19">
        <v>0</v>
      </c>
      <c r="M1212" s="28">
        <v>109.95</v>
      </c>
      <c r="N1212" s="24"/>
    </row>
    <row r="1213" spans="2:14" hidden="1" x14ac:dyDescent="0.25">
      <c r="B1213" s="20">
        <v>33100469</v>
      </c>
      <c r="C1213" s="20"/>
      <c r="D1213" s="20"/>
      <c r="E1213" s="17" t="s">
        <v>6981</v>
      </c>
      <c r="F1213" s="21" t="s">
        <v>3093</v>
      </c>
      <c r="G1213" s="21" t="s">
        <v>205</v>
      </c>
      <c r="H1213" s="21" t="s">
        <v>206</v>
      </c>
      <c r="I1213" s="20" t="s">
        <v>6982</v>
      </c>
      <c r="J1213" s="20" t="s">
        <v>24599</v>
      </c>
      <c r="K1213" s="24">
        <v>42513</v>
      </c>
      <c r="L1213" s="19">
        <v>0</v>
      </c>
      <c r="M1213" s="28">
        <v>109.95</v>
      </c>
      <c r="N1213" s="24"/>
    </row>
    <row r="1214" spans="2:14" hidden="1" x14ac:dyDescent="0.25">
      <c r="B1214" s="20">
        <v>33100472</v>
      </c>
      <c r="C1214" s="20"/>
      <c r="D1214" s="20"/>
      <c r="E1214" s="17" t="s">
        <v>6983</v>
      </c>
      <c r="F1214" s="21" t="s">
        <v>3093</v>
      </c>
      <c r="G1214" s="21" t="s">
        <v>205</v>
      </c>
      <c r="H1214" s="21" t="s">
        <v>206</v>
      </c>
      <c r="I1214" s="20" t="s">
        <v>6984</v>
      </c>
      <c r="J1214" s="20" t="s">
        <v>24600</v>
      </c>
      <c r="K1214" s="24">
        <v>42513</v>
      </c>
      <c r="L1214" s="19">
        <v>0</v>
      </c>
      <c r="M1214" s="28">
        <v>109.95</v>
      </c>
      <c r="N1214" s="24"/>
    </row>
    <row r="1215" spans="2:14" hidden="1" x14ac:dyDescent="0.25">
      <c r="B1215" s="20">
        <v>33100479</v>
      </c>
      <c r="C1215" s="20"/>
      <c r="D1215" s="20"/>
      <c r="E1215" s="17" t="s">
        <v>6985</v>
      </c>
      <c r="F1215" s="21" t="s">
        <v>3093</v>
      </c>
      <c r="G1215" s="21" t="s">
        <v>205</v>
      </c>
      <c r="H1215" s="21" t="s">
        <v>206</v>
      </c>
      <c r="I1215" s="20" t="s">
        <v>6986</v>
      </c>
      <c r="J1215" s="20" t="s">
        <v>24601</v>
      </c>
      <c r="K1215" s="24">
        <v>42513</v>
      </c>
      <c r="L1215" s="19">
        <v>0</v>
      </c>
      <c r="M1215" s="28">
        <v>109.95</v>
      </c>
      <c r="N1215" s="24"/>
    </row>
    <row r="1216" spans="2:14" hidden="1" x14ac:dyDescent="0.25">
      <c r="B1216" s="20">
        <v>33100480</v>
      </c>
      <c r="C1216" s="20"/>
      <c r="D1216" s="20"/>
      <c r="E1216" s="17" t="s">
        <v>6987</v>
      </c>
      <c r="F1216" s="21" t="s">
        <v>3093</v>
      </c>
      <c r="G1216" s="21" t="s">
        <v>205</v>
      </c>
      <c r="H1216" s="21" t="s">
        <v>206</v>
      </c>
      <c r="I1216" s="20" t="s">
        <v>6988</v>
      </c>
      <c r="J1216" s="20" t="s">
        <v>24602</v>
      </c>
      <c r="K1216" s="24">
        <v>42513</v>
      </c>
      <c r="L1216" s="19">
        <v>0</v>
      </c>
      <c r="M1216" s="28">
        <v>109.95</v>
      </c>
      <c r="N1216" s="24"/>
    </row>
    <row r="1217" spans="2:14" hidden="1" x14ac:dyDescent="0.25">
      <c r="B1217" s="20">
        <v>33100477</v>
      </c>
      <c r="C1217" s="20"/>
      <c r="D1217" s="20"/>
      <c r="E1217" s="17" t="s">
        <v>6989</v>
      </c>
      <c r="F1217" s="21" t="s">
        <v>3093</v>
      </c>
      <c r="G1217" s="21" t="s">
        <v>205</v>
      </c>
      <c r="H1217" s="21" t="s">
        <v>206</v>
      </c>
      <c r="I1217" s="20" t="s">
        <v>6990</v>
      </c>
      <c r="J1217" s="20" t="s">
        <v>24603</v>
      </c>
      <c r="K1217" s="24">
        <v>42513</v>
      </c>
      <c r="L1217" s="19">
        <v>0</v>
      </c>
      <c r="M1217" s="28">
        <v>109.95</v>
      </c>
      <c r="N1217" s="24"/>
    </row>
    <row r="1218" spans="2:14" hidden="1" x14ac:dyDescent="0.25">
      <c r="B1218" s="20">
        <v>33100476</v>
      </c>
      <c r="C1218" s="20"/>
      <c r="D1218" s="20"/>
      <c r="E1218" s="17" t="s">
        <v>6991</v>
      </c>
      <c r="F1218" s="21" t="s">
        <v>3093</v>
      </c>
      <c r="G1218" s="21" t="s">
        <v>205</v>
      </c>
      <c r="H1218" s="21" t="s">
        <v>206</v>
      </c>
      <c r="I1218" s="20" t="s">
        <v>6992</v>
      </c>
      <c r="J1218" s="20" t="s">
        <v>24604</v>
      </c>
      <c r="K1218" s="24">
        <v>42513</v>
      </c>
      <c r="L1218" s="19">
        <v>0</v>
      </c>
      <c r="M1218" s="28">
        <v>109.95</v>
      </c>
      <c r="N1218" s="24"/>
    </row>
    <row r="1219" spans="2:14" hidden="1" x14ac:dyDescent="0.25">
      <c r="B1219" s="20">
        <v>33100475</v>
      </c>
      <c r="C1219" s="20"/>
      <c r="D1219" s="20"/>
      <c r="E1219" s="17" t="s">
        <v>6993</v>
      </c>
      <c r="F1219" s="21" t="s">
        <v>3093</v>
      </c>
      <c r="G1219" s="21" t="s">
        <v>205</v>
      </c>
      <c r="H1219" s="21" t="s">
        <v>206</v>
      </c>
      <c r="I1219" s="20" t="s">
        <v>6994</v>
      </c>
      <c r="J1219" s="20" t="s">
        <v>24605</v>
      </c>
      <c r="K1219" s="24">
        <v>42513</v>
      </c>
      <c r="L1219" s="19">
        <v>0</v>
      </c>
      <c r="M1219" s="28">
        <v>109.95</v>
      </c>
      <c r="N1219" s="24"/>
    </row>
    <row r="1220" spans="2:14" hidden="1" x14ac:dyDescent="0.25">
      <c r="B1220" s="20">
        <v>33100478</v>
      </c>
      <c r="C1220" s="20"/>
      <c r="D1220" s="20"/>
      <c r="E1220" s="17" t="s">
        <v>6995</v>
      </c>
      <c r="F1220" s="21" t="s">
        <v>3093</v>
      </c>
      <c r="G1220" s="21" t="s">
        <v>205</v>
      </c>
      <c r="H1220" s="21" t="s">
        <v>206</v>
      </c>
      <c r="I1220" s="20" t="s">
        <v>6996</v>
      </c>
      <c r="J1220" s="20" t="s">
        <v>24606</v>
      </c>
      <c r="K1220" s="24">
        <v>42513</v>
      </c>
      <c r="L1220" s="19">
        <v>0</v>
      </c>
      <c r="M1220" s="28">
        <v>109.95</v>
      </c>
      <c r="N1220" s="24"/>
    </row>
    <row r="1221" spans="2:14" hidden="1" x14ac:dyDescent="0.25">
      <c r="B1221" s="20">
        <v>33100485</v>
      </c>
      <c r="C1221" s="20"/>
      <c r="D1221" s="20"/>
      <c r="E1221" s="17" t="s">
        <v>6961</v>
      </c>
      <c r="F1221" s="21" t="s">
        <v>3093</v>
      </c>
      <c r="G1221" s="21" t="s">
        <v>205</v>
      </c>
      <c r="H1221" s="21" t="s">
        <v>206</v>
      </c>
      <c r="I1221" s="20" t="s">
        <v>6962</v>
      </c>
      <c r="J1221" s="20" t="s">
        <v>24607</v>
      </c>
      <c r="K1221" s="24">
        <v>42513</v>
      </c>
      <c r="L1221" s="19">
        <v>0</v>
      </c>
      <c r="M1221" s="28">
        <v>109.95</v>
      </c>
      <c r="N1221" s="24"/>
    </row>
    <row r="1222" spans="2:14" hidden="1" x14ac:dyDescent="0.25">
      <c r="B1222" s="20">
        <v>33100486</v>
      </c>
      <c r="C1222" s="20"/>
      <c r="D1222" s="20"/>
      <c r="E1222" s="17" t="s">
        <v>6963</v>
      </c>
      <c r="F1222" s="21" t="s">
        <v>3093</v>
      </c>
      <c r="G1222" s="21" t="s">
        <v>205</v>
      </c>
      <c r="H1222" s="21" t="s">
        <v>206</v>
      </c>
      <c r="I1222" s="20" t="s">
        <v>6964</v>
      </c>
      <c r="J1222" s="20" t="s">
        <v>24608</v>
      </c>
      <c r="K1222" s="24">
        <v>42513</v>
      </c>
      <c r="L1222" s="19">
        <v>0</v>
      </c>
      <c r="M1222" s="28">
        <v>109.95</v>
      </c>
      <c r="N1222" s="24"/>
    </row>
    <row r="1223" spans="2:14" hidden="1" x14ac:dyDescent="0.25">
      <c r="B1223" s="20">
        <v>33100483</v>
      </c>
      <c r="C1223" s="20"/>
      <c r="D1223" s="20"/>
      <c r="E1223" s="17" t="s">
        <v>6965</v>
      </c>
      <c r="F1223" s="21" t="s">
        <v>3093</v>
      </c>
      <c r="G1223" s="21" t="s">
        <v>205</v>
      </c>
      <c r="H1223" s="21" t="s">
        <v>206</v>
      </c>
      <c r="I1223" s="20" t="s">
        <v>6966</v>
      </c>
      <c r="J1223" s="20" t="s">
        <v>24609</v>
      </c>
      <c r="K1223" s="24">
        <v>42513</v>
      </c>
      <c r="L1223" s="19">
        <v>0</v>
      </c>
      <c r="M1223" s="28">
        <v>109.95</v>
      </c>
      <c r="N1223" s="24"/>
    </row>
    <row r="1224" spans="2:14" hidden="1" x14ac:dyDescent="0.25">
      <c r="B1224" s="20">
        <v>33100482</v>
      </c>
      <c r="C1224" s="20"/>
      <c r="D1224" s="20"/>
      <c r="E1224" s="17" t="s">
        <v>6967</v>
      </c>
      <c r="F1224" s="21" t="s">
        <v>3093</v>
      </c>
      <c r="G1224" s="21" t="s">
        <v>205</v>
      </c>
      <c r="H1224" s="21" t="s">
        <v>206</v>
      </c>
      <c r="I1224" s="20" t="s">
        <v>6968</v>
      </c>
      <c r="J1224" s="20" t="s">
        <v>24610</v>
      </c>
      <c r="K1224" s="24">
        <v>42513</v>
      </c>
      <c r="L1224" s="19">
        <v>0</v>
      </c>
      <c r="M1224" s="28">
        <v>109.95</v>
      </c>
      <c r="N1224" s="24"/>
    </row>
    <row r="1225" spans="2:14" hidden="1" x14ac:dyDescent="0.25">
      <c r="B1225" s="20">
        <v>33100481</v>
      </c>
      <c r="C1225" s="20"/>
      <c r="D1225" s="20"/>
      <c r="E1225" s="17" t="s">
        <v>6969</v>
      </c>
      <c r="F1225" s="21" t="s">
        <v>3093</v>
      </c>
      <c r="G1225" s="21" t="s">
        <v>205</v>
      </c>
      <c r="H1225" s="21" t="s">
        <v>206</v>
      </c>
      <c r="I1225" s="20" t="s">
        <v>6970</v>
      </c>
      <c r="J1225" s="20" t="s">
        <v>24611</v>
      </c>
      <c r="K1225" s="24">
        <v>42513</v>
      </c>
      <c r="L1225" s="19">
        <v>0</v>
      </c>
      <c r="M1225" s="28">
        <v>109.95</v>
      </c>
      <c r="N1225" s="24"/>
    </row>
    <row r="1226" spans="2:14" hidden="1" x14ac:dyDescent="0.25">
      <c r="B1226" s="20">
        <v>33100484</v>
      </c>
      <c r="C1226" s="20"/>
      <c r="D1226" s="20"/>
      <c r="E1226" s="17" t="s">
        <v>6971</v>
      </c>
      <c r="F1226" s="21" t="s">
        <v>3093</v>
      </c>
      <c r="G1226" s="21" t="s">
        <v>205</v>
      </c>
      <c r="H1226" s="21" t="s">
        <v>206</v>
      </c>
      <c r="I1226" s="20" t="s">
        <v>6972</v>
      </c>
      <c r="J1226" s="20" t="s">
        <v>24612</v>
      </c>
      <c r="K1226" s="24">
        <v>42513</v>
      </c>
      <c r="L1226" s="19">
        <v>0</v>
      </c>
      <c r="M1226" s="28">
        <v>109.95</v>
      </c>
      <c r="N1226" s="24"/>
    </row>
    <row r="1227" spans="2:14" hidden="1" x14ac:dyDescent="0.25">
      <c r="B1227" s="20">
        <v>33110094</v>
      </c>
      <c r="C1227" s="20"/>
      <c r="D1227" s="20"/>
      <c r="E1227" s="17" t="s">
        <v>3625</v>
      </c>
      <c r="F1227" s="21" t="s">
        <v>3093</v>
      </c>
      <c r="G1227" s="21" t="s">
        <v>205</v>
      </c>
      <c r="H1227" s="21" t="s">
        <v>206</v>
      </c>
      <c r="I1227" s="20" t="s">
        <v>3626</v>
      </c>
      <c r="J1227" s="20" t="s">
        <v>24613</v>
      </c>
      <c r="K1227" s="24">
        <v>42240</v>
      </c>
      <c r="L1227" s="19">
        <v>0</v>
      </c>
      <c r="M1227" s="28">
        <v>89.95</v>
      </c>
      <c r="N1227" s="24"/>
    </row>
    <row r="1228" spans="2:14" hidden="1" x14ac:dyDescent="0.25">
      <c r="B1228" s="20">
        <v>33110093</v>
      </c>
      <c r="C1228" s="20"/>
      <c r="D1228" s="20"/>
      <c r="E1228" s="17" t="s">
        <v>3628</v>
      </c>
      <c r="F1228" s="21" t="s">
        <v>3093</v>
      </c>
      <c r="G1228" s="21" t="s">
        <v>205</v>
      </c>
      <c r="H1228" s="21" t="s">
        <v>206</v>
      </c>
      <c r="I1228" s="20" t="s">
        <v>3629</v>
      </c>
      <c r="J1228" s="20" t="s">
        <v>24614</v>
      </c>
      <c r="K1228" s="24">
        <v>42240</v>
      </c>
      <c r="L1228" s="19">
        <v>0</v>
      </c>
      <c r="M1228" s="28">
        <v>89.95</v>
      </c>
      <c r="N1228" s="24"/>
    </row>
    <row r="1229" spans="2:14" hidden="1" x14ac:dyDescent="0.25">
      <c r="B1229" s="20">
        <v>33110092</v>
      </c>
      <c r="C1229" s="20"/>
      <c r="D1229" s="20"/>
      <c r="E1229" s="17" t="s">
        <v>3631</v>
      </c>
      <c r="F1229" s="21" t="s">
        <v>3093</v>
      </c>
      <c r="G1229" s="21" t="s">
        <v>205</v>
      </c>
      <c r="H1229" s="21" t="s">
        <v>206</v>
      </c>
      <c r="I1229" s="20" t="s">
        <v>3632</v>
      </c>
      <c r="J1229" s="20" t="s">
        <v>24615</v>
      </c>
      <c r="K1229" s="24">
        <v>42240</v>
      </c>
      <c r="L1229" s="19">
        <v>0</v>
      </c>
      <c r="M1229" s="28">
        <v>89.95</v>
      </c>
      <c r="N1229" s="24"/>
    </row>
    <row r="1230" spans="2:14" hidden="1" x14ac:dyDescent="0.25">
      <c r="B1230" s="20">
        <v>33110095</v>
      </c>
      <c r="C1230" s="20"/>
      <c r="D1230" s="20"/>
      <c r="E1230" s="17" t="s">
        <v>3634</v>
      </c>
      <c r="F1230" s="21" t="s">
        <v>3093</v>
      </c>
      <c r="G1230" s="21" t="s">
        <v>205</v>
      </c>
      <c r="H1230" s="21" t="s">
        <v>206</v>
      </c>
      <c r="I1230" s="20" t="s">
        <v>3635</v>
      </c>
      <c r="J1230" s="20" t="s">
        <v>24616</v>
      </c>
      <c r="K1230" s="24">
        <v>42240</v>
      </c>
      <c r="L1230" s="19">
        <v>0</v>
      </c>
      <c r="M1230" s="28">
        <v>89.95</v>
      </c>
      <c r="N1230" s="24"/>
    </row>
    <row r="1231" spans="2:14" hidden="1" x14ac:dyDescent="0.25">
      <c r="B1231" s="20">
        <v>33110091</v>
      </c>
      <c r="C1231" s="20"/>
      <c r="D1231" s="20"/>
      <c r="E1231" s="17" t="s">
        <v>3637</v>
      </c>
      <c r="F1231" s="21" t="s">
        <v>3093</v>
      </c>
      <c r="G1231" s="21" t="s">
        <v>205</v>
      </c>
      <c r="H1231" s="21" t="s">
        <v>206</v>
      </c>
      <c r="I1231" s="20" t="s">
        <v>3638</v>
      </c>
      <c r="J1231" s="20" t="s">
        <v>24617</v>
      </c>
      <c r="K1231" s="24">
        <v>42240</v>
      </c>
      <c r="L1231" s="19">
        <v>0</v>
      </c>
      <c r="M1231" s="28">
        <v>89.95</v>
      </c>
      <c r="N1231" s="24"/>
    </row>
    <row r="1232" spans="2:14" hidden="1" x14ac:dyDescent="0.25">
      <c r="B1232" s="20">
        <v>33110154</v>
      </c>
      <c r="C1232" s="20"/>
      <c r="D1232" s="20"/>
      <c r="E1232" s="17" t="s">
        <v>3625</v>
      </c>
      <c r="F1232" s="21" t="s">
        <v>3093</v>
      </c>
      <c r="G1232" s="21" t="s">
        <v>205</v>
      </c>
      <c r="H1232" s="21" t="s">
        <v>206</v>
      </c>
      <c r="I1232" s="20" t="s">
        <v>3627</v>
      </c>
      <c r="J1232" s="20" t="s">
        <v>24618</v>
      </c>
      <c r="K1232" s="24">
        <v>43374</v>
      </c>
      <c r="L1232" s="19">
        <v>0</v>
      </c>
      <c r="M1232" s="28">
        <v>89.95</v>
      </c>
      <c r="N1232" s="24"/>
    </row>
    <row r="1233" spans="2:14" hidden="1" x14ac:dyDescent="0.25">
      <c r="B1233" s="20">
        <v>33110153</v>
      </c>
      <c r="C1233" s="20"/>
      <c r="D1233" s="20"/>
      <c r="E1233" s="17" t="s">
        <v>3628</v>
      </c>
      <c r="F1233" s="21" t="s">
        <v>3093</v>
      </c>
      <c r="G1233" s="21" t="s">
        <v>205</v>
      </c>
      <c r="H1233" s="21" t="s">
        <v>206</v>
      </c>
      <c r="I1233" s="20" t="s">
        <v>3630</v>
      </c>
      <c r="J1233" s="20" t="s">
        <v>24619</v>
      </c>
      <c r="K1233" s="24">
        <v>43374</v>
      </c>
      <c r="L1233" s="19">
        <v>0</v>
      </c>
      <c r="M1233" s="28">
        <v>89.95</v>
      </c>
      <c r="N1233" s="24"/>
    </row>
    <row r="1234" spans="2:14" hidden="1" x14ac:dyDescent="0.25">
      <c r="B1234" s="20">
        <v>33110152</v>
      </c>
      <c r="C1234" s="20"/>
      <c r="D1234" s="20"/>
      <c r="E1234" s="17" t="s">
        <v>3631</v>
      </c>
      <c r="F1234" s="21" t="s">
        <v>3093</v>
      </c>
      <c r="G1234" s="21" t="s">
        <v>205</v>
      </c>
      <c r="H1234" s="21" t="s">
        <v>206</v>
      </c>
      <c r="I1234" s="20" t="s">
        <v>3633</v>
      </c>
      <c r="J1234" s="20" t="s">
        <v>24620</v>
      </c>
      <c r="K1234" s="24">
        <v>43374</v>
      </c>
      <c r="L1234" s="19">
        <v>0</v>
      </c>
      <c r="M1234" s="28">
        <v>89.95</v>
      </c>
      <c r="N1234" s="24"/>
    </row>
    <row r="1235" spans="2:14" hidden="1" x14ac:dyDescent="0.25">
      <c r="B1235" s="20">
        <v>33110155</v>
      </c>
      <c r="C1235" s="20"/>
      <c r="D1235" s="20"/>
      <c r="E1235" s="17" t="s">
        <v>3634</v>
      </c>
      <c r="F1235" s="21" t="s">
        <v>3093</v>
      </c>
      <c r="G1235" s="21" t="s">
        <v>205</v>
      </c>
      <c r="H1235" s="21" t="s">
        <v>206</v>
      </c>
      <c r="I1235" s="20" t="s">
        <v>3636</v>
      </c>
      <c r="J1235" s="20" t="s">
        <v>24621</v>
      </c>
      <c r="K1235" s="24">
        <v>43374</v>
      </c>
      <c r="L1235" s="19">
        <v>0</v>
      </c>
      <c r="M1235" s="28">
        <v>89.95</v>
      </c>
      <c r="N1235" s="24"/>
    </row>
    <row r="1236" spans="2:14" hidden="1" x14ac:dyDescent="0.25">
      <c r="B1236" s="20">
        <v>33110151</v>
      </c>
      <c r="C1236" s="20"/>
      <c r="D1236" s="20"/>
      <c r="E1236" s="17" t="s">
        <v>3637</v>
      </c>
      <c r="F1236" s="21" t="s">
        <v>3093</v>
      </c>
      <c r="G1236" s="21" t="s">
        <v>205</v>
      </c>
      <c r="H1236" s="21" t="s">
        <v>206</v>
      </c>
      <c r="I1236" s="20" t="s">
        <v>3639</v>
      </c>
      <c r="J1236" s="20" t="s">
        <v>24622</v>
      </c>
      <c r="K1236" s="24">
        <v>43374</v>
      </c>
      <c r="L1236" s="19">
        <v>0</v>
      </c>
      <c r="M1236" s="28">
        <v>89.95</v>
      </c>
      <c r="N1236" s="24"/>
    </row>
    <row r="1237" spans="2:14" hidden="1" x14ac:dyDescent="0.25">
      <c r="B1237" s="20">
        <v>33110077</v>
      </c>
      <c r="C1237" s="20"/>
      <c r="D1237" s="20"/>
      <c r="E1237" s="17" t="s">
        <v>3941</v>
      </c>
      <c r="F1237" s="21" t="s">
        <v>3093</v>
      </c>
      <c r="G1237" s="21" t="s">
        <v>205</v>
      </c>
      <c r="H1237" s="21" t="s">
        <v>206</v>
      </c>
      <c r="I1237" s="20" t="s">
        <v>3942</v>
      </c>
      <c r="J1237" s="20" t="s">
        <v>24628</v>
      </c>
      <c r="K1237" s="24">
        <v>42368</v>
      </c>
      <c r="L1237" s="19">
        <v>0</v>
      </c>
      <c r="M1237" s="28">
        <v>129.94999999999999</v>
      </c>
      <c r="N1237" s="24"/>
    </row>
    <row r="1238" spans="2:14" hidden="1" x14ac:dyDescent="0.25">
      <c r="B1238" s="20">
        <v>33110076</v>
      </c>
      <c r="C1238" s="20"/>
      <c r="D1238" s="20"/>
      <c r="E1238" s="17" t="s">
        <v>3943</v>
      </c>
      <c r="F1238" s="21" t="s">
        <v>3093</v>
      </c>
      <c r="G1238" s="21" t="s">
        <v>205</v>
      </c>
      <c r="H1238" s="21" t="s">
        <v>206</v>
      </c>
      <c r="I1238" s="20" t="s">
        <v>3944</v>
      </c>
      <c r="J1238" s="20" t="s">
        <v>24629</v>
      </c>
      <c r="K1238" s="24">
        <v>42368</v>
      </c>
      <c r="L1238" s="19">
        <v>0</v>
      </c>
      <c r="M1238" s="28">
        <v>129.94999999999999</v>
      </c>
      <c r="N1238" s="24"/>
    </row>
    <row r="1239" spans="2:14" hidden="1" x14ac:dyDescent="0.25">
      <c r="B1239" s="20">
        <v>33110075</v>
      </c>
      <c r="C1239" s="20"/>
      <c r="D1239" s="20"/>
      <c r="E1239" s="17" t="s">
        <v>3945</v>
      </c>
      <c r="F1239" s="21" t="s">
        <v>3093</v>
      </c>
      <c r="G1239" s="21" t="s">
        <v>205</v>
      </c>
      <c r="H1239" s="21" t="s">
        <v>206</v>
      </c>
      <c r="I1239" s="20" t="s">
        <v>3946</v>
      </c>
      <c r="J1239" s="20" t="s">
        <v>24630</v>
      </c>
      <c r="K1239" s="24">
        <v>42368</v>
      </c>
      <c r="L1239" s="19">
        <v>0</v>
      </c>
      <c r="M1239" s="28">
        <v>129.94999999999999</v>
      </c>
      <c r="N1239" s="24"/>
    </row>
    <row r="1240" spans="2:14" hidden="1" x14ac:dyDescent="0.25">
      <c r="B1240" s="20">
        <v>33110119</v>
      </c>
      <c r="C1240" s="20"/>
      <c r="D1240" s="20"/>
      <c r="E1240" s="17" t="s">
        <v>3640</v>
      </c>
      <c r="F1240" s="21" t="s">
        <v>3093</v>
      </c>
      <c r="G1240" s="21" t="s">
        <v>205</v>
      </c>
      <c r="H1240" s="21" t="s">
        <v>206</v>
      </c>
      <c r="I1240" s="20" t="s">
        <v>3641</v>
      </c>
      <c r="J1240" s="20" t="s">
        <v>24631</v>
      </c>
      <c r="K1240" s="24">
        <v>42368</v>
      </c>
      <c r="L1240" s="19">
        <v>0</v>
      </c>
      <c r="M1240" s="28">
        <v>189.95</v>
      </c>
      <c r="N1240" s="24"/>
    </row>
    <row r="1241" spans="2:14" hidden="1" x14ac:dyDescent="0.25">
      <c r="B1241" s="20">
        <v>33110118</v>
      </c>
      <c r="C1241" s="20"/>
      <c r="D1241" s="20"/>
      <c r="E1241" s="17" t="s">
        <v>3642</v>
      </c>
      <c r="F1241" s="21" t="s">
        <v>3093</v>
      </c>
      <c r="G1241" s="21" t="s">
        <v>205</v>
      </c>
      <c r="H1241" s="21" t="s">
        <v>206</v>
      </c>
      <c r="I1241" s="20" t="s">
        <v>3643</v>
      </c>
      <c r="J1241" s="20" t="s">
        <v>24632</v>
      </c>
      <c r="K1241" s="24">
        <v>42368</v>
      </c>
      <c r="L1241" s="19">
        <v>0</v>
      </c>
      <c r="M1241" s="28">
        <v>189.95</v>
      </c>
      <c r="N1241" s="24"/>
    </row>
    <row r="1242" spans="2:14" hidden="1" x14ac:dyDescent="0.25">
      <c r="B1242" s="20">
        <v>33110117</v>
      </c>
      <c r="C1242" s="20"/>
      <c r="D1242" s="20"/>
      <c r="E1242" s="17" t="s">
        <v>3644</v>
      </c>
      <c r="F1242" s="21" t="s">
        <v>3093</v>
      </c>
      <c r="G1242" s="21" t="s">
        <v>205</v>
      </c>
      <c r="H1242" s="21" t="s">
        <v>206</v>
      </c>
      <c r="I1242" s="20" t="s">
        <v>3645</v>
      </c>
      <c r="J1242" s="20" t="s">
        <v>24633</v>
      </c>
      <c r="K1242" s="24">
        <v>42368</v>
      </c>
      <c r="L1242" s="19">
        <v>0</v>
      </c>
      <c r="M1242" s="28">
        <v>189.95</v>
      </c>
      <c r="N1242" s="24"/>
    </row>
    <row r="1243" spans="2:14" hidden="1" x14ac:dyDescent="0.25">
      <c r="B1243" s="20">
        <v>33110120</v>
      </c>
      <c r="C1243" s="20"/>
      <c r="D1243" s="20"/>
      <c r="E1243" s="17" t="s">
        <v>3646</v>
      </c>
      <c r="F1243" s="21" t="s">
        <v>3093</v>
      </c>
      <c r="G1243" s="21" t="s">
        <v>205</v>
      </c>
      <c r="H1243" s="21" t="s">
        <v>206</v>
      </c>
      <c r="I1243" s="20" t="s">
        <v>3647</v>
      </c>
      <c r="J1243" s="20" t="s">
        <v>24634</v>
      </c>
      <c r="K1243" s="24">
        <v>42368</v>
      </c>
      <c r="L1243" s="19">
        <v>0</v>
      </c>
      <c r="M1243" s="28">
        <v>189.95</v>
      </c>
      <c r="N1243" s="24"/>
    </row>
    <row r="1244" spans="2:14" hidden="1" x14ac:dyDescent="0.25">
      <c r="B1244" s="20">
        <v>33110116</v>
      </c>
      <c r="C1244" s="20"/>
      <c r="D1244" s="20"/>
      <c r="E1244" s="17" t="s">
        <v>3648</v>
      </c>
      <c r="F1244" s="21" t="s">
        <v>3093</v>
      </c>
      <c r="G1244" s="21" t="s">
        <v>205</v>
      </c>
      <c r="H1244" s="21" t="s">
        <v>206</v>
      </c>
      <c r="I1244" s="20" t="s">
        <v>3649</v>
      </c>
      <c r="J1244" s="20" t="s">
        <v>24635</v>
      </c>
      <c r="K1244" s="24">
        <v>42368</v>
      </c>
      <c r="L1244" s="19">
        <v>0</v>
      </c>
      <c r="M1244" s="28">
        <v>189.95</v>
      </c>
      <c r="N1244" s="24"/>
    </row>
    <row r="1245" spans="2:14" hidden="1" x14ac:dyDescent="0.25">
      <c r="B1245" s="20">
        <v>33110124</v>
      </c>
      <c r="C1245" s="20"/>
      <c r="D1245" s="20"/>
      <c r="E1245" s="17" t="s">
        <v>3919</v>
      </c>
      <c r="F1245" s="21" t="s">
        <v>3093</v>
      </c>
      <c r="G1245" s="21" t="s">
        <v>205</v>
      </c>
      <c r="H1245" s="21" t="s">
        <v>206</v>
      </c>
      <c r="I1245" s="20" t="s">
        <v>3920</v>
      </c>
      <c r="J1245" s="20" t="s">
        <v>24636</v>
      </c>
      <c r="K1245" s="24">
        <v>42975</v>
      </c>
      <c r="L1245" s="19">
        <v>0</v>
      </c>
      <c r="M1245" s="28">
        <v>79.95</v>
      </c>
      <c r="N1245" s="24"/>
    </row>
    <row r="1246" spans="2:14" hidden="1" x14ac:dyDescent="0.25">
      <c r="B1246" s="20">
        <v>33110123</v>
      </c>
      <c r="C1246" s="20"/>
      <c r="D1246" s="20"/>
      <c r="E1246" s="17" t="s">
        <v>3921</v>
      </c>
      <c r="F1246" s="21" t="s">
        <v>3093</v>
      </c>
      <c r="G1246" s="21" t="s">
        <v>205</v>
      </c>
      <c r="H1246" s="21" t="s">
        <v>206</v>
      </c>
      <c r="I1246" s="20" t="s">
        <v>3922</v>
      </c>
      <c r="J1246" s="20" t="s">
        <v>24637</v>
      </c>
      <c r="K1246" s="24">
        <v>42975</v>
      </c>
      <c r="L1246" s="19">
        <v>0</v>
      </c>
      <c r="M1246" s="28">
        <v>79.95</v>
      </c>
      <c r="N1246" s="24"/>
    </row>
    <row r="1247" spans="2:14" hidden="1" x14ac:dyDescent="0.25">
      <c r="B1247" s="20">
        <v>33110122</v>
      </c>
      <c r="C1247" s="20"/>
      <c r="D1247" s="20"/>
      <c r="E1247" s="17" t="s">
        <v>3923</v>
      </c>
      <c r="F1247" s="21" t="s">
        <v>3093</v>
      </c>
      <c r="G1247" s="21" t="s">
        <v>205</v>
      </c>
      <c r="H1247" s="21" t="s">
        <v>206</v>
      </c>
      <c r="I1247" s="20" t="s">
        <v>3924</v>
      </c>
      <c r="J1247" s="20" t="s">
        <v>24638</v>
      </c>
      <c r="K1247" s="24">
        <v>42975</v>
      </c>
      <c r="L1247" s="19">
        <v>0</v>
      </c>
      <c r="M1247" s="28">
        <v>79.95</v>
      </c>
      <c r="N1247" s="24"/>
    </row>
    <row r="1248" spans="2:14" hidden="1" x14ac:dyDescent="0.25">
      <c r="B1248" s="20">
        <v>33110125</v>
      </c>
      <c r="C1248" s="20"/>
      <c r="D1248" s="20"/>
      <c r="E1248" s="17" t="s">
        <v>3925</v>
      </c>
      <c r="F1248" s="21" t="s">
        <v>3093</v>
      </c>
      <c r="G1248" s="21" t="s">
        <v>205</v>
      </c>
      <c r="H1248" s="21" t="s">
        <v>206</v>
      </c>
      <c r="I1248" s="20" t="s">
        <v>3926</v>
      </c>
      <c r="J1248" s="20" t="s">
        <v>24639</v>
      </c>
      <c r="K1248" s="24">
        <v>42975</v>
      </c>
      <c r="L1248" s="19">
        <v>0</v>
      </c>
      <c r="M1248" s="28">
        <v>79.95</v>
      </c>
      <c r="N1248" s="24"/>
    </row>
    <row r="1249" spans="2:14" hidden="1" x14ac:dyDescent="0.25">
      <c r="B1249" s="20">
        <v>33110121</v>
      </c>
      <c r="C1249" s="20"/>
      <c r="D1249" s="20"/>
      <c r="E1249" s="17" t="s">
        <v>3927</v>
      </c>
      <c r="F1249" s="21" t="s">
        <v>3093</v>
      </c>
      <c r="G1249" s="21" t="s">
        <v>205</v>
      </c>
      <c r="H1249" s="21" t="s">
        <v>206</v>
      </c>
      <c r="I1249" s="20" t="s">
        <v>3928</v>
      </c>
      <c r="J1249" s="20" t="s">
        <v>24640</v>
      </c>
      <c r="K1249" s="24">
        <v>42975</v>
      </c>
      <c r="L1249" s="19">
        <v>0</v>
      </c>
      <c r="M1249" s="28">
        <v>79.95</v>
      </c>
      <c r="N1249" s="24"/>
    </row>
    <row r="1250" spans="2:14" hidden="1" x14ac:dyDescent="0.25">
      <c r="B1250" s="20">
        <v>33110129</v>
      </c>
      <c r="C1250" s="20"/>
      <c r="D1250" s="20"/>
      <c r="E1250" s="17" t="s">
        <v>3716</v>
      </c>
      <c r="F1250" s="21" t="s">
        <v>3093</v>
      </c>
      <c r="G1250" s="21" t="s">
        <v>205</v>
      </c>
      <c r="H1250" s="21" t="s">
        <v>206</v>
      </c>
      <c r="I1250" s="20" t="s">
        <v>3717</v>
      </c>
      <c r="J1250" s="20" t="s">
        <v>24656</v>
      </c>
      <c r="K1250" s="24">
        <v>42368</v>
      </c>
      <c r="L1250" s="19">
        <v>0</v>
      </c>
      <c r="M1250" s="28">
        <v>109.95</v>
      </c>
      <c r="N1250" s="24"/>
    </row>
    <row r="1251" spans="2:14" hidden="1" x14ac:dyDescent="0.25">
      <c r="B1251" s="20">
        <v>33110128</v>
      </c>
      <c r="C1251" s="20"/>
      <c r="D1251" s="20"/>
      <c r="E1251" s="17" t="s">
        <v>3718</v>
      </c>
      <c r="F1251" s="21" t="s">
        <v>3093</v>
      </c>
      <c r="G1251" s="21" t="s">
        <v>205</v>
      </c>
      <c r="H1251" s="21" t="s">
        <v>206</v>
      </c>
      <c r="I1251" s="20" t="s">
        <v>3719</v>
      </c>
      <c r="J1251" s="20" t="s">
        <v>24657</v>
      </c>
      <c r="K1251" s="24">
        <v>42368</v>
      </c>
      <c r="L1251" s="19">
        <v>0</v>
      </c>
      <c r="M1251" s="28">
        <v>109.95</v>
      </c>
      <c r="N1251" s="24"/>
    </row>
    <row r="1252" spans="2:14" hidden="1" x14ac:dyDescent="0.25">
      <c r="B1252" s="20">
        <v>33110127</v>
      </c>
      <c r="C1252" s="20"/>
      <c r="D1252" s="20"/>
      <c r="E1252" s="17" t="s">
        <v>3720</v>
      </c>
      <c r="F1252" s="21" t="s">
        <v>3093</v>
      </c>
      <c r="G1252" s="21" t="s">
        <v>205</v>
      </c>
      <c r="H1252" s="21" t="s">
        <v>206</v>
      </c>
      <c r="I1252" s="20" t="s">
        <v>3721</v>
      </c>
      <c r="J1252" s="20" t="s">
        <v>24658</v>
      </c>
      <c r="K1252" s="24">
        <v>42368</v>
      </c>
      <c r="L1252" s="19">
        <v>0</v>
      </c>
      <c r="M1252" s="28">
        <v>109.95</v>
      </c>
      <c r="N1252" s="24"/>
    </row>
    <row r="1253" spans="2:14" hidden="1" x14ac:dyDescent="0.25">
      <c r="B1253" s="20">
        <v>33110130</v>
      </c>
      <c r="C1253" s="20"/>
      <c r="D1253" s="20"/>
      <c r="E1253" s="17" t="s">
        <v>3722</v>
      </c>
      <c r="F1253" s="21" t="s">
        <v>3093</v>
      </c>
      <c r="G1253" s="21" t="s">
        <v>205</v>
      </c>
      <c r="H1253" s="21" t="s">
        <v>206</v>
      </c>
      <c r="I1253" s="20" t="s">
        <v>3723</v>
      </c>
      <c r="J1253" s="20" t="s">
        <v>24659</v>
      </c>
      <c r="K1253" s="24">
        <v>42368</v>
      </c>
      <c r="L1253" s="19">
        <v>0</v>
      </c>
      <c r="M1253" s="28">
        <v>109.95</v>
      </c>
      <c r="N1253" s="24"/>
    </row>
    <row r="1254" spans="2:14" hidden="1" x14ac:dyDescent="0.25">
      <c r="B1254" s="20">
        <v>33110126</v>
      </c>
      <c r="C1254" s="20"/>
      <c r="D1254" s="20"/>
      <c r="E1254" s="17" t="s">
        <v>3724</v>
      </c>
      <c r="F1254" s="21" t="s">
        <v>3093</v>
      </c>
      <c r="G1254" s="21" t="s">
        <v>205</v>
      </c>
      <c r="H1254" s="21" t="s">
        <v>206</v>
      </c>
      <c r="I1254" s="20" t="s">
        <v>3725</v>
      </c>
      <c r="J1254" s="20" t="s">
        <v>24660</v>
      </c>
      <c r="K1254" s="24">
        <v>42368</v>
      </c>
      <c r="L1254" s="19">
        <v>0</v>
      </c>
      <c r="M1254" s="28">
        <v>109.95</v>
      </c>
      <c r="N1254" s="24"/>
    </row>
    <row r="1255" spans="2:14" hidden="1" x14ac:dyDescent="0.25">
      <c r="B1255" s="20">
        <v>33110099</v>
      </c>
      <c r="C1255" s="20"/>
      <c r="D1255" s="20"/>
      <c r="E1255" s="17" t="s">
        <v>3698</v>
      </c>
      <c r="F1255" s="21" t="s">
        <v>3093</v>
      </c>
      <c r="G1255" s="21" t="s">
        <v>205</v>
      </c>
      <c r="H1255" s="21" t="s">
        <v>206</v>
      </c>
      <c r="I1255" s="20" t="s">
        <v>3699</v>
      </c>
      <c r="J1255" s="20" t="s">
        <v>24666</v>
      </c>
      <c r="K1255" s="24">
        <v>42368</v>
      </c>
      <c r="L1255" s="19">
        <v>0</v>
      </c>
      <c r="M1255" s="28">
        <v>49.95</v>
      </c>
      <c r="N1255" s="24"/>
    </row>
    <row r="1256" spans="2:14" hidden="1" x14ac:dyDescent="0.25">
      <c r="B1256" s="20">
        <v>33110098</v>
      </c>
      <c r="C1256" s="20"/>
      <c r="D1256" s="20"/>
      <c r="E1256" s="17" t="s">
        <v>3700</v>
      </c>
      <c r="F1256" s="21" t="s">
        <v>3093</v>
      </c>
      <c r="G1256" s="21" t="s">
        <v>205</v>
      </c>
      <c r="H1256" s="21" t="s">
        <v>206</v>
      </c>
      <c r="I1256" s="20" t="s">
        <v>3701</v>
      </c>
      <c r="J1256" s="20" t="s">
        <v>24667</v>
      </c>
      <c r="K1256" s="24">
        <v>42368</v>
      </c>
      <c r="L1256" s="19">
        <v>0</v>
      </c>
      <c r="M1256" s="28">
        <v>49.95</v>
      </c>
      <c r="N1256" s="24"/>
    </row>
    <row r="1257" spans="2:14" hidden="1" x14ac:dyDescent="0.25">
      <c r="B1257" s="20">
        <v>33110097</v>
      </c>
      <c r="C1257" s="20"/>
      <c r="D1257" s="20"/>
      <c r="E1257" s="17" t="s">
        <v>3702</v>
      </c>
      <c r="F1257" s="21" t="s">
        <v>3093</v>
      </c>
      <c r="G1257" s="21" t="s">
        <v>205</v>
      </c>
      <c r="H1257" s="21" t="s">
        <v>206</v>
      </c>
      <c r="I1257" s="20" t="s">
        <v>3703</v>
      </c>
      <c r="J1257" s="20" t="s">
        <v>24668</v>
      </c>
      <c r="K1257" s="24">
        <v>42368</v>
      </c>
      <c r="L1257" s="19">
        <v>0</v>
      </c>
      <c r="M1257" s="28">
        <v>49.95</v>
      </c>
      <c r="N1257" s="24"/>
    </row>
    <row r="1258" spans="2:14" hidden="1" x14ac:dyDescent="0.25">
      <c r="B1258" s="20">
        <v>33110100</v>
      </c>
      <c r="C1258" s="20"/>
      <c r="D1258" s="20"/>
      <c r="E1258" s="17" t="s">
        <v>3704</v>
      </c>
      <c r="F1258" s="21" t="s">
        <v>3093</v>
      </c>
      <c r="G1258" s="21" t="s">
        <v>205</v>
      </c>
      <c r="H1258" s="21" t="s">
        <v>206</v>
      </c>
      <c r="I1258" s="20" t="s">
        <v>3705</v>
      </c>
      <c r="J1258" s="20" t="s">
        <v>24669</v>
      </c>
      <c r="K1258" s="24">
        <v>42368</v>
      </c>
      <c r="L1258" s="19">
        <v>0</v>
      </c>
      <c r="M1258" s="28">
        <v>49.95</v>
      </c>
      <c r="N1258" s="24"/>
    </row>
    <row r="1259" spans="2:14" hidden="1" x14ac:dyDescent="0.25">
      <c r="B1259" s="20">
        <v>33110096</v>
      </c>
      <c r="C1259" s="20"/>
      <c r="D1259" s="20"/>
      <c r="E1259" s="17" t="s">
        <v>3706</v>
      </c>
      <c r="F1259" s="21" t="s">
        <v>3093</v>
      </c>
      <c r="G1259" s="21" t="s">
        <v>205</v>
      </c>
      <c r="H1259" s="21" t="s">
        <v>206</v>
      </c>
      <c r="I1259" s="20" t="s">
        <v>3707</v>
      </c>
      <c r="J1259" s="20" t="s">
        <v>24670</v>
      </c>
      <c r="K1259" s="24">
        <v>42368</v>
      </c>
      <c r="L1259" s="19">
        <v>0</v>
      </c>
      <c r="M1259" s="28">
        <v>49.95</v>
      </c>
      <c r="N1259" s="24"/>
    </row>
    <row r="1260" spans="2:14" hidden="1" x14ac:dyDescent="0.25">
      <c r="B1260" s="20">
        <v>33500116</v>
      </c>
      <c r="C1260" s="20"/>
      <c r="D1260" s="20"/>
      <c r="E1260" s="17" t="s">
        <v>5123</v>
      </c>
      <c r="F1260" s="21" t="s">
        <v>3093</v>
      </c>
      <c r="G1260" s="21" t="s">
        <v>205</v>
      </c>
      <c r="H1260" s="21" t="s">
        <v>206</v>
      </c>
      <c r="I1260" s="20" t="s">
        <v>5124</v>
      </c>
      <c r="J1260" s="20" t="s">
        <v>24671</v>
      </c>
      <c r="K1260" s="24">
        <v>42975</v>
      </c>
      <c r="L1260" s="19">
        <v>0</v>
      </c>
      <c r="M1260" s="28">
        <v>54.95</v>
      </c>
      <c r="N1260" s="24"/>
    </row>
    <row r="1261" spans="2:14" hidden="1" x14ac:dyDescent="0.25">
      <c r="B1261" s="20">
        <v>33500117</v>
      </c>
      <c r="C1261" s="20"/>
      <c r="D1261" s="20"/>
      <c r="E1261" s="17" t="s">
        <v>5125</v>
      </c>
      <c r="F1261" s="21" t="s">
        <v>3093</v>
      </c>
      <c r="G1261" s="21" t="s">
        <v>205</v>
      </c>
      <c r="H1261" s="21" t="s">
        <v>206</v>
      </c>
      <c r="I1261" s="20" t="s">
        <v>5126</v>
      </c>
      <c r="J1261" s="20" t="s">
        <v>24672</v>
      </c>
      <c r="K1261" s="24">
        <v>42975</v>
      </c>
      <c r="L1261" s="19">
        <v>0</v>
      </c>
      <c r="M1261" s="28">
        <v>54.95</v>
      </c>
      <c r="N1261" s="24"/>
    </row>
    <row r="1262" spans="2:14" hidden="1" x14ac:dyDescent="0.25">
      <c r="B1262" s="20">
        <v>33500114</v>
      </c>
      <c r="C1262" s="20"/>
      <c r="D1262" s="20"/>
      <c r="E1262" s="17" t="s">
        <v>5127</v>
      </c>
      <c r="F1262" s="21" t="s">
        <v>3093</v>
      </c>
      <c r="G1262" s="21" t="s">
        <v>205</v>
      </c>
      <c r="H1262" s="21" t="s">
        <v>206</v>
      </c>
      <c r="I1262" s="20" t="s">
        <v>5128</v>
      </c>
      <c r="J1262" s="20" t="s">
        <v>24673</v>
      </c>
      <c r="K1262" s="24">
        <v>42975</v>
      </c>
      <c r="L1262" s="19">
        <v>0</v>
      </c>
      <c r="M1262" s="28">
        <v>54.95</v>
      </c>
      <c r="N1262" s="24"/>
    </row>
    <row r="1263" spans="2:14" hidden="1" x14ac:dyDescent="0.25">
      <c r="B1263" s="20">
        <v>33500113</v>
      </c>
      <c r="C1263" s="20"/>
      <c r="D1263" s="20"/>
      <c r="E1263" s="17" t="s">
        <v>5129</v>
      </c>
      <c r="F1263" s="21" t="s">
        <v>3093</v>
      </c>
      <c r="G1263" s="21" t="s">
        <v>205</v>
      </c>
      <c r="H1263" s="21" t="s">
        <v>206</v>
      </c>
      <c r="I1263" s="20" t="s">
        <v>5130</v>
      </c>
      <c r="J1263" s="20" t="s">
        <v>24674</v>
      </c>
      <c r="K1263" s="24">
        <v>42975</v>
      </c>
      <c r="L1263" s="19">
        <v>0</v>
      </c>
      <c r="M1263" s="28">
        <v>54.95</v>
      </c>
      <c r="N1263" s="24"/>
    </row>
    <row r="1264" spans="2:14" hidden="1" x14ac:dyDescent="0.25">
      <c r="B1264" s="20">
        <v>33500112</v>
      </c>
      <c r="C1264" s="20"/>
      <c r="D1264" s="20"/>
      <c r="E1264" s="17" t="s">
        <v>5131</v>
      </c>
      <c r="F1264" s="21" t="s">
        <v>3093</v>
      </c>
      <c r="G1264" s="21" t="s">
        <v>205</v>
      </c>
      <c r="H1264" s="21" t="s">
        <v>206</v>
      </c>
      <c r="I1264" s="20" t="s">
        <v>5132</v>
      </c>
      <c r="J1264" s="20" t="s">
        <v>24675</v>
      </c>
      <c r="K1264" s="24">
        <v>42975</v>
      </c>
      <c r="L1264" s="19">
        <v>0</v>
      </c>
      <c r="M1264" s="28">
        <v>54.95</v>
      </c>
      <c r="N1264" s="24"/>
    </row>
    <row r="1265" spans="2:14" hidden="1" x14ac:dyDescent="0.25">
      <c r="B1265" s="20">
        <v>33500115</v>
      </c>
      <c r="C1265" s="20"/>
      <c r="D1265" s="20"/>
      <c r="E1265" s="17" t="s">
        <v>5133</v>
      </c>
      <c r="F1265" s="21" t="s">
        <v>3093</v>
      </c>
      <c r="G1265" s="21" t="s">
        <v>205</v>
      </c>
      <c r="H1265" s="21" t="s">
        <v>206</v>
      </c>
      <c r="I1265" s="20" t="s">
        <v>5134</v>
      </c>
      <c r="J1265" s="20" t="s">
        <v>24676</v>
      </c>
      <c r="K1265" s="24">
        <v>42975</v>
      </c>
      <c r="L1265" s="19">
        <v>0</v>
      </c>
      <c r="M1265" s="28">
        <v>54.95</v>
      </c>
      <c r="N1265" s="24"/>
    </row>
    <row r="1266" spans="2:14" hidden="1" x14ac:dyDescent="0.25">
      <c r="B1266" s="20">
        <v>33500110</v>
      </c>
      <c r="C1266" s="20"/>
      <c r="D1266" s="20"/>
      <c r="E1266" s="17" t="s">
        <v>3947</v>
      </c>
      <c r="F1266" s="21" t="s">
        <v>3093</v>
      </c>
      <c r="G1266" s="21" t="s">
        <v>205</v>
      </c>
      <c r="H1266" s="21" t="s">
        <v>206</v>
      </c>
      <c r="I1266" s="20" t="s">
        <v>3948</v>
      </c>
      <c r="J1266" s="20" t="s">
        <v>24677</v>
      </c>
      <c r="K1266" s="24">
        <v>42975</v>
      </c>
      <c r="L1266" s="19">
        <v>0</v>
      </c>
      <c r="M1266" s="28">
        <v>44.95</v>
      </c>
      <c r="N1266" s="24"/>
    </row>
    <row r="1267" spans="2:14" hidden="1" x14ac:dyDescent="0.25">
      <c r="B1267" s="20">
        <v>33500111</v>
      </c>
      <c r="C1267" s="20"/>
      <c r="D1267" s="20"/>
      <c r="E1267" s="17" t="s">
        <v>3949</v>
      </c>
      <c r="F1267" s="21" t="s">
        <v>3093</v>
      </c>
      <c r="G1267" s="21" t="s">
        <v>205</v>
      </c>
      <c r="H1267" s="21" t="s">
        <v>206</v>
      </c>
      <c r="I1267" s="20" t="s">
        <v>3950</v>
      </c>
      <c r="J1267" s="20" t="s">
        <v>24678</v>
      </c>
      <c r="K1267" s="24">
        <v>42975</v>
      </c>
      <c r="L1267" s="19">
        <v>0</v>
      </c>
      <c r="M1267" s="28">
        <v>44.95</v>
      </c>
      <c r="N1267" s="24"/>
    </row>
    <row r="1268" spans="2:14" hidden="1" x14ac:dyDescent="0.25">
      <c r="B1268" s="20">
        <v>33500108</v>
      </c>
      <c r="C1268" s="20"/>
      <c r="D1268" s="20"/>
      <c r="E1268" s="17" t="s">
        <v>3951</v>
      </c>
      <c r="F1268" s="21" t="s">
        <v>3093</v>
      </c>
      <c r="G1268" s="21" t="s">
        <v>205</v>
      </c>
      <c r="H1268" s="21" t="s">
        <v>206</v>
      </c>
      <c r="I1268" s="20" t="s">
        <v>3952</v>
      </c>
      <c r="J1268" s="20" t="s">
        <v>24679</v>
      </c>
      <c r="K1268" s="24">
        <v>42975</v>
      </c>
      <c r="L1268" s="19">
        <v>0</v>
      </c>
      <c r="M1268" s="28">
        <v>44.95</v>
      </c>
      <c r="N1268" s="24"/>
    </row>
    <row r="1269" spans="2:14" hidden="1" x14ac:dyDescent="0.25">
      <c r="B1269" s="20">
        <v>33500107</v>
      </c>
      <c r="C1269" s="20"/>
      <c r="D1269" s="20"/>
      <c r="E1269" s="17" t="s">
        <v>3953</v>
      </c>
      <c r="F1269" s="21" t="s">
        <v>3093</v>
      </c>
      <c r="G1269" s="21" t="s">
        <v>205</v>
      </c>
      <c r="H1269" s="21" t="s">
        <v>206</v>
      </c>
      <c r="I1269" s="20" t="s">
        <v>3954</v>
      </c>
      <c r="J1269" s="20" t="s">
        <v>24680</v>
      </c>
      <c r="K1269" s="24">
        <v>42975</v>
      </c>
      <c r="L1269" s="19">
        <v>0</v>
      </c>
      <c r="M1269" s="28">
        <v>44.95</v>
      </c>
      <c r="N1269" s="24"/>
    </row>
    <row r="1270" spans="2:14" hidden="1" x14ac:dyDescent="0.25">
      <c r="B1270" s="20">
        <v>33500109</v>
      </c>
      <c r="C1270" s="20"/>
      <c r="D1270" s="20"/>
      <c r="E1270" s="17" t="s">
        <v>3955</v>
      </c>
      <c r="F1270" s="21" t="s">
        <v>3093</v>
      </c>
      <c r="G1270" s="21" t="s">
        <v>205</v>
      </c>
      <c r="H1270" s="21" t="s">
        <v>206</v>
      </c>
      <c r="I1270" s="20" t="s">
        <v>3956</v>
      </c>
      <c r="J1270" s="20" t="s">
        <v>24681</v>
      </c>
      <c r="K1270" s="24">
        <v>42975</v>
      </c>
      <c r="L1270" s="19">
        <v>0</v>
      </c>
      <c r="M1270" s="28">
        <v>44.95</v>
      </c>
      <c r="N1270" s="24"/>
    </row>
    <row r="1271" spans="2:14" hidden="1" x14ac:dyDescent="0.25">
      <c r="B1271" s="20">
        <v>33200543</v>
      </c>
      <c r="C1271" s="20"/>
      <c r="D1271" s="20"/>
      <c r="E1271" s="17" t="s">
        <v>4739</v>
      </c>
      <c r="F1271" s="21" t="s">
        <v>3093</v>
      </c>
      <c r="G1271" s="21" t="s">
        <v>205</v>
      </c>
      <c r="H1271" s="21" t="s">
        <v>206</v>
      </c>
      <c r="I1271" s="20" t="s">
        <v>4740</v>
      </c>
      <c r="J1271" s="20" t="s">
        <v>24829</v>
      </c>
      <c r="K1271" s="24"/>
      <c r="L1271" s="19">
        <v>0</v>
      </c>
      <c r="M1271" s="28">
        <v>279.95</v>
      </c>
      <c r="N1271" s="24"/>
    </row>
    <row r="1272" spans="2:14" hidden="1" x14ac:dyDescent="0.25">
      <c r="B1272" s="20">
        <v>33200544</v>
      </c>
      <c r="C1272" s="20"/>
      <c r="D1272" s="20"/>
      <c r="E1272" s="17" t="s">
        <v>4741</v>
      </c>
      <c r="F1272" s="21" t="s">
        <v>3093</v>
      </c>
      <c r="G1272" s="21" t="s">
        <v>205</v>
      </c>
      <c r="H1272" s="21" t="s">
        <v>206</v>
      </c>
      <c r="I1272" s="20" t="s">
        <v>4742</v>
      </c>
      <c r="J1272" s="20" t="s">
        <v>24830</v>
      </c>
      <c r="K1272" s="24"/>
      <c r="L1272" s="19">
        <v>0</v>
      </c>
      <c r="M1272" s="28">
        <v>279.95</v>
      </c>
      <c r="N1272" s="24"/>
    </row>
    <row r="1273" spans="2:14" hidden="1" x14ac:dyDescent="0.25">
      <c r="B1273" s="20">
        <v>33200541</v>
      </c>
      <c r="C1273" s="20"/>
      <c r="D1273" s="20"/>
      <c r="E1273" s="17" t="s">
        <v>4743</v>
      </c>
      <c r="F1273" s="21" t="s">
        <v>3093</v>
      </c>
      <c r="G1273" s="21" t="s">
        <v>205</v>
      </c>
      <c r="H1273" s="21" t="s">
        <v>206</v>
      </c>
      <c r="I1273" s="20" t="s">
        <v>4744</v>
      </c>
      <c r="J1273" s="20" t="s">
        <v>24831</v>
      </c>
      <c r="K1273" s="24"/>
      <c r="L1273" s="19">
        <v>0</v>
      </c>
      <c r="M1273" s="28">
        <v>279.95</v>
      </c>
      <c r="N1273" s="24"/>
    </row>
    <row r="1274" spans="2:14" hidden="1" x14ac:dyDescent="0.25">
      <c r="B1274" s="20">
        <v>33200540</v>
      </c>
      <c r="C1274" s="20"/>
      <c r="D1274" s="20"/>
      <c r="E1274" s="17" t="s">
        <v>4745</v>
      </c>
      <c r="F1274" s="21" t="s">
        <v>3093</v>
      </c>
      <c r="G1274" s="21" t="s">
        <v>205</v>
      </c>
      <c r="H1274" s="21" t="s">
        <v>206</v>
      </c>
      <c r="I1274" s="20" t="s">
        <v>4746</v>
      </c>
      <c r="J1274" s="20" t="s">
        <v>24832</v>
      </c>
      <c r="K1274" s="24"/>
      <c r="L1274" s="19">
        <v>0</v>
      </c>
      <c r="M1274" s="28">
        <v>279.95</v>
      </c>
      <c r="N1274" s="24"/>
    </row>
    <row r="1275" spans="2:14" hidden="1" x14ac:dyDescent="0.25">
      <c r="B1275" s="20">
        <v>33200539</v>
      </c>
      <c r="C1275" s="20"/>
      <c r="D1275" s="20"/>
      <c r="E1275" s="17" t="s">
        <v>4747</v>
      </c>
      <c r="F1275" s="21" t="s">
        <v>3093</v>
      </c>
      <c r="G1275" s="21" t="s">
        <v>205</v>
      </c>
      <c r="H1275" s="21" t="s">
        <v>206</v>
      </c>
      <c r="I1275" s="20" t="s">
        <v>4748</v>
      </c>
      <c r="J1275" s="20" t="s">
        <v>24833</v>
      </c>
      <c r="K1275" s="24"/>
      <c r="L1275" s="19">
        <v>0</v>
      </c>
      <c r="M1275" s="28">
        <v>279.95</v>
      </c>
      <c r="N1275" s="24"/>
    </row>
    <row r="1276" spans="2:14" hidden="1" x14ac:dyDescent="0.25">
      <c r="B1276" s="20">
        <v>33200542</v>
      </c>
      <c r="C1276" s="20"/>
      <c r="D1276" s="20"/>
      <c r="E1276" s="17" t="s">
        <v>4749</v>
      </c>
      <c r="F1276" s="21" t="s">
        <v>3093</v>
      </c>
      <c r="G1276" s="21" t="s">
        <v>205</v>
      </c>
      <c r="H1276" s="21" t="s">
        <v>206</v>
      </c>
      <c r="I1276" s="20" t="s">
        <v>4750</v>
      </c>
      <c r="J1276" s="20" t="s">
        <v>24834</v>
      </c>
      <c r="K1276" s="24"/>
      <c r="L1276" s="19">
        <v>0</v>
      </c>
      <c r="M1276" s="28">
        <v>279.95</v>
      </c>
      <c r="N1276" s="24"/>
    </row>
    <row r="1277" spans="2:14" hidden="1" x14ac:dyDescent="0.25">
      <c r="B1277" s="20">
        <v>33200555</v>
      </c>
      <c r="C1277" s="20"/>
      <c r="D1277" s="20"/>
      <c r="E1277" s="17" t="s">
        <v>4703</v>
      </c>
      <c r="F1277" s="21" t="s">
        <v>3093</v>
      </c>
      <c r="G1277" s="21" t="s">
        <v>205</v>
      </c>
      <c r="H1277" s="21" t="s">
        <v>206</v>
      </c>
      <c r="I1277" s="20" t="s">
        <v>4704</v>
      </c>
      <c r="J1277" s="20" t="s">
        <v>24835</v>
      </c>
      <c r="K1277" s="24"/>
      <c r="L1277" s="19">
        <v>0</v>
      </c>
      <c r="M1277" s="28">
        <v>279.95</v>
      </c>
      <c r="N1277" s="24"/>
    </row>
    <row r="1278" spans="2:14" hidden="1" x14ac:dyDescent="0.25">
      <c r="B1278" s="20">
        <v>33200549</v>
      </c>
      <c r="C1278" s="20"/>
      <c r="D1278" s="20"/>
      <c r="E1278" s="17" t="s">
        <v>4715</v>
      </c>
      <c r="F1278" s="21" t="s">
        <v>3093</v>
      </c>
      <c r="G1278" s="21" t="s">
        <v>205</v>
      </c>
      <c r="H1278" s="21" t="s">
        <v>206</v>
      </c>
      <c r="I1278" s="20" t="s">
        <v>4716</v>
      </c>
      <c r="J1278" s="20" t="s">
        <v>24836</v>
      </c>
      <c r="K1278" s="24"/>
      <c r="L1278" s="19">
        <v>0</v>
      </c>
      <c r="M1278" s="28">
        <v>279.95</v>
      </c>
      <c r="N1278" s="24"/>
    </row>
    <row r="1279" spans="2:14" hidden="1" x14ac:dyDescent="0.25">
      <c r="B1279" s="20">
        <v>33200550</v>
      </c>
      <c r="C1279" s="20"/>
      <c r="D1279" s="20"/>
      <c r="E1279" s="17" t="s">
        <v>4717</v>
      </c>
      <c r="F1279" s="21" t="s">
        <v>3093</v>
      </c>
      <c r="G1279" s="21" t="s">
        <v>205</v>
      </c>
      <c r="H1279" s="21" t="s">
        <v>206</v>
      </c>
      <c r="I1279" s="20" t="s">
        <v>4718</v>
      </c>
      <c r="J1279" s="20" t="s">
        <v>24837</v>
      </c>
      <c r="K1279" s="24"/>
      <c r="L1279" s="19">
        <v>0</v>
      </c>
      <c r="M1279" s="28">
        <v>279.95</v>
      </c>
      <c r="N1279" s="24"/>
    </row>
    <row r="1280" spans="2:14" hidden="1" x14ac:dyDescent="0.25">
      <c r="B1280" s="20">
        <v>33200547</v>
      </c>
      <c r="C1280" s="20"/>
      <c r="D1280" s="20"/>
      <c r="E1280" s="17" t="s">
        <v>4719</v>
      </c>
      <c r="F1280" s="21" t="s">
        <v>3093</v>
      </c>
      <c r="G1280" s="21" t="s">
        <v>205</v>
      </c>
      <c r="H1280" s="21" t="s">
        <v>206</v>
      </c>
      <c r="I1280" s="20" t="s">
        <v>4720</v>
      </c>
      <c r="J1280" s="20" t="s">
        <v>24838</v>
      </c>
      <c r="K1280" s="24"/>
      <c r="L1280" s="19">
        <v>0</v>
      </c>
      <c r="M1280" s="28">
        <v>279.95</v>
      </c>
      <c r="N1280" s="24"/>
    </row>
    <row r="1281" spans="2:14" hidden="1" x14ac:dyDescent="0.25">
      <c r="B1281" s="20">
        <v>33200546</v>
      </c>
      <c r="C1281" s="20"/>
      <c r="D1281" s="20"/>
      <c r="E1281" s="17" t="s">
        <v>4721</v>
      </c>
      <c r="F1281" s="21" t="s">
        <v>3093</v>
      </c>
      <c r="G1281" s="21" t="s">
        <v>205</v>
      </c>
      <c r="H1281" s="21" t="s">
        <v>206</v>
      </c>
      <c r="I1281" s="20" t="s">
        <v>4722</v>
      </c>
      <c r="J1281" s="20" t="s">
        <v>24839</v>
      </c>
      <c r="K1281" s="24"/>
      <c r="L1281" s="19">
        <v>0</v>
      </c>
      <c r="M1281" s="28">
        <v>279.95</v>
      </c>
      <c r="N1281" s="24"/>
    </row>
    <row r="1282" spans="2:14" hidden="1" x14ac:dyDescent="0.25">
      <c r="B1282" s="20">
        <v>33200545</v>
      </c>
      <c r="C1282" s="20"/>
      <c r="D1282" s="20"/>
      <c r="E1282" s="17" t="s">
        <v>4723</v>
      </c>
      <c r="F1282" s="21" t="s">
        <v>3093</v>
      </c>
      <c r="G1282" s="21" t="s">
        <v>205</v>
      </c>
      <c r="H1282" s="21" t="s">
        <v>206</v>
      </c>
      <c r="I1282" s="20" t="s">
        <v>4724</v>
      </c>
      <c r="J1282" s="20" t="s">
        <v>24840</v>
      </c>
      <c r="K1282" s="24"/>
      <c r="L1282" s="19">
        <v>0</v>
      </c>
      <c r="M1282" s="28">
        <v>279.95</v>
      </c>
      <c r="N1282" s="24"/>
    </row>
    <row r="1283" spans="2:14" hidden="1" x14ac:dyDescent="0.25">
      <c r="B1283" s="20">
        <v>33200556</v>
      </c>
      <c r="C1283" s="20"/>
      <c r="D1283" s="20"/>
      <c r="E1283" s="17" t="s">
        <v>4705</v>
      </c>
      <c r="F1283" s="21" t="s">
        <v>3093</v>
      </c>
      <c r="G1283" s="21" t="s">
        <v>205</v>
      </c>
      <c r="H1283" s="21" t="s">
        <v>206</v>
      </c>
      <c r="I1283" s="20" t="s">
        <v>4706</v>
      </c>
      <c r="J1283" s="20" t="s">
        <v>24841</v>
      </c>
      <c r="K1283" s="24"/>
      <c r="L1283" s="19">
        <v>0</v>
      </c>
      <c r="M1283" s="28">
        <v>279.95</v>
      </c>
      <c r="N1283" s="24"/>
    </row>
    <row r="1284" spans="2:14" hidden="1" x14ac:dyDescent="0.25">
      <c r="B1284" s="20">
        <v>33200548</v>
      </c>
      <c r="C1284" s="20"/>
      <c r="D1284" s="20"/>
      <c r="E1284" s="17" t="s">
        <v>4725</v>
      </c>
      <c r="F1284" s="21" t="s">
        <v>3093</v>
      </c>
      <c r="G1284" s="21" t="s">
        <v>205</v>
      </c>
      <c r="H1284" s="21" t="s">
        <v>206</v>
      </c>
      <c r="I1284" s="20" t="s">
        <v>4726</v>
      </c>
      <c r="J1284" s="20" t="s">
        <v>24842</v>
      </c>
      <c r="K1284" s="24"/>
      <c r="L1284" s="19">
        <v>0</v>
      </c>
      <c r="M1284" s="28">
        <v>279.95</v>
      </c>
      <c r="N1284" s="24"/>
    </row>
    <row r="1285" spans="2:14" hidden="1" x14ac:dyDescent="0.25">
      <c r="B1285" s="20">
        <v>33200567</v>
      </c>
      <c r="C1285" s="20"/>
      <c r="D1285" s="20"/>
      <c r="E1285" s="17" t="s">
        <v>4751</v>
      </c>
      <c r="F1285" s="21" t="s">
        <v>3093</v>
      </c>
      <c r="G1285" s="21" t="s">
        <v>205</v>
      </c>
      <c r="H1285" s="21" t="s">
        <v>206</v>
      </c>
      <c r="I1285" s="20" t="s">
        <v>4752</v>
      </c>
      <c r="J1285" s="20" t="s">
        <v>24843</v>
      </c>
      <c r="K1285" s="24"/>
      <c r="L1285" s="19">
        <v>0</v>
      </c>
      <c r="M1285" s="28">
        <v>279.95</v>
      </c>
      <c r="N1285" s="24"/>
    </row>
    <row r="1286" spans="2:14" hidden="1" x14ac:dyDescent="0.25">
      <c r="B1286" s="20">
        <v>33200568</v>
      </c>
      <c r="C1286" s="20"/>
      <c r="D1286" s="20"/>
      <c r="E1286" s="17" t="s">
        <v>4753</v>
      </c>
      <c r="F1286" s="21" t="s">
        <v>3093</v>
      </c>
      <c r="G1286" s="21" t="s">
        <v>205</v>
      </c>
      <c r="H1286" s="21" t="s">
        <v>206</v>
      </c>
      <c r="I1286" s="20" t="s">
        <v>4754</v>
      </c>
      <c r="J1286" s="20" t="s">
        <v>24844</v>
      </c>
      <c r="K1286" s="24"/>
      <c r="L1286" s="19">
        <v>0</v>
      </c>
      <c r="M1286" s="28">
        <v>279.95</v>
      </c>
      <c r="N1286" s="24"/>
    </row>
    <row r="1287" spans="2:14" hidden="1" x14ac:dyDescent="0.25">
      <c r="B1287" s="20">
        <v>33200565</v>
      </c>
      <c r="C1287" s="20"/>
      <c r="D1287" s="20"/>
      <c r="E1287" s="17" t="s">
        <v>4755</v>
      </c>
      <c r="F1287" s="21" t="s">
        <v>3093</v>
      </c>
      <c r="G1287" s="21" t="s">
        <v>205</v>
      </c>
      <c r="H1287" s="21" t="s">
        <v>206</v>
      </c>
      <c r="I1287" s="20" t="s">
        <v>4756</v>
      </c>
      <c r="J1287" s="20" t="s">
        <v>24845</v>
      </c>
      <c r="K1287" s="24"/>
      <c r="L1287" s="19">
        <v>0</v>
      </c>
      <c r="M1287" s="28">
        <v>279.95</v>
      </c>
      <c r="N1287" s="24"/>
    </row>
    <row r="1288" spans="2:14" hidden="1" x14ac:dyDescent="0.25">
      <c r="B1288" s="20">
        <v>33200564</v>
      </c>
      <c r="C1288" s="20"/>
      <c r="D1288" s="20"/>
      <c r="E1288" s="17" t="s">
        <v>4757</v>
      </c>
      <c r="F1288" s="21" t="s">
        <v>3093</v>
      </c>
      <c r="G1288" s="21" t="s">
        <v>205</v>
      </c>
      <c r="H1288" s="21" t="s">
        <v>206</v>
      </c>
      <c r="I1288" s="20" t="s">
        <v>4758</v>
      </c>
      <c r="J1288" s="20" t="s">
        <v>24846</v>
      </c>
      <c r="K1288" s="24"/>
      <c r="L1288" s="19">
        <v>0</v>
      </c>
      <c r="M1288" s="28">
        <v>279.95</v>
      </c>
      <c r="N1288" s="24"/>
    </row>
    <row r="1289" spans="2:14" hidden="1" x14ac:dyDescent="0.25">
      <c r="B1289" s="20">
        <v>33200563</v>
      </c>
      <c r="C1289" s="20"/>
      <c r="D1289" s="20"/>
      <c r="E1289" s="17" t="s">
        <v>4759</v>
      </c>
      <c r="F1289" s="21" t="s">
        <v>3093</v>
      </c>
      <c r="G1289" s="21" t="s">
        <v>205</v>
      </c>
      <c r="H1289" s="21" t="s">
        <v>206</v>
      </c>
      <c r="I1289" s="20" t="s">
        <v>4760</v>
      </c>
      <c r="J1289" s="20" t="s">
        <v>24847</v>
      </c>
      <c r="K1289" s="24"/>
      <c r="L1289" s="19">
        <v>0</v>
      </c>
      <c r="M1289" s="28">
        <v>279.95</v>
      </c>
      <c r="N1289" s="24"/>
    </row>
    <row r="1290" spans="2:14" hidden="1" x14ac:dyDescent="0.25">
      <c r="B1290" s="20">
        <v>33200566</v>
      </c>
      <c r="C1290" s="20"/>
      <c r="D1290" s="20"/>
      <c r="E1290" s="17" t="s">
        <v>4761</v>
      </c>
      <c r="F1290" s="21" t="s">
        <v>3093</v>
      </c>
      <c r="G1290" s="21" t="s">
        <v>205</v>
      </c>
      <c r="H1290" s="21" t="s">
        <v>206</v>
      </c>
      <c r="I1290" s="20" t="s">
        <v>4762</v>
      </c>
      <c r="J1290" s="20" t="s">
        <v>24848</v>
      </c>
      <c r="K1290" s="24"/>
      <c r="L1290" s="19">
        <v>0</v>
      </c>
      <c r="M1290" s="28">
        <v>279.95</v>
      </c>
      <c r="N1290" s="24"/>
    </row>
    <row r="1291" spans="2:14" hidden="1" x14ac:dyDescent="0.25">
      <c r="B1291" s="20">
        <v>33200561</v>
      </c>
      <c r="C1291" s="20"/>
      <c r="D1291" s="20"/>
      <c r="E1291" s="17" t="s">
        <v>4727</v>
      </c>
      <c r="F1291" s="21" t="s">
        <v>3093</v>
      </c>
      <c r="G1291" s="21" t="s">
        <v>205</v>
      </c>
      <c r="H1291" s="21" t="s">
        <v>206</v>
      </c>
      <c r="I1291" s="20" t="s">
        <v>4728</v>
      </c>
      <c r="J1291" s="20" t="s">
        <v>24849</v>
      </c>
      <c r="K1291" s="24"/>
      <c r="L1291" s="19">
        <v>0</v>
      </c>
      <c r="M1291" s="28">
        <v>279.95</v>
      </c>
      <c r="N1291" s="24"/>
    </row>
    <row r="1292" spans="2:14" hidden="1" x14ac:dyDescent="0.25">
      <c r="B1292" s="20">
        <v>33200562</v>
      </c>
      <c r="C1292" s="20"/>
      <c r="D1292" s="20"/>
      <c r="E1292" s="17" t="s">
        <v>4729</v>
      </c>
      <c r="F1292" s="21" t="s">
        <v>3093</v>
      </c>
      <c r="G1292" s="21" t="s">
        <v>205</v>
      </c>
      <c r="H1292" s="21" t="s">
        <v>206</v>
      </c>
      <c r="I1292" s="20" t="s">
        <v>4730</v>
      </c>
      <c r="J1292" s="20" t="s">
        <v>24850</v>
      </c>
      <c r="K1292" s="24"/>
      <c r="L1292" s="19">
        <v>0</v>
      </c>
      <c r="M1292" s="28">
        <v>279.95</v>
      </c>
      <c r="N1292" s="24"/>
    </row>
    <row r="1293" spans="2:14" hidden="1" x14ac:dyDescent="0.25">
      <c r="B1293" s="20">
        <v>33200559</v>
      </c>
      <c r="C1293" s="20"/>
      <c r="D1293" s="20"/>
      <c r="E1293" s="17" t="s">
        <v>4731</v>
      </c>
      <c r="F1293" s="21" t="s">
        <v>3093</v>
      </c>
      <c r="G1293" s="21" t="s">
        <v>205</v>
      </c>
      <c r="H1293" s="21" t="s">
        <v>206</v>
      </c>
      <c r="I1293" s="20" t="s">
        <v>4732</v>
      </c>
      <c r="J1293" s="20" t="s">
        <v>24851</v>
      </c>
      <c r="K1293" s="24"/>
      <c r="L1293" s="19">
        <v>0</v>
      </c>
      <c r="M1293" s="28">
        <v>279.95</v>
      </c>
      <c r="N1293" s="24"/>
    </row>
    <row r="1294" spans="2:14" hidden="1" x14ac:dyDescent="0.25">
      <c r="B1294" s="20">
        <v>33200558</v>
      </c>
      <c r="C1294" s="20"/>
      <c r="D1294" s="20"/>
      <c r="E1294" s="17" t="s">
        <v>4733</v>
      </c>
      <c r="F1294" s="21" t="s">
        <v>3093</v>
      </c>
      <c r="G1294" s="21" t="s">
        <v>205</v>
      </c>
      <c r="H1294" s="21" t="s">
        <v>206</v>
      </c>
      <c r="I1294" s="20" t="s">
        <v>4734</v>
      </c>
      <c r="J1294" s="20" t="s">
        <v>24852</v>
      </c>
      <c r="K1294" s="24"/>
      <c r="L1294" s="19">
        <v>0</v>
      </c>
      <c r="M1294" s="28">
        <v>279.95</v>
      </c>
      <c r="N1294" s="24"/>
    </row>
    <row r="1295" spans="2:14" hidden="1" x14ac:dyDescent="0.25">
      <c r="B1295" s="20">
        <v>33200557</v>
      </c>
      <c r="C1295" s="20"/>
      <c r="D1295" s="20"/>
      <c r="E1295" s="17" t="s">
        <v>4735</v>
      </c>
      <c r="F1295" s="21" t="s">
        <v>3093</v>
      </c>
      <c r="G1295" s="21" t="s">
        <v>205</v>
      </c>
      <c r="H1295" s="21" t="s">
        <v>206</v>
      </c>
      <c r="I1295" s="20" t="s">
        <v>4736</v>
      </c>
      <c r="J1295" s="20" t="s">
        <v>24853</v>
      </c>
      <c r="K1295" s="24"/>
      <c r="L1295" s="19">
        <v>0</v>
      </c>
      <c r="M1295" s="28">
        <v>279.95</v>
      </c>
      <c r="N1295" s="24"/>
    </row>
    <row r="1296" spans="2:14" hidden="1" x14ac:dyDescent="0.25">
      <c r="B1296" s="20">
        <v>33200560</v>
      </c>
      <c r="C1296" s="20"/>
      <c r="D1296" s="20"/>
      <c r="E1296" s="17" t="s">
        <v>4737</v>
      </c>
      <c r="F1296" s="21" t="s">
        <v>3093</v>
      </c>
      <c r="G1296" s="21" t="s">
        <v>205</v>
      </c>
      <c r="H1296" s="21" t="s">
        <v>206</v>
      </c>
      <c r="I1296" s="20" t="s">
        <v>4738</v>
      </c>
      <c r="J1296" s="20" t="s">
        <v>24854</v>
      </c>
      <c r="K1296" s="24"/>
      <c r="L1296" s="19">
        <v>0</v>
      </c>
      <c r="M1296" s="28">
        <v>279.95</v>
      </c>
      <c r="N1296" s="24"/>
    </row>
    <row r="1297" spans="2:14" hidden="1" x14ac:dyDescent="0.25">
      <c r="B1297" s="20">
        <v>33200553</v>
      </c>
      <c r="C1297" s="20"/>
      <c r="D1297" s="20"/>
      <c r="E1297" s="17" t="s">
        <v>4707</v>
      </c>
      <c r="F1297" s="21" t="s">
        <v>3093</v>
      </c>
      <c r="G1297" s="21" t="s">
        <v>205</v>
      </c>
      <c r="H1297" s="21" t="s">
        <v>206</v>
      </c>
      <c r="I1297" s="20" t="s">
        <v>4708</v>
      </c>
      <c r="J1297" s="20" t="s">
        <v>24855</v>
      </c>
      <c r="K1297" s="24"/>
      <c r="L1297" s="19">
        <v>0</v>
      </c>
      <c r="M1297" s="28">
        <v>279.95</v>
      </c>
      <c r="N1297" s="24"/>
    </row>
    <row r="1298" spans="2:14" hidden="1" x14ac:dyDescent="0.25">
      <c r="B1298" s="20">
        <v>33200552</v>
      </c>
      <c r="C1298" s="20"/>
      <c r="D1298" s="20"/>
      <c r="E1298" s="17" t="s">
        <v>4709</v>
      </c>
      <c r="F1298" s="21" t="s">
        <v>3093</v>
      </c>
      <c r="G1298" s="21" t="s">
        <v>205</v>
      </c>
      <c r="H1298" s="21" t="s">
        <v>206</v>
      </c>
      <c r="I1298" s="20" t="s">
        <v>4710</v>
      </c>
      <c r="J1298" s="20" t="s">
        <v>24856</v>
      </c>
      <c r="K1298" s="24"/>
      <c r="L1298" s="19">
        <v>0</v>
      </c>
      <c r="M1298" s="28">
        <v>279.95</v>
      </c>
      <c r="N1298" s="24"/>
    </row>
    <row r="1299" spans="2:14" hidden="1" x14ac:dyDescent="0.25">
      <c r="B1299" s="20">
        <v>33200551</v>
      </c>
      <c r="C1299" s="20"/>
      <c r="D1299" s="20"/>
      <c r="E1299" s="17" t="s">
        <v>4711</v>
      </c>
      <c r="F1299" s="21" t="s">
        <v>3093</v>
      </c>
      <c r="G1299" s="21" t="s">
        <v>205</v>
      </c>
      <c r="H1299" s="21" t="s">
        <v>206</v>
      </c>
      <c r="I1299" s="20" t="s">
        <v>4712</v>
      </c>
      <c r="J1299" s="20" t="s">
        <v>24857</v>
      </c>
      <c r="K1299" s="24"/>
      <c r="L1299" s="19">
        <v>0</v>
      </c>
      <c r="M1299" s="28">
        <v>279.95</v>
      </c>
      <c r="N1299" s="24"/>
    </row>
    <row r="1300" spans="2:14" hidden="1" x14ac:dyDescent="0.25">
      <c r="B1300" s="20">
        <v>33200554</v>
      </c>
      <c r="C1300" s="20"/>
      <c r="D1300" s="20"/>
      <c r="E1300" s="17" t="s">
        <v>4713</v>
      </c>
      <c r="F1300" s="21" t="s">
        <v>3093</v>
      </c>
      <c r="G1300" s="21" t="s">
        <v>205</v>
      </c>
      <c r="H1300" s="21" t="s">
        <v>206</v>
      </c>
      <c r="I1300" s="20" t="s">
        <v>4714</v>
      </c>
      <c r="J1300" s="20" t="s">
        <v>24858</v>
      </c>
      <c r="K1300" s="24"/>
      <c r="L1300" s="19">
        <v>0</v>
      </c>
      <c r="M1300" s="28">
        <v>279.95</v>
      </c>
      <c r="N1300" s="24"/>
    </row>
    <row r="1301" spans="2:14" hidden="1" x14ac:dyDescent="0.25">
      <c r="B1301" s="20">
        <v>33200495</v>
      </c>
      <c r="C1301" s="20"/>
      <c r="D1301" s="20"/>
      <c r="E1301" s="17" t="s">
        <v>6375</v>
      </c>
      <c r="F1301" s="21" t="s">
        <v>3093</v>
      </c>
      <c r="G1301" s="21" t="s">
        <v>205</v>
      </c>
      <c r="H1301" s="21" t="s">
        <v>206</v>
      </c>
      <c r="I1301" s="20" t="s">
        <v>6376</v>
      </c>
      <c r="J1301" s="20" t="s">
        <v>24913</v>
      </c>
      <c r="K1301" s="24">
        <v>43556</v>
      </c>
      <c r="L1301" s="19">
        <v>0</v>
      </c>
      <c r="M1301" s="28">
        <v>169.95</v>
      </c>
      <c r="N1301" s="24"/>
    </row>
    <row r="1302" spans="2:14" hidden="1" x14ac:dyDescent="0.25">
      <c r="B1302" s="20">
        <v>33200496</v>
      </c>
      <c r="C1302" s="20"/>
      <c r="D1302" s="20"/>
      <c r="E1302" s="17" t="s">
        <v>6377</v>
      </c>
      <c r="F1302" s="21" t="s">
        <v>3093</v>
      </c>
      <c r="G1302" s="21" t="s">
        <v>205</v>
      </c>
      <c r="H1302" s="21" t="s">
        <v>206</v>
      </c>
      <c r="I1302" s="20" t="s">
        <v>6378</v>
      </c>
      <c r="J1302" s="20" t="s">
        <v>24914</v>
      </c>
      <c r="K1302" s="24">
        <v>43556</v>
      </c>
      <c r="L1302" s="19">
        <v>0</v>
      </c>
      <c r="M1302" s="28">
        <v>169.95</v>
      </c>
      <c r="N1302" s="24"/>
    </row>
    <row r="1303" spans="2:14" hidden="1" x14ac:dyDescent="0.25">
      <c r="B1303" s="20">
        <v>33200493</v>
      </c>
      <c r="C1303" s="20"/>
      <c r="D1303" s="20"/>
      <c r="E1303" s="17" t="s">
        <v>6379</v>
      </c>
      <c r="F1303" s="21" t="s">
        <v>3093</v>
      </c>
      <c r="G1303" s="21" t="s">
        <v>205</v>
      </c>
      <c r="H1303" s="21" t="s">
        <v>206</v>
      </c>
      <c r="I1303" s="20" t="s">
        <v>6380</v>
      </c>
      <c r="J1303" s="20" t="s">
        <v>24915</v>
      </c>
      <c r="K1303" s="24">
        <v>43556</v>
      </c>
      <c r="L1303" s="19">
        <v>0</v>
      </c>
      <c r="M1303" s="28">
        <v>169.95</v>
      </c>
      <c r="N1303" s="24"/>
    </row>
    <row r="1304" spans="2:14" hidden="1" x14ac:dyDescent="0.25">
      <c r="B1304" s="20">
        <v>33200492</v>
      </c>
      <c r="C1304" s="20"/>
      <c r="D1304" s="20"/>
      <c r="E1304" s="17" t="s">
        <v>6381</v>
      </c>
      <c r="F1304" s="21" t="s">
        <v>3093</v>
      </c>
      <c r="G1304" s="21" t="s">
        <v>205</v>
      </c>
      <c r="H1304" s="21" t="s">
        <v>206</v>
      </c>
      <c r="I1304" s="20" t="s">
        <v>6382</v>
      </c>
      <c r="J1304" s="20" t="s">
        <v>24916</v>
      </c>
      <c r="K1304" s="24">
        <v>43556</v>
      </c>
      <c r="L1304" s="19">
        <v>0</v>
      </c>
      <c r="M1304" s="28">
        <v>169.95</v>
      </c>
      <c r="N1304" s="24"/>
    </row>
    <row r="1305" spans="2:14" hidden="1" x14ac:dyDescent="0.25">
      <c r="B1305" s="20">
        <v>33200491</v>
      </c>
      <c r="C1305" s="20"/>
      <c r="D1305" s="20"/>
      <c r="E1305" s="17" t="s">
        <v>6383</v>
      </c>
      <c r="F1305" s="21" t="s">
        <v>3093</v>
      </c>
      <c r="G1305" s="21" t="s">
        <v>205</v>
      </c>
      <c r="H1305" s="21" t="s">
        <v>206</v>
      </c>
      <c r="I1305" s="20" t="s">
        <v>6384</v>
      </c>
      <c r="J1305" s="20" t="s">
        <v>24917</v>
      </c>
      <c r="K1305" s="24">
        <v>43556</v>
      </c>
      <c r="L1305" s="19">
        <v>0</v>
      </c>
      <c r="M1305" s="28">
        <v>169.95</v>
      </c>
      <c r="N1305" s="24"/>
    </row>
    <row r="1306" spans="2:14" hidden="1" x14ac:dyDescent="0.25">
      <c r="B1306" s="20">
        <v>33200494</v>
      </c>
      <c r="C1306" s="20"/>
      <c r="D1306" s="20"/>
      <c r="E1306" s="17" t="s">
        <v>6385</v>
      </c>
      <c r="F1306" s="21" t="s">
        <v>3093</v>
      </c>
      <c r="G1306" s="21" t="s">
        <v>205</v>
      </c>
      <c r="H1306" s="21" t="s">
        <v>206</v>
      </c>
      <c r="I1306" s="20" t="s">
        <v>6386</v>
      </c>
      <c r="J1306" s="20" t="s">
        <v>24918</v>
      </c>
      <c r="K1306" s="24">
        <v>43556</v>
      </c>
      <c r="L1306" s="19">
        <v>0</v>
      </c>
      <c r="M1306" s="28">
        <v>169.95</v>
      </c>
      <c r="N1306" s="24"/>
    </row>
    <row r="1307" spans="2:14" hidden="1" x14ac:dyDescent="0.25">
      <c r="B1307" s="20">
        <v>33200489</v>
      </c>
      <c r="C1307" s="20"/>
      <c r="D1307" s="20"/>
      <c r="E1307" s="17" t="s">
        <v>6363</v>
      </c>
      <c r="F1307" s="21" t="s">
        <v>3093</v>
      </c>
      <c r="G1307" s="21" t="s">
        <v>205</v>
      </c>
      <c r="H1307" s="21" t="s">
        <v>206</v>
      </c>
      <c r="I1307" s="20" t="s">
        <v>6364</v>
      </c>
      <c r="J1307" s="20" t="s">
        <v>24919</v>
      </c>
      <c r="K1307" s="24">
        <v>43556</v>
      </c>
      <c r="L1307" s="19">
        <v>0</v>
      </c>
      <c r="M1307" s="28">
        <v>169.95</v>
      </c>
      <c r="N1307" s="24"/>
    </row>
    <row r="1308" spans="2:14" hidden="1" x14ac:dyDescent="0.25">
      <c r="B1308" s="20">
        <v>33200490</v>
      </c>
      <c r="C1308" s="20"/>
      <c r="D1308" s="20"/>
      <c r="E1308" s="17" t="s">
        <v>6365</v>
      </c>
      <c r="F1308" s="21" t="s">
        <v>3093</v>
      </c>
      <c r="G1308" s="21" t="s">
        <v>205</v>
      </c>
      <c r="H1308" s="21" t="s">
        <v>206</v>
      </c>
      <c r="I1308" s="20" t="s">
        <v>6366</v>
      </c>
      <c r="J1308" s="20" t="s">
        <v>24920</v>
      </c>
      <c r="K1308" s="24">
        <v>43556</v>
      </c>
      <c r="L1308" s="19">
        <v>0</v>
      </c>
      <c r="M1308" s="28">
        <v>169.95</v>
      </c>
      <c r="N1308" s="24"/>
    </row>
    <row r="1309" spans="2:14" hidden="1" x14ac:dyDescent="0.25">
      <c r="B1309" s="20">
        <v>33200487</v>
      </c>
      <c r="C1309" s="20"/>
      <c r="D1309" s="20"/>
      <c r="E1309" s="17" t="s">
        <v>6367</v>
      </c>
      <c r="F1309" s="21" t="s">
        <v>3093</v>
      </c>
      <c r="G1309" s="21" t="s">
        <v>205</v>
      </c>
      <c r="H1309" s="21" t="s">
        <v>206</v>
      </c>
      <c r="I1309" s="20" t="s">
        <v>6368</v>
      </c>
      <c r="J1309" s="20" t="s">
        <v>24921</v>
      </c>
      <c r="K1309" s="24">
        <v>43556</v>
      </c>
      <c r="L1309" s="19">
        <v>0</v>
      </c>
      <c r="M1309" s="28">
        <v>169.95</v>
      </c>
      <c r="N1309" s="24"/>
    </row>
    <row r="1310" spans="2:14" hidden="1" x14ac:dyDescent="0.25">
      <c r="B1310" s="20">
        <v>33200486</v>
      </c>
      <c r="C1310" s="20"/>
      <c r="D1310" s="20"/>
      <c r="E1310" s="17" t="s">
        <v>6369</v>
      </c>
      <c r="F1310" s="21" t="s">
        <v>3093</v>
      </c>
      <c r="G1310" s="21" t="s">
        <v>205</v>
      </c>
      <c r="H1310" s="21" t="s">
        <v>206</v>
      </c>
      <c r="I1310" s="20" t="s">
        <v>6370</v>
      </c>
      <c r="J1310" s="20" t="s">
        <v>24922</v>
      </c>
      <c r="K1310" s="24">
        <v>43556</v>
      </c>
      <c r="L1310" s="19">
        <v>0</v>
      </c>
      <c r="M1310" s="28">
        <v>169.95</v>
      </c>
      <c r="N1310" s="24"/>
    </row>
    <row r="1311" spans="2:14" hidden="1" x14ac:dyDescent="0.25">
      <c r="B1311" s="20">
        <v>33200485</v>
      </c>
      <c r="C1311" s="20"/>
      <c r="D1311" s="20"/>
      <c r="E1311" s="17" t="s">
        <v>6371</v>
      </c>
      <c r="F1311" s="21" t="s">
        <v>3093</v>
      </c>
      <c r="G1311" s="21" t="s">
        <v>205</v>
      </c>
      <c r="H1311" s="21" t="s">
        <v>206</v>
      </c>
      <c r="I1311" s="20" t="s">
        <v>6372</v>
      </c>
      <c r="J1311" s="20" t="s">
        <v>24923</v>
      </c>
      <c r="K1311" s="24">
        <v>43556</v>
      </c>
      <c r="L1311" s="19">
        <v>0</v>
      </c>
      <c r="M1311" s="28">
        <v>169.95</v>
      </c>
      <c r="N1311" s="24"/>
    </row>
    <row r="1312" spans="2:14" hidden="1" x14ac:dyDescent="0.25">
      <c r="B1312" s="20">
        <v>33200488</v>
      </c>
      <c r="C1312" s="20"/>
      <c r="D1312" s="20"/>
      <c r="E1312" s="17" t="s">
        <v>6373</v>
      </c>
      <c r="F1312" s="21" t="s">
        <v>3093</v>
      </c>
      <c r="G1312" s="21" t="s">
        <v>205</v>
      </c>
      <c r="H1312" s="21" t="s">
        <v>206</v>
      </c>
      <c r="I1312" s="20" t="s">
        <v>6374</v>
      </c>
      <c r="J1312" s="20" t="s">
        <v>24924</v>
      </c>
      <c r="K1312" s="24">
        <v>43556</v>
      </c>
      <c r="L1312" s="19">
        <v>0</v>
      </c>
      <c r="M1312" s="28">
        <v>169.95</v>
      </c>
      <c r="N1312" s="24"/>
    </row>
    <row r="1313" spans="2:14" hidden="1" x14ac:dyDescent="0.25">
      <c r="B1313" s="20">
        <v>33200501</v>
      </c>
      <c r="C1313" s="20"/>
      <c r="D1313" s="20"/>
      <c r="E1313" s="17" t="s">
        <v>6339</v>
      </c>
      <c r="F1313" s="21" t="s">
        <v>3093</v>
      </c>
      <c r="G1313" s="21" t="s">
        <v>205</v>
      </c>
      <c r="H1313" s="21" t="s">
        <v>206</v>
      </c>
      <c r="I1313" s="20" t="s">
        <v>6340</v>
      </c>
      <c r="J1313" s="20" t="s">
        <v>24925</v>
      </c>
      <c r="K1313" s="24">
        <v>43556</v>
      </c>
      <c r="L1313" s="19">
        <v>0</v>
      </c>
      <c r="M1313" s="28">
        <v>169.95</v>
      </c>
      <c r="N1313" s="24"/>
    </row>
    <row r="1314" spans="2:14" hidden="1" x14ac:dyDescent="0.25">
      <c r="B1314" s="20">
        <v>33200502</v>
      </c>
      <c r="C1314" s="20"/>
      <c r="D1314" s="20"/>
      <c r="E1314" s="17" t="s">
        <v>6341</v>
      </c>
      <c r="F1314" s="21" t="s">
        <v>3093</v>
      </c>
      <c r="G1314" s="21" t="s">
        <v>205</v>
      </c>
      <c r="H1314" s="21" t="s">
        <v>206</v>
      </c>
      <c r="I1314" s="20" t="s">
        <v>6342</v>
      </c>
      <c r="J1314" s="20" t="s">
        <v>24926</v>
      </c>
      <c r="K1314" s="24">
        <v>43556</v>
      </c>
      <c r="L1314" s="19">
        <v>0</v>
      </c>
      <c r="M1314" s="28">
        <v>169.95</v>
      </c>
      <c r="N1314" s="24"/>
    </row>
    <row r="1315" spans="2:14" hidden="1" x14ac:dyDescent="0.25">
      <c r="B1315" s="20">
        <v>33200499</v>
      </c>
      <c r="C1315" s="20"/>
      <c r="D1315" s="20"/>
      <c r="E1315" s="17" t="s">
        <v>6343</v>
      </c>
      <c r="F1315" s="21" t="s">
        <v>3093</v>
      </c>
      <c r="G1315" s="21" t="s">
        <v>205</v>
      </c>
      <c r="H1315" s="21" t="s">
        <v>206</v>
      </c>
      <c r="I1315" s="20" t="s">
        <v>6344</v>
      </c>
      <c r="J1315" s="20" t="s">
        <v>24927</v>
      </c>
      <c r="K1315" s="24">
        <v>43556</v>
      </c>
      <c r="L1315" s="19">
        <v>0</v>
      </c>
      <c r="M1315" s="28">
        <v>169.95</v>
      </c>
      <c r="N1315" s="24"/>
    </row>
    <row r="1316" spans="2:14" hidden="1" x14ac:dyDescent="0.25">
      <c r="B1316" s="20">
        <v>33200498</v>
      </c>
      <c r="C1316" s="20"/>
      <c r="D1316" s="20"/>
      <c r="E1316" s="17" t="s">
        <v>6345</v>
      </c>
      <c r="F1316" s="21" t="s">
        <v>3093</v>
      </c>
      <c r="G1316" s="21" t="s">
        <v>205</v>
      </c>
      <c r="H1316" s="21" t="s">
        <v>206</v>
      </c>
      <c r="I1316" s="20" t="s">
        <v>6346</v>
      </c>
      <c r="J1316" s="20" t="s">
        <v>24928</v>
      </c>
      <c r="K1316" s="24">
        <v>43556</v>
      </c>
      <c r="L1316" s="19">
        <v>0</v>
      </c>
      <c r="M1316" s="28">
        <v>169.95</v>
      </c>
      <c r="N1316" s="24"/>
    </row>
    <row r="1317" spans="2:14" hidden="1" x14ac:dyDescent="0.25">
      <c r="B1317" s="20">
        <v>33200497</v>
      </c>
      <c r="C1317" s="20"/>
      <c r="D1317" s="20"/>
      <c r="E1317" s="17" t="s">
        <v>6347</v>
      </c>
      <c r="F1317" s="21" t="s">
        <v>3093</v>
      </c>
      <c r="G1317" s="21" t="s">
        <v>205</v>
      </c>
      <c r="H1317" s="21" t="s">
        <v>206</v>
      </c>
      <c r="I1317" s="20" t="s">
        <v>6348</v>
      </c>
      <c r="J1317" s="20" t="s">
        <v>24929</v>
      </c>
      <c r="K1317" s="24">
        <v>43556</v>
      </c>
      <c r="L1317" s="19">
        <v>0</v>
      </c>
      <c r="M1317" s="28">
        <v>169.95</v>
      </c>
      <c r="N1317" s="24"/>
    </row>
    <row r="1318" spans="2:14" hidden="1" x14ac:dyDescent="0.25">
      <c r="B1318" s="20">
        <v>33200500</v>
      </c>
      <c r="C1318" s="20"/>
      <c r="D1318" s="20"/>
      <c r="E1318" s="17" t="s">
        <v>6349</v>
      </c>
      <c r="F1318" s="21" t="s">
        <v>3093</v>
      </c>
      <c r="G1318" s="21" t="s">
        <v>205</v>
      </c>
      <c r="H1318" s="21" t="s">
        <v>206</v>
      </c>
      <c r="I1318" s="20" t="s">
        <v>6350</v>
      </c>
      <c r="J1318" s="20" t="s">
        <v>24930</v>
      </c>
      <c r="K1318" s="24">
        <v>43556</v>
      </c>
      <c r="L1318" s="19">
        <v>0</v>
      </c>
      <c r="M1318" s="28">
        <v>169.95</v>
      </c>
      <c r="N1318" s="24"/>
    </row>
    <row r="1319" spans="2:14" hidden="1" x14ac:dyDescent="0.25">
      <c r="B1319" s="20">
        <v>33200507</v>
      </c>
      <c r="C1319" s="20"/>
      <c r="D1319" s="20"/>
      <c r="E1319" s="17" t="s">
        <v>6351</v>
      </c>
      <c r="F1319" s="21" t="s">
        <v>3093</v>
      </c>
      <c r="G1319" s="21" t="s">
        <v>205</v>
      </c>
      <c r="H1319" s="21" t="s">
        <v>206</v>
      </c>
      <c r="I1319" s="20" t="s">
        <v>6352</v>
      </c>
      <c r="J1319" s="20" t="s">
        <v>24931</v>
      </c>
      <c r="K1319" s="24">
        <v>43556</v>
      </c>
      <c r="L1319" s="19">
        <v>0</v>
      </c>
      <c r="M1319" s="28">
        <v>169.95</v>
      </c>
      <c r="N1319" s="24"/>
    </row>
    <row r="1320" spans="2:14" hidden="1" x14ac:dyDescent="0.25">
      <c r="B1320" s="20">
        <v>33200508</v>
      </c>
      <c r="C1320" s="20"/>
      <c r="D1320" s="20"/>
      <c r="E1320" s="17" t="s">
        <v>6353</v>
      </c>
      <c r="F1320" s="21" t="s">
        <v>3093</v>
      </c>
      <c r="G1320" s="21" t="s">
        <v>205</v>
      </c>
      <c r="H1320" s="21" t="s">
        <v>206</v>
      </c>
      <c r="I1320" s="20" t="s">
        <v>6354</v>
      </c>
      <c r="J1320" s="20" t="s">
        <v>24932</v>
      </c>
      <c r="K1320" s="24">
        <v>43556</v>
      </c>
      <c r="L1320" s="19">
        <v>0</v>
      </c>
      <c r="M1320" s="28">
        <v>169.95</v>
      </c>
      <c r="N1320" s="24"/>
    </row>
    <row r="1321" spans="2:14" hidden="1" x14ac:dyDescent="0.25">
      <c r="B1321" s="20">
        <v>33200505</v>
      </c>
      <c r="C1321" s="20"/>
      <c r="D1321" s="20"/>
      <c r="E1321" s="17" t="s">
        <v>6355</v>
      </c>
      <c r="F1321" s="21" t="s">
        <v>3093</v>
      </c>
      <c r="G1321" s="21" t="s">
        <v>205</v>
      </c>
      <c r="H1321" s="21" t="s">
        <v>206</v>
      </c>
      <c r="I1321" s="20" t="s">
        <v>6356</v>
      </c>
      <c r="J1321" s="20" t="s">
        <v>24933</v>
      </c>
      <c r="K1321" s="24">
        <v>43556</v>
      </c>
      <c r="L1321" s="19">
        <v>0</v>
      </c>
      <c r="M1321" s="28">
        <v>169.95</v>
      </c>
      <c r="N1321" s="24"/>
    </row>
    <row r="1322" spans="2:14" hidden="1" x14ac:dyDescent="0.25">
      <c r="B1322" s="20">
        <v>33200504</v>
      </c>
      <c r="C1322" s="20"/>
      <c r="D1322" s="20"/>
      <c r="E1322" s="17" t="s">
        <v>6357</v>
      </c>
      <c r="F1322" s="21" t="s">
        <v>3093</v>
      </c>
      <c r="G1322" s="21" t="s">
        <v>205</v>
      </c>
      <c r="H1322" s="21" t="s">
        <v>206</v>
      </c>
      <c r="I1322" s="20" t="s">
        <v>6358</v>
      </c>
      <c r="J1322" s="20" t="s">
        <v>24934</v>
      </c>
      <c r="K1322" s="24">
        <v>43556</v>
      </c>
      <c r="L1322" s="19">
        <v>0</v>
      </c>
      <c r="M1322" s="28">
        <v>169.95</v>
      </c>
      <c r="N1322" s="24"/>
    </row>
    <row r="1323" spans="2:14" hidden="1" x14ac:dyDescent="0.25">
      <c r="B1323" s="20">
        <v>33200503</v>
      </c>
      <c r="C1323" s="20"/>
      <c r="D1323" s="20"/>
      <c r="E1323" s="17" t="s">
        <v>6359</v>
      </c>
      <c r="F1323" s="21" t="s">
        <v>3093</v>
      </c>
      <c r="G1323" s="21" t="s">
        <v>205</v>
      </c>
      <c r="H1323" s="21" t="s">
        <v>206</v>
      </c>
      <c r="I1323" s="20" t="s">
        <v>6360</v>
      </c>
      <c r="J1323" s="20" t="s">
        <v>24935</v>
      </c>
      <c r="K1323" s="24">
        <v>43556</v>
      </c>
      <c r="L1323" s="19">
        <v>0</v>
      </c>
      <c r="M1323" s="28">
        <v>169.95</v>
      </c>
      <c r="N1323" s="24"/>
    </row>
    <row r="1324" spans="2:14" hidden="1" x14ac:dyDescent="0.25">
      <c r="B1324" s="20">
        <v>33200506</v>
      </c>
      <c r="C1324" s="20"/>
      <c r="D1324" s="20"/>
      <c r="E1324" s="17" t="s">
        <v>6361</v>
      </c>
      <c r="F1324" s="21" t="s">
        <v>3093</v>
      </c>
      <c r="G1324" s="21" t="s">
        <v>205</v>
      </c>
      <c r="H1324" s="21" t="s">
        <v>206</v>
      </c>
      <c r="I1324" s="20" t="s">
        <v>6362</v>
      </c>
      <c r="J1324" s="20" t="s">
        <v>24936</v>
      </c>
      <c r="K1324" s="24">
        <v>43556</v>
      </c>
      <c r="L1324" s="19">
        <v>0</v>
      </c>
      <c r="M1324" s="28">
        <v>169.95</v>
      </c>
      <c r="N1324" s="24"/>
    </row>
    <row r="1325" spans="2:14" hidden="1" x14ac:dyDescent="0.25">
      <c r="B1325" s="20">
        <v>33012151</v>
      </c>
      <c r="C1325" s="20"/>
      <c r="D1325" s="20"/>
      <c r="E1325" s="17" t="s">
        <v>6423</v>
      </c>
      <c r="F1325" s="21" t="s">
        <v>3093</v>
      </c>
      <c r="G1325" s="21" t="s">
        <v>205</v>
      </c>
      <c r="H1325" s="21" t="s">
        <v>206</v>
      </c>
      <c r="I1325" s="20" t="s">
        <v>6424</v>
      </c>
      <c r="J1325" s="20" t="s">
        <v>24955</v>
      </c>
      <c r="K1325" s="24">
        <v>43052</v>
      </c>
      <c r="L1325" s="19">
        <v>0</v>
      </c>
      <c r="M1325" s="28">
        <v>149.94999999999999</v>
      </c>
      <c r="N1325" s="24"/>
    </row>
    <row r="1326" spans="2:14" hidden="1" x14ac:dyDescent="0.25">
      <c r="B1326" s="20">
        <v>33012152</v>
      </c>
      <c r="C1326" s="20"/>
      <c r="D1326" s="20"/>
      <c r="E1326" s="17" t="s">
        <v>6425</v>
      </c>
      <c r="F1326" s="21" t="s">
        <v>3093</v>
      </c>
      <c r="G1326" s="21" t="s">
        <v>205</v>
      </c>
      <c r="H1326" s="21" t="s">
        <v>206</v>
      </c>
      <c r="I1326" s="20" t="s">
        <v>6426</v>
      </c>
      <c r="J1326" s="20" t="s">
        <v>24956</v>
      </c>
      <c r="K1326" s="24">
        <v>43052</v>
      </c>
      <c r="L1326" s="19">
        <v>0</v>
      </c>
      <c r="M1326" s="28">
        <v>149.94999999999999</v>
      </c>
      <c r="N1326" s="24"/>
    </row>
    <row r="1327" spans="2:14" hidden="1" x14ac:dyDescent="0.25">
      <c r="B1327" s="20">
        <v>33012163</v>
      </c>
      <c r="C1327" s="20"/>
      <c r="D1327" s="20"/>
      <c r="E1327" s="17" t="s">
        <v>6411</v>
      </c>
      <c r="F1327" s="21" t="s">
        <v>3093</v>
      </c>
      <c r="G1327" s="21" t="s">
        <v>205</v>
      </c>
      <c r="H1327" s="21" t="s">
        <v>206</v>
      </c>
      <c r="I1327" s="20" t="s">
        <v>6412</v>
      </c>
      <c r="J1327" s="20" t="s">
        <v>24957</v>
      </c>
      <c r="K1327" s="24">
        <v>43052</v>
      </c>
      <c r="L1327" s="19">
        <v>0</v>
      </c>
      <c r="M1327" s="28">
        <v>149.94999999999999</v>
      </c>
      <c r="N1327" s="24"/>
    </row>
    <row r="1328" spans="2:14" hidden="1" x14ac:dyDescent="0.25">
      <c r="B1328" s="20">
        <v>33012164</v>
      </c>
      <c r="C1328" s="20"/>
      <c r="D1328" s="20"/>
      <c r="E1328" s="17" t="s">
        <v>6413</v>
      </c>
      <c r="F1328" s="21" t="s">
        <v>3093</v>
      </c>
      <c r="G1328" s="21" t="s">
        <v>205</v>
      </c>
      <c r="H1328" s="21" t="s">
        <v>206</v>
      </c>
      <c r="I1328" s="20" t="s">
        <v>6414</v>
      </c>
      <c r="J1328" s="20" t="s">
        <v>24958</v>
      </c>
      <c r="K1328" s="24">
        <v>43052</v>
      </c>
      <c r="L1328" s="19">
        <v>0</v>
      </c>
      <c r="M1328" s="28">
        <v>149.94999999999999</v>
      </c>
      <c r="N1328" s="24"/>
    </row>
    <row r="1329" spans="2:14" hidden="1" x14ac:dyDescent="0.25">
      <c r="B1329" s="20">
        <v>33012161</v>
      </c>
      <c r="C1329" s="20"/>
      <c r="D1329" s="20"/>
      <c r="E1329" s="17" t="s">
        <v>6415</v>
      </c>
      <c r="F1329" s="21" t="s">
        <v>3093</v>
      </c>
      <c r="G1329" s="21" t="s">
        <v>205</v>
      </c>
      <c r="H1329" s="21" t="s">
        <v>206</v>
      </c>
      <c r="I1329" s="20" t="s">
        <v>6416</v>
      </c>
      <c r="J1329" s="20" t="s">
        <v>24959</v>
      </c>
      <c r="K1329" s="24">
        <v>43052</v>
      </c>
      <c r="L1329" s="19">
        <v>0</v>
      </c>
      <c r="M1329" s="28">
        <v>149.94999999999999</v>
      </c>
      <c r="N1329" s="24"/>
    </row>
    <row r="1330" spans="2:14" hidden="1" x14ac:dyDescent="0.25">
      <c r="B1330" s="20">
        <v>33012160</v>
      </c>
      <c r="C1330" s="20"/>
      <c r="D1330" s="20"/>
      <c r="E1330" s="17" t="s">
        <v>6417</v>
      </c>
      <c r="F1330" s="21" t="s">
        <v>3093</v>
      </c>
      <c r="G1330" s="21" t="s">
        <v>205</v>
      </c>
      <c r="H1330" s="21" t="s">
        <v>206</v>
      </c>
      <c r="I1330" s="20" t="s">
        <v>6418</v>
      </c>
      <c r="J1330" s="20" t="s">
        <v>24960</v>
      </c>
      <c r="K1330" s="24">
        <v>43052</v>
      </c>
      <c r="L1330" s="19">
        <v>0</v>
      </c>
      <c r="M1330" s="28">
        <v>149.94999999999999</v>
      </c>
      <c r="N1330" s="24"/>
    </row>
    <row r="1331" spans="2:14" hidden="1" x14ac:dyDescent="0.25">
      <c r="B1331" s="20">
        <v>33012159</v>
      </c>
      <c r="C1331" s="20"/>
      <c r="D1331" s="20"/>
      <c r="E1331" s="17" t="s">
        <v>6419</v>
      </c>
      <c r="F1331" s="21" t="s">
        <v>3093</v>
      </c>
      <c r="G1331" s="21" t="s">
        <v>205</v>
      </c>
      <c r="H1331" s="21" t="s">
        <v>206</v>
      </c>
      <c r="I1331" s="20" t="s">
        <v>6420</v>
      </c>
      <c r="J1331" s="20" t="s">
        <v>24961</v>
      </c>
      <c r="K1331" s="24">
        <v>43052</v>
      </c>
      <c r="L1331" s="19">
        <v>0</v>
      </c>
      <c r="M1331" s="28">
        <v>149.94999999999999</v>
      </c>
      <c r="N1331" s="24"/>
    </row>
    <row r="1332" spans="2:14" hidden="1" x14ac:dyDescent="0.25">
      <c r="B1332" s="20">
        <v>33012162</v>
      </c>
      <c r="C1332" s="20"/>
      <c r="D1332" s="20"/>
      <c r="E1332" s="17" t="s">
        <v>6421</v>
      </c>
      <c r="F1332" s="21" t="s">
        <v>3093</v>
      </c>
      <c r="G1332" s="21" t="s">
        <v>205</v>
      </c>
      <c r="H1332" s="21" t="s">
        <v>206</v>
      </c>
      <c r="I1332" s="20" t="s">
        <v>6422</v>
      </c>
      <c r="J1332" s="20" t="s">
        <v>24962</v>
      </c>
      <c r="K1332" s="24">
        <v>43052</v>
      </c>
      <c r="L1332" s="19">
        <v>0</v>
      </c>
      <c r="M1332" s="28">
        <v>149.94999999999999</v>
      </c>
      <c r="N1332" s="24"/>
    </row>
    <row r="1333" spans="2:14" hidden="1" x14ac:dyDescent="0.25">
      <c r="B1333" s="20">
        <v>33012149</v>
      </c>
      <c r="C1333" s="20"/>
      <c r="D1333" s="20"/>
      <c r="E1333" s="17" t="s">
        <v>6427</v>
      </c>
      <c r="F1333" s="21" t="s">
        <v>3093</v>
      </c>
      <c r="G1333" s="21" t="s">
        <v>205</v>
      </c>
      <c r="H1333" s="21" t="s">
        <v>206</v>
      </c>
      <c r="I1333" s="20" t="s">
        <v>6428</v>
      </c>
      <c r="J1333" s="20" t="s">
        <v>24963</v>
      </c>
      <c r="K1333" s="24">
        <v>43052</v>
      </c>
      <c r="L1333" s="19">
        <v>0</v>
      </c>
      <c r="M1333" s="28">
        <v>149.94999999999999</v>
      </c>
      <c r="N1333" s="24"/>
    </row>
    <row r="1334" spans="2:14" hidden="1" x14ac:dyDescent="0.25">
      <c r="B1334" s="20">
        <v>33012148</v>
      </c>
      <c r="C1334" s="20"/>
      <c r="D1334" s="20"/>
      <c r="E1334" s="17" t="s">
        <v>6429</v>
      </c>
      <c r="F1334" s="21" t="s">
        <v>3093</v>
      </c>
      <c r="G1334" s="21" t="s">
        <v>205</v>
      </c>
      <c r="H1334" s="21" t="s">
        <v>206</v>
      </c>
      <c r="I1334" s="20" t="s">
        <v>6430</v>
      </c>
      <c r="J1334" s="20" t="s">
        <v>24964</v>
      </c>
      <c r="K1334" s="24">
        <v>43052</v>
      </c>
      <c r="L1334" s="19">
        <v>0</v>
      </c>
      <c r="M1334" s="28">
        <v>149.94999999999999</v>
      </c>
      <c r="N1334" s="24"/>
    </row>
    <row r="1335" spans="2:14" hidden="1" x14ac:dyDescent="0.25">
      <c r="B1335" s="20">
        <v>33012147</v>
      </c>
      <c r="C1335" s="20"/>
      <c r="D1335" s="20"/>
      <c r="E1335" s="17" t="s">
        <v>6431</v>
      </c>
      <c r="F1335" s="21" t="s">
        <v>3093</v>
      </c>
      <c r="G1335" s="21" t="s">
        <v>205</v>
      </c>
      <c r="H1335" s="21" t="s">
        <v>206</v>
      </c>
      <c r="I1335" s="20" t="s">
        <v>6432</v>
      </c>
      <c r="J1335" s="20" t="s">
        <v>24965</v>
      </c>
      <c r="K1335" s="24">
        <v>43052</v>
      </c>
      <c r="L1335" s="19">
        <v>0</v>
      </c>
      <c r="M1335" s="28">
        <v>149.94999999999999</v>
      </c>
      <c r="N1335" s="24"/>
    </row>
    <row r="1336" spans="2:14" hidden="1" x14ac:dyDescent="0.25">
      <c r="B1336" s="20">
        <v>33012150</v>
      </c>
      <c r="C1336" s="20"/>
      <c r="D1336" s="20"/>
      <c r="E1336" s="17" t="s">
        <v>6433</v>
      </c>
      <c r="F1336" s="21" t="s">
        <v>3093</v>
      </c>
      <c r="G1336" s="21" t="s">
        <v>205</v>
      </c>
      <c r="H1336" s="21" t="s">
        <v>206</v>
      </c>
      <c r="I1336" s="20" t="s">
        <v>6434</v>
      </c>
      <c r="J1336" s="20" t="s">
        <v>24966</v>
      </c>
      <c r="K1336" s="24">
        <v>43052</v>
      </c>
      <c r="L1336" s="19">
        <v>0</v>
      </c>
      <c r="M1336" s="28">
        <v>149.94999999999999</v>
      </c>
      <c r="N1336" s="24"/>
    </row>
    <row r="1337" spans="2:14" hidden="1" x14ac:dyDescent="0.25">
      <c r="B1337" s="20">
        <v>33012157</v>
      </c>
      <c r="C1337" s="20"/>
      <c r="D1337" s="20"/>
      <c r="E1337" s="17" t="s">
        <v>6387</v>
      </c>
      <c r="F1337" s="21" t="s">
        <v>3093</v>
      </c>
      <c r="G1337" s="21" t="s">
        <v>205</v>
      </c>
      <c r="H1337" s="21" t="s">
        <v>206</v>
      </c>
      <c r="I1337" s="20" t="s">
        <v>6388</v>
      </c>
      <c r="J1337" s="20" t="s">
        <v>24967</v>
      </c>
      <c r="K1337" s="24">
        <v>43052</v>
      </c>
      <c r="L1337" s="19">
        <v>0</v>
      </c>
      <c r="M1337" s="28">
        <v>149.94999999999999</v>
      </c>
      <c r="N1337" s="24"/>
    </row>
    <row r="1338" spans="2:14" hidden="1" x14ac:dyDescent="0.25">
      <c r="B1338" s="20">
        <v>33012158</v>
      </c>
      <c r="C1338" s="20"/>
      <c r="D1338" s="20"/>
      <c r="E1338" s="17" t="s">
        <v>6389</v>
      </c>
      <c r="F1338" s="21" t="s">
        <v>3093</v>
      </c>
      <c r="G1338" s="21" t="s">
        <v>205</v>
      </c>
      <c r="H1338" s="21" t="s">
        <v>206</v>
      </c>
      <c r="I1338" s="20" t="s">
        <v>6390</v>
      </c>
      <c r="J1338" s="20" t="s">
        <v>24968</v>
      </c>
      <c r="K1338" s="24">
        <v>43052</v>
      </c>
      <c r="L1338" s="19">
        <v>0</v>
      </c>
      <c r="M1338" s="28">
        <v>149.94999999999999</v>
      </c>
      <c r="N1338" s="24"/>
    </row>
    <row r="1339" spans="2:14" hidden="1" x14ac:dyDescent="0.25">
      <c r="B1339" s="20">
        <v>33012169</v>
      </c>
      <c r="C1339" s="20"/>
      <c r="D1339" s="20"/>
      <c r="E1339" s="17" t="s">
        <v>6399</v>
      </c>
      <c r="F1339" s="21" t="s">
        <v>3093</v>
      </c>
      <c r="G1339" s="21" t="s">
        <v>205</v>
      </c>
      <c r="H1339" s="21" t="s">
        <v>206</v>
      </c>
      <c r="I1339" s="20" t="s">
        <v>6400</v>
      </c>
      <c r="J1339" s="20" t="s">
        <v>24969</v>
      </c>
      <c r="K1339" s="24">
        <v>43052</v>
      </c>
      <c r="L1339" s="19">
        <v>0</v>
      </c>
      <c r="M1339" s="28">
        <v>149.94999999999999</v>
      </c>
      <c r="N1339" s="24"/>
    </row>
    <row r="1340" spans="2:14" hidden="1" x14ac:dyDescent="0.25">
      <c r="B1340" s="20">
        <v>33012170</v>
      </c>
      <c r="C1340" s="20"/>
      <c r="D1340" s="20"/>
      <c r="E1340" s="17" t="s">
        <v>6401</v>
      </c>
      <c r="F1340" s="21" t="s">
        <v>3093</v>
      </c>
      <c r="G1340" s="21" t="s">
        <v>205</v>
      </c>
      <c r="H1340" s="21" t="s">
        <v>206</v>
      </c>
      <c r="I1340" s="20" t="s">
        <v>6402</v>
      </c>
      <c r="J1340" s="20" t="s">
        <v>24970</v>
      </c>
      <c r="K1340" s="24">
        <v>43052</v>
      </c>
      <c r="L1340" s="19">
        <v>0</v>
      </c>
      <c r="M1340" s="28">
        <v>149.94999999999999</v>
      </c>
      <c r="N1340" s="24"/>
    </row>
    <row r="1341" spans="2:14" hidden="1" x14ac:dyDescent="0.25">
      <c r="B1341" s="20">
        <v>33012167</v>
      </c>
      <c r="C1341" s="20"/>
      <c r="D1341" s="20"/>
      <c r="E1341" s="17" t="s">
        <v>6403</v>
      </c>
      <c r="F1341" s="21" t="s">
        <v>3093</v>
      </c>
      <c r="G1341" s="21" t="s">
        <v>205</v>
      </c>
      <c r="H1341" s="21" t="s">
        <v>206</v>
      </c>
      <c r="I1341" s="20" t="s">
        <v>6404</v>
      </c>
      <c r="J1341" s="20" t="s">
        <v>24971</v>
      </c>
      <c r="K1341" s="24">
        <v>43052</v>
      </c>
      <c r="L1341" s="19">
        <v>0</v>
      </c>
      <c r="M1341" s="28">
        <v>149.94999999999999</v>
      </c>
      <c r="N1341" s="24"/>
    </row>
    <row r="1342" spans="2:14" hidden="1" x14ac:dyDescent="0.25">
      <c r="B1342" s="20">
        <v>33012166</v>
      </c>
      <c r="C1342" s="20"/>
      <c r="D1342" s="20"/>
      <c r="E1342" s="17" t="s">
        <v>6405</v>
      </c>
      <c r="F1342" s="21" t="s">
        <v>3093</v>
      </c>
      <c r="G1342" s="21" t="s">
        <v>205</v>
      </c>
      <c r="H1342" s="21" t="s">
        <v>206</v>
      </c>
      <c r="I1342" s="20" t="s">
        <v>6406</v>
      </c>
      <c r="J1342" s="20" t="s">
        <v>24972</v>
      </c>
      <c r="K1342" s="24">
        <v>43052</v>
      </c>
      <c r="L1342" s="19">
        <v>0</v>
      </c>
      <c r="M1342" s="28">
        <v>149.94999999999999</v>
      </c>
      <c r="N1342" s="24"/>
    </row>
    <row r="1343" spans="2:14" hidden="1" x14ac:dyDescent="0.25">
      <c r="B1343" s="20">
        <v>33012165</v>
      </c>
      <c r="C1343" s="20"/>
      <c r="D1343" s="20"/>
      <c r="E1343" s="17" t="s">
        <v>6407</v>
      </c>
      <c r="F1343" s="21" t="s">
        <v>3093</v>
      </c>
      <c r="G1343" s="21" t="s">
        <v>205</v>
      </c>
      <c r="H1343" s="21" t="s">
        <v>206</v>
      </c>
      <c r="I1343" s="20" t="s">
        <v>6408</v>
      </c>
      <c r="J1343" s="20" t="s">
        <v>24973</v>
      </c>
      <c r="K1343" s="24">
        <v>43052</v>
      </c>
      <c r="L1343" s="19">
        <v>0</v>
      </c>
      <c r="M1343" s="28">
        <v>149.94999999999999</v>
      </c>
      <c r="N1343" s="24"/>
    </row>
    <row r="1344" spans="2:14" hidden="1" x14ac:dyDescent="0.25">
      <c r="B1344" s="20">
        <v>33012168</v>
      </c>
      <c r="C1344" s="20"/>
      <c r="D1344" s="20"/>
      <c r="E1344" s="17" t="s">
        <v>6409</v>
      </c>
      <c r="F1344" s="21" t="s">
        <v>3093</v>
      </c>
      <c r="G1344" s="21" t="s">
        <v>205</v>
      </c>
      <c r="H1344" s="21" t="s">
        <v>206</v>
      </c>
      <c r="I1344" s="20" t="s">
        <v>6410</v>
      </c>
      <c r="J1344" s="20" t="s">
        <v>24974</v>
      </c>
      <c r="K1344" s="24">
        <v>43052</v>
      </c>
      <c r="L1344" s="19">
        <v>0</v>
      </c>
      <c r="M1344" s="28">
        <v>149.94999999999999</v>
      </c>
      <c r="N1344" s="24"/>
    </row>
    <row r="1345" spans="1:14" hidden="1" x14ac:dyDescent="0.25">
      <c r="B1345" s="20">
        <v>33012155</v>
      </c>
      <c r="C1345" s="20"/>
      <c r="D1345" s="20"/>
      <c r="E1345" s="17" t="s">
        <v>6391</v>
      </c>
      <c r="F1345" s="21" t="s">
        <v>3093</v>
      </c>
      <c r="G1345" s="21" t="s">
        <v>205</v>
      </c>
      <c r="H1345" s="21" t="s">
        <v>206</v>
      </c>
      <c r="I1345" s="20" t="s">
        <v>6392</v>
      </c>
      <c r="J1345" s="20" t="s">
        <v>24975</v>
      </c>
      <c r="K1345" s="24">
        <v>43052</v>
      </c>
      <c r="L1345" s="19">
        <v>0</v>
      </c>
      <c r="M1345" s="28">
        <v>149.94999999999999</v>
      </c>
      <c r="N1345" s="24"/>
    </row>
    <row r="1346" spans="1:14" hidden="1" x14ac:dyDescent="0.25">
      <c r="B1346" s="20">
        <v>33012154</v>
      </c>
      <c r="C1346" s="20"/>
      <c r="D1346" s="20"/>
      <c r="E1346" s="17" t="s">
        <v>6393</v>
      </c>
      <c r="F1346" s="21" t="s">
        <v>3093</v>
      </c>
      <c r="G1346" s="21" t="s">
        <v>205</v>
      </c>
      <c r="H1346" s="21" t="s">
        <v>206</v>
      </c>
      <c r="I1346" s="20" t="s">
        <v>6394</v>
      </c>
      <c r="J1346" s="20" t="s">
        <v>24976</v>
      </c>
      <c r="K1346" s="24">
        <v>43052</v>
      </c>
      <c r="L1346" s="19">
        <v>0</v>
      </c>
      <c r="M1346" s="28">
        <v>149.94999999999999</v>
      </c>
      <c r="N1346" s="24"/>
    </row>
    <row r="1347" spans="1:14" hidden="1" x14ac:dyDescent="0.25">
      <c r="B1347" s="20">
        <v>33012153</v>
      </c>
      <c r="C1347" s="20"/>
      <c r="D1347" s="20"/>
      <c r="E1347" s="17" t="s">
        <v>6395</v>
      </c>
      <c r="F1347" s="21" t="s">
        <v>3093</v>
      </c>
      <c r="G1347" s="21" t="s">
        <v>205</v>
      </c>
      <c r="H1347" s="21" t="s">
        <v>206</v>
      </c>
      <c r="I1347" s="20" t="s">
        <v>6396</v>
      </c>
      <c r="J1347" s="20" t="s">
        <v>24977</v>
      </c>
      <c r="K1347" s="24">
        <v>43052</v>
      </c>
      <c r="L1347" s="19">
        <v>0</v>
      </c>
      <c r="M1347" s="28">
        <v>149.94999999999999</v>
      </c>
      <c r="N1347" s="24"/>
    </row>
    <row r="1348" spans="1:14" hidden="1" x14ac:dyDescent="0.25">
      <c r="B1348" s="20">
        <v>33012156</v>
      </c>
      <c r="C1348" s="20"/>
      <c r="D1348" s="20"/>
      <c r="E1348" s="17" t="s">
        <v>6397</v>
      </c>
      <c r="F1348" s="21" t="s">
        <v>3093</v>
      </c>
      <c r="G1348" s="21" t="s">
        <v>205</v>
      </c>
      <c r="H1348" s="21" t="s">
        <v>206</v>
      </c>
      <c r="I1348" s="20" t="s">
        <v>6398</v>
      </c>
      <c r="J1348" s="20" t="s">
        <v>24978</v>
      </c>
      <c r="K1348" s="24">
        <v>43052</v>
      </c>
      <c r="L1348" s="19">
        <v>0</v>
      </c>
      <c r="M1348" s="28">
        <v>149.94999999999999</v>
      </c>
      <c r="N1348" s="24"/>
    </row>
    <row r="1349" spans="1:14" hidden="1" x14ac:dyDescent="0.25">
      <c r="A1349" s="17" t="s">
        <v>25031</v>
      </c>
      <c r="B1349" s="20"/>
      <c r="C1349" s="20"/>
      <c r="D1349" s="20" t="s">
        <v>12184</v>
      </c>
      <c r="E1349" s="17" t="s">
        <v>12176</v>
      </c>
      <c r="F1349" s="21" t="s">
        <v>3093</v>
      </c>
      <c r="G1349" s="21" t="s">
        <v>205</v>
      </c>
      <c r="H1349" s="21" t="s">
        <v>206</v>
      </c>
      <c r="I1349" s="20" t="s">
        <v>12185</v>
      </c>
      <c r="J1349" s="20" t="s">
        <v>25032</v>
      </c>
      <c r="K1349" s="24">
        <v>43405</v>
      </c>
      <c r="L1349" s="19">
        <v>0</v>
      </c>
      <c r="M1349" s="28">
        <v>29.95</v>
      </c>
      <c r="N1349" s="24">
        <v>43105</v>
      </c>
    </row>
    <row r="1350" spans="1:14" hidden="1" x14ac:dyDescent="0.25">
      <c r="A1350" s="17" t="s">
        <v>25033</v>
      </c>
      <c r="B1350" s="20"/>
      <c r="C1350" s="20"/>
      <c r="D1350" s="20" t="s">
        <v>12180</v>
      </c>
      <c r="E1350" s="17" t="s">
        <v>12176</v>
      </c>
      <c r="F1350" s="21" t="s">
        <v>3093</v>
      </c>
      <c r="G1350" s="21" t="s">
        <v>205</v>
      </c>
      <c r="H1350" s="21" t="s">
        <v>206</v>
      </c>
      <c r="I1350" s="20" t="s">
        <v>12181</v>
      </c>
      <c r="J1350" s="20" t="s">
        <v>25034</v>
      </c>
      <c r="K1350" s="24">
        <v>43405</v>
      </c>
      <c r="L1350" s="19">
        <v>0</v>
      </c>
      <c r="M1350" s="28">
        <v>29.95</v>
      </c>
      <c r="N1350" s="24">
        <v>43105</v>
      </c>
    </row>
    <row r="1351" spans="1:14" hidden="1" x14ac:dyDescent="0.25">
      <c r="A1351" s="17" t="s">
        <v>25035</v>
      </c>
      <c r="B1351" s="20"/>
      <c r="C1351" s="20"/>
      <c r="D1351" s="20" t="s">
        <v>12178</v>
      </c>
      <c r="E1351" s="17" t="s">
        <v>12176</v>
      </c>
      <c r="F1351" s="21" t="s">
        <v>3093</v>
      </c>
      <c r="G1351" s="21" t="s">
        <v>205</v>
      </c>
      <c r="H1351" s="21" t="s">
        <v>206</v>
      </c>
      <c r="I1351" s="20" t="s">
        <v>12179</v>
      </c>
      <c r="J1351" s="20" t="s">
        <v>25036</v>
      </c>
      <c r="K1351" s="24">
        <v>43405</v>
      </c>
      <c r="L1351" s="19">
        <v>0</v>
      </c>
      <c r="M1351" s="28">
        <v>29.95</v>
      </c>
      <c r="N1351" s="24">
        <v>43105</v>
      </c>
    </row>
    <row r="1352" spans="1:14" hidden="1" x14ac:dyDescent="0.25">
      <c r="A1352" s="17" t="s">
        <v>25037</v>
      </c>
      <c r="B1352" s="20"/>
      <c r="C1352" s="20"/>
      <c r="D1352" s="20" t="s">
        <v>12175</v>
      </c>
      <c r="E1352" s="17" t="s">
        <v>12176</v>
      </c>
      <c r="F1352" s="21" t="s">
        <v>3093</v>
      </c>
      <c r="G1352" s="21" t="s">
        <v>205</v>
      </c>
      <c r="H1352" s="21" t="s">
        <v>206</v>
      </c>
      <c r="I1352" s="20" t="s">
        <v>12177</v>
      </c>
      <c r="J1352" s="20" t="s">
        <v>25038</v>
      </c>
      <c r="K1352" s="24">
        <v>43405</v>
      </c>
      <c r="L1352" s="19">
        <v>0</v>
      </c>
      <c r="M1352" s="28">
        <v>29.95</v>
      </c>
      <c r="N1352" s="24">
        <v>43105</v>
      </c>
    </row>
    <row r="1353" spans="1:14" hidden="1" x14ac:dyDescent="0.25">
      <c r="A1353" s="17" t="s">
        <v>25039</v>
      </c>
      <c r="B1353" s="20"/>
      <c r="C1353" s="20"/>
      <c r="D1353" s="20" t="s">
        <v>12182</v>
      </c>
      <c r="E1353" s="17" t="s">
        <v>12176</v>
      </c>
      <c r="F1353" s="21" t="s">
        <v>3093</v>
      </c>
      <c r="G1353" s="21" t="s">
        <v>205</v>
      </c>
      <c r="H1353" s="21" t="s">
        <v>206</v>
      </c>
      <c r="I1353" s="20" t="s">
        <v>12183</v>
      </c>
      <c r="J1353" s="20" t="s">
        <v>25040</v>
      </c>
      <c r="K1353" s="24">
        <v>43405</v>
      </c>
      <c r="L1353" s="19">
        <v>0</v>
      </c>
      <c r="M1353" s="28">
        <v>29.95</v>
      </c>
      <c r="N1353" s="24">
        <v>43105</v>
      </c>
    </row>
    <row r="1354" spans="1:14" hidden="1" x14ac:dyDescent="0.25">
      <c r="B1354" s="20">
        <v>33012048</v>
      </c>
      <c r="C1354" s="20"/>
      <c r="D1354" s="20"/>
      <c r="E1354" s="17" t="s">
        <v>4831</v>
      </c>
      <c r="F1354" s="21" t="s">
        <v>3093</v>
      </c>
      <c r="G1354" s="21" t="s">
        <v>205</v>
      </c>
      <c r="H1354" s="21" t="s">
        <v>206</v>
      </c>
      <c r="I1354" s="20" t="s">
        <v>4832</v>
      </c>
      <c r="J1354" s="20" t="s">
        <v>25119</v>
      </c>
      <c r="K1354" s="24">
        <v>43046</v>
      </c>
      <c r="L1354" s="19">
        <v>0</v>
      </c>
      <c r="M1354" s="28">
        <v>129.94999999999999</v>
      </c>
      <c r="N1354" s="24"/>
    </row>
    <row r="1355" spans="1:14" hidden="1" x14ac:dyDescent="0.25">
      <c r="B1355" s="20">
        <v>33012049</v>
      </c>
      <c r="C1355" s="20"/>
      <c r="D1355" s="20"/>
      <c r="E1355" s="17" t="s">
        <v>4833</v>
      </c>
      <c r="F1355" s="21" t="s">
        <v>3093</v>
      </c>
      <c r="G1355" s="21" t="s">
        <v>205</v>
      </c>
      <c r="H1355" s="21" t="s">
        <v>206</v>
      </c>
      <c r="I1355" s="20" t="s">
        <v>4834</v>
      </c>
      <c r="J1355" s="20" t="s">
        <v>25120</v>
      </c>
      <c r="K1355" s="24">
        <v>43046</v>
      </c>
      <c r="L1355" s="19">
        <v>0</v>
      </c>
      <c r="M1355" s="28">
        <v>129.94999999999999</v>
      </c>
      <c r="N1355" s="24"/>
    </row>
    <row r="1356" spans="1:14" hidden="1" x14ac:dyDescent="0.25">
      <c r="B1356" s="20">
        <v>33012046</v>
      </c>
      <c r="C1356" s="20"/>
      <c r="D1356" s="20"/>
      <c r="E1356" s="17" t="s">
        <v>4835</v>
      </c>
      <c r="F1356" s="21" t="s">
        <v>3093</v>
      </c>
      <c r="G1356" s="21" t="s">
        <v>205</v>
      </c>
      <c r="H1356" s="21" t="s">
        <v>206</v>
      </c>
      <c r="I1356" s="20" t="s">
        <v>4836</v>
      </c>
      <c r="J1356" s="20" t="s">
        <v>25121</v>
      </c>
      <c r="K1356" s="24">
        <v>43046</v>
      </c>
      <c r="L1356" s="19">
        <v>0</v>
      </c>
      <c r="M1356" s="28">
        <v>129.94999999999999</v>
      </c>
      <c r="N1356" s="24"/>
    </row>
    <row r="1357" spans="1:14" hidden="1" x14ac:dyDescent="0.25">
      <c r="B1357" s="20">
        <v>33012045</v>
      </c>
      <c r="C1357" s="20"/>
      <c r="D1357" s="20"/>
      <c r="E1357" s="17" t="s">
        <v>4837</v>
      </c>
      <c r="F1357" s="21" t="s">
        <v>3093</v>
      </c>
      <c r="G1357" s="21" t="s">
        <v>205</v>
      </c>
      <c r="H1357" s="21" t="s">
        <v>206</v>
      </c>
      <c r="I1357" s="20" t="s">
        <v>4838</v>
      </c>
      <c r="J1357" s="20" t="s">
        <v>25122</v>
      </c>
      <c r="K1357" s="24">
        <v>43046</v>
      </c>
      <c r="L1357" s="19">
        <v>0</v>
      </c>
      <c r="M1357" s="28">
        <v>129.94999999999999</v>
      </c>
      <c r="N1357" s="24"/>
    </row>
    <row r="1358" spans="1:14" hidden="1" x14ac:dyDescent="0.25">
      <c r="B1358" s="20">
        <v>33012044</v>
      </c>
      <c r="C1358" s="20"/>
      <c r="D1358" s="20"/>
      <c r="E1358" s="17" t="s">
        <v>4839</v>
      </c>
      <c r="F1358" s="21" t="s">
        <v>3093</v>
      </c>
      <c r="G1358" s="21" t="s">
        <v>205</v>
      </c>
      <c r="H1358" s="21" t="s">
        <v>206</v>
      </c>
      <c r="I1358" s="20" t="s">
        <v>4840</v>
      </c>
      <c r="J1358" s="20" t="s">
        <v>25123</v>
      </c>
      <c r="K1358" s="24">
        <v>43046</v>
      </c>
      <c r="L1358" s="19">
        <v>0</v>
      </c>
      <c r="M1358" s="28">
        <v>129.94999999999999</v>
      </c>
      <c r="N1358" s="24"/>
    </row>
    <row r="1359" spans="1:14" hidden="1" x14ac:dyDescent="0.25">
      <c r="B1359" s="20">
        <v>33012047</v>
      </c>
      <c r="C1359" s="20"/>
      <c r="D1359" s="20"/>
      <c r="E1359" s="17" t="s">
        <v>4841</v>
      </c>
      <c r="F1359" s="21" t="s">
        <v>3093</v>
      </c>
      <c r="G1359" s="21" t="s">
        <v>205</v>
      </c>
      <c r="H1359" s="21" t="s">
        <v>206</v>
      </c>
      <c r="I1359" s="20" t="s">
        <v>4842</v>
      </c>
      <c r="J1359" s="20" t="s">
        <v>25124</v>
      </c>
      <c r="K1359" s="24">
        <v>43046</v>
      </c>
      <c r="L1359" s="19">
        <v>0</v>
      </c>
      <c r="M1359" s="28">
        <v>129.94999999999999</v>
      </c>
      <c r="N1359" s="24"/>
    </row>
    <row r="1360" spans="1:14" hidden="1" x14ac:dyDescent="0.25">
      <c r="B1360" s="20">
        <v>33012054</v>
      </c>
      <c r="C1360" s="20"/>
      <c r="D1360" s="20"/>
      <c r="E1360" s="17" t="s">
        <v>4819</v>
      </c>
      <c r="F1360" s="21" t="s">
        <v>3093</v>
      </c>
      <c r="G1360" s="21" t="s">
        <v>205</v>
      </c>
      <c r="H1360" s="21" t="s">
        <v>206</v>
      </c>
      <c r="I1360" s="20" t="s">
        <v>4820</v>
      </c>
      <c r="J1360" s="20" t="s">
        <v>25125</v>
      </c>
      <c r="K1360" s="24">
        <v>43046</v>
      </c>
      <c r="L1360" s="19">
        <v>0</v>
      </c>
      <c r="M1360" s="28">
        <v>129.94999999999999</v>
      </c>
      <c r="N1360" s="24"/>
    </row>
    <row r="1361" spans="2:14" hidden="1" x14ac:dyDescent="0.25">
      <c r="B1361" s="20">
        <v>33012055</v>
      </c>
      <c r="C1361" s="20"/>
      <c r="D1361" s="20"/>
      <c r="E1361" s="17" t="s">
        <v>4821</v>
      </c>
      <c r="F1361" s="21" t="s">
        <v>3093</v>
      </c>
      <c r="G1361" s="21" t="s">
        <v>205</v>
      </c>
      <c r="H1361" s="21" t="s">
        <v>206</v>
      </c>
      <c r="I1361" s="20" t="s">
        <v>4822</v>
      </c>
      <c r="J1361" s="20" t="s">
        <v>25126</v>
      </c>
      <c r="K1361" s="24">
        <v>43046</v>
      </c>
      <c r="L1361" s="19">
        <v>0</v>
      </c>
      <c r="M1361" s="28">
        <v>129.94999999999999</v>
      </c>
      <c r="N1361" s="24"/>
    </row>
    <row r="1362" spans="2:14" hidden="1" x14ac:dyDescent="0.25">
      <c r="B1362" s="20">
        <v>33012052</v>
      </c>
      <c r="C1362" s="20"/>
      <c r="D1362" s="20"/>
      <c r="E1362" s="17" t="s">
        <v>4823</v>
      </c>
      <c r="F1362" s="21" t="s">
        <v>3093</v>
      </c>
      <c r="G1362" s="21" t="s">
        <v>205</v>
      </c>
      <c r="H1362" s="21" t="s">
        <v>206</v>
      </c>
      <c r="I1362" s="20" t="s">
        <v>4824</v>
      </c>
      <c r="J1362" s="20" t="s">
        <v>25127</v>
      </c>
      <c r="K1362" s="24">
        <v>43046</v>
      </c>
      <c r="L1362" s="19">
        <v>0</v>
      </c>
      <c r="M1362" s="28">
        <v>129.94999999999999</v>
      </c>
      <c r="N1362" s="24"/>
    </row>
    <row r="1363" spans="2:14" hidden="1" x14ac:dyDescent="0.25">
      <c r="B1363" s="20">
        <v>33012051</v>
      </c>
      <c r="C1363" s="20"/>
      <c r="D1363" s="20"/>
      <c r="E1363" s="17" t="s">
        <v>4825</v>
      </c>
      <c r="F1363" s="21" t="s">
        <v>3093</v>
      </c>
      <c r="G1363" s="21" t="s">
        <v>205</v>
      </c>
      <c r="H1363" s="21" t="s">
        <v>206</v>
      </c>
      <c r="I1363" s="20" t="s">
        <v>4826</v>
      </c>
      <c r="J1363" s="20" t="s">
        <v>25128</v>
      </c>
      <c r="K1363" s="24">
        <v>43046</v>
      </c>
      <c r="L1363" s="19">
        <v>0</v>
      </c>
      <c r="M1363" s="28">
        <v>129.94999999999999</v>
      </c>
      <c r="N1363" s="24"/>
    </row>
    <row r="1364" spans="2:14" hidden="1" x14ac:dyDescent="0.25">
      <c r="B1364" s="20">
        <v>33012050</v>
      </c>
      <c r="C1364" s="20"/>
      <c r="D1364" s="20"/>
      <c r="E1364" s="17" t="s">
        <v>4827</v>
      </c>
      <c r="F1364" s="21" t="s">
        <v>3093</v>
      </c>
      <c r="G1364" s="21" t="s">
        <v>205</v>
      </c>
      <c r="H1364" s="21" t="s">
        <v>206</v>
      </c>
      <c r="I1364" s="20" t="s">
        <v>4828</v>
      </c>
      <c r="J1364" s="20" t="s">
        <v>25129</v>
      </c>
      <c r="K1364" s="24">
        <v>43046</v>
      </c>
      <c r="L1364" s="19">
        <v>0</v>
      </c>
      <c r="M1364" s="28">
        <v>129.94999999999999</v>
      </c>
      <c r="N1364" s="24"/>
    </row>
    <row r="1365" spans="2:14" hidden="1" x14ac:dyDescent="0.25">
      <c r="B1365" s="20">
        <v>33012053</v>
      </c>
      <c r="C1365" s="20"/>
      <c r="D1365" s="20"/>
      <c r="E1365" s="17" t="s">
        <v>4829</v>
      </c>
      <c r="F1365" s="21" t="s">
        <v>3093</v>
      </c>
      <c r="G1365" s="21" t="s">
        <v>205</v>
      </c>
      <c r="H1365" s="21" t="s">
        <v>206</v>
      </c>
      <c r="I1365" s="20" t="s">
        <v>4830</v>
      </c>
      <c r="J1365" s="20" t="s">
        <v>25130</v>
      </c>
      <c r="K1365" s="24">
        <v>43046</v>
      </c>
      <c r="L1365" s="19">
        <v>0</v>
      </c>
      <c r="M1365" s="28">
        <v>129.94999999999999</v>
      </c>
      <c r="N1365" s="24"/>
    </row>
    <row r="1366" spans="2:14" hidden="1" x14ac:dyDescent="0.25">
      <c r="B1366" s="20">
        <v>33012060</v>
      </c>
      <c r="C1366" s="20"/>
      <c r="D1366" s="20"/>
      <c r="E1366" s="17" t="s">
        <v>4807</v>
      </c>
      <c r="F1366" s="21" t="s">
        <v>3093</v>
      </c>
      <c r="G1366" s="21" t="s">
        <v>205</v>
      </c>
      <c r="H1366" s="21" t="s">
        <v>206</v>
      </c>
      <c r="I1366" s="20" t="s">
        <v>4808</v>
      </c>
      <c r="J1366" s="20" t="s">
        <v>25131</v>
      </c>
      <c r="K1366" s="24">
        <v>43046</v>
      </c>
      <c r="L1366" s="19">
        <v>0</v>
      </c>
      <c r="M1366" s="28">
        <v>129.94999999999999</v>
      </c>
      <c r="N1366" s="24"/>
    </row>
    <row r="1367" spans="2:14" hidden="1" x14ac:dyDescent="0.25">
      <c r="B1367" s="20">
        <v>33012061</v>
      </c>
      <c r="C1367" s="20"/>
      <c r="D1367" s="20"/>
      <c r="E1367" s="17" t="s">
        <v>4809</v>
      </c>
      <c r="F1367" s="21" t="s">
        <v>3093</v>
      </c>
      <c r="G1367" s="21" t="s">
        <v>205</v>
      </c>
      <c r="H1367" s="21" t="s">
        <v>206</v>
      </c>
      <c r="I1367" s="20" t="s">
        <v>4810</v>
      </c>
      <c r="J1367" s="20" t="s">
        <v>25132</v>
      </c>
      <c r="K1367" s="24">
        <v>43046</v>
      </c>
      <c r="L1367" s="19">
        <v>0</v>
      </c>
      <c r="M1367" s="28">
        <v>129.94999999999999</v>
      </c>
      <c r="N1367" s="24"/>
    </row>
    <row r="1368" spans="2:14" hidden="1" x14ac:dyDescent="0.25">
      <c r="B1368" s="20">
        <v>33012058</v>
      </c>
      <c r="C1368" s="20"/>
      <c r="D1368" s="20"/>
      <c r="E1368" s="17" t="s">
        <v>4811</v>
      </c>
      <c r="F1368" s="21" t="s">
        <v>3093</v>
      </c>
      <c r="G1368" s="21" t="s">
        <v>205</v>
      </c>
      <c r="H1368" s="21" t="s">
        <v>206</v>
      </c>
      <c r="I1368" s="20" t="s">
        <v>4812</v>
      </c>
      <c r="J1368" s="20" t="s">
        <v>25133</v>
      </c>
      <c r="K1368" s="24">
        <v>43046</v>
      </c>
      <c r="L1368" s="19">
        <v>0</v>
      </c>
      <c r="M1368" s="28">
        <v>129.94999999999999</v>
      </c>
      <c r="N1368" s="24"/>
    </row>
    <row r="1369" spans="2:14" hidden="1" x14ac:dyDescent="0.25">
      <c r="B1369" s="20">
        <v>33012057</v>
      </c>
      <c r="C1369" s="20"/>
      <c r="D1369" s="20"/>
      <c r="E1369" s="17" t="s">
        <v>4813</v>
      </c>
      <c r="F1369" s="21" t="s">
        <v>3093</v>
      </c>
      <c r="G1369" s="21" t="s">
        <v>205</v>
      </c>
      <c r="H1369" s="21" t="s">
        <v>206</v>
      </c>
      <c r="I1369" s="20" t="s">
        <v>4814</v>
      </c>
      <c r="J1369" s="20" t="s">
        <v>25134</v>
      </c>
      <c r="K1369" s="24">
        <v>43046</v>
      </c>
      <c r="L1369" s="19">
        <v>0</v>
      </c>
      <c r="M1369" s="28">
        <v>129.94999999999999</v>
      </c>
      <c r="N1369" s="24"/>
    </row>
    <row r="1370" spans="2:14" hidden="1" x14ac:dyDescent="0.25">
      <c r="B1370" s="20">
        <v>33012056</v>
      </c>
      <c r="C1370" s="20"/>
      <c r="D1370" s="20"/>
      <c r="E1370" s="17" t="s">
        <v>4815</v>
      </c>
      <c r="F1370" s="21" t="s">
        <v>3093</v>
      </c>
      <c r="G1370" s="21" t="s">
        <v>205</v>
      </c>
      <c r="H1370" s="21" t="s">
        <v>206</v>
      </c>
      <c r="I1370" s="20" t="s">
        <v>4816</v>
      </c>
      <c r="J1370" s="20" t="s">
        <v>25135</v>
      </c>
      <c r="K1370" s="24">
        <v>43046</v>
      </c>
      <c r="L1370" s="19">
        <v>0</v>
      </c>
      <c r="M1370" s="28">
        <v>129.94999999999999</v>
      </c>
      <c r="N1370" s="24"/>
    </row>
    <row r="1371" spans="2:14" hidden="1" x14ac:dyDescent="0.25">
      <c r="B1371" s="20">
        <v>33012059</v>
      </c>
      <c r="C1371" s="20"/>
      <c r="D1371" s="20"/>
      <c r="E1371" s="17" t="s">
        <v>4817</v>
      </c>
      <c r="F1371" s="21" t="s">
        <v>3093</v>
      </c>
      <c r="G1371" s="21" t="s">
        <v>205</v>
      </c>
      <c r="H1371" s="21" t="s">
        <v>206</v>
      </c>
      <c r="I1371" s="20" t="s">
        <v>4818</v>
      </c>
      <c r="J1371" s="20" t="s">
        <v>25136</v>
      </c>
      <c r="K1371" s="24">
        <v>43046</v>
      </c>
      <c r="L1371" s="19">
        <v>0</v>
      </c>
      <c r="M1371" s="28">
        <v>129.94999999999999</v>
      </c>
      <c r="N1371" s="24"/>
    </row>
    <row r="1372" spans="2:14" hidden="1" x14ac:dyDescent="0.25">
      <c r="B1372" s="20">
        <v>33012066</v>
      </c>
      <c r="C1372" s="20"/>
      <c r="D1372" s="20"/>
      <c r="E1372" s="17" t="s">
        <v>4843</v>
      </c>
      <c r="F1372" s="21" t="s">
        <v>3093</v>
      </c>
      <c r="G1372" s="21" t="s">
        <v>205</v>
      </c>
      <c r="H1372" s="21" t="s">
        <v>206</v>
      </c>
      <c r="I1372" s="20" t="s">
        <v>4844</v>
      </c>
      <c r="J1372" s="20" t="s">
        <v>25137</v>
      </c>
      <c r="K1372" s="24">
        <v>43046</v>
      </c>
      <c r="L1372" s="19">
        <v>0</v>
      </c>
      <c r="M1372" s="28">
        <v>129.94999999999999</v>
      </c>
      <c r="N1372" s="24"/>
    </row>
    <row r="1373" spans="2:14" hidden="1" x14ac:dyDescent="0.25">
      <c r="B1373" s="20">
        <v>33012067</v>
      </c>
      <c r="C1373" s="20"/>
      <c r="D1373" s="20"/>
      <c r="E1373" s="17" t="s">
        <v>4845</v>
      </c>
      <c r="F1373" s="21" t="s">
        <v>3093</v>
      </c>
      <c r="G1373" s="21" t="s">
        <v>205</v>
      </c>
      <c r="H1373" s="21" t="s">
        <v>206</v>
      </c>
      <c r="I1373" s="20" t="s">
        <v>4846</v>
      </c>
      <c r="J1373" s="20" t="s">
        <v>25138</v>
      </c>
      <c r="K1373" s="24">
        <v>43046</v>
      </c>
      <c r="L1373" s="19">
        <v>0</v>
      </c>
      <c r="M1373" s="28">
        <v>129.94999999999999</v>
      </c>
      <c r="N1373" s="24"/>
    </row>
    <row r="1374" spans="2:14" hidden="1" x14ac:dyDescent="0.25">
      <c r="B1374" s="20">
        <v>33012064</v>
      </c>
      <c r="C1374" s="20"/>
      <c r="D1374" s="20"/>
      <c r="E1374" s="17" t="s">
        <v>4847</v>
      </c>
      <c r="F1374" s="21" t="s">
        <v>3093</v>
      </c>
      <c r="G1374" s="21" t="s">
        <v>205</v>
      </c>
      <c r="H1374" s="21" t="s">
        <v>206</v>
      </c>
      <c r="I1374" s="20" t="s">
        <v>4848</v>
      </c>
      <c r="J1374" s="20" t="s">
        <v>25139</v>
      </c>
      <c r="K1374" s="24">
        <v>43046</v>
      </c>
      <c r="L1374" s="19">
        <v>0</v>
      </c>
      <c r="M1374" s="28">
        <v>129.94999999999999</v>
      </c>
      <c r="N1374" s="24"/>
    </row>
    <row r="1375" spans="2:14" hidden="1" x14ac:dyDescent="0.25">
      <c r="B1375" s="20">
        <v>33012063</v>
      </c>
      <c r="C1375" s="20"/>
      <c r="D1375" s="20"/>
      <c r="E1375" s="17" t="s">
        <v>4849</v>
      </c>
      <c r="F1375" s="21" t="s">
        <v>3093</v>
      </c>
      <c r="G1375" s="21" t="s">
        <v>205</v>
      </c>
      <c r="H1375" s="21" t="s">
        <v>206</v>
      </c>
      <c r="I1375" s="20" t="s">
        <v>4850</v>
      </c>
      <c r="J1375" s="20" t="s">
        <v>25140</v>
      </c>
      <c r="K1375" s="24">
        <v>43046</v>
      </c>
      <c r="L1375" s="19">
        <v>0</v>
      </c>
      <c r="M1375" s="28">
        <v>129.94999999999999</v>
      </c>
      <c r="N1375" s="24"/>
    </row>
    <row r="1376" spans="2:14" hidden="1" x14ac:dyDescent="0.25">
      <c r="B1376" s="20">
        <v>33012062</v>
      </c>
      <c r="C1376" s="20"/>
      <c r="D1376" s="20"/>
      <c r="E1376" s="17" t="s">
        <v>4851</v>
      </c>
      <c r="F1376" s="21" t="s">
        <v>3093</v>
      </c>
      <c r="G1376" s="21" t="s">
        <v>205</v>
      </c>
      <c r="H1376" s="21" t="s">
        <v>206</v>
      </c>
      <c r="I1376" s="20" t="s">
        <v>4852</v>
      </c>
      <c r="J1376" s="20" t="s">
        <v>25141</v>
      </c>
      <c r="K1376" s="24">
        <v>43046</v>
      </c>
      <c r="L1376" s="19">
        <v>0</v>
      </c>
      <c r="M1376" s="28">
        <v>129.94999999999999</v>
      </c>
      <c r="N1376" s="24"/>
    </row>
    <row r="1377" spans="2:14" hidden="1" x14ac:dyDescent="0.25">
      <c r="B1377" s="20">
        <v>33012065</v>
      </c>
      <c r="C1377" s="20"/>
      <c r="D1377" s="20"/>
      <c r="E1377" s="17" t="s">
        <v>4853</v>
      </c>
      <c r="F1377" s="21" t="s">
        <v>3093</v>
      </c>
      <c r="G1377" s="21" t="s">
        <v>205</v>
      </c>
      <c r="H1377" s="21" t="s">
        <v>206</v>
      </c>
      <c r="I1377" s="20" t="s">
        <v>4854</v>
      </c>
      <c r="J1377" s="20" t="s">
        <v>25142</v>
      </c>
      <c r="K1377" s="24">
        <v>43046</v>
      </c>
      <c r="L1377" s="19">
        <v>0</v>
      </c>
      <c r="M1377" s="28">
        <v>129.94999999999999</v>
      </c>
      <c r="N1377" s="24"/>
    </row>
    <row r="1378" spans="2:14" hidden="1" x14ac:dyDescent="0.25">
      <c r="B1378" s="20">
        <v>33012175</v>
      </c>
      <c r="C1378" s="20"/>
      <c r="D1378" s="20"/>
      <c r="E1378" s="17" t="s">
        <v>4285</v>
      </c>
      <c r="F1378" s="21" t="s">
        <v>3093</v>
      </c>
      <c r="G1378" s="21" t="s">
        <v>205</v>
      </c>
      <c r="H1378" s="21" t="s">
        <v>206</v>
      </c>
      <c r="I1378" s="20" t="s">
        <v>4286</v>
      </c>
      <c r="J1378" s="20" t="s">
        <v>25143</v>
      </c>
      <c r="K1378" s="24">
        <v>43374</v>
      </c>
      <c r="L1378" s="19">
        <v>0</v>
      </c>
      <c r="M1378" s="28">
        <v>110.95</v>
      </c>
      <c r="N1378" s="24"/>
    </row>
    <row r="1379" spans="2:14" hidden="1" x14ac:dyDescent="0.25">
      <c r="B1379" s="20">
        <v>33012176</v>
      </c>
      <c r="C1379" s="20"/>
      <c r="D1379" s="20"/>
      <c r="E1379" s="17" t="s">
        <v>4287</v>
      </c>
      <c r="F1379" s="21" t="s">
        <v>3093</v>
      </c>
      <c r="G1379" s="21" t="s">
        <v>205</v>
      </c>
      <c r="H1379" s="21" t="s">
        <v>206</v>
      </c>
      <c r="I1379" s="20" t="s">
        <v>4288</v>
      </c>
      <c r="J1379" s="20" t="s">
        <v>25144</v>
      </c>
      <c r="K1379" s="24">
        <v>43374</v>
      </c>
      <c r="L1379" s="19">
        <v>0</v>
      </c>
      <c r="M1379" s="28">
        <v>110.95</v>
      </c>
      <c r="N1379" s="24"/>
    </row>
    <row r="1380" spans="2:14" hidden="1" x14ac:dyDescent="0.25">
      <c r="B1380" s="20">
        <v>33012173</v>
      </c>
      <c r="C1380" s="20"/>
      <c r="D1380" s="20"/>
      <c r="E1380" s="17" t="s">
        <v>4289</v>
      </c>
      <c r="F1380" s="21" t="s">
        <v>3093</v>
      </c>
      <c r="G1380" s="21" t="s">
        <v>205</v>
      </c>
      <c r="H1380" s="21" t="s">
        <v>206</v>
      </c>
      <c r="I1380" s="20" t="s">
        <v>4290</v>
      </c>
      <c r="J1380" s="20" t="s">
        <v>25145</v>
      </c>
      <c r="K1380" s="24">
        <v>43374</v>
      </c>
      <c r="L1380" s="19">
        <v>0</v>
      </c>
      <c r="M1380" s="28">
        <v>110.95</v>
      </c>
      <c r="N1380" s="24"/>
    </row>
    <row r="1381" spans="2:14" hidden="1" x14ac:dyDescent="0.25">
      <c r="B1381" s="20">
        <v>33012172</v>
      </c>
      <c r="C1381" s="20"/>
      <c r="D1381" s="20"/>
      <c r="E1381" s="17" t="s">
        <v>4291</v>
      </c>
      <c r="F1381" s="21" t="s">
        <v>3093</v>
      </c>
      <c r="G1381" s="21" t="s">
        <v>205</v>
      </c>
      <c r="H1381" s="21" t="s">
        <v>206</v>
      </c>
      <c r="I1381" s="20" t="s">
        <v>4292</v>
      </c>
      <c r="J1381" s="20" t="s">
        <v>25146</v>
      </c>
      <c r="K1381" s="24">
        <v>43374</v>
      </c>
      <c r="L1381" s="19">
        <v>0</v>
      </c>
      <c r="M1381" s="28">
        <v>110.95</v>
      </c>
      <c r="N1381" s="24"/>
    </row>
    <row r="1382" spans="2:14" hidden="1" x14ac:dyDescent="0.25">
      <c r="B1382" s="20">
        <v>33012171</v>
      </c>
      <c r="C1382" s="20"/>
      <c r="D1382" s="20"/>
      <c r="E1382" s="17" t="s">
        <v>4293</v>
      </c>
      <c r="F1382" s="21" t="s">
        <v>3093</v>
      </c>
      <c r="G1382" s="21" t="s">
        <v>205</v>
      </c>
      <c r="H1382" s="21" t="s">
        <v>206</v>
      </c>
      <c r="I1382" s="20" t="s">
        <v>4294</v>
      </c>
      <c r="J1382" s="20" t="s">
        <v>25147</v>
      </c>
      <c r="K1382" s="24">
        <v>43374</v>
      </c>
      <c r="L1382" s="19">
        <v>0</v>
      </c>
      <c r="M1382" s="28">
        <v>110.95</v>
      </c>
      <c r="N1382" s="24"/>
    </row>
    <row r="1383" spans="2:14" hidden="1" x14ac:dyDescent="0.25">
      <c r="B1383" s="20">
        <v>33012174</v>
      </c>
      <c r="C1383" s="20"/>
      <c r="D1383" s="20"/>
      <c r="E1383" s="17" t="s">
        <v>4295</v>
      </c>
      <c r="F1383" s="21" t="s">
        <v>3093</v>
      </c>
      <c r="G1383" s="21" t="s">
        <v>205</v>
      </c>
      <c r="H1383" s="21" t="s">
        <v>206</v>
      </c>
      <c r="I1383" s="20" t="s">
        <v>4296</v>
      </c>
      <c r="J1383" s="20" t="s">
        <v>25148</v>
      </c>
      <c r="K1383" s="24">
        <v>43374</v>
      </c>
      <c r="L1383" s="19">
        <v>0</v>
      </c>
      <c r="M1383" s="28">
        <v>110.95</v>
      </c>
      <c r="N1383" s="24"/>
    </row>
    <row r="1384" spans="2:14" hidden="1" x14ac:dyDescent="0.25">
      <c r="B1384" s="20">
        <v>33012181</v>
      </c>
      <c r="C1384" s="20"/>
      <c r="D1384" s="20"/>
      <c r="E1384" s="17" t="s">
        <v>4273</v>
      </c>
      <c r="F1384" s="21" t="s">
        <v>3093</v>
      </c>
      <c r="G1384" s="21" t="s">
        <v>205</v>
      </c>
      <c r="H1384" s="21" t="s">
        <v>206</v>
      </c>
      <c r="I1384" s="20" t="s">
        <v>4274</v>
      </c>
      <c r="J1384" s="20" t="s">
        <v>25149</v>
      </c>
      <c r="K1384" s="24">
        <v>43374</v>
      </c>
      <c r="L1384" s="19">
        <v>0</v>
      </c>
      <c r="M1384" s="28">
        <v>110.95</v>
      </c>
      <c r="N1384" s="24"/>
    </row>
    <row r="1385" spans="2:14" hidden="1" x14ac:dyDescent="0.25">
      <c r="B1385" s="20">
        <v>33012182</v>
      </c>
      <c r="C1385" s="20"/>
      <c r="D1385" s="20"/>
      <c r="E1385" s="17" t="s">
        <v>4275</v>
      </c>
      <c r="F1385" s="21" t="s">
        <v>3093</v>
      </c>
      <c r="G1385" s="21" t="s">
        <v>205</v>
      </c>
      <c r="H1385" s="21" t="s">
        <v>206</v>
      </c>
      <c r="I1385" s="20" t="s">
        <v>4276</v>
      </c>
      <c r="J1385" s="20" t="s">
        <v>25150</v>
      </c>
      <c r="K1385" s="24">
        <v>43374</v>
      </c>
      <c r="L1385" s="19">
        <v>0</v>
      </c>
      <c r="M1385" s="28">
        <v>110.95</v>
      </c>
      <c r="N1385" s="24"/>
    </row>
    <row r="1386" spans="2:14" hidden="1" x14ac:dyDescent="0.25">
      <c r="B1386" s="20">
        <v>33012179</v>
      </c>
      <c r="C1386" s="20"/>
      <c r="D1386" s="20"/>
      <c r="E1386" s="17" t="s">
        <v>4277</v>
      </c>
      <c r="F1386" s="21" t="s">
        <v>3093</v>
      </c>
      <c r="G1386" s="21" t="s">
        <v>205</v>
      </c>
      <c r="H1386" s="21" t="s">
        <v>206</v>
      </c>
      <c r="I1386" s="20" t="s">
        <v>4278</v>
      </c>
      <c r="J1386" s="20" t="s">
        <v>25151</v>
      </c>
      <c r="K1386" s="24">
        <v>43374</v>
      </c>
      <c r="L1386" s="19">
        <v>0</v>
      </c>
      <c r="M1386" s="28">
        <v>110.95</v>
      </c>
      <c r="N1386" s="24"/>
    </row>
    <row r="1387" spans="2:14" hidden="1" x14ac:dyDescent="0.25">
      <c r="B1387" s="20">
        <v>33012178</v>
      </c>
      <c r="C1387" s="20"/>
      <c r="D1387" s="20"/>
      <c r="E1387" s="17" t="s">
        <v>4279</v>
      </c>
      <c r="F1387" s="21" t="s">
        <v>3093</v>
      </c>
      <c r="G1387" s="21" t="s">
        <v>205</v>
      </c>
      <c r="H1387" s="21" t="s">
        <v>206</v>
      </c>
      <c r="I1387" s="20" t="s">
        <v>4280</v>
      </c>
      <c r="J1387" s="20" t="s">
        <v>25152</v>
      </c>
      <c r="K1387" s="24">
        <v>43374</v>
      </c>
      <c r="L1387" s="19">
        <v>0</v>
      </c>
      <c r="M1387" s="28">
        <v>110.95</v>
      </c>
      <c r="N1387" s="24"/>
    </row>
    <row r="1388" spans="2:14" hidden="1" x14ac:dyDescent="0.25">
      <c r="B1388" s="20">
        <v>33012177</v>
      </c>
      <c r="C1388" s="20"/>
      <c r="D1388" s="20"/>
      <c r="E1388" s="17" t="s">
        <v>4281</v>
      </c>
      <c r="F1388" s="21" t="s">
        <v>3093</v>
      </c>
      <c r="G1388" s="21" t="s">
        <v>205</v>
      </c>
      <c r="H1388" s="21" t="s">
        <v>206</v>
      </c>
      <c r="I1388" s="20" t="s">
        <v>4282</v>
      </c>
      <c r="J1388" s="20" t="s">
        <v>25153</v>
      </c>
      <c r="K1388" s="24">
        <v>43374</v>
      </c>
      <c r="L1388" s="19">
        <v>0</v>
      </c>
      <c r="M1388" s="28">
        <v>110.95</v>
      </c>
      <c r="N1388" s="24"/>
    </row>
    <row r="1389" spans="2:14" hidden="1" x14ac:dyDescent="0.25">
      <c r="B1389" s="20">
        <v>33012180</v>
      </c>
      <c r="C1389" s="20"/>
      <c r="D1389" s="20"/>
      <c r="E1389" s="17" t="s">
        <v>4283</v>
      </c>
      <c r="F1389" s="21" t="s">
        <v>3093</v>
      </c>
      <c r="G1389" s="21" t="s">
        <v>205</v>
      </c>
      <c r="H1389" s="21" t="s">
        <v>206</v>
      </c>
      <c r="I1389" s="20" t="s">
        <v>4284</v>
      </c>
      <c r="J1389" s="20" t="s">
        <v>25154</v>
      </c>
      <c r="K1389" s="24">
        <v>43374</v>
      </c>
      <c r="L1389" s="19">
        <v>0</v>
      </c>
      <c r="M1389" s="28">
        <v>110.95</v>
      </c>
      <c r="N1389" s="24"/>
    </row>
    <row r="1390" spans="2:14" hidden="1" x14ac:dyDescent="0.25">
      <c r="B1390" s="20">
        <v>33012187</v>
      </c>
      <c r="C1390" s="20"/>
      <c r="D1390" s="20"/>
      <c r="E1390" s="17" t="s">
        <v>4261</v>
      </c>
      <c r="F1390" s="21" t="s">
        <v>3093</v>
      </c>
      <c r="G1390" s="21" t="s">
        <v>205</v>
      </c>
      <c r="H1390" s="21" t="s">
        <v>206</v>
      </c>
      <c r="I1390" s="20" t="s">
        <v>4262</v>
      </c>
      <c r="J1390" s="20" t="s">
        <v>25155</v>
      </c>
      <c r="K1390" s="24">
        <v>43374</v>
      </c>
      <c r="L1390" s="19">
        <v>0</v>
      </c>
      <c r="M1390" s="28">
        <v>110.95</v>
      </c>
      <c r="N1390" s="24"/>
    </row>
    <row r="1391" spans="2:14" hidden="1" x14ac:dyDescent="0.25">
      <c r="B1391" s="20">
        <v>33012188</v>
      </c>
      <c r="C1391" s="20"/>
      <c r="D1391" s="20"/>
      <c r="E1391" s="17" t="s">
        <v>4263</v>
      </c>
      <c r="F1391" s="21" t="s">
        <v>3093</v>
      </c>
      <c r="G1391" s="21" t="s">
        <v>205</v>
      </c>
      <c r="H1391" s="21" t="s">
        <v>206</v>
      </c>
      <c r="I1391" s="20" t="s">
        <v>4264</v>
      </c>
      <c r="J1391" s="20" t="s">
        <v>25156</v>
      </c>
      <c r="K1391" s="24">
        <v>43374</v>
      </c>
      <c r="L1391" s="19">
        <v>0</v>
      </c>
      <c r="M1391" s="28">
        <v>110.95</v>
      </c>
      <c r="N1391" s="24"/>
    </row>
    <row r="1392" spans="2:14" hidden="1" x14ac:dyDescent="0.25">
      <c r="B1392" s="20">
        <v>33012185</v>
      </c>
      <c r="C1392" s="20"/>
      <c r="D1392" s="20"/>
      <c r="E1392" s="17" t="s">
        <v>4265</v>
      </c>
      <c r="F1392" s="21" t="s">
        <v>3093</v>
      </c>
      <c r="G1392" s="21" t="s">
        <v>205</v>
      </c>
      <c r="H1392" s="21" t="s">
        <v>206</v>
      </c>
      <c r="I1392" s="20" t="s">
        <v>4266</v>
      </c>
      <c r="J1392" s="20" t="s">
        <v>25157</v>
      </c>
      <c r="K1392" s="24">
        <v>43374</v>
      </c>
      <c r="L1392" s="19">
        <v>0</v>
      </c>
      <c r="M1392" s="28">
        <v>110.95</v>
      </c>
      <c r="N1392" s="24"/>
    </row>
    <row r="1393" spans="2:14" hidden="1" x14ac:dyDescent="0.25">
      <c r="B1393" s="20">
        <v>33012184</v>
      </c>
      <c r="C1393" s="20"/>
      <c r="D1393" s="20"/>
      <c r="E1393" s="17" t="s">
        <v>4267</v>
      </c>
      <c r="F1393" s="21" t="s">
        <v>3093</v>
      </c>
      <c r="G1393" s="21" t="s">
        <v>205</v>
      </c>
      <c r="H1393" s="21" t="s">
        <v>206</v>
      </c>
      <c r="I1393" s="20" t="s">
        <v>4268</v>
      </c>
      <c r="J1393" s="20" t="s">
        <v>25158</v>
      </c>
      <c r="K1393" s="24">
        <v>43374</v>
      </c>
      <c r="L1393" s="19">
        <v>0</v>
      </c>
      <c r="M1393" s="28">
        <v>110.95</v>
      </c>
      <c r="N1393" s="24"/>
    </row>
    <row r="1394" spans="2:14" hidden="1" x14ac:dyDescent="0.25">
      <c r="B1394" s="20">
        <v>33012183</v>
      </c>
      <c r="C1394" s="20"/>
      <c r="D1394" s="20"/>
      <c r="E1394" s="17" t="s">
        <v>4269</v>
      </c>
      <c r="F1394" s="21" t="s">
        <v>3093</v>
      </c>
      <c r="G1394" s="21" t="s">
        <v>205</v>
      </c>
      <c r="H1394" s="21" t="s">
        <v>206</v>
      </c>
      <c r="I1394" s="20" t="s">
        <v>4270</v>
      </c>
      <c r="J1394" s="20" t="s">
        <v>25159</v>
      </c>
      <c r="K1394" s="24">
        <v>43374</v>
      </c>
      <c r="L1394" s="19">
        <v>0</v>
      </c>
      <c r="M1394" s="28">
        <v>110.95</v>
      </c>
      <c r="N1394" s="24"/>
    </row>
    <row r="1395" spans="2:14" hidden="1" x14ac:dyDescent="0.25">
      <c r="B1395" s="20">
        <v>33012186</v>
      </c>
      <c r="C1395" s="20"/>
      <c r="D1395" s="20"/>
      <c r="E1395" s="17" t="s">
        <v>4271</v>
      </c>
      <c r="F1395" s="21" t="s">
        <v>3093</v>
      </c>
      <c r="G1395" s="21" t="s">
        <v>205</v>
      </c>
      <c r="H1395" s="21" t="s">
        <v>206</v>
      </c>
      <c r="I1395" s="20" t="s">
        <v>4272</v>
      </c>
      <c r="J1395" s="20" t="s">
        <v>25160</v>
      </c>
      <c r="K1395" s="24">
        <v>43374</v>
      </c>
      <c r="L1395" s="19">
        <v>0</v>
      </c>
      <c r="M1395" s="28">
        <v>110.95</v>
      </c>
      <c r="N1395" s="24"/>
    </row>
    <row r="1396" spans="2:14" hidden="1" x14ac:dyDescent="0.25">
      <c r="B1396" s="20">
        <v>33012193</v>
      </c>
      <c r="C1396" s="20"/>
      <c r="D1396" s="20"/>
      <c r="E1396" s="17" t="s">
        <v>4297</v>
      </c>
      <c r="F1396" s="21" t="s">
        <v>3093</v>
      </c>
      <c r="G1396" s="21" t="s">
        <v>205</v>
      </c>
      <c r="H1396" s="21" t="s">
        <v>206</v>
      </c>
      <c r="I1396" s="20" t="s">
        <v>4298</v>
      </c>
      <c r="J1396" s="20" t="s">
        <v>25161</v>
      </c>
      <c r="K1396" s="24">
        <v>43374</v>
      </c>
      <c r="L1396" s="19">
        <v>0</v>
      </c>
      <c r="M1396" s="28">
        <v>110.95</v>
      </c>
      <c r="N1396" s="24"/>
    </row>
    <row r="1397" spans="2:14" hidden="1" x14ac:dyDescent="0.25">
      <c r="B1397" s="20">
        <v>33012194</v>
      </c>
      <c r="C1397" s="20"/>
      <c r="D1397" s="20"/>
      <c r="E1397" s="17" t="s">
        <v>4299</v>
      </c>
      <c r="F1397" s="21" t="s">
        <v>3093</v>
      </c>
      <c r="G1397" s="21" t="s">
        <v>205</v>
      </c>
      <c r="H1397" s="21" t="s">
        <v>206</v>
      </c>
      <c r="I1397" s="20" t="s">
        <v>4300</v>
      </c>
      <c r="J1397" s="20" t="s">
        <v>25162</v>
      </c>
      <c r="K1397" s="24">
        <v>43374</v>
      </c>
      <c r="L1397" s="19">
        <v>0</v>
      </c>
      <c r="M1397" s="28">
        <v>110.95</v>
      </c>
      <c r="N1397" s="24"/>
    </row>
    <row r="1398" spans="2:14" hidden="1" x14ac:dyDescent="0.25">
      <c r="B1398" s="20">
        <v>33012191</v>
      </c>
      <c r="C1398" s="20"/>
      <c r="D1398" s="20"/>
      <c r="E1398" s="17" t="s">
        <v>4301</v>
      </c>
      <c r="F1398" s="21" t="s">
        <v>3093</v>
      </c>
      <c r="G1398" s="21" t="s">
        <v>205</v>
      </c>
      <c r="H1398" s="21" t="s">
        <v>206</v>
      </c>
      <c r="I1398" s="20" t="s">
        <v>4302</v>
      </c>
      <c r="J1398" s="20" t="s">
        <v>25163</v>
      </c>
      <c r="K1398" s="24">
        <v>43374</v>
      </c>
      <c r="L1398" s="19">
        <v>0</v>
      </c>
      <c r="M1398" s="28">
        <v>110.95</v>
      </c>
      <c r="N1398" s="24"/>
    </row>
    <row r="1399" spans="2:14" hidden="1" x14ac:dyDescent="0.25">
      <c r="B1399" s="20">
        <v>33012190</v>
      </c>
      <c r="C1399" s="20"/>
      <c r="D1399" s="20"/>
      <c r="E1399" s="17" t="s">
        <v>4303</v>
      </c>
      <c r="F1399" s="21" t="s">
        <v>3093</v>
      </c>
      <c r="G1399" s="21" t="s">
        <v>205</v>
      </c>
      <c r="H1399" s="21" t="s">
        <v>206</v>
      </c>
      <c r="I1399" s="20" t="s">
        <v>4304</v>
      </c>
      <c r="J1399" s="20" t="s">
        <v>25164</v>
      </c>
      <c r="K1399" s="24">
        <v>43374</v>
      </c>
      <c r="L1399" s="19">
        <v>0</v>
      </c>
      <c r="M1399" s="28">
        <v>110.95</v>
      </c>
      <c r="N1399" s="24"/>
    </row>
    <row r="1400" spans="2:14" hidden="1" x14ac:dyDescent="0.25">
      <c r="B1400" s="20">
        <v>33012189</v>
      </c>
      <c r="C1400" s="20"/>
      <c r="D1400" s="20"/>
      <c r="E1400" s="17" t="s">
        <v>4305</v>
      </c>
      <c r="F1400" s="21" t="s">
        <v>3093</v>
      </c>
      <c r="G1400" s="21" t="s">
        <v>205</v>
      </c>
      <c r="H1400" s="21" t="s">
        <v>206</v>
      </c>
      <c r="I1400" s="20" t="s">
        <v>4306</v>
      </c>
      <c r="J1400" s="20" t="s">
        <v>25165</v>
      </c>
      <c r="K1400" s="24">
        <v>43374</v>
      </c>
      <c r="L1400" s="19">
        <v>0</v>
      </c>
      <c r="M1400" s="28">
        <v>110.95</v>
      </c>
      <c r="N1400" s="24"/>
    </row>
    <row r="1401" spans="2:14" hidden="1" x14ac:dyDescent="0.25">
      <c r="B1401" s="20">
        <v>33012192</v>
      </c>
      <c r="C1401" s="20"/>
      <c r="D1401" s="20"/>
      <c r="E1401" s="17" t="s">
        <v>4307</v>
      </c>
      <c r="F1401" s="21" t="s">
        <v>3093</v>
      </c>
      <c r="G1401" s="21" t="s">
        <v>205</v>
      </c>
      <c r="H1401" s="21" t="s">
        <v>206</v>
      </c>
      <c r="I1401" s="20" t="s">
        <v>4308</v>
      </c>
      <c r="J1401" s="20" t="s">
        <v>25166</v>
      </c>
      <c r="K1401" s="24">
        <v>43374</v>
      </c>
      <c r="L1401" s="19">
        <v>0</v>
      </c>
      <c r="M1401" s="28">
        <v>110.95</v>
      </c>
      <c r="N1401" s="24"/>
    </row>
    <row r="1402" spans="2:14" hidden="1" x14ac:dyDescent="0.25">
      <c r="B1402" s="20">
        <v>33012199</v>
      </c>
      <c r="C1402" s="20"/>
      <c r="D1402" s="20"/>
      <c r="E1402" s="17" t="s">
        <v>4077</v>
      </c>
      <c r="F1402" s="21" t="s">
        <v>3093</v>
      </c>
      <c r="G1402" s="21" t="s">
        <v>205</v>
      </c>
      <c r="H1402" s="21" t="s">
        <v>206</v>
      </c>
      <c r="I1402" s="20" t="s">
        <v>4078</v>
      </c>
      <c r="J1402" s="20" t="s">
        <v>25191</v>
      </c>
      <c r="K1402" s="24">
        <v>43053</v>
      </c>
      <c r="L1402" s="19">
        <v>0</v>
      </c>
      <c r="M1402" s="28">
        <v>69.95</v>
      </c>
      <c r="N1402" s="24"/>
    </row>
    <row r="1403" spans="2:14" hidden="1" x14ac:dyDescent="0.25">
      <c r="B1403" s="20">
        <v>33012200</v>
      </c>
      <c r="C1403" s="20"/>
      <c r="D1403" s="20"/>
      <c r="E1403" s="17" t="s">
        <v>4079</v>
      </c>
      <c r="F1403" s="21" t="s">
        <v>3093</v>
      </c>
      <c r="G1403" s="21" t="s">
        <v>205</v>
      </c>
      <c r="H1403" s="21" t="s">
        <v>206</v>
      </c>
      <c r="I1403" s="20" t="s">
        <v>4080</v>
      </c>
      <c r="J1403" s="20" t="s">
        <v>25192</v>
      </c>
      <c r="K1403" s="24">
        <v>43053</v>
      </c>
      <c r="L1403" s="19">
        <v>0</v>
      </c>
      <c r="M1403" s="28">
        <v>69.95</v>
      </c>
      <c r="N1403" s="24"/>
    </row>
    <row r="1404" spans="2:14" hidden="1" x14ac:dyDescent="0.25">
      <c r="B1404" s="20">
        <v>33012197</v>
      </c>
      <c r="C1404" s="20"/>
      <c r="D1404" s="20"/>
      <c r="E1404" s="17" t="s">
        <v>4081</v>
      </c>
      <c r="F1404" s="21" t="s">
        <v>3093</v>
      </c>
      <c r="G1404" s="21" t="s">
        <v>205</v>
      </c>
      <c r="H1404" s="21" t="s">
        <v>206</v>
      </c>
      <c r="I1404" s="20" t="s">
        <v>4082</v>
      </c>
      <c r="J1404" s="20" t="s">
        <v>25193</v>
      </c>
      <c r="K1404" s="24">
        <v>43053</v>
      </c>
      <c r="L1404" s="19">
        <v>0</v>
      </c>
      <c r="M1404" s="28">
        <v>69.95</v>
      </c>
      <c r="N1404" s="24"/>
    </row>
    <row r="1405" spans="2:14" hidden="1" x14ac:dyDescent="0.25">
      <c r="B1405" s="20">
        <v>33012196</v>
      </c>
      <c r="C1405" s="20"/>
      <c r="D1405" s="20"/>
      <c r="E1405" s="17" t="s">
        <v>4083</v>
      </c>
      <c r="F1405" s="21" t="s">
        <v>3093</v>
      </c>
      <c r="G1405" s="21" t="s">
        <v>205</v>
      </c>
      <c r="H1405" s="21" t="s">
        <v>206</v>
      </c>
      <c r="I1405" s="20" t="s">
        <v>4084</v>
      </c>
      <c r="J1405" s="20" t="s">
        <v>25194</v>
      </c>
      <c r="K1405" s="24">
        <v>43053</v>
      </c>
      <c r="L1405" s="19">
        <v>0</v>
      </c>
      <c r="M1405" s="28">
        <v>69.95</v>
      </c>
      <c r="N1405" s="24"/>
    </row>
    <row r="1406" spans="2:14" hidden="1" x14ac:dyDescent="0.25">
      <c r="B1406" s="20">
        <v>33012195</v>
      </c>
      <c r="C1406" s="20"/>
      <c r="D1406" s="20"/>
      <c r="E1406" s="17" t="s">
        <v>4085</v>
      </c>
      <c r="F1406" s="21" t="s">
        <v>3093</v>
      </c>
      <c r="G1406" s="21" t="s">
        <v>205</v>
      </c>
      <c r="H1406" s="21" t="s">
        <v>206</v>
      </c>
      <c r="I1406" s="20" t="s">
        <v>4086</v>
      </c>
      <c r="J1406" s="20" t="s">
        <v>25195</v>
      </c>
      <c r="K1406" s="24">
        <v>43053</v>
      </c>
      <c r="L1406" s="19">
        <v>0</v>
      </c>
      <c r="M1406" s="28">
        <v>69.95</v>
      </c>
      <c r="N1406" s="24"/>
    </row>
    <row r="1407" spans="2:14" hidden="1" x14ac:dyDescent="0.25">
      <c r="B1407" s="20">
        <v>33012198</v>
      </c>
      <c r="C1407" s="20"/>
      <c r="D1407" s="20"/>
      <c r="E1407" s="17" t="s">
        <v>4087</v>
      </c>
      <c r="F1407" s="21" t="s">
        <v>3093</v>
      </c>
      <c r="G1407" s="21" t="s">
        <v>205</v>
      </c>
      <c r="H1407" s="21" t="s">
        <v>206</v>
      </c>
      <c r="I1407" s="20" t="s">
        <v>4088</v>
      </c>
      <c r="J1407" s="20" t="s">
        <v>25196</v>
      </c>
      <c r="K1407" s="24">
        <v>43053</v>
      </c>
      <c r="L1407" s="19">
        <v>0</v>
      </c>
      <c r="M1407" s="28">
        <v>69.95</v>
      </c>
      <c r="N1407" s="24"/>
    </row>
    <row r="1408" spans="2:14" hidden="1" x14ac:dyDescent="0.25">
      <c r="B1408" s="20">
        <v>33012205</v>
      </c>
      <c r="C1408" s="20"/>
      <c r="D1408" s="20"/>
      <c r="E1408" s="17" t="s">
        <v>4065</v>
      </c>
      <c r="F1408" s="21" t="s">
        <v>3093</v>
      </c>
      <c r="G1408" s="21" t="s">
        <v>205</v>
      </c>
      <c r="H1408" s="21" t="s">
        <v>206</v>
      </c>
      <c r="I1408" s="20" t="s">
        <v>4066</v>
      </c>
      <c r="J1408" s="20" t="s">
        <v>25197</v>
      </c>
      <c r="K1408" s="24">
        <v>43053</v>
      </c>
      <c r="L1408" s="19">
        <v>0</v>
      </c>
      <c r="M1408" s="28">
        <v>69.95</v>
      </c>
      <c r="N1408" s="24"/>
    </row>
    <row r="1409" spans="2:14" hidden="1" x14ac:dyDescent="0.25">
      <c r="B1409" s="20">
        <v>33012206</v>
      </c>
      <c r="C1409" s="20"/>
      <c r="D1409" s="20"/>
      <c r="E1409" s="17" t="s">
        <v>4067</v>
      </c>
      <c r="F1409" s="21" t="s">
        <v>3093</v>
      </c>
      <c r="G1409" s="21" t="s">
        <v>205</v>
      </c>
      <c r="H1409" s="21" t="s">
        <v>206</v>
      </c>
      <c r="I1409" s="20" t="s">
        <v>4068</v>
      </c>
      <c r="J1409" s="20" t="s">
        <v>25198</v>
      </c>
      <c r="K1409" s="24">
        <v>43053</v>
      </c>
      <c r="L1409" s="19">
        <v>0</v>
      </c>
      <c r="M1409" s="28">
        <v>69.95</v>
      </c>
      <c r="N1409" s="24"/>
    </row>
    <row r="1410" spans="2:14" hidden="1" x14ac:dyDescent="0.25">
      <c r="B1410" s="20">
        <v>33012203</v>
      </c>
      <c r="C1410" s="20"/>
      <c r="D1410" s="20"/>
      <c r="E1410" s="17" t="s">
        <v>4069</v>
      </c>
      <c r="F1410" s="21" t="s">
        <v>3093</v>
      </c>
      <c r="G1410" s="21" t="s">
        <v>205</v>
      </c>
      <c r="H1410" s="21" t="s">
        <v>206</v>
      </c>
      <c r="I1410" s="20" t="s">
        <v>4070</v>
      </c>
      <c r="J1410" s="20" t="s">
        <v>25199</v>
      </c>
      <c r="K1410" s="24">
        <v>43053</v>
      </c>
      <c r="L1410" s="19">
        <v>0</v>
      </c>
      <c r="M1410" s="28">
        <v>69.95</v>
      </c>
      <c r="N1410" s="24"/>
    </row>
    <row r="1411" spans="2:14" hidden="1" x14ac:dyDescent="0.25">
      <c r="B1411" s="20">
        <v>33012202</v>
      </c>
      <c r="C1411" s="20"/>
      <c r="D1411" s="20"/>
      <c r="E1411" s="17" t="s">
        <v>4071</v>
      </c>
      <c r="F1411" s="21" t="s">
        <v>3093</v>
      </c>
      <c r="G1411" s="21" t="s">
        <v>205</v>
      </c>
      <c r="H1411" s="21" t="s">
        <v>206</v>
      </c>
      <c r="I1411" s="20" t="s">
        <v>4072</v>
      </c>
      <c r="J1411" s="20" t="s">
        <v>25200</v>
      </c>
      <c r="K1411" s="24">
        <v>43053</v>
      </c>
      <c r="L1411" s="19">
        <v>0</v>
      </c>
      <c r="M1411" s="28">
        <v>69.95</v>
      </c>
      <c r="N1411" s="24"/>
    </row>
    <row r="1412" spans="2:14" hidden="1" x14ac:dyDescent="0.25">
      <c r="B1412" s="20">
        <v>33012201</v>
      </c>
      <c r="C1412" s="20"/>
      <c r="D1412" s="20"/>
      <c r="E1412" s="17" t="s">
        <v>4073</v>
      </c>
      <c r="F1412" s="21" t="s">
        <v>3093</v>
      </c>
      <c r="G1412" s="21" t="s">
        <v>205</v>
      </c>
      <c r="H1412" s="21" t="s">
        <v>206</v>
      </c>
      <c r="I1412" s="20" t="s">
        <v>4074</v>
      </c>
      <c r="J1412" s="20" t="s">
        <v>25201</v>
      </c>
      <c r="K1412" s="24">
        <v>43053</v>
      </c>
      <c r="L1412" s="19">
        <v>0</v>
      </c>
      <c r="M1412" s="28">
        <v>69.95</v>
      </c>
      <c r="N1412" s="24"/>
    </row>
    <row r="1413" spans="2:14" hidden="1" x14ac:dyDescent="0.25">
      <c r="B1413" s="20">
        <v>33012204</v>
      </c>
      <c r="C1413" s="20"/>
      <c r="D1413" s="20"/>
      <c r="E1413" s="17" t="s">
        <v>4075</v>
      </c>
      <c r="F1413" s="21" t="s">
        <v>3093</v>
      </c>
      <c r="G1413" s="21" t="s">
        <v>205</v>
      </c>
      <c r="H1413" s="21" t="s">
        <v>206</v>
      </c>
      <c r="I1413" s="20" t="s">
        <v>4076</v>
      </c>
      <c r="J1413" s="20" t="s">
        <v>25202</v>
      </c>
      <c r="K1413" s="24">
        <v>43053</v>
      </c>
      <c r="L1413" s="19">
        <v>0</v>
      </c>
      <c r="M1413" s="28">
        <v>69.95</v>
      </c>
      <c r="N1413" s="24"/>
    </row>
    <row r="1414" spans="2:14" hidden="1" x14ac:dyDescent="0.25">
      <c r="B1414" s="20">
        <v>33012211</v>
      </c>
      <c r="C1414" s="20"/>
      <c r="D1414" s="20"/>
      <c r="E1414" s="17" t="s">
        <v>4101</v>
      </c>
      <c r="F1414" s="21" t="s">
        <v>3093</v>
      </c>
      <c r="G1414" s="21" t="s">
        <v>205</v>
      </c>
      <c r="H1414" s="21" t="s">
        <v>206</v>
      </c>
      <c r="I1414" s="20" t="s">
        <v>4102</v>
      </c>
      <c r="J1414" s="20" t="s">
        <v>25203</v>
      </c>
      <c r="K1414" s="24">
        <v>43053</v>
      </c>
      <c r="L1414" s="19">
        <v>0</v>
      </c>
      <c r="M1414" s="28">
        <v>69.95</v>
      </c>
      <c r="N1414" s="24"/>
    </row>
    <row r="1415" spans="2:14" hidden="1" x14ac:dyDescent="0.25">
      <c r="B1415" s="20">
        <v>33012212</v>
      </c>
      <c r="C1415" s="20"/>
      <c r="D1415" s="20"/>
      <c r="E1415" s="17" t="s">
        <v>4103</v>
      </c>
      <c r="F1415" s="21" t="s">
        <v>3093</v>
      </c>
      <c r="G1415" s="21" t="s">
        <v>205</v>
      </c>
      <c r="H1415" s="21" t="s">
        <v>206</v>
      </c>
      <c r="I1415" s="20" t="s">
        <v>4104</v>
      </c>
      <c r="J1415" s="20" t="s">
        <v>25204</v>
      </c>
      <c r="K1415" s="24">
        <v>43053</v>
      </c>
      <c r="L1415" s="19">
        <v>0</v>
      </c>
      <c r="M1415" s="28">
        <v>69.95</v>
      </c>
      <c r="N1415" s="24"/>
    </row>
    <row r="1416" spans="2:14" hidden="1" x14ac:dyDescent="0.25">
      <c r="B1416" s="20">
        <v>33012209</v>
      </c>
      <c r="C1416" s="20"/>
      <c r="D1416" s="20"/>
      <c r="E1416" s="17" t="s">
        <v>4105</v>
      </c>
      <c r="F1416" s="21" t="s">
        <v>3093</v>
      </c>
      <c r="G1416" s="21" t="s">
        <v>205</v>
      </c>
      <c r="H1416" s="21" t="s">
        <v>206</v>
      </c>
      <c r="I1416" s="20" t="s">
        <v>4106</v>
      </c>
      <c r="J1416" s="20" t="s">
        <v>25205</v>
      </c>
      <c r="K1416" s="24">
        <v>43053</v>
      </c>
      <c r="L1416" s="19">
        <v>0</v>
      </c>
      <c r="M1416" s="28">
        <v>69.95</v>
      </c>
      <c r="N1416" s="24"/>
    </row>
    <row r="1417" spans="2:14" hidden="1" x14ac:dyDescent="0.25">
      <c r="B1417" s="20">
        <v>33012208</v>
      </c>
      <c r="C1417" s="20"/>
      <c r="D1417" s="20"/>
      <c r="E1417" s="17" t="s">
        <v>4107</v>
      </c>
      <c r="F1417" s="21" t="s">
        <v>3093</v>
      </c>
      <c r="G1417" s="21" t="s">
        <v>205</v>
      </c>
      <c r="H1417" s="21" t="s">
        <v>206</v>
      </c>
      <c r="I1417" s="20" t="s">
        <v>4108</v>
      </c>
      <c r="J1417" s="20" t="s">
        <v>25206</v>
      </c>
      <c r="K1417" s="24">
        <v>43053</v>
      </c>
      <c r="L1417" s="19">
        <v>0</v>
      </c>
      <c r="M1417" s="28">
        <v>69.95</v>
      </c>
      <c r="N1417" s="24"/>
    </row>
    <row r="1418" spans="2:14" hidden="1" x14ac:dyDescent="0.25">
      <c r="B1418" s="20">
        <v>33012207</v>
      </c>
      <c r="C1418" s="20"/>
      <c r="D1418" s="20"/>
      <c r="E1418" s="17" t="s">
        <v>4109</v>
      </c>
      <c r="F1418" s="21" t="s">
        <v>3093</v>
      </c>
      <c r="G1418" s="21" t="s">
        <v>205</v>
      </c>
      <c r="H1418" s="21" t="s">
        <v>206</v>
      </c>
      <c r="I1418" s="20" t="s">
        <v>4110</v>
      </c>
      <c r="J1418" s="20" t="s">
        <v>25207</v>
      </c>
      <c r="K1418" s="24">
        <v>43053</v>
      </c>
      <c r="L1418" s="19">
        <v>0</v>
      </c>
      <c r="M1418" s="28">
        <v>69.95</v>
      </c>
      <c r="N1418" s="24"/>
    </row>
    <row r="1419" spans="2:14" hidden="1" x14ac:dyDescent="0.25">
      <c r="B1419" s="20">
        <v>33012210</v>
      </c>
      <c r="C1419" s="20"/>
      <c r="D1419" s="20"/>
      <c r="E1419" s="17" t="s">
        <v>4111</v>
      </c>
      <c r="F1419" s="21" t="s">
        <v>3093</v>
      </c>
      <c r="G1419" s="21" t="s">
        <v>205</v>
      </c>
      <c r="H1419" s="21" t="s">
        <v>206</v>
      </c>
      <c r="I1419" s="20" t="s">
        <v>4112</v>
      </c>
      <c r="J1419" s="20" t="s">
        <v>25208</v>
      </c>
      <c r="K1419" s="24">
        <v>43053</v>
      </c>
      <c r="L1419" s="19">
        <v>0</v>
      </c>
      <c r="M1419" s="28">
        <v>69.95</v>
      </c>
      <c r="N1419" s="24"/>
    </row>
    <row r="1420" spans="2:14" hidden="1" x14ac:dyDescent="0.25">
      <c r="B1420" s="20">
        <v>33012217</v>
      </c>
      <c r="C1420" s="20"/>
      <c r="D1420" s="20"/>
      <c r="E1420" s="17" t="s">
        <v>4089</v>
      </c>
      <c r="F1420" s="21" t="s">
        <v>3093</v>
      </c>
      <c r="G1420" s="21" t="s">
        <v>205</v>
      </c>
      <c r="H1420" s="21" t="s">
        <v>206</v>
      </c>
      <c r="I1420" s="20" t="s">
        <v>4090</v>
      </c>
      <c r="J1420" s="20" t="s">
        <v>25209</v>
      </c>
      <c r="K1420" s="24">
        <v>43053</v>
      </c>
      <c r="L1420" s="19">
        <v>0</v>
      </c>
      <c r="M1420" s="28">
        <v>69.95</v>
      </c>
      <c r="N1420" s="24"/>
    </row>
    <row r="1421" spans="2:14" hidden="1" x14ac:dyDescent="0.25">
      <c r="B1421" s="20">
        <v>33012218</v>
      </c>
      <c r="C1421" s="20"/>
      <c r="D1421" s="20"/>
      <c r="E1421" s="17" t="s">
        <v>4091</v>
      </c>
      <c r="F1421" s="21" t="s">
        <v>3093</v>
      </c>
      <c r="G1421" s="21" t="s">
        <v>205</v>
      </c>
      <c r="H1421" s="21" t="s">
        <v>206</v>
      </c>
      <c r="I1421" s="20" t="s">
        <v>4092</v>
      </c>
      <c r="J1421" s="20" t="s">
        <v>25210</v>
      </c>
      <c r="K1421" s="24">
        <v>43053</v>
      </c>
      <c r="L1421" s="19">
        <v>0</v>
      </c>
      <c r="M1421" s="28">
        <v>69.95</v>
      </c>
      <c r="N1421" s="24"/>
    </row>
    <row r="1422" spans="2:14" hidden="1" x14ac:dyDescent="0.25">
      <c r="B1422" s="20">
        <v>33012215</v>
      </c>
      <c r="C1422" s="20"/>
      <c r="D1422" s="20"/>
      <c r="E1422" s="17" t="s">
        <v>4093</v>
      </c>
      <c r="F1422" s="21" t="s">
        <v>3093</v>
      </c>
      <c r="G1422" s="21" t="s">
        <v>205</v>
      </c>
      <c r="H1422" s="21" t="s">
        <v>206</v>
      </c>
      <c r="I1422" s="20" t="s">
        <v>4094</v>
      </c>
      <c r="J1422" s="20" t="s">
        <v>25211</v>
      </c>
      <c r="K1422" s="24">
        <v>43053</v>
      </c>
      <c r="L1422" s="19">
        <v>0</v>
      </c>
      <c r="M1422" s="28">
        <v>69.95</v>
      </c>
      <c r="N1422" s="24"/>
    </row>
    <row r="1423" spans="2:14" hidden="1" x14ac:dyDescent="0.25">
      <c r="B1423" s="20">
        <v>33012214</v>
      </c>
      <c r="C1423" s="20"/>
      <c r="D1423" s="20"/>
      <c r="E1423" s="17" t="s">
        <v>4095</v>
      </c>
      <c r="F1423" s="21" t="s">
        <v>3093</v>
      </c>
      <c r="G1423" s="21" t="s">
        <v>205</v>
      </c>
      <c r="H1423" s="21" t="s">
        <v>206</v>
      </c>
      <c r="I1423" s="20" t="s">
        <v>4096</v>
      </c>
      <c r="J1423" s="20" t="s">
        <v>25212</v>
      </c>
      <c r="K1423" s="24">
        <v>43053</v>
      </c>
      <c r="L1423" s="19">
        <v>0</v>
      </c>
      <c r="M1423" s="28">
        <v>69.95</v>
      </c>
      <c r="N1423" s="24"/>
    </row>
    <row r="1424" spans="2:14" hidden="1" x14ac:dyDescent="0.25">
      <c r="B1424" s="20">
        <v>33012213</v>
      </c>
      <c r="C1424" s="20"/>
      <c r="D1424" s="20"/>
      <c r="E1424" s="17" t="s">
        <v>4097</v>
      </c>
      <c r="F1424" s="21" t="s">
        <v>3093</v>
      </c>
      <c r="G1424" s="21" t="s">
        <v>205</v>
      </c>
      <c r="H1424" s="21" t="s">
        <v>206</v>
      </c>
      <c r="I1424" s="20" t="s">
        <v>4098</v>
      </c>
      <c r="J1424" s="20" t="s">
        <v>25213</v>
      </c>
      <c r="K1424" s="24">
        <v>43053</v>
      </c>
      <c r="L1424" s="19">
        <v>0</v>
      </c>
      <c r="M1424" s="28">
        <v>69.95</v>
      </c>
      <c r="N1424" s="24"/>
    </row>
    <row r="1425" spans="2:14" hidden="1" x14ac:dyDescent="0.25">
      <c r="B1425" s="20">
        <v>33012216</v>
      </c>
      <c r="C1425" s="20"/>
      <c r="D1425" s="20"/>
      <c r="E1425" s="17" t="s">
        <v>4099</v>
      </c>
      <c r="F1425" s="21" t="s">
        <v>3093</v>
      </c>
      <c r="G1425" s="21" t="s">
        <v>205</v>
      </c>
      <c r="H1425" s="21" t="s">
        <v>206</v>
      </c>
      <c r="I1425" s="20" t="s">
        <v>4100</v>
      </c>
      <c r="J1425" s="20" t="s">
        <v>25214</v>
      </c>
      <c r="K1425" s="24">
        <v>43053</v>
      </c>
      <c r="L1425" s="19">
        <v>0</v>
      </c>
      <c r="M1425" s="28">
        <v>69.95</v>
      </c>
      <c r="N1425" s="24"/>
    </row>
    <row r="1426" spans="2:14" hidden="1" x14ac:dyDescent="0.25">
      <c r="B1426" s="20">
        <v>33012784</v>
      </c>
      <c r="C1426" s="20"/>
      <c r="D1426" s="20"/>
      <c r="E1426" s="17" t="s">
        <v>6651</v>
      </c>
      <c r="F1426" s="21" t="s">
        <v>3093</v>
      </c>
      <c r="G1426" s="21" t="s">
        <v>205</v>
      </c>
      <c r="H1426" s="21" t="s">
        <v>206</v>
      </c>
      <c r="I1426" s="20" t="s">
        <v>6652</v>
      </c>
      <c r="J1426" s="20" t="s">
        <v>25233</v>
      </c>
      <c r="K1426" s="24">
        <v>43405</v>
      </c>
      <c r="L1426" s="19">
        <v>0</v>
      </c>
      <c r="M1426" s="28">
        <v>99.95</v>
      </c>
      <c r="N1426" s="24"/>
    </row>
    <row r="1427" spans="2:14" hidden="1" x14ac:dyDescent="0.25">
      <c r="B1427" s="20">
        <v>33012785</v>
      </c>
      <c r="C1427" s="20"/>
      <c r="D1427" s="20"/>
      <c r="E1427" s="17" t="s">
        <v>6653</v>
      </c>
      <c r="F1427" s="21" t="s">
        <v>3093</v>
      </c>
      <c r="G1427" s="21" t="s">
        <v>205</v>
      </c>
      <c r="H1427" s="21" t="s">
        <v>206</v>
      </c>
      <c r="I1427" s="20" t="s">
        <v>6654</v>
      </c>
      <c r="J1427" s="20" t="s">
        <v>25234</v>
      </c>
      <c r="K1427" s="24">
        <v>43405</v>
      </c>
      <c r="L1427" s="19">
        <v>0</v>
      </c>
      <c r="M1427" s="28">
        <v>99.95</v>
      </c>
      <c r="N1427" s="24"/>
    </row>
    <row r="1428" spans="2:14" hidden="1" x14ac:dyDescent="0.25">
      <c r="B1428" s="20">
        <v>33012782</v>
      </c>
      <c r="C1428" s="20"/>
      <c r="D1428" s="20"/>
      <c r="E1428" s="17" t="s">
        <v>6655</v>
      </c>
      <c r="F1428" s="21" t="s">
        <v>3093</v>
      </c>
      <c r="G1428" s="21" t="s">
        <v>205</v>
      </c>
      <c r="H1428" s="21" t="s">
        <v>206</v>
      </c>
      <c r="I1428" s="20" t="s">
        <v>6656</v>
      </c>
      <c r="J1428" s="20" t="s">
        <v>25235</v>
      </c>
      <c r="K1428" s="24">
        <v>43405</v>
      </c>
      <c r="L1428" s="19">
        <v>0</v>
      </c>
      <c r="M1428" s="28">
        <v>99.95</v>
      </c>
      <c r="N1428" s="24"/>
    </row>
    <row r="1429" spans="2:14" hidden="1" x14ac:dyDescent="0.25">
      <c r="B1429" s="20">
        <v>33012781</v>
      </c>
      <c r="C1429" s="20"/>
      <c r="D1429" s="20"/>
      <c r="E1429" s="17" t="s">
        <v>6657</v>
      </c>
      <c r="F1429" s="21" t="s">
        <v>3093</v>
      </c>
      <c r="G1429" s="21" t="s">
        <v>205</v>
      </c>
      <c r="H1429" s="21" t="s">
        <v>206</v>
      </c>
      <c r="I1429" s="20" t="s">
        <v>6658</v>
      </c>
      <c r="J1429" s="20" t="s">
        <v>25236</v>
      </c>
      <c r="K1429" s="24">
        <v>43405</v>
      </c>
      <c r="L1429" s="19">
        <v>0</v>
      </c>
      <c r="M1429" s="28">
        <v>99.95</v>
      </c>
      <c r="N1429" s="24"/>
    </row>
    <row r="1430" spans="2:14" hidden="1" x14ac:dyDescent="0.25">
      <c r="B1430" s="20">
        <v>33012780</v>
      </c>
      <c r="C1430" s="20"/>
      <c r="D1430" s="20"/>
      <c r="E1430" s="17" t="s">
        <v>6659</v>
      </c>
      <c r="F1430" s="21" t="s">
        <v>3093</v>
      </c>
      <c r="G1430" s="21" t="s">
        <v>205</v>
      </c>
      <c r="H1430" s="21" t="s">
        <v>206</v>
      </c>
      <c r="I1430" s="20" t="s">
        <v>6660</v>
      </c>
      <c r="J1430" s="20" t="s">
        <v>25237</v>
      </c>
      <c r="K1430" s="24">
        <v>43405</v>
      </c>
      <c r="L1430" s="19">
        <v>0</v>
      </c>
      <c r="M1430" s="28">
        <v>99.95</v>
      </c>
      <c r="N1430" s="24"/>
    </row>
    <row r="1431" spans="2:14" hidden="1" x14ac:dyDescent="0.25">
      <c r="B1431" s="20">
        <v>33012783</v>
      </c>
      <c r="C1431" s="20"/>
      <c r="D1431" s="20"/>
      <c r="E1431" s="17" t="s">
        <v>6661</v>
      </c>
      <c r="F1431" s="21" t="s">
        <v>3093</v>
      </c>
      <c r="G1431" s="21" t="s">
        <v>205</v>
      </c>
      <c r="H1431" s="21" t="s">
        <v>206</v>
      </c>
      <c r="I1431" s="20" t="s">
        <v>6662</v>
      </c>
      <c r="J1431" s="20" t="s">
        <v>25238</v>
      </c>
      <c r="K1431" s="24">
        <v>43405</v>
      </c>
      <c r="L1431" s="19">
        <v>0</v>
      </c>
      <c r="M1431" s="28">
        <v>99.95</v>
      </c>
      <c r="N1431" s="24"/>
    </row>
    <row r="1432" spans="2:14" hidden="1" x14ac:dyDescent="0.25">
      <c r="B1432" s="20">
        <v>33012796</v>
      </c>
      <c r="C1432" s="20"/>
      <c r="D1432" s="20"/>
      <c r="E1432" s="17" t="s">
        <v>6617</v>
      </c>
      <c r="F1432" s="21" t="s">
        <v>3093</v>
      </c>
      <c r="G1432" s="21" t="s">
        <v>205</v>
      </c>
      <c r="H1432" s="21" t="s">
        <v>206</v>
      </c>
      <c r="I1432" s="20" t="s">
        <v>6618</v>
      </c>
      <c r="J1432" s="20" t="s">
        <v>25239</v>
      </c>
      <c r="K1432" s="24">
        <v>43405</v>
      </c>
      <c r="L1432" s="19">
        <v>0</v>
      </c>
      <c r="M1432" s="28">
        <v>99.95</v>
      </c>
      <c r="N1432" s="24"/>
    </row>
    <row r="1433" spans="2:14" hidden="1" x14ac:dyDescent="0.25">
      <c r="B1433" s="20">
        <v>33012790</v>
      </c>
      <c r="C1433" s="20"/>
      <c r="D1433" s="20"/>
      <c r="E1433" s="17" t="s">
        <v>6628</v>
      </c>
      <c r="F1433" s="21" t="s">
        <v>3093</v>
      </c>
      <c r="G1433" s="21" t="s">
        <v>205</v>
      </c>
      <c r="H1433" s="21" t="s">
        <v>206</v>
      </c>
      <c r="I1433" s="20" t="s">
        <v>6629</v>
      </c>
      <c r="J1433" s="20" t="s">
        <v>25240</v>
      </c>
      <c r="K1433" s="24">
        <v>43405</v>
      </c>
      <c r="L1433" s="19">
        <v>0</v>
      </c>
      <c r="M1433" s="28">
        <v>99.95</v>
      </c>
      <c r="N1433" s="24"/>
    </row>
    <row r="1434" spans="2:14" hidden="1" x14ac:dyDescent="0.25">
      <c r="B1434" s="20">
        <v>33012791</v>
      </c>
      <c r="C1434" s="20"/>
      <c r="D1434" s="20"/>
      <c r="E1434" s="17" t="s">
        <v>6630</v>
      </c>
      <c r="F1434" s="21" t="s">
        <v>3093</v>
      </c>
      <c r="G1434" s="21" t="s">
        <v>205</v>
      </c>
      <c r="H1434" s="21" t="s">
        <v>206</v>
      </c>
      <c r="I1434" s="20" t="s">
        <v>6631</v>
      </c>
      <c r="J1434" s="20" t="s">
        <v>25241</v>
      </c>
      <c r="K1434" s="24">
        <v>43405</v>
      </c>
      <c r="L1434" s="19">
        <v>0</v>
      </c>
      <c r="M1434" s="28">
        <v>99.95</v>
      </c>
      <c r="N1434" s="24"/>
    </row>
    <row r="1435" spans="2:14" hidden="1" x14ac:dyDescent="0.25">
      <c r="B1435" s="20">
        <v>33012788</v>
      </c>
      <c r="C1435" s="20"/>
      <c r="D1435" s="20"/>
      <c r="E1435" s="17" t="s">
        <v>6632</v>
      </c>
      <c r="F1435" s="21" t="s">
        <v>3093</v>
      </c>
      <c r="G1435" s="21" t="s">
        <v>205</v>
      </c>
      <c r="H1435" s="21" t="s">
        <v>206</v>
      </c>
      <c r="I1435" s="20" t="s">
        <v>6633</v>
      </c>
      <c r="J1435" s="20" t="s">
        <v>25242</v>
      </c>
      <c r="K1435" s="24">
        <v>43405</v>
      </c>
      <c r="L1435" s="19">
        <v>0</v>
      </c>
      <c r="M1435" s="28">
        <v>99.95</v>
      </c>
      <c r="N1435" s="24"/>
    </row>
    <row r="1436" spans="2:14" hidden="1" x14ac:dyDescent="0.25">
      <c r="B1436" s="20">
        <v>33012787</v>
      </c>
      <c r="C1436" s="20"/>
      <c r="D1436" s="20"/>
      <c r="E1436" s="17" t="s">
        <v>6634</v>
      </c>
      <c r="F1436" s="21" t="s">
        <v>3093</v>
      </c>
      <c r="G1436" s="21" t="s">
        <v>205</v>
      </c>
      <c r="H1436" s="21" t="s">
        <v>206</v>
      </c>
      <c r="I1436" s="20" t="s">
        <v>6635</v>
      </c>
      <c r="J1436" s="20" t="s">
        <v>25243</v>
      </c>
      <c r="K1436" s="24">
        <v>43405</v>
      </c>
      <c r="L1436" s="19">
        <v>0</v>
      </c>
      <c r="M1436" s="28">
        <v>99.95</v>
      </c>
      <c r="N1436" s="24"/>
    </row>
    <row r="1437" spans="2:14" hidden="1" x14ac:dyDescent="0.25">
      <c r="B1437" s="20">
        <v>33012786</v>
      </c>
      <c r="C1437" s="20"/>
      <c r="D1437" s="20"/>
      <c r="E1437" s="17" t="s">
        <v>6636</v>
      </c>
      <c r="F1437" s="21" t="s">
        <v>3093</v>
      </c>
      <c r="G1437" s="21" t="s">
        <v>205</v>
      </c>
      <c r="H1437" s="21" t="s">
        <v>206</v>
      </c>
      <c r="I1437" s="20" t="s">
        <v>6637</v>
      </c>
      <c r="J1437" s="20" t="s">
        <v>25244</v>
      </c>
      <c r="K1437" s="24">
        <v>43405</v>
      </c>
      <c r="L1437" s="19">
        <v>0</v>
      </c>
      <c r="M1437" s="28">
        <v>99.95</v>
      </c>
      <c r="N1437" s="24"/>
    </row>
    <row r="1438" spans="2:14" hidden="1" x14ac:dyDescent="0.25">
      <c r="B1438" s="20">
        <v>33012797</v>
      </c>
      <c r="C1438" s="20"/>
      <c r="D1438" s="20"/>
      <c r="E1438" s="17" t="s">
        <v>6619</v>
      </c>
      <c r="F1438" s="21" t="s">
        <v>3093</v>
      </c>
      <c r="G1438" s="21" t="s">
        <v>205</v>
      </c>
      <c r="H1438" s="21" t="s">
        <v>206</v>
      </c>
      <c r="I1438" s="20" t="s">
        <v>57188</v>
      </c>
      <c r="J1438" s="20" t="s">
        <v>25245</v>
      </c>
      <c r="K1438" s="24">
        <v>43405</v>
      </c>
      <c r="L1438" s="19">
        <v>0</v>
      </c>
      <c r="M1438" s="28">
        <v>99.95</v>
      </c>
      <c r="N1438" s="24"/>
    </row>
    <row r="1439" spans="2:14" hidden="1" x14ac:dyDescent="0.25">
      <c r="B1439" s="20">
        <v>33012789</v>
      </c>
      <c r="C1439" s="20"/>
      <c r="D1439" s="20"/>
      <c r="E1439" s="17" t="s">
        <v>6638</v>
      </c>
      <c r="F1439" s="21" t="s">
        <v>3093</v>
      </c>
      <c r="G1439" s="21" t="s">
        <v>205</v>
      </c>
      <c r="H1439" s="21" t="s">
        <v>206</v>
      </c>
      <c r="I1439" s="20" t="s">
        <v>57189</v>
      </c>
      <c r="J1439" s="20" t="s">
        <v>25246</v>
      </c>
      <c r="K1439" s="24">
        <v>43405</v>
      </c>
      <c r="L1439" s="19">
        <v>0</v>
      </c>
      <c r="M1439" s="28">
        <v>99.95</v>
      </c>
      <c r="N1439" s="24"/>
    </row>
    <row r="1440" spans="2:14" hidden="1" x14ac:dyDescent="0.25">
      <c r="B1440" s="20">
        <v>33012794</v>
      </c>
      <c r="C1440" s="20"/>
      <c r="D1440" s="20"/>
      <c r="E1440" s="17" t="s">
        <v>6620</v>
      </c>
      <c r="F1440" s="21" t="s">
        <v>3093</v>
      </c>
      <c r="G1440" s="21" t="s">
        <v>205</v>
      </c>
      <c r="H1440" s="21" t="s">
        <v>206</v>
      </c>
      <c r="I1440" s="20" t="s">
        <v>6621</v>
      </c>
      <c r="J1440" s="20" t="s">
        <v>25247</v>
      </c>
      <c r="K1440" s="24">
        <v>43405</v>
      </c>
      <c r="L1440" s="19">
        <v>0</v>
      </c>
      <c r="M1440" s="28">
        <v>99.95</v>
      </c>
      <c r="N1440" s="24"/>
    </row>
    <row r="1441" spans="2:14" hidden="1" x14ac:dyDescent="0.25">
      <c r="B1441" s="20">
        <v>33012793</v>
      </c>
      <c r="C1441" s="20"/>
      <c r="D1441" s="20"/>
      <c r="E1441" s="17" t="s">
        <v>6622</v>
      </c>
      <c r="F1441" s="21" t="s">
        <v>3093</v>
      </c>
      <c r="G1441" s="21" t="s">
        <v>205</v>
      </c>
      <c r="H1441" s="21" t="s">
        <v>206</v>
      </c>
      <c r="I1441" s="20" t="s">
        <v>6623</v>
      </c>
      <c r="J1441" s="20" t="s">
        <v>25248</v>
      </c>
      <c r="K1441" s="24">
        <v>43405</v>
      </c>
      <c r="L1441" s="19">
        <v>0</v>
      </c>
      <c r="M1441" s="28">
        <v>99.95</v>
      </c>
      <c r="N1441" s="24"/>
    </row>
    <row r="1442" spans="2:14" hidden="1" x14ac:dyDescent="0.25">
      <c r="B1442" s="20">
        <v>33012792</v>
      </c>
      <c r="C1442" s="20"/>
      <c r="D1442" s="20"/>
      <c r="E1442" s="17" t="s">
        <v>6624</v>
      </c>
      <c r="F1442" s="21" t="s">
        <v>3093</v>
      </c>
      <c r="G1442" s="21" t="s">
        <v>205</v>
      </c>
      <c r="H1442" s="21" t="s">
        <v>206</v>
      </c>
      <c r="I1442" s="20" t="s">
        <v>6625</v>
      </c>
      <c r="J1442" s="20" t="s">
        <v>25249</v>
      </c>
      <c r="K1442" s="24">
        <v>43405</v>
      </c>
      <c r="L1442" s="19">
        <v>0</v>
      </c>
      <c r="M1442" s="28">
        <v>99.95</v>
      </c>
      <c r="N1442" s="24"/>
    </row>
    <row r="1443" spans="2:14" hidden="1" x14ac:dyDescent="0.25">
      <c r="B1443" s="20">
        <v>33012795</v>
      </c>
      <c r="C1443" s="20"/>
      <c r="D1443" s="20"/>
      <c r="E1443" s="17" t="s">
        <v>6626</v>
      </c>
      <c r="F1443" s="21" t="s">
        <v>3093</v>
      </c>
      <c r="G1443" s="21" t="s">
        <v>205</v>
      </c>
      <c r="H1443" s="21" t="s">
        <v>206</v>
      </c>
      <c r="I1443" s="20" t="s">
        <v>6627</v>
      </c>
      <c r="J1443" s="20" t="s">
        <v>25250</v>
      </c>
      <c r="K1443" s="24">
        <v>43405</v>
      </c>
      <c r="L1443" s="19">
        <v>0</v>
      </c>
      <c r="M1443" s="28">
        <v>99.95</v>
      </c>
      <c r="N1443" s="24"/>
    </row>
    <row r="1444" spans="2:14" hidden="1" x14ac:dyDescent="0.25">
      <c r="B1444" s="20">
        <v>33012802</v>
      </c>
      <c r="C1444" s="20"/>
      <c r="D1444" s="20"/>
      <c r="E1444" s="17" t="s">
        <v>6639</v>
      </c>
      <c r="F1444" s="21" t="s">
        <v>3093</v>
      </c>
      <c r="G1444" s="21" t="s">
        <v>205</v>
      </c>
      <c r="H1444" s="21" t="s">
        <v>206</v>
      </c>
      <c r="I1444" s="20" t="s">
        <v>6640</v>
      </c>
      <c r="J1444" s="20" t="s">
        <v>25251</v>
      </c>
      <c r="K1444" s="24">
        <v>43405</v>
      </c>
      <c r="L1444" s="19">
        <v>0</v>
      </c>
      <c r="M1444" s="28">
        <v>99.95</v>
      </c>
      <c r="N1444" s="24"/>
    </row>
    <row r="1445" spans="2:14" hidden="1" x14ac:dyDescent="0.25">
      <c r="B1445" s="20">
        <v>33012803</v>
      </c>
      <c r="C1445" s="20"/>
      <c r="D1445" s="20"/>
      <c r="E1445" s="17" t="s">
        <v>6641</v>
      </c>
      <c r="F1445" s="21" t="s">
        <v>3093</v>
      </c>
      <c r="G1445" s="21" t="s">
        <v>205</v>
      </c>
      <c r="H1445" s="21" t="s">
        <v>206</v>
      </c>
      <c r="I1445" s="20" t="s">
        <v>6642</v>
      </c>
      <c r="J1445" s="20" t="s">
        <v>25252</v>
      </c>
      <c r="K1445" s="24">
        <v>43405</v>
      </c>
      <c r="L1445" s="19">
        <v>0</v>
      </c>
      <c r="M1445" s="28">
        <v>99.95</v>
      </c>
      <c r="N1445" s="24"/>
    </row>
    <row r="1446" spans="2:14" hidden="1" x14ac:dyDescent="0.25">
      <c r="B1446" s="20">
        <v>33012800</v>
      </c>
      <c r="C1446" s="20"/>
      <c r="D1446" s="20"/>
      <c r="E1446" s="17" t="s">
        <v>6643</v>
      </c>
      <c r="F1446" s="21" t="s">
        <v>3093</v>
      </c>
      <c r="G1446" s="21" t="s">
        <v>205</v>
      </c>
      <c r="H1446" s="21" t="s">
        <v>206</v>
      </c>
      <c r="I1446" s="20" t="s">
        <v>6644</v>
      </c>
      <c r="J1446" s="20" t="s">
        <v>25253</v>
      </c>
      <c r="K1446" s="24">
        <v>43405</v>
      </c>
      <c r="L1446" s="19">
        <v>0</v>
      </c>
      <c r="M1446" s="28">
        <v>99.95</v>
      </c>
      <c r="N1446" s="24"/>
    </row>
    <row r="1447" spans="2:14" hidden="1" x14ac:dyDescent="0.25">
      <c r="B1447" s="20">
        <v>33012799</v>
      </c>
      <c r="C1447" s="20"/>
      <c r="D1447" s="20"/>
      <c r="E1447" s="17" t="s">
        <v>6645</v>
      </c>
      <c r="F1447" s="21" t="s">
        <v>3093</v>
      </c>
      <c r="G1447" s="21" t="s">
        <v>205</v>
      </c>
      <c r="H1447" s="21" t="s">
        <v>206</v>
      </c>
      <c r="I1447" s="20" t="s">
        <v>6646</v>
      </c>
      <c r="J1447" s="20" t="s">
        <v>25254</v>
      </c>
      <c r="K1447" s="24">
        <v>43405</v>
      </c>
      <c r="L1447" s="19">
        <v>0</v>
      </c>
      <c r="M1447" s="28">
        <v>99.95</v>
      </c>
      <c r="N1447" s="24"/>
    </row>
    <row r="1448" spans="2:14" hidden="1" x14ac:dyDescent="0.25">
      <c r="B1448" s="20">
        <v>33012798</v>
      </c>
      <c r="C1448" s="20"/>
      <c r="D1448" s="20"/>
      <c r="E1448" s="17" t="s">
        <v>6647</v>
      </c>
      <c r="F1448" s="21" t="s">
        <v>3093</v>
      </c>
      <c r="G1448" s="21" t="s">
        <v>205</v>
      </c>
      <c r="H1448" s="21" t="s">
        <v>206</v>
      </c>
      <c r="I1448" s="20" t="s">
        <v>6648</v>
      </c>
      <c r="J1448" s="20" t="s">
        <v>25255</v>
      </c>
      <c r="K1448" s="24">
        <v>43405</v>
      </c>
      <c r="L1448" s="19">
        <v>0</v>
      </c>
      <c r="M1448" s="28">
        <v>99.95</v>
      </c>
      <c r="N1448" s="24"/>
    </row>
    <row r="1449" spans="2:14" hidden="1" x14ac:dyDescent="0.25">
      <c r="B1449" s="20">
        <v>33012801</v>
      </c>
      <c r="C1449" s="20"/>
      <c r="D1449" s="20"/>
      <c r="E1449" s="17" t="s">
        <v>6649</v>
      </c>
      <c r="F1449" s="21" t="s">
        <v>3093</v>
      </c>
      <c r="G1449" s="21" t="s">
        <v>205</v>
      </c>
      <c r="H1449" s="21" t="s">
        <v>206</v>
      </c>
      <c r="I1449" s="20" t="s">
        <v>6650</v>
      </c>
      <c r="J1449" s="20" t="s">
        <v>25256</v>
      </c>
      <c r="K1449" s="24">
        <v>43405</v>
      </c>
      <c r="L1449" s="19">
        <v>0</v>
      </c>
      <c r="M1449" s="28">
        <v>99.95</v>
      </c>
      <c r="N1449" s="24"/>
    </row>
    <row r="1450" spans="2:14" hidden="1" x14ac:dyDescent="0.25">
      <c r="B1450" s="20">
        <v>33012247</v>
      </c>
      <c r="C1450" s="20"/>
      <c r="D1450" s="20"/>
      <c r="E1450" s="17" t="s">
        <v>4992</v>
      </c>
      <c r="F1450" s="21" t="s">
        <v>3093</v>
      </c>
      <c r="G1450" s="21" t="s">
        <v>205</v>
      </c>
      <c r="H1450" s="21" t="s">
        <v>206</v>
      </c>
      <c r="I1450" s="20" t="s">
        <v>4993</v>
      </c>
      <c r="J1450" s="20" t="s">
        <v>25281</v>
      </c>
      <c r="K1450" s="24">
        <v>43053</v>
      </c>
      <c r="L1450" s="19">
        <v>0</v>
      </c>
      <c r="M1450" s="28">
        <v>74.95</v>
      </c>
      <c r="N1450" s="24"/>
    </row>
    <row r="1451" spans="2:14" hidden="1" x14ac:dyDescent="0.25">
      <c r="B1451" s="20">
        <v>33012248</v>
      </c>
      <c r="C1451" s="20"/>
      <c r="D1451" s="20"/>
      <c r="E1451" s="17" t="s">
        <v>4994</v>
      </c>
      <c r="F1451" s="21" t="s">
        <v>3093</v>
      </c>
      <c r="G1451" s="21" t="s">
        <v>205</v>
      </c>
      <c r="H1451" s="21" t="s">
        <v>206</v>
      </c>
      <c r="I1451" s="20" t="s">
        <v>4995</v>
      </c>
      <c r="J1451" s="20" t="s">
        <v>25282</v>
      </c>
      <c r="K1451" s="24">
        <v>43053</v>
      </c>
      <c r="L1451" s="19">
        <v>0</v>
      </c>
      <c r="M1451" s="28">
        <v>74.95</v>
      </c>
      <c r="N1451" s="24"/>
    </row>
    <row r="1452" spans="2:14" hidden="1" x14ac:dyDescent="0.25">
      <c r="B1452" s="20">
        <v>33012245</v>
      </c>
      <c r="C1452" s="20"/>
      <c r="D1452" s="20"/>
      <c r="E1452" s="17" t="s">
        <v>4996</v>
      </c>
      <c r="F1452" s="21" t="s">
        <v>3093</v>
      </c>
      <c r="G1452" s="21" t="s">
        <v>205</v>
      </c>
      <c r="H1452" s="21" t="s">
        <v>206</v>
      </c>
      <c r="I1452" s="20" t="s">
        <v>4997</v>
      </c>
      <c r="J1452" s="20" t="s">
        <v>25283</v>
      </c>
      <c r="K1452" s="24">
        <v>43053</v>
      </c>
      <c r="L1452" s="19">
        <v>0</v>
      </c>
      <c r="M1452" s="28">
        <v>74.95</v>
      </c>
      <c r="N1452" s="24"/>
    </row>
    <row r="1453" spans="2:14" hidden="1" x14ac:dyDescent="0.25">
      <c r="B1453" s="20">
        <v>33012244</v>
      </c>
      <c r="C1453" s="20"/>
      <c r="D1453" s="20"/>
      <c r="E1453" s="17" t="s">
        <v>4998</v>
      </c>
      <c r="F1453" s="21" t="s">
        <v>3093</v>
      </c>
      <c r="G1453" s="21" t="s">
        <v>205</v>
      </c>
      <c r="H1453" s="21" t="s">
        <v>206</v>
      </c>
      <c r="I1453" s="20" t="s">
        <v>4999</v>
      </c>
      <c r="J1453" s="20" t="s">
        <v>25284</v>
      </c>
      <c r="K1453" s="24">
        <v>43053</v>
      </c>
      <c r="L1453" s="19">
        <v>0</v>
      </c>
      <c r="M1453" s="28">
        <v>74.95</v>
      </c>
      <c r="N1453" s="24"/>
    </row>
    <row r="1454" spans="2:14" hidden="1" x14ac:dyDescent="0.25">
      <c r="B1454" s="20">
        <v>33012243</v>
      </c>
      <c r="C1454" s="20"/>
      <c r="D1454" s="20"/>
      <c r="E1454" s="17" t="s">
        <v>5000</v>
      </c>
      <c r="F1454" s="21" t="s">
        <v>3093</v>
      </c>
      <c r="G1454" s="21" t="s">
        <v>205</v>
      </c>
      <c r="H1454" s="21" t="s">
        <v>206</v>
      </c>
      <c r="I1454" s="20" t="s">
        <v>5001</v>
      </c>
      <c r="J1454" s="20" t="s">
        <v>25285</v>
      </c>
      <c r="K1454" s="24">
        <v>43053</v>
      </c>
      <c r="L1454" s="19">
        <v>0</v>
      </c>
      <c r="M1454" s="28">
        <v>74.95</v>
      </c>
      <c r="N1454" s="24"/>
    </row>
    <row r="1455" spans="2:14" hidden="1" x14ac:dyDescent="0.25">
      <c r="B1455" s="20">
        <v>33012246</v>
      </c>
      <c r="C1455" s="20"/>
      <c r="D1455" s="20"/>
      <c r="E1455" s="17" t="s">
        <v>5002</v>
      </c>
      <c r="F1455" s="21" t="s">
        <v>3093</v>
      </c>
      <c r="G1455" s="21" t="s">
        <v>205</v>
      </c>
      <c r="H1455" s="21" t="s">
        <v>206</v>
      </c>
      <c r="I1455" s="20" t="s">
        <v>5003</v>
      </c>
      <c r="J1455" s="20" t="s">
        <v>25286</v>
      </c>
      <c r="K1455" s="24">
        <v>43053</v>
      </c>
      <c r="L1455" s="19">
        <v>0</v>
      </c>
      <c r="M1455" s="28">
        <v>74.95</v>
      </c>
      <c r="N1455" s="24"/>
    </row>
    <row r="1456" spans="2:14" hidden="1" x14ac:dyDescent="0.25">
      <c r="B1456" s="20">
        <v>33012253</v>
      </c>
      <c r="C1456" s="20"/>
      <c r="D1456" s="20"/>
      <c r="E1456" s="17" t="s">
        <v>4968</v>
      </c>
      <c r="F1456" s="21" t="s">
        <v>3093</v>
      </c>
      <c r="G1456" s="21" t="s">
        <v>205</v>
      </c>
      <c r="H1456" s="21" t="s">
        <v>206</v>
      </c>
      <c r="I1456" s="20" t="s">
        <v>4969</v>
      </c>
      <c r="J1456" s="20" t="s">
        <v>25287</v>
      </c>
      <c r="K1456" s="24">
        <v>43053</v>
      </c>
      <c r="L1456" s="19">
        <v>0</v>
      </c>
      <c r="M1456" s="28">
        <v>74.95</v>
      </c>
      <c r="N1456" s="24"/>
    </row>
    <row r="1457" spans="2:14" hidden="1" x14ac:dyDescent="0.25">
      <c r="B1457" s="20">
        <v>33012254</v>
      </c>
      <c r="C1457" s="20"/>
      <c r="D1457" s="20"/>
      <c r="E1457" s="17" t="s">
        <v>4970</v>
      </c>
      <c r="F1457" s="21" t="s">
        <v>3093</v>
      </c>
      <c r="G1457" s="21" t="s">
        <v>205</v>
      </c>
      <c r="H1457" s="21" t="s">
        <v>206</v>
      </c>
      <c r="I1457" s="20" t="s">
        <v>4971</v>
      </c>
      <c r="J1457" s="20" t="s">
        <v>25288</v>
      </c>
      <c r="K1457" s="24">
        <v>43053</v>
      </c>
      <c r="L1457" s="19">
        <v>0</v>
      </c>
      <c r="M1457" s="28">
        <v>74.95</v>
      </c>
      <c r="N1457" s="24"/>
    </row>
    <row r="1458" spans="2:14" hidden="1" x14ac:dyDescent="0.25">
      <c r="B1458" s="20">
        <v>33012251</v>
      </c>
      <c r="C1458" s="20"/>
      <c r="D1458" s="20"/>
      <c r="E1458" s="17" t="s">
        <v>4972</v>
      </c>
      <c r="F1458" s="21" t="s">
        <v>3093</v>
      </c>
      <c r="G1458" s="21" t="s">
        <v>205</v>
      </c>
      <c r="H1458" s="21" t="s">
        <v>206</v>
      </c>
      <c r="I1458" s="20" t="s">
        <v>4973</v>
      </c>
      <c r="J1458" s="20" t="s">
        <v>25289</v>
      </c>
      <c r="K1458" s="24">
        <v>43053</v>
      </c>
      <c r="L1458" s="19">
        <v>0</v>
      </c>
      <c r="M1458" s="28">
        <v>74.95</v>
      </c>
      <c r="N1458" s="24"/>
    </row>
    <row r="1459" spans="2:14" hidden="1" x14ac:dyDescent="0.25">
      <c r="B1459" s="20">
        <v>33012250</v>
      </c>
      <c r="C1459" s="20"/>
      <c r="D1459" s="20"/>
      <c r="E1459" s="17" t="s">
        <v>4974</v>
      </c>
      <c r="F1459" s="21" t="s">
        <v>3093</v>
      </c>
      <c r="G1459" s="21" t="s">
        <v>205</v>
      </c>
      <c r="H1459" s="21" t="s">
        <v>206</v>
      </c>
      <c r="I1459" s="20" t="s">
        <v>4975</v>
      </c>
      <c r="J1459" s="20" t="s">
        <v>25290</v>
      </c>
      <c r="K1459" s="24">
        <v>43053</v>
      </c>
      <c r="L1459" s="19">
        <v>0</v>
      </c>
      <c r="M1459" s="28">
        <v>74.95</v>
      </c>
      <c r="N1459" s="24"/>
    </row>
    <row r="1460" spans="2:14" hidden="1" x14ac:dyDescent="0.25">
      <c r="B1460" s="20">
        <v>33012249</v>
      </c>
      <c r="C1460" s="20"/>
      <c r="D1460" s="20"/>
      <c r="E1460" s="17" t="s">
        <v>4976</v>
      </c>
      <c r="F1460" s="21" t="s">
        <v>3093</v>
      </c>
      <c r="G1460" s="21" t="s">
        <v>205</v>
      </c>
      <c r="H1460" s="21" t="s">
        <v>206</v>
      </c>
      <c r="I1460" s="20" t="s">
        <v>4977</v>
      </c>
      <c r="J1460" s="20" t="s">
        <v>25291</v>
      </c>
      <c r="K1460" s="24">
        <v>43053</v>
      </c>
      <c r="L1460" s="19">
        <v>0</v>
      </c>
      <c r="M1460" s="28">
        <v>74.95</v>
      </c>
      <c r="N1460" s="24"/>
    </row>
    <row r="1461" spans="2:14" hidden="1" x14ac:dyDescent="0.25">
      <c r="B1461" s="20">
        <v>33012252</v>
      </c>
      <c r="C1461" s="20"/>
      <c r="D1461" s="20"/>
      <c r="E1461" s="17" t="s">
        <v>4978</v>
      </c>
      <c r="F1461" s="21" t="s">
        <v>3093</v>
      </c>
      <c r="G1461" s="21" t="s">
        <v>205</v>
      </c>
      <c r="H1461" s="21" t="s">
        <v>206</v>
      </c>
      <c r="I1461" s="20" t="s">
        <v>4979</v>
      </c>
      <c r="J1461" s="20" t="s">
        <v>25292</v>
      </c>
      <c r="K1461" s="24">
        <v>43053</v>
      </c>
      <c r="L1461" s="19">
        <v>0</v>
      </c>
      <c r="M1461" s="28">
        <v>74.95</v>
      </c>
      <c r="N1461" s="24"/>
    </row>
    <row r="1462" spans="2:14" hidden="1" x14ac:dyDescent="0.25">
      <c r="B1462" s="20">
        <v>33012265</v>
      </c>
      <c r="C1462" s="20"/>
      <c r="D1462" s="20"/>
      <c r="E1462" s="17" t="s">
        <v>4944</v>
      </c>
      <c r="F1462" s="21" t="s">
        <v>3093</v>
      </c>
      <c r="G1462" s="21" t="s">
        <v>205</v>
      </c>
      <c r="H1462" s="21" t="s">
        <v>206</v>
      </c>
      <c r="I1462" s="20" t="s">
        <v>4945</v>
      </c>
      <c r="J1462" s="20" t="s">
        <v>25293</v>
      </c>
      <c r="K1462" s="24">
        <v>43053</v>
      </c>
      <c r="L1462" s="19">
        <v>0</v>
      </c>
      <c r="M1462" s="28">
        <v>74.95</v>
      </c>
      <c r="N1462" s="24"/>
    </row>
    <row r="1463" spans="2:14" hidden="1" x14ac:dyDescent="0.25">
      <c r="B1463" s="20">
        <v>33012266</v>
      </c>
      <c r="C1463" s="20"/>
      <c r="D1463" s="20"/>
      <c r="E1463" s="17" t="s">
        <v>4946</v>
      </c>
      <c r="F1463" s="21" t="s">
        <v>3093</v>
      </c>
      <c r="G1463" s="21" t="s">
        <v>205</v>
      </c>
      <c r="H1463" s="21" t="s">
        <v>206</v>
      </c>
      <c r="I1463" s="20" t="s">
        <v>4947</v>
      </c>
      <c r="J1463" s="20" t="s">
        <v>25294</v>
      </c>
      <c r="K1463" s="24">
        <v>43053</v>
      </c>
      <c r="L1463" s="19">
        <v>0</v>
      </c>
      <c r="M1463" s="28">
        <v>74.95</v>
      </c>
      <c r="N1463" s="24"/>
    </row>
    <row r="1464" spans="2:14" hidden="1" x14ac:dyDescent="0.25">
      <c r="B1464" s="20">
        <v>33012263</v>
      </c>
      <c r="C1464" s="20"/>
      <c r="D1464" s="20"/>
      <c r="E1464" s="17" t="s">
        <v>4948</v>
      </c>
      <c r="F1464" s="21" t="s">
        <v>3093</v>
      </c>
      <c r="G1464" s="21" t="s">
        <v>205</v>
      </c>
      <c r="H1464" s="21" t="s">
        <v>206</v>
      </c>
      <c r="I1464" s="20" t="s">
        <v>4949</v>
      </c>
      <c r="J1464" s="20" t="s">
        <v>25295</v>
      </c>
      <c r="K1464" s="24">
        <v>43053</v>
      </c>
      <c r="L1464" s="19">
        <v>0</v>
      </c>
      <c r="M1464" s="28">
        <v>74.95</v>
      </c>
      <c r="N1464" s="24"/>
    </row>
    <row r="1465" spans="2:14" hidden="1" x14ac:dyDescent="0.25">
      <c r="B1465" s="20">
        <v>33012262</v>
      </c>
      <c r="C1465" s="20"/>
      <c r="D1465" s="20"/>
      <c r="E1465" s="17" t="s">
        <v>4950</v>
      </c>
      <c r="F1465" s="21" t="s">
        <v>3093</v>
      </c>
      <c r="G1465" s="21" t="s">
        <v>205</v>
      </c>
      <c r="H1465" s="21" t="s">
        <v>206</v>
      </c>
      <c r="I1465" s="20" t="s">
        <v>4951</v>
      </c>
      <c r="J1465" s="20" t="s">
        <v>25296</v>
      </c>
      <c r="K1465" s="24">
        <v>43053</v>
      </c>
      <c r="L1465" s="19">
        <v>0</v>
      </c>
      <c r="M1465" s="28">
        <v>74.95</v>
      </c>
      <c r="N1465" s="24"/>
    </row>
    <row r="1466" spans="2:14" hidden="1" x14ac:dyDescent="0.25">
      <c r="B1466" s="20">
        <v>33012261</v>
      </c>
      <c r="C1466" s="20"/>
      <c r="D1466" s="20"/>
      <c r="E1466" s="17" t="s">
        <v>4952</v>
      </c>
      <c r="F1466" s="21" t="s">
        <v>3093</v>
      </c>
      <c r="G1466" s="21" t="s">
        <v>205</v>
      </c>
      <c r="H1466" s="21" t="s">
        <v>206</v>
      </c>
      <c r="I1466" s="20" t="s">
        <v>4953</v>
      </c>
      <c r="J1466" s="20" t="s">
        <v>25297</v>
      </c>
      <c r="K1466" s="24">
        <v>43053</v>
      </c>
      <c r="L1466" s="19">
        <v>0</v>
      </c>
      <c r="M1466" s="28">
        <v>74.95</v>
      </c>
      <c r="N1466" s="24"/>
    </row>
    <row r="1467" spans="2:14" hidden="1" x14ac:dyDescent="0.25">
      <c r="B1467" s="20">
        <v>33012264</v>
      </c>
      <c r="C1467" s="20"/>
      <c r="D1467" s="20"/>
      <c r="E1467" s="17" t="s">
        <v>4954</v>
      </c>
      <c r="F1467" s="21" t="s">
        <v>3093</v>
      </c>
      <c r="G1467" s="21" t="s">
        <v>205</v>
      </c>
      <c r="H1467" s="21" t="s">
        <v>206</v>
      </c>
      <c r="I1467" s="20" t="s">
        <v>4955</v>
      </c>
      <c r="J1467" s="20" t="s">
        <v>25298</v>
      </c>
      <c r="K1467" s="24">
        <v>43053</v>
      </c>
      <c r="L1467" s="19">
        <v>0</v>
      </c>
      <c r="M1467" s="28">
        <v>74.95</v>
      </c>
      <c r="N1467" s="24"/>
    </row>
    <row r="1468" spans="2:14" hidden="1" x14ac:dyDescent="0.25">
      <c r="B1468" s="20">
        <v>33012259</v>
      </c>
      <c r="C1468" s="20"/>
      <c r="D1468" s="20"/>
      <c r="E1468" s="17" t="s">
        <v>4956</v>
      </c>
      <c r="F1468" s="21" t="s">
        <v>3093</v>
      </c>
      <c r="G1468" s="21" t="s">
        <v>205</v>
      </c>
      <c r="H1468" s="21" t="s">
        <v>206</v>
      </c>
      <c r="I1468" s="20" t="s">
        <v>4957</v>
      </c>
      <c r="J1468" s="20" t="s">
        <v>25299</v>
      </c>
      <c r="K1468" s="24">
        <v>43053</v>
      </c>
      <c r="L1468" s="19">
        <v>0</v>
      </c>
      <c r="M1468" s="28">
        <v>74.95</v>
      </c>
      <c r="N1468" s="24"/>
    </row>
    <row r="1469" spans="2:14" hidden="1" x14ac:dyDescent="0.25">
      <c r="B1469" s="20">
        <v>33012260</v>
      </c>
      <c r="C1469" s="20"/>
      <c r="D1469" s="20"/>
      <c r="E1469" s="17" t="s">
        <v>4958</v>
      </c>
      <c r="F1469" s="21" t="s">
        <v>3093</v>
      </c>
      <c r="G1469" s="21" t="s">
        <v>205</v>
      </c>
      <c r="H1469" s="21" t="s">
        <v>206</v>
      </c>
      <c r="I1469" s="20" t="s">
        <v>4959</v>
      </c>
      <c r="J1469" s="20" t="s">
        <v>25300</v>
      </c>
      <c r="K1469" s="24">
        <v>43053</v>
      </c>
      <c r="L1469" s="19">
        <v>0</v>
      </c>
      <c r="M1469" s="28">
        <v>74.95</v>
      </c>
      <c r="N1469" s="24"/>
    </row>
    <row r="1470" spans="2:14" hidden="1" x14ac:dyDescent="0.25">
      <c r="B1470" s="20">
        <v>33012257</v>
      </c>
      <c r="C1470" s="20"/>
      <c r="D1470" s="20"/>
      <c r="E1470" s="17" t="s">
        <v>4960</v>
      </c>
      <c r="F1470" s="21" t="s">
        <v>3093</v>
      </c>
      <c r="G1470" s="21" t="s">
        <v>205</v>
      </c>
      <c r="H1470" s="21" t="s">
        <v>206</v>
      </c>
      <c r="I1470" s="20" t="s">
        <v>4961</v>
      </c>
      <c r="J1470" s="20" t="s">
        <v>25301</v>
      </c>
      <c r="K1470" s="24">
        <v>43053</v>
      </c>
      <c r="L1470" s="19">
        <v>0</v>
      </c>
      <c r="M1470" s="28">
        <v>74.95</v>
      </c>
      <c r="N1470" s="24"/>
    </row>
    <row r="1471" spans="2:14" hidden="1" x14ac:dyDescent="0.25">
      <c r="B1471" s="20">
        <v>33012256</v>
      </c>
      <c r="C1471" s="20"/>
      <c r="D1471" s="20"/>
      <c r="E1471" s="17" t="s">
        <v>4962</v>
      </c>
      <c r="F1471" s="21" t="s">
        <v>3093</v>
      </c>
      <c r="G1471" s="21" t="s">
        <v>205</v>
      </c>
      <c r="H1471" s="21" t="s">
        <v>206</v>
      </c>
      <c r="I1471" s="20" t="s">
        <v>4963</v>
      </c>
      <c r="J1471" s="20" t="s">
        <v>25302</v>
      </c>
      <c r="K1471" s="24">
        <v>43053</v>
      </c>
      <c r="L1471" s="19">
        <v>0</v>
      </c>
      <c r="M1471" s="28">
        <v>74.95</v>
      </c>
      <c r="N1471" s="24"/>
    </row>
    <row r="1472" spans="2:14" hidden="1" x14ac:dyDescent="0.25">
      <c r="B1472" s="20">
        <v>33012255</v>
      </c>
      <c r="C1472" s="20"/>
      <c r="D1472" s="20"/>
      <c r="E1472" s="17" t="s">
        <v>4964</v>
      </c>
      <c r="F1472" s="21" t="s">
        <v>3093</v>
      </c>
      <c r="G1472" s="21" t="s">
        <v>205</v>
      </c>
      <c r="H1472" s="21" t="s">
        <v>206</v>
      </c>
      <c r="I1472" s="20" t="s">
        <v>4965</v>
      </c>
      <c r="J1472" s="20" t="s">
        <v>25303</v>
      </c>
      <c r="K1472" s="24">
        <v>43053</v>
      </c>
      <c r="L1472" s="19">
        <v>0</v>
      </c>
      <c r="M1472" s="28">
        <v>74.95</v>
      </c>
      <c r="N1472" s="24"/>
    </row>
    <row r="1473" spans="2:14" hidden="1" x14ac:dyDescent="0.25">
      <c r="B1473" s="20">
        <v>33012258</v>
      </c>
      <c r="C1473" s="20"/>
      <c r="D1473" s="20"/>
      <c r="E1473" s="17" t="s">
        <v>4966</v>
      </c>
      <c r="F1473" s="21" t="s">
        <v>3093</v>
      </c>
      <c r="G1473" s="21" t="s">
        <v>205</v>
      </c>
      <c r="H1473" s="21" t="s">
        <v>206</v>
      </c>
      <c r="I1473" s="20" t="s">
        <v>4967</v>
      </c>
      <c r="J1473" s="20" t="s">
        <v>25304</v>
      </c>
      <c r="K1473" s="24">
        <v>43053</v>
      </c>
      <c r="L1473" s="19">
        <v>0</v>
      </c>
      <c r="M1473" s="28">
        <v>74.95</v>
      </c>
      <c r="N1473" s="24"/>
    </row>
    <row r="1474" spans="2:14" hidden="1" x14ac:dyDescent="0.25">
      <c r="B1474" s="20">
        <v>33012271</v>
      </c>
      <c r="C1474" s="20"/>
      <c r="D1474" s="20"/>
      <c r="E1474" s="17" t="s">
        <v>4980</v>
      </c>
      <c r="F1474" s="21" t="s">
        <v>3093</v>
      </c>
      <c r="G1474" s="21" t="s">
        <v>205</v>
      </c>
      <c r="H1474" s="21" t="s">
        <v>206</v>
      </c>
      <c r="I1474" s="20" t="s">
        <v>4981</v>
      </c>
      <c r="J1474" s="20" t="s">
        <v>25305</v>
      </c>
      <c r="K1474" s="24">
        <v>43053</v>
      </c>
      <c r="L1474" s="19">
        <v>0</v>
      </c>
      <c r="M1474" s="28">
        <v>74.95</v>
      </c>
      <c r="N1474" s="24"/>
    </row>
    <row r="1475" spans="2:14" hidden="1" x14ac:dyDescent="0.25">
      <c r="B1475" s="20">
        <v>33012272</v>
      </c>
      <c r="C1475" s="20"/>
      <c r="D1475" s="20"/>
      <c r="E1475" s="17" t="s">
        <v>4982</v>
      </c>
      <c r="F1475" s="21" t="s">
        <v>3093</v>
      </c>
      <c r="G1475" s="21" t="s">
        <v>205</v>
      </c>
      <c r="H1475" s="21" t="s">
        <v>206</v>
      </c>
      <c r="I1475" s="20" t="s">
        <v>4983</v>
      </c>
      <c r="J1475" s="20" t="s">
        <v>25306</v>
      </c>
      <c r="K1475" s="24">
        <v>43053</v>
      </c>
      <c r="L1475" s="19">
        <v>0</v>
      </c>
      <c r="M1475" s="28">
        <v>74.95</v>
      </c>
      <c r="N1475" s="24"/>
    </row>
    <row r="1476" spans="2:14" hidden="1" x14ac:dyDescent="0.25">
      <c r="B1476" s="20">
        <v>33012269</v>
      </c>
      <c r="C1476" s="20"/>
      <c r="D1476" s="20"/>
      <c r="E1476" s="17" t="s">
        <v>4984</v>
      </c>
      <c r="F1476" s="21" t="s">
        <v>3093</v>
      </c>
      <c r="G1476" s="21" t="s">
        <v>205</v>
      </c>
      <c r="H1476" s="21" t="s">
        <v>206</v>
      </c>
      <c r="I1476" s="20" t="s">
        <v>4985</v>
      </c>
      <c r="J1476" s="20" t="s">
        <v>25307</v>
      </c>
      <c r="K1476" s="24">
        <v>43053</v>
      </c>
      <c r="L1476" s="19">
        <v>0</v>
      </c>
      <c r="M1476" s="28">
        <v>74.95</v>
      </c>
      <c r="N1476" s="24"/>
    </row>
    <row r="1477" spans="2:14" hidden="1" x14ac:dyDescent="0.25">
      <c r="B1477" s="20">
        <v>33012268</v>
      </c>
      <c r="C1477" s="20"/>
      <c r="D1477" s="20"/>
      <c r="E1477" s="17" t="s">
        <v>4986</v>
      </c>
      <c r="F1477" s="21" t="s">
        <v>3093</v>
      </c>
      <c r="G1477" s="21" t="s">
        <v>205</v>
      </c>
      <c r="H1477" s="21" t="s">
        <v>206</v>
      </c>
      <c r="I1477" s="20" t="s">
        <v>4987</v>
      </c>
      <c r="J1477" s="20" t="s">
        <v>25308</v>
      </c>
      <c r="K1477" s="24">
        <v>43053</v>
      </c>
      <c r="L1477" s="19">
        <v>0</v>
      </c>
      <c r="M1477" s="28">
        <v>74.95</v>
      </c>
      <c r="N1477" s="24"/>
    </row>
    <row r="1478" spans="2:14" hidden="1" x14ac:dyDescent="0.25">
      <c r="B1478" s="20">
        <v>33012267</v>
      </c>
      <c r="C1478" s="20"/>
      <c r="D1478" s="20"/>
      <c r="E1478" s="17" t="s">
        <v>4988</v>
      </c>
      <c r="F1478" s="21" t="s">
        <v>3093</v>
      </c>
      <c r="G1478" s="21" t="s">
        <v>205</v>
      </c>
      <c r="H1478" s="21" t="s">
        <v>206</v>
      </c>
      <c r="I1478" s="20" t="s">
        <v>4989</v>
      </c>
      <c r="J1478" s="20" t="s">
        <v>25309</v>
      </c>
      <c r="K1478" s="24">
        <v>43053</v>
      </c>
      <c r="L1478" s="19">
        <v>0</v>
      </c>
      <c r="M1478" s="28">
        <v>74.95</v>
      </c>
      <c r="N1478" s="24"/>
    </row>
    <row r="1479" spans="2:14" hidden="1" x14ac:dyDescent="0.25">
      <c r="B1479" s="20">
        <v>33012270</v>
      </c>
      <c r="C1479" s="20"/>
      <c r="D1479" s="20"/>
      <c r="E1479" s="17" t="s">
        <v>4990</v>
      </c>
      <c r="F1479" s="21" t="s">
        <v>3093</v>
      </c>
      <c r="G1479" s="21" t="s">
        <v>205</v>
      </c>
      <c r="H1479" s="21" t="s">
        <v>206</v>
      </c>
      <c r="I1479" s="20" t="s">
        <v>4991</v>
      </c>
      <c r="J1479" s="20" t="s">
        <v>25310</v>
      </c>
      <c r="K1479" s="24">
        <v>43053</v>
      </c>
      <c r="L1479" s="19">
        <v>0</v>
      </c>
      <c r="M1479" s="28">
        <v>74.95</v>
      </c>
      <c r="N1479" s="24"/>
    </row>
    <row r="1480" spans="2:14" hidden="1" x14ac:dyDescent="0.25">
      <c r="B1480" s="20">
        <v>33012277</v>
      </c>
      <c r="C1480" s="20"/>
      <c r="D1480" s="20"/>
      <c r="E1480" s="17" t="s">
        <v>5004</v>
      </c>
      <c r="F1480" s="21" t="s">
        <v>3093</v>
      </c>
      <c r="G1480" s="21" t="s">
        <v>205</v>
      </c>
      <c r="H1480" s="21" t="s">
        <v>206</v>
      </c>
      <c r="I1480" s="20" t="s">
        <v>5005</v>
      </c>
      <c r="J1480" s="20" t="s">
        <v>25311</v>
      </c>
      <c r="K1480" s="24">
        <v>43053</v>
      </c>
      <c r="L1480" s="19">
        <v>0</v>
      </c>
      <c r="M1480" s="28">
        <v>74.95</v>
      </c>
      <c r="N1480" s="24"/>
    </row>
    <row r="1481" spans="2:14" hidden="1" x14ac:dyDescent="0.25">
      <c r="B1481" s="20">
        <v>33012278</v>
      </c>
      <c r="C1481" s="20"/>
      <c r="D1481" s="20"/>
      <c r="E1481" s="17" t="s">
        <v>5006</v>
      </c>
      <c r="F1481" s="21" t="s">
        <v>3093</v>
      </c>
      <c r="G1481" s="21" t="s">
        <v>205</v>
      </c>
      <c r="H1481" s="21" t="s">
        <v>206</v>
      </c>
      <c r="I1481" s="20" t="s">
        <v>5007</v>
      </c>
      <c r="J1481" s="20" t="s">
        <v>25312</v>
      </c>
      <c r="K1481" s="24">
        <v>43053</v>
      </c>
      <c r="L1481" s="19">
        <v>0</v>
      </c>
      <c r="M1481" s="28">
        <v>74.95</v>
      </c>
      <c r="N1481" s="24"/>
    </row>
    <row r="1482" spans="2:14" hidden="1" x14ac:dyDescent="0.25">
      <c r="B1482" s="20">
        <v>33012275</v>
      </c>
      <c r="C1482" s="20"/>
      <c r="D1482" s="20"/>
      <c r="E1482" s="17" t="s">
        <v>5008</v>
      </c>
      <c r="F1482" s="21" t="s">
        <v>3093</v>
      </c>
      <c r="G1482" s="21" t="s">
        <v>205</v>
      </c>
      <c r="H1482" s="21" t="s">
        <v>206</v>
      </c>
      <c r="I1482" s="20" t="s">
        <v>5009</v>
      </c>
      <c r="J1482" s="20" t="s">
        <v>25313</v>
      </c>
      <c r="K1482" s="24">
        <v>43053</v>
      </c>
      <c r="L1482" s="19">
        <v>0</v>
      </c>
      <c r="M1482" s="28">
        <v>74.95</v>
      </c>
      <c r="N1482" s="24"/>
    </row>
    <row r="1483" spans="2:14" hidden="1" x14ac:dyDescent="0.25">
      <c r="B1483" s="20">
        <v>33012274</v>
      </c>
      <c r="C1483" s="20"/>
      <c r="D1483" s="20"/>
      <c r="E1483" s="17" t="s">
        <v>5010</v>
      </c>
      <c r="F1483" s="21" t="s">
        <v>3093</v>
      </c>
      <c r="G1483" s="21" t="s">
        <v>205</v>
      </c>
      <c r="H1483" s="21" t="s">
        <v>206</v>
      </c>
      <c r="I1483" s="20" t="s">
        <v>5011</v>
      </c>
      <c r="J1483" s="20" t="s">
        <v>25314</v>
      </c>
      <c r="K1483" s="24">
        <v>43053</v>
      </c>
      <c r="L1483" s="19">
        <v>0</v>
      </c>
      <c r="M1483" s="28">
        <v>74.95</v>
      </c>
      <c r="N1483" s="24"/>
    </row>
    <row r="1484" spans="2:14" hidden="1" x14ac:dyDescent="0.25">
      <c r="B1484" s="20">
        <v>33012273</v>
      </c>
      <c r="C1484" s="20"/>
      <c r="D1484" s="20"/>
      <c r="E1484" s="17" t="s">
        <v>5012</v>
      </c>
      <c r="F1484" s="21" t="s">
        <v>3093</v>
      </c>
      <c r="G1484" s="21" t="s">
        <v>205</v>
      </c>
      <c r="H1484" s="21" t="s">
        <v>206</v>
      </c>
      <c r="I1484" s="20" t="s">
        <v>5013</v>
      </c>
      <c r="J1484" s="20" t="s">
        <v>25315</v>
      </c>
      <c r="K1484" s="24">
        <v>43053</v>
      </c>
      <c r="L1484" s="19">
        <v>0</v>
      </c>
      <c r="M1484" s="28">
        <v>74.95</v>
      </c>
      <c r="N1484" s="24"/>
    </row>
    <row r="1485" spans="2:14" hidden="1" x14ac:dyDescent="0.25">
      <c r="B1485" s="20">
        <v>33012276</v>
      </c>
      <c r="C1485" s="20"/>
      <c r="D1485" s="20"/>
      <c r="E1485" s="17" t="s">
        <v>5014</v>
      </c>
      <c r="F1485" s="21" t="s">
        <v>3093</v>
      </c>
      <c r="G1485" s="21" t="s">
        <v>205</v>
      </c>
      <c r="H1485" s="21" t="s">
        <v>206</v>
      </c>
      <c r="I1485" s="20" t="s">
        <v>5015</v>
      </c>
      <c r="J1485" s="20" t="s">
        <v>25316</v>
      </c>
      <c r="K1485" s="24">
        <v>43053</v>
      </c>
      <c r="L1485" s="19">
        <v>0</v>
      </c>
      <c r="M1485" s="28">
        <v>74.95</v>
      </c>
      <c r="N1485" s="24"/>
    </row>
    <row r="1486" spans="2:14" hidden="1" x14ac:dyDescent="0.25">
      <c r="B1486" s="20">
        <v>33011692</v>
      </c>
      <c r="C1486" s="20"/>
      <c r="D1486" s="20"/>
      <c r="E1486" s="17" t="s">
        <v>6283</v>
      </c>
      <c r="F1486" s="21" t="s">
        <v>3093</v>
      </c>
      <c r="G1486" s="21" t="s">
        <v>205</v>
      </c>
      <c r="H1486" s="21" t="s">
        <v>206</v>
      </c>
      <c r="I1486" s="20" t="s">
        <v>6284</v>
      </c>
      <c r="J1486" s="20" t="s">
        <v>25317</v>
      </c>
      <c r="K1486" s="24">
        <v>42240</v>
      </c>
      <c r="L1486" s="19">
        <v>0</v>
      </c>
      <c r="M1486" s="28">
        <v>49.95</v>
      </c>
      <c r="N1486" s="24"/>
    </row>
    <row r="1487" spans="2:14" hidden="1" x14ac:dyDescent="0.25">
      <c r="B1487" s="20">
        <v>33011702</v>
      </c>
      <c r="C1487" s="20"/>
      <c r="D1487" s="20"/>
      <c r="E1487" s="17" t="s">
        <v>6285</v>
      </c>
      <c r="F1487" s="21" t="s">
        <v>3093</v>
      </c>
      <c r="G1487" s="21" t="s">
        <v>205</v>
      </c>
      <c r="H1487" s="21" t="s">
        <v>206</v>
      </c>
      <c r="I1487" s="20" t="s">
        <v>6286</v>
      </c>
      <c r="J1487" s="20" t="s">
        <v>25318</v>
      </c>
      <c r="K1487" s="24">
        <v>42240</v>
      </c>
      <c r="L1487" s="19">
        <v>0</v>
      </c>
      <c r="M1487" s="28">
        <v>49.95</v>
      </c>
      <c r="N1487" s="24"/>
    </row>
    <row r="1488" spans="2:14" hidden="1" x14ac:dyDescent="0.25">
      <c r="B1488" s="20">
        <v>33011703</v>
      </c>
      <c r="C1488" s="20"/>
      <c r="D1488" s="20"/>
      <c r="E1488" s="17" t="s">
        <v>6287</v>
      </c>
      <c r="F1488" s="21" t="s">
        <v>3093</v>
      </c>
      <c r="G1488" s="21" t="s">
        <v>205</v>
      </c>
      <c r="H1488" s="21" t="s">
        <v>206</v>
      </c>
      <c r="I1488" s="20" t="s">
        <v>6288</v>
      </c>
      <c r="J1488" s="20" t="s">
        <v>25319</v>
      </c>
      <c r="K1488" s="24">
        <v>42240</v>
      </c>
      <c r="L1488" s="19">
        <v>0</v>
      </c>
      <c r="M1488" s="28">
        <v>49.95</v>
      </c>
      <c r="N1488" s="24"/>
    </row>
    <row r="1489" spans="2:14" hidden="1" x14ac:dyDescent="0.25">
      <c r="B1489" s="20">
        <v>33011698</v>
      </c>
      <c r="C1489" s="20"/>
      <c r="D1489" s="20"/>
      <c r="E1489" s="17" t="s">
        <v>6289</v>
      </c>
      <c r="F1489" s="21" t="s">
        <v>3093</v>
      </c>
      <c r="G1489" s="21" t="s">
        <v>205</v>
      </c>
      <c r="H1489" s="21" t="s">
        <v>206</v>
      </c>
      <c r="I1489" s="20" t="s">
        <v>6290</v>
      </c>
      <c r="J1489" s="20" t="s">
        <v>25320</v>
      </c>
      <c r="K1489" s="24">
        <v>42240</v>
      </c>
      <c r="L1489" s="19">
        <v>0</v>
      </c>
      <c r="M1489" s="28">
        <v>49.95</v>
      </c>
      <c r="N1489" s="24"/>
    </row>
    <row r="1490" spans="2:14" hidden="1" x14ac:dyDescent="0.25">
      <c r="B1490" s="20">
        <v>33012223</v>
      </c>
      <c r="C1490" s="20"/>
      <c r="D1490" s="20"/>
      <c r="E1490" s="17" t="s">
        <v>6230</v>
      </c>
      <c r="F1490" s="21" t="s">
        <v>3093</v>
      </c>
      <c r="G1490" s="21" t="s">
        <v>205</v>
      </c>
      <c r="H1490" s="21" t="s">
        <v>206</v>
      </c>
      <c r="I1490" s="20" t="s">
        <v>6231</v>
      </c>
      <c r="J1490" s="20" t="s">
        <v>25369</v>
      </c>
      <c r="K1490" s="24">
        <v>43053</v>
      </c>
      <c r="L1490" s="19">
        <v>0</v>
      </c>
      <c r="M1490" s="28">
        <v>79.95</v>
      </c>
      <c r="N1490" s="24"/>
    </row>
    <row r="1491" spans="2:14" hidden="1" x14ac:dyDescent="0.25">
      <c r="B1491" s="20">
        <v>33012224</v>
      </c>
      <c r="C1491" s="20"/>
      <c r="D1491" s="20"/>
      <c r="E1491" s="17" t="s">
        <v>6232</v>
      </c>
      <c r="F1491" s="21" t="s">
        <v>3093</v>
      </c>
      <c r="G1491" s="21" t="s">
        <v>205</v>
      </c>
      <c r="H1491" s="21" t="s">
        <v>206</v>
      </c>
      <c r="I1491" s="20" t="s">
        <v>6233</v>
      </c>
      <c r="J1491" s="20" t="s">
        <v>25370</v>
      </c>
      <c r="K1491" s="24">
        <v>43053</v>
      </c>
      <c r="L1491" s="19">
        <v>0</v>
      </c>
      <c r="M1491" s="28">
        <v>79.95</v>
      </c>
      <c r="N1491" s="24"/>
    </row>
    <row r="1492" spans="2:14" hidden="1" x14ac:dyDescent="0.25">
      <c r="B1492" s="20">
        <v>33012229</v>
      </c>
      <c r="C1492" s="20"/>
      <c r="D1492" s="20"/>
      <c r="E1492" s="17" t="s">
        <v>6218</v>
      </c>
      <c r="F1492" s="21" t="s">
        <v>3093</v>
      </c>
      <c r="G1492" s="21" t="s">
        <v>205</v>
      </c>
      <c r="H1492" s="21" t="s">
        <v>206</v>
      </c>
      <c r="I1492" s="20" t="s">
        <v>6219</v>
      </c>
      <c r="J1492" s="20" t="s">
        <v>25371</v>
      </c>
      <c r="K1492" s="24">
        <v>43053</v>
      </c>
      <c r="L1492" s="19">
        <v>0</v>
      </c>
      <c r="M1492" s="28">
        <v>79.95</v>
      </c>
      <c r="N1492" s="24"/>
    </row>
    <row r="1493" spans="2:14" hidden="1" x14ac:dyDescent="0.25">
      <c r="B1493" s="20">
        <v>33012230</v>
      </c>
      <c r="C1493" s="20"/>
      <c r="D1493" s="20"/>
      <c r="E1493" s="17" t="s">
        <v>6220</v>
      </c>
      <c r="F1493" s="21" t="s">
        <v>3093</v>
      </c>
      <c r="G1493" s="21" t="s">
        <v>205</v>
      </c>
      <c r="H1493" s="21" t="s">
        <v>206</v>
      </c>
      <c r="I1493" s="20" t="s">
        <v>6221</v>
      </c>
      <c r="J1493" s="20" t="s">
        <v>25372</v>
      </c>
      <c r="K1493" s="24">
        <v>43053</v>
      </c>
      <c r="L1493" s="19">
        <v>0</v>
      </c>
      <c r="M1493" s="28">
        <v>79.95</v>
      </c>
      <c r="N1493" s="24"/>
    </row>
    <row r="1494" spans="2:14" hidden="1" x14ac:dyDescent="0.25">
      <c r="B1494" s="20">
        <v>33012227</v>
      </c>
      <c r="C1494" s="20"/>
      <c r="D1494" s="20"/>
      <c r="E1494" s="17" t="s">
        <v>6222</v>
      </c>
      <c r="F1494" s="21" t="s">
        <v>3093</v>
      </c>
      <c r="G1494" s="21" t="s">
        <v>205</v>
      </c>
      <c r="H1494" s="21" t="s">
        <v>206</v>
      </c>
      <c r="I1494" s="20" t="s">
        <v>6223</v>
      </c>
      <c r="J1494" s="20" t="s">
        <v>25373</v>
      </c>
      <c r="K1494" s="24">
        <v>43053</v>
      </c>
      <c r="L1494" s="19">
        <v>0</v>
      </c>
      <c r="M1494" s="28">
        <v>79.95</v>
      </c>
      <c r="N1494" s="24"/>
    </row>
    <row r="1495" spans="2:14" hidden="1" x14ac:dyDescent="0.25">
      <c r="B1495" s="20">
        <v>33012226</v>
      </c>
      <c r="C1495" s="20"/>
      <c r="D1495" s="20"/>
      <c r="E1495" s="17" t="s">
        <v>6224</v>
      </c>
      <c r="F1495" s="21" t="s">
        <v>3093</v>
      </c>
      <c r="G1495" s="21" t="s">
        <v>205</v>
      </c>
      <c r="H1495" s="21" t="s">
        <v>206</v>
      </c>
      <c r="I1495" s="20" t="s">
        <v>6225</v>
      </c>
      <c r="J1495" s="20" t="s">
        <v>25374</v>
      </c>
      <c r="K1495" s="24">
        <v>43053</v>
      </c>
      <c r="L1495" s="19">
        <v>0</v>
      </c>
      <c r="M1495" s="28">
        <v>79.95</v>
      </c>
      <c r="N1495" s="24"/>
    </row>
    <row r="1496" spans="2:14" hidden="1" x14ac:dyDescent="0.25">
      <c r="B1496" s="20">
        <v>33012225</v>
      </c>
      <c r="C1496" s="20"/>
      <c r="D1496" s="20"/>
      <c r="E1496" s="17" t="s">
        <v>6226</v>
      </c>
      <c r="F1496" s="21" t="s">
        <v>3093</v>
      </c>
      <c r="G1496" s="21" t="s">
        <v>205</v>
      </c>
      <c r="H1496" s="21" t="s">
        <v>206</v>
      </c>
      <c r="I1496" s="20" t="s">
        <v>6227</v>
      </c>
      <c r="J1496" s="20" t="s">
        <v>25375</v>
      </c>
      <c r="K1496" s="24">
        <v>43053</v>
      </c>
      <c r="L1496" s="19">
        <v>0</v>
      </c>
      <c r="M1496" s="28">
        <v>79.95</v>
      </c>
      <c r="N1496" s="24"/>
    </row>
    <row r="1497" spans="2:14" hidden="1" x14ac:dyDescent="0.25">
      <c r="B1497" s="20">
        <v>33012228</v>
      </c>
      <c r="C1497" s="20"/>
      <c r="D1497" s="20"/>
      <c r="E1497" s="17" t="s">
        <v>6228</v>
      </c>
      <c r="F1497" s="21" t="s">
        <v>3093</v>
      </c>
      <c r="G1497" s="21" t="s">
        <v>205</v>
      </c>
      <c r="H1497" s="21" t="s">
        <v>206</v>
      </c>
      <c r="I1497" s="20" t="s">
        <v>6229</v>
      </c>
      <c r="J1497" s="20" t="s">
        <v>25376</v>
      </c>
      <c r="K1497" s="24">
        <v>43053</v>
      </c>
      <c r="L1497" s="19">
        <v>0</v>
      </c>
      <c r="M1497" s="28">
        <v>79.95</v>
      </c>
      <c r="N1497" s="24"/>
    </row>
    <row r="1498" spans="2:14" hidden="1" x14ac:dyDescent="0.25">
      <c r="B1498" s="20">
        <v>33012221</v>
      </c>
      <c r="C1498" s="20"/>
      <c r="D1498" s="20"/>
      <c r="E1498" s="17" t="s">
        <v>6235</v>
      </c>
      <c r="F1498" s="21" t="s">
        <v>3093</v>
      </c>
      <c r="G1498" s="21" t="s">
        <v>205</v>
      </c>
      <c r="H1498" s="21" t="s">
        <v>206</v>
      </c>
      <c r="I1498" s="20" t="s">
        <v>6236</v>
      </c>
      <c r="J1498" s="20" t="s">
        <v>25377</v>
      </c>
      <c r="K1498" s="24">
        <v>43053</v>
      </c>
      <c r="L1498" s="19">
        <v>0</v>
      </c>
      <c r="M1498" s="28">
        <v>79.95</v>
      </c>
      <c r="N1498" s="24"/>
    </row>
    <row r="1499" spans="2:14" hidden="1" x14ac:dyDescent="0.25">
      <c r="B1499" s="20">
        <v>33012220</v>
      </c>
      <c r="C1499" s="20"/>
      <c r="D1499" s="20"/>
      <c r="E1499" s="17" t="s">
        <v>6238</v>
      </c>
      <c r="F1499" s="21" t="s">
        <v>3093</v>
      </c>
      <c r="G1499" s="21" t="s">
        <v>205</v>
      </c>
      <c r="H1499" s="21" t="s">
        <v>206</v>
      </c>
      <c r="I1499" s="20" t="s">
        <v>6239</v>
      </c>
      <c r="J1499" s="20" t="s">
        <v>25378</v>
      </c>
      <c r="K1499" s="24">
        <v>43053</v>
      </c>
      <c r="L1499" s="19">
        <v>0</v>
      </c>
      <c r="M1499" s="28">
        <v>79.95</v>
      </c>
      <c r="N1499" s="24"/>
    </row>
    <row r="1500" spans="2:14" hidden="1" x14ac:dyDescent="0.25">
      <c r="B1500" s="20">
        <v>33012219</v>
      </c>
      <c r="C1500" s="20"/>
      <c r="D1500" s="20"/>
      <c r="E1500" s="17" t="s">
        <v>6241</v>
      </c>
      <c r="F1500" s="21" t="s">
        <v>3093</v>
      </c>
      <c r="G1500" s="21" t="s">
        <v>205</v>
      </c>
      <c r="H1500" s="21" t="s">
        <v>206</v>
      </c>
      <c r="I1500" s="20" t="s">
        <v>6242</v>
      </c>
      <c r="J1500" s="20" t="s">
        <v>25379</v>
      </c>
      <c r="K1500" s="24">
        <v>43053</v>
      </c>
      <c r="L1500" s="19">
        <v>0</v>
      </c>
      <c r="M1500" s="28">
        <v>79.95</v>
      </c>
      <c r="N1500" s="24"/>
    </row>
    <row r="1501" spans="2:14" hidden="1" x14ac:dyDescent="0.25">
      <c r="B1501" s="20">
        <v>33012222</v>
      </c>
      <c r="C1501" s="20"/>
      <c r="D1501" s="20"/>
      <c r="E1501" s="17" t="s">
        <v>6244</v>
      </c>
      <c r="F1501" s="21" t="s">
        <v>3093</v>
      </c>
      <c r="G1501" s="21" t="s">
        <v>205</v>
      </c>
      <c r="H1501" s="21" t="s">
        <v>206</v>
      </c>
      <c r="I1501" s="20" t="s">
        <v>6245</v>
      </c>
      <c r="J1501" s="20" t="s">
        <v>25380</v>
      </c>
      <c r="K1501" s="24">
        <v>43053</v>
      </c>
      <c r="L1501" s="19">
        <v>0</v>
      </c>
      <c r="M1501" s="28">
        <v>79.95</v>
      </c>
      <c r="N1501" s="24"/>
    </row>
    <row r="1502" spans="2:14" hidden="1" x14ac:dyDescent="0.25">
      <c r="B1502" s="20">
        <v>33012562</v>
      </c>
      <c r="C1502" s="20"/>
      <c r="D1502" s="20"/>
      <c r="E1502" s="17" t="s">
        <v>6247</v>
      </c>
      <c r="F1502" s="21" t="s">
        <v>3093</v>
      </c>
      <c r="G1502" s="21" t="s">
        <v>205</v>
      </c>
      <c r="H1502" s="21" t="s">
        <v>206</v>
      </c>
      <c r="I1502" s="20" t="s">
        <v>6248</v>
      </c>
      <c r="J1502" s="20" t="s">
        <v>25381</v>
      </c>
      <c r="K1502" s="24">
        <v>43617</v>
      </c>
      <c r="L1502" s="19">
        <v>0</v>
      </c>
      <c r="M1502" s="28">
        <v>79.95</v>
      </c>
      <c r="N1502" s="24"/>
    </row>
    <row r="1503" spans="2:14" hidden="1" x14ac:dyDescent="0.25">
      <c r="B1503" s="20">
        <v>33012563</v>
      </c>
      <c r="C1503" s="20"/>
      <c r="D1503" s="20"/>
      <c r="E1503" s="17" t="s">
        <v>6249</v>
      </c>
      <c r="F1503" s="21" t="s">
        <v>3093</v>
      </c>
      <c r="G1503" s="21" t="s">
        <v>205</v>
      </c>
      <c r="H1503" s="21" t="s">
        <v>206</v>
      </c>
      <c r="I1503" s="20" t="s">
        <v>6250</v>
      </c>
      <c r="J1503" s="20" t="s">
        <v>25382</v>
      </c>
      <c r="K1503" s="24">
        <v>43617</v>
      </c>
      <c r="L1503" s="19">
        <v>0</v>
      </c>
      <c r="M1503" s="28">
        <v>79.95</v>
      </c>
      <c r="N1503" s="24"/>
    </row>
    <row r="1504" spans="2:14" hidden="1" x14ac:dyDescent="0.25">
      <c r="B1504" s="20">
        <v>33012560</v>
      </c>
      <c r="C1504" s="20"/>
      <c r="D1504" s="20"/>
      <c r="E1504" s="17" t="s">
        <v>6251</v>
      </c>
      <c r="F1504" s="21" t="s">
        <v>3093</v>
      </c>
      <c r="G1504" s="21" t="s">
        <v>205</v>
      </c>
      <c r="H1504" s="21" t="s">
        <v>206</v>
      </c>
      <c r="I1504" s="20" t="s">
        <v>6252</v>
      </c>
      <c r="J1504" s="20" t="s">
        <v>25383</v>
      </c>
      <c r="K1504" s="24">
        <v>43617</v>
      </c>
      <c r="L1504" s="19">
        <v>0</v>
      </c>
      <c r="M1504" s="28">
        <v>79.95</v>
      </c>
      <c r="N1504" s="24"/>
    </row>
    <row r="1505" spans="2:14" hidden="1" x14ac:dyDescent="0.25">
      <c r="B1505" s="20">
        <v>33012559</v>
      </c>
      <c r="C1505" s="20"/>
      <c r="D1505" s="20"/>
      <c r="E1505" s="17" t="s">
        <v>6253</v>
      </c>
      <c r="F1505" s="21" t="s">
        <v>3093</v>
      </c>
      <c r="G1505" s="21" t="s">
        <v>205</v>
      </c>
      <c r="H1505" s="21" t="s">
        <v>206</v>
      </c>
      <c r="I1505" s="20" t="s">
        <v>6254</v>
      </c>
      <c r="J1505" s="20" t="s">
        <v>25384</v>
      </c>
      <c r="K1505" s="24">
        <v>43617</v>
      </c>
      <c r="L1505" s="19">
        <v>0</v>
      </c>
      <c r="M1505" s="28">
        <v>79.95</v>
      </c>
      <c r="N1505" s="24"/>
    </row>
    <row r="1506" spans="2:14" hidden="1" x14ac:dyDescent="0.25">
      <c r="B1506" s="20">
        <v>33012558</v>
      </c>
      <c r="C1506" s="20"/>
      <c r="D1506" s="20"/>
      <c r="E1506" s="17" t="s">
        <v>6255</v>
      </c>
      <c r="F1506" s="21" t="s">
        <v>3093</v>
      </c>
      <c r="G1506" s="21" t="s">
        <v>205</v>
      </c>
      <c r="H1506" s="21" t="s">
        <v>206</v>
      </c>
      <c r="I1506" s="20" t="s">
        <v>6256</v>
      </c>
      <c r="J1506" s="20" t="s">
        <v>25385</v>
      </c>
      <c r="K1506" s="24">
        <v>43617</v>
      </c>
      <c r="L1506" s="19">
        <v>0</v>
      </c>
      <c r="M1506" s="28">
        <v>79.95</v>
      </c>
      <c r="N1506" s="24"/>
    </row>
    <row r="1507" spans="2:14" hidden="1" x14ac:dyDescent="0.25">
      <c r="B1507" s="20">
        <v>33012561</v>
      </c>
      <c r="C1507" s="20"/>
      <c r="D1507" s="20"/>
      <c r="E1507" s="17" t="s">
        <v>6257</v>
      </c>
      <c r="F1507" s="21" t="s">
        <v>3093</v>
      </c>
      <c r="G1507" s="21" t="s">
        <v>205</v>
      </c>
      <c r="H1507" s="21" t="s">
        <v>206</v>
      </c>
      <c r="I1507" s="20" t="s">
        <v>6258</v>
      </c>
      <c r="J1507" s="20" t="s">
        <v>25386</v>
      </c>
      <c r="K1507" s="24">
        <v>43617</v>
      </c>
      <c r="L1507" s="19">
        <v>0</v>
      </c>
      <c r="M1507" s="28">
        <v>79.95</v>
      </c>
      <c r="N1507" s="24"/>
    </row>
    <row r="1508" spans="2:14" hidden="1" x14ac:dyDescent="0.25">
      <c r="B1508" s="20">
        <v>33012235</v>
      </c>
      <c r="C1508" s="20"/>
      <c r="D1508" s="20"/>
      <c r="E1508" s="17" t="s">
        <v>6271</v>
      </c>
      <c r="F1508" s="21" t="s">
        <v>3093</v>
      </c>
      <c r="G1508" s="21" t="s">
        <v>205</v>
      </c>
      <c r="H1508" s="21" t="s">
        <v>206</v>
      </c>
      <c r="I1508" s="20" t="s">
        <v>6272</v>
      </c>
      <c r="J1508" s="20" t="s">
        <v>25387</v>
      </c>
      <c r="K1508" s="24">
        <v>43053</v>
      </c>
      <c r="L1508" s="19">
        <v>0</v>
      </c>
      <c r="M1508" s="28">
        <v>79.95</v>
      </c>
      <c r="N1508" s="24"/>
    </row>
    <row r="1509" spans="2:14" hidden="1" x14ac:dyDescent="0.25">
      <c r="B1509" s="20">
        <v>33012236</v>
      </c>
      <c r="C1509" s="20"/>
      <c r="D1509" s="20"/>
      <c r="E1509" s="17" t="s">
        <v>6273</v>
      </c>
      <c r="F1509" s="21" t="s">
        <v>3093</v>
      </c>
      <c r="G1509" s="21" t="s">
        <v>205</v>
      </c>
      <c r="H1509" s="21" t="s">
        <v>206</v>
      </c>
      <c r="I1509" s="20" t="s">
        <v>6274</v>
      </c>
      <c r="J1509" s="20" t="s">
        <v>25388</v>
      </c>
      <c r="K1509" s="24">
        <v>43053</v>
      </c>
      <c r="L1509" s="19">
        <v>0</v>
      </c>
      <c r="M1509" s="28">
        <v>79.95</v>
      </c>
      <c r="N1509" s="24"/>
    </row>
    <row r="1510" spans="2:14" hidden="1" x14ac:dyDescent="0.25">
      <c r="B1510" s="20">
        <v>33012233</v>
      </c>
      <c r="C1510" s="20"/>
      <c r="D1510" s="20"/>
      <c r="E1510" s="17" t="s">
        <v>6275</v>
      </c>
      <c r="F1510" s="21" t="s">
        <v>3093</v>
      </c>
      <c r="G1510" s="21" t="s">
        <v>205</v>
      </c>
      <c r="H1510" s="21" t="s">
        <v>206</v>
      </c>
      <c r="I1510" s="20" t="s">
        <v>6276</v>
      </c>
      <c r="J1510" s="20" t="s">
        <v>25389</v>
      </c>
      <c r="K1510" s="24">
        <v>43053</v>
      </c>
      <c r="L1510" s="19">
        <v>0</v>
      </c>
      <c r="M1510" s="28">
        <v>79.95</v>
      </c>
      <c r="N1510" s="24"/>
    </row>
    <row r="1511" spans="2:14" hidden="1" x14ac:dyDescent="0.25">
      <c r="B1511" s="20">
        <v>33012232</v>
      </c>
      <c r="C1511" s="20"/>
      <c r="D1511" s="20"/>
      <c r="E1511" s="17" t="s">
        <v>6277</v>
      </c>
      <c r="F1511" s="21" t="s">
        <v>3093</v>
      </c>
      <c r="G1511" s="21" t="s">
        <v>205</v>
      </c>
      <c r="H1511" s="21" t="s">
        <v>206</v>
      </c>
      <c r="I1511" s="20" t="s">
        <v>6278</v>
      </c>
      <c r="J1511" s="20" t="s">
        <v>25390</v>
      </c>
      <c r="K1511" s="24">
        <v>43053</v>
      </c>
      <c r="L1511" s="19">
        <v>0</v>
      </c>
      <c r="M1511" s="28">
        <v>79.95</v>
      </c>
      <c r="N1511" s="24"/>
    </row>
    <row r="1512" spans="2:14" hidden="1" x14ac:dyDescent="0.25">
      <c r="B1512" s="20">
        <v>33012231</v>
      </c>
      <c r="C1512" s="20"/>
      <c r="D1512" s="20"/>
      <c r="E1512" s="17" t="s">
        <v>6279</v>
      </c>
      <c r="F1512" s="21" t="s">
        <v>3093</v>
      </c>
      <c r="G1512" s="21" t="s">
        <v>205</v>
      </c>
      <c r="H1512" s="21" t="s">
        <v>206</v>
      </c>
      <c r="I1512" s="20" t="s">
        <v>6280</v>
      </c>
      <c r="J1512" s="20" t="s">
        <v>25391</v>
      </c>
      <c r="K1512" s="24">
        <v>43053</v>
      </c>
      <c r="L1512" s="19">
        <v>0</v>
      </c>
      <c r="M1512" s="28">
        <v>79.95</v>
      </c>
      <c r="N1512" s="24"/>
    </row>
    <row r="1513" spans="2:14" hidden="1" x14ac:dyDescent="0.25">
      <c r="B1513" s="20">
        <v>33012234</v>
      </c>
      <c r="C1513" s="20"/>
      <c r="D1513" s="20"/>
      <c r="E1513" s="17" t="s">
        <v>6281</v>
      </c>
      <c r="F1513" s="21" t="s">
        <v>3093</v>
      </c>
      <c r="G1513" s="21" t="s">
        <v>205</v>
      </c>
      <c r="H1513" s="21" t="s">
        <v>206</v>
      </c>
      <c r="I1513" s="20" t="s">
        <v>6282</v>
      </c>
      <c r="J1513" s="20" t="s">
        <v>25392</v>
      </c>
      <c r="K1513" s="24">
        <v>43053</v>
      </c>
      <c r="L1513" s="19">
        <v>0</v>
      </c>
      <c r="M1513" s="28">
        <v>79.95</v>
      </c>
      <c r="N1513" s="24"/>
    </row>
    <row r="1514" spans="2:14" hidden="1" x14ac:dyDescent="0.25">
      <c r="B1514" s="20">
        <v>33012241</v>
      </c>
      <c r="C1514" s="20"/>
      <c r="D1514" s="20"/>
      <c r="E1514" s="17" t="s">
        <v>6259</v>
      </c>
      <c r="F1514" s="21" t="s">
        <v>3093</v>
      </c>
      <c r="G1514" s="21" t="s">
        <v>205</v>
      </c>
      <c r="H1514" s="21" t="s">
        <v>206</v>
      </c>
      <c r="I1514" s="20" t="s">
        <v>6260</v>
      </c>
      <c r="J1514" s="20" t="s">
        <v>25393</v>
      </c>
      <c r="K1514" s="24">
        <v>43053</v>
      </c>
      <c r="L1514" s="19">
        <v>0</v>
      </c>
      <c r="M1514" s="28">
        <v>79.95</v>
      </c>
      <c r="N1514" s="24"/>
    </row>
    <row r="1515" spans="2:14" hidden="1" x14ac:dyDescent="0.25">
      <c r="B1515" s="20">
        <v>33012242</v>
      </c>
      <c r="C1515" s="20"/>
      <c r="D1515" s="20"/>
      <c r="E1515" s="17" t="s">
        <v>6261</v>
      </c>
      <c r="F1515" s="21" t="s">
        <v>3093</v>
      </c>
      <c r="G1515" s="21" t="s">
        <v>205</v>
      </c>
      <c r="H1515" s="21" t="s">
        <v>206</v>
      </c>
      <c r="I1515" s="20" t="s">
        <v>6262</v>
      </c>
      <c r="J1515" s="20" t="s">
        <v>25394</v>
      </c>
      <c r="K1515" s="24">
        <v>43053</v>
      </c>
      <c r="L1515" s="19">
        <v>0</v>
      </c>
      <c r="M1515" s="28">
        <v>79.95</v>
      </c>
      <c r="N1515" s="24"/>
    </row>
    <row r="1516" spans="2:14" hidden="1" x14ac:dyDescent="0.25">
      <c r="B1516" s="20">
        <v>33012239</v>
      </c>
      <c r="C1516" s="20"/>
      <c r="D1516" s="20"/>
      <c r="E1516" s="17" t="s">
        <v>6263</v>
      </c>
      <c r="F1516" s="21" t="s">
        <v>3093</v>
      </c>
      <c r="G1516" s="21" t="s">
        <v>205</v>
      </c>
      <c r="H1516" s="21" t="s">
        <v>206</v>
      </c>
      <c r="I1516" s="20" t="s">
        <v>6264</v>
      </c>
      <c r="J1516" s="20" t="s">
        <v>25395</v>
      </c>
      <c r="K1516" s="24">
        <v>43053</v>
      </c>
      <c r="L1516" s="19">
        <v>0</v>
      </c>
      <c r="M1516" s="28">
        <v>79.95</v>
      </c>
      <c r="N1516" s="24"/>
    </row>
    <row r="1517" spans="2:14" hidden="1" x14ac:dyDescent="0.25">
      <c r="B1517" s="20">
        <v>33012238</v>
      </c>
      <c r="C1517" s="20"/>
      <c r="D1517" s="20"/>
      <c r="E1517" s="17" t="s">
        <v>6265</v>
      </c>
      <c r="F1517" s="21" t="s">
        <v>3093</v>
      </c>
      <c r="G1517" s="21" t="s">
        <v>205</v>
      </c>
      <c r="H1517" s="21" t="s">
        <v>206</v>
      </c>
      <c r="I1517" s="20" t="s">
        <v>6266</v>
      </c>
      <c r="J1517" s="20" t="s">
        <v>25396</v>
      </c>
      <c r="K1517" s="24">
        <v>43053</v>
      </c>
      <c r="L1517" s="19">
        <v>0</v>
      </c>
      <c r="M1517" s="28">
        <v>79.95</v>
      </c>
      <c r="N1517" s="24"/>
    </row>
    <row r="1518" spans="2:14" hidden="1" x14ac:dyDescent="0.25">
      <c r="B1518" s="20">
        <v>33012237</v>
      </c>
      <c r="C1518" s="20"/>
      <c r="D1518" s="20"/>
      <c r="E1518" s="17" t="s">
        <v>6267</v>
      </c>
      <c r="F1518" s="21" t="s">
        <v>3093</v>
      </c>
      <c r="G1518" s="21" t="s">
        <v>205</v>
      </c>
      <c r="H1518" s="21" t="s">
        <v>206</v>
      </c>
      <c r="I1518" s="20" t="s">
        <v>6268</v>
      </c>
      <c r="J1518" s="20" t="s">
        <v>25397</v>
      </c>
      <c r="K1518" s="24">
        <v>43053</v>
      </c>
      <c r="L1518" s="19">
        <v>0</v>
      </c>
      <c r="M1518" s="28">
        <v>79.95</v>
      </c>
      <c r="N1518" s="24"/>
    </row>
    <row r="1519" spans="2:14" hidden="1" x14ac:dyDescent="0.25">
      <c r="B1519" s="20">
        <v>33012240</v>
      </c>
      <c r="C1519" s="20"/>
      <c r="D1519" s="20"/>
      <c r="E1519" s="17" t="s">
        <v>6269</v>
      </c>
      <c r="F1519" s="21" t="s">
        <v>3093</v>
      </c>
      <c r="G1519" s="21" t="s">
        <v>205</v>
      </c>
      <c r="H1519" s="21" t="s">
        <v>206</v>
      </c>
      <c r="I1519" s="20" t="s">
        <v>6270</v>
      </c>
      <c r="J1519" s="20" t="s">
        <v>25398</v>
      </c>
      <c r="K1519" s="24">
        <v>43053</v>
      </c>
      <c r="L1519" s="19">
        <v>0</v>
      </c>
      <c r="M1519" s="28">
        <v>79.95</v>
      </c>
      <c r="N1519" s="24"/>
    </row>
    <row r="1520" spans="2:14" hidden="1" x14ac:dyDescent="0.25">
      <c r="B1520" s="20">
        <v>33100491</v>
      </c>
      <c r="C1520" s="20"/>
      <c r="D1520" s="20"/>
      <c r="E1520" s="17" t="s">
        <v>4893</v>
      </c>
      <c r="F1520" s="21" t="s">
        <v>3093</v>
      </c>
      <c r="G1520" s="21" t="s">
        <v>205</v>
      </c>
      <c r="H1520" s="21" t="s">
        <v>206</v>
      </c>
      <c r="I1520" s="20" t="s">
        <v>4894</v>
      </c>
      <c r="J1520" s="20" t="s">
        <v>25489</v>
      </c>
      <c r="K1520" s="24">
        <v>42513</v>
      </c>
      <c r="L1520" s="19">
        <v>0</v>
      </c>
      <c r="M1520" s="28">
        <v>79.95</v>
      </c>
      <c r="N1520" s="24"/>
    </row>
    <row r="1521" spans="1:14" hidden="1" x14ac:dyDescent="0.25">
      <c r="B1521" s="20">
        <v>33100492</v>
      </c>
      <c r="C1521" s="20"/>
      <c r="D1521" s="20"/>
      <c r="E1521" s="17" t="s">
        <v>4895</v>
      </c>
      <c r="F1521" s="21" t="s">
        <v>3093</v>
      </c>
      <c r="G1521" s="21" t="s">
        <v>205</v>
      </c>
      <c r="H1521" s="21" t="s">
        <v>206</v>
      </c>
      <c r="I1521" s="20" t="s">
        <v>4896</v>
      </c>
      <c r="J1521" s="20" t="s">
        <v>25490</v>
      </c>
      <c r="K1521" s="24">
        <v>42513</v>
      </c>
      <c r="L1521" s="19">
        <v>0</v>
      </c>
      <c r="M1521" s="28">
        <v>79.95</v>
      </c>
      <c r="N1521" s="24"/>
    </row>
    <row r="1522" spans="1:14" hidden="1" x14ac:dyDescent="0.25">
      <c r="B1522" s="20">
        <v>33100489</v>
      </c>
      <c r="C1522" s="20"/>
      <c r="D1522" s="20"/>
      <c r="E1522" s="17" t="s">
        <v>4897</v>
      </c>
      <c r="F1522" s="21" t="s">
        <v>3093</v>
      </c>
      <c r="G1522" s="21" t="s">
        <v>205</v>
      </c>
      <c r="H1522" s="21" t="s">
        <v>206</v>
      </c>
      <c r="I1522" s="20" t="s">
        <v>4898</v>
      </c>
      <c r="J1522" s="20" t="s">
        <v>25491</v>
      </c>
      <c r="K1522" s="24">
        <v>42513</v>
      </c>
      <c r="L1522" s="19">
        <v>0</v>
      </c>
      <c r="M1522" s="28">
        <v>79.95</v>
      </c>
      <c r="N1522" s="24"/>
    </row>
    <row r="1523" spans="1:14" hidden="1" x14ac:dyDescent="0.25">
      <c r="B1523" s="20">
        <v>33100488</v>
      </c>
      <c r="C1523" s="20"/>
      <c r="D1523" s="20"/>
      <c r="E1523" s="17" t="s">
        <v>4899</v>
      </c>
      <c r="F1523" s="21" t="s">
        <v>3093</v>
      </c>
      <c r="G1523" s="21" t="s">
        <v>205</v>
      </c>
      <c r="H1523" s="21" t="s">
        <v>206</v>
      </c>
      <c r="I1523" s="20" t="s">
        <v>4900</v>
      </c>
      <c r="J1523" s="20" t="s">
        <v>25492</v>
      </c>
      <c r="K1523" s="24">
        <v>42513</v>
      </c>
      <c r="L1523" s="19">
        <v>0</v>
      </c>
      <c r="M1523" s="28">
        <v>79.95</v>
      </c>
      <c r="N1523" s="24"/>
    </row>
    <row r="1524" spans="1:14" hidden="1" x14ac:dyDescent="0.25">
      <c r="B1524" s="20">
        <v>33100487</v>
      </c>
      <c r="C1524" s="20"/>
      <c r="D1524" s="20"/>
      <c r="E1524" s="17" t="s">
        <v>4901</v>
      </c>
      <c r="F1524" s="21" t="s">
        <v>3093</v>
      </c>
      <c r="G1524" s="21" t="s">
        <v>205</v>
      </c>
      <c r="H1524" s="21" t="s">
        <v>206</v>
      </c>
      <c r="I1524" s="20" t="s">
        <v>4902</v>
      </c>
      <c r="J1524" s="20" t="s">
        <v>25493</v>
      </c>
      <c r="K1524" s="24">
        <v>42513</v>
      </c>
      <c r="L1524" s="19">
        <v>0</v>
      </c>
      <c r="M1524" s="28">
        <v>79.95</v>
      </c>
      <c r="N1524" s="24"/>
    </row>
    <row r="1525" spans="1:14" hidden="1" x14ac:dyDescent="0.25">
      <c r="B1525" s="20">
        <v>33100490</v>
      </c>
      <c r="C1525" s="20"/>
      <c r="D1525" s="20"/>
      <c r="E1525" s="17" t="s">
        <v>4903</v>
      </c>
      <c r="F1525" s="21" t="s">
        <v>3093</v>
      </c>
      <c r="G1525" s="21" t="s">
        <v>205</v>
      </c>
      <c r="H1525" s="21" t="s">
        <v>206</v>
      </c>
      <c r="I1525" s="20" t="s">
        <v>4904</v>
      </c>
      <c r="J1525" s="20" t="s">
        <v>25494</v>
      </c>
      <c r="K1525" s="24">
        <v>42513</v>
      </c>
      <c r="L1525" s="19">
        <v>0</v>
      </c>
      <c r="M1525" s="28">
        <v>79.95</v>
      </c>
      <c r="N1525" s="24"/>
    </row>
    <row r="1526" spans="1:14" hidden="1" x14ac:dyDescent="0.25">
      <c r="B1526" s="20">
        <v>33100497</v>
      </c>
      <c r="C1526" s="20"/>
      <c r="D1526" s="20"/>
      <c r="E1526" s="17" t="s">
        <v>4877</v>
      </c>
      <c r="F1526" s="21" t="s">
        <v>3093</v>
      </c>
      <c r="G1526" s="21" t="s">
        <v>205</v>
      </c>
      <c r="H1526" s="21" t="s">
        <v>206</v>
      </c>
      <c r="I1526" s="20" t="s">
        <v>4878</v>
      </c>
      <c r="J1526" s="20" t="s">
        <v>25495</v>
      </c>
      <c r="K1526" s="24">
        <v>42513</v>
      </c>
      <c r="L1526" s="19">
        <v>0</v>
      </c>
      <c r="M1526" s="28">
        <v>79.95</v>
      </c>
      <c r="N1526" s="24"/>
    </row>
    <row r="1527" spans="1:14" hidden="1" x14ac:dyDescent="0.25">
      <c r="B1527" s="20">
        <v>33100498</v>
      </c>
      <c r="C1527" s="20"/>
      <c r="D1527" s="20"/>
      <c r="E1527" s="17" t="s">
        <v>4879</v>
      </c>
      <c r="F1527" s="21" t="s">
        <v>3093</v>
      </c>
      <c r="G1527" s="21" t="s">
        <v>205</v>
      </c>
      <c r="H1527" s="21" t="s">
        <v>206</v>
      </c>
      <c r="I1527" s="20" t="s">
        <v>4880</v>
      </c>
      <c r="J1527" s="20" t="s">
        <v>25496</v>
      </c>
      <c r="K1527" s="24">
        <v>42513</v>
      </c>
      <c r="L1527" s="19">
        <v>0</v>
      </c>
      <c r="M1527" s="28">
        <v>79.95</v>
      </c>
      <c r="N1527" s="24"/>
    </row>
    <row r="1528" spans="1:14" hidden="1" x14ac:dyDescent="0.25">
      <c r="B1528" s="20">
        <v>33100495</v>
      </c>
      <c r="C1528" s="20"/>
      <c r="D1528" s="20"/>
      <c r="E1528" s="17" t="s">
        <v>4881</v>
      </c>
      <c r="F1528" s="21" t="s">
        <v>3093</v>
      </c>
      <c r="G1528" s="21" t="s">
        <v>205</v>
      </c>
      <c r="H1528" s="21" t="s">
        <v>206</v>
      </c>
      <c r="I1528" s="20" t="s">
        <v>4882</v>
      </c>
      <c r="J1528" s="20" t="s">
        <v>25497</v>
      </c>
      <c r="K1528" s="24">
        <v>42513</v>
      </c>
      <c r="L1528" s="19">
        <v>0</v>
      </c>
      <c r="M1528" s="28">
        <v>79.95</v>
      </c>
      <c r="N1528" s="24"/>
    </row>
    <row r="1529" spans="1:14" hidden="1" x14ac:dyDescent="0.25">
      <c r="B1529" s="20">
        <v>33100494</v>
      </c>
      <c r="C1529" s="20"/>
      <c r="D1529" s="20"/>
      <c r="E1529" s="17" t="s">
        <v>4883</v>
      </c>
      <c r="F1529" s="21" t="s">
        <v>3093</v>
      </c>
      <c r="G1529" s="21" t="s">
        <v>205</v>
      </c>
      <c r="H1529" s="21" t="s">
        <v>206</v>
      </c>
      <c r="I1529" s="20" t="s">
        <v>4884</v>
      </c>
      <c r="J1529" s="20" t="s">
        <v>25498</v>
      </c>
      <c r="K1529" s="24">
        <v>42513</v>
      </c>
      <c r="L1529" s="19">
        <v>0</v>
      </c>
      <c r="M1529" s="28">
        <v>79.95</v>
      </c>
      <c r="N1529" s="24"/>
    </row>
    <row r="1530" spans="1:14" hidden="1" x14ac:dyDescent="0.25">
      <c r="B1530" s="20">
        <v>33100493</v>
      </c>
      <c r="C1530" s="20"/>
      <c r="D1530" s="20"/>
      <c r="E1530" s="17" t="s">
        <v>4885</v>
      </c>
      <c r="F1530" s="21" t="s">
        <v>3093</v>
      </c>
      <c r="G1530" s="21" t="s">
        <v>205</v>
      </c>
      <c r="H1530" s="21" t="s">
        <v>206</v>
      </c>
      <c r="I1530" s="20" t="s">
        <v>4886</v>
      </c>
      <c r="J1530" s="20" t="s">
        <v>25499</v>
      </c>
      <c r="K1530" s="24">
        <v>42513</v>
      </c>
      <c r="L1530" s="19">
        <v>0</v>
      </c>
      <c r="M1530" s="28">
        <v>79.95</v>
      </c>
      <c r="N1530" s="24"/>
    </row>
    <row r="1531" spans="1:14" hidden="1" x14ac:dyDescent="0.25">
      <c r="B1531" s="20">
        <v>33100496</v>
      </c>
      <c r="C1531" s="20"/>
      <c r="D1531" s="20"/>
      <c r="E1531" s="17" t="s">
        <v>4887</v>
      </c>
      <c r="F1531" s="21" t="s">
        <v>3093</v>
      </c>
      <c r="G1531" s="21" t="s">
        <v>205</v>
      </c>
      <c r="H1531" s="21" t="s">
        <v>206</v>
      </c>
      <c r="I1531" s="20" t="s">
        <v>4888</v>
      </c>
      <c r="J1531" s="20" t="s">
        <v>25500</v>
      </c>
      <c r="K1531" s="24">
        <v>42513</v>
      </c>
      <c r="L1531" s="19">
        <v>0</v>
      </c>
      <c r="M1531" s="28">
        <v>79.95</v>
      </c>
      <c r="N1531" s="24"/>
    </row>
    <row r="1532" spans="1:14" hidden="1" x14ac:dyDescent="0.25">
      <c r="B1532" s="20">
        <v>33100503</v>
      </c>
      <c r="C1532" s="20"/>
      <c r="D1532" s="20"/>
      <c r="E1532" s="17" t="s">
        <v>4889</v>
      </c>
      <c r="F1532" s="21" t="s">
        <v>3093</v>
      </c>
      <c r="G1532" s="21" t="s">
        <v>205</v>
      </c>
      <c r="H1532" s="21" t="s">
        <v>206</v>
      </c>
      <c r="I1532" s="20" t="s">
        <v>4890</v>
      </c>
      <c r="J1532" s="20" t="s">
        <v>25501</v>
      </c>
      <c r="K1532" s="24">
        <v>42513</v>
      </c>
      <c r="L1532" s="19">
        <v>0</v>
      </c>
      <c r="M1532" s="28">
        <v>79.95</v>
      </c>
      <c r="N1532" s="24"/>
    </row>
    <row r="1533" spans="1:14" hidden="1" x14ac:dyDescent="0.25">
      <c r="B1533" s="20">
        <v>33100504</v>
      </c>
      <c r="C1533" s="20"/>
      <c r="D1533" s="20"/>
      <c r="E1533" s="17" t="s">
        <v>4891</v>
      </c>
      <c r="F1533" s="21" t="s">
        <v>3093</v>
      </c>
      <c r="G1533" s="21" t="s">
        <v>205</v>
      </c>
      <c r="H1533" s="21" t="s">
        <v>206</v>
      </c>
      <c r="I1533" s="20" t="s">
        <v>4892</v>
      </c>
      <c r="J1533" s="20" t="s">
        <v>25502</v>
      </c>
      <c r="K1533" s="24">
        <v>42513</v>
      </c>
      <c r="L1533" s="19">
        <v>0</v>
      </c>
      <c r="M1533" s="28">
        <v>79.95</v>
      </c>
      <c r="N1533" s="24"/>
    </row>
    <row r="1534" spans="1:14" hidden="1" x14ac:dyDescent="0.25">
      <c r="A1534" s="17" t="s">
        <v>25503</v>
      </c>
      <c r="B1534" s="20">
        <v>33012832</v>
      </c>
      <c r="C1534" s="20"/>
      <c r="D1534" s="20"/>
      <c r="E1534" s="17" t="s">
        <v>6191</v>
      </c>
      <c r="F1534" s="21" t="s">
        <v>3093</v>
      </c>
      <c r="G1534" s="21" t="s">
        <v>205</v>
      </c>
      <c r="H1534" s="21" t="s">
        <v>206</v>
      </c>
      <c r="I1534" s="20" t="s">
        <v>6192</v>
      </c>
      <c r="J1534" s="20" t="s">
        <v>25504</v>
      </c>
      <c r="K1534" s="24">
        <v>43497</v>
      </c>
      <c r="L1534" s="19">
        <v>0</v>
      </c>
      <c r="M1534" s="28">
        <v>59.95</v>
      </c>
      <c r="N1534" s="24"/>
    </row>
    <row r="1535" spans="1:14" hidden="1" x14ac:dyDescent="0.25">
      <c r="A1535" s="17" t="s">
        <v>25505</v>
      </c>
      <c r="B1535" s="20">
        <v>33012833</v>
      </c>
      <c r="C1535" s="20"/>
      <c r="D1535" s="20"/>
      <c r="E1535" s="17" t="s">
        <v>6193</v>
      </c>
      <c r="F1535" s="21" t="s">
        <v>3093</v>
      </c>
      <c r="G1535" s="21" t="s">
        <v>205</v>
      </c>
      <c r="H1535" s="21" t="s">
        <v>206</v>
      </c>
      <c r="I1535" s="20" t="s">
        <v>6194</v>
      </c>
      <c r="J1535" s="20" t="s">
        <v>25506</v>
      </c>
      <c r="K1535" s="24">
        <v>43497</v>
      </c>
      <c r="L1535" s="19">
        <v>0</v>
      </c>
      <c r="M1535" s="28">
        <v>59.95</v>
      </c>
      <c r="N1535" s="24"/>
    </row>
    <row r="1536" spans="1:14" hidden="1" x14ac:dyDescent="0.25">
      <c r="A1536" s="17" t="s">
        <v>25507</v>
      </c>
      <c r="B1536" s="20">
        <v>33012830</v>
      </c>
      <c r="C1536" s="20"/>
      <c r="D1536" s="20"/>
      <c r="E1536" s="17" t="s">
        <v>6195</v>
      </c>
      <c r="F1536" s="21" t="s">
        <v>3093</v>
      </c>
      <c r="G1536" s="21" t="s">
        <v>205</v>
      </c>
      <c r="H1536" s="21" t="s">
        <v>206</v>
      </c>
      <c r="I1536" s="20" t="s">
        <v>6196</v>
      </c>
      <c r="J1536" s="20" t="s">
        <v>25508</v>
      </c>
      <c r="K1536" s="24">
        <v>43497</v>
      </c>
      <c r="L1536" s="19">
        <v>0</v>
      </c>
      <c r="M1536" s="28">
        <v>59.95</v>
      </c>
      <c r="N1536" s="24"/>
    </row>
    <row r="1537" spans="1:14" hidden="1" x14ac:dyDescent="0.25">
      <c r="A1537" s="17" t="s">
        <v>25509</v>
      </c>
      <c r="B1537" s="20">
        <v>33012829</v>
      </c>
      <c r="C1537" s="20"/>
      <c r="D1537" s="20"/>
      <c r="E1537" s="17" t="s">
        <v>6197</v>
      </c>
      <c r="F1537" s="21" t="s">
        <v>3093</v>
      </c>
      <c r="G1537" s="21" t="s">
        <v>205</v>
      </c>
      <c r="H1537" s="21" t="s">
        <v>206</v>
      </c>
      <c r="I1537" s="20" t="s">
        <v>6198</v>
      </c>
      <c r="J1537" s="20" t="s">
        <v>25510</v>
      </c>
      <c r="K1537" s="24">
        <v>43497</v>
      </c>
      <c r="L1537" s="19">
        <v>0</v>
      </c>
      <c r="M1537" s="28">
        <v>59.95</v>
      </c>
      <c r="N1537" s="24"/>
    </row>
    <row r="1538" spans="1:14" hidden="1" x14ac:dyDescent="0.25">
      <c r="A1538" s="17" t="s">
        <v>25511</v>
      </c>
      <c r="B1538" s="20">
        <v>33012828</v>
      </c>
      <c r="C1538" s="20"/>
      <c r="D1538" s="20"/>
      <c r="E1538" s="17" t="s">
        <v>6199</v>
      </c>
      <c r="F1538" s="21" t="s">
        <v>3093</v>
      </c>
      <c r="G1538" s="21" t="s">
        <v>205</v>
      </c>
      <c r="H1538" s="21" t="s">
        <v>206</v>
      </c>
      <c r="I1538" s="20" t="s">
        <v>6200</v>
      </c>
      <c r="J1538" s="20" t="s">
        <v>25512</v>
      </c>
      <c r="K1538" s="24">
        <v>43497</v>
      </c>
      <c r="L1538" s="19">
        <v>0</v>
      </c>
      <c r="M1538" s="28">
        <v>59.95</v>
      </c>
      <c r="N1538" s="24"/>
    </row>
    <row r="1539" spans="1:14" hidden="1" x14ac:dyDescent="0.25">
      <c r="A1539" s="17" t="s">
        <v>25513</v>
      </c>
      <c r="B1539" s="20">
        <v>33012831</v>
      </c>
      <c r="C1539" s="20"/>
      <c r="D1539" s="20"/>
      <c r="E1539" s="17" t="s">
        <v>6201</v>
      </c>
      <c r="F1539" s="21" t="s">
        <v>3093</v>
      </c>
      <c r="G1539" s="21" t="s">
        <v>205</v>
      </c>
      <c r="H1539" s="21" t="s">
        <v>206</v>
      </c>
      <c r="I1539" s="20" t="s">
        <v>6202</v>
      </c>
      <c r="J1539" s="20" t="s">
        <v>25514</v>
      </c>
      <c r="K1539" s="24">
        <v>43497</v>
      </c>
      <c r="L1539" s="19">
        <v>0</v>
      </c>
      <c r="M1539" s="28">
        <v>59.95</v>
      </c>
      <c r="N1539" s="24"/>
    </row>
    <row r="1540" spans="1:14" hidden="1" x14ac:dyDescent="0.25">
      <c r="A1540" s="17" t="s">
        <v>25515</v>
      </c>
      <c r="B1540" s="20">
        <v>33012844</v>
      </c>
      <c r="C1540" s="20"/>
      <c r="D1540" s="20"/>
      <c r="E1540" s="17" t="s">
        <v>6168</v>
      </c>
      <c r="F1540" s="21" t="s">
        <v>3093</v>
      </c>
      <c r="G1540" s="21" t="s">
        <v>205</v>
      </c>
      <c r="H1540" s="21" t="s">
        <v>206</v>
      </c>
      <c r="I1540" s="20" t="s">
        <v>6169</v>
      </c>
      <c r="J1540" s="20" t="s">
        <v>25516</v>
      </c>
      <c r="K1540" s="24">
        <v>43497</v>
      </c>
      <c r="L1540" s="19">
        <v>0</v>
      </c>
      <c r="M1540" s="28">
        <v>59.95</v>
      </c>
      <c r="N1540" s="24"/>
    </row>
    <row r="1541" spans="1:14" hidden="1" x14ac:dyDescent="0.25">
      <c r="A1541" s="17" t="s">
        <v>25517</v>
      </c>
      <c r="B1541" s="20">
        <v>33012838</v>
      </c>
      <c r="C1541" s="20"/>
      <c r="D1541" s="20"/>
      <c r="E1541" s="17" t="s">
        <v>6157</v>
      </c>
      <c r="F1541" s="21" t="s">
        <v>3093</v>
      </c>
      <c r="G1541" s="21" t="s">
        <v>205</v>
      </c>
      <c r="H1541" s="21" t="s">
        <v>206</v>
      </c>
      <c r="I1541" s="20" t="s">
        <v>6158</v>
      </c>
      <c r="J1541" s="20" t="s">
        <v>25518</v>
      </c>
      <c r="K1541" s="24">
        <v>43497</v>
      </c>
      <c r="L1541" s="19">
        <v>0</v>
      </c>
      <c r="M1541" s="28">
        <v>59.95</v>
      </c>
      <c r="N1541" s="24"/>
    </row>
    <row r="1542" spans="1:14" hidden="1" x14ac:dyDescent="0.25">
      <c r="A1542" s="17" t="s">
        <v>25519</v>
      </c>
      <c r="B1542" s="20">
        <v>33012839</v>
      </c>
      <c r="C1542" s="20"/>
      <c r="D1542" s="20"/>
      <c r="E1542" s="17" t="s">
        <v>6159</v>
      </c>
      <c r="F1542" s="21" t="s">
        <v>3093</v>
      </c>
      <c r="G1542" s="21" t="s">
        <v>205</v>
      </c>
      <c r="H1542" s="21" t="s">
        <v>206</v>
      </c>
      <c r="I1542" s="20" t="s">
        <v>6160</v>
      </c>
      <c r="J1542" s="20" t="s">
        <v>25520</v>
      </c>
      <c r="K1542" s="24">
        <v>43497</v>
      </c>
      <c r="L1542" s="19">
        <v>0</v>
      </c>
      <c r="M1542" s="28">
        <v>59.95</v>
      </c>
      <c r="N1542" s="24"/>
    </row>
    <row r="1543" spans="1:14" hidden="1" x14ac:dyDescent="0.25">
      <c r="A1543" s="17" t="s">
        <v>25521</v>
      </c>
      <c r="B1543" s="20">
        <v>33012836</v>
      </c>
      <c r="C1543" s="20"/>
      <c r="D1543" s="20"/>
      <c r="E1543" s="17" t="s">
        <v>6161</v>
      </c>
      <c r="F1543" s="21" t="s">
        <v>3093</v>
      </c>
      <c r="G1543" s="21" t="s">
        <v>205</v>
      </c>
      <c r="H1543" s="21" t="s">
        <v>206</v>
      </c>
      <c r="I1543" s="20" t="s">
        <v>6162</v>
      </c>
      <c r="J1543" s="20" t="s">
        <v>25522</v>
      </c>
      <c r="K1543" s="24">
        <v>43497</v>
      </c>
      <c r="L1543" s="19">
        <v>0</v>
      </c>
      <c r="M1543" s="28">
        <v>59.95</v>
      </c>
      <c r="N1543" s="24"/>
    </row>
    <row r="1544" spans="1:14" hidden="1" x14ac:dyDescent="0.25">
      <c r="A1544" s="17" t="s">
        <v>25523</v>
      </c>
      <c r="B1544" s="20">
        <v>33012835</v>
      </c>
      <c r="C1544" s="20"/>
      <c r="D1544" s="20"/>
      <c r="E1544" s="17" t="s">
        <v>6163</v>
      </c>
      <c r="F1544" s="21" t="s">
        <v>3093</v>
      </c>
      <c r="G1544" s="21" t="s">
        <v>205</v>
      </c>
      <c r="H1544" s="21" t="s">
        <v>206</v>
      </c>
      <c r="I1544" s="20" t="s">
        <v>6164</v>
      </c>
      <c r="J1544" s="20" t="s">
        <v>25524</v>
      </c>
      <c r="K1544" s="24">
        <v>43497</v>
      </c>
      <c r="L1544" s="19">
        <v>0</v>
      </c>
      <c r="M1544" s="28">
        <v>59.95</v>
      </c>
      <c r="N1544" s="24"/>
    </row>
    <row r="1545" spans="1:14" hidden="1" x14ac:dyDescent="0.25">
      <c r="A1545" s="17" t="s">
        <v>25525</v>
      </c>
      <c r="B1545" s="20">
        <v>33012834</v>
      </c>
      <c r="C1545" s="20"/>
      <c r="D1545" s="20"/>
      <c r="E1545" s="17" t="s">
        <v>6165</v>
      </c>
      <c r="F1545" s="21" t="s">
        <v>3093</v>
      </c>
      <c r="G1545" s="21" t="s">
        <v>205</v>
      </c>
      <c r="H1545" s="21" t="s">
        <v>206</v>
      </c>
      <c r="I1545" s="20" t="s">
        <v>6166</v>
      </c>
      <c r="J1545" s="20" t="s">
        <v>25526</v>
      </c>
      <c r="K1545" s="24">
        <v>43497</v>
      </c>
      <c r="L1545" s="19">
        <v>0</v>
      </c>
      <c r="M1545" s="28">
        <v>59.95</v>
      </c>
      <c r="N1545" s="24"/>
    </row>
    <row r="1546" spans="1:14" hidden="1" x14ac:dyDescent="0.25">
      <c r="A1546" s="17" t="s">
        <v>25527</v>
      </c>
      <c r="B1546" s="20">
        <v>33012837</v>
      </c>
      <c r="C1546" s="20"/>
      <c r="D1546" s="20"/>
      <c r="E1546" s="17" t="s">
        <v>6167</v>
      </c>
      <c r="F1546" s="21" t="s">
        <v>3093</v>
      </c>
      <c r="G1546" s="21" t="s">
        <v>205</v>
      </c>
      <c r="H1546" s="21" t="s">
        <v>206</v>
      </c>
      <c r="I1546" s="20" t="s">
        <v>57190</v>
      </c>
      <c r="J1546" s="20" t="s">
        <v>25528</v>
      </c>
      <c r="K1546" s="24">
        <v>43497</v>
      </c>
      <c r="L1546" s="19">
        <v>0</v>
      </c>
      <c r="M1546" s="28">
        <v>59.95</v>
      </c>
      <c r="N1546" s="24"/>
    </row>
    <row r="1547" spans="1:14" hidden="1" x14ac:dyDescent="0.25">
      <c r="A1547" s="17" t="s">
        <v>25529</v>
      </c>
      <c r="B1547" s="20">
        <v>33012845</v>
      </c>
      <c r="C1547" s="20"/>
      <c r="D1547" s="20"/>
      <c r="E1547" s="17" t="s">
        <v>6170</v>
      </c>
      <c r="F1547" s="21" t="s">
        <v>3093</v>
      </c>
      <c r="G1547" s="21" t="s">
        <v>205</v>
      </c>
      <c r="H1547" s="21" t="s">
        <v>206</v>
      </c>
      <c r="I1547" s="20" t="s">
        <v>57191</v>
      </c>
      <c r="J1547" s="20" t="s">
        <v>25530</v>
      </c>
      <c r="K1547" s="24">
        <v>43497</v>
      </c>
      <c r="L1547" s="19">
        <v>0</v>
      </c>
      <c r="M1547" s="28">
        <v>59.95</v>
      </c>
      <c r="N1547" s="24"/>
    </row>
    <row r="1548" spans="1:14" hidden="1" x14ac:dyDescent="0.25">
      <c r="A1548" s="17" t="s">
        <v>25531</v>
      </c>
      <c r="B1548" s="20">
        <v>33012842</v>
      </c>
      <c r="C1548" s="20"/>
      <c r="D1548" s="20"/>
      <c r="E1548" s="17" t="s">
        <v>6171</v>
      </c>
      <c r="F1548" s="21" t="s">
        <v>3093</v>
      </c>
      <c r="G1548" s="21" t="s">
        <v>205</v>
      </c>
      <c r="H1548" s="21" t="s">
        <v>206</v>
      </c>
      <c r="I1548" s="20" t="s">
        <v>6172</v>
      </c>
      <c r="J1548" s="20" t="s">
        <v>25532</v>
      </c>
      <c r="K1548" s="24">
        <v>43497</v>
      </c>
      <c r="L1548" s="19">
        <v>0</v>
      </c>
      <c r="M1548" s="28">
        <v>59.95</v>
      </c>
      <c r="N1548" s="24"/>
    </row>
    <row r="1549" spans="1:14" hidden="1" x14ac:dyDescent="0.25">
      <c r="A1549" s="17" t="s">
        <v>25533</v>
      </c>
      <c r="B1549" s="20">
        <v>33012841</v>
      </c>
      <c r="C1549" s="20"/>
      <c r="D1549" s="20"/>
      <c r="E1549" s="17" t="s">
        <v>6173</v>
      </c>
      <c r="F1549" s="21" t="s">
        <v>3093</v>
      </c>
      <c r="G1549" s="21" t="s">
        <v>205</v>
      </c>
      <c r="H1549" s="21" t="s">
        <v>206</v>
      </c>
      <c r="I1549" s="20" t="s">
        <v>6174</v>
      </c>
      <c r="J1549" s="20" t="s">
        <v>25534</v>
      </c>
      <c r="K1549" s="24">
        <v>43497</v>
      </c>
      <c r="L1549" s="19">
        <v>0</v>
      </c>
      <c r="M1549" s="28">
        <v>59.95</v>
      </c>
      <c r="N1549" s="24"/>
    </row>
    <row r="1550" spans="1:14" hidden="1" x14ac:dyDescent="0.25">
      <c r="A1550" s="17" t="s">
        <v>25535</v>
      </c>
      <c r="B1550" s="20">
        <v>33012840</v>
      </c>
      <c r="C1550" s="20"/>
      <c r="D1550" s="20"/>
      <c r="E1550" s="17" t="s">
        <v>6175</v>
      </c>
      <c r="F1550" s="21" t="s">
        <v>3093</v>
      </c>
      <c r="G1550" s="21" t="s">
        <v>205</v>
      </c>
      <c r="H1550" s="21" t="s">
        <v>206</v>
      </c>
      <c r="I1550" s="20" t="s">
        <v>6176</v>
      </c>
      <c r="J1550" s="20" t="s">
        <v>25536</v>
      </c>
      <c r="K1550" s="24">
        <v>43497</v>
      </c>
      <c r="L1550" s="19">
        <v>0</v>
      </c>
      <c r="M1550" s="28">
        <v>59.95</v>
      </c>
      <c r="N1550" s="24"/>
    </row>
    <row r="1551" spans="1:14" hidden="1" x14ac:dyDescent="0.25">
      <c r="A1551" s="17" t="s">
        <v>25537</v>
      </c>
      <c r="B1551" s="20">
        <v>33012843</v>
      </c>
      <c r="C1551" s="20"/>
      <c r="D1551" s="20"/>
      <c r="E1551" s="17" t="s">
        <v>6177</v>
      </c>
      <c r="F1551" s="21" t="s">
        <v>3093</v>
      </c>
      <c r="G1551" s="21" t="s">
        <v>205</v>
      </c>
      <c r="H1551" s="21" t="s">
        <v>206</v>
      </c>
      <c r="I1551" s="20" t="s">
        <v>6178</v>
      </c>
      <c r="J1551" s="20" t="s">
        <v>25538</v>
      </c>
      <c r="K1551" s="24">
        <v>43497</v>
      </c>
      <c r="L1551" s="19">
        <v>0</v>
      </c>
      <c r="M1551" s="28">
        <v>59.95</v>
      </c>
      <c r="N1551" s="24"/>
    </row>
    <row r="1552" spans="1:14" hidden="1" x14ac:dyDescent="0.25">
      <c r="A1552" s="17" t="s">
        <v>25539</v>
      </c>
      <c r="B1552" s="20">
        <v>33012850</v>
      </c>
      <c r="C1552" s="20"/>
      <c r="D1552" s="20"/>
      <c r="E1552" s="17" t="s">
        <v>6179</v>
      </c>
      <c r="F1552" s="21" t="s">
        <v>3093</v>
      </c>
      <c r="G1552" s="21" t="s">
        <v>205</v>
      </c>
      <c r="H1552" s="21" t="s">
        <v>206</v>
      </c>
      <c r="I1552" s="20" t="s">
        <v>6180</v>
      </c>
      <c r="J1552" s="20" t="s">
        <v>25540</v>
      </c>
      <c r="K1552" s="24">
        <v>43497</v>
      </c>
      <c r="L1552" s="19">
        <v>0</v>
      </c>
      <c r="M1552" s="28">
        <v>59.95</v>
      </c>
      <c r="N1552" s="24"/>
    </row>
    <row r="1553" spans="1:14" hidden="1" x14ac:dyDescent="0.25">
      <c r="A1553" s="17" t="s">
        <v>25541</v>
      </c>
      <c r="B1553" s="20">
        <v>33012851</v>
      </c>
      <c r="C1553" s="20"/>
      <c r="D1553" s="20"/>
      <c r="E1553" s="17" t="s">
        <v>6181</v>
      </c>
      <c r="F1553" s="21" t="s">
        <v>3093</v>
      </c>
      <c r="G1553" s="21" t="s">
        <v>205</v>
      </c>
      <c r="H1553" s="21" t="s">
        <v>206</v>
      </c>
      <c r="I1553" s="20" t="s">
        <v>6182</v>
      </c>
      <c r="J1553" s="20" t="s">
        <v>25542</v>
      </c>
      <c r="K1553" s="24">
        <v>43497</v>
      </c>
      <c r="L1553" s="19">
        <v>0</v>
      </c>
      <c r="M1553" s="28">
        <v>59.95</v>
      </c>
      <c r="N1553" s="24"/>
    </row>
    <row r="1554" spans="1:14" hidden="1" x14ac:dyDescent="0.25">
      <c r="A1554" s="17" t="s">
        <v>25543</v>
      </c>
      <c r="B1554" s="20">
        <v>33012848</v>
      </c>
      <c r="C1554" s="20"/>
      <c r="D1554" s="20"/>
      <c r="E1554" s="17" t="s">
        <v>6183</v>
      </c>
      <c r="F1554" s="21" t="s">
        <v>3093</v>
      </c>
      <c r="G1554" s="21" t="s">
        <v>205</v>
      </c>
      <c r="H1554" s="21" t="s">
        <v>206</v>
      </c>
      <c r="I1554" s="20" t="s">
        <v>6184</v>
      </c>
      <c r="J1554" s="20" t="s">
        <v>25544</v>
      </c>
      <c r="K1554" s="24">
        <v>43497</v>
      </c>
      <c r="L1554" s="19">
        <v>0</v>
      </c>
      <c r="M1554" s="28">
        <v>59.95</v>
      </c>
      <c r="N1554" s="24"/>
    </row>
    <row r="1555" spans="1:14" hidden="1" x14ac:dyDescent="0.25">
      <c r="A1555" s="17" t="s">
        <v>25545</v>
      </c>
      <c r="B1555" s="20">
        <v>33012847</v>
      </c>
      <c r="C1555" s="20"/>
      <c r="D1555" s="20"/>
      <c r="E1555" s="17" t="s">
        <v>6185</v>
      </c>
      <c r="F1555" s="21" t="s">
        <v>3093</v>
      </c>
      <c r="G1555" s="21" t="s">
        <v>205</v>
      </c>
      <c r="H1555" s="21" t="s">
        <v>206</v>
      </c>
      <c r="I1555" s="20" t="s">
        <v>6186</v>
      </c>
      <c r="J1555" s="20" t="s">
        <v>25546</v>
      </c>
      <c r="K1555" s="24">
        <v>43497</v>
      </c>
      <c r="L1555" s="19">
        <v>0</v>
      </c>
      <c r="M1555" s="28">
        <v>59.95</v>
      </c>
      <c r="N1555" s="24"/>
    </row>
    <row r="1556" spans="1:14" hidden="1" x14ac:dyDescent="0.25">
      <c r="A1556" s="17" t="s">
        <v>25547</v>
      </c>
      <c r="B1556" s="20">
        <v>33012846</v>
      </c>
      <c r="C1556" s="20"/>
      <c r="D1556" s="20"/>
      <c r="E1556" s="17" t="s">
        <v>6187</v>
      </c>
      <c r="F1556" s="21" t="s">
        <v>3093</v>
      </c>
      <c r="G1556" s="21" t="s">
        <v>205</v>
      </c>
      <c r="H1556" s="21" t="s">
        <v>206</v>
      </c>
      <c r="I1556" s="20" t="s">
        <v>6188</v>
      </c>
      <c r="J1556" s="20" t="s">
        <v>25548</v>
      </c>
      <c r="K1556" s="24">
        <v>43497</v>
      </c>
      <c r="L1556" s="19">
        <v>0</v>
      </c>
      <c r="M1556" s="28">
        <v>59.95</v>
      </c>
      <c r="N1556" s="24"/>
    </row>
    <row r="1557" spans="1:14" hidden="1" x14ac:dyDescent="0.25">
      <c r="A1557" s="17" t="s">
        <v>25549</v>
      </c>
      <c r="B1557" s="20">
        <v>33012849</v>
      </c>
      <c r="C1557" s="20"/>
      <c r="D1557" s="20"/>
      <c r="E1557" s="17" t="s">
        <v>6189</v>
      </c>
      <c r="F1557" s="21" t="s">
        <v>3093</v>
      </c>
      <c r="G1557" s="21" t="s">
        <v>205</v>
      </c>
      <c r="H1557" s="21" t="s">
        <v>206</v>
      </c>
      <c r="I1557" s="20" t="s">
        <v>6190</v>
      </c>
      <c r="J1557" s="20" t="s">
        <v>25550</v>
      </c>
      <c r="K1557" s="24">
        <v>43497</v>
      </c>
      <c r="L1557" s="19">
        <v>0</v>
      </c>
      <c r="M1557" s="28">
        <v>59.95</v>
      </c>
      <c r="N1557" s="24"/>
    </row>
    <row r="1558" spans="1:14" hidden="1" x14ac:dyDescent="0.25">
      <c r="B1558" s="20">
        <v>33012436</v>
      </c>
      <c r="C1558" s="20"/>
      <c r="D1558" s="20"/>
      <c r="E1558" s="17" t="s">
        <v>4041</v>
      </c>
      <c r="F1558" s="21" t="s">
        <v>3093</v>
      </c>
      <c r="G1558" s="21" t="s">
        <v>205</v>
      </c>
      <c r="H1558" s="21" t="s">
        <v>206</v>
      </c>
      <c r="I1558" s="20" t="s">
        <v>4042</v>
      </c>
      <c r="J1558" s="20" t="s">
        <v>25659</v>
      </c>
      <c r="K1558" s="24">
        <v>42513</v>
      </c>
      <c r="L1558" s="19">
        <v>0</v>
      </c>
      <c r="M1558" s="28">
        <v>79.95</v>
      </c>
      <c r="N1558" s="24"/>
    </row>
    <row r="1559" spans="1:14" hidden="1" x14ac:dyDescent="0.25">
      <c r="B1559" s="20">
        <v>33012437</v>
      </c>
      <c r="C1559" s="20"/>
      <c r="D1559" s="20"/>
      <c r="E1559" s="17" t="s">
        <v>4043</v>
      </c>
      <c r="F1559" s="21" t="s">
        <v>3093</v>
      </c>
      <c r="G1559" s="21" t="s">
        <v>205</v>
      </c>
      <c r="H1559" s="21" t="s">
        <v>206</v>
      </c>
      <c r="I1559" s="20" t="s">
        <v>4044</v>
      </c>
      <c r="J1559" s="20" t="s">
        <v>25660</v>
      </c>
      <c r="K1559" s="24">
        <v>42513</v>
      </c>
      <c r="L1559" s="19">
        <v>0</v>
      </c>
      <c r="M1559" s="28">
        <v>79.95</v>
      </c>
      <c r="N1559" s="24"/>
    </row>
    <row r="1560" spans="1:14" hidden="1" x14ac:dyDescent="0.25">
      <c r="B1560" s="20">
        <v>33012434</v>
      </c>
      <c r="C1560" s="20"/>
      <c r="D1560" s="20"/>
      <c r="E1560" s="17" t="s">
        <v>4045</v>
      </c>
      <c r="F1560" s="21" t="s">
        <v>3093</v>
      </c>
      <c r="G1560" s="21" t="s">
        <v>205</v>
      </c>
      <c r="H1560" s="21" t="s">
        <v>206</v>
      </c>
      <c r="I1560" s="20" t="s">
        <v>4046</v>
      </c>
      <c r="J1560" s="20" t="s">
        <v>25661</v>
      </c>
      <c r="K1560" s="24">
        <v>42513</v>
      </c>
      <c r="L1560" s="19">
        <v>0</v>
      </c>
      <c r="M1560" s="28">
        <v>79.95</v>
      </c>
      <c r="N1560" s="24"/>
    </row>
    <row r="1561" spans="1:14" hidden="1" x14ac:dyDescent="0.25">
      <c r="B1561" s="20">
        <v>33012433</v>
      </c>
      <c r="C1561" s="20"/>
      <c r="D1561" s="20"/>
      <c r="E1561" s="17" t="s">
        <v>4047</v>
      </c>
      <c r="F1561" s="21" t="s">
        <v>3093</v>
      </c>
      <c r="G1561" s="21" t="s">
        <v>205</v>
      </c>
      <c r="H1561" s="21" t="s">
        <v>206</v>
      </c>
      <c r="I1561" s="20" t="s">
        <v>4048</v>
      </c>
      <c r="J1561" s="20" t="s">
        <v>25662</v>
      </c>
      <c r="K1561" s="24">
        <v>42513</v>
      </c>
      <c r="L1561" s="19">
        <v>0</v>
      </c>
      <c r="M1561" s="28">
        <v>79.95</v>
      </c>
      <c r="N1561" s="24"/>
    </row>
    <row r="1562" spans="1:14" hidden="1" x14ac:dyDescent="0.25">
      <c r="B1562" s="20">
        <v>33012432</v>
      </c>
      <c r="C1562" s="20"/>
      <c r="D1562" s="20"/>
      <c r="E1562" s="17" t="s">
        <v>4049</v>
      </c>
      <c r="F1562" s="21" t="s">
        <v>3093</v>
      </c>
      <c r="G1562" s="21" t="s">
        <v>205</v>
      </c>
      <c r="H1562" s="21" t="s">
        <v>206</v>
      </c>
      <c r="I1562" s="20" t="s">
        <v>4050</v>
      </c>
      <c r="J1562" s="20" t="s">
        <v>25663</v>
      </c>
      <c r="K1562" s="24">
        <v>42513</v>
      </c>
      <c r="L1562" s="19">
        <v>0</v>
      </c>
      <c r="M1562" s="28">
        <v>79.95</v>
      </c>
      <c r="N1562" s="24"/>
    </row>
    <row r="1563" spans="1:14" hidden="1" x14ac:dyDescent="0.25">
      <c r="B1563" s="20">
        <v>33012435</v>
      </c>
      <c r="C1563" s="20"/>
      <c r="D1563" s="20"/>
      <c r="E1563" s="17" t="s">
        <v>4051</v>
      </c>
      <c r="F1563" s="21" t="s">
        <v>3093</v>
      </c>
      <c r="G1563" s="21" t="s">
        <v>205</v>
      </c>
      <c r="H1563" s="21" t="s">
        <v>206</v>
      </c>
      <c r="I1563" s="20" t="s">
        <v>4052</v>
      </c>
      <c r="J1563" s="20" t="s">
        <v>25664</v>
      </c>
      <c r="K1563" s="24">
        <v>42513</v>
      </c>
      <c r="L1563" s="19">
        <v>0</v>
      </c>
      <c r="M1563" s="28">
        <v>79.95</v>
      </c>
      <c r="N1563" s="24"/>
    </row>
    <row r="1564" spans="1:14" hidden="1" x14ac:dyDescent="0.25">
      <c r="B1564" s="20">
        <v>33012442</v>
      </c>
      <c r="C1564" s="20"/>
      <c r="D1564" s="20"/>
      <c r="E1564" s="17" t="s">
        <v>4029</v>
      </c>
      <c r="F1564" s="21" t="s">
        <v>3093</v>
      </c>
      <c r="G1564" s="21" t="s">
        <v>205</v>
      </c>
      <c r="H1564" s="21" t="s">
        <v>206</v>
      </c>
      <c r="I1564" s="20" t="s">
        <v>4030</v>
      </c>
      <c r="J1564" s="20" t="s">
        <v>25665</v>
      </c>
      <c r="K1564" s="24">
        <v>42513</v>
      </c>
      <c r="L1564" s="19">
        <v>0</v>
      </c>
      <c r="M1564" s="28">
        <v>79.95</v>
      </c>
      <c r="N1564" s="24"/>
    </row>
    <row r="1565" spans="1:14" hidden="1" x14ac:dyDescent="0.25">
      <c r="B1565" s="20">
        <v>33012443</v>
      </c>
      <c r="C1565" s="20"/>
      <c r="D1565" s="20"/>
      <c r="E1565" s="17" t="s">
        <v>4031</v>
      </c>
      <c r="F1565" s="21" t="s">
        <v>3093</v>
      </c>
      <c r="G1565" s="21" t="s">
        <v>205</v>
      </c>
      <c r="H1565" s="21" t="s">
        <v>206</v>
      </c>
      <c r="I1565" s="20" t="s">
        <v>4032</v>
      </c>
      <c r="J1565" s="20" t="s">
        <v>25666</v>
      </c>
      <c r="K1565" s="24">
        <v>42513</v>
      </c>
      <c r="L1565" s="19">
        <v>0</v>
      </c>
      <c r="M1565" s="28">
        <v>79.95</v>
      </c>
      <c r="N1565" s="24"/>
    </row>
    <row r="1566" spans="1:14" hidden="1" x14ac:dyDescent="0.25">
      <c r="B1566" s="20">
        <v>33012440</v>
      </c>
      <c r="C1566" s="20"/>
      <c r="D1566" s="20"/>
      <c r="E1566" s="17" t="s">
        <v>4033</v>
      </c>
      <c r="F1566" s="21" t="s">
        <v>3093</v>
      </c>
      <c r="G1566" s="21" t="s">
        <v>205</v>
      </c>
      <c r="H1566" s="21" t="s">
        <v>206</v>
      </c>
      <c r="I1566" s="20" t="s">
        <v>4034</v>
      </c>
      <c r="J1566" s="20" t="s">
        <v>25667</v>
      </c>
      <c r="K1566" s="24">
        <v>42513</v>
      </c>
      <c r="L1566" s="19">
        <v>0</v>
      </c>
      <c r="M1566" s="28">
        <v>79.95</v>
      </c>
      <c r="N1566" s="24"/>
    </row>
    <row r="1567" spans="1:14" hidden="1" x14ac:dyDescent="0.25">
      <c r="B1567" s="20">
        <v>33012439</v>
      </c>
      <c r="C1567" s="20"/>
      <c r="D1567" s="20"/>
      <c r="E1567" s="17" t="s">
        <v>4035</v>
      </c>
      <c r="F1567" s="21" t="s">
        <v>3093</v>
      </c>
      <c r="G1567" s="21" t="s">
        <v>205</v>
      </c>
      <c r="H1567" s="21" t="s">
        <v>206</v>
      </c>
      <c r="I1567" s="20" t="s">
        <v>4036</v>
      </c>
      <c r="J1567" s="20" t="s">
        <v>25668</v>
      </c>
      <c r="K1567" s="24">
        <v>42513</v>
      </c>
      <c r="L1567" s="19">
        <v>0</v>
      </c>
      <c r="M1567" s="28">
        <v>79.95</v>
      </c>
      <c r="N1567" s="24"/>
    </row>
    <row r="1568" spans="1:14" hidden="1" x14ac:dyDescent="0.25">
      <c r="B1568" s="20">
        <v>33012438</v>
      </c>
      <c r="C1568" s="20"/>
      <c r="D1568" s="20"/>
      <c r="E1568" s="17" t="s">
        <v>4037</v>
      </c>
      <c r="F1568" s="21" t="s">
        <v>3093</v>
      </c>
      <c r="G1568" s="21" t="s">
        <v>205</v>
      </c>
      <c r="H1568" s="21" t="s">
        <v>206</v>
      </c>
      <c r="I1568" s="20" t="s">
        <v>4038</v>
      </c>
      <c r="J1568" s="20" t="s">
        <v>25669</v>
      </c>
      <c r="K1568" s="24">
        <v>42513</v>
      </c>
      <c r="L1568" s="19">
        <v>0</v>
      </c>
      <c r="M1568" s="28">
        <v>79.95</v>
      </c>
      <c r="N1568" s="24"/>
    </row>
    <row r="1569" spans="2:14" hidden="1" x14ac:dyDescent="0.25">
      <c r="B1569" s="20">
        <v>33012441</v>
      </c>
      <c r="C1569" s="20"/>
      <c r="D1569" s="20"/>
      <c r="E1569" s="17" t="s">
        <v>4039</v>
      </c>
      <c r="F1569" s="21" t="s">
        <v>3093</v>
      </c>
      <c r="G1569" s="21" t="s">
        <v>205</v>
      </c>
      <c r="H1569" s="21" t="s">
        <v>206</v>
      </c>
      <c r="I1569" s="20" t="s">
        <v>4040</v>
      </c>
      <c r="J1569" s="20" t="s">
        <v>25670</v>
      </c>
      <c r="K1569" s="24">
        <v>42513</v>
      </c>
      <c r="L1569" s="19">
        <v>0</v>
      </c>
      <c r="M1569" s="28">
        <v>79.95</v>
      </c>
      <c r="N1569" s="24"/>
    </row>
    <row r="1570" spans="2:14" hidden="1" x14ac:dyDescent="0.25">
      <c r="B1570" s="20">
        <v>33012448</v>
      </c>
      <c r="C1570" s="20"/>
      <c r="D1570" s="20"/>
      <c r="E1570" s="17" t="s">
        <v>4053</v>
      </c>
      <c r="F1570" s="21" t="s">
        <v>3093</v>
      </c>
      <c r="G1570" s="21" t="s">
        <v>205</v>
      </c>
      <c r="H1570" s="21" t="s">
        <v>206</v>
      </c>
      <c r="I1570" s="20" t="s">
        <v>4054</v>
      </c>
      <c r="J1570" s="20" t="s">
        <v>25671</v>
      </c>
      <c r="K1570" s="24">
        <v>42513</v>
      </c>
      <c r="L1570" s="19">
        <v>0</v>
      </c>
      <c r="M1570" s="28">
        <v>79.95</v>
      </c>
      <c r="N1570" s="24"/>
    </row>
    <row r="1571" spans="2:14" hidden="1" x14ac:dyDescent="0.25">
      <c r="B1571" s="20">
        <v>33012449</v>
      </c>
      <c r="C1571" s="20"/>
      <c r="D1571" s="20"/>
      <c r="E1571" s="17" t="s">
        <v>4055</v>
      </c>
      <c r="F1571" s="21" t="s">
        <v>3093</v>
      </c>
      <c r="G1571" s="21" t="s">
        <v>205</v>
      </c>
      <c r="H1571" s="21" t="s">
        <v>206</v>
      </c>
      <c r="I1571" s="20" t="s">
        <v>4056</v>
      </c>
      <c r="J1571" s="20" t="s">
        <v>25672</v>
      </c>
      <c r="K1571" s="24">
        <v>42513</v>
      </c>
      <c r="L1571" s="19">
        <v>0</v>
      </c>
      <c r="M1571" s="28">
        <v>79.95</v>
      </c>
      <c r="N1571" s="24"/>
    </row>
    <row r="1572" spans="2:14" hidden="1" x14ac:dyDescent="0.25">
      <c r="B1572" s="20">
        <v>33012446</v>
      </c>
      <c r="C1572" s="20"/>
      <c r="D1572" s="20"/>
      <c r="E1572" s="17" t="s">
        <v>4057</v>
      </c>
      <c r="F1572" s="21" t="s">
        <v>3093</v>
      </c>
      <c r="G1572" s="21" t="s">
        <v>205</v>
      </c>
      <c r="H1572" s="21" t="s">
        <v>206</v>
      </c>
      <c r="I1572" s="20" t="s">
        <v>4058</v>
      </c>
      <c r="J1572" s="20" t="s">
        <v>25673</v>
      </c>
      <c r="K1572" s="24">
        <v>42513</v>
      </c>
      <c r="L1572" s="19">
        <v>0</v>
      </c>
      <c r="M1572" s="28">
        <v>79.95</v>
      </c>
      <c r="N1572" s="24"/>
    </row>
    <row r="1573" spans="2:14" hidden="1" x14ac:dyDescent="0.25">
      <c r="B1573" s="20">
        <v>33012445</v>
      </c>
      <c r="C1573" s="20"/>
      <c r="D1573" s="20"/>
      <c r="E1573" s="17" t="s">
        <v>4059</v>
      </c>
      <c r="F1573" s="21" t="s">
        <v>3093</v>
      </c>
      <c r="G1573" s="21" t="s">
        <v>205</v>
      </c>
      <c r="H1573" s="21" t="s">
        <v>206</v>
      </c>
      <c r="I1573" s="20" t="s">
        <v>4060</v>
      </c>
      <c r="J1573" s="20" t="s">
        <v>25674</v>
      </c>
      <c r="K1573" s="24">
        <v>42513</v>
      </c>
      <c r="L1573" s="19">
        <v>0</v>
      </c>
      <c r="M1573" s="28">
        <v>79.95</v>
      </c>
      <c r="N1573" s="24"/>
    </row>
    <row r="1574" spans="2:14" hidden="1" x14ac:dyDescent="0.25">
      <c r="B1574" s="20">
        <v>33012444</v>
      </c>
      <c r="C1574" s="20"/>
      <c r="D1574" s="20"/>
      <c r="E1574" s="17" t="s">
        <v>4061</v>
      </c>
      <c r="F1574" s="21" t="s">
        <v>3093</v>
      </c>
      <c r="G1574" s="21" t="s">
        <v>205</v>
      </c>
      <c r="H1574" s="21" t="s">
        <v>206</v>
      </c>
      <c r="I1574" s="20" t="s">
        <v>4062</v>
      </c>
      <c r="J1574" s="20" t="s">
        <v>25675</v>
      </c>
      <c r="K1574" s="24">
        <v>42513</v>
      </c>
      <c r="L1574" s="19">
        <v>0</v>
      </c>
      <c r="M1574" s="28">
        <v>79.95</v>
      </c>
      <c r="N1574" s="24"/>
    </row>
    <row r="1575" spans="2:14" hidden="1" x14ac:dyDescent="0.25">
      <c r="B1575" s="20">
        <v>33012447</v>
      </c>
      <c r="C1575" s="20"/>
      <c r="D1575" s="20"/>
      <c r="E1575" s="17" t="s">
        <v>4063</v>
      </c>
      <c r="F1575" s="21" t="s">
        <v>3093</v>
      </c>
      <c r="G1575" s="21" t="s">
        <v>205</v>
      </c>
      <c r="H1575" s="21" t="s">
        <v>206</v>
      </c>
      <c r="I1575" s="20" t="s">
        <v>4064</v>
      </c>
      <c r="J1575" s="20" t="s">
        <v>25676</v>
      </c>
      <c r="K1575" s="24">
        <v>42513</v>
      </c>
      <c r="L1575" s="19">
        <v>0</v>
      </c>
      <c r="M1575" s="28">
        <v>79.95</v>
      </c>
      <c r="N1575" s="24"/>
    </row>
    <row r="1576" spans="2:14" hidden="1" x14ac:dyDescent="0.25">
      <c r="B1576" s="20">
        <v>33020507</v>
      </c>
      <c r="C1576" s="20"/>
      <c r="D1576" s="20"/>
      <c r="E1576" s="17" t="s">
        <v>3734</v>
      </c>
      <c r="F1576" s="21" t="s">
        <v>3093</v>
      </c>
      <c r="G1576" s="21" t="s">
        <v>205</v>
      </c>
      <c r="H1576" s="21" t="s">
        <v>206</v>
      </c>
      <c r="I1576" s="20" t="s">
        <v>3735</v>
      </c>
      <c r="J1576" s="20" t="s">
        <v>25677</v>
      </c>
      <c r="K1576" s="24">
        <v>43497</v>
      </c>
      <c r="L1576" s="19">
        <v>0</v>
      </c>
      <c r="M1576" s="28">
        <v>59.95</v>
      </c>
      <c r="N1576" s="24"/>
    </row>
    <row r="1577" spans="2:14" hidden="1" x14ac:dyDescent="0.25">
      <c r="B1577" s="20">
        <v>33020506</v>
      </c>
      <c r="C1577" s="20"/>
      <c r="D1577" s="20"/>
      <c r="E1577" s="17" t="s">
        <v>3736</v>
      </c>
      <c r="F1577" s="21" t="s">
        <v>3093</v>
      </c>
      <c r="G1577" s="21" t="s">
        <v>205</v>
      </c>
      <c r="H1577" s="21" t="s">
        <v>206</v>
      </c>
      <c r="I1577" s="20" t="s">
        <v>3737</v>
      </c>
      <c r="J1577" s="20" t="s">
        <v>25678</v>
      </c>
      <c r="K1577" s="24">
        <v>43497</v>
      </c>
      <c r="L1577" s="19">
        <v>0</v>
      </c>
      <c r="M1577" s="28">
        <v>59.95</v>
      </c>
      <c r="N1577" s="24"/>
    </row>
    <row r="1578" spans="2:14" hidden="1" x14ac:dyDescent="0.25">
      <c r="B1578" s="20">
        <v>33020505</v>
      </c>
      <c r="C1578" s="20"/>
      <c r="D1578" s="20"/>
      <c r="E1578" s="17" t="s">
        <v>3738</v>
      </c>
      <c r="F1578" s="21" t="s">
        <v>3093</v>
      </c>
      <c r="G1578" s="21" t="s">
        <v>205</v>
      </c>
      <c r="H1578" s="21" t="s">
        <v>206</v>
      </c>
      <c r="I1578" s="20" t="s">
        <v>3739</v>
      </c>
      <c r="J1578" s="20" t="s">
        <v>25679</v>
      </c>
      <c r="K1578" s="24">
        <v>43497</v>
      </c>
      <c r="L1578" s="19">
        <v>0</v>
      </c>
      <c r="M1578" s="28">
        <v>59.95</v>
      </c>
      <c r="N1578" s="24"/>
    </row>
    <row r="1579" spans="2:14" hidden="1" x14ac:dyDescent="0.25">
      <c r="B1579" s="20">
        <v>33020504</v>
      </c>
      <c r="C1579" s="20"/>
      <c r="D1579" s="20"/>
      <c r="E1579" s="17" t="s">
        <v>3740</v>
      </c>
      <c r="F1579" s="21" t="s">
        <v>3093</v>
      </c>
      <c r="G1579" s="21" t="s">
        <v>205</v>
      </c>
      <c r="H1579" s="21" t="s">
        <v>206</v>
      </c>
      <c r="I1579" s="20" t="s">
        <v>3741</v>
      </c>
      <c r="J1579" s="20" t="s">
        <v>25680</v>
      </c>
      <c r="K1579" s="24">
        <v>43497</v>
      </c>
      <c r="L1579" s="19">
        <v>0</v>
      </c>
      <c r="M1579" s="28">
        <v>59.95</v>
      </c>
      <c r="N1579" s="24"/>
    </row>
    <row r="1580" spans="2:14" hidden="1" x14ac:dyDescent="0.25">
      <c r="B1580" s="20">
        <v>33020511</v>
      </c>
      <c r="C1580" s="20"/>
      <c r="D1580" s="20"/>
      <c r="E1580" s="17" t="s">
        <v>3742</v>
      </c>
      <c r="F1580" s="21" t="s">
        <v>3093</v>
      </c>
      <c r="G1580" s="21" t="s">
        <v>205</v>
      </c>
      <c r="H1580" s="21" t="s">
        <v>206</v>
      </c>
      <c r="I1580" s="20" t="s">
        <v>3743</v>
      </c>
      <c r="J1580" s="20" t="s">
        <v>25681</v>
      </c>
      <c r="K1580" s="24">
        <v>43497</v>
      </c>
      <c r="L1580" s="19">
        <v>0</v>
      </c>
      <c r="M1580" s="28">
        <v>59.95</v>
      </c>
      <c r="N1580" s="24"/>
    </row>
    <row r="1581" spans="2:14" hidden="1" x14ac:dyDescent="0.25">
      <c r="B1581" s="20">
        <v>33020510</v>
      </c>
      <c r="C1581" s="20"/>
      <c r="D1581" s="20"/>
      <c r="E1581" s="17" t="s">
        <v>3744</v>
      </c>
      <c r="F1581" s="21" t="s">
        <v>3093</v>
      </c>
      <c r="G1581" s="21" t="s">
        <v>205</v>
      </c>
      <c r="H1581" s="21" t="s">
        <v>206</v>
      </c>
      <c r="I1581" s="20" t="s">
        <v>3745</v>
      </c>
      <c r="J1581" s="20" t="s">
        <v>25682</v>
      </c>
      <c r="K1581" s="24">
        <v>43497</v>
      </c>
      <c r="L1581" s="19">
        <v>0</v>
      </c>
      <c r="M1581" s="28">
        <v>59.95</v>
      </c>
      <c r="N1581" s="24"/>
    </row>
    <row r="1582" spans="2:14" hidden="1" x14ac:dyDescent="0.25">
      <c r="B1582" s="20">
        <v>33020509</v>
      </c>
      <c r="C1582" s="20"/>
      <c r="D1582" s="20"/>
      <c r="E1582" s="17" t="s">
        <v>3746</v>
      </c>
      <c r="F1582" s="21" t="s">
        <v>3093</v>
      </c>
      <c r="G1582" s="21" t="s">
        <v>205</v>
      </c>
      <c r="H1582" s="21" t="s">
        <v>206</v>
      </c>
      <c r="I1582" s="20" t="s">
        <v>3747</v>
      </c>
      <c r="J1582" s="20" t="s">
        <v>25683</v>
      </c>
      <c r="K1582" s="24">
        <v>43497</v>
      </c>
      <c r="L1582" s="19">
        <v>0</v>
      </c>
      <c r="M1582" s="28">
        <v>59.95</v>
      </c>
      <c r="N1582" s="24"/>
    </row>
    <row r="1583" spans="2:14" hidden="1" x14ac:dyDescent="0.25">
      <c r="B1583" s="20">
        <v>33020508</v>
      </c>
      <c r="C1583" s="20"/>
      <c r="D1583" s="20"/>
      <c r="E1583" s="17" t="s">
        <v>3748</v>
      </c>
      <c r="F1583" s="21" t="s">
        <v>3093</v>
      </c>
      <c r="G1583" s="21" t="s">
        <v>205</v>
      </c>
      <c r="H1583" s="21" t="s">
        <v>206</v>
      </c>
      <c r="I1583" s="20" t="s">
        <v>3749</v>
      </c>
      <c r="J1583" s="20" t="s">
        <v>25684</v>
      </c>
      <c r="K1583" s="24">
        <v>43497</v>
      </c>
      <c r="L1583" s="19">
        <v>0</v>
      </c>
      <c r="M1583" s="28">
        <v>59.95</v>
      </c>
      <c r="N1583" s="24"/>
    </row>
    <row r="1584" spans="2:14" hidden="1" x14ac:dyDescent="0.25">
      <c r="B1584" s="20">
        <v>33020515</v>
      </c>
      <c r="C1584" s="20"/>
      <c r="D1584" s="20"/>
      <c r="E1584" s="17" t="s">
        <v>3726</v>
      </c>
      <c r="F1584" s="21" t="s">
        <v>3093</v>
      </c>
      <c r="G1584" s="21" t="s">
        <v>205</v>
      </c>
      <c r="H1584" s="21" t="s">
        <v>206</v>
      </c>
      <c r="I1584" s="20" t="s">
        <v>3727</v>
      </c>
      <c r="J1584" s="20" t="s">
        <v>25685</v>
      </c>
      <c r="K1584" s="24">
        <v>43497</v>
      </c>
      <c r="L1584" s="19">
        <v>0</v>
      </c>
      <c r="M1584" s="28">
        <v>59.95</v>
      </c>
      <c r="N1584" s="24"/>
    </row>
    <row r="1585" spans="2:14" hidden="1" x14ac:dyDescent="0.25">
      <c r="B1585" s="20">
        <v>33020514</v>
      </c>
      <c r="C1585" s="20"/>
      <c r="D1585" s="20"/>
      <c r="E1585" s="17" t="s">
        <v>3728</v>
      </c>
      <c r="F1585" s="21" t="s">
        <v>3093</v>
      </c>
      <c r="G1585" s="21" t="s">
        <v>205</v>
      </c>
      <c r="H1585" s="21" t="s">
        <v>206</v>
      </c>
      <c r="I1585" s="20" t="s">
        <v>3729</v>
      </c>
      <c r="J1585" s="20" t="s">
        <v>25686</v>
      </c>
      <c r="K1585" s="24">
        <v>43497</v>
      </c>
      <c r="L1585" s="19">
        <v>0</v>
      </c>
      <c r="M1585" s="28">
        <v>59.95</v>
      </c>
      <c r="N1585" s="24"/>
    </row>
    <row r="1586" spans="2:14" hidden="1" x14ac:dyDescent="0.25">
      <c r="B1586" s="20">
        <v>33020513</v>
      </c>
      <c r="C1586" s="20"/>
      <c r="D1586" s="20"/>
      <c r="E1586" s="17" t="s">
        <v>3730</v>
      </c>
      <c r="F1586" s="21" t="s">
        <v>3093</v>
      </c>
      <c r="G1586" s="21" t="s">
        <v>205</v>
      </c>
      <c r="H1586" s="21" t="s">
        <v>206</v>
      </c>
      <c r="I1586" s="20" t="s">
        <v>3731</v>
      </c>
      <c r="J1586" s="20" t="s">
        <v>25687</v>
      </c>
      <c r="K1586" s="24">
        <v>43497</v>
      </c>
      <c r="L1586" s="19">
        <v>0</v>
      </c>
      <c r="M1586" s="28">
        <v>59.95</v>
      </c>
      <c r="N1586" s="24"/>
    </row>
    <row r="1587" spans="2:14" hidden="1" x14ac:dyDescent="0.25">
      <c r="B1587" s="20">
        <v>33020512</v>
      </c>
      <c r="C1587" s="20"/>
      <c r="D1587" s="20"/>
      <c r="E1587" s="17" t="s">
        <v>3732</v>
      </c>
      <c r="F1587" s="21" t="s">
        <v>3093</v>
      </c>
      <c r="G1587" s="21" t="s">
        <v>205</v>
      </c>
      <c r="H1587" s="21" t="s">
        <v>206</v>
      </c>
      <c r="I1587" s="20" t="s">
        <v>3733</v>
      </c>
      <c r="J1587" s="20" t="s">
        <v>25688</v>
      </c>
      <c r="K1587" s="24">
        <v>43497</v>
      </c>
      <c r="L1587" s="19">
        <v>0</v>
      </c>
      <c r="M1587" s="28">
        <v>59.95</v>
      </c>
      <c r="N1587" s="24"/>
    </row>
    <row r="1588" spans="2:14" hidden="1" x14ac:dyDescent="0.25">
      <c r="B1588" s="20">
        <v>33020418</v>
      </c>
      <c r="C1588" s="20"/>
      <c r="D1588" s="20"/>
      <c r="E1588" s="17" t="s">
        <v>3578</v>
      </c>
      <c r="F1588" s="21" t="s">
        <v>3093</v>
      </c>
      <c r="G1588" s="21" t="s">
        <v>205</v>
      </c>
      <c r="H1588" s="21" t="s">
        <v>206</v>
      </c>
      <c r="I1588" s="20" t="s">
        <v>3579</v>
      </c>
      <c r="J1588" s="20" t="s">
        <v>25734</v>
      </c>
      <c r="K1588" s="24">
        <v>42513</v>
      </c>
      <c r="L1588" s="19">
        <v>0</v>
      </c>
      <c r="M1588" s="28">
        <v>79.95</v>
      </c>
      <c r="N1588" s="24"/>
    </row>
    <row r="1589" spans="2:14" hidden="1" x14ac:dyDescent="0.25">
      <c r="B1589" s="20">
        <v>33020417</v>
      </c>
      <c r="C1589" s="20"/>
      <c r="D1589" s="20"/>
      <c r="E1589" s="17" t="s">
        <v>3580</v>
      </c>
      <c r="F1589" s="21" t="s">
        <v>3093</v>
      </c>
      <c r="G1589" s="21" t="s">
        <v>205</v>
      </c>
      <c r="H1589" s="21" t="s">
        <v>206</v>
      </c>
      <c r="I1589" s="20" t="s">
        <v>3581</v>
      </c>
      <c r="J1589" s="20" t="s">
        <v>25735</v>
      </c>
      <c r="K1589" s="24">
        <v>42513</v>
      </c>
      <c r="L1589" s="19">
        <v>0</v>
      </c>
      <c r="M1589" s="28">
        <v>79.95</v>
      </c>
      <c r="N1589" s="24"/>
    </row>
    <row r="1590" spans="2:14" hidden="1" x14ac:dyDescent="0.25">
      <c r="B1590" s="20">
        <v>33020416</v>
      </c>
      <c r="C1590" s="20"/>
      <c r="D1590" s="20"/>
      <c r="E1590" s="17" t="s">
        <v>3582</v>
      </c>
      <c r="F1590" s="21" t="s">
        <v>3093</v>
      </c>
      <c r="G1590" s="21" t="s">
        <v>205</v>
      </c>
      <c r="H1590" s="21" t="s">
        <v>206</v>
      </c>
      <c r="I1590" s="20" t="s">
        <v>3583</v>
      </c>
      <c r="J1590" s="20" t="s">
        <v>25736</v>
      </c>
      <c r="K1590" s="24">
        <v>42513</v>
      </c>
      <c r="L1590" s="19">
        <v>0</v>
      </c>
      <c r="M1590" s="28">
        <v>79.95</v>
      </c>
      <c r="N1590" s="24"/>
    </row>
    <row r="1591" spans="2:14" hidden="1" x14ac:dyDescent="0.25">
      <c r="B1591" s="20">
        <v>33020419</v>
      </c>
      <c r="C1591" s="20"/>
      <c r="D1591" s="20"/>
      <c r="E1591" s="17" t="s">
        <v>3584</v>
      </c>
      <c r="F1591" s="21" t="s">
        <v>3093</v>
      </c>
      <c r="G1591" s="21" t="s">
        <v>205</v>
      </c>
      <c r="H1591" s="21" t="s">
        <v>206</v>
      </c>
      <c r="I1591" s="20" t="s">
        <v>3585</v>
      </c>
      <c r="J1591" s="20" t="s">
        <v>25737</v>
      </c>
      <c r="K1591" s="24">
        <v>42513</v>
      </c>
      <c r="L1591" s="19">
        <v>0</v>
      </c>
      <c r="M1591" s="28">
        <v>79.95</v>
      </c>
      <c r="N1591" s="24"/>
    </row>
    <row r="1592" spans="2:14" hidden="1" x14ac:dyDescent="0.25">
      <c r="B1592" s="20">
        <v>33020415</v>
      </c>
      <c r="C1592" s="20"/>
      <c r="D1592" s="20"/>
      <c r="E1592" s="17" t="s">
        <v>3586</v>
      </c>
      <c r="F1592" s="21" t="s">
        <v>3093</v>
      </c>
      <c r="G1592" s="21" t="s">
        <v>205</v>
      </c>
      <c r="H1592" s="21" t="s">
        <v>206</v>
      </c>
      <c r="I1592" s="20" t="s">
        <v>3587</v>
      </c>
      <c r="J1592" s="20" t="s">
        <v>25738</v>
      </c>
      <c r="K1592" s="24">
        <v>42513</v>
      </c>
      <c r="L1592" s="19">
        <v>0</v>
      </c>
      <c r="M1592" s="28">
        <v>79.95</v>
      </c>
      <c r="N1592" s="24"/>
    </row>
    <row r="1593" spans="2:14" hidden="1" x14ac:dyDescent="0.25">
      <c r="B1593" s="20">
        <v>33020423</v>
      </c>
      <c r="C1593" s="20"/>
      <c r="D1593" s="20"/>
      <c r="E1593" s="17" t="s">
        <v>3588</v>
      </c>
      <c r="F1593" s="21" t="s">
        <v>3093</v>
      </c>
      <c r="G1593" s="21" t="s">
        <v>205</v>
      </c>
      <c r="H1593" s="21" t="s">
        <v>206</v>
      </c>
      <c r="I1593" s="20" t="s">
        <v>3589</v>
      </c>
      <c r="J1593" s="20" t="s">
        <v>25739</v>
      </c>
      <c r="K1593" s="24">
        <v>42513</v>
      </c>
      <c r="L1593" s="19">
        <v>0</v>
      </c>
      <c r="M1593" s="28">
        <v>79.95</v>
      </c>
      <c r="N1593" s="24"/>
    </row>
    <row r="1594" spans="2:14" hidden="1" x14ac:dyDescent="0.25">
      <c r="B1594" s="20">
        <v>33020422</v>
      </c>
      <c r="C1594" s="20"/>
      <c r="D1594" s="20"/>
      <c r="E1594" s="17" t="s">
        <v>3590</v>
      </c>
      <c r="F1594" s="21" t="s">
        <v>3093</v>
      </c>
      <c r="G1594" s="21" t="s">
        <v>205</v>
      </c>
      <c r="H1594" s="21" t="s">
        <v>206</v>
      </c>
      <c r="I1594" s="20" t="s">
        <v>3591</v>
      </c>
      <c r="J1594" s="20" t="s">
        <v>25740</v>
      </c>
      <c r="K1594" s="24">
        <v>42513</v>
      </c>
      <c r="L1594" s="19">
        <v>0</v>
      </c>
      <c r="M1594" s="28">
        <v>79.95</v>
      </c>
      <c r="N1594" s="24"/>
    </row>
    <row r="1595" spans="2:14" hidden="1" x14ac:dyDescent="0.25">
      <c r="B1595" s="20">
        <v>33020421</v>
      </c>
      <c r="C1595" s="20"/>
      <c r="D1595" s="20"/>
      <c r="E1595" s="17" t="s">
        <v>3592</v>
      </c>
      <c r="F1595" s="21" t="s">
        <v>3093</v>
      </c>
      <c r="G1595" s="21" t="s">
        <v>205</v>
      </c>
      <c r="H1595" s="21" t="s">
        <v>206</v>
      </c>
      <c r="I1595" s="20" t="s">
        <v>3593</v>
      </c>
      <c r="J1595" s="20" t="s">
        <v>25741</v>
      </c>
      <c r="K1595" s="24">
        <v>42513</v>
      </c>
      <c r="L1595" s="19">
        <v>0</v>
      </c>
      <c r="M1595" s="28">
        <v>79.95</v>
      </c>
      <c r="N1595" s="24"/>
    </row>
    <row r="1596" spans="2:14" hidden="1" x14ac:dyDescent="0.25">
      <c r="B1596" s="20">
        <v>33020424</v>
      </c>
      <c r="C1596" s="20"/>
      <c r="D1596" s="20"/>
      <c r="E1596" s="17" t="s">
        <v>3594</v>
      </c>
      <c r="F1596" s="21" t="s">
        <v>3093</v>
      </c>
      <c r="G1596" s="21" t="s">
        <v>205</v>
      </c>
      <c r="H1596" s="21" t="s">
        <v>206</v>
      </c>
      <c r="I1596" s="20" t="s">
        <v>3595</v>
      </c>
      <c r="J1596" s="20" t="s">
        <v>25742</v>
      </c>
      <c r="K1596" s="24">
        <v>42513</v>
      </c>
      <c r="L1596" s="19">
        <v>0</v>
      </c>
      <c r="M1596" s="28">
        <v>79.95</v>
      </c>
      <c r="N1596" s="24"/>
    </row>
    <row r="1597" spans="2:14" hidden="1" x14ac:dyDescent="0.25">
      <c r="B1597" s="20">
        <v>33020420</v>
      </c>
      <c r="C1597" s="20"/>
      <c r="D1597" s="20"/>
      <c r="E1597" s="17" t="s">
        <v>3596</v>
      </c>
      <c r="F1597" s="21" t="s">
        <v>3093</v>
      </c>
      <c r="G1597" s="21" t="s">
        <v>205</v>
      </c>
      <c r="H1597" s="21" t="s">
        <v>206</v>
      </c>
      <c r="I1597" s="20" t="s">
        <v>3597</v>
      </c>
      <c r="J1597" s="20" t="s">
        <v>25743</v>
      </c>
      <c r="K1597" s="24">
        <v>42513</v>
      </c>
      <c r="L1597" s="19">
        <v>0</v>
      </c>
      <c r="M1597" s="28">
        <v>79.95</v>
      </c>
      <c r="N1597" s="24"/>
    </row>
    <row r="1598" spans="2:14" hidden="1" x14ac:dyDescent="0.25">
      <c r="B1598" s="20">
        <v>33110134</v>
      </c>
      <c r="C1598" s="20"/>
      <c r="D1598" s="20"/>
      <c r="E1598" s="17" t="s">
        <v>3658</v>
      </c>
      <c r="F1598" s="21" t="s">
        <v>3093</v>
      </c>
      <c r="G1598" s="21" t="s">
        <v>205</v>
      </c>
      <c r="H1598" s="21" t="s">
        <v>206</v>
      </c>
      <c r="I1598" s="20" t="s">
        <v>3659</v>
      </c>
      <c r="J1598" s="20" t="s">
        <v>25744</v>
      </c>
      <c r="K1598" s="24">
        <v>42368</v>
      </c>
      <c r="L1598" s="19">
        <v>0</v>
      </c>
      <c r="M1598" s="28">
        <v>79.95</v>
      </c>
      <c r="N1598" s="24"/>
    </row>
    <row r="1599" spans="2:14" hidden="1" x14ac:dyDescent="0.25">
      <c r="B1599" s="20">
        <v>33110133</v>
      </c>
      <c r="C1599" s="20"/>
      <c r="D1599" s="20"/>
      <c r="E1599" s="17" t="s">
        <v>3660</v>
      </c>
      <c r="F1599" s="21" t="s">
        <v>3093</v>
      </c>
      <c r="G1599" s="21" t="s">
        <v>205</v>
      </c>
      <c r="H1599" s="21" t="s">
        <v>206</v>
      </c>
      <c r="I1599" s="20" t="s">
        <v>3661</v>
      </c>
      <c r="J1599" s="20" t="s">
        <v>25745</v>
      </c>
      <c r="K1599" s="24">
        <v>42368</v>
      </c>
      <c r="L1599" s="19">
        <v>0</v>
      </c>
      <c r="M1599" s="28">
        <v>79.95</v>
      </c>
      <c r="N1599" s="24"/>
    </row>
    <row r="1600" spans="2:14" hidden="1" x14ac:dyDescent="0.25">
      <c r="B1600" s="20">
        <v>33110132</v>
      </c>
      <c r="C1600" s="20"/>
      <c r="D1600" s="20"/>
      <c r="E1600" s="17" t="s">
        <v>3662</v>
      </c>
      <c r="F1600" s="21" t="s">
        <v>3093</v>
      </c>
      <c r="G1600" s="21" t="s">
        <v>205</v>
      </c>
      <c r="H1600" s="21" t="s">
        <v>206</v>
      </c>
      <c r="I1600" s="20" t="s">
        <v>3663</v>
      </c>
      <c r="J1600" s="20" t="s">
        <v>25746</v>
      </c>
      <c r="K1600" s="24">
        <v>42368</v>
      </c>
      <c r="L1600" s="19">
        <v>0</v>
      </c>
      <c r="M1600" s="28">
        <v>79.95</v>
      </c>
      <c r="N1600" s="24"/>
    </row>
    <row r="1601" spans="2:14" hidden="1" x14ac:dyDescent="0.25">
      <c r="B1601" s="20">
        <v>33110135</v>
      </c>
      <c r="C1601" s="20"/>
      <c r="D1601" s="20"/>
      <c r="E1601" s="17" t="s">
        <v>3664</v>
      </c>
      <c r="F1601" s="21" t="s">
        <v>3093</v>
      </c>
      <c r="G1601" s="21" t="s">
        <v>205</v>
      </c>
      <c r="H1601" s="21" t="s">
        <v>206</v>
      </c>
      <c r="I1601" s="20" t="s">
        <v>3665</v>
      </c>
      <c r="J1601" s="20" t="s">
        <v>25747</v>
      </c>
      <c r="K1601" s="24">
        <v>42368</v>
      </c>
      <c r="L1601" s="19">
        <v>0</v>
      </c>
      <c r="M1601" s="28">
        <v>79.95</v>
      </c>
      <c r="N1601" s="24"/>
    </row>
    <row r="1602" spans="2:14" hidden="1" x14ac:dyDescent="0.25">
      <c r="B1602" s="20">
        <v>33110131</v>
      </c>
      <c r="C1602" s="20"/>
      <c r="D1602" s="20"/>
      <c r="E1602" s="17" t="s">
        <v>3666</v>
      </c>
      <c r="F1602" s="21" t="s">
        <v>3093</v>
      </c>
      <c r="G1602" s="21" t="s">
        <v>205</v>
      </c>
      <c r="H1602" s="21" t="s">
        <v>206</v>
      </c>
      <c r="I1602" s="20" t="s">
        <v>3667</v>
      </c>
      <c r="J1602" s="20" t="s">
        <v>25748</v>
      </c>
      <c r="K1602" s="24">
        <v>42368</v>
      </c>
      <c r="L1602" s="19">
        <v>0</v>
      </c>
      <c r="M1602" s="28">
        <v>79.95</v>
      </c>
      <c r="N1602" s="24"/>
    </row>
    <row r="1603" spans="2:14" hidden="1" x14ac:dyDescent="0.25">
      <c r="B1603" s="20">
        <v>33110139</v>
      </c>
      <c r="C1603" s="20"/>
      <c r="D1603" s="20"/>
      <c r="E1603" s="17" t="s">
        <v>3678</v>
      </c>
      <c r="F1603" s="21" t="s">
        <v>3093</v>
      </c>
      <c r="G1603" s="21" t="s">
        <v>205</v>
      </c>
      <c r="H1603" s="21" t="s">
        <v>206</v>
      </c>
      <c r="I1603" s="20" t="s">
        <v>3679</v>
      </c>
      <c r="J1603" s="20" t="s">
        <v>25749</v>
      </c>
      <c r="K1603" s="24">
        <v>42368</v>
      </c>
      <c r="L1603" s="19">
        <v>0</v>
      </c>
      <c r="M1603" s="28">
        <v>79.95</v>
      </c>
      <c r="N1603" s="24"/>
    </row>
    <row r="1604" spans="2:14" hidden="1" x14ac:dyDescent="0.25">
      <c r="B1604" s="20">
        <v>33110138</v>
      </c>
      <c r="C1604" s="20"/>
      <c r="D1604" s="20"/>
      <c r="E1604" s="17" t="s">
        <v>3680</v>
      </c>
      <c r="F1604" s="21" t="s">
        <v>3093</v>
      </c>
      <c r="G1604" s="21" t="s">
        <v>205</v>
      </c>
      <c r="H1604" s="21" t="s">
        <v>206</v>
      </c>
      <c r="I1604" s="20" t="s">
        <v>3681</v>
      </c>
      <c r="J1604" s="20" t="s">
        <v>25750</v>
      </c>
      <c r="K1604" s="24">
        <v>42368</v>
      </c>
      <c r="L1604" s="19">
        <v>0</v>
      </c>
      <c r="M1604" s="28">
        <v>79.95</v>
      </c>
      <c r="N1604" s="24"/>
    </row>
    <row r="1605" spans="2:14" hidden="1" x14ac:dyDescent="0.25">
      <c r="B1605" s="20">
        <v>33110137</v>
      </c>
      <c r="C1605" s="20"/>
      <c r="D1605" s="20"/>
      <c r="E1605" s="17" t="s">
        <v>3682</v>
      </c>
      <c r="F1605" s="21" t="s">
        <v>3093</v>
      </c>
      <c r="G1605" s="21" t="s">
        <v>205</v>
      </c>
      <c r="H1605" s="21" t="s">
        <v>206</v>
      </c>
      <c r="I1605" s="20" t="s">
        <v>3683</v>
      </c>
      <c r="J1605" s="20" t="s">
        <v>25751</v>
      </c>
      <c r="K1605" s="24">
        <v>42368</v>
      </c>
      <c r="L1605" s="19">
        <v>0</v>
      </c>
      <c r="M1605" s="28">
        <v>79.95</v>
      </c>
      <c r="N1605" s="24"/>
    </row>
    <row r="1606" spans="2:14" hidden="1" x14ac:dyDescent="0.25">
      <c r="B1606" s="20">
        <v>33110140</v>
      </c>
      <c r="C1606" s="20"/>
      <c r="D1606" s="20"/>
      <c r="E1606" s="17" t="s">
        <v>3684</v>
      </c>
      <c r="F1606" s="21" t="s">
        <v>3093</v>
      </c>
      <c r="G1606" s="21" t="s">
        <v>205</v>
      </c>
      <c r="H1606" s="21" t="s">
        <v>206</v>
      </c>
      <c r="I1606" s="20" t="s">
        <v>3685</v>
      </c>
      <c r="J1606" s="20" t="s">
        <v>25752</v>
      </c>
      <c r="K1606" s="24">
        <v>42368</v>
      </c>
      <c r="L1606" s="19">
        <v>0</v>
      </c>
      <c r="M1606" s="28">
        <v>79.95</v>
      </c>
      <c r="N1606" s="24"/>
    </row>
    <row r="1607" spans="2:14" hidden="1" x14ac:dyDescent="0.25">
      <c r="B1607" s="20">
        <v>33110136</v>
      </c>
      <c r="C1607" s="20"/>
      <c r="D1607" s="20"/>
      <c r="E1607" s="17" t="s">
        <v>3686</v>
      </c>
      <c r="F1607" s="21" t="s">
        <v>3093</v>
      </c>
      <c r="G1607" s="21" t="s">
        <v>205</v>
      </c>
      <c r="H1607" s="21" t="s">
        <v>206</v>
      </c>
      <c r="I1607" s="20" t="s">
        <v>3687</v>
      </c>
      <c r="J1607" s="20" t="s">
        <v>25753</v>
      </c>
      <c r="K1607" s="24">
        <v>42368</v>
      </c>
      <c r="L1607" s="19">
        <v>0</v>
      </c>
      <c r="M1607" s="28">
        <v>79.95</v>
      </c>
      <c r="N1607" s="24"/>
    </row>
    <row r="1608" spans="2:14" hidden="1" x14ac:dyDescent="0.25">
      <c r="B1608" s="20">
        <v>33110144</v>
      </c>
      <c r="C1608" s="20"/>
      <c r="D1608" s="20"/>
      <c r="E1608" s="17" t="s">
        <v>3668</v>
      </c>
      <c r="F1608" s="21" t="s">
        <v>3093</v>
      </c>
      <c r="G1608" s="21" t="s">
        <v>205</v>
      </c>
      <c r="H1608" s="21" t="s">
        <v>206</v>
      </c>
      <c r="I1608" s="20" t="s">
        <v>3669</v>
      </c>
      <c r="J1608" s="20" t="s">
        <v>25754</v>
      </c>
      <c r="K1608" s="24">
        <v>42368</v>
      </c>
      <c r="L1608" s="19">
        <v>0</v>
      </c>
      <c r="M1608" s="28">
        <v>79.95</v>
      </c>
      <c r="N1608" s="24"/>
    </row>
    <row r="1609" spans="2:14" hidden="1" x14ac:dyDescent="0.25">
      <c r="B1609" s="20">
        <v>33110143</v>
      </c>
      <c r="C1609" s="20"/>
      <c r="D1609" s="20"/>
      <c r="E1609" s="17" t="s">
        <v>3670</v>
      </c>
      <c r="F1609" s="21" t="s">
        <v>3093</v>
      </c>
      <c r="G1609" s="21" t="s">
        <v>205</v>
      </c>
      <c r="H1609" s="21" t="s">
        <v>206</v>
      </c>
      <c r="I1609" s="20" t="s">
        <v>3671</v>
      </c>
      <c r="J1609" s="20" t="s">
        <v>25755</v>
      </c>
      <c r="K1609" s="24">
        <v>42368</v>
      </c>
      <c r="L1609" s="19">
        <v>0</v>
      </c>
      <c r="M1609" s="28">
        <v>79.95</v>
      </c>
      <c r="N1609" s="24"/>
    </row>
    <row r="1610" spans="2:14" hidden="1" x14ac:dyDescent="0.25">
      <c r="B1610" s="20">
        <v>33110142</v>
      </c>
      <c r="C1610" s="20"/>
      <c r="D1610" s="20"/>
      <c r="E1610" s="17" t="s">
        <v>3672</v>
      </c>
      <c r="F1610" s="21" t="s">
        <v>3093</v>
      </c>
      <c r="G1610" s="21" t="s">
        <v>205</v>
      </c>
      <c r="H1610" s="21" t="s">
        <v>206</v>
      </c>
      <c r="I1610" s="20" t="s">
        <v>3673</v>
      </c>
      <c r="J1610" s="20" t="s">
        <v>25756</v>
      </c>
      <c r="K1610" s="24">
        <v>42368</v>
      </c>
      <c r="L1610" s="19">
        <v>0</v>
      </c>
      <c r="M1610" s="28">
        <v>79.95</v>
      </c>
      <c r="N1610" s="24"/>
    </row>
    <row r="1611" spans="2:14" hidden="1" x14ac:dyDescent="0.25">
      <c r="B1611" s="20">
        <v>33110145</v>
      </c>
      <c r="C1611" s="20"/>
      <c r="D1611" s="20"/>
      <c r="E1611" s="17" t="s">
        <v>3674</v>
      </c>
      <c r="F1611" s="21" t="s">
        <v>3093</v>
      </c>
      <c r="G1611" s="21" t="s">
        <v>205</v>
      </c>
      <c r="H1611" s="21" t="s">
        <v>206</v>
      </c>
      <c r="I1611" s="20" t="s">
        <v>3675</v>
      </c>
      <c r="J1611" s="20" t="s">
        <v>25757</v>
      </c>
      <c r="K1611" s="24">
        <v>42368</v>
      </c>
      <c r="L1611" s="19">
        <v>0</v>
      </c>
      <c r="M1611" s="28">
        <v>79.95</v>
      </c>
      <c r="N1611" s="24"/>
    </row>
    <row r="1612" spans="2:14" hidden="1" x14ac:dyDescent="0.25">
      <c r="B1612" s="20">
        <v>33110141</v>
      </c>
      <c r="C1612" s="20"/>
      <c r="D1612" s="20"/>
      <c r="E1612" s="17" t="s">
        <v>3676</v>
      </c>
      <c r="F1612" s="21" t="s">
        <v>3093</v>
      </c>
      <c r="G1612" s="21" t="s">
        <v>205</v>
      </c>
      <c r="H1612" s="21" t="s">
        <v>206</v>
      </c>
      <c r="I1612" s="20" t="s">
        <v>3677</v>
      </c>
      <c r="J1612" s="20" t="s">
        <v>25758</v>
      </c>
      <c r="K1612" s="24">
        <v>42368</v>
      </c>
      <c r="L1612" s="19">
        <v>0</v>
      </c>
      <c r="M1612" s="28">
        <v>79.95</v>
      </c>
      <c r="N1612" s="24"/>
    </row>
    <row r="1613" spans="2:14" hidden="1" x14ac:dyDescent="0.25">
      <c r="B1613" s="20">
        <v>33020605</v>
      </c>
      <c r="C1613" s="20"/>
      <c r="D1613" s="20"/>
      <c r="E1613" s="17" t="s">
        <v>3817</v>
      </c>
      <c r="F1613" s="21" t="s">
        <v>3752</v>
      </c>
      <c r="G1613" s="21" t="s">
        <v>205</v>
      </c>
      <c r="H1613" s="21" t="s">
        <v>206</v>
      </c>
      <c r="I1613" s="20" t="s">
        <v>21056</v>
      </c>
      <c r="J1613" s="20" t="s">
        <v>25771</v>
      </c>
      <c r="K1613" s="24">
        <v>43556</v>
      </c>
      <c r="L1613" s="19">
        <v>0</v>
      </c>
      <c r="M1613" s="28">
        <v>169.95</v>
      </c>
      <c r="N1613" s="24">
        <v>42975</v>
      </c>
    </row>
    <row r="1614" spans="2:14" hidden="1" x14ac:dyDescent="0.25">
      <c r="B1614" s="20">
        <v>33020604</v>
      </c>
      <c r="C1614" s="20"/>
      <c r="D1614" s="20"/>
      <c r="E1614" s="17" t="s">
        <v>3818</v>
      </c>
      <c r="F1614" s="21" t="s">
        <v>3752</v>
      </c>
      <c r="G1614" s="21" t="s">
        <v>205</v>
      </c>
      <c r="H1614" s="21" t="s">
        <v>206</v>
      </c>
      <c r="I1614" s="20" t="s">
        <v>21057</v>
      </c>
      <c r="J1614" s="20" t="s">
        <v>25772</v>
      </c>
      <c r="K1614" s="24">
        <v>43556</v>
      </c>
      <c r="L1614" s="19">
        <v>0</v>
      </c>
      <c r="M1614" s="28">
        <v>169.95</v>
      </c>
      <c r="N1614" s="24">
        <v>42975</v>
      </c>
    </row>
    <row r="1615" spans="2:14" hidden="1" x14ac:dyDescent="0.25">
      <c r="B1615" s="20">
        <v>33020603</v>
      </c>
      <c r="C1615" s="20"/>
      <c r="D1615" s="20"/>
      <c r="E1615" s="17" t="s">
        <v>3819</v>
      </c>
      <c r="F1615" s="21" t="s">
        <v>3752</v>
      </c>
      <c r="G1615" s="21" t="s">
        <v>205</v>
      </c>
      <c r="H1615" s="21" t="s">
        <v>206</v>
      </c>
      <c r="I1615" s="20" t="s">
        <v>21058</v>
      </c>
      <c r="J1615" s="20" t="s">
        <v>25773</v>
      </c>
      <c r="K1615" s="24">
        <v>43556</v>
      </c>
      <c r="L1615" s="19">
        <v>0</v>
      </c>
      <c r="M1615" s="28">
        <v>169.95</v>
      </c>
      <c r="N1615" s="24">
        <v>42975</v>
      </c>
    </row>
    <row r="1616" spans="2:14" hidden="1" x14ac:dyDescent="0.25">
      <c r="B1616" s="20">
        <v>33020602</v>
      </c>
      <c r="C1616" s="20"/>
      <c r="D1616" s="20"/>
      <c r="E1616" s="17" t="s">
        <v>3820</v>
      </c>
      <c r="F1616" s="21" t="s">
        <v>3752</v>
      </c>
      <c r="G1616" s="21" t="s">
        <v>205</v>
      </c>
      <c r="H1616" s="21" t="s">
        <v>206</v>
      </c>
      <c r="I1616" s="20" t="s">
        <v>3821</v>
      </c>
      <c r="J1616" s="20" t="s">
        <v>25774</v>
      </c>
      <c r="K1616" s="24">
        <v>43556</v>
      </c>
      <c r="L1616" s="19">
        <v>0</v>
      </c>
      <c r="M1616" s="28">
        <v>169.95</v>
      </c>
      <c r="N1616" s="24">
        <v>42975</v>
      </c>
    </row>
    <row r="1617" spans="2:14" hidden="1" x14ac:dyDescent="0.25">
      <c r="B1617" s="20">
        <v>34040380</v>
      </c>
      <c r="C1617" s="20"/>
      <c r="D1617" s="20"/>
      <c r="E1617" s="17" t="s">
        <v>1088</v>
      </c>
      <c r="F1617" s="21" t="s">
        <v>298</v>
      </c>
      <c r="G1617" s="21" t="s">
        <v>205</v>
      </c>
      <c r="H1617" s="21" t="s">
        <v>206</v>
      </c>
      <c r="I1617" s="20">
        <v>2223091036</v>
      </c>
      <c r="J1617" s="20" t="s">
        <v>26079</v>
      </c>
      <c r="K1617" s="24">
        <v>42387</v>
      </c>
      <c r="L1617" s="19">
        <v>0</v>
      </c>
      <c r="M1617" s="28">
        <v>239.95</v>
      </c>
      <c r="N1617" s="24"/>
    </row>
    <row r="1618" spans="2:14" hidden="1" x14ac:dyDescent="0.25">
      <c r="B1618" s="20">
        <v>34040381</v>
      </c>
      <c r="C1618" s="20"/>
      <c r="D1618" s="20"/>
      <c r="E1618" s="17" t="s">
        <v>1089</v>
      </c>
      <c r="F1618" s="21" t="s">
        <v>298</v>
      </c>
      <c r="G1618" s="21" t="s">
        <v>205</v>
      </c>
      <c r="H1618" s="21" t="s">
        <v>206</v>
      </c>
      <c r="I1618" s="20">
        <v>2223091037</v>
      </c>
      <c r="J1618" s="20" t="s">
        <v>26080</v>
      </c>
      <c r="K1618" s="24">
        <v>42387</v>
      </c>
      <c r="L1618" s="19">
        <v>0</v>
      </c>
      <c r="M1618" s="28">
        <v>239.95</v>
      </c>
      <c r="N1618" s="24"/>
    </row>
    <row r="1619" spans="2:14" hidden="1" x14ac:dyDescent="0.25">
      <c r="B1619" s="20">
        <v>34040383</v>
      </c>
      <c r="C1619" s="20"/>
      <c r="D1619" s="20"/>
      <c r="E1619" s="17" t="s">
        <v>1090</v>
      </c>
      <c r="F1619" s="21" t="s">
        <v>298</v>
      </c>
      <c r="G1619" s="21" t="s">
        <v>205</v>
      </c>
      <c r="H1619" s="21" t="s">
        <v>206</v>
      </c>
      <c r="I1619" s="20">
        <v>2223091039</v>
      </c>
      <c r="J1619" s="20" t="s">
        <v>26081</v>
      </c>
      <c r="K1619" s="24">
        <v>42387</v>
      </c>
      <c r="L1619" s="19">
        <v>0</v>
      </c>
      <c r="M1619" s="28">
        <v>239.95</v>
      </c>
      <c r="N1619" s="24"/>
    </row>
    <row r="1620" spans="2:14" hidden="1" x14ac:dyDescent="0.25">
      <c r="B1620" s="20">
        <v>34040385</v>
      </c>
      <c r="C1620" s="20"/>
      <c r="D1620" s="20"/>
      <c r="E1620" s="17" t="s">
        <v>1091</v>
      </c>
      <c r="F1620" s="21" t="s">
        <v>298</v>
      </c>
      <c r="G1620" s="21" t="s">
        <v>205</v>
      </c>
      <c r="H1620" s="21" t="s">
        <v>206</v>
      </c>
      <c r="I1620" s="20">
        <v>2223091041</v>
      </c>
      <c r="J1620" s="20" t="s">
        <v>26082</v>
      </c>
      <c r="K1620" s="24">
        <v>42387</v>
      </c>
      <c r="L1620" s="19">
        <v>0</v>
      </c>
      <c r="M1620" s="28">
        <v>239.95</v>
      </c>
      <c r="N1620" s="24"/>
    </row>
    <row r="1621" spans="2:14" hidden="1" x14ac:dyDescent="0.25">
      <c r="B1621" s="20">
        <v>34040386</v>
      </c>
      <c r="C1621" s="20"/>
      <c r="D1621" s="20"/>
      <c r="E1621" s="17" t="s">
        <v>1092</v>
      </c>
      <c r="F1621" s="21" t="s">
        <v>298</v>
      </c>
      <c r="G1621" s="21" t="s">
        <v>205</v>
      </c>
      <c r="H1621" s="21" t="s">
        <v>206</v>
      </c>
      <c r="I1621" s="20">
        <v>2223091042</v>
      </c>
      <c r="J1621" s="20" t="s">
        <v>26083</v>
      </c>
      <c r="K1621" s="24">
        <v>42387</v>
      </c>
      <c r="L1621" s="19">
        <v>0</v>
      </c>
      <c r="M1621" s="28">
        <v>239.95</v>
      </c>
      <c r="N1621" s="24"/>
    </row>
    <row r="1622" spans="2:14" hidden="1" x14ac:dyDescent="0.25">
      <c r="B1622" s="20">
        <v>34040387</v>
      </c>
      <c r="C1622" s="20"/>
      <c r="D1622" s="20"/>
      <c r="E1622" s="17" t="s">
        <v>1093</v>
      </c>
      <c r="F1622" s="21" t="s">
        <v>298</v>
      </c>
      <c r="G1622" s="21" t="s">
        <v>205</v>
      </c>
      <c r="H1622" s="21" t="s">
        <v>206</v>
      </c>
      <c r="I1622" s="20">
        <v>2223091043</v>
      </c>
      <c r="J1622" s="20" t="s">
        <v>26084</v>
      </c>
      <c r="K1622" s="24">
        <v>42387</v>
      </c>
      <c r="L1622" s="19">
        <v>0</v>
      </c>
      <c r="M1622" s="28">
        <v>239.95</v>
      </c>
      <c r="N1622" s="24"/>
    </row>
    <row r="1623" spans="2:14" hidden="1" x14ac:dyDescent="0.25">
      <c r="B1623" s="20">
        <v>34040388</v>
      </c>
      <c r="C1623" s="20"/>
      <c r="D1623" s="20"/>
      <c r="E1623" s="17" t="s">
        <v>1094</v>
      </c>
      <c r="F1623" s="21" t="s">
        <v>298</v>
      </c>
      <c r="G1623" s="21" t="s">
        <v>205</v>
      </c>
      <c r="H1623" s="21" t="s">
        <v>206</v>
      </c>
      <c r="I1623" s="20">
        <v>2223091044</v>
      </c>
      <c r="J1623" s="20" t="s">
        <v>26085</v>
      </c>
      <c r="K1623" s="24">
        <v>42387</v>
      </c>
      <c r="L1623" s="19">
        <v>0</v>
      </c>
      <c r="M1623" s="28">
        <v>239.95</v>
      </c>
      <c r="N1623" s="24"/>
    </row>
    <row r="1624" spans="2:14" hidden="1" x14ac:dyDescent="0.25">
      <c r="B1624" s="20">
        <v>34040389</v>
      </c>
      <c r="C1624" s="20"/>
      <c r="D1624" s="20"/>
      <c r="E1624" s="17" t="s">
        <v>1095</v>
      </c>
      <c r="F1624" s="21" t="s">
        <v>298</v>
      </c>
      <c r="G1624" s="21" t="s">
        <v>205</v>
      </c>
      <c r="H1624" s="21" t="s">
        <v>206</v>
      </c>
      <c r="I1624" s="20">
        <v>2223091045</v>
      </c>
      <c r="J1624" s="20" t="s">
        <v>26086</v>
      </c>
      <c r="K1624" s="24">
        <v>42387</v>
      </c>
      <c r="L1624" s="19">
        <v>0</v>
      </c>
      <c r="M1624" s="28">
        <v>239.95</v>
      </c>
      <c r="N1624" s="24"/>
    </row>
    <row r="1625" spans="2:14" hidden="1" x14ac:dyDescent="0.25">
      <c r="B1625" s="20">
        <v>34040390</v>
      </c>
      <c r="C1625" s="20"/>
      <c r="D1625" s="20"/>
      <c r="E1625" s="17" t="s">
        <v>1096</v>
      </c>
      <c r="F1625" s="21" t="s">
        <v>298</v>
      </c>
      <c r="G1625" s="21" t="s">
        <v>205</v>
      </c>
      <c r="H1625" s="21" t="s">
        <v>206</v>
      </c>
      <c r="I1625" s="20">
        <v>2223091046</v>
      </c>
      <c r="J1625" s="20" t="s">
        <v>26087</v>
      </c>
      <c r="K1625" s="24">
        <v>42387</v>
      </c>
      <c r="L1625" s="19">
        <v>0</v>
      </c>
      <c r="M1625" s="28">
        <v>239.95</v>
      </c>
      <c r="N1625" s="24"/>
    </row>
    <row r="1626" spans="2:14" hidden="1" x14ac:dyDescent="0.25">
      <c r="B1626" s="20">
        <v>34040393</v>
      </c>
      <c r="C1626" s="20"/>
      <c r="D1626" s="20"/>
      <c r="E1626" s="17" t="s">
        <v>1097</v>
      </c>
      <c r="F1626" s="21" t="s">
        <v>298</v>
      </c>
      <c r="G1626" s="21" t="s">
        <v>205</v>
      </c>
      <c r="H1626" s="21" t="s">
        <v>206</v>
      </c>
      <c r="I1626" s="20">
        <v>2223091049</v>
      </c>
      <c r="J1626" s="20" t="s">
        <v>26088</v>
      </c>
      <c r="K1626" s="24">
        <v>42387</v>
      </c>
      <c r="L1626" s="19">
        <v>0</v>
      </c>
      <c r="M1626" s="28">
        <v>239.95</v>
      </c>
      <c r="N1626" s="24"/>
    </row>
    <row r="1627" spans="2:14" hidden="1" x14ac:dyDescent="0.25">
      <c r="B1627" s="20">
        <v>34040395</v>
      </c>
      <c r="C1627" s="20"/>
      <c r="D1627" s="20"/>
      <c r="E1627" s="17" t="s">
        <v>1098</v>
      </c>
      <c r="F1627" s="21" t="s">
        <v>298</v>
      </c>
      <c r="G1627" s="21" t="s">
        <v>205</v>
      </c>
      <c r="H1627" s="21" t="s">
        <v>206</v>
      </c>
      <c r="I1627" s="20">
        <v>2223091136</v>
      </c>
      <c r="J1627" s="20" t="s">
        <v>26089</v>
      </c>
      <c r="K1627" s="24">
        <v>42215</v>
      </c>
      <c r="L1627" s="19">
        <v>0</v>
      </c>
      <c r="M1627" s="28">
        <v>239.95</v>
      </c>
      <c r="N1627" s="24"/>
    </row>
    <row r="1628" spans="2:14" hidden="1" x14ac:dyDescent="0.25">
      <c r="B1628" s="20">
        <v>34040397</v>
      </c>
      <c r="C1628" s="20"/>
      <c r="D1628" s="20"/>
      <c r="E1628" s="17" t="s">
        <v>1099</v>
      </c>
      <c r="F1628" s="21" t="s">
        <v>298</v>
      </c>
      <c r="G1628" s="21" t="s">
        <v>205</v>
      </c>
      <c r="H1628" s="21" t="s">
        <v>206</v>
      </c>
      <c r="I1628" s="20">
        <v>2223091138</v>
      </c>
      <c r="J1628" s="20" t="s">
        <v>26090</v>
      </c>
      <c r="K1628" s="24">
        <v>42215</v>
      </c>
      <c r="L1628" s="19">
        <v>0</v>
      </c>
      <c r="M1628" s="28">
        <v>239.95</v>
      </c>
      <c r="N1628" s="24"/>
    </row>
    <row r="1629" spans="2:14" hidden="1" x14ac:dyDescent="0.25">
      <c r="B1629" s="20">
        <v>34040441</v>
      </c>
      <c r="C1629" s="20"/>
      <c r="D1629" s="20"/>
      <c r="E1629" s="17" t="s">
        <v>1100</v>
      </c>
      <c r="F1629" s="21" t="s">
        <v>298</v>
      </c>
      <c r="G1629" s="21" t="s">
        <v>205</v>
      </c>
      <c r="H1629" s="21" t="s">
        <v>206</v>
      </c>
      <c r="I1629" s="20">
        <v>2223092037</v>
      </c>
      <c r="J1629" s="20" t="s">
        <v>26091</v>
      </c>
      <c r="K1629" s="24">
        <v>42215</v>
      </c>
      <c r="L1629" s="19">
        <v>0</v>
      </c>
      <c r="M1629" s="28">
        <v>239.95</v>
      </c>
      <c r="N1629" s="24"/>
    </row>
    <row r="1630" spans="2:14" hidden="1" x14ac:dyDescent="0.25">
      <c r="B1630" s="20">
        <v>34040442</v>
      </c>
      <c r="C1630" s="20"/>
      <c r="D1630" s="20"/>
      <c r="E1630" s="17" t="s">
        <v>1101</v>
      </c>
      <c r="F1630" s="21" t="s">
        <v>298</v>
      </c>
      <c r="G1630" s="21" t="s">
        <v>205</v>
      </c>
      <c r="H1630" s="21" t="s">
        <v>206</v>
      </c>
      <c r="I1630" s="20">
        <v>2223092038</v>
      </c>
      <c r="J1630" s="20" t="s">
        <v>26092</v>
      </c>
      <c r="K1630" s="24">
        <v>42215</v>
      </c>
      <c r="L1630" s="19">
        <v>0</v>
      </c>
      <c r="M1630" s="28">
        <v>239.95</v>
      </c>
      <c r="N1630" s="24"/>
    </row>
    <row r="1631" spans="2:14" hidden="1" x14ac:dyDescent="0.25">
      <c r="B1631" s="20">
        <v>34040443</v>
      </c>
      <c r="C1631" s="20"/>
      <c r="D1631" s="20"/>
      <c r="E1631" s="17" t="s">
        <v>1102</v>
      </c>
      <c r="F1631" s="21" t="s">
        <v>298</v>
      </c>
      <c r="G1631" s="21" t="s">
        <v>205</v>
      </c>
      <c r="H1631" s="21" t="s">
        <v>206</v>
      </c>
      <c r="I1631" s="20">
        <v>2223092039</v>
      </c>
      <c r="J1631" s="20" t="s">
        <v>26093</v>
      </c>
      <c r="K1631" s="24">
        <v>42215</v>
      </c>
      <c r="L1631" s="19">
        <v>0</v>
      </c>
      <c r="M1631" s="28">
        <v>239.95</v>
      </c>
      <c r="N1631" s="24"/>
    </row>
    <row r="1632" spans="2:14" hidden="1" x14ac:dyDescent="0.25">
      <c r="B1632" s="20">
        <v>34010062</v>
      </c>
      <c r="C1632" s="20"/>
      <c r="D1632" s="20"/>
      <c r="E1632" s="17" t="s">
        <v>1031</v>
      </c>
      <c r="F1632" s="21" t="s">
        <v>298</v>
      </c>
      <c r="G1632" s="21" t="s">
        <v>205</v>
      </c>
      <c r="H1632" s="21" t="s">
        <v>206</v>
      </c>
      <c r="I1632" s="20">
        <v>2224081038</v>
      </c>
      <c r="J1632" s="20" t="s">
        <v>26094</v>
      </c>
      <c r="K1632" s="24">
        <v>42160</v>
      </c>
      <c r="L1632" s="19">
        <v>0</v>
      </c>
      <c r="M1632" s="28">
        <v>209.95</v>
      </c>
      <c r="N1632" s="24"/>
    </row>
    <row r="1633" spans="2:14" hidden="1" x14ac:dyDescent="0.25">
      <c r="B1633" s="20">
        <v>34010073</v>
      </c>
      <c r="C1633" s="20"/>
      <c r="D1633" s="20"/>
      <c r="E1633" s="17" t="s">
        <v>1032</v>
      </c>
      <c r="F1633" s="21" t="s">
        <v>298</v>
      </c>
      <c r="G1633" s="21" t="s">
        <v>205</v>
      </c>
      <c r="H1633" s="21" t="s">
        <v>206</v>
      </c>
      <c r="I1633" s="20">
        <v>2224081049</v>
      </c>
      <c r="J1633" s="20" t="s">
        <v>26095</v>
      </c>
      <c r="K1633" s="24">
        <v>42160</v>
      </c>
      <c r="L1633" s="19">
        <v>0</v>
      </c>
      <c r="M1633" s="28">
        <v>209.95</v>
      </c>
      <c r="N1633" s="24"/>
    </row>
    <row r="1634" spans="2:14" hidden="1" x14ac:dyDescent="0.25">
      <c r="B1634" s="20">
        <v>34010075</v>
      </c>
      <c r="C1634" s="20"/>
      <c r="D1634" s="20"/>
      <c r="E1634" s="17" t="s">
        <v>1033</v>
      </c>
      <c r="F1634" s="21" t="s">
        <v>298</v>
      </c>
      <c r="G1634" s="21" t="s">
        <v>205</v>
      </c>
      <c r="H1634" s="21" t="s">
        <v>206</v>
      </c>
      <c r="I1634" s="20">
        <v>2224082038</v>
      </c>
      <c r="J1634" s="20" t="s">
        <v>26096</v>
      </c>
      <c r="K1634" s="24">
        <v>42160</v>
      </c>
      <c r="L1634" s="19">
        <v>0</v>
      </c>
      <c r="M1634" s="28">
        <v>209.95</v>
      </c>
      <c r="N1634" s="24"/>
    </row>
    <row r="1635" spans="2:14" hidden="1" x14ac:dyDescent="0.25">
      <c r="B1635" s="20">
        <v>34010076</v>
      </c>
      <c r="C1635" s="20"/>
      <c r="D1635" s="20"/>
      <c r="E1635" s="17" t="s">
        <v>1034</v>
      </c>
      <c r="F1635" s="21" t="s">
        <v>298</v>
      </c>
      <c r="G1635" s="21" t="s">
        <v>205</v>
      </c>
      <c r="H1635" s="21" t="s">
        <v>206</v>
      </c>
      <c r="I1635" s="20">
        <v>2224082039</v>
      </c>
      <c r="J1635" s="20" t="s">
        <v>26097</v>
      </c>
      <c r="K1635" s="24">
        <v>42160</v>
      </c>
      <c r="L1635" s="19">
        <v>0</v>
      </c>
      <c r="M1635" s="28">
        <v>209.95</v>
      </c>
      <c r="N1635" s="24"/>
    </row>
    <row r="1636" spans="2:14" hidden="1" x14ac:dyDescent="0.25">
      <c r="B1636" s="20">
        <v>34010086</v>
      </c>
      <c r="C1636" s="20"/>
      <c r="D1636" s="20"/>
      <c r="E1636" s="17" t="s">
        <v>1035</v>
      </c>
      <c r="F1636" s="21" t="s">
        <v>298</v>
      </c>
      <c r="G1636" s="21" t="s">
        <v>205</v>
      </c>
      <c r="H1636" s="21" t="s">
        <v>206</v>
      </c>
      <c r="I1636" s="20">
        <v>2224082049</v>
      </c>
      <c r="J1636" s="20" t="s">
        <v>26098</v>
      </c>
      <c r="K1636" s="24">
        <v>42160</v>
      </c>
      <c r="L1636" s="19">
        <v>0</v>
      </c>
      <c r="M1636" s="28">
        <v>209.95</v>
      </c>
      <c r="N1636" s="24"/>
    </row>
    <row r="1637" spans="2:14" hidden="1" x14ac:dyDescent="0.25">
      <c r="B1637" s="20">
        <v>34020132</v>
      </c>
      <c r="C1637" s="20"/>
      <c r="D1637" s="20"/>
      <c r="E1637" s="17" t="s">
        <v>1104</v>
      </c>
      <c r="F1637" s="21" t="s">
        <v>298</v>
      </c>
      <c r="G1637" s="21" t="s">
        <v>205</v>
      </c>
      <c r="H1637" s="21" t="s">
        <v>206</v>
      </c>
      <c r="I1637" s="20">
        <v>2243091036</v>
      </c>
      <c r="J1637" s="20" t="s">
        <v>26099</v>
      </c>
      <c r="K1637" s="24">
        <v>42387</v>
      </c>
      <c r="L1637" s="19">
        <v>0</v>
      </c>
      <c r="M1637" s="28">
        <v>269.95</v>
      </c>
      <c r="N1637" s="24"/>
    </row>
    <row r="1638" spans="2:14" hidden="1" x14ac:dyDescent="0.25">
      <c r="B1638" s="20">
        <v>34020133</v>
      </c>
      <c r="C1638" s="20"/>
      <c r="D1638" s="20"/>
      <c r="E1638" s="17" t="s">
        <v>1105</v>
      </c>
      <c r="F1638" s="21" t="s">
        <v>298</v>
      </c>
      <c r="G1638" s="21" t="s">
        <v>205</v>
      </c>
      <c r="H1638" s="21" t="s">
        <v>206</v>
      </c>
      <c r="I1638" s="20">
        <v>2243091037</v>
      </c>
      <c r="J1638" s="20" t="s">
        <v>26100</v>
      </c>
      <c r="K1638" s="24">
        <v>42387</v>
      </c>
      <c r="L1638" s="19">
        <v>0</v>
      </c>
      <c r="M1638" s="28">
        <v>269.95</v>
      </c>
      <c r="N1638" s="24"/>
    </row>
    <row r="1639" spans="2:14" hidden="1" x14ac:dyDescent="0.25">
      <c r="B1639" s="20">
        <v>34020135</v>
      </c>
      <c r="C1639" s="20"/>
      <c r="D1639" s="20"/>
      <c r="E1639" s="17" t="s">
        <v>1106</v>
      </c>
      <c r="F1639" s="21" t="s">
        <v>298</v>
      </c>
      <c r="G1639" s="21" t="s">
        <v>205</v>
      </c>
      <c r="H1639" s="21" t="s">
        <v>206</v>
      </c>
      <c r="I1639" s="20">
        <v>2243091039</v>
      </c>
      <c r="J1639" s="20" t="s">
        <v>26101</v>
      </c>
      <c r="K1639" s="24">
        <v>42387</v>
      </c>
      <c r="L1639" s="19">
        <v>0</v>
      </c>
      <c r="M1639" s="28">
        <v>269.95</v>
      </c>
      <c r="N1639" s="24"/>
    </row>
    <row r="1640" spans="2:14" hidden="1" x14ac:dyDescent="0.25">
      <c r="B1640" s="20">
        <v>34020140</v>
      </c>
      <c r="C1640" s="20"/>
      <c r="D1640" s="20"/>
      <c r="E1640" s="17" t="s">
        <v>1107</v>
      </c>
      <c r="F1640" s="21" t="s">
        <v>298</v>
      </c>
      <c r="G1640" s="21" t="s">
        <v>205</v>
      </c>
      <c r="H1640" s="21" t="s">
        <v>206</v>
      </c>
      <c r="I1640" s="20">
        <v>2243091044</v>
      </c>
      <c r="J1640" s="20" t="s">
        <v>26102</v>
      </c>
      <c r="K1640" s="24">
        <v>42387</v>
      </c>
      <c r="L1640" s="19">
        <v>0</v>
      </c>
      <c r="M1640" s="28">
        <v>269.95</v>
      </c>
      <c r="N1640" s="24"/>
    </row>
    <row r="1641" spans="2:14" hidden="1" x14ac:dyDescent="0.25">
      <c r="B1641" s="20">
        <v>34020145</v>
      </c>
      <c r="C1641" s="20"/>
      <c r="D1641" s="20"/>
      <c r="E1641" s="17" t="s">
        <v>1108</v>
      </c>
      <c r="F1641" s="21" t="s">
        <v>298</v>
      </c>
      <c r="G1641" s="21" t="s">
        <v>205</v>
      </c>
      <c r="H1641" s="21" t="s">
        <v>206</v>
      </c>
      <c r="I1641" s="20">
        <v>2243091049</v>
      </c>
      <c r="J1641" s="20" t="s">
        <v>26103</v>
      </c>
      <c r="K1641" s="24">
        <v>42387</v>
      </c>
      <c r="L1641" s="19">
        <v>0</v>
      </c>
      <c r="M1641" s="28">
        <v>269.95</v>
      </c>
      <c r="N1641" s="24"/>
    </row>
    <row r="1642" spans="2:14" hidden="1" x14ac:dyDescent="0.25">
      <c r="B1642" s="20">
        <v>34020306</v>
      </c>
      <c r="C1642" s="20"/>
      <c r="D1642" s="20"/>
      <c r="E1642" s="17" t="s">
        <v>297</v>
      </c>
      <c r="F1642" s="21" t="s">
        <v>298</v>
      </c>
      <c r="G1642" s="21" t="s">
        <v>205</v>
      </c>
      <c r="H1642" s="21" t="s">
        <v>206</v>
      </c>
      <c r="I1642" s="20">
        <v>2442011106</v>
      </c>
      <c r="J1642" s="20" t="s">
        <v>26104</v>
      </c>
      <c r="K1642" s="24">
        <v>41885</v>
      </c>
      <c r="L1642" s="19">
        <v>0</v>
      </c>
      <c r="M1642" s="28">
        <v>149.94999999999999</v>
      </c>
      <c r="N1642" s="24"/>
    </row>
    <row r="1643" spans="2:14" hidden="1" x14ac:dyDescent="0.25">
      <c r="B1643" s="20">
        <v>34040706</v>
      </c>
      <c r="C1643" s="20"/>
      <c r="D1643" s="20"/>
      <c r="E1643" s="17" t="s">
        <v>823</v>
      </c>
      <c r="F1643" s="21" t="s">
        <v>298</v>
      </c>
      <c r="G1643" s="21" t="s">
        <v>205</v>
      </c>
      <c r="H1643" s="21" t="s">
        <v>206</v>
      </c>
      <c r="I1643" s="20">
        <v>22210131036</v>
      </c>
      <c r="J1643" s="20" t="s">
        <v>26141</v>
      </c>
      <c r="K1643" s="24">
        <v>42387</v>
      </c>
      <c r="L1643" s="19">
        <v>0</v>
      </c>
      <c r="M1643" s="28">
        <v>369.95</v>
      </c>
      <c r="N1643" s="24"/>
    </row>
    <row r="1644" spans="2:14" hidden="1" x14ac:dyDescent="0.25">
      <c r="B1644" s="20">
        <v>34040707</v>
      </c>
      <c r="C1644" s="20"/>
      <c r="D1644" s="20"/>
      <c r="E1644" s="17" t="s">
        <v>824</v>
      </c>
      <c r="F1644" s="21" t="s">
        <v>298</v>
      </c>
      <c r="G1644" s="21" t="s">
        <v>205</v>
      </c>
      <c r="H1644" s="21" t="s">
        <v>206</v>
      </c>
      <c r="I1644" s="20">
        <v>22210131037</v>
      </c>
      <c r="J1644" s="20" t="s">
        <v>26142</v>
      </c>
      <c r="K1644" s="24">
        <v>42387</v>
      </c>
      <c r="L1644" s="19">
        <v>0</v>
      </c>
      <c r="M1644" s="28">
        <v>369.95</v>
      </c>
      <c r="N1644" s="24"/>
    </row>
    <row r="1645" spans="2:14" hidden="1" x14ac:dyDescent="0.25">
      <c r="B1645" s="20">
        <v>34040708</v>
      </c>
      <c r="C1645" s="20"/>
      <c r="D1645" s="20"/>
      <c r="E1645" s="17" t="s">
        <v>825</v>
      </c>
      <c r="F1645" s="21" t="s">
        <v>298</v>
      </c>
      <c r="G1645" s="21" t="s">
        <v>205</v>
      </c>
      <c r="H1645" s="21" t="s">
        <v>206</v>
      </c>
      <c r="I1645" s="20">
        <v>22210131038</v>
      </c>
      <c r="J1645" s="20" t="s">
        <v>26143</v>
      </c>
      <c r="K1645" s="24">
        <v>42387</v>
      </c>
      <c r="L1645" s="19">
        <v>0</v>
      </c>
      <c r="M1645" s="28">
        <v>369.95</v>
      </c>
      <c r="N1645" s="24"/>
    </row>
    <row r="1646" spans="2:14" hidden="1" x14ac:dyDescent="0.25">
      <c r="B1646" s="20">
        <v>34040710</v>
      </c>
      <c r="C1646" s="20"/>
      <c r="D1646" s="20"/>
      <c r="E1646" s="17" t="s">
        <v>827</v>
      </c>
      <c r="F1646" s="21" t="s">
        <v>298</v>
      </c>
      <c r="G1646" s="21" t="s">
        <v>205</v>
      </c>
      <c r="H1646" s="21" t="s">
        <v>206</v>
      </c>
      <c r="I1646" s="20">
        <v>22210131040</v>
      </c>
      <c r="J1646" s="20" t="s">
        <v>26144</v>
      </c>
      <c r="K1646" s="24">
        <v>42387</v>
      </c>
      <c r="L1646" s="19">
        <v>0</v>
      </c>
      <c r="M1646" s="28">
        <v>369.95</v>
      </c>
      <c r="N1646" s="24"/>
    </row>
    <row r="1647" spans="2:14" hidden="1" x14ac:dyDescent="0.25">
      <c r="B1647" s="20">
        <v>34040711</v>
      </c>
      <c r="C1647" s="20"/>
      <c r="D1647" s="20"/>
      <c r="E1647" s="17" t="s">
        <v>828</v>
      </c>
      <c r="F1647" s="21" t="s">
        <v>298</v>
      </c>
      <c r="G1647" s="21" t="s">
        <v>205</v>
      </c>
      <c r="H1647" s="21" t="s">
        <v>206</v>
      </c>
      <c r="I1647" s="20">
        <v>22210131041</v>
      </c>
      <c r="J1647" s="20" t="s">
        <v>26145</v>
      </c>
      <c r="K1647" s="24">
        <v>42387</v>
      </c>
      <c r="L1647" s="19">
        <v>0</v>
      </c>
      <c r="M1647" s="28">
        <v>369.95</v>
      </c>
      <c r="N1647" s="24"/>
    </row>
    <row r="1648" spans="2:14" hidden="1" x14ac:dyDescent="0.25">
      <c r="B1648" s="20">
        <v>34040712</v>
      </c>
      <c r="C1648" s="20"/>
      <c r="D1648" s="20"/>
      <c r="E1648" s="17" t="s">
        <v>829</v>
      </c>
      <c r="F1648" s="21" t="s">
        <v>298</v>
      </c>
      <c r="G1648" s="21" t="s">
        <v>205</v>
      </c>
      <c r="H1648" s="21" t="s">
        <v>206</v>
      </c>
      <c r="I1648" s="20">
        <v>22210131042</v>
      </c>
      <c r="J1648" s="20" t="s">
        <v>26146</v>
      </c>
      <c r="K1648" s="24">
        <v>42387</v>
      </c>
      <c r="L1648" s="19">
        <v>0</v>
      </c>
      <c r="M1648" s="28">
        <v>369.95</v>
      </c>
      <c r="N1648" s="24"/>
    </row>
    <row r="1649" spans="1:14" hidden="1" x14ac:dyDescent="0.25">
      <c r="B1649" s="20">
        <v>34040713</v>
      </c>
      <c r="C1649" s="20"/>
      <c r="D1649" s="20"/>
      <c r="E1649" s="17" t="s">
        <v>830</v>
      </c>
      <c r="F1649" s="21" t="s">
        <v>298</v>
      </c>
      <c r="G1649" s="21" t="s">
        <v>205</v>
      </c>
      <c r="H1649" s="21" t="s">
        <v>206</v>
      </c>
      <c r="I1649" s="20">
        <v>22210131043</v>
      </c>
      <c r="J1649" s="20" t="s">
        <v>26147</v>
      </c>
      <c r="K1649" s="24">
        <v>42387</v>
      </c>
      <c r="L1649" s="19">
        <v>0</v>
      </c>
      <c r="M1649" s="28">
        <v>369.95</v>
      </c>
      <c r="N1649" s="24"/>
    </row>
    <row r="1650" spans="1:14" hidden="1" x14ac:dyDescent="0.25">
      <c r="B1650" s="20">
        <v>34040714</v>
      </c>
      <c r="C1650" s="20"/>
      <c r="D1650" s="20"/>
      <c r="E1650" s="17" t="s">
        <v>831</v>
      </c>
      <c r="F1650" s="21" t="s">
        <v>298</v>
      </c>
      <c r="G1650" s="21" t="s">
        <v>205</v>
      </c>
      <c r="H1650" s="21" t="s">
        <v>206</v>
      </c>
      <c r="I1650" s="20">
        <v>22210131044</v>
      </c>
      <c r="J1650" s="20" t="s">
        <v>26148</v>
      </c>
      <c r="K1650" s="24">
        <v>42387</v>
      </c>
      <c r="L1650" s="19">
        <v>0</v>
      </c>
      <c r="M1650" s="28">
        <v>369.95</v>
      </c>
      <c r="N1650" s="24"/>
    </row>
    <row r="1651" spans="1:14" hidden="1" x14ac:dyDescent="0.25">
      <c r="B1651" s="20">
        <v>34040715</v>
      </c>
      <c r="C1651" s="20"/>
      <c r="D1651" s="20"/>
      <c r="E1651" s="17" t="s">
        <v>832</v>
      </c>
      <c r="F1651" s="21" t="s">
        <v>298</v>
      </c>
      <c r="G1651" s="21" t="s">
        <v>205</v>
      </c>
      <c r="H1651" s="21" t="s">
        <v>206</v>
      </c>
      <c r="I1651" s="20">
        <v>22210131045</v>
      </c>
      <c r="J1651" s="20" t="s">
        <v>26149</v>
      </c>
      <c r="K1651" s="24">
        <v>42387</v>
      </c>
      <c r="L1651" s="19">
        <v>0</v>
      </c>
      <c r="M1651" s="28">
        <v>369.95</v>
      </c>
      <c r="N1651" s="24"/>
    </row>
    <row r="1652" spans="1:14" hidden="1" x14ac:dyDescent="0.25">
      <c r="B1652" s="20">
        <v>34040718</v>
      </c>
      <c r="C1652" s="20"/>
      <c r="D1652" s="20"/>
      <c r="E1652" s="17" t="s">
        <v>835</v>
      </c>
      <c r="F1652" s="21" t="s">
        <v>298</v>
      </c>
      <c r="G1652" s="21" t="s">
        <v>205</v>
      </c>
      <c r="H1652" s="21" t="s">
        <v>206</v>
      </c>
      <c r="I1652" s="20">
        <v>22210131048</v>
      </c>
      <c r="J1652" s="20" t="s">
        <v>26150</v>
      </c>
      <c r="K1652" s="24">
        <v>42387</v>
      </c>
      <c r="L1652" s="19">
        <v>0</v>
      </c>
      <c r="M1652" s="28">
        <v>369.95</v>
      </c>
      <c r="N1652" s="24"/>
    </row>
    <row r="1653" spans="1:14" hidden="1" x14ac:dyDescent="0.25">
      <c r="B1653" s="20">
        <v>34040846</v>
      </c>
      <c r="C1653" s="20"/>
      <c r="D1653" s="20"/>
      <c r="E1653" s="17" t="s">
        <v>870</v>
      </c>
      <c r="F1653" s="21" t="s">
        <v>298</v>
      </c>
      <c r="G1653" s="21" t="s">
        <v>205</v>
      </c>
      <c r="H1653" s="21" t="s">
        <v>206</v>
      </c>
      <c r="I1653" s="20">
        <v>22210131836</v>
      </c>
      <c r="J1653" s="20" t="s">
        <v>26151</v>
      </c>
      <c r="K1653" s="24">
        <v>42387</v>
      </c>
      <c r="L1653" s="19">
        <v>0</v>
      </c>
      <c r="M1653" s="28">
        <v>369.95</v>
      </c>
      <c r="N1653" s="24"/>
    </row>
    <row r="1654" spans="1:14" hidden="1" x14ac:dyDescent="0.25">
      <c r="B1654" s="20">
        <v>34040847</v>
      </c>
      <c r="C1654" s="20"/>
      <c r="D1654" s="20"/>
      <c r="E1654" s="17" t="s">
        <v>871</v>
      </c>
      <c r="F1654" s="21" t="s">
        <v>298</v>
      </c>
      <c r="G1654" s="21" t="s">
        <v>205</v>
      </c>
      <c r="H1654" s="21" t="s">
        <v>206</v>
      </c>
      <c r="I1654" s="20">
        <v>22210131837</v>
      </c>
      <c r="J1654" s="20" t="s">
        <v>26152</v>
      </c>
      <c r="K1654" s="24">
        <v>42387</v>
      </c>
      <c r="L1654" s="19">
        <v>0</v>
      </c>
      <c r="M1654" s="28">
        <v>369.95</v>
      </c>
      <c r="N1654" s="24"/>
    </row>
    <row r="1655" spans="1:14" hidden="1" x14ac:dyDescent="0.25">
      <c r="B1655" s="20">
        <v>34040848</v>
      </c>
      <c r="C1655" s="20"/>
      <c r="D1655" s="20"/>
      <c r="E1655" s="17" t="s">
        <v>872</v>
      </c>
      <c r="F1655" s="21" t="s">
        <v>298</v>
      </c>
      <c r="G1655" s="21" t="s">
        <v>205</v>
      </c>
      <c r="H1655" s="21" t="s">
        <v>206</v>
      </c>
      <c r="I1655" s="20">
        <v>22210131838</v>
      </c>
      <c r="J1655" s="20" t="s">
        <v>26153</v>
      </c>
      <c r="K1655" s="24">
        <v>42387</v>
      </c>
      <c r="L1655" s="19">
        <v>0</v>
      </c>
      <c r="M1655" s="28">
        <v>369.95</v>
      </c>
      <c r="N1655" s="24"/>
    </row>
    <row r="1656" spans="1:14" hidden="1" x14ac:dyDescent="0.25">
      <c r="A1656" s="17" t="s">
        <v>26154</v>
      </c>
      <c r="B1656" s="20">
        <v>34040965</v>
      </c>
      <c r="C1656" s="20"/>
      <c r="D1656" s="20"/>
      <c r="E1656" s="17" t="s">
        <v>823</v>
      </c>
      <c r="F1656" s="21" t="s">
        <v>298</v>
      </c>
      <c r="G1656" s="21" t="s">
        <v>205</v>
      </c>
      <c r="H1656" s="21" t="s">
        <v>206</v>
      </c>
      <c r="I1656" s="20">
        <v>22210151036</v>
      </c>
      <c r="J1656" s="20" t="s">
        <v>26155</v>
      </c>
      <c r="K1656" s="24">
        <v>43711</v>
      </c>
      <c r="L1656" s="19">
        <v>0</v>
      </c>
      <c r="M1656" s="28">
        <v>369.95</v>
      </c>
      <c r="N1656" s="24"/>
    </row>
    <row r="1657" spans="1:14" hidden="1" x14ac:dyDescent="0.25">
      <c r="A1657" s="17" t="s">
        <v>26156</v>
      </c>
      <c r="B1657" s="20">
        <v>34040966</v>
      </c>
      <c r="C1657" s="20"/>
      <c r="D1657" s="20"/>
      <c r="E1657" s="17" t="s">
        <v>824</v>
      </c>
      <c r="F1657" s="21" t="s">
        <v>298</v>
      </c>
      <c r="G1657" s="21" t="s">
        <v>205</v>
      </c>
      <c r="H1657" s="21" t="s">
        <v>206</v>
      </c>
      <c r="I1657" s="20">
        <v>22210151037</v>
      </c>
      <c r="J1657" s="20" t="s">
        <v>26157</v>
      </c>
      <c r="K1657" s="24">
        <v>43711</v>
      </c>
      <c r="L1657" s="19">
        <v>0</v>
      </c>
      <c r="M1657" s="28">
        <v>369.95</v>
      </c>
      <c r="N1657" s="24"/>
    </row>
    <row r="1658" spans="1:14" hidden="1" x14ac:dyDescent="0.25">
      <c r="A1658" s="17" t="s">
        <v>26158</v>
      </c>
      <c r="B1658" s="20">
        <v>34040967</v>
      </c>
      <c r="C1658" s="20"/>
      <c r="D1658" s="20"/>
      <c r="E1658" s="17" t="s">
        <v>825</v>
      </c>
      <c r="F1658" s="21" t="s">
        <v>298</v>
      </c>
      <c r="G1658" s="21" t="s">
        <v>205</v>
      </c>
      <c r="H1658" s="21" t="s">
        <v>206</v>
      </c>
      <c r="I1658" s="20">
        <v>22210151038</v>
      </c>
      <c r="J1658" s="20" t="s">
        <v>26159</v>
      </c>
      <c r="K1658" s="24">
        <v>43711</v>
      </c>
      <c r="L1658" s="19">
        <v>0</v>
      </c>
      <c r="M1658" s="28">
        <v>369.95</v>
      </c>
      <c r="N1658" s="24"/>
    </row>
    <row r="1659" spans="1:14" hidden="1" x14ac:dyDescent="0.25">
      <c r="A1659" s="17" t="s">
        <v>26160</v>
      </c>
      <c r="B1659" s="20">
        <v>34040968</v>
      </c>
      <c r="C1659" s="20"/>
      <c r="D1659" s="20"/>
      <c r="E1659" s="17" t="s">
        <v>826</v>
      </c>
      <c r="F1659" s="21" t="s">
        <v>298</v>
      </c>
      <c r="G1659" s="21" t="s">
        <v>205</v>
      </c>
      <c r="H1659" s="21" t="s">
        <v>206</v>
      </c>
      <c r="I1659" s="20">
        <v>22210151039</v>
      </c>
      <c r="J1659" s="20" t="s">
        <v>26161</v>
      </c>
      <c r="K1659" s="24">
        <v>43711</v>
      </c>
      <c r="L1659" s="19">
        <v>0</v>
      </c>
      <c r="M1659" s="28">
        <v>369.95</v>
      </c>
      <c r="N1659" s="24"/>
    </row>
    <row r="1660" spans="1:14" hidden="1" x14ac:dyDescent="0.25">
      <c r="A1660" s="17" t="s">
        <v>26162</v>
      </c>
      <c r="B1660" s="20">
        <v>34040969</v>
      </c>
      <c r="C1660" s="20"/>
      <c r="D1660" s="20"/>
      <c r="E1660" s="17" t="s">
        <v>827</v>
      </c>
      <c r="F1660" s="21" t="s">
        <v>298</v>
      </c>
      <c r="G1660" s="21" t="s">
        <v>205</v>
      </c>
      <c r="H1660" s="21" t="s">
        <v>206</v>
      </c>
      <c r="I1660" s="20">
        <v>22210151040</v>
      </c>
      <c r="J1660" s="20" t="s">
        <v>26163</v>
      </c>
      <c r="K1660" s="24">
        <v>43711</v>
      </c>
      <c r="L1660" s="19">
        <v>0</v>
      </c>
      <c r="M1660" s="28">
        <v>369.95</v>
      </c>
      <c r="N1660" s="24"/>
    </row>
    <row r="1661" spans="1:14" hidden="1" x14ac:dyDescent="0.25">
      <c r="A1661" s="17" t="s">
        <v>26164</v>
      </c>
      <c r="B1661" s="20">
        <v>34040970</v>
      </c>
      <c r="C1661" s="20"/>
      <c r="D1661" s="20"/>
      <c r="E1661" s="17" t="s">
        <v>828</v>
      </c>
      <c r="F1661" s="21" t="s">
        <v>298</v>
      </c>
      <c r="G1661" s="21" t="s">
        <v>205</v>
      </c>
      <c r="H1661" s="21" t="s">
        <v>206</v>
      </c>
      <c r="I1661" s="20">
        <v>22210151041</v>
      </c>
      <c r="J1661" s="20" t="s">
        <v>26165</v>
      </c>
      <c r="K1661" s="24">
        <v>43711</v>
      </c>
      <c r="L1661" s="19">
        <v>0</v>
      </c>
      <c r="M1661" s="28">
        <v>369.95</v>
      </c>
      <c r="N1661" s="24"/>
    </row>
    <row r="1662" spans="1:14" hidden="1" x14ac:dyDescent="0.25">
      <c r="A1662" s="17" t="s">
        <v>26166</v>
      </c>
      <c r="B1662" s="20">
        <v>34040971</v>
      </c>
      <c r="C1662" s="20"/>
      <c r="D1662" s="20"/>
      <c r="E1662" s="17" t="s">
        <v>829</v>
      </c>
      <c r="F1662" s="21" t="s">
        <v>298</v>
      </c>
      <c r="G1662" s="21" t="s">
        <v>205</v>
      </c>
      <c r="H1662" s="21" t="s">
        <v>206</v>
      </c>
      <c r="I1662" s="20">
        <v>22210151042</v>
      </c>
      <c r="J1662" s="20" t="s">
        <v>26167</v>
      </c>
      <c r="K1662" s="24">
        <v>43711</v>
      </c>
      <c r="L1662" s="19">
        <v>0</v>
      </c>
      <c r="M1662" s="28">
        <v>369.95</v>
      </c>
      <c r="N1662" s="24"/>
    </row>
    <row r="1663" spans="1:14" hidden="1" x14ac:dyDescent="0.25">
      <c r="A1663" s="17" t="s">
        <v>26168</v>
      </c>
      <c r="B1663" s="20">
        <v>34040972</v>
      </c>
      <c r="C1663" s="20"/>
      <c r="D1663" s="20"/>
      <c r="E1663" s="17" t="s">
        <v>830</v>
      </c>
      <c r="F1663" s="21" t="s">
        <v>298</v>
      </c>
      <c r="G1663" s="21" t="s">
        <v>205</v>
      </c>
      <c r="H1663" s="21" t="s">
        <v>206</v>
      </c>
      <c r="I1663" s="20">
        <v>22210151043</v>
      </c>
      <c r="J1663" s="20" t="s">
        <v>26169</v>
      </c>
      <c r="K1663" s="24">
        <v>43711</v>
      </c>
      <c r="L1663" s="19">
        <v>0</v>
      </c>
      <c r="M1663" s="28">
        <v>369.95</v>
      </c>
      <c r="N1663" s="24"/>
    </row>
    <row r="1664" spans="1:14" hidden="1" x14ac:dyDescent="0.25">
      <c r="A1664" s="17" t="s">
        <v>26170</v>
      </c>
      <c r="B1664" s="20">
        <v>34040973</v>
      </c>
      <c r="C1664" s="20"/>
      <c r="D1664" s="20"/>
      <c r="E1664" s="17" t="s">
        <v>831</v>
      </c>
      <c r="F1664" s="21" t="s">
        <v>298</v>
      </c>
      <c r="G1664" s="21" t="s">
        <v>205</v>
      </c>
      <c r="H1664" s="21" t="s">
        <v>206</v>
      </c>
      <c r="I1664" s="20">
        <v>22210151044</v>
      </c>
      <c r="J1664" s="20" t="s">
        <v>26171</v>
      </c>
      <c r="K1664" s="24">
        <v>43711</v>
      </c>
      <c r="L1664" s="19">
        <v>0</v>
      </c>
      <c r="M1664" s="28">
        <v>369.95</v>
      </c>
      <c r="N1664" s="24"/>
    </row>
    <row r="1665" spans="1:14" hidden="1" x14ac:dyDescent="0.25">
      <c r="A1665" s="17" t="s">
        <v>26172</v>
      </c>
      <c r="B1665" s="20">
        <v>34040974</v>
      </c>
      <c r="C1665" s="20"/>
      <c r="D1665" s="20"/>
      <c r="E1665" s="17" t="s">
        <v>832</v>
      </c>
      <c r="F1665" s="21" t="s">
        <v>298</v>
      </c>
      <c r="G1665" s="21" t="s">
        <v>205</v>
      </c>
      <c r="H1665" s="21" t="s">
        <v>206</v>
      </c>
      <c r="I1665" s="20">
        <v>22210151045</v>
      </c>
      <c r="J1665" s="20" t="s">
        <v>26173</v>
      </c>
      <c r="K1665" s="24">
        <v>43711</v>
      </c>
      <c r="L1665" s="19">
        <v>0</v>
      </c>
      <c r="M1665" s="28">
        <v>369.95</v>
      </c>
      <c r="N1665" s="24"/>
    </row>
    <row r="1666" spans="1:14" hidden="1" x14ac:dyDescent="0.25">
      <c r="A1666" s="17" t="s">
        <v>26174</v>
      </c>
      <c r="B1666" s="20">
        <v>34040975</v>
      </c>
      <c r="C1666" s="20"/>
      <c r="D1666" s="20"/>
      <c r="E1666" s="17" t="s">
        <v>833</v>
      </c>
      <c r="F1666" s="21" t="s">
        <v>298</v>
      </c>
      <c r="G1666" s="21" t="s">
        <v>205</v>
      </c>
      <c r="H1666" s="21" t="s">
        <v>206</v>
      </c>
      <c r="I1666" s="20">
        <v>22210151046</v>
      </c>
      <c r="J1666" s="20" t="s">
        <v>26175</v>
      </c>
      <c r="K1666" s="24">
        <v>43711</v>
      </c>
      <c r="L1666" s="19">
        <v>0</v>
      </c>
      <c r="M1666" s="28">
        <v>369.95</v>
      </c>
      <c r="N1666" s="24"/>
    </row>
    <row r="1667" spans="1:14" hidden="1" x14ac:dyDescent="0.25">
      <c r="A1667" s="17" t="s">
        <v>26176</v>
      </c>
      <c r="B1667" s="20">
        <v>34040976</v>
      </c>
      <c r="C1667" s="20"/>
      <c r="D1667" s="20"/>
      <c r="E1667" s="17" t="s">
        <v>834</v>
      </c>
      <c r="F1667" s="21" t="s">
        <v>298</v>
      </c>
      <c r="G1667" s="21" t="s">
        <v>205</v>
      </c>
      <c r="H1667" s="21" t="s">
        <v>206</v>
      </c>
      <c r="I1667" s="20">
        <v>22210151047</v>
      </c>
      <c r="J1667" s="20" t="s">
        <v>26177</v>
      </c>
      <c r="K1667" s="24">
        <v>43711</v>
      </c>
      <c r="L1667" s="19">
        <v>0</v>
      </c>
      <c r="M1667" s="28">
        <v>369.95</v>
      </c>
      <c r="N1667" s="24"/>
    </row>
    <row r="1668" spans="1:14" hidden="1" x14ac:dyDescent="0.25">
      <c r="A1668" s="17" t="s">
        <v>26178</v>
      </c>
      <c r="B1668" s="20">
        <v>34040977</v>
      </c>
      <c r="C1668" s="20"/>
      <c r="D1668" s="20"/>
      <c r="E1668" s="17" t="s">
        <v>835</v>
      </c>
      <c r="F1668" s="21" t="s">
        <v>298</v>
      </c>
      <c r="G1668" s="21" t="s">
        <v>205</v>
      </c>
      <c r="H1668" s="21" t="s">
        <v>206</v>
      </c>
      <c r="I1668" s="20">
        <v>22210151048</v>
      </c>
      <c r="J1668" s="20" t="s">
        <v>26179</v>
      </c>
      <c r="K1668" s="24">
        <v>43711</v>
      </c>
      <c r="L1668" s="19">
        <v>0</v>
      </c>
      <c r="M1668" s="28">
        <v>369.95</v>
      </c>
      <c r="N1668" s="24"/>
    </row>
    <row r="1669" spans="1:14" hidden="1" x14ac:dyDescent="0.25">
      <c r="B1669" s="20">
        <v>34040771</v>
      </c>
      <c r="C1669" s="20"/>
      <c r="D1669" s="20"/>
      <c r="E1669" s="17" t="s">
        <v>1139</v>
      </c>
      <c r="F1669" s="21" t="s">
        <v>298</v>
      </c>
      <c r="G1669" s="21" t="s">
        <v>205</v>
      </c>
      <c r="H1669" s="21" t="s">
        <v>206</v>
      </c>
      <c r="I1669" s="20">
        <v>22230141036</v>
      </c>
      <c r="J1669" s="20" t="s">
        <v>26180</v>
      </c>
      <c r="K1669" s="24">
        <v>42744</v>
      </c>
      <c r="L1669" s="19">
        <v>0</v>
      </c>
      <c r="M1669" s="28">
        <v>269.95</v>
      </c>
      <c r="N1669" s="24"/>
    </row>
    <row r="1670" spans="1:14" hidden="1" x14ac:dyDescent="0.25">
      <c r="A1670" s="17" t="s">
        <v>26181</v>
      </c>
      <c r="B1670" s="20">
        <v>34040772</v>
      </c>
      <c r="C1670" s="20"/>
      <c r="D1670" s="20"/>
      <c r="E1670" s="17" t="s">
        <v>1140</v>
      </c>
      <c r="F1670" s="21" t="s">
        <v>298</v>
      </c>
      <c r="G1670" s="21" t="s">
        <v>205</v>
      </c>
      <c r="H1670" s="21" t="s">
        <v>206</v>
      </c>
      <c r="I1670" s="20">
        <v>22230141037</v>
      </c>
      <c r="J1670" s="20" t="s">
        <v>26182</v>
      </c>
      <c r="K1670" s="24">
        <v>42744</v>
      </c>
      <c r="L1670" s="19">
        <v>0</v>
      </c>
      <c r="M1670" s="28">
        <v>269.95</v>
      </c>
      <c r="N1670" s="24"/>
    </row>
    <row r="1671" spans="1:14" hidden="1" x14ac:dyDescent="0.25">
      <c r="B1671" s="20">
        <v>34040773</v>
      </c>
      <c r="C1671" s="20"/>
      <c r="D1671" s="20"/>
      <c r="E1671" s="17" t="s">
        <v>1141</v>
      </c>
      <c r="F1671" s="21" t="s">
        <v>298</v>
      </c>
      <c r="G1671" s="21" t="s">
        <v>205</v>
      </c>
      <c r="H1671" s="21" t="s">
        <v>206</v>
      </c>
      <c r="I1671" s="20">
        <v>22230141038</v>
      </c>
      <c r="J1671" s="20" t="s">
        <v>26183</v>
      </c>
      <c r="K1671" s="24">
        <v>42744</v>
      </c>
      <c r="L1671" s="19">
        <v>0</v>
      </c>
      <c r="M1671" s="28">
        <v>269.95</v>
      </c>
      <c r="N1671" s="24"/>
    </row>
    <row r="1672" spans="1:14" hidden="1" x14ac:dyDescent="0.25">
      <c r="A1672" s="17" t="s">
        <v>26184</v>
      </c>
      <c r="B1672" s="20">
        <v>34040774</v>
      </c>
      <c r="C1672" s="20"/>
      <c r="D1672" s="20"/>
      <c r="E1672" s="17" t="s">
        <v>1142</v>
      </c>
      <c r="F1672" s="21" t="s">
        <v>298</v>
      </c>
      <c r="G1672" s="21" t="s">
        <v>205</v>
      </c>
      <c r="H1672" s="21" t="s">
        <v>206</v>
      </c>
      <c r="I1672" s="20">
        <v>22230141039</v>
      </c>
      <c r="J1672" s="20" t="s">
        <v>26185</v>
      </c>
      <c r="K1672" s="24">
        <v>42744</v>
      </c>
      <c r="L1672" s="19">
        <v>0</v>
      </c>
      <c r="M1672" s="28">
        <v>269.95</v>
      </c>
      <c r="N1672" s="24"/>
    </row>
    <row r="1673" spans="1:14" hidden="1" x14ac:dyDescent="0.25">
      <c r="B1673" s="20">
        <v>34040776</v>
      </c>
      <c r="C1673" s="20"/>
      <c r="D1673" s="20"/>
      <c r="E1673" s="17" t="s">
        <v>1143</v>
      </c>
      <c r="F1673" s="21" t="s">
        <v>298</v>
      </c>
      <c r="G1673" s="21" t="s">
        <v>205</v>
      </c>
      <c r="H1673" s="21" t="s">
        <v>206</v>
      </c>
      <c r="I1673" s="20">
        <v>22230141041</v>
      </c>
      <c r="J1673" s="20" t="s">
        <v>26186</v>
      </c>
      <c r="K1673" s="24">
        <v>42744</v>
      </c>
      <c r="L1673" s="19">
        <v>0</v>
      </c>
      <c r="M1673" s="28">
        <v>269.95</v>
      </c>
      <c r="N1673" s="24"/>
    </row>
    <row r="1674" spans="1:14" hidden="1" x14ac:dyDescent="0.25">
      <c r="B1674" s="20">
        <v>34040777</v>
      </c>
      <c r="C1674" s="20"/>
      <c r="D1674" s="20"/>
      <c r="E1674" s="17" t="s">
        <v>1144</v>
      </c>
      <c r="F1674" s="21" t="s">
        <v>298</v>
      </c>
      <c r="G1674" s="21" t="s">
        <v>205</v>
      </c>
      <c r="H1674" s="21" t="s">
        <v>206</v>
      </c>
      <c r="I1674" s="20">
        <v>22230141042</v>
      </c>
      <c r="J1674" s="20" t="s">
        <v>26187</v>
      </c>
      <c r="K1674" s="24">
        <v>42744</v>
      </c>
      <c r="L1674" s="19">
        <v>0</v>
      </c>
      <c r="M1674" s="28">
        <v>269.95</v>
      </c>
      <c r="N1674" s="24"/>
    </row>
    <row r="1675" spans="1:14" hidden="1" x14ac:dyDescent="0.25">
      <c r="B1675" s="20">
        <v>34040782</v>
      </c>
      <c r="C1675" s="20"/>
      <c r="D1675" s="20"/>
      <c r="E1675" s="17" t="s">
        <v>1145</v>
      </c>
      <c r="F1675" s="21" t="s">
        <v>298</v>
      </c>
      <c r="G1675" s="21" t="s">
        <v>205</v>
      </c>
      <c r="H1675" s="21" t="s">
        <v>206</v>
      </c>
      <c r="I1675" s="20">
        <v>22230141047</v>
      </c>
      <c r="J1675" s="20" t="s">
        <v>26188</v>
      </c>
      <c r="K1675" s="24">
        <v>42744</v>
      </c>
      <c r="L1675" s="19">
        <v>0</v>
      </c>
      <c r="M1675" s="28">
        <v>269.95</v>
      </c>
      <c r="N1675" s="24"/>
    </row>
    <row r="1676" spans="1:14" hidden="1" x14ac:dyDescent="0.25">
      <c r="B1676" s="20">
        <v>34040783</v>
      </c>
      <c r="C1676" s="20"/>
      <c r="D1676" s="20"/>
      <c r="E1676" s="17" t="s">
        <v>1146</v>
      </c>
      <c r="F1676" s="21" t="s">
        <v>298</v>
      </c>
      <c r="G1676" s="21" t="s">
        <v>205</v>
      </c>
      <c r="H1676" s="21" t="s">
        <v>206</v>
      </c>
      <c r="I1676" s="20">
        <v>22230141048</v>
      </c>
      <c r="J1676" s="20" t="s">
        <v>26189</v>
      </c>
      <c r="K1676" s="24">
        <v>42744</v>
      </c>
      <c r="L1676" s="19">
        <v>0</v>
      </c>
      <c r="M1676" s="28">
        <v>269.95</v>
      </c>
      <c r="N1676" s="24"/>
    </row>
    <row r="1677" spans="1:14" hidden="1" x14ac:dyDescent="0.25">
      <c r="A1677" s="17" t="s">
        <v>26190</v>
      </c>
      <c r="B1677" s="20">
        <v>34040784</v>
      </c>
      <c r="C1677" s="20"/>
      <c r="D1677" s="20"/>
      <c r="E1677" s="17" t="s">
        <v>1147</v>
      </c>
      <c r="F1677" s="21" t="s">
        <v>298</v>
      </c>
      <c r="G1677" s="21" t="s">
        <v>205</v>
      </c>
      <c r="H1677" s="21" t="s">
        <v>206</v>
      </c>
      <c r="I1677" s="20">
        <v>22230141049</v>
      </c>
      <c r="J1677" s="20" t="s">
        <v>26191</v>
      </c>
      <c r="K1677" s="24">
        <v>42744</v>
      </c>
      <c r="L1677" s="19">
        <v>0</v>
      </c>
      <c r="M1677" s="28">
        <v>269.95</v>
      </c>
      <c r="N1677" s="24"/>
    </row>
    <row r="1678" spans="1:14" hidden="1" x14ac:dyDescent="0.25">
      <c r="A1678" s="17" t="s">
        <v>26192</v>
      </c>
      <c r="B1678" s="20">
        <v>34040816</v>
      </c>
      <c r="C1678" s="20"/>
      <c r="D1678" s="20"/>
      <c r="E1678" s="17" t="s">
        <v>1109</v>
      </c>
      <c r="F1678" s="21" t="s">
        <v>298</v>
      </c>
      <c r="G1678" s="21" t="s">
        <v>205</v>
      </c>
      <c r="H1678" s="21" t="s">
        <v>206</v>
      </c>
      <c r="I1678" s="20">
        <v>22230141336</v>
      </c>
      <c r="J1678" s="20" t="s">
        <v>26193</v>
      </c>
      <c r="K1678" s="24">
        <v>42744</v>
      </c>
      <c r="L1678" s="19">
        <v>0</v>
      </c>
      <c r="M1678" s="28">
        <v>269.95</v>
      </c>
      <c r="N1678" s="24"/>
    </row>
    <row r="1679" spans="1:14" hidden="1" x14ac:dyDescent="0.25">
      <c r="A1679" s="17" t="s">
        <v>26194</v>
      </c>
      <c r="B1679" s="20">
        <v>34040817</v>
      </c>
      <c r="C1679" s="20"/>
      <c r="D1679" s="20"/>
      <c r="E1679" s="17" t="s">
        <v>1110</v>
      </c>
      <c r="F1679" s="21" t="s">
        <v>298</v>
      </c>
      <c r="G1679" s="21" t="s">
        <v>205</v>
      </c>
      <c r="H1679" s="21" t="s">
        <v>206</v>
      </c>
      <c r="I1679" s="20">
        <v>22230141337</v>
      </c>
      <c r="J1679" s="20" t="s">
        <v>26195</v>
      </c>
      <c r="K1679" s="24">
        <v>42744</v>
      </c>
      <c r="L1679" s="19">
        <v>0</v>
      </c>
      <c r="M1679" s="28">
        <v>269.95</v>
      </c>
      <c r="N1679" s="24"/>
    </row>
    <row r="1680" spans="1:14" hidden="1" x14ac:dyDescent="0.25">
      <c r="B1680" s="20">
        <v>34040818</v>
      </c>
      <c r="C1680" s="20"/>
      <c r="D1680" s="20"/>
      <c r="E1680" s="17" t="s">
        <v>1111</v>
      </c>
      <c r="F1680" s="21" t="s">
        <v>298</v>
      </c>
      <c r="G1680" s="21" t="s">
        <v>205</v>
      </c>
      <c r="H1680" s="21" t="s">
        <v>206</v>
      </c>
      <c r="I1680" s="20">
        <v>22230141338</v>
      </c>
      <c r="J1680" s="20" t="s">
        <v>26196</v>
      </c>
      <c r="K1680" s="24">
        <v>42744</v>
      </c>
      <c r="L1680" s="19">
        <v>0</v>
      </c>
      <c r="M1680" s="28">
        <v>269.95</v>
      </c>
      <c r="N1680" s="24"/>
    </row>
    <row r="1681" spans="1:14" hidden="1" x14ac:dyDescent="0.25">
      <c r="B1681" s="20">
        <v>34040819</v>
      </c>
      <c r="C1681" s="20"/>
      <c r="D1681" s="20"/>
      <c r="E1681" s="17" t="s">
        <v>1112</v>
      </c>
      <c r="F1681" s="21" t="s">
        <v>298</v>
      </c>
      <c r="G1681" s="21" t="s">
        <v>205</v>
      </c>
      <c r="H1681" s="21" t="s">
        <v>206</v>
      </c>
      <c r="I1681" s="20">
        <v>22230141339</v>
      </c>
      <c r="J1681" s="20" t="s">
        <v>26197</v>
      </c>
      <c r="K1681" s="24">
        <v>42744</v>
      </c>
      <c r="L1681" s="19">
        <v>0</v>
      </c>
      <c r="M1681" s="28">
        <v>269.95</v>
      </c>
      <c r="N1681" s="24"/>
    </row>
    <row r="1682" spans="1:14" hidden="1" x14ac:dyDescent="0.25">
      <c r="A1682" s="17" t="s">
        <v>26198</v>
      </c>
      <c r="B1682" s="20">
        <v>34040820</v>
      </c>
      <c r="C1682" s="20"/>
      <c r="D1682" s="20"/>
      <c r="E1682" s="17" t="s">
        <v>1113</v>
      </c>
      <c r="F1682" s="21" t="s">
        <v>298</v>
      </c>
      <c r="G1682" s="21" t="s">
        <v>205</v>
      </c>
      <c r="H1682" s="21" t="s">
        <v>206</v>
      </c>
      <c r="I1682" s="20">
        <v>22230141340</v>
      </c>
      <c r="J1682" s="20" t="s">
        <v>26199</v>
      </c>
      <c r="K1682" s="24">
        <v>42744</v>
      </c>
      <c r="L1682" s="19">
        <v>0</v>
      </c>
      <c r="M1682" s="28">
        <v>269.95</v>
      </c>
      <c r="N1682" s="24"/>
    </row>
    <row r="1683" spans="1:14" hidden="1" x14ac:dyDescent="0.25">
      <c r="A1683" s="17" t="s">
        <v>26200</v>
      </c>
      <c r="B1683" s="20">
        <v>34040821</v>
      </c>
      <c r="C1683" s="20"/>
      <c r="D1683" s="20"/>
      <c r="E1683" s="17" t="s">
        <v>1114</v>
      </c>
      <c r="F1683" s="21" t="s">
        <v>298</v>
      </c>
      <c r="G1683" s="21" t="s">
        <v>205</v>
      </c>
      <c r="H1683" s="21" t="s">
        <v>206</v>
      </c>
      <c r="I1683" s="20">
        <v>22230141341</v>
      </c>
      <c r="J1683" s="20" t="s">
        <v>26201</v>
      </c>
      <c r="K1683" s="24">
        <v>42744</v>
      </c>
      <c r="L1683" s="19">
        <v>0</v>
      </c>
      <c r="M1683" s="28">
        <v>269.95</v>
      </c>
      <c r="N1683" s="24"/>
    </row>
    <row r="1684" spans="1:14" hidden="1" x14ac:dyDescent="0.25">
      <c r="B1684" s="20">
        <v>34040822</v>
      </c>
      <c r="C1684" s="20"/>
      <c r="D1684" s="20"/>
      <c r="E1684" s="17" t="s">
        <v>1115</v>
      </c>
      <c r="F1684" s="21" t="s">
        <v>298</v>
      </c>
      <c r="G1684" s="21" t="s">
        <v>205</v>
      </c>
      <c r="H1684" s="21" t="s">
        <v>206</v>
      </c>
      <c r="I1684" s="20">
        <v>22230141342</v>
      </c>
      <c r="J1684" s="20" t="s">
        <v>26202</v>
      </c>
      <c r="K1684" s="24">
        <v>42744</v>
      </c>
      <c r="L1684" s="19">
        <v>0</v>
      </c>
      <c r="M1684" s="28">
        <v>269.95</v>
      </c>
      <c r="N1684" s="24"/>
    </row>
    <row r="1685" spans="1:14" hidden="1" x14ac:dyDescent="0.25">
      <c r="A1685" s="17" t="s">
        <v>26203</v>
      </c>
      <c r="B1685" s="20">
        <v>34040823</v>
      </c>
      <c r="C1685" s="20"/>
      <c r="D1685" s="20"/>
      <c r="E1685" s="17" t="s">
        <v>1116</v>
      </c>
      <c r="F1685" s="21" t="s">
        <v>298</v>
      </c>
      <c r="G1685" s="21" t="s">
        <v>205</v>
      </c>
      <c r="H1685" s="21" t="s">
        <v>206</v>
      </c>
      <c r="I1685" s="20">
        <v>22230141343</v>
      </c>
      <c r="J1685" s="20" t="s">
        <v>26204</v>
      </c>
      <c r="K1685" s="24">
        <v>42744</v>
      </c>
      <c r="L1685" s="19">
        <v>0</v>
      </c>
      <c r="M1685" s="28">
        <v>269.95</v>
      </c>
      <c r="N1685" s="24"/>
    </row>
    <row r="1686" spans="1:14" hidden="1" x14ac:dyDescent="0.25">
      <c r="A1686" s="17" t="s">
        <v>26205</v>
      </c>
      <c r="B1686" s="20">
        <v>34040824</v>
      </c>
      <c r="C1686" s="20"/>
      <c r="D1686" s="20"/>
      <c r="E1686" s="17" t="s">
        <v>1117</v>
      </c>
      <c r="F1686" s="21" t="s">
        <v>298</v>
      </c>
      <c r="G1686" s="21" t="s">
        <v>205</v>
      </c>
      <c r="H1686" s="21" t="s">
        <v>206</v>
      </c>
      <c r="I1686" s="20">
        <v>22230141344</v>
      </c>
      <c r="J1686" s="20" t="s">
        <v>26206</v>
      </c>
      <c r="K1686" s="24">
        <v>42744</v>
      </c>
      <c r="L1686" s="19">
        <v>0</v>
      </c>
      <c r="M1686" s="28">
        <v>269.95</v>
      </c>
      <c r="N1686" s="24"/>
    </row>
    <row r="1687" spans="1:14" hidden="1" x14ac:dyDescent="0.25">
      <c r="B1687" s="20">
        <v>34040825</v>
      </c>
      <c r="C1687" s="20"/>
      <c r="D1687" s="20"/>
      <c r="E1687" s="17" t="s">
        <v>1118</v>
      </c>
      <c r="F1687" s="21" t="s">
        <v>298</v>
      </c>
      <c r="G1687" s="21" t="s">
        <v>205</v>
      </c>
      <c r="H1687" s="21" t="s">
        <v>206</v>
      </c>
      <c r="I1687" s="20">
        <v>22230141345</v>
      </c>
      <c r="J1687" s="20" t="s">
        <v>26207</v>
      </c>
      <c r="K1687" s="24">
        <v>42744</v>
      </c>
      <c r="L1687" s="19">
        <v>0</v>
      </c>
      <c r="M1687" s="28">
        <v>269.95</v>
      </c>
      <c r="N1687" s="24"/>
    </row>
    <row r="1688" spans="1:14" hidden="1" x14ac:dyDescent="0.25">
      <c r="A1688" s="17" t="s">
        <v>26208</v>
      </c>
      <c r="B1688" s="20">
        <v>34040826</v>
      </c>
      <c r="C1688" s="20"/>
      <c r="D1688" s="20"/>
      <c r="E1688" s="17" t="s">
        <v>1119</v>
      </c>
      <c r="F1688" s="21" t="s">
        <v>298</v>
      </c>
      <c r="G1688" s="21" t="s">
        <v>205</v>
      </c>
      <c r="H1688" s="21" t="s">
        <v>206</v>
      </c>
      <c r="I1688" s="20">
        <v>22230141346</v>
      </c>
      <c r="J1688" s="20" t="s">
        <v>26209</v>
      </c>
      <c r="K1688" s="24">
        <v>42744</v>
      </c>
      <c r="L1688" s="19">
        <v>0</v>
      </c>
      <c r="M1688" s="28">
        <v>269.95</v>
      </c>
      <c r="N1688" s="24"/>
    </row>
    <row r="1689" spans="1:14" hidden="1" x14ac:dyDescent="0.25">
      <c r="B1689" s="20">
        <v>34040827</v>
      </c>
      <c r="C1689" s="20"/>
      <c r="D1689" s="20"/>
      <c r="E1689" s="17" t="s">
        <v>1120</v>
      </c>
      <c r="F1689" s="21" t="s">
        <v>298</v>
      </c>
      <c r="G1689" s="21" t="s">
        <v>205</v>
      </c>
      <c r="H1689" s="21" t="s">
        <v>206</v>
      </c>
      <c r="I1689" s="20">
        <v>22230141347</v>
      </c>
      <c r="J1689" s="20" t="s">
        <v>26210</v>
      </c>
      <c r="K1689" s="24">
        <v>42744</v>
      </c>
      <c r="L1689" s="19">
        <v>0</v>
      </c>
      <c r="M1689" s="28">
        <v>269.95</v>
      </c>
      <c r="N1689" s="24"/>
    </row>
    <row r="1690" spans="1:14" hidden="1" x14ac:dyDescent="0.25">
      <c r="A1690" s="17" t="s">
        <v>26211</v>
      </c>
      <c r="B1690" s="20">
        <v>34040828</v>
      </c>
      <c r="C1690" s="20"/>
      <c r="D1690" s="20"/>
      <c r="E1690" s="17" t="s">
        <v>1121</v>
      </c>
      <c r="F1690" s="21" t="s">
        <v>298</v>
      </c>
      <c r="G1690" s="21" t="s">
        <v>205</v>
      </c>
      <c r="H1690" s="21" t="s">
        <v>206</v>
      </c>
      <c r="I1690" s="20">
        <v>22230141348</v>
      </c>
      <c r="J1690" s="20" t="s">
        <v>26212</v>
      </c>
      <c r="K1690" s="24">
        <v>42744</v>
      </c>
      <c r="L1690" s="19">
        <v>0</v>
      </c>
      <c r="M1690" s="28">
        <v>269.95</v>
      </c>
      <c r="N1690" s="24"/>
    </row>
    <row r="1691" spans="1:14" hidden="1" x14ac:dyDescent="0.25">
      <c r="A1691" s="17" t="s">
        <v>26213</v>
      </c>
      <c r="B1691" s="20">
        <v>34040829</v>
      </c>
      <c r="C1691" s="20"/>
      <c r="D1691" s="20"/>
      <c r="E1691" s="17" t="s">
        <v>1122</v>
      </c>
      <c r="F1691" s="21" t="s">
        <v>298</v>
      </c>
      <c r="G1691" s="21" t="s">
        <v>205</v>
      </c>
      <c r="H1691" s="21" t="s">
        <v>206</v>
      </c>
      <c r="I1691" s="20">
        <v>22230141349</v>
      </c>
      <c r="J1691" s="20" t="s">
        <v>26214</v>
      </c>
      <c r="K1691" s="24">
        <v>42744</v>
      </c>
      <c r="L1691" s="19">
        <v>0</v>
      </c>
      <c r="M1691" s="28">
        <v>269.95</v>
      </c>
      <c r="N1691" s="24"/>
    </row>
    <row r="1692" spans="1:14" hidden="1" x14ac:dyDescent="0.25">
      <c r="A1692" s="17" t="s">
        <v>26215</v>
      </c>
      <c r="B1692" s="20">
        <v>34040830</v>
      </c>
      <c r="C1692" s="20"/>
      <c r="D1692" s="20"/>
      <c r="E1692" s="17" t="s">
        <v>1123</v>
      </c>
      <c r="F1692" s="21" t="s">
        <v>298</v>
      </c>
      <c r="G1692" s="21" t="s">
        <v>205</v>
      </c>
      <c r="H1692" s="21" t="s">
        <v>206</v>
      </c>
      <c r="I1692" s="20">
        <v>22230141350</v>
      </c>
      <c r="J1692" s="20" t="s">
        <v>26216</v>
      </c>
      <c r="K1692" s="24">
        <v>42744</v>
      </c>
      <c r="L1692" s="19">
        <v>0</v>
      </c>
      <c r="M1692" s="28">
        <v>269.95</v>
      </c>
      <c r="N1692" s="24"/>
    </row>
    <row r="1693" spans="1:14" hidden="1" x14ac:dyDescent="0.25">
      <c r="B1693" s="20">
        <v>34040883</v>
      </c>
      <c r="C1693" s="20"/>
      <c r="D1693" s="20"/>
      <c r="E1693" s="17" t="s">
        <v>384</v>
      </c>
      <c r="F1693" s="21" t="s">
        <v>298</v>
      </c>
      <c r="G1693" s="21" t="s">
        <v>205</v>
      </c>
      <c r="H1693" s="21" t="s">
        <v>206</v>
      </c>
      <c r="I1693" s="20">
        <v>22231141036</v>
      </c>
      <c r="J1693" s="20" t="s">
        <v>26217</v>
      </c>
      <c r="K1693" s="24">
        <v>42744</v>
      </c>
      <c r="L1693" s="19">
        <v>0</v>
      </c>
      <c r="M1693" s="28">
        <v>269.95</v>
      </c>
      <c r="N1693" s="24"/>
    </row>
    <row r="1694" spans="1:14" hidden="1" x14ac:dyDescent="0.25">
      <c r="B1694" s="20">
        <v>34040884</v>
      </c>
      <c r="C1694" s="20"/>
      <c r="D1694" s="20"/>
      <c r="E1694" s="17" t="s">
        <v>385</v>
      </c>
      <c r="F1694" s="21" t="s">
        <v>298</v>
      </c>
      <c r="G1694" s="21" t="s">
        <v>205</v>
      </c>
      <c r="H1694" s="21" t="s">
        <v>206</v>
      </c>
      <c r="I1694" s="20">
        <v>22231141037</v>
      </c>
      <c r="J1694" s="20" t="s">
        <v>26218</v>
      </c>
      <c r="K1694" s="24">
        <v>42744</v>
      </c>
      <c r="L1694" s="19">
        <v>0</v>
      </c>
      <c r="M1694" s="28">
        <v>269.95</v>
      </c>
      <c r="N1694" s="24"/>
    </row>
    <row r="1695" spans="1:14" hidden="1" x14ac:dyDescent="0.25">
      <c r="B1695" s="20">
        <v>34040885</v>
      </c>
      <c r="C1695" s="20"/>
      <c r="D1695" s="20"/>
      <c r="E1695" s="17" t="s">
        <v>386</v>
      </c>
      <c r="F1695" s="21" t="s">
        <v>298</v>
      </c>
      <c r="G1695" s="21" t="s">
        <v>205</v>
      </c>
      <c r="H1695" s="21" t="s">
        <v>206</v>
      </c>
      <c r="I1695" s="20">
        <v>22231141038</v>
      </c>
      <c r="J1695" s="20" t="s">
        <v>26219</v>
      </c>
      <c r="K1695" s="24">
        <v>42744</v>
      </c>
      <c r="L1695" s="19">
        <v>0</v>
      </c>
      <c r="M1695" s="28">
        <v>269.95</v>
      </c>
      <c r="N1695" s="24"/>
    </row>
    <row r="1696" spans="1:14" hidden="1" x14ac:dyDescent="0.25">
      <c r="B1696" s="20">
        <v>34040886</v>
      </c>
      <c r="C1696" s="20"/>
      <c r="D1696" s="20"/>
      <c r="E1696" s="17" t="s">
        <v>387</v>
      </c>
      <c r="F1696" s="21" t="s">
        <v>298</v>
      </c>
      <c r="G1696" s="21" t="s">
        <v>205</v>
      </c>
      <c r="H1696" s="21" t="s">
        <v>206</v>
      </c>
      <c r="I1696" s="20">
        <v>22231141039</v>
      </c>
      <c r="J1696" s="20" t="s">
        <v>26220</v>
      </c>
      <c r="K1696" s="24">
        <v>42744</v>
      </c>
      <c r="L1696" s="19">
        <v>0</v>
      </c>
      <c r="M1696" s="28">
        <v>269.95</v>
      </c>
      <c r="N1696" s="24"/>
    </row>
    <row r="1697" spans="2:14" hidden="1" x14ac:dyDescent="0.25">
      <c r="B1697" s="20">
        <v>34040887</v>
      </c>
      <c r="C1697" s="20"/>
      <c r="D1697" s="20"/>
      <c r="E1697" s="17" t="s">
        <v>388</v>
      </c>
      <c r="F1697" s="21" t="s">
        <v>298</v>
      </c>
      <c r="G1697" s="21" t="s">
        <v>205</v>
      </c>
      <c r="H1697" s="21" t="s">
        <v>206</v>
      </c>
      <c r="I1697" s="20">
        <v>22231141040</v>
      </c>
      <c r="J1697" s="20" t="s">
        <v>26221</v>
      </c>
      <c r="K1697" s="24">
        <v>42744</v>
      </c>
      <c r="L1697" s="19">
        <v>0</v>
      </c>
      <c r="M1697" s="28">
        <v>269.95</v>
      </c>
      <c r="N1697" s="24"/>
    </row>
    <row r="1698" spans="2:14" hidden="1" x14ac:dyDescent="0.25">
      <c r="B1698" s="20">
        <v>34040888</v>
      </c>
      <c r="C1698" s="20"/>
      <c r="D1698" s="20"/>
      <c r="E1698" s="17" t="s">
        <v>389</v>
      </c>
      <c r="F1698" s="21" t="s">
        <v>298</v>
      </c>
      <c r="G1698" s="21" t="s">
        <v>205</v>
      </c>
      <c r="H1698" s="21" t="s">
        <v>206</v>
      </c>
      <c r="I1698" s="20">
        <v>22231141041</v>
      </c>
      <c r="J1698" s="20" t="s">
        <v>26222</v>
      </c>
      <c r="K1698" s="24">
        <v>42744</v>
      </c>
      <c r="L1698" s="19">
        <v>0</v>
      </c>
      <c r="M1698" s="28">
        <v>269.95</v>
      </c>
      <c r="N1698" s="24"/>
    </row>
    <row r="1699" spans="2:14" hidden="1" x14ac:dyDescent="0.25">
      <c r="B1699" s="20">
        <v>34040889</v>
      </c>
      <c r="C1699" s="20"/>
      <c r="D1699" s="20"/>
      <c r="E1699" s="17" t="s">
        <v>390</v>
      </c>
      <c r="F1699" s="21" t="s">
        <v>298</v>
      </c>
      <c r="G1699" s="21" t="s">
        <v>205</v>
      </c>
      <c r="H1699" s="21" t="s">
        <v>206</v>
      </c>
      <c r="I1699" s="20">
        <v>22231141042</v>
      </c>
      <c r="J1699" s="20" t="s">
        <v>26223</v>
      </c>
      <c r="K1699" s="24">
        <v>42744</v>
      </c>
      <c r="L1699" s="19">
        <v>0</v>
      </c>
      <c r="M1699" s="28">
        <v>269.95</v>
      </c>
      <c r="N1699" s="24"/>
    </row>
    <row r="1700" spans="2:14" hidden="1" x14ac:dyDescent="0.25">
      <c r="B1700" s="20">
        <v>34040890</v>
      </c>
      <c r="C1700" s="20"/>
      <c r="D1700" s="20"/>
      <c r="E1700" s="17" t="s">
        <v>391</v>
      </c>
      <c r="F1700" s="21" t="s">
        <v>298</v>
      </c>
      <c r="G1700" s="21" t="s">
        <v>205</v>
      </c>
      <c r="H1700" s="21" t="s">
        <v>206</v>
      </c>
      <c r="I1700" s="20">
        <v>22231141043</v>
      </c>
      <c r="J1700" s="20" t="s">
        <v>26224</v>
      </c>
      <c r="K1700" s="24">
        <v>42744</v>
      </c>
      <c r="L1700" s="19">
        <v>0</v>
      </c>
      <c r="M1700" s="28">
        <v>269.95</v>
      </c>
      <c r="N1700" s="24"/>
    </row>
    <row r="1701" spans="2:14" hidden="1" x14ac:dyDescent="0.25">
      <c r="B1701" s="20">
        <v>34040867</v>
      </c>
      <c r="C1701" s="20"/>
      <c r="D1701" s="20"/>
      <c r="E1701" s="17" t="s">
        <v>368</v>
      </c>
      <c r="F1701" s="21" t="s">
        <v>298</v>
      </c>
      <c r="G1701" s="21" t="s">
        <v>205</v>
      </c>
      <c r="H1701" s="21" t="s">
        <v>206</v>
      </c>
      <c r="I1701" s="20">
        <v>22231141236</v>
      </c>
      <c r="J1701" s="20" t="s">
        <v>26225</v>
      </c>
      <c r="K1701" s="24">
        <v>42744</v>
      </c>
      <c r="L1701" s="19">
        <v>0</v>
      </c>
      <c r="M1701" s="28">
        <v>269.95</v>
      </c>
      <c r="N1701" s="24"/>
    </row>
    <row r="1702" spans="2:14" hidden="1" x14ac:dyDescent="0.25">
      <c r="B1702" s="20">
        <v>34040868</v>
      </c>
      <c r="C1702" s="20"/>
      <c r="D1702" s="20"/>
      <c r="E1702" s="17" t="s">
        <v>369</v>
      </c>
      <c r="F1702" s="21" t="s">
        <v>298</v>
      </c>
      <c r="G1702" s="21" t="s">
        <v>205</v>
      </c>
      <c r="H1702" s="21" t="s">
        <v>206</v>
      </c>
      <c r="I1702" s="20">
        <v>22231141237</v>
      </c>
      <c r="J1702" s="20" t="s">
        <v>26226</v>
      </c>
      <c r="K1702" s="24">
        <v>42744</v>
      </c>
      <c r="L1702" s="19">
        <v>0</v>
      </c>
      <c r="M1702" s="28">
        <v>269.95</v>
      </c>
      <c r="N1702" s="24"/>
    </row>
    <row r="1703" spans="2:14" hidden="1" x14ac:dyDescent="0.25">
      <c r="B1703" s="20">
        <v>34040869</v>
      </c>
      <c r="C1703" s="20"/>
      <c r="D1703" s="20"/>
      <c r="E1703" s="17" t="s">
        <v>370</v>
      </c>
      <c r="F1703" s="21" t="s">
        <v>298</v>
      </c>
      <c r="G1703" s="21" t="s">
        <v>205</v>
      </c>
      <c r="H1703" s="21" t="s">
        <v>206</v>
      </c>
      <c r="I1703" s="20">
        <v>22231141238</v>
      </c>
      <c r="J1703" s="20" t="s">
        <v>26227</v>
      </c>
      <c r="K1703" s="24">
        <v>42744</v>
      </c>
      <c r="L1703" s="19">
        <v>0</v>
      </c>
      <c r="M1703" s="28">
        <v>269.95</v>
      </c>
      <c r="N1703" s="24"/>
    </row>
    <row r="1704" spans="2:14" hidden="1" x14ac:dyDescent="0.25">
      <c r="B1704" s="20">
        <v>34040870</v>
      </c>
      <c r="C1704" s="20"/>
      <c r="D1704" s="20"/>
      <c r="E1704" s="17" t="s">
        <v>371</v>
      </c>
      <c r="F1704" s="21" t="s">
        <v>298</v>
      </c>
      <c r="G1704" s="21" t="s">
        <v>205</v>
      </c>
      <c r="H1704" s="21" t="s">
        <v>206</v>
      </c>
      <c r="I1704" s="20">
        <v>22231141239</v>
      </c>
      <c r="J1704" s="20" t="s">
        <v>26228</v>
      </c>
      <c r="K1704" s="24">
        <v>42744</v>
      </c>
      <c r="L1704" s="19">
        <v>0</v>
      </c>
      <c r="M1704" s="28">
        <v>269.95</v>
      </c>
      <c r="N1704" s="24"/>
    </row>
    <row r="1705" spans="2:14" hidden="1" x14ac:dyDescent="0.25">
      <c r="B1705" s="20">
        <v>34040871</v>
      </c>
      <c r="C1705" s="20"/>
      <c r="D1705" s="20"/>
      <c r="E1705" s="17" t="s">
        <v>372</v>
      </c>
      <c r="F1705" s="21" t="s">
        <v>298</v>
      </c>
      <c r="G1705" s="21" t="s">
        <v>205</v>
      </c>
      <c r="H1705" s="21" t="s">
        <v>206</v>
      </c>
      <c r="I1705" s="20">
        <v>22231141240</v>
      </c>
      <c r="J1705" s="20" t="s">
        <v>26229</v>
      </c>
      <c r="K1705" s="24">
        <v>42744</v>
      </c>
      <c r="L1705" s="19">
        <v>0</v>
      </c>
      <c r="M1705" s="28">
        <v>269.95</v>
      </c>
      <c r="N1705" s="24"/>
    </row>
    <row r="1706" spans="2:14" hidden="1" x14ac:dyDescent="0.25">
      <c r="B1706" s="20">
        <v>34040872</v>
      </c>
      <c r="C1706" s="20"/>
      <c r="D1706" s="20"/>
      <c r="E1706" s="17" t="s">
        <v>373</v>
      </c>
      <c r="F1706" s="21" t="s">
        <v>298</v>
      </c>
      <c r="G1706" s="21" t="s">
        <v>205</v>
      </c>
      <c r="H1706" s="21" t="s">
        <v>206</v>
      </c>
      <c r="I1706" s="20">
        <v>22231141241</v>
      </c>
      <c r="J1706" s="20" t="s">
        <v>26230</v>
      </c>
      <c r="K1706" s="24">
        <v>42744</v>
      </c>
      <c r="L1706" s="19">
        <v>0</v>
      </c>
      <c r="M1706" s="28">
        <v>269.95</v>
      </c>
      <c r="N1706" s="24"/>
    </row>
    <row r="1707" spans="2:14" hidden="1" x14ac:dyDescent="0.25">
      <c r="B1707" s="20">
        <v>34040873</v>
      </c>
      <c r="C1707" s="20"/>
      <c r="D1707" s="20"/>
      <c r="E1707" s="17" t="s">
        <v>374</v>
      </c>
      <c r="F1707" s="21" t="s">
        <v>298</v>
      </c>
      <c r="G1707" s="21" t="s">
        <v>205</v>
      </c>
      <c r="H1707" s="21" t="s">
        <v>206</v>
      </c>
      <c r="I1707" s="20">
        <v>22231141242</v>
      </c>
      <c r="J1707" s="20" t="s">
        <v>26231</v>
      </c>
      <c r="K1707" s="24">
        <v>42744</v>
      </c>
      <c r="L1707" s="19">
        <v>0</v>
      </c>
      <c r="M1707" s="28">
        <v>269.95</v>
      </c>
      <c r="N1707" s="24"/>
    </row>
    <row r="1708" spans="2:14" hidden="1" x14ac:dyDescent="0.25">
      <c r="B1708" s="20">
        <v>34040874</v>
      </c>
      <c r="C1708" s="20"/>
      <c r="D1708" s="20"/>
      <c r="E1708" s="17" t="s">
        <v>375</v>
      </c>
      <c r="F1708" s="21" t="s">
        <v>298</v>
      </c>
      <c r="G1708" s="21" t="s">
        <v>205</v>
      </c>
      <c r="H1708" s="21" t="s">
        <v>206</v>
      </c>
      <c r="I1708" s="20">
        <v>22231141243</v>
      </c>
      <c r="J1708" s="20" t="s">
        <v>26232</v>
      </c>
      <c r="K1708" s="24">
        <v>42744</v>
      </c>
      <c r="L1708" s="19">
        <v>0</v>
      </c>
      <c r="M1708" s="28">
        <v>269.95</v>
      </c>
      <c r="N1708" s="24"/>
    </row>
    <row r="1709" spans="2:14" hidden="1" x14ac:dyDescent="0.25">
      <c r="B1709" s="20">
        <v>34010102</v>
      </c>
      <c r="C1709" s="20"/>
      <c r="D1709" s="20"/>
      <c r="E1709" s="17" t="s">
        <v>811</v>
      </c>
      <c r="F1709" s="21" t="s">
        <v>298</v>
      </c>
      <c r="G1709" s="21" t="s">
        <v>205</v>
      </c>
      <c r="H1709" s="21" t="s">
        <v>206</v>
      </c>
      <c r="I1709" s="20">
        <v>22240121039</v>
      </c>
      <c r="J1709" s="20" t="s">
        <v>26233</v>
      </c>
      <c r="K1709" s="24">
        <v>42388</v>
      </c>
      <c r="L1709" s="19">
        <v>0</v>
      </c>
      <c r="M1709" s="28">
        <v>159.94999999999999</v>
      </c>
      <c r="N1709" s="24"/>
    </row>
    <row r="1710" spans="2:14" hidden="1" x14ac:dyDescent="0.25">
      <c r="B1710" s="20">
        <v>34010212</v>
      </c>
      <c r="C1710" s="20"/>
      <c r="D1710" s="20"/>
      <c r="E1710" s="17" t="s">
        <v>951</v>
      </c>
      <c r="F1710" s="21" t="s">
        <v>298</v>
      </c>
      <c r="G1710" s="21" t="s">
        <v>205</v>
      </c>
      <c r="H1710" s="21" t="s">
        <v>206</v>
      </c>
      <c r="I1710" s="20">
        <v>22240121838</v>
      </c>
      <c r="J1710" s="20" t="s">
        <v>26234</v>
      </c>
      <c r="K1710" s="24">
        <v>42388</v>
      </c>
      <c r="L1710" s="19">
        <v>0</v>
      </c>
      <c r="M1710" s="28">
        <v>159.94999999999999</v>
      </c>
      <c r="N1710" s="24"/>
    </row>
    <row r="1711" spans="2:14" hidden="1" x14ac:dyDescent="0.25">
      <c r="B1711" s="20">
        <v>34010216</v>
      </c>
      <c r="C1711" s="20"/>
      <c r="D1711" s="20"/>
      <c r="E1711" s="17" t="s">
        <v>952</v>
      </c>
      <c r="F1711" s="21" t="s">
        <v>298</v>
      </c>
      <c r="G1711" s="21" t="s">
        <v>205</v>
      </c>
      <c r="H1711" s="21" t="s">
        <v>206</v>
      </c>
      <c r="I1711" s="20">
        <v>22240121842</v>
      </c>
      <c r="J1711" s="20" t="s">
        <v>26235</v>
      </c>
      <c r="K1711" s="24">
        <v>42388</v>
      </c>
      <c r="L1711" s="19">
        <v>0</v>
      </c>
      <c r="M1711" s="28">
        <v>159.94999999999999</v>
      </c>
      <c r="N1711" s="24"/>
    </row>
    <row r="1712" spans="2:14" hidden="1" x14ac:dyDescent="0.25">
      <c r="B1712" s="20">
        <v>34010114</v>
      </c>
      <c r="C1712" s="20"/>
      <c r="D1712" s="20"/>
      <c r="E1712" s="17" t="s">
        <v>812</v>
      </c>
      <c r="F1712" s="21" t="s">
        <v>298</v>
      </c>
      <c r="G1712" s="21" t="s">
        <v>205</v>
      </c>
      <c r="H1712" s="21" t="s">
        <v>206</v>
      </c>
      <c r="I1712" s="20">
        <v>22240122138</v>
      </c>
      <c r="J1712" s="20" t="s">
        <v>26236</v>
      </c>
      <c r="K1712" s="24">
        <v>42388</v>
      </c>
      <c r="L1712" s="19">
        <v>0</v>
      </c>
      <c r="M1712" s="28">
        <v>159.94999999999999</v>
      </c>
      <c r="N1712" s="24"/>
    </row>
    <row r="1713" spans="2:14" hidden="1" x14ac:dyDescent="0.25">
      <c r="B1713" s="20">
        <v>34010116</v>
      </c>
      <c r="C1713" s="20"/>
      <c r="D1713" s="20"/>
      <c r="E1713" s="17" t="s">
        <v>813</v>
      </c>
      <c r="F1713" s="21" t="s">
        <v>298</v>
      </c>
      <c r="G1713" s="21" t="s">
        <v>205</v>
      </c>
      <c r="H1713" s="21" t="s">
        <v>206</v>
      </c>
      <c r="I1713" s="20">
        <v>22240122140</v>
      </c>
      <c r="J1713" s="20" t="s">
        <v>26237</v>
      </c>
      <c r="K1713" s="24">
        <v>42388</v>
      </c>
      <c r="L1713" s="19">
        <v>0</v>
      </c>
      <c r="M1713" s="28">
        <v>159.94999999999999</v>
      </c>
      <c r="N1713" s="24"/>
    </row>
    <row r="1714" spans="2:14" hidden="1" x14ac:dyDescent="0.25">
      <c r="B1714" s="20">
        <v>34050912</v>
      </c>
      <c r="C1714" s="20"/>
      <c r="D1714" s="20"/>
      <c r="E1714" s="17" t="s">
        <v>1049</v>
      </c>
      <c r="F1714" s="21" t="s">
        <v>298</v>
      </c>
      <c r="G1714" s="21" t="s">
        <v>205</v>
      </c>
      <c r="H1714" s="21" t="s">
        <v>206</v>
      </c>
      <c r="I1714" s="20">
        <v>22240141038</v>
      </c>
      <c r="J1714" s="20" t="s">
        <v>26238</v>
      </c>
      <c r="K1714" s="24">
        <v>43054</v>
      </c>
      <c r="L1714" s="19">
        <v>0</v>
      </c>
      <c r="M1714" s="28">
        <v>209.95</v>
      </c>
      <c r="N1714" s="24"/>
    </row>
    <row r="1715" spans="2:14" hidden="1" x14ac:dyDescent="0.25">
      <c r="B1715" s="20">
        <v>34050913</v>
      </c>
      <c r="C1715" s="20"/>
      <c r="D1715" s="20"/>
      <c r="E1715" s="17" t="s">
        <v>1050</v>
      </c>
      <c r="F1715" s="21" t="s">
        <v>298</v>
      </c>
      <c r="G1715" s="21" t="s">
        <v>205</v>
      </c>
      <c r="H1715" s="21" t="s">
        <v>206</v>
      </c>
      <c r="I1715" s="20">
        <v>22240141039</v>
      </c>
      <c r="J1715" s="20" t="s">
        <v>26239</v>
      </c>
      <c r="K1715" s="24">
        <v>43054</v>
      </c>
      <c r="L1715" s="19">
        <v>0</v>
      </c>
      <c r="M1715" s="28">
        <v>209.95</v>
      </c>
      <c r="N1715" s="24"/>
    </row>
    <row r="1716" spans="2:14" hidden="1" x14ac:dyDescent="0.25">
      <c r="B1716" s="20">
        <v>34050914</v>
      </c>
      <c r="C1716" s="20"/>
      <c r="D1716" s="20"/>
      <c r="E1716" s="17" t="s">
        <v>1051</v>
      </c>
      <c r="F1716" s="21" t="s">
        <v>298</v>
      </c>
      <c r="G1716" s="21" t="s">
        <v>205</v>
      </c>
      <c r="H1716" s="21" t="s">
        <v>206</v>
      </c>
      <c r="I1716" s="20">
        <v>22240141040</v>
      </c>
      <c r="J1716" s="20" t="s">
        <v>26240</v>
      </c>
      <c r="K1716" s="24">
        <v>43054</v>
      </c>
      <c r="L1716" s="19">
        <v>0</v>
      </c>
      <c r="M1716" s="28">
        <v>209.95</v>
      </c>
      <c r="N1716" s="24"/>
    </row>
    <row r="1717" spans="2:14" hidden="1" x14ac:dyDescent="0.25">
      <c r="B1717" s="20">
        <v>34050915</v>
      </c>
      <c r="C1717" s="20"/>
      <c r="D1717" s="20"/>
      <c r="E1717" s="17" t="s">
        <v>1052</v>
      </c>
      <c r="F1717" s="21" t="s">
        <v>298</v>
      </c>
      <c r="G1717" s="21" t="s">
        <v>205</v>
      </c>
      <c r="H1717" s="21" t="s">
        <v>206</v>
      </c>
      <c r="I1717" s="20">
        <v>22240141041</v>
      </c>
      <c r="J1717" s="20" t="s">
        <v>26241</v>
      </c>
      <c r="K1717" s="24">
        <v>43054</v>
      </c>
      <c r="L1717" s="19">
        <v>0</v>
      </c>
      <c r="M1717" s="28">
        <v>209.95</v>
      </c>
      <c r="N1717" s="24"/>
    </row>
    <row r="1718" spans="2:14" hidden="1" x14ac:dyDescent="0.25">
      <c r="B1718" s="20">
        <v>34050916</v>
      </c>
      <c r="C1718" s="20"/>
      <c r="D1718" s="20"/>
      <c r="E1718" s="17" t="s">
        <v>1053</v>
      </c>
      <c r="F1718" s="21" t="s">
        <v>298</v>
      </c>
      <c r="G1718" s="21" t="s">
        <v>205</v>
      </c>
      <c r="H1718" s="21" t="s">
        <v>206</v>
      </c>
      <c r="I1718" s="20">
        <v>22240141042</v>
      </c>
      <c r="J1718" s="20" t="s">
        <v>26242</v>
      </c>
      <c r="K1718" s="24">
        <v>43054</v>
      </c>
      <c r="L1718" s="19">
        <v>0</v>
      </c>
      <c r="M1718" s="28">
        <v>209.95</v>
      </c>
      <c r="N1718" s="24"/>
    </row>
    <row r="1719" spans="2:14" hidden="1" x14ac:dyDescent="0.25">
      <c r="B1719" s="20">
        <v>34050917</v>
      </c>
      <c r="C1719" s="20"/>
      <c r="D1719" s="20"/>
      <c r="E1719" s="17" t="s">
        <v>1054</v>
      </c>
      <c r="F1719" s="21" t="s">
        <v>298</v>
      </c>
      <c r="G1719" s="21" t="s">
        <v>205</v>
      </c>
      <c r="H1719" s="21" t="s">
        <v>206</v>
      </c>
      <c r="I1719" s="20">
        <v>22240141043</v>
      </c>
      <c r="J1719" s="20" t="s">
        <v>26243</v>
      </c>
      <c r="K1719" s="24">
        <v>43054</v>
      </c>
      <c r="L1719" s="19">
        <v>0</v>
      </c>
      <c r="M1719" s="28">
        <v>209.95</v>
      </c>
      <c r="N1719" s="24"/>
    </row>
    <row r="1720" spans="2:14" hidden="1" x14ac:dyDescent="0.25">
      <c r="B1720" s="20">
        <v>34050918</v>
      </c>
      <c r="C1720" s="20"/>
      <c r="D1720" s="20"/>
      <c r="E1720" s="17" t="s">
        <v>1055</v>
      </c>
      <c r="F1720" s="21" t="s">
        <v>298</v>
      </c>
      <c r="G1720" s="21" t="s">
        <v>205</v>
      </c>
      <c r="H1720" s="21" t="s">
        <v>206</v>
      </c>
      <c r="I1720" s="20">
        <v>22240141044</v>
      </c>
      <c r="J1720" s="20" t="s">
        <v>26244</v>
      </c>
      <c r="K1720" s="24">
        <v>43054</v>
      </c>
      <c r="L1720" s="19">
        <v>0</v>
      </c>
      <c r="M1720" s="28">
        <v>209.95</v>
      </c>
      <c r="N1720" s="24"/>
    </row>
    <row r="1721" spans="2:14" hidden="1" x14ac:dyDescent="0.25">
      <c r="B1721" s="20">
        <v>34050919</v>
      </c>
      <c r="C1721" s="20"/>
      <c r="D1721" s="20"/>
      <c r="E1721" s="17" t="s">
        <v>1056</v>
      </c>
      <c r="F1721" s="21" t="s">
        <v>298</v>
      </c>
      <c r="G1721" s="21" t="s">
        <v>205</v>
      </c>
      <c r="H1721" s="21" t="s">
        <v>206</v>
      </c>
      <c r="I1721" s="20">
        <v>22240141045</v>
      </c>
      <c r="J1721" s="20" t="s">
        <v>26245</v>
      </c>
      <c r="K1721" s="24">
        <v>43054</v>
      </c>
      <c r="L1721" s="19">
        <v>0</v>
      </c>
      <c r="M1721" s="28">
        <v>209.95</v>
      </c>
      <c r="N1721" s="24"/>
    </row>
    <row r="1722" spans="2:14" hidden="1" x14ac:dyDescent="0.25">
      <c r="B1722" s="20">
        <v>34050920</v>
      </c>
      <c r="C1722" s="20"/>
      <c r="D1722" s="20"/>
      <c r="E1722" s="17" t="s">
        <v>1057</v>
      </c>
      <c r="F1722" s="21" t="s">
        <v>298</v>
      </c>
      <c r="G1722" s="21" t="s">
        <v>205</v>
      </c>
      <c r="H1722" s="21" t="s">
        <v>206</v>
      </c>
      <c r="I1722" s="20">
        <v>22240141046</v>
      </c>
      <c r="J1722" s="20" t="s">
        <v>26246</v>
      </c>
      <c r="K1722" s="24">
        <v>43054</v>
      </c>
      <c r="L1722" s="19">
        <v>0</v>
      </c>
      <c r="M1722" s="28">
        <v>209.95</v>
      </c>
      <c r="N1722" s="24"/>
    </row>
    <row r="1723" spans="2:14" hidden="1" x14ac:dyDescent="0.25">
      <c r="B1723" s="20">
        <v>34050921</v>
      </c>
      <c r="C1723" s="20"/>
      <c r="D1723" s="20"/>
      <c r="E1723" s="17" t="s">
        <v>1058</v>
      </c>
      <c r="F1723" s="21" t="s">
        <v>298</v>
      </c>
      <c r="G1723" s="21" t="s">
        <v>205</v>
      </c>
      <c r="H1723" s="21" t="s">
        <v>206</v>
      </c>
      <c r="I1723" s="20">
        <v>22240141047</v>
      </c>
      <c r="J1723" s="20" t="s">
        <v>26247</v>
      </c>
      <c r="K1723" s="24">
        <v>43054</v>
      </c>
      <c r="L1723" s="19">
        <v>0</v>
      </c>
      <c r="M1723" s="28">
        <v>209.95</v>
      </c>
      <c r="N1723" s="24"/>
    </row>
    <row r="1724" spans="2:14" hidden="1" x14ac:dyDescent="0.25">
      <c r="B1724" s="20">
        <v>34050922</v>
      </c>
      <c r="C1724" s="20"/>
      <c r="D1724" s="20"/>
      <c r="E1724" s="17" t="s">
        <v>1059</v>
      </c>
      <c r="F1724" s="21" t="s">
        <v>298</v>
      </c>
      <c r="G1724" s="21" t="s">
        <v>205</v>
      </c>
      <c r="H1724" s="21" t="s">
        <v>206</v>
      </c>
      <c r="I1724" s="20">
        <v>22240141048</v>
      </c>
      <c r="J1724" s="20" t="s">
        <v>26248</v>
      </c>
      <c r="K1724" s="24">
        <v>43054</v>
      </c>
      <c r="L1724" s="19">
        <v>0</v>
      </c>
      <c r="M1724" s="28">
        <v>209.95</v>
      </c>
      <c r="N1724" s="24"/>
    </row>
    <row r="1725" spans="2:14" hidden="1" x14ac:dyDescent="0.25">
      <c r="B1725" s="20">
        <v>34050923</v>
      </c>
      <c r="C1725" s="20"/>
      <c r="D1725" s="20"/>
      <c r="E1725" s="17" t="s">
        <v>1060</v>
      </c>
      <c r="F1725" s="21" t="s">
        <v>298</v>
      </c>
      <c r="G1725" s="21" t="s">
        <v>205</v>
      </c>
      <c r="H1725" s="21" t="s">
        <v>206</v>
      </c>
      <c r="I1725" s="20">
        <v>22240141049</v>
      </c>
      <c r="J1725" s="20" t="s">
        <v>26249</v>
      </c>
      <c r="K1725" s="24">
        <v>43054</v>
      </c>
      <c r="L1725" s="19">
        <v>0</v>
      </c>
      <c r="M1725" s="28">
        <v>209.95</v>
      </c>
      <c r="N1725" s="24"/>
    </row>
    <row r="1726" spans="2:14" hidden="1" x14ac:dyDescent="0.25">
      <c r="B1726" s="20">
        <v>34050924</v>
      </c>
      <c r="C1726" s="20"/>
      <c r="D1726" s="20"/>
      <c r="E1726" s="17" t="s">
        <v>1061</v>
      </c>
      <c r="F1726" s="21" t="s">
        <v>298</v>
      </c>
      <c r="G1726" s="21" t="s">
        <v>205</v>
      </c>
      <c r="H1726" s="21" t="s">
        <v>206</v>
      </c>
      <c r="I1726" s="20">
        <v>22240141050</v>
      </c>
      <c r="J1726" s="20" t="s">
        <v>26250</v>
      </c>
      <c r="K1726" s="24">
        <v>43054</v>
      </c>
      <c r="L1726" s="19">
        <v>0</v>
      </c>
      <c r="M1726" s="28">
        <v>209.95</v>
      </c>
      <c r="N1726" s="24"/>
    </row>
    <row r="1727" spans="2:14" hidden="1" x14ac:dyDescent="0.25">
      <c r="B1727" s="20">
        <v>34050938</v>
      </c>
      <c r="C1727" s="20"/>
      <c r="D1727" s="20"/>
      <c r="E1727" s="17" t="s">
        <v>1036</v>
      </c>
      <c r="F1727" s="21" t="s">
        <v>298</v>
      </c>
      <c r="G1727" s="21" t="s">
        <v>205</v>
      </c>
      <c r="H1727" s="21" t="s">
        <v>206</v>
      </c>
      <c r="I1727" s="20">
        <v>22240141338</v>
      </c>
      <c r="J1727" s="20" t="s">
        <v>26251</v>
      </c>
      <c r="K1727" s="24">
        <v>43054</v>
      </c>
      <c r="L1727" s="19">
        <v>0</v>
      </c>
      <c r="M1727" s="28">
        <v>209.95</v>
      </c>
      <c r="N1727" s="24"/>
    </row>
    <row r="1728" spans="2:14" hidden="1" x14ac:dyDescent="0.25">
      <c r="B1728" s="20">
        <v>34050939</v>
      </c>
      <c r="C1728" s="20"/>
      <c r="D1728" s="20"/>
      <c r="E1728" s="17" t="s">
        <v>1037</v>
      </c>
      <c r="F1728" s="21" t="s">
        <v>298</v>
      </c>
      <c r="G1728" s="21" t="s">
        <v>205</v>
      </c>
      <c r="H1728" s="21" t="s">
        <v>206</v>
      </c>
      <c r="I1728" s="20">
        <v>22240141339</v>
      </c>
      <c r="J1728" s="20" t="s">
        <v>26252</v>
      </c>
      <c r="K1728" s="24">
        <v>43054</v>
      </c>
      <c r="L1728" s="19">
        <v>0</v>
      </c>
      <c r="M1728" s="28">
        <v>209.95</v>
      </c>
      <c r="N1728" s="24"/>
    </row>
    <row r="1729" spans="2:14" hidden="1" x14ac:dyDescent="0.25">
      <c r="B1729" s="20">
        <v>34050940</v>
      </c>
      <c r="C1729" s="20"/>
      <c r="D1729" s="20"/>
      <c r="E1729" s="17" t="s">
        <v>1038</v>
      </c>
      <c r="F1729" s="21" t="s">
        <v>298</v>
      </c>
      <c r="G1729" s="21" t="s">
        <v>205</v>
      </c>
      <c r="H1729" s="21" t="s">
        <v>206</v>
      </c>
      <c r="I1729" s="20">
        <v>22240141340</v>
      </c>
      <c r="J1729" s="20" t="s">
        <v>26253</v>
      </c>
      <c r="K1729" s="24">
        <v>43054</v>
      </c>
      <c r="L1729" s="19">
        <v>0</v>
      </c>
      <c r="M1729" s="28">
        <v>209.95</v>
      </c>
      <c r="N1729" s="24"/>
    </row>
    <row r="1730" spans="2:14" hidden="1" x14ac:dyDescent="0.25">
      <c r="B1730" s="20">
        <v>34050941</v>
      </c>
      <c r="C1730" s="20"/>
      <c r="D1730" s="20"/>
      <c r="E1730" s="17" t="s">
        <v>1039</v>
      </c>
      <c r="F1730" s="21" t="s">
        <v>298</v>
      </c>
      <c r="G1730" s="21" t="s">
        <v>205</v>
      </c>
      <c r="H1730" s="21" t="s">
        <v>206</v>
      </c>
      <c r="I1730" s="20">
        <v>22240141341</v>
      </c>
      <c r="J1730" s="20" t="s">
        <v>26254</v>
      </c>
      <c r="K1730" s="24">
        <v>43054</v>
      </c>
      <c r="L1730" s="19">
        <v>0</v>
      </c>
      <c r="M1730" s="28">
        <v>209.95</v>
      </c>
      <c r="N1730" s="24"/>
    </row>
    <row r="1731" spans="2:14" hidden="1" x14ac:dyDescent="0.25">
      <c r="B1731" s="20">
        <v>34050942</v>
      </c>
      <c r="C1731" s="20"/>
      <c r="D1731" s="20"/>
      <c r="E1731" s="17" t="s">
        <v>1040</v>
      </c>
      <c r="F1731" s="21" t="s">
        <v>298</v>
      </c>
      <c r="G1731" s="21" t="s">
        <v>205</v>
      </c>
      <c r="H1731" s="21" t="s">
        <v>206</v>
      </c>
      <c r="I1731" s="20">
        <v>22240141342</v>
      </c>
      <c r="J1731" s="20" t="s">
        <v>26255</v>
      </c>
      <c r="K1731" s="24">
        <v>43054</v>
      </c>
      <c r="L1731" s="19">
        <v>0</v>
      </c>
      <c r="M1731" s="28">
        <v>209.95</v>
      </c>
      <c r="N1731" s="24"/>
    </row>
    <row r="1732" spans="2:14" hidden="1" x14ac:dyDescent="0.25">
      <c r="B1732" s="20">
        <v>34050943</v>
      </c>
      <c r="C1732" s="20"/>
      <c r="D1732" s="20"/>
      <c r="E1732" s="17" t="s">
        <v>1041</v>
      </c>
      <c r="F1732" s="21" t="s">
        <v>298</v>
      </c>
      <c r="G1732" s="21" t="s">
        <v>205</v>
      </c>
      <c r="H1732" s="21" t="s">
        <v>206</v>
      </c>
      <c r="I1732" s="20">
        <v>22240141343</v>
      </c>
      <c r="J1732" s="20" t="s">
        <v>26256</v>
      </c>
      <c r="K1732" s="24">
        <v>43054</v>
      </c>
      <c r="L1732" s="19">
        <v>0</v>
      </c>
      <c r="M1732" s="28">
        <v>209.95</v>
      </c>
      <c r="N1732" s="24"/>
    </row>
    <row r="1733" spans="2:14" hidden="1" x14ac:dyDescent="0.25">
      <c r="B1733" s="20">
        <v>34050944</v>
      </c>
      <c r="C1733" s="20"/>
      <c r="D1733" s="20"/>
      <c r="E1733" s="17" t="s">
        <v>1042</v>
      </c>
      <c r="F1733" s="21" t="s">
        <v>298</v>
      </c>
      <c r="G1733" s="21" t="s">
        <v>205</v>
      </c>
      <c r="H1733" s="21" t="s">
        <v>206</v>
      </c>
      <c r="I1733" s="20">
        <v>22240141344</v>
      </c>
      <c r="J1733" s="20" t="s">
        <v>26257</v>
      </c>
      <c r="K1733" s="24">
        <v>43054</v>
      </c>
      <c r="L1733" s="19">
        <v>0</v>
      </c>
      <c r="M1733" s="28">
        <v>209.95</v>
      </c>
      <c r="N1733" s="24"/>
    </row>
    <row r="1734" spans="2:14" hidden="1" x14ac:dyDescent="0.25">
      <c r="B1734" s="20">
        <v>34050945</v>
      </c>
      <c r="C1734" s="20"/>
      <c r="D1734" s="20"/>
      <c r="E1734" s="17" t="s">
        <v>1043</v>
      </c>
      <c r="F1734" s="21" t="s">
        <v>298</v>
      </c>
      <c r="G1734" s="21" t="s">
        <v>205</v>
      </c>
      <c r="H1734" s="21" t="s">
        <v>206</v>
      </c>
      <c r="I1734" s="20">
        <v>22240141345</v>
      </c>
      <c r="J1734" s="20" t="s">
        <v>26258</v>
      </c>
      <c r="K1734" s="24">
        <v>43054</v>
      </c>
      <c r="L1734" s="19">
        <v>0</v>
      </c>
      <c r="M1734" s="28">
        <v>209.95</v>
      </c>
      <c r="N1734" s="24"/>
    </row>
    <row r="1735" spans="2:14" hidden="1" x14ac:dyDescent="0.25">
      <c r="B1735" s="20">
        <v>34050946</v>
      </c>
      <c r="C1735" s="20"/>
      <c r="D1735" s="20"/>
      <c r="E1735" s="17" t="s">
        <v>1044</v>
      </c>
      <c r="F1735" s="21" t="s">
        <v>298</v>
      </c>
      <c r="G1735" s="21" t="s">
        <v>205</v>
      </c>
      <c r="H1735" s="21" t="s">
        <v>206</v>
      </c>
      <c r="I1735" s="20">
        <v>22240141346</v>
      </c>
      <c r="J1735" s="20" t="s">
        <v>26259</v>
      </c>
      <c r="K1735" s="24">
        <v>43054</v>
      </c>
      <c r="L1735" s="19">
        <v>0</v>
      </c>
      <c r="M1735" s="28">
        <v>209.95</v>
      </c>
      <c r="N1735" s="24"/>
    </row>
    <row r="1736" spans="2:14" hidden="1" x14ac:dyDescent="0.25">
      <c r="B1736" s="20">
        <v>34050947</v>
      </c>
      <c r="C1736" s="20"/>
      <c r="D1736" s="20"/>
      <c r="E1736" s="17" t="s">
        <v>1045</v>
      </c>
      <c r="F1736" s="21" t="s">
        <v>298</v>
      </c>
      <c r="G1736" s="21" t="s">
        <v>205</v>
      </c>
      <c r="H1736" s="21" t="s">
        <v>206</v>
      </c>
      <c r="I1736" s="20">
        <v>22240141347</v>
      </c>
      <c r="J1736" s="20" t="s">
        <v>26260</v>
      </c>
      <c r="K1736" s="24">
        <v>43054</v>
      </c>
      <c r="L1736" s="19">
        <v>0</v>
      </c>
      <c r="M1736" s="28">
        <v>209.95</v>
      </c>
      <c r="N1736" s="24"/>
    </row>
    <row r="1737" spans="2:14" hidden="1" x14ac:dyDescent="0.25">
      <c r="B1737" s="20">
        <v>34050948</v>
      </c>
      <c r="C1737" s="20"/>
      <c r="D1737" s="20"/>
      <c r="E1737" s="17" t="s">
        <v>1046</v>
      </c>
      <c r="F1737" s="21" t="s">
        <v>298</v>
      </c>
      <c r="G1737" s="21" t="s">
        <v>205</v>
      </c>
      <c r="H1737" s="21" t="s">
        <v>206</v>
      </c>
      <c r="I1737" s="20">
        <v>22240141348</v>
      </c>
      <c r="J1737" s="20" t="s">
        <v>26261</v>
      </c>
      <c r="K1737" s="24">
        <v>43054</v>
      </c>
      <c r="L1737" s="19">
        <v>0</v>
      </c>
      <c r="M1737" s="28">
        <v>209.95</v>
      </c>
      <c r="N1737" s="24"/>
    </row>
    <row r="1738" spans="2:14" hidden="1" x14ac:dyDescent="0.25">
      <c r="B1738" s="20">
        <v>34050949</v>
      </c>
      <c r="C1738" s="20"/>
      <c r="D1738" s="20"/>
      <c r="E1738" s="17" t="s">
        <v>1047</v>
      </c>
      <c r="F1738" s="21" t="s">
        <v>298</v>
      </c>
      <c r="G1738" s="21" t="s">
        <v>205</v>
      </c>
      <c r="H1738" s="21" t="s">
        <v>206</v>
      </c>
      <c r="I1738" s="20">
        <v>22240141349</v>
      </c>
      <c r="J1738" s="20" t="s">
        <v>26262</v>
      </c>
      <c r="K1738" s="24">
        <v>43054</v>
      </c>
      <c r="L1738" s="19">
        <v>0</v>
      </c>
      <c r="M1738" s="28">
        <v>209.95</v>
      </c>
      <c r="N1738" s="24"/>
    </row>
    <row r="1739" spans="2:14" hidden="1" x14ac:dyDescent="0.25">
      <c r="B1739" s="20">
        <v>34050950</v>
      </c>
      <c r="C1739" s="20"/>
      <c r="D1739" s="20"/>
      <c r="E1739" s="17" t="s">
        <v>1048</v>
      </c>
      <c r="F1739" s="21" t="s">
        <v>298</v>
      </c>
      <c r="G1739" s="21" t="s">
        <v>205</v>
      </c>
      <c r="H1739" s="21" t="s">
        <v>206</v>
      </c>
      <c r="I1739" s="20">
        <v>22240141350</v>
      </c>
      <c r="J1739" s="20" t="s">
        <v>26263</v>
      </c>
      <c r="K1739" s="24">
        <v>43054</v>
      </c>
      <c r="L1739" s="19">
        <v>0</v>
      </c>
      <c r="M1739" s="28">
        <v>209.95</v>
      </c>
      <c r="N1739" s="24"/>
    </row>
    <row r="1740" spans="2:14" hidden="1" x14ac:dyDescent="0.25">
      <c r="B1740" s="20">
        <v>34020424</v>
      </c>
      <c r="C1740" s="20"/>
      <c r="D1740" s="20"/>
      <c r="E1740" s="17" t="s">
        <v>1222</v>
      </c>
      <c r="F1740" s="21" t="s">
        <v>298</v>
      </c>
      <c r="G1740" s="21" t="s">
        <v>205</v>
      </c>
      <c r="H1740" s="21" t="s">
        <v>206</v>
      </c>
      <c r="I1740" s="20">
        <v>22430151036</v>
      </c>
      <c r="J1740" s="20" t="s">
        <v>26368</v>
      </c>
      <c r="K1740" s="24">
        <v>42744</v>
      </c>
      <c r="L1740" s="19">
        <v>0</v>
      </c>
      <c r="M1740" s="28">
        <v>299.95</v>
      </c>
      <c r="N1740" s="24"/>
    </row>
    <row r="1741" spans="2:14" hidden="1" x14ac:dyDescent="0.25">
      <c r="B1741" s="20">
        <v>34020425</v>
      </c>
      <c r="C1741" s="20"/>
      <c r="D1741" s="20"/>
      <c r="E1741" s="17" t="s">
        <v>1223</v>
      </c>
      <c r="F1741" s="21" t="s">
        <v>298</v>
      </c>
      <c r="G1741" s="21" t="s">
        <v>205</v>
      </c>
      <c r="H1741" s="21" t="s">
        <v>206</v>
      </c>
      <c r="I1741" s="20">
        <v>22430151037</v>
      </c>
      <c r="J1741" s="20" t="s">
        <v>26369</v>
      </c>
      <c r="K1741" s="24">
        <v>42744</v>
      </c>
      <c r="L1741" s="19">
        <v>0</v>
      </c>
      <c r="M1741" s="28">
        <v>299.95</v>
      </c>
      <c r="N1741" s="24"/>
    </row>
    <row r="1742" spans="2:14" hidden="1" x14ac:dyDescent="0.25">
      <c r="B1742" s="20">
        <v>34020426</v>
      </c>
      <c r="C1742" s="20"/>
      <c r="D1742" s="20"/>
      <c r="E1742" s="17" t="s">
        <v>1224</v>
      </c>
      <c r="F1742" s="21" t="s">
        <v>298</v>
      </c>
      <c r="G1742" s="21" t="s">
        <v>205</v>
      </c>
      <c r="H1742" s="21" t="s">
        <v>206</v>
      </c>
      <c r="I1742" s="20">
        <v>22430151038</v>
      </c>
      <c r="J1742" s="20" t="s">
        <v>26370</v>
      </c>
      <c r="K1742" s="24">
        <v>42744</v>
      </c>
      <c r="L1742" s="19">
        <v>0</v>
      </c>
      <c r="M1742" s="28">
        <v>299.95</v>
      </c>
      <c r="N1742" s="24"/>
    </row>
    <row r="1743" spans="2:14" hidden="1" x14ac:dyDescent="0.25">
      <c r="B1743" s="20">
        <v>34020427</v>
      </c>
      <c r="C1743" s="20"/>
      <c r="D1743" s="20"/>
      <c r="E1743" s="17" t="s">
        <v>1225</v>
      </c>
      <c r="F1743" s="21" t="s">
        <v>298</v>
      </c>
      <c r="G1743" s="21" t="s">
        <v>205</v>
      </c>
      <c r="H1743" s="21" t="s">
        <v>206</v>
      </c>
      <c r="I1743" s="20">
        <v>22430151039</v>
      </c>
      <c r="J1743" s="20" t="s">
        <v>26371</v>
      </c>
      <c r="K1743" s="24">
        <v>42744</v>
      </c>
      <c r="L1743" s="19">
        <v>0</v>
      </c>
      <c r="M1743" s="28">
        <v>299.95</v>
      </c>
      <c r="N1743" s="24"/>
    </row>
    <row r="1744" spans="2:14" hidden="1" x14ac:dyDescent="0.25">
      <c r="B1744" s="20">
        <v>34020428</v>
      </c>
      <c r="C1744" s="20"/>
      <c r="D1744" s="20"/>
      <c r="E1744" s="17" t="s">
        <v>1226</v>
      </c>
      <c r="F1744" s="21" t="s">
        <v>298</v>
      </c>
      <c r="G1744" s="21" t="s">
        <v>205</v>
      </c>
      <c r="H1744" s="21" t="s">
        <v>206</v>
      </c>
      <c r="I1744" s="20">
        <v>22430151040</v>
      </c>
      <c r="J1744" s="20" t="s">
        <v>26372</v>
      </c>
      <c r="K1744" s="24">
        <v>42744</v>
      </c>
      <c r="L1744" s="19">
        <v>0</v>
      </c>
      <c r="M1744" s="28">
        <v>299.95</v>
      </c>
      <c r="N1744" s="24"/>
    </row>
    <row r="1745" spans="2:14" hidden="1" x14ac:dyDescent="0.25">
      <c r="B1745" s="20">
        <v>34020429</v>
      </c>
      <c r="C1745" s="20"/>
      <c r="D1745" s="20"/>
      <c r="E1745" s="17" t="s">
        <v>1227</v>
      </c>
      <c r="F1745" s="21" t="s">
        <v>298</v>
      </c>
      <c r="G1745" s="21" t="s">
        <v>205</v>
      </c>
      <c r="H1745" s="21" t="s">
        <v>206</v>
      </c>
      <c r="I1745" s="20">
        <v>22430151041</v>
      </c>
      <c r="J1745" s="20" t="s">
        <v>26373</v>
      </c>
      <c r="K1745" s="24">
        <v>42744</v>
      </c>
      <c r="L1745" s="19">
        <v>0</v>
      </c>
      <c r="M1745" s="28">
        <v>299.95</v>
      </c>
      <c r="N1745" s="24"/>
    </row>
    <row r="1746" spans="2:14" hidden="1" x14ac:dyDescent="0.25">
      <c r="B1746" s="20">
        <v>34020430</v>
      </c>
      <c r="C1746" s="20"/>
      <c r="D1746" s="20"/>
      <c r="E1746" s="17" t="s">
        <v>1228</v>
      </c>
      <c r="F1746" s="21" t="s">
        <v>298</v>
      </c>
      <c r="G1746" s="21" t="s">
        <v>205</v>
      </c>
      <c r="H1746" s="21" t="s">
        <v>206</v>
      </c>
      <c r="I1746" s="20">
        <v>22430151042</v>
      </c>
      <c r="J1746" s="20" t="s">
        <v>26374</v>
      </c>
      <c r="K1746" s="24">
        <v>42744</v>
      </c>
      <c r="L1746" s="19">
        <v>0</v>
      </c>
      <c r="M1746" s="28">
        <v>299.95</v>
      </c>
      <c r="N1746" s="24"/>
    </row>
    <row r="1747" spans="2:14" hidden="1" x14ac:dyDescent="0.25">
      <c r="B1747" s="20">
        <v>34020431</v>
      </c>
      <c r="C1747" s="20"/>
      <c r="D1747" s="20"/>
      <c r="E1747" s="17" t="s">
        <v>1229</v>
      </c>
      <c r="F1747" s="21" t="s">
        <v>298</v>
      </c>
      <c r="G1747" s="21" t="s">
        <v>205</v>
      </c>
      <c r="H1747" s="21" t="s">
        <v>206</v>
      </c>
      <c r="I1747" s="20">
        <v>22430151043</v>
      </c>
      <c r="J1747" s="20" t="s">
        <v>26375</v>
      </c>
      <c r="K1747" s="24">
        <v>42744</v>
      </c>
      <c r="L1747" s="19">
        <v>0</v>
      </c>
      <c r="M1747" s="28">
        <v>299.95</v>
      </c>
      <c r="N1747" s="24"/>
    </row>
    <row r="1748" spans="2:14" hidden="1" x14ac:dyDescent="0.25">
      <c r="B1748" s="20">
        <v>34020432</v>
      </c>
      <c r="C1748" s="20"/>
      <c r="D1748" s="20"/>
      <c r="E1748" s="17" t="s">
        <v>1230</v>
      </c>
      <c r="F1748" s="21" t="s">
        <v>298</v>
      </c>
      <c r="G1748" s="21" t="s">
        <v>205</v>
      </c>
      <c r="H1748" s="21" t="s">
        <v>206</v>
      </c>
      <c r="I1748" s="20">
        <v>22430151044</v>
      </c>
      <c r="J1748" s="20" t="s">
        <v>26376</v>
      </c>
      <c r="K1748" s="24">
        <v>42744</v>
      </c>
      <c r="L1748" s="19">
        <v>0</v>
      </c>
      <c r="M1748" s="28">
        <v>299.95</v>
      </c>
      <c r="N1748" s="24"/>
    </row>
    <row r="1749" spans="2:14" hidden="1" x14ac:dyDescent="0.25">
      <c r="B1749" s="20">
        <v>34020433</v>
      </c>
      <c r="C1749" s="20"/>
      <c r="D1749" s="20"/>
      <c r="E1749" s="17" t="s">
        <v>1231</v>
      </c>
      <c r="F1749" s="21" t="s">
        <v>298</v>
      </c>
      <c r="G1749" s="21" t="s">
        <v>205</v>
      </c>
      <c r="H1749" s="21" t="s">
        <v>206</v>
      </c>
      <c r="I1749" s="20">
        <v>22430151045</v>
      </c>
      <c r="J1749" s="20" t="s">
        <v>26377</v>
      </c>
      <c r="K1749" s="24">
        <v>42744</v>
      </c>
      <c r="L1749" s="19">
        <v>0</v>
      </c>
      <c r="M1749" s="28">
        <v>299.95</v>
      </c>
      <c r="N1749" s="24"/>
    </row>
    <row r="1750" spans="2:14" hidden="1" x14ac:dyDescent="0.25">
      <c r="B1750" s="20">
        <v>34020434</v>
      </c>
      <c r="C1750" s="20"/>
      <c r="D1750" s="20"/>
      <c r="E1750" s="17" t="s">
        <v>1232</v>
      </c>
      <c r="F1750" s="21" t="s">
        <v>298</v>
      </c>
      <c r="G1750" s="21" t="s">
        <v>205</v>
      </c>
      <c r="H1750" s="21" t="s">
        <v>206</v>
      </c>
      <c r="I1750" s="20">
        <v>22430151046</v>
      </c>
      <c r="J1750" s="20" t="s">
        <v>26378</v>
      </c>
      <c r="K1750" s="24">
        <v>42744</v>
      </c>
      <c r="L1750" s="19">
        <v>0</v>
      </c>
      <c r="M1750" s="28">
        <v>299.95</v>
      </c>
      <c r="N1750" s="24"/>
    </row>
    <row r="1751" spans="2:14" hidden="1" x14ac:dyDescent="0.25">
      <c r="B1751" s="20">
        <v>34020435</v>
      </c>
      <c r="C1751" s="20"/>
      <c r="D1751" s="20"/>
      <c r="E1751" s="17" t="s">
        <v>1233</v>
      </c>
      <c r="F1751" s="21" t="s">
        <v>298</v>
      </c>
      <c r="G1751" s="21" t="s">
        <v>205</v>
      </c>
      <c r="H1751" s="21" t="s">
        <v>206</v>
      </c>
      <c r="I1751" s="20">
        <v>22430151047</v>
      </c>
      <c r="J1751" s="20" t="s">
        <v>26379</v>
      </c>
      <c r="K1751" s="24">
        <v>42744</v>
      </c>
      <c r="L1751" s="19">
        <v>0</v>
      </c>
      <c r="M1751" s="28">
        <v>299.95</v>
      </c>
      <c r="N1751" s="24"/>
    </row>
    <row r="1752" spans="2:14" hidden="1" x14ac:dyDescent="0.25">
      <c r="B1752" s="20">
        <v>34020436</v>
      </c>
      <c r="C1752" s="20"/>
      <c r="D1752" s="20"/>
      <c r="E1752" s="17" t="s">
        <v>1234</v>
      </c>
      <c r="F1752" s="21" t="s">
        <v>298</v>
      </c>
      <c r="G1752" s="21" t="s">
        <v>205</v>
      </c>
      <c r="H1752" s="21" t="s">
        <v>206</v>
      </c>
      <c r="I1752" s="20">
        <v>22430151048</v>
      </c>
      <c r="J1752" s="20" t="s">
        <v>26380</v>
      </c>
      <c r="K1752" s="24">
        <v>42744</v>
      </c>
      <c r="L1752" s="19">
        <v>0</v>
      </c>
      <c r="M1752" s="28">
        <v>299.95</v>
      </c>
      <c r="N1752" s="24"/>
    </row>
    <row r="1753" spans="2:14" hidden="1" x14ac:dyDescent="0.25">
      <c r="B1753" s="20">
        <v>34020437</v>
      </c>
      <c r="C1753" s="20"/>
      <c r="D1753" s="20"/>
      <c r="E1753" s="17" t="s">
        <v>1235</v>
      </c>
      <c r="F1753" s="21" t="s">
        <v>298</v>
      </c>
      <c r="G1753" s="21" t="s">
        <v>205</v>
      </c>
      <c r="H1753" s="21" t="s">
        <v>206</v>
      </c>
      <c r="I1753" s="20">
        <v>22430151049</v>
      </c>
      <c r="J1753" s="20" t="s">
        <v>26381</v>
      </c>
      <c r="K1753" s="24">
        <v>42744</v>
      </c>
      <c r="L1753" s="19">
        <v>0</v>
      </c>
      <c r="M1753" s="28">
        <v>299.95</v>
      </c>
      <c r="N1753" s="24"/>
    </row>
    <row r="1754" spans="2:14" hidden="1" x14ac:dyDescent="0.25">
      <c r="B1754" s="20">
        <v>34020438</v>
      </c>
      <c r="C1754" s="20"/>
      <c r="D1754" s="20"/>
      <c r="E1754" s="17" t="s">
        <v>1236</v>
      </c>
      <c r="F1754" s="21" t="s">
        <v>298</v>
      </c>
      <c r="G1754" s="21" t="s">
        <v>205</v>
      </c>
      <c r="H1754" s="21" t="s">
        <v>206</v>
      </c>
      <c r="I1754" s="20">
        <v>22430151050</v>
      </c>
      <c r="J1754" s="20" t="s">
        <v>26382</v>
      </c>
      <c r="K1754" s="24">
        <v>42744</v>
      </c>
      <c r="L1754" s="19">
        <v>0</v>
      </c>
      <c r="M1754" s="28">
        <v>299.95</v>
      </c>
      <c r="N1754" s="24"/>
    </row>
    <row r="1755" spans="2:14" hidden="1" x14ac:dyDescent="0.25">
      <c r="B1755" s="20">
        <v>34020367</v>
      </c>
      <c r="C1755" s="20"/>
      <c r="D1755" s="20"/>
      <c r="E1755" s="17" t="s">
        <v>1103</v>
      </c>
      <c r="F1755" s="21" t="s">
        <v>298</v>
      </c>
      <c r="G1755" s="21" t="s">
        <v>205</v>
      </c>
      <c r="H1755" s="21" t="s">
        <v>206</v>
      </c>
      <c r="I1755" s="20">
        <v>22430913649</v>
      </c>
      <c r="J1755" s="20" t="s">
        <v>26383</v>
      </c>
      <c r="K1755" s="24">
        <v>42332</v>
      </c>
      <c r="L1755" s="19">
        <v>0</v>
      </c>
      <c r="M1755" s="28">
        <v>269.95</v>
      </c>
      <c r="N1755" s="24"/>
    </row>
    <row r="1756" spans="2:14" hidden="1" x14ac:dyDescent="0.25">
      <c r="B1756" s="20">
        <v>34040907</v>
      </c>
      <c r="C1756" s="20"/>
      <c r="D1756" s="20"/>
      <c r="E1756" s="17" t="s">
        <v>448</v>
      </c>
      <c r="F1756" s="21" t="s">
        <v>298</v>
      </c>
      <c r="G1756" s="21" t="s">
        <v>205</v>
      </c>
      <c r="H1756" s="21" t="s">
        <v>206</v>
      </c>
      <c r="I1756" s="20">
        <v>22431151036</v>
      </c>
      <c r="J1756" s="20" t="s">
        <v>26384</v>
      </c>
      <c r="K1756" s="24">
        <v>42744</v>
      </c>
      <c r="L1756" s="19">
        <v>0</v>
      </c>
      <c r="M1756" s="28">
        <v>299.95</v>
      </c>
      <c r="N1756" s="24"/>
    </row>
    <row r="1757" spans="2:14" hidden="1" x14ac:dyDescent="0.25">
      <c r="B1757" s="20">
        <v>34040908</v>
      </c>
      <c r="C1757" s="20"/>
      <c r="D1757" s="20"/>
      <c r="E1757" s="17" t="s">
        <v>449</v>
      </c>
      <c r="F1757" s="21" t="s">
        <v>298</v>
      </c>
      <c r="G1757" s="21" t="s">
        <v>205</v>
      </c>
      <c r="H1757" s="21" t="s">
        <v>206</v>
      </c>
      <c r="I1757" s="20">
        <v>22431151037</v>
      </c>
      <c r="J1757" s="20" t="s">
        <v>26385</v>
      </c>
      <c r="K1757" s="24">
        <v>42744</v>
      </c>
      <c r="L1757" s="19">
        <v>0</v>
      </c>
      <c r="M1757" s="28">
        <v>299.95</v>
      </c>
      <c r="N1757" s="24"/>
    </row>
    <row r="1758" spans="2:14" hidden="1" x14ac:dyDescent="0.25">
      <c r="B1758" s="20">
        <v>34040909</v>
      </c>
      <c r="C1758" s="20"/>
      <c r="D1758" s="20"/>
      <c r="E1758" s="17" t="s">
        <v>450</v>
      </c>
      <c r="F1758" s="21" t="s">
        <v>298</v>
      </c>
      <c r="G1758" s="21" t="s">
        <v>205</v>
      </c>
      <c r="H1758" s="21" t="s">
        <v>206</v>
      </c>
      <c r="I1758" s="20">
        <v>22431151038</v>
      </c>
      <c r="J1758" s="20" t="s">
        <v>26386</v>
      </c>
      <c r="K1758" s="24">
        <v>42744</v>
      </c>
      <c r="L1758" s="19">
        <v>0</v>
      </c>
      <c r="M1758" s="28">
        <v>299.95</v>
      </c>
      <c r="N1758" s="24"/>
    </row>
    <row r="1759" spans="2:14" hidden="1" x14ac:dyDescent="0.25">
      <c r="B1759" s="20">
        <v>34040910</v>
      </c>
      <c r="C1759" s="20"/>
      <c r="D1759" s="20"/>
      <c r="E1759" s="17" t="s">
        <v>451</v>
      </c>
      <c r="F1759" s="21" t="s">
        <v>298</v>
      </c>
      <c r="G1759" s="21" t="s">
        <v>205</v>
      </c>
      <c r="H1759" s="21" t="s">
        <v>206</v>
      </c>
      <c r="I1759" s="20">
        <v>22431151039</v>
      </c>
      <c r="J1759" s="20" t="s">
        <v>26387</v>
      </c>
      <c r="K1759" s="24">
        <v>42744</v>
      </c>
      <c r="L1759" s="19">
        <v>0</v>
      </c>
      <c r="M1759" s="28">
        <v>299.95</v>
      </c>
      <c r="N1759" s="24"/>
    </row>
    <row r="1760" spans="2:14" hidden="1" x14ac:dyDescent="0.25">
      <c r="B1760" s="20">
        <v>34040911</v>
      </c>
      <c r="C1760" s="20"/>
      <c r="D1760" s="20"/>
      <c r="E1760" s="17" t="s">
        <v>452</v>
      </c>
      <c r="F1760" s="21" t="s">
        <v>298</v>
      </c>
      <c r="G1760" s="21" t="s">
        <v>205</v>
      </c>
      <c r="H1760" s="21" t="s">
        <v>206</v>
      </c>
      <c r="I1760" s="20">
        <v>22431151040</v>
      </c>
      <c r="J1760" s="20" t="s">
        <v>26388</v>
      </c>
      <c r="K1760" s="24">
        <v>42744</v>
      </c>
      <c r="L1760" s="19">
        <v>0</v>
      </c>
      <c r="M1760" s="28">
        <v>299.95</v>
      </c>
      <c r="N1760" s="24"/>
    </row>
    <row r="1761" spans="2:14" hidden="1" x14ac:dyDescent="0.25">
      <c r="B1761" s="20">
        <v>34040912</v>
      </c>
      <c r="C1761" s="20"/>
      <c r="D1761" s="20"/>
      <c r="E1761" s="17" t="s">
        <v>453</v>
      </c>
      <c r="F1761" s="21" t="s">
        <v>298</v>
      </c>
      <c r="G1761" s="21" t="s">
        <v>205</v>
      </c>
      <c r="H1761" s="21" t="s">
        <v>206</v>
      </c>
      <c r="I1761" s="20">
        <v>22431151041</v>
      </c>
      <c r="J1761" s="20" t="s">
        <v>26389</v>
      </c>
      <c r="K1761" s="24">
        <v>42744</v>
      </c>
      <c r="L1761" s="19">
        <v>0</v>
      </c>
      <c r="M1761" s="28">
        <v>299.95</v>
      </c>
      <c r="N1761" s="24"/>
    </row>
    <row r="1762" spans="2:14" hidden="1" x14ac:dyDescent="0.25">
      <c r="B1762" s="20">
        <v>34040913</v>
      </c>
      <c r="C1762" s="20"/>
      <c r="D1762" s="20"/>
      <c r="E1762" s="17" t="s">
        <v>454</v>
      </c>
      <c r="F1762" s="21" t="s">
        <v>298</v>
      </c>
      <c r="G1762" s="21" t="s">
        <v>205</v>
      </c>
      <c r="H1762" s="21" t="s">
        <v>206</v>
      </c>
      <c r="I1762" s="20">
        <v>22431151042</v>
      </c>
      <c r="J1762" s="20" t="s">
        <v>26390</v>
      </c>
      <c r="K1762" s="24">
        <v>42744</v>
      </c>
      <c r="L1762" s="19">
        <v>0</v>
      </c>
      <c r="M1762" s="28">
        <v>299.95</v>
      </c>
      <c r="N1762" s="24"/>
    </row>
    <row r="1763" spans="2:14" hidden="1" x14ac:dyDescent="0.25">
      <c r="B1763" s="20">
        <v>34040914</v>
      </c>
      <c r="C1763" s="20"/>
      <c r="D1763" s="20"/>
      <c r="E1763" s="17" t="s">
        <v>455</v>
      </c>
      <c r="F1763" s="21" t="s">
        <v>298</v>
      </c>
      <c r="G1763" s="21" t="s">
        <v>205</v>
      </c>
      <c r="H1763" s="21" t="s">
        <v>206</v>
      </c>
      <c r="I1763" s="20">
        <v>22431151043</v>
      </c>
      <c r="J1763" s="20" t="s">
        <v>26391</v>
      </c>
      <c r="K1763" s="24">
        <v>42744</v>
      </c>
      <c r="L1763" s="19">
        <v>0</v>
      </c>
      <c r="M1763" s="28">
        <v>299.95</v>
      </c>
      <c r="N1763" s="24"/>
    </row>
    <row r="1764" spans="2:14" hidden="1" x14ac:dyDescent="0.25">
      <c r="B1764" s="20">
        <v>34010169</v>
      </c>
      <c r="C1764" s="20"/>
      <c r="D1764" s="20"/>
      <c r="E1764" s="17" t="s">
        <v>714</v>
      </c>
      <c r="F1764" s="21" t="s">
        <v>298</v>
      </c>
      <c r="G1764" s="21" t="s">
        <v>205</v>
      </c>
      <c r="H1764" s="21" t="s">
        <v>206</v>
      </c>
      <c r="I1764" s="20">
        <v>23320131036</v>
      </c>
      <c r="J1764" s="20" t="s">
        <v>26392</v>
      </c>
      <c r="K1764" s="24">
        <v>43052</v>
      </c>
      <c r="L1764" s="19">
        <v>0</v>
      </c>
      <c r="M1764" s="28">
        <v>269.95999999999998</v>
      </c>
      <c r="N1764" s="24"/>
    </row>
    <row r="1765" spans="2:14" hidden="1" x14ac:dyDescent="0.25">
      <c r="B1765" s="20">
        <v>34010170</v>
      </c>
      <c r="C1765" s="20"/>
      <c r="D1765" s="20"/>
      <c r="E1765" s="17" t="s">
        <v>715</v>
      </c>
      <c r="F1765" s="21" t="s">
        <v>298</v>
      </c>
      <c r="G1765" s="21" t="s">
        <v>205</v>
      </c>
      <c r="H1765" s="21" t="s">
        <v>206</v>
      </c>
      <c r="I1765" s="20">
        <v>23320131037</v>
      </c>
      <c r="J1765" s="20" t="s">
        <v>26393</v>
      </c>
      <c r="K1765" s="24">
        <v>43052</v>
      </c>
      <c r="L1765" s="19">
        <v>0</v>
      </c>
      <c r="M1765" s="28">
        <v>269.95999999999998</v>
      </c>
      <c r="N1765" s="24"/>
    </row>
    <row r="1766" spans="2:14" hidden="1" x14ac:dyDescent="0.25">
      <c r="B1766" s="20">
        <v>34010171</v>
      </c>
      <c r="C1766" s="20"/>
      <c r="D1766" s="20"/>
      <c r="E1766" s="17" t="s">
        <v>716</v>
      </c>
      <c r="F1766" s="21" t="s">
        <v>298</v>
      </c>
      <c r="G1766" s="21" t="s">
        <v>205</v>
      </c>
      <c r="H1766" s="21" t="s">
        <v>206</v>
      </c>
      <c r="I1766" s="20">
        <v>23320131038</v>
      </c>
      <c r="J1766" s="20" t="s">
        <v>26394</v>
      </c>
      <c r="K1766" s="24">
        <v>43052</v>
      </c>
      <c r="L1766" s="19">
        <v>0</v>
      </c>
      <c r="M1766" s="28">
        <v>269.95999999999998</v>
      </c>
      <c r="N1766" s="24"/>
    </row>
    <row r="1767" spans="2:14" hidden="1" x14ac:dyDescent="0.25">
      <c r="B1767" s="20">
        <v>34010172</v>
      </c>
      <c r="C1767" s="20"/>
      <c r="D1767" s="20"/>
      <c r="E1767" s="17" t="s">
        <v>717</v>
      </c>
      <c r="F1767" s="21" t="s">
        <v>298</v>
      </c>
      <c r="G1767" s="21" t="s">
        <v>205</v>
      </c>
      <c r="H1767" s="21" t="s">
        <v>206</v>
      </c>
      <c r="I1767" s="20">
        <v>23320131039</v>
      </c>
      <c r="J1767" s="20" t="s">
        <v>26395</v>
      </c>
      <c r="K1767" s="24">
        <v>43052</v>
      </c>
      <c r="L1767" s="19">
        <v>0</v>
      </c>
      <c r="M1767" s="28">
        <v>269.95999999999998</v>
      </c>
      <c r="N1767" s="24"/>
    </row>
    <row r="1768" spans="2:14" hidden="1" x14ac:dyDescent="0.25">
      <c r="B1768" s="20">
        <v>34010173</v>
      </c>
      <c r="C1768" s="20"/>
      <c r="D1768" s="20"/>
      <c r="E1768" s="17" t="s">
        <v>718</v>
      </c>
      <c r="F1768" s="21" t="s">
        <v>298</v>
      </c>
      <c r="G1768" s="21" t="s">
        <v>205</v>
      </c>
      <c r="H1768" s="21" t="s">
        <v>206</v>
      </c>
      <c r="I1768" s="20">
        <v>23320131040</v>
      </c>
      <c r="J1768" s="20" t="s">
        <v>26396</v>
      </c>
      <c r="K1768" s="24">
        <v>43052</v>
      </c>
      <c r="L1768" s="19">
        <v>0</v>
      </c>
      <c r="M1768" s="28">
        <v>269.95999999999998</v>
      </c>
      <c r="N1768" s="24"/>
    </row>
    <row r="1769" spans="2:14" hidden="1" x14ac:dyDescent="0.25">
      <c r="B1769" s="20">
        <v>34010174</v>
      </c>
      <c r="C1769" s="20"/>
      <c r="D1769" s="20"/>
      <c r="E1769" s="17" t="s">
        <v>719</v>
      </c>
      <c r="F1769" s="21" t="s">
        <v>298</v>
      </c>
      <c r="G1769" s="21" t="s">
        <v>205</v>
      </c>
      <c r="H1769" s="21" t="s">
        <v>206</v>
      </c>
      <c r="I1769" s="20">
        <v>23320131041</v>
      </c>
      <c r="J1769" s="20" t="s">
        <v>26397</v>
      </c>
      <c r="K1769" s="24">
        <v>43052</v>
      </c>
      <c r="L1769" s="19">
        <v>0</v>
      </c>
      <c r="M1769" s="28">
        <v>269.95999999999998</v>
      </c>
      <c r="N1769" s="24"/>
    </row>
    <row r="1770" spans="2:14" hidden="1" x14ac:dyDescent="0.25">
      <c r="B1770" s="20">
        <v>34010175</v>
      </c>
      <c r="C1770" s="20"/>
      <c r="D1770" s="20"/>
      <c r="E1770" s="17" t="s">
        <v>720</v>
      </c>
      <c r="F1770" s="21" t="s">
        <v>298</v>
      </c>
      <c r="G1770" s="21" t="s">
        <v>205</v>
      </c>
      <c r="H1770" s="21" t="s">
        <v>206</v>
      </c>
      <c r="I1770" s="20">
        <v>23320131042</v>
      </c>
      <c r="J1770" s="20" t="s">
        <v>26398</v>
      </c>
      <c r="K1770" s="24">
        <v>43052</v>
      </c>
      <c r="L1770" s="19">
        <v>0</v>
      </c>
      <c r="M1770" s="28">
        <v>269.95999999999998</v>
      </c>
      <c r="N1770" s="24"/>
    </row>
    <row r="1771" spans="2:14" hidden="1" x14ac:dyDescent="0.25">
      <c r="B1771" s="20">
        <v>34010176</v>
      </c>
      <c r="C1771" s="20"/>
      <c r="D1771" s="20"/>
      <c r="E1771" s="17" t="s">
        <v>721</v>
      </c>
      <c r="F1771" s="21" t="s">
        <v>298</v>
      </c>
      <c r="G1771" s="21" t="s">
        <v>205</v>
      </c>
      <c r="H1771" s="21" t="s">
        <v>206</v>
      </c>
      <c r="I1771" s="20">
        <v>23320131043</v>
      </c>
      <c r="J1771" s="20" t="s">
        <v>26399</v>
      </c>
      <c r="K1771" s="24">
        <v>43052</v>
      </c>
      <c r="L1771" s="19">
        <v>0</v>
      </c>
      <c r="M1771" s="28">
        <v>269.95999999999998</v>
      </c>
      <c r="N1771" s="24"/>
    </row>
    <row r="1772" spans="2:14" hidden="1" x14ac:dyDescent="0.25">
      <c r="B1772" s="20">
        <v>34010177</v>
      </c>
      <c r="C1772" s="20"/>
      <c r="D1772" s="20"/>
      <c r="E1772" s="17" t="s">
        <v>722</v>
      </c>
      <c r="F1772" s="21" t="s">
        <v>298</v>
      </c>
      <c r="G1772" s="21" t="s">
        <v>205</v>
      </c>
      <c r="H1772" s="21" t="s">
        <v>206</v>
      </c>
      <c r="I1772" s="20">
        <v>23320131044</v>
      </c>
      <c r="J1772" s="20" t="s">
        <v>26400</v>
      </c>
      <c r="K1772" s="24">
        <v>43052</v>
      </c>
      <c r="L1772" s="19">
        <v>0</v>
      </c>
      <c r="M1772" s="28">
        <v>269.95999999999998</v>
      </c>
      <c r="N1772" s="24"/>
    </row>
    <row r="1773" spans="2:14" hidden="1" x14ac:dyDescent="0.25">
      <c r="B1773" s="20">
        <v>34010178</v>
      </c>
      <c r="C1773" s="20"/>
      <c r="D1773" s="20"/>
      <c r="E1773" s="17" t="s">
        <v>723</v>
      </c>
      <c r="F1773" s="21" t="s">
        <v>298</v>
      </c>
      <c r="G1773" s="21" t="s">
        <v>205</v>
      </c>
      <c r="H1773" s="21" t="s">
        <v>206</v>
      </c>
      <c r="I1773" s="20">
        <v>23320131045</v>
      </c>
      <c r="J1773" s="20" t="s">
        <v>26401</v>
      </c>
      <c r="K1773" s="24">
        <v>43052</v>
      </c>
      <c r="L1773" s="19">
        <v>0</v>
      </c>
      <c r="M1773" s="28">
        <v>269.95999999999998</v>
      </c>
      <c r="N1773" s="24"/>
    </row>
    <row r="1774" spans="2:14" hidden="1" x14ac:dyDescent="0.25">
      <c r="B1774" s="20">
        <v>34010179</v>
      </c>
      <c r="C1774" s="20"/>
      <c r="D1774" s="20"/>
      <c r="E1774" s="17" t="s">
        <v>724</v>
      </c>
      <c r="F1774" s="21" t="s">
        <v>298</v>
      </c>
      <c r="G1774" s="21" t="s">
        <v>205</v>
      </c>
      <c r="H1774" s="21" t="s">
        <v>206</v>
      </c>
      <c r="I1774" s="20">
        <v>23320131046</v>
      </c>
      <c r="J1774" s="20" t="s">
        <v>26402</v>
      </c>
      <c r="K1774" s="24">
        <v>43052</v>
      </c>
      <c r="L1774" s="19">
        <v>0</v>
      </c>
      <c r="M1774" s="28">
        <v>269.95999999999998</v>
      </c>
      <c r="N1774" s="24"/>
    </row>
    <row r="1775" spans="2:14" hidden="1" x14ac:dyDescent="0.25">
      <c r="B1775" s="20">
        <v>34010180</v>
      </c>
      <c r="C1775" s="20"/>
      <c r="D1775" s="20"/>
      <c r="E1775" s="17" t="s">
        <v>725</v>
      </c>
      <c r="F1775" s="21" t="s">
        <v>298</v>
      </c>
      <c r="G1775" s="21" t="s">
        <v>205</v>
      </c>
      <c r="H1775" s="21" t="s">
        <v>206</v>
      </c>
      <c r="I1775" s="20">
        <v>23320131047</v>
      </c>
      <c r="J1775" s="20" t="s">
        <v>26403</v>
      </c>
      <c r="K1775" s="24">
        <v>43052</v>
      </c>
      <c r="L1775" s="19">
        <v>0</v>
      </c>
      <c r="M1775" s="28">
        <v>269.95999999999998</v>
      </c>
      <c r="N1775" s="24"/>
    </row>
    <row r="1776" spans="2:14" hidden="1" x14ac:dyDescent="0.25">
      <c r="B1776" s="20">
        <v>34010181</v>
      </c>
      <c r="C1776" s="20"/>
      <c r="D1776" s="20"/>
      <c r="E1776" s="17" t="s">
        <v>726</v>
      </c>
      <c r="F1776" s="21" t="s">
        <v>298</v>
      </c>
      <c r="G1776" s="21" t="s">
        <v>205</v>
      </c>
      <c r="H1776" s="21" t="s">
        <v>206</v>
      </c>
      <c r="I1776" s="20">
        <v>23320131048</v>
      </c>
      <c r="J1776" s="20" t="s">
        <v>26404</v>
      </c>
      <c r="K1776" s="24">
        <v>43052</v>
      </c>
      <c r="L1776" s="19">
        <v>0</v>
      </c>
      <c r="M1776" s="28">
        <v>269.95999999999998</v>
      </c>
      <c r="N1776" s="24"/>
    </row>
    <row r="1777" spans="2:14" hidden="1" x14ac:dyDescent="0.25">
      <c r="B1777" s="20">
        <v>34010182</v>
      </c>
      <c r="C1777" s="20"/>
      <c r="D1777" s="20"/>
      <c r="E1777" s="17" t="s">
        <v>727</v>
      </c>
      <c r="F1777" s="21" t="s">
        <v>298</v>
      </c>
      <c r="G1777" s="21" t="s">
        <v>205</v>
      </c>
      <c r="H1777" s="21" t="s">
        <v>206</v>
      </c>
      <c r="I1777" s="20">
        <v>23320131049</v>
      </c>
      <c r="J1777" s="20" t="s">
        <v>26405</v>
      </c>
      <c r="K1777" s="24">
        <v>43052</v>
      </c>
      <c r="L1777" s="19">
        <v>0</v>
      </c>
      <c r="M1777" s="28">
        <v>269.95999999999998</v>
      </c>
      <c r="N1777" s="24"/>
    </row>
    <row r="1778" spans="2:14" hidden="1" x14ac:dyDescent="0.25">
      <c r="B1778" s="20">
        <v>34010183</v>
      </c>
      <c r="C1778" s="20"/>
      <c r="D1778" s="20"/>
      <c r="E1778" s="17" t="s">
        <v>728</v>
      </c>
      <c r="F1778" s="21" t="s">
        <v>298</v>
      </c>
      <c r="G1778" s="21" t="s">
        <v>205</v>
      </c>
      <c r="H1778" s="21" t="s">
        <v>206</v>
      </c>
      <c r="I1778" s="20">
        <v>23320131050</v>
      </c>
      <c r="J1778" s="20" t="s">
        <v>26406</v>
      </c>
      <c r="K1778" s="24">
        <v>43052</v>
      </c>
      <c r="L1778" s="19">
        <v>0</v>
      </c>
      <c r="M1778" s="28">
        <v>269.95999999999998</v>
      </c>
      <c r="N1778" s="24"/>
    </row>
    <row r="1779" spans="2:14" hidden="1" x14ac:dyDescent="0.25">
      <c r="B1779" s="20">
        <v>34020382</v>
      </c>
      <c r="C1779" s="20"/>
      <c r="D1779" s="20"/>
      <c r="E1779" s="17" t="s">
        <v>656</v>
      </c>
      <c r="F1779" s="21" t="s">
        <v>298</v>
      </c>
      <c r="G1779" s="21" t="s">
        <v>205</v>
      </c>
      <c r="H1779" s="21" t="s">
        <v>206</v>
      </c>
      <c r="I1779" s="20">
        <v>23340151037</v>
      </c>
      <c r="J1779" s="20" t="s">
        <v>26407</v>
      </c>
      <c r="K1779" s="24">
        <v>43046</v>
      </c>
      <c r="L1779" s="19">
        <v>0</v>
      </c>
      <c r="M1779" s="28">
        <v>299.95</v>
      </c>
      <c r="N1779" s="24"/>
    </row>
    <row r="1780" spans="2:14" hidden="1" x14ac:dyDescent="0.25">
      <c r="B1780" s="20">
        <v>34020383</v>
      </c>
      <c r="C1780" s="20"/>
      <c r="D1780" s="20"/>
      <c r="E1780" s="17" t="s">
        <v>657</v>
      </c>
      <c r="F1780" s="21" t="s">
        <v>298</v>
      </c>
      <c r="G1780" s="21" t="s">
        <v>205</v>
      </c>
      <c r="H1780" s="21" t="s">
        <v>206</v>
      </c>
      <c r="I1780" s="20">
        <v>23340151038</v>
      </c>
      <c r="J1780" s="20" t="s">
        <v>26408</v>
      </c>
      <c r="K1780" s="24">
        <v>43046</v>
      </c>
      <c r="L1780" s="19">
        <v>0</v>
      </c>
      <c r="M1780" s="28">
        <v>299.95</v>
      </c>
      <c r="N1780" s="24"/>
    </row>
    <row r="1781" spans="2:14" hidden="1" x14ac:dyDescent="0.25">
      <c r="B1781" s="20">
        <v>34020384</v>
      </c>
      <c r="C1781" s="20"/>
      <c r="D1781" s="20"/>
      <c r="E1781" s="17" t="s">
        <v>658</v>
      </c>
      <c r="F1781" s="21" t="s">
        <v>298</v>
      </c>
      <c r="G1781" s="21" t="s">
        <v>205</v>
      </c>
      <c r="H1781" s="21" t="s">
        <v>206</v>
      </c>
      <c r="I1781" s="20">
        <v>23340151039</v>
      </c>
      <c r="J1781" s="20" t="s">
        <v>26409</v>
      </c>
      <c r="K1781" s="24">
        <v>43046</v>
      </c>
      <c r="L1781" s="19">
        <v>0</v>
      </c>
      <c r="M1781" s="28">
        <v>299.95</v>
      </c>
      <c r="N1781" s="24"/>
    </row>
    <row r="1782" spans="2:14" hidden="1" x14ac:dyDescent="0.25">
      <c r="B1782" s="20">
        <v>34020385</v>
      </c>
      <c r="C1782" s="20"/>
      <c r="D1782" s="20"/>
      <c r="E1782" s="17" t="s">
        <v>659</v>
      </c>
      <c r="F1782" s="21" t="s">
        <v>298</v>
      </c>
      <c r="G1782" s="21" t="s">
        <v>205</v>
      </c>
      <c r="H1782" s="21" t="s">
        <v>206</v>
      </c>
      <c r="I1782" s="20">
        <v>23340151040</v>
      </c>
      <c r="J1782" s="20" t="s">
        <v>26410</v>
      </c>
      <c r="K1782" s="24">
        <v>43046</v>
      </c>
      <c r="L1782" s="19">
        <v>0</v>
      </c>
      <c r="M1782" s="28">
        <v>299.95</v>
      </c>
      <c r="N1782" s="24"/>
    </row>
    <row r="1783" spans="2:14" hidden="1" x14ac:dyDescent="0.25">
      <c r="B1783" s="20">
        <v>34020386</v>
      </c>
      <c r="C1783" s="20"/>
      <c r="D1783" s="20"/>
      <c r="E1783" s="17" t="s">
        <v>660</v>
      </c>
      <c r="F1783" s="21" t="s">
        <v>298</v>
      </c>
      <c r="G1783" s="21" t="s">
        <v>205</v>
      </c>
      <c r="H1783" s="21" t="s">
        <v>206</v>
      </c>
      <c r="I1783" s="20">
        <v>23340151041</v>
      </c>
      <c r="J1783" s="20" t="s">
        <v>26411</v>
      </c>
      <c r="K1783" s="24">
        <v>43046</v>
      </c>
      <c r="L1783" s="19">
        <v>0</v>
      </c>
      <c r="M1783" s="28">
        <v>299.95</v>
      </c>
      <c r="N1783" s="24"/>
    </row>
    <row r="1784" spans="2:14" hidden="1" x14ac:dyDescent="0.25">
      <c r="B1784" s="20">
        <v>34020387</v>
      </c>
      <c r="C1784" s="20"/>
      <c r="D1784" s="20"/>
      <c r="E1784" s="17" t="s">
        <v>661</v>
      </c>
      <c r="F1784" s="21" t="s">
        <v>298</v>
      </c>
      <c r="G1784" s="21" t="s">
        <v>205</v>
      </c>
      <c r="H1784" s="21" t="s">
        <v>206</v>
      </c>
      <c r="I1784" s="20">
        <v>23340151042</v>
      </c>
      <c r="J1784" s="20" t="s">
        <v>26412</v>
      </c>
      <c r="K1784" s="24">
        <v>43046</v>
      </c>
      <c r="L1784" s="19">
        <v>0</v>
      </c>
      <c r="M1784" s="28">
        <v>299.95</v>
      </c>
      <c r="N1784" s="24"/>
    </row>
    <row r="1785" spans="2:14" hidden="1" x14ac:dyDescent="0.25">
      <c r="B1785" s="20">
        <v>34020388</v>
      </c>
      <c r="C1785" s="20"/>
      <c r="D1785" s="20"/>
      <c r="E1785" s="17" t="s">
        <v>662</v>
      </c>
      <c r="F1785" s="21" t="s">
        <v>298</v>
      </c>
      <c r="G1785" s="21" t="s">
        <v>205</v>
      </c>
      <c r="H1785" s="21" t="s">
        <v>206</v>
      </c>
      <c r="I1785" s="20">
        <v>23340151043</v>
      </c>
      <c r="J1785" s="20" t="s">
        <v>26413</v>
      </c>
      <c r="K1785" s="24">
        <v>43046</v>
      </c>
      <c r="L1785" s="19">
        <v>0</v>
      </c>
      <c r="M1785" s="28">
        <v>299.95</v>
      </c>
      <c r="N1785" s="24"/>
    </row>
    <row r="1786" spans="2:14" hidden="1" x14ac:dyDescent="0.25">
      <c r="B1786" s="20">
        <v>34020389</v>
      </c>
      <c r="C1786" s="20"/>
      <c r="D1786" s="20"/>
      <c r="E1786" s="17" t="s">
        <v>663</v>
      </c>
      <c r="F1786" s="21" t="s">
        <v>298</v>
      </c>
      <c r="G1786" s="21" t="s">
        <v>205</v>
      </c>
      <c r="H1786" s="21" t="s">
        <v>206</v>
      </c>
      <c r="I1786" s="20">
        <v>23340151044</v>
      </c>
      <c r="J1786" s="20" t="s">
        <v>26414</v>
      </c>
      <c r="K1786" s="24">
        <v>43046</v>
      </c>
      <c r="L1786" s="19">
        <v>0</v>
      </c>
      <c r="M1786" s="28">
        <v>299.95</v>
      </c>
      <c r="N1786" s="24"/>
    </row>
    <row r="1787" spans="2:14" hidden="1" x14ac:dyDescent="0.25">
      <c r="B1787" s="20">
        <v>34020390</v>
      </c>
      <c r="C1787" s="20"/>
      <c r="D1787" s="20"/>
      <c r="E1787" s="17" t="s">
        <v>664</v>
      </c>
      <c r="F1787" s="21" t="s">
        <v>298</v>
      </c>
      <c r="G1787" s="21" t="s">
        <v>205</v>
      </c>
      <c r="H1787" s="21" t="s">
        <v>206</v>
      </c>
      <c r="I1787" s="20">
        <v>23340151045</v>
      </c>
      <c r="J1787" s="20" t="s">
        <v>26415</v>
      </c>
      <c r="K1787" s="24">
        <v>43046</v>
      </c>
      <c r="L1787" s="19">
        <v>0</v>
      </c>
      <c r="M1787" s="28">
        <v>299.95</v>
      </c>
      <c r="N1787" s="24"/>
    </row>
    <row r="1788" spans="2:14" hidden="1" x14ac:dyDescent="0.25">
      <c r="B1788" s="20">
        <v>34020391</v>
      </c>
      <c r="C1788" s="20"/>
      <c r="D1788" s="20"/>
      <c r="E1788" s="17" t="s">
        <v>665</v>
      </c>
      <c r="F1788" s="21" t="s">
        <v>298</v>
      </c>
      <c r="G1788" s="21" t="s">
        <v>205</v>
      </c>
      <c r="H1788" s="21" t="s">
        <v>206</v>
      </c>
      <c r="I1788" s="20">
        <v>23340151046</v>
      </c>
      <c r="J1788" s="20" t="s">
        <v>26416</v>
      </c>
      <c r="K1788" s="24">
        <v>43046</v>
      </c>
      <c r="L1788" s="19">
        <v>0</v>
      </c>
      <c r="M1788" s="28">
        <v>299.95</v>
      </c>
      <c r="N1788" s="24"/>
    </row>
    <row r="1789" spans="2:14" hidden="1" x14ac:dyDescent="0.25">
      <c r="B1789" s="20">
        <v>34020392</v>
      </c>
      <c r="C1789" s="20"/>
      <c r="D1789" s="20"/>
      <c r="E1789" s="17" t="s">
        <v>666</v>
      </c>
      <c r="F1789" s="21" t="s">
        <v>298</v>
      </c>
      <c r="G1789" s="21" t="s">
        <v>205</v>
      </c>
      <c r="H1789" s="21" t="s">
        <v>206</v>
      </c>
      <c r="I1789" s="20">
        <v>23340151047</v>
      </c>
      <c r="J1789" s="20" t="s">
        <v>26417</v>
      </c>
      <c r="K1789" s="24">
        <v>43046</v>
      </c>
      <c r="L1789" s="19">
        <v>0</v>
      </c>
      <c r="M1789" s="28">
        <v>299.95</v>
      </c>
      <c r="N1789" s="24"/>
    </row>
    <row r="1790" spans="2:14" hidden="1" x14ac:dyDescent="0.25">
      <c r="B1790" s="20">
        <v>34020393</v>
      </c>
      <c r="C1790" s="20"/>
      <c r="D1790" s="20"/>
      <c r="E1790" s="17" t="s">
        <v>667</v>
      </c>
      <c r="F1790" s="21" t="s">
        <v>298</v>
      </c>
      <c r="G1790" s="21" t="s">
        <v>205</v>
      </c>
      <c r="H1790" s="21" t="s">
        <v>206</v>
      </c>
      <c r="I1790" s="20">
        <v>23340151048</v>
      </c>
      <c r="J1790" s="20" t="s">
        <v>26418</v>
      </c>
      <c r="K1790" s="24">
        <v>43046</v>
      </c>
      <c r="L1790" s="19">
        <v>0</v>
      </c>
      <c r="M1790" s="28">
        <v>299.95</v>
      </c>
      <c r="N1790" s="24"/>
    </row>
    <row r="1791" spans="2:14" hidden="1" x14ac:dyDescent="0.25">
      <c r="B1791" s="20">
        <v>34010285</v>
      </c>
      <c r="C1791" s="20"/>
      <c r="D1791" s="20"/>
      <c r="E1791" s="17" t="s">
        <v>1486</v>
      </c>
      <c r="F1791" s="21" t="s">
        <v>298</v>
      </c>
      <c r="G1791" s="21" t="s">
        <v>205</v>
      </c>
      <c r="H1791" s="21" t="s">
        <v>206</v>
      </c>
      <c r="I1791" s="20">
        <v>23341161037</v>
      </c>
      <c r="J1791" s="20" t="s">
        <v>26419</v>
      </c>
      <c r="K1791" s="24">
        <v>43052</v>
      </c>
      <c r="L1791" s="19">
        <v>0</v>
      </c>
      <c r="M1791" s="28">
        <v>399.95</v>
      </c>
      <c r="N1791" s="24"/>
    </row>
    <row r="1792" spans="2:14" hidden="1" x14ac:dyDescent="0.25">
      <c r="B1792" s="20">
        <v>34010286</v>
      </c>
      <c r="C1792" s="20"/>
      <c r="D1792" s="20"/>
      <c r="E1792" s="17" t="s">
        <v>1487</v>
      </c>
      <c r="F1792" s="21" t="s">
        <v>298</v>
      </c>
      <c r="G1792" s="21" t="s">
        <v>205</v>
      </c>
      <c r="H1792" s="21" t="s">
        <v>206</v>
      </c>
      <c r="I1792" s="20">
        <v>23341161038</v>
      </c>
      <c r="J1792" s="20" t="s">
        <v>26420</v>
      </c>
      <c r="K1792" s="24">
        <v>43052</v>
      </c>
      <c r="L1792" s="19">
        <v>0</v>
      </c>
      <c r="M1792" s="28">
        <v>399.95</v>
      </c>
      <c r="N1792" s="24"/>
    </row>
    <row r="1793" spans="2:14" hidden="1" x14ac:dyDescent="0.25">
      <c r="B1793" s="20">
        <v>34010287</v>
      </c>
      <c r="C1793" s="20"/>
      <c r="D1793" s="20"/>
      <c r="E1793" s="17" t="s">
        <v>1488</v>
      </c>
      <c r="F1793" s="21" t="s">
        <v>298</v>
      </c>
      <c r="G1793" s="21" t="s">
        <v>205</v>
      </c>
      <c r="H1793" s="21" t="s">
        <v>206</v>
      </c>
      <c r="I1793" s="20">
        <v>23341161039</v>
      </c>
      <c r="J1793" s="20" t="s">
        <v>26421</v>
      </c>
      <c r="K1793" s="24">
        <v>43052</v>
      </c>
      <c r="L1793" s="19">
        <v>0</v>
      </c>
      <c r="M1793" s="28">
        <v>399.95</v>
      </c>
      <c r="N1793" s="24"/>
    </row>
    <row r="1794" spans="2:14" hidden="1" x14ac:dyDescent="0.25">
      <c r="B1794" s="20">
        <v>34010288</v>
      </c>
      <c r="C1794" s="20"/>
      <c r="D1794" s="20"/>
      <c r="E1794" s="17" t="s">
        <v>1489</v>
      </c>
      <c r="F1794" s="21" t="s">
        <v>298</v>
      </c>
      <c r="G1794" s="21" t="s">
        <v>205</v>
      </c>
      <c r="H1794" s="21" t="s">
        <v>206</v>
      </c>
      <c r="I1794" s="20">
        <v>23341161040</v>
      </c>
      <c r="J1794" s="20" t="s">
        <v>26422</v>
      </c>
      <c r="K1794" s="24">
        <v>43052</v>
      </c>
      <c r="L1794" s="19">
        <v>0</v>
      </c>
      <c r="M1794" s="28">
        <v>399.95</v>
      </c>
      <c r="N1794" s="24"/>
    </row>
    <row r="1795" spans="2:14" hidden="1" x14ac:dyDescent="0.25">
      <c r="B1795" s="20">
        <v>34010289</v>
      </c>
      <c r="C1795" s="20"/>
      <c r="D1795" s="20"/>
      <c r="E1795" s="17" t="s">
        <v>1490</v>
      </c>
      <c r="F1795" s="21" t="s">
        <v>298</v>
      </c>
      <c r="G1795" s="21" t="s">
        <v>205</v>
      </c>
      <c r="H1795" s="21" t="s">
        <v>206</v>
      </c>
      <c r="I1795" s="20">
        <v>23341161041</v>
      </c>
      <c r="J1795" s="20" t="s">
        <v>26423</v>
      </c>
      <c r="K1795" s="24">
        <v>43052</v>
      </c>
      <c r="L1795" s="19">
        <v>0</v>
      </c>
      <c r="M1795" s="28">
        <v>399.95</v>
      </c>
      <c r="N1795" s="24"/>
    </row>
    <row r="1796" spans="2:14" hidden="1" x14ac:dyDescent="0.25">
      <c r="B1796" s="20">
        <v>34010290</v>
      </c>
      <c r="C1796" s="20"/>
      <c r="D1796" s="20"/>
      <c r="E1796" s="17" t="s">
        <v>1491</v>
      </c>
      <c r="F1796" s="21" t="s">
        <v>298</v>
      </c>
      <c r="G1796" s="21" t="s">
        <v>205</v>
      </c>
      <c r="H1796" s="21" t="s">
        <v>206</v>
      </c>
      <c r="I1796" s="20">
        <v>23341161042</v>
      </c>
      <c r="J1796" s="20" t="s">
        <v>26424</v>
      </c>
      <c r="K1796" s="24">
        <v>43052</v>
      </c>
      <c r="L1796" s="19">
        <v>0</v>
      </c>
      <c r="M1796" s="28">
        <v>399.95</v>
      </c>
      <c r="N1796" s="24"/>
    </row>
    <row r="1797" spans="2:14" hidden="1" x14ac:dyDescent="0.25">
      <c r="B1797" s="20">
        <v>34010291</v>
      </c>
      <c r="C1797" s="20"/>
      <c r="D1797" s="20"/>
      <c r="E1797" s="17" t="s">
        <v>1492</v>
      </c>
      <c r="F1797" s="21" t="s">
        <v>298</v>
      </c>
      <c r="G1797" s="21" t="s">
        <v>205</v>
      </c>
      <c r="H1797" s="21" t="s">
        <v>206</v>
      </c>
      <c r="I1797" s="20">
        <v>23341161043</v>
      </c>
      <c r="J1797" s="20" t="s">
        <v>26425</v>
      </c>
      <c r="K1797" s="24">
        <v>43052</v>
      </c>
      <c r="L1797" s="19">
        <v>0</v>
      </c>
      <c r="M1797" s="28">
        <v>399.95</v>
      </c>
      <c r="N1797" s="24"/>
    </row>
    <row r="1798" spans="2:14" hidden="1" x14ac:dyDescent="0.25">
      <c r="B1798" s="20">
        <v>34010292</v>
      </c>
      <c r="C1798" s="20"/>
      <c r="D1798" s="20"/>
      <c r="E1798" s="17" t="s">
        <v>1493</v>
      </c>
      <c r="F1798" s="21" t="s">
        <v>298</v>
      </c>
      <c r="G1798" s="21" t="s">
        <v>205</v>
      </c>
      <c r="H1798" s="21" t="s">
        <v>206</v>
      </c>
      <c r="I1798" s="20">
        <v>23341161044</v>
      </c>
      <c r="J1798" s="20" t="s">
        <v>26426</v>
      </c>
      <c r="K1798" s="24">
        <v>43052</v>
      </c>
      <c r="L1798" s="19">
        <v>0</v>
      </c>
      <c r="M1798" s="28">
        <v>399.95</v>
      </c>
      <c r="N1798" s="24"/>
    </row>
    <row r="1799" spans="2:14" hidden="1" x14ac:dyDescent="0.25">
      <c r="B1799" s="20">
        <v>34010293</v>
      </c>
      <c r="C1799" s="20"/>
      <c r="D1799" s="20"/>
      <c r="E1799" s="17" t="s">
        <v>1494</v>
      </c>
      <c r="F1799" s="21" t="s">
        <v>298</v>
      </c>
      <c r="G1799" s="21" t="s">
        <v>205</v>
      </c>
      <c r="H1799" s="21" t="s">
        <v>206</v>
      </c>
      <c r="I1799" s="20">
        <v>23341161045</v>
      </c>
      <c r="J1799" s="20" t="s">
        <v>26427</v>
      </c>
      <c r="K1799" s="24">
        <v>43052</v>
      </c>
      <c r="L1799" s="19">
        <v>0</v>
      </c>
      <c r="M1799" s="28">
        <v>399.95</v>
      </c>
      <c r="N1799" s="24"/>
    </row>
    <row r="1800" spans="2:14" hidden="1" x14ac:dyDescent="0.25">
      <c r="B1800" s="20">
        <v>34010294</v>
      </c>
      <c r="C1800" s="20"/>
      <c r="D1800" s="20"/>
      <c r="E1800" s="17" t="s">
        <v>1495</v>
      </c>
      <c r="F1800" s="21" t="s">
        <v>298</v>
      </c>
      <c r="G1800" s="21" t="s">
        <v>205</v>
      </c>
      <c r="H1800" s="21" t="s">
        <v>206</v>
      </c>
      <c r="I1800" s="20">
        <v>23341161046</v>
      </c>
      <c r="J1800" s="20" t="s">
        <v>26428</v>
      </c>
      <c r="K1800" s="24">
        <v>43052</v>
      </c>
      <c r="L1800" s="19">
        <v>0</v>
      </c>
      <c r="M1800" s="28">
        <v>399.95</v>
      </c>
      <c r="N1800" s="24"/>
    </row>
    <row r="1801" spans="2:14" hidden="1" x14ac:dyDescent="0.25">
      <c r="B1801" s="20">
        <v>34010295</v>
      </c>
      <c r="C1801" s="20"/>
      <c r="D1801" s="20"/>
      <c r="E1801" s="17" t="s">
        <v>1496</v>
      </c>
      <c r="F1801" s="21" t="s">
        <v>298</v>
      </c>
      <c r="G1801" s="21" t="s">
        <v>205</v>
      </c>
      <c r="H1801" s="21" t="s">
        <v>206</v>
      </c>
      <c r="I1801" s="20">
        <v>23341161047</v>
      </c>
      <c r="J1801" s="20" t="s">
        <v>26429</v>
      </c>
      <c r="K1801" s="24">
        <v>43052</v>
      </c>
      <c r="L1801" s="19">
        <v>0</v>
      </c>
      <c r="M1801" s="28">
        <v>399.95</v>
      </c>
      <c r="N1801" s="24"/>
    </row>
    <row r="1802" spans="2:14" hidden="1" x14ac:dyDescent="0.25">
      <c r="B1802" s="20">
        <v>34010296</v>
      </c>
      <c r="C1802" s="20"/>
      <c r="D1802" s="20"/>
      <c r="E1802" s="17" t="s">
        <v>1497</v>
      </c>
      <c r="F1802" s="21" t="s">
        <v>298</v>
      </c>
      <c r="G1802" s="21" t="s">
        <v>205</v>
      </c>
      <c r="H1802" s="21" t="s">
        <v>206</v>
      </c>
      <c r="I1802" s="20">
        <v>23341161048</v>
      </c>
      <c r="J1802" s="20" t="s">
        <v>26430</v>
      </c>
      <c r="K1802" s="24">
        <v>43052</v>
      </c>
      <c r="L1802" s="19">
        <v>0</v>
      </c>
      <c r="M1802" s="28">
        <v>399.95</v>
      </c>
      <c r="N1802" s="24"/>
    </row>
    <row r="1803" spans="2:14" hidden="1" x14ac:dyDescent="0.25">
      <c r="B1803" s="20">
        <v>34040598</v>
      </c>
      <c r="C1803" s="20"/>
      <c r="D1803" s="20"/>
      <c r="E1803" s="17" t="s">
        <v>602</v>
      </c>
      <c r="F1803" s="21" t="s">
        <v>298</v>
      </c>
      <c r="G1803" s="21" t="s">
        <v>205</v>
      </c>
      <c r="H1803" s="21" t="s">
        <v>206</v>
      </c>
      <c r="I1803" s="20">
        <v>23350121036</v>
      </c>
      <c r="J1803" s="20" t="s">
        <v>26431</v>
      </c>
      <c r="K1803" s="24">
        <v>42387</v>
      </c>
      <c r="L1803" s="19">
        <v>0</v>
      </c>
      <c r="M1803" s="28">
        <v>349.95</v>
      </c>
      <c r="N1803" s="24"/>
    </row>
    <row r="1804" spans="2:14" hidden="1" x14ac:dyDescent="0.25">
      <c r="B1804" s="20">
        <v>34040599</v>
      </c>
      <c r="C1804" s="20"/>
      <c r="D1804" s="20"/>
      <c r="E1804" s="17" t="s">
        <v>603</v>
      </c>
      <c r="F1804" s="21" t="s">
        <v>298</v>
      </c>
      <c r="G1804" s="21" t="s">
        <v>205</v>
      </c>
      <c r="H1804" s="21" t="s">
        <v>206</v>
      </c>
      <c r="I1804" s="20">
        <v>23350121037</v>
      </c>
      <c r="J1804" s="20" t="s">
        <v>26432</v>
      </c>
      <c r="K1804" s="24">
        <v>42387</v>
      </c>
      <c r="L1804" s="19">
        <v>0</v>
      </c>
      <c r="M1804" s="28">
        <v>349.95</v>
      </c>
      <c r="N1804" s="24"/>
    </row>
    <row r="1805" spans="2:14" hidden="1" x14ac:dyDescent="0.25">
      <c r="B1805" s="20">
        <v>34040600</v>
      </c>
      <c r="C1805" s="20"/>
      <c r="D1805" s="20"/>
      <c r="E1805" s="17" t="s">
        <v>604</v>
      </c>
      <c r="F1805" s="21" t="s">
        <v>298</v>
      </c>
      <c r="G1805" s="21" t="s">
        <v>205</v>
      </c>
      <c r="H1805" s="21" t="s">
        <v>206</v>
      </c>
      <c r="I1805" s="20">
        <v>23350121038</v>
      </c>
      <c r="J1805" s="20" t="s">
        <v>26433</v>
      </c>
      <c r="K1805" s="24">
        <v>42387</v>
      </c>
      <c r="L1805" s="19">
        <v>0</v>
      </c>
      <c r="M1805" s="28">
        <v>349.95</v>
      </c>
      <c r="N1805" s="24"/>
    </row>
    <row r="1806" spans="2:14" hidden="1" x14ac:dyDescent="0.25">
      <c r="B1806" s="20">
        <v>34040601</v>
      </c>
      <c r="C1806" s="20"/>
      <c r="D1806" s="20"/>
      <c r="E1806" s="17" t="s">
        <v>605</v>
      </c>
      <c r="F1806" s="21" t="s">
        <v>298</v>
      </c>
      <c r="G1806" s="21" t="s">
        <v>205</v>
      </c>
      <c r="H1806" s="21" t="s">
        <v>206</v>
      </c>
      <c r="I1806" s="20">
        <v>23350121039</v>
      </c>
      <c r="J1806" s="20" t="s">
        <v>26434</v>
      </c>
      <c r="K1806" s="24">
        <v>42387</v>
      </c>
      <c r="L1806" s="19">
        <v>0</v>
      </c>
      <c r="M1806" s="28">
        <v>349.95</v>
      </c>
      <c r="N1806" s="24"/>
    </row>
    <row r="1807" spans="2:14" hidden="1" x14ac:dyDescent="0.25">
      <c r="B1807" s="20">
        <v>34040602</v>
      </c>
      <c r="C1807" s="20"/>
      <c r="D1807" s="20"/>
      <c r="E1807" s="17" t="s">
        <v>606</v>
      </c>
      <c r="F1807" s="21" t="s">
        <v>298</v>
      </c>
      <c r="G1807" s="21" t="s">
        <v>205</v>
      </c>
      <c r="H1807" s="21" t="s">
        <v>206</v>
      </c>
      <c r="I1807" s="20">
        <v>23350121040</v>
      </c>
      <c r="J1807" s="20" t="s">
        <v>26435</v>
      </c>
      <c r="K1807" s="24">
        <v>42387</v>
      </c>
      <c r="L1807" s="19">
        <v>0</v>
      </c>
      <c r="M1807" s="28">
        <v>349.95</v>
      </c>
      <c r="N1807" s="24"/>
    </row>
    <row r="1808" spans="2:14" hidden="1" x14ac:dyDescent="0.25">
      <c r="B1808" s="20">
        <v>34040603</v>
      </c>
      <c r="C1808" s="20"/>
      <c r="D1808" s="20"/>
      <c r="E1808" s="17" t="s">
        <v>607</v>
      </c>
      <c r="F1808" s="21" t="s">
        <v>298</v>
      </c>
      <c r="G1808" s="21" t="s">
        <v>205</v>
      </c>
      <c r="H1808" s="21" t="s">
        <v>206</v>
      </c>
      <c r="I1808" s="20">
        <v>23350121041</v>
      </c>
      <c r="J1808" s="20" t="s">
        <v>26436</v>
      </c>
      <c r="K1808" s="24">
        <v>42387</v>
      </c>
      <c r="L1808" s="19">
        <v>0</v>
      </c>
      <c r="M1808" s="28">
        <v>349.95</v>
      </c>
      <c r="N1808" s="24"/>
    </row>
    <row r="1809" spans="2:14" hidden="1" x14ac:dyDescent="0.25">
      <c r="B1809" s="20">
        <v>34040608</v>
      </c>
      <c r="C1809" s="20"/>
      <c r="D1809" s="20"/>
      <c r="E1809" s="17" t="s">
        <v>608</v>
      </c>
      <c r="F1809" s="21" t="s">
        <v>298</v>
      </c>
      <c r="G1809" s="21" t="s">
        <v>205</v>
      </c>
      <c r="H1809" s="21" t="s">
        <v>206</v>
      </c>
      <c r="I1809" s="20">
        <v>23350121046</v>
      </c>
      <c r="J1809" s="20" t="s">
        <v>26437</v>
      </c>
      <c r="K1809" s="24">
        <v>42387</v>
      </c>
      <c r="L1809" s="19">
        <v>0</v>
      </c>
      <c r="M1809" s="28">
        <v>349.95</v>
      </c>
      <c r="N1809" s="24"/>
    </row>
    <row r="1810" spans="2:14" hidden="1" x14ac:dyDescent="0.25">
      <c r="B1810" s="20">
        <v>34040611</v>
      </c>
      <c r="C1810" s="20"/>
      <c r="D1810" s="20"/>
      <c r="E1810" s="17" t="s">
        <v>609</v>
      </c>
      <c r="F1810" s="21" t="s">
        <v>298</v>
      </c>
      <c r="G1810" s="21" t="s">
        <v>205</v>
      </c>
      <c r="H1810" s="21" t="s">
        <v>206</v>
      </c>
      <c r="I1810" s="20">
        <v>23350121049</v>
      </c>
      <c r="J1810" s="20" t="s">
        <v>26438</v>
      </c>
      <c r="K1810" s="24">
        <v>42387</v>
      </c>
      <c r="L1810" s="19">
        <v>0</v>
      </c>
      <c r="M1810" s="28">
        <v>349.95</v>
      </c>
      <c r="N1810" s="24"/>
    </row>
    <row r="1811" spans="2:14" hidden="1" x14ac:dyDescent="0.25">
      <c r="B1811" s="20">
        <v>34020338</v>
      </c>
      <c r="C1811" s="20"/>
      <c r="D1811" s="20"/>
      <c r="E1811" s="17" t="s">
        <v>300</v>
      </c>
      <c r="F1811" s="21" t="s">
        <v>298</v>
      </c>
      <c r="G1811" s="21" t="s">
        <v>205</v>
      </c>
      <c r="H1811" s="21" t="s">
        <v>206</v>
      </c>
      <c r="I1811" s="20">
        <v>23351121041</v>
      </c>
      <c r="J1811" s="20" t="s">
        <v>26454</v>
      </c>
      <c r="K1811" s="24">
        <v>42215</v>
      </c>
      <c r="L1811" s="19">
        <v>0</v>
      </c>
      <c r="M1811" s="28">
        <v>349.95</v>
      </c>
      <c r="N1811" s="24"/>
    </row>
    <row r="1812" spans="2:14" hidden="1" x14ac:dyDescent="0.25">
      <c r="B1812" s="20">
        <v>34010297</v>
      </c>
      <c r="C1812" s="20"/>
      <c r="D1812" s="20"/>
      <c r="E1812" s="17" t="s">
        <v>702</v>
      </c>
      <c r="F1812" s="21" t="s">
        <v>298</v>
      </c>
      <c r="G1812" s="21" t="s">
        <v>205</v>
      </c>
      <c r="H1812" s="21" t="s">
        <v>206</v>
      </c>
      <c r="I1812" s="20">
        <v>23361161037</v>
      </c>
      <c r="J1812" s="20" t="s">
        <v>26463</v>
      </c>
      <c r="K1812" s="24">
        <v>43046</v>
      </c>
      <c r="L1812" s="19">
        <v>0</v>
      </c>
      <c r="M1812" s="28">
        <v>269.95</v>
      </c>
      <c r="N1812" s="24"/>
    </row>
    <row r="1813" spans="2:14" hidden="1" x14ac:dyDescent="0.25">
      <c r="B1813" s="20">
        <v>34010298</v>
      </c>
      <c r="C1813" s="20"/>
      <c r="D1813" s="20"/>
      <c r="E1813" s="17" t="s">
        <v>703</v>
      </c>
      <c r="F1813" s="21" t="s">
        <v>298</v>
      </c>
      <c r="G1813" s="21" t="s">
        <v>205</v>
      </c>
      <c r="H1813" s="21" t="s">
        <v>206</v>
      </c>
      <c r="I1813" s="20">
        <v>23361161038</v>
      </c>
      <c r="J1813" s="20" t="s">
        <v>26464</v>
      </c>
      <c r="K1813" s="24">
        <v>43046</v>
      </c>
      <c r="L1813" s="19">
        <v>0</v>
      </c>
      <c r="M1813" s="28">
        <v>269.95</v>
      </c>
      <c r="N1813" s="24"/>
    </row>
    <row r="1814" spans="2:14" hidden="1" x14ac:dyDescent="0.25">
      <c r="B1814" s="20">
        <v>34010299</v>
      </c>
      <c r="C1814" s="20"/>
      <c r="D1814" s="20"/>
      <c r="E1814" s="17" t="s">
        <v>704</v>
      </c>
      <c r="F1814" s="21" t="s">
        <v>298</v>
      </c>
      <c r="G1814" s="21" t="s">
        <v>205</v>
      </c>
      <c r="H1814" s="21" t="s">
        <v>206</v>
      </c>
      <c r="I1814" s="20">
        <v>23361161039</v>
      </c>
      <c r="J1814" s="20" t="s">
        <v>26465</v>
      </c>
      <c r="K1814" s="24">
        <v>43046</v>
      </c>
      <c r="L1814" s="19">
        <v>0</v>
      </c>
      <c r="M1814" s="28">
        <v>269.95</v>
      </c>
      <c r="N1814" s="24"/>
    </row>
    <row r="1815" spans="2:14" hidden="1" x14ac:dyDescent="0.25">
      <c r="B1815" s="20">
        <v>34010300</v>
      </c>
      <c r="C1815" s="20"/>
      <c r="D1815" s="20"/>
      <c r="E1815" s="17" t="s">
        <v>705</v>
      </c>
      <c r="F1815" s="21" t="s">
        <v>298</v>
      </c>
      <c r="G1815" s="21" t="s">
        <v>205</v>
      </c>
      <c r="H1815" s="21" t="s">
        <v>206</v>
      </c>
      <c r="I1815" s="20">
        <v>23361161040</v>
      </c>
      <c r="J1815" s="20" t="s">
        <v>26466</v>
      </c>
      <c r="K1815" s="24">
        <v>43046</v>
      </c>
      <c r="L1815" s="19">
        <v>0</v>
      </c>
      <c r="M1815" s="28">
        <v>269.95</v>
      </c>
      <c r="N1815" s="24"/>
    </row>
    <row r="1816" spans="2:14" hidden="1" x14ac:dyDescent="0.25">
      <c r="B1816" s="20">
        <v>34010301</v>
      </c>
      <c r="C1816" s="20"/>
      <c r="D1816" s="20"/>
      <c r="E1816" s="17" t="s">
        <v>706</v>
      </c>
      <c r="F1816" s="21" t="s">
        <v>298</v>
      </c>
      <c r="G1816" s="21" t="s">
        <v>205</v>
      </c>
      <c r="H1816" s="21" t="s">
        <v>206</v>
      </c>
      <c r="I1816" s="20">
        <v>23361161041</v>
      </c>
      <c r="J1816" s="20" t="s">
        <v>26467</v>
      </c>
      <c r="K1816" s="24">
        <v>43046</v>
      </c>
      <c r="L1816" s="19">
        <v>0</v>
      </c>
      <c r="M1816" s="28">
        <v>269.95</v>
      </c>
      <c r="N1816" s="24"/>
    </row>
    <row r="1817" spans="2:14" hidden="1" x14ac:dyDescent="0.25">
      <c r="B1817" s="20">
        <v>34010302</v>
      </c>
      <c r="C1817" s="20"/>
      <c r="D1817" s="20"/>
      <c r="E1817" s="17" t="s">
        <v>707</v>
      </c>
      <c r="F1817" s="21" t="s">
        <v>298</v>
      </c>
      <c r="G1817" s="21" t="s">
        <v>205</v>
      </c>
      <c r="H1817" s="21" t="s">
        <v>206</v>
      </c>
      <c r="I1817" s="20">
        <v>23361161042</v>
      </c>
      <c r="J1817" s="20" t="s">
        <v>26468</v>
      </c>
      <c r="K1817" s="24">
        <v>43046</v>
      </c>
      <c r="L1817" s="19">
        <v>0</v>
      </c>
      <c r="M1817" s="28">
        <v>269.95</v>
      </c>
      <c r="N1817" s="24"/>
    </row>
    <row r="1818" spans="2:14" hidden="1" x14ac:dyDescent="0.25">
      <c r="B1818" s="20">
        <v>34010303</v>
      </c>
      <c r="C1818" s="20"/>
      <c r="D1818" s="20"/>
      <c r="E1818" s="17" t="s">
        <v>708</v>
      </c>
      <c r="F1818" s="21" t="s">
        <v>298</v>
      </c>
      <c r="G1818" s="21" t="s">
        <v>205</v>
      </c>
      <c r="H1818" s="21" t="s">
        <v>206</v>
      </c>
      <c r="I1818" s="20">
        <v>23361161043</v>
      </c>
      <c r="J1818" s="20" t="s">
        <v>26469</v>
      </c>
      <c r="K1818" s="24">
        <v>43046</v>
      </c>
      <c r="L1818" s="19">
        <v>0</v>
      </c>
      <c r="M1818" s="28">
        <v>269.95</v>
      </c>
      <c r="N1818" s="24"/>
    </row>
    <row r="1819" spans="2:14" hidden="1" x14ac:dyDescent="0.25">
      <c r="B1819" s="20">
        <v>34010304</v>
      </c>
      <c r="C1819" s="20"/>
      <c r="D1819" s="20"/>
      <c r="E1819" s="17" t="s">
        <v>709</v>
      </c>
      <c r="F1819" s="21" t="s">
        <v>298</v>
      </c>
      <c r="G1819" s="21" t="s">
        <v>205</v>
      </c>
      <c r="H1819" s="21" t="s">
        <v>206</v>
      </c>
      <c r="I1819" s="20">
        <v>23361161044</v>
      </c>
      <c r="J1819" s="20" t="s">
        <v>26470</v>
      </c>
      <c r="K1819" s="24">
        <v>43046</v>
      </c>
      <c r="L1819" s="19">
        <v>0</v>
      </c>
      <c r="M1819" s="28">
        <v>269.95</v>
      </c>
      <c r="N1819" s="24"/>
    </row>
    <row r="1820" spans="2:14" hidden="1" x14ac:dyDescent="0.25">
      <c r="B1820" s="20">
        <v>34010305</v>
      </c>
      <c r="C1820" s="20"/>
      <c r="D1820" s="20"/>
      <c r="E1820" s="17" t="s">
        <v>710</v>
      </c>
      <c r="F1820" s="21" t="s">
        <v>298</v>
      </c>
      <c r="G1820" s="21" t="s">
        <v>205</v>
      </c>
      <c r="H1820" s="21" t="s">
        <v>206</v>
      </c>
      <c r="I1820" s="20">
        <v>23361161045</v>
      </c>
      <c r="J1820" s="20" t="s">
        <v>26471</v>
      </c>
      <c r="K1820" s="24">
        <v>43046</v>
      </c>
      <c r="L1820" s="19">
        <v>0</v>
      </c>
      <c r="M1820" s="28">
        <v>269.95</v>
      </c>
      <c r="N1820" s="24"/>
    </row>
    <row r="1821" spans="2:14" hidden="1" x14ac:dyDescent="0.25">
      <c r="B1821" s="20">
        <v>34010306</v>
      </c>
      <c r="C1821" s="20"/>
      <c r="D1821" s="20"/>
      <c r="E1821" s="17" t="s">
        <v>711</v>
      </c>
      <c r="F1821" s="21" t="s">
        <v>298</v>
      </c>
      <c r="G1821" s="21" t="s">
        <v>205</v>
      </c>
      <c r="H1821" s="21" t="s">
        <v>206</v>
      </c>
      <c r="I1821" s="20">
        <v>23361161046</v>
      </c>
      <c r="J1821" s="20" t="s">
        <v>26472</v>
      </c>
      <c r="K1821" s="24">
        <v>43046</v>
      </c>
      <c r="L1821" s="19">
        <v>0</v>
      </c>
      <c r="M1821" s="28">
        <v>269.95</v>
      </c>
      <c r="N1821" s="24"/>
    </row>
    <row r="1822" spans="2:14" hidden="1" x14ac:dyDescent="0.25">
      <c r="B1822" s="20">
        <v>34010307</v>
      </c>
      <c r="C1822" s="20"/>
      <c r="D1822" s="20"/>
      <c r="E1822" s="17" t="s">
        <v>712</v>
      </c>
      <c r="F1822" s="21" t="s">
        <v>298</v>
      </c>
      <c r="G1822" s="21" t="s">
        <v>205</v>
      </c>
      <c r="H1822" s="21" t="s">
        <v>206</v>
      </c>
      <c r="I1822" s="20">
        <v>23361161047</v>
      </c>
      <c r="J1822" s="20" t="s">
        <v>26473</v>
      </c>
      <c r="K1822" s="24">
        <v>43046</v>
      </c>
      <c r="L1822" s="19">
        <v>0</v>
      </c>
      <c r="M1822" s="28">
        <v>269.95</v>
      </c>
      <c r="N1822" s="24"/>
    </row>
    <row r="1823" spans="2:14" hidden="1" x14ac:dyDescent="0.25">
      <c r="B1823" s="20">
        <v>34010308</v>
      </c>
      <c r="C1823" s="20"/>
      <c r="D1823" s="20"/>
      <c r="E1823" s="17" t="s">
        <v>713</v>
      </c>
      <c r="F1823" s="21" t="s">
        <v>298</v>
      </c>
      <c r="G1823" s="21" t="s">
        <v>205</v>
      </c>
      <c r="H1823" s="21" t="s">
        <v>206</v>
      </c>
      <c r="I1823" s="20">
        <v>23361161048</v>
      </c>
      <c r="J1823" s="20" t="s">
        <v>26474</v>
      </c>
      <c r="K1823" s="24">
        <v>43046</v>
      </c>
      <c r="L1823" s="19">
        <v>0</v>
      </c>
      <c r="M1823" s="28">
        <v>269.95</v>
      </c>
      <c r="N1823" s="24"/>
    </row>
    <row r="1824" spans="2:14" hidden="1" x14ac:dyDescent="0.25">
      <c r="B1824" s="20">
        <v>34020439</v>
      </c>
      <c r="C1824" s="20"/>
      <c r="D1824" s="20"/>
      <c r="E1824" s="17" t="s">
        <v>785</v>
      </c>
      <c r="F1824" s="21" t="s">
        <v>298</v>
      </c>
      <c r="G1824" s="21" t="s">
        <v>205</v>
      </c>
      <c r="H1824" s="21" t="s">
        <v>206</v>
      </c>
      <c r="I1824" s="20">
        <v>24410141036</v>
      </c>
      <c r="J1824" s="20" t="s">
        <v>26475</v>
      </c>
      <c r="K1824" s="24">
        <v>43556</v>
      </c>
      <c r="L1824" s="19">
        <v>0</v>
      </c>
      <c r="M1824" s="28">
        <v>179.95</v>
      </c>
      <c r="N1824" s="24"/>
    </row>
    <row r="1825" spans="2:14" hidden="1" x14ac:dyDescent="0.25">
      <c r="B1825" s="20">
        <v>34020440</v>
      </c>
      <c r="C1825" s="20"/>
      <c r="D1825" s="20"/>
      <c r="E1825" s="17" t="s">
        <v>786</v>
      </c>
      <c r="F1825" s="21" t="s">
        <v>298</v>
      </c>
      <c r="G1825" s="21" t="s">
        <v>205</v>
      </c>
      <c r="H1825" s="21" t="s">
        <v>206</v>
      </c>
      <c r="I1825" s="20">
        <v>24410141037</v>
      </c>
      <c r="J1825" s="20" t="s">
        <v>26476</v>
      </c>
      <c r="K1825" s="24">
        <v>43556</v>
      </c>
      <c r="L1825" s="19">
        <v>0</v>
      </c>
      <c r="M1825" s="28">
        <v>179.95</v>
      </c>
      <c r="N1825" s="24"/>
    </row>
    <row r="1826" spans="2:14" hidden="1" x14ac:dyDescent="0.25">
      <c r="B1826" s="20">
        <v>34020441</v>
      </c>
      <c r="C1826" s="20"/>
      <c r="D1826" s="20"/>
      <c r="E1826" s="17" t="s">
        <v>787</v>
      </c>
      <c r="F1826" s="21" t="s">
        <v>298</v>
      </c>
      <c r="G1826" s="21" t="s">
        <v>205</v>
      </c>
      <c r="H1826" s="21" t="s">
        <v>206</v>
      </c>
      <c r="I1826" s="20">
        <v>24410141038</v>
      </c>
      <c r="J1826" s="20" t="s">
        <v>26477</v>
      </c>
      <c r="K1826" s="24">
        <v>43556</v>
      </c>
      <c r="L1826" s="19">
        <v>0</v>
      </c>
      <c r="M1826" s="28">
        <v>179.95</v>
      </c>
      <c r="N1826" s="24"/>
    </row>
    <row r="1827" spans="2:14" hidden="1" x14ac:dyDescent="0.25">
      <c r="B1827" s="20">
        <v>34020442</v>
      </c>
      <c r="C1827" s="20"/>
      <c r="D1827" s="20"/>
      <c r="E1827" s="17" t="s">
        <v>788</v>
      </c>
      <c r="F1827" s="21" t="s">
        <v>298</v>
      </c>
      <c r="G1827" s="21" t="s">
        <v>205</v>
      </c>
      <c r="H1827" s="21" t="s">
        <v>206</v>
      </c>
      <c r="I1827" s="20">
        <v>24410141039</v>
      </c>
      <c r="J1827" s="20" t="s">
        <v>26478</v>
      </c>
      <c r="K1827" s="24">
        <v>43556</v>
      </c>
      <c r="L1827" s="19">
        <v>0</v>
      </c>
      <c r="M1827" s="28">
        <v>179.95</v>
      </c>
      <c r="N1827" s="24"/>
    </row>
    <row r="1828" spans="2:14" hidden="1" x14ac:dyDescent="0.25">
      <c r="B1828" s="20">
        <v>34020443</v>
      </c>
      <c r="C1828" s="20"/>
      <c r="D1828" s="20"/>
      <c r="E1828" s="17" t="s">
        <v>789</v>
      </c>
      <c r="F1828" s="21" t="s">
        <v>298</v>
      </c>
      <c r="G1828" s="21" t="s">
        <v>205</v>
      </c>
      <c r="H1828" s="21" t="s">
        <v>206</v>
      </c>
      <c r="I1828" s="20">
        <v>24410141040</v>
      </c>
      <c r="J1828" s="20" t="s">
        <v>26479</v>
      </c>
      <c r="K1828" s="24">
        <v>43556</v>
      </c>
      <c r="L1828" s="19">
        <v>0</v>
      </c>
      <c r="M1828" s="28">
        <v>179.95</v>
      </c>
      <c r="N1828" s="24"/>
    </row>
    <row r="1829" spans="2:14" hidden="1" x14ac:dyDescent="0.25">
      <c r="B1829" s="20">
        <v>34020444</v>
      </c>
      <c r="C1829" s="20"/>
      <c r="D1829" s="20"/>
      <c r="E1829" s="17" t="s">
        <v>790</v>
      </c>
      <c r="F1829" s="21" t="s">
        <v>298</v>
      </c>
      <c r="G1829" s="21" t="s">
        <v>205</v>
      </c>
      <c r="H1829" s="21" t="s">
        <v>206</v>
      </c>
      <c r="I1829" s="20">
        <v>24410141041</v>
      </c>
      <c r="J1829" s="20" t="s">
        <v>26480</v>
      </c>
      <c r="K1829" s="24">
        <v>43556</v>
      </c>
      <c r="L1829" s="19">
        <v>0</v>
      </c>
      <c r="M1829" s="28">
        <v>179.95</v>
      </c>
      <c r="N1829" s="24"/>
    </row>
    <row r="1830" spans="2:14" hidden="1" x14ac:dyDescent="0.25">
      <c r="B1830" s="20">
        <v>34020445</v>
      </c>
      <c r="C1830" s="20"/>
      <c r="D1830" s="20"/>
      <c r="E1830" s="17" t="s">
        <v>791</v>
      </c>
      <c r="F1830" s="21" t="s">
        <v>298</v>
      </c>
      <c r="G1830" s="21" t="s">
        <v>205</v>
      </c>
      <c r="H1830" s="21" t="s">
        <v>206</v>
      </c>
      <c r="I1830" s="20">
        <v>24410141042</v>
      </c>
      <c r="J1830" s="20" t="s">
        <v>26481</v>
      </c>
      <c r="K1830" s="24">
        <v>43556</v>
      </c>
      <c r="L1830" s="19">
        <v>0</v>
      </c>
      <c r="M1830" s="28">
        <v>179.95</v>
      </c>
      <c r="N1830" s="24"/>
    </row>
    <row r="1831" spans="2:14" hidden="1" x14ac:dyDescent="0.25">
      <c r="B1831" s="20">
        <v>34020446</v>
      </c>
      <c r="C1831" s="20"/>
      <c r="D1831" s="20"/>
      <c r="E1831" s="17" t="s">
        <v>792</v>
      </c>
      <c r="F1831" s="21" t="s">
        <v>298</v>
      </c>
      <c r="G1831" s="21" t="s">
        <v>205</v>
      </c>
      <c r="H1831" s="21" t="s">
        <v>206</v>
      </c>
      <c r="I1831" s="20">
        <v>24410141043</v>
      </c>
      <c r="J1831" s="20" t="s">
        <v>26482</v>
      </c>
      <c r="K1831" s="24">
        <v>43556</v>
      </c>
      <c r="L1831" s="19">
        <v>0</v>
      </c>
      <c r="M1831" s="28">
        <v>179.95</v>
      </c>
      <c r="N1831" s="24"/>
    </row>
    <row r="1832" spans="2:14" hidden="1" x14ac:dyDescent="0.25">
      <c r="B1832" s="20">
        <v>34020447</v>
      </c>
      <c r="C1832" s="20"/>
      <c r="D1832" s="20"/>
      <c r="E1832" s="17" t="s">
        <v>793</v>
      </c>
      <c r="F1832" s="21" t="s">
        <v>298</v>
      </c>
      <c r="G1832" s="21" t="s">
        <v>205</v>
      </c>
      <c r="H1832" s="21" t="s">
        <v>206</v>
      </c>
      <c r="I1832" s="20">
        <v>24410141044</v>
      </c>
      <c r="J1832" s="20" t="s">
        <v>26483</v>
      </c>
      <c r="K1832" s="24">
        <v>43556</v>
      </c>
      <c r="L1832" s="19">
        <v>0</v>
      </c>
      <c r="M1832" s="28">
        <v>179.95</v>
      </c>
      <c r="N1832" s="24"/>
    </row>
    <row r="1833" spans="2:14" hidden="1" x14ac:dyDescent="0.25">
      <c r="B1833" s="20">
        <v>34020448</v>
      </c>
      <c r="C1833" s="20"/>
      <c r="D1833" s="20"/>
      <c r="E1833" s="17" t="s">
        <v>794</v>
      </c>
      <c r="F1833" s="21" t="s">
        <v>298</v>
      </c>
      <c r="G1833" s="21" t="s">
        <v>205</v>
      </c>
      <c r="H1833" s="21" t="s">
        <v>206</v>
      </c>
      <c r="I1833" s="20">
        <v>24410141045</v>
      </c>
      <c r="J1833" s="20" t="s">
        <v>26484</v>
      </c>
      <c r="K1833" s="24">
        <v>43556</v>
      </c>
      <c r="L1833" s="19">
        <v>0</v>
      </c>
      <c r="M1833" s="28">
        <v>179.95</v>
      </c>
      <c r="N1833" s="24"/>
    </row>
    <row r="1834" spans="2:14" hidden="1" x14ac:dyDescent="0.25">
      <c r="B1834" s="20">
        <v>34020449</v>
      </c>
      <c r="C1834" s="20"/>
      <c r="D1834" s="20"/>
      <c r="E1834" s="17" t="s">
        <v>795</v>
      </c>
      <c r="F1834" s="21" t="s">
        <v>298</v>
      </c>
      <c r="G1834" s="21" t="s">
        <v>205</v>
      </c>
      <c r="H1834" s="21" t="s">
        <v>206</v>
      </c>
      <c r="I1834" s="20">
        <v>24410141046</v>
      </c>
      <c r="J1834" s="20" t="s">
        <v>26485</v>
      </c>
      <c r="K1834" s="24">
        <v>43556</v>
      </c>
      <c r="L1834" s="19">
        <v>0</v>
      </c>
      <c r="M1834" s="28">
        <v>179.95</v>
      </c>
      <c r="N1834" s="24"/>
    </row>
    <row r="1835" spans="2:14" hidden="1" x14ac:dyDescent="0.25">
      <c r="B1835" s="20">
        <v>34020450</v>
      </c>
      <c r="C1835" s="20"/>
      <c r="D1835" s="20"/>
      <c r="E1835" s="17" t="s">
        <v>796</v>
      </c>
      <c r="F1835" s="21" t="s">
        <v>298</v>
      </c>
      <c r="G1835" s="21" t="s">
        <v>205</v>
      </c>
      <c r="H1835" s="21" t="s">
        <v>206</v>
      </c>
      <c r="I1835" s="20">
        <v>24410141047</v>
      </c>
      <c r="J1835" s="20" t="s">
        <v>26486</v>
      </c>
      <c r="K1835" s="24">
        <v>43556</v>
      </c>
      <c r="L1835" s="19">
        <v>0</v>
      </c>
      <c r="M1835" s="28">
        <v>179.95</v>
      </c>
      <c r="N1835" s="24"/>
    </row>
    <row r="1836" spans="2:14" hidden="1" x14ac:dyDescent="0.25">
      <c r="B1836" s="20">
        <v>34020451</v>
      </c>
      <c r="C1836" s="20"/>
      <c r="D1836" s="20"/>
      <c r="E1836" s="17" t="s">
        <v>797</v>
      </c>
      <c r="F1836" s="21" t="s">
        <v>298</v>
      </c>
      <c r="G1836" s="21" t="s">
        <v>205</v>
      </c>
      <c r="H1836" s="21" t="s">
        <v>206</v>
      </c>
      <c r="I1836" s="20">
        <v>24410141048</v>
      </c>
      <c r="J1836" s="20" t="s">
        <v>26487</v>
      </c>
      <c r="K1836" s="24">
        <v>43556</v>
      </c>
      <c r="L1836" s="19">
        <v>0</v>
      </c>
      <c r="M1836" s="28">
        <v>179.95</v>
      </c>
      <c r="N1836" s="24"/>
    </row>
    <row r="1837" spans="2:14" hidden="1" x14ac:dyDescent="0.25">
      <c r="B1837" s="20">
        <v>34020307</v>
      </c>
      <c r="C1837" s="20"/>
      <c r="D1837" s="20"/>
      <c r="E1837" s="17" t="s">
        <v>299</v>
      </c>
      <c r="F1837" s="21" t="s">
        <v>298</v>
      </c>
      <c r="G1837" s="21" t="s">
        <v>205</v>
      </c>
      <c r="H1837" s="21" t="s">
        <v>206</v>
      </c>
      <c r="I1837" s="20">
        <v>24420111065</v>
      </c>
      <c r="J1837" s="20" t="s">
        <v>26488</v>
      </c>
      <c r="K1837" s="24">
        <v>41885</v>
      </c>
      <c r="L1837" s="19">
        <v>0</v>
      </c>
      <c r="M1837" s="28">
        <v>149.94999999999999</v>
      </c>
      <c r="N1837" s="24"/>
    </row>
    <row r="1838" spans="2:14" hidden="1" x14ac:dyDescent="0.25">
      <c r="B1838" s="20">
        <v>34020396</v>
      </c>
      <c r="C1838" s="20"/>
      <c r="D1838" s="20"/>
      <c r="E1838" s="17" t="s">
        <v>759</v>
      </c>
      <c r="F1838" s="21" t="s">
        <v>298</v>
      </c>
      <c r="G1838" s="21" t="s">
        <v>205</v>
      </c>
      <c r="H1838" s="21" t="s">
        <v>206</v>
      </c>
      <c r="I1838" s="20">
        <v>24420151036</v>
      </c>
      <c r="J1838" s="20" t="s">
        <v>26489</v>
      </c>
      <c r="K1838" s="24">
        <v>43556</v>
      </c>
      <c r="L1838" s="19">
        <v>0</v>
      </c>
      <c r="M1838" s="28">
        <v>149.94999999999999</v>
      </c>
      <c r="N1838" s="24"/>
    </row>
    <row r="1839" spans="2:14" hidden="1" x14ac:dyDescent="0.25">
      <c r="B1839" s="20">
        <v>34020397</v>
      </c>
      <c r="C1839" s="20"/>
      <c r="D1839" s="20"/>
      <c r="E1839" s="17" t="s">
        <v>760</v>
      </c>
      <c r="F1839" s="21" t="s">
        <v>298</v>
      </c>
      <c r="G1839" s="21" t="s">
        <v>205</v>
      </c>
      <c r="H1839" s="21" t="s">
        <v>206</v>
      </c>
      <c r="I1839" s="20">
        <v>24420151037</v>
      </c>
      <c r="J1839" s="20" t="s">
        <v>26490</v>
      </c>
      <c r="K1839" s="24">
        <v>43556</v>
      </c>
      <c r="L1839" s="19">
        <v>0</v>
      </c>
      <c r="M1839" s="28">
        <v>149.94999999999999</v>
      </c>
      <c r="N1839" s="24"/>
    </row>
    <row r="1840" spans="2:14" hidden="1" x14ac:dyDescent="0.25">
      <c r="B1840" s="20">
        <v>34020398</v>
      </c>
      <c r="C1840" s="20"/>
      <c r="D1840" s="20"/>
      <c r="E1840" s="17" t="s">
        <v>761</v>
      </c>
      <c r="F1840" s="21" t="s">
        <v>298</v>
      </c>
      <c r="G1840" s="21" t="s">
        <v>205</v>
      </c>
      <c r="H1840" s="21" t="s">
        <v>206</v>
      </c>
      <c r="I1840" s="20">
        <v>24420151038</v>
      </c>
      <c r="J1840" s="20" t="s">
        <v>26491</v>
      </c>
      <c r="K1840" s="24">
        <v>43556</v>
      </c>
      <c r="L1840" s="19">
        <v>0</v>
      </c>
      <c r="M1840" s="28">
        <v>149.94999999999999</v>
      </c>
      <c r="N1840" s="24"/>
    </row>
    <row r="1841" spans="2:14" hidden="1" x14ac:dyDescent="0.25">
      <c r="B1841" s="20">
        <v>34020399</v>
      </c>
      <c r="C1841" s="20"/>
      <c r="D1841" s="20"/>
      <c r="E1841" s="17" t="s">
        <v>762</v>
      </c>
      <c r="F1841" s="21" t="s">
        <v>298</v>
      </c>
      <c r="G1841" s="21" t="s">
        <v>205</v>
      </c>
      <c r="H1841" s="21" t="s">
        <v>206</v>
      </c>
      <c r="I1841" s="20">
        <v>24420151039</v>
      </c>
      <c r="J1841" s="20" t="s">
        <v>26492</v>
      </c>
      <c r="K1841" s="24">
        <v>43556</v>
      </c>
      <c r="L1841" s="19">
        <v>0</v>
      </c>
      <c r="M1841" s="28">
        <v>149.94999999999999</v>
      </c>
      <c r="N1841" s="24"/>
    </row>
    <row r="1842" spans="2:14" hidden="1" x14ac:dyDescent="0.25">
      <c r="B1842" s="20">
        <v>34020400</v>
      </c>
      <c r="C1842" s="20"/>
      <c r="D1842" s="20"/>
      <c r="E1842" s="17" t="s">
        <v>763</v>
      </c>
      <c r="F1842" s="21" t="s">
        <v>298</v>
      </c>
      <c r="G1842" s="21" t="s">
        <v>205</v>
      </c>
      <c r="H1842" s="21" t="s">
        <v>206</v>
      </c>
      <c r="I1842" s="20">
        <v>24420151040</v>
      </c>
      <c r="J1842" s="20" t="s">
        <v>26493</v>
      </c>
      <c r="K1842" s="24">
        <v>43556</v>
      </c>
      <c r="L1842" s="19">
        <v>0</v>
      </c>
      <c r="M1842" s="28">
        <v>149.94999999999999</v>
      </c>
      <c r="N1842" s="24"/>
    </row>
    <row r="1843" spans="2:14" hidden="1" x14ac:dyDescent="0.25">
      <c r="B1843" s="20">
        <v>34020401</v>
      </c>
      <c r="C1843" s="20"/>
      <c r="D1843" s="20"/>
      <c r="E1843" s="17" t="s">
        <v>764</v>
      </c>
      <c r="F1843" s="21" t="s">
        <v>298</v>
      </c>
      <c r="G1843" s="21" t="s">
        <v>205</v>
      </c>
      <c r="H1843" s="21" t="s">
        <v>206</v>
      </c>
      <c r="I1843" s="20">
        <v>24420151041</v>
      </c>
      <c r="J1843" s="20" t="s">
        <v>26494</v>
      </c>
      <c r="K1843" s="24">
        <v>43556</v>
      </c>
      <c r="L1843" s="19">
        <v>0</v>
      </c>
      <c r="M1843" s="28">
        <v>149.94999999999999</v>
      </c>
      <c r="N1843" s="24"/>
    </row>
    <row r="1844" spans="2:14" hidden="1" x14ac:dyDescent="0.25">
      <c r="B1844" s="20">
        <v>34020402</v>
      </c>
      <c r="C1844" s="20"/>
      <c r="D1844" s="20"/>
      <c r="E1844" s="17" t="s">
        <v>765</v>
      </c>
      <c r="F1844" s="21" t="s">
        <v>298</v>
      </c>
      <c r="G1844" s="21" t="s">
        <v>205</v>
      </c>
      <c r="H1844" s="21" t="s">
        <v>206</v>
      </c>
      <c r="I1844" s="20">
        <v>24420151042</v>
      </c>
      <c r="J1844" s="20" t="s">
        <v>26495</v>
      </c>
      <c r="K1844" s="24">
        <v>43556</v>
      </c>
      <c r="L1844" s="19">
        <v>0</v>
      </c>
      <c r="M1844" s="28">
        <v>149.94999999999999</v>
      </c>
      <c r="N1844" s="24"/>
    </row>
    <row r="1845" spans="2:14" hidden="1" x14ac:dyDescent="0.25">
      <c r="B1845" s="20">
        <v>34020403</v>
      </c>
      <c r="C1845" s="20"/>
      <c r="D1845" s="20"/>
      <c r="E1845" s="17" t="s">
        <v>766</v>
      </c>
      <c r="F1845" s="21" t="s">
        <v>298</v>
      </c>
      <c r="G1845" s="21" t="s">
        <v>205</v>
      </c>
      <c r="H1845" s="21" t="s">
        <v>206</v>
      </c>
      <c r="I1845" s="20">
        <v>24420151043</v>
      </c>
      <c r="J1845" s="20" t="s">
        <v>26496</v>
      </c>
      <c r="K1845" s="24">
        <v>43556</v>
      </c>
      <c r="L1845" s="19">
        <v>0</v>
      </c>
      <c r="M1845" s="28">
        <v>149.94999999999999</v>
      </c>
      <c r="N1845" s="24"/>
    </row>
    <row r="1846" spans="2:14" hidden="1" x14ac:dyDescent="0.25">
      <c r="B1846" s="20">
        <v>34020404</v>
      </c>
      <c r="C1846" s="20"/>
      <c r="D1846" s="20"/>
      <c r="E1846" s="17" t="s">
        <v>767</v>
      </c>
      <c r="F1846" s="21" t="s">
        <v>298</v>
      </c>
      <c r="G1846" s="21" t="s">
        <v>205</v>
      </c>
      <c r="H1846" s="21" t="s">
        <v>206</v>
      </c>
      <c r="I1846" s="20">
        <v>24420151044</v>
      </c>
      <c r="J1846" s="20" t="s">
        <v>26497</v>
      </c>
      <c r="K1846" s="24">
        <v>43556</v>
      </c>
      <c r="L1846" s="19">
        <v>0</v>
      </c>
      <c r="M1846" s="28">
        <v>149.94999999999999</v>
      </c>
      <c r="N1846" s="24"/>
    </row>
    <row r="1847" spans="2:14" hidden="1" x14ac:dyDescent="0.25">
      <c r="B1847" s="20">
        <v>34020405</v>
      </c>
      <c r="C1847" s="20"/>
      <c r="D1847" s="20"/>
      <c r="E1847" s="17" t="s">
        <v>768</v>
      </c>
      <c r="F1847" s="21" t="s">
        <v>298</v>
      </c>
      <c r="G1847" s="21" t="s">
        <v>205</v>
      </c>
      <c r="H1847" s="21" t="s">
        <v>206</v>
      </c>
      <c r="I1847" s="20">
        <v>24420151045</v>
      </c>
      <c r="J1847" s="20" t="s">
        <v>26498</v>
      </c>
      <c r="K1847" s="24">
        <v>43556</v>
      </c>
      <c r="L1847" s="19">
        <v>0</v>
      </c>
      <c r="M1847" s="28">
        <v>149.94999999999999</v>
      </c>
      <c r="N1847" s="24"/>
    </row>
    <row r="1848" spans="2:14" hidden="1" x14ac:dyDescent="0.25">
      <c r="B1848" s="20">
        <v>34020406</v>
      </c>
      <c r="C1848" s="20"/>
      <c r="D1848" s="20"/>
      <c r="E1848" s="17" t="s">
        <v>769</v>
      </c>
      <c r="F1848" s="21" t="s">
        <v>298</v>
      </c>
      <c r="G1848" s="21" t="s">
        <v>205</v>
      </c>
      <c r="H1848" s="21" t="s">
        <v>206</v>
      </c>
      <c r="I1848" s="20">
        <v>24420151046</v>
      </c>
      <c r="J1848" s="20" t="s">
        <v>26499</v>
      </c>
      <c r="K1848" s="24">
        <v>43556</v>
      </c>
      <c r="L1848" s="19">
        <v>0</v>
      </c>
      <c r="M1848" s="28">
        <v>149.94999999999999</v>
      </c>
      <c r="N1848" s="24"/>
    </row>
    <row r="1849" spans="2:14" hidden="1" x14ac:dyDescent="0.25">
      <c r="B1849" s="20">
        <v>34020407</v>
      </c>
      <c r="C1849" s="20"/>
      <c r="D1849" s="20"/>
      <c r="E1849" s="17" t="s">
        <v>770</v>
      </c>
      <c r="F1849" s="21" t="s">
        <v>298</v>
      </c>
      <c r="G1849" s="21" t="s">
        <v>205</v>
      </c>
      <c r="H1849" s="21" t="s">
        <v>206</v>
      </c>
      <c r="I1849" s="20">
        <v>24420151047</v>
      </c>
      <c r="J1849" s="20" t="s">
        <v>26500</v>
      </c>
      <c r="K1849" s="24">
        <v>43556</v>
      </c>
      <c r="L1849" s="19">
        <v>0</v>
      </c>
      <c r="M1849" s="28">
        <v>149.94999999999999</v>
      </c>
      <c r="N1849" s="24"/>
    </row>
    <row r="1850" spans="2:14" hidden="1" x14ac:dyDescent="0.25">
      <c r="B1850" s="20">
        <v>34020408</v>
      </c>
      <c r="C1850" s="20"/>
      <c r="D1850" s="20"/>
      <c r="E1850" s="17" t="s">
        <v>771</v>
      </c>
      <c r="F1850" s="21" t="s">
        <v>298</v>
      </c>
      <c r="G1850" s="21" t="s">
        <v>205</v>
      </c>
      <c r="H1850" s="21" t="s">
        <v>206</v>
      </c>
      <c r="I1850" s="20">
        <v>24420151048</v>
      </c>
      <c r="J1850" s="20" t="s">
        <v>26501</v>
      </c>
      <c r="K1850" s="24">
        <v>43556</v>
      </c>
      <c r="L1850" s="19">
        <v>0</v>
      </c>
      <c r="M1850" s="28">
        <v>149.94999999999999</v>
      </c>
      <c r="N1850" s="24"/>
    </row>
    <row r="1851" spans="2:14" hidden="1" x14ac:dyDescent="0.25">
      <c r="B1851" s="20">
        <v>34010198</v>
      </c>
      <c r="C1851" s="20"/>
      <c r="D1851" s="20"/>
      <c r="E1851" s="17" t="s">
        <v>611</v>
      </c>
      <c r="F1851" s="21" t="s">
        <v>298</v>
      </c>
      <c r="G1851" s="21" t="s">
        <v>205</v>
      </c>
      <c r="H1851" s="21" t="s">
        <v>206</v>
      </c>
      <c r="I1851" s="20">
        <v>24425141037</v>
      </c>
      <c r="J1851" s="20" t="s">
        <v>26511</v>
      </c>
      <c r="K1851" s="24">
        <v>42535</v>
      </c>
      <c r="L1851" s="19">
        <v>0</v>
      </c>
      <c r="M1851" s="28">
        <v>239.95</v>
      </c>
      <c r="N1851" s="24"/>
    </row>
    <row r="1852" spans="2:14" hidden="1" x14ac:dyDescent="0.25">
      <c r="B1852" s="20">
        <v>34010199</v>
      </c>
      <c r="C1852" s="20"/>
      <c r="D1852" s="20"/>
      <c r="E1852" s="17" t="s">
        <v>612</v>
      </c>
      <c r="F1852" s="21" t="s">
        <v>298</v>
      </c>
      <c r="G1852" s="21" t="s">
        <v>205</v>
      </c>
      <c r="H1852" s="21" t="s">
        <v>206</v>
      </c>
      <c r="I1852" s="20">
        <v>24425141038</v>
      </c>
      <c r="J1852" s="20" t="s">
        <v>26512</v>
      </c>
      <c r="K1852" s="24">
        <v>42535</v>
      </c>
      <c r="L1852" s="19">
        <v>0</v>
      </c>
      <c r="M1852" s="28">
        <v>239.95</v>
      </c>
      <c r="N1852" s="24"/>
    </row>
    <row r="1853" spans="2:14" hidden="1" x14ac:dyDescent="0.25">
      <c r="B1853" s="20">
        <v>34010200</v>
      </c>
      <c r="C1853" s="20"/>
      <c r="D1853" s="20"/>
      <c r="E1853" s="17" t="s">
        <v>613</v>
      </c>
      <c r="F1853" s="21" t="s">
        <v>298</v>
      </c>
      <c r="G1853" s="21" t="s">
        <v>205</v>
      </c>
      <c r="H1853" s="21" t="s">
        <v>206</v>
      </c>
      <c r="I1853" s="20">
        <v>24425141039</v>
      </c>
      <c r="J1853" s="20" t="s">
        <v>26513</v>
      </c>
      <c r="K1853" s="24">
        <v>42535</v>
      </c>
      <c r="L1853" s="19">
        <v>0</v>
      </c>
      <c r="M1853" s="28">
        <v>239.95</v>
      </c>
      <c r="N1853" s="24"/>
    </row>
    <row r="1854" spans="2:14" hidden="1" x14ac:dyDescent="0.25">
      <c r="B1854" s="20">
        <v>34010201</v>
      </c>
      <c r="C1854" s="20"/>
      <c r="D1854" s="20"/>
      <c r="E1854" s="17" t="s">
        <v>614</v>
      </c>
      <c r="F1854" s="21" t="s">
        <v>298</v>
      </c>
      <c r="G1854" s="21" t="s">
        <v>205</v>
      </c>
      <c r="H1854" s="21" t="s">
        <v>206</v>
      </c>
      <c r="I1854" s="20">
        <v>24425141040</v>
      </c>
      <c r="J1854" s="20" t="s">
        <v>26514</v>
      </c>
      <c r="K1854" s="24">
        <v>42535</v>
      </c>
      <c r="L1854" s="19">
        <v>0</v>
      </c>
      <c r="M1854" s="28">
        <v>239.95</v>
      </c>
      <c r="N1854" s="24"/>
    </row>
    <row r="1855" spans="2:14" hidden="1" x14ac:dyDescent="0.25">
      <c r="B1855" s="20">
        <v>34010202</v>
      </c>
      <c r="C1855" s="20"/>
      <c r="D1855" s="20"/>
      <c r="E1855" s="17" t="s">
        <v>615</v>
      </c>
      <c r="F1855" s="21" t="s">
        <v>298</v>
      </c>
      <c r="G1855" s="21" t="s">
        <v>205</v>
      </c>
      <c r="H1855" s="21" t="s">
        <v>206</v>
      </c>
      <c r="I1855" s="20">
        <v>24425141041</v>
      </c>
      <c r="J1855" s="20" t="s">
        <v>26515</v>
      </c>
      <c r="K1855" s="24">
        <v>42535</v>
      </c>
      <c r="L1855" s="19">
        <v>0</v>
      </c>
      <c r="M1855" s="28">
        <v>239.95</v>
      </c>
      <c r="N1855" s="24"/>
    </row>
    <row r="1856" spans="2:14" hidden="1" x14ac:dyDescent="0.25">
      <c r="B1856" s="20">
        <v>34010203</v>
      </c>
      <c r="C1856" s="20"/>
      <c r="D1856" s="20"/>
      <c r="E1856" s="17" t="s">
        <v>616</v>
      </c>
      <c r="F1856" s="21" t="s">
        <v>298</v>
      </c>
      <c r="G1856" s="21" t="s">
        <v>205</v>
      </c>
      <c r="H1856" s="21" t="s">
        <v>206</v>
      </c>
      <c r="I1856" s="20">
        <v>24425141042</v>
      </c>
      <c r="J1856" s="20" t="s">
        <v>26516</v>
      </c>
      <c r="K1856" s="24">
        <v>42535</v>
      </c>
      <c r="L1856" s="19">
        <v>0</v>
      </c>
      <c r="M1856" s="28">
        <v>239.95</v>
      </c>
      <c r="N1856" s="24"/>
    </row>
    <row r="1857" spans="2:14" hidden="1" x14ac:dyDescent="0.25">
      <c r="B1857" s="20">
        <v>34010204</v>
      </c>
      <c r="C1857" s="20"/>
      <c r="D1857" s="20"/>
      <c r="E1857" s="17" t="s">
        <v>617</v>
      </c>
      <c r="F1857" s="21" t="s">
        <v>298</v>
      </c>
      <c r="G1857" s="21" t="s">
        <v>205</v>
      </c>
      <c r="H1857" s="21" t="s">
        <v>206</v>
      </c>
      <c r="I1857" s="20">
        <v>24425141043</v>
      </c>
      <c r="J1857" s="20" t="s">
        <v>26517</v>
      </c>
      <c r="K1857" s="24">
        <v>42535</v>
      </c>
      <c r="L1857" s="19">
        <v>0</v>
      </c>
      <c r="M1857" s="28">
        <v>239.95</v>
      </c>
      <c r="N1857" s="24"/>
    </row>
    <row r="1858" spans="2:14" hidden="1" x14ac:dyDescent="0.25">
      <c r="B1858" s="20">
        <v>34010205</v>
      </c>
      <c r="C1858" s="20"/>
      <c r="D1858" s="20"/>
      <c r="E1858" s="17" t="s">
        <v>618</v>
      </c>
      <c r="F1858" s="21" t="s">
        <v>298</v>
      </c>
      <c r="G1858" s="21" t="s">
        <v>205</v>
      </c>
      <c r="H1858" s="21" t="s">
        <v>206</v>
      </c>
      <c r="I1858" s="20">
        <v>24425141044</v>
      </c>
      <c r="J1858" s="20" t="s">
        <v>26518</v>
      </c>
      <c r="K1858" s="24">
        <v>42535</v>
      </c>
      <c r="L1858" s="19">
        <v>0</v>
      </c>
      <c r="M1858" s="28">
        <v>239.95</v>
      </c>
      <c r="N1858" s="24"/>
    </row>
    <row r="1859" spans="2:14" hidden="1" x14ac:dyDescent="0.25">
      <c r="B1859" s="20">
        <v>34010206</v>
      </c>
      <c r="C1859" s="20"/>
      <c r="D1859" s="20"/>
      <c r="E1859" s="17" t="s">
        <v>619</v>
      </c>
      <c r="F1859" s="21" t="s">
        <v>298</v>
      </c>
      <c r="G1859" s="21" t="s">
        <v>205</v>
      </c>
      <c r="H1859" s="21" t="s">
        <v>206</v>
      </c>
      <c r="I1859" s="20">
        <v>24425141045</v>
      </c>
      <c r="J1859" s="20" t="s">
        <v>26519</v>
      </c>
      <c r="K1859" s="24">
        <v>42535</v>
      </c>
      <c r="L1859" s="19">
        <v>0</v>
      </c>
      <c r="M1859" s="28">
        <v>239.95</v>
      </c>
      <c r="N1859" s="24"/>
    </row>
    <row r="1860" spans="2:14" hidden="1" x14ac:dyDescent="0.25">
      <c r="B1860" s="20">
        <v>34010207</v>
      </c>
      <c r="C1860" s="20"/>
      <c r="D1860" s="20"/>
      <c r="E1860" s="17" t="s">
        <v>620</v>
      </c>
      <c r="F1860" s="21" t="s">
        <v>298</v>
      </c>
      <c r="G1860" s="21" t="s">
        <v>205</v>
      </c>
      <c r="H1860" s="21" t="s">
        <v>206</v>
      </c>
      <c r="I1860" s="20">
        <v>24425141046</v>
      </c>
      <c r="J1860" s="20" t="s">
        <v>26520</v>
      </c>
      <c r="K1860" s="24">
        <v>42535</v>
      </c>
      <c r="L1860" s="19">
        <v>0</v>
      </c>
      <c r="M1860" s="28">
        <v>239.95</v>
      </c>
      <c r="N1860" s="24"/>
    </row>
    <row r="1861" spans="2:14" hidden="1" x14ac:dyDescent="0.25">
      <c r="B1861" s="20">
        <v>34010208</v>
      </c>
      <c r="C1861" s="20"/>
      <c r="D1861" s="20"/>
      <c r="E1861" s="17" t="s">
        <v>621</v>
      </c>
      <c r="F1861" s="21" t="s">
        <v>298</v>
      </c>
      <c r="G1861" s="21" t="s">
        <v>205</v>
      </c>
      <c r="H1861" s="21" t="s">
        <v>206</v>
      </c>
      <c r="I1861" s="20">
        <v>24425141047</v>
      </c>
      <c r="J1861" s="20" t="s">
        <v>26521</v>
      </c>
      <c r="K1861" s="24">
        <v>42535</v>
      </c>
      <c r="L1861" s="19">
        <v>0</v>
      </c>
      <c r="M1861" s="28">
        <v>239.95</v>
      </c>
      <c r="N1861" s="24"/>
    </row>
    <row r="1862" spans="2:14" hidden="1" x14ac:dyDescent="0.25">
      <c r="B1862" s="20">
        <v>34010209</v>
      </c>
      <c r="C1862" s="20"/>
      <c r="D1862" s="20"/>
      <c r="E1862" s="17" t="s">
        <v>622</v>
      </c>
      <c r="F1862" s="21" t="s">
        <v>298</v>
      </c>
      <c r="G1862" s="21" t="s">
        <v>205</v>
      </c>
      <c r="H1862" s="21" t="s">
        <v>206</v>
      </c>
      <c r="I1862" s="20">
        <v>24425141048</v>
      </c>
      <c r="J1862" s="20" t="s">
        <v>26522</v>
      </c>
      <c r="K1862" s="24">
        <v>42535</v>
      </c>
      <c r="L1862" s="19">
        <v>0</v>
      </c>
      <c r="M1862" s="28">
        <v>239.95</v>
      </c>
      <c r="N1862" s="24"/>
    </row>
    <row r="1863" spans="2:14" hidden="1" x14ac:dyDescent="0.25">
      <c r="B1863" s="20">
        <v>34010210</v>
      </c>
      <c r="C1863" s="20"/>
      <c r="D1863" s="20"/>
      <c r="E1863" s="17" t="s">
        <v>623</v>
      </c>
      <c r="F1863" s="21" t="s">
        <v>298</v>
      </c>
      <c r="G1863" s="21" t="s">
        <v>205</v>
      </c>
      <c r="H1863" s="21" t="s">
        <v>206</v>
      </c>
      <c r="I1863" s="20">
        <v>24425141049</v>
      </c>
      <c r="J1863" s="20" t="s">
        <v>26523</v>
      </c>
      <c r="K1863" s="24">
        <v>42535</v>
      </c>
      <c r="L1863" s="19">
        <v>0</v>
      </c>
      <c r="M1863" s="28">
        <v>239.95</v>
      </c>
      <c r="N1863" s="24"/>
    </row>
    <row r="1864" spans="2:14" hidden="1" x14ac:dyDescent="0.25">
      <c r="B1864" s="20">
        <v>34010211</v>
      </c>
      <c r="C1864" s="20"/>
      <c r="D1864" s="20"/>
      <c r="E1864" s="17" t="s">
        <v>624</v>
      </c>
      <c r="F1864" s="21" t="s">
        <v>298</v>
      </c>
      <c r="G1864" s="21" t="s">
        <v>205</v>
      </c>
      <c r="H1864" s="21" t="s">
        <v>206</v>
      </c>
      <c r="I1864" s="20">
        <v>24425141050</v>
      </c>
      <c r="J1864" s="20" t="s">
        <v>26524</v>
      </c>
      <c r="K1864" s="24">
        <v>42535</v>
      </c>
      <c r="L1864" s="19">
        <v>0</v>
      </c>
      <c r="M1864" s="28">
        <v>239.95</v>
      </c>
      <c r="N1864" s="24"/>
    </row>
    <row r="1865" spans="2:14" hidden="1" x14ac:dyDescent="0.25">
      <c r="B1865" s="20">
        <v>34020369</v>
      </c>
      <c r="C1865" s="20"/>
      <c r="D1865" s="20"/>
      <c r="E1865" s="17" t="s">
        <v>484</v>
      </c>
      <c r="F1865" s="21" t="s">
        <v>298</v>
      </c>
      <c r="G1865" s="21" t="s">
        <v>205</v>
      </c>
      <c r="H1865" s="21" t="s">
        <v>206</v>
      </c>
      <c r="I1865" s="20">
        <v>24455131036</v>
      </c>
      <c r="J1865" s="20" t="s">
        <v>26525</v>
      </c>
      <c r="K1865" s="24">
        <v>43282</v>
      </c>
      <c r="L1865" s="19">
        <v>0</v>
      </c>
      <c r="M1865" s="28">
        <v>269.95</v>
      </c>
      <c r="N1865" s="24"/>
    </row>
    <row r="1866" spans="2:14" hidden="1" x14ac:dyDescent="0.25">
      <c r="B1866" s="20">
        <v>34020370</v>
      </c>
      <c r="C1866" s="20"/>
      <c r="D1866" s="20"/>
      <c r="E1866" s="17" t="s">
        <v>485</v>
      </c>
      <c r="F1866" s="21" t="s">
        <v>298</v>
      </c>
      <c r="G1866" s="21" t="s">
        <v>205</v>
      </c>
      <c r="H1866" s="21" t="s">
        <v>206</v>
      </c>
      <c r="I1866" s="20">
        <v>24455131037</v>
      </c>
      <c r="J1866" s="20" t="s">
        <v>26526</v>
      </c>
      <c r="K1866" s="24">
        <v>43282</v>
      </c>
      <c r="L1866" s="19">
        <v>0</v>
      </c>
      <c r="M1866" s="28">
        <v>269.95</v>
      </c>
      <c r="N1866" s="24"/>
    </row>
    <row r="1867" spans="2:14" hidden="1" x14ac:dyDescent="0.25">
      <c r="B1867" s="20">
        <v>34020371</v>
      </c>
      <c r="C1867" s="20"/>
      <c r="D1867" s="20"/>
      <c r="E1867" s="17" t="s">
        <v>486</v>
      </c>
      <c r="F1867" s="21" t="s">
        <v>298</v>
      </c>
      <c r="G1867" s="21" t="s">
        <v>205</v>
      </c>
      <c r="H1867" s="21" t="s">
        <v>206</v>
      </c>
      <c r="I1867" s="20">
        <v>24455131038</v>
      </c>
      <c r="J1867" s="20" t="s">
        <v>26527</v>
      </c>
      <c r="K1867" s="24">
        <v>43282</v>
      </c>
      <c r="L1867" s="19">
        <v>0</v>
      </c>
      <c r="M1867" s="28">
        <v>269.95</v>
      </c>
      <c r="N1867" s="24"/>
    </row>
    <row r="1868" spans="2:14" hidden="1" x14ac:dyDescent="0.25">
      <c r="B1868" s="20">
        <v>34020372</v>
      </c>
      <c r="C1868" s="20"/>
      <c r="D1868" s="20"/>
      <c r="E1868" s="17" t="s">
        <v>487</v>
      </c>
      <c r="F1868" s="21" t="s">
        <v>298</v>
      </c>
      <c r="G1868" s="21" t="s">
        <v>205</v>
      </c>
      <c r="H1868" s="21" t="s">
        <v>206</v>
      </c>
      <c r="I1868" s="20">
        <v>24455131039</v>
      </c>
      <c r="J1868" s="20" t="s">
        <v>26528</v>
      </c>
      <c r="K1868" s="24">
        <v>43282</v>
      </c>
      <c r="L1868" s="19">
        <v>0</v>
      </c>
      <c r="M1868" s="28">
        <v>269.95</v>
      </c>
      <c r="N1868" s="24"/>
    </row>
    <row r="1869" spans="2:14" hidden="1" x14ac:dyDescent="0.25">
      <c r="B1869" s="20">
        <v>34020373</v>
      </c>
      <c r="C1869" s="20"/>
      <c r="D1869" s="20"/>
      <c r="E1869" s="17" t="s">
        <v>488</v>
      </c>
      <c r="F1869" s="21" t="s">
        <v>298</v>
      </c>
      <c r="G1869" s="21" t="s">
        <v>205</v>
      </c>
      <c r="H1869" s="21" t="s">
        <v>206</v>
      </c>
      <c r="I1869" s="20">
        <v>24455131040</v>
      </c>
      <c r="J1869" s="20" t="s">
        <v>26529</v>
      </c>
      <c r="K1869" s="24">
        <v>43282</v>
      </c>
      <c r="L1869" s="19">
        <v>0</v>
      </c>
      <c r="M1869" s="28">
        <v>269.95</v>
      </c>
      <c r="N1869" s="24"/>
    </row>
    <row r="1870" spans="2:14" hidden="1" x14ac:dyDescent="0.25">
      <c r="B1870" s="20">
        <v>34020374</v>
      </c>
      <c r="C1870" s="20"/>
      <c r="D1870" s="20"/>
      <c r="E1870" s="17" t="s">
        <v>489</v>
      </c>
      <c r="F1870" s="21" t="s">
        <v>298</v>
      </c>
      <c r="G1870" s="21" t="s">
        <v>205</v>
      </c>
      <c r="H1870" s="21" t="s">
        <v>206</v>
      </c>
      <c r="I1870" s="20">
        <v>24455131041</v>
      </c>
      <c r="J1870" s="20" t="s">
        <v>26530</v>
      </c>
      <c r="K1870" s="24">
        <v>43282</v>
      </c>
      <c r="L1870" s="19">
        <v>0</v>
      </c>
      <c r="M1870" s="28">
        <v>269.95</v>
      </c>
      <c r="N1870" s="24"/>
    </row>
    <row r="1871" spans="2:14" hidden="1" x14ac:dyDescent="0.25">
      <c r="B1871" s="20">
        <v>34010326</v>
      </c>
      <c r="C1871" s="20"/>
      <c r="D1871" s="20"/>
      <c r="E1871" s="17" t="s">
        <v>798</v>
      </c>
      <c r="F1871" s="21" t="s">
        <v>298</v>
      </c>
      <c r="G1871" s="21" t="s">
        <v>205</v>
      </c>
      <c r="H1871" s="21" t="s">
        <v>206</v>
      </c>
      <c r="I1871" s="20">
        <v>25115161036</v>
      </c>
      <c r="J1871" s="20" t="s">
        <v>26538</v>
      </c>
      <c r="K1871" s="24">
        <v>43556</v>
      </c>
      <c r="L1871" s="19">
        <v>0</v>
      </c>
      <c r="M1871" s="28">
        <v>169.95</v>
      </c>
      <c r="N1871" s="24"/>
    </row>
    <row r="1872" spans="2:14" hidden="1" x14ac:dyDescent="0.25">
      <c r="B1872" s="20">
        <v>34010327</v>
      </c>
      <c r="C1872" s="20"/>
      <c r="D1872" s="20"/>
      <c r="E1872" s="17" t="s">
        <v>799</v>
      </c>
      <c r="F1872" s="21" t="s">
        <v>298</v>
      </c>
      <c r="G1872" s="21" t="s">
        <v>205</v>
      </c>
      <c r="H1872" s="21" t="s">
        <v>206</v>
      </c>
      <c r="I1872" s="20">
        <v>25115161037</v>
      </c>
      <c r="J1872" s="20" t="s">
        <v>26539</v>
      </c>
      <c r="K1872" s="24">
        <v>43556</v>
      </c>
      <c r="L1872" s="19">
        <v>0</v>
      </c>
      <c r="M1872" s="28">
        <v>169.95</v>
      </c>
      <c r="N1872" s="24"/>
    </row>
    <row r="1873" spans="2:14" hidden="1" x14ac:dyDescent="0.25">
      <c r="B1873" s="20">
        <v>34010328</v>
      </c>
      <c r="C1873" s="20"/>
      <c r="D1873" s="20"/>
      <c r="E1873" s="17" t="s">
        <v>800</v>
      </c>
      <c r="F1873" s="21" t="s">
        <v>298</v>
      </c>
      <c r="G1873" s="21" t="s">
        <v>205</v>
      </c>
      <c r="H1873" s="21" t="s">
        <v>206</v>
      </c>
      <c r="I1873" s="20">
        <v>25115161038</v>
      </c>
      <c r="J1873" s="20" t="s">
        <v>26540</v>
      </c>
      <c r="K1873" s="24">
        <v>43556</v>
      </c>
      <c r="L1873" s="19">
        <v>0</v>
      </c>
      <c r="M1873" s="28">
        <v>169.95</v>
      </c>
      <c r="N1873" s="24"/>
    </row>
    <row r="1874" spans="2:14" hidden="1" x14ac:dyDescent="0.25">
      <c r="B1874" s="20">
        <v>34010329</v>
      </c>
      <c r="C1874" s="20"/>
      <c r="D1874" s="20"/>
      <c r="E1874" s="17" t="s">
        <v>801</v>
      </c>
      <c r="F1874" s="21" t="s">
        <v>298</v>
      </c>
      <c r="G1874" s="21" t="s">
        <v>205</v>
      </c>
      <c r="H1874" s="21" t="s">
        <v>206</v>
      </c>
      <c r="I1874" s="20">
        <v>25115161039</v>
      </c>
      <c r="J1874" s="20" t="s">
        <v>26541</v>
      </c>
      <c r="K1874" s="24">
        <v>43556</v>
      </c>
      <c r="L1874" s="19">
        <v>0</v>
      </c>
      <c r="M1874" s="28">
        <v>169.95</v>
      </c>
      <c r="N1874" s="24"/>
    </row>
    <row r="1875" spans="2:14" hidden="1" x14ac:dyDescent="0.25">
      <c r="B1875" s="20">
        <v>34010330</v>
      </c>
      <c r="C1875" s="20"/>
      <c r="D1875" s="20"/>
      <c r="E1875" s="17" t="s">
        <v>802</v>
      </c>
      <c r="F1875" s="21" t="s">
        <v>298</v>
      </c>
      <c r="G1875" s="21" t="s">
        <v>205</v>
      </c>
      <c r="H1875" s="21" t="s">
        <v>206</v>
      </c>
      <c r="I1875" s="20">
        <v>25115161040</v>
      </c>
      <c r="J1875" s="20" t="s">
        <v>26542</v>
      </c>
      <c r="K1875" s="24">
        <v>43556</v>
      </c>
      <c r="L1875" s="19">
        <v>0</v>
      </c>
      <c r="M1875" s="28">
        <v>169.95</v>
      </c>
      <c r="N1875" s="24"/>
    </row>
    <row r="1876" spans="2:14" hidden="1" x14ac:dyDescent="0.25">
      <c r="B1876" s="20">
        <v>34010331</v>
      </c>
      <c r="C1876" s="20"/>
      <c r="D1876" s="20"/>
      <c r="E1876" s="17" t="s">
        <v>803</v>
      </c>
      <c r="F1876" s="21" t="s">
        <v>298</v>
      </c>
      <c r="G1876" s="21" t="s">
        <v>205</v>
      </c>
      <c r="H1876" s="21" t="s">
        <v>206</v>
      </c>
      <c r="I1876" s="20">
        <v>25115161041</v>
      </c>
      <c r="J1876" s="20" t="s">
        <v>26543</v>
      </c>
      <c r="K1876" s="24">
        <v>43556</v>
      </c>
      <c r="L1876" s="19">
        <v>0</v>
      </c>
      <c r="M1876" s="28">
        <v>169.95</v>
      </c>
      <c r="N1876" s="24"/>
    </row>
    <row r="1877" spans="2:14" hidden="1" x14ac:dyDescent="0.25">
      <c r="B1877" s="20">
        <v>34010332</v>
      </c>
      <c r="C1877" s="20"/>
      <c r="D1877" s="20"/>
      <c r="E1877" s="17" t="s">
        <v>804</v>
      </c>
      <c r="F1877" s="21" t="s">
        <v>298</v>
      </c>
      <c r="G1877" s="21" t="s">
        <v>205</v>
      </c>
      <c r="H1877" s="21" t="s">
        <v>206</v>
      </c>
      <c r="I1877" s="20">
        <v>25115161042</v>
      </c>
      <c r="J1877" s="20" t="s">
        <v>26544</v>
      </c>
      <c r="K1877" s="24">
        <v>43556</v>
      </c>
      <c r="L1877" s="19">
        <v>0</v>
      </c>
      <c r="M1877" s="28">
        <v>169.95</v>
      </c>
      <c r="N1877" s="24"/>
    </row>
    <row r="1878" spans="2:14" hidden="1" x14ac:dyDescent="0.25">
      <c r="B1878" s="20">
        <v>34010333</v>
      </c>
      <c r="C1878" s="20"/>
      <c r="D1878" s="20"/>
      <c r="E1878" s="17" t="s">
        <v>805</v>
      </c>
      <c r="F1878" s="21" t="s">
        <v>298</v>
      </c>
      <c r="G1878" s="21" t="s">
        <v>205</v>
      </c>
      <c r="H1878" s="21" t="s">
        <v>206</v>
      </c>
      <c r="I1878" s="20">
        <v>25115161043</v>
      </c>
      <c r="J1878" s="20" t="s">
        <v>26545</v>
      </c>
      <c r="K1878" s="24">
        <v>43556</v>
      </c>
      <c r="L1878" s="19">
        <v>0</v>
      </c>
      <c r="M1878" s="28">
        <v>169.95</v>
      </c>
      <c r="N1878" s="24"/>
    </row>
    <row r="1879" spans="2:14" hidden="1" x14ac:dyDescent="0.25">
      <c r="B1879" s="20">
        <v>34010334</v>
      </c>
      <c r="C1879" s="20"/>
      <c r="D1879" s="20"/>
      <c r="E1879" s="17" t="s">
        <v>806</v>
      </c>
      <c r="F1879" s="21" t="s">
        <v>298</v>
      </c>
      <c r="G1879" s="21" t="s">
        <v>205</v>
      </c>
      <c r="H1879" s="21" t="s">
        <v>206</v>
      </c>
      <c r="I1879" s="20">
        <v>25115161044</v>
      </c>
      <c r="J1879" s="20" t="s">
        <v>26546</v>
      </c>
      <c r="K1879" s="24">
        <v>43556</v>
      </c>
      <c r="L1879" s="19">
        <v>0</v>
      </c>
      <c r="M1879" s="28">
        <v>169.95</v>
      </c>
      <c r="N1879" s="24"/>
    </row>
    <row r="1880" spans="2:14" hidden="1" x14ac:dyDescent="0.25">
      <c r="B1880" s="20">
        <v>34010335</v>
      </c>
      <c r="C1880" s="20"/>
      <c r="D1880" s="20"/>
      <c r="E1880" s="17" t="s">
        <v>807</v>
      </c>
      <c r="F1880" s="21" t="s">
        <v>298</v>
      </c>
      <c r="G1880" s="21" t="s">
        <v>205</v>
      </c>
      <c r="H1880" s="21" t="s">
        <v>206</v>
      </c>
      <c r="I1880" s="20">
        <v>25115161045</v>
      </c>
      <c r="J1880" s="20" t="s">
        <v>26547</v>
      </c>
      <c r="K1880" s="24">
        <v>43556</v>
      </c>
      <c r="L1880" s="19">
        <v>0</v>
      </c>
      <c r="M1880" s="28">
        <v>169.95</v>
      </c>
      <c r="N1880" s="24"/>
    </row>
    <row r="1881" spans="2:14" hidden="1" x14ac:dyDescent="0.25">
      <c r="B1881" s="20">
        <v>34010336</v>
      </c>
      <c r="C1881" s="20"/>
      <c r="D1881" s="20"/>
      <c r="E1881" s="17" t="s">
        <v>808</v>
      </c>
      <c r="F1881" s="21" t="s">
        <v>298</v>
      </c>
      <c r="G1881" s="21" t="s">
        <v>205</v>
      </c>
      <c r="H1881" s="21" t="s">
        <v>206</v>
      </c>
      <c r="I1881" s="20">
        <v>25115161046</v>
      </c>
      <c r="J1881" s="20" t="s">
        <v>26548</v>
      </c>
      <c r="K1881" s="24">
        <v>43556</v>
      </c>
      <c r="L1881" s="19">
        <v>0</v>
      </c>
      <c r="M1881" s="28">
        <v>169.95</v>
      </c>
      <c r="N1881" s="24"/>
    </row>
    <row r="1882" spans="2:14" hidden="1" x14ac:dyDescent="0.25">
      <c r="B1882" s="20">
        <v>34010337</v>
      </c>
      <c r="C1882" s="20"/>
      <c r="D1882" s="20"/>
      <c r="E1882" s="17" t="s">
        <v>809</v>
      </c>
      <c r="F1882" s="21" t="s">
        <v>298</v>
      </c>
      <c r="G1882" s="21" t="s">
        <v>205</v>
      </c>
      <c r="H1882" s="21" t="s">
        <v>206</v>
      </c>
      <c r="I1882" s="20">
        <v>25115161047</v>
      </c>
      <c r="J1882" s="20" t="s">
        <v>26549</v>
      </c>
      <c r="K1882" s="24">
        <v>43556</v>
      </c>
      <c r="L1882" s="19">
        <v>0</v>
      </c>
      <c r="M1882" s="28">
        <v>169.95</v>
      </c>
      <c r="N1882" s="24"/>
    </row>
    <row r="1883" spans="2:14" hidden="1" x14ac:dyDescent="0.25">
      <c r="B1883" s="20">
        <v>34010338</v>
      </c>
      <c r="C1883" s="20"/>
      <c r="D1883" s="20"/>
      <c r="E1883" s="17" t="s">
        <v>810</v>
      </c>
      <c r="F1883" s="21" t="s">
        <v>298</v>
      </c>
      <c r="G1883" s="21" t="s">
        <v>205</v>
      </c>
      <c r="H1883" s="21" t="s">
        <v>206</v>
      </c>
      <c r="I1883" s="20">
        <v>25115161048</v>
      </c>
      <c r="J1883" s="20" t="s">
        <v>26550</v>
      </c>
      <c r="K1883" s="24">
        <v>43556</v>
      </c>
      <c r="L1883" s="19">
        <v>0</v>
      </c>
      <c r="M1883" s="28">
        <v>169.95</v>
      </c>
      <c r="N1883" s="24"/>
    </row>
    <row r="1884" spans="2:14" hidden="1" x14ac:dyDescent="0.25">
      <c r="B1884" s="20">
        <v>34010339</v>
      </c>
      <c r="C1884" s="20"/>
      <c r="D1884" s="20"/>
      <c r="E1884" s="17" t="s">
        <v>772</v>
      </c>
      <c r="F1884" s="21" t="s">
        <v>298</v>
      </c>
      <c r="G1884" s="21" t="s">
        <v>205</v>
      </c>
      <c r="H1884" s="21" t="s">
        <v>206</v>
      </c>
      <c r="I1884" s="20">
        <v>25125161036</v>
      </c>
      <c r="J1884" s="20" t="s">
        <v>26551</v>
      </c>
      <c r="K1884" s="24">
        <v>43556</v>
      </c>
      <c r="L1884" s="19">
        <v>0</v>
      </c>
      <c r="M1884" s="28">
        <v>149.94999999999999</v>
      </c>
      <c r="N1884" s="24"/>
    </row>
    <row r="1885" spans="2:14" hidden="1" x14ac:dyDescent="0.25">
      <c r="B1885" s="20">
        <v>34010340</v>
      </c>
      <c r="C1885" s="20"/>
      <c r="D1885" s="20"/>
      <c r="E1885" s="17" t="s">
        <v>773</v>
      </c>
      <c r="F1885" s="21" t="s">
        <v>298</v>
      </c>
      <c r="G1885" s="21" t="s">
        <v>205</v>
      </c>
      <c r="H1885" s="21" t="s">
        <v>206</v>
      </c>
      <c r="I1885" s="20">
        <v>25125161037</v>
      </c>
      <c r="J1885" s="20" t="s">
        <v>26552</v>
      </c>
      <c r="K1885" s="24">
        <v>43556</v>
      </c>
      <c r="L1885" s="19">
        <v>0</v>
      </c>
      <c r="M1885" s="28">
        <v>149.94999999999999</v>
      </c>
      <c r="N1885" s="24"/>
    </row>
    <row r="1886" spans="2:14" hidden="1" x14ac:dyDescent="0.25">
      <c r="B1886" s="20">
        <v>34010341</v>
      </c>
      <c r="C1886" s="20"/>
      <c r="D1886" s="20"/>
      <c r="E1886" s="17" t="s">
        <v>774</v>
      </c>
      <c r="F1886" s="21" t="s">
        <v>298</v>
      </c>
      <c r="G1886" s="21" t="s">
        <v>205</v>
      </c>
      <c r="H1886" s="21" t="s">
        <v>206</v>
      </c>
      <c r="I1886" s="20">
        <v>25125161038</v>
      </c>
      <c r="J1886" s="20" t="s">
        <v>26553</v>
      </c>
      <c r="K1886" s="24">
        <v>43556</v>
      </c>
      <c r="L1886" s="19">
        <v>0</v>
      </c>
      <c r="M1886" s="28">
        <v>149.94999999999999</v>
      </c>
      <c r="N1886" s="24"/>
    </row>
    <row r="1887" spans="2:14" hidden="1" x14ac:dyDescent="0.25">
      <c r="B1887" s="20">
        <v>34010342</v>
      </c>
      <c r="C1887" s="20"/>
      <c r="D1887" s="20"/>
      <c r="E1887" s="17" t="s">
        <v>775</v>
      </c>
      <c r="F1887" s="21" t="s">
        <v>298</v>
      </c>
      <c r="G1887" s="21" t="s">
        <v>205</v>
      </c>
      <c r="H1887" s="21" t="s">
        <v>206</v>
      </c>
      <c r="I1887" s="20">
        <v>25125161039</v>
      </c>
      <c r="J1887" s="20" t="s">
        <v>26554</v>
      </c>
      <c r="K1887" s="24">
        <v>43556</v>
      </c>
      <c r="L1887" s="19">
        <v>0</v>
      </c>
      <c r="M1887" s="28">
        <v>149.94999999999999</v>
      </c>
      <c r="N1887" s="24"/>
    </row>
    <row r="1888" spans="2:14" hidden="1" x14ac:dyDescent="0.25">
      <c r="B1888" s="20">
        <v>34010343</v>
      </c>
      <c r="C1888" s="20"/>
      <c r="D1888" s="20"/>
      <c r="E1888" s="17" t="s">
        <v>776</v>
      </c>
      <c r="F1888" s="21" t="s">
        <v>298</v>
      </c>
      <c r="G1888" s="21" t="s">
        <v>205</v>
      </c>
      <c r="H1888" s="21" t="s">
        <v>206</v>
      </c>
      <c r="I1888" s="20">
        <v>25125161040</v>
      </c>
      <c r="J1888" s="20" t="s">
        <v>26555</v>
      </c>
      <c r="K1888" s="24">
        <v>43556</v>
      </c>
      <c r="L1888" s="19">
        <v>0</v>
      </c>
      <c r="M1888" s="28">
        <v>149.94999999999999</v>
      </c>
      <c r="N1888" s="24"/>
    </row>
    <row r="1889" spans="1:14" hidden="1" x14ac:dyDescent="0.25">
      <c r="B1889" s="20">
        <v>34010344</v>
      </c>
      <c r="C1889" s="20"/>
      <c r="D1889" s="20"/>
      <c r="E1889" s="17" t="s">
        <v>777</v>
      </c>
      <c r="F1889" s="21" t="s">
        <v>298</v>
      </c>
      <c r="G1889" s="21" t="s">
        <v>205</v>
      </c>
      <c r="H1889" s="21" t="s">
        <v>206</v>
      </c>
      <c r="I1889" s="20">
        <v>25125161041</v>
      </c>
      <c r="J1889" s="20" t="s">
        <v>26556</v>
      </c>
      <c r="K1889" s="24">
        <v>43556</v>
      </c>
      <c r="L1889" s="19">
        <v>0</v>
      </c>
      <c r="M1889" s="28">
        <v>149.94999999999999</v>
      </c>
      <c r="N1889" s="24"/>
    </row>
    <row r="1890" spans="1:14" hidden="1" x14ac:dyDescent="0.25">
      <c r="B1890" s="20">
        <v>34010345</v>
      </c>
      <c r="C1890" s="20"/>
      <c r="D1890" s="20"/>
      <c r="E1890" s="17" t="s">
        <v>778</v>
      </c>
      <c r="F1890" s="21" t="s">
        <v>298</v>
      </c>
      <c r="G1890" s="21" t="s">
        <v>205</v>
      </c>
      <c r="H1890" s="21" t="s">
        <v>206</v>
      </c>
      <c r="I1890" s="20">
        <v>25125161042</v>
      </c>
      <c r="J1890" s="20" t="s">
        <v>26557</v>
      </c>
      <c r="K1890" s="24">
        <v>43556</v>
      </c>
      <c r="L1890" s="19">
        <v>0</v>
      </c>
      <c r="M1890" s="28">
        <v>149.94999999999999</v>
      </c>
      <c r="N1890" s="24"/>
    </row>
    <row r="1891" spans="1:14" hidden="1" x14ac:dyDescent="0.25">
      <c r="B1891" s="20">
        <v>34010346</v>
      </c>
      <c r="C1891" s="20"/>
      <c r="D1891" s="20"/>
      <c r="E1891" s="17" t="s">
        <v>779</v>
      </c>
      <c r="F1891" s="21" t="s">
        <v>298</v>
      </c>
      <c r="G1891" s="21" t="s">
        <v>205</v>
      </c>
      <c r="H1891" s="21" t="s">
        <v>206</v>
      </c>
      <c r="I1891" s="20">
        <v>25125161043</v>
      </c>
      <c r="J1891" s="20" t="s">
        <v>26558</v>
      </c>
      <c r="K1891" s="24">
        <v>43556</v>
      </c>
      <c r="L1891" s="19">
        <v>0</v>
      </c>
      <c r="M1891" s="28">
        <v>149.94999999999999</v>
      </c>
      <c r="N1891" s="24"/>
    </row>
    <row r="1892" spans="1:14" hidden="1" x14ac:dyDescent="0.25">
      <c r="B1892" s="20">
        <v>34010347</v>
      </c>
      <c r="C1892" s="20"/>
      <c r="D1892" s="20"/>
      <c r="E1892" s="17" t="s">
        <v>780</v>
      </c>
      <c r="F1892" s="21" t="s">
        <v>298</v>
      </c>
      <c r="G1892" s="21" t="s">
        <v>205</v>
      </c>
      <c r="H1892" s="21" t="s">
        <v>206</v>
      </c>
      <c r="I1892" s="20">
        <v>25125161044</v>
      </c>
      <c r="J1892" s="20" t="s">
        <v>26559</v>
      </c>
      <c r="K1892" s="24">
        <v>43556</v>
      </c>
      <c r="L1892" s="19">
        <v>0</v>
      </c>
      <c r="M1892" s="28">
        <v>149.94999999999999</v>
      </c>
      <c r="N1892" s="24"/>
    </row>
    <row r="1893" spans="1:14" hidden="1" x14ac:dyDescent="0.25">
      <c r="B1893" s="20">
        <v>34010348</v>
      </c>
      <c r="C1893" s="20"/>
      <c r="D1893" s="20"/>
      <c r="E1893" s="17" t="s">
        <v>781</v>
      </c>
      <c r="F1893" s="21" t="s">
        <v>298</v>
      </c>
      <c r="G1893" s="21" t="s">
        <v>205</v>
      </c>
      <c r="H1893" s="21" t="s">
        <v>206</v>
      </c>
      <c r="I1893" s="20">
        <v>25125161045</v>
      </c>
      <c r="J1893" s="20" t="s">
        <v>26560</v>
      </c>
      <c r="K1893" s="24">
        <v>43556</v>
      </c>
      <c r="L1893" s="19">
        <v>0</v>
      </c>
      <c r="M1893" s="28">
        <v>149.94999999999999</v>
      </c>
      <c r="N1893" s="24"/>
    </row>
    <row r="1894" spans="1:14" hidden="1" x14ac:dyDescent="0.25">
      <c r="B1894" s="20">
        <v>34010349</v>
      </c>
      <c r="C1894" s="20"/>
      <c r="D1894" s="20"/>
      <c r="E1894" s="17" t="s">
        <v>782</v>
      </c>
      <c r="F1894" s="21" t="s">
        <v>298</v>
      </c>
      <c r="G1894" s="21" t="s">
        <v>205</v>
      </c>
      <c r="H1894" s="21" t="s">
        <v>206</v>
      </c>
      <c r="I1894" s="20">
        <v>25125161046</v>
      </c>
      <c r="J1894" s="20" t="s">
        <v>26561</v>
      </c>
      <c r="K1894" s="24">
        <v>43556</v>
      </c>
      <c r="L1894" s="19">
        <v>0</v>
      </c>
      <c r="M1894" s="28">
        <v>149.94999999999999</v>
      </c>
      <c r="N1894" s="24"/>
    </row>
    <row r="1895" spans="1:14" hidden="1" x14ac:dyDescent="0.25">
      <c r="B1895" s="20">
        <v>34010350</v>
      </c>
      <c r="C1895" s="20"/>
      <c r="D1895" s="20"/>
      <c r="E1895" s="17" t="s">
        <v>783</v>
      </c>
      <c r="F1895" s="21" t="s">
        <v>298</v>
      </c>
      <c r="G1895" s="21" t="s">
        <v>205</v>
      </c>
      <c r="H1895" s="21" t="s">
        <v>206</v>
      </c>
      <c r="I1895" s="20">
        <v>25125161047</v>
      </c>
      <c r="J1895" s="20" t="s">
        <v>26562</v>
      </c>
      <c r="K1895" s="24">
        <v>43556</v>
      </c>
      <c r="L1895" s="19">
        <v>0</v>
      </c>
      <c r="M1895" s="28">
        <v>149.94999999999999</v>
      </c>
      <c r="N1895" s="24"/>
    </row>
    <row r="1896" spans="1:14" hidden="1" x14ac:dyDescent="0.25">
      <c r="B1896" s="20">
        <v>34010351</v>
      </c>
      <c r="C1896" s="20"/>
      <c r="D1896" s="20"/>
      <c r="E1896" s="17" t="s">
        <v>784</v>
      </c>
      <c r="F1896" s="21" t="s">
        <v>298</v>
      </c>
      <c r="G1896" s="21" t="s">
        <v>205</v>
      </c>
      <c r="H1896" s="21" t="s">
        <v>206</v>
      </c>
      <c r="I1896" s="20">
        <v>25125161048</v>
      </c>
      <c r="J1896" s="20" t="s">
        <v>26563</v>
      </c>
      <c r="K1896" s="24">
        <v>43556</v>
      </c>
      <c r="L1896" s="19">
        <v>0</v>
      </c>
      <c r="M1896" s="28">
        <v>149.94999999999999</v>
      </c>
      <c r="N1896" s="24"/>
    </row>
    <row r="1897" spans="1:14" hidden="1" x14ac:dyDescent="0.25">
      <c r="A1897" s="17" t="s">
        <v>26643</v>
      </c>
      <c r="B1897" s="20">
        <v>34041343</v>
      </c>
      <c r="C1897" s="20"/>
      <c r="D1897" s="20"/>
      <c r="E1897" s="17" t="s">
        <v>1456</v>
      </c>
      <c r="F1897" s="21" t="s">
        <v>298</v>
      </c>
      <c r="G1897" s="21" t="s">
        <v>205</v>
      </c>
      <c r="H1897" s="21" t="s">
        <v>206</v>
      </c>
      <c r="I1897" s="20">
        <v>222001523742</v>
      </c>
      <c r="J1897" s="20" t="s">
        <v>26644</v>
      </c>
      <c r="K1897" s="24"/>
      <c r="L1897" s="19">
        <v>0</v>
      </c>
      <c r="M1897" s="28">
        <v>499.95</v>
      </c>
      <c r="N1897" s="24"/>
    </row>
    <row r="1898" spans="1:14" hidden="1" x14ac:dyDescent="0.25">
      <c r="A1898" s="17" t="s">
        <v>26645</v>
      </c>
      <c r="B1898" s="20">
        <v>34041344</v>
      </c>
      <c r="C1898" s="20"/>
      <c r="D1898" s="20"/>
      <c r="E1898" s="17" t="s">
        <v>1457</v>
      </c>
      <c r="F1898" s="21" t="s">
        <v>298</v>
      </c>
      <c r="G1898" s="21" t="s">
        <v>205</v>
      </c>
      <c r="H1898" s="21" t="s">
        <v>206</v>
      </c>
      <c r="I1898" s="20">
        <v>222001523743</v>
      </c>
      <c r="J1898" s="20" t="s">
        <v>26646</v>
      </c>
      <c r="K1898" s="24"/>
      <c r="L1898" s="19">
        <v>0</v>
      </c>
      <c r="M1898" s="28">
        <v>499.95</v>
      </c>
      <c r="N1898" s="24"/>
    </row>
    <row r="1899" spans="1:14" hidden="1" x14ac:dyDescent="0.25">
      <c r="A1899" s="17" t="s">
        <v>26647</v>
      </c>
      <c r="B1899" s="20">
        <v>34041345</v>
      </c>
      <c r="C1899" s="20"/>
      <c r="D1899" s="20"/>
      <c r="E1899" s="17" t="s">
        <v>1458</v>
      </c>
      <c r="F1899" s="21" t="s">
        <v>298</v>
      </c>
      <c r="G1899" s="21" t="s">
        <v>205</v>
      </c>
      <c r="H1899" s="21" t="s">
        <v>206</v>
      </c>
      <c r="I1899" s="20">
        <v>222001523744</v>
      </c>
      <c r="J1899" s="20" t="s">
        <v>26648</v>
      </c>
      <c r="K1899" s="24"/>
      <c r="L1899" s="19">
        <v>0</v>
      </c>
      <c r="M1899" s="28">
        <v>499.95</v>
      </c>
      <c r="N1899" s="24"/>
    </row>
    <row r="1900" spans="1:14" hidden="1" x14ac:dyDescent="0.25">
      <c r="A1900" s="17" t="s">
        <v>26649</v>
      </c>
      <c r="B1900" s="20">
        <v>34041346</v>
      </c>
      <c r="C1900" s="20"/>
      <c r="D1900" s="20"/>
      <c r="E1900" s="17" t="s">
        <v>1459</v>
      </c>
      <c r="F1900" s="21" t="s">
        <v>298</v>
      </c>
      <c r="G1900" s="21" t="s">
        <v>205</v>
      </c>
      <c r="H1900" s="21" t="s">
        <v>206</v>
      </c>
      <c r="I1900" s="20">
        <v>222001523745</v>
      </c>
      <c r="J1900" s="20" t="s">
        <v>26650</v>
      </c>
      <c r="K1900" s="24"/>
      <c r="L1900" s="19">
        <v>0</v>
      </c>
      <c r="M1900" s="28">
        <v>499.95</v>
      </c>
      <c r="N1900" s="24"/>
    </row>
    <row r="1901" spans="1:14" hidden="1" x14ac:dyDescent="0.25">
      <c r="B1901" s="20">
        <v>34041347</v>
      </c>
      <c r="C1901" s="20"/>
      <c r="D1901" s="20"/>
      <c r="E1901" s="17" t="s">
        <v>1460</v>
      </c>
      <c r="F1901" s="21" t="s">
        <v>298</v>
      </c>
      <c r="G1901" s="21" t="s">
        <v>205</v>
      </c>
      <c r="H1901" s="21" t="s">
        <v>206</v>
      </c>
      <c r="I1901" s="20">
        <v>222001523746</v>
      </c>
      <c r="J1901" s="20" t="s">
        <v>26651</v>
      </c>
      <c r="K1901" s="24"/>
      <c r="L1901" s="19">
        <v>0</v>
      </c>
      <c r="M1901" s="28">
        <v>499.95</v>
      </c>
      <c r="N1901" s="24"/>
    </row>
    <row r="1902" spans="1:14" hidden="1" x14ac:dyDescent="0.25">
      <c r="B1902" s="20">
        <v>34040720</v>
      </c>
      <c r="C1902" s="20"/>
      <c r="D1902" s="20"/>
      <c r="E1902" s="17" t="s">
        <v>836</v>
      </c>
      <c r="F1902" s="21" t="s">
        <v>298</v>
      </c>
      <c r="G1902" s="21" t="s">
        <v>205</v>
      </c>
      <c r="H1902" s="21" t="s">
        <v>206</v>
      </c>
      <c r="I1902" s="20">
        <v>222101310037</v>
      </c>
      <c r="J1902" s="20" t="s">
        <v>26652</v>
      </c>
      <c r="K1902" s="24">
        <v>42387</v>
      </c>
      <c r="L1902" s="19">
        <v>0</v>
      </c>
      <c r="M1902" s="28">
        <v>369.95</v>
      </c>
      <c r="N1902" s="24"/>
    </row>
    <row r="1903" spans="1:14" hidden="1" x14ac:dyDescent="0.25">
      <c r="B1903" s="20">
        <v>34040725</v>
      </c>
      <c r="C1903" s="20"/>
      <c r="D1903" s="20"/>
      <c r="E1903" s="17" t="s">
        <v>837</v>
      </c>
      <c r="F1903" s="21" t="s">
        <v>298</v>
      </c>
      <c r="G1903" s="21" t="s">
        <v>205</v>
      </c>
      <c r="H1903" s="21" t="s">
        <v>206</v>
      </c>
      <c r="I1903" s="20">
        <v>222101310042</v>
      </c>
      <c r="J1903" s="20" t="s">
        <v>26653</v>
      </c>
      <c r="K1903" s="24">
        <v>42387</v>
      </c>
      <c r="L1903" s="19">
        <v>0</v>
      </c>
      <c r="M1903" s="28">
        <v>369.95</v>
      </c>
      <c r="N1903" s="24"/>
    </row>
    <row r="1904" spans="1:14" hidden="1" x14ac:dyDescent="0.25">
      <c r="B1904" s="20">
        <v>34040731</v>
      </c>
      <c r="C1904" s="20"/>
      <c r="D1904" s="20"/>
      <c r="E1904" s="17" t="s">
        <v>838</v>
      </c>
      <c r="F1904" s="21" t="s">
        <v>298</v>
      </c>
      <c r="G1904" s="21" t="s">
        <v>205</v>
      </c>
      <c r="H1904" s="21" t="s">
        <v>206</v>
      </c>
      <c r="I1904" s="20">
        <v>222101310048</v>
      </c>
      <c r="J1904" s="20" t="s">
        <v>26654</v>
      </c>
      <c r="K1904" s="24">
        <v>42387</v>
      </c>
      <c r="L1904" s="19">
        <v>0</v>
      </c>
      <c r="M1904" s="28">
        <v>369.95</v>
      </c>
      <c r="N1904" s="24"/>
    </row>
    <row r="1905" spans="1:14" hidden="1" x14ac:dyDescent="0.25">
      <c r="B1905" s="20">
        <v>34040732</v>
      </c>
      <c r="C1905" s="20"/>
      <c r="D1905" s="20"/>
      <c r="E1905" s="17" t="s">
        <v>839</v>
      </c>
      <c r="F1905" s="21" t="s">
        <v>298</v>
      </c>
      <c r="G1905" s="21" t="s">
        <v>205</v>
      </c>
      <c r="H1905" s="21" t="s">
        <v>206</v>
      </c>
      <c r="I1905" s="20">
        <v>222101312236</v>
      </c>
      <c r="J1905" s="20" t="s">
        <v>26655</v>
      </c>
      <c r="K1905" s="24">
        <v>42387</v>
      </c>
      <c r="L1905" s="19">
        <v>0</v>
      </c>
      <c r="M1905" s="28">
        <v>369.95</v>
      </c>
      <c r="N1905" s="24"/>
    </row>
    <row r="1906" spans="1:14" hidden="1" x14ac:dyDescent="0.25">
      <c r="B1906" s="20">
        <v>34040733</v>
      </c>
      <c r="C1906" s="20"/>
      <c r="D1906" s="20"/>
      <c r="E1906" s="17" t="s">
        <v>840</v>
      </c>
      <c r="F1906" s="21" t="s">
        <v>298</v>
      </c>
      <c r="G1906" s="21" t="s">
        <v>205</v>
      </c>
      <c r="H1906" s="21" t="s">
        <v>206</v>
      </c>
      <c r="I1906" s="20">
        <v>222101312237</v>
      </c>
      <c r="J1906" s="20" t="s">
        <v>26656</v>
      </c>
      <c r="K1906" s="24">
        <v>42387</v>
      </c>
      <c r="L1906" s="19">
        <v>0</v>
      </c>
      <c r="M1906" s="28">
        <v>369.95</v>
      </c>
      <c r="N1906" s="24"/>
    </row>
    <row r="1907" spans="1:14" hidden="1" x14ac:dyDescent="0.25">
      <c r="B1907" s="20">
        <v>34040735</v>
      </c>
      <c r="C1907" s="20"/>
      <c r="D1907" s="20"/>
      <c r="E1907" s="17" t="s">
        <v>841</v>
      </c>
      <c r="F1907" s="21" t="s">
        <v>298</v>
      </c>
      <c r="G1907" s="21" t="s">
        <v>205</v>
      </c>
      <c r="H1907" s="21" t="s">
        <v>206</v>
      </c>
      <c r="I1907" s="20">
        <v>222101312239</v>
      </c>
      <c r="J1907" s="20" t="s">
        <v>26657</v>
      </c>
      <c r="K1907" s="24">
        <v>42387</v>
      </c>
      <c r="L1907" s="19">
        <v>0</v>
      </c>
      <c r="M1907" s="28">
        <v>369.95</v>
      </c>
      <c r="N1907" s="24"/>
    </row>
    <row r="1908" spans="1:14" hidden="1" x14ac:dyDescent="0.25">
      <c r="B1908" s="20">
        <v>34040737</v>
      </c>
      <c r="C1908" s="20"/>
      <c r="D1908" s="20"/>
      <c r="E1908" s="17" t="s">
        <v>842</v>
      </c>
      <c r="F1908" s="21" t="s">
        <v>298</v>
      </c>
      <c r="G1908" s="21" t="s">
        <v>205</v>
      </c>
      <c r="H1908" s="21" t="s">
        <v>206</v>
      </c>
      <c r="I1908" s="20">
        <v>222101312241</v>
      </c>
      <c r="J1908" s="20" t="s">
        <v>26658</v>
      </c>
      <c r="K1908" s="24">
        <v>42387</v>
      </c>
      <c r="L1908" s="19">
        <v>0</v>
      </c>
      <c r="M1908" s="28">
        <v>369.95</v>
      </c>
      <c r="N1908" s="24"/>
    </row>
    <row r="1909" spans="1:14" hidden="1" x14ac:dyDescent="0.25">
      <c r="B1909" s="20">
        <v>34040743</v>
      </c>
      <c r="C1909" s="20"/>
      <c r="D1909" s="20"/>
      <c r="E1909" s="17" t="s">
        <v>843</v>
      </c>
      <c r="F1909" s="21" t="s">
        <v>298</v>
      </c>
      <c r="G1909" s="21" t="s">
        <v>205</v>
      </c>
      <c r="H1909" s="21" t="s">
        <v>206</v>
      </c>
      <c r="I1909" s="20">
        <v>222101312247</v>
      </c>
      <c r="J1909" s="20" t="s">
        <v>26659</v>
      </c>
      <c r="K1909" s="24">
        <v>42387</v>
      </c>
      <c r="L1909" s="19">
        <v>0</v>
      </c>
      <c r="M1909" s="28">
        <v>369.95</v>
      </c>
      <c r="N1909" s="24"/>
    </row>
    <row r="1910" spans="1:14" hidden="1" x14ac:dyDescent="0.25">
      <c r="B1910" s="20">
        <v>34040744</v>
      </c>
      <c r="C1910" s="20"/>
      <c r="D1910" s="20"/>
      <c r="E1910" s="17" t="s">
        <v>844</v>
      </c>
      <c r="F1910" s="21" t="s">
        <v>298</v>
      </c>
      <c r="G1910" s="21" t="s">
        <v>205</v>
      </c>
      <c r="H1910" s="21" t="s">
        <v>206</v>
      </c>
      <c r="I1910" s="20">
        <v>222101312248</v>
      </c>
      <c r="J1910" s="20" t="s">
        <v>26660</v>
      </c>
      <c r="K1910" s="24">
        <v>42387</v>
      </c>
      <c r="L1910" s="19">
        <v>0</v>
      </c>
      <c r="M1910" s="28">
        <v>369.95</v>
      </c>
      <c r="N1910" s="24"/>
    </row>
    <row r="1911" spans="1:14" hidden="1" x14ac:dyDescent="0.25">
      <c r="B1911" s="20">
        <v>34040745</v>
      </c>
      <c r="C1911" s="20"/>
      <c r="D1911" s="20"/>
      <c r="E1911" s="17" t="s">
        <v>820</v>
      </c>
      <c r="F1911" s="21" t="s">
        <v>298</v>
      </c>
      <c r="G1911" s="21" t="s">
        <v>205</v>
      </c>
      <c r="H1911" s="21" t="s">
        <v>206</v>
      </c>
      <c r="I1911" s="20">
        <v>222101312636</v>
      </c>
      <c r="J1911" s="20" t="s">
        <v>26661</v>
      </c>
      <c r="K1911" s="24">
        <v>42387</v>
      </c>
      <c r="L1911" s="19">
        <v>0</v>
      </c>
      <c r="M1911" s="28">
        <v>369.95</v>
      </c>
      <c r="N1911" s="24"/>
    </row>
    <row r="1912" spans="1:14" hidden="1" x14ac:dyDescent="0.25">
      <c r="B1912" s="20">
        <v>34040746</v>
      </c>
      <c r="C1912" s="20"/>
      <c r="D1912" s="20"/>
      <c r="E1912" s="17" t="s">
        <v>821</v>
      </c>
      <c r="F1912" s="21" t="s">
        <v>298</v>
      </c>
      <c r="G1912" s="21" t="s">
        <v>205</v>
      </c>
      <c r="H1912" s="21" t="s">
        <v>206</v>
      </c>
      <c r="I1912" s="20">
        <v>222101312637</v>
      </c>
      <c r="J1912" s="20" t="s">
        <v>26662</v>
      </c>
      <c r="K1912" s="24">
        <v>42387</v>
      </c>
      <c r="L1912" s="19">
        <v>0</v>
      </c>
      <c r="M1912" s="28">
        <v>369.95</v>
      </c>
      <c r="N1912" s="24"/>
    </row>
    <row r="1913" spans="1:14" hidden="1" x14ac:dyDescent="0.25">
      <c r="B1913" s="20">
        <v>34040750</v>
      </c>
      <c r="C1913" s="20"/>
      <c r="D1913" s="20"/>
      <c r="E1913" s="17" t="s">
        <v>822</v>
      </c>
      <c r="F1913" s="21" t="s">
        <v>298</v>
      </c>
      <c r="G1913" s="21" t="s">
        <v>205</v>
      </c>
      <c r="H1913" s="21" t="s">
        <v>206</v>
      </c>
      <c r="I1913" s="20">
        <v>222101312641</v>
      </c>
      <c r="J1913" s="20" t="s">
        <v>26663</v>
      </c>
      <c r="K1913" s="24">
        <v>42387</v>
      </c>
      <c r="L1913" s="19">
        <v>0</v>
      </c>
      <c r="M1913" s="28">
        <v>369.95</v>
      </c>
      <c r="N1913" s="24"/>
    </row>
    <row r="1914" spans="1:14" hidden="1" x14ac:dyDescent="0.25">
      <c r="B1914" s="20">
        <v>34040758</v>
      </c>
      <c r="C1914" s="20"/>
      <c r="D1914" s="20"/>
      <c r="E1914" s="17" t="s">
        <v>814</v>
      </c>
      <c r="F1914" s="21" t="s">
        <v>298</v>
      </c>
      <c r="G1914" s="21" t="s">
        <v>205</v>
      </c>
      <c r="H1914" s="21" t="s">
        <v>206</v>
      </c>
      <c r="I1914" s="20">
        <v>222101312836</v>
      </c>
      <c r="J1914" s="20" t="s">
        <v>26664</v>
      </c>
      <c r="K1914" s="24">
        <v>42387</v>
      </c>
      <c r="L1914" s="19">
        <v>0</v>
      </c>
      <c r="M1914" s="28">
        <v>369.95</v>
      </c>
      <c r="N1914" s="24"/>
    </row>
    <row r="1915" spans="1:14" hidden="1" x14ac:dyDescent="0.25">
      <c r="B1915" s="20">
        <v>34040759</v>
      </c>
      <c r="C1915" s="20"/>
      <c r="D1915" s="20"/>
      <c r="E1915" s="17" t="s">
        <v>815</v>
      </c>
      <c r="F1915" s="21" t="s">
        <v>298</v>
      </c>
      <c r="G1915" s="21" t="s">
        <v>205</v>
      </c>
      <c r="H1915" s="21" t="s">
        <v>206</v>
      </c>
      <c r="I1915" s="20">
        <v>222101312837</v>
      </c>
      <c r="J1915" s="20" t="s">
        <v>26665</v>
      </c>
      <c r="K1915" s="24">
        <v>42387</v>
      </c>
      <c r="L1915" s="19">
        <v>0</v>
      </c>
      <c r="M1915" s="28">
        <v>369.95</v>
      </c>
      <c r="N1915" s="24"/>
    </row>
    <row r="1916" spans="1:14" hidden="1" x14ac:dyDescent="0.25">
      <c r="B1916" s="20">
        <v>34040761</v>
      </c>
      <c r="C1916" s="20"/>
      <c r="D1916" s="20"/>
      <c r="E1916" s="17" t="s">
        <v>816</v>
      </c>
      <c r="F1916" s="21" t="s">
        <v>298</v>
      </c>
      <c r="G1916" s="21" t="s">
        <v>205</v>
      </c>
      <c r="H1916" s="21" t="s">
        <v>206</v>
      </c>
      <c r="I1916" s="20">
        <v>222101312839</v>
      </c>
      <c r="J1916" s="20" t="s">
        <v>26666</v>
      </c>
      <c r="K1916" s="24">
        <v>42387</v>
      </c>
      <c r="L1916" s="19">
        <v>0</v>
      </c>
      <c r="M1916" s="28">
        <v>369.95</v>
      </c>
      <c r="N1916" s="24"/>
    </row>
    <row r="1917" spans="1:14" hidden="1" x14ac:dyDescent="0.25">
      <c r="B1917" s="20">
        <v>34040763</v>
      </c>
      <c r="C1917" s="20"/>
      <c r="D1917" s="20"/>
      <c r="E1917" s="17" t="s">
        <v>817</v>
      </c>
      <c r="F1917" s="21" t="s">
        <v>298</v>
      </c>
      <c r="G1917" s="21" t="s">
        <v>205</v>
      </c>
      <c r="H1917" s="21" t="s">
        <v>206</v>
      </c>
      <c r="I1917" s="20">
        <v>222101312841</v>
      </c>
      <c r="J1917" s="20" t="s">
        <v>26667</v>
      </c>
      <c r="K1917" s="24">
        <v>42387</v>
      </c>
      <c r="L1917" s="19">
        <v>0</v>
      </c>
      <c r="M1917" s="28">
        <v>369.95</v>
      </c>
      <c r="N1917" s="24"/>
    </row>
    <row r="1918" spans="1:14" hidden="1" x14ac:dyDescent="0.25">
      <c r="B1918" s="20">
        <v>34040766</v>
      </c>
      <c r="C1918" s="20"/>
      <c r="D1918" s="20"/>
      <c r="E1918" s="17" t="s">
        <v>818</v>
      </c>
      <c r="F1918" s="21" t="s">
        <v>298</v>
      </c>
      <c r="G1918" s="21" t="s">
        <v>205</v>
      </c>
      <c r="H1918" s="21" t="s">
        <v>206</v>
      </c>
      <c r="I1918" s="20">
        <v>222101312844</v>
      </c>
      <c r="J1918" s="20" t="s">
        <v>26668</v>
      </c>
      <c r="K1918" s="24">
        <v>42387</v>
      </c>
      <c r="L1918" s="19">
        <v>0</v>
      </c>
      <c r="M1918" s="28">
        <v>369.95</v>
      </c>
      <c r="N1918" s="24"/>
    </row>
    <row r="1919" spans="1:14" hidden="1" x14ac:dyDescent="0.25">
      <c r="B1919" s="20">
        <v>34040769</v>
      </c>
      <c r="C1919" s="20"/>
      <c r="D1919" s="20"/>
      <c r="E1919" s="17" t="s">
        <v>819</v>
      </c>
      <c r="F1919" s="21" t="s">
        <v>298</v>
      </c>
      <c r="G1919" s="21" t="s">
        <v>205</v>
      </c>
      <c r="H1919" s="21" t="s">
        <v>206</v>
      </c>
      <c r="I1919" s="20">
        <v>222101312847</v>
      </c>
      <c r="J1919" s="20" t="s">
        <v>26669</v>
      </c>
      <c r="K1919" s="24">
        <v>42387</v>
      </c>
      <c r="L1919" s="19">
        <v>0</v>
      </c>
      <c r="M1919" s="28">
        <v>369.95</v>
      </c>
      <c r="N1919" s="24"/>
    </row>
    <row r="1920" spans="1:14" hidden="1" x14ac:dyDescent="0.25">
      <c r="A1920" s="17" t="s">
        <v>26670</v>
      </c>
      <c r="B1920" s="20">
        <v>34041048</v>
      </c>
      <c r="C1920" s="20"/>
      <c r="D1920" s="20"/>
      <c r="E1920" s="17" t="s">
        <v>899</v>
      </c>
      <c r="F1920" s="21" t="s">
        <v>298</v>
      </c>
      <c r="G1920" s="21" t="s">
        <v>205</v>
      </c>
      <c r="H1920" s="21" t="s">
        <v>206</v>
      </c>
      <c r="I1920" s="20">
        <v>222101510036</v>
      </c>
      <c r="J1920" s="20" t="s">
        <v>26671</v>
      </c>
      <c r="K1920" s="24">
        <v>43711</v>
      </c>
      <c r="L1920" s="19">
        <v>0</v>
      </c>
      <c r="M1920" s="28">
        <v>369.95</v>
      </c>
      <c r="N1920" s="24"/>
    </row>
    <row r="1921" spans="1:14" hidden="1" x14ac:dyDescent="0.25">
      <c r="A1921" s="17" t="s">
        <v>26672</v>
      </c>
      <c r="B1921" s="20">
        <v>34041049</v>
      </c>
      <c r="C1921" s="20"/>
      <c r="D1921" s="20"/>
      <c r="E1921" s="17" t="s">
        <v>900</v>
      </c>
      <c r="F1921" s="21" t="s">
        <v>298</v>
      </c>
      <c r="G1921" s="21" t="s">
        <v>205</v>
      </c>
      <c r="H1921" s="21" t="s">
        <v>206</v>
      </c>
      <c r="I1921" s="20">
        <v>222101510037</v>
      </c>
      <c r="J1921" s="20" t="s">
        <v>26673</v>
      </c>
      <c r="K1921" s="24">
        <v>43711</v>
      </c>
      <c r="L1921" s="19">
        <v>0</v>
      </c>
      <c r="M1921" s="28">
        <v>369.95</v>
      </c>
      <c r="N1921" s="24"/>
    </row>
    <row r="1922" spans="1:14" hidden="1" x14ac:dyDescent="0.25">
      <c r="A1922" s="17" t="s">
        <v>26674</v>
      </c>
      <c r="B1922" s="20">
        <v>34041050</v>
      </c>
      <c r="C1922" s="20"/>
      <c r="D1922" s="20"/>
      <c r="E1922" s="17" t="s">
        <v>901</v>
      </c>
      <c r="F1922" s="21" t="s">
        <v>298</v>
      </c>
      <c r="G1922" s="21" t="s">
        <v>205</v>
      </c>
      <c r="H1922" s="21" t="s">
        <v>206</v>
      </c>
      <c r="I1922" s="20">
        <v>222101510038</v>
      </c>
      <c r="J1922" s="20" t="s">
        <v>26675</v>
      </c>
      <c r="K1922" s="24">
        <v>43711</v>
      </c>
      <c r="L1922" s="19">
        <v>0</v>
      </c>
      <c r="M1922" s="28">
        <v>369.95</v>
      </c>
      <c r="N1922" s="24"/>
    </row>
    <row r="1923" spans="1:14" hidden="1" x14ac:dyDescent="0.25">
      <c r="A1923" s="17" t="s">
        <v>26676</v>
      </c>
      <c r="B1923" s="20">
        <v>34041051</v>
      </c>
      <c r="C1923" s="20"/>
      <c r="D1923" s="20"/>
      <c r="E1923" s="17" t="s">
        <v>902</v>
      </c>
      <c r="F1923" s="21" t="s">
        <v>298</v>
      </c>
      <c r="G1923" s="21" t="s">
        <v>205</v>
      </c>
      <c r="H1923" s="21" t="s">
        <v>206</v>
      </c>
      <c r="I1923" s="20">
        <v>222101510039</v>
      </c>
      <c r="J1923" s="20" t="s">
        <v>26677</v>
      </c>
      <c r="K1923" s="24">
        <v>43711</v>
      </c>
      <c r="L1923" s="19">
        <v>0</v>
      </c>
      <c r="M1923" s="28">
        <v>369.95</v>
      </c>
      <c r="N1923" s="24"/>
    </row>
    <row r="1924" spans="1:14" hidden="1" x14ac:dyDescent="0.25">
      <c r="A1924" s="17" t="s">
        <v>26678</v>
      </c>
      <c r="B1924" s="20">
        <v>34041052</v>
      </c>
      <c r="C1924" s="20"/>
      <c r="D1924" s="20"/>
      <c r="E1924" s="17" t="s">
        <v>903</v>
      </c>
      <c r="F1924" s="21" t="s">
        <v>298</v>
      </c>
      <c r="G1924" s="21" t="s">
        <v>205</v>
      </c>
      <c r="H1924" s="21" t="s">
        <v>206</v>
      </c>
      <c r="I1924" s="20">
        <v>222101510040</v>
      </c>
      <c r="J1924" s="20" t="s">
        <v>26679</v>
      </c>
      <c r="K1924" s="24">
        <v>43711</v>
      </c>
      <c r="L1924" s="19">
        <v>0</v>
      </c>
      <c r="M1924" s="28">
        <v>369.95</v>
      </c>
      <c r="N1924" s="24"/>
    </row>
    <row r="1925" spans="1:14" hidden="1" x14ac:dyDescent="0.25">
      <c r="A1925" s="17" t="s">
        <v>26680</v>
      </c>
      <c r="B1925" s="20">
        <v>34041053</v>
      </c>
      <c r="C1925" s="20"/>
      <c r="D1925" s="20"/>
      <c r="E1925" s="17" t="s">
        <v>904</v>
      </c>
      <c r="F1925" s="21" t="s">
        <v>298</v>
      </c>
      <c r="G1925" s="21" t="s">
        <v>205</v>
      </c>
      <c r="H1925" s="21" t="s">
        <v>206</v>
      </c>
      <c r="I1925" s="20">
        <v>222101510041</v>
      </c>
      <c r="J1925" s="20" t="s">
        <v>26681</v>
      </c>
      <c r="K1925" s="24">
        <v>43711</v>
      </c>
      <c r="L1925" s="19">
        <v>0</v>
      </c>
      <c r="M1925" s="28">
        <v>369.95</v>
      </c>
      <c r="N1925" s="24"/>
    </row>
    <row r="1926" spans="1:14" hidden="1" x14ac:dyDescent="0.25">
      <c r="A1926" s="17" t="s">
        <v>26682</v>
      </c>
      <c r="B1926" s="20">
        <v>34041054</v>
      </c>
      <c r="C1926" s="20"/>
      <c r="D1926" s="20"/>
      <c r="E1926" s="17" t="s">
        <v>905</v>
      </c>
      <c r="F1926" s="21" t="s">
        <v>298</v>
      </c>
      <c r="G1926" s="21" t="s">
        <v>205</v>
      </c>
      <c r="H1926" s="21" t="s">
        <v>206</v>
      </c>
      <c r="I1926" s="20">
        <v>222101510042</v>
      </c>
      <c r="J1926" s="20" t="s">
        <v>26683</v>
      </c>
      <c r="K1926" s="24">
        <v>43711</v>
      </c>
      <c r="L1926" s="19">
        <v>0</v>
      </c>
      <c r="M1926" s="28">
        <v>369.95</v>
      </c>
      <c r="N1926" s="24"/>
    </row>
    <row r="1927" spans="1:14" hidden="1" x14ac:dyDescent="0.25">
      <c r="A1927" s="17" t="s">
        <v>26684</v>
      </c>
      <c r="B1927" s="20">
        <v>34041055</v>
      </c>
      <c r="C1927" s="20"/>
      <c r="D1927" s="20"/>
      <c r="E1927" s="17" t="s">
        <v>906</v>
      </c>
      <c r="F1927" s="21" t="s">
        <v>298</v>
      </c>
      <c r="G1927" s="21" t="s">
        <v>205</v>
      </c>
      <c r="H1927" s="21" t="s">
        <v>206</v>
      </c>
      <c r="I1927" s="20">
        <v>222101510043</v>
      </c>
      <c r="J1927" s="20" t="s">
        <v>26685</v>
      </c>
      <c r="K1927" s="24">
        <v>43711</v>
      </c>
      <c r="L1927" s="19">
        <v>0</v>
      </c>
      <c r="M1927" s="28">
        <v>369.95</v>
      </c>
      <c r="N1927" s="24"/>
    </row>
    <row r="1928" spans="1:14" hidden="1" x14ac:dyDescent="0.25">
      <c r="A1928" s="17" t="s">
        <v>26686</v>
      </c>
      <c r="B1928" s="20">
        <v>34041056</v>
      </c>
      <c r="C1928" s="20"/>
      <c r="D1928" s="20"/>
      <c r="E1928" s="17" t="s">
        <v>907</v>
      </c>
      <c r="F1928" s="21" t="s">
        <v>298</v>
      </c>
      <c r="G1928" s="21" t="s">
        <v>205</v>
      </c>
      <c r="H1928" s="21" t="s">
        <v>206</v>
      </c>
      <c r="I1928" s="20">
        <v>222101510044</v>
      </c>
      <c r="J1928" s="20" t="s">
        <v>26687</v>
      </c>
      <c r="K1928" s="24">
        <v>43711</v>
      </c>
      <c r="L1928" s="19">
        <v>0</v>
      </c>
      <c r="M1928" s="28">
        <v>369.95</v>
      </c>
      <c r="N1928" s="24"/>
    </row>
    <row r="1929" spans="1:14" hidden="1" x14ac:dyDescent="0.25">
      <c r="A1929" s="17" t="s">
        <v>26688</v>
      </c>
      <c r="B1929" s="20">
        <v>34041057</v>
      </c>
      <c r="C1929" s="20"/>
      <c r="D1929" s="20"/>
      <c r="E1929" s="17" t="s">
        <v>908</v>
      </c>
      <c r="F1929" s="21" t="s">
        <v>298</v>
      </c>
      <c r="G1929" s="21" t="s">
        <v>205</v>
      </c>
      <c r="H1929" s="21" t="s">
        <v>206</v>
      </c>
      <c r="I1929" s="20">
        <v>222101510045</v>
      </c>
      <c r="J1929" s="20" t="s">
        <v>26689</v>
      </c>
      <c r="K1929" s="24">
        <v>43711</v>
      </c>
      <c r="L1929" s="19">
        <v>0</v>
      </c>
      <c r="M1929" s="28">
        <v>369.95</v>
      </c>
      <c r="N1929" s="24"/>
    </row>
    <row r="1930" spans="1:14" hidden="1" x14ac:dyDescent="0.25">
      <c r="A1930" s="17" t="s">
        <v>26690</v>
      </c>
      <c r="B1930" s="20">
        <v>34041058</v>
      </c>
      <c r="C1930" s="20"/>
      <c r="D1930" s="20"/>
      <c r="E1930" s="17" t="s">
        <v>909</v>
      </c>
      <c r="F1930" s="21" t="s">
        <v>298</v>
      </c>
      <c r="G1930" s="21" t="s">
        <v>205</v>
      </c>
      <c r="H1930" s="21" t="s">
        <v>206</v>
      </c>
      <c r="I1930" s="20">
        <v>222101510046</v>
      </c>
      <c r="J1930" s="20" t="s">
        <v>26691</v>
      </c>
      <c r="K1930" s="24">
        <v>43711</v>
      </c>
      <c r="L1930" s="19">
        <v>0</v>
      </c>
      <c r="M1930" s="28">
        <v>369.95</v>
      </c>
      <c r="N1930" s="24"/>
    </row>
    <row r="1931" spans="1:14" hidden="1" x14ac:dyDescent="0.25">
      <c r="A1931" s="17" t="s">
        <v>26692</v>
      </c>
      <c r="B1931" s="20">
        <v>34041059</v>
      </c>
      <c r="C1931" s="20"/>
      <c r="D1931" s="20"/>
      <c r="E1931" s="17" t="s">
        <v>910</v>
      </c>
      <c r="F1931" s="21" t="s">
        <v>298</v>
      </c>
      <c r="G1931" s="21" t="s">
        <v>205</v>
      </c>
      <c r="H1931" s="21" t="s">
        <v>206</v>
      </c>
      <c r="I1931" s="20">
        <v>222101510047</v>
      </c>
      <c r="J1931" s="20" t="s">
        <v>26693</v>
      </c>
      <c r="K1931" s="24">
        <v>43711</v>
      </c>
      <c r="L1931" s="19">
        <v>0</v>
      </c>
      <c r="M1931" s="28">
        <v>369.95</v>
      </c>
      <c r="N1931" s="24"/>
    </row>
    <row r="1932" spans="1:14" hidden="1" x14ac:dyDescent="0.25">
      <c r="A1932" s="17" t="s">
        <v>26694</v>
      </c>
      <c r="B1932" s="20">
        <v>34041060</v>
      </c>
      <c r="C1932" s="20"/>
      <c r="D1932" s="20"/>
      <c r="E1932" s="17" t="s">
        <v>911</v>
      </c>
      <c r="F1932" s="21" t="s">
        <v>298</v>
      </c>
      <c r="G1932" s="21" t="s">
        <v>205</v>
      </c>
      <c r="H1932" s="21" t="s">
        <v>206</v>
      </c>
      <c r="I1932" s="20">
        <v>222101510048</v>
      </c>
      <c r="J1932" s="20" t="s">
        <v>26695</v>
      </c>
      <c r="K1932" s="24">
        <v>43711</v>
      </c>
      <c r="L1932" s="19">
        <v>0</v>
      </c>
      <c r="M1932" s="28">
        <v>369.95</v>
      </c>
      <c r="N1932" s="24"/>
    </row>
    <row r="1933" spans="1:14" hidden="1" x14ac:dyDescent="0.25">
      <c r="A1933" s="17" t="s">
        <v>26696</v>
      </c>
      <c r="B1933" s="20">
        <v>34041061</v>
      </c>
      <c r="C1933" s="20"/>
      <c r="D1933" s="20"/>
      <c r="E1933" s="17" t="s">
        <v>886</v>
      </c>
      <c r="F1933" s="21" t="s">
        <v>298</v>
      </c>
      <c r="G1933" s="21" t="s">
        <v>205</v>
      </c>
      <c r="H1933" s="21" t="s">
        <v>206</v>
      </c>
      <c r="I1933" s="20">
        <v>222101512236</v>
      </c>
      <c r="J1933" s="20" t="s">
        <v>26697</v>
      </c>
      <c r="K1933" s="24">
        <v>43711</v>
      </c>
      <c r="L1933" s="19">
        <v>0</v>
      </c>
      <c r="M1933" s="28">
        <v>369.95</v>
      </c>
      <c r="N1933" s="24"/>
    </row>
    <row r="1934" spans="1:14" hidden="1" x14ac:dyDescent="0.25">
      <c r="A1934" s="17" t="s">
        <v>26698</v>
      </c>
      <c r="B1934" s="20">
        <v>34041062</v>
      </c>
      <c r="C1934" s="20"/>
      <c r="D1934" s="20"/>
      <c r="E1934" s="17" t="s">
        <v>887</v>
      </c>
      <c r="F1934" s="21" t="s">
        <v>298</v>
      </c>
      <c r="G1934" s="21" t="s">
        <v>205</v>
      </c>
      <c r="H1934" s="21" t="s">
        <v>206</v>
      </c>
      <c r="I1934" s="20">
        <v>222101512237</v>
      </c>
      <c r="J1934" s="20" t="s">
        <v>26699</v>
      </c>
      <c r="K1934" s="24">
        <v>43711</v>
      </c>
      <c r="L1934" s="19">
        <v>0</v>
      </c>
      <c r="M1934" s="28">
        <v>369.95</v>
      </c>
      <c r="N1934" s="24"/>
    </row>
    <row r="1935" spans="1:14" hidden="1" x14ac:dyDescent="0.25">
      <c r="A1935" s="17" t="s">
        <v>26700</v>
      </c>
      <c r="B1935" s="20">
        <v>34041063</v>
      </c>
      <c r="C1935" s="20"/>
      <c r="D1935" s="20"/>
      <c r="E1935" s="17" t="s">
        <v>888</v>
      </c>
      <c r="F1935" s="21" t="s">
        <v>298</v>
      </c>
      <c r="G1935" s="21" t="s">
        <v>205</v>
      </c>
      <c r="H1935" s="21" t="s">
        <v>206</v>
      </c>
      <c r="I1935" s="20">
        <v>222101512238</v>
      </c>
      <c r="J1935" s="20" t="s">
        <v>26701</v>
      </c>
      <c r="K1935" s="24">
        <v>43711</v>
      </c>
      <c r="L1935" s="19">
        <v>0</v>
      </c>
      <c r="M1935" s="28">
        <v>369.95</v>
      </c>
      <c r="N1935" s="24"/>
    </row>
    <row r="1936" spans="1:14" hidden="1" x14ac:dyDescent="0.25">
      <c r="A1936" s="17" t="s">
        <v>26702</v>
      </c>
      <c r="B1936" s="20">
        <v>34041064</v>
      </c>
      <c r="C1936" s="20"/>
      <c r="D1936" s="20"/>
      <c r="E1936" s="17" t="s">
        <v>889</v>
      </c>
      <c r="F1936" s="21" t="s">
        <v>298</v>
      </c>
      <c r="G1936" s="21" t="s">
        <v>205</v>
      </c>
      <c r="H1936" s="21" t="s">
        <v>206</v>
      </c>
      <c r="I1936" s="20">
        <v>222101512239</v>
      </c>
      <c r="J1936" s="20" t="s">
        <v>26703</v>
      </c>
      <c r="K1936" s="24">
        <v>43711</v>
      </c>
      <c r="L1936" s="19">
        <v>0</v>
      </c>
      <c r="M1936" s="28">
        <v>369.95</v>
      </c>
      <c r="N1936" s="24"/>
    </row>
    <row r="1937" spans="1:14" hidden="1" x14ac:dyDescent="0.25">
      <c r="A1937" s="17" t="s">
        <v>26704</v>
      </c>
      <c r="B1937" s="20">
        <v>34041065</v>
      </c>
      <c r="C1937" s="20"/>
      <c r="D1937" s="20"/>
      <c r="E1937" s="17" t="s">
        <v>890</v>
      </c>
      <c r="F1937" s="21" t="s">
        <v>298</v>
      </c>
      <c r="G1937" s="21" t="s">
        <v>205</v>
      </c>
      <c r="H1937" s="21" t="s">
        <v>206</v>
      </c>
      <c r="I1937" s="20">
        <v>222101512240</v>
      </c>
      <c r="J1937" s="20" t="s">
        <v>26705</v>
      </c>
      <c r="K1937" s="24">
        <v>43711</v>
      </c>
      <c r="L1937" s="19">
        <v>0</v>
      </c>
      <c r="M1937" s="28">
        <v>369.95</v>
      </c>
      <c r="N1937" s="24"/>
    </row>
    <row r="1938" spans="1:14" hidden="1" x14ac:dyDescent="0.25">
      <c r="A1938" s="17" t="s">
        <v>26706</v>
      </c>
      <c r="B1938" s="20">
        <v>34041066</v>
      </c>
      <c r="C1938" s="20"/>
      <c r="D1938" s="20"/>
      <c r="E1938" s="17" t="s">
        <v>891</v>
      </c>
      <c r="F1938" s="21" t="s">
        <v>298</v>
      </c>
      <c r="G1938" s="21" t="s">
        <v>205</v>
      </c>
      <c r="H1938" s="21" t="s">
        <v>206</v>
      </c>
      <c r="I1938" s="20">
        <v>222101512241</v>
      </c>
      <c r="J1938" s="20" t="s">
        <v>26707</v>
      </c>
      <c r="K1938" s="24">
        <v>43711</v>
      </c>
      <c r="L1938" s="19">
        <v>0</v>
      </c>
      <c r="M1938" s="28">
        <v>369.95</v>
      </c>
      <c r="N1938" s="24"/>
    </row>
    <row r="1939" spans="1:14" hidden="1" x14ac:dyDescent="0.25">
      <c r="A1939" s="17" t="s">
        <v>26708</v>
      </c>
      <c r="B1939" s="20">
        <v>34041067</v>
      </c>
      <c r="C1939" s="20"/>
      <c r="D1939" s="20"/>
      <c r="E1939" s="17" t="s">
        <v>892</v>
      </c>
      <c r="F1939" s="21" t="s">
        <v>298</v>
      </c>
      <c r="G1939" s="21" t="s">
        <v>205</v>
      </c>
      <c r="H1939" s="21" t="s">
        <v>206</v>
      </c>
      <c r="I1939" s="20">
        <v>222101512242</v>
      </c>
      <c r="J1939" s="20" t="s">
        <v>26709</v>
      </c>
      <c r="K1939" s="24">
        <v>43711</v>
      </c>
      <c r="L1939" s="19">
        <v>0</v>
      </c>
      <c r="M1939" s="28">
        <v>369.95</v>
      </c>
      <c r="N1939" s="24"/>
    </row>
    <row r="1940" spans="1:14" hidden="1" x14ac:dyDescent="0.25">
      <c r="A1940" s="17" t="s">
        <v>26710</v>
      </c>
      <c r="B1940" s="20">
        <v>34041068</v>
      </c>
      <c r="C1940" s="20"/>
      <c r="D1940" s="20"/>
      <c r="E1940" s="17" t="s">
        <v>893</v>
      </c>
      <c r="F1940" s="21" t="s">
        <v>298</v>
      </c>
      <c r="G1940" s="21" t="s">
        <v>205</v>
      </c>
      <c r="H1940" s="21" t="s">
        <v>206</v>
      </c>
      <c r="I1940" s="20">
        <v>222101512243</v>
      </c>
      <c r="J1940" s="20" t="s">
        <v>26711</v>
      </c>
      <c r="K1940" s="24">
        <v>43711</v>
      </c>
      <c r="L1940" s="19">
        <v>0</v>
      </c>
      <c r="M1940" s="28">
        <v>369.95</v>
      </c>
      <c r="N1940" s="24"/>
    </row>
    <row r="1941" spans="1:14" hidden="1" x14ac:dyDescent="0.25">
      <c r="A1941" s="17" t="s">
        <v>26712</v>
      </c>
      <c r="B1941" s="20">
        <v>34041069</v>
      </c>
      <c r="C1941" s="20"/>
      <c r="D1941" s="20"/>
      <c r="E1941" s="17" t="s">
        <v>894</v>
      </c>
      <c r="F1941" s="21" t="s">
        <v>298</v>
      </c>
      <c r="G1941" s="21" t="s">
        <v>205</v>
      </c>
      <c r="H1941" s="21" t="s">
        <v>206</v>
      </c>
      <c r="I1941" s="20">
        <v>222101512244</v>
      </c>
      <c r="J1941" s="20" t="s">
        <v>26713</v>
      </c>
      <c r="K1941" s="24">
        <v>43711</v>
      </c>
      <c r="L1941" s="19">
        <v>0</v>
      </c>
      <c r="M1941" s="28">
        <v>369.95</v>
      </c>
      <c r="N1941" s="24"/>
    </row>
    <row r="1942" spans="1:14" hidden="1" x14ac:dyDescent="0.25">
      <c r="A1942" s="17" t="s">
        <v>26714</v>
      </c>
      <c r="B1942" s="20">
        <v>34041070</v>
      </c>
      <c r="C1942" s="20"/>
      <c r="D1942" s="20"/>
      <c r="E1942" s="17" t="s">
        <v>895</v>
      </c>
      <c r="F1942" s="21" t="s">
        <v>298</v>
      </c>
      <c r="G1942" s="21" t="s">
        <v>205</v>
      </c>
      <c r="H1942" s="21" t="s">
        <v>206</v>
      </c>
      <c r="I1942" s="20">
        <v>222101512245</v>
      </c>
      <c r="J1942" s="20" t="s">
        <v>26715</v>
      </c>
      <c r="K1942" s="24">
        <v>43711</v>
      </c>
      <c r="L1942" s="19">
        <v>0</v>
      </c>
      <c r="M1942" s="28">
        <v>369.95</v>
      </c>
      <c r="N1942" s="24"/>
    </row>
    <row r="1943" spans="1:14" hidden="1" x14ac:dyDescent="0.25">
      <c r="A1943" s="17" t="s">
        <v>26716</v>
      </c>
      <c r="B1943" s="20">
        <v>34041071</v>
      </c>
      <c r="C1943" s="20"/>
      <c r="D1943" s="20"/>
      <c r="E1943" s="17" t="s">
        <v>896</v>
      </c>
      <c r="F1943" s="21" t="s">
        <v>298</v>
      </c>
      <c r="G1943" s="21" t="s">
        <v>205</v>
      </c>
      <c r="H1943" s="21" t="s">
        <v>206</v>
      </c>
      <c r="I1943" s="20">
        <v>222101512246</v>
      </c>
      <c r="J1943" s="20" t="s">
        <v>26717</v>
      </c>
      <c r="K1943" s="24">
        <v>43711</v>
      </c>
      <c r="L1943" s="19">
        <v>0</v>
      </c>
      <c r="M1943" s="28">
        <v>369.95</v>
      </c>
      <c r="N1943" s="24"/>
    </row>
    <row r="1944" spans="1:14" hidden="1" x14ac:dyDescent="0.25">
      <c r="A1944" s="17" t="s">
        <v>26718</v>
      </c>
      <c r="B1944" s="20">
        <v>34041072</v>
      </c>
      <c r="C1944" s="20"/>
      <c r="D1944" s="20"/>
      <c r="E1944" s="17" t="s">
        <v>897</v>
      </c>
      <c r="F1944" s="21" t="s">
        <v>298</v>
      </c>
      <c r="G1944" s="21" t="s">
        <v>205</v>
      </c>
      <c r="H1944" s="21" t="s">
        <v>206</v>
      </c>
      <c r="I1944" s="20">
        <v>222101512247</v>
      </c>
      <c r="J1944" s="20" t="s">
        <v>26719</v>
      </c>
      <c r="K1944" s="24">
        <v>43711</v>
      </c>
      <c r="L1944" s="19">
        <v>0</v>
      </c>
      <c r="M1944" s="28">
        <v>369.95</v>
      </c>
      <c r="N1944" s="24"/>
    </row>
    <row r="1945" spans="1:14" hidden="1" x14ac:dyDescent="0.25">
      <c r="A1945" s="17" t="s">
        <v>26720</v>
      </c>
      <c r="B1945" s="20">
        <v>34041073</v>
      </c>
      <c r="C1945" s="20"/>
      <c r="D1945" s="20"/>
      <c r="E1945" s="17" t="s">
        <v>898</v>
      </c>
      <c r="F1945" s="21" t="s">
        <v>298</v>
      </c>
      <c r="G1945" s="21" t="s">
        <v>205</v>
      </c>
      <c r="H1945" s="21" t="s">
        <v>206</v>
      </c>
      <c r="I1945" s="20">
        <v>222101512248</v>
      </c>
      <c r="J1945" s="20" t="s">
        <v>26721</v>
      </c>
      <c r="K1945" s="24">
        <v>43711</v>
      </c>
      <c r="L1945" s="19">
        <v>0</v>
      </c>
      <c r="M1945" s="28">
        <v>369.95</v>
      </c>
      <c r="N1945" s="24"/>
    </row>
    <row r="1946" spans="1:14" hidden="1" x14ac:dyDescent="0.25">
      <c r="A1946" s="17" t="s">
        <v>26722</v>
      </c>
      <c r="B1946" s="20">
        <v>34041074</v>
      </c>
      <c r="C1946" s="20"/>
      <c r="D1946" s="20"/>
      <c r="E1946" s="17" t="s">
        <v>845</v>
      </c>
      <c r="F1946" s="21" t="s">
        <v>298</v>
      </c>
      <c r="G1946" s="21" t="s">
        <v>205</v>
      </c>
      <c r="H1946" s="21" t="s">
        <v>206</v>
      </c>
      <c r="I1946" s="20">
        <v>222101512636</v>
      </c>
      <c r="J1946" s="20" t="s">
        <v>26723</v>
      </c>
      <c r="K1946" s="24">
        <v>43711</v>
      </c>
      <c r="L1946" s="19">
        <v>0</v>
      </c>
      <c r="M1946" s="28">
        <v>369.95</v>
      </c>
      <c r="N1946" s="24"/>
    </row>
    <row r="1947" spans="1:14" hidden="1" x14ac:dyDescent="0.25">
      <c r="A1947" s="17" t="s">
        <v>26724</v>
      </c>
      <c r="B1947" s="20">
        <v>34041075</v>
      </c>
      <c r="C1947" s="20"/>
      <c r="D1947" s="20"/>
      <c r="E1947" s="17" t="s">
        <v>846</v>
      </c>
      <c r="F1947" s="21" t="s">
        <v>298</v>
      </c>
      <c r="G1947" s="21" t="s">
        <v>205</v>
      </c>
      <c r="H1947" s="21" t="s">
        <v>206</v>
      </c>
      <c r="I1947" s="20">
        <v>222101512637</v>
      </c>
      <c r="J1947" s="20" t="s">
        <v>26725</v>
      </c>
      <c r="K1947" s="24">
        <v>43711</v>
      </c>
      <c r="L1947" s="19">
        <v>0</v>
      </c>
      <c r="M1947" s="28">
        <v>369.95</v>
      </c>
      <c r="N1947" s="24"/>
    </row>
    <row r="1948" spans="1:14" hidden="1" x14ac:dyDescent="0.25">
      <c r="A1948" s="17" t="s">
        <v>26726</v>
      </c>
      <c r="B1948" s="20">
        <v>34041076</v>
      </c>
      <c r="C1948" s="20"/>
      <c r="D1948" s="20"/>
      <c r="E1948" s="17" t="s">
        <v>847</v>
      </c>
      <c r="F1948" s="21" t="s">
        <v>298</v>
      </c>
      <c r="G1948" s="21" t="s">
        <v>205</v>
      </c>
      <c r="H1948" s="21" t="s">
        <v>206</v>
      </c>
      <c r="I1948" s="20">
        <v>222101512638</v>
      </c>
      <c r="J1948" s="20" t="s">
        <v>26727</v>
      </c>
      <c r="K1948" s="24">
        <v>43711</v>
      </c>
      <c r="L1948" s="19">
        <v>0</v>
      </c>
      <c r="M1948" s="28">
        <v>369.95</v>
      </c>
      <c r="N1948" s="24"/>
    </row>
    <row r="1949" spans="1:14" hidden="1" x14ac:dyDescent="0.25">
      <c r="A1949" s="17" t="s">
        <v>26728</v>
      </c>
      <c r="B1949" s="20">
        <v>34041077</v>
      </c>
      <c r="C1949" s="20"/>
      <c r="D1949" s="20"/>
      <c r="E1949" s="17" t="s">
        <v>848</v>
      </c>
      <c r="F1949" s="21" t="s">
        <v>298</v>
      </c>
      <c r="G1949" s="21" t="s">
        <v>205</v>
      </c>
      <c r="H1949" s="21" t="s">
        <v>206</v>
      </c>
      <c r="I1949" s="20">
        <v>222101512639</v>
      </c>
      <c r="J1949" s="20" t="s">
        <v>26729</v>
      </c>
      <c r="K1949" s="24">
        <v>43711</v>
      </c>
      <c r="L1949" s="19">
        <v>0</v>
      </c>
      <c r="M1949" s="28">
        <v>369.95</v>
      </c>
      <c r="N1949" s="24"/>
    </row>
    <row r="1950" spans="1:14" hidden="1" x14ac:dyDescent="0.25">
      <c r="A1950" s="17" t="s">
        <v>26730</v>
      </c>
      <c r="B1950" s="20">
        <v>34041078</v>
      </c>
      <c r="C1950" s="20"/>
      <c r="D1950" s="20"/>
      <c r="E1950" s="17" t="s">
        <v>849</v>
      </c>
      <c r="F1950" s="21" t="s">
        <v>298</v>
      </c>
      <c r="G1950" s="21" t="s">
        <v>205</v>
      </c>
      <c r="H1950" s="21" t="s">
        <v>206</v>
      </c>
      <c r="I1950" s="20">
        <v>222101512640</v>
      </c>
      <c r="J1950" s="20" t="s">
        <v>26731</v>
      </c>
      <c r="K1950" s="24">
        <v>43711</v>
      </c>
      <c r="L1950" s="19">
        <v>0</v>
      </c>
      <c r="M1950" s="28">
        <v>369.95</v>
      </c>
      <c r="N1950" s="24"/>
    </row>
    <row r="1951" spans="1:14" hidden="1" x14ac:dyDescent="0.25">
      <c r="A1951" s="17" t="s">
        <v>26732</v>
      </c>
      <c r="B1951" s="20">
        <v>34041079</v>
      </c>
      <c r="C1951" s="20"/>
      <c r="D1951" s="20"/>
      <c r="E1951" s="17" t="s">
        <v>850</v>
      </c>
      <c r="F1951" s="21" t="s">
        <v>298</v>
      </c>
      <c r="G1951" s="21" t="s">
        <v>205</v>
      </c>
      <c r="H1951" s="21" t="s">
        <v>206</v>
      </c>
      <c r="I1951" s="20">
        <v>222101512641</v>
      </c>
      <c r="J1951" s="20" t="s">
        <v>26733</v>
      </c>
      <c r="K1951" s="24">
        <v>43711</v>
      </c>
      <c r="L1951" s="19">
        <v>0</v>
      </c>
      <c r="M1951" s="28">
        <v>369.95</v>
      </c>
      <c r="N1951" s="24"/>
    </row>
    <row r="1952" spans="1:14" hidden="1" x14ac:dyDescent="0.25">
      <c r="A1952" s="17" t="s">
        <v>26734</v>
      </c>
      <c r="B1952" s="20">
        <v>34041080</v>
      </c>
      <c r="C1952" s="20"/>
      <c r="D1952" s="20"/>
      <c r="E1952" s="17" t="s">
        <v>851</v>
      </c>
      <c r="F1952" s="21" t="s">
        <v>298</v>
      </c>
      <c r="G1952" s="21" t="s">
        <v>205</v>
      </c>
      <c r="H1952" s="21" t="s">
        <v>206</v>
      </c>
      <c r="I1952" s="20">
        <v>222101512642</v>
      </c>
      <c r="J1952" s="20" t="s">
        <v>26735</v>
      </c>
      <c r="K1952" s="24">
        <v>43711</v>
      </c>
      <c r="L1952" s="19">
        <v>0</v>
      </c>
      <c r="M1952" s="28">
        <v>369.95</v>
      </c>
      <c r="N1952" s="24"/>
    </row>
    <row r="1953" spans="1:14" hidden="1" x14ac:dyDescent="0.25">
      <c r="A1953" s="17" t="s">
        <v>26736</v>
      </c>
      <c r="B1953" s="20">
        <v>34041081</v>
      </c>
      <c r="C1953" s="20"/>
      <c r="D1953" s="20"/>
      <c r="E1953" s="17" t="s">
        <v>852</v>
      </c>
      <c r="F1953" s="21" t="s">
        <v>298</v>
      </c>
      <c r="G1953" s="21" t="s">
        <v>205</v>
      </c>
      <c r="H1953" s="21" t="s">
        <v>206</v>
      </c>
      <c r="I1953" s="20">
        <v>222101512643</v>
      </c>
      <c r="J1953" s="20" t="s">
        <v>26737</v>
      </c>
      <c r="K1953" s="24">
        <v>43711</v>
      </c>
      <c r="L1953" s="19">
        <v>0</v>
      </c>
      <c r="M1953" s="28">
        <v>369.95</v>
      </c>
      <c r="N1953" s="24"/>
    </row>
    <row r="1954" spans="1:14" hidden="1" x14ac:dyDescent="0.25">
      <c r="A1954" s="17" t="s">
        <v>26738</v>
      </c>
      <c r="B1954" s="20">
        <v>34041082</v>
      </c>
      <c r="C1954" s="20"/>
      <c r="D1954" s="20"/>
      <c r="E1954" s="17" t="s">
        <v>853</v>
      </c>
      <c r="F1954" s="21" t="s">
        <v>298</v>
      </c>
      <c r="G1954" s="21" t="s">
        <v>205</v>
      </c>
      <c r="H1954" s="21" t="s">
        <v>206</v>
      </c>
      <c r="I1954" s="20">
        <v>222101512644</v>
      </c>
      <c r="J1954" s="20" t="s">
        <v>26739</v>
      </c>
      <c r="K1954" s="24">
        <v>43711</v>
      </c>
      <c r="L1954" s="19">
        <v>0</v>
      </c>
      <c r="M1954" s="28">
        <v>369.95</v>
      </c>
      <c r="N1954" s="24"/>
    </row>
    <row r="1955" spans="1:14" hidden="1" x14ac:dyDescent="0.25">
      <c r="A1955" s="17" t="s">
        <v>26740</v>
      </c>
      <c r="B1955" s="20">
        <v>34041083</v>
      </c>
      <c r="C1955" s="20"/>
      <c r="D1955" s="20"/>
      <c r="E1955" s="17" t="s">
        <v>854</v>
      </c>
      <c r="F1955" s="21" t="s">
        <v>298</v>
      </c>
      <c r="G1955" s="21" t="s">
        <v>205</v>
      </c>
      <c r="H1955" s="21" t="s">
        <v>206</v>
      </c>
      <c r="I1955" s="20">
        <v>222101512645</v>
      </c>
      <c r="J1955" s="20" t="s">
        <v>26741</v>
      </c>
      <c r="K1955" s="24">
        <v>43711</v>
      </c>
      <c r="L1955" s="19">
        <v>0</v>
      </c>
      <c r="M1955" s="28">
        <v>369.95</v>
      </c>
      <c r="N1955" s="24"/>
    </row>
    <row r="1956" spans="1:14" hidden="1" x14ac:dyDescent="0.25">
      <c r="A1956" s="17" t="s">
        <v>26742</v>
      </c>
      <c r="B1956" s="20">
        <v>34041084</v>
      </c>
      <c r="C1956" s="20"/>
      <c r="D1956" s="20"/>
      <c r="E1956" s="17" t="s">
        <v>855</v>
      </c>
      <c r="F1956" s="21" t="s">
        <v>298</v>
      </c>
      <c r="G1956" s="21" t="s">
        <v>205</v>
      </c>
      <c r="H1956" s="21" t="s">
        <v>206</v>
      </c>
      <c r="I1956" s="20">
        <v>222101512646</v>
      </c>
      <c r="J1956" s="20" t="s">
        <v>26743</v>
      </c>
      <c r="K1956" s="24">
        <v>43711</v>
      </c>
      <c r="L1956" s="19">
        <v>0</v>
      </c>
      <c r="M1956" s="28">
        <v>369.95</v>
      </c>
      <c r="N1956" s="24"/>
    </row>
    <row r="1957" spans="1:14" hidden="1" x14ac:dyDescent="0.25">
      <c r="A1957" s="17" t="s">
        <v>26744</v>
      </c>
      <c r="B1957" s="20">
        <v>34041085</v>
      </c>
      <c r="C1957" s="20"/>
      <c r="D1957" s="20"/>
      <c r="E1957" s="17" t="s">
        <v>856</v>
      </c>
      <c r="F1957" s="21" t="s">
        <v>298</v>
      </c>
      <c r="G1957" s="21" t="s">
        <v>205</v>
      </c>
      <c r="H1957" s="21" t="s">
        <v>206</v>
      </c>
      <c r="I1957" s="20">
        <v>222101512647</v>
      </c>
      <c r="J1957" s="20" t="s">
        <v>26745</v>
      </c>
      <c r="K1957" s="24">
        <v>43711</v>
      </c>
      <c r="L1957" s="19">
        <v>0</v>
      </c>
      <c r="M1957" s="28">
        <v>369.95</v>
      </c>
      <c r="N1957" s="24"/>
    </row>
    <row r="1958" spans="1:14" hidden="1" x14ac:dyDescent="0.25">
      <c r="A1958" s="17" t="s">
        <v>26746</v>
      </c>
      <c r="B1958" s="20">
        <v>34041086</v>
      </c>
      <c r="C1958" s="20"/>
      <c r="D1958" s="20"/>
      <c r="E1958" s="17" t="s">
        <v>857</v>
      </c>
      <c r="F1958" s="21" t="s">
        <v>298</v>
      </c>
      <c r="G1958" s="21" t="s">
        <v>205</v>
      </c>
      <c r="H1958" s="21" t="s">
        <v>206</v>
      </c>
      <c r="I1958" s="20">
        <v>222101512648</v>
      </c>
      <c r="J1958" s="20" t="s">
        <v>26747</v>
      </c>
      <c r="K1958" s="24">
        <v>43711</v>
      </c>
      <c r="L1958" s="19">
        <v>0</v>
      </c>
      <c r="M1958" s="28">
        <v>369.95</v>
      </c>
      <c r="N1958" s="24"/>
    </row>
    <row r="1959" spans="1:14" hidden="1" x14ac:dyDescent="0.25">
      <c r="A1959" s="17" t="s">
        <v>26748</v>
      </c>
      <c r="B1959" s="20">
        <v>34040786</v>
      </c>
      <c r="C1959" s="20"/>
      <c r="D1959" s="20"/>
      <c r="E1959" s="17" t="s">
        <v>1148</v>
      </c>
      <c r="F1959" s="21" t="s">
        <v>298</v>
      </c>
      <c r="G1959" s="21" t="s">
        <v>205</v>
      </c>
      <c r="H1959" s="21" t="s">
        <v>206</v>
      </c>
      <c r="I1959" s="20">
        <v>222301410036</v>
      </c>
      <c r="J1959" s="20" t="s">
        <v>26749</v>
      </c>
      <c r="K1959" s="24">
        <v>42744</v>
      </c>
      <c r="L1959" s="19">
        <v>0</v>
      </c>
      <c r="M1959" s="28">
        <v>269.95</v>
      </c>
      <c r="N1959" s="24"/>
    </row>
    <row r="1960" spans="1:14" hidden="1" x14ac:dyDescent="0.25">
      <c r="A1960" s="17" t="s">
        <v>26750</v>
      </c>
      <c r="B1960" s="20">
        <v>34040787</v>
      </c>
      <c r="C1960" s="20"/>
      <c r="D1960" s="20"/>
      <c r="E1960" s="17" t="s">
        <v>1149</v>
      </c>
      <c r="F1960" s="21" t="s">
        <v>298</v>
      </c>
      <c r="G1960" s="21" t="s">
        <v>205</v>
      </c>
      <c r="H1960" s="21" t="s">
        <v>206</v>
      </c>
      <c r="I1960" s="20">
        <v>222301410037</v>
      </c>
      <c r="J1960" s="20" t="s">
        <v>26751</v>
      </c>
      <c r="K1960" s="24">
        <v>42744</v>
      </c>
      <c r="L1960" s="19">
        <v>0</v>
      </c>
      <c r="M1960" s="28">
        <v>269.95</v>
      </c>
      <c r="N1960" s="24"/>
    </row>
    <row r="1961" spans="1:14" hidden="1" x14ac:dyDescent="0.25">
      <c r="B1961" s="20">
        <v>34040788</v>
      </c>
      <c r="C1961" s="20"/>
      <c r="D1961" s="20"/>
      <c r="E1961" s="17" t="s">
        <v>1150</v>
      </c>
      <c r="F1961" s="21" t="s">
        <v>298</v>
      </c>
      <c r="G1961" s="21" t="s">
        <v>205</v>
      </c>
      <c r="H1961" s="21" t="s">
        <v>206</v>
      </c>
      <c r="I1961" s="20">
        <v>222301410038</v>
      </c>
      <c r="J1961" s="20" t="s">
        <v>26752</v>
      </c>
      <c r="K1961" s="24">
        <v>42744</v>
      </c>
      <c r="L1961" s="19">
        <v>0</v>
      </c>
      <c r="M1961" s="28">
        <v>269.95</v>
      </c>
      <c r="N1961" s="24"/>
    </row>
    <row r="1962" spans="1:14" hidden="1" x14ac:dyDescent="0.25">
      <c r="B1962" s="20">
        <v>34040789</v>
      </c>
      <c r="C1962" s="20"/>
      <c r="D1962" s="20"/>
      <c r="E1962" s="17" t="s">
        <v>1151</v>
      </c>
      <c r="F1962" s="21" t="s">
        <v>298</v>
      </c>
      <c r="G1962" s="21" t="s">
        <v>205</v>
      </c>
      <c r="H1962" s="21" t="s">
        <v>206</v>
      </c>
      <c r="I1962" s="20">
        <v>222301410039</v>
      </c>
      <c r="J1962" s="20" t="s">
        <v>26753</v>
      </c>
      <c r="K1962" s="24">
        <v>42744</v>
      </c>
      <c r="L1962" s="19">
        <v>0</v>
      </c>
      <c r="M1962" s="28">
        <v>269.95</v>
      </c>
      <c r="N1962" s="24"/>
    </row>
    <row r="1963" spans="1:14" hidden="1" x14ac:dyDescent="0.25">
      <c r="B1963" s="20">
        <v>34040790</v>
      </c>
      <c r="C1963" s="20"/>
      <c r="D1963" s="20"/>
      <c r="E1963" s="17" t="s">
        <v>1152</v>
      </c>
      <c r="F1963" s="21" t="s">
        <v>298</v>
      </c>
      <c r="G1963" s="21" t="s">
        <v>205</v>
      </c>
      <c r="H1963" s="21" t="s">
        <v>206</v>
      </c>
      <c r="I1963" s="20">
        <v>222301410040</v>
      </c>
      <c r="J1963" s="20" t="s">
        <v>26754</v>
      </c>
      <c r="K1963" s="24">
        <v>42744</v>
      </c>
      <c r="L1963" s="19">
        <v>0</v>
      </c>
      <c r="M1963" s="28">
        <v>269.95</v>
      </c>
      <c r="N1963" s="24"/>
    </row>
    <row r="1964" spans="1:14" hidden="1" x14ac:dyDescent="0.25">
      <c r="A1964" s="17" t="s">
        <v>26755</v>
      </c>
      <c r="B1964" s="20">
        <v>34040791</v>
      </c>
      <c r="C1964" s="20"/>
      <c r="D1964" s="20"/>
      <c r="E1964" s="17" t="s">
        <v>1153</v>
      </c>
      <c r="F1964" s="21" t="s">
        <v>298</v>
      </c>
      <c r="G1964" s="21" t="s">
        <v>205</v>
      </c>
      <c r="H1964" s="21" t="s">
        <v>206</v>
      </c>
      <c r="I1964" s="20">
        <v>222301410041</v>
      </c>
      <c r="J1964" s="20" t="s">
        <v>26756</v>
      </c>
      <c r="K1964" s="24">
        <v>42744</v>
      </c>
      <c r="L1964" s="19">
        <v>0</v>
      </c>
      <c r="M1964" s="28">
        <v>269.95</v>
      </c>
      <c r="N1964" s="24"/>
    </row>
    <row r="1965" spans="1:14" hidden="1" x14ac:dyDescent="0.25">
      <c r="A1965" s="17" t="s">
        <v>26757</v>
      </c>
      <c r="B1965" s="20">
        <v>34040792</v>
      </c>
      <c r="C1965" s="20"/>
      <c r="D1965" s="20"/>
      <c r="E1965" s="17" t="s">
        <v>1154</v>
      </c>
      <c r="F1965" s="21" t="s">
        <v>298</v>
      </c>
      <c r="G1965" s="21" t="s">
        <v>205</v>
      </c>
      <c r="H1965" s="21" t="s">
        <v>206</v>
      </c>
      <c r="I1965" s="20">
        <v>222301410042</v>
      </c>
      <c r="J1965" s="20" t="s">
        <v>26758</v>
      </c>
      <c r="K1965" s="24">
        <v>42744</v>
      </c>
      <c r="L1965" s="19">
        <v>0</v>
      </c>
      <c r="M1965" s="28">
        <v>269.95</v>
      </c>
      <c r="N1965" s="24"/>
    </row>
    <row r="1966" spans="1:14" hidden="1" x14ac:dyDescent="0.25">
      <c r="A1966" s="17" t="s">
        <v>26759</v>
      </c>
      <c r="B1966" s="20">
        <v>34040793</v>
      </c>
      <c r="C1966" s="20"/>
      <c r="D1966" s="20"/>
      <c r="E1966" s="17" t="s">
        <v>1155</v>
      </c>
      <c r="F1966" s="21" t="s">
        <v>298</v>
      </c>
      <c r="G1966" s="21" t="s">
        <v>205</v>
      </c>
      <c r="H1966" s="21" t="s">
        <v>206</v>
      </c>
      <c r="I1966" s="20">
        <v>222301410043</v>
      </c>
      <c r="J1966" s="20" t="s">
        <v>26760</v>
      </c>
      <c r="K1966" s="24">
        <v>42744</v>
      </c>
      <c r="L1966" s="19">
        <v>0</v>
      </c>
      <c r="M1966" s="28">
        <v>269.95</v>
      </c>
      <c r="N1966" s="24"/>
    </row>
    <row r="1967" spans="1:14" hidden="1" x14ac:dyDescent="0.25">
      <c r="A1967" s="17" t="s">
        <v>26761</v>
      </c>
      <c r="B1967" s="20">
        <v>34040794</v>
      </c>
      <c r="C1967" s="20"/>
      <c r="D1967" s="20"/>
      <c r="E1967" s="17" t="s">
        <v>1156</v>
      </c>
      <c r="F1967" s="21" t="s">
        <v>298</v>
      </c>
      <c r="G1967" s="21" t="s">
        <v>205</v>
      </c>
      <c r="H1967" s="21" t="s">
        <v>206</v>
      </c>
      <c r="I1967" s="20">
        <v>222301410044</v>
      </c>
      <c r="J1967" s="20" t="s">
        <v>26762</v>
      </c>
      <c r="K1967" s="24">
        <v>42744</v>
      </c>
      <c r="L1967" s="19">
        <v>0</v>
      </c>
      <c r="M1967" s="28">
        <v>269.95</v>
      </c>
      <c r="N1967" s="24"/>
    </row>
    <row r="1968" spans="1:14" hidden="1" x14ac:dyDescent="0.25">
      <c r="A1968" s="17" t="s">
        <v>26763</v>
      </c>
      <c r="B1968" s="20">
        <v>34040795</v>
      </c>
      <c r="C1968" s="20"/>
      <c r="D1968" s="20"/>
      <c r="E1968" s="17" t="s">
        <v>1157</v>
      </c>
      <c r="F1968" s="21" t="s">
        <v>298</v>
      </c>
      <c r="G1968" s="21" t="s">
        <v>205</v>
      </c>
      <c r="H1968" s="21" t="s">
        <v>206</v>
      </c>
      <c r="I1968" s="20">
        <v>222301410045</v>
      </c>
      <c r="J1968" s="20" t="s">
        <v>26764</v>
      </c>
      <c r="K1968" s="24">
        <v>42744</v>
      </c>
      <c r="L1968" s="19">
        <v>0</v>
      </c>
      <c r="M1968" s="28">
        <v>269.95</v>
      </c>
      <c r="N1968" s="24"/>
    </row>
    <row r="1969" spans="1:14" hidden="1" x14ac:dyDescent="0.25">
      <c r="B1969" s="20">
        <v>34040796</v>
      </c>
      <c r="C1969" s="20"/>
      <c r="D1969" s="20"/>
      <c r="E1969" s="17" t="s">
        <v>1158</v>
      </c>
      <c r="F1969" s="21" t="s">
        <v>298</v>
      </c>
      <c r="G1969" s="21" t="s">
        <v>205</v>
      </c>
      <c r="H1969" s="21" t="s">
        <v>206</v>
      </c>
      <c r="I1969" s="20">
        <v>222301410046</v>
      </c>
      <c r="J1969" s="20" t="s">
        <v>26765</v>
      </c>
      <c r="K1969" s="24">
        <v>42744</v>
      </c>
      <c r="L1969" s="19">
        <v>0</v>
      </c>
      <c r="M1969" s="28">
        <v>269.95</v>
      </c>
      <c r="N1969" s="24"/>
    </row>
    <row r="1970" spans="1:14" hidden="1" x14ac:dyDescent="0.25">
      <c r="B1970" s="20">
        <v>34040797</v>
      </c>
      <c r="C1970" s="20"/>
      <c r="D1970" s="20"/>
      <c r="E1970" s="17" t="s">
        <v>1159</v>
      </c>
      <c r="F1970" s="21" t="s">
        <v>298</v>
      </c>
      <c r="G1970" s="21" t="s">
        <v>205</v>
      </c>
      <c r="H1970" s="21" t="s">
        <v>206</v>
      </c>
      <c r="I1970" s="20">
        <v>222301410047</v>
      </c>
      <c r="J1970" s="20" t="s">
        <v>26766</v>
      </c>
      <c r="K1970" s="24">
        <v>42744</v>
      </c>
      <c r="L1970" s="19">
        <v>0</v>
      </c>
      <c r="M1970" s="28">
        <v>269.95</v>
      </c>
      <c r="N1970" s="24"/>
    </row>
    <row r="1971" spans="1:14" hidden="1" x14ac:dyDescent="0.25">
      <c r="B1971" s="20">
        <v>34040798</v>
      </c>
      <c r="C1971" s="20"/>
      <c r="D1971" s="20"/>
      <c r="E1971" s="17" t="s">
        <v>1160</v>
      </c>
      <c r="F1971" s="21" t="s">
        <v>298</v>
      </c>
      <c r="G1971" s="21" t="s">
        <v>205</v>
      </c>
      <c r="H1971" s="21" t="s">
        <v>206</v>
      </c>
      <c r="I1971" s="20">
        <v>222301410048</v>
      </c>
      <c r="J1971" s="20" t="s">
        <v>26767</v>
      </c>
      <c r="K1971" s="24">
        <v>42744</v>
      </c>
      <c r="L1971" s="19">
        <v>0</v>
      </c>
      <c r="M1971" s="28">
        <v>269.95</v>
      </c>
      <c r="N1971" s="24"/>
    </row>
    <row r="1972" spans="1:14" hidden="1" x14ac:dyDescent="0.25">
      <c r="B1972" s="20">
        <v>34040799</v>
      </c>
      <c r="C1972" s="20"/>
      <c r="D1972" s="20"/>
      <c r="E1972" s="17" t="s">
        <v>1161</v>
      </c>
      <c r="F1972" s="21" t="s">
        <v>298</v>
      </c>
      <c r="G1972" s="21" t="s">
        <v>205</v>
      </c>
      <c r="H1972" s="21" t="s">
        <v>206</v>
      </c>
      <c r="I1972" s="20">
        <v>222301410049</v>
      </c>
      <c r="J1972" s="20" t="s">
        <v>26768</v>
      </c>
      <c r="K1972" s="24">
        <v>42744</v>
      </c>
      <c r="L1972" s="19">
        <v>0</v>
      </c>
      <c r="M1972" s="28">
        <v>269.95</v>
      </c>
      <c r="N1972" s="24"/>
    </row>
    <row r="1973" spans="1:14" hidden="1" x14ac:dyDescent="0.25">
      <c r="B1973" s="20">
        <v>34040800</v>
      </c>
      <c r="C1973" s="20"/>
      <c r="D1973" s="20"/>
      <c r="E1973" s="17" t="s">
        <v>1162</v>
      </c>
      <c r="F1973" s="21" t="s">
        <v>298</v>
      </c>
      <c r="G1973" s="21" t="s">
        <v>205</v>
      </c>
      <c r="H1973" s="21" t="s">
        <v>206</v>
      </c>
      <c r="I1973" s="20">
        <v>222301410050</v>
      </c>
      <c r="J1973" s="20" t="s">
        <v>26769</v>
      </c>
      <c r="K1973" s="24">
        <v>42744</v>
      </c>
      <c r="L1973" s="19">
        <v>0</v>
      </c>
      <c r="M1973" s="28">
        <v>269.95</v>
      </c>
      <c r="N1973" s="24"/>
    </row>
    <row r="1974" spans="1:14" hidden="1" x14ac:dyDescent="0.25">
      <c r="B1974" s="20">
        <v>34040831</v>
      </c>
      <c r="C1974" s="20"/>
      <c r="D1974" s="20"/>
      <c r="E1974" s="17" t="s">
        <v>1124</v>
      </c>
      <c r="F1974" s="21" t="s">
        <v>298</v>
      </c>
      <c r="G1974" s="21" t="s">
        <v>205</v>
      </c>
      <c r="H1974" s="21" t="s">
        <v>206</v>
      </c>
      <c r="I1974" s="20">
        <v>222301415536</v>
      </c>
      <c r="J1974" s="20" t="s">
        <v>26770</v>
      </c>
      <c r="K1974" s="24">
        <v>42744</v>
      </c>
      <c r="L1974" s="19">
        <v>0</v>
      </c>
      <c r="M1974" s="28">
        <v>269.95</v>
      </c>
      <c r="N1974" s="24"/>
    </row>
    <row r="1975" spans="1:14" hidden="1" x14ac:dyDescent="0.25">
      <c r="A1975" s="17" t="s">
        <v>26771</v>
      </c>
      <c r="B1975" s="20">
        <v>34040832</v>
      </c>
      <c r="C1975" s="20"/>
      <c r="D1975" s="20"/>
      <c r="E1975" s="17" t="s">
        <v>1125</v>
      </c>
      <c r="F1975" s="21" t="s">
        <v>298</v>
      </c>
      <c r="G1975" s="21" t="s">
        <v>205</v>
      </c>
      <c r="H1975" s="21" t="s">
        <v>206</v>
      </c>
      <c r="I1975" s="20">
        <v>222301415537</v>
      </c>
      <c r="J1975" s="20" t="s">
        <v>26772</v>
      </c>
      <c r="K1975" s="24">
        <v>42744</v>
      </c>
      <c r="L1975" s="19">
        <v>0</v>
      </c>
      <c r="M1975" s="28">
        <v>269.95</v>
      </c>
      <c r="N1975" s="24"/>
    </row>
    <row r="1976" spans="1:14" hidden="1" x14ac:dyDescent="0.25">
      <c r="A1976" s="17" t="s">
        <v>26773</v>
      </c>
      <c r="B1976" s="20">
        <v>34040833</v>
      </c>
      <c r="C1976" s="20"/>
      <c r="D1976" s="20"/>
      <c r="E1976" s="17" t="s">
        <v>1126</v>
      </c>
      <c r="F1976" s="21" t="s">
        <v>298</v>
      </c>
      <c r="G1976" s="21" t="s">
        <v>205</v>
      </c>
      <c r="H1976" s="21" t="s">
        <v>206</v>
      </c>
      <c r="I1976" s="20">
        <v>222301415538</v>
      </c>
      <c r="J1976" s="20" t="s">
        <v>26774</v>
      </c>
      <c r="K1976" s="24">
        <v>42744</v>
      </c>
      <c r="L1976" s="19">
        <v>0</v>
      </c>
      <c r="M1976" s="28">
        <v>269.95</v>
      </c>
      <c r="N1976" s="24"/>
    </row>
    <row r="1977" spans="1:14" hidden="1" x14ac:dyDescent="0.25">
      <c r="A1977" s="17" t="s">
        <v>26775</v>
      </c>
      <c r="B1977" s="20">
        <v>34040834</v>
      </c>
      <c r="C1977" s="20"/>
      <c r="D1977" s="20"/>
      <c r="E1977" s="17" t="s">
        <v>1127</v>
      </c>
      <c r="F1977" s="21" t="s">
        <v>298</v>
      </c>
      <c r="G1977" s="21" t="s">
        <v>205</v>
      </c>
      <c r="H1977" s="21" t="s">
        <v>206</v>
      </c>
      <c r="I1977" s="20">
        <v>222301415539</v>
      </c>
      <c r="J1977" s="20" t="s">
        <v>26776</v>
      </c>
      <c r="K1977" s="24">
        <v>42744</v>
      </c>
      <c r="L1977" s="19">
        <v>0</v>
      </c>
      <c r="M1977" s="28">
        <v>269.95</v>
      </c>
      <c r="N1977" s="24"/>
    </row>
    <row r="1978" spans="1:14" hidden="1" x14ac:dyDescent="0.25">
      <c r="A1978" s="17" t="s">
        <v>26777</v>
      </c>
      <c r="B1978" s="20">
        <v>34040835</v>
      </c>
      <c r="C1978" s="20"/>
      <c r="D1978" s="20"/>
      <c r="E1978" s="17" t="s">
        <v>1128</v>
      </c>
      <c r="F1978" s="21" t="s">
        <v>298</v>
      </c>
      <c r="G1978" s="21" t="s">
        <v>205</v>
      </c>
      <c r="H1978" s="21" t="s">
        <v>206</v>
      </c>
      <c r="I1978" s="20">
        <v>222301415540</v>
      </c>
      <c r="J1978" s="20" t="s">
        <v>26778</v>
      </c>
      <c r="K1978" s="24">
        <v>42744</v>
      </c>
      <c r="L1978" s="19">
        <v>0</v>
      </c>
      <c r="M1978" s="28">
        <v>269.95</v>
      </c>
      <c r="N1978" s="24"/>
    </row>
    <row r="1979" spans="1:14" hidden="1" x14ac:dyDescent="0.25">
      <c r="A1979" s="17" t="s">
        <v>26779</v>
      </c>
      <c r="B1979" s="20">
        <v>34040836</v>
      </c>
      <c r="C1979" s="20"/>
      <c r="D1979" s="20"/>
      <c r="E1979" s="17" t="s">
        <v>1129</v>
      </c>
      <c r="F1979" s="21" t="s">
        <v>298</v>
      </c>
      <c r="G1979" s="21" t="s">
        <v>205</v>
      </c>
      <c r="H1979" s="21" t="s">
        <v>206</v>
      </c>
      <c r="I1979" s="20">
        <v>222301415541</v>
      </c>
      <c r="J1979" s="20" t="s">
        <v>26780</v>
      </c>
      <c r="K1979" s="24">
        <v>42744</v>
      </c>
      <c r="L1979" s="19">
        <v>0</v>
      </c>
      <c r="M1979" s="28">
        <v>269.95</v>
      </c>
      <c r="N1979" s="24"/>
    </row>
    <row r="1980" spans="1:14" hidden="1" x14ac:dyDescent="0.25">
      <c r="B1980" s="20">
        <v>34040837</v>
      </c>
      <c r="C1980" s="20"/>
      <c r="D1980" s="20"/>
      <c r="E1980" s="17" t="s">
        <v>1130</v>
      </c>
      <c r="F1980" s="21" t="s">
        <v>298</v>
      </c>
      <c r="G1980" s="21" t="s">
        <v>205</v>
      </c>
      <c r="H1980" s="21" t="s">
        <v>206</v>
      </c>
      <c r="I1980" s="20">
        <v>222301415542</v>
      </c>
      <c r="J1980" s="20" t="s">
        <v>26781</v>
      </c>
      <c r="K1980" s="24">
        <v>42744</v>
      </c>
      <c r="L1980" s="19">
        <v>0</v>
      </c>
      <c r="M1980" s="28">
        <v>269.95</v>
      </c>
      <c r="N1980" s="24"/>
    </row>
    <row r="1981" spans="1:14" hidden="1" x14ac:dyDescent="0.25">
      <c r="B1981" s="20">
        <v>34040838</v>
      </c>
      <c r="C1981" s="20"/>
      <c r="D1981" s="20"/>
      <c r="E1981" s="17" t="s">
        <v>1131</v>
      </c>
      <c r="F1981" s="21" t="s">
        <v>298</v>
      </c>
      <c r="G1981" s="21" t="s">
        <v>205</v>
      </c>
      <c r="H1981" s="21" t="s">
        <v>206</v>
      </c>
      <c r="I1981" s="20">
        <v>222301415543</v>
      </c>
      <c r="J1981" s="20" t="s">
        <v>26782</v>
      </c>
      <c r="K1981" s="24">
        <v>42744</v>
      </c>
      <c r="L1981" s="19">
        <v>0</v>
      </c>
      <c r="M1981" s="28">
        <v>269.95</v>
      </c>
      <c r="N1981" s="24"/>
    </row>
    <row r="1982" spans="1:14" hidden="1" x14ac:dyDescent="0.25">
      <c r="B1982" s="20">
        <v>34040839</v>
      </c>
      <c r="C1982" s="20"/>
      <c r="D1982" s="20"/>
      <c r="E1982" s="17" t="s">
        <v>1132</v>
      </c>
      <c r="F1982" s="21" t="s">
        <v>298</v>
      </c>
      <c r="G1982" s="21" t="s">
        <v>205</v>
      </c>
      <c r="H1982" s="21" t="s">
        <v>206</v>
      </c>
      <c r="I1982" s="20">
        <v>222301415544</v>
      </c>
      <c r="J1982" s="20" t="s">
        <v>26783</v>
      </c>
      <c r="K1982" s="24">
        <v>42744</v>
      </c>
      <c r="L1982" s="19">
        <v>0</v>
      </c>
      <c r="M1982" s="28">
        <v>269.95</v>
      </c>
      <c r="N1982" s="24"/>
    </row>
    <row r="1983" spans="1:14" hidden="1" x14ac:dyDescent="0.25">
      <c r="A1983" s="17" t="s">
        <v>26784</v>
      </c>
      <c r="B1983" s="20">
        <v>34040840</v>
      </c>
      <c r="C1983" s="20"/>
      <c r="D1983" s="20"/>
      <c r="E1983" s="17" t="s">
        <v>1133</v>
      </c>
      <c r="F1983" s="21" t="s">
        <v>298</v>
      </c>
      <c r="G1983" s="21" t="s">
        <v>205</v>
      </c>
      <c r="H1983" s="21" t="s">
        <v>206</v>
      </c>
      <c r="I1983" s="20">
        <v>222301415545</v>
      </c>
      <c r="J1983" s="20" t="s">
        <v>26785</v>
      </c>
      <c r="K1983" s="24">
        <v>42744</v>
      </c>
      <c r="L1983" s="19">
        <v>0</v>
      </c>
      <c r="M1983" s="28">
        <v>269.95</v>
      </c>
      <c r="N1983" s="24"/>
    </row>
    <row r="1984" spans="1:14" hidden="1" x14ac:dyDescent="0.25">
      <c r="B1984" s="20">
        <v>34040841</v>
      </c>
      <c r="C1984" s="20"/>
      <c r="D1984" s="20"/>
      <c r="E1984" s="17" t="s">
        <v>1134</v>
      </c>
      <c r="F1984" s="21" t="s">
        <v>298</v>
      </c>
      <c r="G1984" s="21" t="s">
        <v>205</v>
      </c>
      <c r="H1984" s="21" t="s">
        <v>206</v>
      </c>
      <c r="I1984" s="20">
        <v>222301415546</v>
      </c>
      <c r="J1984" s="20" t="s">
        <v>26786</v>
      </c>
      <c r="K1984" s="24">
        <v>42744</v>
      </c>
      <c r="L1984" s="19">
        <v>0</v>
      </c>
      <c r="M1984" s="28">
        <v>269.95</v>
      </c>
      <c r="N1984" s="24"/>
    </row>
    <row r="1985" spans="1:14" hidden="1" x14ac:dyDescent="0.25">
      <c r="B1985" s="20">
        <v>34040842</v>
      </c>
      <c r="C1985" s="20"/>
      <c r="D1985" s="20"/>
      <c r="E1985" s="17" t="s">
        <v>1135</v>
      </c>
      <c r="F1985" s="21" t="s">
        <v>298</v>
      </c>
      <c r="G1985" s="21" t="s">
        <v>205</v>
      </c>
      <c r="H1985" s="21" t="s">
        <v>206</v>
      </c>
      <c r="I1985" s="20">
        <v>222301415547</v>
      </c>
      <c r="J1985" s="20" t="s">
        <v>26787</v>
      </c>
      <c r="K1985" s="24">
        <v>42744</v>
      </c>
      <c r="L1985" s="19">
        <v>0</v>
      </c>
      <c r="M1985" s="28">
        <v>269.95</v>
      </c>
      <c r="N1985" s="24"/>
    </row>
    <row r="1986" spans="1:14" hidden="1" x14ac:dyDescent="0.25">
      <c r="B1986" s="20">
        <v>34040843</v>
      </c>
      <c r="C1986" s="20"/>
      <c r="D1986" s="20"/>
      <c r="E1986" s="17" t="s">
        <v>1136</v>
      </c>
      <c r="F1986" s="21" t="s">
        <v>298</v>
      </c>
      <c r="G1986" s="21" t="s">
        <v>205</v>
      </c>
      <c r="H1986" s="21" t="s">
        <v>206</v>
      </c>
      <c r="I1986" s="20">
        <v>222301415548</v>
      </c>
      <c r="J1986" s="20" t="s">
        <v>26788</v>
      </c>
      <c r="K1986" s="24">
        <v>42744</v>
      </c>
      <c r="L1986" s="19">
        <v>0</v>
      </c>
      <c r="M1986" s="28">
        <v>269.95</v>
      </c>
      <c r="N1986" s="24"/>
    </row>
    <row r="1987" spans="1:14" hidden="1" x14ac:dyDescent="0.25">
      <c r="A1987" s="17" t="s">
        <v>26789</v>
      </c>
      <c r="B1987" s="20">
        <v>34040844</v>
      </c>
      <c r="C1987" s="20"/>
      <c r="D1987" s="20"/>
      <c r="E1987" s="17" t="s">
        <v>1137</v>
      </c>
      <c r="F1987" s="21" t="s">
        <v>298</v>
      </c>
      <c r="G1987" s="21" t="s">
        <v>205</v>
      </c>
      <c r="H1987" s="21" t="s">
        <v>206</v>
      </c>
      <c r="I1987" s="20">
        <v>222301415549</v>
      </c>
      <c r="J1987" s="20" t="s">
        <v>26790</v>
      </c>
      <c r="K1987" s="24">
        <v>42744</v>
      </c>
      <c r="L1987" s="19">
        <v>0</v>
      </c>
      <c r="M1987" s="28">
        <v>269.95</v>
      </c>
      <c r="N1987" s="24"/>
    </row>
    <row r="1988" spans="1:14" hidden="1" x14ac:dyDescent="0.25">
      <c r="A1988" s="17" t="s">
        <v>26791</v>
      </c>
      <c r="B1988" s="20">
        <v>34040845</v>
      </c>
      <c r="C1988" s="20"/>
      <c r="D1988" s="20"/>
      <c r="E1988" s="17" t="s">
        <v>1138</v>
      </c>
      <c r="F1988" s="21" t="s">
        <v>298</v>
      </c>
      <c r="G1988" s="21" t="s">
        <v>205</v>
      </c>
      <c r="H1988" s="21" t="s">
        <v>206</v>
      </c>
      <c r="I1988" s="20">
        <v>222301415550</v>
      </c>
      <c r="J1988" s="20" t="s">
        <v>26792</v>
      </c>
      <c r="K1988" s="24">
        <v>42744</v>
      </c>
      <c r="L1988" s="19">
        <v>0</v>
      </c>
      <c r="M1988" s="28">
        <v>269.95</v>
      </c>
      <c r="N1988" s="24"/>
    </row>
    <row r="1989" spans="1:14" hidden="1" x14ac:dyDescent="0.25">
      <c r="B1989" s="20">
        <v>34040801</v>
      </c>
      <c r="C1989" s="20"/>
      <c r="D1989" s="20"/>
      <c r="E1989" s="17" t="s">
        <v>1237</v>
      </c>
      <c r="F1989" s="21" t="s">
        <v>298</v>
      </c>
      <c r="G1989" s="21" t="s">
        <v>205</v>
      </c>
      <c r="H1989" s="21" t="s">
        <v>206</v>
      </c>
      <c r="I1989" s="20">
        <v>222301420336</v>
      </c>
      <c r="J1989" s="20" t="s">
        <v>26793</v>
      </c>
      <c r="K1989" s="24">
        <v>42744</v>
      </c>
      <c r="L1989" s="19">
        <v>0</v>
      </c>
      <c r="M1989" s="28">
        <v>269.95</v>
      </c>
      <c r="N1989" s="24"/>
    </row>
    <row r="1990" spans="1:14" hidden="1" x14ac:dyDescent="0.25">
      <c r="A1990" s="17" t="s">
        <v>26794</v>
      </c>
      <c r="B1990" s="20">
        <v>34040802</v>
      </c>
      <c r="C1990" s="20"/>
      <c r="D1990" s="20"/>
      <c r="E1990" s="17" t="s">
        <v>1238</v>
      </c>
      <c r="F1990" s="21" t="s">
        <v>298</v>
      </c>
      <c r="G1990" s="21" t="s">
        <v>205</v>
      </c>
      <c r="H1990" s="21" t="s">
        <v>206</v>
      </c>
      <c r="I1990" s="20">
        <v>222301420337</v>
      </c>
      <c r="J1990" s="20" t="s">
        <v>26795</v>
      </c>
      <c r="K1990" s="24">
        <v>42744</v>
      </c>
      <c r="L1990" s="19">
        <v>0</v>
      </c>
      <c r="M1990" s="28">
        <v>269.95</v>
      </c>
      <c r="N1990" s="24"/>
    </row>
    <row r="1991" spans="1:14" hidden="1" x14ac:dyDescent="0.25">
      <c r="A1991" s="17" t="s">
        <v>26796</v>
      </c>
      <c r="B1991" s="20">
        <v>34040803</v>
      </c>
      <c r="C1991" s="20"/>
      <c r="D1991" s="20"/>
      <c r="E1991" s="17" t="s">
        <v>1239</v>
      </c>
      <c r="F1991" s="21" t="s">
        <v>298</v>
      </c>
      <c r="G1991" s="21" t="s">
        <v>205</v>
      </c>
      <c r="H1991" s="21" t="s">
        <v>206</v>
      </c>
      <c r="I1991" s="20">
        <v>222301420338</v>
      </c>
      <c r="J1991" s="20" t="s">
        <v>26797</v>
      </c>
      <c r="K1991" s="24">
        <v>42744</v>
      </c>
      <c r="L1991" s="19">
        <v>0</v>
      </c>
      <c r="M1991" s="28">
        <v>269.95</v>
      </c>
      <c r="N1991" s="24"/>
    </row>
    <row r="1992" spans="1:14" hidden="1" x14ac:dyDescent="0.25">
      <c r="A1992" s="17" t="s">
        <v>26798</v>
      </c>
      <c r="B1992" s="20">
        <v>34040804</v>
      </c>
      <c r="C1992" s="20"/>
      <c r="D1992" s="20"/>
      <c r="E1992" s="17" t="s">
        <v>1240</v>
      </c>
      <c r="F1992" s="21" t="s">
        <v>298</v>
      </c>
      <c r="G1992" s="21" t="s">
        <v>205</v>
      </c>
      <c r="H1992" s="21" t="s">
        <v>206</v>
      </c>
      <c r="I1992" s="20">
        <v>222301420339</v>
      </c>
      <c r="J1992" s="20" t="s">
        <v>26799</v>
      </c>
      <c r="K1992" s="24">
        <v>42744</v>
      </c>
      <c r="L1992" s="19">
        <v>0</v>
      </c>
      <c r="M1992" s="28">
        <v>269.95</v>
      </c>
      <c r="N1992" s="24"/>
    </row>
    <row r="1993" spans="1:14" hidden="1" x14ac:dyDescent="0.25">
      <c r="B1993" s="20">
        <v>34040805</v>
      </c>
      <c r="C1993" s="20"/>
      <c r="D1993" s="20"/>
      <c r="E1993" s="17" t="s">
        <v>1241</v>
      </c>
      <c r="F1993" s="21" t="s">
        <v>298</v>
      </c>
      <c r="G1993" s="21" t="s">
        <v>205</v>
      </c>
      <c r="H1993" s="21" t="s">
        <v>206</v>
      </c>
      <c r="I1993" s="20">
        <v>222301420340</v>
      </c>
      <c r="J1993" s="20" t="s">
        <v>26800</v>
      </c>
      <c r="K1993" s="24">
        <v>42744</v>
      </c>
      <c r="L1993" s="19">
        <v>0</v>
      </c>
      <c r="M1993" s="28">
        <v>269.95</v>
      </c>
      <c r="N1993" s="24"/>
    </row>
    <row r="1994" spans="1:14" hidden="1" x14ac:dyDescent="0.25">
      <c r="A1994" s="17" t="s">
        <v>26801</v>
      </c>
      <c r="B1994" s="20">
        <v>34040806</v>
      </c>
      <c r="C1994" s="20"/>
      <c r="D1994" s="20"/>
      <c r="E1994" s="17" t="s">
        <v>1242</v>
      </c>
      <c r="F1994" s="21" t="s">
        <v>298</v>
      </c>
      <c r="G1994" s="21" t="s">
        <v>205</v>
      </c>
      <c r="H1994" s="21" t="s">
        <v>206</v>
      </c>
      <c r="I1994" s="20">
        <v>222301420341</v>
      </c>
      <c r="J1994" s="20" t="s">
        <v>26802</v>
      </c>
      <c r="K1994" s="24">
        <v>42744</v>
      </c>
      <c r="L1994" s="19">
        <v>0</v>
      </c>
      <c r="M1994" s="28">
        <v>269.95</v>
      </c>
      <c r="N1994" s="24"/>
    </row>
    <row r="1995" spans="1:14" hidden="1" x14ac:dyDescent="0.25">
      <c r="A1995" s="17" t="s">
        <v>26803</v>
      </c>
      <c r="B1995" s="20">
        <v>34040807</v>
      </c>
      <c r="C1995" s="20"/>
      <c r="D1995" s="20"/>
      <c r="E1995" s="17" t="s">
        <v>1243</v>
      </c>
      <c r="F1995" s="21" t="s">
        <v>298</v>
      </c>
      <c r="G1995" s="21" t="s">
        <v>205</v>
      </c>
      <c r="H1995" s="21" t="s">
        <v>206</v>
      </c>
      <c r="I1995" s="20">
        <v>222301420342</v>
      </c>
      <c r="J1995" s="20" t="s">
        <v>26804</v>
      </c>
      <c r="K1995" s="24">
        <v>42744</v>
      </c>
      <c r="L1995" s="19">
        <v>0</v>
      </c>
      <c r="M1995" s="28">
        <v>269.95</v>
      </c>
      <c r="N1995" s="24"/>
    </row>
    <row r="1996" spans="1:14" hidden="1" x14ac:dyDescent="0.25">
      <c r="A1996" s="17" t="s">
        <v>26805</v>
      </c>
      <c r="B1996" s="20">
        <v>34040808</v>
      </c>
      <c r="C1996" s="20"/>
      <c r="D1996" s="20"/>
      <c r="E1996" s="17" t="s">
        <v>1244</v>
      </c>
      <c r="F1996" s="21" t="s">
        <v>298</v>
      </c>
      <c r="G1996" s="21" t="s">
        <v>205</v>
      </c>
      <c r="H1996" s="21" t="s">
        <v>206</v>
      </c>
      <c r="I1996" s="20">
        <v>222301420343</v>
      </c>
      <c r="J1996" s="20" t="s">
        <v>26806</v>
      </c>
      <c r="K1996" s="24">
        <v>42744</v>
      </c>
      <c r="L1996" s="19">
        <v>0</v>
      </c>
      <c r="M1996" s="28">
        <v>269.95</v>
      </c>
      <c r="N1996" s="24"/>
    </row>
    <row r="1997" spans="1:14" hidden="1" x14ac:dyDescent="0.25">
      <c r="A1997" s="17" t="s">
        <v>26807</v>
      </c>
      <c r="B1997" s="20">
        <v>34040809</v>
      </c>
      <c r="C1997" s="20"/>
      <c r="D1997" s="20"/>
      <c r="E1997" s="17" t="s">
        <v>1245</v>
      </c>
      <c r="F1997" s="21" t="s">
        <v>298</v>
      </c>
      <c r="G1997" s="21" t="s">
        <v>205</v>
      </c>
      <c r="H1997" s="21" t="s">
        <v>206</v>
      </c>
      <c r="I1997" s="20">
        <v>222301420344</v>
      </c>
      <c r="J1997" s="20" t="s">
        <v>26808</v>
      </c>
      <c r="K1997" s="24">
        <v>42744</v>
      </c>
      <c r="L1997" s="19">
        <v>0</v>
      </c>
      <c r="M1997" s="28">
        <v>269.95</v>
      </c>
      <c r="N1997" s="24"/>
    </row>
    <row r="1998" spans="1:14" hidden="1" x14ac:dyDescent="0.25">
      <c r="B1998" s="20">
        <v>34040810</v>
      </c>
      <c r="C1998" s="20"/>
      <c r="D1998" s="20"/>
      <c r="E1998" s="17" t="s">
        <v>1246</v>
      </c>
      <c r="F1998" s="21" t="s">
        <v>298</v>
      </c>
      <c r="G1998" s="21" t="s">
        <v>205</v>
      </c>
      <c r="H1998" s="21" t="s">
        <v>206</v>
      </c>
      <c r="I1998" s="20">
        <v>222301420345</v>
      </c>
      <c r="J1998" s="20" t="s">
        <v>26809</v>
      </c>
      <c r="K1998" s="24">
        <v>42744</v>
      </c>
      <c r="L1998" s="19">
        <v>0</v>
      </c>
      <c r="M1998" s="28">
        <v>269.95</v>
      </c>
      <c r="N1998" s="24"/>
    </row>
    <row r="1999" spans="1:14" hidden="1" x14ac:dyDescent="0.25">
      <c r="B1999" s="20">
        <v>34040811</v>
      </c>
      <c r="C1999" s="20"/>
      <c r="D1999" s="20"/>
      <c r="E1999" s="17" t="s">
        <v>1247</v>
      </c>
      <c r="F1999" s="21" t="s">
        <v>298</v>
      </c>
      <c r="G1999" s="21" t="s">
        <v>205</v>
      </c>
      <c r="H1999" s="21" t="s">
        <v>206</v>
      </c>
      <c r="I1999" s="20">
        <v>222301420346</v>
      </c>
      <c r="J1999" s="20" t="s">
        <v>26810</v>
      </c>
      <c r="K1999" s="24">
        <v>42744</v>
      </c>
      <c r="L1999" s="19">
        <v>0</v>
      </c>
      <c r="M1999" s="28">
        <v>269.95</v>
      </c>
      <c r="N1999" s="24"/>
    </row>
    <row r="2000" spans="1:14" hidden="1" x14ac:dyDescent="0.25">
      <c r="A2000" s="17" t="s">
        <v>26811</v>
      </c>
      <c r="B2000" s="20">
        <v>34040812</v>
      </c>
      <c r="C2000" s="20"/>
      <c r="D2000" s="20"/>
      <c r="E2000" s="17" t="s">
        <v>1248</v>
      </c>
      <c r="F2000" s="21" t="s">
        <v>298</v>
      </c>
      <c r="G2000" s="21" t="s">
        <v>205</v>
      </c>
      <c r="H2000" s="21" t="s">
        <v>206</v>
      </c>
      <c r="I2000" s="20">
        <v>222301420347</v>
      </c>
      <c r="J2000" s="20" t="s">
        <v>26812</v>
      </c>
      <c r="K2000" s="24">
        <v>42744</v>
      </c>
      <c r="L2000" s="19">
        <v>0</v>
      </c>
      <c r="M2000" s="28">
        <v>269.95</v>
      </c>
      <c r="N2000" s="24"/>
    </row>
    <row r="2001" spans="1:14" hidden="1" x14ac:dyDescent="0.25">
      <c r="A2001" s="17" t="s">
        <v>26813</v>
      </c>
      <c r="B2001" s="20">
        <v>34040813</v>
      </c>
      <c r="C2001" s="20"/>
      <c r="D2001" s="20"/>
      <c r="E2001" s="17" t="s">
        <v>1249</v>
      </c>
      <c r="F2001" s="21" t="s">
        <v>298</v>
      </c>
      <c r="G2001" s="21" t="s">
        <v>205</v>
      </c>
      <c r="H2001" s="21" t="s">
        <v>206</v>
      </c>
      <c r="I2001" s="20">
        <v>222301420348</v>
      </c>
      <c r="J2001" s="20" t="s">
        <v>26814</v>
      </c>
      <c r="K2001" s="24">
        <v>42744</v>
      </c>
      <c r="L2001" s="19">
        <v>0</v>
      </c>
      <c r="M2001" s="28">
        <v>269.95</v>
      </c>
      <c r="N2001" s="24"/>
    </row>
    <row r="2002" spans="1:14" hidden="1" x14ac:dyDescent="0.25">
      <c r="A2002" s="17" t="s">
        <v>26815</v>
      </c>
      <c r="B2002" s="20">
        <v>34040814</v>
      </c>
      <c r="C2002" s="20"/>
      <c r="D2002" s="20"/>
      <c r="E2002" s="17" t="s">
        <v>1250</v>
      </c>
      <c r="F2002" s="21" t="s">
        <v>298</v>
      </c>
      <c r="G2002" s="21" t="s">
        <v>205</v>
      </c>
      <c r="H2002" s="21" t="s">
        <v>206</v>
      </c>
      <c r="I2002" s="20">
        <v>222301420349</v>
      </c>
      <c r="J2002" s="20" t="s">
        <v>26816</v>
      </c>
      <c r="K2002" s="24">
        <v>42744</v>
      </c>
      <c r="L2002" s="19">
        <v>0</v>
      </c>
      <c r="M2002" s="28">
        <v>269.95</v>
      </c>
      <c r="N2002" s="24"/>
    </row>
    <row r="2003" spans="1:14" hidden="1" x14ac:dyDescent="0.25">
      <c r="B2003" s="20">
        <v>34040815</v>
      </c>
      <c r="C2003" s="20"/>
      <c r="D2003" s="20"/>
      <c r="E2003" s="17" t="s">
        <v>1251</v>
      </c>
      <c r="F2003" s="21" t="s">
        <v>298</v>
      </c>
      <c r="G2003" s="21" t="s">
        <v>205</v>
      </c>
      <c r="H2003" s="21" t="s">
        <v>206</v>
      </c>
      <c r="I2003" s="20">
        <v>222301420350</v>
      </c>
      <c r="J2003" s="20" t="s">
        <v>26817</v>
      </c>
      <c r="K2003" s="24">
        <v>42744</v>
      </c>
      <c r="L2003" s="19">
        <v>0</v>
      </c>
      <c r="M2003" s="28">
        <v>269.95</v>
      </c>
      <c r="N2003" s="24"/>
    </row>
    <row r="2004" spans="1:14" hidden="1" x14ac:dyDescent="0.25">
      <c r="B2004" s="20">
        <v>34030729</v>
      </c>
      <c r="C2004" s="20"/>
      <c r="D2004" s="20"/>
      <c r="E2004" s="17" t="s">
        <v>424</v>
      </c>
      <c r="F2004" s="21" t="s">
        <v>298</v>
      </c>
      <c r="G2004" s="21" t="s">
        <v>205</v>
      </c>
      <c r="H2004" s="21" t="s">
        <v>206</v>
      </c>
      <c r="I2004" s="20">
        <v>222311410036</v>
      </c>
      <c r="J2004" s="20" t="s">
        <v>26818</v>
      </c>
      <c r="K2004" s="24">
        <v>42744</v>
      </c>
      <c r="L2004" s="19">
        <v>0</v>
      </c>
      <c r="M2004" s="28">
        <v>269.95</v>
      </c>
      <c r="N2004" s="24"/>
    </row>
    <row r="2005" spans="1:14" hidden="1" x14ac:dyDescent="0.25">
      <c r="B2005" s="20">
        <v>34030730</v>
      </c>
      <c r="C2005" s="20"/>
      <c r="D2005" s="20"/>
      <c r="E2005" s="17" t="s">
        <v>425</v>
      </c>
      <c r="F2005" s="21" t="s">
        <v>298</v>
      </c>
      <c r="G2005" s="21" t="s">
        <v>205</v>
      </c>
      <c r="H2005" s="21" t="s">
        <v>206</v>
      </c>
      <c r="I2005" s="20">
        <v>222311410037</v>
      </c>
      <c r="J2005" s="20" t="s">
        <v>26819</v>
      </c>
      <c r="K2005" s="24">
        <v>42744</v>
      </c>
      <c r="L2005" s="19">
        <v>0</v>
      </c>
      <c r="M2005" s="28">
        <v>269.95</v>
      </c>
      <c r="N2005" s="24"/>
    </row>
    <row r="2006" spans="1:14" hidden="1" x14ac:dyDescent="0.25">
      <c r="B2006" s="20">
        <v>34030731</v>
      </c>
      <c r="C2006" s="20"/>
      <c r="D2006" s="20"/>
      <c r="E2006" s="17" t="s">
        <v>426</v>
      </c>
      <c r="F2006" s="21" t="s">
        <v>298</v>
      </c>
      <c r="G2006" s="21" t="s">
        <v>205</v>
      </c>
      <c r="H2006" s="21" t="s">
        <v>206</v>
      </c>
      <c r="I2006" s="20">
        <v>222311410038</v>
      </c>
      <c r="J2006" s="20" t="s">
        <v>26820</v>
      </c>
      <c r="K2006" s="24">
        <v>42744</v>
      </c>
      <c r="L2006" s="19">
        <v>0</v>
      </c>
      <c r="M2006" s="28">
        <v>269.95</v>
      </c>
      <c r="N2006" s="24"/>
    </row>
    <row r="2007" spans="1:14" hidden="1" x14ac:dyDescent="0.25">
      <c r="B2007" s="20">
        <v>34030732</v>
      </c>
      <c r="C2007" s="20"/>
      <c r="D2007" s="20"/>
      <c r="E2007" s="17" t="s">
        <v>427</v>
      </c>
      <c r="F2007" s="21" t="s">
        <v>298</v>
      </c>
      <c r="G2007" s="21" t="s">
        <v>205</v>
      </c>
      <c r="H2007" s="21" t="s">
        <v>206</v>
      </c>
      <c r="I2007" s="20">
        <v>222311410039</v>
      </c>
      <c r="J2007" s="20" t="s">
        <v>26821</v>
      </c>
      <c r="K2007" s="24">
        <v>42744</v>
      </c>
      <c r="L2007" s="19">
        <v>0</v>
      </c>
      <c r="M2007" s="28">
        <v>269.95</v>
      </c>
      <c r="N2007" s="24"/>
    </row>
    <row r="2008" spans="1:14" hidden="1" x14ac:dyDescent="0.25">
      <c r="B2008" s="20">
        <v>34030733</v>
      </c>
      <c r="C2008" s="20"/>
      <c r="D2008" s="20"/>
      <c r="E2008" s="17" t="s">
        <v>428</v>
      </c>
      <c r="F2008" s="21" t="s">
        <v>298</v>
      </c>
      <c r="G2008" s="21" t="s">
        <v>205</v>
      </c>
      <c r="H2008" s="21" t="s">
        <v>206</v>
      </c>
      <c r="I2008" s="20">
        <v>222311410040</v>
      </c>
      <c r="J2008" s="20" t="s">
        <v>26822</v>
      </c>
      <c r="K2008" s="24">
        <v>42744</v>
      </c>
      <c r="L2008" s="19">
        <v>0</v>
      </c>
      <c r="M2008" s="28">
        <v>269.95</v>
      </c>
      <c r="N2008" s="24"/>
    </row>
    <row r="2009" spans="1:14" hidden="1" x14ac:dyDescent="0.25">
      <c r="B2009" s="20">
        <v>34030734</v>
      </c>
      <c r="C2009" s="20"/>
      <c r="D2009" s="20"/>
      <c r="E2009" s="17" t="s">
        <v>429</v>
      </c>
      <c r="F2009" s="21" t="s">
        <v>298</v>
      </c>
      <c r="G2009" s="21" t="s">
        <v>205</v>
      </c>
      <c r="H2009" s="21" t="s">
        <v>206</v>
      </c>
      <c r="I2009" s="20">
        <v>222311410041</v>
      </c>
      <c r="J2009" s="20" t="s">
        <v>26823</v>
      </c>
      <c r="K2009" s="24">
        <v>42744</v>
      </c>
      <c r="L2009" s="19">
        <v>0</v>
      </c>
      <c r="M2009" s="28">
        <v>269.95</v>
      </c>
      <c r="N2009" s="24"/>
    </row>
    <row r="2010" spans="1:14" hidden="1" x14ac:dyDescent="0.25">
      <c r="B2010" s="20">
        <v>34030735</v>
      </c>
      <c r="C2010" s="20"/>
      <c r="D2010" s="20"/>
      <c r="E2010" s="17" t="s">
        <v>430</v>
      </c>
      <c r="F2010" s="21" t="s">
        <v>298</v>
      </c>
      <c r="G2010" s="21" t="s">
        <v>205</v>
      </c>
      <c r="H2010" s="21" t="s">
        <v>206</v>
      </c>
      <c r="I2010" s="20">
        <v>222311410042</v>
      </c>
      <c r="J2010" s="20" t="s">
        <v>26824</v>
      </c>
      <c r="K2010" s="24">
        <v>42744</v>
      </c>
      <c r="L2010" s="19">
        <v>0</v>
      </c>
      <c r="M2010" s="28">
        <v>269.95</v>
      </c>
      <c r="N2010" s="24"/>
    </row>
    <row r="2011" spans="1:14" hidden="1" x14ac:dyDescent="0.25">
      <c r="B2011" s="20">
        <v>34030736</v>
      </c>
      <c r="C2011" s="20"/>
      <c r="D2011" s="20"/>
      <c r="E2011" s="17" t="s">
        <v>431</v>
      </c>
      <c r="F2011" s="21" t="s">
        <v>298</v>
      </c>
      <c r="G2011" s="21" t="s">
        <v>205</v>
      </c>
      <c r="H2011" s="21" t="s">
        <v>206</v>
      </c>
      <c r="I2011" s="20">
        <v>222311410043</v>
      </c>
      <c r="J2011" s="20" t="s">
        <v>26825</v>
      </c>
      <c r="K2011" s="24">
        <v>42744</v>
      </c>
      <c r="L2011" s="19">
        <v>0</v>
      </c>
      <c r="M2011" s="28">
        <v>269.95</v>
      </c>
      <c r="N2011" s="24"/>
    </row>
    <row r="2012" spans="1:14" hidden="1" x14ac:dyDescent="0.25">
      <c r="B2012" s="20">
        <v>34040875</v>
      </c>
      <c r="C2012" s="20"/>
      <c r="D2012" s="20"/>
      <c r="E2012" s="17" t="s">
        <v>376</v>
      </c>
      <c r="F2012" s="21" t="s">
        <v>298</v>
      </c>
      <c r="G2012" s="21" t="s">
        <v>205</v>
      </c>
      <c r="H2012" s="21" t="s">
        <v>206</v>
      </c>
      <c r="I2012" s="20">
        <v>222311412236</v>
      </c>
      <c r="J2012" s="20" t="s">
        <v>26826</v>
      </c>
      <c r="K2012" s="24">
        <v>42744</v>
      </c>
      <c r="L2012" s="19">
        <v>0</v>
      </c>
      <c r="M2012" s="28">
        <v>269.95</v>
      </c>
      <c r="N2012" s="24"/>
    </row>
    <row r="2013" spans="1:14" hidden="1" x14ac:dyDescent="0.25">
      <c r="B2013" s="20">
        <v>34040876</v>
      </c>
      <c r="C2013" s="20"/>
      <c r="D2013" s="20"/>
      <c r="E2013" s="17" t="s">
        <v>377</v>
      </c>
      <c r="F2013" s="21" t="s">
        <v>298</v>
      </c>
      <c r="G2013" s="21" t="s">
        <v>205</v>
      </c>
      <c r="H2013" s="21" t="s">
        <v>206</v>
      </c>
      <c r="I2013" s="20">
        <v>222311412237</v>
      </c>
      <c r="J2013" s="20" t="s">
        <v>26827</v>
      </c>
      <c r="K2013" s="24">
        <v>42744</v>
      </c>
      <c r="L2013" s="19">
        <v>0</v>
      </c>
      <c r="M2013" s="28">
        <v>269.95</v>
      </c>
      <c r="N2013" s="24"/>
    </row>
    <row r="2014" spans="1:14" hidden="1" x14ac:dyDescent="0.25">
      <c r="B2014" s="20">
        <v>34040877</v>
      </c>
      <c r="C2014" s="20"/>
      <c r="D2014" s="20"/>
      <c r="E2014" s="17" t="s">
        <v>378</v>
      </c>
      <c r="F2014" s="21" t="s">
        <v>298</v>
      </c>
      <c r="G2014" s="21" t="s">
        <v>205</v>
      </c>
      <c r="H2014" s="21" t="s">
        <v>206</v>
      </c>
      <c r="I2014" s="20">
        <v>222311412238</v>
      </c>
      <c r="J2014" s="20" t="s">
        <v>26828</v>
      </c>
      <c r="K2014" s="24">
        <v>42744</v>
      </c>
      <c r="L2014" s="19">
        <v>0</v>
      </c>
      <c r="M2014" s="28">
        <v>269.95</v>
      </c>
      <c r="N2014" s="24"/>
    </row>
    <row r="2015" spans="1:14" hidden="1" x14ac:dyDescent="0.25">
      <c r="B2015" s="20">
        <v>34040878</v>
      </c>
      <c r="C2015" s="20"/>
      <c r="D2015" s="20"/>
      <c r="E2015" s="17" t="s">
        <v>379</v>
      </c>
      <c r="F2015" s="21" t="s">
        <v>298</v>
      </c>
      <c r="G2015" s="21" t="s">
        <v>205</v>
      </c>
      <c r="H2015" s="21" t="s">
        <v>206</v>
      </c>
      <c r="I2015" s="20">
        <v>222311412239</v>
      </c>
      <c r="J2015" s="20" t="s">
        <v>26829</v>
      </c>
      <c r="K2015" s="24">
        <v>42744</v>
      </c>
      <c r="L2015" s="19">
        <v>0</v>
      </c>
      <c r="M2015" s="28">
        <v>269.95</v>
      </c>
      <c r="N2015" s="24"/>
    </row>
    <row r="2016" spans="1:14" hidden="1" x14ac:dyDescent="0.25">
      <c r="B2016" s="20">
        <v>34040879</v>
      </c>
      <c r="C2016" s="20"/>
      <c r="D2016" s="20"/>
      <c r="E2016" s="17" t="s">
        <v>380</v>
      </c>
      <c r="F2016" s="21" t="s">
        <v>298</v>
      </c>
      <c r="G2016" s="21" t="s">
        <v>205</v>
      </c>
      <c r="H2016" s="21" t="s">
        <v>206</v>
      </c>
      <c r="I2016" s="20">
        <v>222311412240</v>
      </c>
      <c r="J2016" s="20" t="s">
        <v>26830</v>
      </c>
      <c r="K2016" s="24">
        <v>42744</v>
      </c>
      <c r="L2016" s="19">
        <v>0</v>
      </c>
      <c r="M2016" s="28">
        <v>269.95</v>
      </c>
      <c r="N2016" s="24"/>
    </row>
    <row r="2017" spans="2:14" hidden="1" x14ac:dyDescent="0.25">
      <c r="B2017" s="20">
        <v>34040880</v>
      </c>
      <c r="C2017" s="20"/>
      <c r="D2017" s="20"/>
      <c r="E2017" s="17" t="s">
        <v>381</v>
      </c>
      <c r="F2017" s="21" t="s">
        <v>298</v>
      </c>
      <c r="G2017" s="21" t="s">
        <v>205</v>
      </c>
      <c r="H2017" s="21" t="s">
        <v>206</v>
      </c>
      <c r="I2017" s="20">
        <v>222311412241</v>
      </c>
      <c r="J2017" s="20" t="s">
        <v>26831</v>
      </c>
      <c r="K2017" s="24">
        <v>42744</v>
      </c>
      <c r="L2017" s="19">
        <v>0</v>
      </c>
      <c r="M2017" s="28">
        <v>269.95</v>
      </c>
      <c r="N2017" s="24"/>
    </row>
    <row r="2018" spans="2:14" hidden="1" x14ac:dyDescent="0.25">
      <c r="B2018" s="20">
        <v>34040881</v>
      </c>
      <c r="C2018" s="20"/>
      <c r="D2018" s="20"/>
      <c r="E2018" s="17" t="s">
        <v>382</v>
      </c>
      <c r="F2018" s="21" t="s">
        <v>298</v>
      </c>
      <c r="G2018" s="21" t="s">
        <v>205</v>
      </c>
      <c r="H2018" s="21" t="s">
        <v>206</v>
      </c>
      <c r="I2018" s="20">
        <v>222311412242</v>
      </c>
      <c r="J2018" s="20" t="s">
        <v>26832</v>
      </c>
      <c r="K2018" s="24">
        <v>42744</v>
      </c>
      <c r="L2018" s="19">
        <v>0</v>
      </c>
      <c r="M2018" s="28">
        <v>269.95</v>
      </c>
      <c r="N2018" s="24"/>
    </row>
    <row r="2019" spans="2:14" hidden="1" x14ac:dyDescent="0.25">
      <c r="B2019" s="20">
        <v>34040882</v>
      </c>
      <c r="C2019" s="20"/>
      <c r="D2019" s="20"/>
      <c r="E2019" s="17" t="s">
        <v>383</v>
      </c>
      <c r="F2019" s="21" t="s">
        <v>298</v>
      </c>
      <c r="G2019" s="21" t="s">
        <v>205</v>
      </c>
      <c r="H2019" s="21" t="s">
        <v>206</v>
      </c>
      <c r="I2019" s="20">
        <v>222311412243</v>
      </c>
      <c r="J2019" s="20" t="s">
        <v>26833</v>
      </c>
      <c r="K2019" s="24">
        <v>42744</v>
      </c>
      <c r="L2019" s="19">
        <v>0</v>
      </c>
      <c r="M2019" s="28">
        <v>269.95</v>
      </c>
      <c r="N2019" s="24"/>
    </row>
    <row r="2020" spans="2:14" hidden="1" x14ac:dyDescent="0.25">
      <c r="B2020" s="20">
        <v>34040859</v>
      </c>
      <c r="C2020" s="20"/>
      <c r="D2020" s="20"/>
      <c r="E2020" s="17" t="s">
        <v>360</v>
      </c>
      <c r="F2020" s="21" t="s">
        <v>298</v>
      </c>
      <c r="G2020" s="21" t="s">
        <v>205</v>
      </c>
      <c r="H2020" s="21" t="s">
        <v>206</v>
      </c>
      <c r="I2020" s="20">
        <v>222311413936</v>
      </c>
      <c r="J2020" s="20" t="s">
        <v>26834</v>
      </c>
      <c r="K2020" s="24">
        <v>42744</v>
      </c>
      <c r="L2020" s="19">
        <v>0</v>
      </c>
      <c r="M2020" s="28">
        <v>269.95</v>
      </c>
      <c r="N2020" s="24"/>
    </row>
    <row r="2021" spans="2:14" hidden="1" x14ac:dyDescent="0.25">
      <c r="B2021" s="20">
        <v>34040860</v>
      </c>
      <c r="C2021" s="20"/>
      <c r="D2021" s="20"/>
      <c r="E2021" s="17" t="s">
        <v>361</v>
      </c>
      <c r="F2021" s="21" t="s">
        <v>298</v>
      </c>
      <c r="G2021" s="21" t="s">
        <v>205</v>
      </c>
      <c r="H2021" s="21" t="s">
        <v>206</v>
      </c>
      <c r="I2021" s="20">
        <v>222311413937</v>
      </c>
      <c r="J2021" s="20" t="s">
        <v>26835</v>
      </c>
      <c r="K2021" s="24">
        <v>42744</v>
      </c>
      <c r="L2021" s="19">
        <v>0</v>
      </c>
      <c r="M2021" s="28">
        <v>269.95</v>
      </c>
      <c r="N2021" s="24"/>
    </row>
    <row r="2022" spans="2:14" hidden="1" x14ac:dyDescent="0.25">
      <c r="B2022" s="20">
        <v>34040861</v>
      </c>
      <c r="C2022" s="20"/>
      <c r="D2022" s="20"/>
      <c r="E2022" s="17" t="s">
        <v>362</v>
      </c>
      <c r="F2022" s="21" t="s">
        <v>298</v>
      </c>
      <c r="G2022" s="21" t="s">
        <v>205</v>
      </c>
      <c r="H2022" s="21" t="s">
        <v>206</v>
      </c>
      <c r="I2022" s="20">
        <v>222311413938</v>
      </c>
      <c r="J2022" s="20" t="s">
        <v>26836</v>
      </c>
      <c r="K2022" s="24">
        <v>42744</v>
      </c>
      <c r="L2022" s="19">
        <v>0</v>
      </c>
      <c r="M2022" s="28">
        <v>269.95</v>
      </c>
      <c r="N2022" s="24"/>
    </row>
    <row r="2023" spans="2:14" hidden="1" x14ac:dyDescent="0.25">
      <c r="B2023" s="20">
        <v>34040862</v>
      </c>
      <c r="C2023" s="20"/>
      <c r="D2023" s="20"/>
      <c r="E2023" s="17" t="s">
        <v>363</v>
      </c>
      <c r="F2023" s="21" t="s">
        <v>298</v>
      </c>
      <c r="G2023" s="21" t="s">
        <v>205</v>
      </c>
      <c r="H2023" s="21" t="s">
        <v>206</v>
      </c>
      <c r="I2023" s="20">
        <v>222311413939</v>
      </c>
      <c r="J2023" s="20" t="s">
        <v>26837</v>
      </c>
      <c r="K2023" s="24">
        <v>42744</v>
      </c>
      <c r="L2023" s="19">
        <v>0</v>
      </c>
      <c r="M2023" s="28">
        <v>269.95</v>
      </c>
      <c r="N2023" s="24"/>
    </row>
    <row r="2024" spans="2:14" hidden="1" x14ac:dyDescent="0.25">
      <c r="B2024" s="20">
        <v>34040863</v>
      </c>
      <c r="C2024" s="20"/>
      <c r="D2024" s="20"/>
      <c r="E2024" s="17" t="s">
        <v>364</v>
      </c>
      <c r="F2024" s="21" t="s">
        <v>298</v>
      </c>
      <c r="G2024" s="21" t="s">
        <v>205</v>
      </c>
      <c r="H2024" s="21" t="s">
        <v>206</v>
      </c>
      <c r="I2024" s="20">
        <v>222311413940</v>
      </c>
      <c r="J2024" s="20" t="s">
        <v>26838</v>
      </c>
      <c r="K2024" s="24">
        <v>42744</v>
      </c>
      <c r="L2024" s="19">
        <v>0</v>
      </c>
      <c r="M2024" s="28">
        <v>269.95</v>
      </c>
      <c r="N2024" s="24"/>
    </row>
    <row r="2025" spans="2:14" hidden="1" x14ac:dyDescent="0.25">
      <c r="B2025" s="20">
        <v>34040864</v>
      </c>
      <c r="C2025" s="20"/>
      <c r="D2025" s="20"/>
      <c r="E2025" s="17" t="s">
        <v>365</v>
      </c>
      <c r="F2025" s="21" t="s">
        <v>298</v>
      </c>
      <c r="G2025" s="21" t="s">
        <v>205</v>
      </c>
      <c r="H2025" s="21" t="s">
        <v>206</v>
      </c>
      <c r="I2025" s="20">
        <v>222311413941</v>
      </c>
      <c r="J2025" s="20" t="s">
        <v>26839</v>
      </c>
      <c r="K2025" s="24">
        <v>42744</v>
      </c>
      <c r="L2025" s="19">
        <v>0</v>
      </c>
      <c r="M2025" s="28">
        <v>269.95</v>
      </c>
      <c r="N2025" s="24"/>
    </row>
    <row r="2026" spans="2:14" hidden="1" x14ac:dyDescent="0.25">
      <c r="B2026" s="20">
        <v>34040865</v>
      </c>
      <c r="C2026" s="20"/>
      <c r="D2026" s="20"/>
      <c r="E2026" s="17" t="s">
        <v>366</v>
      </c>
      <c r="F2026" s="21" t="s">
        <v>298</v>
      </c>
      <c r="G2026" s="21" t="s">
        <v>205</v>
      </c>
      <c r="H2026" s="21" t="s">
        <v>206</v>
      </c>
      <c r="I2026" s="20">
        <v>222311413942</v>
      </c>
      <c r="J2026" s="20" t="s">
        <v>26840</v>
      </c>
      <c r="K2026" s="24">
        <v>42744</v>
      </c>
      <c r="L2026" s="19">
        <v>0</v>
      </c>
      <c r="M2026" s="28">
        <v>269.95</v>
      </c>
      <c r="N2026" s="24"/>
    </row>
    <row r="2027" spans="2:14" hidden="1" x14ac:dyDescent="0.25">
      <c r="B2027" s="20">
        <v>34040866</v>
      </c>
      <c r="C2027" s="20"/>
      <c r="D2027" s="20"/>
      <c r="E2027" s="17" t="s">
        <v>367</v>
      </c>
      <c r="F2027" s="21" t="s">
        <v>298</v>
      </c>
      <c r="G2027" s="21" t="s">
        <v>205</v>
      </c>
      <c r="H2027" s="21" t="s">
        <v>206</v>
      </c>
      <c r="I2027" s="20">
        <v>222311413943</v>
      </c>
      <c r="J2027" s="20" t="s">
        <v>26841</v>
      </c>
      <c r="K2027" s="24">
        <v>42744</v>
      </c>
      <c r="L2027" s="19">
        <v>0</v>
      </c>
      <c r="M2027" s="28">
        <v>269.95</v>
      </c>
      <c r="N2027" s="24"/>
    </row>
    <row r="2028" spans="2:14" hidden="1" x14ac:dyDescent="0.25">
      <c r="B2028" s="20">
        <v>34051084</v>
      </c>
      <c r="C2028" s="20"/>
      <c r="D2028" s="20"/>
      <c r="E2028" s="17" t="s">
        <v>1062</v>
      </c>
      <c r="F2028" s="21" t="s">
        <v>298</v>
      </c>
      <c r="G2028" s="21" t="s">
        <v>205</v>
      </c>
      <c r="H2028" s="21" t="s">
        <v>206</v>
      </c>
      <c r="I2028" s="20">
        <v>222401410038</v>
      </c>
      <c r="J2028" s="20" t="s">
        <v>26842</v>
      </c>
      <c r="K2028" s="24">
        <v>43617</v>
      </c>
      <c r="L2028" s="19">
        <v>0</v>
      </c>
      <c r="M2028" s="28">
        <v>209.95</v>
      </c>
      <c r="N2028" s="24"/>
    </row>
    <row r="2029" spans="2:14" hidden="1" x14ac:dyDescent="0.25">
      <c r="B2029" s="20">
        <v>34051085</v>
      </c>
      <c r="C2029" s="20"/>
      <c r="D2029" s="20"/>
      <c r="E2029" s="17" t="s">
        <v>1063</v>
      </c>
      <c r="F2029" s="21" t="s">
        <v>298</v>
      </c>
      <c r="G2029" s="21" t="s">
        <v>205</v>
      </c>
      <c r="H2029" s="21" t="s">
        <v>206</v>
      </c>
      <c r="I2029" s="20">
        <v>222401410039</v>
      </c>
      <c r="J2029" s="20" t="s">
        <v>26843</v>
      </c>
      <c r="K2029" s="24">
        <v>43617</v>
      </c>
      <c r="L2029" s="19">
        <v>0</v>
      </c>
      <c r="M2029" s="28">
        <v>209.95</v>
      </c>
      <c r="N2029" s="24"/>
    </row>
    <row r="2030" spans="2:14" hidden="1" x14ac:dyDescent="0.25">
      <c r="B2030" s="20">
        <v>34051086</v>
      </c>
      <c r="C2030" s="20"/>
      <c r="D2030" s="20"/>
      <c r="E2030" s="17" t="s">
        <v>1064</v>
      </c>
      <c r="F2030" s="21" t="s">
        <v>298</v>
      </c>
      <c r="G2030" s="21" t="s">
        <v>205</v>
      </c>
      <c r="H2030" s="21" t="s">
        <v>206</v>
      </c>
      <c r="I2030" s="20">
        <v>222401410040</v>
      </c>
      <c r="J2030" s="20" t="s">
        <v>26844</v>
      </c>
      <c r="K2030" s="24">
        <v>43617</v>
      </c>
      <c r="L2030" s="19">
        <v>0</v>
      </c>
      <c r="M2030" s="28">
        <v>209.95</v>
      </c>
      <c r="N2030" s="24"/>
    </row>
    <row r="2031" spans="2:14" hidden="1" x14ac:dyDescent="0.25">
      <c r="B2031" s="20">
        <v>34051087</v>
      </c>
      <c r="C2031" s="20"/>
      <c r="D2031" s="20"/>
      <c r="E2031" s="17" t="s">
        <v>1065</v>
      </c>
      <c r="F2031" s="21" t="s">
        <v>298</v>
      </c>
      <c r="G2031" s="21" t="s">
        <v>205</v>
      </c>
      <c r="H2031" s="21" t="s">
        <v>206</v>
      </c>
      <c r="I2031" s="20">
        <v>222401410041</v>
      </c>
      <c r="J2031" s="20" t="s">
        <v>26845</v>
      </c>
      <c r="K2031" s="24">
        <v>43617</v>
      </c>
      <c r="L2031" s="19">
        <v>0</v>
      </c>
      <c r="M2031" s="28">
        <v>209.95</v>
      </c>
      <c r="N2031" s="24"/>
    </row>
    <row r="2032" spans="2:14" hidden="1" x14ac:dyDescent="0.25">
      <c r="B2032" s="20">
        <v>34051088</v>
      </c>
      <c r="C2032" s="20"/>
      <c r="D2032" s="20"/>
      <c r="E2032" s="17" t="s">
        <v>1066</v>
      </c>
      <c r="F2032" s="21" t="s">
        <v>298</v>
      </c>
      <c r="G2032" s="21" t="s">
        <v>205</v>
      </c>
      <c r="H2032" s="21" t="s">
        <v>206</v>
      </c>
      <c r="I2032" s="20">
        <v>222401410042</v>
      </c>
      <c r="J2032" s="20" t="s">
        <v>26846</v>
      </c>
      <c r="K2032" s="24">
        <v>43617</v>
      </c>
      <c r="L2032" s="19">
        <v>0</v>
      </c>
      <c r="M2032" s="28">
        <v>209.95</v>
      </c>
      <c r="N2032" s="24"/>
    </row>
    <row r="2033" spans="2:14" hidden="1" x14ac:dyDescent="0.25">
      <c r="B2033" s="20">
        <v>34051089</v>
      </c>
      <c r="C2033" s="20"/>
      <c r="D2033" s="20"/>
      <c r="E2033" s="17" t="s">
        <v>1067</v>
      </c>
      <c r="F2033" s="21" t="s">
        <v>298</v>
      </c>
      <c r="G2033" s="21" t="s">
        <v>205</v>
      </c>
      <c r="H2033" s="21" t="s">
        <v>206</v>
      </c>
      <c r="I2033" s="20">
        <v>222401410043</v>
      </c>
      <c r="J2033" s="20" t="s">
        <v>26847</v>
      </c>
      <c r="K2033" s="24">
        <v>43617</v>
      </c>
      <c r="L2033" s="19">
        <v>0</v>
      </c>
      <c r="M2033" s="28">
        <v>209.95</v>
      </c>
      <c r="N2033" s="24"/>
    </row>
    <row r="2034" spans="2:14" hidden="1" x14ac:dyDescent="0.25">
      <c r="B2034" s="20">
        <v>34051090</v>
      </c>
      <c r="C2034" s="20"/>
      <c r="D2034" s="20"/>
      <c r="E2034" s="17" t="s">
        <v>1068</v>
      </c>
      <c r="F2034" s="21" t="s">
        <v>298</v>
      </c>
      <c r="G2034" s="21" t="s">
        <v>205</v>
      </c>
      <c r="H2034" s="21" t="s">
        <v>206</v>
      </c>
      <c r="I2034" s="20">
        <v>222401410044</v>
      </c>
      <c r="J2034" s="20" t="s">
        <v>26848</v>
      </c>
      <c r="K2034" s="24">
        <v>43617</v>
      </c>
      <c r="L2034" s="19">
        <v>0</v>
      </c>
      <c r="M2034" s="28">
        <v>209.95</v>
      </c>
      <c r="N2034" s="24"/>
    </row>
    <row r="2035" spans="2:14" hidden="1" x14ac:dyDescent="0.25">
      <c r="B2035" s="20">
        <v>34051091</v>
      </c>
      <c r="C2035" s="20"/>
      <c r="D2035" s="20"/>
      <c r="E2035" s="17" t="s">
        <v>1069</v>
      </c>
      <c r="F2035" s="21" t="s">
        <v>298</v>
      </c>
      <c r="G2035" s="21" t="s">
        <v>205</v>
      </c>
      <c r="H2035" s="21" t="s">
        <v>206</v>
      </c>
      <c r="I2035" s="20">
        <v>222401410045</v>
      </c>
      <c r="J2035" s="20" t="s">
        <v>26849</v>
      </c>
      <c r="K2035" s="24">
        <v>43617</v>
      </c>
      <c r="L2035" s="19">
        <v>0</v>
      </c>
      <c r="M2035" s="28">
        <v>209.95</v>
      </c>
      <c r="N2035" s="24"/>
    </row>
    <row r="2036" spans="2:14" hidden="1" x14ac:dyDescent="0.25">
      <c r="B2036" s="20">
        <v>34051092</v>
      </c>
      <c r="C2036" s="20"/>
      <c r="D2036" s="20"/>
      <c r="E2036" s="17" t="s">
        <v>1070</v>
      </c>
      <c r="F2036" s="21" t="s">
        <v>298</v>
      </c>
      <c r="G2036" s="21" t="s">
        <v>205</v>
      </c>
      <c r="H2036" s="21" t="s">
        <v>206</v>
      </c>
      <c r="I2036" s="20">
        <v>222401410046</v>
      </c>
      <c r="J2036" s="20" t="s">
        <v>26850</v>
      </c>
      <c r="K2036" s="24">
        <v>43617</v>
      </c>
      <c r="L2036" s="19">
        <v>0</v>
      </c>
      <c r="M2036" s="28">
        <v>209.95</v>
      </c>
      <c r="N2036" s="24"/>
    </row>
    <row r="2037" spans="2:14" hidden="1" x14ac:dyDescent="0.25">
      <c r="B2037" s="20">
        <v>34051093</v>
      </c>
      <c r="C2037" s="20"/>
      <c r="D2037" s="20"/>
      <c r="E2037" s="17" t="s">
        <v>1071</v>
      </c>
      <c r="F2037" s="21" t="s">
        <v>298</v>
      </c>
      <c r="G2037" s="21" t="s">
        <v>205</v>
      </c>
      <c r="H2037" s="21" t="s">
        <v>206</v>
      </c>
      <c r="I2037" s="20">
        <v>222401410047</v>
      </c>
      <c r="J2037" s="20" t="s">
        <v>26851</v>
      </c>
      <c r="K2037" s="24">
        <v>43617</v>
      </c>
      <c r="L2037" s="19">
        <v>0</v>
      </c>
      <c r="M2037" s="28">
        <v>209.95</v>
      </c>
      <c r="N2037" s="24"/>
    </row>
    <row r="2038" spans="2:14" hidden="1" x14ac:dyDescent="0.25">
      <c r="B2038" s="20">
        <v>34051094</v>
      </c>
      <c r="C2038" s="20"/>
      <c r="D2038" s="20"/>
      <c r="E2038" s="17" t="s">
        <v>1072</v>
      </c>
      <c r="F2038" s="21" t="s">
        <v>298</v>
      </c>
      <c r="G2038" s="21" t="s">
        <v>205</v>
      </c>
      <c r="H2038" s="21" t="s">
        <v>206</v>
      </c>
      <c r="I2038" s="20">
        <v>222401410048</v>
      </c>
      <c r="J2038" s="20" t="s">
        <v>26852</v>
      </c>
      <c r="K2038" s="24">
        <v>43617</v>
      </c>
      <c r="L2038" s="19">
        <v>0</v>
      </c>
      <c r="M2038" s="28">
        <v>209.95</v>
      </c>
      <c r="N2038" s="24"/>
    </row>
    <row r="2039" spans="2:14" hidden="1" x14ac:dyDescent="0.25">
      <c r="B2039" s="20">
        <v>34051095</v>
      </c>
      <c r="C2039" s="20"/>
      <c r="D2039" s="20"/>
      <c r="E2039" s="17" t="s">
        <v>1073</v>
      </c>
      <c r="F2039" s="21" t="s">
        <v>298</v>
      </c>
      <c r="G2039" s="21" t="s">
        <v>205</v>
      </c>
      <c r="H2039" s="21" t="s">
        <v>206</v>
      </c>
      <c r="I2039" s="20">
        <v>222401410049</v>
      </c>
      <c r="J2039" s="20" t="s">
        <v>26853</v>
      </c>
      <c r="K2039" s="24">
        <v>43617</v>
      </c>
      <c r="L2039" s="19">
        <v>0</v>
      </c>
      <c r="M2039" s="28">
        <v>209.95</v>
      </c>
      <c r="N2039" s="24"/>
    </row>
    <row r="2040" spans="2:14" hidden="1" x14ac:dyDescent="0.25">
      <c r="B2040" s="20">
        <v>34051096</v>
      </c>
      <c r="C2040" s="20"/>
      <c r="D2040" s="20"/>
      <c r="E2040" s="17" t="s">
        <v>1074</v>
      </c>
      <c r="F2040" s="21" t="s">
        <v>298</v>
      </c>
      <c r="G2040" s="21" t="s">
        <v>205</v>
      </c>
      <c r="H2040" s="21" t="s">
        <v>206</v>
      </c>
      <c r="I2040" s="20">
        <v>222401410050</v>
      </c>
      <c r="J2040" s="20" t="s">
        <v>26854</v>
      </c>
      <c r="K2040" s="24">
        <v>43617</v>
      </c>
      <c r="L2040" s="19">
        <v>0</v>
      </c>
      <c r="M2040" s="28">
        <v>209.95</v>
      </c>
      <c r="N2040" s="24"/>
    </row>
    <row r="2041" spans="2:14" hidden="1" x14ac:dyDescent="0.25">
      <c r="B2041" s="20">
        <v>34050925</v>
      </c>
      <c r="C2041" s="20"/>
      <c r="D2041" s="20"/>
      <c r="E2041" s="17" t="s">
        <v>1075</v>
      </c>
      <c r="F2041" s="21" t="s">
        <v>298</v>
      </c>
      <c r="G2041" s="21" t="s">
        <v>205</v>
      </c>
      <c r="H2041" s="21" t="s">
        <v>206</v>
      </c>
      <c r="I2041" s="20">
        <v>222401412238</v>
      </c>
      <c r="J2041" s="20" t="s">
        <v>26855</v>
      </c>
      <c r="K2041" s="24">
        <v>43054</v>
      </c>
      <c r="L2041" s="19">
        <v>0</v>
      </c>
      <c r="M2041" s="28">
        <v>209.95</v>
      </c>
      <c r="N2041" s="24"/>
    </row>
    <row r="2042" spans="2:14" hidden="1" x14ac:dyDescent="0.25">
      <c r="B2042" s="20">
        <v>34050926</v>
      </c>
      <c r="C2042" s="20"/>
      <c r="D2042" s="20"/>
      <c r="E2042" s="17" t="s">
        <v>1076</v>
      </c>
      <c r="F2042" s="21" t="s">
        <v>298</v>
      </c>
      <c r="G2042" s="21" t="s">
        <v>205</v>
      </c>
      <c r="H2042" s="21" t="s">
        <v>206</v>
      </c>
      <c r="I2042" s="20">
        <v>222401412239</v>
      </c>
      <c r="J2042" s="20" t="s">
        <v>26856</v>
      </c>
      <c r="K2042" s="24">
        <v>43054</v>
      </c>
      <c r="L2042" s="19">
        <v>0</v>
      </c>
      <c r="M2042" s="28">
        <v>209.95</v>
      </c>
      <c r="N2042" s="24"/>
    </row>
    <row r="2043" spans="2:14" hidden="1" x14ac:dyDescent="0.25">
      <c r="B2043" s="20">
        <v>34050927</v>
      </c>
      <c r="C2043" s="20"/>
      <c r="D2043" s="20"/>
      <c r="E2043" s="17" t="s">
        <v>1077</v>
      </c>
      <c r="F2043" s="21" t="s">
        <v>298</v>
      </c>
      <c r="G2043" s="21" t="s">
        <v>205</v>
      </c>
      <c r="H2043" s="21" t="s">
        <v>206</v>
      </c>
      <c r="I2043" s="20">
        <v>222401412240</v>
      </c>
      <c r="J2043" s="20" t="s">
        <v>26857</v>
      </c>
      <c r="K2043" s="24">
        <v>43054</v>
      </c>
      <c r="L2043" s="19">
        <v>0</v>
      </c>
      <c r="M2043" s="28">
        <v>209.95</v>
      </c>
      <c r="N2043" s="24"/>
    </row>
    <row r="2044" spans="2:14" hidden="1" x14ac:dyDescent="0.25">
      <c r="B2044" s="20">
        <v>34050928</v>
      </c>
      <c r="C2044" s="20"/>
      <c r="D2044" s="20"/>
      <c r="E2044" s="17" t="s">
        <v>1078</v>
      </c>
      <c r="F2044" s="21" t="s">
        <v>298</v>
      </c>
      <c r="G2044" s="21" t="s">
        <v>205</v>
      </c>
      <c r="H2044" s="21" t="s">
        <v>206</v>
      </c>
      <c r="I2044" s="20">
        <v>222401412241</v>
      </c>
      <c r="J2044" s="20" t="s">
        <v>26858</v>
      </c>
      <c r="K2044" s="24">
        <v>43054</v>
      </c>
      <c r="L2044" s="19">
        <v>0</v>
      </c>
      <c r="M2044" s="28">
        <v>209.95</v>
      </c>
      <c r="N2044" s="24"/>
    </row>
    <row r="2045" spans="2:14" hidden="1" x14ac:dyDescent="0.25">
      <c r="B2045" s="20">
        <v>34050929</v>
      </c>
      <c r="C2045" s="20"/>
      <c r="D2045" s="20"/>
      <c r="E2045" s="17" t="s">
        <v>1079</v>
      </c>
      <c r="F2045" s="21" t="s">
        <v>298</v>
      </c>
      <c r="G2045" s="21" t="s">
        <v>205</v>
      </c>
      <c r="H2045" s="21" t="s">
        <v>206</v>
      </c>
      <c r="I2045" s="20">
        <v>222401412242</v>
      </c>
      <c r="J2045" s="20" t="s">
        <v>26859</v>
      </c>
      <c r="K2045" s="24">
        <v>43054</v>
      </c>
      <c r="L2045" s="19">
        <v>0</v>
      </c>
      <c r="M2045" s="28">
        <v>209.95</v>
      </c>
      <c r="N2045" s="24"/>
    </row>
    <row r="2046" spans="2:14" hidden="1" x14ac:dyDescent="0.25">
      <c r="B2046" s="20">
        <v>34050930</v>
      </c>
      <c r="C2046" s="20"/>
      <c r="D2046" s="20"/>
      <c r="E2046" s="17" t="s">
        <v>1080</v>
      </c>
      <c r="F2046" s="21" t="s">
        <v>298</v>
      </c>
      <c r="G2046" s="21" t="s">
        <v>205</v>
      </c>
      <c r="H2046" s="21" t="s">
        <v>206</v>
      </c>
      <c r="I2046" s="20">
        <v>222401412243</v>
      </c>
      <c r="J2046" s="20" t="s">
        <v>26860</v>
      </c>
      <c r="K2046" s="24">
        <v>43054</v>
      </c>
      <c r="L2046" s="19">
        <v>0</v>
      </c>
      <c r="M2046" s="28">
        <v>209.95</v>
      </c>
      <c r="N2046" s="24"/>
    </row>
    <row r="2047" spans="2:14" hidden="1" x14ac:dyDescent="0.25">
      <c r="B2047" s="20">
        <v>34050931</v>
      </c>
      <c r="C2047" s="20"/>
      <c r="D2047" s="20"/>
      <c r="E2047" s="17" t="s">
        <v>1081</v>
      </c>
      <c r="F2047" s="21" t="s">
        <v>298</v>
      </c>
      <c r="G2047" s="21" t="s">
        <v>205</v>
      </c>
      <c r="H2047" s="21" t="s">
        <v>206</v>
      </c>
      <c r="I2047" s="20">
        <v>222401412244</v>
      </c>
      <c r="J2047" s="20" t="s">
        <v>26861</v>
      </c>
      <c r="K2047" s="24">
        <v>43054</v>
      </c>
      <c r="L2047" s="19">
        <v>0</v>
      </c>
      <c r="M2047" s="28">
        <v>209.95</v>
      </c>
      <c r="N2047" s="24"/>
    </row>
    <row r="2048" spans="2:14" hidden="1" x14ac:dyDescent="0.25">
      <c r="B2048" s="20">
        <v>34050932</v>
      </c>
      <c r="C2048" s="20"/>
      <c r="D2048" s="20"/>
      <c r="E2048" s="17" t="s">
        <v>1082</v>
      </c>
      <c r="F2048" s="21" t="s">
        <v>298</v>
      </c>
      <c r="G2048" s="21" t="s">
        <v>205</v>
      </c>
      <c r="H2048" s="21" t="s">
        <v>206</v>
      </c>
      <c r="I2048" s="20">
        <v>222401412245</v>
      </c>
      <c r="J2048" s="20" t="s">
        <v>26862</v>
      </c>
      <c r="K2048" s="24">
        <v>43054</v>
      </c>
      <c r="L2048" s="19">
        <v>0</v>
      </c>
      <c r="M2048" s="28">
        <v>209.95</v>
      </c>
      <c r="N2048" s="24"/>
    </row>
    <row r="2049" spans="2:14" hidden="1" x14ac:dyDescent="0.25">
      <c r="B2049" s="20">
        <v>34050933</v>
      </c>
      <c r="C2049" s="20"/>
      <c r="D2049" s="20"/>
      <c r="E2049" s="17" t="s">
        <v>1083</v>
      </c>
      <c r="F2049" s="21" t="s">
        <v>298</v>
      </c>
      <c r="G2049" s="21" t="s">
        <v>205</v>
      </c>
      <c r="H2049" s="21" t="s">
        <v>206</v>
      </c>
      <c r="I2049" s="20">
        <v>222401412246</v>
      </c>
      <c r="J2049" s="20" t="s">
        <v>26863</v>
      </c>
      <c r="K2049" s="24">
        <v>43054</v>
      </c>
      <c r="L2049" s="19">
        <v>0</v>
      </c>
      <c r="M2049" s="28">
        <v>209.95</v>
      </c>
      <c r="N2049" s="24"/>
    </row>
    <row r="2050" spans="2:14" hidden="1" x14ac:dyDescent="0.25">
      <c r="B2050" s="20">
        <v>34050934</v>
      </c>
      <c r="C2050" s="20"/>
      <c r="D2050" s="20"/>
      <c r="E2050" s="17" t="s">
        <v>1084</v>
      </c>
      <c r="F2050" s="21" t="s">
        <v>298</v>
      </c>
      <c r="G2050" s="21" t="s">
        <v>205</v>
      </c>
      <c r="H2050" s="21" t="s">
        <v>206</v>
      </c>
      <c r="I2050" s="20">
        <v>222401412247</v>
      </c>
      <c r="J2050" s="20" t="s">
        <v>26864</v>
      </c>
      <c r="K2050" s="24">
        <v>43054</v>
      </c>
      <c r="L2050" s="19">
        <v>0</v>
      </c>
      <c r="M2050" s="28">
        <v>209.95</v>
      </c>
      <c r="N2050" s="24"/>
    </row>
    <row r="2051" spans="2:14" hidden="1" x14ac:dyDescent="0.25">
      <c r="B2051" s="20">
        <v>34050935</v>
      </c>
      <c r="C2051" s="20"/>
      <c r="D2051" s="20"/>
      <c r="E2051" s="17" t="s">
        <v>1085</v>
      </c>
      <c r="F2051" s="21" t="s">
        <v>298</v>
      </c>
      <c r="G2051" s="21" t="s">
        <v>205</v>
      </c>
      <c r="H2051" s="21" t="s">
        <v>206</v>
      </c>
      <c r="I2051" s="20">
        <v>222401412248</v>
      </c>
      <c r="J2051" s="20" t="s">
        <v>26865</v>
      </c>
      <c r="K2051" s="24">
        <v>43054</v>
      </c>
      <c r="L2051" s="19">
        <v>0</v>
      </c>
      <c r="M2051" s="28">
        <v>209.95</v>
      </c>
      <c r="N2051" s="24"/>
    </row>
    <row r="2052" spans="2:14" hidden="1" x14ac:dyDescent="0.25">
      <c r="B2052" s="20">
        <v>34050936</v>
      </c>
      <c r="C2052" s="20"/>
      <c r="D2052" s="20"/>
      <c r="E2052" s="17" t="s">
        <v>1086</v>
      </c>
      <c r="F2052" s="21" t="s">
        <v>298</v>
      </c>
      <c r="G2052" s="21" t="s">
        <v>205</v>
      </c>
      <c r="H2052" s="21" t="s">
        <v>206</v>
      </c>
      <c r="I2052" s="20">
        <v>222401412249</v>
      </c>
      <c r="J2052" s="20" t="s">
        <v>26866</v>
      </c>
      <c r="K2052" s="24">
        <v>43054</v>
      </c>
      <c r="L2052" s="19">
        <v>0</v>
      </c>
      <c r="M2052" s="28">
        <v>209.95</v>
      </c>
      <c r="N2052" s="24"/>
    </row>
    <row r="2053" spans="2:14" hidden="1" x14ac:dyDescent="0.25">
      <c r="B2053" s="20">
        <v>34050937</v>
      </c>
      <c r="C2053" s="20"/>
      <c r="D2053" s="20"/>
      <c r="E2053" s="17" t="s">
        <v>1087</v>
      </c>
      <c r="F2053" s="21" t="s">
        <v>298</v>
      </c>
      <c r="G2053" s="21" t="s">
        <v>205</v>
      </c>
      <c r="H2053" s="21" t="s">
        <v>206</v>
      </c>
      <c r="I2053" s="20">
        <v>222401412250</v>
      </c>
      <c r="J2053" s="20" t="s">
        <v>26867</v>
      </c>
      <c r="K2053" s="24">
        <v>43054</v>
      </c>
      <c r="L2053" s="19">
        <v>0</v>
      </c>
      <c r="M2053" s="28">
        <v>209.95</v>
      </c>
      <c r="N2053" s="24"/>
    </row>
    <row r="2054" spans="2:14" hidden="1" x14ac:dyDescent="0.25">
      <c r="B2054" s="20">
        <v>34020342</v>
      </c>
      <c r="C2054" s="20"/>
      <c r="D2054" s="20"/>
      <c r="E2054" s="17" t="s">
        <v>858</v>
      </c>
      <c r="F2054" s="21" t="s">
        <v>298</v>
      </c>
      <c r="G2054" s="21" t="s">
        <v>205</v>
      </c>
      <c r="H2054" s="21" t="s">
        <v>206</v>
      </c>
      <c r="I2054" s="20">
        <v>233101215537</v>
      </c>
      <c r="J2054" s="20" t="s">
        <v>26956</v>
      </c>
      <c r="K2054" s="24">
        <v>42250</v>
      </c>
      <c r="L2054" s="19">
        <v>0</v>
      </c>
      <c r="M2054" s="28">
        <v>449.95</v>
      </c>
      <c r="N2054" s="24"/>
    </row>
    <row r="2055" spans="2:14" hidden="1" x14ac:dyDescent="0.25">
      <c r="B2055" s="20">
        <v>34020343</v>
      </c>
      <c r="C2055" s="20"/>
      <c r="D2055" s="20"/>
      <c r="E2055" s="17" t="s">
        <v>859</v>
      </c>
      <c r="F2055" s="21" t="s">
        <v>298</v>
      </c>
      <c r="G2055" s="21" t="s">
        <v>205</v>
      </c>
      <c r="H2055" s="21" t="s">
        <v>206</v>
      </c>
      <c r="I2055" s="20">
        <v>233101215538</v>
      </c>
      <c r="J2055" s="20" t="s">
        <v>26957</v>
      </c>
      <c r="K2055" s="24">
        <v>42250</v>
      </c>
      <c r="L2055" s="19">
        <v>0</v>
      </c>
      <c r="M2055" s="28">
        <v>449.95</v>
      </c>
      <c r="N2055" s="24"/>
    </row>
    <row r="2056" spans="2:14" hidden="1" x14ac:dyDescent="0.25">
      <c r="B2056" s="20">
        <v>34020344</v>
      </c>
      <c r="C2056" s="20"/>
      <c r="D2056" s="20"/>
      <c r="E2056" s="17" t="s">
        <v>860</v>
      </c>
      <c r="F2056" s="21" t="s">
        <v>298</v>
      </c>
      <c r="G2056" s="21" t="s">
        <v>205</v>
      </c>
      <c r="H2056" s="21" t="s">
        <v>206</v>
      </c>
      <c r="I2056" s="20">
        <v>233101215539</v>
      </c>
      <c r="J2056" s="20" t="s">
        <v>26958</v>
      </c>
      <c r="K2056" s="24">
        <v>42250</v>
      </c>
      <c r="L2056" s="19">
        <v>0</v>
      </c>
      <c r="M2056" s="28">
        <v>449.95</v>
      </c>
      <c r="N2056" s="24"/>
    </row>
    <row r="2057" spans="2:14" hidden="1" x14ac:dyDescent="0.25">
      <c r="B2057" s="20">
        <v>34020345</v>
      </c>
      <c r="C2057" s="20"/>
      <c r="D2057" s="20"/>
      <c r="E2057" s="17" t="s">
        <v>861</v>
      </c>
      <c r="F2057" s="21" t="s">
        <v>298</v>
      </c>
      <c r="G2057" s="21" t="s">
        <v>205</v>
      </c>
      <c r="H2057" s="21" t="s">
        <v>206</v>
      </c>
      <c r="I2057" s="20">
        <v>233101215540</v>
      </c>
      <c r="J2057" s="20" t="s">
        <v>26959</v>
      </c>
      <c r="K2057" s="24">
        <v>42250</v>
      </c>
      <c r="L2057" s="19">
        <v>0</v>
      </c>
      <c r="M2057" s="28">
        <v>449.95</v>
      </c>
      <c r="N2057" s="24"/>
    </row>
    <row r="2058" spans="2:14" hidden="1" x14ac:dyDescent="0.25">
      <c r="B2058" s="20">
        <v>34020346</v>
      </c>
      <c r="C2058" s="20"/>
      <c r="D2058" s="20"/>
      <c r="E2058" s="17" t="s">
        <v>862</v>
      </c>
      <c r="F2058" s="21" t="s">
        <v>298</v>
      </c>
      <c r="G2058" s="21" t="s">
        <v>205</v>
      </c>
      <c r="H2058" s="21" t="s">
        <v>206</v>
      </c>
      <c r="I2058" s="20">
        <v>233101215541</v>
      </c>
      <c r="J2058" s="20" t="s">
        <v>26960</v>
      </c>
      <c r="K2058" s="24">
        <v>42250</v>
      </c>
      <c r="L2058" s="19">
        <v>0</v>
      </c>
      <c r="M2058" s="28">
        <v>449.95</v>
      </c>
      <c r="N2058" s="24"/>
    </row>
    <row r="2059" spans="2:14" hidden="1" x14ac:dyDescent="0.25">
      <c r="B2059" s="20">
        <v>34020347</v>
      </c>
      <c r="C2059" s="20"/>
      <c r="D2059" s="20"/>
      <c r="E2059" s="17" t="s">
        <v>863</v>
      </c>
      <c r="F2059" s="21" t="s">
        <v>298</v>
      </c>
      <c r="G2059" s="21" t="s">
        <v>205</v>
      </c>
      <c r="H2059" s="21" t="s">
        <v>206</v>
      </c>
      <c r="I2059" s="20">
        <v>233101215542</v>
      </c>
      <c r="J2059" s="20" t="s">
        <v>26961</v>
      </c>
      <c r="K2059" s="24">
        <v>42250</v>
      </c>
      <c r="L2059" s="19">
        <v>0</v>
      </c>
      <c r="M2059" s="28">
        <v>449.95</v>
      </c>
      <c r="N2059" s="24"/>
    </row>
    <row r="2060" spans="2:14" hidden="1" x14ac:dyDescent="0.25">
      <c r="B2060" s="20">
        <v>34020348</v>
      </c>
      <c r="C2060" s="20"/>
      <c r="D2060" s="20"/>
      <c r="E2060" s="17" t="s">
        <v>864</v>
      </c>
      <c r="F2060" s="21" t="s">
        <v>298</v>
      </c>
      <c r="G2060" s="21" t="s">
        <v>205</v>
      </c>
      <c r="H2060" s="21" t="s">
        <v>206</v>
      </c>
      <c r="I2060" s="20">
        <v>233101215543</v>
      </c>
      <c r="J2060" s="20" t="s">
        <v>26962</v>
      </c>
      <c r="K2060" s="24">
        <v>42250</v>
      </c>
      <c r="L2060" s="19">
        <v>0</v>
      </c>
      <c r="M2060" s="28">
        <v>449.95</v>
      </c>
      <c r="N2060" s="24"/>
    </row>
    <row r="2061" spans="2:14" hidden="1" x14ac:dyDescent="0.25">
      <c r="B2061" s="20">
        <v>34020349</v>
      </c>
      <c r="C2061" s="20"/>
      <c r="D2061" s="20"/>
      <c r="E2061" s="17" t="s">
        <v>865</v>
      </c>
      <c r="F2061" s="21" t="s">
        <v>298</v>
      </c>
      <c r="G2061" s="21" t="s">
        <v>205</v>
      </c>
      <c r="H2061" s="21" t="s">
        <v>206</v>
      </c>
      <c r="I2061" s="20">
        <v>233101215544</v>
      </c>
      <c r="J2061" s="20" t="s">
        <v>26963</v>
      </c>
      <c r="K2061" s="24">
        <v>42250</v>
      </c>
      <c r="L2061" s="19">
        <v>0</v>
      </c>
      <c r="M2061" s="28">
        <v>449.95</v>
      </c>
      <c r="N2061" s="24"/>
    </row>
    <row r="2062" spans="2:14" hidden="1" x14ac:dyDescent="0.25">
      <c r="B2062" s="20">
        <v>34020350</v>
      </c>
      <c r="C2062" s="20"/>
      <c r="D2062" s="20"/>
      <c r="E2062" s="17" t="s">
        <v>866</v>
      </c>
      <c r="F2062" s="21" t="s">
        <v>298</v>
      </c>
      <c r="G2062" s="21" t="s">
        <v>205</v>
      </c>
      <c r="H2062" s="21" t="s">
        <v>206</v>
      </c>
      <c r="I2062" s="20">
        <v>233101215545</v>
      </c>
      <c r="J2062" s="20" t="s">
        <v>26964</v>
      </c>
      <c r="K2062" s="24">
        <v>42250</v>
      </c>
      <c r="L2062" s="19">
        <v>0</v>
      </c>
      <c r="M2062" s="28">
        <v>449.95</v>
      </c>
      <c r="N2062" s="24"/>
    </row>
    <row r="2063" spans="2:14" hidden="1" x14ac:dyDescent="0.25">
      <c r="B2063" s="20">
        <v>34020351</v>
      </c>
      <c r="C2063" s="20"/>
      <c r="D2063" s="20"/>
      <c r="E2063" s="17" t="s">
        <v>867</v>
      </c>
      <c r="F2063" s="21" t="s">
        <v>298</v>
      </c>
      <c r="G2063" s="21" t="s">
        <v>205</v>
      </c>
      <c r="H2063" s="21" t="s">
        <v>206</v>
      </c>
      <c r="I2063" s="20">
        <v>233101215546</v>
      </c>
      <c r="J2063" s="20" t="s">
        <v>26965</v>
      </c>
      <c r="K2063" s="24">
        <v>42250</v>
      </c>
      <c r="L2063" s="19">
        <v>0</v>
      </c>
      <c r="M2063" s="28">
        <v>449.95</v>
      </c>
      <c r="N2063" s="24"/>
    </row>
    <row r="2064" spans="2:14" hidden="1" x14ac:dyDescent="0.25">
      <c r="B2064" s="20">
        <v>34020352</v>
      </c>
      <c r="C2064" s="20"/>
      <c r="D2064" s="20"/>
      <c r="E2064" s="17" t="s">
        <v>868</v>
      </c>
      <c r="F2064" s="21" t="s">
        <v>298</v>
      </c>
      <c r="G2064" s="21" t="s">
        <v>205</v>
      </c>
      <c r="H2064" s="21" t="s">
        <v>206</v>
      </c>
      <c r="I2064" s="20">
        <v>233101215547</v>
      </c>
      <c r="J2064" s="20" t="s">
        <v>26966</v>
      </c>
      <c r="K2064" s="24">
        <v>42250</v>
      </c>
      <c r="L2064" s="19">
        <v>0</v>
      </c>
      <c r="M2064" s="28">
        <v>449.95</v>
      </c>
      <c r="N2064" s="24"/>
    </row>
    <row r="2065" spans="1:14" hidden="1" x14ac:dyDescent="0.25">
      <c r="B2065" s="20">
        <v>34020353</v>
      </c>
      <c r="C2065" s="20"/>
      <c r="D2065" s="20"/>
      <c r="E2065" s="17" t="s">
        <v>869</v>
      </c>
      <c r="F2065" s="21" t="s">
        <v>298</v>
      </c>
      <c r="G2065" s="21" t="s">
        <v>205</v>
      </c>
      <c r="H2065" s="21" t="s">
        <v>206</v>
      </c>
      <c r="I2065" s="20">
        <v>233101215548</v>
      </c>
      <c r="J2065" s="20" t="s">
        <v>26967</v>
      </c>
      <c r="K2065" s="24">
        <v>42250</v>
      </c>
      <c r="L2065" s="19">
        <v>0</v>
      </c>
      <c r="M2065" s="28">
        <v>449.95</v>
      </c>
      <c r="N2065" s="24"/>
    </row>
    <row r="2066" spans="1:14" hidden="1" x14ac:dyDescent="0.25">
      <c r="B2066" s="20">
        <v>34041379</v>
      </c>
      <c r="C2066" s="20"/>
      <c r="D2066" s="20"/>
      <c r="E2066" s="17" t="s">
        <v>1451</v>
      </c>
      <c r="F2066" s="21" t="s">
        <v>298</v>
      </c>
      <c r="G2066" s="21" t="s">
        <v>205</v>
      </c>
      <c r="H2066" s="21" t="s">
        <v>206</v>
      </c>
      <c r="I2066" s="20">
        <v>2220015302142</v>
      </c>
      <c r="J2066" s="20" t="s">
        <v>27011</v>
      </c>
      <c r="K2066" s="24"/>
      <c r="L2066" s="19">
        <v>0</v>
      </c>
      <c r="M2066" s="28">
        <v>499.95</v>
      </c>
      <c r="N2066" s="24"/>
    </row>
    <row r="2067" spans="1:14" hidden="1" x14ac:dyDescent="0.25">
      <c r="B2067" s="20">
        <v>34041380</v>
      </c>
      <c r="C2067" s="20"/>
      <c r="D2067" s="20"/>
      <c r="E2067" s="17" t="s">
        <v>1452</v>
      </c>
      <c r="F2067" s="21" t="s">
        <v>298</v>
      </c>
      <c r="G2067" s="21" t="s">
        <v>205</v>
      </c>
      <c r="H2067" s="21" t="s">
        <v>206</v>
      </c>
      <c r="I2067" s="20">
        <v>2220015302143</v>
      </c>
      <c r="J2067" s="20" t="s">
        <v>27012</v>
      </c>
      <c r="K2067" s="24"/>
      <c r="L2067" s="19">
        <v>0</v>
      </c>
      <c r="M2067" s="28">
        <v>499.95</v>
      </c>
      <c r="N2067" s="24"/>
    </row>
    <row r="2068" spans="1:14" hidden="1" x14ac:dyDescent="0.25">
      <c r="B2068" s="20">
        <v>34041381</v>
      </c>
      <c r="C2068" s="20"/>
      <c r="D2068" s="20"/>
      <c r="E2068" s="17" t="s">
        <v>1453</v>
      </c>
      <c r="F2068" s="21" t="s">
        <v>298</v>
      </c>
      <c r="G2068" s="21" t="s">
        <v>205</v>
      </c>
      <c r="H2068" s="21" t="s">
        <v>206</v>
      </c>
      <c r="I2068" s="20">
        <v>2220015302144</v>
      </c>
      <c r="J2068" s="20" t="s">
        <v>27013</v>
      </c>
      <c r="K2068" s="24"/>
      <c r="L2068" s="19">
        <v>0</v>
      </c>
      <c r="M2068" s="28">
        <v>499.95</v>
      </c>
      <c r="N2068" s="24"/>
    </row>
    <row r="2069" spans="1:14" hidden="1" x14ac:dyDescent="0.25">
      <c r="B2069" s="20">
        <v>34041382</v>
      </c>
      <c r="C2069" s="20"/>
      <c r="D2069" s="20"/>
      <c r="E2069" s="17" t="s">
        <v>1454</v>
      </c>
      <c r="F2069" s="21" t="s">
        <v>298</v>
      </c>
      <c r="G2069" s="21" t="s">
        <v>205</v>
      </c>
      <c r="H2069" s="21" t="s">
        <v>206</v>
      </c>
      <c r="I2069" s="20">
        <v>2220015302145</v>
      </c>
      <c r="J2069" s="20" t="s">
        <v>27014</v>
      </c>
      <c r="K2069" s="24"/>
      <c r="L2069" s="19">
        <v>0</v>
      </c>
      <c r="M2069" s="28">
        <v>499.95</v>
      </c>
      <c r="N2069" s="24"/>
    </row>
    <row r="2070" spans="1:14" hidden="1" x14ac:dyDescent="0.25">
      <c r="B2070" s="20">
        <v>34041383</v>
      </c>
      <c r="C2070" s="20"/>
      <c r="D2070" s="20"/>
      <c r="E2070" s="17" t="s">
        <v>1455</v>
      </c>
      <c r="F2070" s="21" t="s">
        <v>298</v>
      </c>
      <c r="G2070" s="21" t="s">
        <v>205</v>
      </c>
      <c r="H2070" s="21" t="s">
        <v>206</v>
      </c>
      <c r="I2070" s="20">
        <v>2220015302146</v>
      </c>
      <c r="J2070" s="20" t="s">
        <v>27015</v>
      </c>
      <c r="K2070" s="24"/>
      <c r="L2070" s="19">
        <v>0</v>
      </c>
      <c r="M2070" s="28">
        <v>499.95</v>
      </c>
      <c r="N2070" s="24"/>
    </row>
    <row r="2071" spans="1:14" hidden="1" x14ac:dyDescent="0.25">
      <c r="B2071" s="20">
        <v>34041374</v>
      </c>
      <c r="C2071" s="20"/>
      <c r="D2071" s="20"/>
      <c r="E2071" s="17" t="s">
        <v>1446</v>
      </c>
      <c r="F2071" s="21" t="s">
        <v>298</v>
      </c>
      <c r="G2071" s="21" t="s">
        <v>205</v>
      </c>
      <c r="H2071" s="21" t="s">
        <v>206</v>
      </c>
      <c r="I2071" s="20">
        <v>2220015309142</v>
      </c>
      <c r="J2071" s="20" t="s">
        <v>27016</v>
      </c>
      <c r="K2071" s="24"/>
      <c r="L2071" s="19">
        <v>0</v>
      </c>
      <c r="M2071" s="28">
        <v>499.95</v>
      </c>
      <c r="N2071" s="24">
        <v>42894</v>
      </c>
    </row>
    <row r="2072" spans="1:14" hidden="1" x14ac:dyDescent="0.25">
      <c r="B2072" s="20">
        <v>34041375</v>
      </c>
      <c r="C2072" s="20"/>
      <c r="D2072" s="20"/>
      <c r="E2072" s="17" t="s">
        <v>1447</v>
      </c>
      <c r="F2072" s="21" t="s">
        <v>298</v>
      </c>
      <c r="G2072" s="21" t="s">
        <v>205</v>
      </c>
      <c r="H2072" s="21" t="s">
        <v>206</v>
      </c>
      <c r="I2072" s="20">
        <v>2220015309143</v>
      </c>
      <c r="J2072" s="20" t="s">
        <v>27017</v>
      </c>
      <c r="K2072" s="24"/>
      <c r="L2072" s="19">
        <v>0</v>
      </c>
      <c r="M2072" s="28">
        <v>499.95</v>
      </c>
      <c r="N2072" s="24">
        <v>42894</v>
      </c>
    </row>
    <row r="2073" spans="1:14" hidden="1" x14ac:dyDescent="0.25">
      <c r="B2073" s="20">
        <v>34041376</v>
      </c>
      <c r="C2073" s="20"/>
      <c r="D2073" s="20"/>
      <c r="E2073" s="17" t="s">
        <v>1448</v>
      </c>
      <c r="F2073" s="21" t="s">
        <v>298</v>
      </c>
      <c r="G2073" s="21" t="s">
        <v>205</v>
      </c>
      <c r="H2073" s="21" t="s">
        <v>206</v>
      </c>
      <c r="I2073" s="20">
        <v>2220015309144</v>
      </c>
      <c r="J2073" s="20" t="s">
        <v>27018</v>
      </c>
      <c r="K2073" s="24"/>
      <c r="L2073" s="19">
        <v>0</v>
      </c>
      <c r="M2073" s="28">
        <v>499.95</v>
      </c>
      <c r="N2073" s="24">
        <v>42894</v>
      </c>
    </row>
    <row r="2074" spans="1:14" hidden="1" x14ac:dyDescent="0.25">
      <c r="B2074" s="20">
        <v>34041377</v>
      </c>
      <c r="C2074" s="20"/>
      <c r="D2074" s="20"/>
      <c r="E2074" s="17" t="s">
        <v>1449</v>
      </c>
      <c r="F2074" s="21" t="s">
        <v>298</v>
      </c>
      <c r="G2074" s="21" t="s">
        <v>205</v>
      </c>
      <c r="H2074" s="21" t="s">
        <v>206</v>
      </c>
      <c r="I2074" s="20">
        <v>2220015309145</v>
      </c>
      <c r="J2074" s="20" t="s">
        <v>27019</v>
      </c>
      <c r="K2074" s="24"/>
      <c r="L2074" s="19">
        <v>0</v>
      </c>
      <c r="M2074" s="28">
        <v>499.95</v>
      </c>
      <c r="N2074" s="24">
        <v>42894</v>
      </c>
    </row>
    <row r="2075" spans="1:14" hidden="1" x14ac:dyDescent="0.25">
      <c r="B2075" s="20">
        <v>34041378</v>
      </c>
      <c r="C2075" s="20"/>
      <c r="D2075" s="20"/>
      <c r="E2075" s="17" t="s">
        <v>1450</v>
      </c>
      <c r="F2075" s="21" t="s">
        <v>298</v>
      </c>
      <c r="G2075" s="21" t="s">
        <v>205</v>
      </c>
      <c r="H2075" s="21" t="s">
        <v>206</v>
      </c>
      <c r="I2075" s="20">
        <v>2220015309146</v>
      </c>
      <c r="J2075" s="20" t="s">
        <v>27020</v>
      </c>
      <c r="K2075" s="24"/>
      <c r="L2075" s="19">
        <v>0</v>
      </c>
      <c r="M2075" s="28">
        <v>499.95</v>
      </c>
      <c r="N2075" s="24">
        <v>42894</v>
      </c>
    </row>
    <row r="2076" spans="1:14" hidden="1" x14ac:dyDescent="0.25">
      <c r="A2076" s="17" t="s">
        <v>27021</v>
      </c>
      <c r="B2076" s="20">
        <v>34041087</v>
      </c>
      <c r="C2076" s="20"/>
      <c r="D2076" s="20"/>
      <c r="E2076" s="17" t="s">
        <v>873</v>
      </c>
      <c r="F2076" s="21" t="s">
        <v>298</v>
      </c>
      <c r="G2076" s="21" t="s">
        <v>205</v>
      </c>
      <c r="H2076" s="21" t="s">
        <v>206</v>
      </c>
      <c r="I2076" s="20">
        <v>2221015132236</v>
      </c>
      <c r="J2076" s="20" t="s">
        <v>27022</v>
      </c>
      <c r="K2076" s="24">
        <v>43711</v>
      </c>
      <c r="L2076" s="19">
        <v>0</v>
      </c>
      <c r="M2076" s="28">
        <v>369.95</v>
      </c>
      <c r="N2076" s="24"/>
    </row>
    <row r="2077" spans="1:14" hidden="1" x14ac:dyDescent="0.25">
      <c r="A2077" s="17" t="s">
        <v>27023</v>
      </c>
      <c r="B2077" s="20">
        <v>34041088</v>
      </c>
      <c r="C2077" s="20"/>
      <c r="D2077" s="20"/>
      <c r="E2077" s="17" t="s">
        <v>874</v>
      </c>
      <c r="F2077" s="21" t="s">
        <v>298</v>
      </c>
      <c r="G2077" s="21" t="s">
        <v>205</v>
      </c>
      <c r="H2077" s="21" t="s">
        <v>206</v>
      </c>
      <c r="I2077" s="20">
        <v>2221015132237</v>
      </c>
      <c r="J2077" s="20" t="s">
        <v>27024</v>
      </c>
      <c r="K2077" s="24">
        <v>43711</v>
      </c>
      <c r="L2077" s="19">
        <v>0</v>
      </c>
      <c r="M2077" s="28">
        <v>369.95</v>
      </c>
      <c r="N2077" s="24"/>
    </row>
    <row r="2078" spans="1:14" hidden="1" x14ac:dyDescent="0.25">
      <c r="A2078" s="17" t="s">
        <v>27025</v>
      </c>
      <c r="B2078" s="20">
        <v>34041089</v>
      </c>
      <c r="C2078" s="20"/>
      <c r="D2078" s="20"/>
      <c r="E2078" s="17" t="s">
        <v>875</v>
      </c>
      <c r="F2078" s="21" t="s">
        <v>298</v>
      </c>
      <c r="G2078" s="21" t="s">
        <v>205</v>
      </c>
      <c r="H2078" s="21" t="s">
        <v>206</v>
      </c>
      <c r="I2078" s="20">
        <v>2221015132238</v>
      </c>
      <c r="J2078" s="20" t="s">
        <v>27026</v>
      </c>
      <c r="K2078" s="24">
        <v>43711</v>
      </c>
      <c r="L2078" s="19">
        <v>0</v>
      </c>
      <c r="M2078" s="28">
        <v>369.95</v>
      </c>
      <c r="N2078" s="24"/>
    </row>
    <row r="2079" spans="1:14" hidden="1" x14ac:dyDescent="0.25">
      <c r="A2079" s="17" t="s">
        <v>27027</v>
      </c>
      <c r="B2079" s="20">
        <v>34041090</v>
      </c>
      <c r="C2079" s="20"/>
      <c r="D2079" s="20"/>
      <c r="E2079" s="17" t="s">
        <v>876</v>
      </c>
      <c r="F2079" s="21" t="s">
        <v>298</v>
      </c>
      <c r="G2079" s="21" t="s">
        <v>205</v>
      </c>
      <c r="H2079" s="21" t="s">
        <v>206</v>
      </c>
      <c r="I2079" s="20">
        <v>2221015132239</v>
      </c>
      <c r="J2079" s="20" t="s">
        <v>27028</v>
      </c>
      <c r="K2079" s="24">
        <v>43711</v>
      </c>
      <c r="L2079" s="19">
        <v>0</v>
      </c>
      <c r="M2079" s="28">
        <v>369.95</v>
      </c>
      <c r="N2079" s="24"/>
    </row>
    <row r="2080" spans="1:14" hidden="1" x14ac:dyDescent="0.25">
      <c r="A2080" s="17" t="s">
        <v>27029</v>
      </c>
      <c r="B2080" s="20">
        <v>34041091</v>
      </c>
      <c r="C2080" s="20"/>
      <c r="D2080" s="20"/>
      <c r="E2080" s="17" t="s">
        <v>877</v>
      </c>
      <c r="F2080" s="21" t="s">
        <v>298</v>
      </c>
      <c r="G2080" s="21" t="s">
        <v>205</v>
      </c>
      <c r="H2080" s="21" t="s">
        <v>206</v>
      </c>
      <c r="I2080" s="20">
        <v>2221015132240</v>
      </c>
      <c r="J2080" s="20" t="s">
        <v>27030</v>
      </c>
      <c r="K2080" s="24">
        <v>43711</v>
      </c>
      <c r="L2080" s="19">
        <v>0</v>
      </c>
      <c r="M2080" s="28">
        <v>369.95</v>
      </c>
      <c r="N2080" s="24"/>
    </row>
    <row r="2081" spans="1:14" hidden="1" x14ac:dyDescent="0.25">
      <c r="A2081" s="17" t="s">
        <v>27031</v>
      </c>
      <c r="B2081" s="20">
        <v>34041092</v>
      </c>
      <c r="C2081" s="20"/>
      <c r="D2081" s="20"/>
      <c r="E2081" s="17" t="s">
        <v>878</v>
      </c>
      <c r="F2081" s="21" t="s">
        <v>298</v>
      </c>
      <c r="G2081" s="21" t="s">
        <v>205</v>
      </c>
      <c r="H2081" s="21" t="s">
        <v>206</v>
      </c>
      <c r="I2081" s="20">
        <v>2221015132241</v>
      </c>
      <c r="J2081" s="20" t="s">
        <v>27032</v>
      </c>
      <c r="K2081" s="24">
        <v>43711</v>
      </c>
      <c r="L2081" s="19">
        <v>0</v>
      </c>
      <c r="M2081" s="28">
        <v>369.95</v>
      </c>
      <c r="N2081" s="24"/>
    </row>
    <row r="2082" spans="1:14" hidden="1" x14ac:dyDescent="0.25">
      <c r="A2082" s="17" t="s">
        <v>27033</v>
      </c>
      <c r="B2082" s="20">
        <v>34041093</v>
      </c>
      <c r="C2082" s="20"/>
      <c r="D2082" s="20"/>
      <c r="E2082" s="17" t="s">
        <v>879</v>
      </c>
      <c r="F2082" s="21" t="s">
        <v>298</v>
      </c>
      <c r="G2082" s="21" t="s">
        <v>205</v>
      </c>
      <c r="H2082" s="21" t="s">
        <v>206</v>
      </c>
      <c r="I2082" s="20">
        <v>2221015132242</v>
      </c>
      <c r="J2082" s="20" t="s">
        <v>27034</v>
      </c>
      <c r="K2082" s="24">
        <v>43711</v>
      </c>
      <c r="L2082" s="19">
        <v>0</v>
      </c>
      <c r="M2082" s="28">
        <v>369.95</v>
      </c>
      <c r="N2082" s="24"/>
    </row>
    <row r="2083" spans="1:14" hidden="1" x14ac:dyDescent="0.25">
      <c r="A2083" s="17" t="s">
        <v>27035</v>
      </c>
      <c r="B2083" s="20">
        <v>34041094</v>
      </c>
      <c r="C2083" s="20"/>
      <c r="D2083" s="20"/>
      <c r="E2083" s="17" t="s">
        <v>880</v>
      </c>
      <c r="F2083" s="21" t="s">
        <v>298</v>
      </c>
      <c r="G2083" s="21" t="s">
        <v>205</v>
      </c>
      <c r="H2083" s="21" t="s">
        <v>206</v>
      </c>
      <c r="I2083" s="20">
        <v>2221015132243</v>
      </c>
      <c r="J2083" s="20" t="s">
        <v>27036</v>
      </c>
      <c r="K2083" s="24">
        <v>43711</v>
      </c>
      <c r="L2083" s="19">
        <v>0</v>
      </c>
      <c r="M2083" s="28">
        <v>369.95</v>
      </c>
      <c r="N2083" s="24"/>
    </row>
    <row r="2084" spans="1:14" hidden="1" x14ac:dyDescent="0.25">
      <c r="A2084" s="17" t="s">
        <v>27037</v>
      </c>
      <c r="B2084" s="20">
        <v>34041095</v>
      </c>
      <c r="C2084" s="20"/>
      <c r="D2084" s="20"/>
      <c r="E2084" s="17" t="s">
        <v>881</v>
      </c>
      <c r="F2084" s="21" t="s">
        <v>298</v>
      </c>
      <c r="G2084" s="21" t="s">
        <v>205</v>
      </c>
      <c r="H2084" s="21" t="s">
        <v>206</v>
      </c>
      <c r="I2084" s="20">
        <v>2221015132244</v>
      </c>
      <c r="J2084" s="20" t="s">
        <v>27038</v>
      </c>
      <c r="K2084" s="24">
        <v>43711</v>
      </c>
      <c r="L2084" s="19">
        <v>0</v>
      </c>
      <c r="M2084" s="28">
        <v>369.95</v>
      </c>
      <c r="N2084" s="24"/>
    </row>
    <row r="2085" spans="1:14" hidden="1" x14ac:dyDescent="0.25">
      <c r="A2085" s="17" t="s">
        <v>27039</v>
      </c>
      <c r="B2085" s="20">
        <v>34041096</v>
      </c>
      <c r="C2085" s="20"/>
      <c r="D2085" s="20"/>
      <c r="E2085" s="17" t="s">
        <v>882</v>
      </c>
      <c r="F2085" s="21" t="s">
        <v>298</v>
      </c>
      <c r="G2085" s="21" t="s">
        <v>205</v>
      </c>
      <c r="H2085" s="21" t="s">
        <v>206</v>
      </c>
      <c r="I2085" s="20">
        <v>2221015132245</v>
      </c>
      <c r="J2085" s="20" t="s">
        <v>27040</v>
      </c>
      <c r="K2085" s="24">
        <v>43711</v>
      </c>
      <c r="L2085" s="19">
        <v>0</v>
      </c>
      <c r="M2085" s="28">
        <v>369.95</v>
      </c>
      <c r="N2085" s="24"/>
    </row>
    <row r="2086" spans="1:14" hidden="1" x14ac:dyDescent="0.25">
      <c r="A2086" s="17" t="s">
        <v>27041</v>
      </c>
      <c r="B2086" s="20">
        <v>34041097</v>
      </c>
      <c r="C2086" s="20"/>
      <c r="D2086" s="20"/>
      <c r="E2086" s="17" t="s">
        <v>883</v>
      </c>
      <c r="F2086" s="21" t="s">
        <v>298</v>
      </c>
      <c r="G2086" s="21" t="s">
        <v>205</v>
      </c>
      <c r="H2086" s="21" t="s">
        <v>206</v>
      </c>
      <c r="I2086" s="20">
        <v>2221015132246</v>
      </c>
      <c r="J2086" s="20" t="s">
        <v>27042</v>
      </c>
      <c r="K2086" s="24">
        <v>43711</v>
      </c>
      <c r="L2086" s="19">
        <v>0</v>
      </c>
      <c r="M2086" s="28">
        <v>369.95</v>
      </c>
      <c r="N2086" s="24"/>
    </row>
    <row r="2087" spans="1:14" hidden="1" x14ac:dyDescent="0.25">
      <c r="A2087" s="17" t="s">
        <v>27043</v>
      </c>
      <c r="B2087" s="20">
        <v>34041098</v>
      </c>
      <c r="C2087" s="20"/>
      <c r="D2087" s="20"/>
      <c r="E2087" s="17" t="s">
        <v>884</v>
      </c>
      <c r="F2087" s="21" t="s">
        <v>298</v>
      </c>
      <c r="G2087" s="21" t="s">
        <v>205</v>
      </c>
      <c r="H2087" s="21" t="s">
        <v>206</v>
      </c>
      <c r="I2087" s="20">
        <v>2221015132247</v>
      </c>
      <c r="J2087" s="20" t="s">
        <v>27044</v>
      </c>
      <c r="K2087" s="24">
        <v>43711</v>
      </c>
      <c r="L2087" s="19">
        <v>0</v>
      </c>
      <c r="M2087" s="28">
        <v>369.95</v>
      </c>
      <c r="N2087" s="24"/>
    </row>
    <row r="2088" spans="1:14" hidden="1" x14ac:dyDescent="0.25">
      <c r="A2088" s="17" t="s">
        <v>27045</v>
      </c>
      <c r="B2088" s="20">
        <v>34041099</v>
      </c>
      <c r="C2088" s="20"/>
      <c r="D2088" s="20"/>
      <c r="E2088" s="17" t="s">
        <v>885</v>
      </c>
      <c r="F2088" s="21" t="s">
        <v>298</v>
      </c>
      <c r="G2088" s="21" t="s">
        <v>205</v>
      </c>
      <c r="H2088" s="21" t="s">
        <v>206</v>
      </c>
      <c r="I2088" s="20">
        <v>2221015132248</v>
      </c>
      <c r="J2088" s="20" t="s">
        <v>27046</v>
      </c>
      <c r="K2088" s="24">
        <v>43711</v>
      </c>
      <c r="L2088" s="19">
        <v>0</v>
      </c>
      <c r="M2088" s="28">
        <v>369.95</v>
      </c>
      <c r="N2088" s="24"/>
    </row>
    <row r="2089" spans="1:14" hidden="1" x14ac:dyDescent="0.25">
      <c r="B2089" s="20">
        <v>34010276</v>
      </c>
      <c r="C2089" s="20"/>
      <c r="D2089" s="20"/>
      <c r="E2089" s="17" t="s">
        <v>321</v>
      </c>
      <c r="F2089" s="21" t="s">
        <v>298</v>
      </c>
      <c r="G2089" s="21" t="s">
        <v>205</v>
      </c>
      <c r="H2089" s="21" t="s">
        <v>206</v>
      </c>
      <c r="I2089" s="20">
        <v>2224115103936</v>
      </c>
      <c r="J2089" s="20" t="s">
        <v>27047</v>
      </c>
      <c r="K2089" s="24">
        <v>42388</v>
      </c>
      <c r="L2089" s="19">
        <v>0</v>
      </c>
      <c r="M2089" s="28">
        <v>159.94999999999999</v>
      </c>
      <c r="N2089" s="24"/>
    </row>
    <row r="2090" spans="1:14" hidden="1" x14ac:dyDescent="0.25">
      <c r="B2090" s="20">
        <v>34010281</v>
      </c>
      <c r="C2090" s="20"/>
      <c r="D2090" s="20"/>
      <c r="E2090" s="17" t="s">
        <v>322</v>
      </c>
      <c r="F2090" s="21" t="s">
        <v>298</v>
      </c>
      <c r="G2090" s="21" t="s">
        <v>205</v>
      </c>
      <c r="H2090" s="21" t="s">
        <v>206</v>
      </c>
      <c r="I2090" s="20">
        <v>2224115103941</v>
      </c>
      <c r="J2090" s="20" t="s">
        <v>27048</v>
      </c>
      <c r="K2090" s="24">
        <v>42388</v>
      </c>
      <c r="L2090" s="19">
        <v>0</v>
      </c>
      <c r="M2090" s="28">
        <v>159.94999999999999</v>
      </c>
      <c r="N2090" s="24"/>
    </row>
    <row r="2091" spans="1:14" hidden="1" x14ac:dyDescent="0.25">
      <c r="B2091" s="20">
        <v>34010282</v>
      </c>
      <c r="C2091" s="20"/>
      <c r="D2091" s="20"/>
      <c r="E2091" s="17" t="s">
        <v>323</v>
      </c>
      <c r="F2091" s="21" t="s">
        <v>298</v>
      </c>
      <c r="G2091" s="21" t="s">
        <v>205</v>
      </c>
      <c r="H2091" s="21" t="s">
        <v>206</v>
      </c>
      <c r="I2091" s="20">
        <v>2224115103942</v>
      </c>
      <c r="J2091" s="20" t="s">
        <v>27049</v>
      </c>
      <c r="K2091" s="24">
        <v>42388</v>
      </c>
      <c r="L2091" s="19">
        <v>0</v>
      </c>
      <c r="M2091" s="28">
        <v>159.94999999999999</v>
      </c>
      <c r="N2091" s="24"/>
    </row>
    <row r="2092" spans="1:14" hidden="1" x14ac:dyDescent="0.25">
      <c r="B2092" s="20">
        <v>34041403</v>
      </c>
      <c r="C2092" s="20"/>
      <c r="D2092" s="20"/>
      <c r="E2092" s="17" t="s">
        <v>1461</v>
      </c>
      <c r="F2092" s="21" t="s">
        <v>298</v>
      </c>
      <c r="G2092" s="21" t="s">
        <v>205</v>
      </c>
      <c r="H2092" s="21" t="s">
        <v>206</v>
      </c>
      <c r="I2092" s="20" t="s">
        <v>1462</v>
      </c>
      <c r="J2092" s="20" t="s">
        <v>27131</v>
      </c>
      <c r="K2092" s="24">
        <v>43711</v>
      </c>
      <c r="L2092" s="19">
        <v>0</v>
      </c>
      <c r="M2092" s="28">
        <v>499.95</v>
      </c>
      <c r="N2092" s="24">
        <v>43210</v>
      </c>
    </row>
    <row r="2093" spans="1:14" hidden="1" x14ac:dyDescent="0.25">
      <c r="B2093" s="20">
        <v>34041404</v>
      </c>
      <c r="C2093" s="20"/>
      <c r="D2093" s="20"/>
      <c r="E2093" s="17" t="s">
        <v>1463</v>
      </c>
      <c r="F2093" s="21" t="s">
        <v>298</v>
      </c>
      <c r="G2093" s="21" t="s">
        <v>205</v>
      </c>
      <c r="H2093" s="21" t="s">
        <v>206</v>
      </c>
      <c r="I2093" s="20" t="s">
        <v>1464</v>
      </c>
      <c r="J2093" s="20" t="s">
        <v>27132</v>
      </c>
      <c r="K2093" s="24">
        <v>43711</v>
      </c>
      <c r="L2093" s="19">
        <v>0</v>
      </c>
      <c r="M2093" s="28">
        <v>499.95</v>
      </c>
      <c r="N2093" s="24">
        <v>43210</v>
      </c>
    </row>
    <row r="2094" spans="1:14" hidden="1" x14ac:dyDescent="0.25">
      <c r="B2094" s="20">
        <v>34041405</v>
      </c>
      <c r="C2094" s="20"/>
      <c r="D2094" s="20"/>
      <c r="E2094" s="17" t="s">
        <v>1465</v>
      </c>
      <c r="F2094" s="21" t="s">
        <v>298</v>
      </c>
      <c r="G2094" s="21" t="s">
        <v>205</v>
      </c>
      <c r="H2094" s="21" t="s">
        <v>206</v>
      </c>
      <c r="I2094" s="20" t="s">
        <v>1466</v>
      </c>
      <c r="J2094" s="20" t="s">
        <v>27133</v>
      </c>
      <c r="K2094" s="24">
        <v>43711</v>
      </c>
      <c r="L2094" s="19">
        <v>0</v>
      </c>
      <c r="M2094" s="28">
        <v>499.95</v>
      </c>
      <c r="N2094" s="24">
        <v>43210</v>
      </c>
    </row>
    <row r="2095" spans="1:14" hidden="1" x14ac:dyDescent="0.25">
      <c r="B2095" s="20">
        <v>34041406</v>
      </c>
      <c r="C2095" s="20"/>
      <c r="D2095" s="20"/>
      <c r="E2095" s="17" t="s">
        <v>1467</v>
      </c>
      <c r="F2095" s="21" t="s">
        <v>298</v>
      </c>
      <c r="G2095" s="21" t="s">
        <v>205</v>
      </c>
      <c r="H2095" s="21" t="s">
        <v>206</v>
      </c>
      <c r="I2095" s="20" t="s">
        <v>1468</v>
      </c>
      <c r="J2095" s="20" t="s">
        <v>27134</v>
      </c>
      <c r="K2095" s="24">
        <v>43711</v>
      </c>
      <c r="L2095" s="19">
        <v>0</v>
      </c>
      <c r="M2095" s="28">
        <v>499.95</v>
      </c>
      <c r="N2095" s="24">
        <v>43210</v>
      </c>
    </row>
    <row r="2096" spans="1:14" hidden="1" x14ac:dyDescent="0.25">
      <c r="B2096" s="20">
        <v>34041407</v>
      </c>
      <c r="C2096" s="20"/>
      <c r="D2096" s="20"/>
      <c r="E2096" s="17" t="s">
        <v>1469</v>
      </c>
      <c r="F2096" s="21" t="s">
        <v>298</v>
      </c>
      <c r="G2096" s="21" t="s">
        <v>205</v>
      </c>
      <c r="H2096" s="21" t="s">
        <v>206</v>
      </c>
      <c r="I2096" s="20" t="s">
        <v>1470</v>
      </c>
      <c r="J2096" s="20" t="s">
        <v>27135</v>
      </c>
      <c r="K2096" s="24">
        <v>43711</v>
      </c>
      <c r="L2096" s="19">
        <v>0</v>
      </c>
      <c r="M2096" s="28">
        <v>499.95</v>
      </c>
      <c r="N2096" s="24">
        <v>43210</v>
      </c>
    </row>
    <row r="2097" spans="1:14" hidden="1" x14ac:dyDescent="0.25">
      <c r="A2097" s="17" t="s">
        <v>27156</v>
      </c>
      <c r="B2097" s="20">
        <v>34041348</v>
      </c>
      <c r="C2097" s="20"/>
      <c r="D2097" s="20"/>
      <c r="E2097" s="17" t="s">
        <v>912</v>
      </c>
      <c r="F2097" s="21" t="s">
        <v>298</v>
      </c>
      <c r="G2097" s="21" t="s">
        <v>205</v>
      </c>
      <c r="H2097" s="21" t="s">
        <v>206</v>
      </c>
      <c r="I2097" s="20" t="s">
        <v>913</v>
      </c>
      <c r="J2097" s="20" t="s">
        <v>27157</v>
      </c>
      <c r="K2097" s="24">
        <v>43711</v>
      </c>
      <c r="L2097" s="19">
        <v>0</v>
      </c>
      <c r="M2097" s="28">
        <v>369.95</v>
      </c>
      <c r="N2097" s="24">
        <v>42975</v>
      </c>
    </row>
    <row r="2098" spans="1:14" hidden="1" x14ac:dyDescent="0.25">
      <c r="A2098" s="17" t="s">
        <v>27158</v>
      </c>
      <c r="B2098" s="20">
        <v>34041349</v>
      </c>
      <c r="C2098" s="20"/>
      <c r="D2098" s="20"/>
      <c r="E2098" s="17" t="s">
        <v>914</v>
      </c>
      <c r="F2098" s="21" t="s">
        <v>298</v>
      </c>
      <c r="G2098" s="21" t="s">
        <v>205</v>
      </c>
      <c r="H2098" s="21" t="s">
        <v>206</v>
      </c>
      <c r="I2098" s="20" t="s">
        <v>915</v>
      </c>
      <c r="J2098" s="20" t="s">
        <v>27159</v>
      </c>
      <c r="K2098" s="24">
        <v>43711</v>
      </c>
      <c r="L2098" s="19">
        <v>0</v>
      </c>
      <c r="M2098" s="28">
        <v>369.95</v>
      </c>
      <c r="N2098" s="24">
        <v>42975</v>
      </c>
    </row>
    <row r="2099" spans="1:14" hidden="1" x14ac:dyDescent="0.25">
      <c r="A2099" s="17" t="s">
        <v>27160</v>
      </c>
      <c r="B2099" s="20">
        <v>34041350</v>
      </c>
      <c r="C2099" s="20"/>
      <c r="D2099" s="20"/>
      <c r="E2099" s="17" t="s">
        <v>916</v>
      </c>
      <c r="F2099" s="21" t="s">
        <v>298</v>
      </c>
      <c r="G2099" s="21" t="s">
        <v>205</v>
      </c>
      <c r="H2099" s="21" t="s">
        <v>206</v>
      </c>
      <c r="I2099" s="20" t="s">
        <v>917</v>
      </c>
      <c r="J2099" s="20" t="s">
        <v>27161</v>
      </c>
      <c r="K2099" s="24">
        <v>43711</v>
      </c>
      <c r="L2099" s="19">
        <v>0</v>
      </c>
      <c r="M2099" s="28">
        <v>369.95</v>
      </c>
      <c r="N2099" s="24">
        <v>42975</v>
      </c>
    </row>
    <row r="2100" spans="1:14" hidden="1" x14ac:dyDescent="0.25">
      <c r="A2100" s="17" t="s">
        <v>27162</v>
      </c>
      <c r="B2100" s="20">
        <v>34041351</v>
      </c>
      <c r="C2100" s="20"/>
      <c r="D2100" s="20"/>
      <c r="E2100" s="17" t="s">
        <v>918</v>
      </c>
      <c r="F2100" s="21" t="s">
        <v>298</v>
      </c>
      <c r="G2100" s="21" t="s">
        <v>205</v>
      </c>
      <c r="H2100" s="21" t="s">
        <v>206</v>
      </c>
      <c r="I2100" s="20" t="s">
        <v>919</v>
      </c>
      <c r="J2100" s="20" t="s">
        <v>27163</v>
      </c>
      <c r="K2100" s="24">
        <v>43711</v>
      </c>
      <c r="L2100" s="19">
        <v>0</v>
      </c>
      <c r="M2100" s="28">
        <v>369.95</v>
      </c>
      <c r="N2100" s="24">
        <v>42975</v>
      </c>
    </row>
    <row r="2101" spans="1:14" hidden="1" x14ac:dyDescent="0.25">
      <c r="A2101" s="17" t="s">
        <v>27164</v>
      </c>
      <c r="B2101" s="20">
        <v>34041352</v>
      </c>
      <c r="C2101" s="20"/>
      <c r="D2101" s="20"/>
      <c r="E2101" s="17" t="s">
        <v>920</v>
      </c>
      <c r="F2101" s="21" t="s">
        <v>298</v>
      </c>
      <c r="G2101" s="21" t="s">
        <v>205</v>
      </c>
      <c r="H2101" s="21" t="s">
        <v>206</v>
      </c>
      <c r="I2101" s="20" t="s">
        <v>921</v>
      </c>
      <c r="J2101" s="20" t="s">
        <v>27165</v>
      </c>
      <c r="K2101" s="24">
        <v>43711</v>
      </c>
      <c r="L2101" s="19">
        <v>0</v>
      </c>
      <c r="M2101" s="28">
        <v>369.95</v>
      </c>
      <c r="N2101" s="24">
        <v>42975</v>
      </c>
    </row>
    <row r="2102" spans="1:14" hidden="1" x14ac:dyDescent="0.25">
      <c r="A2102" s="17" t="s">
        <v>27166</v>
      </c>
      <c r="B2102" s="20">
        <v>34041353</v>
      </c>
      <c r="C2102" s="20"/>
      <c r="D2102" s="20"/>
      <c r="E2102" s="17" t="s">
        <v>922</v>
      </c>
      <c r="F2102" s="21" t="s">
        <v>298</v>
      </c>
      <c r="G2102" s="21" t="s">
        <v>205</v>
      </c>
      <c r="H2102" s="21" t="s">
        <v>206</v>
      </c>
      <c r="I2102" s="20" t="s">
        <v>923</v>
      </c>
      <c r="J2102" s="20" t="s">
        <v>27167</v>
      </c>
      <c r="K2102" s="24">
        <v>43711</v>
      </c>
      <c r="L2102" s="19">
        <v>0</v>
      </c>
      <c r="M2102" s="28">
        <v>369.95</v>
      </c>
      <c r="N2102" s="24">
        <v>42975</v>
      </c>
    </row>
    <row r="2103" spans="1:14" hidden="1" x14ac:dyDescent="0.25">
      <c r="A2103" s="17" t="s">
        <v>27168</v>
      </c>
      <c r="B2103" s="20">
        <v>34041354</v>
      </c>
      <c r="C2103" s="20"/>
      <c r="D2103" s="20"/>
      <c r="E2103" s="17" t="s">
        <v>924</v>
      </c>
      <c r="F2103" s="21" t="s">
        <v>298</v>
      </c>
      <c r="G2103" s="21" t="s">
        <v>205</v>
      </c>
      <c r="H2103" s="21" t="s">
        <v>206</v>
      </c>
      <c r="I2103" s="20" t="s">
        <v>925</v>
      </c>
      <c r="J2103" s="20" t="s">
        <v>27169</v>
      </c>
      <c r="K2103" s="24">
        <v>43711</v>
      </c>
      <c r="L2103" s="19">
        <v>0</v>
      </c>
      <c r="M2103" s="28">
        <v>369.95</v>
      </c>
      <c r="N2103" s="24">
        <v>42975</v>
      </c>
    </row>
    <row r="2104" spans="1:14" hidden="1" x14ac:dyDescent="0.25">
      <c r="A2104" s="17" t="s">
        <v>27170</v>
      </c>
      <c r="B2104" s="20">
        <v>34041355</v>
      </c>
      <c r="C2104" s="20"/>
      <c r="D2104" s="20"/>
      <c r="E2104" s="17" t="s">
        <v>926</v>
      </c>
      <c r="F2104" s="21" t="s">
        <v>298</v>
      </c>
      <c r="G2104" s="21" t="s">
        <v>205</v>
      </c>
      <c r="H2104" s="21" t="s">
        <v>206</v>
      </c>
      <c r="I2104" s="20" t="s">
        <v>927</v>
      </c>
      <c r="J2104" s="20" t="s">
        <v>27171</v>
      </c>
      <c r="K2104" s="24">
        <v>43711</v>
      </c>
      <c r="L2104" s="19">
        <v>0</v>
      </c>
      <c r="M2104" s="28">
        <v>369.95</v>
      </c>
      <c r="N2104" s="24">
        <v>42975</v>
      </c>
    </row>
    <row r="2105" spans="1:14" hidden="1" x14ac:dyDescent="0.25">
      <c r="A2105" s="17" t="s">
        <v>27172</v>
      </c>
      <c r="B2105" s="20">
        <v>34041356</v>
      </c>
      <c r="C2105" s="20"/>
      <c r="D2105" s="20"/>
      <c r="E2105" s="17" t="s">
        <v>928</v>
      </c>
      <c r="F2105" s="21" t="s">
        <v>298</v>
      </c>
      <c r="G2105" s="21" t="s">
        <v>205</v>
      </c>
      <c r="H2105" s="21" t="s">
        <v>206</v>
      </c>
      <c r="I2105" s="20" t="s">
        <v>929</v>
      </c>
      <c r="J2105" s="20" t="s">
        <v>27173</v>
      </c>
      <c r="K2105" s="24">
        <v>43711</v>
      </c>
      <c r="L2105" s="19">
        <v>0</v>
      </c>
      <c r="M2105" s="28">
        <v>369.95</v>
      </c>
      <c r="N2105" s="24">
        <v>42975</v>
      </c>
    </row>
    <row r="2106" spans="1:14" hidden="1" x14ac:dyDescent="0.25">
      <c r="A2106" s="17" t="s">
        <v>27174</v>
      </c>
      <c r="B2106" s="20">
        <v>34041357</v>
      </c>
      <c r="C2106" s="20"/>
      <c r="D2106" s="20"/>
      <c r="E2106" s="17" t="s">
        <v>930</v>
      </c>
      <c r="F2106" s="21" t="s">
        <v>298</v>
      </c>
      <c r="G2106" s="21" t="s">
        <v>205</v>
      </c>
      <c r="H2106" s="21" t="s">
        <v>206</v>
      </c>
      <c r="I2106" s="20" t="s">
        <v>931</v>
      </c>
      <c r="J2106" s="20" t="s">
        <v>27175</v>
      </c>
      <c r="K2106" s="24">
        <v>43711</v>
      </c>
      <c r="L2106" s="19">
        <v>0</v>
      </c>
      <c r="M2106" s="28">
        <v>369.95</v>
      </c>
      <c r="N2106" s="24">
        <v>42975</v>
      </c>
    </row>
    <row r="2107" spans="1:14" hidden="1" x14ac:dyDescent="0.25">
      <c r="A2107" s="17" t="s">
        <v>27176</v>
      </c>
      <c r="B2107" s="20">
        <v>34041358</v>
      </c>
      <c r="C2107" s="20"/>
      <c r="D2107" s="20"/>
      <c r="E2107" s="17" t="s">
        <v>932</v>
      </c>
      <c r="F2107" s="21" t="s">
        <v>298</v>
      </c>
      <c r="G2107" s="21" t="s">
        <v>205</v>
      </c>
      <c r="H2107" s="21" t="s">
        <v>206</v>
      </c>
      <c r="I2107" s="20" t="s">
        <v>933</v>
      </c>
      <c r="J2107" s="20" t="s">
        <v>27177</v>
      </c>
      <c r="K2107" s="24">
        <v>43711</v>
      </c>
      <c r="L2107" s="19">
        <v>0</v>
      </c>
      <c r="M2107" s="28">
        <v>369.95</v>
      </c>
      <c r="N2107" s="24">
        <v>42975</v>
      </c>
    </row>
    <row r="2108" spans="1:14" hidden="1" x14ac:dyDescent="0.25">
      <c r="A2108" s="17" t="s">
        <v>27178</v>
      </c>
      <c r="B2108" s="20">
        <v>34041359</v>
      </c>
      <c r="C2108" s="20"/>
      <c r="D2108" s="20"/>
      <c r="E2108" s="17" t="s">
        <v>934</v>
      </c>
      <c r="F2108" s="21" t="s">
        <v>298</v>
      </c>
      <c r="G2108" s="21" t="s">
        <v>205</v>
      </c>
      <c r="H2108" s="21" t="s">
        <v>206</v>
      </c>
      <c r="I2108" s="20" t="s">
        <v>935</v>
      </c>
      <c r="J2108" s="20" t="s">
        <v>27179</v>
      </c>
      <c r="K2108" s="24">
        <v>43711</v>
      </c>
      <c r="L2108" s="19">
        <v>0</v>
      </c>
      <c r="M2108" s="28">
        <v>369.95</v>
      </c>
      <c r="N2108" s="24">
        <v>42975</v>
      </c>
    </row>
    <row r="2109" spans="1:14" hidden="1" x14ac:dyDescent="0.25">
      <c r="A2109" s="17" t="s">
        <v>27180</v>
      </c>
      <c r="B2109" s="20">
        <v>34041360</v>
      </c>
      <c r="C2109" s="20"/>
      <c r="D2109" s="20"/>
      <c r="E2109" s="17" t="s">
        <v>936</v>
      </c>
      <c r="F2109" s="21" t="s">
        <v>298</v>
      </c>
      <c r="G2109" s="21" t="s">
        <v>205</v>
      </c>
      <c r="H2109" s="21" t="s">
        <v>206</v>
      </c>
      <c r="I2109" s="20" t="s">
        <v>937</v>
      </c>
      <c r="J2109" s="20" t="s">
        <v>27181</v>
      </c>
      <c r="K2109" s="24">
        <v>43711</v>
      </c>
      <c r="L2109" s="19">
        <v>0</v>
      </c>
      <c r="M2109" s="28">
        <v>369.95</v>
      </c>
      <c r="N2109" s="24">
        <v>42975</v>
      </c>
    </row>
    <row r="2110" spans="1:14" hidden="1" x14ac:dyDescent="0.25">
      <c r="A2110" s="17" t="s">
        <v>27182</v>
      </c>
      <c r="B2110" s="20">
        <v>34041361</v>
      </c>
      <c r="C2110" s="20"/>
      <c r="D2110" s="20"/>
      <c r="E2110" s="17" t="s">
        <v>938</v>
      </c>
      <c r="F2110" s="21" t="s">
        <v>298</v>
      </c>
      <c r="G2110" s="21" t="s">
        <v>205</v>
      </c>
      <c r="H2110" s="21" t="s">
        <v>206</v>
      </c>
      <c r="I2110" s="20" t="s">
        <v>20906</v>
      </c>
      <c r="J2110" s="20" t="s">
        <v>27183</v>
      </c>
      <c r="K2110" s="24">
        <v>43711</v>
      </c>
      <c r="L2110" s="19">
        <v>0</v>
      </c>
      <c r="M2110" s="28">
        <v>369.95</v>
      </c>
      <c r="N2110" s="24">
        <v>42975</v>
      </c>
    </row>
    <row r="2111" spans="1:14" hidden="1" x14ac:dyDescent="0.25">
      <c r="A2111" s="17" t="s">
        <v>27184</v>
      </c>
      <c r="B2111" s="20">
        <v>34041362</v>
      </c>
      <c r="C2111" s="20"/>
      <c r="D2111" s="20"/>
      <c r="E2111" s="17" t="s">
        <v>939</v>
      </c>
      <c r="F2111" s="21" t="s">
        <v>298</v>
      </c>
      <c r="G2111" s="21" t="s">
        <v>205</v>
      </c>
      <c r="H2111" s="21" t="s">
        <v>206</v>
      </c>
      <c r="I2111" s="20" t="s">
        <v>20907</v>
      </c>
      <c r="J2111" s="20" t="s">
        <v>27185</v>
      </c>
      <c r="K2111" s="24">
        <v>43711</v>
      </c>
      <c r="L2111" s="19">
        <v>0</v>
      </c>
      <c r="M2111" s="28">
        <v>369.95</v>
      </c>
      <c r="N2111" s="24">
        <v>42975</v>
      </c>
    </row>
    <row r="2112" spans="1:14" hidden="1" x14ac:dyDescent="0.25">
      <c r="A2112" s="17" t="s">
        <v>27186</v>
      </c>
      <c r="B2112" s="20">
        <v>34041363</v>
      </c>
      <c r="C2112" s="20"/>
      <c r="D2112" s="20"/>
      <c r="E2112" s="17" t="s">
        <v>940</v>
      </c>
      <c r="F2112" s="21" t="s">
        <v>298</v>
      </c>
      <c r="G2112" s="21" t="s">
        <v>205</v>
      </c>
      <c r="H2112" s="21" t="s">
        <v>206</v>
      </c>
      <c r="I2112" s="20" t="s">
        <v>20908</v>
      </c>
      <c r="J2112" s="20" t="s">
        <v>27187</v>
      </c>
      <c r="K2112" s="24">
        <v>43711</v>
      </c>
      <c r="L2112" s="19">
        <v>0</v>
      </c>
      <c r="M2112" s="28">
        <v>369.95</v>
      </c>
      <c r="N2112" s="24">
        <v>42975</v>
      </c>
    </row>
    <row r="2113" spans="1:14" hidden="1" x14ac:dyDescent="0.25">
      <c r="A2113" s="17" t="s">
        <v>27188</v>
      </c>
      <c r="B2113" s="20">
        <v>34041364</v>
      </c>
      <c r="C2113" s="20"/>
      <c r="D2113" s="20"/>
      <c r="E2113" s="17" t="s">
        <v>941</v>
      </c>
      <c r="F2113" s="21" t="s">
        <v>298</v>
      </c>
      <c r="G2113" s="21" t="s">
        <v>205</v>
      </c>
      <c r="H2113" s="21" t="s">
        <v>206</v>
      </c>
      <c r="I2113" s="20" t="s">
        <v>20909</v>
      </c>
      <c r="J2113" s="20" t="s">
        <v>27189</v>
      </c>
      <c r="K2113" s="24">
        <v>43711</v>
      </c>
      <c r="L2113" s="19">
        <v>0</v>
      </c>
      <c r="M2113" s="28">
        <v>369.95</v>
      </c>
      <c r="N2113" s="24">
        <v>42975</v>
      </c>
    </row>
    <row r="2114" spans="1:14" hidden="1" x14ac:dyDescent="0.25">
      <c r="A2114" s="17" t="s">
        <v>27190</v>
      </c>
      <c r="B2114" s="20">
        <v>34041365</v>
      </c>
      <c r="C2114" s="20"/>
      <c r="D2114" s="20"/>
      <c r="E2114" s="17" t="s">
        <v>942</v>
      </c>
      <c r="F2114" s="21" t="s">
        <v>298</v>
      </c>
      <c r="G2114" s="21" t="s">
        <v>205</v>
      </c>
      <c r="H2114" s="21" t="s">
        <v>206</v>
      </c>
      <c r="I2114" s="20" t="s">
        <v>20910</v>
      </c>
      <c r="J2114" s="20" t="s">
        <v>27191</v>
      </c>
      <c r="K2114" s="24">
        <v>43711</v>
      </c>
      <c r="L2114" s="19">
        <v>0</v>
      </c>
      <c r="M2114" s="28">
        <v>369.95</v>
      </c>
      <c r="N2114" s="24">
        <v>42975</v>
      </c>
    </row>
    <row r="2115" spans="1:14" hidden="1" x14ac:dyDescent="0.25">
      <c r="A2115" s="17" t="s">
        <v>27192</v>
      </c>
      <c r="B2115" s="20">
        <v>34041366</v>
      </c>
      <c r="C2115" s="20"/>
      <c r="D2115" s="20"/>
      <c r="E2115" s="17" t="s">
        <v>943</v>
      </c>
      <c r="F2115" s="21" t="s">
        <v>298</v>
      </c>
      <c r="G2115" s="21" t="s">
        <v>205</v>
      </c>
      <c r="H2115" s="21" t="s">
        <v>206</v>
      </c>
      <c r="I2115" s="20" t="s">
        <v>20911</v>
      </c>
      <c r="J2115" s="20" t="s">
        <v>27193</v>
      </c>
      <c r="K2115" s="24">
        <v>43711</v>
      </c>
      <c r="L2115" s="19">
        <v>0</v>
      </c>
      <c r="M2115" s="28">
        <v>369.95</v>
      </c>
      <c r="N2115" s="24">
        <v>42975</v>
      </c>
    </row>
    <row r="2116" spans="1:14" hidden="1" x14ac:dyDescent="0.25">
      <c r="A2116" s="17" t="s">
        <v>27194</v>
      </c>
      <c r="B2116" s="20">
        <v>34041367</v>
      </c>
      <c r="C2116" s="20"/>
      <c r="D2116" s="20"/>
      <c r="E2116" s="17" t="s">
        <v>944</v>
      </c>
      <c r="F2116" s="21" t="s">
        <v>298</v>
      </c>
      <c r="G2116" s="21" t="s">
        <v>205</v>
      </c>
      <c r="H2116" s="21" t="s">
        <v>206</v>
      </c>
      <c r="I2116" s="20" t="s">
        <v>20912</v>
      </c>
      <c r="J2116" s="20" t="s">
        <v>27195</v>
      </c>
      <c r="K2116" s="24">
        <v>43711</v>
      </c>
      <c r="L2116" s="19">
        <v>0</v>
      </c>
      <c r="M2116" s="28">
        <v>369.95</v>
      </c>
      <c r="N2116" s="24">
        <v>42975</v>
      </c>
    </row>
    <row r="2117" spans="1:14" hidden="1" x14ac:dyDescent="0.25">
      <c r="A2117" s="17" t="s">
        <v>27196</v>
      </c>
      <c r="B2117" s="20">
        <v>34041368</v>
      </c>
      <c r="C2117" s="20"/>
      <c r="D2117" s="20"/>
      <c r="E2117" s="17" t="s">
        <v>945</v>
      </c>
      <c r="F2117" s="21" t="s">
        <v>298</v>
      </c>
      <c r="G2117" s="21" t="s">
        <v>205</v>
      </c>
      <c r="H2117" s="21" t="s">
        <v>206</v>
      </c>
      <c r="I2117" s="20" t="s">
        <v>20913</v>
      </c>
      <c r="J2117" s="20" t="s">
        <v>27197</v>
      </c>
      <c r="K2117" s="24">
        <v>43711</v>
      </c>
      <c r="L2117" s="19">
        <v>0</v>
      </c>
      <c r="M2117" s="28">
        <v>369.95</v>
      </c>
      <c r="N2117" s="24">
        <v>42975</v>
      </c>
    </row>
    <row r="2118" spans="1:14" hidden="1" x14ac:dyDescent="0.25">
      <c r="A2118" s="17" t="s">
        <v>27198</v>
      </c>
      <c r="B2118" s="20">
        <v>34041369</v>
      </c>
      <c r="C2118" s="20"/>
      <c r="D2118" s="20"/>
      <c r="E2118" s="17" t="s">
        <v>946</v>
      </c>
      <c r="F2118" s="21" t="s">
        <v>298</v>
      </c>
      <c r="G2118" s="21" t="s">
        <v>205</v>
      </c>
      <c r="H2118" s="21" t="s">
        <v>206</v>
      </c>
      <c r="I2118" s="20" t="s">
        <v>20914</v>
      </c>
      <c r="J2118" s="20" t="s">
        <v>27199</v>
      </c>
      <c r="K2118" s="24">
        <v>43711</v>
      </c>
      <c r="L2118" s="19">
        <v>0</v>
      </c>
      <c r="M2118" s="28">
        <v>369.95</v>
      </c>
      <c r="N2118" s="24">
        <v>42975</v>
      </c>
    </row>
    <row r="2119" spans="1:14" hidden="1" x14ac:dyDescent="0.25">
      <c r="A2119" s="17" t="s">
        <v>27200</v>
      </c>
      <c r="B2119" s="20">
        <v>34041370</v>
      </c>
      <c r="C2119" s="20"/>
      <c r="D2119" s="20"/>
      <c r="E2119" s="17" t="s">
        <v>947</v>
      </c>
      <c r="F2119" s="21" t="s">
        <v>298</v>
      </c>
      <c r="G2119" s="21" t="s">
        <v>205</v>
      </c>
      <c r="H2119" s="21" t="s">
        <v>206</v>
      </c>
      <c r="I2119" s="20" t="s">
        <v>20915</v>
      </c>
      <c r="J2119" s="20" t="s">
        <v>27201</v>
      </c>
      <c r="K2119" s="24">
        <v>43711</v>
      </c>
      <c r="L2119" s="19">
        <v>0</v>
      </c>
      <c r="M2119" s="28">
        <v>369.95</v>
      </c>
      <c r="N2119" s="24">
        <v>42975</v>
      </c>
    </row>
    <row r="2120" spans="1:14" hidden="1" x14ac:dyDescent="0.25">
      <c r="A2120" s="17" t="s">
        <v>27202</v>
      </c>
      <c r="B2120" s="20">
        <v>34041371</v>
      </c>
      <c r="C2120" s="20"/>
      <c r="D2120" s="20"/>
      <c r="E2120" s="17" t="s">
        <v>948</v>
      </c>
      <c r="F2120" s="21" t="s">
        <v>298</v>
      </c>
      <c r="G2120" s="21" t="s">
        <v>205</v>
      </c>
      <c r="H2120" s="21" t="s">
        <v>206</v>
      </c>
      <c r="I2120" s="20" t="s">
        <v>20916</v>
      </c>
      <c r="J2120" s="20" t="s">
        <v>27203</v>
      </c>
      <c r="K2120" s="24">
        <v>43711</v>
      </c>
      <c r="L2120" s="19">
        <v>0</v>
      </c>
      <c r="M2120" s="28">
        <v>369.95</v>
      </c>
      <c r="N2120" s="24">
        <v>42975</v>
      </c>
    </row>
    <row r="2121" spans="1:14" hidden="1" x14ac:dyDescent="0.25">
      <c r="A2121" s="17" t="s">
        <v>27204</v>
      </c>
      <c r="B2121" s="20">
        <v>34041372</v>
      </c>
      <c r="C2121" s="20"/>
      <c r="D2121" s="20"/>
      <c r="E2121" s="17" t="s">
        <v>949</v>
      </c>
      <c r="F2121" s="21" t="s">
        <v>298</v>
      </c>
      <c r="G2121" s="21" t="s">
        <v>205</v>
      </c>
      <c r="H2121" s="21" t="s">
        <v>206</v>
      </c>
      <c r="I2121" s="20" t="s">
        <v>20917</v>
      </c>
      <c r="J2121" s="20" t="s">
        <v>27205</v>
      </c>
      <c r="K2121" s="24">
        <v>43711</v>
      </c>
      <c r="L2121" s="19">
        <v>0</v>
      </c>
      <c r="M2121" s="28">
        <v>369.95</v>
      </c>
      <c r="N2121" s="24">
        <v>42975</v>
      </c>
    </row>
    <row r="2122" spans="1:14" hidden="1" x14ac:dyDescent="0.25">
      <c r="A2122" s="17" t="s">
        <v>27206</v>
      </c>
      <c r="B2122" s="20">
        <v>34041373</v>
      </c>
      <c r="C2122" s="20"/>
      <c r="D2122" s="20"/>
      <c r="E2122" s="17" t="s">
        <v>950</v>
      </c>
      <c r="F2122" s="21" t="s">
        <v>298</v>
      </c>
      <c r="G2122" s="21" t="s">
        <v>205</v>
      </c>
      <c r="H2122" s="21" t="s">
        <v>206</v>
      </c>
      <c r="I2122" s="20" t="s">
        <v>20918</v>
      </c>
      <c r="J2122" s="20" t="s">
        <v>27207</v>
      </c>
      <c r="K2122" s="24">
        <v>43711</v>
      </c>
      <c r="L2122" s="19">
        <v>0</v>
      </c>
      <c r="M2122" s="28">
        <v>369.95</v>
      </c>
      <c r="N2122" s="24">
        <v>42975</v>
      </c>
    </row>
    <row r="2123" spans="1:14" hidden="1" x14ac:dyDescent="0.25">
      <c r="A2123" s="17" t="s">
        <v>35260</v>
      </c>
      <c r="B2123" s="20">
        <v>33305397</v>
      </c>
      <c r="C2123" s="20"/>
      <c r="D2123" s="20" t="s">
        <v>78</v>
      </c>
      <c r="E2123" s="17" t="s">
        <v>149</v>
      </c>
      <c r="F2123" s="21" t="s">
        <v>75</v>
      </c>
      <c r="G2123" s="21" t="s">
        <v>205</v>
      </c>
      <c r="H2123" s="21" t="s">
        <v>206</v>
      </c>
      <c r="I2123" s="20" t="s">
        <v>20888</v>
      </c>
      <c r="J2123" s="20" t="s">
        <v>35261</v>
      </c>
      <c r="K2123" s="24">
        <v>43739</v>
      </c>
      <c r="L2123" s="19">
        <v>0</v>
      </c>
      <c r="M2123" s="28">
        <v>39.950000000000003</v>
      </c>
      <c r="N2123" s="24">
        <v>43290</v>
      </c>
    </row>
    <row r="2124" spans="1:14" hidden="1" x14ac:dyDescent="0.25">
      <c r="A2124" s="17" t="s">
        <v>35258</v>
      </c>
      <c r="B2124" s="20">
        <v>33305398</v>
      </c>
      <c r="C2124" s="20"/>
      <c r="D2124" s="20" t="s">
        <v>77</v>
      </c>
      <c r="E2124" s="17" t="s">
        <v>148</v>
      </c>
      <c r="F2124" s="21" t="s">
        <v>75</v>
      </c>
      <c r="G2124" s="21" t="s">
        <v>205</v>
      </c>
      <c r="H2124" s="21" t="s">
        <v>206</v>
      </c>
      <c r="I2124" s="20" t="s">
        <v>20887</v>
      </c>
      <c r="J2124" s="20" t="s">
        <v>35259</v>
      </c>
      <c r="K2124" s="24">
        <v>43739</v>
      </c>
      <c r="L2124" s="19">
        <v>0</v>
      </c>
      <c r="M2124" s="28">
        <v>39.950000000000003</v>
      </c>
      <c r="N2124" s="24">
        <v>43290</v>
      </c>
    </row>
    <row r="2125" spans="1:14" hidden="1" x14ac:dyDescent="0.25">
      <c r="A2125" s="17" t="s">
        <v>35256</v>
      </c>
      <c r="B2125" s="20">
        <v>33305399</v>
      </c>
      <c r="C2125" s="20"/>
      <c r="D2125" s="20" t="s">
        <v>76</v>
      </c>
      <c r="E2125" s="17" t="s">
        <v>147</v>
      </c>
      <c r="F2125" s="21" t="s">
        <v>75</v>
      </c>
      <c r="G2125" s="21" t="s">
        <v>205</v>
      </c>
      <c r="H2125" s="21" t="s">
        <v>206</v>
      </c>
      <c r="I2125" s="20" t="s">
        <v>20886</v>
      </c>
      <c r="J2125" s="20" t="s">
        <v>35257</v>
      </c>
      <c r="K2125" s="24">
        <v>43739</v>
      </c>
      <c r="L2125" s="19">
        <v>0</v>
      </c>
      <c r="M2125" s="28">
        <v>39.950000000000003</v>
      </c>
      <c r="N2125" s="24">
        <v>43290</v>
      </c>
    </row>
    <row r="2126" spans="1:14" hidden="1" x14ac:dyDescent="0.25">
      <c r="A2126" s="17" t="s">
        <v>35262</v>
      </c>
      <c r="B2126" s="20">
        <v>33305400</v>
      </c>
      <c r="C2126" s="20"/>
      <c r="D2126" s="20" t="s">
        <v>79</v>
      </c>
      <c r="E2126" s="17" t="s">
        <v>150</v>
      </c>
      <c r="F2126" s="21" t="s">
        <v>75</v>
      </c>
      <c r="G2126" s="21" t="s">
        <v>205</v>
      </c>
      <c r="H2126" s="21" t="s">
        <v>206</v>
      </c>
      <c r="I2126" s="20" t="s">
        <v>80</v>
      </c>
      <c r="J2126" s="20" t="s">
        <v>35263</v>
      </c>
      <c r="K2126" s="24">
        <v>43739</v>
      </c>
      <c r="L2126" s="19">
        <v>0</v>
      </c>
      <c r="M2126" s="28">
        <v>39.950000000000003</v>
      </c>
      <c r="N2126" s="24">
        <v>43290</v>
      </c>
    </row>
    <row r="2127" spans="1:14" hidden="1" x14ac:dyDescent="0.25">
      <c r="A2127" s="17" t="s">
        <v>35254</v>
      </c>
      <c r="B2127" s="20">
        <v>33305401</v>
      </c>
      <c r="C2127" s="20"/>
      <c r="D2127" s="20" t="s">
        <v>151</v>
      </c>
      <c r="E2127" s="17" t="s">
        <v>152</v>
      </c>
      <c r="F2127" s="21" t="s">
        <v>75</v>
      </c>
      <c r="G2127" s="21" t="s">
        <v>205</v>
      </c>
      <c r="H2127" s="21" t="s">
        <v>206</v>
      </c>
      <c r="I2127" s="20" t="s">
        <v>20889</v>
      </c>
      <c r="J2127" s="20" t="s">
        <v>35255</v>
      </c>
      <c r="K2127" s="24">
        <v>43739</v>
      </c>
      <c r="L2127" s="19">
        <v>0</v>
      </c>
      <c r="M2127" s="28">
        <v>39.950000000000003</v>
      </c>
      <c r="N2127" s="24">
        <v>43290</v>
      </c>
    </row>
    <row r="2128" spans="1:14" hidden="1" x14ac:dyDescent="0.25">
      <c r="A2128" s="17" t="s">
        <v>35102</v>
      </c>
      <c r="B2128" s="20">
        <v>33321383</v>
      </c>
      <c r="C2128" s="20"/>
      <c r="D2128" s="20" t="s">
        <v>16626</v>
      </c>
      <c r="E2128" s="17" t="s">
        <v>16627</v>
      </c>
      <c r="F2128" s="21" t="s">
        <v>75</v>
      </c>
      <c r="G2128" s="21" t="s">
        <v>205</v>
      </c>
      <c r="H2128" s="21" t="s">
        <v>206</v>
      </c>
      <c r="I2128" s="20" t="s">
        <v>21691</v>
      </c>
      <c r="J2128" s="20">
        <v>8033637206905</v>
      </c>
      <c r="K2128" s="24">
        <v>43739</v>
      </c>
      <c r="L2128" s="19">
        <v>0</v>
      </c>
      <c r="M2128" s="28">
        <v>24.95</v>
      </c>
      <c r="N2128" s="24">
        <v>43290</v>
      </c>
    </row>
    <row r="2129" spans="1:14" hidden="1" x14ac:dyDescent="0.25">
      <c r="A2129" s="17" t="s">
        <v>35102</v>
      </c>
      <c r="B2129" s="20"/>
      <c r="C2129" s="20"/>
      <c r="D2129" s="20" t="s">
        <v>16628</v>
      </c>
      <c r="E2129" s="17" t="s">
        <v>16629</v>
      </c>
      <c r="F2129" s="21" t="s">
        <v>75</v>
      </c>
      <c r="G2129" s="21" t="s">
        <v>205</v>
      </c>
      <c r="H2129" s="21" t="s">
        <v>206</v>
      </c>
      <c r="I2129" s="20" t="s">
        <v>21692</v>
      </c>
      <c r="J2129" s="20" t="s">
        <v>35103</v>
      </c>
      <c r="K2129" s="24">
        <v>43739</v>
      </c>
      <c r="L2129" s="19">
        <v>0</v>
      </c>
      <c r="M2129" s="28">
        <v>24.95</v>
      </c>
      <c r="N2129" s="24">
        <v>43290</v>
      </c>
    </row>
    <row r="2130" spans="1:14" hidden="1" x14ac:dyDescent="0.25">
      <c r="A2130" s="17" t="s">
        <v>35110</v>
      </c>
      <c r="B2130" s="20">
        <v>33321384</v>
      </c>
      <c r="C2130" s="20"/>
      <c r="D2130" s="20" t="s">
        <v>16639</v>
      </c>
      <c r="E2130" s="17" t="s">
        <v>16640</v>
      </c>
      <c r="F2130" s="21" t="s">
        <v>75</v>
      </c>
      <c r="G2130" s="21" t="s">
        <v>205</v>
      </c>
      <c r="H2130" s="21" t="s">
        <v>206</v>
      </c>
      <c r="I2130" s="20" t="s">
        <v>16641</v>
      </c>
      <c r="J2130" s="20">
        <v>8033637206912</v>
      </c>
      <c r="K2130" s="24">
        <v>43739</v>
      </c>
      <c r="L2130" s="19">
        <v>0</v>
      </c>
      <c r="M2130" s="28">
        <v>24.95</v>
      </c>
      <c r="N2130" s="24">
        <v>43290</v>
      </c>
    </row>
    <row r="2131" spans="1:14" hidden="1" x14ac:dyDescent="0.25">
      <c r="A2131" s="17" t="s">
        <v>35110</v>
      </c>
      <c r="B2131" s="20"/>
      <c r="C2131" s="20"/>
      <c r="D2131" s="20" t="s">
        <v>16615</v>
      </c>
      <c r="E2131" s="17" t="s">
        <v>16616</v>
      </c>
      <c r="F2131" s="21" t="s">
        <v>75</v>
      </c>
      <c r="G2131" s="21" t="s">
        <v>205</v>
      </c>
      <c r="H2131" s="21" t="s">
        <v>206</v>
      </c>
      <c r="I2131" s="20" t="s">
        <v>16617</v>
      </c>
      <c r="J2131" s="20" t="s">
        <v>35111</v>
      </c>
      <c r="K2131" s="24">
        <v>43739</v>
      </c>
      <c r="L2131" s="19">
        <v>0</v>
      </c>
      <c r="M2131" s="28">
        <v>24.95</v>
      </c>
      <c r="N2131" s="24">
        <v>43290</v>
      </c>
    </row>
    <row r="2132" spans="1:14" hidden="1" x14ac:dyDescent="0.25">
      <c r="A2132" s="17" t="s">
        <v>35108</v>
      </c>
      <c r="B2132" s="20">
        <v>33321385</v>
      </c>
      <c r="C2132" s="20"/>
      <c r="D2132" s="20" t="s">
        <v>16636</v>
      </c>
      <c r="E2132" s="17" t="s">
        <v>16637</v>
      </c>
      <c r="F2132" s="21" t="s">
        <v>75</v>
      </c>
      <c r="G2132" s="21" t="s">
        <v>205</v>
      </c>
      <c r="H2132" s="21" t="s">
        <v>206</v>
      </c>
      <c r="I2132" s="20" t="s">
        <v>16638</v>
      </c>
      <c r="J2132" s="20">
        <v>8033637206929</v>
      </c>
      <c r="K2132" s="24">
        <v>43739</v>
      </c>
      <c r="L2132" s="19">
        <v>0</v>
      </c>
      <c r="M2132" s="28">
        <v>24.95</v>
      </c>
      <c r="N2132" s="24">
        <v>43290</v>
      </c>
    </row>
    <row r="2133" spans="1:14" hidden="1" x14ac:dyDescent="0.25">
      <c r="A2133" s="17" t="s">
        <v>35108</v>
      </c>
      <c r="B2133" s="20">
        <v>33321388</v>
      </c>
      <c r="C2133" s="20"/>
      <c r="D2133" s="20" t="s">
        <v>16612</v>
      </c>
      <c r="E2133" s="17" t="s">
        <v>16613</v>
      </c>
      <c r="F2133" s="21" t="s">
        <v>75</v>
      </c>
      <c r="G2133" s="21" t="s">
        <v>205</v>
      </c>
      <c r="H2133" s="21" t="s">
        <v>206</v>
      </c>
      <c r="I2133" s="20" t="s">
        <v>16614</v>
      </c>
      <c r="J2133" s="20">
        <v>8033637206967</v>
      </c>
      <c r="K2133" s="24">
        <v>43739</v>
      </c>
      <c r="L2133" s="19">
        <v>0</v>
      </c>
      <c r="M2133" s="28">
        <v>24.95</v>
      </c>
      <c r="N2133" s="24">
        <v>43290</v>
      </c>
    </row>
    <row r="2134" spans="1:14" hidden="1" x14ac:dyDescent="0.25">
      <c r="A2134" s="17" t="s">
        <v>35108</v>
      </c>
      <c r="B2134" s="20"/>
      <c r="C2134" s="20"/>
      <c r="D2134" s="20" t="s">
        <v>16645</v>
      </c>
      <c r="E2134" s="17" t="s">
        <v>16646</v>
      </c>
      <c r="F2134" s="21" t="s">
        <v>75</v>
      </c>
      <c r="G2134" s="21" t="s">
        <v>205</v>
      </c>
      <c r="H2134" s="21" t="s">
        <v>206</v>
      </c>
      <c r="I2134" s="20" t="s">
        <v>16647</v>
      </c>
      <c r="J2134" s="20" t="s">
        <v>35109</v>
      </c>
      <c r="K2134" s="24">
        <v>43739</v>
      </c>
      <c r="L2134" s="19">
        <v>0</v>
      </c>
      <c r="M2134" s="28">
        <v>24.95</v>
      </c>
      <c r="N2134" s="24">
        <v>43290</v>
      </c>
    </row>
    <row r="2135" spans="1:14" hidden="1" x14ac:dyDescent="0.25">
      <c r="A2135" s="17" t="s">
        <v>35106</v>
      </c>
      <c r="B2135" s="20">
        <v>33321386</v>
      </c>
      <c r="C2135" s="20"/>
      <c r="D2135" s="20" t="s">
        <v>16633</v>
      </c>
      <c r="E2135" s="17" t="s">
        <v>16634</v>
      </c>
      <c r="F2135" s="21" t="s">
        <v>75</v>
      </c>
      <c r="G2135" s="21" t="s">
        <v>205</v>
      </c>
      <c r="H2135" s="21" t="s">
        <v>206</v>
      </c>
      <c r="I2135" s="20" t="s">
        <v>16635</v>
      </c>
      <c r="J2135" s="20">
        <v>8033637206936</v>
      </c>
      <c r="K2135" s="24">
        <v>43739</v>
      </c>
      <c r="L2135" s="19">
        <v>0</v>
      </c>
      <c r="M2135" s="28">
        <v>24.95</v>
      </c>
      <c r="N2135" s="24">
        <v>43290</v>
      </c>
    </row>
    <row r="2136" spans="1:14" hidden="1" x14ac:dyDescent="0.25">
      <c r="A2136" s="17" t="s">
        <v>35106</v>
      </c>
      <c r="B2136" s="20">
        <v>33321389</v>
      </c>
      <c r="C2136" s="20"/>
      <c r="D2136" s="20" t="s">
        <v>16624</v>
      </c>
      <c r="E2136" s="17" t="s">
        <v>16625</v>
      </c>
      <c r="F2136" s="21" t="s">
        <v>75</v>
      </c>
      <c r="G2136" s="21" t="s">
        <v>205</v>
      </c>
      <c r="H2136" s="21" t="s">
        <v>206</v>
      </c>
      <c r="I2136" s="20" t="s">
        <v>21690</v>
      </c>
      <c r="J2136" s="20">
        <v>8033637206974</v>
      </c>
      <c r="K2136" s="24">
        <v>43739</v>
      </c>
      <c r="L2136" s="19">
        <v>0</v>
      </c>
      <c r="M2136" s="28">
        <v>24.95</v>
      </c>
      <c r="N2136" s="24">
        <v>43290</v>
      </c>
    </row>
    <row r="2137" spans="1:14" hidden="1" x14ac:dyDescent="0.25">
      <c r="A2137" s="17" t="s">
        <v>35106</v>
      </c>
      <c r="B2137" s="20"/>
      <c r="C2137" s="20"/>
      <c r="D2137" s="20" t="s">
        <v>16601</v>
      </c>
      <c r="E2137" s="17" t="s">
        <v>16602</v>
      </c>
      <c r="F2137" s="21" t="s">
        <v>75</v>
      </c>
      <c r="G2137" s="21" t="s">
        <v>205</v>
      </c>
      <c r="H2137" s="21" t="s">
        <v>206</v>
      </c>
      <c r="I2137" s="20" t="s">
        <v>16603</v>
      </c>
      <c r="J2137" s="20" t="s">
        <v>35107</v>
      </c>
      <c r="K2137" s="24">
        <v>43739</v>
      </c>
      <c r="L2137" s="19">
        <v>0</v>
      </c>
      <c r="M2137" s="28">
        <v>24.95</v>
      </c>
      <c r="N2137" s="24">
        <v>43290</v>
      </c>
    </row>
    <row r="2138" spans="1:14" hidden="1" x14ac:dyDescent="0.25">
      <c r="B2138" s="20">
        <v>21300098</v>
      </c>
      <c r="C2138" s="20"/>
      <c r="D2138" s="20"/>
      <c r="E2138" s="17" t="s">
        <v>3172</v>
      </c>
      <c r="F2138" s="21" t="s">
        <v>41</v>
      </c>
      <c r="G2138" s="21" t="s">
        <v>205</v>
      </c>
      <c r="H2138" s="21" t="s">
        <v>206</v>
      </c>
      <c r="I2138" s="20">
        <v>6950312</v>
      </c>
      <c r="J2138" s="20" t="s">
        <v>27635</v>
      </c>
      <c r="K2138" s="24">
        <v>42328</v>
      </c>
      <c r="L2138" s="19">
        <v>0</v>
      </c>
      <c r="M2138" s="28">
        <v>79.95</v>
      </c>
      <c r="N2138" s="24"/>
    </row>
    <row r="2139" spans="1:14" hidden="1" x14ac:dyDescent="0.25">
      <c r="B2139" s="20">
        <v>21300097</v>
      </c>
      <c r="C2139" s="20"/>
      <c r="D2139" s="20"/>
      <c r="E2139" s="17" t="s">
        <v>3119</v>
      </c>
      <c r="F2139" s="21" t="s">
        <v>41</v>
      </c>
      <c r="G2139" s="21" t="s">
        <v>205</v>
      </c>
      <c r="H2139" s="21" t="s">
        <v>206</v>
      </c>
      <c r="I2139" s="20">
        <v>6950612</v>
      </c>
      <c r="J2139" s="20" t="s">
        <v>27636</v>
      </c>
      <c r="K2139" s="24">
        <v>42328</v>
      </c>
      <c r="L2139" s="19">
        <v>0</v>
      </c>
      <c r="M2139" s="28">
        <v>39.950000000000003</v>
      </c>
      <c r="N2139" s="24"/>
    </row>
    <row r="2140" spans="1:14" hidden="1" x14ac:dyDescent="0.25">
      <c r="B2140" s="20">
        <v>28130350</v>
      </c>
      <c r="C2140" s="20"/>
      <c r="D2140" s="20"/>
      <c r="E2140" s="17" t="s">
        <v>7909</v>
      </c>
      <c r="F2140" s="21" t="s">
        <v>41</v>
      </c>
      <c r="G2140" s="21" t="s">
        <v>205</v>
      </c>
      <c r="H2140" s="21" t="s">
        <v>206</v>
      </c>
      <c r="I2140" s="20">
        <v>3112281048</v>
      </c>
      <c r="J2140" s="20" t="s">
        <v>27637</v>
      </c>
      <c r="K2140" s="24">
        <v>41891</v>
      </c>
      <c r="L2140" s="19">
        <v>0</v>
      </c>
      <c r="M2140" s="28">
        <v>399.95</v>
      </c>
      <c r="N2140" s="24"/>
    </row>
    <row r="2141" spans="1:14" hidden="1" x14ac:dyDescent="0.25">
      <c r="B2141" s="20">
        <v>28102524</v>
      </c>
      <c r="C2141" s="20"/>
      <c r="D2141" s="20"/>
      <c r="E2141" s="17" t="s">
        <v>8791</v>
      </c>
      <c r="F2141" s="21" t="s">
        <v>41</v>
      </c>
      <c r="G2141" s="21" t="s">
        <v>205</v>
      </c>
      <c r="H2141" s="21" t="s">
        <v>206</v>
      </c>
      <c r="I2141" s="20">
        <v>31005141048</v>
      </c>
      <c r="J2141" s="20" t="s">
        <v>27645</v>
      </c>
      <c r="K2141" s="24">
        <v>43617</v>
      </c>
      <c r="L2141" s="19">
        <v>0</v>
      </c>
      <c r="M2141" s="28">
        <v>449.95</v>
      </c>
      <c r="N2141" s="24"/>
    </row>
    <row r="2142" spans="1:14" hidden="1" x14ac:dyDescent="0.25">
      <c r="B2142" s="20">
        <v>28102525</v>
      </c>
      <c r="C2142" s="20"/>
      <c r="D2142" s="20"/>
      <c r="E2142" s="17" t="s">
        <v>8792</v>
      </c>
      <c r="F2142" s="21" t="s">
        <v>41</v>
      </c>
      <c r="G2142" s="21" t="s">
        <v>205</v>
      </c>
      <c r="H2142" s="21" t="s">
        <v>206</v>
      </c>
      <c r="I2142" s="20">
        <v>31005141050</v>
      </c>
      <c r="J2142" s="20" t="s">
        <v>27646</v>
      </c>
      <c r="K2142" s="24">
        <v>43617</v>
      </c>
      <c r="L2142" s="19">
        <v>0</v>
      </c>
      <c r="M2142" s="28">
        <v>449.95</v>
      </c>
      <c r="N2142" s="24"/>
    </row>
    <row r="2143" spans="1:14" hidden="1" x14ac:dyDescent="0.25">
      <c r="B2143" s="20">
        <v>28102526</v>
      </c>
      <c r="C2143" s="20"/>
      <c r="D2143" s="20"/>
      <c r="E2143" s="17" t="s">
        <v>8793</v>
      </c>
      <c r="F2143" s="21" t="s">
        <v>41</v>
      </c>
      <c r="G2143" s="21" t="s">
        <v>205</v>
      </c>
      <c r="H2143" s="21" t="s">
        <v>206</v>
      </c>
      <c r="I2143" s="20">
        <v>31005141052</v>
      </c>
      <c r="J2143" s="20" t="s">
        <v>27647</v>
      </c>
      <c r="K2143" s="24">
        <v>43617</v>
      </c>
      <c r="L2143" s="19">
        <v>0</v>
      </c>
      <c r="M2143" s="28">
        <v>449.95</v>
      </c>
      <c r="N2143" s="24"/>
    </row>
    <row r="2144" spans="1:14" hidden="1" x14ac:dyDescent="0.25">
      <c r="B2144" s="20">
        <v>28102527</v>
      </c>
      <c r="C2144" s="20"/>
      <c r="D2144" s="20"/>
      <c r="E2144" s="17" t="s">
        <v>8794</v>
      </c>
      <c r="F2144" s="21" t="s">
        <v>41</v>
      </c>
      <c r="G2144" s="21" t="s">
        <v>205</v>
      </c>
      <c r="H2144" s="21" t="s">
        <v>206</v>
      </c>
      <c r="I2144" s="20">
        <v>31005141054</v>
      </c>
      <c r="J2144" s="20" t="s">
        <v>27648</v>
      </c>
      <c r="K2144" s="24">
        <v>43617</v>
      </c>
      <c r="L2144" s="19">
        <v>0</v>
      </c>
      <c r="M2144" s="28">
        <v>449.95</v>
      </c>
      <c r="N2144" s="24"/>
    </row>
    <row r="2145" spans="1:14" hidden="1" x14ac:dyDescent="0.25">
      <c r="B2145" s="20">
        <v>28102528</v>
      </c>
      <c r="C2145" s="20"/>
      <c r="D2145" s="20"/>
      <c r="E2145" s="17" t="s">
        <v>8795</v>
      </c>
      <c r="F2145" s="21" t="s">
        <v>41</v>
      </c>
      <c r="G2145" s="21" t="s">
        <v>205</v>
      </c>
      <c r="H2145" s="21" t="s">
        <v>206</v>
      </c>
      <c r="I2145" s="20">
        <v>31005141056</v>
      </c>
      <c r="J2145" s="20" t="s">
        <v>27649</v>
      </c>
      <c r="K2145" s="24">
        <v>43617</v>
      </c>
      <c r="L2145" s="19">
        <v>0</v>
      </c>
      <c r="M2145" s="28">
        <v>449.95</v>
      </c>
      <c r="N2145" s="24"/>
    </row>
    <row r="2146" spans="1:14" hidden="1" x14ac:dyDescent="0.25">
      <c r="B2146" s="20">
        <v>28102529</v>
      </c>
      <c r="C2146" s="20"/>
      <c r="D2146" s="20"/>
      <c r="E2146" s="17" t="s">
        <v>8796</v>
      </c>
      <c r="F2146" s="21" t="s">
        <v>41</v>
      </c>
      <c r="G2146" s="21" t="s">
        <v>205</v>
      </c>
      <c r="H2146" s="21" t="s">
        <v>206</v>
      </c>
      <c r="I2146" s="20">
        <v>31005141058</v>
      </c>
      <c r="J2146" s="20" t="s">
        <v>27650</v>
      </c>
      <c r="K2146" s="24">
        <v>43617</v>
      </c>
      <c r="L2146" s="19">
        <v>0</v>
      </c>
      <c r="M2146" s="28">
        <v>449.95</v>
      </c>
      <c r="N2146" s="24"/>
    </row>
    <row r="2147" spans="1:14" hidden="1" x14ac:dyDescent="0.25">
      <c r="B2147" s="20">
        <v>28102530</v>
      </c>
      <c r="C2147" s="20"/>
      <c r="D2147" s="20"/>
      <c r="E2147" s="17" t="s">
        <v>8797</v>
      </c>
      <c r="F2147" s="21" t="s">
        <v>41</v>
      </c>
      <c r="G2147" s="21" t="s">
        <v>205</v>
      </c>
      <c r="H2147" s="21" t="s">
        <v>206</v>
      </c>
      <c r="I2147" s="20">
        <v>31005141060</v>
      </c>
      <c r="J2147" s="20" t="s">
        <v>27651</v>
      </c>
      <c r="K2147" s="24">
        <v>43617</v>
      </c>
      <c r="L2147" s="19">
        <v>0</v>
      </c>
      <c r="M2147" s="28">
        <v>449.95</v>
      </c>
      <c r="N2147" s="24"/>
    </row>
    <row r="2148" spans="1:14" hidden="1" x14ac:dyDescent="0.25">
      <c r="B2148" s="20">
        <v>28102531</v>
      </c>
      <c r="C2148" s="20"/>
      <c r="D2148" s="20"/>
      <c r="E2148" s="17" t="s">
        <v>8798</v>
      </c>
      <c r="F2148" s="21" t="s">
        <v>41</v>
      </c>
      <c r="G2148" s="21" t="s">
        <v>205</v>
      </c>
      <c r="H2148" s="21" t="s">
        <v>206</v>
      </c>
      <c r="I2148" s="20">
        <v>31005141062</v>
      </c>
      <c r="J2148" s="20" t="s">
        <v>27652</v>
      </c>
      <c r="K2148" s="24">
        <v>43617</v>
      </c>
      <c r="L2148" s="19">
        <v>0</v>
      </c>
      <c r="M2148" s="28">
        <v>449.95</v>
      </c>
      <c r="N2148" s="24"/>
    </row>
    <row r="2149" spans="1:14" hidden="1" x14ac:dyDescent="0.25">
      <c r="B2149" s="20">
        <v>28102532</v>
      </c>
      <c r="C2149" s="20"/>
      <c r="D2149" s="20"/>
      <c r="E2149" s="17" t="s">
        <v>8799</v>
      </c>
      <c r="F2149" s="21" t="s">
        <v>41</v>
      </c>
      <c r="G2149" s="21" t="s">
        <v>205</v>
      </c>
      <c r="H2149" s="21" t="s">
        <v>206</v>
      </c>
      <c r="I2149" s="20">
        <v>31005141064</v>
      </c>
      <c r="J2149" s="20" t="s">
        <v>27653</v>
      </c>
      <c r="K2149" s="24">
        <v>43617</v>
      </c>
      <c r="L2149" s="19">
        <v>0</v>
      </c>
      <c r="M2149" s="28">
        <v>449.95</v>
      </c>
      <c r="N2149" s="24"/>
    </row>
    <row r="2150" spans="1:14" hidden="1" x14ac:dyDescent="0.25">
      <c r="B2150" s="20">
        <v>28102445</v>
      </c>
      <c r="C2150" s="20"/>
      <c r="D2150" s="20"/>
      <c r="E2150" s="17" t="s">
        <v>8775</v>
      </c>
      <c r="F2150" s="21" t="s">
        <v>41</v>
      </c>
      <c r="G2150" s="21" t="s">
        <v>205</v>
      </c>
      <c r="H2150" s="21" t="s">
        <v>206</v>
      </c>
      <c r="I2150" s="20">
        <v>31006141048</v>
      </c>
      <c r="J2150" s="20" t="s">
        <v>27654</v>
      </c>
      <c r="K2150" s="24">
        <v>43617</v>
      </c>
      <c r="L2150" s="19">
        <v>0</v>
      </c>
      <c r="M2150" s="28">
        <v>439.95</v>
      </c>
      <c r="N2150" s="24"/>
    </row>
    <row r="2151" spans="1:14" hidden="1" x14ac:dyDescent="0.25">
      <c r="B2151" s="20">
        <v>28102446</v>
      </c>
      <c r="C2151" s="20"/>
      <c r="D2151" s="20"/>
      <c r="E2151" s="17" t="s">
        <v>8776</v>
      </c>
      <c r="F2151" s="21" t="s">
        <v>41</v>
      </c>
      <c r="G2151" s="21" t="s">
        <v>205</v>
      </c>
      <c r="H2151" s="21" t="s">
        <v>206</v>
      </c>
      <c r="I2151" s="20">
        <v>31006141050</v>
      </c>
      <c r="J2151" s="20" t="s">
        <v>27655</v>
      </c>
      <c r="K2151" s="24">
        <v>43617</v>
      </c>
      <c r="L2151" s="19">
        <v>0</v>
      </c>
      <c r="M2151" s="28">
        <v>439.95</v>
      </c>
      <c r="N2151" s="24"/>
    </row>
    <row r="2152" spans="1:14" hidden="1" x14ac:dyDescent="0.25">
      <c r="B2152" s="20">
        <v>28102447</v>
      </c>
      <c r="C2152" s="20"/>
      <c r="D2152" s="20"/>
      <c r="E2152" s="17" t="s">
        <v>8777</v>
      </c>
      <c r="F2152" s="21" t="s">
        <v>41</v>
      </c>
      <c r="G2152" s="21" t="s">
        <v>205</v>
      </c>
      <c r="H2152" s="21" t="s">
        <v>206</v>
      </c>
      <c r="I2152" s="20">
        <v>31006141052</v>
      </c>
      <c r="J2152" s="20" t="s">
        <v>27656</v>
      </c>
      <c r="K2152" s="24">
        <v>43617</v>
      </c>
      <c r="L2152" s="19">
        <v>0</v>
      </c>
      <c r="M2152" s="28">
        <v>439.95</v>
      </c>
      <c r="N2152" s="24"/>
    </row>
    <row r="2153" spans="1:14" hidden="1" x14ac:dyDescent="0.25">
      <c r="B2153" s="20">
        <v>28102448</v>
      </c>
      <c r="C2153" s="20"/>
      <c r="D2153" s="20"/>
      <c r="E2153" s="17" t="s">
        <v>8778</v>
      </c>
      <c r="F2153" s="21" t="s">
        <v>41</v>
      </c>
      <c r="G2153" s="21" t="s">
        <v>205</v>
      </c>
      <c r="H2153" s="21" t="s">
        <v>206</v>
      </c>
      <c r="I2153" s="20">
        <v>31006141054</v>
      </c>
      <c r="J2153" s="20" t="s">
        <v>27657</v>
      </c>
      <c r="K2153" s="24">
        <v>43617</v>
      </c>
      <c r="L2153" s="19">
        <v>0</v>
      </c>
      <c r="M2153" s="28">
        <v>439.95</v>
      </c>
      <c r="N2153" s="24"/>
    </row>
    <row r="2154" spans="1:14" hidden="1" x14ac:dyDescent="0.25">
      <c r="B2154" s="20">
        <v>28102449</v>
      </c>
      <c r="C2154" s="20"/>
      <c r="D2154" s="20"/>
      <c r="E2154" s="17" t="s">
        <v>8779</v>
      </c>
      <c r="F2154" s="21" t="s">
        <v>41</v>
      </c>
      <c r="G2154" s="21" t="s">
        <v>205</v>
      </c>
      <c r="H2154" s="21" t="s">
        <v>206</v>
      </c>
      <c r="I2154" s="20">
        <v>31006141056</v>
      </c>
      <c r="J2154" s="20" t="s">
        <v>27658</v>
      </c>
      <c r="K2154" s="24">
        <v>43617</v>
      </c>
      <c r="L2154" s="19">
        <v>0</v>
      </c>
      <c r="M2154" s="28">
        <v>439.95</v>
      </c>
      <c r="N2154" s="24"/>
    </row>
    <row r="2155" spans="1:14" hidden="1" x14ac:dyDescent="0.25">
      <c r="B2155" s="20">
        <v>28102450</v>
      </c>
      <c r="C2155" s="20"/>
      <c r="D2155" s="20"/>
      <c r="E2155" s="17" t="s">
        <v>8780</v>
      </c>
      <c r="F2155" s="21" t="s">
        <v>41</v>
      </c>
      <c r="G2155" s="21" t="s">
        <v>205</v>
      </c>
      <c r="H2155" s="21" t="s">
        <v>206</v>
      </c>
      <c r="I2155" s="20">
        <v>31006141058</v>
      </c>
      <c r="J2155" s="20" t="s">
        <v>27659</v>
      </c>
      <c r="K2155" s="24">
        <v>43617</v>
      </c>
      <c r="L2155" s="19">
        <v>0</v>
      </c>
      <c r="M2155" s="28">
        <v>439.95</v>
      </c>
      <c r="N2155" s="24"/>
    </row>
    <row r="2156" spans="1:14" hidden="1" x14ac:dyDescent="0.25">
      <c r="B2156" s="20">
        <v>28102451</v>
      </c>
      <c r="C2156" s="20"/>
      <c r="D2156" s="20"/>
      <c r="E2156" s="17" t="s">
        <v>8781</v>
      </c>
      <c r="F2156" s="21" t="s">
        <v>41</v>
      </c>
      <c r="G2156" s="21" t="s">
        <v>205</v>
      </c>
      <c r="H2156" s="21" t="s">
        <v>206</v>
      </c>
      <c r="I2156" s="20">
        <v>31006141060</v>
      </c>
      <c r="J2156" s="20" t="s">
        <v>27660</v>
      </c>
      <c r="K2156" s="24">
        <v>43617</v>
      </c>
      <c r="L2156" s="19">
        <v>0</v>
      </c>
      <c r="M2156" s="28">
        <v>439.95</v>
      </c>
      <c r="N2156" s="24"/>
    </row>
    <row r="2157" spans="1:14" hidden="1" x14ac:dyDescent="0.25">
      <c r="B2157" s="20">
        <v>28102452</v>
      </c>
      <c r="C2157" s="20"/>
      <c r="D2157" s="20"/>
      <c r="E2157" s="17" t="s">
        <v>8782</v>
      </c>
      <c r="F2157" s="21" t="s">
        <v>41</v>
      </c>
      <c r="G2157" s="21" t="s">
        <v>205</v>
      </c>
      <c r="H2157" s="21" t="s">
        <v>206</v>
      </c>
      <c r="I2157" s="20">
        <v>31006141062</v>
      </c>
      <c r="J2157" s="20" t="s">
        <v>27661</v>
      </c>
      <c r="K2157" s="24">
        <v>43617</v>
      </c>
      <c r="L2157" s="19">
        <v>0</v>
      </c>
      <c r="M2157" s="28">
        <v>439.95</v>
      </c>
      <c r="N2157" s="24"/>
    </row>
    <row r="2158" spans="1:14" hidden="1" x14ac:dyDescent="0.25">
      <c r="B2158" s="20">
        <v>28102453</v>
      </c>
      <c r="C2158" s="20"/>
      <c r="D2158" s="20"/>
      <c r="E2158" s="17" t="s">
        <v>8783</v>
      </c>
      <c r="F2158" s="21" t="s">
        <v>41</v>
      </c>
      <c r="G2158" s="21" t="s">
        <v>205</v>
      </c>
      <c r="H2158" s="21" t="s">
        <v>206</v>
      </c>
      <c r="I2158" s="20">
        <v>31006141064</v>
      </c>
      <c r="J2158" s="20" t="s">
        <v>27662</v>
      </c>
      <c r="K2158" s="24">
        <v>43617</v>
      </c>
      <c r="L2158" s="19">
        <v>0</v>
      </c>
      <c r="M2158" s="28">
        <v>439.95</v>
      </c>
      <c r="N2158" s="24"/>
    </row>
    <row r="2159" spans="1:14" hidden="1" x14ac:dyDescent="0.25">
      <c r="A2159" s="17" t="s">
        <v>27677</v>
      </c>
      <c r="B2159" s="20">
        <v>28103089</v>
      </c>
      <c r="C2159" s="20"/>
      <c r="D2159" s="20"/>
      <c r="E2159" s="17" t="s">
        <v>9159</v>
      </c>
      <c r="F2159" s="21" t="s">
        <v>41</v>
      </c>
      <c r="G2159" s="21" t="s">
        <v>205</v>
      </c>
      <c r="H2159" s="21" t="s">
        <v>206</v>
      </c>
      <c r="I2159" s="20">
        <v>31010161046</v>
      </c>
      <c r="J2159" s="20" t="s">
        <v>27678</v>
      </c>
      <c r="K2159" s="24">
        <v>43497</v>
      </c>
      <c r="L2159" s="19">
        <v>0</v>
      </c>
      <c r="M2159" s="28">
        <v>499.95</v>
      </c>
      <c r="N2159" s="24"/>
    </row>
    <row r="2160" spans="1:14" hidden="1" x14ac:dyDescent="0.25">
      <c r="A2160" s="17" t="s">
        <v>27679</v>
      </c>
      <c r="B2160" s="20">
        <v>28103033</v>
      </c>
      <c r="C2160" s="20"/>
      <c r="D2160" s="20"/>
      <c r="E2160" s="17" t="s">
        <v>9160</v>
      </c>
      <c r="F2160" s="21" t="s">
        <v>41</v>
      </c>
      <c r="G2160" s="21" t="s">
        <v>205</v>
      </c>
      <c r="H2160" s="21" t="s">
        <v>206</v>
      </c>
      <c r="I2160" s="20">
        <v>31010161048</v>
      </c>
      <c r="J2160" s="20" t="s">
        <v>27680</v>
      </c>
      <c r="K2160" s="24">
        <v>43497</v>
      </c>
      <c r="L2160" s="19">
        <v>0</v>
      </c>
      <c r="M2160" s="28">
        <v>499.95</v>
      </c>
      <c r="N2160" s="24"/>
    </row>
    <row r="2161" spans="1:14" hidden="1" x14ac:dyDescent="0.25">
      <c r="A2161" s="17" t="s">
        <v>27681</v>
      </c>
      <c r="B2161" s="20">
        <v>28103034</v>
      </c>
      <c r="C2161" s="20"/>
      <c r="D2161" s="20"/>
      <c r="E2161" s="17" t="s">
        <v>9161</v>
      </c>
      <c r="F2161" s="21" t="s">
        <v>41</v>
      </c>
      <c r="G2161" s="21" t="s">
        <v>205</v>
      </c>
      <c r="H2161" s="21" t="s">
        <v>206</v>
      </c>
      <c r="I2161" s="20">
        <v>31010161050</v>
      </c>
      <c r="J2161" s="20" t="s">
        <v>27682</v>
      </c>
      <c r="K2161" s="24">
        <v>43497</v>
      </c>
      <c r="L2161" s="19">
        <v>0</v>
      </c>
      <c r="M2161" s="28">
        <v>499.95</v>
      </c>
      <c r="N2161" s="24"/>
    </row>
    <row r="2162" spans="1:14" hidden="1" x14ac:dyDescent="0.25">
      <c r="A2162" s="17" t="s">
        <v>27683</v>
      </c>
      <c r="B2162" s="20">
        <v>28103035</v>
      </c>
      <c r="C2162" s="20"/>
      <c r="D2162" s="20"/>
      <c r="E2162" s="17" t="s">
        <v>9162</v>
      </c>
      <c r="F2162" s="21" t="s">
        <v>41</v>
      </c>
      <c r="G2162" s="21" t="s">
        <v>205</v>
      </c>
      <c r="H2162" s="21" t="s">
        <v>206</v>
      </c>
      <c r="I2162" s="20">
        <v>31010161052</v>
      </c>
      <c r="J2162" s="20" t="s">
        <v>27684</v>
      </c>
      <c r="K2162" s="24">
        <v>43497</v>
      </c>
      <c r="L2162" s="19">
        <v>0</v>
      </c>
      <c r="M2162" s="28">
        <v>499.95</v>
      </c>
      <c r="N2162" s="24"/>
    </row>
    <row r="2163" spans="1:14" hidden="1" x14ac:dyDescent="0.25">
      <c r="A2163" s="17" t="s">
        <v>27685</v>
      </c>
      <c r="B2163" s="20">
        <v>28103036</v>
      </c>
      <c r="C2163" s="20"/>
      <c r="D2163" s="20"/>
      <c r="E2163" s="17" t="s">
        <v>9163</v>
      </c>
      <c r="F2163" s="21" t="s">
        <v>41</v>
      </c>
      <c r="G2163" s="21" t="s">
        <v>205</v>
      </c>
      <c r="H2163" s="21" t="s">
        <v>206</v>
      </c>
      <c r="I2163" s="20">
        <v>31010161054</v>
      </c>
      <c r="J2163" s="20" t="s">
        <v>27686</v>
      </c>
      <c r="K2163" s="24">
        <v>43497</v>
      </c>
      <c r="L2163" s="19">
        <v>0</v>
      </c>
      <c r="M2163" s="28">
        <v>499.95</v>
      </c>
      <c r="N2163" s="24"/>
    </row>
    <row r="2164" spans="1:14" hidden="1" x14ac:dyDescent="0.25">
      <c r="A2164" s="17" t="s">
        <v>27687</v>
      </c>
      <c r="B2164" s="20">
        <v>28103037</v>
      </c>
      <c r="C2164" s="20"/>
      <c r="D2164" s="20"/>
      <c r="E2164" s="17" t="s">
        <v>9164</v>
      </c>
      <c r="F2164" s="21" t="s">
        <v>41</v>
      </c>
      <c r="G2164" s="21" t="s">
        <v>205</v>
      </c>
      <c r="H2164" s="21" t="s">
        <v>206</v>
      </c>
      <c r="I2164" s="20">
        <v>31010161056</v>
      </c>
      <c r="J2164" s="20" t="s">
        <v>27688</v>
      </c>
      <c r="K2164" s="24">
        <v>43497</v>
      </c>
      <c r="L2164" s="19">
        <v>0</v>
      </c>
      <c r="M2164" s="28">
        <v>499.95</v>
      </c>
      <c r="N2164" s="24"/>
    </row>
    <row r="2165" spans="1:14" hidden="1" x14ac:dyDescent="0.25">
      <c r="A2165" s="17" t="s">
        <v>27689</v>
      </c>
      <c r="B2165" s="20">
        <v>28103038</v>
      </c>
      <c r="C2165" s="20"/>
      <c r="D2165" s="20"/>
      <c r="E2165" s="17" t="s">
        <v>9165</v>
      </c>
      <c r="F2165" s="21" t="s">
        <v>41</v>
      </c>
      <c r="G2165" s="21" t="s">
        <v>205</v>
      </c>
      <c r="H2165" s="21" t="s">
        <v>206</v>
      </c>
      <c r="I2165" s="20">
        <v>31010161058</v>
      </c>
      <c r="J2165" s="20" t="s">
        <v>27690</v>
      </c>
      <c r="K2165" s="24">
        <v>43497</v>
      </c>
      <c r="L2165" s="19">
        <v>0</v>
      </c>
      <c r="M2165" s="28">
        <v>499.95</v>
      </c>
      <c r="N2165" s="24"/>
    </row>
    <row r="2166" spans="1:14" hidden="1" x14ac:dyDescent="0.25">
      <c r="A2166" s="17" t="s">
        <v>27691</v>
      </c>
      <c r="B2166" s="20">
        <v>28103039</v>
      </c>
      <c r="C2166" s="20"/>
      <c r="D2166" s="20"/>
      <c r="E2166" s="17" t="s">
        <v>9166</v>
      </c>
      <c r="F2166" s="21" t="s">
        <v>41</v>
      </c>
      <c r="G2166" s="21" t="s">
        <v>205</v>
      </c>
      <c r="H2166" s="21" t="s">
        <v>206</v>
      </c>
      <c r="I2166" s="20">
        <v>31010161060</v>
      </c>
      <c r="J2166" s="20" t="s">
        <v>27692</v>
      </c>
      <c r="K2166" s="24">
        <v>43497</v>
      </c>
      <c r="L2166" s="19">
        <v>0</v>
      </c>
      <c r="M2166" s="28">
        <v>499.95</v>
      </c>
      <c r="N2166" s="24"/>
    </row>
    <row r="2167" spans="1:14" hidden="1" x14ac:dyDescent="0.25">
      <c r="A2167" s="17" t="s">
        <v>27693</v>
      </c>
      <c r="B2167" s="20">
        <v>28103040</v>
      </c>
      <c r="C2167" s="20"/>
      <c r="D2167" s="20"/>
      <c r="E2167" s="17" t="s">
        <v>9167</v>
      </c>
      <c r="F2167" s="21" t="s">
        <v>41</v>
      </c>
      <c r="G2167" s="21" t="s">
        <v>205</v>
      </c>
      <c r="H2167" s="21" t="s">
        <v>206</v>
      </c>
      <c r="I2167" s="20">
        <v>31010161062</v>
      </c>
      <c r="J2167" s="20" t="s">
        <v>27694</v>
      </c>
      <c r="K2167" s="24">
        <v>43497</v>
      </c>
      <c r="L2167" s="19">
        <v>0</v>
      </c>
      <c r="M2167" s="28">
        <v>499.95</v>
      </c>
      <c r="N2167" s="24"/>
    </row>
    <row r="2168" spans="1:14" hidden="1" x14ac:dyDescent="0.25">
      <c r="A2168" s="17" t="s">
        <v>27695</v>
      </c>
      <c r="B2168" s="20">
        <v>28103041</v>
      </c>
      <c r="C2168" s="20"/>
      <c r="D2168" s="20"/>
      <c r="E2168" s="17" t="s">
        <v>9168</v>
      </c>
      <c r="F2168" s="21" t="s">
        <v>41</v>
      </c>
      <c r="G2168" s="21" t="s">
        <v>205</v>
      </c>
      <c r="H2168" s="21" t="s">
        <v>206</v>
      </c>
      <c r="I2168" s="20">
        <v>31010161064</v>
      </c>
      <c r="J2168" s="20" t="s">
        <v>27696</v>
      </c>
      <c r="K2168" s="24">
        <v>43497</v>
      </c>
      <c r="L2168" s="19">
        <v>0</v>
      </c>
      <c r="M2168" s="28">
        <v>499.95</v>
      </c>
      <c r="N2168" s="24"/>
    </row>
    <row r="2169" spans="1:14" hidden="1" x14ac:dyDescent="0.25">
      <c r="A2169" s="17" t="s">
        <v>27697</v>
      </c>
      <c r="B2169" s="20">
        <v>28103090</v>
      </c>
      <c r="C2169" s="20"/>
      <c r="D2169" s="20"/>
      <c r="E2169" s="17" t="s">
        <v>9144</v>
      </c>
      <c r="F2169" s="21" t="s">
        <v>41</v>
      </c>
      <c r="G2169" s="21" t="s">
        <v>205</v>
      </c>
      <c r="H2169" s="21" t="s">
        <v>206</v>
      </c>
      <c r="I2169" s="20">
        <v>31010161246</v>
      </c>
      <c r="J2169" s="20" t="s">
        <v>27698</v>
      </c>
      <c r="K2169" s="24">
        <v>43497</v>
      </c>
      <c r="L2169" s="19">
        <v>0</v>
      </c>
      <c r="M2169" s="28">
        <v>499.95</v>
      </c>
      <c r="N2169" s="24"/>
    </row>
    <row r="2170" spans="1:14" hidden="1" x14ac:dyDescent="0.25">
      <c r="A2170" s="17" t="s">
        <v>27699</v>
      </c>
      <c r="B2170" s="20">
        <v>28103042</v>
      </c>
      <c r="C2170" s="20"/>
      <c r="D2170" s="20"/>
      <c r="E2170" s="17" t="s">
        <v>9145</v>
      </c>
      <c r="F2170" s="21" t="s">
        <v>41</v>
      </c>
      <c r="G2170" s="21" t="s">
        <v>205</v>
      </c>
      <c r="H2170" s="21" t="s">
        <v>206</v>
      </c>
      <c r="I2170" s="20">
        <v>31010161248</v>
      </c>
      <c r="J2170" s="20" t="s">
        <v>27700</v>
      </c>
      <c r="K2170" s="24">
        <v>43497</v>
      </c>
      <c r="L2170" s="19">
        <v>0</v>
      </c>
      <c r="M2170" s="28">
        <v>499.95</v>
      </c>
      <c r="N2170" s="24"/>
    </row>
    <row r="2171" spans="1:14" hidden="1" x14ac:dyDescent="0.25">
      <c r="A2171" s="17" t="s">
        <v>27701</v>
      </c>
      <c r="B2171" s="20">
        <v>28103043</v>
      </c>
      <c r="C2171" s="20"/>
      <c r="D2171" s="20"/>
      <c r="E2171" s="17" t="s">
        <v>9146</v>
      </c>
      <c r="F2171" s="21" t="s">
        <v>41</v>
      </c>
      <c r="G2171" s="21" t="s">
        <v>205</v>
      </c>
      <c r="H2171" s="21" t="s">
        <v>206</v>
      </c>
      <c r="I2171" s="20">
        <v>31010161250</v>
      </c>
      <c r="J2171" s="20" t="s">
        <v>27702</v>
      </c>
      <c r="K2171" s="24">
        <v>43497</v>
      </c>
      <c r="L2171" s="19">
        <v>0</v>
      </c>
      <c r="M2171" s="28">
        <v>499.95</v>
      </c>
      <c r="N2171" s="24"/>
    </row>
    <row r="2172" spans="1:14" hidden="1" x14ac:dyDescent="0.25">
      <c r="A2172" s="17" t="s">
        <v>27703</v>
      </c>
      <c r="B2172" s="20">
        <v>28103044</v>
      </c>
      <c r="C2172" s="20"/>
      <c r="D2172" s="20"/>
      <c r="E2172" s="17" t="s">
        <v>9147</v>
      </c>
      <c r="F2172" s="21" t="s">
        <v>41</v>
      </c>
      <c r="G2172" s="21" t="s">
        <v>205</v>
      </c>
      <c r="H2172" s="21" t="s">
        <v>206</v>
      </c>
      <c r="I2172" s="20">
        <v>31010161252</v>
      </c>
      <c r="J2172" s="20" t="s">
        <v>27704</v>
      </c>
      <c r="K2172" s="24">
        <v>43497</v>
      </c>
      <c r="L2172" s="19">
        <v>0</v>
      </c>
      <c r="M2172" s="28">
        <v>499.95</v>
      </c>
      <c r="N2172" s="24"/>
    </row>
    <row r="2173" spans="1:14" hidden="1" x14ac:dyDescent="0.25">
      <c r="A2173" s="17" t="s">
        <v>27705</v>
      </c>
      <c r="B2173" s="20">
        <v>28103045</v>
      </c>
      <c r="C2173" s="20"/>
      <c r="D2173" s="20"/>
      <c r="E2173" s="17" t="s">
        <v>9148</v>
      </c>
      <c r="F2173" s="21" t="s">
        <v>41</v>
      </c>
      <c r="G2173" s="21" t="s">
        <v>205</v>
      </c>
      <c r="H2173" s="21" t="s">
        <v>206</v>
      </c>
      <c r="I2173" s="20">
        <v>31010161254</v>
      </c>
      <c r="J2173" s="20" t="s">
        <v>27706</v>
      </c>
      <c r="K2173" s="24">
        <v>43497</v>
      </c>
      <c r="L2173" s="19">
        <v>0</v>
      </c>
      <c r="M2173" s="28">
        <v>499.95</v>
      </c>
      <c r="N2173" s="24"/>
    </row>
    <row r="2174" spans="1:14" hidden="1" x14ac:dyDescent="0.25">
      <c r="A2174" s="17" t="s">
        <v>27707</v>
      </c>
      <c r="B2174" s="20">
        <v>28103046</v>
      </c>
      <c r="C2174" s="20"/>
      <c r="D2174" s="20"/>
      <c r="E2174" s="17" t="s">
        <v>9149</v>
      </c>
      <c r="F2174" s="21" t="s">
        <v>41</v>
      </c>
      <c r="G2174" s="21" t="s">
        <v>205</v>
      </c>
      <c r="H2174" s="21" t="s">
        <v>206</v>
      </c>
      <c r="I2174" s="20">
        <v>31010161256</v>
      </c>
      <c r="J2174" s="20" t="s">
        <v>27708</v>
      </c>
      <c r="K2174" s="24">
        <v>43497</v>
      </c>
      <c r="L2174" s="19">
        <v>0</v>
      </c>
      <c r="M2174" s="28">
        <v>499.95</v>
      </c>
      <c r="N2174" s="24"/>
    </row>
    <row r="2175" spans="1:14" hidden="1" x14ac:dyDescent="0.25">
      <c r="A2175" s="17" t="s">
        <v>27709</v>
      </c>
      <c r="B2175" s="20">
        <v>28103047</v>
      </c>
      <c r="C2175" s="20"/>
      <c r="D2175" s="20"/>
      <c r="E2175" s="17" t="s">
        <v>9150</v>
      </c>
      <c r="F2175" s="21" t="s">
        <v>41</v>
      </c>
      <c r="G2175" s="21" t="s">
        <v>205</v>
      </c>
      <c r="H2175" s="21" t="s">
        <v>206</v>
      </c>
      <c r="I2175" s="20">
        <v>31010161258</v>
      </c>
      <c r="J2175" s="20" t="s">
        <v>27710</v>
      </c>
      <c r="K2175" s="24">
        <v>43497</v>
      </c>
      <c r="L2175" s="19">
        <v>0</v>
      </c>
      <c r="M2175" s="28">
        <v>499.95</v>
      </c>
      <c r="N2175" s="24"/>
    </row>
    <row r="2176" spans="1:14" hidden="1" x14ac:dyDescent="0.25">
      <c r="A2176" s="17" t="s">
        <v>27711</v>
      </c>
      <c r="B2176" s="20">
        <v>28103048</v>
      </c>
      <c r="C2176" s="20"/>
      <c r="D2176" s="20"/>
      <c r="E2176" s="17" t="s">
        <v>9151</v>
      </c>
      <c r="F2176" s="21" t="s">
        <v>41</v>
      </c>
      <c r="G2176" s="21" t="s">
        <v>205</v>
      </c>
      <c r="H2176" s="21" t="s">
        <v>206</v>
      </c>
      <c r="I2176" s="20">
        <v>31010161260</v>
      </c>
      <c r="J2176" s="20" t="s">
        <v>27712</v>
      </c>
      <c r="K2176" s="24">
        <v>43497</v>
      </c>
      <c r="L2176" s="19">
        <v>0</v>
      </c>
      <c r="M2176" s="28">
        <v>499.95</v>
      </c>
      <c r="N2176" s="24"/>
    </row>
    <row r="2177" spans="2:14" hidden="1" x14ac:dyDescent="0.25">
      <c r="B2177" s="20">
        <v>28103086</v>
      </c>
      <c r="C2177" s="20"/>
      <c r="D2177" s="20"/>
      <c r="E2177" s="17" t="s">
        <v>9131</v>
      </c>
      <c r="F2177" s="21" t="s">
        <v>41</v>
      </c>
      <c r="G2177" s="21" t="s">
        <v>205</v>
      </c>
      <c r="H2177" s="21" t="s">
        <v>206</v>
      </c>
      <c r="I2177" s="20">
        <v>31011161046</v>
      </c>
      <c r="J2177" s="20" t="s">
        <v>27717</v>
      </c>
      <c r="K2177" s="24">
        <v>43497</v>
      </c>
      <c r="L2177" s="19">
        <v>0</v>
      </c>
      <c r="M2177" s="28">
        <v>499.95</v>
      </c>
      <c r="N2177" s="24"/>
    </row>
    <row r="2178" spans="2:14" hidden="1" x14ac:dyDescent="0.25">
      <c r="B2178" s="20">
        <v>28103056</v>
      </c>
      <c r="C2178" s="20"/>
      <c r="D2178" s="20"/>
      <c r="E2178" s="17" t="s">
        <v>9132</v>
      </c>
      <c r="F2178" s="21" t="s">
        <v>41</v>
      </c>
      <c r="G2178" s="21" t="s">
        <v>205</v>
      </c>
      <c r="H2178" s="21" t="s">
        <v>206</v>
      </c>
      <c r="I2178" s="20">
        <v>31011161048</v>
      </c>
      <c r="J2178" s="20" t="s">
        <v>27718</v>
      </c>
      <c r="K2178" s="24">
        <v>43497</v>
      </c>
      <c r="L2178" s="19">
        <v>0</v>
      </c>
      <c r="M2178" s="28">
        <v>499.95</v>
      </c>
      <c r="N2178" s="24"/>
    </row>
    <row r="2179" spans="2:14" hidden="1" x14ac:dyDescent="0.25">
      <c r="B2179" s="20">
        <v>28103057</v>
      </c>
      <c r="C2179" s="20"/>
      <c r="D2179" s="20"/>
      <c r="E2179" s="17" t="s">
        <v>9133</v>
      </c>
      <c r="F2179" s="21" t="s">
        <v>41</v>
      </c>
      <c r="G2179" s="21" t="s">
        <v>205</v>
      </c>
      <c r="H2179" s="21" t="s">
        <v>206</v>
      </c>
      <c r="I2179" s="20">
        <v>31011161050</v>
      </c>
      <c r="J2179" s="20" t="s">
        <v>27719</v>
      </c>
      <c r="K2179" s="24">
        <v>43497</v>
      </c>
      <c r="L2179" s="19">
        <v>0</v>
      </c>
      <c r="M2179" s="28">
        <v>499.95</v>
      </c>
      <c r="N2179" s="24"/>
    </row>
    <row r="2180" spans="2:14" hidden="1" x14ac:dyDescent="0.25">
      <c r="B2180" s="20">
        <v>28103058</v>
      </c>
      <c r="C2180" s="20"/>
      <c r="D2180" s="20"/>
      <c r="E2180" s="17" t="s">
        <v>9134</v>
      </c>
      <c r="F2180" s="21" t="s">
        <v>41</v>
      </c>
      <c r="G2180" s="21" t="s">
        <v>205</v>
      </c>
      <c r="H2180" s="21" t="s">
        <v>206</v>
      </c>
      <c r="I2180" s="20">
        <v>31011161052</v>
      </c>
      <c r="J2180" s="20" t="s">
        <v>27720</v>
      </c>
      <c r="K2180" s="24">
        <v>43497</v>
      </c>
      <c r="L2180" s="19">
        <v>0</v>
      </c>
      <c r="M2180" s="28">
        <v>499.95</v>
      </c>
      <c r="N2180" s="24"/>
    </row>
    <row r="2181" spans="2:14" hidden="1" x14ac:dyDescent="0.25">
      <c r="B2181" s="20">
        <v>28103059</v>
      </c>
      <c r="C2181" s="20"/>
      <c r="D2181" s="20"/>
      <c r="E2181" s="17" t="s">
        <v>9135</v>
      </c>
      <c r="F2181" s="21" t="s">
        <v>41</v>
      </c>
      <c r="G2181" s="21" t="s">
        <v>205</v>
      </c>
      <c r="H2181" s="21" t="s">
        <v>206</v>
      </c>
      <c r="I2181" s="20">
        <v>31011161054</v>
      </c>
      <c r="J2181" s="20" t="s">
        <v>27721</v>
      </c>
      <c r="K2181" s="24">
        <v>43497</v>
      </c>
      <c r="L2181" s="19">
        <v>0</v>
      </c>
      <c r="M2181" s="28">
        <v>499.95</v>
      </c>
      <c r="N2181" s="24"/>
    </row>
    <row r="2182" spans="2:14" hidden="1" x14ac:dyDescent="0.25">
      <c r="B2182" s="20">
        <v>28103060</v>
      </c>
      <c r="C2182" s="20"/>
      <c r="D2182" s="20"/>
      <c r="E2182" s="17" t="s">
        <v>9136</v>
      </c>
      <c r="F2182" s="21" t="s">
        <v>41</v>
      </c>
      <c r="G2182" s="21" t="s">
        <v>205</v>
      </c>
      <c r="H2182" s="21" t="s">
        <v>206</v>
      </c>
      <c r="I2182" s="20">
        <v>31011161056</v>
      </c>
      <c r="J2182" s="20" t="s">
        <v>27722</v>
      </c>
      <c r="K2182" s="24">
        <v>43497</v>
      </c>
      <c r="L2182" s="19">
        <v>0</v>
      </c>
      <c r="M2182" s="28">
        <v>499.95</v>
      </c>
      <c r="N2182" s="24"/>
    </row>
    <row r="2183" spans="2:14" hidden="1" x14ac:dyDescent="0.25">
      <c r="B2183" s="20">
        <v>28103061</v>
      </c>
      <c r="C2183" s="20"/>
      <c r="D2183" s="20"/>
      <c r="E2183" s="17" t="s">
        <v>9137</v>
      </c>
      <c r="F2183" s="21" t="s">
        <v>41</v>
      </c>
      <c r="G2183" s="21" t="s">
        <v>205</v>
      </c>
      <c r="H2183" s="21" t="s">
        <v>206</v>
      </c>
      <c r="I2183" s="20">
        <v>31011161058</v>
      </c>
      <c r="J2183" s="20" t="s">
        <v>27723</v>
      </c>
      <c r="K2183" s="24">
        <v>43497</v>
      </c>
      <c r="L2183" s="19">
        <v>0</v>
      </c>
      <c r="M2183" s="28">
        <v>499.95</v>
      </c>
      <c r="N2183" s="24"/>
    </row>
    <row r="2184" spans="2:14" hidden="1" x14ac:dyDescent="0.25">
      <c r="B2184" s="20">
        <v>28103062</v>
      </c>
      <c r="C2184" s="20"/>
      <c r="D2184" s="20"/>
      <c r="E2184" s="17" t="s">
        <v>9138</v>
      </c>
      <c r="F2184" s="21" t="s">
        <v>41</v>
      </c>
      <c r="G2184" s="21" t="s">
        <v>205</v>
      </c>
      <c r="H2184" s="21" t="s">
        <v>206</v>
      </c>
      <c r="I2184" s="20">
        <v>31011161060</v>
      </c>
      <c r="J2184" s="20" t="s">
        <v>27724</v>
      </c>
      <c r="K2184" s="24">
        <v>43497</v>
      </c>
      <c r="L2184" s="19">
        <v>0</v>
      </c>
      <c r="M2184" s="28">
        <v>499.95</v>
      </c>
      <c r="N2184" s="24"/>
    </row>
    <row r="2185" spans="2:14" hidden="1" x14ac:dyDescent="0.25">
      <c r="B2185" s="20">
        <v>28103063</v>
      </c>
      <c r="C2185" s="20"/>
      <c r="D2185" s="20"/>
      <c r="E2185" s="17" t="s">
        <v>9139</v>
      </c>
      <c r="F2185" s="21" t="s">
        <v>41</v>
      </c>
      <c r="G2185" s="21" t="s">
        <v>205</v>
      </c>
      <c r="H2185" s="21" t="s">
        <v>206</v>
      </c>
      <c r="I2185" s="20">
        <v>31011161062</v>
      </c>
      <c r="J2185" s="20" t="s">
        <v>27725</v>
      </c>
      <c r="K2185" s="24">
        <v>43497</v>
      </c>
      <c r="L2185" s="19">
        <v>0</v>
      </c>
      <c r="M2185" s="28">
        <v>499.95</v>
      </c>
      <c r="N2185" s="24"/>
    </row>
    <row r="2186" spans="2:14" hidden="1" x14ac:dyDescent="0.25">
      <c r="B2186" s="20">
        <v>28103064</v>
      </c>
      <c r="C2186" s="20"/>
      <c r="D2186" s="20"/>
      <c r="E2186" s="17" t="s">
        <v>9140</v>
      </c>
      <c r="F2186" s="21" t="s">
        <v>41</v>
      </c>
      <c r="G2186" s="21" t="s">
        <v>205</v>
      </c>
      <c r="H2186" s="21" t="s">
        <v>206</v>
      </c>
      <c r="I2186" s="20">
        <v>31011161064</v>
      </c>
      <c r="J2186" s="20" t="s">
        <v>27726</v>
      </c>
      <c r="K2186" s="24">
        <v>43497</v>
      </c>
      <c r="L2186" s="19">
        <v>0</v>
      </c>
      <c r="M2186" s="28">
        <v>499.95</v>
      </c>
      <c r="N2186" s="24"/>
    </row>
    <row r="2187" spans="2:14" hidden="1" x14ac:dyDescent="0.25">
      <c r="B2187" s="20">
        <v>28103087</v>
      </c>
      <c r="C2187" s="20"/>
      <c r="D2187" s="20"/>
      <c r="E2187" s="17" t="s">
        <v>9115</v>
      </c>
      <c r="F2187" s="21" t="s">
        <v>41</v>
      </c>
      <c r="G2187" s="21" t="s">
        <v>205</v>
      </c>
      <c r="H2187" s="21" t="s">
        <v>206</v>
      </c>
      <c r="I2187" s="20">
        <v>31011161246</v>
      </c>
      <c r="J2187" s="20" t="s">
        <v>27727</v>
      </c>
      <c r="K2187" s="24">
        <v>43497</v>
      </c>
      <c r="L2187" s="19">
        <v>0</v>
      </c>
      <c r="M2187" s="28">
        <v>499.95</v>
      </c>
      <c r="N2187" s="24"/>
    </row>
    <row r="2188" spans="2:14" hidden="1" x14ac:dyDescent="0.25">
      <c r="B2188" s="20">
        <v>28103065</v>
      </c>
      <c r="C2188" s="20"/>
      <c r="D2188" s="20"/>
      <c r="E2188" s="17" t="s">
        <v>9116</v>
      </c>
      <c r="F2188" s="21" t="s">
        <v>41</v>
      </c>
      <c r="G2188" s="21" t="s">
        <v>205</v>
      </c>
      <c r="H2188" s="21" t="s">
        <v>206</v>
      </c>
      <c r="I2188" s="20">
        <v>31011161248</v>
      </c>
      <c r="J2188" s="20" t="s">
        <v>27728</v>
      </c>
      <c r="K2188" s="24">
        <v>43497</v>
      </c>
      <c r="L2188" s="19">
        <v>0</v>
      </c>
      <c r="M2188" s="28">
        <v>499.95</v>
      </c>
      <c r="N2188" s="24"/>
    </row>
    <row r="2189" spans="2:14" hidden="1" x14ac:dyDescent="0.25">
      <c r="B2189" s="20">
        <v>28103066</v>
      </c>
      <c r="C2189" s="20"/>
      <c r="D2189" s="20"/>
      <c r="E2189" s="17" t="s">
        <v>9117</v>
      </c>
      <c r="F2189" s="21" t="s">
        <v>41</v>
      </c>
      <c r="G2189" s="21" t="s">
        <v>205</v>
      </c>
      <c r="H2189" s="21" t="s">
        <v>206</v>
      </c>
      <c r="I2189" s="20">
        <v>31011161250</v>
      </c>
      <c r="J2189" s="20" t="s">
        <v>27729</v>
      </c>
      <c r="K2189" s="24">
        <v>43497</v>
      </c>
      <c r="L2189" s="19">
        <v>0</v>
      </c>
      <c r="M2189" s="28">
        <v>499.95</v>
      </c>
      <c r="N2189" s="24"/>
    </row>
    <row r="2190" spans="2:14" hidden="1" x14ac:dyDescent="0.25">
      <c r="B2190" s="20">
        <v>28103067</v>
      </c>
      <c r="C2190" s="20"/>
      <c r="D2190" s="20"/>
      <c r="E2190" s="17" t="s">
        <v>9118</v>
      </c>
      <c r="F2190" s="21" t="s">
        <v>41</v>
      </c>
      <c r="G2190" s="21" t="s">
        <v>205</v>
      </c>
      <c r="H2190" s="21" t="s">
        <v>206</v>
      </c>
      <c r="I2190" s="20">
        <v>31011161252</v>
      </c>
      <c r="J2190" s="20" t="s">
        <v>27730</v>
      </c>
      <c r="K2190" s="24">
        <v>43497</v>
      </c>
      <c r="L2190" s="19">
        <v>0</v>
      </c>
      <c r="M2190" s="28">
        <v>499.95</v>
      </c>
      <c r="N2190" s="24"/>
    </row>
    <row r="2191" spans="2:14" hidden="1" x14ac:dyDescent="0.25">
      <c r="B2191" s="20">
        <v>28103068</v>
      </c>
      <c r="C2191" s="20"/>
      <c r="D2191" s="20"/>
      <c r="E2191" s="17" t="s">
        <v>9119</v>
      </c>
      <c r="F2191" s="21" t="s">
        <v>41</v>
      </c>
      <c r="G2191" s="21" t="s">
        <v>205</v>
      </c>
      <c r="H2191" s="21" t="s">
        <v>206</v>
      </c>
      <c r="I2191" s="20">
        <v>31011161254</v>
      </c>
      <c r="J2191" s="20" t="s">
        <v>27731</v>
      </c>
      <c r="K2191" s="24">
        <v>43497</v>
      </c>
      <c r="L2191" s="19">
        <v>0</v>
      </c>
      <c r="M2191" s="28">
        <v>499.95</v>
      </c>
      <c r="N2191" s="24"/>
    </row>
    <row r="2192" spans="2:14" hidden="1" x14ac:dyDescent="0.25">
      <c r="B2192" s="20">
        <v>28103069</v>
      </c>
      <c r="C2192" s="20"/>
      <c r="D2192" s="20"/>
      <c r="E2192" s="17" t="s">
        <v>9120</v>
      </c>
      <c r="F2192" s="21" t="s">
        <v>41</v>
      </c>
      <c r="G2192" s="21" t="s">
        <v>205</v>
      </c>
      <c r="H2192" s="21" t="s">
        <v>206</v>
      </c>
      <c r="I2192" s="20">
        <v>31011161256</v>
      </c>
      <c r="J2192" s="20" t="s">
        <v>27732</v>
      </c>
      <c r="K2192" s="24">
        <v>43497</v>
      </c>
      <c r="L2192" s="19">
        <v>0</v>
      </c>
      <c r="M2192" s="28">
        <v>499.95</v>
      </c>
      <c r="N2192" s="24"/>
    </row>
    <row r="2193" spans="2:14" hidden="1" x14ac:dyDescent="0.25">
      <c r="B2193" s="20">
        <v>28103070</v>
      </c>
      <c r="C2193" s="20"/>
      <c r="D2193" s="20"/>
      <c r="E2193" s="17" t="s">
        <v>9121</v>
      </c>
      <c r="F2193" s="21" t="s">
        <v>41</v>
      </c>
      <c r="G2193" s="21" t="s">
        <v>205</v>
      </c>
      <c r="H2193" s="21" t="s">
        <v>206</v>
      </c>
      <c r="I2193" s="20">
        <v>31011161258</v>
      </c>
      <c r="J2193" s="20" t="s">
        <v>27733</v>
      </c>
      <c r="K2193" s="24">
        <v>43497</v>
      </c>
      <c r="L2193" s="19">
        <v>0</v>
      </c>
      <c r="M2193" s="28">
        <v>499.95</v>
      </c>
      <c r="N2193" s="24"/>
    </row>
    <row r="2194" spans="2:14" hidden="1" x14ac:dyDescent="0.25">
      <c r="B2194" s="20">
        <v>28103071</v>
      </c>
      <c r="C2194" s="20"/>
      <c r="D2194" s="20"/>
      <c r="E2194" s="17" t="s">
        <v>9122</v>
      </c>
      <c r="F2194" s="21" t="s">
        <v>41</v>
      </c>
      <c r="G2194" s="21" t="s">
        <v>205</v>
      </c>
      <c r="H2194" s="21" t="s">
        <v>206</v>
      </c>
      <c r="I2194" s="20">
        <v>31011161260</v>
      </c>
      <c r="J2194" s="20" t="s">
        <v>27734</v>
      </c>
      <c r="K2194" s="24">
        <v>43497</v>
      </c>
      <c r="L2194" s="19">
        <v>0</v>
      </c>
      <c r="M2194" s="28">
        <v>499.95</v>
      </c>
      <c r="N2194" s="24"/>
    </row>
    <row r="2195" spans="2:14" hidden="1" x14ac:dyDescent="0.25">
      <c r="B2195" s="20">
        <v>28102901</v>
      </c>
      <c r="C2195" s="20"/>
      <c r="D2195" s="20"/>
      <c r="E2195" s="17" t="s">
        <v>8550</v>
      </c>
      <c r="F2195" s="21" t="s">
        <v>41</v>
      </c>
      <c r="G2195" s="21" t="s">
        <v>205</v>
      </c>
      <c r="H2195" s="21" t="s">
        <v>206</v>
      </c>
      <c r="I2195" s="20">
        <v>31013161046</v>
      </c>
      <c r="J2195" s="20" t="s">
        <v>27735</v>
      </c>
      <c r="K2195" s="24">
        <v>43617</v>
      </c>
      <c r="L2195" s="19">
        <v>0</v>
      </c>
      <c r="M2195" s="28">
        <v>589.95000000000005</v>
      </c>
      <c r="N2195" s="24"/>
    </row>
    <row r="2196" spans="2:14" hidden="1" x14ac:dyDescent="0.25">
      <c r="B2196" s="20">
        <v>28102902</v>
      </c>
      <c r="C2196" s="20"/>
      <c r="D2196" s="20"/>
      <c r="E2196" s="17" t="s">
        <v>8551</v>
      </c>
      <c r="F2196" s="21" t="s">
        <v>41</v>
      </c>
      <c r="G2196" s="21" t="s">
        <v>205</v>
      </c>
      <c r="H2196" s="21" t="s">
        <v>206</v>
      </c>
      <c r="I2196" s="20">
        <v>31013161048</v>
      </c>
      <c r="J2196" s="20" t="s">
        <v>27736</v>
      </c>
      <c r="K2196" s="24">
        <v>43617</v>
      </c>
      <c r="L2196" s="19">
        <v>0</v>
      </c>
      <c r="M2196" s="28">
        <v>589.95000000000005</v>
      </c>
      <c r="N2196" s="24"/>
    </row>
    <row r="2197" spans="2:14" hidden="1" x14ac:dyDescent="0.25">
      <c r="B2197" s="20">
        <v>28102903</v>
      </c>
      <c r="C2197" s="20"/>
      <c r="D2197" s="20"/>
      <c r="E2197" s="17" t="s">
        <v>8552</v>
      </c>
      <c r="F2197" s="21" t="s">
        <v>41</v>
      </c>
      <c r="G2197" s="21" t="s">
        <v>205</v>
      </c>
      <c r="H2197" s="21" t="s">
        <v>206</v>
      </c>
      <c r="I2197" s="20">
        <v>31013161050</v>
      </c>
      <c r="J2197" s="20" t="s">
        <v>27737</v>
      </c>
      <c r="K2197" s="24">
        <v>43617</v>
      </c>
      <c r="L2197" s="19">
        <v>0</v>
      </c>
      <c r="M2197" s="28">
        <v>589.95000000000005</v>
      </c>
      <c r="N2197" s="24"/>
    </row>
    <row r="2198" spans="2:14" hidden="1" x14ac:dyDescent="0.25">
      <c r="B2198" s="20">
        <v>28102904</v>
      </c>
      <c r="C2198" s="20"/>
      <c r="D2198" s="20"/>
      <c r="E2198" s="17" t="s">
        <v>8553</v>
      </c>
      <c r="F2198" s="21" t="s">
        <v>41</v>
      </c>
      <c r="G2198" s="21" t="s">
        <v>205</v>
      </c>
      <c r="H2198" s="21" t="s">
        <v>206</v>
      </c>
      <c r="I2198" s="20">
        <v>31013161052</v>
      </c>
      <c r="J2198" s="20" t="s">
        <v>27738</v>
      </c>
      <c r="K2198" s="24">
        <v>43617</v>
      </c>
      <c r="L2198" s="19">
        <v>0</v>
      </c>
      <c r="M2198" s="28">
        <v>589.95000000000005</v>
      </c>
      <c r="N2198" s="24"/>
    </row>
    <row r="2199" spans="2:14" hidden="1" x14ac:dyDescent="0.25">
      <c r="B2199" s="20">
        <v>28102905</v>
      </c>
      <c r="C2199" s="20"/>
      <c r="D2199" s="20"/>
      <c r="E2199" s="17" t="s">
        <v>8554</v>
      </c>
      <c r="F2199" s="21" t="s">
        <v>41</v>
      </c>
      <c r="G2199" s="21" t="s">
        <v>205</v>
      </c>
      <c r="H2199" s="21" t="s">
        <v>206</v>
      </c>
      <c r="I2199" s="20">
        <v>31013161054</v>
      </c>
      <c r="J2199" s="20" t="s">
        <v>27739</v>
      </c>
      <c r="K2199" s="24">
        <v>43617</v>
      </c>
      <c r="L2199" s="19">
        <v>0</v>
      </c>
      <c r="M2199" s="28">
        <v>589.95000000000005</v>
      </c>
      <c r="N2199" s="24"/>
    </row>
    <row r="2200" spans="2:14" hidden="1" x14ac:dyDescent="0.25">
      <c r="B2200" s="20">
        <v>28102906</v>
      </c>
      <c r="C2200" s="20"/>
      <c r="D2200" s="20"/>
      <c r="E2200" s="17" t="s">
        <v>8555</v>
      </c>
      <c r="F2200" s="21" t="s">
        <v>41</v>
      </c>
      <c r="G2200" s="21" t="s">
        <v>205</v>
      </c>
      <c r="H2200" s="21" t="s">
        <v>206</v>
      </c>
      <c r="I2200" s="20">
        <v>31013161056</v>
      </c>
      <c r="J2200" s="20" t="s">
        <v>27740</v>
      </c>
      <c r="K2200" s="24">
        <v>43617</v>
      </c>
      <c r="L2200" s="19">
        <v>0</v>
      </c>
      <c r="M2200" s="28">
        <v>589.95000000000005</v>
      </c>
      <c r="N2200" s="24"/>
    </row>
    <row r="2201" spans="2:14" hidden="1" x14ac:dyDescent="0.25">
      <c r="B2201" s="20">
        <v>28102907</v>
      </c>
      <c r="C2201" s="20"/>
      <c r="D2201" s="20"/>
      <c r="E2201" s="17" t="s">
        <v>8556</v>
      </c>
      <c r="F2201" s="21" t="s">
        <v>41</v>
      </c>
      <c r="G2201" s="21" t="s">
        <v>205</v>
      </c>
      <c r="H2201" s="21" t="s">
        <v>206</v>
      </c>
      <c r="I2201" s="20">
        <v>31013161058</v>
      </c>
      <c r="J2201" s="20" t="s">
        <v>27741</v>
      </c>
      <c r="K2201" s="24">
        <v>43617</v>
      </c>
      <c r="L2201" s="19">
        <v>0</v>
      </c>
      <c r="M2201" s="28">
        <v>589.95000000000005</v>
      </c>
      <c r="N2201" s="24"/>
    </row>
    <row r="2202" spans="2:14" hidden="1" x14ac:dyDescent="0.25">
      <c r="B2202" s="20">
        <v>28102908</v>
      </c>
      <c r="C2202" s="20"/>
      <c r="D2202" s="20"/>
      <c r="E2202" s="17" t="s">
        <v>8557</v>
      </c>
      <c r="F2202" s="21" t="s">
        <v>41</v>
      </c>
      <c r="G2202" s="21" t="s">
        <v>205</v>
      </c>
      <c r="H2202" s="21" t="s">
        <v>206</v>
      </c>
      <c r="I2202" s="20">
        <v>31013161060</v>
      </c>
      <c r="J2202" s="20" t="s">
        <v>27742</v>
      </c>
      <c r="K2202" s="24">
        <v>43617</v>
      </c>
      <c r="L2202" s="19">
        <v>0</v>
      </c>
      <c r="M2202" s="28">
        <v>589.95000000000005</v>
      </c>
      <c r="N2202" s="24"/>
    </row>
    <row r="2203" spans="2:14" hidden="1" x14ac:dyDescent="0.25">
      <c r="B2203" s="20">
        <v>28102909</v>
      </c>
      <c r="C2203" s="20"/>
      <c r="D2203" s="20"/>
      <c r="E2203" s="17" t="s">
        <v>8558</v>
      </c>
      <c r="F2203" s="21" t="s">
        <v>41</v>
      </c>
      <c r="G2203" s="21" t="s">
        <v>205</v>
      </c>
      <c r="H2203" s="21" t="s">
        <v>206</v>
      </c>
      <c r="I2203" s="20">
        <v>31013161062</v>
      </c>
      <c r="J2203" s="20" t="s">
        <v>27743</v>
      </c>
      <c r="K2203" s="24">
        <v>43617</v>
      </c>
      <c r="L2203" s="19">
        <v>0</v>
      </c>
      <c r="M2203" s="28">
        <v>589.95000000000005</v>
      </c>
      <c r="N2203" s="24"/>
    </row>
    <row r="2204" spans="2:14" hidden="1" x14ac:dyDescent="0.25">
      <c r="B2204" s="20">
        <v>28102910</v>
      </c>
      <c r="C2204" s="20"/>
      <c r="D2204" s="20"/>
      <c r="E2204" s="17" t="s">
        <v>8559</v>
      </c>
      <c r="F2204" s="21" t="s">
        <v>41</v>
      </c>
      <c r="G2204" s="21" t="s">
        <v>205</v>
      </c>
      <c r="H2204" s="21" t="s">
        <v>206</v>
      </c>
      <c r="I2204" s="20">
        <v>31013161064</v>
      </c>
      <c r="J2204" s="20" t="s">
        <v>27744</v>
      </c>
      <c r="K2204" s="24">
        <v>43617</v>
      </c>
      <c r="L2204" s="19">
        <v>0</v>
      </c>
      <c r="M2204" s="28">
        <v>589.95000000000005</v>
      </c>
      <c r="N2204" s="24"/>
    </row>
    <row r="2205" spans="2:14" hidden="1" x14ac:dyDescent="0.25">
      <c r="B2205" s="20">
        <v>28102911</v>
      </c>
      <c r="C2205" s="20"/>
      <c r="D2205" s="20"/>
      <c r="E2205" s="17" t="s">
        <v>8542</v>
      </c>
      <c r="F2205" s="21" t="s">
        <v>41</v>
      </c>
      <c r="G2205" s="21" t="s">
        <v>205</v>
      </c>
      <c r="H2205" s="21" t="s">
        <v>206</v>
      </c>
      <c r="I2205" s="20">
        <v>31013161246</v>
      </c>
      <c r="J2205" s="20" t="s">
        <v>27745</v>
      </c>
      <c r="K2205" s="24">
        <v>43617</v>
      </c>
      <c r="L2205" s="19">
        <v>0</v>
      </c>
      <c r="M2205" s="28">
        <v>589.95000000000005</v>
      </c>
      <c r="N2205" s="24"/>
    </row>
    <row r="2206" spans="2:14" hidden="1" x14ac:dyDescent="0.25">
      <c r="B2206" s="20">
        <v>28102912</v>
      </c>
      <c r="C2206" s="20"/>
      <c r="D2206" s="20"/>
      <c r="E2206" s="17" t="s">
        <v>8543</v>
      </c>
      <c r="F2206" s="21" t="s">
        <v>41</v>
      </c>
      <c r="G2206" s="21" t="s">
        <v>205</v>
      </c>
      <c r="H2206" s="21" t="s">
        <v>206</v>
      </c>
      <c r="I2206" s="20">
        <v>31013161248</v>
      </c>
      <c r="J2206" s="20" t="s">
        <v>27746</v>
      </c>
      <c r="K2206" s="24">
        <v>43617</v>
      </c>
      <c r="L2206" s="19">
        <v>0</v>
      </c>
      <c r="M2206" s="28">
        <v>589.95000000000005</v>
      </c>
      <c r="N2206" s="24"/>
    </row>
    <row r="2207" spans="2:14" hidden="1" x14ac:dyDescent="0.25">
      <c r="B2207" s="20">
        <v>28102913</v>
      </c>
      <c r="C2207" s="20"/>
      <c r="D2207" s="20"/>
      <c r="E2207" s="17" t="s">
        <v>8544</v>
      </c>
      <c r="F2207" s="21" t="s">
        <v>41</v>
      </c>
      <c r="G2207" s="21" t="s">
        <v>205</v>
      </c>
      <c r="H2207" s="21" t="s">
        <v>206</v>
      </c>
      <c r="I2207" s="20">
        <v>31013161250</v>
      </c>
      <c r="J2207" s="20" t="s">
        <v>27747</v>
      </c>
      <c r="K2207" s="24">
        <v>43617</v>
      </c>
      <c r="L2207" s="19">
        <v>0</v>
      </c>
      <c r="M2207" s="28">
        <v>589.95000000000005</v>
      </c>
      <c r="N2207" s="24"/>
    </row>
    <row r="2208" spans="2:14" hidden="1" x14ac:dyDescent="0.25">
      <c r="B2208" s="20">
        <v>28102914</v>
      </c>
      <c r="C2208" s="20"/>
      <c r="D2208" s="20"/>
      <c r="E2208" s="17" t="s">
        <v>8545</v>
      </c>
      <c r="F2208" s="21" t="s">
        <v>41</v>
      </c>
      <c r="G2208" s="21" t="s">
        <v>205</v>
      </c>
      <c r="H2208" s="21" t="s">
        <v>206</v>
      </c>
      <c r="I2208" s="20">
        <v>31013161252</v>
      </c>
      <c r="J2208" s="20" t="s">
        <v>27748</v>
      </c>
      <c r="K2208" s="24">
        <v>43617</v>
      </c>
      <c r="L2208" s="19">
        <v>0</v>
      </c>
      <c r="M2208" s="28">
        <v>589.95000000000005</v>
      </c>
      <c r="N2208" s="24"/>
    </row>
    <row r="2209" spans="2:14" hidden="1" x14ac:dyDescent="0.25">
      <c r="B2209" s="20">
        <v>28102915</v>
      </c>
      <c r="C2209" s="20"/>
      <c r="D2209" s="20"/>
      <c r="E2209" s="17" t="s">
        <v>8546</v>
      </c>
      <c r="F2209" s="21" t="s">
        <v>41</v>
      </c>
      <c r="G2209" s="21" t="s">
        <v>205</v>
      </c>
      <c r="H2209" s="21" t="s">
        <v>206</v>
      </c>
      <c r="I2209" s="20">
        <v>31013161254</v>
      </c>
      <c r="J2209" s="20" t="s">
        <v>27749</v>
      </c>
      <c r="K2209" s="24">
        <v>43617</v>
      </c>
      <c r="L2209" s="19">
        <v>0</v>
      </c>
      <c r="M2209" s="28">
        <v>589.95000000000005</v>
      </c>
      <c r="N2209" s="24"/>
    </row>
    <row r="2210" spans="2:14" hidden="1" x14ac:dyDescent="0.25">
      <c r="B2210" s="20">
        <v>28102916</v>
      </c>
      <c r="C2210" s="20"/>
      <c r="D2210" s="20"/>
      <c r="E2210" s="17" t="s">
        <v>8547</v>
      </c>
      <c r="F2210" s="21" t="s">
        <v>41</v>
      </c>
      <c r="G2210" s="21" t="s">
        <v>205</v>
      </c>
      <c r="H2210" s="21" t="s">
        <v>206</v>
      </c>
      <c r="I2210" s="20">
        <v>31013161256</v>
      </c>
      <c r="J2210" s="20" t="s">
        <v>27750</v>
      </c>
      <c r="K2210" s="24">
        <v>43617</v>
      </c>
      <c r="L2210" s="19">
        <v>0</v>
      </c>
      <c r="M2210" s="28">
        <v>589.95000000000005</v>
      </c>
      <c r="N2210" s="24"/>
    </row>
    <row r="2211" spans="2:14" hidden="1" x14ac:dyDescent="0.25">
      <c r="B2211" s="20">
        <v>28102917</v>
      </c>
      <c r="C2211" s="20"/>
      <c r="D2211" s="20"/>
      <c r="E2211" s="17" t="s">
        <v>8548</v>
      </c>
      <c r="F2211" s="21" t="s">
        <v>41</v>
      </c>
      <c r="G2211" s="21" t="s">
        <v>205</v>
      </c>
      <c r="H2211" s="21" t="s">
        <v>206</v>
      </c>
      <c r="I2211" s="20">
        <v>31013161258</v>
      </c>
      <c r="J2211" s="20" t="s">
        <v>27751</v>
      </c>
      <c r="K2211" s="24">
        <v>43617</v>
      </c>
      <c r="L2211" s="19">
        <v>0</v>
      </c>
      <c r="M2211" s="28">
        <v>589.95000000000005</v>
      </c>
      <c r="N2211" s="24"/>
    </row>
    <row r="2212" spans="2:14" hidden="1" x14ac:dyDescent="0.25">
      <c r="B2212" s="20">
        <v>28102918</v>
      </c>
      <c r="C2212" s="20"/>
      <c r="D2212" s="20"/>
      <c r="E2212" s="17" t="s">
        <v>8549</v>
      </c>
      <c r="F2212" s="21" t="s">
        <v>41</v>
      </c>
      <c r="G2212" s="21" t="s">
        <v>205</v>
      </c>
      <c r="H2212" s="21" t="s">
        <v>206</v>
      </c>
      <c r="I2212" s="20">
        <v>31013161260</v>
      </c>
      <c r="J2212" s="20" t="s">
        <v>27752</v>
      </c>
      <c r="K2212" s="24">
        <v>43617</v>
      </c>
      <c r="L2212" s="19">
        <v>0</v>
      </c>
      <c r="M2212" s="28">
        <v>589.95000000000005</v>
      </c>
      <c r="N2212" s="24"/>
    </row>
    <row r="2213" spans="2:14" hidden="1" x14ac:dyDescent="0.25">
      <c r="B2213" s="20">
        <v>28102919</v>
      </c>
      <c r="C2213" s="20"/>
      <c r="D2213" s="20"/>
      <c r="E2213" s="17" t="s">
        <v>8532</v>
      </c>
      <c r="F2213" s="21" t="s">
        <v>41</v>
      </c>
      <c r="G2213" s="21" t="s">
        <v>205</v>
      </c>
      <c r="H2213" s="21" t="s">
        <v>206</v>
      </c>
      <c r="I2213" s="20">
        <v>31014161046</v>
      </c>
      <c r="J2213" s="20" t="s">
        <v>27753</v>
      </c>
      <c r="K2213" s="24">
        <v>43617</v>
      </c>
      <c r="L2213" s="19">
        <v>0</v>
      </c>
      <c r="M2213" s="28">
        <v>589.95000000000005</v>
      </c>
      <c r="N2213" s="24"/>
    </row>
    <row r="2214" spans="2:14" hidden="1" x14ac:dyDescent="0.25">
      <c r="B2214" s="20">
        <v>28102920</v>
      </c>
      <c r="C2214" s="20"/>
      <c r="D2214" s="20"/>
      <c r="E2214" s="17" t="s">
        <v>8533</v>
      </c>
      <c r="F2214" s="21" t="s">
        <v>41</v>
      </c>
      <c r="G2214" s="21" t="s">
        <v>205</v>
      </c>
      <c r="H2214" s="21" t="s">
        <v>206</v>
      </c>
      <c r="I2214" s="20">
        <v>31014161048</v>
      </c>
      <c r="J2214" s="20" t="s">
        <v>27754</v>
      </c>
      <c r="K2214" s="24">
        <v>43617</v>
      </c>
      <c r="L2214" s="19">
        <v>0</v>
      </c>
      <c r="M2214" s="28">
        <v>589.95000000000005</v>
      </c>
      <c r="N2214" s="24"/>
    </row>
    <row r="2215" spans="2:14" hidden="1" x14ac:dyDescent="0.25">
      <c r="B2215" s="20">
        <v>28102921</v>
      </c>
      <c r="C2215" s="20"/>
      <c r="D2215" s="20"/>
      <c r="E2215" s="17" t="s">
        <v>8534</v>
      </c>
      <c r="F2215" s="21" t="s">
        <v>41</v>
      </c>
      <c r="G2215" s="21" t="s">
        <v>205</v>
      </c>
      <c r="H2215" s="21" t="s">
        <v>206</v>
      </c>
      <c r="I2215" s="20">
        <v>31014161050</v>
      </c>
      <c r="J2215" s="20" t="s">
        <v>27755</v>
      </c>
      <c r="K2215" s="24">
        <v>43617</v>
      </c>
      <c r="L2215" s="19">
        <v>0</v>
      </c>
      <c r="M2215" s="28">
        <v>589.95000000000005</v>
      </c>
      <c r="N2215" s="24"/>
    </row>
    <row r="2216" spans="2:14" hidden="1" x14ac:dyDescent="0.25">
      <c r="B2216" s="20">
        <v>28102922</v>
      </c>
      <c r="C2216" s="20"/>
      <c r="D2216" s="20"/>
      <c r="E2216" s="17" t="s">
        <v>8535</v>
      </c>
      <c r="F2216" s="21" t="s">
        <v>41</v>
      </c>
      <c r="G2216" s="21" t="s">
        <v>205</v>
      </c>
      <c r="H2216" s="21" t="s">
        <v>206</v>
      </c>
      <c r="I2216" s="20">
        <v>31014161052</v>
      </c>
      <c r="J2216" s="20" t="s">
        <v>27756</v>
      </c>
      <c r="K2216" s="24">
        <v>43617</v>
      </c>
      <c r="L2216" s="19">
        <v>0</v>
      </c>
      <c r="M2216" s="28">
        <v>589.95000000000005</v>
      </c>
      <c r="N2216" s="24"/>
    </row>
    <row r="2217" spans="2:14" hidden="1" x14ac:dyDescent="0.25">
      <c r="B2217" s="20">
        <v>28102923</v>
      </c>
      <c r="C2217" s="20"/>
      <c r="D2217" s="20"/>
      <c r="E2217" s="17" t="s">
        <v>8536</v>
      </c>
      <c r="F2217" s="21" t="s">
        <v>41</v>
      </c>
      <c r="G2217" s="21" t="s">
        <v>205</v>
      </c>
      <c r="H2217" s="21" t="s">
        <v>206</v>
      </c>
      <c r="I2217" s="20">
        <v>31014161054</v>
      </c>
      <c r="J2217" s="20" t="s">
        <v>27757</v>
      </c>
      <c r="K2217" s="24">
        <v>43617</v>
      </c>
      <c r="L2217" s="19">
        <v>0</v>
      </c>
      <c r="M2217" s="28">
        <v>589.95000000000005</v>
      </c>
      <c r="N2217" s="24"/>
    </row>
    <row r="2218" spans="2:14" hidden="1" x14ac:dyDescent="0.25">
      <c r="B2218" s="20">
        <v>28102924</v>
      </c>
      <c r="C2218" s="20"/>
      <c r="D2218" s="20"/>
      <c r="E2218" s="17" t="s">
        <v>8537</v>
      </c>
      <c r="F2218" s="21" t="s">
        <v>41</v>
      </c>
      <c r="G2218" s="21" t="s">
        <v>205</v>
      </c>
      <c r="H2218" s="21" t="s">
        <v>206</v>
      </c>
      <c r="I2218" s="20">
        <v>31014161056</v>
      </c>
      <c r="J2218" s="20" t="s">
        <v>27758</v>
      </c>
      <c r="K2218" s="24">
        <v>43617</v>
      </c>
      <c r="L2218" s="19">
        <v>0</v>
      </c>
      <c r="M2218" s="28">
        <v>589.95000000000005</v>
      </c>
      <c r="N2218" s="24"/>
    </row>
    <row r="2219" spans="2:14" hidden="1" x14ac:dyDescent="0.25">
      <c r="B2219" s="20">
        <v>28102925</v>
      </c>
      <c r="C2219" s="20"/>
      <c r="D2219" s="20"/>
      <c r="E2219" s="17" t="s">
        <v>8538</v>
      </c>
      <c r="F2219" s="21" t="s">
        <v>41</v>
      </c>
      <c r="G2219" s="21" t="s">
        <v>205</v>
      </c>
      <c r="H2219" s="21" t="s">
        <v>206</v>
      </c>
      <c r="I2219" s="20">
        <v>31014161058</v>
      </c>
      <c r="J2219" s="20" t="s">
        <v>27759</v>
      </c>
      <c r="K2219" s="24">
        <v>43617</v>
      </c>
      <c r="L2219" s="19">
        <v>0</v>
      </c>
      <c r="M2219" s="28">
        <v>589.95000000000005</v>
      </c>
      <c r="N2219" s="24"/>
    </row>
    <row r="2220" spans="2:14" hidden="1" x14ac:dyDescent="0.25">
      <c r="B2220" s="20">
        <v>28102926</v>
      </c>
      <c r="C2220" s="20"/>
      <c r="D2220" s="20"/>
      <c r="E2220" s="17" t="s">
        <v>8539</v>
      </c>
      <c r="F2220" s="21" t="s">
        <v>41</v>
      </c>
      <c r="G2220" s="21" t="s">
        <v>205</v>
      </c>
      <c r="H2220" s="21" t="s">
        <v>206</v>
      </c>
      <c r="I2220" s="20">
        <v>31014161060</v>
      </c>
      <c r="J2220" s="20" t="s">
        <v>27760</v>
      </c>
      <c r="K2220" s="24">
        <v>43617</v>
      </c>
      <c r="L2220" s="19">
        <v>0</v>
      </c>
      <c r="M2220" s="28">
        <v>589.95000000000005</v>
      </c>
      <c r="N2220" s="24"/>
    </row>
    <row r="2221" spans="2:14" hidden="1" x14ac:dyDescent="0.25">
      <c r="B2221" s="20">
        <v>28102927</v>
      </c>
      <c r="C2221" s="20"/>
      <c r="D2221" s="20"/>
      <c r="E2221" s="17" t="s">
        <v>8540</v>
      </c>
      <c r="F2221" s="21" t="s">
        <v>41</v>
      </c>
      <c r="G2221" s="21" t="s">
        <v>205</v>
      </c>
      <c r="H2221" s="21" t="s">
        <v>206</v>
      </c>
      <c r="I2221" s="20">
        <v>31014161062</v>
      </c>
      <c r="J2221" s="20" t="s">
        <v>27761</v>
      </c>
      <c r="K2221" s="24">
        <v>43617</v>
      </c>
      <c r="L2221" s="19">
        <v>0</v>
      </c>
      <c r="M2221" s="28">
        <v>589.95000000000005</v>
      </c>
      <c r="N2221" s="24"/>
    </row>
    <row r="2222" spans="2:14" hidden="1" x14ac:dyDescent="0.25">
      <c r="B2222" s="20">
        <v>28102928</v>
      </c>
      <c r="C2222" s="20"/>
      <c r="D2222" s="20"/>
      <c r="E2222" s="17" t="s">
        <v>8541</v>
      </c>
      <c r="F2222" s="21" t="s">
        <v>41</v>
      </c>
      <c r="G2222" s="21" t="s">
        <v>205</v>
      </c>
      <c r="H2222" s="21" t="s">
        <v>206</v>
      </c>
      <c r="I2222" s="20">
        <v>31014161064</v>
      </c>
      <c r="J2222" s="20" t="s">
        <v>27762</v>
      </c>
      <c r="K2222" s="24">
        <v>43617</v>
      </c>
      <c r="L2222" s="19">
        <v>0</v>
      </c>
      <c r="M2222" s="28">
        <v>589.95000000000005</v>
      </c>
      <c r="N2222" s="24"/>
    </row>
    <row r="2223" spans="2:14" hidden="1" x14ac:dyDescent="0.25">
      <c r="B2223" s="20">
        <v>28102929</v>
      </c>
      <c r="C2223" s="20"/>
      <c r="D2223" s="20"/>
      <c r="E2223" s="17" t="s">
        <v>8524</v>
      </c>
      <c r="F2223" s="21" t="s">
        <v>41</v>
      </c>
      <c r="G2223" s="21" t="s">
        <v>205</v>
      </c>
      <c r="H2223" s="21" t="s">
        <v>206</v>
      </c>
      <c r="I2223" s="20">
        <v>31014161246</v>
      </c>
      <c r="J2223" s="20" t="s">
        <v>27763</v>
      </c>
      <c r="K2223" s="24">
        <v>43617</v>
      </c>
      <c r="L2223" s="19">
        <v>0</v>
      </c>
      <c r="M2223" s="28">
        <v>589.95000000000005</v>
      </c>
      <c r="N2223" s="24"/>
    </row>
    <row r="2224" spans="2:14" hidden="1" x14ac:dyDescent="0.25">
      <c r="B2224" s="20">
        <v>28102930</v>
      </c>
      <c r="C2224" s="20"/>
      <c r="D2224" s="20"/>
      <c r="E2224" s="17" t="s">
        <v>8525</v>
      </c>
      <c r="F2224" s="21" t="s">
        <v>41</v>
      </c>
      <c r="G2224" s="21" t="s">
        <v>205</v>
      </c>
      <c r="H2224" s="21" t="s">
        <v>206</v>
      </c>
      <c r="I2224" s="20">
        <v>31014161248</v>
      </c>
      <c r="J2224" s="20" t="s">
        <v>27764</v>
      </c>
      <c r="K2224" s="24">
        <v>43617</v>
      </c>
      <c r="L2224" s="19">
        <v>0</v>
      </c>
      <c r="M2224" s="28">
        <v>589.95000000000005</v>
      </c>
      <c r="N2224" s="24"/>
    </row>
    <row r="2225" spans="2:14" hidden="1" x14ac:dyDescent="0.25">
      <c r="B2225" s="20">
        <v>28102931</v>
      </c>
      <c r="C2225" s="20"/>
      <c r="D2225" s="20"/>
      <c r="E2225" s="17" t="s">
        <v>8526</v>
      </c>
      <c r="F2225" s="21" t="s">
        <v>41</v>
      </c>
      <c r="G2225" s="21" t="s">
        <v>205</v>
      </c>
      <c r="H2225" s="21" t="s">
        <v>206</v>
      </c>
      <c r="I2225" s="20">
        <v>31014161250</v>
      </c>
      <c r="J2225" s="20" t="s">
        <v>27765</v>
      </c>
      <c r="K2225" s="24">
        <v>43617</v>
      </c>
      <c r="L2225" s="19">
        <v>0</v>
      </c>
      <c r="M2225" s="28">
        <v>589.95000000000005</v>
      </c>
      <c r="N2225" s="24"/>
    </row>
    <row r="2226" spans="2:14" hidden="1" x14ac:dyDescent="0.25">
      <c r="B2226" s="20">
        <v>28102932</v>
      </c>
      <c r="C2226" s="20"/>
      <c r="D2226" s="20"/>
      <c r="E2226" s="17" t="s">
        <v>8527</v>
      </c>
      <c r="F2226" s="21" t="s">
        <v>41</v>
      </c>
      <c r="G2226" s="21" t="s">
        <v>205</v>
      </c>
      <c r="H2226" s="21" t="s">
        <v>206</v>
      </c>
      <c r="I2226" s="20">
        <v>31014161252</v>
      </c>
      <c r="J2226" s="20" t="s">
        <v>27766</v>
      </c>
      <c r="K2226" s="24">
        <v>43617</v>
      </c>
      <c r="L2226" s="19">
        <v>0</v>
      </c>
      <c r="M2226" s="28">
        <v>589.95000000000005</v>
      </c>
      <c r="N2226" s="24"/>
    </row>
    <row r="2227" spans="2:14" hidden="1" x14ac:dyDescent="0.25">
      <c r="B2227" s="20">
        <v>28102933</v>
      </c>
      <c r="C2227" s="20"/>
      <c r="D2227" s="20"/>
      <c r="E2227" s="17" t="s">
        <v>8528</v>
      </c>
      <c r="F2227" s="21" t="s">
        <v>41</v>
      </c>
      <c r="G2227" s="21" t="s">
        <v>205</v>
      </c>
      <c r="H2227" s="21" t="s">
        <v>206</v>
      </c>
      <c r="I2227" s="20">
        <v>31014161254</v>
      </c>
      <c r="J2227" s="20" t="s">
        <v>27767</v>
      </c>
      <c r="K2227" s="24">
        <v>43617</v>
      </c>
      <c r="L2227" s="19">
        <v>0</v>
      </c>
      <c r="M2227" s="28">
        <v>589.95000000000005</v>
      </c>
      <c r="N2227" s="24"/>
    </row>
    <row r="2228" spans="2:14" hidden="1" x14ac:dyDescent="0.25">
      <c r="B2228" s="20">
        <v>28102934</v>
      </c>
      <c r="C2228" s="20"/>
      <c r="D2228" s="20"/>
      <c r="E2228" s="17" t="s">
        <v>8529</v>
      </c>
      <c r="F2228" s="21" t="s">
        <v>41</v>
      </c>
      <c r="G2228" s="21" t="s">
        <v>205</v>
      </c>
      <c r="H2228" s="21" t="s">
        <v>206</v>
      </c>
      <c r="I2228" s="20">
        <v>31014161256</v>
      </c>
      <c r="J2228" s="20" t="s">
        <v>27768</v>
      </c>
      <c r="K2228" s="24">
        <v>43617</v>
      </c>
      <c r="L2228" s="19">
        <v>0</v>
      </c>
      <c r="M2228" s="28">
        <v>589.95000000000005</v>
      </c>
      <c r="N2228" s="24"/>
    </row>
    <row r="2229" spans="2:14" hidden="1" x14ac:dyDescent="0.25">
      <c r="B2229" s="20">
        <v>28102935</v>
      </c>
      <c r="C2229" s="20"/>
      <c r="D2229" s="20"/>
      <c r="E2229" s="17" t="s">
        <v>8530</v>
      </c>
      <c r="F2229" s="21" t="s">
        <v>41</v>
      </c>
      <c r="G2229" s="21" t="s">
        <v>205</v>
      </c>
      <c r="H2229" s="21" t="s">
        <v>206</v>
      </c>
      <c r="I2229" s="20">
        <v>31014161258</v>
      </c>
      <c r="J2229" s="20" t="s">
        <v>27769</v>
      </c>
      <c r="K2229" s="24">
        <v>43617</v>
      </c>
      <c r="L2229" s="19">
        <v>0</v>
      </c>
      <c r="M2229" s="28">
        <v>589.95000000000005</v>
      </c>
      <c r="N2229" s="24"/>
    </row>
    <row r="2230" spans="2:14" hidden="1" x14ac:dyDescent="0.25">
      <c r="B2230" s="20">
        <v>28102936</v>
      </c>
      <c r="C2230" s="20"/>
      <c r="D2230" s="20"/>
      <c r="E2230" s="17" t="s">
        <v>8531</v>
      </c>
      <c r="F2230" s="21" t="s">
        <v>41</v>
      </c>
      <c r="G2230" s="21" t="s">
        <v>205</v>
      </c>
      <c r="H2230" s="21" t="s">
        <v>206</v>
      </c>
      <c r="I2230" s="20">
        <v>31014161260</v>
      </c>
      <c r="J2230" s="20" t="s">
        <v>27770</v>
      </c>
      <c r="K2230" s="24">
        <v>43617</v>
      </c>
      <c r="L2230" s="19">
        <v>0</v>
      </c>
      <c r="M2230" s="28">
        <v>589.95000000000005</v>
      </c>
      <c r="N2230" s="24"/>
    </row>
    <row r="2231" spans="2:14" hidden="1" x14ac:dyDescent="0.25">
      <c r="B2231" s="20">
        <v>28102634</v>
      </c>
      <c r="C2231" s="20"/>
      <c r="D2231" s="20"/>
      <c r="E2231" s="17" t="s">
        <v>8963</v>
      </c>
      <c r="F2231" s="21" t="s">
        <v>41</v>
      </c>
      <c r="G2231" s="21" t="s">
        <v>205</v>
      </c>
      <c r="H2231" s="21" t="s">
        <v>206</v>
      </c>
      <c r="I2231" s="20">
        <v>31015151246</v>
      </c>
      <c r="J2231" s="20" t="s">
        <v>27771</v>
      </c>
      <c r="K2231" s="24">
        <v>43282</v>
      </c>
      <c r="L2231" s="19">
        <v>0</v>
      </c>
      <c r="M2231" s="28">
        <v>479.95</v>
      </c>
      <c r="N2231" s="24"/>
    </row>
    <row r="2232" spans="2:14" hidden="1" x14ac:dyDescent="0.25">
      <c r="B2232" s="20">
        <v>28102635</v>
      </c>
      <c r="C2232" s="20"/>
      <c r="D2232" s="20"/>
      <c r="E2232" s="17" t="s">
        <v>8964</v>
      </c>
      <c r="F2232" s="21" t="s">
        <v>41</v>
      </c>
      <c r="G2232" s="21" t="s">
        <v>205</v>
      </c>
      <c r="H2232" s="21" t="s">
        <v>206</v>
      </c>
      <c r="I2232" s="20">
        <v>31015151248</v>
      </c>
      <c r="J2232" s="20" t="s">
        <v>27772</v>
      </c>
      <c r="K2232" s="24">
        <v>43282</v>
      </c>
      <c r="L2232" s="19">
        <v>0</v>
      </c>
      <c r="M2232" s="28">
        <v>479.95</v>
      </c>
      <c r="N2232" s="24"/>
    </row>
    <row r="2233" spans="2:14" hidden="1" x14ac:dyDescent="0.25">
      <c r="B2233" s="20">
        <v>28102636</v>
      </c>
      <c r="C2233" s="20"/>
      <c r="D2233" s="20"/>
      <c r="E2233" s="17" t="s">
        <v>8965</v>
      </c>
      <c r="F2233" s="21" t="s">
        <v>41</v>
      </c>
      <c r="G2233" s="21" t="s">
        <v>205</v>
      </c>
      <c r="H2233" s="21" t="s">
        <v>206</v>
      </c>
      <c r="I2233" s="20">
        <v>31015151250</v>
      </c>
      <c r="J2233" s="20" t="s">
        <v>27773</v>
      </c>
      <c r="K2233" s="24">
        <v>43282</v>
      </c>
      <c r="L2233" s="19">
        <v>0</v>
      </c>
      <c r="M2233" s="28">
        <v>479.95</v>
      </c>
      <c r="N2233" s="24"/>
    </row>
    <row r="2234" spans="2:14" hidden="1" x14ac:dyDescent="0.25">
      <c r="B2234" s="20">
        <v>28102637</v>
      </c>
      <c r="C2234" s="20"/>
      <c r="D2234" s="20"/>
      <c r="E2234" s="17" t="s">
        <v>8966</v>
      </c>
      <c r="F2234" s="21" t="s">
        <v>41</v>
      </c>
      <c r="G2234" s="21" t="s">
        <v>205</v>
      </c>
      <c r="H2234" s="21" t="s">
        <v>206</v>
      </c>
      <c r="I2234" s="20">
        <v>31015151252</v>
      </c>
      <c r="J2234" s="20" t="s">
        <v>27774</v>
      </c>
      <c r="K2234" s="24">
        <v>43282</v>
      </c>
      <c r="L2234" s="19">
        <v>0</v>
      </c>
      <c r="M2234" s="28">
        <v>479.95</v>
      </c>
      <c r="N2234" s="24"/>
    </row>
    <row r="2235" spans="2:14" hidden="1" x14ac:dyDescent="0.25">
      <c r="B2235" s="20">
        <v>28102638</v>
      </c>
      <c r="C2235" s="20"/>
      <c r="D2235" s="20"/>
      <c r="E2235" s="17" t="s">
        <v>8967</v>
      </c>
      <c r="F2235" s="21" t="s">
        <v>41</v>
      </c>
      <c r="G2235" s="21" t="s">
        <v>205</v>
      </c>
      <c r="H2235" s="21" t="s">
        <v>206</v>
      </c>
      <c r="I2235" s="20">
        <v>31015151254</v>
      </c>
      <c r="J2235" s="20" t="s">
        <v>27775</v>
      </c>
      <c r="K2235" s="24">
        <v>43282</v>
      </c>
      <c r="L2235" s="19">
        <v>0</v>
      </c>
      <c r="M2235" s="28">
        <v>479.95</v>
      </c>
      <c r="N2235" s="24"/>
    </row>
    <row r="2236" spans="2:14" hidden="1" x14ac:dyDescent="0.25">
      <c r="B2236" s="20">
        <v>28102639</v>
      </c>
      <c r="C2236" s="20"/>
      <c r="D2236" s="20"/>
      <c r="E2236" s="17" t="s">
        <v>8968</v>
      </c>
      <c r="F2236" s="21" t="s">
        <v>41</v>
      </c>
      <c r="G2236" s="21" t="s">
        <v>205</v>
      </c>
      <c r="H2236" s="21" t="s">
        <v>206</v>
      </c>
      <c r="I2236" s="20">
        <v>31015151256</v>
      </c>
      <c r="J2236" s="20" t="s">
        <v>27776</v>
      </c>
      <c r="K2236" s="24">
        <v>43282</v>
      </c>
      <c r="L2236" s="19">
        <v>0</v>
      </c>
      <c r="M2236" s="28">
        <v>479.95</v>
      </c>
      <c r="N2236" s="24"/>
    </row>
    <row r="2237" spans="2:14" hidden="1" x14ac:dyDescent="0.25">
      <c r="B2237" s="20">
        <v>28102640</v>
      </c>
      <c r="C2237" s="20"/>
      <c r="D2237" s="20"/>
      <c r="E2237" s="17" t="s">
        <v>8969</v>
      </c>
      <c r="F2237" s="21" t="s">
        <v>41</v>
      </c>
      <c r="G2237" s="21" t="s">
        <v>205</v>
      </c>
      <c r="H2237" s="21" t="s">
        <v>206</v>
      </c>
      <c r="I2237" s="20">
        <v>31015151258</v>
      </c>
      <c r="J2237" s="20" t="s">
        <v>27777</v>
      </c>
      <c r="K2237" s="24">
        <v>43282</v>
      </c>
      <c r="L2237" s="19">
        <v>0</v>
      </c>
      <c r="M2237" s="28">
        <v>479.95</v>
      </c>
      <c r="N2237" s="24"/>
    </row>
    <row r="2238" spans="2:14" hidden="1" x14ac:dyDescent="0.25">
      <c r="B2238" s="20">
        <v>28102641</v>
      </c>
      <c r="C2238" s="20"/>
      <c r="D2238" s="20"/>
      <c r="E2238" s="17" t="s">
        <v>8970</v>
      </c>
      <c r="F2238" s="21" t="s">
        <v>41</v>
      </c>
      <c r="G2238" s="21" t="s">
        <v>205</v>
      </c>
      <c r="H2238" s="21" t="s">
        <v>206</v>
      </c>
      <c r="I2238" s="20">
        <v>31015151260</v>
      </c>
      <c r="J2238" s="20" t="s">
        <v>27778</v>
      </c>
      <c r="K2238" s="24">
        <v>43282</v>
      </c>
      <c r="L2238" s="19">
        <v>0</v>
      </c>
      <c r="M2238" s="28">
        <v>479.95</v>
      </c>
      <c r="N2238" s="24"/>
    </row>
    <row r="2239" spans="2:14" hidden="1" x14ac:dyDescent="0.25">
      <c r="B2239" s="20">
        <v>28102658</v>
      </c>
      <c r="C2239" s="20"/>
      <c r="D2239" s="20"/>
      <c r="E2239" s="17" t="s">
        <v>8979</v>
      </c>
      <c r="F2239" s="21" t="s">
        <v>41</v>
      </c>
      <c r="G2239" s="21" t="s">
        <v>205</v>
      </c>
      <c r="H2239" s="21" t="s">
        <v>206</v>
      </c>
      <c r="I2239" s="20">
        <v>31016151246</v>
      </c>
      <c r="J2239" s="20" t="s">
        <v>27779</v>
      </c>
      <c r="K2239" s="24">
        <v>43282</v>
      </c>
      <c r="L2239" s="19">
        <v>0</v>
      </c>
      <c r="M2239" s="28">
        <v>479.95</v>
      </c>
      <c r="N2239" s="24"/>
    </row>
    <row r="2240" spans="2:14" hidden="1" x14ac:dyDescent="0.25">
      <c r="B2240" s="20">
        <v>28102659</v>
      </c>
      <c r="C2240" s="20"/>
      <c r="D2240" s="20"/>
      <c r="E2240" s="17" t="s">
        <v>8980</v>
      </c>
      <c r="F2240" s="21" t="s">
        <v>41</v>
      </c>
      <c r="G2240" s="21" t="s">
        <v>205</v>
      </c>
      <c r="H2240" s="21" t="s">
        <v>206</v>
      </c>
      <c r="I2240" s="20">
        <v>31016151248</v>
      </c>
      <c r="J2240" s="20" t="s">
        <v>27780</v>
      </c>
      <c r="K2240" s="24">
        <v>43282</v>
      </c>
      <c r="L2240" s="19">
        <v>0</v>
      </c>
      <c r="M2240" s="28">
        <v>479.95</v>
      </c>
      <c r="N2240" s="24"/>
    </row>
    <row r="2241" spans="2:14" hidden="1" x14ac:dyDescent="0.25">
      <c r="B2241" s="20">
        <v>28102660</v>
      </c>
      <c r="C2241" s="20"/>
      <c r="D2241" s="20"/>
      <c r="E2241" s="17" t="s">
        <v>8981</v>
      </c>
      <c r="F2241" s="21" t="s">
        <v>41</v>
      </c>
      <c r="G2241" s="21" t="s">
        <v>205</v>
      </c>
      <c r="H2241" s="21" t="s">
        <v>206</v>
      </c>
      <c r="I2241" s="20">
        <v>31016151250</v>
      </c>
      <c r="J2241" s="20" t="s">
        <v>27781</v>
      </c>
      <c r="K2241" s="24">
        <v>43282</v>
      </c>
      <c r="L2241" s="19">
        <v>0</v>
      </c>
      <c r="M2241" s="28">
        <v>479.95</v>
      </c>
      <c r="N2241" s="24"/>
    </row>
    <row r="2242" spans="2:14" hidden="1" x14ac:dyDescent="0.25">
      <c r="B2242" s="20">
        <v>28102661</v>
      </c>
      <c r="C2242" s="20"/>
      <c r="D2242" s="20"/>
      <c r="E2242" s="17" t="s">
        <v>8982</v>
      </c>
      <c r="F2242" s="21" t="s">
        <v>41</v>
      </c>
      <c r="G2242" s="21" t="s">
        <v>205</v>
      </c>
      <c r="H2242" s="21" t="s">
        <v>206</v>
      </c>
      <c r="I2242" s="20">
        <v>31016151252</v>
      </c>
      <c r="J2242" s="20" t="s">
        <v>27782</v>
      </c>
      <c r="K2242" s="24">
        <v>43282</v>
      </c>
      <c r="L2242" s="19">
        <v>0</v>
      </c>
      <c r="M2242" s="28">
        <v>479.95</v>
      </c>
      <c r="N2242" s="24"/>
    </row>
    <row r="2243" spans="2:14" hidden="1" x14ac:dyDescent="0.25">
      <c r="B2243" s="20">
        <v>28102662</v>
      </c>
      <c r="C2243" s="20"/>
      <c r="D2243" s="20"/>
      <c r="E2243" s="17" t="s">
        <v>8983</v>
      </c>
      <c r="F2243" s="21" t="s">
        <v>41</v>
      </c>
      <c r="G2243" s="21" t="s">
        <v>205</v>
      </c>
      <c r="H2243" s="21" t="s">
        <v>206</v>
      </c>
      <c r="I2243" s="20">
        <v>31016151254</v>
      </c>
      <c r="J2243" s="20" t="s">
        <v>27783</v>
      </c>
      <c r="K2243" s="24">
        <v>43282</v>
      </c>
      <c r="L2243" s="19">
        <v>0</v>
      </c>
      <c r="M2243" s="28">
        <v>479.95</v>
      </c>
      <c r="N2243" s="24"/>
    </row>
    <row r="2244" spans="2:14" hidden="1" x14ac:dyDescent="0.25">
      <c r="B2244" s="20">
        <v>28102663</v>
      </c>
      <c r="C2244" s="20"/>
      <c r="D2244" s="20"/>
      <c r="E2244" s="17" t="s">
        <v>8984</v>
      </c>
      <c r="F2244" s="21" t="s">
        <v>41</v>
      </c>
      <c r="G2244" s="21" t="s">
        <v>205</v>
      </c>
      <c r="H2244" s="21" t="s">
        <v>206</v>
      </c>
      <c r="I2244" s="20">
        <v>31016151256</v>
      </c>
      <c r="J2244" s="20" t="s">
        <v>27784</v>
      </c>
      <c r="K2244" s="24">
        <v>43282</v>
      </c>
      <c r="L2244" s="19">
        <v>0</v>
      </c>
      <c r="M2244" s="28">
        <v>479.95</v>
      </c>
      <c r="N2244" s="24"/>
    </row>
    <row r="2245" spans="2:14" hidden="1" x14ac:dyDescent="0.25">
      <c r="B2245" s="20">
        <v>28102664</v>
      </c>
      <c r="C2245" s="20"/>
      <c r="D2245" s="20"/>
      <c r="E2245" s="17" t="s">
        <v>8985</v>
      </c>
      <c r="F2245" s="21" t="s">
        <v>41</v>
      </c>
      <c r="G2245" s="21" t="s">
        <v>205</v>
      </c>
      <c r="H2245" s="21" t="s">
        <v>206</v>
      </c>
      <c r="I2245" s="20">
        <v>31016151258</v>
      </c>
      <c r="J2245" s="20" t="s">
        <v>27785</v>
      </c>
      <c r="K2245" s="24">
        <v>43282</v>
      </c>
      <c r="L2245" s="19">
        <v>0</v>
      </c>
      <c r="M2245" s="28">
        <v>479.95</v>
      </c>
      <c r="N2245" s="24"/>
    </row>
    <row r="2246" spans="2:14" hidden="1" x14ac:dyDescent="0.25">
      <c r="B2246" s="20">
        <v>28102665</v>
      </c>
      <c r="C2246" s="20"/>
      <c r="D2246" s="20"/>
      <c r="E2246" s="17" t="s">
        <v>8986</v>
      </c>
      <c r="F2246" s="21" t="s">
        <v>41</v>
      </c>
      <c r="G2246" s="21" t="s">
        <v>205</v>
      </c>
      <c r="H2246" s="21" t="s">
        <v>206</v>
      </c>
      <c r="I2246" s="20">
        <v>31016151260</v>
      </c>
      <c r="J2246" s="20" t="s">
        <v>27786</v>
      </c>
      <c r="K2246" s="24">
        <v>43282</v>
      </c>
      <c r="L2246" s="19">
        <v>0</v>
      </c>
      <c r="M2246" s="28">
        <v>479.95</v>
      </c>
      <c r="N2246" s="24"/>
    </row>
    <row r="2247" spans="2:14" hidden="1" x14ac:dyDescent="0.25">
      <c r="B2247" s="20">
        <v>28102955</v>
      </c>
      <c r="C2247" s="20"/>
      <c r="D2247" s="20"/>
      <c r="E2247" s="17" t="s">
        <v>8586</v>
      </c>
      <c r="F2247" s="21" t="s">
        <v>41</v>
      </c>
      <c r="G2247" s="21" t="s">
        <v>205</v>
      </c>
      <c r="H2247" s="21" t="s">
        <v>206</v>
      </c>
      <c r="I2247" s="20">
        <v>31020161046</v>
      </c>
      <c r="J2247" s="20" t="s">
        <v>27787</v>
      </c>
      <c r="K2247" s="24">
        <v>43282</v>
      </c>
      <c r="L2247" s="19">
        <v>0</v>
      </c>
      <c r="M2247" s="28">
        <v>489.95</v>
      </c>
      <c r="N2247" s="24"/>
    </row>
    <row r="2248" spans="2:14" hidden="1" x14ac:dyDescent="0.25">
      <c r="B2248" s="20">
        <v>28102956</v>
      </c>
      <c r="C2248" s="20"/>
      <c r="D2248" s="20"/>
      <c r="E2248" s="17" t="s">
        <v>8587</v>
      </c>
      <c r="F2248" s="21" t="s">
        <v>41</v>
      </c>
      <c r="G2248" s="21" t="s">
        <v>205</v>
      </c>
      <c r="H2248" s="21" t="s">
        <v>206</v>
      </c>
      <c r="I2248" s="20">
        <v>31020161048</v>
      </c>
      <c r="J2248" s="20" t="s">
        <v>27788</v>
      </c>
      <c r="K2248" s="24">
        <v>43282</v>
      </c>
      <c r="L2248" s="19">
        <v>0</v>
      </c>
      <c r="M2248" s="28">
        <v>489.95</v>
      </c>
      <c r="N2248" s="24"/>
    </row>
    <row r="2249" spans="2:14" hidden="1" x14ac:dyDescent="0.25">
      <c r="B2249" s="20">
        <v>28102957</v>
      </c>
      <c r="C2249" s="20"/>
      <c r="D2249" s="20"/>
      <c r="E2249" s="17" t="s">
        <v>8588</v>
      </c>
      <c r="F2249" s="21" t="s">
        <v>41</v>
      </c>
      <c r="G2249" s="21" t="s">
        <v>205</v>
      </c>
      <c r="H2249" s="21" t="s">
        <v>206</v>
      </c>
      <c r="I2249" s="20">
        <v>31020161050</v>
      </c>
      <c r="J2249" s="20" t="s">
        <v>27789</v>
      </c>
      <c r="K2249" s="24">
        <v>43282</v>
      </c>
      <c r="L2249" s="19">
        <v>0</v>
      </c>
      <c r="M2249" s="28">
        <v>489.95</v>
      </c>
      <c r="N2249" s="24"/>
    </row>
    <row r="2250" spans="2:14" hidden="1" x14ac:dyDescent="0.25">
      <c r="B2250" s="20">
        <v>28102958</v>
      </c>
      <c r="C2250" s="20"/>
      <c r="D2250" s="20"/>
      <c r="E2250" s="17" t="s">
        <v>8589</v>
      </c>
      <c r="F2250" s="21" t="s">
        <v>41</v>
      </c>
      <c r="G2250" s="21" t="s">
        <v>205</v>
      </c>
      <c r="H2250" s="21" t="s">
        <v>206</v>
      </c>
      <c r="I2250" s="20">
        <v>31020161052</v>
      </c>
      <c r="J2250" s="20" t="s">
        <v>27790</v>
      </c>
      <c r="K2250" s="24">
        <v>43282</v>
      </c>
      <c r="L2250" s="19">
        <v>0</v>
      </c>
      <c r="M2250" s="28">
        <v>489.95</v>
      </c>
      <c r="N2250" s="24"/>
    </row>
    <row r="2251" spans="2:14" hidden="1" x14ac:dyDescent="0.25">
      <c r="B2251" s="20">
        <v>28102959</v>
      </c>
      <c r="C2251" s="20"/>
      <c r="D2251" s="20"/>
      <c r="E2251" s="17" t="s">
        <v>8590</v>
      </c>
      <c r="F2251" s="21" t="s">
        <v>41</v>
      </c>
      <c r="G2251" s="21" t="s">
        <v>205</v>
      </c>
      <c r="H2251" s="21" t="s">
        <v>206</v>
      </c>
      <c r="I2251" s="20">
        <v>31020161054</v>
      </c>
      <c r="J2251" s="20" t="s">
        <v>27791</v>
      </c>
      <c r="K2251" s="24">
        <v>43282</v>
      </c>
      <c r="L2251" s="19">
        <v>0</v>
      </c>
      <c r="M2251" s="28">
        <v>489.95</v>
      </c>
      <c r="N2251" s="24"/>
    </row>
    <row r="2252" spans="2:14" hidden="1" x14ac:dyDescent="0.25">
      <c r="B2252" s="20">
        <v>28102960</v>
      </c>
      <c r="C2252" s="20"/>
      <c r="D2252" s="20"/>
      <c r="E2252" s="17" t="s">
        <v>8591</v>
      </c>
      <c r="F2252" s="21" t="s">
        <v>41</v>
      </c>
      <c r="G2252" s="21" t="s">
        <v>205</v>
      </c>
      <c r="H2252" s="21" t="s">
        <v>206</v>
      </c>
      <c r="I2252" s="20">
        <v>31020161056</v>
      </c>
      <c r="J2252" s="20" t="s">
        <v>27792</v>
      </c>
      <c r="K2252" s="24">
        <v>43282</v>
      </c>
      <c r="L2252" s="19">
        <v>0</v>
      </c>
      <c r="M2252" s="28">
        <v>489.95</v>
      </c>
      <c r="N2252" s="24"/>
    </row>
    <row r="2253" spans="2:14" hidden="1" x14ac:dyDescent="0.25">
      <c r="B2253" s="20">
        <v>28102961</v>
      </c>
      <c r="C2253" s="20"/>
      <c r="D2253" s="20"/>
      <c r="E2253" s="17" t="s">
        <v>8592</v>
      </c>
      <c r="F2253" s="21" t="s">
        <v>41</v>
      </c>
      <c r="G2253" s="21" t="s">
        <v>205</v>
      </c>
      <c r="H2253" s="21" t="s">
        <v>206</v>
      </c>
      <c r="I2253" s="20">
        <v>31020161058</v>
      </c>
      <c r="J2253" s="20" t="s">
        <v>27793</v>
      </c>
      <c r="K2253" s="24">
        <v>43282</v>
      </c>
      <c r="L2253" s="19">
        <v>0</v>
      </c>
      <c r="M2253" s="28">
        <v>489.95</v>
      </c>
      <c r="N2253" s="24"/>
    </row>
    <row r="2254" spans="2:14" hidden="1" x14ac:dyDescent="0.25">
      <c r="B2254" s="20">
        <v>28102962</v>
      </c>
      <c r="C2254" s="20"/>
      <c r="D2254" s="20"/>
      <c r="E2254" s="17" t="s">
        <v>8593</v>
      </c>
      <c r="F2254" s="21" t="s">
        <v>41</v>
      </c>
      <c r="G2254" s="21" t="s">
        <v>205</v>
      </c>
      <c r="H2254" s="21" t="s">
        <v>206</v>
      </c>
      <c r="I2254" s="20">
        <v>31020161060</v>
      </c>
      <c r="J2254" s="20" t="s">
        <v>27794</v>
      </c>
      <c r="K2254" s="24">
        <v>43282</v>
      </c>
      <c r="L2254" s="19">
        <v>0</v>
      </c>
      <c r="M2254" s="28">
        <v>489.95</v>
      </c>
      <c r="N2254" s="24"/>
    </row>
    <row r="2255" spans="2:14" hidden="1" x14ac:dyDescent="0.25">
      <c r="B2255" s="20">
        <v>28102963</v>
      </c>
      <c r="C2255" s="20"/>
      <c r="D2255" s="20"/>
      <c r="E2255" s="17" t="s">
        <v>8594</v>
      </c>
      <c r="F2255" s="21" t="s">
        <v>41</v>
      </c>
      <c r="G2255" s="21" t="s">
        <v>205</v>
      </c>
      <c r="H2255" s="21" t="s">
        <v>206</v>
      </c>
      <c r="I2255" s="20">
        <v>31020161062</v>
      </c>
      <c r="J2255" s="20" t="s">
        <v>27795</v>
      </c>
      <c r="K2255" s="24">
        <v>43282</v>
      </c>
      <c r="L2255" s="19">
        <v>0</v>
      </c>
      <c r="M2255" s="28">
        <v>489.95</v>
      </c>
      <c r="N2255" s="24"/>
    </row>
    <row r="2256" spans="2:14" hidden="1" x14ac:dyDescent="0.25">
      <c r="B2256" s="20">
        <v>28102964</v>
      </c>
      <c r="C2256" s="20"/>
      <c r="D2256" s="20"/>
      <c r="E2256" s="17" t="s">
        <v>8595</v>
      </c>
      <c r="F2256" s="21" t="s">
        <v>41</v>
      </c>
      <c r="G2256" s="21" t="s">
        <v>205</v>
      </c>
      <c r="H2256" s="21" t="s">
        <v>206</v>
      </c>
      <c r="I2256" s="20">
        <v>31020161064</v>
      </c>
      <c r="J2256" s="20" t="s">
        <v>27796</v>
      </c>
      <c r="K2256" s="24">
        <v>43282</v>
      </c>
      <c r="L2256" s="19">
        <v>0</v>
      </c>
      <c r="M2256" s="28">
        <v>489.95</v>
      </c>
      <c r="N2256" s="24"/>
    </row>
    <row r="2257" spans="1:14" hidden="1" x14ac:dyDescent="0.25">
      <c r="B2257" s="20">
        <v>28102965</v>
      </c>
      <c r="C2257" s="20"/>
      <c r="D2257" s="20"/>
      <c r="E2257" s="17" t="s">
        <v>8578</v>
      </c>
      <c r="F2257" s="21" t="s">
        <v>41</v>
      </c>
      <c r="G2257" s="21" t="s">
        <v>205</v>
      </c>
      <c r="H2257" s="21" t="s">
        <v>206</v>
      </c>
      <c r="I2257" s="20">
        <v>31020161246</v>
      </c>
      <c r="J2257" s="20" t="s">
        <v>27797</v>
      </c>
      <c r="K2257" s="24">
        <v>43282</v>
      </c>
      <c r="L2257" s="19">
        <v>0</v>
      </c>
      <c r="M2257" s="28">
        <v>489.95</v>
      </c>
      <c r="N2257" s="24"/>
    </row>
    <row r="2258" spans="1:14" hidden="1" x14ac:dyDescent="0.25">
      <c r="B2258" s="20">
        <v>28102966</v>
      </c>
      <c r="C2258" s="20"/>
      <c r="D2258" s="20"/>
      <c r="E2258" s="17" t="s">
        <v>8579</v>
      </c>
      <c r="F2258" s="21" t="s">
        <v>41</v>
      </c>
      <c r="G2258" s="21" t="s">
        <v>205</v>
      </c>
      <c r="H2258" s="21" t="s">
        <v>206</v>
      </c>
      <c r="I2258" s="20">
        <v>31020161248</v>
      </c>
      <c r="J2258" s="20" t="s">
        <v>27798</v>
      </c>
      <c r="K2258" s="24">
        <v>43282</v>
      </c>
      <c r="L2258" s="19">
        <v>0</v>
      </c>
      <c r="M2258" s="28">
        <v>489.95</v>
      </c>
      <c r="N2258" s="24"/>
    </row>
    <row r="2259" spans="1:14" hidden="1" x14ac:dyDescent="0.25">
      <c r="B2259" s="20">
        <v>28102967</v>
      </c>
      <c r="C2259" s="20"/>
      <c r="D2259" s="20"/>
      <c r="E2259" s="17" t="s">
        <v>8580</v>
      </c>
      <c r="F2259" s="21" t="s">
        <v>41</v>
      </c>
      <c r="G2259" s="21" t="s">
        <v>205</v>
      </c>
      <c r="H2259" s="21" t="s">
        <v>206</v>
      </c>
      <c r="I2259" s="20">
        <v>31020161250</v>
      </c>
      <c r="J2259" s="20" t="s">
        <v>27799</v>
      </c>
      <c r="K2259" s="24">
        <v>43282</v>
      </c>
      <c r="L2259" s="19">
        <v>0</v>
      </c>
      <c r="M2259" s="28">
        <v>489.95</v>
      </c>
      <c r="N2259" s="24"/>
    </row>
    <row r="2260" spans="1:14" hidden="1" x14ac:dyDescent="0.25">
      <c r="B2260" s="20">
        <v>28102968</v>
      </c>
      <c r="C2260" s="20"/>
      <c r="D2260" s="20"/>
      <c r="E2260" s="17" t="s">
        <v>8581</v>
      </c>
      <c r="F2260" s="21" t="s">
        <v>41</v>
      </c>
      <c r="G2260" s="21" t="s">
        <v>205</v>
      </c>
      <c r="H2260" s="21" t="s">
        <v>206</v>
      </c>
      <c r="I2260" s="20">
        <v>31020161252</v>
      </c>
      <c r="J2260" s="20" t="s">
        <v>27800</v>
      </c>
      <c r="K2260" s="24">
        <v>43282</v>
      </c>
      <c r="L2260" s="19">
        <v>0</v>
      </c>
      <c r="M2260" s="28">
        <v>489.95</v>
      </c>
      <c r="N2260" s="24"/>
    </row>
    <row r="2261" spans="1:14" hidden="1" x14ac:dyDescent="0.25">
      <c r="B2261" s="20">
        <v>28102969</v>
      </c>
      <c r="C2261" s="20"/>
      <c r="D2261" s="20"/>
      <c r="E2261" s="17" t="s">
        <v>8582</v>
      </c>
      <c r="F2261" s="21" t="s">
        <v>41</v>
      </c>
      <c r="G2261" s="21" t="s">
        <v>205</v>
      </c>
      <c r="H2261" s="21" t="s">
        <v>206</v>
      </c>
      <c r="I2261" s="20">
        <v>31020161254</v>
      </c>
      <c r="J2261" s="20" t="s">
        <v>27801</v>
      </c>
      <c r="K2261" s="24">
        <v>43282</v>
      </c>
      <c r="L2261" s="19">
        <v>0</v>
      </c>
      <c r="M2261" s="28">
        <v>489.95</v>
      </c>
      <c r="N2261" s="24"/>
    </row>
    <row r="2262" spans="1:14" hidden="1" x14ac:dyDescent="0.25">
      <c r="B2262" s="20">
        <v>28102970</v>
      </c>
      <c r="C2262" s="20"/>
      <c r="D2262" s="20"/>
      <c r="E2262" s="17" t="s">
        <v>8583</v>
      </c>
      <c r="F2262" s="21" t="s">
        <v>41</v>
      </c>
      <c r="G2262" s="21" t="s">
        <v>205</v>
      </c>
      <c r="H2262" s="21" t="s">
        <v>206</v>
      </c>
      <c r="I2262" s="20">
        <v>31020161256</v>
      </c>
      <c r="J2262" s="20" t="s">
        <v>27802</v>
      </c>
      <c r="K2262" s="24">
        <v>43282</v>
      </c>
      <c r="L2262" s="19">
        <v>0</v>
      </c>
      <c r="M2262" s="28">
        <v>489.95</v>
      </c>
      <c r="N2262" s="24"/>
    </row>
    <row r="2263" spans="1:14" hidden="1" x14ac:dyDescent="0.25">
      <c r="B2263" s="20">
        <v>28102971</v>
      </c>
      <c r="C2263" s="20"/>
      <c r="D2263" s="20"/>
      <c r="E2263" s="17" t="s">
        <v>8584</v>
      </c>
      <c r="F2263" s="21" t="s">
        <v>41</v>
      </c>
      <c r="G2263" s="21" t="s">
        <v>205</v>
      </c>
      <c r="H2263" s="21" t="s">
        <v>206</v>
      </c>
      <c r="I2263" s="20">
        <v>31020161258</v>
      </c>
      <c r="J2263" s="20" t="s">
        <v>27803</v>
      </c>
      <c r="K2263" s="24">
        <v>43282</v>
      </c>
      <c r="L2263" s="19">
        <v>0</v>
      </c>
      <c r="M2263" s="28">
        <v>489.95</v>
      </c>
      <c r="N2263" s="24"/>
    </row>
    <row r="2264" spans="1:14" hidden="1" x14ac:dyDescent="0.25">
      <c r="B2264" s="20">
        <v>28102972</v>
      </c>
      <c r="C2264" s="20"/>
      <c r="D2264" s="20"/>
      <c r="E2264" s="17" t="s">
        <v>8585</v>
      </c>
      <c r="F2264" s="21" t="s">
        <v>41</v>
      </c>
      <c r="G2264" s="21" t="s">
        <v>205</v>
      </c>
      <c r="H2264" s="21" t="s">
        <v>206</v>
      </c>
      <c r="I2264" s="20">
        <v>31020161260</v>
      </c>
      <c r="J2264" s="20" t="s">
        <v>27804</v>
      </c>
      <c r="K2264" s="24">
        <v>43282</v>
      </c>
      <c r="L2264" s="19">
        <v>0</v>
      </c>
      <c r="M2264" s="28">
        <v>489.95</v>
      </c>
      <c r="N2264" s="24"/>
    </row>
    <row r="2265" spans="1:14" hidden="1" x14ac:dyDescent="0.25">
      <c r="A2265" s="17" t="s">
        <v>27805</v>
      </c>
      <c r="B2265" s="20">
        <v>28102937</v>
      </c>
      <c r="C2265" s="20"/>
      <c r="D2265" s="20"/>
      <c r="E2265" s="17" t="s">
        <v>8568</v>
      </c>
      <c r="F2265" s="21" t="s">
        <v>41</v>
      </c>
      <c r="G2265" s="21" t="s">
        <v>205</v>
      </c>
      <c r="H2265" s="21" t="s">
        <v>206</v>
      </c>
      <c r="I2265" s="20">
        <v>31021161046</v>
      </c>
      <c r="J2265" s="20" t="s">
        <v>27806</v>
      </c>
      <c r="K2265" s="24">
        <v>43282</v>
      </c>
      <c r="L2265" s="19">
        <v>0</v>
      </c>
      <c r="M2265" s="28">
        <v>489.95</v>
      </c>
      <c r="N2265" s="24"/>
    </row>
    <row r="2266" spans="1:14" hidden="1" x14ac:dyDescent="0.25">
      <c r="A2266" s="17" t="s">
        <v>27807</v>
      </c>
      <c r="B2266" s="20">
        <v>28102938</v>
      </c>
      <c r="C2266" s="20"/>
      <c r="D2266" s="20"/>
      <c r="E2266" s="17" t="s">
        <v>8569</v>
      </c>
      <c r="F2266" s="21" t="s">
        <v>41</v>
      </c>
      <c r="G2266" s="21" t="s">
        <v>205</v>
      </c>
      <c r="H2266" s="21" t="s">
        <v>206</v>
      </c>
      <c r="I2266" s="20">
        <v>31021161048</v>
      </c>
      <c r="J2266" s="20" t="s">
        <v>27808</v>
      </c>
      <c r="K2266" s="24">
        <v>43282</v>
      </c>
      <c r="L2266" s="19">
        <v>0</v>
      </c>
      <c r="M2266" s="28">
        <v>489.95</v>
      </c>
      <c r="N2266" s="24"/>
    </row>
    <row r="2267" spans="1:14" hidden="1" x14ac:dyDescent="0.25">
      <c r="A2267" s="17" t="s">
        <v>27809</v>
      </c>
      <c r="B2267" s="20">
        <v>28102939</v>
      </c>
      <c r="C2267" s="20"/>
      <c r="D2267" s="20"/>
      <c r="E2267" s="17" t="s">
        <v>8570</v>
      </c>
      <c r="F2267" s="21" t="s">
        <v>41</v>
      </c>
      <c r="G2267" s="21" t="s">
        <v>205</v>
      </c>
      <c r="H2267" s="21" t="s">
        <v>206</v>
      </c>
      <c r="I2267" s="20">
        <v>31021161050</v>
      </c>
      <c r="J2267" s="20" t="s">
        <v>27810</v>
      </c>
      <c r="K2267" s="24">
        <v>43282</v>
      </c>
      <c r="L2267" s="19">
        <v>0</v>
      </c>
      <c r="M2267" s="28">
        <v>489.95</v>
      </c>
      <c r="N2267" s="24"/>
    </row>
    <row r="2268" spans="1:14" hidden="1" x14ac:dyDescent="0.25">
      <c r="A2268" s="17" t="s">
        <v>27811</v>
      </c>
      <c r="B2268" s="20">
        <v>28102940</v>
      </c>
      <c r="C2268" s="20"/>
      <c r="D2268" s="20"/>
      <c r="E2268" s="17" t="s">
        <v>8571</v>
      </c>
      <c r="F2268" s="21" t="s">
        <v>41</v>
      </c>
      <c r="G2268" s="21" t="s">
        <v>205</v>
      </c>
      <c r="H2268" s="21" t="s">
        <v>206</v>
      </c>
      <c r="I2268" s="20">
        <v>31021161052</v>
      </c>
      <c r="J2268" s="20" t="s">
        <v>27812</v>
      </c>
      <c r="K2268" s="24">
        <v>43282</v>
      </c>
      <c r="L2268" s="19">
        <v>0</v>
      </c>
      <c r="M2268" s="28">
        <v>489.95</v>
      </c>
      <c r="N2268" s="24"/>
    </row>
    <row r="2269" spans="1:14" hidden="1" x14ac:dyDescent="0.25">
      <c r="A2269" s="17" t="s">
        <v>27813</v>
      </c>
      <c r="B2269" s="20">
        <v>28102941</v>
      </c>
      <c r="C2269" s="20"/>
      <c r="D2269" s="20"/>
      <c r="E2269" s="17" t="s">
        <v>8572</v>
      </c>
      <c r="F2269" s="21" t="s">
        <v>41</v>
      </c>
      <c r="G2269" s="21" t="s">
        <v>205</v>
      </c>
      <c r="H2269" s="21" t="s">
        <v>206</v>
      </c>
      <c r="I2269" s="20">
        <v>31021161054</v>
      </c>
      <c r="J2269" s="20" t="s">
        <v>27814</v>
      </c>
      <c r="K2269" s="24">
        <v>43282</v>
      </c>
      <c r="L2269" s="19">
        <v>0</v>
      </c>
      <c r="M2269" s="28">
        <v>489.95</v>
      </c>
      <c r="N2269" s="24"/>
    </row>
    <row r="2270" spans="1:14" hidden="1" x14ac:dyDescent="0.25">
      <c r="A2270" s="17" t="s">
        <v>27815</v>
      </c>
      <c r="B2270" s="20">
        <v>28102942</v>
      </c>
      <c r="C2270" s="20"/>
      <c r="D2270" s="20"/>
      <c r="E2270" s="17" t="s">
        <v>8573</v>
      </c>
      <c r="F2270" s="21" t="s">
        <v>41</v>
      </c>
      <c r="G2270" s="21" t="s">
        <v>205</v>
      </c>
      <c r="H2270" s="21" t="s">
        <v>206</v>
      </c>
      <c r="I2270" s="20">
        <v>31021161056</v>
      </c>
      <c r="J2270" s="20" t="s">
        <v>27816</v>
      </c>
      <c r="K2270" s="24">
        <v>43282</v>
      </c>
      <c r="L2270" s="19">
        <v>0</v>
      </c>
      <c r="M2270" s="28">
        <v>489.95</v>
      </c>
      <c r="N2270" s="24"/>
    </row>
    <row r="2271" spans="1:14" hidden="1" x14ac:dyDescent="0.25">
      <c r="A2271" s="17" t="s">
        <v>27817</v>
      </c>
      <c r="B2271" s="20">
        <v>28102943</v>
      </c>
      <c r="C2271" s="20"/>
      <c r="D2271" s="20"/>
      <c r="E2271" s="17" t="s">
        <v>8574</v>
      </c>
      <c r="F2271" s="21" t="s">
        <v>41</v>
      </c>
      <c r="G2271" s="21" t="s">
        <v>205</v>
      </c>
      <c r="H2271" s="21" t="s">
        <v>206</v>
      </c>
      <c r="I2271" s="20">
        <v>31021161058</v>
      </c>
      <c r="J2271" s="20" t="s">
        <v>27818</v>
      </c>
      <c r="K2271" s="24">
        <v>43282</v>
      </c>
      <c r="L2271" s="19">
        <v>0</v>
      </c>
      <c r="M2271" s="28">
        <v>489.95</v>
      </c>
      <c r="N2271" s="24"/>
    </row>
    <row r="2272" spans="1:14" hidden="1" x14ac:dyDescent="0.25">
      <c r="A2272" s="17" t="s">
        <v>27819</v>
      </c>
      <c r="B2272" s="20">
        <v>28102944</v>
      </c>
      <c r="C2272" s="20"/>
      <c r="D2272" s="20"/>
      <c r="E2272" s="17" t="s">
        <v>8575</v>
      </c>
      <c r="F2272" s="21" t="s">
        <v>41</v>
      </c>
      <c r="G2272" s="21" t="s">
        <v>205</v>
      </c>
      <c r="H2272" s="21" t="s">
        <v>206</v>
      </c>
      <c r="I2272" s="20">
        <v>31021161060</v>
      </c>
      <c r="J2272" s="20" t="s">
        <v>27820</v>
      </c>
      <c r="K2272" s="24">
        <v>43282</v>
      </c>
      <c r="L2272" s="19">
        <v>0</v>
      </c>
      <c r="M2272" s="28">
        <v>489.95</v>
      </c>
      <c r="N2272" s="24"/>
    </row>
    <row r="2273" spans="1:14" hidden="1" x14ac:dyDescent="0.25">
      <c r="A2273" s="17" t="s">
        <v>27821</v>
      </c>
      <c r="B2273" s="20">
        <v>28102945</v>
      </c>
      <c r="C2273" s="20"/>
      <c r="D2273" s="20"/>
      <c r="E2273" s="17" t="s">
        <v>8576</v>
      </c>
      <c r="F2273" s="21" t="s">
        <v>41</v>
      </c>
      <c r="G2273" s="21" t="s">
        <v>205</v>
      </c>
      <c r="H2273" s="21" t="s">
        <v>206</v>
      </c>
      <c r="I2273" s="20">
        <v>31021161062</v>
      </c>
      <c r="J2273" s="20" t="s">
        <v>27822</v>
      </c>
      <c r="K2273" s="24">
        <v>43282</v>
      </c>
      <c r="L2273" s="19">
        <v>0</v>
      </c>
      <c r="M2273" s="28">
        <v>489.95</v>
      </c>
      <c r="N2273" s="24"/>
    </row>
    <row r="2274" spans="1:14" hidden="1" x14ac:dyDescent="0.25">
      <c r="A2274" s="17" t="s">
        <v>27823</v>
      </c>
      <c r="B2274" s="20">
        <v>28102946</v>
      </c>
      <c r="C2274" s="20"/>
      <c r="D2274" s="20"/>
      <c r="E2274" s="17" t="s">
        <v>8577</v>
      </c>
      <c r="F2274" s="21" t="s">
        <v>41</v>
      </c>
      <c r="G2274" s="21" t="s">
        <v>205</v>
      </c>
      <c r="H2274" s="21" t="s">
        <v>206</v>
      </c>
      <c r="I2274" s="20">
        <v>31021161064</v>
      </c>
      <c r="J2274" s="20" t="s">
        <v>27824</v>
      </c>
      <c r="K2274" s="24">
        <v>43282</v>
      </c>
      <c r="L2274" s="19">
        <v>0</v>
      </c>
      <c r="M2274" s="28">
        <v>489.95</v>
      </c>
      <c r="N2274" s="24"/>
    </row>
    <row r="2275" spans="1:14" hidden="1" x14ac:dyDescent="0.25">
      <c r="A2275" s="17" t="s">
        <v>27825</v>
      </c>
      <c r="B2275" s="20">
        <v>28102947</v>
      </c>
      <c r="C2275" s="20"/>
      <c r="D2275" s="20"/>
      <c r="E2275" s="17" t="s">
        <v>8560</v>
      </c>
      <c r="F2275" s="21" t="s">
        <v>41</v>
      </c>
      <c r="G2275" s="21" t="s">
        <v>205</v>
      </c>
      <c r="H2275" s="21" t="s">
        <v>206</v>
      </c>
      <c r="I2275" s="20">
        <v>31021161246</v>
      </c>
      <c r="J2275" s="20" t="s">
        <v>27826</v>
      </c>
      <c r="K2275" s="24">
        <v>43282</v>
      </c>
      <c r="L2275" s="19">
        <v>0</v>
      </c>
      <c r="M2275" s="28">
        <v>489.95</v>
      </c>
      <c r="N2275" s="24"/>
    </row>
    <row r="2276" spans="1:14" hidden="1" x14ac:dyDescent="0.25">
      <c r="A2276" s="17" t="s">
        <v>27827</v>
      </c>
      <c r="B2276" s="20">
        <v>28102948</v>
      </c>
      <c r="C2276" s="20"/>
      <c r="D2276" s="20"/>
      <c r="E2276" s="17" t="s">
        <v>8561</v>
      </c>
      <c r="F2276" s="21" t="s">
        <v>41</v>
      </c>
      <c r="G2276" s="21" t="s">
        <v>205</v>
      </c>
      <c r="H2276" s="21" t="s">
        <v>206</v>
      </c>
      <c r="I2276" s="20">
        <v>31021161248</v>
      </c>
      <c r="J2276" s="20" t="s">
        <v>27828</v>
      </c>
      <c r="K2276" s="24">
        <v>43282</v>
      </c>
      <c r="L2276" s="19">
        <v>0</v>
      </c>
      <c r="M2276" s="28">
        <v>489.95</v>
      </c>
      <c r="N2276" s="24"/>
    </row>
    <row r="2277" spans="1:14" hidden="1" x14ac:dyDescent="0.25">
      <c r="A2277" s="17" t="s">
        <v>27829</v>
      </c>
      <c r="B2277" s="20">
        <v>28102949</v>
      </c>
      <c r="C2277" s="20"/>
      <c r="D2277" s="20"/>
      <c r="E2277" s="17" t="s">
        <v>8562</v>
      </c>
      <c r="F2277" s="21" t="s">
        <v>41</v>
      </c>
      <c r="G2277" s="21" t="s">
        <v>205</v>
      </c>
      <c r="H2277" s="21" t="s">
        <v>206</v>
      </c>
      <c r="I2277" s="20">
        <v>31021161250</v>
      </c>
      <c r="J2277" s="20" t="s">
        <v>27830</v>
      </c>
      <c r="K2277" s="24">
        <v>43282</v>
      </c>
      <c r="L2277" s="19">
        <v>0</v>
      </c>
      <c r="M2277" s="28">
        <v>489.95</v>
      </c>
      <c r="N2277" s="24"/>
    </row>
    <row r="2278" spans="1:14" hidden="1" x14ac:dyDescent="0.25">
      <c r="A2278" s="17" t="s">
        <v>27831</v>
      </c>
      <c r="B2278" s="20">
        <v>28102950</v>
      </c>
      <c r="C2278" s="20"/>
      <c r="D2278" s="20"/>
      <c r="E2278" s="17" t="s">
        <v>8563</v>
      </c>
      <c r="F2278" s="21" t="s">
        <v>41</v>
      </c>
      <c r="G2278" s="21" t="s">
        <v>205</v>
      </c>
      <c r="H2278" s="21" t="s">
        <v>206</v>
      </c>
      <c r="I2278" s="20">
        <v>31021161252</v>
      </c>
      <c r="J2278" s="20" t="s">
        <v>27832</v>
      </c>
      <c r="K2278" s="24">
        <v>43282</v>
      </c>
      <c r="L2278" s="19">
        <v>0</v>
      </c>
      <c r="M2278" s="28">
        <v>489.95</v>
      </c>
      <c r="N2278" s="24"/>
    </row>
    <row r="2279" spans="1:14" hidden="1" x14ac:dyDescent="0.25">
      <c r="A2279" s="17" t="s">
        <v>27833</v>
      </c>
      <c r="B2279" s="20">
        <v>28102951</v>
      </c>
      <c r="C2279" s="20"/>
      <c r="D2279" s="20"/>
      <c r="E2279" s="17" t="s">
        <v>8564</v>
      </c>
      <c r="F2279" s="21" t="s">
        <v>41</v>
      </c>
      <c r="G2279" s="21" t="s">
        <v>205</v>
      </c>
      <c r="H2279" s="21" t="s">
        <v>206</v>
      </c>
      <c r="I2279" s="20">
        <v>31021161254</v>
      </c>
      <c r="J2279" s="20" t="s">
        <v>27834</v>
      </c>
      <c r="K2279" s="24">
        <v>43282</v>
      </c>
      <c r="L2279" s="19">
        <v>0</v>
      </c>
      <c r="M2279" s="28">
        <v>489.95</v>
      </c>
      <c r="N2279" s="24"/>
    </row>
    <row r="2280" spans="1:14" hidden="1" x14ac:dyDescent="0.25">
      <c r="A2280" s="17" t="s">
        <v>27835</v>
      </c>
      <c r="B2280" s="20">
        <v>28102952</v>
      </c>
      <c r="C2280" s="20"/>
      <c r="D2280" s="20"/>
      <c r="E2280" s="17" t="s">
        <v>8565</v>
      </c>
      <c r="F2280" s="21" t="s">
        <v>41</v>
      </c>
      <c r="G2280" s="21" t="s">
        <v>205</v>
      </c>
      <c r="H2280" s="21" t="s">
        <v>206</v>
      </c>
      <c r="I2280" s="20">
        <v>31021161256</v>
      </c>
      <c r="J2280" s="20" t="s">
        <v>27836</v>
      </c>
      <c r="K2280" s="24">
        <v>43282</v>
      </c>
      <c r="L2280" s="19">
        <v>0</v>
      </c>
      <c r="M2280" s="28">
        <v>489.95</v>
      </c>
      <c r="N2280" s="24"/>
    </row>
    <row r="2281" spans="1:14" hidden="1" x14ac:dyDescent="0.25">
      <c r="A2281" s="17" t="s">
        <v>27837</v>
      </c>
      <c r="B2281" s="20">
        <v>28102953</v>
      </c>
      <c r="C2281" s="20"/>
      <c r="D2281" s="20"/>
      <c r="E2281" s="17" t="s">
        <v>8566</v>
      </c>
      <c r="F2281" s="21" t="s">
        <v>41</v>
      </c>
      <c r="G2281" s="21" t="s">
        <v>205</v>
      </c>
      <c r="H2281" s="21" t="s">
        <v>206</v>
      </c>
      <c r="I2281" s="20">
        <v>31021161258</v>
      </c>
      <c r="J2281" s="20" t="s">
        <v>27838</v>
      </c>
      <c r="K2281" s="24">
        <v>43282</v>
      </c>
      <c r="L2281" s="19">
        <v>0</v>
      </c>
      <c r="M2281" s="28">
        <v>489.95</v>
      </c>
      <c r="N2281" s="24"/>
    </row>
    <row r="2282" spans="1:14" hidden="1" x14ac:dyDescent="0.25">
      <c r="A2282" s="17" t="s">
        <v>27839</v>
      </c>
      <c r="B2282" s="20">
        <v>28102954</v>
      </c>
      <c r="C2282" s="20"/>
      <c r="D2282" s="20"/>
      <c r="E2282" s="17" t="s">
        <v>8567</v>
      </c>
      <c r="F2282" s="21" t="s">
        <v>41</v>
      </c>
      <c r="G2282" s="21" t="s">
        <v>205</v>
      </c>
      <c r="H2282" s="21" t="s">
        <v>206</v>
      </c>
      <c r="I2282" s="20">
        <v>31021161260</v>
      </c>
      <c r="J2282" s="20" t="s">
        <v>27840</v>
      </c>
      <c r="K2282" s="24">
        <v>43282</v>
      </c>
      <c r="L2282" s="19">
        <v>0</v>
      </c>
      <c r="M2282" s="28">
        <v>489.95</v>
      </c>
      <c r="N2282" s="24"/>
    </row>
    <row r="2283" spans="1:14" hidden="1" x14ac:dyDescent="0.25">
      <c r="B2283" s="20">
        <v>28102734</v>
      </c>
      <c r="C2283" s="20"/>
      <c r="D2283" s="20"/>
      <c r="E2283" s="17" t="s">
        <v>8493</v>
      </c>
      <c r="F2283" s="21" t="s">
        <v>41</v>
      </c>
      <c r="G2283" s="21" t="s">
        <v>205</v>
      </c>
      <c r="H2283" s="21" t="s">
        <v>206</v>
      </c>
      <c r="I2283" s="20">
        <v>31050151048</v>
      </c>
      <c r="J2283" s="20" t="s">
        <v>27841</v>
      </c>
      <c r="K2283" s="24">
        <v>43052</v>
      </c>
      <c r="L2283" s="19">
        <v>0</v>
      </c>
      <c r="M2283" s="28">
        <v>649.95000000000005</v>
      </c>
      <c r="N2283" s="24"/>
    </row>
    <row r="2284" spans="1:14" hidden="1" x14ac:dyDescent="0.25">
      <c r="B2284" s="20">
        <v>28102735</v>
      </c>
      <c r="C2284" s="20"/>
      <c r="D2284" s="20"/>
      <c r="E2284" s="17" t="s">
        <v>8494</v>
      </c>
      <c r="F2284" s="21" t="s">
        <v>41</v>
      </c>
      <c r="G2284" s="21" t="s">
        <v>205</v>
      </c>
      <c r="H2284" s="21" t="s">
        <v>206</v>
      </c>
      <c r="I2284" s="20">
        <v>31050151050</v>
      </c>
      <c r="J2284" s="20" t="s">
        <v>27842</v>
      </c>
      <c r="K2284" s="24">
        <v>43052</v>
      </c>
      <c r="L2284" s="19">
        <v>0</v>
      </c>
      <c r="M2284" s="28">
        <v>649.95000000000005</v>
      </c>
      <c r="N2284" s="24"/>
    </row>
    <row r="2285" spans="1:14" hidden="1" x14ac:dyDescent="0.25">
      <c r="B2285" s="20">
        <v>28102736</v>
      </c>
      <c r="C2285" s="20"/>
      <c r="D2285" s="20"/>
      <c r="E2285" s="17" t="s">
        <v>8495</v>
      </c>
      <c r="F2285" s="21" t="s">
        <v>41</v>
      </c>
      <c r="G2285" s="21" t="s">
        <v>205</v>
      </c>
      <c r="H2285" s="21" t="s">
        <v>206</v>
      </c>
      <c r="I2285" s="20">
        <v>31050151052</v>
      </c>
      <c r="J2285" s="20" t="s">
        <v>27843</v>
      </c>
      <c r="K2285" s="24">
        <v>43052</v>
      </c>
      <c r="L2285" s="19">
        <v>0</v>
      </c>
      <c r="M2285" s="28">
        <v>649.95000000000005</v>
      </c>
      <c r="N2285" s="24"/>
    </row>
    <row r="2286" spans="1:14" hidden="1" x14ac:dyDescent="0.25">
      <c r="B2286" s="20">
        <v>28102737</v>
      </c>
      <c r="C2286" s="20"/>
      <c r="D2286" s="20"/>
      <c r="E2286" s="17" t="s">
        <v>8496</v>
      </c>
      <c r="F2286" s="21" t="s">
        <v>41</v>
      </c>
      <c r="G2286" s="21" t="s">
        <v>205</v>
      </c>
      <c r="H2286" s="21" t="s">
        <v>206</v>
      </c>
      <c r="I2286" s="20">
        <v>31050151054</v>
      </c>
      <c r="J2286" s="20" t="s">
        <v>27844</v>
      </c>
      <c r="K2286" s="24">
        <v>43052</v>
      </c>
      <c r="L2286" s="19">
        <v>0</v>
      </c>
      <c r="M2286" s="28">
        <v>649.95000000000005</v>
      </c>
      <c r="N2286" s="24"/>
    </row>
    <row r="2287" spans="1:14" hidden="1" x14ac:dyDescent="0.25">
      <c r="B2287" s="20">
        <v>28102738</v>
      </c>
      <c r="C2287" s="20"/>
      <c r="D2287" s="20"/>
      <c r="E2287" s="17" t="s">
        <v>8497</v>
      </c>
      <c r="F2287" s="21" t="s">
        <v>41</v>
      </c>
      <c r="G2287" s="21" t="s">
        <v>205</v>
      </c>
      <c r="H2287" s="21" t="s">
        <v>206</v>
      </c>
      <c r="I2287" s="20">
        <v>31050151056</v>
      </c>
      <c r="J2287" s="20" t="s">
        <v>27845</v>
      </c>
      <c r="K2287" s="24">
        <v>43052</v>
      </c>
      <c r="L2287" s="19">
        <v>0</v>
      </c>
      <c r="M2287" s="28">
        <v>649.95000000000005</v>
      </c>
      <c r="N2287" s="24"/>
    </row>
    <row r="2288" spans="1:14" hidden="1" x14ac:dyDescent="0.25">
      <c r="B2288" s="20">
        <v>28102739</v>
      </c>
      <c r="C2288" s="20"/>
      <c r="D2288" s="20"/>
      <c r="E2288" s="17" t="s">
        <v>8498</v>
      </c>
      <c r="F2288" s="21" t="s">
        <v>41</v>
      </c>
      <c r="G2288" s="21" t="s">
        <v>205</v>
      </c>
      <c r="H2288" s="21" t="s">
        <v>206</v>
      </c>
      <c r="I2288" s="20">
        <v>31050151058</v>
      </c>
      <c r="J2288" s="20" t="s">
        <v>27846</v>
      </c>
      <c r="K2288" s="24">
        <v>43052</v>
      </c>
      <c r="L2288" s="19">
        <v>0</v>
      </c>
      <c r="M2288" s="28">
        <v>649.95000000000005</v>
      </c>
      <c r="N2288" s="24"/>
    </row>
    <row r="2289" spans="2:14" hidden="1" x14ac:dyDescent="0.25">
      <c r="B2289" s="20">
        <v>28102740</v>
      </c>
      <c r="C2289" s="20"/>
      <c r="D2289" s="20"/>
      <c r="E2289" s="17" t="s">
        <v>8499</v>
      </c>
      <c r="F2289" s="21" t="s">
        <v>41</v>
      </c>
      <c r="G2289" s="21" t="s">
        <v>205</v>
      </c>
      <c r="H2289" s="21" t="s">
        <v>206</v>
      </c>
      <c r="I2289" s="20">
        <v>31050151060</v>
      </c>
      <c r="J2289" s="20" t="s">
        <v>27847</v>
      </c>
      <c r="K2289" s="24">
        <v>43052</v>
      </c>
      <c r="L2289" s="19">
        <v>0</v>
      </c>
      <c r="M2289" s="28">
        <v>649.95000000000005</v>
      </c>
      <c r="N2289" s="24"/>
    </row>
    <row r="2290" spans="2:14" hidden="1" x14ac:dyDescent="0.25">
      <c r="B2290" s="20">
        <v>28102741</v>
      </c>
      <c r="C2290" s="20"/>
      <c r="D2290" s="20"/>
      <c r="E2290" s="17" t="s">
        <v>8500</v>
      </c>
      <c r="F2290" s="21" t="s">
        <v>41</v>
      </c>
      <c r="G2290" s="21" t="s">
        <v>205</v>
      </c>
      <c r="H2290" s="21" t="s">
        <v>206</v>
      </c>
      <c r="I2290" s="20">
        <v>31050151062</v>
      </c>
      <c r="J2290" s="20" t="s">
        <v>27848</v>
      </c>
      <c r="K2290" s="24">
        <v>43052</v>
      </c>
      <c r="L2290" s="19">
        <v>0</v>
      </c>
      <c r="M2290" s="28">
        <v>649.95000000000005</v>
      </c>
      <c r="N2290" s="24"/>
    </row>
    <row r="2291" spans="2:14" hidden="1" x14ac:dyDescent="0.25">
      <c r="B2291" s="20">
        <v>28102742</v>
      </c>
      <c r="C2291" s="20"/>
      <c r="D2291" s="20"/>
      <c r="E2291" s="17" t="s">
        <v>8501</v>
      </c>
      <c r="F2291" s="21" t="s">
        <v>41</v>
      </c>
      <c r="G2291" s="21" t="s">
        <v>205</v>
      </c>
      <c r="H2291" s="21" t="s">
        <v>206</v>
      </c>
      <c r="I2291" s="20">
        <v>31050151064</v>
      </c>
      <c r="J2291" s="20" t="s">
        <v>27849</v>
      </c>
      <c r="K2291" s="24">
        <v>43052</v>
      </c>
      <c r="L2291" s="19">
        <v>0</v>
      </c>
      <c r="M2291" s="28">
        <v>649.95000000000005</v>
      </c>
      <c r="N2291" s="24"/>
    </row>
    <row r="2292" spans="2:14" hidden="1" x14ac:dyDescent="0.25">
      <c r="B2292" s="20">
        <v>28102743</v>
      </c>
      <c r="C2292" s="20"/>
      <c r="D2292" s="20"/>
      <c r="E2292" s="17" t="s">
        <v>8472</v>
      </c>
      <c r="F2292" s="21" t="s">
        <v>41</v>
      </c>
      <c r="G2292" s="21" t="s">
        <v>205</v>
      </c>
      <c r="H2292" s="21" t="s">
        <v>206</v>
      </c>
      <c r="I2292" s="20">
        <v>31050151248</v>
      </c>
      <c r="J2292" s="20" t="s">
        <v>27850</v>
      </c>
      <c r="K2292" s="24">
        <v>43052</v>
      </c>
      <c r="L2292" s="19">
        <v>0</v>
      </c>
      <c r="M2292" s="28">
        <v>649.95000000000005</v>
      </c>
      <c r="N2292" s="24"/>
    </row>
    <row r="2293" spans="2:14" hidden="1" x14ac:dyDescent="0.25">
      <c r="B2293" s="20">
        <v>28102744</v>
      </c>
      <c r="C2293" s="20"/>
      <c r="D2293" s="20"/>
      <c r="E2293" s="17" t="s">
        <v>8473</v>
      </c>
      <c r="F2293" s="21" t="s">
        <v>41</v>
      </c>
      <c r="G2293" s="21" t="s">
        <v>205</v>
      </c>
      <c r="H2293" s="21" t="s">
        <v>206</v>
      </c>
      <c r="I2293" s="20">
        <v>31050151250</v>
      </c>
      <c r="J2293" s="20" t="s">
        <v>27851</v>
      </c>
      <c r="K2293" s="24">
        <v>43052</v>
      </c>
      <c r="L2293" s="19">
        <v>0</v>
      </c>
      <c r="M2293" s="28">
        <v>649.95000000000005</v>
      </c>
      <c r="N2293" s="24"/>
    </row>
    <row r="2294" spans="2:14" hidden="1" x14ac:dyDescent="0.25">
      <c r="B2294" s="20">
        <v>28102745</v>
      </c>
      <c r="C2294" s="20"/>
      <c r="D2294" s="20"/>
      <c r="E2294" s="17" t="s">
        <v>8474</v>
      </c>
      <c r="F2294" s="21" t="s">
        <v>41</v>
      </c>
      <c r="G2294" s="21" t="s">
        <v>205</v>
      </c>
      <c r="H2294" s="21" t="s">
        <v>206</v>
      </c>
      <c r="I2294" s="20">
        <v>31050151252</v>
      </c>
      <c r="J2294" s="20" t="s">
        <v>27852</v>
      </c>
      <c r="K2294" s="24">
        <v>43052</v>
      </c>
      <c r="L2294" s="19">
        <v>0</v>
      </c>
      <c r="M2294" s="28">
        <v>649.95000000000005</v>
      </c>
      <c r="N2294" s="24"/>
    </row>
    <row r="2295" spans="2:14" hidden="1" x14ac:dyDescent="0.25">
      <c r="B2295" s="20">
        <v>28102746</v>
      </c>
      <c r="C2295" s="20"/>
      <c r="D2295" s="20"/>
      <c r="E2295" s="17" t="s">
        <v>8475</v>
      </c>
      <c r="F2295" s="21" t="s">
        <v>41</v>
      </c>
      <c r="G2295" s="21" t="s">
        <v>205</v>
      </c>
      <c r="H2295" s="21" t="s">
        <v>206</v>
      </c>
      <c r="I2295" s="20">
        <v>31050151254</v>
      </c>
      <c r="J2295" s="20" t="s">
        <v>27853</v>
      </c>
      <c r="K2295" s="24">
        <v>43052</v>
      </c>
      <c r="L2295" s="19">
        <v>0</v>
      </c>
      <c r="M2295" s="28">
        <v>649.95000000000005</v>
      </c>
      <c r="N2295" s="24"/>
    </row>
    <row r="2296" spans="2:14" hidden="1" x14ac:dyDescent="0.25">
      <c r="B2296" s="20">
        <v>28102747</v>
      </c>
      <c r="C2296" s="20"/>
      <c r="D2296" s="20"/>
      <c r="E2296" s="17" t="s">
        <v>8476</v>
      </c>
      <c r="F2296" s="21" t="s">
        <v>41</v>
      </c>
      <c r="G2296" s="21" t="s">
        <v>205</v>
      </c>
      <c r="H2296" s="21" t="s">
        <v>206</v>
      </c>
      <c r="I2296" s="20">
        <v>31050151256</v>
      </c>
      <c r="J2296" s="20" t="s">
        <v>27854</v>
      </c>
      <c r="K2296" s="24">
        <v>43052</v>
      </c>
      <c r="L2296" s="19">
        <v>0</v>
      </c>
      <c r="M2296" s="28">
        <v>649.95000000000005</v>
      </c>
      <c r="N2296" s="24"/>
    </row>
    <row r="2297" spans="2:14" hidden="1" x14ac:dyDescent="0.25">
      <c r="B2297" s="20">
        <v>28102748</v>
      </c>
      <c r="C2297" s="20"/>
      <c r="D2297" s="20"/>
      <c r="E2297" s="17" t="s">
        <v>8477</v>
      </c>
      <c r="F2297" s="21" t="s">
        <v>41</v>
      </c>
      <c r="G2297" s="21" t="s">
        <v>205</v>
      </c>
      <c r="H2297" s="21" t="s">
        <v>206</v>
      </c>
      <c r="I2297" s="20">
        <v>31050151258</v>
      </c>
      <c r="J2297" s="20" t="s">
        <v>27855</v>
      </c>
      <c r="K2297" s="24">
        <v>43052</v>
      </c>
      <c r="L2297" s="19">
        <v>0</v>
      </c>
      <c r="M2297" s="28">
        <v>649.95000000000005</v>
      </c>
      <c r="N2297" s="24"/>
    </row>
    <row r="2298" spans="2:14" hidden="1" x14ac:dyDescent="0.25">
      <c r="B2298" s="20">
        <v>28102749</v>
      </c>
      <c r="C2298" s="20"/>
      <c r="D2298" s="20"/>
      <c r="E2298" s="17" t="s">
        <v>8478</v>
      </c>
      <c r="F2298" s="21" t="s">
        <v>41</v>
      </c>
      <c r="G2298" s="21" t="s">
        <v>205</v>
      </c>
      <c r="H2298" s="21" t="s">
        <v>206</v>
      </c>
      <c r="I2298" s="20">
        <v>31050151260</v>
      </c>
      <c r="J2298" s="20" t="s">
        <v>27856</v>
      </c>
      <c r="K2298" s="24">
        <v>43052</v>
      </c>
      <c r="L2298" s="19">
        <v>0</v>
      </c>
      <c r="M2298" s="28">
        <v>649.95000000000005</v>
      </c>
      <c r="N2298" s="24"/>
    </row>
    <row r="2299" spans="2:14" hidden="1" x14ac:dyDescent="0.25">
      <c r="B2299" s="20">
        <v>28102865</v>
      </c>
      <c r="C2299" s="20"/>
      <c r="D2299" s="20"/>
      <c r="E2299" s="17" t="s">
        <v>8728</v>
      </c>
      <c r="F2299" s="21" t="s">
        <v>41</v>
      </c>
      <c r="G2299" s="21" t="s">
        <v>205</v>
      </c>
      <c r="H2299" s="21" t="s">
        <v>206</v>
      </c>
      <c r="I2299" s="20">
        <v>31050161046</v>
      </c>
      <c r="J2299" s="20" t="s">
        <v>27857</v>
      </c>
      <c r="K2299" s="24">
        <v>43617</v>
      </c>
      <c r="L2299" s="19">
        <v>0</v>
      </c>
      <c r="M2299" s="28">
        <v>599.95000000000005</v>
      </c>
      <c r="N2299" s="24"/>
    </row>
    <row r="2300" spans="2:14" hidden="1" x14ac:dyDescent="0.25">
      <c r="B2300" s="20">
        <v>28102866</v>
      </c>
      <c r="C2300" s="20"/>
      <c r="D2300" s="20"/>
      <c r="E2300" s="17" t="s">
        <v>8729</v>
      </c>
      <c r="F2300" s="21" t="s">
        <v>41</v>
      </c>
      <c r="G2300" s="21" t="s">
        <v>205</v>
      </c>
      <c r="H2300" s="21" t="s">
        <v>206</v>
      </c>
      <c r="I2300" s="20">
        <v>31050161048</v>
      </c>
      <c r="J2300" s="20" t="s">
        <v>27858</v>
      </c>
      <c r="K2300" s="24">
        <v>43617</v>
      </c>
      <c r="L2300" s="19">
        <v>0</v>
      </c>
      <c r="M2300" s="28">
        <v>599.95000000000005</v>
      </c>
      <c r="N2300" s="24"/>
    </row>
    <row r="2301" spans="2:14" hidden="1" x14ac:dyDescent="0.25">
      <c r="B2301" s="20">
        <v>28102867</v>
      </c>
      <c r="C2301" s="20"/>
      <c r="D2301" s="20"/>
      <c r="E2301" s="17" t="s">
        <v>8730</v>
      </c>
      <c r="F2301" s="21" t="s">
        <v>41</v>
      </c>
      <c r="G2301" s="21" t="s">
        <v>205</v>
      </c>
      <c r="H2301" s="21" t="s">
        <v>206</v>
      </c>
      <c r="I2301" s="20">
        <v>31050161050</v>
      </c>
      <c r="J2301" s="20" t="s">
        <v>27859</v>
      </c>
      <c r="K2301" s="24">
        <v>43617</v>
      </c>
      <c r="L2301" s="19">
        <v>0</v>
      </c>
      <c r="M2301" s="28">
        <v>599.95000000000005</v>
      </c>
      <c r="N2301" s="24"/>
    </row>
    <row r="2302" spans="2:14" hidden="1" x14ac:dyDescent="0.25">
      <c r="B2302" s="20">
        <v>28102868</v>
      </c>
      <c r="C2302" s="20"/>
      <c r="D2302" s="20"/>
      <c r="E2302" s="17" t="s">
        <v>8731</v>
      </c>
      <c r="F2302" s="21" t="s">
        <v>41</v>
      </c>
      <c r="G2302" s="21" t="s">
        <v>205</v>
      </c>
      <c r="H2302" s="21" t="s">
        <v>206</v>
      </c>
      <c r="I2302" s="20">
        <v>31050161052</v>
      </c>
      <c r="J2302" s="20" t="s">
        <v>27860</v>
      </c>
      <c r="K2302" s="24">
        <v>43617</v>
      </c>
      <c r="L2302" s="19">
        <v>0</v>
      </c>
      <c r="M2302" s="28">
        <v>599.95000000000005</v>
      </c>
      <c r="N2302" s="24"/>
    </row>
    <row r="2303" spans="2:14" hidden="1" x14ac:dyDescent="0.25">
      <c r="B2303" s="20">
        <v>28102869</v>
      </c>
      <c r="C2303" s="20"/>
      <c r="D2303" s="20"/>
      <c r="E2303" s="17" t="s">
        <v>8732</v>
      </c>
      <c r="F2303" s="21" t="s">
        <v>41</v>
      </c>
      <c r="G2303" s="21" t="s">
        <v>205</v>
      </c>
      <c r="H2303" s="21" t="s">
        <v>206</v>
      </c>
      <c r="I2303" s="20">
        <v>31050161054</v>
      </c>
      <c r="J2303" s="20" t="s">
        <v>27861</v>
      </c>
      <c r="K2303" s="24">
        <v>43617</v>
      </c>
      <c r="L2303" s="19">
        <v>0</v>
      </c>
      <c r="M2303" s="28">
        <v>599.95000000000005</v>
      </c>
      <c r="N2303" s="24"/>
    </row>
    <row r="2304" spans="2:14" hidden="1" x14ac:dyDescent="0.25">
      <c r="B2304" s="20">
        <v>28102870</v>
      </c>
      <c r="C2304" s="20"/>
      <c r="D2304" s="20"/>
      <c r="E2304" s="17" t="s">
        <v>8733</v>
      </c>
      <c r="F2304" s="21" t="s">
        <v>41</v>
      </c>
      <c r="G2304" s="21" t="s">
        <v>205</v>
      </c>
      <c r="H2304" s="21" t="s">
        <v>206</v>
      </c>
      <c r="I2304" s="20">
        <v>31050161056</v>
      </c>
      <c r="J2304" s="20" t="s">
        <v>27862</v>
      </c>
      <c r="K2304" s="24">
        <v>43617</v>
      </c>
      <c r="L2304" s="19">
        <v>0</v>
      </c>
      <c r="M2304" s="28">
        <v>599.95000000000005</v>
      </c>
      <c r="N2304" s="24"/>
    </row>
    <row r="2305" spans="2:14" hidden="1" x14ac:dyDescent="0.25">
      <c r="B2305" s="20">
        <v>28102871</v>
      </c>
      <c r="C2305" s="20"/>
      <c r="D2305" s="20"/>
      <c r="E2305" s="17" t="s">
        <v>8734</v>
      </c>
      <c r="F2305" s="21" t="s">
        <v>41</v>
      </c>
      <c r="G2305" s="21" t="s">
        <v>205</v>
      </c>
      <c r="H2305" s="21" t="s">
        <v>206</v>
      </c>
      <c r="I2305" s="20">
        <v>31050161058</v>
      </c>
      <c r="J2305" s="20" t="s">
        <v>27863</v>
      </c>
      <c r="K2305" s="24">
        <v>43617</v>
      </c>
      <c r="L2305" s="19">
        <v>0</v>
      </c>
      <c r="M2305" s="28">
        <v>599.95000000000005</v>
      </c>
      <c r="N2305" s="24"/>
    </row>
    <row r="2306" spans="2:14" hidden="1" x14ac:dyDescent="0.25">
      <c r="B2306" s="20">
        <v>28102872</v>
      </c>
      <c r="C2306" s="20"/>
      <c r="D2306" s="20"/>
      <c r="E2306" s="17" t="s">
        <v>8735</v>
      </c>
      <c r="F2306" s="21" t="s">
        <v>41</v>
      </c>
      <c r="G2306" s="21" t="s">
        <v>205</v>
      </c>
      <c r="H2306" s="21" t="s">
        <v>206</v>
      </c>
      <c r="I2306" s="20">
        <v>31050161060</v>
      </c>
      <c r="J2306" s="20" t="s">
        <v>27864</v>
      </c>
      <c r="K2306" s="24">
        <v>43617</v>
      </c>
      <c r="L2306" s="19">
        <v>0</v>
      </c>
      <c r="M2306" s="28">
        <v>599.95000000000005</v>
      </c>
      <c r="N2306" s="24"/>
    </row>
    <row r="2307" spans="2:14" hidden="1" x14ac:dyDescent="0.25">
      <c r="B2307" s="20">
        <v>28102873</v>
      </c>
      <c r="C2307" s="20"/>
      <c r="D2307" s="20"/>
      <c r="E2307" s="17" t="s">
        <v>8736</v>
      </c>
      <c r="F2307" s="21" t="s">
        <v>41</v>
      </c>
      <c r="G2307" s="21" t="s">
        <v>205</v>
      </c>
      <c r="H2307" s="21" t="s">
        <v>206</v>
      </c>
      <c r="I2307" s="20">
        <v>31050161062</v>
      </c>
      <c r="J2307" s="20" t="s">
        <v>27865</v>
      </c>
      <c r="K2307" s="24">
        <v>43617</v>
      </c>
      <c r="L2307" s="19">
        <v>0</v>
      </c>
      <c r="M2307" s="28">
        <v>599.95000000000005</v>
      </c>
      <c r="N2307" s="24"/>
    </row>
    <row r="2308" spans="2:14" hidden="1" x14ac:dyDescent="0.25">
      <c r="B2308" s="20">
        <v>28102874</v>
      </c>
      <c r="C2308" s="20"/>
      <c r="D2308" s="20"/>
      <c r="E2308" s="17" t="s">
        <v>8737</v>
      </c>
      <c r="F2308" s="21" t="s">
        <v>41</v>
      </c>
      <c r="G2308" s="21" t="s">
        <v>205</v>
      </c>
      <c r="H2308" s="21" t="s">
        <v>206</v>
      </c>
      <c r="I2308" s="20">
        <v>31050161064</v>
      </c>
      <c r="J2308" s="20" t="s">
        <v>27866</v>
      </c>
      <c r="K2308" s="24">
        <v>43617</v>
      </c>
      <c r="L2308" s="19">
        <v>0</v>
      </c>
      <c r="M2308" s="28">
        <v>599.95000000000005</v>
      </c>
      <c r="N2308" s="24"/>
    </row>
    <row r="2309" spans="2:14" hidden="1" x14ac:dyDescent="0.25">
      <c r="B2309" s="20">
        <v>28102883</v>
      </c>
      <c r="C2309" s="20"/>
      <c r="D2309" s="20"/>
      <c r="E2309" s="17" t="s">
        <v>8701</v>
      </c>
      <c r="F2309" s="21" t="s">
        <v>41</v>
      </c>
      <c r="G2309" s="21" t="s">
        <v>205</v>
      </c>
      <c r="H2309" s="21" t="s">
        <v>206</v>
      </c>
      <c r="I2309" s="20">
        <v>31051161046</v>
      </c>
      <c r="J2309" s="20" t="s">
        <v>27867</v>
      </c>
      <c r="K2309" s="24">
        <v>43617</v>
      </c>
      <c r="L2309" s="19">
        <v>0</v>
      </c>
      <c r="M2309" s="28">
        <v>599.95000000000005</v>
      </c>
      <c r="N2309" s="24"/>
    </row>
    <row r="2310" spans="2:14" hidden="1" x14ac:dyDescent="0.25">
      <c r="B2310" s="20">
        <v>28102884</v>
      </c>
      <c r="C2310" s="20"/>
      <c r="D2310" s="20"/>
      <c r="E2310" s="17" t="s">
        <v>8702</v>
      </c>
      <c r="F2310" s="21" t="s">
        <v>41</v>
      </c>
      <c r="G2310" s="21" t="s">
        <v>205</v>
      </c>
      <c r="H2310" s="21" t="s">
        <v>206</v>
      </c>
      <c r="I2310" s="20">
        <v>31051161048</v>
      </c>
      <c r="J2310" s="20" t="s">
        <v>27868</v>
      </c>
      <c r="K2310" s="24">
        <v>43617</v>
      </c>
      <c r="L2310" s="19">
        <v>0</v>
      </c>
      <c r="M2310" s="28">
        <v>599.95000000000005</v>
      </c>
      <c r="N2310" s="24"/>
    </row>
    <row r="2311" spans="2:14" hidden="1" x14ac:dyDescent="0.25">
      <c r="B2311" s="20">
        <v>28102885</v>
      </c>
      <c r="C2311" s="20"/>
      <c r="D2311" s="20"/>
      <c r="E2311" s="17" t="s">
        <v>8703</v>
      </c>
      <c r="F2311" s="21" t="s">
        <v>41</v>
      </c>
      <c r="G2311" s="21" t="s">
        <v>205</v>
      </c>
      <c r="H2311" s="21" t="s">
        <v>206</v>
      </c>
      <c r="I2311" s="20">
        <v>31051161050</v>
      </c>
      <c r="J2311" s="20" t="s">
        <v>27869</v>
      </c>
      <c r="K2311" s="24">
        <v>43617</v>
      </c>
      <c r="L2311" s="19">
        <v>0</v>
      </c>
      <c r="M2311" s="28">
        <v>599.95000000000005</v>
      </c>
      <c r="N2311" s="24"/>
    </row>
    <row r="2312" spans="2:14" hidden="1" x14ac:dyDescent="0.25">
      <c r="B2312" s="20">
        <v>28102886</v>
      </c>
      <c r="C2312" s="20"/>
      <c r="D2312" s="20"/>
      <c r="E2312" s="17" t="s">
        <v>8704</v>
      </c>
      <c r="F2312" s="21" t="s">
        <v>41</v>
      </c>
      <c r="G2312" s="21" t="s">
        <v>205</v>
      </c>
      <c r="H2312" s="21" t="s">
        <v>206</v>
      </c>
      <c r="I2312" s="20">
        <v>31051161052</v>
      </c>
      <c r="J2312" s="20" t="s">
        <v>27870</v>
      </c>
      <c r="K2312" s="24">
        <v>43617</v>
      </c>
      <c r="L2312" s="19">
        <v>0</v>
      </c>
      <c r="M2312" s="28">
        <v>599.95000000000005</v>
      </c>
      <c r="N2312" s="24"/>
    </row>
    <row r="2313" spans="2:14" hidden="1" x14ac:dyDescent="0.25">
      <c r="B2313" s="20">
        <v>28102887</v>
      </c>
      <c r="C2313" s="20"/>
      <c r="D2313" s="20"/>
      <c r="E2313" s="17" t="s">
        <v>8705</v>
      </c>
      <c r="F2313" s="21" t="s">
        <v>41</v>
      </c>
      <c r="G2313" s="21" t="s">
        <v>205</v>
      </c>
      <c r="H2313" s="21" t="s">
        <v>206</v>
      </c>
      <c r="I2313" s="20">
        <v>31051161054</v>
      </c>
      <c r="J2313" s="20" t="s">
        <v>27871</v>
      </c>
      <c r="K2313" s="24">
        <v>43617</v>
      </c>
      <c r="L2313" s="19">
        <v>0</v>
      </c>
      <c r="M2313" s="28">
        <v>599.95000000000005</v>
      </c>
      <c r="N2313" s="24"/>
    </row>
    <row r="2314" spans="2:14" hidden="1" x14ac:dyDescent="0.25">
      <c r="B2314" s="20">
        <v>28102888</v>
      </c>
      <c r="C2314" s="20"/>
      <c r="D2314" s="20"/>
      <c r="E2314" s="17" t="s">
        <v>8706</v>
      </c>
      <c r="F2314" s="21" t="s">
        <v>41</v>
      </c>
      <c r="G2314" s="21" t="s">
        <v>205</v>
      </c>
      <c r="H2314" s="21" t="s">
        <v>206</v>
      </c>
      <c r="I2314" s="20">
        <v>31051161056</v>
      </c>
      <c r="J2314" s="20" t="s">
        <v>27872</v>
      </c>
      <c r="K2314" s="24">
        <v>43617</v>
      </c>
      <c r="L2314" s="19">
        <v>0</v>
      </c>
      <c r="M2314" s="28">
        <v>599.95000000000005</v>
      </c>
      <c r="N2314" s="24"/>
    </row>
    <row r="2315" spans="2:14" hidden="1" x14ac:dyDescent="0.25">
      <c r="B2315" s="20">
        <v>28102889</v>
      </c>
      <c r="C2315" s="20"/>
      <c r="D2315" s="20"/>
      <c r="E2315" s="17" t="s">
        <v>8707</v>
      </c>
      <c r="F2315" s="21" t="s">
        <v>41</v>
      </c>
      <c r="G2315" s="21" t="s">
        <v>205</v>
      </c>
      <c r="H2315" s="21" t="s">
        <v>206</v>
      </c>
      <c r="I2315" s="20">
        <v>31051161058</v>
      </c>
      <c r="J2315" s="20" t="s">
        <v>27873</v>
      </c>
      <c r="K2315" s="24">
        <v>43617</v>
      </c>
      <c r="L2315" s="19">
        <v>0</v>
      </c>
      <c r="M2315" s="28">
        <v>599.95000000000005</v>
      </c>
      <c r="N2315" s="24"/>
    </row>
    <row r="2316" spans="2:14" hidden="1" x14ac:dyDescent="0.25">
      <c r="B2316" s="20">
        <v>28102890</v>
      </c>
      <c r="C2316" s="20"/>
      <c r="D2316" s="20"/>
      <c r="E2316" s="17" t="s">
        <v>8708</v>
      </c>
      <c r="F2316" s="21" t="s">
        <v>41</v>
      </c>
      <c r="G2316" s="21" t="s">
        <v>205</v>
      </c>
      <c r="H2316" s="21" t="s">
        <v>206</v>
      </c>
      <c r="I2316" s="20">
        <v>31051161060</v>
      </c>
      <c r="J2316" s="20" t="s">
        <v>27874</v>
      </c>
      <c r="K2316" s="24">
        <v>43617</v>
      </c>
      <c r="L2316" s="19">
        <v>0</v>
      </c>
      <c r="M2316" s="28">
        <v>599.95000000000005</v>
      </c>
      <c r="N2316" s="24"/>
    </row>
    <row r="2317" spans="2:14" hidden="1" x14ac:dyDescent="0.25">
      <c r="B2317" s="20">
        <v>28102891</v>
      </c>
      <c r="C2317" s="20"/>
      <c r="D2317" s="20"/>
      <c r="E2317" s="17" t="s">
        <v>8709</v>
      </c>
      <c r="F2317" s="21" t="s">
        <v>41</v>
      </c>
      <c r="G2317" s="21" t="s">
        <v>205</v>
      </c>
      <c r="H2317" s="21" t="s">
        <v>206</v>
      </c>
      <c r="I2317" s="20">
        <v>31051161062</v>
      </c>
      <c r="J2317" s="20" t="s">
        <v>27875</v>
      </c>
      <c r="K2317" s="24">
        <v>43617</v>
      </c>
      <c r="L2317" s="19">
        <v>0</v>
      </c>
      <c r="M2317" s="28">
        <v>599.95000000000005</v>
      </c>
      <c r="N2317" s="24"/>
    </row>
    <row r="2318" spans="2:14" hidden="1" x14ac:dyDescent="0.25">
      <c r="B2318" s="20">
        <v>28102892</v>
      </c>
      <c r="C2318" s="20"/>
      <c r="D2318" s="20"/>
      <c r="E2318" s="17" t="s">
        <v>8710</v>
      </c>
      <c r="F2318" s="21" t="s">
        <v>41</v>
      </c>
      <c r="G2318" s="21" t="s">
        <v>205</v>
      </c>
      <c r="H2318" s="21" t="s">
        <v>206</v>
      </c>
      <c r="I2318" s="20">
        <v>31051161064</v>
      </c>
      <c r="J2318" s="20" t="s">
        <v>27876</v>
      </c>
      <c r="K2318" s="24">
        <v>43617</v>
      </c>
      <c r="L2318" s="19">
        <v>0</v>
      </c>
      <c r="M2318" s="28">
        <v>599.95000000000005</v>
      </c>
      <c r="N2318" s="24"/>
    </row>
    <row r="2319" spans="2:14" hidden="1" x14ac:dyDescent="0.25">
      <c r="B2319" s="20">
        <v>28102720</v>
      </c>
      <c r="C2319" s="20"/>
      <c r="D2319" s="20"/>
      <c r="E2319" s="17" t="s">
        <v>8280</v>
      </c>
      <c r="F2319" s="21" t="s">
        <v>41</v>
      </c>
      <c r="G2319" s="21" t="s">
        <v>205</v>
      </c>
      <c r="H2319" s="21" t="s">
        <v>206</v>
      </c>
      <c r="I2319" s="20">
        <v>31065151048</v>
      </c>
      <c r="J2319" s="20" t="s">
        <v>27877</v>
      </c>
      <c r="K2319" s="24">
        <v>42975</v>
      </c>
      <c r="L2319" s="19">
        <v>0</v>
      </c>
      <c r="M2319" s="28">
        <v>799.95</v>
      </c>
      <c r="N2319" s="24"/>
    </row>
    <row r="2320" spans="2:14" hidden="1" x14ac:dyDescent="0.25">
      <c r="B2320" s="20">
        <v>28102721</v>
      </c>
      <c r="C2320" s="20"/>
      <c r="D2320" s="20"/>
      <c r="E2320" s="17" t="s">
        <v>8281</v>
      </c>
      <c r="F2320" s="21" t="s">
        <v>41</v>
      </c>
      <c r="G2320" s="21" t="s">
        <v>205</v>
      </c>
      <c r="H2320" s="21" t="s">
        <v>206</v>
      </c>
      <c r="I2320" s="20">
        <v>31065151050</v>
      </c>
      <c r="J2320" s="20" t="s">
        <v>27878</v>
      </c>
      <c r="K2320" s="24">
        <v>42975</v>
      </c>
      <c r="L2320" s="19">
        <v>0</v>
      </c>
      <c r="M2320" s="28">
        <v>799.95</v>
      </c>
      <c r="N2320" s="24"/>
    </row>
    <row r="2321" spans="2:14" hidden="1" x14ac:dyDescent="0.25">
      <c r="B2321" s="20">
        <v>28102722</v>
      </c>
      <c r="C2321" s="20"/>
      <c r="D2321" s="20"/>
      <c r="E2321" s="17" t="s">
        <v>8282</v>
      </c>
      <c r="F2321" s="21" t="s">
        <v>41</v>
      </c>
      <c r="G2321" s="21" t="s">
        <v>205</v>
      </c>
      <c r="H2321" s="21" t="s">
        <v>206</v>
      </c>
      <c r="I2321" s="20">
        <v>31065151052</v>
      </c>
      <c r="J2321" s="20" t="s">
        <v>27879</v>
      </c>
      <c r="K2321" s="24">
        <v>42975</v>
      </c>
      <c r="L2321" s="19">
        <v>0</v>
      </c>
      <c r="M2321" s="28">
        <v>799.95</v>
      </c>
      <c r="N2321" s="24"/>
    </row>
    <row r="2322" spans="2:14" hidden="1" x14ac:dyDescent="0.25">
      <c r="B2322" s="20">
        <v>28102723</v>
      </c>
      <c r="C2322" s="20"/>
      <c r="D2322" s="20"/>
      <c r="E2322" s="17" t="s">
        <v>8283</v>
      </c>
      <c r="F2322" s="21" t="s">
        <v>41</v>
      </c>
      <c r="G2322" s="21" t="s">
        <v>205</v>
      </c>
      <c r="H2322" s="21" t="s">
        <v>206</v>
      </c>
      <c r="I2322" s="20">
        <v>31065151054</v>
      </c>
      <c r="J2322" s="20" t="s">
        <v>27880</v>
      </c>
      <c r="K2322" s="24">
        <v>42975</v>
      </c>
      <c r="L2322" s="19">
        <v>0</v>
      </c>
      <c r="M2322" s="28">
        <v>799.95</v>
      </c>
      <c r="N2322" s="24"/>
    </row>
    <row r="2323" spans="2:14" hidden="1" x14ac:dyDescent="0.25">
      <c r="B2323" s="20">
        <v>28102724</v>
      </c>
      <c r="C2323" s="20"/>
      <c r="D2323" s="20"/>
      <c r="E2323" s="17" t="s">
        <v>8284</v>
      </c>
      <c r="F2323" s="21" t="s">
        <v>41</v>
      </c>
      <c r="G2323" s="21" t="s">
        <v>205</v>
      </c>
      <c r="H2323" s="21" t="s">
        <v>206</v>
      </c>
      <c r="I2323" s="20">
        <v>31065151056</v>
      </c>
      <c r="J2323" s="20" t="s">
        <v>27881</v>
      </c>
      <c r="K2323" s="24">
        <v>42975</v>
      </c>
      <c r="L2323" s="19">
        <v>0</v>
      </c>
      <c r="M2323" s="28">
        <v>799.95</v>
      </c>
      <c r="N2323" s="24"/>
    </row>
    <row r="2324" spans="2:14" hidden="1" x14ac:dyDescent="0.25">
      <c r="B2324" s="20">
        <v>28102725</v>
      </c>
      <c r="C2324" s="20"/>
      <c r="D2324" s="20"/>
      <c r="E2324" s="17" t="s">
        <v>8285</v>
      </c>
      <c r="F2324" s="21" t="s">
        <v>41</v>
      </c>
      <c r="G2324" s="21" t="s">
        <v>205</v>
      </c>
      <c r="H2324" s="21" t="s">
        <v>206</v>
      </c>
      <c r="I2324" s="20">
        <v>31065151058</v>
      </c>
      <c r="J2324" s="20" t="s">
        <v>27882</v>
      </c>
      <c r="K2324" s="24">
        <v>42975</v>
      </c>
      <c r="L2324" s="19">
        <v>0</v>
      </c>
      <c r="M2324" s="28">
        <v>799.95</v>
      </c>
      <c r="N2324" s="24"/>
    </row>
    <row r="2325" spans="2:14" hidden="1" x14ac:dyDescent="0.25">
      <c r="B2325" s="20">
        <v>28102726</v>
      </c>
      <c r="C2325" s="20"/>
      <c r="D2325" s="20"/>
      <c r="E2325" s="17" t="s">
        <v>8286</v>
      </c>
      <c r="F2325" s="21" t="s">
        <v>41</v>
      </c>
      <c r="G2325" s="21" t="s">
        <v>205</v>
      </c>
      <c r="H2325" s="21" t="s">
        <v>206</v>
      </c>
      <c r="I2325" s="20">
        <v>31065151060</v>
      </c>
      <c r="J2325" s="20" t="s">
        <v>27883</v>
      </c>
      <c r="K2325" s="24">
        <v>42975</v>
      </c>
      <c r="L2325" s="19">
        <v>0</v>
      </c>
      <c r="M2325" s="28">
        <v>799.95</v>
      </c>
      <c r="N2325" s="24"/>
    </row>
    <row r="2326" spans="2:14" hidden="1" x14ac:dyDescent="0.25">
      <c r="B2326" s="20">
        <v>28102713</v>
      </c>
      <c r="C2326" s="20"/>
      <c r="D2326" s="20"/>
      <c r="E2326" s="17" t="s">
        <v>8259</v>
      </c>
      <c r="F2326" s="21" t="s">
        <v>41</v>
      </c>
      <c r="G2326" s="21" t="s">
        <v>205</v>
      </c>
      <c r="H2326" s="21" t="s">
        <v>206</v>
      </c>
      <c r="I2326" s="20">
        <v>31065151248</v>
      </c>
      <c r="J2326" s="20" t="s">
        <v>27884</v>
      </c>
      <c r="K2326" s="24">
        <v>42975</v>
      </c>
      <c r="L2326" s="19">
        <v>0</v>
      </c>
      <c r="M2326" s="28">
        <v>799.95</v>
      </c>
      <c r="N2326" s="24"/>
    </row>
    <row r="2327" spans="2:14" hidden="1" x14ac:dyDescent="0.25">
      <c r="B2327" s="20">
        <v>28102714</v>
      </c>
      <c r="C2327" s="20"/>
      <c r="D2327" s="20"/>
      <c r="E2327" s="17" t="s">
        <v>8260</v>
      </c>
      <c r="F2327" s="21" t="s">
        <v>41</v>
      </c>
      <c r="G2327" s="21" t="s">
        <v>205</v>
      </c>
      <c r="H2327" s="21" t="s">
        <v>206</v>
      </c>
      <c r="I2327" s="20">
        <v>31065151250</v>
      </c>
      <c r="J2327" s="20" t="s">
        <v>27885</v>
      </c>
      <c r="K2327" s="24">
        <v>42975</v>
      </c>
      <c r="L2327" s="19">
        <v>0</v>
      </c>
      <c r="M2327" s="28">
        <v>799.95</v>
      </c>
      <c r="N2327" s="24"/>
    </row>
    <row r="2328" spans="2:14" hidden="1" x14ac:dyDescent="0.25">
      <c r="B2328" s="20">
        <v>28102715</v>
      </c>
      <c r="C2328" s="20"/>
      <c r="D2328" s="20"/>
      <c r="E2328" s="17" t="s">
        <v>8261</v>
      </c>
      <c r="F2328" s="21" t="s">
        <v>41</v>
      </c>
      <c r="G2328" s="21" t="s">
        <v>205</v>
      </c>
      <c r="H2328" s="21" t="s">
        <v>206</v>
      </c>
      <c r="I2328" s="20">
        <v>31065151252</v>
      </c>
      <c r="J2328" s="20" t="s">
        <v>27886</v>
      </c>
      <c r="K2328" s="24">
        <v>42975</v>
      </c>
      <c r="L2328" s="19">
        <v>0</v>
      </c>
      <c r="M2328" s="28">
        <v>799.95</v>
      </c>
      <c r="N2328" s="24"/>
    </row>
    <row r="2329" spans="2:14" hidden="1" x14ac:dyDescent="0.25">
      <c r="B2329" s="20">
        <v>28102716</v>
      </c>
      <c r="C2329" s="20"/>
      <c r="D2329" s="20"/>
      <c r="E2329" s="17" t="s">
        <v>8262</v>
      </c>
      <c r="F2329" s="21" t="s">
        <v>41</v>
      </c>
      <c r="G2329" s="21" t="s">
        <v>205</v>
      </c>
      <c r="H2329" s="21" t="s">
        <v>206</v>
      </c>
      <c r="I2329" s="20">
        <v>31065151254</v>
      </c>
      <c r="J2329" s="20" t="s">
        <v>27887</v>
      </c>
      <c r="K2329" s="24">
        <v>42975</v>
      </c>
      <c r="L2329" s="19">
        <v>0</v>
      </c>
      <c r="M2329" s="28">
        <v>799.95</v>
      </c>
      <c r="N2329" s="24"/>
    </row>
    <row r="2330" spans="2:14" hidden="1" x14ac:dyDescent="0.25">
      <c r="B2330" s="20">
        <v>28102717</v>
      </c>
      <c r="C2330" s="20"/>
      <c r="D2330" s="20"/>
      <c r="E2330" s="17" t="s">
        <v>8263</v>
      </c>
      <c r="F2330" s="21" t="s">
        <v>41</v>
      </c>
      <c r="G2330" s="21" t="s">
        <v>205</v>
      </c>
      <c r="H2330" s="21" t="s">
        <v>206</v>
      </c>
      <c r="I2330" s="20">
        <v>31065151256</v>
      </c>
      <c r="J2330" s="20" t="s">
        <v>27888</v>
      </c>
      <c r="K2330" s="24">
        <v>42975</v>
      </c>
      <c r="L2330" s="19">
        <v>0</v>
      </c>
      <c r="M2330" s="28">
        <v>799.95</v>
      </c>
      <c r="N2330" s="24"/>
    </row>
    <row r="2331" spans="2:14" hidden="1" x14ac:dyDescent="0.25">
      <c r="B2331" s="20">
        <v>28102718</v>
      </c>
      <c r="C2331" s="20"/>
      <c r="D2331" s="20"/>
      <c r="E2331" s="17" t="s">
        <v>8264</v>
      </c>
      <c r="F2331" s="21" t="s">
        <v>41</v>
      </c>
      <c r="G2331" s="21" t="s">
        <v>205</v>
      </c>
      <c r="H2331" s="21" t="s">
        <v>206</v>
      </c>
      <c r="I2331" s="20">
        <v>31065151258</v>
      </c>
      <c r="J2331" s="20" t="s">
        <v>27889</v>
      </c>
      <c r="K2331" s="24">
        <v>42975</v>
      </c>
      <c r="L2331" s="19">
        <v>0</v>
      </c>
      <c r="M2331" s="28">
        <v>799.95</v>
      </c>
      <c r="N2331" s="24"/>
    </row>
    <row r="2332" spans="2:14" hidden="1" x14ac:dyDescent="0.25">
      <c r="B2332" s="20">
        <v>28102719</v>
      </c>
      <c r="C2332" s="20"/>
      <c r="D2332" s="20"/>
      <c r="E2332" s="17" t="s">
        <v>8265</v>
      </c>
      <c r="F2332" s="21" t="s">
        <v>41</v>
      </c>
      <c r="G2332" s="21" t="s">
        <v>205</v>
      </c>
      <c r="H2332" s="21" t="s">
        <v>206</v>
      </c>
      <c r="I2332" s="20">
        <v>31065151260</v>
      </c>
      <c r="J2332" s="20" t="s">
        <v>27890</v>
      </c>
      <c r="K2332" s="24">
        <v>42975</v>
      </c>
      <c r="L2332" s="19">
        <v>0</v>
      </c>
      <c r="M2332" s="28">
        <v>799.95</v>
      </c>
      <c r="N2332" s="24"/>
    </row>
    <row r="2333" spans="2:14" hidden="1" x14ac:dyDescent="0.25">
      <c r="B2333" s="20">
        <v>28102973</v>
      </c>
      <c r="C2333" s="20"/>
      <c r="D2333" s="20"/>
      <c r="E2333" s="17" t="s">
        <v>8456</v>
      </c>
      <c r="F2333" s="21" t="s">
        <v>41</v>
      </c>
      <c r="G2333" s="21" t="s">
        <v>205</v>
      </c>
      <c r="H2333" s="21" t="s">
        <v>206</v>
      </c>
      <c r="I2333" s="20">
        <v>31070161046</v>
      </c>
      <c r="J2333" s="20" t="s">
        <v>27891</v>
      </c>
      <c r="K2333" s="24">
        <v>43405</v>
      </c>
      <c r="L2333" s="19">
        <v>0</v>
      </c>
      <c r="M2333" s="28">
        <v>499.95</v>
      </c>
      <c r="N2333" s="24"/>
    </row>
    <row r="2334" spans="2:14" hidden="1" x14ac:dyDescent="0.25">
      <c r="B2334" s="20">
        <v>28102974</v>
      </c>
      <c r="C2334" s="20"/>
      <c r="D2334" s="20"/>
      <c r="E2334" s="17" t="s">
        <v>8457</v>
      </c>
      <c r="F2334" s="21" t="s">
        <v>41</v>
      </c>
      <c r="G2334" s="21" t="s">
        <v>205</v>
      </c>
      <c r="H2334" s="21" t="s">
        <v>206</v>
      </c>
      <c r="I2334" s="20">
        <v>31070161048</v>
      </c>
      <c r="J2334" s="20" t="s">
        <v>27892</v>
      </c>
      <c r="K2334" s="24">
        <v>43405</v>
      </c>
      <c r="L2334" s="19">
        <v>0</v>
      </c>
      <c r="M2334" s="28">
        <v>499.95</v>
      </c>
      <c r="N2334" s="24"/>
    </row>
    <row r="2335" spans="2:14" hidden="1" x14ac:dyDescent="0.25">
      <c r="B2335" s="20">
        <v>28102975</v>
      </c>
      <c r="C2335" s="20"/>
      <c r="D2335" s="20"/>
      <c r="E2335" s="17" t="s">
        <v>8458</v>
      </c>
      <c r="F2335" s="21" t="s">
        <v>41</v>
      </c>
      <c r="G2335" s="21" t="s">
        <v>205</v>
      </c>
      <c r="H2335" s="21" t="s">
        <v>206</v>
      </c>
      <c r="I2335" s="20">
        <v>31070161050</v>
      </c>
      <c r="J2335" s="20" t="s">
        <v>27893</v>
      </c>
      <c r="K2335" s="24">
        <v>43405</v>
      </c>
      <c r="L2335" s="19">
        <v>0</v>
      </c>
      <c r="M2335" s="28">
        <v>499.95</v>
      </c>
      <c r="N2335" s="24"/>
    </row>
    <row r="2336" spans="2:14" hidden="1" x14ac:dyDescent="0.25">
      <c r="B2336" s="20">
        <v>28102976</v>
      </c>
      <c r="C2336" s="20"/>
      <c r="D2336" s="20"/>
      <c r="E2336" s="17" t="s">
        <v>8459</v>
      </c>
      <c r="F2336" s="21" t="s">
        <v>41</v>
      </c>
      <c r="G2336" s="21" t="s">
        <v>205</v>
      </c>
      <c r="H2336" s="21" t="s">
        <v>206</v>
      </c>
      <c r="I2336" s="20">
        <v>31070161052</v>
      </c>
      <c r="J2336" s="20" t="s">
        <v>27894</v>
      </c>
      <c r="K2336" s="24">
        <v>43405</v>
      </c>
      <c r="L2336" s="19">
        <v>0</v>
      </c>
      <c r="M2336" s="28">
        <v>499.95</v>
      </c>
      <c r="N2336" s="24"/>
    </row>
    <row r="2337" spans="2:14" hidden="1" x14ac:dyDescent="0.25">
      <c r="B2337" s="20">
        <v>28102977</v>
      </c>
      <c r="C2337" s="20"/>
      <c r="D2337" s="20"/>
      <c r="E2337" s="17" t="s">
        <v>8460</v>
      </c>
      <c r="F2337" s="21" t="s">
        <v>41</v>
      </c>
      <c r="G2337" s="21" t="s">
        <v>205</v>
      </c>
      <c r="H2337" s="21" t="s">
        <v>206</v>
      </c>
      <c r="I2337" s="20">
        <v>31070161054</v>
      </c>
      <c r="J2337" s="20" t="s">
        <v>27895</v>
      </c>
      <c r="K2337" s="24">
        <v>43405</v>
      </c>
      <c r="L2337" s="19">
        <v>0</v>
      </c>
      <c r="M2337" s="28">
        <v>499.95</v>
      </c>
      <c r="N2337" s="24"/>
    </row>
    <row r="2338" spans="2:14" hidden="1" x14ac:dyDescent="0.25">
      <c r="B2338" s="20">
        <v>28102978</v>
      </c>
      <c r="C2338" s="20"/>
      <c r="D2338" s="20"/>
      <c r="E2338" s="17" t="s">
        <v>8461</v>
      </c>
      <c r="F2338" s="21" t="s">
        <v>41</v>
      </c>
      <c r="G2338" s="21" t="s">
        <v>205</v>
      </c>
      <c r="H2338" s="21" t="s">
        <v>206</v>
      </c>
      <c r="I2338" s="20">
        <v>31070161056</v>
      </c>
      <c r="J2338" s="20" t="s">
        <v>27896</v>
      </c>
      <c r="K2338" s="24">
        <v>43405</v>
      </c>
      <c r="L2338" s="19">
        <v>0</v>
      </c>
      <c r="M2338" s="28">
        <v>499.95</v>
      </c>
      <c r="N2338" s="24"/>
    </row>
    <row r="2339" spans="2:14" hidden="1" x14ac:dyDescent="0.25">
      <c r="B2339" s="20">
        <v>28102979</v>
      </c>
      <c r="C2339" s="20"/>
      <c r="D2339" s="20"/>
      <c r="E2339" s="17" t="s">
        <v>8462</v>
      </c>
      <c r="F2339" s="21" t="s">
        <v>41</v>
      </c>
      <c r="G2339" s="21" t="s">
        <v>205</v>
      </c>
      <c r="H2339" s="21" t="s">
        <v>206</v>
      </c>
      <c r="I2339" s="20">
        <v>31070161058</v>
      </c>
      <c r="J2339" s="20" t="s">
        <v>27897</v>
      </c>
      <c r="K2339" s="24">
        <v>43405</v>
      </c>
      <c r="L2339" s="19">
        <v>0</v>
      </c>
      <c r="M2339" s="28">
        <v>499.95</v>
      </c>
      <c r="N2339" s="24"/>
    </row>
    <row r="2340" spans="2:14" hidden="1" x14ac:dyDescent="0.25">
      <c r="B2340" s="20">
        <v>28102980</v>
      </c>
      <c r="C2340" s="20"/>
      <c r="D2340" s="20"/>
      <c r="E2340" s="17" t="s">
        <v>8463</v>
      </c>
      <c r="F2340" s="21" t="s">
        <v>41</v>
      </c>
      <c r="G2340" s="21" t="s">
        <v>205</v>
      </c>
      <c r="H2340" s="21" t="s">
        <v>206</v>
      </c>
      <c r="I2340" s="20">
        <v>31070161060</v>
      </c>
      <c r="J2340" s="20" t="s">
        <v>27898</v>
      </c>
      <c r="K2340" s="24">
        <v>43405</v>
      </c>
      <c r="L2340" s="19">
        <v>0</v>
      </c>
      <c r="M2340" s="28">
        <v>499.95</v>
      </c>
      <c r="N2340" s="24"/>
    </row>
    <row r="2341" spans="2:14" hidden="1" x14ac:dyDescent="0.25">
      <c r="B2341" s="20">
        <v>28102174</v>
      </c>
      <c r="C2341" s="20"/>
      <c r="D2341" s="20"/>
      <c r="E2341" s="17" t="s">
        <v>10505</v>
      </c>
      <c r="F2341" s="21" t="s">
        <v>41</v>
      </c>
      <c r="G2341" s="21" t="s">
        <v>205</v>
      </c>
      <c r="H2341" s="21" t="s">
        <v>206</v>
      </c>
      <c r="I2341" s="20">
        <v>31075121050</v>
      </c>
      <c r="J2341" s="20" t="s">
        <v>27915</v>
      </c>
      <c r="K2341" s="24">
        <v>42513</v>
      </c>
      <c r="L2341" s="19">
        <v>0</v>
      </c>
      <c r="M2341" s="28">
        <v>379.95</v>
      </c>
      <c r="N2341" s="24"/>
    </row>
    <row r="2342" spans="2:14" hidden="1" x14ac:dyDescent="0.25">
      <c r="B2342" s="20">
        <v>28102177</v>
      </c>
      <c r="C2342" s="20"/>
      <c r="D2342" s="20"/>
      <c r="E2342" s="17" t="s">
        <v>10506</v>
      </c>
      <c r="F2342" s="21" t="s">
        <v>41</v>
      </c>
      <c r="G2342" s="21" t="s">
        <v>205</v>
      </c>
      <c r="H2342" s="21" t="s">
        <v>206</v>
      </c>
      <c r="I2342" s="20">
        <v>31075121056</v>
      </c>
      <c r="J2342" s="20" t="s">
        <v>27916</v>
      </c>
      <c r="K2342" s="24">
        <v>42513</v>
      </c>
      <c r="L2342" s="19">
        <v>0</v>
      </c>
      <c r="M2342" s="28">
        <v>379.95</v>
      </c>
      <c r="N2342" s="24"/>
    </row>
    <row r="2343" spans="2:14" hidden="1" x14ac:dyDescent="0.25">
      <c r="B2343" s="20">
        <v>28102182</v>
      </c>
      <c r="C2343" s="20"/>
      <c r="D2343" s="20"/>
      <c r="E2343" s="17" t="s">
        <v>10503</v>
      </c>
      <c r="F2343" s="21" t="s">
        <v>41</v>
      </c>
      <c r="G2343" s="21" t="s">
        <v>205</v>
      </c>
      <c r="H2343" s="21" t="s">
        <v>206</v>
      </c>
      <c r="I2343" s="20">
        <v>31075121248</v>
      </c>
      <c r="J2343" s="20" t="s">
        <v>27917</v>
      </c>
      <c r="K2343" s="24">
        <v>42513</v>
      </c>
      <c r="L2343" s="19">
        <v>0</v>
      </c>
      <c r="M2343" s="28">
        <v>379.95</v>
      </c>
      <c r="N2343" s="24"/>
    </row>
    <row r="2344" spans="2:14" hidden="1" x14ac:dyDescent="0.25">
      <c r="B2344" s="20">
        <v>28102185</v>
      </c>
      <c r="C2344" s="20"/>
      <c r="D2344" s="20"/>
      <c r="E2344" s="17" t="s">
        <v>10504</v>
      </c>
      <c r="F2344" s="21" t="s">
        <v>41</v>
      </c>
      <c r="G2344" s="21" t="s">
        <v>205</v>
      </c>
      <c r="H2344" s="21" t="s">
        <v>206</v>
      </c>
      <c r="I2344" s="20">
        <v>31075121254</v>
      </c>
      <c r="J2344" s="20" t="s">
        <v>27918</v>
      </c>
      <c r="K2344" s="24">
        <v>42513</v>
      </c>
      <c r="L2344" s="19">
        <v>0</v>
      </c>
      <c r="M2344" s="28">
        <v>379.95</v>
      </c>
      <c r="N2344" s="24"/>
    </row>
    <row r="2345" spans="2:14" hidden="1" x14ac:dyDescent="0.25">
      <c r="B2345" s="20">
        <v>28102191</v>
      </c>
      <c r="C2345" s="20"/>
      <c r="D2345" s="20"/>
      <c r="E2345" s="17" t="s">
        <v>10507</v>
      </c>
      <c r="F2345" s="21" t="s">
        <v>41</v>
      </c>
      <c r="G2345" s="21" t="s">
        <v>205</v>
      </c>
      <c r="H2345" s="21" t="s">
        <v>206</v>
      </c>
      <c r="I2345" s="20">
        <v>31075122048</v>
      </c>
      <c r="J2345" s="20" t="s">
        <v>27919</v>
      </c>
      <c r="K2345" s="24">
        <v>42513</v>
      </c>
      <c r="L2345" s="19">
        <v>0</v>
      </c>
      <c r="M2345" s="28">
        <v>379.95</v>
      </c>
      <c r="N2345" s="24"/>
    </row>
    <row r="2346" spans="2:14" hidden="1" x14ac:dyDescent="0.25">
      <c r="B2346" s="20">
        <v>28102192</v>
      </c>
      <c r="C2346" s="20"/>
      <c r="D2346" s="20"/>
      <c r="E2346" s="17" t="s">
        <v>10508</v>
      </c>
      <c r="F2346" s="21" t="s">
        <v>41</v>
      </c>
      <c r="G2346" s="21" t="s">
        <v>205</v>
      </c>
      <c r="H2346" s="21" t="s">
        <v>206</v>
      </c>
      <c r="I2346" s="20">
        <v>31075122050</v>
      </c>
      <c r="J2346" s="20" t="s">
        <v>27920</v>
      </c>
      <c r="K2346" s="24">
        <v>42513</v>
      </c>
      <c r="L2346" s="19">
        <v>0</v>
      </c>
      <c r="M2346" s="28">
        <v>379.95</v>
      </c>
      <c r="N2346" s="24"/>
    </row>
    <row r="2347" spans="2:14" hidden="1" x14ac:dyDescent="0.25">
      <c r="B2347" s="20">
        <v>28102194</v>
      </c>
      <c r="C2347" s="20"/>
      <c r="D2347" s="20"/>
      <c r="E2347" s="17" t="s">
        <v>10509</v>
      </c>
      <c r="F2347" s="21" t="s">
        <v>41</v>
      </c>
      <c r="G2347" s="21" t="s">
        <v>205</v>
      </c>
      <c r="H2347" s="21" t="s">
        <v>206</v>
      </c>
      <c r="I2347" s="20">
        <v>31075122054</v>
      </c>
      <c r="J2347" s="20" t="s">
        <v>27921</v>
      </c>
      <c r="K2347" s="24">
        <v>42513</v>
      </c>
      <c r="L2347" s="19">
        <v>0</v>
      </c>
      <c r="M2347" s="28">
        <v>379.95</v>
      </c>
      <c r="N2347" s="24"/>
    </row>
    <row r="2348" spans="2:14" hidden="1" x14ac:dyDescent="0.25">
      <c r="B2348" s="20">
        <v>28102195</v>
      </c>
      <c r="C2348" s="20"/>
      <c r="D2348" s="20"/>
      <c r="E2348" s="17" t="s">
        <v>10510</v>
      </c>
      <c r="F2348" s="21" t="s">
        <v>41</v>
      </c>
      <c r="G2348" s="21" t="s">
        <v>205</v>
      </c>
      <c r="H2348" s="21" t="s">
        <v>206</v>
      </c>
      <c r="I2348" s="20">
        <v>31075122056</v>
      </c>
      <c r="J2348" s="20" t="s">
        <v>27922</v>
      </c>
      <c r="K2348" s="24">
        <v>42513</v>
      </c>
      <c r="L2348" s="19">
        <v>0</v>
      </c>
      <c r="M2348" s="28">
        <v>379.95</v>
      </c>
      <c r="N2348" s="24"/>
    </row>
    <row r="2349" spans="2:14" hidden="1" x14ac:dyDescent="0.25">
      <c r="B2349" s="20">
        <v>28102196</v>
      </c>
      <c r="C2349" s="20"/>
      <c r="D2349" s="20"/>
      <c r="E2349" s="17" t="s">
        <v>10511</v>
      </c>
      <c r="F2349" s="21" t="s">
        <v>41</v>
      </c>
      <c r="G2349" s="21" t="s">
        <v>205</v>
      </c>
      <c r="H2349" s="21" t="s">
        <v>206</v>
      </c>
      <c r="I2349" s="20">
        <v>31075122058</v>
      </c>
      <c r="J2349" s="20" t="s">
        <v>27923</v>
      </c>
      <c r="K2349" s="24">
        <v>42513</v>
      </c>
      <c r="L2349" s="19">
        <v>0</v>
      </c>
      <c r="M2349" s="28">
        <v>379.95</v>
      </c>
      <c r="N2349" s="24"/>
    </row>
    <row r="2350" spans="2:14" hidden="1" x14ac:dyDescent="0.25">
      <c r="B2350" s="20">
        <v>28102197</v>
      </c>
      <c r="C2350" s="20"/>
      <c r="D2350" s="20"/>
      <c r="E2350" s="17" t="s">
        <v>10512</v>
      </c>
      <c r="F2350" s="21" t="s">
        <v>41</v>
      </c>
      <c r="G2350" s="21" t="s">
        <v>205</v>
      </c>
      <c r="H2350" s="21" t="s">
        <v>206</v>
      </c>
      <c r="I2350" s="20">
        <v>31075122060</v>
      </c>
      <c r="J2350" s="20" t="s">
        <v>27924</v>
      </c>
      <c r="K2350" s="24">
        <v>42513</v>
      </c>
      <c r="L2350" s="19">
        <v>0</v>
      </c>
      <c r="M2350" s="28">
        <v>379.95</v>
      </c>
      <c r="N2350" s="24"/>
    </row>
    <row r="2351" spans="2:14" hidden="1" x14ac:dyDescent="0.25">
      <c r="B2351" s="20">
        <v>28102361</v>
      </c>
      <c r="C2351" s="20"/>
      <c r="D2351" s="20"/>
      <c r="E2351" s="17" t="s">
        <v>9545</v>
      </c>
      <c r="F2351" s="21" t="s">
        <v>41</v>
      </c>
      <c r="G2351" s="21" t="s">
        <v>205</v>
      </c>
      <c r="H2351" s="21" t="s">
        <v>206</v>
      </c>
      <c r="I2351" s="20">
        <v>31080141048</v>
      </c>
      <c r="J2351" s="20" t="s">
        <v>27925</v>
      </c>
      <c r="K2351" s="24">
        <v>42513</v>
      </c>
      <c r="L2351" s="19">
        <v>0</v>
      </c>
      <c r="M2351" s="28">
        <v>799.95</v>
      </c>
      <c r="N2351" s="24"/>
    </row>
    <row r="2352" spans="2:14" hidden="1" x14ac:dyDescent="0.25">
      <c r="B2352" s="20">
        <v>28102362</v>
      </c>
      <c r="C2352" s="20"/>
      <c r="D2352" s="20"/>
      <c r="E2352" s="17" t="s">
        <v>9546</v>
      </c>
      <c r="F2352" s="21" t="s">
        <v>41</v>
      </c>
      <c r="G2352" s="21" t="s">
        <v>205</v>
      </c>
      <c r="H2352" s="21" t="s">
        <v>206</v>
      </c>
      <c r="I2352" s="20">
        <v>31080141050</v>
      </c>
      <c r="J2352" s="20" t="s">
        <v>27926</v>
      </c>
      <c r="K2352" s="24">
        <v>42513</v>
      </c>
      <c r="L2352" s="19">
        <v>0</v>
      </c>
      <c r="M2352" s="28">
        <v>799.95</v>
      </c>
      <c r="N2352" s="24"/>
    </row>
    <row r="2353" spans="2:14" hidden="1" x14ac:dyDescent="0.25">
      <c r="B2353" s="20">
        <v>28102363</v>
      </c>
      <c r="C2353" s="20"/>
      <c r="D2353" s="20"/>
      <c r="E2353" s="17" t="s">
        <v>9547</v>
      </c>
      <c r="F2353" s="21" t="s">
        <v>41</v>
      </c>
      <c r="G2353" s="21" t="s">
        <v>205</v>
      </c>
      <c r="H2353" s="21" t="s">
        <v>206</v>
      </c>
      <c r="I2353" s="20">
        <v>31080141052</v>
      </c>
      <c r="J2353" s="20" t="s">
        <v>27927</v>
      </c>
      <c r="K2353" s="24">
        <v>42513</v>
      </c>
      <c r="L2353" s="19">
        <v>0</v>
      </c>
      <c r="M2353" s="28">
        <v>799.95</v>
      </c>
      <c r="N2353" s="24"/>
    </row>
    <row r="2354" spans="2:14" hidden="1" x14ac:dyDescent="0.25">
      <c r="B2354" s="20">
        <v>28102364</v>
      </c>
      <c r="C2354" s="20"/>
      <c r="D2354" s="20"/>
      <c r="E2354" s="17" t="s">
        <v>9548</v>
      </c>
      <c r="F2354" s="21" t="s">
        <v>41</v>
      </c>
      <c r="G2354" s="21" t="s">
        <v>205</v>
      </c>
      <c r="H2354" s="21" t="s">
        <v>206</v>
      </c>
      <c r="I2354" s="20">
        <v>31080141054</v>
      </c>
      <c r="J2354" s="20" t="s">
        <v>27928</v>
      </c>
      <c r="K2354" s="24">
        <v>42513</v>
      </c>
      <c r="L2354" s="19">
        <v>0</v>
      </c>
      <c r="M2354" s="28">
        <v>799.95</v>
      </c>
      <c r="N2354" s="24"/>
    </row>
    <row r="2355" spans="2:14" hidden="1" x14ac:dyDescent="0.25">
      <c r="B2355" s="20">
        <v>28102366</v>
      </c>
      <c r="C2355" s="20"/>
      <c r="D2355" s="20"/>
      <c r="E2355" s="17" t="s">
        <v>9549</v>
      </c>
      <c r="F2355" s="21" t="s">
        <v>41</v>
      </c>
      <c r="G2355" s="21" t="s">
        <v>205</v>
      </c>
      <c r="H2355" s="21" t="s">
        <v>206</v>
      </c>
      <c r="I2355" s="20">
        <v>31080141058</v>
      </c>
      <c r="J2355" s="20" t="s">
        <v>27929</v>
      </c>
      <c r="K2355" s="24">
        <v>42513</v>
      </c>
      <c r="L2355" s="19">
        <v>0</v>
      </c>
      <c r="M2355" s="28">
        <v>799.95</v>
      </c>
      <c r="N2355" s="24"/>
    </row>
    <row r="2356" spans="2:14" hidden="1" x14ac:dyDescent="0.25">
      <c r="B2356" s="20">
        <v>28102367</v>
      </c>
      <c r="C2356" s="20"/>
      <c r="D2356" s="20"/>
      <c r="E2356" s="17" t="s">
        <v>9550</v>
      </c>
      <c r="F2356" s="21" t="s">
        <v>41</v>
      </c>
      <c r="G2356" s="21" t="s">
        <v>205</v>
      </c>
      <c r="H2356" s="21" t="s">
        <v>206</v>
      </c>
      <c r="I2356" s="20">
        <v>31080141060</v>
      </c>
      <c r="J2356" s="20" t="s">
        <v>27930</v>
      </c>
      <c r="K2356" s="24">
        <v>42513</v>
      </c>
      <c r="L2356" s="19">
        <v>0</v>
      </c>
      <c r="M2356" s="28">
        <v>799.95</v>
      </c>
      <c r="N2356" s="24"/>
    </row>
    <row r="2357" spans="2:14" hidden="1" x14ac:dyDescent="0.25">
      <c r="B2357" s="20">
        <v>28102348</v>
      </c>
      <c r="C2357" s="20"/>
      <c r="D2357" s="20"/>
      <c r="E2357" s="17" t="s">
        <v>9086</v>
      </c>
      <c r="F2357" s="21" t="s">
        <v>41</v>
      </c>
      <c r="G2357" s="21" t="s">
        <v>205</v>
      </c>
      <c r="H2357" s="21" t="s">
        <v>206</v>
      </c>
      <c r="I2357" s="20">
        <v>31081141054</v>
      </c>
      <c r="J2357" s="20" t="s">
        <v>27931</v>
      </c>
      <c r="K2357" s="24">
        <v>42513</v>
      </c>
      <c r="L2357" s="19">
        <v>0</v>
      </c>
      <c r="M2357" s="28">
        <v>699.95</v>
      </c>
      <c r="N2357" s="24"/>
    </row>
    <row r="2358" spans="2:14" hidden="1" x14ac:dyDescent="0.25">
      <c r="B2358" s="20">
        <v>28102349</v>
      </c>
      <c r="C2358" s="20"/>
      <c r="D2358" s="20"/>
      <c r="E2358" s="17" t="s">
        <v>9087</v>
      </c>
      <c r="F2358" s="21" t="s">
        <v>41</v>
      </c>
      <c r="G2358" s="21" t="s">
        <v>205</v>
      </c>
      <c r="H2358" s="21" t="s">
        <v>206</v>
      </c>
      <c r="I2358" s="20">
        <v>31081141056</v>
      </c>
      <c r="J2358" s="20" t="s">
        <v>27932</v>
      </c>
      <c r="K2358" s="24">
        <v>42513</v>
      </c>
      <c r="L2358" s="19">
        <v>0</v>
      </c>
      <c r="M2358" s="28">
        <v>699.95</v>
      </c>
      <c r="N2358" s="24"/>
    </row>
    <row r="2359" spans="2:14" hidden="1" x14ac:dyDescent="0.25">
      <c r="B2359" s="20">
        <v>28102350</v>
      </c>
      <c r="C2359" s="20"/>
      <c r="D2359" s="20"/>
      <c r="E2359" s="17" t="s">
        <v>9088</v>
      </c>
      <c r="F2359" s="21" t="s">
        <v>41</v>
      </c>
      <c r="G2359" s="21" t="s">
        <v>205</v>
      </c>
      <c r="H2359" s="21" t="s">
        <v>206</v>
      </c>
      <c r="I2359" s="20">
        <v>31081141058</v>
      </c>
      <c r="J2359" s="20" t="s">
        <v>27933</v>
      </c>
      <c r="K2359" s="24">
        <v>42513</v>
      </c>
      <c r="L2359" s="19">
        <v>0</v>
      </c>
      <c r="M2359" s="28">
        <v>699.95</v>
      </c>
      <c r="N2359" s="24"/>
    </row>
    <row r="2360" spans="2:14" hidden="1" x14ac:dyDescent="0.25">
      <c r="B2360" s="20">
        <v>28102351</v>
      </c>
      <c r="C2360" s="20"/>
      <c r="D2360" s="20"/>
      <c r="E2360" s="17" t="s">
        <v>9089</v>
      </c>
      <c r="F2360" s="21" t="s">
        <v>41</v>
      </c>
      <c r="G2360" s="21" t="s">
        <v>205</v>
      </c>
      <c r="H2360" s="21" t="s">
        <v>206</v>
      </c>
      <c r="I2360" s="20">
        <v>31081141060</v>
      </c>
      <c r="J2360" s="20" t="s">
        <v>27934</v>
      </c>
      <c r="K2360" s="24">
        <v>42513</v>
      </c>
      <c r="L2360" s="19">
        <v>0</v>
      </c>
      <c r="M2360" s="28">
        <v>699.95</v>
      </c>
      <c r="N2360" s="24"/>
    </row>
    <row r="2361" spans="2:14" hidden="1" x14ac:dyDescent="0.25">
      <c r="B2361" s="20">
        <v>28102352</v>
      </c>
      <c r="C2361" s="20"/>
      <c r="D2361" s="20"/>
      <c r="E2361" s="17" t="s">
        <v>9079</v>
      </c>
      <c r="F2361" s="21" t="s">
        <v>41</v>
      </c>
      <c r="G2361" s="21" t="s">
        <v>205</v>
      </c>
      <c r="H2361" s="21" t="s">
        <v>206</v>
      </c>
      <c r="I2361" s="20">
        <v>31082141046</v>
      </c>
      <c r="J2361" s="20" t="s">
        <v>27935</v>
      </c>
      <c r="K2361" s="24">
        <v>42513</v>
      </c>
      <c r="L2361" s="19">
        <v>0</v>
      </c>
      <c r="M2361" s="28">
        <v>699.95</v>
      </c>
      <c r="N2361" s="24"/>
    </row>
    <row r="2362" spans="2:14" hidden="1" x14ac:dyDescent="0.25">
      <c r="B2362" s="20">
        <v>28102353</v>
      </c>
      <c r="C2362" s="20"/>
      <c r="D2362" s="20"/>
      <c r="E2362" s="17" t="s">
        <v>9080</v>
      </c>
      <c r="F2362" s="21" t="s">
        <v>41</v>
      </c>
      <c r="G2362" s="21" t="s">
        <v>205</v>
      </c>
      <c r="H2362" s="21" t="s">
        <v>206</v>
      </c>
      <c r="I2362" s="20">
        <v>31082141048</v>
      </c>
      <c r="J2362" s="20" t="s">
        <v>27936</v>
      </c>
      <c r="K2362" s="24">
        <v>42513</v>
      </c>
      <c r="L2362" s="19">
        <v>0</v>
      </c>
      <c r="M2362" s="28">
        <v>699.95</v>
      </c>
      <c r="N2362" s="24"/>
    </row>
    <row r="2363" spans="2:14" hidden="1" x14ac:dyDescent="0.25">
      <c r="B2363" s="20">
        <v>28102355</v>
      </c>
      <c r="C2363" s="20"/>
      <c r="D2363" s="20"/>
      <c r="E2363" s="17" t="s">
        <v>9081</v>
      </c>
      <c r="F2363" s="21" t="s">
        <v>41</v>
      </c>
      <c r="G2363" s="21" t="s">
        <v>205</v>
      </c>
      <c r="H2363" s="21" t="s">
        <v>206</v>
      </c>
      <c r="I2363" s="20">
        <v>31082141052</v>
      </c>
      <c r="J2363" s="20" t="s">
        <v>27937</v>
      </c>
      <c r="K2363" s="24">
        <v>42513</v>
      </c>
      <c r="L2363" s="19">
        <v>0</v>
      </c>
      <c r="M2363" s="28">
        <v>699.95</v>
      </c>
      <c r="N2363" s="24"/>
    </row>
    <row r="2364" spans="2:14" hidden="1" x14ac:dyDescent="0.25">
      <c r="B2364" s="20">
        <v>28102356</v>
      </c>
      <c r="C2364" s="20"/>
      <c r="D2364" s="20"/>
      <c r="E2364" s="17" t="s">
        <v>9082</v>
      </c>
      <c r="F2364" s="21" t="s">
        <v>41</v>
      </c>
      <c r="G2364" s="21" t="s">
        <v>205</v>
      </c>
      <c r="H2364" s="21" t="s">
        <v>206</v>
      </c>
      <c r="I2364" s="20">
        <v>31082141054</v>
      </c>
      <c r="J2364" s="20" t="s">
        <v>27938</v>
      </c>
      <c r="K2364" s="24">
        <v>42513</v>
      </c>
      <c r="L2364" s="19">
        <v>0</v>
      </c>
      <c r="M2364" s="28">
        <v>699.95</v>
      </c>
      <c r="N2364" s="24"/>
    </row>
    <row r="2365" spans="2:14" hidden="1" x14ac:dyDescent="0.25">
      <c r="B2365" s="20">
        <v>28102357</v>
      </c>
      <c r="C2365" s="20"/>
      <c r="D2365" s="20"/>
      <c r="E2365" s="17" t="s">
        <v>9083</v>
      </c>
      <c r="F2365" s="21" t="s">
        <v>41</v>
      </c>
      <c r="G2365" s="21" t="s">
        <v>205</v>
      </c>
      <c r="H2365" s="21" t="s">
        <v>206</v>
      </c>
      <c r="I2365" s="20">
        <v>31082141056</v>
      </c>
      <c r="J2365" s="20" t="s">
        <v>27939</v>
      </c>
      <c r="K2365" s="24">
        <v>42513</v>
      </c>
      <c r="L2365" s="19">
        <v>0</v>
      </c>
      <c r="M2365" s="28">
        <v>699.95</v>
      </c>
      <c r="N2365" s="24"/>
    </row>
    <row r="2366" spans="2:14" hidden="1" x14ac:dyDescent="0.25">
      <c r="B2366" s="20">
        <v>28102358</v>
      </c>
      <c r="C2366" s="20"/>
      <c r="D2366" s="20"/>
      <c r="E2366" s="17" t="s">
        <v>9084</v>
      </c>
      <c r="F2366" s="21" t="s">
        <v>41</v>
      </c>
      <c r="G2366" s="21" t="s">
        <v>205</v>
      </c>
      <c r="H2366" s="21" t="s">
        <v>206</v>
      </c>
      <c r="I2366" s="20">
        <v>31082141058</v>
      </c>
      <c r="J2366" s="20" t="s">
        <v>27940</v>
      </c>
      <c r="K2366" s="24">
        <v>42513</v>
      </c>
      <c r="L2366" s="19">
        <v>0</v>
      </c>
      <c r="M2366" s="28">
        <v>699.95</v>
      </c>
      <c r="N2366" s="24"/>
    </row>
    <row r="2367" spans="2:14" hidden="1" x14ac:dyDescent="0.25">
      <c r="B2367" s="20">
        <v>28102359</v>
      </c>
      <c r="C2367" s="20"/>
      <c r="D2367" s="20"/>
      <c r="E2367" s="17" t="s">
        <v>9085</v>
      </c>
      <c r="F2367" s="21" t="s">
        <v>41</v>
      </c>
      <c r="G2367" s="21" t="s">
        <v>205</v>
      </c>
      <c r="H2367" s="21" t="s">
        <v>206</v>
      </c>
      <c r="I2367" s="20">
        <v>31082141060</v>
      </c>
      <c r="J2367" s="20" t="s">
        <v>27941</v>
      </c>
      <c r="K2367" s="24">
        <v>42513</v>
      </c>
      <c r="L2367" s="19">
        <v>0</v>
      </c>
      <c r="M2367" s="28">
        <v>699.95</v>
      </c>
      <c r="N2367" s="24"/>
    </row>
    <row r="2368" spans="2:14" hidden="1" x14ac:dyDescent="0.25">
      <c r="B2368" s="20">
        <v>28102613</v>
      </c>
      <c r="C2368" s="20"/>
      <c r="D2368" s="20"/>
      <c r="E2368" s="17" t="s">
        <v>8754</v>
      </c>
      <c r="F2368" s="21" t="s">
        <v>41</v>
      </c>
      <c r="G2368" s="21" t="s">
        <v>205</v>
      </c>
      <c r="H2368" s="21" t="s">
        <v>206</v>
      </c>
      <c r="I2368" s="20">
        <v>31085141248</v>
      </c>
      <c r="J2368" s="20" t="s">
        <v>27942</v>
      </c>
      <c r="K2368" s="24">
        <v>42975</v>
      </c>
      <c r="L2368" s="19">
        <v>0</v>
      </c>
      <c r="M2368" s="28">
        <v>999.95</v>
      </c>
      <c r="N2368" s="24"/>
    </row>
    <row r="2369" spans="2:14" hidden="1" x14ac:dyDescent="0.25">
      <c r="B2369" s="20">
        <v>28102614</v>
      </c>
      <c r="C2369" s="20"/>
      <c r="D2369" s="20"/>
      <c r="E2369" s="17" t="s">
        <v>8755</v>
      </c>
      <c r="F2369" s="21" t="s">
        <v>41</v>
      </c>
      <c r="G2369" s="21" t="s">
        <v>205</v>
      </c>
      <c r="H2369" s="21" t="s">
        <v>206</v>
      </c>
      <c r="I2369" s="20">
        <v>31085141250</v>
      </c>
      <c r="J2369" s="20" t="s">
        <v>27943</v>
      </c>
      <c r="K2369" s="24">
        <v>42975</v>
      </c>
      <c r="L2369" s="19">
        <v>0</v>
      </c>
      <c r="M2369" s="28">
        <v>999.95</v>
      </c>
      <c r="N2369" s="24"/>
    </row>
    <row r="2370" spans="2:14" hidden="1" x14ac:dyDescent="0.25">
      <c r="B2370" s="20">
        <v>28102615</v>
      </c>
      <c r="C2370" s="20"/>
      <c r="D2370" s="20"/>
      <c r="E2370" s="17" t="s">
        <v>8756</v>
      </c>
      <c r="F2370" s="21" t="s">
        <v>41</v>
      </c>
      <c r="G2370" s="21" t="s">
        <v>205</v>
      </c>
      <c r="H2370" s="21" t="s">
        <v>206</v>
      </c>
      <c r="I2370" s="20">
        <v>31085141252</v>
      </c>
      <c r="J2370" s="20" t="s">
        <v>27944</v>
      </c>
      <c r="K2370" s="24">
        <v>42975</v>
      </c>
      <c r="L2370" s="19">
        <v>0</v>
      </c>
      <c r="M2370" s="28">
        <v>999.95</v>
      </c>
      <c r="N2370" s="24"/>
    </row>
    <row r="2371" spans="2:14" hidden="1" x14ac:dyDescent="0.25">
      <c r="B2371" s="20">
        <v>28102616</v>
      </c>
      <c r="C2371" s="20"/>
      <c r="D2371" s="20"/>
      <c r="E2371" s="17" t="s">
        <v>8757</v>
      </c>
      <c r="F2371" s="21" t="s">
        <v>41</v>
      </c>
      <c r="G2371" s="21" t="s">
        <v>205</v>
      </c>
      <c r="H2371" s="21" t="s">
        <v>206</v>
      </c>
      <c r="I2371" s="20">
        <v>31085141254</v>
      </c>
      <c r="J2371" s="20" t="s">
        <v>27945</v>
      </c>
      <c r="K2371" s="24">
        <v>42975</v>
      </c>
      <c r="L2371" s="19">
        <v>0</v>
      </c>
      <c r="M2371" s="28">
        <v>999.95</v>
      </c>
      <c r="N2371" s="24"/>
    </row>
    <row r="2372" spans="2:14" hidden="1" x14ac:dyDescent="0.25">
      <c r="B2372" s="20">
        <v>28102617</v>
      </c>
      <c r="C2372" s="20"/>
      <c r="D2372" s="20"/>
      <c r="E2372" s="17" t="s">
        <v>8758</v>
      </c>
      <c r="F2372" s="21" t="s">
        <v>41</v>
      </c>
      <c r="G2372" s="21" t="s">
        <v>205</v>
      </c>
      <c r="H2372" s="21" t="s">
        <v>206</v>
      </c>
      <c r="I2372" s="20">
        <v>31085141256</v>
      </c>
      <c r="J2372" s="20" t="s">
        <v>27946</v>
      </c>
      <c r="K2372" s="24">
        <v>42975</v>
      </c>
      <c r="L2372" s="19">
        <v>0</v>
      </c>
      <c r="M2372" s="28">
        <v>999.95</v>
      </c>
      <c r="N2372" s="24"/>
    </row>
    <row r="2373" spans="2:14" hidden="1" x14ac:dyDescent="0.25">
      <c r="B2373" s="20">
        <v>28102618</v>
      </c>
      <c r="C2373" s="20"/>
      <c r="D2373" s="20"/>
      <c r="E2373" s="17" t="s">
        <v>8759</v>
      </c>
      <c r="F2373" s="21" t="s">
        <v>41</v>
      </c>
      <c r="G2373" s="21" t="s">
        <v>205</v>
      </c>
      <c r="H2373" s="21" t="s">
        <v>206</v>
      </c>
      <c r="I2373" s="20">
        <v>31085141258</v>
      </c>
      <c r="J2373" s="20" t="s">
        <v>27947</v>
      </c>
      <c r="K2373" s="24">
        <v>42975</v>
      </c>
      <c r="L2373" s="19">
        <v>0</v>
      </c>
      <c r="M2373" s="28">
        <v>999.95</v>
      </c>
      <c r="N2373" s="24"/>
    </row>
    <row r="2374" spans="2:14" hidden="1" x14ac:dyDescent="0.25">
      <c r="B2374" s="20">
        <v>28102619</v>
      </c>
      <c r="C2374" s="20"/>
      <c r="D2374" s="20"/>
      <c r="E2374" s="17" t="s">
        <v>8760</v>
      </c>
      <c r="F2374" s="21" t="s">
        <v>41</v>
      </c>
      <c r="G2374" s="21" t="s">
        <v>205</v>
      </c>
      <c r="H2374" s="21" t="s">
        <v>206</v>
      </c>
      <c r="I2374" s="20">
        <v>31085141260</v>
      </c>
      <c r="J2374" s="20" t="s">
        <v>27948</v>
      </c>
      <c r="K2374" s="24">
        <v>42975</v>
      </c>
      <c r="L2374" s="19">
        <v>0</v>
      </c>
      <c r="M2374" s="28">
        <v>999.95</v>
      </c>
      <c r="N2374" s="24"/>
    </row>
    <row r="2375" spans="2:14" hidden="1" x14ac:dyDescent="0.25">
      <c r="B2375" s="20">
        <v>28130536</v>
      </c>
      <c r="C2375" s="20"/>
      <c r="D2375" s="20"/>
      <c r="E2375" s="17" t="s">
        <v>7666</v>
      </c>
      <c r="F2375" s="21" t="s">
        <v>41</v>
      </c>
      <c r="G2375" s="21" t="s">
        <v>205</v>
      </c>
      <c r="H2375" s="21" t="s">
        <v>206</v>
      </c>
      <c r="I2375" s="20">
        <v>31105141238</v>
      </c>
      <c r="J2375" s="20" t="s">
        <v>27949</v>
      </c>
      <c r="K2375" s="24">
        <v>43617</v>
      </c>
      <c r="L2375" s="19">
        <v>0</v>
      </c>
      <c r="M2375" s="28">
        <v>439.95</v>
      </c>
      <c r="N2375" s="24"/>
    </row>
    <row r="2376" spans="2:14" hidden="1" x14ac:dyDescent="0.25">
      <c r="B2376" s="20">
        <v>28130537</v>
      </c>
      <c r="C2376" s="20"/>
      <c r="D2376" s="20"/>
      <c r="E2376" s="17" t="s">
        <v>7667</v>
      </c>
      <c r="F2376" s="21" t="s">
        <v>41</v>
      </c>
      <c r="G2376" s="21" t="s">
        <v>205</v>
      </c>
      <c r="H2376" s="21" t="s">
        <v>206</v>
      </c>
      <c r="I2376" s="20">
        <v>31105141240</v>
      </c>
      <c r="J2376" s="20" t="s">
        <v>27950</v>
      </c>
      <c r="K2376" s="24">
        <v>43617</v>
      </c>
      <c r="L2376" s="19">
        <v>0</v>
      </c>
      <c r="M2376" s="28">
        <v>439.95</v>
      </c>
      <c r="N2376" s="24"/>
    </row>
    <row r="2377" spans="2:14" hidden="1" x14ac:dyDescent="0.25">
      <c r="B2377" s="20">
        <v>28130538</v>
      </c>
      <c r="C2377" s="20"/>
      <c r="D2377" s="20"/>
      <c r="E2377" s="17" t="s">
        <v>7668</v>
      </c>
      <c r="F2377" s="21" t="s">
        <v>41</v>
      </c>
      <c r="G2377" s="21" t="s">
        <v>205</v>
      </c>
      <c r="H2377" s="21" t="s">
        <v>206</v>
      </c>
      <c r="I2377" s="20">
        <v>31105141242</v>
      </c>
      <c r="J2377" s="20" t="s">
        <v>27951</v>
      </c>
      <c r="K2377" s="24">
        <v>43617</v>
      </c>
      <c r="L2377" s="19">
        <v>0</v>
      </c>
      <c r="M2377" s="28">
        <v>439.95</v>
      </c>
      <c r="N2377" s="24"/>
    </row>
    <row r="2378" spans="2:14" hidden="1" x14ac:dyDescent="0.25">
      <c r="B2378" s="20">
        <v>28130539</v>
      </c>
      <c r="C2378" s="20"/>
      <c r="D2378" s="20"/>
      <c r="E2378" s="17" t="s">
        <v>7669</v>
      </c>
      <c r="F2378" s="21" t="s">
        <v>41</v>
      </c>
      <c r="G2378" s="21" t="s">
        <v>205</v>
      </c>
      <c r="H2378" s="21" t="s">
        <v>206</v>
      </c>
      <c r="I2378" s="20">
        <v>31105141244</v>
      </c>
      <c r="J2378" s="20" t="s">
        <v>27952</v>
      </c>
      <c r="K2378" s="24">
        <v>43617</v>
      </c>
      <c r="L2378" s="19">
        <v>0</v>
      </c>
      <c r="M2378" s="28">
        <v>439.95</v>
      </c>
      <c r="N2378" s="24"/>
    </row>
    <row r="2379" spans="2:14" hidden="1" x14ac:dyDescent="0.25">
      <c r="B2379" s="20">
        <v>28130540</v>
      </c>
      <c r="C2379" s="20"/>
      <c r="D2379" s="20"/>
      <c r="E2379" s="17" t="s">
        <v>7670</v>
      </c>
      <c r="F2379" s="21" t="s">
        <v>41</v>
      </c>
      <c r="G2379" s="21" t="s">
        <v>205</v>
      </c>
      <c r="H2379" s="21" t="s">
        <v>206</v>
      </c>
      <c r="I2379" s="20">
        <v>31105141246</v>
      </c>
      <c r="J2379" s="20" t="s">
        <v>27953</v>
      </c>
      <c r="K2379" s="24">
        <v>43617</v>
      </c>
      <c r="L2379" s="19">
        <v>0</v>
      </c>
      <c r="M2379" s="28">
        <v>439.95</v>
      </c>
      <c r="N2379" s="24"/>
    </row>
    <row r="2380" spans="2:14" hidden="1" x14ac:dyDescent="0.25">
      <c r="B2380" s="20">
        <v>28130541</v>
      </c>
      <c r="C2380" s="20"/>
      <c r="D2380" s="20"/>
      <c r="E2380" s="17" t="s">
        <v>7671</v>
      </c>
      <c r="F2380" s="21" t="s">
        <v>41</v>
      </c>
      <c r="G2380" s="21" t="s">
        <v>205</v>
      </c>
      <c r="H2380" s="21" t="s">
        <v>206</v>
      </c>
      <c r="I2380" s="20">
        <v>31105141248</v>
      </c>
      <c r="J2380" s="20" t="s">
        <v>27954</v>
      </c>
      <c r="K2380" s="24">
        <v>43617</v>
      </c>
      <c r="L2380" s="19">
        <v>0</v>
      </c>
      <c r="M2380" s="28">
        <v>439.95</v>
      </c>
      <c r="N2380" s="24"/>
    </row>
    <row r="2381" spans="2:14" hidden="1" x14ac:dyDescent="0.25">
      <c r="B2381" s="20">
        <v>28130542</v>
      </c>
      <c r="C2381" s="20"/>
      <c r="D2381" s="20"/>
      <c r="E2381" s="17" t="s">
        <v>7672</v>
      </c>
      <c r="F2381" s="21" t="s">
        <v>41</v>
      </c>
      <c r="G2381" s="21" t="s">
        <v>205</v>
      </c>
      <c r="H2381" s="21" t="s">
        <v>206</v>
      </c>
      <c r="I2381" s="20">
        <v>31105141250</v>
      </c>
      <c r="J2381" s="20" t="s">
        <v>27955</v>
      </c>
      <c r="K2381" s="24">
        <v>43617</v>
      </c>
      <c r="L2381" s="19">
        <v>0</v>
      </c>
      <c r="M2381" s="28">
        <v>439.95</v>
      </c>
      <c r="N2381" s="24"/>
    </row>
    <row r="2382" spans="2:14" hidden="1" x14ac:dyDescent="0.25">
      <c r="B2382" s="20">
        <v>28130561</v>
      </c>
      <c r="C2382" s="20"/>
      <c r="D2382" s="20"/>
      <c r="E2382" s="17" t="s">
        <v>7722</v>
      </c>
      <c r="F2382" s="21" t="s">
        <v>41</v>
      </c>
      <c r="G2382" s="21" t="s">
        <v>205</v>
      </c>
      <c r="H2382" s="21" t="s">
        <v>206</v>
      </c>
      <c r="I2382" s="20">
        <v>31106151238</v>
      </c>
      <c r="J2382" s="20" t="s">
        <v>27956</v>
      </c>
      <c r="K2382" s="24">
        <v>43617</v>
      </c>
      <c r="L2382" s="19">
        <v>0</v>
      </c>
      <c r="M2382" s="28">
        <v>439.95</v>
      </c>
      <c r="N2382" s="24"/>
    </row>
    <row r="2383" spans="2:14" hidden="1" x14ac:dyDescent="0.25">
      <c r="B2383" s="20">
        <v>28130562</v>
      </c>
      <c r="C2383" s="20"/>
      <c r="D2383" s="20"/>
      <c r="E2383" s="17" t="s">
        <v>7725</v>
      </c>
      <c r="F2383" s="21" t="s">
        <v>41</v>
      </c>
      <c r="G2383" s="21" t="s">
        <v>205</v>
      </c>
      <c r="H2383" s="21" t="s">
        <v>206</v>
      </c>
      <c r="I2383" s="20">
        <v>31106151240</v>
      </c>
      <c r="J2383" s="20" t="s">
        <v>27957</v>
      </c>
      <c r="K2383" s="24">
        <v>43617</v>
      </c>
      <c r="L2383" s="19">
        <v>0</v>
      </c>
      <c r="M2383" s="28">
        <v>439.95</v>
      </c>
      <c r="N2383" s="24"/>
    </row>
    <row r="2384" spans="2:14" hidden="1" x14ac:dyDescent="0.25">
      <c r="B2384" s="20">
        <v>28130563</v>
      </c>
      <c r="C2384" s="20"/>
      <c r="D2384" s="20"/>
      <c r="E2384" s="17" t="s">
        <v>7728</v>
      </c>
      <c r="F2384" s="21" t="s">
        <v>41</v>
      </c>
      <c r="G2384" s="21" t="s">
        <v>205</v>
      </c>
      <c r="H2384" s="21" t="s">
        <v>206</v>
      </c>
      <c r="I2384" s="20">
        <v>31106151242</v>
      </c>
      <c r="J2384" s="20" t="s">
        <v>27958</v>
      </c>
      <c r="K2384" s="24">
        <v>43617</v>
      </c>
      <c r="L2384" s="19">
        <v>0</v>
      </c>
      <c r="M2384" s="28">
        <v>439.95</v>
      </c>
      <c r="N2384" s="24"/>
    </row>
    <row r="2385" spans="2:14" hidden="1" x14ac:dyDescent="0.25">
      <c r="B2385" s="20">
        <v>28130564</v>
      </c>
      <c r="C2385" s="20"/>
      <c r="D2385" s="20"/>
      <c r="E2385" s="17" t="s">
        <v>7731</v>
      </c>
      <c r="F2385" s="21" t="s">
        <v>41</v>
      </c>
      <c r="G2385" s="21" t="s">
        <v>205</v>
      </c>
      <c r="H2385" s="21" t="s">
        <v>206</v>
      </c>
      <c r="I2385" s="20">
        <v>31106151244</v>
      </c>
      <c r="J2385" s="20" t="s">
        <v>27959</v>
      </c>
      <c r="K2385" s="24">
        <v>43617</v>
      </c>
      <c r="L2385" s="19">
        <v>0</v>
      </c>
      <c r="M2385" s="28">
        <v>439.95</v>
      </c>
      <c r="N2385" s="24"/>
    </row>
    <row r="2386" spans="2:14" hidden="1" x14ac:dyDescent="0.25">
      <c r="B2386" s="20">
        <v>28130565</v>
      </c>
      <c r="C2386" s="20"/>
      <c r="D2386" s="20"/>
      <c r="E2386" s="17" t="s">
        <v>7734</v>
      </c>
      <c r="F2386" s="21" t="s">
        <v>41</v>
      </c>
      <c r="G2386" s="21" t="s">
        <v>205</v>
      </c>
      <c r="H2386" s="21" t="s">
        <v>206</v>
      </c>
      <c r="I2386" s="20">
        <v>31106151246</v>
      </c>
      <c r="J2386" s="20" t="s">
        <v>27960</v>
      </c>
      <c r="K2386" s="24">
        <v>43617</v>
      </c>
      <c r="L2386" s="19">
        <v>0</v>
      </c>
      <c r="M2386" s="28">
        <v>439.95</v>
      </c>
      <c r="N2386" s="24"/>
    </row>
    <row r="2387" spans="2:14" hidden="1" x14ac:dyDescent="0.25">
      <c r="B2387" s="20">
        <v>28130566</v>
      </c>
      <c r="C2387" s="20"/>
      <c r="D2387" s="20"/>
      <c r="E2387" s="17" t="s">
        <v>7737</v>
      </c>
      <c r="F2387" s="21" t="s">
        <v>41</v>
      </c>
      <c r="G2387" s="21" t="s">
        <v>205</v>
      </c>
      <c r="H2387" s="21" t="s">
        <v>206</v>
      </c>
      <c r="I2387" s="20">
        <v>31106151248</v>
      </c>
      <c r="J2387" s="20" t="s">
        <v>27961</v>
      </c>
      <c r="K2387" s="24">
        <v>43617</v>
      </c>
      <c r="L2387" s="19">
        <v>0</v>
      </c>
      <c r="M2387" s="28">
        <v>439.95</v>
      </c>
      <c r="N2387" s="24"/>
    </row>
    <row r="2388" spans="2:14" hidden="1" x14ac:dyDescent="0.25">
      <c r="B2388" s="20">
        <v>28130567</v>
      </c>
      <c r="C2388" s="20"/>
      <c r="D2388" s="20"/>
      <c r="E2388" s="17" t="s">
        <v>7740</v>
      </c>
      <c r="F2388" s="21" t="s">
        <v>41</v>
      </c>
      <c r="G2388" s="21" t="s">
        <v>205</v>
      </c>
      <c r="H2388" s="21" t="s">
        <v>206</v>
      </c>
      <c r="I2388" s="20">
        <v>31106151250</v>
      </c>
      <c r="J2388" s="20" t="s">
        <v>27962</v>
      </c>
      <c r="K2388" s="24">
        <v>43617</v>
      </c>
      <c r="L2388" s="19">
        <v>0</v>
      </c>
      <c r="M2388" s="28">
        <v>439.95</v>
      </c>
      <c r="N2388" s="24"/>
    </row>
    <row r="2389" spans="2:14" hidden="1" x14ac:dyDescent="0.25">
      <c r="B2389" s="20">
        <v>28130651</v>
      </c>
      <c r="C2389" s="20"/>
      <c r="D2389" s="20"/>
      <c r="E2389" s="17" t="s">
        <v>7853</v>
      </c>
      <c r="F2389" s="21" t="s">
        <v>41</v>
      </c>
      <c r="G2389" s="21" t="s">
        <v>205</v>
      </c>
      <c r="H2389" s="21" t="s">
        <v>206</v>
      </c>
      <c r="I2389" s="20">
        <v>31110161038</v>
      </c>
      <c r="J2389" s="20" t="s">
        <v>27963</v>
      </c>
      <c r="K2389" s="24">
        <v>43497</v>
      </c>
      <c r="L2389" s="19">
        <v>0</v>
      </c>
      <c r="M2389" s="28">
        <v>499.95</v>
      </c>
      <c r="N2389" s="24"/>
    </row>
    <row r="2390" spans="2:14" hidden="1" x14ac:dyDescent="0.25">
      <c r="B2390" s="20">
        <v>28130652</v>
      </c>
      <c r="C2390" s="20"/>
      <c r="D2390" s="20"/>
      <c r="E2390" s="17" t="s">
        <v>7854</v>
      </c>
      <c r="F2390" s="21" t="s">
        <v>41</v>
      </c>
      <c r="G2390" s="21" t="s">
        <v>205</v>
      </c>
      <c r="H2390" s="21" t="s">
        <v>206</v>
      </c>
      <c r="I2390" s="20">
        <v>31110161040</v>
      </c>
      <c r="J2390" s="20" t="s">
        <v>27964</v>
      </c>
      <c r="K2390" s="24">
        <v>43497</v>
      </c>
      <c r="L2390" s="19">
        <v>0</v>
      </c>
      <c r="M2390" s="28">
        <v>499.95</v>
      </c>
      <c r="N2390" s="24"/>
    </row>
    <row r="2391" spans="2:14" hidden="1" x14ac:dyDescent="0.25">
      <c r="B2391" s="20">
        <v>28130653</v>
      </c>
      <c r="C2391" s="20"/>
      <c r="D2391" s="20"/>
      <c r="E2391" s="17" t="s">
        <v>7855</v>
      </c>
      <c r="F2391" s="21" t="s">
        <v>41</v>
      </c>
      <c r="G2391" s="21" t="s">
        <v>205</v>
      </c>
      <c r="H2391" s="21" t="s">
        <v>206</v>
      </c>
      <c r="I2391" s="20">
        <v>31110161042</v>
      </c>
      <c r="J2391" s="20" t="s">
        <v>27965</v>
      </c>
      <c r="K2391" s="24">
        <v>43497</v>
      </c>
      <c r="L2391" s="19">
        <v>0</v>
      </c>
      <c r="M2391" s="28">
        <v>499.95</v>
      </c>
      <c r="N2391" s="24"/>
    </row>
    <row r="2392" spans="2:14" hidden="1" x14ac:dyDescent="0.25">
      <c r="B2392" s="20">
        <v>28130692</v>
      </c>
      <c r="C2392" s="20"/>
      <c r="D2392" s="20"/>
      <c r="E2392" s="17" t="s">
        <v>7856</v>
      </c>
      <c r="F2392" s="21" t="s">
        <v>41</v>
      </c>
      <c r="G2392" s="21" t="s">
        <v>205</v>
      </c>
      <c r="H2392" s="21" t="s">
        <v>206</v>
      </c>
      <c r="I2392" s="20">
        <v>31110161044</v>
      </c>
      <c r="J2392" s="20" t="s">
        <v>27966</v>
      </c>
      <c r="K2392" s="24">
        <v>43497</v>
      </c>
      <c r="L2392" s="19">
        <v>0</v>
      </c>
      <c r="M2392" s="28">
        <v>499.95</v>
      </c>
      <c r="N2392" s="24"/>
    </row>
    <row r="2393" spans="2:14" hidden="1" x14ac:dyDescent="0.25">
      <c r="B2393" s="20">
        <v>28130654</v>
      </c>
      <c r="C2393" s="20"/>
      <c r="D2393" s="20"/>
      <c r="E2393" s="17" t="s">
        <v>7857</v>
      </c>
      <c r="F2393" s="21" t="s">
        <v>41</v>
      </c>
      <c r="G2393" s="21" t="s">
        <v>205</v>
      </c>
      <c r="H2393" s="21" t="s">
        <v>206</v>
      </c>
      <c r="I2393" s="20">
        <v>31110161046</v>
      </c>
      <c r="J2393" s="20" t="s">
        <v>27967</v>
      </c>
      <c r="K2393" s="24">
        <v>43497</v>
      </c>
      <c r="L2393" s="19">
        <v>0</v>
      </c>
      <c r="M2393" s="28">
        <v>499.95</v>
      </c>
      <c r="N2393" s="24"/>
    </row>
    <row r="2394" spans="2:14" hidden="1" x14ac:dyDescent="0.25">
      <c r="B2394" s="20">
        <v>28130655</v>
      </c>
      <c r="C2394" s="20"/>
      <c r="D2394" s="20"/>
      <c r="E2394" s="17" t="s">
        <v>7858</v>
      </c>
      <c r="F2394" s="21" t="s">
        <v>41</v>
      </c>
      <c r="G2394" s="21" t="s">
        <v>205</v>
      </c>
      <c r="H2394" s="21" t="s">
        <v>206</v>
      </c>
      <c r="I2394" s="20">
        <v>31110161048</v>
      </c>
      <c r="J2394" s="20" t="s">
        <v>27968</v>
      </c>
      <c r="K2394" s="24">
        <v>43497</v>
      </c>
      <c r="L2394" s="19">
        <v>0</v>
      </c>
      <c r="M2394" s="28">
        <v>499.95</v>
      </c>
      <c r="N2394" s="24"/>
    </row>
    <row r="2395" spans="2:14" hidden="1" x14ac:dyDescent="0.25">
      <c r="B2395" s="20">
        <v>28130656</v>
      </c>
      <c r="C2395" s="20"/>
      <c r="D2395" s="20"/>
      <c r="E2395" s="17" t="s">
        <v>7859</v>
      </c>
      <c r="F2395" s="21" t="s">
        <v>41</v>
      </c>
      <c r="G2395" s="21" t="s">
        <v>205</v>
      </c>
      <c r="H2395" s="21" t="s">
        <v>206</v>
      </c>
      <c r="I2395" s="20">
        <v>31110161050</v>
      </c>
      <c r="J2395" s="20" t="s">
        <v>27969</v>
      </c>
      <c r="K2395" s="24">
        <v>43497</v>
      </c>
      <c r="L2395" s="19">
        <v>0</v>
      </c>
      <c r="M2395" s="28">
        <v>499.95</v>
      </c>
      <c r="N2395" s="24"/>
    </row>
    <row r="2396" spans="2:14" hidden="1" x14ac:dyDescent="0.25">
      <c r="B2396" s="20">
        <v>28130657</v>
      </c>
      <c r="C2396" s="20"/>
      <c r="D2396" s="20"/>
      <c r="E2396" s="17" t="s">
        <v>7839</v>
      </c>
      <c r="F2396" s="21" t="s">
        <v>41</v>
      </c>
      <c r="G2396" s="21" t="s">
        <v>205</v>
      </c>
      <c r="H2396" s="21" t="s">
        <v>206</v>
      </c>
      <c r="I2396" s="20">
        <v>31110161238</v>
      </c>
      <c r="J2396" s="20" t="s">
        <v>27970</v>
      </c>
      <c r="K2396" s="24">
        <v>43497</v>
      </c>
      <c r="L2396" s="19">
        <v>0</v>
      </c>
      <c r="M2396" s="28">
        <v>499.95</v>
      </c>
      <c r="N2396" s="24"/>
    </row>
    <row r="2397" spans="2:14" hidden="1" x14ac:dyDescent="0.25">
      <c r="B2397" s="20">
        <v>28130658</v>
      </c>
      <c r="C2397" s="20"/>
      <c r="D2397" s="20"/>
      <c r="E2397" s="17" t="s">
        <v>7840</v>
      </c>
      <c r="F2397" s="21" t="s">
        <v>41</v>
      </c>
      <c r="G2397" s="21" t="s">
        <v>205</v>
      </c>
      <c r="H2397" s="21" t="s">
        <v>206</v>
      </c>
      <c r="I2397" s="20">
        <v>31110161240</v>
      </c>
      <c r="J2397" s="20" t="s">
        <v>27971</v>
      </c>
      <c r="K2397" s="24">
        <v>43497</v>
      </c>
      <c r="L2397" s="19">
        <v>0</v>
      </c>
      <c r="M2397" s="28">
        <v>499.95</v>
      </c>
      <c r="N2397" s="24"/>
    </row>
    <row r="2398" spans="2:14" hidden="1" x14ac:dyDescent="0.25">
      <c r="B2398" s="20">
        <v>28130659</v>
      </c>
      <c r="C2398" s="20"/>
      <c r="D2398" s="20"/>
      <c r="E2398" s="17" t="s">
        <v>7841</v>
      </c>
      <c r="F2398" s="21" t="s">
        <v>41</v>
      </c>
      <c r="G2398" s="21" t="s">
        <v>205</v>
      </c>
      <c r="H2398" s="21" t="s">
        <v>206</v>
      </c>
      <c r="I2398" s="20">
        <v>31110161242</v>
      </c>
      <c r="J2398" s="20" t="s">
        <v>27972</v>
      </c>
      <c r="K2398" s="24">
        <v>43497</v>
      </c>
      <c r="L2398" s="19">
        <v>0</v>
      </c>
      <c r="M2398" s="28">
        <v>499.95</v>
      </c>
      <c r="N2398" s="24"/>
    </row>
    <row r="2399" spans="2:14" hidden="1" x14ac:dyDescent="0.25">
      <c r="B2399" s="20">
        <v>28130660</v>
      </c>
      <c r="C2399" s="20"/>
      <c r="D2399" s="20"/>
      <c r="E2399" s="17" t="s">
        <v>7842</v>
      </c>
      <c r="F2399" s="21" t="s">
        <v>41</v>
      </c>
      <c r="G2399" s="21" t="s">
        <v>205</v>
      </c>
      <c r="H2399" s="21" t="s">
        <v>206</v>
      </c>
      <c r="I2399" s="20">
        <v>31110161244</v>
      </c>
      <c r="J2399" s="20" t="s">
        <v>27973</v>
      </c>
      <c r="K2399" s="24">
        <v>43497</v>
      </c>
      <c r="L2399" s="19">
        <v>0</v>
      </c>
      <c r="M2399" s="28">
        <v>499.95</v>
      </c>
      <c r="N2399" s="24"/>
    </row>
    <row r="2400" spans="2:14" hidden="1" x14ac:dyDescent="0.25">
      <c r="B2400" s="20">
        <v>28130661</v>
      </c>
      <c r="C2400" s="20"/>
      <c r="D2400" s="20"/>
      <c r="E2400" s="17" t="s">
        <v>7843</v>
      </c>
      <c r="F2400" s="21" t="s">
        <v>41</v>
      </c>
      <c r="G2400" s="21" t="s">
        <v>205</v>
      </c>
      <c r="H2400" s="21" t="s">
        <v>206</v>
      </c>
      <c r="I2400" s="20">
        <v>31110161246</v>
      </c>
      <c r="J2400" s="20" t="s">
        <v>27974</v>
      </c>
      <c r="K2400" s="24">
        <v>43497</v>
      </c>
      <c r="L2400" s="19">
        <v>0</v>
      </c>
      <c r="M2400" s="28">
        <v>499.95</v>
      </c>
      <c r="N2400" s="24"/>
    </row>
    <row r="2401" spans="2:14" hidden="1" x14ac:dyDescent="0.25">
      <c r="B2401" s="20">
        <v>28130662</v>
      </c>
      <c r="C2401" s="20"/>
      <c r="D2401" s="20"/>
      <c r="E2401" s="17" t="s">
        <v>7844</v>
      </c>
      <c r="F2401" s="21" t="s">
        <v>41</v>
      </c>
      <c r="G2401" s="21" t="s">
        <v>205</v>
      </c>
      <c r="H2401" s="21" t="s">
        <v>206</v>
      </c>
      <c r="I2401" s="20">
        <v>31110161248</v>
      </c>
      <c r="J2401" s="20" t="s">
        <v>27975</v>
      </c>
      <c r="K2401" s="24">
        <v>43497</v>
      </c>
      <c r="L2401" s="19">
        <v>0</v>
      </c>
      <c r="M2401" s="28">
        <v>499.95</v>
      </c>
      <c r="N2401" s="24"/>
    </row>
    <row r="2402" spans="2:14" hidden="1" x14ac:dyDescent="0.25">
      <c r="B2402" s="20">
        <v>28130663</v>
      </c>
      <c r="C2402" s="20"/>
      <c r="D2402" s="20"/>
      <c r="E2402" s="17" t="s">
        <v>7845</v>
      </c>
      <c r="F2402" s="21" t="s">
        <v>41</v>
      </c>
      <c r="G2402" s="21" t="s">
        <v>205</v>
      </c>
      <c r="H2402" s="21" t="s">
        <v>206</v>
      </c>
      <c r="I2402" s="20">
        <v>31110161250</v>
      </c>
      <c r="J2402" s="20" t="s">
        <v>27976</v>
      </c>
      <c r="K2402" s="24">
        <v>43497</v>
      </c>
      <c r="L2402" s="19">
        <v>0</v>
      </c>
      <c r="M2402" s="28">
        <v>499.95</v>
      </c>
      <c r="N2402" s="24"/>
    </row>
    <row r="2403" spans="2:14" hidden="1" x14ac:dyDescent="0.25">
      <c r="B2403" s="20">
        <v>28130671</v>
      </c>
      <c r="C2403" s="20"/>
      <c r="D2403" s="20"/>
      <c r="E2403" s="17" t="s">
        <v>7825</v>
      </c>
      <c r="F2403" s="21" t="s">
        <v>41</v>
      </c>
      <c r="G2403" s="21" t="s">
        <v>205</v>
      </c>
      <c r="H2403" s="21" t="s">
        <v>206</v>
      </c>
      <c r="I2403" s="20">
        <v>31111161038</v>
      </c>
      <c r="J2403" s="20" t="s">
        <v>27977</v>
      </c>
      <c r="K2403" s="24">
        <v>43497</v>
      </c>
      <c r="L2403" s="19">
        <v>0</v>
      </c>
      <c r="M2403" s="28">
        <v>499.95</v>
      </c>
      <c r="N2403" s="24"/>
    </row>
    <row r="2404" spans="2:14" hidden="1" x14ac:dyDescent="0.25">
      <c r="B2404" s="20">
        <v>28130672</v>
      </c>
      <c r="C2404" s="20"/>
      <c r="D2404" s="20"/>
      <c r="E2404" s="17" t="s">
        <v>7826</v>
      </c>
      <c r="F2404" s="21" t="s">
        <v>41</v>
      </c>
      <c r="G2404" s="21" t="s">
        <v>205</v>
      </c>
      <c r="H2404" s="21" t="s">
        <v>206</v>
      </c>
      <c r="I2404" s="20">
        <v>31111161040</v>
      </c>
      <c r="J2404" s="20" t="s">
        <v>27978</v>
      </c>
      <c r="K2404" s="24">
        <v>43497</v>
      </c>
      <c r="L2404" s="19">
        <v>0</v>
      </c>
      <c r="M2404" s="28">
        <v>499.95</v>
      </c>
      <c r="N2404" s="24"/>
    </row>
    <row r="2405" spans="2:14" hidden="1" x14ac:dyDescent="0.25">
      <c r="B2405" s="20">
        <v>28130673</v>
      </c>
      <c r="C2405" s="20"/>
      <c r="D2405" s="20"/>
      <c r="E2405" s="17" t="s">
        <v>7827</v>
      </c>
      <c r="F2405" s="21" t="s">
        <v>41</v>
      </c>
      <c r="G2405" s="21" t="s">
        <v>205</v>
      </c>
      <c r="H2405" s="21" t="s">
        <v>206</v>
      </c>
      <c r="I2405" s="20">
        <v>31111161042</v>
      </c>
      <c r="J2405" s="20" t="s">
        <v>27979</v>
      </c>
      <c r="K2405" s="24">
        <v>43497</v>
      </c>
      <c r="L2405" s="19">
        <v>0</v>
      </c>
      <c r="M2405" s="28">
        <v>499.95</v>
      </c>
      <c r="N2405" s="24"/>
    </row>
    <row r="2406" spans="2:14" hidden="1" x14ac:dyDescent="0.25">
      <c r="B2406" s="20">
        <v>28130674</v>
      </c>
      <c r="C2406" s="20"/>
      <c r="D2406" s="20"/>
      <c r="E2406" s="17" t="s">
        <v>7828</v>
      </c>
      <c r="F2406" s="21" t="s">
        <v>41</v>
      </c>
      <c r="G2406" s="21" t="s">
        <v>205</v>
      </c>
      <c r="H2406" s="21" t="s">
        <v>206</v>
      </c>
      <c r="I2406" s="20">
        <v>31111161044</v>
      </c>
      <c r="J2406" s="20" t="s">
        <v>27980</v>
      </c>
      <c r="K2406" s="24">
        <v>43497</v>
      </c>
      <c r="L2406" s="19">
        <v>0</v>
      </c>
      <c r="M2406" s="28">
        <v>499.95</v>
      </c>
      <c r="N2406" s="24"/>
    </row>
    <row r="2407" spans="2:14" hidden="1" x14ac:dyDescent="0.25">
      <c r="B2407" s="20">
        <v>28130675</v>
      </c>
      <c r="C2407" s="20"/>
      <c r="D2407" s="20"/>
      <c r="E2407" s="17" t="s">
        <v>7829</v>
      </c>
      <c r="F2407" s="21" t="s">
        <v>41</v>
      </c>
      <c r="G2407" s="21" t="s">
        <v>205</v>
      </c>
      <c r="H2407" s="21" t="s">
        <v>206</v>
      </c>
      <c r="I2407" s="20">
        <v>31111161046</v>
      </c>
      <c r="J2407" s="20" t="s">
        <v>27981</v>
      </c>
      <c r="K2407" s="24">
        <v>43497</v>
      </c>
      <c r="L2407" s="19">
        <v>0</v>
      </c>
      <c r="M2407" s="28">
        <v>499.95</v>
      </c>
      <c r="N2407" s="24"/>
    </row>
    <row r="2408" spans="2:14" hidden="1" x14ac:dyDescent="0.25">
      <c r="B2408" s="20">
        <v>28130676</v>
      </c>
      <c r="C2408" s="20"/>
      <c r="D2408" s="20"/>
      <c r="E2408" s="17" t="s">
        <v>7830</v>
      </c>
      <c r="F2408" s="21" t="s">
        <v>41</v>
      </c>
      <c r="G2408" s="21" t="s">
        <v>205</v>
      </c>
      <c r="H2408" s="21" t="s">
        <v>206</v>
      </c>
      <c r="I2408" s="20">
        <v>31111161048</v>
      </c>
      <c r="J2408" s="20" t="s">
        <v>27982</v>
      </c>
      <c r="K2408" s="24">
        <v>43497</v>
      </c>
      <c r="L2408" s="19">
        <v>0</v>
      </c>
      <c r="M2408" s="28">
        <v>499.95</v>
      </c>
      <c r="N2408" s="24"/>
    </row>
    <row r="2409" spans="2:14" hidden="1" x14ac:dyDescent="0.25">
      <c r="B2409" s="20">
        <v>28130677</v>
      </c>
      <c r="C2409" s="20"/>
      <c r="D2409" s="20"/>
      <c r="E2409" s="17" t="s">
        <v>7831</v>
      </c>
      <c r="F2409" s="21" t="s">
        <v>41</v>
      </c>
      <c r="G2409" s="21" t="s">
        <v>205</v>
      </c>
      <c r="H2409" s="21" t="s">
        <v>206</v>
      </c>
      <c r="I2409" s="20">
        <v>31111161050</v>
      </c>
      <c r="J2409" s="20" t="s">
        <v>27983</v>
      </c>
      <c r="K2409" s="24">
        <v>43497</v>
      </c>
      <c r="L2409" s="19">
        <v>0</v>
      </c>
      <c r="M2409" s="28">
        <v>499.95</v>
      </c>
      <c r="N2409" s="24"/>
    </row>
    <row r="2410" spans="2:14" hidden="1" x14ac:dyDescent="0.25">
      <c r="B2410" s="20">
        <v>28130678</v>
      </c>
      <c r="C2410" s="20"/>
      <c r="D2410" s="20"/>
      <c r="E2410" s="17" t="s">
        <v>7818</v>
      </c>
      <c r="F2410" s="21" t="s">
        <v>41</v>
      </c>
      <c r="G2410" s="21" t="s">
        <v>205</v>
      </c>
      <c r="H2410" s="21" t="s">
        <v>206</v>
      </c>
      <c r="I2410" s="20">
        <v>31111161238</v>
      </c>
      <c r="J2410" s="20" t="s">
        <v>27984</v>
      </c>
      <c r="K2410" s="24">
        <v>43497</v>
      </c>
      <c r="L2410" s="19">
        <v>0</v>
      </c>
      <c r="M2410" s="28">
        <v>499.95</v>
      </c>
      <c r="N2410" s="24"/>
    </row>
    <row r="2411" spans="2:14" hidden="1" x14ac:dyDescent="0.25">
      <c r="B2411" s="20">
        <v>28130679</v>
      </c>
      <c r="C2411" s="20"/>
      <c r="D2411" s="20"/>
      <c r="E2411" s="17" t="s">
        <v>7819</v>
      </c>
      <c r="F2411" s="21" t="s">
        <v>41</v>
      </c>
      <c r="G2411" s="21" t="s">
        <v>205</v>
      </c>
      <c r="H2411" s="21" t="s">
        <v>206</v>
      </c>
      <c r="I2411" s="20">
        <v>31111161240</v>
      </c>
      <c r="J2411" s="20" t="s">
        <v>27985</v>
      </c>
      <c r="K2411" s="24">
        <v>43497</v>
      </c>
      <c r="L2411" s="19">
        <v>0</v>
      </c>
      <c r="M2411" s="28">
        <v>499.95</v>
      </c>
      <c r="N2411" s="24"/>
    </row>
    <row r="2412" spans="2:14" hidden="1" x14ac:dyDescent="0.25">
      <c r="B2412" s="20">
        <v>28130680</v>
      </c>
      <c r="C2412" s="20"/>
      <c r="D2412" s="20"/>
      <c r="E2412" s="17" t="s">
        <v>7820</v>
      </c>
      <c r="F2412" s="21" t="s">
        <v>41</v>
      </c>
      <c r="G2412" s="21" t="s">
        <v>205</v>
      </c>
      <c r="H2412" s="21" t="s">
        <v>206</v>
      </c>
      <c r="I2412" s="20">
        <v>31111161242</v>
      </c>
      <c r="J2412" s="20" t="s">
        <v>27986</v>
      </c>
      <c r="K2412" s="24">
        <v>43497</v>
      </c>
      <c r="L2412" s="19">
        <v>0</v>
      </c>
      <c r="M2412" s="28">
        <v>499.95</v>
      </c>
      <c r="N2412" s="24"/>
    </row>
    <row r="2413" spans="2:14" hidden="1" x14ac:dyDescent="0.25">
      <c r="B2413" s="20">
        <v>28130681</v>
      </c>
      <c r="C2413" s="20"/>
      <c r="D2413" s="20"/>
      <c r="E2413" s="17" t="s">
        <v>7821</v>
      </c>
      <c r="F2413" s="21" t="s">
        <v>41</v>
      </c>
      <c r="G2413" s="21" t="s">
        <v>205</v>
      </c>
      <c r="H2413" s="21" t="s">
        <v>206</v>
      </c>
      <c r="I2413" s="20">
        <v>31111161244</v>
      </c>
      <c r="J2413" s="20" t="s">
        <v>27987</v>
      </c>
      <c r="K2413" s="24">
        <v>43497</v>
      </c>
      <c r="L2413" s="19">
        <v>0</v>
      </c>
      <c r="M2413" s="28">
        <v>499.95</v>
      </c>
      <c r="N2413" s="24"/>
    </row>
    <row r="2414" spans="2:14" hidden="1" x14ac:dyDescent="0.25">
      <c r="B2414" s="20">
        <v>28130682</v>
      </c>
      <c r="C2414" s="20"/>
      <c r="D2414" s="20"/>
      <c r="E2414" s="17" t="s">
        <v>7822</v>
      </c>
      <c r="F2414" s="21" t="s">
        <v>41</v>
      </c>
      <c r="G2414" s="21" t="s">
        <v>205</v>
      </c>
      <c r="H2414" s="21" t="s">
        <v>206</v>
      </c>
      <c r="I2414" s="20">
        <v>31111161246</v>
      </c>
      <c r="J2414" s="20" t="s">
        <v>27988</v>
      </c>
      <c r="K2414" s="24">
        <v>43497</v>
      </c>
      <c r="L2414" s="19">
        <v>0</v>
      </c>
      <c r="M2414" s="28">
        <v>499.95</v>
      </c>
      <c r="N2414" s="24"/>
    </row>
    <row r="2415" spans="2:14" hidden="1" x14ac:dyDescent="0.25">
      <c r="B2415" s="20">
        <v>28130683</v>
      </c>
      <c r="C2415" s="20"/>
      <c r="D2415" s="20"/>
      <c r="E2415" s="17" t="s">
        <v>7823</v>
      </c>
      <c r="F2415" s="21" t="s">
        <v>41</v>
      </c>
      <c r="G2415" s="21" t="s">
        <v>205</v>
      </c>
      <c r="H2415" s="21" t="s">
        <v>206</v>
      </c>
      <c r="I2415" s="20">
        <v>31111161248</v>
      </c>
      <c r="J2415" s="20" t="s">
        <v>27989</v>
      </c>
      <c r="K2415" s="24">
        <v>43497</v>
      </c>
      <c r="L2415" s="19">
        <v>0</v>
      </c>
      <c r="M2415" s="28">
        <v>499.95</v>
      </c>
      <c r="N2415" s="24"/>
    </row>
    <row r="2416" spans="2:14" hidden="1" x14ac:dyDescent="0.25">
      <c r="B2416" s="20">
        <v>28130684</v>
      </c>
      <c r="C2416" s="20"/>
      <c r="D2416" s="20"/>
      <c r="E2416" s="17" t="s">
        <v>7824</v>
      </c>
      <c r="F2416" s="21" t="s">
        <v>41</v>
      </c>
      <c r="G2416" s="21" t="s">
        <v>205</v>
      </c>
      <c r="H2416" s="21" t="s">
        <v>206</v>
      </c>
      <c r="I2416" s="20">
        <v>31111161250</v>
      </c>
      <c r="J2416" s="20" t="s">
        <v>27990</v>
      </c>
      <c r="K2416" s="24">
        <v>43497</v>
      </c>
      <c r="L2416" s="19">
        <v>0</v>
      </c>
      <c r="M2416" s="28">
        <v>499.95</v>
      </c>
      <c r="N2416" s="24"/>
    </row>
    <row r="2417" spans="2:14" hidden="1" x14ac:dyDescent="0.25">
      <c r="B2417" s="20">
        <v>28130637</v>
      </c>
      <c r="C2417" s="20"/>
      <c r="D2417" s="20"/>
      <c r="E2417" s="17" t="s">
        <v>7622</v>
      </c>
      <c r="F2417" s="21" t="s">
        <v>41</v>
      </c>
      <c r="G2417" s="21" t="s">
        <v>205</v>
      </c>
      <c r="H2417" s="21" t="s">
        <v>206</v>
      </c>
      <c r="I2417" s="20">
        <v>31120161038</v>
      </c>
      <c r="J2417" s="20" t="s">
        <v>27991</v>
      </c>
      <c r="K2417" s="24">
        <v>43282</v>
      </c>
      <c r="L2417" s="19">
        <v>0</v>
      </c>
      <c r="M2417" s="28">
        <v>489.95</v>
      </c>
      <c r="N2417" s="24"/>
    </row>
    <row r="2418" spans="2:14" hidden="1" x14ac:dyDescent="0.25">
      <c r="B2418" s="20">
        <v>28130638</v>
      </c>
      <c r="C2418" s="20"/>
      <c r="D2418" s="20"/>
      <c r="E2418" s="17" t="s">
        <v>7623</v>
      </c>
      <c r="F2418" s="21" t="s">
        <v>41</v>
      </c>
      <c r="G2418" s="21" t="s">
        <v>205</v>
      </c>
      <c r="H2418" s="21" t="s">
        <v>206</v>
      </c>
      <c r="I2418" s="20">
        <v>31120161040</v>
      </c>
      <c r="J2418" s="20" t="s">
        <v>27992</v>
      </c>
      <c r="K2418" s="24">
        <v>43282</v>
      </c>
      <c r="L2418" s="19">
        <v>0</v>
      </c>
      <c r="M2418" s="28">
        <v>489.95</v>
      </c>
      <c r="N2418" s="24"/>
    </row>
    <row r="2419" spans="2:14" hidden="1" x14ac:dyDescent="0.25">
      <c r="B2419" s="20">
        <v>28130639</v>
      </c>
      <c r="C2419" s="20"/>
      <c r="D2419" s="20"/>
      <c r="E2419" s="17" t="s">
        <v>7624</v>
      </c>
      <c r="F2419" s="21" t="s">
        <v>41</v>
      </c>
      <c r="G2419" s="21" t="s">
        <v>205</v>
      </c>
      <c r="H2419" s="21" t="s">
        <v>206</v>
      </c>
      <c r="I2419" s="20">
        <v>31120161042</v>
      </c>
      <c r="J2419" s="20" t="s">
        <v>27993</v>
      </c>
      <c r="K2419" s="24">
        <v>43282</v>
      </c>
      <c r="L2419" s="19">
        <v>0</v>
      </c>
      <c r="M2419" s="28">
        <v>489.95</v>
      </c>
      <c r="N2419" s="24"/>
    </row>
    <row r="2420" spans="2:14" hidden="1" x14ac:dyDescent="0.25">
      <c r="B2420" s="20">
        <v>28130640</v>
      </c>
      <c r="C2420" s="20"/>
      <c r="D2420" s="20"/>
      <c r="E2420" s="17" t="s">
        <v>7625</v>
      </c>
      <c r="F2420" s="21" t="s">
        <v>41</v>
      </c>
      <c r="G2420" s="21" t="s">
        <v>205</v>
      </c>
      <c r="H2420" s="21" t="s">
        <v>206</v>
      </c>
      <c r="I2420" s="20">
        <v>31120161044</v>
      </c>
      <c r="J2420" s="20" t="s">
        <v>27994</v>
      </c>
      <c r="K2420" s="24">
        <v>43282</v>
      </c>
      <c r="L2420" s="19">
        <v>0</v>
      </c>
      <c r="M2420" s="28">
        <v>489.95</v>
      </c>
      <c r="N2420" s="24"/>
    </row>
    <row r="2421" spans="2:14" hidden="1" x14ac:dyDescent="0.25">
      <c r="B2421" s="20">
        <v>28130641</v>
      </c>
      <c r="C2421" s="20"/>
      <c r="D2421" s="20"/>
      <c r="E2421" s="17" t="s">
        <v>7626</v>
      </c>
      <c r="F2421" s="21" t="s">
        <v>41</v>
      </c>
      <c r="G2421" s="21" t="s">
        <v>205</v>
      </c>
      <c r="H2421" s="21" t="s">
        <v>206</v>
      </c>
      <c r="I2421" s="20">
        <v>31120161046</v>
      </c>
      <c r="J2421" s="20" t="s">
        <v>27995</v>
      </c>
      <c r="K2421" s="24">
        <v>43282</v>
      </c>
      <c r="L2421" s="19">
        <v>0</v>
      </c>
      <c r="M2421" s="28">
        <v>489.95</v>
      </c>
      <c r="N2421" s="24"/>
    </row>
    <row r="2422" spans="2:14" hidden="1" x14ac:dyDescent="0.25">
      <c r="B2422" s="20">
        <v>28130642</v>
      </c>
      <c r="C2422" s="20"/>
      <c r="D2422" s="20"/>
      <c r="E2422" s="17" t="s">
        <v>7627</v>
      </c>
      <c r="F2422" s="21" t="s">
        <v>41</v>
      </c>
      <c r="G2422" s="21" t="s">
        <v>205</v>
      </c>
      <c r="H2422" s="21" t="s">
        <v>206</v>
      </c>
      <c r="I2422" s="20">
        <v>31120161048</v>
      </c>
      <c r="J2422" s="20" t="s">
        <v>27996</v>
      </c>
      <c r="K2422" s="24">
        <v>43282</v>
      </c>
      <c r="L2422" s="19">
        <v>0</v>
      </c>
      <c r="M2422" s="28">
        <v>489.95</v>
      </c>
      <c r="N2422" s="24"/>
    </row>
    <row r="2423" spans="2:14" hidden="1" x14ac:dyDescent="0.25">
      <c r="B2423" s="20">
        <v>28130643</v>
      </c>
      <c r="C2423" s="20"/>
      <c r="D2423" s="20"/>
      <c r="E2423" s="17" t="s">
        <v>7628</v>
      </c>
      <c r="F2423" s="21" t="s">
        <v>41</v>
      </c>
      <c r="G2423" s="21" t="s">
        <v>205</v>
      </c>
      <c r="H2423" s="21" t="s">
        <v>206</v>
      </c>
      <c r="I2423" s="20">
        <v>31120161050</v>
      </c>
      <c r="J2423" s="20" t="s">
        <v>27997</v>
      </c>
      <c r="K2423" s="24">
        <v>43282</v>
      </c>
      <c r="L2423" s="19">
        <v>0</v>
      </c>
      <c r="M2423" s="28">
        <v>489.95</v>
      </c>
      <c r="N2423" s="24"/>
    </row>
    <row r="2424" spans="2:14" hidden="1" x14ac:dyDescent="0.25">
      <c r="B2424" s="20">
        <v>28130623</v>
      </c>
      <c r="C2424" s="20"/>
      <c r="D2424" s="20"/>
      <c r="E2424" s="17" t="s">
        <v>7601</v>
      </c>
      <c r="F2424" s="21" t="s">
        <v>41</v>
      </c>
      <c r="G2424" s="21" t="s">
        <v>205</v>
      </c>
      <c r="H2424" s="21" t="s">
        <v>206</v>
      </c>
      <c r="I2424" s="20">
        <v>31121161038</v>
      </c>
      <c r="J2424" s="20" t="s">
        <v>27998</v>
      </c>
      <c r="K2424" s="24">
        <v>43282</v>
      </c>
      <c r="L2424" s="19">
        <v>0</v>
      </c>
      <c r="M2424" s="28">
        <v>489.95</v>
      </c>
      <c r="N2424" s="24"/>
    </row>
    <row r="2425" spans="2:14" hidden="1" x14ac:dyDescent="0.25">
      <c r="B2425" s="20">
        <v>28130624</v>
      </c>
      <c r="C2425" s="20"/>
      <c r="D2425" s="20"/>
      <c r="E2425" s="17" t="s">
        <v>7602</v>
      </c>
      <c r="F2425" s="21" t="s">
        <v>41</v>
      </c>
      <c r="G2425" s="21" t="s">
        <v>205</v>
      </c>
      <c r="H2425" s="21" t="s">
        <v>206</v>
      </c>
      <c r="I2425" s="20">
        <v>31121161040</v>
      </c>
      <c r="J2425" s="20" t="s">
        <v>27999</v>
      </c>
      <c r="K2425" s="24">
        <v>43282</v>
      </c>
      <c r="L2425" s="19">
        <v>0</v>
      </c>
      <c r="M2425" s="28">
        <v>489.95</v>
      </c>
      <c r="N2425" s="24"/>
    </row>
    <row r="2426" spans="2:14" hidden="1" x14ac:dyDescent="0.25">
      <c r="B2426" s="20">
        <v>28130625</v>
      </c>
      <c r="C2426" s="20"/>
      <c r="D2426" s="20"/>
      <c r="E2426" s="17" t="s">
        <v>7603</v>
      </c>
      <c r="F2426" s="21" t="s">
        <v>41</v>
      </c>
      <c r="G2426" s="21" t="s">
        <v>205</v>
      </c>
      <c r="H2426" s="21" t="s">
        <v>206</v>
      </c>
      <c r="I2426" s="20">
        <v>31121161042</v>
      </c>
      <c r="J2426" s="20" t="s">
        <v>28000</v>
      </c>
      <c r="K2426" s="24">
        <v>43282</v>
      </c>
      <c r="L2426" s="19">
        <v>0</v>
      </c>
      <c r="M2426" s="28">
        <v>489.95</v>
      </c>
      <c r="N2426" s="24"/>
    </row>
    <row r="2427" spans="2:14" hidden="1" x14ac:dyDescent="0.25">
      <c r="B2427" s="20">
        <v>28130626</v>
      </c>
      <c r="C2427" s="20"/>
      <c r="D2427" s="20"/>
      <c r="E2427" s="17" t="s">
        <v>7604</v>
      </c>
      <c r="F2427" s="21" t="s">
        <v>41</v>
      </c>
      <c r="G2427" s="21" t="s">
        <v>205</v>
      </c>
      <c r="H2427" s="21" t="s">
        <v>206</v>
      </c>
      <c r="I2427" s="20">
        <v>31121161044</v>
      </c>
      <c r="J2427" s="20" t="s">
        <v>28001</v>
      </c>
      <c r="K2427" s="24">
        <v>43282</v>
      </c>
      <c r="L2427" s="19">
        <v>0</v>
      </c>
      <c r="M2427" s="28">
        <v>489.95</v>
      </c>
      <c r="N2427" s="24"/>
    </row>
    <row r="2428" spans="2:14" hidden="1" x14ac:dyDescent="0.25">
      <c r="B2428" s="20">
        <v>28130627</v>
      </c>
      <c r="C2428" s="20"/>
      <c r="D2428" s="20"/>
      <c r="E2428" s="17" t="s">
        <v>7605</v>
      </c>
      <c r="F2428" s="21" t="s">
        <v>41</v>
      </c>
      <c r="G2428" s="21" t="s">
        <v>205</v>
      </c>
      <c r="H2428" s="21" t="s">
        <v>206</v>
      </c>
      <c r="I2428" s="20">
        <v>31121161046</v>
      </c>
      <c r="J2428" s="20" t="s">
        <v>28002</v>
      </c>
      <c r="K2428" s="24">
        <v>43282</v>
      </c>
      <c r="L2428" s="19">
        <v>0</v>
      </c>
      <c r="M2428" s="28">
        <v>489.95</v>
      </c>
      <c r="N2428" s="24"/>
    </row>
    <row r="2429" spans="2:14" hidden="1" x14ac:dyDescent="0.25">
      <c r="B2429" s="20">
        <v>28130628</v>
      </c>
      <c r="C2429" s="20"/>
      <c r="D2429" s="20"/>
      <c r="E2429" s="17" t="s">
        <v>7606</v>
      </c>
      <c r="F2429" s="21" t="s">
        <v>41</v>
      </c>
      <c r="G2429" s="21" t="s">
        <v>205</v>
      </c>
      <c r="H2429" s="21" t="s">
        <v>206</v>
      </c>
      <c r="I2429" s="20">
        <v>31121161048</v>
      </c>
      <c r="J2429" s="20" t="s">
        <v>28003</v>
      </c>
      <c r="K2429" s="24">
        <v>43282</v>
      </c>
      <c r="L2429" s="19">
        <v>0</v>
      </c>
      <c r="M2429" s="28">
        <v>489.95</v>
      </c>
      <c r="N2429" s="24"/>
    </row>
    <row r="2430" spans="2:14" hidden="1" x14ac:dyDescent="0.25">
      <c r="B2430" s="20">
        <v>28130629</v>
      </c>
      <c r="C2430" s="20"/>
      <c r="D2430" s="20"/>
      <c r="E2430" s="17" t="s">
        <v>7607</v>
      </c>
      <c r="F2430" s="21" t="s">
        <v>41</v>
      </c>
      <c r="G2430" s="21" t="s">
        <v>205</v>
      </c>
      <c r="H2430" s="21" t="s">
        <v>206</v>
      </c>
      <c r="I2430" s="20">
        <v>31121161050</v>
      </c>
      <c r="J2430" s="20" t="s">
        <v>28004</v>
      </c>
      <c r="K2430" s="24">
        <v>43282</v>
      </c>
      <c r="L2430" s="19">
        <v>0</v>
      </c>
      <c r="M2430" s="28">
        <v>489.95</v>
      </c>
      <c r="N2430" s="24"/>
    </row>
    <row r="2431" spans="2:14" hidden="1" x14ac:dyDescent="0.25">
      <c r="B2431" s="20">
        <v>28130522</v>
      </c>
      <c r="C2431" s="20"/>
      <c r="D2431" s="20"/>
      <c r="E2431" s="17" t="s">
        <v>8076</v>
      </c>
      <c r="F2431" s="21" t="s">
        <v>41</v>
      </c>
      <c r="G2431" s="21" t="s">
        <v>205</v>
      </c>
      <c r="H2431" s="21" t="s">
        <v>206</v>
      </c>
      <c r="I2431" s="20">
        <v>31155141038</v>
      </c>
      <c r="J2431" s="20" t="s">
        <v>28005</v>
      </c>
      <c r="K2431" s="24">
        <v>43282</v>
      </c>
      <c r="L2431" s="19">
        <v>0</v>
      </c>
      <c r="M2431" s="28">
        <v>499.95</v>
      </c>
      <c r="N2431" s="24"/>
    </row>
    <row r="2432" spans="2:14" hidden="1" x14ac:dyDescent="0.25">
      <c r="B2432" s="20">
        <v>28130523</v>
      </c>
      <c r="C2432" s="20"/>
      <c r="D2432" s="20"/>
      <c r="E2432" s="17" t="s">
        <v>8077</v>
      </c>
      <c r="F2432" s="21" t="s">
        <v>41</v>
      </c>
      <c r="G2432" s="21" t="s">
        <v>205</v>
      </c>
      <c r="H2432" s="21" t="s">
        <v>206</v>
      </c>
      <c r="I2432" s="20">
        <v>31155141040</v>
      </c>
      <c r="J2432" s="20" t="s">
        <v>28006</v>
      </c>
      <c r="K2432" s="24">
        <v>43282</v>
      </c>
      <c r="L2432" s="19">
        <v>0</v>
      </c>
      <c r="M2432" s="28">
        <v>499.95</v>
      </c>
      <c r="N2432" s="24"/>
    </row>
    <row r="2433" spans="2:14" hidden="1" x14ac:dyDescent="0.25">
      <c r="B2433" s="20">
        <v>28130524</v>
      </c>
      <c r="C2433" s="20"/>
      <c r="D2433" s="20"/>
      <c r="E2433" s="17" t="s">
        <v>8078</v>
      </c>
      <c r="F2433" s="21" t="s">
        <v>41</v>
      </c>
      <c r="G2433" s="21" t="s">
        <v>205</v>
      </c>
      <c r="H2433" s="21" t="s">
        <v>206</v>
      </c>
      <c r="I2433" s="20">
        <v>31155141042</v>
      </c>
      <c r="J2433" s="20" t="s">
        <v>28007</v>
      </c>
      <c r="K2433" s="24">
        <v>43282</v>
      </c>
      <c r="L2433" s="19">
        <v>0</v>
      </c>
      <c r="M2433" s="28">
        <v>499.95</v>
      </c>
      <c r="N2433" s="24"/>
    </row>
    <row r="2434" spans="2:14" hidden="1" x14ac:dyDescent="0.25">
      <c r="B2434" s="20">
        <v>28130525</v>
      </c>
      <c r="C2434" s="20"/>
      <c r="D2434" s="20"/>
      <c r="E2434" s="17" t="s">
        <v>8079</v>
      </c>
      <c r="F2434" s="21" t="s">
        <v>41</v>
      </c>
      <c r="G2434" s="21" t="s">
        <v>205</v>
      </c>
      <c r="H2434" s="21" t="s">
        <v>206</v>
      </c>
      <c r="I2434" s="20">
        <v>31155141044</v>
      </c>
      <c r="J2434" s="20" t="s">
        <v>28008</v>
      </c>
      <c r="K2434" s="24">
        <v>43282</v>
      </c>
      <c r="L2434" s="19">
        <v>0</v>
      </c>
      <c r="M2434" s="28">
        <v>499.95</v>
      </c>
      <c r="N2434" s="24"/>
    </row>
    <row r="2435" spans="2:14" hidden="1" x14ac:dyDescent="0.25">
      <c r="B2435" s="20">
        <v>28130526</v>
      </c>
      <c r="C2435" s="20"/>
      <c r="D2435" s="20"/>
      <c r="E2435" s="17" t="s">
        <v>8080</v>
      </c>
      <c r="F2435" s="21" t="s">
        <v>41</v>
      </c>
      <c r="G2435" s="21" t="s">
        <v>205</v>
      </c>
      <c r="H2435" s="21" t="s">
        <v>206</v>
      </c>
      <c r="I2435" s="20">
        <v>31155141046</v>
      </c>
      <c r="J2435" s="20" t="s">
        <v>28009</v>
      </c>
      <c r="K2435" s="24">
        <v>43282</v>
      </c>
      <c r="L2435" s="19">
        <v>0</v>
      </c>
      <c r="M2435" s="28">
        <v>499.95</v>
      </c>
      <c r="N2435" s="24"/>
    </row>
    <row r="2436" spans="2:14" hidden="1" x14ac:dyDescent="0.25">
      <c r="B2436" s="20">
        <v>28130527</v>
      </c>
      <c r="C2436" s="20"/>
      <c r="D2436" s="20"/>
      <c r="E2436" s="17" t="s">
        <v>8081</v>
      </c>
      <c r="F2436" s="21" t="s">
        <v>41</v>
      </c>
      <c r="G2436" s="21" t="s">
        <v>205</v>
      </c>
      <c r="H2436" s="21" t="s">
        <v>206</v>
      </c>
      <c r="I2436" s="20">
        <v>31155141048</v>
      </c>
      <c r="J2436" s="20" t="s">
        <v>28010</v>
      </c>
      <c r="K2436" s="24">
        <v>43282</v>
      </c>
      <c r="L2436" s="19">
        <v>0</v>
      </c>
      <c r="M2436" s="28">
        <v>499.95</v>
      </c>
      <c r="N2436" s="24"/>
    </row>
    <row r="2437" spans="2:14" hidden="1" x14ac:dyDescent="0.25">
      <c r="B2437" s="20">
        <v>28130528</v>
      </c>
      <c r="C2437" s="20"/>
      <c r="D2437" s="20"/>
      <c r="E2437" s="17" t="s">
        <v>8082</v>
      </c>
      <c r="F2437" s="21" t="s">
        <v>41</v>
      </c>
      <c r="G2437" s="21" t="s">
        <v>205</v>
      </c>
      <c r="H2437" s="21" t="s">
        <v>206</v>
      </c>
      <c r="I2437" s="20">
        <v>31155141050</v>
      </c>
      <c r="J2437" s="20" t="s">
        <v>28011</v>
      </c>
      <c r="K2437" s="24">
        <v>43282</v>
      </c>
      <c r="L2437" s="19">
        <v>0</v>
      </c>
      <c r="M2437" s="28">
        <v>499.95</v>
      </c>
      <c r="N2437" s="24"/>
    </row>
    <row r="2438" spans="2:14" hidden="1" x14ac:dyDescent="0.25">
      <c r="B2438" s="20">
        <v>28110361</v>
      </c>
      <c r="C2438" s="20"/>
      <c r="D2438" s="20"/>
      <c r="E2438" s="17" t="s">
        <v>11676</v>
      </c>
      <c r="F2438" s="21" t="s">
        <v>41</v>
      </c>
      <c r="G2438" s="21" t="s">
        <v>205</v>
      </c>
      <c r="H2438" s="21" t="s">
        <v>206</v>
      </c>
      <c r="I2438" s="20">
        <v>31205141044</v>
      </c>
      <c r="J2438" s="20" t="s">
        <v>28012</v>
      </c>
      <c r="K2438" s="24">
        <v>43770</v>
      </c>
      <c r="L2438" s="19">
        <v>0</v>
      </c>
      <c r="M2438" s="28">
        <v>399.95</v>
      </c>
      <c r="N2438" s="24"/>
    </row>
    <row r="2439" spans="2:14" hidden="1" x14ac:dyDescent="0.25">
      <c r="B2439" s="20">
        <v>28110362</v>
      </c>
      <c r="C2439" s="20"/>
      <c r="D2439" s="20"/>
      <c r="E2439" s="17" t="s">
        <v>11677</v>
      </c>
      <c r="F2439" s="21" t="s">
        <v>41</v>
      </c>
      <c r="G2439" s="21" t="s">
        <v>205</v>
      </c>
      <c r="H2439" s="21" t="s">
        <v>206</v>
      </c>
      <c r="I2439" s="20">
        <v>31205141046</v>
      </c>
      <c r="J2439" s="20" t="s">
        <v>28013</v>
      </c>
      <c r="K2439" s="24">
        <v>43770</v>
      </c>
      <c r="L2439" s="19">
        <v>0</v>
      </c>
      <c r="M2439" s="28">
        <v>399.95</v>
      </c>
      <c r="N2439" s="24"/>
    </row>
    <row r="2440" spans="2:14" hidden="1" x14ac:dyDescent="0.25">
      <c r="B2440" s="20">
        <v>28110363</v>
      </c>
      <c r="C2440" s="20"/>
      <c r="D2440" s="20"/>
      <c r="E2440" s="17" t="s">
        <v>11678</v>
      </c>
      <c r="F2440" s="21" t="s">
        <v>41</v>
      </c>
      <c r="G2440" s="21" t="s">
        <v>205</v>
      </c>
      <c r="H2440" s="21" t="s">
        <v>206</v>
      </c>
      <c r="I2440" s="20">
        <v>31205141048</v>
      </c>
      <c r="J2440" s="20" t="s">
        <v>28014</v>
      </c>
      <c r="K2440" s="24">
        <v>43770</v>
      </c>
      <c r="L2440" s="19">
        <v>0</v>
      </c>
      <c r="M2440" s="28">
        <v>399.95</v>
      </c>
      <c r="N2440" s="24"/>
    </row>
    <row r="2441" spans="2:14" hidden="1" x14ac:dyDescent="0.25">
      <c r="B2441" s="20">
        <v>28110364</v>
      </c>
      <c r="C2441" s="20"/>
      <c r="D2441" s="20"/>
      <c r="E2441" s="17" t="s">
        <v>11679</v>
      </c>
      <c r="F2441" s="21" t="s">
        <v>41</v>
      </c>
      <c r="G2441" s="21" t="s">
        <v>205</v>
      </c>
      <c r="H2441" s="21" t="s">
        <v>206</v>
      </c>
      <c r="I2441" s="20">
        <v>31205141050</v>
      </c>
      <c r="J2441" s="20" t="s">
        <v>28015</v>
      </c>
      <c r="K2441" s="24">
        <v>43770</v>
      </c>
      <c r="L2441" s="19">
        <v>0</v>
      </c>
      <c r="M2441" s="28">
        <v>399.95</v>
      </c>
      <c r="N2441" s="24"/>
    </row>
    <row r="2442" spans="2:14" hidden="1" x14ac:dyDescent="0.25">
      <c r="B2442" s="20">
        <v>28110365</v>
      </c>
      <c r="C2442" s="20"/>
      <c r="D2442" s="20"/>
      <c r="E2442" s="17" t="s">
        <v>11680</v>
      </c>
      <c r="F2442" s="21" t="s">
        <v>41</v>
      </c>
      <c r="G2442" s="21" t="s">
        <v>205</v>
      </c>
      <c r="H2442" s="21" t="s">
        <v>206</v>
      </c>
      <c r="I2442" s="20">
        <v>31205141052</v>
      </c>
      <c r="J2442" s="20" t="s">
        <v>28016</v>
      </c>
      <c r="K2442" s="24">
        <v>43770</v>
      </c>
      <c r="L2442" s="19">
        <v>0</v>
      </c>
      <c r="M2442" s="28">
        <v>399.95</v>
      </c>
      <c r="N2442" s="24"/>
    </row>
    <row r="2443" spans="2:14" hidden="1" x14ac:dyDescent="0.25">
      <c r="B2443" s="20">
        <v>28110366</v>
      </c>
      <c r="C2443" s="20"/>
      <c r="D2443" s="20"/>
      <c r="E2443" s="17" t="s">
        <v>11681</v>
      </c>
      <c r="F2443" s="21" t="s">
        <v>41</v>
      </c>
      <c r="G2443" s="21" t="s">
        <v>205</v>
      </c>
      <c r="H2443" s="21" t="s">
        <v>206</v>
      </c>
      <c r="I2443" s="20">
        <v>31205141054</v>
      </c>
      <c r="J2443" s="20" t="s">
        <v>28017</v>
      </c>
      <c r="K2443" s="24">
        <v>43770</v>
      </c>
      <c r="L2443" s="19">
        <v>0</v>
      </c>
      <c r="M2443" s="28">
        <v>399.95</v>
      </c>
      <c r="N2443" s="24"/>
    </row>
    <row r="2444" spans="2:14" hidden="1" x14ac:dyDescent="0.25">
      <c r="B2444" s="20">
        <v>28110367</v>
      </c>
      <c r="C2444" s="20"/>
      <c r="D2444" s="20"/>
      <c r="E2444" s="17" t="s">
        <v>11682</v>
      </c>
      <c r="F2444" s="21" t="s">
        <v>41</v>
      </c>
      <c r="G2444" s="21" t="s">
        <v>205</v>
      </c>
      <c r="H2444" s="21" t="s">
        <v>206</v>
      </c>
      <c r="I2444" s="20">
        <v>31205141056</v>
      </c>
      <c r="J2444" s="20" t="s">
        <v>28018</v>
      </c>
      <c r="K2444" s="24">
        <v>43770</v>
      </c>
      <c r="L2444" s="19">
        <v>0</v>
      </c>
      <c r="M2444" s="28">
        <v>399.95</v>
      </c>
      <c r="N2444" s="24"/>
    </row>
    <row r="2445" spans="2:14" hidden="1" x14ac:dyDescent="0.25">
      <c r="B2445" s="20">
        <v>28110368</v>
      </c>
      <c r="C2445" s="20"/>
      <c r="D2445" s="20"/>
      <c r="E2445" s="17" t="s">
        <v>11683</v>
      </c>
      <c r="F2445" s="21" t="s">
        <v>41</v>
      </c>
      <c r="G2445" s="21" t="s">
        <v>205</v>
      </c>
      <c r="H2445" s="21" t="s">
        <v>206</v>
      </c>
      <c r="I2445" s="20">
        <v>31205141058</v>
      </c>
      <c r="J2445" s="20" t="s">
        <v>28019</v>
      </c>
      <c r="K2445" s="24">
        <v>43770</v>
      </c>
      <c r="L2445" s="19">
        <v>0</v>
      </c>
      <c r="M2445" s="28">
        <v>399.95</v>
      </c>
      <c r="N2445" s="24"/>
    </row>
    <row r="2446" spans="2:14" hidden="1" x14ac:dyDescent="0.25">
      <c r="B2446" s="20">
        <v>28110369</v>
      </c>
      <c r="C2446" s="20"/>
      <c r="D2446" s="20"/>
      <c r="E2446" s="17" t="s">
        <v>11684</v>
      </c>
      <c r="F2446" s="21" t="s">
        <v>41</v>
      </c>
      <c r="G2446" s="21" t="s">
        <v>205</v>
      </c>
      <c r="H2446" s="21" t="s">
        <v>206</v>
      </c>
      <c r="I2446" s="20">
        <v>31205141060</v>
      </c>
      <c r="J2446" s="20" t="s">
        <v>28020</v>
      </c>
      <c r="K2446" s="24">
        <v>43770</v>
      </c>
      <c r="L2446" s="19">
        <v>0</v>
      </c>
      <c r="M2446" s="28">
        <v>399.95</v>
      </c>
      <c r="N2446" s="24"/>
    </row>
    <row r="2447" spans="2:14" hidden="1" x14ac:dyDescent="0.25">
      <c r="B2447" s="20">
        <v>28110370</v>
      </c>
      <c r="C2447" s="20"/>
      <c r="D2447" s="20"/>
      <c r="E2447" s="17" t="s">
        <v>11730</v>
      </c>
      <c r="F2447" s="21" t="s">
        <v>41</v>
      </c>
      <c r="G2447" s="21" t="s">
        <v>205</v>
      </c>
      <c r="H2447" s="21" t="s">
        <v>206</v>
      </c>
      <c r="I2447" s="20">
        <v>31206141044</v>
      </c>
      <c r="J2447" s="20" t="s">
        <v>28021</v>
      </c>
      <c r="K2447" s="24">
        <v>43770</v>
      </c>
      <c r="L2447" s="19">
        <v>0</v>
      </c>
      <c r="M2447" s="28">
        <v>399.95</v>
      </c>
      <c r="N2447" s="24"/>
    </row>
    <row r="2448" spans="2:14" hidden="1" x14ac:dyDescent="0.25">
      <c r="B2448" s="20">
        <v>28110371</v>
      </c>
      <c r="C2448" s="20"/>
      <c r="D2448" s="20"/>
      <c r="E2448" s="17" t="s">
        <v>11731</v>
      </c>
      <c r="F2448" s="21" t="s">
        <v>41</v>
      </c>
      <c r="G2448" s="21" t="s">
        <v>205</v>
      </c>
      <c r="H2448" s="21" t="s">
        <v>206</v>
      </c>
      <c r="I2448" s="20">
        <v>31206141046</v>
      </c>
      <c r="J2448" s="20" t="s">
        <v>28022</v>
      </c>
      <c r="K2448" s="24">
        <v>43770</v>
      </c>
      <c r="L2448" s="19">
        <v>0</v>
      </c>
      <c r="M2448" s="28">
        <v>399.95</v>
      </c>
      <c r="N2448" s="24"/>
    </row>
    <row r="2449" spans="2:14" hidden="1" x14ac:dyDescent="0.25">
      <c r="B2449" s="20">
        <v>28110372</v>
      </c>
      <c r="C2449" s="20"/>
      <c r="D2449" s="20"/>
      <c r="E2449" s="17" t="s">
        <v>11732</v>
      </c>
      <c r="F2449" s="21" t="s">
        <v>41</v>
      </c>
      <c r="G2449" s="21" t="s">
        <v>205</v>
      </c>
      <c r="H2449" s="21" t="s">
        <v>206</v>
      </c>
      <c r="I2449" s="20">
        <v>31206141048</v>
      </c>
      <c r="J2449" s="20" t="s">
        <v>28023</v>
      </c>
      <c r="K2449" s="24">
        <v>43770</v>
      </c>
      <c r="L2449" s="19">
        <v>0</v>
      </c>
      <c r="M2449" s="28">
        <v>399.95</v>
      </c>
      <c r="N2449" s="24"/>
    </row>
    <row r="2450" spans="2:14" hidden="1" x14ac:dyDescent="0.25">
      <c r="B2450" s="20">
        <v>28110373</v>
      </c>
      <c r="C2450" s="20"/>
      <c r="D2450" s="20"/>
      <c r="E2450" s="17" t="s">
        <v>11733</v>
      </c>
      <c r="F2450" s="21" t="s">
        <v>41</v>
      </c>
      <c r="G2450" s="21" t="s">
        <v>205</v>
      </c>
      <c r="H2450" s="21" t="s">
        <v>206</v>
      </c>
      <c r="I2450" s="20">
        <v>31206141050</v>
      </c>
      <c r="J2450" s="20" t="s">
        <v>28024</v>
      </c>
      <c r="K2450" s="24">
        <v>43770</v>
      </c>
      <c r="L2450" s="19">
        <v>0</v>
      </c>
      <c r="M2450" s="28">
        <v>399.95</v>
      </c>
      <c r="N2450" s="24"/>
    </row>
    <row r="2451" spans="2:14" hidden="1" x14ac:dyDescent="0.25">
      <c r="B2451" s="20">
        <v>28110374</v>
      </c>
      <c r="C2451" s="20"/>
      <c r="D2451" s="20"/>
      <c r="E2451" s="17" t="s">
        <v>11734</v>
      </c>
      <c r="F2451" s="21" t="s">
        <v>41</v>
      </c>
      <c r="G2451" s="21" t="s">
        <v>205</v>
      </c>
      <c r="H2451" s="21" t="s">
        <v>206</v>
      </c>
      <c r="I2451" s="20">
        <v>31206141052</v>
      </c>
      <c r="J2451" s="20" t="s">
        <v>28025</v>
      </c>
      <c r="K2451" s="24">
        <v>43770</v>
      </c>
      <c r="L2451" s="19">
        <v>0</v>
      </c>
      <c r="M2451" s="28">
        <v>399.95</v>
      </c>
      <c r="N2451" s="24"/>
    </row>
    <row r="2452" spans="2:14" hidden="1" x14ac:dyDescent="0.25">
      <c r="B2452" s="20">
        <v>28110375</v>
      </c>
      <c r="C2452" s="20"/>
      <c r="D2452" s="20"/>
      <c r="E2452" s="17" t="s">
        <v>11735</v>
      </c>
      <c r="F2452" s="21" t="s">
        <v>41</v>
      </c>
      <c r="G2452" s="21" t="s">
        <v>205</v>
      </c>
      <c r="H2452" s="21" t="s">
        <v>206</v>
      </c>
      <c r="I2452" s="20">
        <v>31206141054</v>
      </c>
      <c r="J2452" s="20" t="s">
        <v>28026</v>
      </c>
      <c r="K2452" s="24">
        <v>43770</v>
      </c>
      <c r="L2452" s="19">
        <v>0</v>
      </c>
      <c r="M2452" s="28">
        <v>399.95</v>
      </c>
      <c r="N2452" s="24"/>
    </row>
    <row r="2453" spans="2:14" hidden="1" x14ac:dyDescent="0.25">
      <c r="B2453" s="20">
        <v>28110376</v>
      </c>
      <c r="C2453" s="20"/>
      <c r="D2453" s="20"/>
      <c r="E2453" s="17" t="s">
        <v>11736</v>
      </c>
      <c r="F2453" s="21" t="s">
        <v>41</v>
      </c>
      <c r="G2453" s="21" t="s">
        <v>205</v>
      </c>
      <c r="H2453" s="21" t="s">
        <v>206</v>
      </c>
      <c r="I2453" s="20">
        <v>31206141056</v>
      </c>
      <c r="J2453" s="20" t="s">
        <v>28027</v>
      </c>
      <c r="K2453" s="24">
        <v>43770</v>
      </c>
      <c r="L2453" s="19">
        <v>0</v>
      </c>
      <c r="M2453" s="28">
        <v>399.95</v>
      </c>
      <c r="N2453" s="24"/>
    </row>
    <row r="2454" spans="2:14" hidden="1" x14ac:dyDescent="0.25">
      <c r="B2454" s="20">
        <v>28110377</v>
      </c>
      <c r="C2454" s="20"/>
      <c r="D2454" s="20"/>
      <c r="E2454" s="17" t="s">
        <v>11737</v>
      </c>
      <c r="F2454" s="21" t="s">
        <v>41</v>
      </c>
      <c r="G2454" s="21" t="s">
        <v>205</v>
      </c>
      <c r="H2454" s="21" t="s">
        <v>206</v>
      </c>
      <c r="I2454" s="20">
        <v>31206141058</v>
      </c>
      <c r="J2454" s="20" t="s">
        <v>28028</v>
      </c>
      <c r="K2454" s="24">
        <v>43770</v>
      </c>
      <c r="L2454" s="19">
        <v>0</v>
      </c>
      <c r="M2454" s="28">
        <v>399.95</v>
      </c>
      <c r="N2454" s="24"/>
    </row>
    <row r="2455" spans="2:14" hidden="1" x14ac:dyDescent="0.25">
      <c r="B2455" s="20">
        <v>28110378</v>
      </c>
      <c r="C2455" s="20"/>
      <c r="D2455" s="20"/>
      <c r="E2455" s="17" t="s">
        <v>11738</v>
      </c>
      <c r="F2455" s="21" t="s">
        <v>41</v>
      </c>
      <c r="G2455" s="21" t="s">
        <v>205</v>
      </c>
      <c r="H2455" s="21" t="s">
        <v>206</v>
      </c>
      <c r="I2455" s="20">
        <v>31206141060</v>
      </c>
      <c r="J2455" s="20" t="s">
        <v>28029</v>
      </c>
      <c r="K2455" s="24">
        <v>43770</v>
      </c>
      <c r="L2455" s="19">
        <v>0</v>
      </c>
      <c r="M2455" s="28">
        <v>399.95</v>
      </c>
      <c r="N2455" s="24"/>
    </row>
    <row r="2456" spans="2:14" hidden="1" x14ac:dyDescent="0.25">
      <c r="B2456" s="20">
        <v>28110379</v>
      </c>
      <c r="C2456" s="20"/>
      <c r="D2456" s="20"/>
      <c r="E2456" s="17" t="s">
        <v>11712</v>
      </c>
      <c r="F2456" s="21" t="s">
        <v>41</v>
      </c>
      <c r="G2456" s="21" t="s">
        <v>205</v>
      </c>
      <c r="H2456" s="21" t="s">
        <v>206</v>
      </c>
      <c r="I2456" s="20">
        <v>31207141044</v>
      </c>
      <c r="J2456" s="20" t="s">
        <v>28030</v>
      </c>
      <c r="K2456" s="24">
        <v>43770</v>
      </c>
      <c r="L2456" s="19">
        <v>0</v>
      </c>
      <c r="M2456" s="28">
        <v>399.95</v>
      </c>
      <c r="N2456" s="24"/>
    </row>
    <row r="2457" spans="2:14" hidden="1" x14ac:dyDescent="0.25">
      <c r="B2457" s="20">
        <v>28110380</v>
      </c>
      <c r="C2457" s="20"/>
      <c r="D2457" s="20"/>
      <c r="E2457" s="17" t="s">
        <v>11713</v>
      </c>
      <c r="F2457" s="21" t="s">
        <v>41</v>
      </c>
      <c r="G2457" s="21" t="s">
        <v>205</v>
      </c>
      <c r="H2457" s="21" t="s">
        <v>206</v>
      </c>
      <c r="I2457" s="20">
        <v>31207141046</v>
      </c>
      <c r="J2457" s="20" t="s">
        <v>28031</v>
      </c>
      <c r="K2457" s="24">
        <v>43770</v>
      </c>
      <c r="L2457" s="19">
        <v>0</v>
      </c>
      <c r="M2457" s="28">
        <v>399.95</v>
      </c>
      <c r="N2457" s="24"/>
    </row>
    <row r="2458" spans="2:14" hidden="1" x14ac:dyDescent="0.25">
      <c r="B2458" s="20">
        <v>28110381</v>
      </c>
      <c r="C2458" s="20"/>
      <c r="D2458" s="20"/>
      <c r="E2458" s="17" t="s">
        <v>11714</v>
      </c>
      <c r="F2458" s="21" t="s">
        <v>41</v>
      </c>
      <c r="G2458" s="21" t="s">
        <v>205</v>
      </c>
      <c r="H2458" s="21" t="s">
        <v>206</v>
      </c>
      <c r="I2458" s="20">
        <v>31207141048</v>
      </c>
      <c r="J2458" s="20" t="s">
        <v>28032</v>
      </c>
      <c r="K2458" s="24">
        <v>43770</v>
      </c>
      <c r="L2458" s="19">
        <v>0</v>
      </c>
      <c r="M2458" s="28">
        <v>399.95</v>
      </c>
      <c r="N2458" s="24"/>
    </row>
    <row r="2459" spans="2:14" hidden="1" x14ac:dyDescent="0.25">
      <c r="B2459" s="20">
        <v>28110382</v>
      </c>
      <c r="C2459" s="20"/>
      <c r="D2459" s="20"/>
      <c r="E2459" s="17" t="s">
        <v>11715</v>
      </c>
      <c r="F2459" s="21" t="s">
        <v>41</v>
      </c>
      <c r="G2459" s="21" t="s">
        <v>205</v>
      </c>
      <c r="H2459" s="21" t="s">
        <v>206</v>
      </c>
      <c r="I2459" s="20">
        <v>31207141050</v>
      </c>
      <c r="J2459" s="20" t="s">
        <v>28033</v>
      </c>
      <c r="K2459" s="24">
        <v>43770</v>
      </c>
      <c r="L2459" s="19">
        <v>0</v>
      </c>
      <c r="M2459" s="28">
        <v>399.95</v>
      </c>
      <c r="N2459" s="24"/>
    </row>
    <row r="2460" spans="2:14" hidden="1" x14ac:dyDescent="0.25">
      <c r="B2460" s="20">
        <v>28110383</v>
      </c>
      <c r="C2460" s="20"/>
      <c r="D2460" s="20"/>
      <c r="E2460" s="17" t="s">
        <v>11716</v>
      </c>
      <c r="F2460" s="21" t="s">
        <v>41</v>
      </c>
      <c r="G2460" s="21" t="s">
        <v>205</v>
      </c>
      <c r="H2460" s="21" t="s">
        <v>206</v>
      </c>
      <c r="I2460" s="20">
        <v>31207141052</v>
      </c>
      <c r="J2460" s="20" t="s">
        <v>28034</v>
      </c>
      <c r="K2460" s="24">
        <v>43770</v>
      </c>
      <c r="L2460" s="19">
        <v>0</v>
      </c>
      <c r="M2460" s="28">
        <v>399.95</v>
      </c>
      <c r="N2460" s="24"/>
    </row>
    <row r="2461" spans="2:14" hidden="1" x14ac:dyDescent="0.25">
      <c r="B2461" s="20">
        <v>28110384</v>
      </c>
      <c r="C2461" s="20"/>
      <c r="D2461" s="20"/>
      <c r="E2461" s="17" t="s">
        <v>11717</v>
      </c>
      <c r="F2461" s="21" t="s">
        <v>41</v>
      </c>
      <c r="G2461" s="21" t="s">
        <v>205</v>
      </c>
      <c r="H2461" s="21" t="s">
        <v>206</v>
      </c>
      <c r="I2461" s="20">
        <v>31207141054</v>
      </c>
      <c r="J2461" s="20" t="s">
        <v>28035</v>
      </c>
      <c r="K2461" s="24">
        <v>43770</v>
      </c>
      <c r="L2461" s="19">
        <v>0</v>
      </c>
      <c r="M2461" s="28">
        <v>399.95</v>
      </c>
      <c r="N2461" s="24"/>
    </row>
    <row r="2462" spans="2:14" hidden="1" x14ac:dyDescent="0.25">
      <c r="B2462" s="20">
        <v>28110385</v>
      </c>
      <c r="C2462" s="20"/>
      <c r="D2462" s="20"/>
      <c r="E2462" s="17" t="s">
        <v>11718</v>
      </c>
      <c r="F2462" s="21" t="s">
        <v>41</v>
      </c>
      <c r="G2462" s="21" t="s">
        <v>205</v>
      </c>
      <c r="H2462" s="21" t="s">
        <v>206</v>
      </c>
      <c r="I2462" s="20">
        <v>31207141056</v>
      </c>
      <c r="J2462" s="20" t="s">
        <v>28036</v>
      </c>
      <c r="K2462" s="24">
        <v>43770</v>
      </c>
      <c r="L2462" s="19">
        <v>0</v>
      </c>
      <c r="M2462" s="28">
        <v>399.95</v>
      </c>
      <c r="N2462" s="24"/>
    </row>
    <row r="2463" spans="2:14" hidden="1" x14ac:dyDescent="0.25">
      <c r="B2463" s="20">
        <v>28110386</v>
      </c>
      <c r="C2463" s="20"/>
      <c r="D2463" s="20"/>
      <c r="E2463" s="17" t="s">
        <v>11719</v>
      </c>
      <c r="F2463" s="21" t="s">
        <v>41</v>
      </c>
      <c r="G2463" s="21" t="s">
        <v>205</v>
      </c>
      <c r="H2463" s="21" t="s">
        <v>206</v>
      </c>
      <c r="I2463" s="20">
        <v>31207141058</v>
      </c>
      <c r="J2463" s="20" t="s">
        <v>28037</v>
      </c>
      <c r="K2463" s="24">
        <v>43770</v>
      </c>
      <c r="L2463" s="19">
        <v>0</v>
      </c>
      <c r="M2463" s="28">
        <v>399.95</v>
      </c>
      <c r="N2463" s="24"/>
    </row>
    <row r="2464" spans="2:14" hidden="1" x14ac:dyDescent="0.25">
      <c r="B2464" s="20">
        <v>28110387</v>
      </c>
      <c r="C2464" s="20"/>
      <c r="D2464" s="20"/>
      <c r="E2464" s="17" t="s">
        <v>11720</v>
      </c>
      <c r="F2464" s="21" t="s">
        <v>41</v>
      </c>
      <c r="G2464" s="21" t="s">
        <v>205</v>
      </c>
      <c r="H2464" s="21" t="s">
        <v>206</v>
      </c>
      <c r="I2464" s="20">
        <v>31207141060</v>
      </c>
      <c r="J2464" s="20" t="s">
        <v>28038</v>
      </c>
      <c r="K2464" s="24">
        <v>43770</v>
      </c>
      <c r="L2464" s="19">
        <v>0</v>
      </c>
      <c r="M2464" s="28">
        <v>399.95</v>
      </c>
      <c r="N2464" s="24"/>
    </row>
    <row r="2465" spans="2:14" hidden="1" x14ac:dyDescent="0.25">
      <c r="B2465" s="20">
        <v>28110406</v>
      </c>
      <c r="C2465" s="20"/>
      <c r="D2465" s="20"/>
      <c r="E2465" s="17" t="s">
        <v>11667</v>
      </c>
      <c r="F2465" s="21" t="s">
        <v>41</v>
      </c>
      <c r="G2465" s="21" t="s">
        <v>205</v>
      </c>
      <c r="H2465" s="21" t="s">
        <v>206</v>
      </c>
      <c r="I2465" s="20">
        <v>31215151044</v>
      </c>
      <c r="J2465" s="20" t="s">
        <v>28039</v>
      </c>
      <c r="K2465" s="24">
        <v>43770</v>
      </c>
      <c r="L2465" s="19">
        <v>0</v>
      </c>
      <c r="M2465" s="28">
        <v>449.95</v>
      </c>
      <c r="N2465" s="24"/>
    </row>
    <row r="2466" spans="2:14" hidden="1" x14ac:dyDescent="0.25">
      <c r="B2466" s="20">
        <v>28110407</v>
      </c>
      <c r="C2466" s="20"/>
      <c r="D2466" s="20"/>
      <c r="E2466" s="17" t="s">
        <v>11668</v>
      </c>
      <c r="F2466" s="21" t="s">
        <v>41</v>
      </c>
      <c r="G2466" s="21" t="s">
        <v>205</v>
      </c>
      <c r="H2466" s="21" t="s">
        <v>206</v>
      </c>
      <c r="I2466" s="20">
        <v>31215151046</v>
      </c>
      <c r="J2466" s="20" t="s">
        <v>28040</v>
      </c>
      <c r="K2466" s="24">
        <v>43770</v>
      </c>
      <c r="L2466" s="19">
        <v>0</v>
      </c>
      <c r="M2466" s="28">
        <v>449.95</v>
      </c>
      <c r="N2466" s="24"/>
    </row>
    <row r="2467" spans="2:14" hidden="1" x14ac:dyDescent="0.25">
      <c r="B2467" s="20">
        <v>28110408</v>
      </c>
      <c r="C2467" s="20"/>
      <c r="D2467" s="20"/>
      <c r="E2467" s="17" t="s">
        <v>11669</v>
      </c>
      <c r="F2467" s="21" t="s">
        <v>41</v>
      </c>
      <c r="G2467" s="21" t="s">
        <v>205</v>
      </c>
      <c r="H2467" s="21" t="s">
        <v>206</v>
      </c>
      <c r="I2467" s="20">
        <v>31215151048</v>
      </c>
      <c r="J2467" s="20" t="s">
        <v>28041</v>
      </c>
      <c r="K2467" s="24">
        <v>43770</v>
      </c>
      <c r="L2467" s="19">
        <v>0</v>
      </c>
      <c r="M2467" s="28">
        <v>449.95</v>
      </c>
      <c r="N2467" s="24"/>
    </row>
    <row r="2468" spans="2:14" hidden="1" x14ac:dyDescent="0.25">
      <c r="B2468" s="20">
        <v>28110409</v>
      </c>
      <c r="C2468" s="20"/>
      <c r="D2468" s="20"/>
      <c r="E2468" s="17" t="s">
        <v>11670</v>
      </c>
      <c r="F2468" s="21" t="s">
        <v>41</v>
      </c>
      <c r="G2468" s="21" t="s">
        <v>205</v>
      </c>
      <c r="H2468" s="21" t="s">
        <v>206</v>
      </c>
      <c r="I2468" s="20">
        <v>31215151050</v>
      </c>
      <c r="J2468" s="20" t="s">
        <v>28042</v>
      </c>
      <c r="K2468" s="24">
        <v>43770</v>
      </c>
      <c r="L2468" s="19">
        <v>0</v>
      </c>
      <c r="M2468" s="28">
        <v>449.95</v>
      </c>
      <c r="N2468" s="24"/>
    </row>
    <row r="2469" spans="2:14" hidden="1" x14ac:dyDescent="0.25">
      <c r="B2469" s="20">
        <v>28110410</v>
      </c>
      <c r="C2469" s="20"/>
      <c r="D2469" s="20"/>
      <c r="E2469" s="17" t="s">
        <v>11671</v>
      </c>
      <c r="F2469" s="21" t="s">
        <v>41</v>
      </c>
      <c r="G2469" s="21" t="s">
        <v>205</v>
      </c>
      <c r="H2469" s="21" t="s">
        <v>206</v>
      </c>
      <c r="I2469" s="20">
        <v>31215151052</v>
      </c>
      <c r="J2469" s="20" t="s">
        <v>28043</v>
      </c>
      <c r="K2469" s="24">
        <v>43770</v>
      </c>
      <c r="L2469" s="19">
        <v>0</v>
      </c>
      <c r="M2469" s="28">
        <v>449.95</v>
      </c>
      <c r="N2469" s="24"/>
    </row>
    <row r="2470" spans="2:14" hidden="1" x14ac:dyDescent="0.25">
      <c r="B2470" s="20">
        <v>28110411</v>
      </c>
      <c r="C2470" s="20"/>
      <c r="D2470" s="20"/>
      <c r="E2470" s="17" t="s">
        <v>11672</v>
      </c>
      <c r="F2470" s="21" t="s">
        <v>41</v>
      </c>
      <c r="G2470" s="21" t="s">
        <v>205</v>
      </c>
      <c r="H2470" s="21" t="s">
        <v>206</v>
      </c>
      <c r="I2470" s="20">
        <v>31215151054</v>
      </c>
      <c r="J2470" s="20" t="s">
        <v>28044</v>
      </c>
      <c r="K2470" s="24">
        <v>43770</v>
      </c>
      <c r="L2470" s="19">
        <v>0</v>
      </c>
      <c r="M2470" s="28">
        <v>449.95</v>
      </c>
      <c r="N2470" s="24"/>
    </row>
    <row r="2471" spans="2:14" hidden="1" x14ac:dyDescent="0.25">
      <c r="B2471" s="20">
        <v>28110412</v>
      </c>
      <c r="C2471" s="20"/>
      <c r="D2471" s="20"/>
      <c r="E2471" s="17" t="s">
        <v>11673</v>
      </c>
      <c r="F2471" s="21" t="s">
        <v>41</v>
      </c>
      <c r="G2471" s="21" t="s">
        <v>205</v>
      </c>
      <c r="H2471" s="21" t="s">
        <v>206</v>
      </c>
      <c r="I2471" s="20">
        <v>31215151056</v>
      </c>
      <c r="J2471" s="20" t="s">
        <v>28045</v>
      </c>
      <c r="K2471" s="24">
        <v>43770</v>
      </c>
      <c r="L2471" s="19">
        <v>0</v>
      </c>
      <c r="M2471" s="28">
        <v>449.95</v>
      </c>
      <c r="N2471" s="24"/>
    </row>
    <row r="2472" spans="2:14" hidden="1" x14ac:dyDescent="0.25">
      <c r="B2472" s="20">
        <v>28110413</v>
      </c>
      <c r="C2472" s="20"/>
      <c r="D2472" s="20"/>
      <c r="E2472" s="17" t="s">
        <v>11674</v>
      </c>
      <c r="F2472" s="21" t="s">
        <v>41</v>
      </c>
      <c r="G2472" s="21" t="s">
        <v>205</v>
      </c>
      <c r="H2472" s="21" t="s">
        <v>206</v>
      </c>
      <c r="I2472" s="20">
        <v>31215151058</v>
      </c>
      <c r="J2472" s="20" t="s">
        <v>28046</v>
      </c>
      <c r="K2472" s="24">
        <v>43770</v>
      </c>
      <c r="L2472" s="19">
        <v>0</v>
      </c>
      <c r="M2472" s="28">
        <v>449.95</v>
      </c>
      <c r="N2472" s="24"/>
    </row>
    <row r="2473" spans="2:14" hidden="1" x14ac:dyDescent="0.25">
      <c r="B2473" s="20">
        <v>28110414</v>
      </c>
      <c r="C2473" s="20"/>
      <c r="D2473" s="20"/>
      <c r="E2473" s="17" t="s">
        <v>11675</v>
      </c>
      <c r="F2473" s="21" t="s">
        <v>41</v>
      </c>
      <c r="G2473" s="21" t="s">
        <v>205</v>
      </c>
      <c r="H2473" s="21" t="s">
        <v>206</v>
      </c>
      <c r="I2473" s="20">
        <v>31215151060</v>
      </c>
      <c r="J2473" s="20" t="s">
        <v>28047</v>
      </c>
      <c r="K2473" s="24">
        <v>43770</v>
      </c>
      <c r="L2473" s="19">
        <v>0</v>
      </c>
      <c r="M2473" s="28">
        <v>449.95</v>
      </c>
      <c r="N2473" s="24"/>
    </row>
    <row r="2474" spans="2:14" hidden="1" x14ac:dyDescent="0.25">
      <c r="B2474" s="20">
        <v>28110415</v>
      </c>
      <c r="C2474" s="20"/>
      <c r="D2474" s="20"/>
      <c r="E2474" s="17" t="s">
        <v>11721</v>
      </c>
      <c r="F2474" s="21" t="s">
        <v>41</v>
      </c>
      <c r="G2474" s="21" t="s">
        <v>205</v>
      </c>
      <c r="H2474" s="21" t="s">
        <v>206</v>
      </c>
      <c r="I2474" s="20">
        <v>31216161044</v>
      </c>
      <c r="J2474" s="20" t="s">
        <v>28048</v>
      </c>
      <c r="K2474" s="24">
        <v>43770</v>
      </c>
      <c r="L2474" s="19">
        <v>0</v>
      </c>
      <c r="M2474" s="28">
        <v>449.95</v>
      </c>
      <c r="N2474" s="24"/>
    </row>
    <row r="2475" spans="2:14" hidden="1" x14ac:dyDescent="0.25">
      <c r="B2475" s="20">
        <v>28110416</v>
      </c>
      <c r="C2475" s="20"/>
      <c r="D2475" s="20"/>
      <c r="E2475" s="17" t="s">
        <v>11722</v>
      </c>
      <c r="F2475" s="21" t="s">
        <v>41</v>
      </c>
      <c r="G2475" s="21" t="s">
        <v>205</v>
      </c>
      <c r="H2475" s="21" t="s">
        <v>206</v>
      </c>
      <c r="I2475" s="20">
        <v>31216161046</v>
      </c>
      <c r="J2475" s="20" t="s">
        <v>28049</v>
      </c>
      <c r="K2475" s="24">
        <v>43770</v>
      </c>
      <c r="L2475" s="19">
        <v>0</v>
      </c>
      <c r="M2475" s="28">
        <v>449.95</v>
      </c>
      <c r="N2475" s="24"/>
    </row>
    <row r="2476" spans="2:14" hidden="1" x14ac:dyDescent="0.25">
      <c r="B2476" s="20">
        <v>28110417</v>
      </c>
      <c r="C2476" s="20"/>
      <c r="D2476" s="20"/>
      <c r="E2476" s="17" t="s">
        <v>11723</v>
      </c>
      <c r="F2476" s="21" t="s">
        <v>41</v>
      </c>
      <c r="G2476" s="21" t="s">
        <v>205</v>
      </c>
      <c r="H2476" s="21" t="s">
        <v>206</v>
      </c>
      <c r="I2476" s="20">
        <v>31216161048</v>
      </c>
      <c r="J2476" s="20" t="s">
        <v>28050</v>
      </c>
      <c r="K2476" s="24">
        <v>43770</v>
      </c>
      <c r="L2476" s="19">
        <v>0</v>
      </c>
      <c r="M2476" s="28">
        <v>449.95</v>
      </c>
      <c r="N2476" s="24"/>
    </row>
    <row r="2477" spans="2:14" hidden="1" x14ac:dyDescent="0.25">
      <c r="B2477" s="20">
        <v>28110418</v>
      </c>
      <c r="C2477" s="20"/>
      <c r="D2477" s="20"/>
      <c r="E2477" s="17" t="s">
        <v>11724</v>
      </c>
      <c r="F2477" s="21" t="s">
        <v>41</v>
      </c>
      <c r="G2477" s="21" t="s">
        <v>205</v>
      </c>
      <c r="H2477" s="21" t="s">
        <v>206</v>
      </c>
      <c r="I2477" s="20">
        <v>31216161050</v>
      </c>
      <c r="J2477" s="20" t="s">
        <v>28051</v>
      </c>
      <c r="K2477" s="24">
        <v>43770</v>
      </c>
      <c r="L2477" s="19">
        <v>0</v>
      </c>
      <c r="M2477" s="28">
        <v>449.95</v>
      </c>
      <c r="N2477" s="24"/>
    </row>
    <row r="2478" spans="2:14" hidden="1" x14ac:dyDescent="0.25">
      <c r="B2478" s="20">
        <v>28110419</v>
      </c>
      <c r="C2478" s="20"/>
      <c r="D2478" s="20"/>
      <c r="E2478" s="17" t="s">
        <v>11725</v>
      </c>
      <c r="F2478" s="21" t="s">
        <v>41</v>
      </c>
      <c r="G2478" s="21" t="s">
        <v>205</v>
      </c>
      <c r="H2478" s="21" t="s">
        <v>206</v>
      </c>
      <c r="I2478" s="20">
        <v>31216161052</v>
      </c>
      <c r="J2478" s="20" t="s">
        <v>28052</v>
      </c>
      <c r="K2478" s="24">
        <v>43770</v>
      </c>
      <c r="L2478" s="19">
        <v>0</v>
      </c>
      <c r="M2478" s="28">
        <v>449.95</v>
      </c>
      <c r="N2478" s="24"/>
    </row>
    <row r="2479" spans="2:14" hidden="1" x14ac:dyDescent="0.25">
      <c r="B2479" s="20">
        <v>28110420</v>
      </c>
      <c r="C2479" s="20"/>
      <c r="D2479" s="20"/>
      <c r="E2479" s="17" t="s">
        <v>11726</v>
      </c>
      <c r="F2479" s="21" t="s">
        <v>41</v>
      </c>
      <c r="G2479" s="21" t="s">
        <v>205</v>
      </c>
      <c r="H2479" s="21" t="s">
        <v>206</v>
      </c>
      <c r="I2479" s="20">
        <v>31216161054</v>
      </c>
      <c r="J2479" s="20" t="s">
        <v>28053</v>
      </c>
      <c r="K2479" s="24">
        <v>43770</v>
      </c>
      <c r="L2479" s="19">
        <v>0</v>
      </c>
      <c r="M2479" s="28">
        <v>449.95</v>
      </c>
      <c r="N2479" s="24"/>
    </row>
    <row r="2480" spans="2:14" hidden="1" x14ac:dyDescent="0.25">
      <c r="B2480" s="20">
        <v>28110421</v>
      </c>
      <c r="C2480" s="20"/>
      <c r="D2480" s="20"/>
      <c r="E2480" s="17" t="s">
        <v>11727</v>
      </c>
      <c r="F2480" s="21" t="s">
        <v>41</v>
      </c>
      <c r="G2480" s="21" t="s">
        <v>205</v>
      </c>
      <c r="H2480" s="21" t="s">
        <v>206</v>
      </c>
      <c r="I2480" s="20">
        <v>31216161056</v>
      </c>
      <c r="J2480" s="20" t="s">
        <v>28054</v>
      </c>
      <c r="K2480" s="24">
        <v>43770</v>
      </c>
      <c r="L2480" s="19">
        <v>0</v>
      </c>
      <c r="M2480" s="28">
        <v>449.95</v>
      </c>
      <c r="N2480" s="24"/>
    </row>
    <row r="2481" spans="2:14" hidden="1" x14ac:dyDescent="0.25">
      <c r="B2481" s="20">
        <v>28110422</v>
      </c>
      <c r="C2481" s="20"/>
      <c r="D2481" s="20"/>
      <c r="E2481" s="17" t="s">
        <v>11728</v>
      </c>
      <c r="F2481" s="21" t="s">
        <v>41</v>
      </c>
      <c r="G2481" s="21" t="s">
        <v>205</v>
      </c>
      <c r="H2481" s="21" t="s">
        <v>206</v>
      </c>
      <c r="I2481" s="20">
        <v>31216161058</v>
      </c>
      <c r="J2481" s="20" t="s">
        <v>28055</v>
      </c>
      <c r="K2481" s="24">
        <v>43770</v>
      </c>
      <c r="L2481" s="19">
        <v>0</v>
      </c>
      <c r="M2481" s="28">
        <v>449.95</v>
      </c>
      <c r="N2481" s="24"/>
    </row>
    <row r="2482" spans="2:14" hidden="1" x14ac:dyDescent="0.25">
      <c r="B2482" s="20">
        <v>28110423</v>
      </c>
      <c r="C2482" s="20"/>
      <c r="D2482" s="20"/>
      <c r="E2482" s="17" t="s">
        <v>11729</v>
      </c>
      <c r="F2482" s="21" t="s">
        <v>41</v>
      </c>
      <c r="G2482" s="21" t="s">
        <v>205</v>
      </c>
      <c r="H2482" s="21" t="s">
        <v>206</v>
      </c>
      <c r="I2482" s="20">
        <v>31216161060</v>
      </c>
      <c r="J2482" s="20" t="s">
        <v>28056</v>
      </c>
      <c r="K2482" s="24">
        <v>43770</v>
      </c>
      <c r="L2482" s="19">
        <v>0</v>
      </c>
      <c r="M2482" s="28">
        <v>449.95</v>
      </c>
      <c r="N2482" s="24"/>
    </row>
    <row r="2483" spans="2:14" hidden="1" x14ac:dyDescent="0.25">
      <c r="B2483" s="20">
        <v>28110424</v>
      </c>
      <c r="C2483" s="20"/>
      <c r="D2483" s="20"/>
      <c r="E2483" s="17" t="s">
        <v>11703</v>
      </c>
      <c r="F2483" s="21" t="s">
        <v>41</v>
      </c>
      <c r="G2483" s="21" t="s">
        <v>205</v>
      </c>
      <c r="H2483" s="21" t="s">
        <v>206</v>
      </c>
      <c r="I2483" s="20">
        <v>31217161044</v>
      </c>
      <c r="J2483" s="20" t="s">
        <v>28057</v>
      </c>
      <c r="K2483" s="24">
        <v>43770</v>
      </c>
      <c r="L2483" s="19">
        <v>0</v>
      </c>
      <c r="M2483" s="28">
        <v>449.95</v>
      </c>
      <c r="N2483" s="24"/>
    </row>
    <row r="2484" spans="2:14" hidden="1" x14ac:dyDescent="0.25">
      <c r="B2484" s="20">
        <v>28110425</v>
      </c>
      <c r="C2484" s="20"/>
      <c r="D2484" s="20"/>
      <c r="E2484" s="17" t="s">
        <v>11704</v>
      </c>
      <c r="F2484" s="21" t="s">
        <v>41</v>
      </c>
      <c r="G2484" s="21" t="s">
        <v>205</v>
      </c>
      <c r="H2484" s="21" t="s">
        <v>206</v>
      </c>
      <c r="I2484" s="20">
        <v>31217161046</v>
      </c>
      <c r="J2484" s="20" t="s">
        <v>28058</v>
      </c>
      <c r="K2484" s="24">
        <v>43770</v>
      </c>
      <c r="L2484" s="19">
        <v>0</v>
      </c>
      <c r="M2484" s="28">
        <v>449.95</v>
      </c>
      <c r="N2484" s="24"/>
    </row>
    <row r="2485" spans="2:14" hidden="1" x14ac:dyDescent="0.25">
      <c r="B2485" s="20">
        <v>28110426</v>
      </c>
      <c r="C2485" s="20"/>
      <c r="D2485" s="20"/>
      <c r="E2485" s="17" t="s">
        <v>11705</v>
      </c>
      <c r="F2485" s="21" t="s">
        <v>41</v>
      </c>
      <c r="G2485" s="21" t="s">
        <v>205</v>
      </c>
      <c r="H2485" s="21" t="s">
        <v>206</v>
      </c>
      <c r="I2485" s="20">
        <v>31217161048</v>
      </c>
      <c r="J2485" s="20" t="s">
        <v>28059</v>
      </c>
      <c r="K2485" s="24">
        <v>43770</v>
      </c>
      <c r="L2485" s="19">
        <v>0</v>
      </c>
      <c r="M2485" s="28">
        <v>449.95</v>
      </c>
      <c r="N2485" s="24"/>
    </row>
    <row r="2486" spans="2:14" hidden="1" x14ac:dyDescent="0.25">
      <c r="B2486" s="20">
        <v>28110427</v>
      </c>
      <c r="C2486" s="20"/>
      <c r="D2486" s="20"/>
      <c r="E2486" s="17" t="s">
        <v>11706</v>
      </c>
      <c r="F2486" s="21" t="s">
        <v>41</v>
      </c>
      <c r="G2486" s="21" t="s">
        <v>205</v>
      </c>
      <c r="H2486" s="21" t="s">
        <v>206</v>
      </c>
      <c r="I2486" s="20">
        <v>31217161050</v>
      </c>
      <c r="J2486" s="20" t="s">
        <v>28060</v>
      </c>
      <c r="K2486" s="24">
        <v>43770</v>
      </c>
      <c r="L2486" s="19">
        <v>0</v>
      </c>
      <c r="M2486" s="28">
        <v>449.95</v>
      </c>
      <c r="N2486" s="24"/>
    </row>
    <row r="2487" spans="2:14" hidden="1" x14ac:dyDescent="0.25">
      <c r="B2487" s="20">
        <v>28110428</v>
      </c>
      <c r="C2487" s="20"/>
      <c r="D2487" s="20"/>
      <c r="E2487" s="17" t="s">
        <v>11707</v>
      </c>
      <c r="F2487" s="21" t="s">
        <v>41</v>
      </c>
      <c r="G2487" s="21" t="s">
        <v>205</v>
      </c>
      <c r="H2487" s="21" t="s">
        <v>206</v>
      </c>
      <c r="I2487" s="20">
        <v>31217161052</v>
      </c>
      <c r="J2487" s="20" t="s">
        <v>28061</v>
      </c>
      <c r="K2487" s="24">
        <v>43770</v>
      </c>
      <c r="L2487" s="19">
        <v>0</v>
      </c>
      <c r="M2487" s="28">
        <v>449.95</v>
      </c>
      <c r="N2487" s="24"/>
    </row>
    <row r="2488" spans="2:14" hidden="1" x14ac:dyDescent="0.25">
      <c r="B2488" s="20">
        <v>28110429</v>
      </c>
      <c r="C2488" s="20"/>
      <c r="D2488" s="20"/>
      <c r="E2488" s="17" t="s">
        <v>11708</v>
      </c>
      <c r="F2488" s="21" t="s">
        <v>41</v>
      </c>
      <c r="G2488" s="21" t="s">
        <v>205</v>
      </c>
      <c r="H2488" s="21" t="s">
        <v>206</v>
      </c>
      <c r="I2488" s="20">
        <v>31217161054</v>
      </c>
      <c r="J2488" s="20" t="s">
        <v>28062</v>
      </c>
      <c r="K2488" s="24">
        <v>43770</v>
      </c>
      <c r="L2488" s="19">
        <v>0</v>
      </c>
      <c r="M2488" s="28">
        <v>449.95</v>
      </c>
      <c r="N2488" s="24"/>
    </row>
    <row r="2489" spans="2:14" hidden="1" x14ac:dyDescent="0.25">
      <c r="B2489" s="20">
        <v>28110430</v>
      </c>
      <c r="C2489" s="20"/>
      <c r="D2489" s="20"/>
      <c r="E2489" s="17" t="s">
        <v>11709</v>
      </c>
      <c r="F2489" s="21" t="s">
        <v>41</v>
      </c>
      <c r="G2489" s="21" t="s">
        <v>205</v>
      </c>
      <c r="H2489" s="21" t="s">
        <v>206</v>
      </c>
      <c r="I2489" s="20">
        <v>31217161056</v>
      </c>
      <c r="J2489" s="20" t="s">
        <v>28063</v>
      </c>
      <c r="K2489" s="24">
        <v>43770</v>
      </c>
      <c r="L2489" s="19">
        <v>0</v>
      </c>
      <c r="M2489" s="28">
        <v>449.95</v>
      </c>
      <c r="N2489" s="24"/>
    </row>
    <row r="2490" spans="2:14" hidden="1" x14ac:dyDescent="0.25">
      <c r="B2490" s="20">
        <v>28110431</v>
      </c>
      <c r="C2490" s="20"/>
      <c r="D2490" s="20"/>
      <c r="E2490" s="17" t="s">
        <v>11710</v>
      </c>
      <c r="F2490" s="21" t="s">
        <v>41</v>
      </c>
      <c r="G2490" s="21" t="s">
        <v>205</v>
      </c>
      <c r="H2490" s="21" t="s">
        <v>206</v>
      </c>
      <c r="I2490" s="20">
        <v>31217161058</v>
      </c>
      <c r="J2490" s="20" t="s">
        <v>28064</v>
      </c>
      <c r="K2490" s="24">
        <v>43770</v>
      </c>
      <c r="L2490" s="19">
        <v>0</v>
      </c>
      <c r="M2490" s="28">
        <v>449.95</v>
      </c>
      <c r="N2490" s="24"/>
    </row>
    <row r="2491" spans="2:14" hidden="1" x14ac:dyDescent="0.25">
      <c r="B2491" s="20">
        <v>28110432</v>
      </c>
      <c r="C2491" s="20"/>
      <c r="D2491" s="20"/>
      <c r="E2491" s="17" t="s">
        <v>11711</v>
      </c>
      <c r="F2491" s="21" t="s">
        <v>41</v>
      </c>
      <c r="G2491" s="21" t="s">
        <v>205</v>
      </c>
      <c r="H2491" s="21" t="s">
        <v>206</v>
      </c>
      <c r="I2491" s="20">
        <v>31217161060</v>
      </c>
      <c r="J2491" s="20" t="s">
        <v>28065</v>
      </c>
      <c r="K2491" s="24">
        <v>43770</v>
      </c>
      <c r="L2491" s="19">
        <v>0</v>
      </c>
      <c r="M2491" s="28">
        <v>449.95</v>
      </c>
      <c r="N2491" s="24"/>
    </row>
    <row r="2492" spans="2:14" hidden="1" x14ac:dyDescent="0.25">
      <c r="B2492" s="20">
        <v>28110388</v>
      </c>
      <c r="C2492" s="20"/>
      <c r="D2492" s="20"/>
      <c r="E2492" s="17" t="s">
        <v>11877</v>
      </c>
      <c r="F2492" s="21" t="s">
        <v>41</v>
      </c>
      <c r="G2492" s="21" t="s">
        <v>205</v>
      </c>
      <c r="H2492" s="21" t="s">
        <v>206</v>
      </c>
      <c r="I2492" s="20">
        <v>31290151044</v>
      </c>
      <c r="J2492" s="20" t="s">
        <v>28066</v>
      </c>
      <c r="K2492" s="24">
        <v>43770</v>
      </c>
      <c r="L2492" s="19">
        <v>0</v>
      </c>
      <c r="M2492" s="28">
        <v>599.95000000000005</v>
      </c>
      <c r="N2492" s="24"/>
    </row>
    <row r="2493" spans="2:14" hidden="1" x14ac:dyDescent="0.25">
      <c r="B2493" s="20">
        <v>28110389</v>
      </c>
      <c r="C2493" s="20"/>
      <c r="D2493" s="20"/>
      <c r="E2493" s="17" t="s">
        <v>11878</v>
      </c>
      <c r="F2493" s="21" t="s">
        <v>41</v>
      </c>
      <c r="G2493" s="21" t="s">
        <v>205</v>
      </c>
      <c r="H2493" s="21" t="s">
        <v>206</v>
      </c>
      <c r="I2493" s="20">
        <v>31290151046</v>
      </c>
      <c r="J2493" s="20" t="s">
        <v>28067</v>
      </c>
      <c r="K2493" s="24">
        <v>43770</v>
      </c>
      <c r="L2493" s="19">
        <v>0</v>
      </c>
      <c r="M2493" s="28">
        <v>589.95000000000005</v>
      </c>
      <c r="N2493" s="24"/>
    </row>
    <row r="2494" spans="2:14" hidden="1" x14ac:dyDescent="0.25">
      <c r="B2494" s="20">
        <v>28110390</v>
      </c>
      <c r="C2494" s="20"/>
      <c r="D2494" s="20"/>
      <c r="E2494" s="17" t="s">
        <v>11879</v>
      </c>
      <c r="F2494" s="21" t="s">
        <v>41</v>
      </c>
      <c r="G2494" s="21" t="s">
        <v>205</v>
      </c>
      <c r="H2494" s="21" t="s">
        <v>206</v>
      </c>
      <c r="I2494" s="20">
        <v>31290151048</v>
      </c>
      <c r="J2494" s="20" t="s">
        <v>28068</v>
      </c>
      <c r="K2494" s="24">
        <v>43770</v>
      </c>
      <c r="L2494" s="19">
        <v>0</v>
      </c>
      <c r="M2494" s="28">
        <v>589.95000000000005</v>
      </c>
      <c r="N2494" s="24"/>
    </row>
    <row r="2495" spans="2:14" hidden="1" x14ac:dyDescent="0.25">
      <c r="B2495" s="20">
        <v>28110391</v>
      </c>
      <c r="C2495" s="20"/>
      <c r="D2495" s="20"/>
      <c r="E2495" s="17" t="s">
        <v>11880</v>
      </c>
      <c r="F2495" s="21" t="s">
        <v>41</v>
      </c>
      <c r="G2495" s="21" t="s">
        <v>205</v>
      </c>
      <c r="H2495" s="21" t="s">
        <v>206</v>
      </c>
      <c r="I2495" s="20">
        <v>31290151050</v>
      </c>
      <c r="J2495" s="20" t="s">
        <v>28069</v>
      </c>
      <c r="K2495" s="24">
        <v>43770</v>
      </c>
      <c r="L2495" s="19">
        <v>0</v>
      </c>
      <c r="M2495" s="28">
        <v>599.95000000000005</v>
      </c>
      <c r="N2495" s="24"/>
    </row>
    <row r="2496" spans="2:14" hidden="1" x14ac:dyDescent="0.25">
      <c r="B2496" s="20">
        <v>28110392</v>
      </c>
      <c r="C2496" s="20"/>
      <c r="D2496" s="20"/>
      <c r="E2496" s="17" t="s">
        <v>11881</v>
      </c>
      <c r="F2496" s="21" t="s">
        <v>41</v>
      </c>
      <c r="G2496" s="21" t="s">
        <v>205</v>
      </c>
      <c r="H2496" s="21" t="s">
        <v>206</v>
      </c>
      <c r="I2496" s="20">
        <v>31290151052</v>
      </c>
      <c r="J2496" s="20" t="s">
        <v>28070</v>
      </c>
      <c r="K2496" s="24">
        <v>43770</v>
      </c>
      <c r="L2496" s="19">
        <v>0</v>
      </c>
      <c r="M2496" s="28">
        <v>589.95000000000005</v>
      </c>
      <c r="N2496" s="24"/>
    </row>
    <row r="2497" spans="2:14" hidden="1" x14ac:dyDescent="0.25">
      <c r="B2497" s="20">
        <v>28110393</v>
      </c>
      <c r="C2497" s="20"/>
      <c r="D2497" s="20"/>
      <c r="E2497" s="17" t="s">
        <v>11882</v>
      </c>
      <c r="F2497" s="21" t="s">
        <v>41</v>
      </c>
      <c r="G2497" s="21" t="s">
        <v>205</v>
      </c>
      <c r="H2497" s="21" t="s">
        <v>206</v>
      </c>
      <c r="I2497" s="20">
        <v>31290151054</v>
      </c>
      <c r="J2497" s="20" t="s">
        <v>28071</v>
      </c>
      <c r="K2497" s="24">
        <v>43770</v>
      </c>
      <c r="L2497" s="19">
        <v>0</v>
      </c>
      <c r="M2497" s="28">
        <v>589.95000000000005</v>
      </c>
      <c r="N2497" s="24"/>
    </row>
    <row r="2498" spans="2:14" hidden="1" x14ac:dyDescent="0.25">
      <c r="B2498" s="20">
        <v>28110394</v>
      </c>
      <c r="C2498" s="20"/>
      <c r="D2498" s="20"/>
      <c r="E2498" s="17" t="s">
        <v>11883</v>
      </c>
      <c r="F2498" s="21" t="s">
        <v>41</v>
      </c>
      <c r="G2498" s="21" t="s">
        <v>205</v>
      </c>
      <c r="H2498" s="21" t="s">
        <v>206</v>
      </c>
      <c r="I2498" s="20">
        <v>31290151056</v>
      </c>
      <c r="J2498" s="20" t="s">
        <v>28072</v>
      </c>
      <c r="K2498" s="24">
        <v>43770</v>
      </c>
      <c r="L2498" s="19">
        <v>0</v>
      </c>
      <c r="M2498" s="28">
        <v>589.95000000000005</v>
      </c>
      <c r="N2498" s="24"/>
    </row>
    <row r="2499" spans="2:14" hidden="1" x14ac:dyDescent="0.25">
      <c r="B2499" s="20">
        <v>28110395</v>
      </c>
      <c r="C2499" s="20"/>
      <c r="D2499" s="20"/>
      <c r="E2499" s="17" t="s">
        <v>11884</v>
      </c>
      <c r="F2499" s="21" t="s">
        <v>41</v>
      </c>
      <c r="G2499" s="21" t="s">
        <v>205</v>
      </c>
      <c r="H2499" s="21" t="s">
        <v>206</v>
      </c>
      <c r="I2499" s="20">
        <v>31290151058</v>
      </c>
      <c r="J2499" s="20" t="s">
        <v>28073</v>
      </c>
      <c r="K2499" s="24">
        <v>43770</v>
      </c>
      <c r="L2499" s="19">
        <v>0</v>
      </c>
      <c r="M2499" s="28">
        <v>589.95000000000005</v>
      </c>
      <c r="N2499" s="24"/>
    </row>
    <row r="2500" spans="2:14" hidden="1" x14ac:dyDescent="0.25">
      <c r="B2500" s="20">
        <v>28110396</v>
      </c>
      <c r="C2500" s="20"/>
      <c r="D2500" s="20"/>
      <c r="E2500" s="17" t="s">
        <v>11885</v>
      </c>
      <c r="F2500" s="21" t="s">
        <v>41</v>
      </c>
      <c r="G2500" s="21" t="s">
        <v>205</v>
      </c>
      <c r="H2500" s="21" t="s">
        <v>206</v>
      </c>
      <c r="I2500" s="20">
        <v>31290151060</v>
      </c>
      <c r="J2500" s="20" t="s">
        <v>28074</v>
      </c>
      <c r="K2500" s="24">
        <v>43770</v>
      </c>
      <c r="L2500" s="19">
        <v>0</v>
      </c>
      <c r="M2500" s="28">
        <v>589.95000000000005</v>
      </c>
      <c r="N2500" s="24"/>
    </row>
    <row r="2501" spans="2:14" hidden="1" x14ac:dyDescent="0.25">
      <c r="B2501" s="20">
        <v>28110397</v>
      </c>
      <c r="C2501" s="20"/>
      <c r="D2501" s="20"/>
      <c r="E2501" s="17" t="s">
        <v>11886</v>
      </c>
      <c r="F2501" s="21" t="s">
        <v>41</v>
      </c>
      <c r="G2501" s="21" t="s">
        <v>205</v>
      </c>
      <c r="H2501" s="21" t="s">
        <v>206</v>
      </c>
      <c r="I2501" s="20">
        <v>31290151244</v>
      </c>
      <c r="J2501" s="20" t="s">
        <v>28075</v>
      </c>
      <c r="K2501" s="24">
        <v>43770</v>
      </c>
      <c r="L2501" s="19">
        <v>0</v>
      </c>
      <c r="M2501" s="28">
        <v>589.95000000000005</v>
      </c>
      <c r="N2501" s="24"/>
    </row>
    <row r="2502" spans="2:14" hidden="1" x14ac:dyDescent="0.25">
      <c r="B2502" s="20">
        <v>28110398</v>
      </c>
      <c r="C2502" s="20"/>
      <c r="D2502" s="20"/>
      <c r="E2502" s="17" t="s">
        <v>11887</v>
      </c>
      <c r="F2502" s="21" t="s">
        <v>41</v>
      </c>
      <c r="G2502" s="21" t="s">
        <v>205</v>
      </c>
      <c r="H2502" s="21" t="s">
        <v>206</v>
      </c>
      <c r="I2502" s="20">
        <v>31290151246</v>
      </c>
      <c r="J2502" s="20" t="s">
        <v>28076</v>
      </c>
      <c r="K2502" s="24">
        <v>43770</v>
      </c>
      <c r="L2502" s="19">
        <v>0</v>
      </c>
      <c r="M2502" s="28">
        <v>589.95000000000005</v>
      </c>
      <c r="N2502" s="24"/>
    </row>
    <row r="2503" spans="2:14" hidden="1" x14ac:dyDescent="0.25">
      <c r="B2503" s="20">
        <v>28110399</v>
      </c>
      <c r="C2503" s="20"/>
      <c r="D2503" s="20"/>
      <c r="E2503" s="17" t="s">
        <v>11888</v>
      </c>
      <c r="F2503" s="21" t="s">
        <v>41</v>
      </c>
      <c r="G2503" s="21" t="s">
        <v>205</v>
      </c>
      <c r="H2503" s="21" t="s">
        <v>206</v>
      </c>
      <c r="I2503" s="20">
        <v>31290151248</v>
      </c>
      <c r="J2503" s="20" t="s">
        <v>28077</v>
      </c>
      <c r="K2503" s="24">
        <v>43770</v>
      </c>
      <c r="L2503" s="19">
        <v>0</v>
      </c>
      <c r="M2503" s="28">
        <v>589.95000000000005</v>
      </c>
      <c r="N2503" s="24"/>
    </row>
    <row r="2504" spans="2:14" hidden="1" x14ac:dyDescent="0.25">
      <c r="B2504" s="20">
        <v>28110400</v>
      </c>
      <c r="C2504" s="20"/>
      <c r="D2504" s="20"/>
      <c r="E2504" s="17" t="s">
        <v>11889</v>
      </c>
      <c r="F2504" s="21" t="s">
        <v>41</v>
      </c>
      <c r="G2504" s="21" t="s">
        <v>205</v>
      </c>
      <c r="H2504" s="21" t="s">
        <v>206</v>
      </c>
      <c r="I2504" s="20">
        <v>31290151250</v>
      </c>
      <c r="J2504" s="20" t="s">
        <v>28078</v>
      </c>
      <c r="K2504" s="24">
        <v>43770</v>
      </c>
      <c r="L2504" s="19">
        <v>0</v>
      </c>
      <c r="M2504" s="28">
        <v>589.95000000000005</v>
      </c>
      <c r="N2504" s="24"/>
    </row>
    <row r="2505" spans="2:14" hidden="1" x14ac:dyDescent="0.25">
      <c r="B2505" s="20">
        <v>28110401</v>
      </c>
      <c r="C2505" s="20"/>
      <c r="D2505" s="20"/>
      <c r="E2505" s="17" t="s">
        <v>11890</v>
      </c>
      <c r="F2505" s="21" t="s">
        <v>41</v>
      </c>
      <c r="G2505" s="21" t="s">
        <v>205</v>
      </c>
      <c r="H2505" s="21" t="s">
        <v>206</v>
      </c>
      <c r="I2505" s="20">
        <v>31290151252</v>
      </c>
      <c r="J2505" s="20" t="s">
        <v>28079</v>
      </c>
      <c r="K2505" s="24">
        <v>43770</v>
      </c>
      <c r="L2505" s="19">
        <v>0</v>
      </c>
      <c r="M2505" s="28">
        <v>589.95000000000005</v>
      </c>
      <c r="N2505" s="24"/>
    </row>
    <row r="2506" spans="2:14" hidden="1" x14ac:dyDescent="0.25">
      <c r="B2506" s="20">
        <v>28110402</v>
      </c>
      <c r="C2506" s="20"/>
      <c r="D2506" s="20"/>
      <c r="E2506" s="17" t="s">
        <v>11891</v>
      </c>
      <c r="F2506" s="21" t="s">
        <v>41</v>
      </c>
      <c r="G2506" s="21" t="s">
        <v>205</v>
      </c>
      <c r="H2506" s="21" t="s">
        <v>206</v>
      </c>
      <c r="I2506" s="20">
        <v>31290151254</v>
      </c>
      <c r="J2506" s="20" t="s">
        <v>28080</v>
      </c>
      <c r="K2506" s="24">
        <v>43770</v>
      </c>
      <c r="L2506" s="19">
        <v>0</v>
      </c>
      <c r="M2506" s="28">
        <v>599.95000000000005</v>
      </c>
      <c r="N2506" s="24"/>
    </row>
    <row r="2507" spans="2:14" hidden="1" x14ac:dyDescent="0.25">
      <c r="B2507" s="20">
        <v>28110403</v>
      </c>
      <c r="C2507" s="20"/>
      <c r="D2507" s="20"/>
      <c r="E2507" s="17" t="s">
        <v>11892</v>
      </c>
      <c r="F2507" s="21" t="s">
        <v>41</v>
      </c>
      <c r="G2507" s="21" t="s">
        <v>205</v>
      </c>
      <c r="H2507" s="21" t="s">
        <v>206</v>
      </c>
      <c r="I2507" s="20">
        <v>31290151256</v>
      </c>
      <c r="J2507" s="20" t="s">
        <v>28081</v>
      </c>
      <c r="K2507" s="24">
        <v>43770</v>
      </c>
      <c r="L2507" s="19">
        <v>0</v>
      </c>
      <c r="M2507" s="28">
        <v>589.95000000000005</v>
      </c>
      <c r="N2507" s="24"/>
    </row>
    <row r="2508" spans="2:14" hidden="1" x14ac:dyDescent="0.25">
      <c r="B2508" s="20">
        <v>28110404</v>
      </c>
      <c r="C2508" s="20"/>
      <c r="D2508" s="20"/>
      <c r="E2508" s="17" t="s">
        <v>11893</v>
      </c>
      <c r="F2508" s="21" t="s">
        <v>41</v>
      </c>
      <c r="G2508" s="21" t="s">
        <v>205</v>
      </c>
      <c r="H2508" s="21" t="s">
        <v>206</v>
      </c>
      <c r="I2508" s="20">
        <v>31290151258</v>
      </c>
      <c r="J2508" s="20" t="s">
        <v>28082</v>
      </c>
      <c r="K2508" s="24">
        <v>43770</v>
      </c>
      <c r="L2508" s="19">
        <v>0</v>
      </c>
      <c r="M2508" s="28">
        <v>589.95000000000005</v>
      </c>
      <c r="N2508" s="24"/>
    </row>
    <row r="2509" spans="2:14" hidden="1" x14ac:dyDescent="0.25">
      <c r="B2509" s="20">
        <v>28110405</v>
      </c>
      <c r="C2509" s="20"/>
      <c r="D2509" s="20"/>
      <c r="E2509" s="17" t="s">
        <v>11894</v>
      </c>
      <c r="F2509" s="21" t="s">
        <v>41</v>
      </c>
      <c r="G2509" s="21" t="s">
        <v>205</v>
      </c>
      <c r="H2509" s="21" t="s">
        <v>206</v>
      </c>
      <c r="I2509" s="20">
        <v>31290151260</v>
      </c>
      <c r="J2509" s="20" t="s">
        <v>28083</v>
      </c>
      <c r="K2509" s="24">
        <v>43770</v>
      </c>
      <c r="L2509" s="19">
        <v>0</v>
      </c>
      <c r="M2509" s="28">
        <v>599.95000000000005</v>
      </c>
      <c r="N2509" s="24"/>
    </row>
    <row r="2510" spans="2:14" hidden="1" x14ac:dyDescent="0.25">
      <c r="B2510" s="20">
        <v>28140055</v>
      </c>
      <c r="C2510" s="20"/>
      <c r="D2510" s="20"/>
      <c r="E2510" s="17" t="s">
        <v>11362</v>
      </c>
      <c r="F2510" s="21" t="s">
        <v>41</v>
      </c>
      <c r="G2510" s="21" t="s">
        <v>205</v>
      </c>
      <c r="H2510" s="21" t="s">
        <v>206</v>
      </c>
      <c r="I2510" s="20">
        <v>31355141038</v>
      </c>
      <c r="J2510" s="20" t="s">
        <v>28091</v>
      </c>
      <c r="K2510" s="24">
        <v>43282</v>
      </c>
      <c r="L2510" s="19">
        <v>0</v>
      </c>
      <c r="M2510" s="28">
        <v>449.95</v>
      </c>
      <c r="N2510" s="24"/>
    </row>
    <row r="2511" spans="2:14" hidden="1" x14ac:dyDescent="0.25">
      <c r="B2511" s="20">
        <v>28140056</v>
      </c>
      <c r="C2511" s="20"/>
      <c r="D2511" s="20"/>
      <c r="E2511" s="17" t="s">
        <v>11363</v>
      </c>
      <c r="F2511" s="21" t="s">
        <v>41</v>
      </c>
      <c r="G2511" s="21" t="s">
        <v>205</v>
      </c>
      <c r="H2511" s="21" t="s">
        <v>206</v>
      </c>
      <c r="I2511" s="20">
        <v>31355141040</v>
      </c>
      <c r="J2511" s="20" t="s">
        <v>28092</v>
      </c>
      <c r="K2511" s="24">
        <v>43282</v>
      </c>
      <c r="L2511" s="19">
        <v>0</v>
      </c>
      <c r="M2511" s="28">
        <v>449.95</v>
      </c>
      <c r="N2511" s="24"/>
    </row>
    <row r="2512" spans="2:14" hidden="1" x14ac:dyDescent="0.25">
      <c r="B2512" s="20">
        <v>28140057</v>
      </c>
      <c r="C2512" s="20"/>
      <c r="D2512" s="20"/>
      <c r="E2512" s="17" t="s">
        <v>11364</v>
      </c>
      <c r="F2512" s="21" t="s">
        <v>41</v>
      </c>
      <c r="G2512" s="21" t="s">
        <v>205</v>
      </c>
      <c r="H2512" s="21" t="s">
        <v>206</v>
      </c>
      <c r="I2512" s="20">
        <v>31355141042</v>
      </c>
      <c r="J2512" s="20" t="s">
        <v>28093</v>
      </c>
      <c r="K2512" s="24">
        <v>43282</v>
      </c>
      <c r="L2512" s="19">
        <v>0</v>
      </c>
      <c r="M2512" s="28">
        <v>449.95</v>
      </c>
      <c r="N2512" s="24"/>
    </row>
    <row r="2513" spans="2:14" hidden="1" x14ac:dyDescent="0.25">
      <c r="B2513" s="20">
        <v>28140058</v>
      </c>
      <c r="C2513" s="20"/>
      <c r="D2513" s="20"/>
      <c r="E2513" s="17" t="s">
        <v>11365</v>
      </c>
      <c r="F2513" s="21" t="s">
        <v>41</v>
      </c>
      <c r="G2513" s="21" t="s">
        <v>205</v>
      </c>
      <c r="H2513" s="21" t="s">
        <v>206</v>
      </c>
      <c r="I2513" s="20">
        <v>31355141044</v>
      </c>
      <c r="J2513" s="20" t="s">
        <v>28094</v>
      </c>
      <c r="K2513" s="24">
        <v>43282</v>
      </c>
      <c r="L2513" s="19">
        <v>0</v>
      </c>
      <c r="M2513" s="28">
        <v>449.95</v>
      </c>
      <c r="N2513" s="24"/>
    </row>
    <row r="2514" spans="2:14" hidden="1" x14ac:dyDescent="0.25">
      <c r="B2514" s="20">
        <v>28140059</v>
      </c>
      <c r="C2514" s="20"/>
      <c r="D2514" s="20"/>
      <c r="E2514" s="17" t="s">
        <v>11366</v>
      </c>
      <c r="F2514" s="21" t="s">
        <v>41</v>
      </c>
      <c r="G2514" s="21" t="s">
        <v>205</v>
      </c>
      <c r="H2514" s="21" t="s">
        <v>206</v>
      </c>
      <c r="I2514" s="20">
        <v>31355141046</v>
      </c>
      <c r="J2514" s="20" t="s">
        <v>28095</v>
      </c>
      <c r="K2514" s="24">
        <v>43282</v>
      </c>
      <c r="L2514" s="19">
        <v>0</v>
      </c>
      <c r="M2514" s="28">
        <v>449.95</v>
      </c>
      <c r="N2514" s="24"/>
    </row>
    <row r="2515" spans="2:14" hidden="1" x14ac:dyDescent="0.25">
      <c r="B2515" s="20">
        <v>28140060</v>
      </c>
      <c r="C2515" s="20"/>
      <c r="D2515" s="20"/>
      <c r="E2515" s="17" t="s">
        <v>11367</v>
      </c>
      <c r="F2515" s="21" t="s">
        <v>41</v>
      </c>
      <c r="G2515" s="21" t="s">
        <v>205</v>
      </c>
      <c r="H2515" s="21" t="s">
        <v>206</v>
      </c>
      <c r="I2515" s="20">
        <v>31355141048</v>
      </c>
      <c r="J2515" s="20" t="s">
        <v>28096</v>
      </c>
      <c r="K2515" s="24">
        <v>43282</v>
      </c>
      <c r="L2515" s="19">
        <v>0</v>
      </c>
      <c r="M2515" s="28">
        <v>449.95</v>
      </c>
      <c r="N2515" s="24"/>
    </row>
    <row r="2516" spans="2:14" hidden="1" x14ac:dyDescent="0.25">
      <c r="B2516" s="20">
        <v>28140061</v>
      </c>
      <c r="C2516" s="20"/>
      <c r="D2516" s="20"/>
      <c r="E2516" s="17" t="s">
        <v>11368</v>
      </c>
      <c r="F2516" s="21" t="s">
        <v>41</v>
      </c>
      <c r="G2516" s="21" t="s">
        <v>205</v>
      </c>
      <c r="H2516" s="21" t="s">
        <v>206</v>
      </c>
      <c r="I2516" s="20">
        <v>31355141050</v>
      </c>
      <c r="J2516" s="20" t="s">
        <v>28097</v>
      </c>
      <c r="K2516" s="24">
        <v>43282</v>
      </c>
      <c r="L2516" s="19">
        <v>0</v>
      </c>
      <c r="M2516" s="28">
        <v>449.95</v>
      </c>
      <c r="N2516" s="24"/>
    </row>
    <row r="2517" spans="2:14" hidden="1" x14ac:dyDescent="0.25">
      <c r="B2517" s="20">
        <v>28130595</v>
      </c>
      <c r="C2517" s="20"/>
      <c r="D2517" s="20"/>
      <c r="E2517" s="17" t="s">
        <v>7924</v>
      </c>
      <c r="F2517" s="21" t="s">
        <v>41</v>
      </c>
      <c r="G2517" s="21" t="s">
        <v>205</v>
      </c>
      <c r="H2517" s="21" t="s">
        <v>206</v>
      </c>
      <c r="I2517" s="20">
        <v>33180131038</v>
      </c>
      <c r="J2517" s="20" t="s">
        <v>28098</v>
      </c>
      <c r="K2517" s="24">
        <v>43617</v>
      </c>
      <c r="L2517" s="19">
        <v>0</v>
      </c>
      <c r="M2517" s="28">
        <v>399.95</v>
      </c>
      <c r="N2517" s="24"/>
    </row>
    <row r="2518" spans="2:14" hidden="1" x14ac:dyDescent="0.25">
      <c r="B2518" s="20">
        <v>28130596</v>
      </c>
      <c r="C2518" s="20"/>
      <c r="D2518" s="20"/>
      <c r="E2518" s="17" t="s">
        <v>7925</v>
      </c>
      <c r="F2518" s="21" t="s">
        <v>41</v>
      </c>
      <c r="G2518" s="21" t="s">
        <v>205</v>
      </c>
      <c r="H2518" s="21" t="s">
        <v>206</v>
      </c>
      <c r="I2518" s="20">
        <v>33180131040</v>
      </c>
      <c r="J2518" s="20" t="s">
        <v>28099</v>
      </c>
      <c r="K2518" s="24">
        <v>43617</v>
      </c>
      <c r="L2518" s="19">
        <v>0</v>
      </c>
      <c r="M2518" s="28">
        <v>399.95</v>
      </c>
      <c r="N2518" s="24"/>
    </row>
    <row r="2519" spans="2:14" hidden="1" x14ac:dyDescent="0.25">
      <c r="B2519" s="20">
        <v>28130597</v>
      </c>
      <c r="C2519" s="20"/>
      <c r="D2519" s="20"/>
      <c r="E2519" s="17" t="s">
        <v>7926</v>
      </c>
      <c r="F2519" s="21" t="s">
        <v>41</v>
      </c>
      <c r="G2519" s="21" t="s">
        <v>205</v>
      </c>
      <c r="H2519" s="21" t="s">
        <v>206</v>
      </c>
      <c r="I2519" s="20">
        <v>33180131042</v>
      </c>
      <c r="J2519" s="20" t="s">
        <v>28100</v>
      </c>
      <c r="K2519" s="24">
        <v>43617</v>
      </c>
      <c r="L2519" s="19">
        <v>0</v>
      </c>
      <c r="M2519" s="28">
        <v>399.95</v>
      </c>
      <c r="N2519" s="24"/>
    </row>
    <row r="2520" spans="2:14" hidden="1" x14ac:dyDescent="0.25">
      <c r="B2520" s="20">
        <v>28130598</v>
      </c>
      <c r="C2520" s="20"/>
      <c r="D2520" s="20"/>
      <c r="E2520" s="17" t="s">
        <v>7927</v>
      </c>
      <c r="F2520" s="21" t="s">
        <v>41</v>
      </c>
      <c r="G2520" s="21" t="s">
        <v>205</v>
      </c>
      <c r="H2520" s="21" t="s">
        <v>206</v>
      </c>
      <c r="I2520" s="20">
        <v>33180131044</v>
      </c>
      <c r="J2520" s="20" t="s">
        <v>28101</v>
      </c>
      <c r="K2520" s="24">
        <v>43617</v>
      </c>
      <c r="L2520" s="19">
        <v>0</v>
      </c>
      <c r="M2520" s="28">
        <v>399.95</v>
      </c>
      <c r="N2520" s="24"/>
    </row>
    <row r="2521" spans="2:14" hidden="1" x14ac:dyDescent="0.25">
      <c r="B2521" s="20">
        <v>28130599</v>
      </c>
      <c r="C2521" s="20"/>
      <c r="D2521" s="20"/>
      <c r="E2521" s="17" t="s">
        <v>7928</v>
      </c>
      <c r="F2521" s="21" t="s">
        <v>41</v>
      </c>
      <c r="G2521" s="21" t="s">
        <v>205</v>
      </c>
      <c r="H2521" s="21" t="s">
        <v>206</v>
      </c>
      <c r="I2521" s="20">
        <v>33180131046</v>
      </c>
      <c r="J2521" s="20" t="s">
        <v>28102</v>
      </c>
      <c r="K2521" s="24">
        <v>43617</v>
      </c>
      <c r="L2521" s="19">
        <v>0</v>
      </c>
      <c r="M2521" s="28">
        <v>399.95</v>
      </c>
      <c r="N2521" s="24"/>
    </row>
    <row r="2522" spans="2:14" hidden="1" x14ac:dyDescent="0.25">
      <c r="B2522" s="20">
        <v>28130600</v>
      </c>
      <c r="C2522" s="20"/>
      <c r="D2522" s="20"/>
      <c r="E2522" s="17" t="s">
        <v>7929</v>
      </c>
      <c r="F2522" s="21" t="s">
        <v>41</v>
      </c>
      <c r="G2522" s="21" t="s">
        <v>205</v>
      </c>
      <c r="H2522" s="21" t="s">
        <v>206</v>
      </c>
      <c r="I2522" s="20">
        <v>33180131048</v>
      </c>
      <c r="J2522" s="20" t="s">
        <v>28103</v>
      </c>
      <c r="K2522" s="24">
        <v>43617</v>
      </c>
      <c r="L2522" s="19">
        <v>0</v>
      </c>
      <c r="M2522" s="28">
        <v>399.95</v>
      </c>
      <c r="N2522" s="24"/>
    </row>
    <row r="2523" spans="2:14" hidden="1" x14ac:dyDescent="0.25">
      <c r="B2523" s="20">
        <v>28130601</v>
      </c>
      <c r="C2523" s="20"/>
      <c r="D2523" s="20"/>
      <c r="E2523" s="17" t="s">
        <v>7930</v>
      </c>
      <c r="F2523" s="21" t="s">
        <v>41</v>
      </c>
      <c r="G2523" s="21" t="s">
        <v>205</v>
      </c>
      <c r="H2523" s="21" t="s">
        <v>206</v>
      </c>
      <c r="I2523" s="20">
        <v>33180131050</v>
      </c>
      <c r="J2523" s="20" t="s">
        <v>28104</v>
      </c>
      <c r="K2523" s="24">
        <v>43617</v>
      </c>
      <c r="L2523" s="19">
        <v>0</v>
      </c>
      <c r="M2523" s="28">
        <v>399.95</v>
      </c>
      <c r="N2523" s="24"/>
    </row>
    <row r="2524" spans="2:14" hidden="1" x14ac:dyDescent="0.25">
      <c r="B2524" s="20">
        <v>28210615</v>
      </c>
      <c r="C2524" s="20"/>
      <c r="D2524" s="20"/>
      <c r="E2524" s="17" t="s">
        <v>11993</v>
      </c>
      <c r="F2524" s="21" t="s">
        <v>41</v>
      </c>
      <c r="G2524" s="21" t="s">
        <v>205</v>
      </c>
      <c r="H2524" s="21" t="s">
        <v>206</v>
      </c>
      <c r="I2524" s="20">
        <v>33280137528</v>
      </c>
      <c r="J2524" s="20" t="s">
        <v>28105</v>
      </c>
      <c r="K2524" s="24">
        <v>42513</v>
      </c>
      <c r="L2524" s="19">
        <v>0</v>
      </c>
      <c r="M2524" s="28">
        <v>279.95</v>
      </c>
      <c r="N2524" s="24"/>
    </row>
    <row r="2525" spans="2:14" hidden="1" x14ac:dyDescent="0.25">
      <c r="B2525" s="20">
        <v>28210616</v>
      </c>
      <c r="C2525" s="20"/>
      <c r="D2525" s="20"/>
      <c r="E2525" s="17" t="s">
        <v>11994</v>
      </c>
      <c r="F2525" s="21" t="s">
        <v>41</v>
      </c>
      <c r="G2525" s="21" t="s">
        <v>205</v>
      </c>
      <c r="H2525" s="21" t="s">
        <v>206</v>
      </c>
      <c r="I2525" s="20">
        <v>33280137530</v>
      </c>
      <c r="J2525" s="20" t="s">
        <v>28106</v>
      </c>
      <c r="K2525" s="24">
        <v>42513</v>
      </c>
      <c r="L2525" s="19">
        <v>0</v>
      </c>
      <c r="M2525" s="28">
        <v>279.95</v>
      </c>
      <c r="N2525" s="24"/>
    </row>
    <row r="2526" spans="2:14" hidden="1" x14ac:dyDescent="0.25">
      <c r="B2526" s="20">
        <v>28210617</v>
      </c>
      <c r="C2526" s="20"/>
      <c r="D2526" s="20"/>
      <c r="E2526" s="17" t="s">
        <v>11995</v>
      </c>
      <c r="F2526" s="21" t="s">
        <v>41</v>
      </c>
      <c r="G2526" s="21" t="s">
        <v>205</v>
      </c>
      <c r="H2526" s="21" t="s">
        <v>206</v>
      </c>
      <c r="I2526" s="20">
        <v>33280137532</v>
      </c>
      <c r="J2526" s="20" t="s">
        <v>28107</v>
      </c>
      <c r="K2526" s="24">
        <v>42513</v>
      </c>
      <c r="L2526" s="19">
        <v>0</v>
      </c>
      <c r="M2526" s="28">
        <v>279.95</v>
      </c>
      <c r="N2526" s="24"/>
    </row>
    <row r="2527" spans="2:14" hidden="1" x14ac:dyDescent="0.25">
      <c r="B2527" s="20">
        <v>28210618</v>
      </c>
      <c r="C2527" s="20"/>
      <c r="D2527" s="20"/>
      <c r="E2527" s="17" t="s">
        <v>11996</v>
      </c>
      <c r="F2527" s="21" t="s">
        <v>41</v>
      </c>
      <c r="G2527" s="21" t="s">
        <v>205</v>
      </c>
      <c r="H2527" s="21" t="s">
        <v>206</v>
      </c>
      <c r="I2527" s="20">
        <v>33280137534</v>
      </c>
      <c r="J2527" s="20" t="s">
        <v>28108</v>
      </c>
      <c r="K2527" s="24">
        <v>42513</v>
      </c>
      <c r="L2527" s="19">
        <v>0</v>
      </c>
      <c r="M2527" s="28">
        <v>279.95</v>
      </c>
      <c r="N2527" s="24"/>
    </row>
    <row r="2528" spans="2:14" hidden="1" x14ac:dyDescent="0.25">
      <c r="B2528" s="20">
        <v>28210619</v>
      </c>
      <c r="C2528" s="20"/>
      <c r="D2528" s="20"/>
      <c r="E2528" s="17" t="s">
        <v>11997</v>
      </c>
      <c r="F2528" s="21" t="s">
        <v>41</v>
      </c>
      <c r="G2528" s="21" t="s">
        <v>205</v>
      </c>
      <c r="H2528" s="21" t="s">
        <v>206</v>
      </c>
      <c r="I2528" s="20">
        <v>33280137536</v>
      </c>
      <c r="J2528" s="20" t="s">
        <v>28109</v>
      </c>
      <c r="K2528" s="24">
        <v>42513</v>
      </c>
      <c r="L2528" s="19">
        <v>0</v>
      </c>
      <c r="M2528" s="28">
        <v>279.95</v>
      </c>
      <c r="N2528" s="24"/>
    </row>
    <row r="2529" spans="2:14" hidden="1" x14ac:dyDescent="0.25">
      <c r="B2529" s="20">
        <v>28210620</v>
      </c>
      <c r="C2529" s="20"/>
      <c r="D2529" s="20"/>
      <c r="E2529" s="17" t="s">
        <v>11998</v>
      </c>
      <c r="F2529" s="21" t="s">
        <v>41</v>
      </c>
      <c r="G2529" s="21" t="s">
        <v>205</v>
      </c>
      <c r="H2529" s="21" t="s">
        <v>206</v>
      </c>
      <c r="I2529" s="20">
        <v>33280137538</v>
      </c>
      <c r="J2529" s="20" t="s">
        <v>28110</v>
      </c>
      <c r="K2529" s="24">
        <v>42513</v>
      </c>
      <c r="L2529" s="19">
        <v>0</v>
      </c>
      <c r="M2529" s="28">
        <v>279.95</v>
      </c>
      <c r="N2529" s="24"/>
    </row>
    <row r="2530" spans="2:14" hidden="1" x14ac:dyDescent="0.25">
      <c r="B2530" s="20">
        <v>28210939</v>
      </c>
      <c r="C2530" s="20"/>
      <c r="D2530" s="20"/>
      <c r="E2530" s="17" t="s">
        <v>11545</v>
      </c>
      <c r="F2530" s="21" t="s">
        <v>41</v>
      </c>
      <c r="G2530" s="21" t="s">
        <v>205</v>
      </c>
      <c r="H2530" s="21" t="s">
        <v>206</v>
      </c>
      <c r="I2530" s="20">
        <v>33285177628</v>
      </c>
      <c r="J2530" s="20" t="s">
        <v>28129</v>
      </c>
      <c r="K2530" s="24">
        <v>43617</v>
      </c>
      <c r="L2530" s="19">
        <v>0</v>
      </c>
      <c r="M2530" s="28">
        <v>239.95</v>
      </c>
      <c r="N2530" s="24"/>
    </row>
    <row r="2531" spans="2:14" hidden="1" x14ac:dyDescent="0.25">
      <c r="B2531" s="20">
        <v>28210940</v>
      </c>
      <c r="C2531" s="20"/>
      <c r="D2531" s="20"/>
      <c r="E2531" s="17" t="s">
        <v>11546</v>
      </c>
      <c r="F2531" s="21" t="s">
        <v>41</v>
      </c>
      <c r="G2531" s="21" t="s">
        <v>205</v>
      </c>
      <c r="H2531" s="21" t="s">
        <v>206</v>
      </c>
      <c r="I2531" s="20">
        <v>33285177630</v>
      </c>
      <c r="J2531" s="20" t="s">
        <v>28130</v>
      </c>
      <c r="K2531" s="24">
        <v>43617</v>
      </c>
      <c r="L2531" s="19">
        <v>0</v>
      </c>
      <c r="M2531" s="28">
        <v>239.95</v>
      </c>
      <c r="N2531" s="24"/>
    </row>
    <row r="2532" spans="2:14" hidden="1" x14ac:dyDescent="0.25">
      <c r="B2532" s="20">
        <v>28210941</v>
      </c>
      <c r="C2532" s="20"/>
      <c r="D2532" s="20"/>
      <c r="E2532" s="17" t="s">
        <v>11547</v>
      </c>
      <c r="F2532" s="21" t="s">
        <v>41</v>
      </c>
      <c r="G2532" s="21" t="s">
        <v>205</v>
      </c>
      <c r="H2532" s="21" t="s">
        <v>206</v>
      </c>
      <c r="I2532" s="20">
        <v>33285177631</v>
      </c>
      <c r="J2532" s="20" t="s">
        <v>28131</v>
      </c>
      <c r="K2532" s="24">
        <v>43617</v>
      </c>
      <c r="L2532" s="19">
        <v>0</v>
      </c>
      <c r="M2532" s="28">
        <v>239.95</v>
      </c>
      <c r="N2532" s="24"/>
    </row>
    <row r="2533" spans="2:14" hidden="1" x14ac:dyDescent="0.25">
      <c r="B2533" s="20">
        <v>28210942</v>
      </c>
      <c r="C2533" s="20"/>
      <c r="D2533" s="20"/>
      <c r="E2533" s="17" t="s">
        <v>11548</v>
      </c>
      <c r="F2533" s="21" t="s">
        <v>41</v>
      </c>
      <c r="G2533" s="21" t="s">
        <v>205</v>
      </c>
      <c r="H2533" s="21" t="s">
        <v>206</v>
      </c>
      <c r="I2533" s="20">
        <v>33285177632</v>
      </c>
      <c r="J2533" s="20" t="s">
        <v>28132</v>
      </c>
      <c r="K2533" s="24">
        <v>43617</v>
      </c>
      <c r="L2533" s="19">
        <v>0</v>
      </c>
      <c r="M2533" s="28">
        <v>239.95</v>
      </c>
      <c r="N2533" s="24"/>
    </row>
    <row r="2534" spans="2:14" hidden="1" x14ac:dyDescent="0.25">
      <c r="B2534" s="20">
        <v>28210943</v>
      </c>
      <c r="C2534" s="20"/>
      <c r="D2534" s="20"/>
      <c r="E2534" s="17" t="s">
        <v>11549</v>
      </c>
      <c r="F2534" s="21" t="s">
        <v>41</v>
      </c>
      <c r="G2534" s="21" t="s">
        <v>205</v>
      </c>
      <c r="H2534" s="21" t="s">
        <v>206</v>
      </c>
      <c r="I2534" s="20">
        <v>33285177633</v>
      </c>
      <c r="J2534" s="20" t="s">
        <v>28133</v>
      </c>
      <c r="K2534" s="24">
        <v>43617</v>
      </c>
      <c r="L2534" s="19">
        <v>0</v>
      </c>
      <c r="M2534" s="28">
        <v>239.95</v>
      </c>
      <c r="N2534" s="24"/>
    </row>
    <row r="2535" spans="2:14" hidden="1" x14ac:dyDescent="0.25">
      <c r="B2535" s="20">
        <v>28210944</v>
      </c>
      <c r="C2535" s="20"/>
      <c r="D2535" s="20"/>
      <c r="E2535" s="17" t="s">
        <v>11550</v>
      </c>
      <c r="F2535" s="21" t="s">
        <v>41</v>
      </c>
      <c r="G2535" s="21" t="s">
        <v>205</v>
      </c>
      <c r="H2535" s="21" t="s">
        <v>206</v>
      </c>
      <c r="I2535" s="20">
        <v>33285177634</v>
      </c>
      <c r="J2535" s="20" t="s">
        <v>28134</v>
      </c>
      <c r="K2535" s="24">
        <v>43617</v>
      </c>
      <c r="L2535" s="19">
        <v>0</v>
      </c>
      <c r="M2535" s="28">
        <v>239.95</v>
      </c>
      <c r="N2535" s="24"/>
    </row>
    <row r="2536" spans="2:14" hidden="1" x14ac:dyDescent="0.25">
      <c r="B2536" s="20">
        <v>28210945</v>
      </c>
      <c r="C2536" s="20"/>
      <c r="D2536" s="20"/>
      <c r="E2536" s="17" t="s">
        <v>11551</v>
      </c>
      <c r="F2536" s="21" t="s">
        <v>41</v>
      </c>
      <c r="G2536" s="21" t="s">
        <v>205</v>
      </c>
      <c r="H2536" s="21" t="s">
        <v>206</v>
      </c>
      <c r="I2536" s="20">
        <v>33285177636</v>
      </c>
      <c r="J2536" s="20" t="s">
        <v>28135</v>
      </c>
      <c r="K2536" s="24">
        <v>43617</v>
      </c>
      <c r="L2536" s="19">
        <v>0</v>
      </c>
      <c r="M2536" s="28">
        <v>239.95</v>
      </c>
      <c r="N2536" s="24"/>
    </row>
    <row r="2537" spans="2:14" hidden="1" x14ac:dyDescent="0.25">
      <c r="B2537" s="20">
        <v>28210946</v>
      </c>
      <c r="C2537" s="20"/>
      <c r="D2537" s="20"/>
      <c r="E2537" s="17" t="s">
        <v>11552</v>
      </c>
      <c r="F2537" s="21" t="s">
        <v>41</v>
      </c>
      <c r="G2537" s="21" t="s">
        <v>205</v>
      </c>
      <c r="H2537" s="21" t="s">
        <v>206</v>
      </c>
      <c r="I2537" s="20">
        <v>33285177638</v>
      </c>
      <c r="J2537" s="20" t="s">
        <v>28136</v>
      </c>
      <c r="K2537" s="24">
        <v>43617</v>
      </c>
      <c r="L2537" s="19">
        <v>0</v>
      </c>
      <c r="M2537" s="28">
        <v>239.95</v>
      </c>
      <c r="N2537" s="24"/>
    </row>
    <row r="2538" spans="2:14" hidden="1" x14ac:dyDescent="0.25">
      <c r="B2538" s="20">
        <v>28210947</v>
      </c>
      <c r="C2538" s="20"/>
      <c r="D2538" s="20"/>
      <c r="E2538" s="17" t="s">
        <v>11553</v>
      </c>
      <c r="F2538" s="21" t="s">
        <v>41</v>
      </c>
      <c r="G2538" s="21" t="s">
        <v>205</v>
      </c>
      <c r="H2538" s="21" t="s">
        <v>206</v>
      </c>
      <c r="I2538" s="20">
        <v>33285177640</v>
      </c>
      <c r="J2538" s="20" t="s">
        <v>28137</v>
      </c>
      <c r="K2538" s="24">
        <v>43617</v>
      </c>
      <c r="L2538" s="19">
        <v>0</v>
      </c>
      <c r="M2538" s="28">
        <v>239.95</v>
      </c>
      <c r="N2538" s="24"/>
    </row>
    <row r="2539" spans="2:14" hidden="1" x14ac:dyDescent="0.25">
      <c r="B2539" s="20">
        <v>28210822</v>
      </c>
      <c r="C2539" s="20"/>
      <c r="D2539" s="20"/>
      <c r="E2539" s="17" t="s">
        <v>11533</v>
      </c>
      <c r="F2539" s="21" t="s">
        <v>41</v>
      </c>
      <c r="G2539" s="21" t="s">
        <v>205</v>
      </c>
      <c r="H2539" s="21" t="s">
        <v>206</v>
      </c>
      <c r="I2539" s="20">
        <v>33289157028</v>
      </c>
      <c r="J2539" s="20" t="s">
        <v>28138</v>
      </c>
      <c r="K2539" s="24">
        <v>43617</v>
      </c>
      <c r="L2539" s="19">
        <v>0</v>
      </c>
      <c r="M2539" s="28">
        <v>259.95</v>
      </c>
      <c r="N2539" s="24"/>
    </row>
    <row r="2540" spans="2:14" hidden="1" x14ac:dyDescent="0.25">
      <c r="B2540" s="20">
        <v>28210823</v>
      </c>
      <c r="C2540" s="20"/>
      <c r="D2540" s="20"/>
      <c r="E2540" s="17" t="s">
        <v>11534</v>
      </c>
      <c r="F2540" s="21" t="s">
        <v>41</v>
      </c>
      <c r="G2540" s="21" t="s">
        <v>205</v>
      </c>
      <c r="H2540" s="21" t="s">
        <v>206</v>
      </c>
      <c r="I2540" s="20">
        <v>33289157030</v>
      </c>
      <c r="J2540" s="20" t="s">
        <v>28139</v>
      </c>
      <c r="K2540" s="24">
        <v>43617</v>
      </c>
      <c r="L2540" s="19">
        <v>0</v>
      </c>
      <c r="M2540" s="28">
        <v>259.95</v>
      </c>
      <c r="N2540" s="24"/>
    </row>
    <row r="2541" spans="2:14" hidden="1" x14ac:dyDescent="0.25">
      <c r="B2541" s="20">
        <v>28210824</v>
      </c>
      <c r="C2541" s="20"/>
      <c r="D2541" s="20"/>
      <c r="E2541" s="17" t="s">
        <v>11535</v>
      </c>
      <c r="F2541" s="21" t="s">
        <v>41</v>
      </c>
      <c r="G2541" s="21" t="s">
        <v>205</v>
      </c>
      <c r="H2541" s="21" t="s">
        <v>206</v>
      </c>
      <c r="I2541" s="20">
        <v>33289157032</v>
      </c>
      <c r="J2541" s="20" t="s">
        <v>28140</v>
      </c>
      <c r="K2541" s="24">
        <v>43617</v>
      </c>
      <c r="L2541" s="19">
        <v>0</v>
      </c>
      <c r="M2541" s="28">
        <v>259.95</v>
      </c>
      <c r="N2541" s="24"/>
    </row>
    <row r="2542" spans="2:14" hidden="1" x14ac:dyDescent="0.25">
      <c r="B2542" s="20">
        <v>28210825</v>
      </c>
      <c r="C2542" s="20"/>
      <c r="D2542" s="20"/>
      <c r="E2542" s="17" t="s">
        <v>11536</v>
      </c>
      <c r="F2542" s="21" t="s">
        <v>41</v>
      </c>
      <c r="G2542" s="21" t="s">
        <v>205</v>
      </c>
      <c r="H2542" s="21" t="s">
        <v>206</v>
      </c>
      <c r="I2542" s="20">
        <v>33289157034</v>
      </c>
      <c r="J2542" s="20" t="s">
        <v>28141</v>
      </c>
      <c r="K2542" s="24">
        <v>43617</v>
      </c>
      <c r="L2542" s="19">
        <v>0</v>
      </c>
      <c r="M2542" s="28">
        <v>259.95</v>
      </c>
      <c r="N2542" s="24"/>
    </row>
    <row r="2543" spans="2:14" hidden="1" x14ac:dyDescent="0.25">
      <c r="B2543" s="20">
        <v>28210826</v>
      </c>
      <c r="C2543" s="20"/>
      <c r="D2543" s="20"/>
      <c r="E2543" s="17" t="s">
        <v>11537</v>
      </c>
      <c r="F2543" s="21" t="s">
        <v>41</v>
      </c>
      <c r="G2543" s="21" t="s">
        <v>205</v>
      </c>
      <c r="H2543" s="21" t="s">
        <v>206</v>
      </c>
      <c r="I2543" s="20">
        <v>33289157036</v>
      </c>
      <c r="J2543" s="20" t="s">
        <v>28142</v>
      </c>
      <c r="K2543" s="24">
        <v>43617</v>
      </c>
      <c r="L2543" s="19">
        <v>0</v>
      </c>
      <c r="M2543" s="28">
        <v>259.95</v>
      </c>
      <c r="N2543" s="24"/>
    </row>
    <row r="2544" spans="2:14" hidden="1" x14ac:dyDescent="0.25">
      <c r="B2544" s="20">
        <v>28210827</v>
      </c>
      <c r="C2544" s="20"/>
      <c r="D2544" s="20"/>
      <c r="E2544" s="17" t="s">
        <v>11538</v>
      </c>
      <c r="F2544" s="21" t="s">
        <v>41</v>
      </c>
      <c r="G2544" s="21" t="s">
        <v>205</v>
      </c>
      <c r="H2544" s="21" t="s">
        <v>206</v>
      </c>
      <c r="I2544" s="20">
        <v>33289157038</v>
      </c>
      <c r="J2544" s="20" t="s">
        <v>28143</v>
      </c>
      <c r="K2544" s="24">
        <v>43617</v>
      </c>
      <c r="L2544" s="19">
        <v>0</v>
      </c>
      <c r="M2544" s="28">
        <v>259.95</v>
      </c>
      <c r="N2544" s="24"/>
    </row>
    <row r="2545" spans="2:14" hidden="1" x14ac:dyDescent="0.25">
      <c r="B2545" s="20">
        <v>28210608</v>
      </c>
      <c r="C2545" s="20"/>
      <c r="D2545" s="20"/>
      <c r="E2545" s="17" t="s">
        <v>11999</v>
      </c>
      <c r="F2545" s="21" t="s">
        <v>41</v>
      </c>
      <c r="G2545" s="21" t="s">
        <v>205</v>
      </c>
      <c r="H2545" s="21" t="s">
        <v>206</v>
      </c>
      <c r="I2545" s="20">
        <v>33291137528</v>
      </c>
      <c r="J2545" s="20" t="s">
        <v>28144</v>
      </c>
      <c r="K2545" s="24">
        <v>42513</v>
      </c>
      <c r="L2545" s="19">
        <v>0</v>
      </c>
      <c r="M2545" s="28">
        <v>239.95</v>
      </c>
      <c r="N2545" s="24"/>
    </row>
    <row r="2546" spans="2:14" hidden="1" x14ac:dyDescent="0.25">
      <c r="B2546" s="20">
        <v>28210609</v>
      </c>
      <c r="C2546" s="20"/>
      <c r="D2546" s="20"/>
      <c r="E2546" s="17" t="s">
        <v>12000</v>
      </c>
      <c r="F2546" s="21" t="s">
        <v>41</v>
      </c>
      <c r="G2546" s="21" t="s">
        <v>205</v>
      </c>
      <c r="H2546" s="21" t="s">
        <v>206</v>
      </c>
      <c r="I2546" s="20">
        <v>33291137530</v>
      </c>
      <c r="J2546" s="20" t="s">
        <v>28145</v>
      </c>
      <c r="K2546" s="24">
        <v>42513</v>
      </c>
      <c r="L2546" s="19">
        <v>0</v>
      </c>
      <c r="M2546" s="28">
        <v>239.95</v>
      </c>
      <c r="N2546" s="24"/>
    </row>
    <row r="2547" spans="2:14" hidden="1" x14ac:dyDescent="0.25">
      <c r="B2547" s="20">
        <v>28210610</v>
      </c>
      <c r="C2547" s="20"/>
      <c r="D2547" s="20"/>
      <c r="E2547" s="17" t="s">
        <v>12001</v>
      </c>
      <c r="F2547" s="21" t="s">
        <v>41</v>
      </c>
      <c r="G2547" s="21" t="s">
        <v>205</v>
      </c>
      <c r="H2547" s="21" t="s">
        <v>206</v>
      </c>
      <c r="I2547" s="20">
        <v>33291137532</v>
      </c>
      <c r="J2547" s="20" t="s">
        <v>28146</v>
      </c>
      <c r="K2547" s="24">
        <v>42513</v>
      </c>
      <c r="L2547" s="19">
        <v>0</v>
      </c>
      <c r="M2547" s="28">
        <v>239.95</v>
      </c>
      <c r="N2547" s="24"/>
    </row>
    <row r="2548" spans="2:14" hidden="1" x14ac:dyDescent="0.25">
      <c r="B2548" s="20">
        <v>28210611</v>
      </c>
      <c r="C2548" s="20"/>
      <c r="D2548" s="20"/>
      <c r="E2548" s="17" t="s">
        <v>12002</v>
      </c>
      <c r="F2548" s="21" t="s">
        <v>41</v>
      </c>
      <c r="G2548" s="21" t="s">
        <v>205</v>
      </c>
      <c r="H2548" s="21" t="s">
        <v>206</v>
      </c>
      <c r="I2548" s="20">
        <v>33291137534</v>
      </c>
      <c r="J2548" s="20" t="s">
        <v>28147</v>
      </c>
      <c r="K2548" s="24">
        <v>42513</v>
      </c>
      <c r="L2548" s="19">
        <v>0</v>
      </c>
      <c r="M2548" s="28">
        <v>239.95</v>
      </c>
      <c r="N2548" s="24"/>
    </row>
    <row r="2549" spans="2:14" hidden="1" x14ac:dyDescent="0.25">
      <c r="B2549" s="20">
        <v>28210612</v>
      </c>
      <c r="C2549" s="20"/>
      <c r="D2549" s="20"/>
      <c r="E2549" s="17" t="s">
        <v>12003</v>
      </c>
      <c r="F2549" s="21" t="s">
        <v>41</v>
      </c>
      <c r="G2549" s="21" t="s">
        <v>205</v>
      </c>
      <c r="H2549" s="21" t="s">
        <v>206</v>
      </c>
      <c r="I2549" s="20">
        <v>33291137536</v>
      </c>
      <c r="J2549" s="20" t="s">
        <v>28148</v>
      </c>
      <c r="K2549" s="24">
        <v>42513</v>
      </c>
      <c r="L2549" s="19">
        <v>0</v>
      </c>
      <c r="M2549" s="28">
        <v>239.95</v>
      </c>
      <c r="N2549" s="24"/>
    </row>
    <row r="2550" spans="2:14" hidden="1" x14ac:dyDescent="0.25">
      <c r="B2550" s="20">
        <v>28210613</v>
      </c>
      <c r="C2550" s="20"/>
      <c r="D2550" s="20"/>
      <c r="E2550" s="17" t="s">
        <v>12004</v>
      </c>
      <c r="F2550" s="21" t="s">
        <v>41</v>
      </c>
      <c r="G2550" s="21" t="s">
        <v>205</v>
      </c>
      <c r="H2550" s="21" t="s">
        <v>206</v>
      </c>
      <c r="I2550" s="20">
        <v>33291137538</v>
      </c>
      <c r="J2550" s="20" t="s">
        <v>28149</v>
      </c>
      <c r="K2550" s="24">
        <v>42513</v>
      </c>
      <c r="L2550" s="19">
        <v>0</v>
      </c>
      <c r="M2550" s="28">
        <v>239.95</v>
      </c>
      <c r="N2550" s="24"/>
    </row>
    <row r="2551" spans="2:14" hidden="1" x14ac:dyDescent="0.25">
      <c r="B2551" s="20">
        <v>28210614</v>
      </c>
      <c r="C2551" s="20"/>
      <c r="D2551" s="20"/>
      <c r="E2551" s="17" t="s">
        <v>12005</v>
      </c>
      <c r="F2551" s="21" t="s">
        <v>41</v>
      </c>
      <c r="G2551" s="21" t="s">
        <v>205</v>
      </c>
      <c r="H2551" s="21" t="s">
        <v>206</v>
      </c>
      <c r="I2551" s="20">
        <v>33291137540</v>
      </c>
      <c r="J2551" s="20" t="s">
        <v>28150</v>
      </c>
      <c r="K2551" s="24">
        <v>42513</v>
      </c>
      <c r="L2551" s="19">
        <v>0</v>
      </c>
      <c r="M2551" s="28">
        <v>239.95</v>
      </c>
      <c r="N2551" s="24"/>
    </row>
    <row r="2552" spans="2:14" hidden="1" x14ac:dyDescent="0.25">
      <c r="B2552" s="20">
        <v>28202399</v>
      </c>
      <c r="C2552" s="20"/>
      <c r="D2552" s="20"/>
      <c r="E2552" s="17" t="s">
        <v>9882</v>
      </c>
      <c r="F2552" s="21" t="s">
        <v>41</v>
      </c>
      <c r="G2552" s="21" t="s">
        <v>205</v>
      </c>
      <c r="H2552" s="21" t="s">
        <v>206</v>
      </c>
      <c r="I2552" s="20">
        <v>36020131054</v>
      </c>
      <c r="J2552" s="20" t="s">
        <v>28160</v>
      </c>
      <c r="K2552" s="24">
        <v>42241</v>
      </c>
      <c r="L2552" s="19">
        <v>0</v>
      </c>
      <c r="M2552" s="28">
        <v>899.95</v>
      </c>
      <c r="N2552" s="24"/>
    </row>
    <row r="2553" spans="2:14" hidden="1" x14ac:dyDescent="0.25">
      <c r="B2553" s="20">
        <v>28202400</v>
      </c>
      <c r="C2553" s="20"/>
      <c r="D2553" s="20"/>
      <c r="E2553" s="17" t="s">
        <v>9883</v>
      </c>
      <c r="F2553" s="21" t="s">
        <v>41</v>
      </c>
      <c r="G2553" s="21" t="s">
        <v>205</v>
      </c>
      <c r="H2553" s="21" t="s">
        <v>206</v>
      </c>
      <c r="I2553" s="20">
        <v>36020131056</v>
      </c>
      <c r="J2553" s="20" t="s">
        <v>28161</v>
      </c>
      <c r="K2553" s="24">
        <v>42241</v>
      </c>
      <c r="L2553" s="19">
        <v>0</v>
      </c>
      <c r="M2553" s="28">
        <v>899.95</v>
      </c>
      <c r="N2553" s="24"/>
    </row>
    <row r="2554" spans="2:14" hidden="1" x14ac:dyDescent="0.25">
      <c r="B2554" s="20">
        <v>28202401</v>
      </c>
      <c r="C2554" s="20"/>
      <c r="D2554" s="20"/>
      <c r="E2554" s="17" t="s">
        <v>9884</v>
      </c>
      <c r="F2554" s="21" t="s">
        <v>41</v>
      </c>
      <c r="G2554" s="21" t="s">
        <v>205</v>
      </c>
      <c r="H2554" s="21" t="s">
        <v>206</v>
      </c>
      <c r="I2554" s="20">
        <v>36020131058</v>
      </c>
      <c r="J2554" s="20" t="s">
        <v>28162</v>
      </c>
      <c r="K2554" s="24">
        <v>42241</v>
      </c>
      <c r="L2554" s="19">
        <v>0</v>
      </c>
      <c r="M2554" s="28">
        <v>899.95</v>
      </c>
      <c r="N2554" s="24"/>
    </row>
    <row r="2555" spans="2:14" hidden="1" x14ac:dyDescent="0.25">
      <c r="B2555" s="20">
        <v>28550160</v>
      </c>
      <c r="C2555" s="20"/>
      <c r="D2555" s="20"/>
      <c r="E2555" s="17" t="s">
        <v>11874</v>
      </c>
      <c r="F2555" s="21" t="s">
        <v>41</v>
      </c>
      <c r="G2555" s="21" t="s">
        <v>205</v>
      </c>
      <c r="H2555" s="21" t="s">
        <v>206</v>
      </c>
      <c r="I2555" s="20">
        <v>36220131052</v>
      </c>
      <c r="J2555" s="20" t="s">
        <v>28163</v>
      </c>
      <c r="K2555" s="24">
        <v>42241</v>
      </c>
      <c r="L2555" s="19">
        <v>0</v>
      </c>
      <c r="M2555" s="28">
        <v>799.95</v>
      </c>
      <c r="N2555" s="24"/>
    </row>
    <row r="2556" spans="2:14" hidden="1" x14ac:dyDescent="0.25">
      <c r="B2556" s="20">
        <v>28550161</v>
      </c>
      <c r="C2556" s="20"/>
      <c r="D2556" s="20"/>
      <c r="E2556" s="17" t="s">
        <v>11875</v>
      </c>
      <c r="F2556" s="21" t="s">
        <v>41</v>
      </c>
      <c r="G2556" s="21" t="s">
        <v>205</v>
      </c>
      <c r="H2556" s="21" t="s">
        <v>206</v>
      </c>
      <c r="I2556" s="20">
        <v>36220131054</v>
      </c>
      <c r="J2556" s="20" t="s">
        <v>28164</v>
      </c>
      <c r="K2556" s="24">
        <v>42241</v>
      </c>
      <c r="L2556" s="19">
        <v>0</v>
      </c>
      <c r="M2556" s="28">
        <v>799.95</v>
      </c>
      <c r="N2556" s="24"/>
    </row>
    <row r="2557" spans="2:14" hidden="1" x14ac:dyDescent="0.25">
      <c r="B2557" s="20">
        <v>28550162</v>
      </c>
      <c r="C2557" s="20"/>
      <c r="D2557" s="20"/>
      <c r="E2557" s="17" t="s">
        <v>11876</v>
      </c>
      <c r="F2557" s="21" t="s">
        <v>41</v>
      </c>
      <c r="G2557" s="21" t="s">
        <v>205</v>
      </c>
      <c r="H2557" s="21" t="s">
        <v>206</v>
      </c>
      <c r="I2557" s="20">
        <v>36220131056</v>
      </c>
      <c r="J2557" s="20" t="s">
        <v>28165</v>
      </c>
      <c r="K2557" s="24">
        <v>42241</v>
      </c>
      <c r="L2557" s="19">
        <v>0</v>
      </c>
      <c r="M2557" s="28">
        <v>799.95</v>
      </c>
      <c r="N2557" s="24"/>
    </row>
    <row r="2558" spans="2:14" hidden="1" x14ac:dyDescent="0.25">
      <c r="B2558" s="20">
        <v>28102533</v>
      </c>
      <c r="C2558" s="20"/>
      <c r="D2558" s="20"/>
      <c r="E2558" s="17" t="s">
        <v>8800</v>
      </c>
      <c r="F2558" s="21" t="s">
        <v>41</v>
      </c>
      <c r="G2558" s="21" t="s">
        <v>205</v>
      </c>
      <c r="H2558" s="21" t="s">
        <v>206</v>
      </c>
      <c r="I2558" s="20">
        <v>310051412748</v>
      </c>
      <c r="J2558" s="20" t="s">
        <v>28166</v>
      </c>
      <c r="K2558" s="24">
        <v>43617</v>
      </c>
      <c r="L2558" s="19">
        <v>0</v>
      </c>
      <c r="M2558" s="28">
        <v>449.95</v>
      </c>
      <c r="N2558" s="24"/>
    </row>
    <row r="2559" spans="2:14" hidden="1" x14ac:dyDescent="0.25">
      <c r="B2559" s="20">
        <v>28102534</v>
      </c>
      <c r="C2559" s="20"/>
      <c r="D2559" s="20"/>
      <c r="E2559" s="17" t="s">
        <v>8801</v>
      </c>
      <c r="F2559" s="21" t="s">
        <v>41</v>
      </c>
      <c r="G2559" s="21" t="s">
        <v>205</v>
      </c>
      <c r="H2559" s="21" t="s">
        <v>206</v>
      </c>
      <c r="I2559" s="20">
        <v>310051412750</v>
      </c>
      <c r="J2559" s="20" t="s">
        <v>28167</v>
      </c>
      <c r="K2559" s="24">
        <v>43617</v>
      </c>
      <c r="L2559" s="19">
        <v>0</v>
      </c>
      <c r="M2559" s="28">
        <v>449.95</v>
      </c>
      <c r="N2559" s="24"/>
    </row>
    <row r="2560" spans="2:14" hidden="1" x14ac:dyDescent="0.25">
      <c r="B2560" s="20">
        <v>28102535</v>
      </c>
      <c r="C2560" s="20"/>
      <c r="D2560" s="20"/>
      <c r="E2560" s="17" t="s">
        <v>8802</v>
      </c>
      <c r="F2560" s="21" t="s">
        <v>41</v>
      </c>
      <c r="G2560" s="21" t="s">
        <v>205</v>
      </c>
      <c r="H2560" s="21" t="s">
        <v>206</v>
      </c>
      <c r="I2560" s="20">
        <v>310051412752</v>
      </c>
      <c r="J2560" s="20" t="s">
        <v>28168</v>
      </c>
      <c r="K2560" s="24">
        <v>43617</v>
      </c>
      <c r="L2560" s="19">
        <v>0</v>
      </c>
      <c r="M2560" s="28">
        <v>449.95</v>
      </c>
      <c r="N2560" s="24"/>
    </row>
    <row r="2561" spans="2:14" hidden="1" x14ac:dyDescent="0.25">
      <c r="B2561" s="20">
        <v>28102536</v>
      </c>
      <c r="C2561" s="20"/>
      <c r="D2561" s="20"/>
      <c r="E2561" s="17" t="s">
        <v>8803</v>
      </c>
      <c r="F2561" s="21" t="s">
        <v>41</v>
      </c>
      <c r="G2561" s="21" t="s">
        <v>205</v>
      </c>
      <c r="H2561" s="21" t="s">
        <v>206</v>
      </c>
      <c r="I2561" s="20">
        <v>310051412754</v>
      </c>
      <c r="J2561" s="20" t="s">
        <v>28169</v>
      </c>
      <c r="K2561" s="24">
        <v>43617</v>
      </c>
      <c r="L2561" s="19">
        <v>0</v>
      </c>
      <c r="M2561" s="28">
        <v>449.95</v>
      </c>
      <c r="N2561" s="24"/>
    </row>
    <row r="2562" spans="2:14" hidden="1" x14ac:dyDescent="0.25">
      <c r="B2562" s="20">
        <v>28102537</v>
      </c>
      <c r="C2562" s="20"/>
      <c r="D2562" s="20"/>
      <c r="E2562" s="17" t="s">
        <v>8804</v>
      </c>
      <c r="F2562" s="21" t="s">
        <v>41</v>
      </c>
      <c r="G2562" s="21" t="s">
        <v>205</v>
      </c>
      <c r="H2562" s="21" t="s">
        <v>206</v>
      </c>
      <c r="I2562" s="20">
        <v>310051412756</v>
      </c>
      <c r="J2562" s="20" t="s">
        <v>28170</v>
      </c>
      <c r="K2562" s="24">
        <v>43617</v>
      </c>
      <c r="L2562" s="19">
        <v>0</v>
      </c>
      <c r="M2562" s="28">
        <v>449.95</v>
      </c>
      <c r="N2562" s="24"/>
    </row>
    <row r="2563" spans="2:14" hidden="1" x14ac:dyDescent="0.25">
      <c r="B2563" s="20">
        <v>28102538</v>
      </c>
      <c r="C2563" s="20"/>
      <c r="D2563" s="20"/>
      <c r="E2563" s="17" t="s">
        <v>8805</v>
      </c>
      <c r="F2563" s="21" t="s">
        <v>41</v>
      </c>
      <c r="G2563" s="21" t="s">
        <v>205</v>
      </c>
      <c r="H2563" s="21" t="s">
        <v>206</v>
      </c>
      <c r="I2563" s="20">
        <v>310051412758</v>
      </c>
      <c r="J2563" s="20" t="s">
        <v>28171</v>
      </c>
      <c r="K2563" s="24">
        <v>43617</v>
      </c>
      <c r="L2563" s="19">
        <v>0</v>
      </c>
      <c r="M2563" s="28">
        <v>449.95</v>
      </c>
      <c r="N2563" s="24"/>
    </row>
    <row r="2564" spans="2:14" hidden="1" x14ac:dyDescent="0.25">
      <c r="B2564" s="20">
        <v>28102539</v>
      </c>
      <c r="C2564" s="20"/>
      <c r="D2564" s="20"/>
      <c r="E2564" s="17" t="s">
        <v>8806</v>
      </c>
      <c r="F2564" s="21" t="s">
        <v>41</v>
      </c>
      <c r="G2564" s="21" t="s">
        <v>205</v>
      </c>
      <c r="H2564" s="21" t="s">
        <v>206</v>
      </c>
      <c r="I2564" s="20">
        <v>310051412760</v>
      </c>
      <c r="J2564" s="20" t="s">
        <v>28172</v>
      </c>
      <c r="K2564" s="24">
        <v>43617</v>
      </c>
      <c r="L2564" s="19">
        <v>0</v>
      </c>
      <c r="M2564" s="28">
        <v>449.95</v>
      </c>
      <c r="N2564" s="24"/>
    </row>
    <row r="2565" spans="2:14" hidden="1" x14ac:dyDescent="0.25">
      <c r="B2565" s="20">
        <v>28102540</v>
      </c>
      <c r="C2565" s="20"/>
      <c r="D2565" s="20"/>
      <c r="E2565" s="17" t="s">
        <v>8881</v>
      </c>
      <c r="F2565" s="21" t="s">
        <v>41</v>
      </c>
      <c r="G2565" s="21" t="s">
        <v>205</v>
      </c>
      <c r="H2565" s="21" t="s">
        <v>206</v>
      </c>
      <c r="I2565" s="20">
        <v>310051421348</v>
      </c>
      <c r="J2565" s="20" t="s">
        <v>28173</v>
      </c>
      <c r="K2565" s="24">
        <v>43617</v>
      </c>
      <c r="L2565" s="19">
        <v>0</v>
      </c>
      <c r="M2565" s="28">
        <v>449.95</v>
      </c>
      <c r="N2565" s="24"/>
    </row>
    <row r="2566" spans="2:14" hidden="1" x14ac:dyDescent="0.25">
      <c r="B2566" s="20">
        <v>28102541</v>
      </c>
      <c r="C2566" s="20"/>
      <c r="D2566" s="20"/>
      <c r="E2566" s="17" t="s">
        <v>8882</v>
      </c>
      <c r="F2566" s="21" t="s">
        <v>41</v>
      </c>
      <c r="G2566" s="21" t="s">
        <v>205</v>
      </c>
      <c r="H2566" s="21" t="s">
        <v>206</v>
      </c>
      <c r="I2566" s="20">
        <v>310051421350</v>
      </c>
      <c r="J2566" s="20" t="s">
        <v>28174</v>
      </c>
      <c r="K2566" s="24">
        <v>43617</v>
      </c>
      <c r="L2566" s="19">
        <v>0</v>
      </c>
      <c r="M2566" s="28">
        <v>449.95</v>
      </c>
      <c r="N2566" s="24"/>
    </row>
    <row r="2567" spans="2:14" hidden="1" x14ac:dyDescent="0.25">
      <c r="B2567" s="20">
        <v>28102542</v>
      </c>
      <c r="C2567" s="20"/>
      <c r="D2567" s="20"/>
      <c r="E2567" s="17" t="s">
        <v>8883</v>
      </c>
      <c r="F2567" s="21" t="s">
        <v>41</v>
      </c>
      <c r="G2567" s="21" t="s">
        <v>205</v>
      </c>
      <c r="H2567" s="21" t="s">
        <v>206</v>
      </c>
      <c r="I2567" s="20">
        <v>310051421352</v>
      </c>
      <c r="J2567" s="20" t="s">
        <v>28175</v>
      </c>
      <c r="K2567" s="24">
        <v>43617</v>
      </c>
      <c r="L2567" s="19">
        <v>0</v>
      </c>
      <c r="M2567" s="28">
        <v>449.95</v>
      </c>
      <c r="N2567" s="24"/>
    </row>
    <row r="2568" spans="2:14" hidden="1" x14ac:dyDescent="0.25">
      <c r="B2568" s="20">
        <v>28102543</v>
      </c>
      <c r="C2568" s="20"/>
      <c r="D2568" s="20"/>
      <c r="E2568" s="17" t="s">
        <v>8884</v>
      </c>
      <c r="F2568" s="21" t="s">
        <v>41</v>
      </c>
      <c r="G2568" s="21" t="s">
        <v>205</v>
      </c>
      <c r="H2568" s="21" t="s">
        <v>206</v>
      </c>
      <c r="I2568" s="20">
        <v>310051421354</v>
      </c>
      <c r="J2568" s="20" t="s">
        <v>28176</v>
      </c>
      <c r="K2568" s="24">
        <v>43617</v>
      </c>
      <c r="L2568" s="19">
        <v>0</v>
      </c>
      <c r="M2568" s="28">
        <v>449.95</v>
      </c>
      <c r="N2568" s="24"/>
    </row>
    <row r="2569" spans="2:14" hidden="1" x14ac:dyDescent="0.25">
      <c r="B2569" s="20">
        <v>28102544</v>
      </c>
      <c r="C2569" s="20"/>
      <c r="D2569" s="20"/>
      <c r="E2569" s="17" t="s">
        <v>8885</v>
      </c>
      <c r="F2569" s="21" t="s">
        <v>41</v>
      </c>
      <c r="G2569" s="21" t="s">
        <v>205</v>
      </c>
      <c r="H2569" s="21" t="s">
        <v>206</v>
      </c>
      <c r="I2569" s="20">
        <v>310051421356</v>
      </c>
      <c r="J2569" s="20" t="s">
        <v>28177</v>
      </c>
      <c r="K2569" s="24">
        <v>43617</v>
      </c>
      <c r="L2569" s="19">
        <v>0</v>
      </c>
      <c r="M2569" s="28">
        <v>449.95</v>
      </c>
      <c r="N2569" s="24"/>
    </row>
    <row r="2570" spans="2:14" hidden="1" x14ac:dyDescent="0.25">
      <c r="B2570" s="20">
        <v>28102545</v>
      </c>
      <c r="C2570" s="20"/>
      <c r="D2570" s="20"/>
      <c r="E2570" s="17" t="s">
        <v>8886</v>
      </c>
      <c r="F2570" s="21" t="s">
        <v>41</v>
      </c>
      <c r="G2570" s="21" t="s">
        <v>205</v>
      </c>
      <c r="H2570" s="21" t="s">
        <v>206</v>
      </c>
      <c r="I2570" s="20">
        <v>310051421358</v>
      </c>
      <c r="J2570" s="20" t="s">
        <v>28178</v>
      </c>
      <c r="K2570" s="24">
        <v>43617</v>
      </c>
      <c r="L2570" s="19">
        <v>0</v>
      </c>
      <c r="M2570" s="28">
        <v>449.95</v>
      </c>
      <c r="N2570" s="24"/>
    </row>
    <row r="2571" spans="2:14" hidden="1" x14ac:dyDescent="0.25">
      <c r="B2571" s="20">
        <v>28102546</v>
      </c>
      <c r="C2571" s="20"/>
      <c r="D2571" s="20"/>
      <c r="E2571" s="17" t="s">
        <v>8887</v>
      </c>
      <c r="F2571" s="21" t="s">
        <v>41</v>
      </c>
      <c r="G2571" s="21" t="s">
        <v>205</v>
      </c>
      <c r="H2571" s="21" t="s">
        <v>206</v>
      </c>
      <c r="I2571" s="20">
        <v>310051421360</v>
      </c>
      <c r="J2571" s="20" t="s">
        <v>28179</v>
      </c>
      <c r="K2571" s="24">
        <v>43617</v>
      </c>
      <c r="L2571" s="19">
        <v>0</v>
      </c>
      <c r="M2571" s="28">
        <v>449.95</v>
      </c>
      <c r="N2571" s="24"/>
    </row>
    <row r="2572" spans="2:14" hidden="1" x14ac:dyDescent="0.25">
      <c r="B2572" s="20">
        <v>28102454</v>
      </c>
      <c r="C2572" s="20"/>
      <c r="D2572" s="20"/>
      <c r="E2572" s="17" t="s">
        <v>8784</v>
      </c>
      <c r="F2572" s="21" t="s">
        <v>41</v>
      </c>
      <c r="G2572" s="21" t="s">
        <v>205</v>
      </c>
      <c r="H2572" s="21" t="s">
        <v>206</v>
      </c>
      <c r="I2572" s="20">
        <v>310061412748</v>
      </c>
      <c r="J2572" s="20" t="s">
        <v>28180</v>
      </c>
      <c r="K2572" s="24">
        <v>43617</v>
      </c>
      <c r="L2572" s="19">
        <v>0</v>
      </c>
      <c r="M2572" s="28">
        <v>439.95</v>
      </c>
      <c r="N2572" s="24"/>
    </row>
    <row r="2573" spans="2:14" hidden="1" x14ac:dyDescent="0.25">
      <c r="B2573" s="20">
        <v>28102455</v>
      </c>
      <c r="C2573" s="20"/>
      <c r="D2573" s="20"/>
      <c r="E2573" s="17" t="s">
        <v>8785</v>
      </c>
      <c r="F2573" s="21" t="s">
        <v>41</v>
      </c>
      <c r="G2573" s="21" t="s">
        <v>205</v>
      </c>
      <c r="H2573" s="21" t="s">
        <v>206</v>
      </c>
      <c r="I2573" s="20">
        <v>310061412750</v>
      </c>
      <c r="J2573" s="20" t="s">
        <v>28181</v>
      </c>
      <c r="K2573" s="24">
        <v>43617</v>
      </c>
      <c r="L2573" s="19">
        <v>0</v>
      </c>
      <c r="M2573" s="28">
        <v>439.95</v>
      </c>
      <c r="N2573" s="24"/>
    </row>
    <row r="2574" spans="2:14" hidden="1" x14ac:dyDescent="0.25">
      <c r="B2574" s="20">
        <v>28102456</v>
      </c>
      <c r="C2574" s="20"/>
      <c r="D2574" s="20"/>
      <c r="E2574" s="17" t="s">
        <v>8786</v>
      </c>
      <c r="F2574" s="21" t="s">
        <v>41</v>
      </c>
      <c r="G2574" s="21" t="s">
        <v>205</v>
      </c>
      <c r="H2574" s="21" t="s">
        <v>206</v>
      </c>
      <c r="I2574" s="20">
        <v>310061412752</v>
      </c>
      <c r="J2574" s="20" t="s">
        <v>28182</v>
      </c>
      <c r="K2574" s="24">
        <v>43617</v>
      </c>
      <c r="L2574" s="19">
        <v>0</v>
      </c>
      <c r="M2574" s="28">
        <v>439.95</v>
      </c>
      <c r="N2574" s="24"/>
    </row>
    <row r="2575" spans="2:14" hidden="1" x14ac:dyDescent="0.25">
      <c r="B2575" s="20">
        <v>28102457</v>
      </c>
      <c r="C2575" s="20"/>
      <c r="D2575" s="20"/>
      <c r="E2575" s="17" t="s">
        <v>8787</v>
      </c>
      <c r="F2575" s="21" t="s">
        <v>41</v>
      </c>
      <c r="G2575" s="21" t="s">
        <v>205</v>
      </c>
      <c r="H2575" s="21" t="s">
        <v>206</v>
      </c>
      <c r="I2575" s="20">
        <v>310061412754</v>
      </c>
      <c r="J2575" s="20" t="s">
        <v>28183</v>
      </c>
      <c r="K2575" s="24">
        <v>43617</v>
      </c>
      <c r="L2575" s="19">
        <v>0</v>
      </c>
      <c r="M2575" s="28">
        <v>439.95</v>
      </c>
      <c r="N2575" s="24"/>
    </row>
    <row r="2576" spans="2:14" hidden="1" x14ac:dyDescent="0.25">
      <c r="B2576" s="20">
        <v>28102458</v>
      </c>
      <c r="C2576" s="20"/>
      <c r="D2576" s="20"/>
      <c r="E2576" s="17" t="s">
        <v>8788</v>
      </c>
      <c r="F2576" s="21" t="s">
        <v>41</v>
      </c>
      <c r="G2576" s="21" t="s">
        <v>205</v>
      </c>
      <c r="H2576" s="21" t="s">
        <v>206</v>
      </c>
      <c r="I2576" s="20">
        <v>310061412756</v>
      </c>
      <c r="J2576" s="20" t="s">
        <v>28184</v>
      </c>
      <c r="K2576" s="24">
        <v>43617</v>
      </c>
      <c r="L2576" s="19">
        <v>0</v>
      </c>
      <c r="M2576" s="28">
        <v>439.95</v>
      </c>
      <c r="N2576" s="24"/>
    </row>
    <row r="2577" spans="1:14" hidden="1" x14ac:dyDescent="0.25">
      <c r="B2577" s="20">
        <v>28102459</v>
      </c>
      <c r="C2577" s="20"/>
      <c r="D2577" s="20"/>
      <c r="E2577" s="17" t="s">
        <v>8789</v>
      </c>
      <c r="F2577" s="21" t="s">
        <v>41</v>
      </c>
      <c r="G2577" s="21" t="s">
        <v>205</v>
      </c>
      <c r="H2577" s="21" t="s">
        <v>206</v>
      </c>
      <c r="I2577" s="20">
        <v>310061412758</v>
      </c>
      <c r="J2577" s="20" t="s">
        <v>28185</v>
      </c>
      <c r="K2577" s="24">
        <v>43617</v>
      </c>
      <c r="L2577" s="19">
        <v>0</v>
      </c>
      <c r="M2577" s="28">
        <v>439.95</v>
      </c>
      <c r="N2577" s="24"/>
    </row>
    <row r="2578" spans="1:14" hidden="1" x14ac:dyDescent="0.25">
      <c r="B2578" s="20">
        <v>28102460</v>
      </c>
      <c r="C2578" s="20"/>
      <c r="D2578" s="20"/>
      <c r="E2578" s="17" t="s">
        <v>8790</v>
      </c>
      <c r="F2578" s="21" t="s">
        <v>41</v>
      </c>
      <c r="G2578" s="21" t="s">
        <v>205</v>
      </c>
      <c r="H2578" s="21" t="s">
        <v>206</v>
      </c>
      <c r="I2578" s="20">
        <v>310061412760</v>
      </c>
      <c r="J2578" s="20" t="s">
        <v>28186</v>
      </c>
      <c r="K2578" s="24">
        <v>43617</v>
      </c>
      <c r="L2578" s="19">
        <v>0</v>
      </c>
      <c r="M2578" s="28">
        <v>439.95</v>
      </c>
      <c r="N2578" s="24"/>
    </row>
    <row r="2579" spans="1:14" hidden="1" x14ac:dyDescent="0.25">
      <c r="B2579" s="20">
        <v>28102461</v>
      </c>
      <c r="C2579" s="20"/>
      <c r="D2579" s="20"/>
      <c r="E2579" s="17" t="s">
        <v>8948</v>
      </c>
      <c r="F2579" s="21" t="s">
        <v>41</v>
      </c>
      <c r="G2579" s="21" t="s">
        <v>205</v>
      </c>
      <c r="H2579" s="21" t="s">
        <v>206</v>
      </c>
      <c r="I2579" s="20">
        <v>310061421348</v>
      </c>
      <c r="J2579" s="20" t="s">
        <v>28187</v>
      </c>
      <c r="K2579" s="24">
        <v>43617</v>
      </c>
      <c r="L2579" s="19">
        <v>0</v>
      </c>
      <c r="M2579" s="28">
        <v>439.95</v>
      </c>
      <c r="N2579" s="24"/>
    </row>
    <row r="2580" spans="1:14" hidden="1" x14ac:dyDescent="0.25">
      <c r="B2580" s="20">
        <v>28102462</v>
      </c>
      <c r="C2580" s="20"/>
      <c r="D2580" s="20"/>
      <c r="E2580" s="17" t="s">
        <v>8949</v>
      </c>
      <c r="F2580" s="21" t="s">
        <v>41</v>
      </c>
      <c r="G2580" s="21" t="s">
        <v>205</v>
      </c>
      <c r="H2580" s="21" t="s">
        <v>206</v>
      </c>
      <c r="I2580" s="20">
        <v>310061421350</v>
      </c>
      <c r="J2580" s="20" t="s">
        <v>28188</v>
      </c>
      <c r="K2580" s="24">
        <v>43617</v>
      </c>
      <c r="L2580" s="19">
        <v>0</v>
      </c>
      <c r="M2580" s="28">
        <v>439.95</v>
      </c>
      <c r="N2580" s="24"/>
    </row>
    <row r="2581" spans="1:14" hidden="1" x14ac:dyDescent="0.25">
      <c r="B2581" s="20">
        <v>28102463</v>
      </c>
      <c r="C2581" s="20"/>
      <c r="D2581" s="20"/>
      <c r="E2581" s="17" t="s">
        <v>8950</v>
      </c>
      <c r="F2581" s="21" t="s">
        <v>41</v>
      </c>
      <c r="G2581" s="21" t="s">
        <v>205</v>
      </c>
      <c r="H2581" s="21" t="s">
        <v>206</v>
      </c>
      <c r="I2581" s="20">
        <v>310061421352</v>
      </c>
      <c r="J2581" s="20" t="s">
        <v>28189</v>
      </c>
      <c r="K2581" s="24">
        <v>43617</v>
      </c>
      <c r="L2581" s="19">
        <v>0</v>
      </c>
      <c r="M2581" s="28">
        <v>439.95</v>
      </c>
      <c r="N2581" s="24"/>
    </row>
    <row r="2582" spans="1:14" hidden="1" x14ac:dyDescent="0.25">
      <c r="B2582" s="20">
        <v>28102464</v>
      </c>
      <c r="C2582" s="20"/>
      <c r="D2582" s="20"/>
      <c r="E2582" s="17" t="s">
        <v>8951</v>
      </c>
      <c r="F2582" s="21" t="s">
        <v>41</v>
      </c>
      <c r="G2582" s="21" t="s">
        <v>205</v>
      </c>
      <c r="H2582" s="21" t="s">
        <v>206</v>
      </c>
      <c r="I2582" s="20">
        <v>310061421354</v>
      </c>
      <c r="J2582" s="20" t="s">
        <v>28190</v>
      </c>
      <c r="K2582" s="24">
        <v>43617</v>
      </c>
      <c r="L2582" s="19">
        <v>0</v>
      </c>
      <c r="M2582" s="28">
        <v>439.95</v>
      </c>
      <c r="N2582" s="24"/>
    </row>
    <row r="2583" spans="1:14" hidden="1" x14ac:dyDescent="0.25">
      <c r="B2583" s="20">
        <v>28102465</v>
      </c>
      <c r="C2583" s="20"/>
      <c r="D2583" s="20"/>
      <c r="E2583" s="17" t="s">
        <v>8952</v>
      </c>
      <c r="F2583" s="21" t="s">
        <v>41</v>
      </c>
      <c r="G2583" s="21" t="s">
        <v>205</v>
      </c>
      <c r="H2583" s="21" t="s">
        <v>206</v>
      </c>
      <c r="I2583" s="20">
        <v>310061421356</v>
      </c>
      <c r="J2583" s="20" t="s">
        <v>28191</v>
      </c>
      <c r="K2583" s="24">
        <v>43617</v>
      </c>
      <c r="L2583" s="19">
        <v>0</v>
      </c>
      <c r="M2583" s="28">
        <v>439.95</v>
      </c>
      <c r="N2583" s="24"/>
    </row>
    <row r="2584" spans="1:14" hidden="1" x14ac:dyDescent="0.25">
      <c r="B2584" s="20">
        <v>28102466</v>
      </c>
      <c r="C2584" s="20"/>
      <c r="D2584" s="20"/>
      <c r="E2584" s="17" t="s">
        <v>8953</v>
      </c>
      <c r="F2584" s="21" t="s">
        <v>41</v>
      </c>
      <c r="G2584" s="21" t="s">
        <v>205</v>
      </c>
      <c r="H2584" s="21" t="s">
        <v>206</v>
      </c>
      <c r="I2584" s="20">
        <v>310061421358</v>
      </c>
      <c r="J2584" s="20" t="s">
        <v>28192</v>
      </c>
      <c r="K2584" s="24">
        <v>43617</v>
      </c>
      <c r="L2584" s="19">
        <v>0</v>
      </c>
      <c r="M2584" s="28">
        <v>439.95</v>
      </c>
      <c r="N2584" s="24"/>
    </row>
    <row r="2585" spans="1:14" hidden="1" x14ac:dyDescent="0.25">
      <c r="B2585" s="20">
        <v>28102467</v>
      </c>
      <c r="C2585" s="20"/>
      <c r="D2585" s="20"/>
      <c r="E2585" s="17" t="s">
        <v>8954</v>
      </c>
      <c r="F2585" s="21" t="s">
        <v>41</v>
      </c>
      <c r="G2585" s="21" t="s">
        <v>205</v>
      </c>
      <c r="H2585" s="21" t="s">
        <v>206</v>
      </c>
      <c r="I2585" s="20">
        <v>310061421360</v>
      </c>
      <c r="J2585" s="20" t="s">
        <v>28193</v>
      </c>
      <c r="K2585" s="24">
        <v>43617</v>
      </c>
      <c r="L2585" s="19">
        <v>0</v>
      </c>
      <c r="M2585" s="28">
        <v>439.95</v>
      </c>
      <c r="N2585" s="24"/>
    </row>
    <row r="2586" spans="1:14" hidden="1" x14ac:dyDescent="0.25">
      <c r="A2586" s="17" t="s">
        <v>28207</v>
      </c>
      <c r="B2586" s="20">
        <v>28103091</v>
      </c>
      <c r="C2586" s="20"/>
      <c r="D2586" s="20"/>
      <c r="E2586" s="17" t="s">
        <v>9152</v>
      </c>
      <c r="F2586" s="21" t="s">
        <v>41</v>
      </c>
      <c r="G2586" s="21" t="s">
        <v>205</v>
      </c>
      <c r="H2586" s="21" t="s">
        <v>206</v>
      </c>
      <c r="I2586" s="20">
        <v>310101612346</v>
      </c>
      <c r="J2586" s="20" t="s">
        <v>28208</v>
      </c>
      <c r="K2586" s="24">
        <v>43497</v>
      </c>
      <c r="L2586" s="19">
        <v>0</v>
      </c>
      <c r="M2586" s="28">
        <v>499.95</v>
      </c>
      <c r="N2586" s="24"/>
    </row>
    <row r="2587" spans="1:14" hidden="1" x14ac:dyDescent="0.25">
      <c r="A2587" s="17" t="s">
        <v>28209</v>
      </c>
      <c r="B2587" s="20">
        <v>28103049</v>
      </c>
      <c r="C2587" s="20"/>
      <c r="D2587" s="20"/>
      <c r="E2587" s="17" t="s">
        <v>9153</v>
      </c>
      <c r="F2587" s="21" t="s">
        <v>41</v>
      </c>
      <c r="G2587" s="21" t="s">
        <v>205</v>
      </c>
      <c r="H2587" s="21" t="s">
        <v>206</v>
      </c>
      <c r="I2587" s="20">
        <v>310101612348</v>
      </c>
      <c r="J2587" s="20" t="s">
        <v>28210</v>
      </c>
      <c r="K2587" s="24">
        <v>43497</v>
      </c>
      <c r="L2587" s="19">
        <v>0</v>
      </c>
      <c r="M2587" s="28">
        <v>499.95</v>
      </c>
      <c r="N2587" s="24"/>
    </row>
    <row r="2588" spans="1:14" hidden="1" x14ac:dyDescent="0.25">
      <c r="A2588" s="17" t="s">
        <v>28211</v>
      </c>
      <c r="B2588" s="20">
        <v>28103050</v>
      </c>
      <c r="C2588" s="20"/>
      <c r="D2588" s="20"/>
      <c r="E2588" s="17" t="s">
        <v>9154</v>
      </c>
      <c r="F2588" s="21" t="s">
        <v>41</v>
      </c>
      <c r="G2588" s="21" t="s">
        <v>205</v>
      </c>
      <c r="H2588" s="21" t="s">
        <v>206</v>
      </c>
      <c r="I2588" s="20">
        <v>310101612350</v>
      </c>
      <c r="J2588" s="20" t="s">
        <v>28212</v>
      </c>
      <c r="K2588" s="24">
        <v>43497</v>
      </c>
      <c r="L2588" s="19">
        <v>0</v>
      </c>
      <c r="M2588" s="28">
        <v>499.95</v>
      </c>
      <c r="N2588" s="24"/>
    </row>
    <row r="2589" spans="1:14" hidden="1" x14ac:dyDescent="0.25">
      <c r="A2589" s="17" t="s">
        <v>28213</v>
      </c>
      <c r="B2589" s="20">
        <v>28103051</v>
      </c>
      <c r="C2589" s="20"/>
      <c r="D2589" s="20"/>
      <c r="E2589" s="17" t="s">
        <v>9155</v>
      </c>
      <c r="F2589" s="21" t="s">
        <v>41</v>
      </c>
      <c r="G2589" s="21" t="s">
        <v>205</v>
      </c>
      <c r="H2589" s="21" t="s">
        <v>206</v>
      </c>
      <c r="I2589" s="20">
        <v>310101612352</v>
      </c>
      <c r="J2589" s="20" t="s">
        <v>28214</v>
      </c>
      <c r="K2589" s="24">
        <v>43497</v>
      </c>
      <c r="L2589" s="19">
        <v>0</v>
      </c>
      <c r="M2589" s="28">
        <v>499.95</v>
      </c>
      <c r="N2589" s="24"/>
    </row>
    <row r="2590" spans="1:14" hidden="1" x14ac:dyDescent="0.25">
      <c r="A2590" s="17" t="s">
        <v>28215</v>
      </c>
      <c r="B2590" s="20">
        <v>28103052</v>
      </c>
      <c r="C2590" s="20"/>
      <c r="D2590" s="20"/>
      <c r="E2590" s="17" t="s">
        <v>9156</v>
      </c>
      <c r="F2590" s="21" t="s">
        <v>41</v>
      </c>
      <c r="G2590" s="21" t="s">
        <v>205</v>
      </c>
      <c r="H2590" s="21" t="s">
        <v>206</v>
      </c>
      <c r="I2590" s="20">
        <v>310101612354</v>
      </c>
      <c r="J2590" s="20" t="s">
        <v>28216</v>
      </c>
      <c r="K2590" s="24">
        <v>43497</v>
      </c>
      <c r="L2590" s="19">
        <v>0</v>
      </c>
      <c r="M2590" s="28">
        <v>499.95</v>
      </c>
      <c r="N2590" s="24"/>
    </row>
    <row r="2591" spans="1:14" hidden="1" x14ac:dyDescent="0.25">
      <c r="A2591" s="17" t="s">
        <v>28217</v>
      </c>
      <c r="B2591" s="20">
        <v>28103053</v>
      </c>
      <c r="C2591" s="20"/>
      <c r="D2591" s="20"/>
      <c r="E2591" s="17" t="s">
        <v>9157</v>
      </c>
      <c r="F2591" s="21" t="s">
        <v>41</v>
      </c>
      <c r="G2591" s="21" t="s">
        <v>205</v>
      </c>
      <c r="H2591" s="21" t="s">
        <v>206</v>
      </c>
      <c r="I2591" s="20">
        <v>310101612356</v>
      </c>
      <c r="J2591" s="20" t="s">
        <v>28218</v>
      </c>
      <c r="K2591" s="24">
        <v>43497</v>
      </c>
      <c r="L2591" s="19">
        <v>0</v>
      </c>
      <c r="M2591" s="28">
        <v>499.95</v>
      </c>
      <c r="N2591" s="24"/>
    </row>
    <row r="2592" spans="1:14" hidden="1" x14ac:dyDescent="0.25">
      <c r="A2592" s="17" t="s">
        <v>28219</v>
      </c>
      <c r="B2592" s="20">
        <v>28103054</v>
      </c>
      <c r="C2592" s="20"/>
      <c r="D2592" s="20"/>
      <c r="E2592" s="17" t="s">
        <v>9158</v>
      </c>
      <c r="F2592" s="21" t="s">
        <v>41</v>
      </c>
      <c r="G2592" s="21" t="s">
        <v>205</v>
      </c>
      <c r="H2592" s="21" t="s">
        <v>206</v>
      </c>
      <c r="I2592" s="20">
        <v>310101612358</v>
      </c>
      <c r="J2592" s="20" t="s">
        <v>28220</v>
      </c>
      <c r="K2592" s="24">
        <v>43497</v>
      </c>
      <c r="L2592" s="19">
        <v>0</v>
      </c>
      <c r="M2592" s="28">
        <v>499.95</v>
      </c>
      <c r="N2592" s="24"/>
    </row>
    <row r="2593" spans="1:14" hidden="1" x14ac:dyDescent="0.25">
      <c r="A2593" s="17" t="s">
        <v>28221</v>
      </c>
      <c r="B2593" s="20">
        <v>28103055</v>
      </c>
      <c r="C2593" s="20"/>
      <c r="D2593" s="20"/>
      <c r="E2593" s="17" t="s">
        <v>9281</v>
      </c>
      <c r="F2593" s="21" t="s">
        <v>41</v>
      </c>
      <c r="G2593" s="21" t="s">
        <v>205</v>
      </c>
      <c r="H2593" s="21" t="s">
        <v>206</v>
      </c>
      <c r="I2593" s="20">
        <v>310101612360</v>
      </c>
      <c r="J2593" s="20" t="s">
        <v>28222</v>
      </c>
      <c r="K2593" s="24">
        <v>43497</v>
      </c>
      <c r="L2593" s="19">
        <v>0</v>
      </c>
      <c r="M2593" s="28">
        <v>499.95</v>
      </c>
      <c r="N2593" s="24"/>
    </row>
    <row r="2594" spans="1:14" hidden="1" x14ac:dyDescent="0.25">
      <c r="B2594" s="20">
        <v>28103088</v>
      </c>
      <c r="C2594" s="20"/>
      <c r="D2594" s="20"/>
      <c r="E2594" s="17" t="s">
        <v>9123</v>
      </c>
      <c r="F2594" s="21" t="s">
        <v>41</v>
      </c>
      <c r="G2594" s="21" t="s">
        <v>205</v>
      </c>
      <c r="H2594" s="21" t="s">
        <v>206</v>
      </c>
      <c r="I2594" s="20">
        <v>310111612346</v>
      </c>
      <c r="J2594" s="20" t="s">
        <v>28244</v>
      </c>
      <c r="K2594" s="24">
        <v>43497</v>
      </c>
      <c r="L2594" s="19">
        <v>0</v>
      </c>
      <c r="M2594" s="28">
        <v>499.95</v>
      </c>
      <c r="N2594" s="24"/>
    </row>
    <row r="2595" spans="1:14" hidden="1" x14ac:dyDescent="0.25">
      <c r="B2595" s="20">
        <v>28103072</v>
      </c>
      <c r="C2595" s="20"/>
      <c r="D2595" s="20"/>
      <c r="E2595" s="17" t="s">
        <v>9124</v>
      </c>
      <c r="F2595" s="21" t="s">
        <v>41</v>
      </c>
      <c r="G2595" s="21" t="s">
        <v>205</v>
      </c>
      <c r="H2595" s="21" t="s">
        <v>206</v>
      </c>
      <c r="I2595" s="20">
        <v>310111612348</v>
      </c>
      <c r="J2595" s="20" t="s">
        <v>28245</v>
      </c>
      <c r="K2595" s="24">
        <v>43497</v>
      </c>
      <c r="L2595" s="19">
        <v>0</v>
      </c>
      <c r="M2595" s="28">
        <v>499.95</v>
      </c>
      <c r="N2595" s="24"/>
    </row>
    <row r="2596" spans="1:14" hidden="1" x14ac:dyDescent="0.25">
      <c r="B2596" s="20">
        <v>28103073</v>
      </c>
      <c r="C2596" s="20"/>
      <c r="D2596" s="20"/>
      <c r="E2596" s="17" t="s">
        <v>9125</v>
      </c>
      <c r="F2596" s="21" t="s">
        <v>41</v>
      </c>
      <c r="G2596" s="21" t="s">
        <v>205</v>
      </c>
      <c r="H2596" s="21" t="s">
        <v>206</v>
      </c>
      <c r="I2596" s="20">
        <v>310111612350</v>
      </c>
      <c r="J2596" s="20" t="s">
        <v>28246</v>
      </c>
      <c r="K2596" s="24">
        <v>43497</v>
      </c>
      <c r="L2596" s="19">
        <v>0</v>
      </c>
      <c r="M2596" s="28">
        <v>499.95</v>
      </c>
      <c r="N2596" s="24"/>
    </row>
    <row r="2597" spans="1:14" hidden="1" x14ac:dyDescent="0.25">
      <c r="B2597" s="20">
        <v>28103074</v>
      </c>
      <c r="C2597" s="20"/>
      <c r="D2597" s="20"/>
      <c r="E2597" s="17" t="s">
        <v>9126</v>
      </c>
      <c r="F2597" s="21" t="s">
        <v>41</v>
      </c>
      <c r="G2597" s="21" t="s">
        <v>205</v>
      </c>
      <c r="H2597" s="21" t="s">
        <v>206</v>
      </c>
      <c r="I2597" s="20">
        <v>310111612352</v>
      </c>
      <c r="J2597" s="20" t="s">
        <v>28247</v>
      </c>
      <c r="K2597" s="24">
        <v>43497</v>
      </c>
      <c r="L2597" s="19">
        <v>0</v>
      </c>
      <c r="M2597" s="28">
        <v>499.95</v>
      </c>
      <c r="N2597" s="24"/>
    </row>
    <row r="2598" spans="1:14" hidden="1" x14ac:dyDescent="0.25">
      <c r="B2598" s="20">
        <v>28103075</v>
      </c>
      <c r="C2598" s="20"/>
      <c r="D2598" s="20"/>
      <c r="E2598" s="17" t="s">
        <v>9127</v>
      </c>
      <c r="F2598" s="21" t="s">
        <v>41</v>
      </c>
      <c r="G2598" s="21" t="s">
        <v>205</v>
      </c>
      <c r="H2598" s="21" t="s">
        <v>206</v>
      </c>
      <c r="I2598" s="20">
        <v>310111612354</v>
      </c>
      <c r="J2598" s="20" t="s">
        <v>28248</v>
      </c>
      <c r="K2598" s="24">
        <v>43497</v>
      </c>
      <c r="L2598" s="19">
        <v>0</v>
      </c>
      <c r="M2598" s="28">
        <v>499.95</v>
      </c>
      <c r="N2598" s="24"/>
    </row>
    <row r="2599" spans="1:14" hidden="1" x14ac:dyDescent="0.25">
      <c r="B2599" s="20">
        <v>28103076</v>
      </c>
      <c r="C2599" s="20"/>
      <c r="D2599" s="20"/>
      <c r="E2599" s="17" t="s">
        <v>9128</v>
      </c>
      <c r="F2599" s="21" t="s">
        <v>41</v>
      </c>
      <c r="G2599" s="21" t="s">
        <v>205</v>
      </c>
      <c r="H2599" s="21" t="s">
        <v>206</v>
      </c>
      <c r="I2599" s="20">
        <v>310111612356</v>
      </c>
      <c r="J2599" s="20" t="s">
        <v>28249</v>
      </c>
      <c r="K2599" s="24">
        <v>43497</v>
      </c>
      <c r="L2599" s="19">
        <v>0</v>
      </c>
      <c r="M2599" s="28">
        <v>499.95</v>
      </c>
      <c r="N2599" s="24"/>
    </row>
    <row r="2600" spans="1:14" hidden="1" x14ac:dyDescent="0.25">
      <c r="B2600" s="20">
        <v>28103077</v>
      </c>
      <c r="C2600" s="20"/>
      <c r="D2600" s="20"/>
      <c r="E2600" s="17" t="s">
        <v>9129</v>
      </c>
      <c r="F2600" s="21" t="s">
        <v>41</v>
      </c>
      <c r="G2600" s="21" t="s">
        <v>205</v>
      </c>
      <c r="H2600" s="21" t="s">
        <v>206</v>
      </c>
      <c r="I2600" s="20">
        <v>310111612358</v>
      </c>
      <c r="J2600" s="20" t="s">
        <v>28250</v>
      </c>
      <c r="K2600" s="24">
        <v>43497</v>
      </c>
      <c r="L2600" s="19">
        <v>0</v>
      </c>
      <c r="M2600" s="28">
        <v>499.95</v>
      </c>
      <c r="N2600" s="24"/>
    </row>
    <row r="2601" spans="1:14" hidden="1" x14ac:dyDescent="0.25">
      <c r="B2601" s="20">
        <v>28103078</v>
      </c>
      <c r="C2601" s="20"/>
      <c r="D2601" s="20"/>
      <c r="E2601" s="17" t="s">
        <v>9130</v>
      </c>
      <c r="F2601" s="21" t="s">
        <v>41</v>
      </c>
      <c r="G2601" s="21" t="s">
        <v>205</v>
      </c>
      <c r="H2601" s="21" t="s">
        <v>206</v>
      </c>
      <c r="I2601" s="20">
        <v>310111612360</v>
      </c>
      <c r="J2601" s="20" t="s">
        <v>28251</v>
      </c>
      <c r="K2601" s="24">
        <v>43497</v>
      </c>
      <c r="L2601" s="19">
        <v>0</v>
      </c>
      <c r="M2601" s="28">
        <v>499.95</v>
      </c>
      <c r="N2601" s="24"/>
    </row>
    <row r="2602" spans="1:14" hidden="1" x14ac:dyDescent="0.25">
      <c r="B2602" s="20">
        <v>28102642</v>
      </c>
      <c r="C2602" s="20"/>
      <c r="D2602" s="20"/>
      <c r="E2602" s="17" t="s">
        <v>8995</v>
      </c>
      <c r="F2602" s="21" t="s">
        <v>41</v>
      </c>
      <c r="G2602" s="21" t="s">
        <v>205</v>
      </c>
      <c r="H2602" s="21" t="s">
        <v>206</v>
      </c>
      <c r="I2602" s="20">
        <v>310151512346</v>
      </c>
      <c r="J2602" s="20" t="s">
        <v>28252</v>
      </c>
      <c r="K2602" s="24">
        <v>43282</v>
      </c>
      <c r="L2602" s="19">
        <v>0</v>
      </c>
      <c r="M2602" s="28">
        <v>479.95</v>
      </c>
      <c r="N2602" s="24"/>
    </row>
    <row r="2603" spans="1:14" hidden="1" x14ac:dyDescent="0.25">
      <c r="B2603" s="20">
        <v>28102643</v>
      </c>
      <c r="C2603" s="20"/>
      <c r="D2603" s="20"/>
      <c r="E2603" s="17" t="s">
        <v>8996</v>
      </c>
      <c r="F2603" s="21" t="s">
        <v>41</v>
      </c>
      <c r="G2603" s="21" t="s">
        <v>205</v>
      </c>
      <c r="H2603" s="21" t="s">
        <v>206</v>
      </c>
      <c r="I2603" s="20">
        <v>310151512348</v>
      </c>
      <c r="J2603" s="20" t="s">
        <v>28253</v>
      </c>
      <c r="K2603" s="24">
        <v>43282</v>
      </c>
      <c r="L2603" s="19">
        <v>0</v>
      </c>
      <c r="M2603" s="28">
        <v>479.95</v>
      </c>
      <c r="N2603" s="24"/>
    </row>
    <row r="2604" spans="1:14" hidden="1" x14ac:dyDescent="0.25">
      <c r="B2604" s="20">
        <v>28102644</v>
      </c>
      <c r="C2604" s="20"/>
      <c r="D2604" s="20"/>
      <c r="E2604" s="17" t="s">
        <v>8997</v>
      </c>
      <c r="F2604" s="21" t="s">
        <v>41</v>
      </c>
      <c r="G2604" s="21" t="s">
        <v>205</v>
      </c>
      <c r="H2604" s="21" t="s">
        <v>206</v>
      </c>
      <c r="I2604" s="20">
        <v>310151512350</v>
      </c>
      <c r="J2604" s="20" t="s">
        <v>28254</v>
      </c>
      <c r="K2604" s="24">
        <v>43282</v>
      </c>
      <c r="L2604" s="19">
        <v>0</v>
      </c>
      <c r="M2604" s="28">
        <v>479.95</v>
      </c>
      <c r="N2604" s="24"/>
    </row>
    <row r="2605" spans="1:14" hidden="1" x14ac:dyDescent="0.25">
      <c r="B2605" s="20">
        <v>28102645</v>
      </c>
      <c r="C2605" s="20"/>
      <c r="D2605" s="20"/>
      <c r="E2605" s="17" t="s">
        <v>8998</v>
      </c>
      <c r="F2605" s="21" t="s">
        <v>41</v>
      </c>
      <c r="G2605" s="21" t="s">
        <v>205</v>
      </c>
      <c r="H2605" s="21" t="s">
        <v>206</v>
      </c>
      <c r="I2605" s="20">
        <v>310151512352</v>
      </c>
      <c r="J2605" s="20" t="s">
        <v>28255</v>
      </c>
      <c r="K2605" s="24">
        <v>43282</v>
      </c>
      <c r="L2605" s="19">
        <v>0</v>
      </c>
      <c r="M2605" s="28">
        <v>479.95</v>
      </c>
      <c r="N2605" s="24"/>
    </row>
    <row r="2606" spans="1:14" hidden="1" x14ac:dyDescent="0.25">
      <c r="B2606" s="20">
        <v>28102646</v>
      </c>
      <c r="C2606" s="20"/>
      <c r="D2606" s="20"/>
      <c r="E2606" s="17" t="s">
        <v>8999</v>
      </c>
      <c r="F2606" s="21" t="s">
        <v>41</v>
      </c>
      <c r="G2606" s="21" t="s">
        <v>205</v>
      </c>
      <c r="H2606" s="21" t="s">
        <v>206</v>
      </c>
      <c r="I2606" s="20">
        <v>310151512354</v>
      </c>
      <c r="J2606" s="20" t="s">
        <v>28256</v>
      </c>
      <c r="K2606" s="24">
        <v>43282</v>
      </c>
      <c r="L2606" s="19">
        <v>0</v>
      </c>
      <c r="M2606" s="28">
        <v>479.95</v>
      </c>
      <c r="N2606" s="24"/>
    </row>
    <row r="2607" spans="1:14" hidden="1" x14ac:dyDescent="0.25">
      <c r="B2607" s="20">
        <v>28102647</v>
      </c>
      <c r="C2607" s="20"/>
      <c r="D2607" s="20"/>
      <c r="E2607" s="17" t="s">
        <v>9000</v>
      </c>
      <c r="F2607" s="21" t="s">
        <v>41</v>
      </c>
      <c r="G2607" s="21" t="s">
        <v>205</v>
      </c>
      <c r="H2607" s="21" t="s">
        <v>206</v>
      </c>
      <c r="I2607" s="20">
        <v>310151512356</v>
      </c>
      <c r="J2607" s="20" t="s">
        <v>28257</v>
      </c>
      <c r="K2607" s="24">
        <v>43282</v>
      </c>
      <c r="L2607" s="19">
        <v>0</v>
      </c>
      <c r="M2607" s="28">
        <v>479.95</v>
      </c>
      <c r="N2607" s="24"/>
    </row>
    <row r="2608" spans="1:14" hidden="1" x14ac:dyDescent="0.25">
      <c r="B2608" s="20">
        <v>28102648</v>
      </c>
      <c r="C2608" s="20"/>
      <c r="D2608" s="20"/>
      <c r="E2608" s="17" t="s">
        <v>9001</v>
      </c>
      <c r="F2608" s="21" t="s">
        <v>41</v>
      </c>
      <c r="G2608" s="21" t="s">
        <v>205</v>
      </c>
      <c r="H2608" s="21" t="s">
        <v>206</v>
      </c>
      <c r="I2608" s="20">
        <v>310151512358</v>
      </c>
      <c r="J2608" s="20" t="s">
        <v>28258</v>
      </c>
      <c r="K2608" s="24">
        <v>43282</v>
      </c>
      <c r="L2608" s="19">
        <v>0</v>
      </c>
      <c r="M2608" s="28">
        <v>479.95</v>
      </c>
      <c r="N2608" s="24"/>
    </row>
    <row r="2609" spans="2:14" hidden="1" x14ac:dyDescent="0.25">
      <c r="B2609" s="20">
        <v>28102649</v>
      </c>
      <c r="C2609" s="20"/>
      <c r="D2609" s="20"/>
      <c r="E2609" s="17" t="s">
        <v>9002</v>
      </c>
      <c r="F2609" s="21" t="s">
        <v>41</v>
      </c>
      <c r="G2609" s="21" t="s">
        <v>205</v>
      </c>
      <c r="H2609" s="21" t="s">
        <v>206</v>
      </c>
      <c r="I2609" s="20">
        <v>310151512360</v>
      </c>
      <c r="J2609" s="20" t="s">
        <v>28259</v>
      </c>
      <c r="K2609" s="24">
        <v>43282</v>
      </c>
      <c r="L2609" s="19">
        <v>0</v>
      </c>
      <c r="M2609" s="28">
        <v>479.95</v>
      </c>
      <c r="N2609" s="24"/>
    </row>
    <row r="2610" spans="2:14" hidden="1" x14ac:dyDescent="0.25">
      <c r="B2610" s="20">
        <v>28102650</v>
      </c>
      <c r="C2610" s="20"/>
      <c r="D2610" s="20"/>
      <c r="E2610" s="17" t="s">
        <v>8955</v>
      </c>
      <c r="F2610" s="21" t="s">
        <v>41</v>
      </c>
      <c r="G2610" s="21" t="s">
        <v>205</v>
      </c>
      <c r="H2610" s="21" t="s">
        <v>206</v>
      </c>
      <c r="I2610" s="20">
        <v>310151512546</v>
      </c>
      <c r="J2610" s="20" t="s">
        <v>28260</v>
      </c>
      <c r="K2610" s="24">
        <v>43282</v>
      </c>
      <c r="L2610" s="19">
        <v>0</v>
      </c>
      <c r="M2610" s="28">
        <v>479.95</v>
      </c>
      <c r="N2610" s="24"/>
    </row>
    <row r="2611" spans="2:14" hidden="1" x14ac:dyDescent="0.25">
      <c r="B2611" s="20">
        <v>28102651</v>
      </c>
      <c r="C2611" s="20"/>
      <c r="D2611" s="20"/>
      <c r="E2611" s="17" t="s">
        <v>8956</v>
      </c>
      <c r="F2611" s="21" t="s">
        <v>41</v>
      </c>
      <c r="G2611" s="21" t="s">
        <v>205</v>
      </c>
      <c r="H2611" s="21" t="s">
        <v>206</v>
      </c>
      <c r="I2611" s="20">
        <v>310151512548</v>
      </c>
      <c r="J2611" s="20" t="s">
        <v>28261</v>
      </c>
      <c r="K2611" s="24">
        <v>43282</v>
      </c>
      <c r="L2611" s="19">
        <v>0</v>
      </c>
      <c r="M2611" s="28">
        <v>479.95</v>
      </c>
      <c r="N2611" s="24"/>
    </row>
    <row r="2612" spans="2:14" hidden="1" x14ac:dyDescent="0.25">
      <c r="B2612" s="20">
        <v>28102652</v>
      </c>
      <c r="C2612" s="20"/>
      <c r="D2612" s="20"/>
      <c r="E2612" s="17" t="s">
        <v>8957</v>
      </c>
      <c r="F2612" s="21" t="s">
        <v>41</v>
      </c>
      <c r="G2612" s="21" t="s">
        <v>205</v>
      </c>
      <c r="H2612" s="21" t="s">
        <v>206</v>
      </c>
      <c r="I2612" s="20">
        <v>310151512550</v>
      </c>
      <c r="J2612" s="20" t="s">
        <v>28262</v>
      </c>
      <c r="K2612" s="24">
        <v>43282</v>
      </c>
      <c r="L2612" s="19">
        <v>0</v>
      </c>
      <c r="M2612" s="28">
        <v>479.95</v>
      </c>
      <c r="N2612" s="24"/>
    </row>
    <row r="2613" spans="2:14" hidden="1" x14ac:dyDescent="0.25">
      <c r="B2613" s="20">
        <v>28102653</v>
      </c>
      <c r="C2613" s="20"/>
      <c r="D2613" s="20"/>
      <c r="E2613" s="17" t="s">
        <v>8958</v>
      </c>
      <c r="F2613" s="21" t="s">
        <v>41</v>
      </c>
      <c r="G2613" s="21" t="s">
        <v>205</v>
      </c>
      <c r="H2613" s="21" t="s">
        <v>206</v>
      </c>
      <c r="I2613" s="20">
        <v>310151512552</v>
      </c>
      <c r="J2613" s="20" t="s">
        <v>28263</v>
      </c>
      <c r="K2613" s="24">
        <v>43282</v>
      </c>
      <c r="L2613" s="19">
        <v>0</v>
      </c>
      <c r="M2613" s="28">
        <v>479.95</v>
      </c>
      <c r="N2613" s="24"/>
    </row>
    <row r="2614" spans="2:14" hidden="1" x14ac:dyDescent="0.25">
      <c r="B2614" s="20">
        <v>28102654</v>
      </c>
      <c r="C2614" s="20"/>
      <c r="D2614" s="20"/>
      <c r="E2614" s="17" t="s">
        <v>8959</v>
      </c>
      <c r="F2614" s="21" t="s">
        <v>41</v>
      </c>
      <c r="G2614" s="21" t="s">
        <v>205</v>
      </c>
      <c r="H2614" s="21" t="s">
        <v>206</v>
      </c>
      <c r="I2614" s="20">
        <v>310151512554</v>
      </c>
      <c r="J2614" s="20" t="s">
        <v>28264</v>
      </c>
      <c r="K2614" s="24">
        <v>43282</v>
      </c>
      <c r="L2614" s="19">
        <v>0</v>
      </c>
      <c r="M2614" s="28">
        <v>479.95</v>
      </c>
      <c r="N2614" s="24"/>
    </row>
    <row r="2615" spans="2:14" hidden="1" x14ac:dyDescent="0.25">
      <c r="B2615" s="20">
        <v>28102655</v>
      </c>
      <c r="C2615" s="20"/>
      <c r="D2615" s="20"/>
      <c r="E2615" s="17" t="s">
        <v>8960</v>
      </c>
      <c r="F2615" s="21" t="s">
        <v>41</v>
      </c>
      <c r="G2615" s="21" t="s">
        <v>205</v>
      </c>
      <c r="H2615" s="21" t="s">
        <v>206</v>
      </c>
      <c r="I2615" s="20">
        <v>310151512556</v>
      </c>
      <c r="J2615" s="20" t="s">
        <v>28265</v>
      </c>
      <c r="K2615" s="24">
        <v>43282</v>
      </c>
      <c r="L2615" s="19">
        <v>0</v>
      </c>
      <c r="M2615" s="28">
        <v>479.95</v>
      </c>
      <c r="N2615" s="24"/>
    </row>
    <row r="2616" spans="2:14" hidden="1" x14ac:dyDescent="0.25">
      <c r="B2616" s="20">
        <v>28102656</v>
      </c>
      <c r="C2616" s="20"/>
      <c r="D2616" s="20"/>
      <c r="E2616" s="17" t="s">
        <v>8961</v>
      </c>
      <c r="F2616" s="21" t="s">
        <v>41</v>
      </c>
      <c r="G2616" s="21" t="s">
        <v>205</v>
      </c>
      <c r="H2616" s="21" t="s">
        <v>206</v>
      </c>
      <c r="I2616" s="20">
        <v>310151512558</v>
      </c>
      <c r="J2616" s="20" t="s">
        <v>28266</v>
      </c>
      <c r="K2616" s="24">
        <v>43282</v>
      </c>
      <c r="L2616" s="19">
        <v>0</v>
      </c>
      <c r="M2616" s="28">
        <v>479.95</v>
      </c>
      <c r="N2616" s="24"/>
    </row>
    <row r="2617" spans="2:14" hidden="1" x14ac:dyDescent="0.25">
      <c r="B2617" s="20">
        <v>28102657</v>
      </c>
      <c r="C2617" s="20"/>
      <c r="D2617" s="20"/>
      <c r="E2617" s="17" t="s">
        <v>8962</v>
      </c>
      <c r="F2617" s="21" t="s">
        <v>41</v>
      </c>
      <c r="G2617" s="21" t="s">
        <v>205</v>
      </c>
      <c r="H2617" s="21" t="s">
        <v>206</v>
      </c>
      <c r="I2617" s="20">
        <v>310151512560</v>
      </c>
      <c r="J2617" s="20" t="s">
        <v>28267</v>
      </c>
      <c r="K2617" s="24">
        <v>43282</v>
      </c>
      <c r="L2617" s="19">
        <v>0</v>
      </c>
      <c r="M2617" s="28">
        <v>479.95</v>
      </c>
      <c r="N2617" s="24"/>
    </row>
    <row r="2618" spans="2:14" hidden="1" x14ac:dyDescent="0.25">
      <c r="B2618" s="20">
        <v>28102666</v>
      </c>
      <c r="C2618" s="20"/>
      <c r="D2618" s="20"/>
      <c r="E2618" s="17" t="s">
        <v>8987</v>
      </c>
      <c r="F2618" s="21" t="s">
        <v>41</v>
      </c>
      <c r="G2618" s="21" t="s">
        <v>205</v>
      </c>
      <c r="H2618" s="21" t="s">
        <v>206</v>
      </c>
      <c r="I2618" s="20">
        <v>310161512346</v>
      </c>
      <c r="J2618" s="20" t="s">
        <v>28268</v>
      </c>
      <c r="K2618" s="24">
        <v>43282</v>
      </c>
      <c r="L2618" s="19">
        <v>0</v>
      </c>
      <c r="M2618" s="28">
        <v>479.95</v>
      </c>
      <c r="N2618" s="24"/>
    </row>
    <row r="2619" spans="2:14" hidden="1" x14ac:dyDescent="0.25">
      <c r="B2619" s="20">
        <v>28102667</v>
      </c>
      <c r="C2619" s="20"/>
      <c r="D2619" s="20"/>
      <c r="E2619" s="17" t="s">
        <v>8988</v>
      </c>
      <c r="F2619" s="21" t="s">
        <v>41</v>
      </c>
      <c r="G2619" s="21" t="s">
        <v>205</v>
      </c>
      <c r="H2619" s="21" t="s">
        <v>206</v>
      </c>
      <c r="I2619" s="20">
        <v>310161512348</v>
      </c>
      <c r="J2619" s="20" t="s">
        <v>28269</v>
      </c>
      <c r="K2619" s="24">
        <v>43282</v>
      </c>
      <c r="L2619" s="19">
        <v>0</v>
      </c>
      <c r="M2619" s="28">
        <v>479.95</v>
      </c>
      <c r="N2619" s="24"/>
    </row>
    <row r="2620" spans="2:14" hidden="1" x14ac:dyDescent="0.25">
      <c r="B2620" s="20">
        <v>28102668</v>
      </c>
      <c r="C2620" s="20"/>
      <c r="D2620" s="20"/>
      <c r="E2620" s="17" t="s">
        <v>8989</v>
      </c>
      <c r="F2620" s="21" t="s">
        <v>41</v>
      </c>
      <c r="G2620" s="21" t="s">
        <v>205</v>
      </c>
      <c r="H2620" s="21" t="s">
        <v>206</v>
      </c>
      <c r="I2620" s="20">
        <v>310161512350</v>
      </c>
      <c r="J2620" s="20" t="s">
        <v>28270</v>
      </c>
      <c r="K2620" s="24">
        <v>43282</v>
      </c>
      <c r="L2620" s="19">
        <v>0</v>
      </c>
      <c r="M2620" s="28">
        <v>479.95</v>
      </c>
      <c r="N2620" s="24"/>
    </row>
    <row r="2621" spans="2:14" hidden="1" x14ac:dyDescent="0.25">
      <c r="B2621" s="20">
        <v>28102669</v>
      </c>
      <c r="C2621" s="20"/>
      <c r="D2621" s="20"/>
      <c r="E2621" s="17" t="s">
        <v>8990</v>
      </c>
      <c r="F2621" s="21" t="s">
        <v>41</v>
      </c>
      <c r="G2621" s="21" t="s">
        <v>205</v>
      </c>
      <c r="H2621" s="21" t="s">
        <v>206</v>
      </c>
      <c r="I2621" s="20">
        <v>310161512352</v>
      </c>
      <c r="J2621" s="20" t="s">
        <v>28271</v>
      </c>
      <c r="K2621" s="24">
        <v>43282</v>
      </c>
      <c r="L2621" s="19">
        <v>0</v>
      </c>
      <c r="M2621" s="28">
        <v>479.95</v>
      </c>
      <c r="N2621" s="24"/>
    </row>
    <row r="2622" spans="2:14" hidden="1" x14ac:dyDescent="0.25">
      <c r="B2622" s="20">
        <v>28102670</v>
      </c>
      <c r="C2622" s="20"/>
      <c r="D2622" s="20"/>
      <c r="E2622" s="17" t="s">
        <v>8991</v>
      </c>
      <c r="F2622" s="21" t="s">
        <v>41</v>
      </c>
      <c r="G2622" s="21" t="s">
        <v>205</v>
      </c>
      <c r="H2622" s="21" t="s">
        <v>206</v>
      </c>
      <c r="I2622" s="20">
        <v>310161512354</v>
      </c>
      <c r="J2622" s="20" t="s">
        <v>28272</v>
      </c>
      <c r="K2622" s="24">
        <v>43282</v>
      </c>
      <c r="L2622" s="19">
        <v>0</v>
      </c>
      <c r="M2622" s="28">
        <v>479.95</v>
      </c>
      <c r="N2622" s="24"/>
    </row>
    <row r="2623" spans="2:14" hidden="1" x14ac:dyDescent="0.25">
      <c r="B2623" s="20">
        <v>28102671</v>
      </c>
      <c r="C2623" s="20"/>
      <c r="D2623" s="20"/>
      <c r="E2623" s="17" t="s">
        <v>8992</v>
      </c>
      <c r="F2623" s="21" t="s">
        <v>41</v>
      </c>
      <c r="G2623" s="21" t="s">
        <v>205</v>
      </c>
      <c r="H2623" s="21" t="s">
        <v>206</v>
      </c>
      <c r="I2623" s="20">
        <v>310161512356</v>
      </c>
      <c r="J2623" s="20" t="s">
        <v>28273</v>
      </c>
      <c r="K2623" s="24">
        <v>43282</v>
      </c>
      <c r="L2623" s="19">
        <v>0</v>
      </c>
      <c r="M2623" s="28">
        <v>479.95</v>
      </c>
      <c r="N2623" s="24"/>
    </row>
    <row r="2624" spans="2:14" hidden="1" x14ac:dyDescent="0.25">
      <c r="B2624" s="20">
        <v>28102672</v>
      </c>
      <c r="C2624" s="20"/>
      <c r="D2624" s="20"/>
      <c r="E2624" s="17" t="s">
        <v>8993</v>
      </c>
      <c r="F2624" s="21" t="s">
        <v>41</v>
      </c>
      <c r="G2624" s="21" t="s">
        <v>205</v>
      </c>
      <c r="H2624" s="21" t="s">
        <v>206</v>
      </c>
      <c r="I2624" s="20">
        <v>310161512358</v>
      </c>
      <c r="J2624" s="20" t="s">
        <v>28274</v>
      </c>
      <c r="K2624" s="24">
        <v>43282</v>
      </c>
      <c r="L2624" s="19">
        <v>0</v>
      </c>
      <c r="M2624" s="28">
        <v>479.95</v>
      </c>
      <c r="N2624" s="24"/>
    </row>
    <row r="2625" spans="2:14" hidden="1" x14ac:dyDescent="0.25">
      <c r="B2625" s="20">
        <v>28102673</v>
      </c>
      <c r="C2625" s="20"/>
      <c r="D2625" s="20"/>
      <c r="E2625" s="17" t="s">
        <v>8994</v>
      </c>
      <c r="F2625" s="21" t="s">
        <v>41</v>
      </c>
      <c r="G2625" s="21" t="s">
        <v>205</v>
      </c>
      <c r="H2625" s="21" t="s">
        <v>206</v>
      </c>
      <c r="I2625" s="20">
        <v>310161512360</v>
      </c>
      <c r="J2625" s="20" t="s">
        <v>28275</v>
      </c>
      <c r="K2625" s="24">
        <v>43282</v>
      </c>
      <c r="L2625" s="19">
        <v>0</v>
      </c>
      <c r="M2625" s="28">
        <v>479.95</v>
      </c>
      <c r="N2625" s="24"/>
    </row>
    <row r="2626" spans="2:14" hidden="1" x14ac:dyDescent="0.25">
      <c r="B2626" s="20">
        <v>28102674</v>
      </c>
      <c r="C2626" s="20"/>
      <c r="D2626" s="20"/>
      <c r="E2626" s="17" t="s">
        <v>8971</v>
      </c>
      <c r="F2626" s="21" t="s">
        <v>41</v>
      </c>
      <c r="G2626" s="21" t="s">
        <v>205</v>
      </c>
      <c r="H2626" s="21" t="s">
        <v>206</v>
      </c>
      <c r="I2626" s="20">
        <v>310161512546</v>
      </c>
      <c r="J2626" s="20" t="s">
        <v>28276</v>
      </c>
      <c r="K2626" s="24"/>
      <c r="L2626" s="19">
        <v>0</v>
      </c>
      <c r="M2626" s="28">
        <v>479.95</v>
      </c>
      <c r="N2626" s="24"/>
    </row>
    <row r="2627" spans="2:14" hidden="1" x14ac:dyDescent="0.25">
      <c r="B2627" s="20">
        <v>28102675</v>
      </c>
      <c r="C2627" s="20"/>
      <c r="D2627" s="20"/>
      <c r="E2627" s="17" t="s">
        <v>8972</v>
      </c>
      <c r="F2627" s="21" t="s">
        <v>41</v>
      </c>
      <c r="G2627" s="21" t="s">
        <v>205</v>
      </c>
      <c r="H2627" s="21" t="s">
        <v>206</v>
      </c>
      <c r="I2627" s="20">
        <v>310161512548</v>
      </c>
      <c r="J2627" s="20" t="s">
        <v>28277</v>
      </c>
      <c r="K2627" s="24"/>
      <c r="L2627" s="19">
        <v>0</v>
      </c>
      <c r="M2627" s="28">
        <v>479.95</v>
      </c>
      <c r="N2627" s="24"/>
    </row>
    <row r="2628" spans="2:14" hidden="1" x14ac:dyDescent="0.25">
      <c r="B2628" s="20">
        <v>28102676</v>
      </c>
      <c r="C2628" s="20"/>
      <c r="D2628" s="20"/>
      <c r="E2628" s="17" t="s">
        <v>8973</v>
      </c>
      <c r="F2628" s="21" t="s">
        <v>41</v>
      </c>
      <c r="G2628" s="21" t="s">
        <v>205</v>
      </c>
      <c r="H2628" s="21" t="s">
        <v>206</v>
      </c>
      <c r="I2628" s="20">
        <v>310161512550</v>
      </c>
      <c r="J2628" s="20" t="s">
        <v>28278</v>
      </c>
      <c r="K2628" s="24"/>
      <c r="L2628" s="19">
        <v>0</v>
      </c>
      <c r="M2628" s="28">
        <v>479.95</v>
      </c>
      <c r="N2628" s="24"/>
    </row>
    <row r="2629" spans="2:14" hidden="1" x14ac:dyDescent="0.25">
      <c r="B2629" s="20">
        <v>28102677</v>
      </c>
      <c r="C2629" s="20"/>
      <c r="D2629" s="20"/>
      <c r="E2629" s="17" t="s">
        <v>8974</v>
      </c>
      <c r="F2629" s="21" t="s">
        <v>41</v>
      </c>
      <c r="G2629" s="21" t="s">
        <v>205</v>
      </c>
      <c r="H2629" s="21" t="s">
        <v>206</v>
      </c>
      <c r="I2629" s="20">
        <v>310161512552</v>
      </c>
      <c r="J2629" s="20" t="s">
        <v>28279</v>
      </c>
      <c r="K2629" s="24"/>
      <c r="L2629" s="19">
        <v>0</v>
      </c>
      <c r="M2629" s="28">
        <v>479.95</v>
      </c>
      <c r="N2629" s="24"/>
    </row>
    <row r="2630" spans="2:14" hidden="1" x14ac:dyDescent="0.25">
      <c r="B2630" s="20">
        <v>28102678</v>
      </c>
      <c r="C2630" s="20"/>
      <c r="D2630" s="20"/>
      <c r="E2630" s="17" t="s">
        <v>8975</v>
      </c>
      <c r="F2630" s="21" t="s">
        <v>41</v>
      </c>
      <c r="G2630" s="21" t="s">
        <v>205</v>
      </c>
      <c r="H2630" s="21" t="s">
        <v>206</v>
      </c>
      <c r="I2630" s="20">
        <v>310161512554</v>
      </c>
      <c r="J2630" s="20" t="s">
        <v>28280</v>
      </c>
      <c r="K2630" s="24"/>
      <c r="L2630" s="19">
        <v>0</v>
      </c>
      <c r="M2630" s="28">
        <v>479.95</v>
      </c>
      <c r="N2630" s="24"/>
    </row>
    <row r="2631" spans="2:14" hidden="1" x14ac:dyDescent="0.25">
      <c r="B2631" s="20">
        <v>28102679</v>
      </c>
      <c r="C2631" s="20"/>
      <c r="D2631" s="20"/>
      <c r="E2631" s="17" t="s">
        <v>8976</v>
      </c>
      <c r="F2631" s="21" t="s">
        <v>41</v>
      </c>
      <c r="G2631" s="21" t="s">
        <v>205</v>
      </c>
      <c r="H2631" s="21" t="s">
        <v>206</v>
      </c>
      <c r="I2631" s="20">
        <v>310161512556</v>
      </c>
      <c r="J2631" s="20" t="s">
        <v>28281</v>
      </c>
      <c r="K2631" s="24"/>
      <c r="L2631" s="19">
        <v>0</v>
      </c>
      <c r="M2631" s="28">
        <v>479.95</v>
      </c>
      <c r="N2631" s="24"/>
    </row>
    <row r="2632" spans="2:14" hidden="1" x14ac:dyDescent="0.25">
      <c r="B2632" s="20">
        <v>28102680</v>
      </c>
      <c r="C2632" s="20"/>
      <c r="D2632" s="20"/>
      <c r="E2632" s="17" t="s">
        <v>8977</v>
      </c>
      <c r="F2632" s="21" t="s">
        <v>41</v>
      </c>
      <c r="G2632" s="21" t="s">
        <v>205</v>
      </c>
      <c r="H2632" s="21" t="s">
        <v>206</v>
      </c>
      <c r="I2632" s="20">
        <v>310161512558</v>
      </c>
      <c r="J2632" s="20" t="s">
        <v>28282</v>
      </c>
      <c r="K2632" s="24"/>
      <c r="L2632" s="19">
        <v>0</v>
      </c>
      <c r="M2632" s="28">
        <v>479.95</v>
      </c>
      <c r="N2632" s="24"/>
    </row>
    <row r="2633" spans="2:14" hidden="1" x14ac:dyDescent="0.25">
      <c r="B2633" s="20">
        <v>28102681</v>
      </c>
      <c r="C2633" s="20"/>
      <c r="D2633" s="20"/>
      <c r="E2633" s="17" t="s">
        <v>8978</v>
      </c>
      <c r="F2633" s="21" t="s">
        <v>41</v>
      </c>
      <c r="G2633" s="21" t="s">
        <v>205</v>
      </c>
      <c r="H2633" s="21" t="s">
        <v>206</v>
      </c>
      <c r="I2633" s="20">
        <v>310161512560</v>
      </c>
      <c r="J2633" s="20" t="s">
        <v>28283</v>
      </c>
      <c r="K2633" s="24"/>
      <c r="L2633" s="19">
        <v>0</v>
      </c>
      <c r="M2633" s="28">
        <v>479.95</v>
      </c>
      <c r="N2633" s="24"/>
    </row>
    <row r="2634" spans="2:14" hidden="1" x14ac:dyDescent="0.25">
      <c r="B2634" s="20">
        <v>28102392</v>
      </c>
      <c r="C2634" s="20"/>
      <c r="D2634" s="20"/>
      <c r="E2634" s="17" t="s">
        <v>8727</v>
      </c>
      <c r="F2634" s="21" t="s">
        <v>41</v>
      </c>
      <c r="G2634" s="21" t="s">
        <v>205</v>
      </c>
      <c r="H2634" s="21" t="s">
        <v>206</v>
      </c>
      <c r="I2634" s="20">
        <v>310501412558</v>
      </c>
      <c r="J2634" s="20" t="s">
        <v>28284</v>
      </c>
      <c r="K2634" s="24">
        <v>43617</v>
      </c>
      <c r="L2634" s="19">
        <v>0</v>
      </c>
      <c r="M2634" s="28">
        <v>529.95000000000005</v>
      </c>
      <c r="N2634" s="24"/>
    </row>
    <row r="2635" spans="2:14" hidden="1" x14ac:dyDescent="0.25">
      <c r="B2635" s="20">
        <v>28102750</v>
      </c>
      <c r="C2635" s="20"/>
      <c r="D2635" s="20"/>
      <c r="E2635" s="17" t="s">
        <v>8479</v>
      </c>
      <c r="F2635" s="21" t="s">
        <v>41</v>
      </c>
      <c r="G2635" s="21" t="s">
        <v>205</v>
      </c>
      <c r="H2635" s="21" t="s">
        <v>206</v>
      </c>
      <c r="I2635" s="20">
        <v>310501512348</v>
      </c>
      <c r="J2635" s="20" t="s">
        <v>28285</v>
      </c>
      <c r="K2635" s="24">
        <v>43052</v>
      </c>
      <c r="L2635" s="19">
        <v>0</v>
      </c>
      <c r="M2635" s="28">
        <v>649.95000000000005</v>
      </c>
      <c r="N2635" s="24"/>
    </row>
    <row r="2636" spans="2:14" hidden="1" x14ac:dyDescent="0.25">
      <c r="B2636" s="20">
        <v>28102751</v>
      </c>
      <c r="C2636" s="20"/>
      <c r="D2636" s="20"/>
      <c r="E2636" s="17" t="s">
        <v>8480</v>
      </c>
      <c r="F2636" s="21" t="s">
        <v>41</v>
      </c>
      <c r="G2636" s="21" t="s">
        <v>205</v>
      </c>
      <c r="H2636" s="21" t="s">
        <v>206</v>
      </c>
      <c r="I2636" s="20">
        <v>310501512350</v>
      </c>
      <c r="J2636" s="20" t="s">
        <v>28286</v>
      </c>
      <c r="K2636" s="24">
        <v>43052</v>
      </c>
      <c r="L2636" s="19">
        <v>0</v>
      </c>
      <c r="M2636" s="28">
        <v>649.95000000000005</v>
      </c>
      <c r="N2636" s="24"/>
    </row>
    <row r="2637" spans="2:14" hidden="1" x14ac:dyDescent="0.25">
      <c r="B2637" s="20">
        <v>28102752</v>
      </c>
      <c r="C2637" s="20"/>
      <c r="D2637" s="20"/>
      <c r="E2637" s="17" t="s">
        <v>8481</v>
      </c>
      <c r="F2637" s="21" t="s">
        <v>41</v>
      </c>
      <c r="G2637" s="21" t="s">
        <v>205</v>
      </c>
      <c r="H2637" s="21" t="s">
        <v>206</v>
      </c>
      <c r="I2637" s="20">
        <v>310501512352</v>
      </c>
      <c r="J2637" s="20" t="s">
        <v>28287</v>
      </c>
      <c r="K2637" s="24">
        <v>43052</v>
      </c>
      <c r="L2637" s="19">
        <v>0</v>
      </c>
      <c r="M2637" s="28">
        <v>649.95000000000005</v>
      </c>
      <c r="N2637" s="24"/>
    </row>
    <row r="2638" spans="2:14" hidden="1" x14ac:dyDescent="0.25">
      <c r="B2638" s="20">
        <v>28102753</v>
      </c>
      <c r="C2638" s="20"/>
      <c r="D2638" s="20"/>
      <c r="E2638" s="17" t="s">
        <v>8482</v>
      </c>
      <c r="F2638" s="21" t="s">
        <v>41</v>
      </c>
      <c r="G2638" s="21" t="s">
        <v>205</v>
      </c>
      <c r="H2638" s="21" t="s">
        <v>206</v>
      </c>
      <c r="I2638" s="20">
        <v>310501512354</v>
      </c>
      <c r="J2638" s="20" t="s">
        <v>28288</v>
      </c>
      <c r="K2638" s="24">
        <v>43052</v>
      </c>
      <c r="L2638" s="19">
        <v>0</v>
      </c>
      <c r="M2638" s="28">
        <v>649.95000000000005</v>
      </c>
      <c r="N2638" s="24"/>
    </row>
    <row r="2639" spans="2:14" hidden="1" x14ac:dyDescent="0.25">
      <c r="B2639" s="20">
        <v>28102754</v>
      </c>
      <c r="C2639" s="20"/>
      <c r="D2639" s="20"/>
      <c r="E2639" s="17" t="s">
        <v>8483</v>
      </c>
      <c r="F2639" s="21" t="s">
        <v>41</v>
      </c>
      <c r="G2639" s="21" t="s">
        <v>205</v>
      </c>
      <c r="H2639" s="21" t="s">
        <v>206</v>
      </c>
      <c r="I2639" s="20">
        <v>310501512356</v>
      </c>
      <c r="J2639" s="20" t="s">
        <v>28289</v>
      </c>
      <c r="K2639" s="24">
        <v>43052</v>
      </c>
      <c r="L2639" s="19">
        <v>0</v>
      </c>
      <c r="M2639" s="28">
        <v>649.95000000000005</v>
      </c>
      <c r="N2639" s="24"/>
    </row>
    <row r="2640" spans="2:14" hidden="1" x14ac:dyDescent="0.25">
      <c r="B2640" s="20">
        <v>28102755</v>
      </c>
      <c r="C2640" s="20"/>
      <c r="D2640" s="20"/>
      <c r="E2640" s="17" t="s">
        <v>8484</v>
      </c>
      <c r="F2640" s="21" t="s">
        <v>41</v>
      </c>
      <c r="G2640" s="21" t="s">
        <v>205</v>
      </c>
      <c r="H2640" s="21" t="s">
        <v>206</v>
      </c>
      <c r="I2640" s="20">
        <v>310501512358</v>
      </c>
      <c r="J2640" s="20" t="s">
        <v>28290</v>
      </c>
      <c r="K2640" s="24">
        <v>43052</v>
      </c>
      <c r="L2640" s="19">
        <v>0</v>
      </c>
      <c r="M2640" s="28">
        <v>649.95000000000005</v>
      </c>
      <c r="N2640" s="24"/>
    </row>
    <row r="2641" spans="2:14" hidden="1" x14ac:dyDescent="0.25">
      <c r="B2641" s="20">
        <v>28102756</v>
      </c>
      <c r="C2641" s="20"/>
      <c r="D2641" s="20"/>
      <c r="E2641" s="17" t="s">
        <v>8485</v>
      </c>
      <c r="F2641" s="21" t="s">
        <v>41</v>
      </c>
      <c r="G2641" s="21" t="s">
        <v>205</v>
      </c>
      <c r="H2641" s="21" t="s">
        <v>206</v>
      </c>
      <c r="I2641" s="20">
        <v>310501512360</v>
      </c>
      <c r="J2641" s="20" t="s">
        <v>28291</v>
      </c>
      <c r="K2641" s="24">
        <v>43052</v>
      </c>
      <c r="L2641" s="19">
        <v>0</v>
      </c>
      <c r="M2641" s="28">
        <v>649.95000000000005</v>
      </c>
      <c r="N2641" s="24"/>
    </row>
    <row r="2642" spans="2:14" hidden="1" x14ac:dyDescent="0.25">
      <c r="B2642" s="20">
        <v>28102757</v>
      </c>
      <c r="C2642" s="20"/>
      <c r="D2642" s="20"/>
      <c r="E2642" s="17" t="s">
        <v>8486</v>
      </c>
      <c r="F2642" s="21" t="s">
        <v>41</v>
      </c>
      <c r="G2642" s="21" t="s">
        <v>205</v>
      </c>
      <c r="H2642" s="21" t="s">
        <v>206</v>
      </c>
      <c r="I2642" s="20">
        <v>310501512548</v>
      </c>
      <c r="J2642" s="20" t="s">
        <v>28292</v>
      </c>
      <c r="K2642" s="24">
        <v>43052</v>
      </c>
      <c r="L2642" s="19">
        <v>0</v>
      </c>
      <c r="M2642" s="28">
        <v>649.95000000000005</v>
      </c>
      <c r="N2642" s="24"/>
    </row>
    <row r="2643" spans="2:14" hidden="1" x14ac:dyDescent="0.25">
      <c r="B2643" s="20">
        <v>28102758</v>
      </c>
      <c r="C2643" s="20"/>
      <c r="D2643" s="20"/>
      <c r="E2643" s="17" t="s">
        <v>8487</v>
      </c>
      <c r="F2643" s="21" t="s">
        <v>41</v>
      </c>
      <c r="G2643" s="21" t="s">
        <v>205</v>
      </c>
      <c r="H2643" s="21" t="s">
        <v>206</v>
      </c>
      <c r="I2643" s="20">
        <v>310501512550</v>
      </c>
      <c r="J2643" s="20" t="s">
        <v>28293</v>
      </c>
      <c r="K2643" s="24">
        <v>43052</v>
      </c>
      <c r="L2643" s="19">
        <v>0</v>
      </c>
      <c r="M2643" s="28">
        <v>649.95000000000005</v>
      </c>
      <c r="N2643" s="24"/>
    </row>
    <row r="2644" spans="2:14" hidden="1" x14ac:dyDescent="0.25">
      <c r="B2644" s="20">
        <v>28102759</v>
      </c>
      <c r="C2644" s="20"/>
      <c r="D2644" s="20"/>
      <c r="E2644" s="17" t="s">
        <v>8488</v>
      </c>
      <c r="F2644" s="21" t="s">
        <v>41</v>
      </c>
      <c r="G2644" s="21" t="s">
        <v>205</v>
      </c>
      <c r="H2644" s="21" t="s">
        <v>206</v>
      </c>
      <c r="I2644" s="20">
        <v>310501512552</v>
      </c>
      <c r="J2644" s="20" t="s">
        <v>28294</v>
      </c>
      <c r="K2644" s="24">
        <v>43052</v>
      </c>
      <c r="L2644" s="19">
        <v>0</v>
      </c>
      <c r="M2644" s="28">
        <v>649.95000000000005</v>
      </c>
      <c r="N2644" s="24"/>
    </row>
    <row r="2645" spans="2:14" hidden="1" x14ac:dyDescent="0.25">
      <c r="B2645" s="20">
        <v>28102760</v>
      </c>
      <c r="C2645" s="20"/>
      <c r="D2645" s="20"/>
      <c r="E2645" s="17" t="s">
        <v>8489</v>
      </c>
      <c r="F2645" s="21" t="s">
        <v>41</v>
      </c>
      <c r="G2645" s="21" t="s">
        <v>205</v>
      </c>
      <c r="H2645" s="21" t="s">
        <v>206</v>
      </c>
      <c r="I2645" s="20">
        <v>310501512554</v>
      </c>
      <c r="J2645" s="20" t="s">
        <v>28295</v>
      </c>
      <c r="K2645" s="24">
        <v>43052</v>
      </c>
      <c r="L2645" s="19">
        <v>0</v>
      </c>
      <c r="M2645" s="28">
        <v>649.95000000000005</v>
      </c>
      <c r="N2645" s="24"/>
    </row>
    <row r="2646" spans="2:14" hidden="1" x14ac:dyDescent="0.25">
      <c r="B2646" s="20">
        <v>28102761</v>
      </c>
      <c r="C2646" s="20"/>
      <c r="D2646" s="20"/>
      <c r="E2646" s="17" t="s">
        <v>8490</v>
      </c>
      <c r="F2646" s="21" t="s">
        <v>41</v>
      </c>
      <c r="G2646" s="21" t="s">
        <v>205</v>
      </c>
      <c r="H2646" s="21" t="s">
        <v>206</v>
      </c>
      <c r="I2646" s="20">
        <v>310501512556</v>
      </c>
      <c r="J2646" s="20" t="s">
        <v>28296</v>
      </c>
      <c r="K2646" s="24">
        <v>43052</v>
      </c>
      <c r="L2646" s="19">
        <v>0</v>
      </c>
      <c r="M2646" s="28">
        <v>649.95000000000005</v>
      </c>
      <c r="N2646" s="24"/>
    </row>
    <row r="2647" spans="2:14" hidden="1" x14ac:dyDescent="0.25">
      <c r="B2647" s="20">
        <v>28102762</v>
      </c>
      <c r="C2647" s="20"/>
      <c r="D2647" s="20"/>
      <c r="E2647" s="17" t="s">
        <v>8491</v>
      </c>
      <c r="F2647" s="21" t="s">
        <v>41</v>
      </c>
      <c r="G2647" s="21" t="s">
        <v>205</v>
      </c>
      <c r="H2647" s="21" t="s">
        <v>206</v>
      </c>
      <c r="I2647" s="20">
        <v>310501512558</v>
      </c>
      <c r="J2647" s="20" t="s">
        <v>28297</v>
      </c>
      <c r="K2647" s="24">
        <v>43052</v>
      </c>
      <c r="L2647" s="19">
        <v>0</v>
      </c>
      <c r="M2647" s="28">
        <v>649.95000000000005</v>
      </c>
      <c r="N2647" s="24"/>
    </row>
    <row r="2648" spans="2:14" hidden="1" x14ac:dyDescent="0.25">
      <c r="B2648" s="20">
        <v>28102763</v>
      </c>
      <c r="C2648" s="20"/>
      <c r="D2648" s="20"/>
      <c r="E2648" s="17" t="s">
        <v>8492</v>
      </c>
      <c r="F2648" s="21" t="s">
        <v>41</v>
      </c>
      <c r="G2648" s="21" t="s">
        <v>205</v>
      </c>
      <c r="H2648" s="21" t="s">
        <v>206</v>
      </c>
      <c r="I2648" s="20">
        <v>310501512560</v>
      </c>
      <c r="J2648" s="20" t="s">
        <v>28298</v>
      </c>
      <c r="K2648" s="24">
        <v>43052</v>
      </c>
      <c r="L2648" s="19">
        <v>0</v>
      </c>
      <c r="M2648" s="28">
        <v>649.95000000000005</v>
      </c>
      <c r="N2648" s="24"/>
    </row>
    <row r="2649" spans="2:14" hidden="1" x14ac:dyDescent="0.25">
      <c r="B2649" s="20">
        <v>28102875</v>
      </c>
      <c r="C2649" s="20"/>
      <c r="D2649" s="20"/>
      <c r="E2649" s="17" t="s">
        <v>8738</v>
      </c>
      <c r="F2649" s="21" t="s">
        <v>41</v>
      </c>
      <c r="G2649" s="21" t="s">
        <v>205</v>
      </c>
      <c r="H2649" s="21" t="s">
        <v>206</v>
      </c>
      <c r="I2649" s="20">
        <v>310501612346</v>
      </c>
      <c r="J2649" s="20" t="s">
        <v>28299</v>
      </c>
      <c r="K2649" s="24">
        <v>43617</v>
      </c>
      <c r="L2649" s="19">
        <v>0</v>
      </c>
      <c r="M2649" s="28">
        <v>599.95000000000005</v>
      </c>
      <c r="N2649" s="24"/>
    </row>
    <row r="2650" spans="2:14" hidden="1" x14ac:dyDescent="0.25">
      <c r="B2650" s="20">
        <v>28102876</v>
      </c>
      <c r="C2650" s="20"/>
      <c r="D2650" s="20"/>
      <c r="E2650" s="17" t="s">
        <v>8739</v>
      </c>
      <c r="F2650" s="21" t="s">
        <v>41</v>
      </c>
      <c r="G2650" s="21" t="s">
        <v>205</v>
      </c>
      <c r="H2650" s="21" t="s">
        <v>206</v>
      </c>
      <c r="I2650" s="20">
        <v>310501612348</v>
      </c>
      <c r="J2650" s="20" t="s">
        <v>28300</v>
      </c>
      <c r="K2650" s="24">
        <v>43617</v>
      </c>
      <c r="L2650" s="19">
        <v>0</v>
      </c>
      <c r="M2650" s="28">
        <v>599.95000000000005</v>
      </c>
      <c r="N2650" s="24"/>
    </row>
    <row r="2651" spans="2:14" hidden="1" x14ac:dyDescent="0.25">
      <c r="B2651" s="20">
        <v>28102877</v>
      </c>
      <c r="C2651" s="20"/>
      <c r="D2651" s="20"/>
      <c r="E2651" s="17" t="s">
        <v>8740</v>
      </c>
      <c r="F2651" s="21" t="s">
        <v>41</v>
      </c>
      <c r="G2651" s="21" t="s">
        <v>205</v>
      </c>
      <c r="H2651" s="21" t="s">
        <v>206</v>
      </c>
      <c r="I2651" s="20">
        <v>310501612350</v>
      </c>
      <c r="J2651" s="20" t="s">
        <v>28301</v>
      </c>
      <c r="K2651" s="24">
        <v>43617</v>
      </c>
      <c r="L2651" s="19">
        <v>0</v>
      </c>
      <c r="M2651" s="28">
        <v>599.95000000000005</v>
      </c>
      <c r="N2651" s="24"/>
    </row>
    <row r="2652" spans="2:14" hidden="1" x14ac:dyDescent="0.25">
      <c r="B2652" s="20">
        <v>28102878</v>
      </c>
      <c r="C2652" s="20"/>
      <c r="D2652" s="20"/>
      <c r="E2652" s="17" t="s">
        <v>8741</v>
      </c>
      <c r="F2652" s="21" t="s">
        <v>41</v>
      </c>
      <c r="G2652" s="21" t="s">
        <v>205</v>
      </c>
      <c r="H2652" s="21" t="s">
        <v>206</v>
      </c>
      <c r="I2652" s="20">
        <v>310501612352</v>
      </c>
      <c r="J2652" s="20" t="s">
        <v>28302</v>
      </c>
      <c r="K2652" s="24">
        <v>43617</v>
      </c>
      <c r="L2652" s="19">
        <v>0</v>
      </c>
      <c r="M2652" s="28">
        <v>599.95000000000005</v>
      </c>
      <c r="N2652" s="24"/>
    </row>
    <row r="2653" spans="2:14" hidden="1" x14ac:dyDescent="0.25">
      <c r="B2653" s="20">
        <v>28102879</v>
      </c>
      <c r="C2653" s="20"/>
      <c r="D2653" s="20"/>
      <c r="E2653" s="17" t="s">
        <v>8742</v>
      </c>
      <c r="F2653" s="21" t="s">
        <v>41</v>
      </c>
      <c r="G2653" s="21" t="s">
        <v>205</v>
      </c>
      <c r="H2653" s="21" t="s">
        <v>206</v>
      </c>
      <c r="I2653" s="20">
        <v>310501612354</v>
      </c>
      <c r="J2653" s="20" t="s">
        <v>28303</v>
      </c>
      <c r="K2653" s="24">
        <v>43617</v>
      </c>
      <c r="L2653" s="19">
        <v>0</v>
      </c>
      <c r="M2653" s="28">
        <v>599.95000000000005</v>
      </c>
      <c r="N2653" s="24"/>
    </row>
    <row r="2654" spans="2:14" hidden="1" x14ac:dyDescent="0.25">
      <c r="B2654" s="20">
        <v>28102880</v>
      </c>
      <c r="C2654" s="20"/>
      <c r="D2654" s="20"/>
      <c r="E2654" s="17" t="s">
        <v>8743</v>
      </c>
      <c r="F2654" s="21" t="s">
        <v>41</v>
      </c>
      <c r="G2654" s="21" t="s">
        <v>205</v>
      </c>
      <c r="H2654" s="21" t="s">
        <v>206</v>
      </c>
      <c r="I2654" s="20">
        <v>310501612356</v>
      </c>
      <c r="J2654" s="20" t="s">
        <v>28304</v>
      </c>
      <c r="K2654" s="24">
        <v>43617</v>
      </c>
      <c r="L2654" s="19">
        <v>0</v>
      </c>
      <c r="M2654" s="28">
        <v>599.95000000000005</v>
      </c>
      <c r="N2654" s="24"/>
    </row>
    <row r="2655" spans="2:14" hidden="1" x14ac:dyDescent="0.25">
      <c r="B2655" s="20">
        <v>28102881</v>
      </c>
      <c r="C2655" s="20"/>
      <c r="D2655" s="20"/>
      <c r="E2655" s="17" t="s">
        <v>8744</v>
      </c>
      <c r="F2655" s="21" t="s">
        <v>41</v>
      </c>
      <c r="G2655" s="21" t="s">
        <v>205</v>
      </c>
      <c r="H2655" s="21" t="s">
        <v>206</v>
      </c>
      <c r="I2655" s="20">
        <v>310501612358</v>
      </c>
      <c r="J2655" s="20" t="s">
        <v>28305</v>
      </c>
      <c r="K2655" s="24">
        <v>43617</v>
      </c>
      <c r="L2655" s="19">
        <v>0</v>
      </c>
      <c r="M2655" s="28">
        <v>599.95000000000005</v>
      </c>
      <c r="N2655" s="24"/>
    </row>
    <row r="2656" spans="2:14" hidden="1" x14ac:dyDescent="0.25">
      <c r="B2656" s="20">
        <v>28102882</v>
      </c>
      <c r="C2656" s="20"/>
      <c r="D2656" s="20"/>
      <c r="E2656" s="17" t="s">
        <v>8745</v>
      </c>
      <c r="F2656" s="21" t="s">
        <v>41</v>
      </c>
      <c r="G2656" s="21" t="s">
        <v>205</v>
      </c>
      <c r="H2656" s="21" t="s">
        <v>206</v>
      </c>
      <c r="I2656" s="20">
        <v>310501612360</v>
      </c>
      <c r="J2656" s="20" t="s">
        <v>28306</v>
      </c>
      <c r="K2656" s="24">
        <v>43617</v>
      </c>
      <c r="L2656" s="19">
        <v>0</v>
      </c>
      <c r="M2656" s="28">
        <v>599.95000000000005</v>
      </c>
      <c r="N2656" s="24"/>
    </row>
    <row r="2657" spans="2:14" hidden="1" x14ac:dyDescent="0.25">
      <c r="B2657" s="20">
        <v>28103025</v>
      </c>
      <c r="C2657" s="20"/>
      <c r="D2657" s="20"/>
      <c r="E2657" s="17" t="s">
        <v>8746</v>
      </c>
      <c r="F2657" s="21" t="s">
        <v>41</v>
      </c>
      <c r="G2657" s="21" t="s">
        <v>205</v>
      </c>
      <c r="H2657" s="21" t="s">
        <v>206</v>
      </c>
      <c r="I2657" s="20">
        <v>310501612546</v>
      </c>
      <c r="J2657" s="20" t="s">
        <v>28307</v>
      </c>
      <c r="K2657" s="24">
        <v>43617</v>
      </c>
      <c r="L2657" s="19">
        <v>0</v>
      </c>
      <c r="M2657" s="28">
        <v>599.95000000000005</v>
      </c>
      <c r="N2657" s="24"/>
    </row>
    <row r="2658" spans="2:14" hidden="1" x14ac:dyDescent="0.25">
      <c r="B2658" s="20">
        <v>28103026</v>
      </c>
      <c r="C2658" s="20"/>
      <c r="D2658" s="20"/>
      <c r="E2658" s="17" t="s">
        <v>8747</v>
      </c>
      <c r="F2658" s="21" t="s">
        <v>41</v>
      </c>
      <c r="G2658" s="21" t="s">
        <v>205</v>
      </c>
      <c r="H2658" s="21" t="s">
        <v>206</v>
      </c>
      <c r="I2658" s="20">
        <v>310501612548</v>
      </c>
      <c r="J2658" s="20" t="s">
        <v>28308</v>
      </c>
      <c r="K2658" s="24">
        <v>43617</v>
      </c>
      <c r="L2658" s="19">
        <v>0</v>
      </c>
      <c r="M2658" s="28">
        <v>599.95000000000005</v>
      </c>
      <c r="N2658" s="24"/>
    </row>
    <row r="2659" spans="2:14" hidden="1" x14ac:dyDescent="0.25">
      <c r="B2659" s="20">
        <v>28103027</v>
      </c>
      <c r="C2659" s="20"/>
      <c r="D2659" s="20"/>
      <c r="E2659" s="17" t="s">
        <v>8748</v>
      </c>
      <c r="F2659" s="21" t="s">
        <v>41</v>
      </c>
      <c r="G2659" s="21" t="s">
        <v>205</v>
      </c>
      <c r="H2659" s="21" t="s">
        <v>206</v>
      </c>
      <c r="I2659" s="20">
        <v>310501612550</v>
      </c>
      <c r="J2659" s="20" t="s">
        <v>28309</v>
      </c>
      <c r="K2659" s="24">
        <v>43617</v>
      </c>
      <c r="L2659" s="19">
        <v>0</v>
      </c>
      <c r="M2659" s="28">
        <v>599.95000000000005</v>
      </c>
      <c r="N2659" s="24"/>
    </row>
    <row r="2660" spans="2:14" hidden="1" x14ac:dyDescent="0.25">
      <c r="B2660" s="20">
        <v>28103028</v>
      </c>
      <c r="C2660" s="20"/>
      <c r="D2660" s="20"/>
      <c r="E2660" s="17" t="s">
        <v>8749</v>
      </c>
      <c r="F2660" s="21" t="s">
        <v>41</v>
      </c>
      <c r="G2660" s="21" t="s">
        <v>205</v>
      </c>
      <c r="H2660" s="21" t="s">
        <v>206</v>
      </c>
      <c r="I2660" s="20">
        <v>310501612552</v>
      </c>
      <c r="J2660" s="20" t="s">
        <v>28310</v>
      </c>
      <c r="K2660" s="24">
        <v>43617</v>
      </c>
      <c r="L2660" s="19">
        <v>0</v>
      </c>
      <c r="M2660" s="28">
        <v>599.95000000000005</v>
      </c>
      <c r="N2660" s="24"/>
    </row>
    <row r="2661" spans="2:14" hidden="1" x14ac:dyDescent="0.25">
      <c r="B2661" s="20">
        <v>28103029</v>
      </c>
      <c r="C2661" s="20"/>
      <c r="D2661" s="20"/>
      <c r="E2661" s="17" t="s">
        <v>8750</v>
      </c>
      <c r="F2661" s="21" t="s">
        <v>41</v>
      </c>
      <c r="G2661" s="21" t="s">
        <v>205</v>
      </c>
      <c r="H2661" s="21" t="s">
        <v>206</v>
      </c>
      <c r="I2661" s="20">
        <v>310501612554</v>
      </c>
      <c r="J2661" s="20" t="s">
        <v>28311</v>
      </c>
      <c r="K2661" s="24">
        <v>43617</v>
      </c>
      <c r="L2661" s="19">
        <v>0</v>
      </c>
      <c r="M2661" s="28">
        <v>599.95000000000005</v>
      </c>
      <c r="N2661" s="24"/>
    </row>
    <row r="2662" spans="2:14" hidden="1" x14ac:dyDescent="0.25">
      <c r="B2662" s="20">
        <v>28103030</v>
      </c>
      <c r="C2662" s="20"/>
      <c r="D2662" s="20"/>
      <c r="E2662" s="17" t="s">
        <v>8751</v>
      </c>
      <c r="F2662" s="21" t="s">
        <v>41</v>
      </c>
      <c r="G2662" s="21" t="s">
        <v>205</v>
      </c>
      <c r="H2662" s="21" t="s">
        <v>206</v>
      </c>
      <c r="I2662" s="20">
        <v>310501612556</v>
      </c>
      <c r="J2662" s="20" t="s">
        <v>28312</v>
      </c>
      <c r="K2662" s="24">
        <v>43617</v>
      </c>
      <c r="L2662" s="19">
        <v>0</v>
      </c>
      <c r="M2662" s="28">
        <v>599.95000000000005</v>
      </c>
      <c r="N2662" s="24"/>
    </row>
    <row r="2663" spans="2:14" hidden="1" x14ac:dyDescent="0.25">
      <c r="B2663" s="20">
        <v>28103031</v>
      </c>
      <c r="C2663" s="20"/>
      <c r="D2663" s="20"/>
      <c r="E2663" s="17" t="s">
        <v>8752</v>
      </c>
      <c r="F2663" s="21" t="s">
        <v>41</v>
      </c>
      <c r="G2663" s="21" t="s">
        <v>205</v>
      </c>
      <c r="H2663" s="21" t="s">
        <v>206</v>
      </c>
      <c r="I2663" s="20">
        <v>310501612558</v>
      </c>
      <c r="J2663" s="20" t="s">
        <v>28313</v>
      </c>
      <c r="K2663" s="24">
        <v>43617</v>
      </c>
      <c r="L2663" s="19">
        <v>0</v>
      </c>
      <c r="M2663" s="28">
        <v>599.95000000000005</v>
      </c>
      <c r="N2663" s="24"/>
    </row>
    <row r="2664" spans="2:14" hidden="1" x14ac:dyDescent="0.25">
      <c r="B2664" s="20">
        <v>28103032</v>
      </c>
      <c r="C2664" s="20"/>
      <c r="D2664" s="20"/>
      <c r="E2664" s="17" t="s">
        <v>8753</v>
      </c>
      <c r="F2664" s="21" t="s">
        <v>41</v>
      </c>
      <c r="G2664" s="21" t="s">
        <v>205</v>
      </c>
      <c r="H2664" s="21" t="s">
        <v>206</v>
      </c>
      <c r="I2664" s="20">
        <v>310501612560</v>
      </c>
      <c r="J2664" s="20" t="s">
        <v>28314</v>
      </c>
      <c r="K2664" s="24">
        <v>43617</v>
      </c>
      <c r="L2664" s="19">
        <v>0</v>
      </c>
      <c r="M2664" s="28">
        <v>599.95000000000005</v>
      </c>
      <c r="N2664" s="24"/>
    </row>
    <row r="2665" spans="2:14" hidden="1" x14ac:dyDescent="0.25">
      <c r="B2665" s="20">
        <v>28102893</v>
      </c>
      <c r="C2665" s="20"/>
      <c r="D2665" s="20"/>
      <c r="E2665" s="17" t="s">
        <v>8711</v>
      </c>
      <c r="F2665" s="21" t="s">
        <v>41</v>
      </c>
      <c r="G2665" s="21" t="s">
        <v>205</v>
      </c>
      <c r="H2665" s="21" t="s">
        <v>206</v>
      </c>
      <c r="I2665" s="20">
        <v>310511612346</v>
      </c>
      <c r="J2665" s="20" t="s">
        <v>28315</v>
      </c>
      <c r="K2665" s="24">
        <v>43617</v>
      </c>
      <c r="L2665" s="19">
        <v>0</v>
      </c>
      <c r="M2665" s="28">
        <v>599.95000000000005</v>
      </c>
      <c r="N2665" s="24"/>
    </row>
    <row r="2666" spans="2:14" hidden="1" x14ac:dyDescent="0.25">
      <c r="B2666" s="20">
        <v>28102894</v>
      </c>
      <c r="C2666" s="20"/>
      <c r="D2666" s="20"/>
      <c r="E2666" s="17" t="s">
        <v>8712</v>
      </c>
      <c r="F2666" s="21" t="s">
        <v>41</v>
      </c>
      <c r="G2666" s="21" t="s">
        <v>205</v>
      </c>
      <c r="H2666" s="21" t="s">
        <v>206</v>
      </c>
      <c r="I2666" s="20">
        <v>310511612348</v>
      </c>
      <c r="J2666" s="20" t="s">
        <v>28316</v>
      </c>
      <c r="K2666" s="24">
        <v>43617</v>
      </c>
      <c r="L2666" s="19">
        <v>0</v>
      </c>
      <c r="M2666" s="28">
        <v>599.95000000000005</v>
      </c>
      <c r="N2666" s="24"/>
    </row>
    <row r="2667" spans="2:14" hidden="1" x14ac:dyDescent="0.25">
      <c r="B2667" s="20">
        <v>28102895</v>
      </c>
      <c r="C2667" s="20"/>
      <c r="D2667" s="20"/>
      <c r="E2667" s="17" t="s">
        <v>8713</v>
      </c>
      <c r="F2667" s="21" t="s">
        <v>41</v>
      </c>
      <c r="G2667" s="21" t="s">
        <v>205</v>
      </c>
      <c r="H2667" s="21" t="s">
        <v>206</v>
      </c>
      <c r="I2667" s="20">
        <v>310511612350</v>
      </c>
      <c r="J2667" s="20" t="s">
        <v>28317</v>
      </c>
      <c r="K2667" s="24">
        <v>43617</v>
      </c>
      <c r="L2667" s="19">
        <v>0</v>
      </c>
      <c r="M2667" s="28">
        <v>599.95000000000005</v>
      </c>
      <c r="N2667" s="24"/>
    </row>
    <row r="2668" spans="2:14" hidden="1" x14ac:dyDescent="0.25">
      <c r="B2668" s="20">
        <v>28102896</v>
      </c>
      <c r="C2668" s="20"/>
      <c r="D2668" s="20"/>
      <c r="E2668" s="17" t="s">
        <v>8714</v>
      </c>
      <c r="F2668" s="21" t="s">
        <v>41</v>
      </c>
      <c r="G2668" s="21" t="s">
        <v>205</v>
      </c>
      <c r="H2668" s="21" t="s">
        <v>206</v>
      </c>
      <c r="I2668" s="20">
        <v>310511612352</v>
      </c>
      <c r="J2668" s="20" t="s">
        <v>28318</v>
      </c>
      <c r="K2668" s="24">
        <v>43617</v>
      </c>
      <c r="L2668" s="19">
        <v>0</v>
      </c>
      <c r="M2668" s="28">
        <v>599.95000000000005</v>
      </c>
      <c r="N2668" s="24"/>
    </row>
    <row r="2669" spans="2:14" hidden="1" x14ac:dyDescent="0.25">
      <c r="B2669" s="20">
        <v>28102897</v>
      </c>
      <c r="C2669" s="20"/>
      <c r="D2669" s="20"/>
      <c r="E2669" s="17" t="s">
        <v>8715</v>
      </c>
      <c r="F2669" s="21" t="s">
        <v>41</v>
      </c>
      <c r="G2669" s="21" t="s">
        <v>205</v>
      </c>
      <c r="H2669" s="21" t="s">
        <v>206</v>
      </c>
      <c r="I2669" s="20">
        <v>310511612354</v>
      </c>
      <c r="J2669" s="20" t="s">
        <v>28319</v>
      </c>
      <c r="K2669" s="24">
        <v>43617</v>
      </c>
      <c r="L2669" s="19">
        <v>0</v>
      </c>
      <c r="M2669" s="28">
        <v>599.95000000000005</v>
      </c>
      <c r="N2669" s="24"/>
    </row>
    <row r="2670" spans="2:14" hidden="1" x14ac:dyDescent="0.25">
      <c r="B2670" s="20">
        <v>28102898</v>
      </c>
      <c r="C2670" s="20"/>
      <c r="D2670" s="20"/>
      <c r="E2670" s="17" t="s">
        <v>8716</v>
      </c>
      <c r="F2670" s="21" t="s">
        <v>41</v>
      </c>
      <c r="G2670" s="21" t="s">
        <v>205</v>
      </c>
      <c r="H2670" s="21" t="s">
        <v>206</v>
      </c>
      <c r="I2670" s="20">
        <v>310511612356</v>
      </c>
      <c r="J2670" s="20" t="s">
        <v>28320</v>
      </c>
      <c r="K2670" s="24">
        <v>43617</v>
      </c>
      <c r="L2670" s="19">
        <v>0</v>
      </c>
      <c r="M2670" s="28">
        <v>599.95000000000005</v>
      </c>
      <c r="N2670" s="24"/>
    </row>
    <row r="2671" spans="2:14" hidden="1" x14ac:dyDescent="0.25">
      <c r="B2671" s="20">
        <v>28102899</v>
      </c>
      <c r="C2671" s="20"/>
      <c r="D2671" s="20"/>
      <c r="E2671" s="17" t="s">
        <v>8717</v>
      </c>
      <c r="F2671" s="21" t="s">
        <v>41</v>
      </c>
      <c r="G2671" s="21" t="s">
        <v>205</v>
      </c>
      <c r="H2671" s="21" t="s">
        <v>206</v>
      </c>
      <c r="I2671" s="20">
        <v>310511612358</v>
      </c>
      <c r="J2671" s="20" t="s">
        <v>28321</v>
      </c>
      <c r="K2671" s="24">
        <v>43617</v>
      </c>
      <c r="L2671" s="19">
        <v>0</v>
      </c>
      <c r="M2671" s="28">
        <v>599.95000000000005</v>
      </c>
      <c r="N2671" s="24"/>
    </row>
    <row r="2672" spans="2:14" hidden="1" x14ac:dyDescent="0.25">
      <c r="B2672" s="20">
        <v>28102900</v>
      </c>
      <c r="C2672" s="20"/>
      <c r="D2672" s="20"/>
      <c r="E2672" s="17" t="s">
        <v>8718</v>
      </c>
      <c r="F2672" s="21" t="s">
        <v>41</v>
      </c>
      <c r="G2672" s="21" t="s">
        <v>205</v>
      </c>
      <c r="H2672" s="21" t="s">
        <v>206</v>
      </c>
      <c r="I2672" s="20">
        <v>310511612360</v>
      </c>
      <c r="J2672" s="20" t="s">
        <v>28322</v>
      </c>
      <c r="K2672" s="24">
        <v>43617</v>
      </c>
      <c r="L2672" s="19">
        <v>0</v>
      </c>
      <c r="M2672" s="28">
        <v>599.95000000000005</v>
      </c>
      <c r="N2672" s="24"/>
    </row>
    <row r="2673" spans="2:14" hidden="1" x14ac:dyDescent="0.25">
      <c r="B2673" s="20">
        <v>28103017</v>
      </c>
      <c r="C2673" s="20"/>
      <c r="D2673" s="20"/>
      <c r="E2673" s="17" t="s">
        <v>8719</v>
      </c>
      <c r="F2673" s="21" t="s">
        <v>41</v>
      </c>
      <c r="G2673" s="21" t="s">
        <v>205</v>
      </c>
      <c r="H2673" s="21" t="s">
        <v>206</v>
      </c>
      <c r="I2673" s="20">
        <v>310511612546</v>
      </c>
      <c r="J2673" s="20" t="s">
        <v>28323</v>
      </c>
      <c r="K2673" s="24">
        <v>43617</v>
      </c>
      <c r="L2673" s="19">
        <v>0</v>
      </c>
      <c r="M2673" s="28">
        <v>599.95000000000005</v>
      </c>
      <c r="N2673" s="24"/>
    </row>
    <row r="2674" spans="2:14" hidden="1" x14ac:dyDescent="0.25">
      <c r="B2674" s="20">
        <v>28103018</v>
      </c>
      <c r="C2674" s="20"/>
      <c r="D2674" s="20"/>
      <c r="E2674" s="17" t="s">
        <v>8720</v>
      </c>
      <c r="F2674" s="21" t="s">
        <v>41</v>
      </c>
      <c r="G2674" s="21" t="s">
        <v>205</v>
      </c>
      <c r="H2674" s="21" t="s">
        <v>206</v>
      </c>
      <c r="I2674" s="20">
        <v>310511612548</v>
      </c>
      <c r="J2674" s="20" t="s">
        <v>28324</v>
      </c>
      <c r="K2674" s="24">
        <v>43617</v>
      </c>
      <c r="L2674" s="19">
        <v>0</v>
      </c>
      <c r="M2674" s="28">
        <v>599.95000000000005</v>
      </c>
      <c r="N2674" s="24"/>
    </row>
    <row r="2675" spans="2:14" hidden="1" x14ac:dyDescent="0.25">
      <c r="B2675" s="20">
        <v>28103019</v>
      </c>
      <c r="C2675" s="20"/>
      <c r="D2675" s="20"/>
      <c r="E2675" s="17" t="s">
        <v>8721</v>
      </c>
      <c r="F2675" s="21" t="s">
        <v>41</v>
      </c>
      <c r="G2675" s="21" t="s">
        <v>205</v>
      </c>
      <c r="H2675" s="21" t="s">
        <v>206</v>
      </c>
      <c r="I2675" s="20">
        <v>310511612550</v>
      </c>
      <c r="J2675" s="20" t="s">
        <v>28325</v>
      </c>
      <c r="K2675" s="24">
        <v>43617</v>
      </c>
      <c r="L2675" s="19">
        <v>0</v>
      </c>
      <c r="M2675" s="28">
        <v>599.95000000000005</v>
      </c>
      <c r="N2675" s="24"/>
    </row>
    <row r="2676" spans="2:14" hidden="1" x14ac:dyDescent="0.25">
      <c r="B2676" s="20">
        <v>28103020</v>
      </c>
      <c r="C2676" s="20"/>
      <c r="D2676" s="20"/>
      <c r="E2676" s="17" t="s">
        <v>8722</v>
      </c>
      <c r="F2676" s="21" t="s">
        <v>41</v>
      </c>
      <c r="G2676" s="21" t="s">
        <v>205</v>
      </c>
      <c r="H2676" s="21" t="s">
        <v>206</v>
      </c>
      <c r="I2676" s="20">
        <v>310511612552</v>
      </c>
      <c r="J2676" s="20" t="s">
        <v>28326</v>
      </c>
      <c r="K2676" s="24">
        <v>43617</v>
      </c>
      <c r="L2676" s="19">
        <v>0</v>
      </c>
      <c r="M2676" s="28">
        <v>599.95000000000005</v>
      </c>
      <c r="N2676" s="24"/>
    </row>
    <row r="2677" spans="2:14" hidden="1" x14ac:dyDescent="0.25">
      <c r="B2677" s="20">
        <v>28103021</v>
      </c>
      <c r="C2677" s="20"/>
      <c r="D2677" s="20"/>
      <c r="E2677" s="17" t="s">
        <v>8723</v>
      </c>
      <c r="F2677" s="21" t="s">
        <v>41</v>
      </c>
      <c r="G2677" s="21" t="s">
        <v>205</v>
      </c>
      <c r="H2677" s="21" t="s">
        <v>206</v>
      </c>
      <c r="I2677" s="20">
        <v>310511612554</v>
      </c>
      <c r="J2677" s="20" t="s">
        <v>28327</v>
      </c>
      <c r="K2677" s="24">
        <v>43617</v>
      </c>
      <c r="L2677" s="19">
        <v>0</v>
      </c>
      <c r="M2677" s="28">
        <v>599.95000000000005</v>
      </c>
      <c r="N2677" s="24"/>
    </row>
    <row r="2678" spans="2:14" hidden="1" x14ac:dyDescent="0.25">
      <c r="B2678" s="20">
        <v>28103022</v>
      </c>
      <c r="C2678" s="20"/>
      <c r="D2678" s="20"/>
      <c r="E2678" s="17" t="s">
        <v>8724</v>
      </c>
      <c r="F2678" s="21" t="s">
        <v>41</v>
      </c>
      <c r="G2678" s="21" t="s">
        <v>205</v>
      </c>
      <c r="H2678" s="21" t="s">
        <v>206</v>
      </c>
      <c r="I2678" s="20">
        <v>310511612556</v>
      </c>
      <c r="J2678" s="20" t="s">
        <v>28328</v>
      </c>
      <c r="K2678" s="24">
        <v>43617</v>
      </c>
      <c r="L2678" s="19">
        <v>0</v>
      </c>
      <c r="M2678" s="28">
        <v>599.95000000000005</v>
      </c>
      <c r="N2678" s="24"/>
    </row>
    <row r="2679" spans="2:14" hidden="1" x14ac:dyDescent="0.25">
      <c r="B2679" s="20">
        <v>28103023</v>
      </c>
      <c r="C2679" s="20"/>
      <c r="D2679" s="20"/>
      <c r="E2679" s="17" t="s">
        <v>8725</v>
      </c>
      <c r="F2679" s="21" t="s">
        <v>41</v>
      </c>
      <c r="G2679" s="21" t="s">
        <v>205</v>
      </c>
      <c r="H2679" s="21" t="s">
        <v>206</v>
      </c>
      <c r="I2679" s="20">
        <v>310511612558</v>
      </c>
      <c r="J2679" s="20" t="s">
        <v>28329</v>
      </c>
      <c r="K2679" s="24">
        <v>43617</v>
      </c>
      <c r="L2679" s="19">
        <v>0</v>
      </c>
      <c r="M2679" s="28">
        <v>599.95000000000005</v>
      </c>
      <c r="N2679" s="24"/>
    </row>
    <row r="2680" spans="2:14" hidden="1" x14ac:dyDescent="0.25">
      <c r="B2680" s="20">
        <v>28103024</v>
      </c>
      <c r="C2680" s="20"/>
      <c r="D2680" s="20"/>
      <c r="E2680" s="17" t="s">
        <v>8726</v>
      </c>
      <c r="F2680" s="21" t="s">
        <v>41</v>
      </c>
      <c r="G2680" s="21" t="s">
        <v>205</v>
      </c>
      <c r="H2680" s="21" t="s">
        <v>206</v>
      </c>
      <c r="I2680" s="20">
        <v>310511612560</v>
      </c>
      <c r="J2680" s="20" t="s">
        <v>28330</v>
      </c>
      <c r="K2680" s="24">
        <v>43617</v>
      </c>
      <c r="L2680" s="19">
        <v>0</v>
      </c>
      <c r="M2680" s="28">
        <v>599.95000000000005</v>
      </c>
      <c r="N2680" s="24"/>
    </row>
    <row r="2681" spans="2:14" hidden="1" x14ac:dyDescent="0.25">
      <c r="B2681" s="20">
        <v>28102706</v>
      </c>
      <c r="C2681" s="20"/>
      <c r="D2681" s="20"/>
      <c r="E2681" s="17" t="s">
        <v>8266</v>
      </c>
      <c r="F2681" s="21" t="s">
        <v>41</v>
      </c>
      <c r="G2681" s="21" t="s">
        <v>205</v>
      </c>
      <c r="H2681" s="21" t="s">
        <v>206</v>
      </c>
      <c r="I2681" s="20">
        <v>310651512348</v>
      </c>
      <c r="J2681" s="20" t="s">
        <v>28331</v>
      </c>
      <c r="K2681" s="24">
        <v>42975</v>
      </c>
      <c r="L2681" s="19">
        <v>0</v>
      </c>
      <c r="M2681" s="28">
        <v>799.95</v>
      </c>
      <c r="N2681" s="24"/>
    </row>
    <row r="2682" spans="2:14" hidden="1" x14ac:dyDescent="0.25">
      <c r="B2682" s="20">
        <v>28102707</v>
      </c>
      <c r="C2682" s="20"/>
      <c r="D2682" s="20"/>
      <c r="E2682" s="17" t="s">
        <v>8267</v>
      </c>
      <c r="F2682" s="21" t="s">
        <v>41</v>
      </c>
      <c r="G2682" s="21" t="s">
        <v>205</v>
      </c>
      <c r="H2682" s="21" t="s">
        <v>206</v>
      </c>
      <c r="I2682" s="20">
        <v>310651512350</v>
      </c>
      <c r="J2682" s="20" t="s">
        <v>28332</v>
      </c>
      <c r="K2682" s="24">
        <v>42975</v>
      </c>
      <c r="L2682" s="19">
        <v>0</v>
      </c>
      <c r="M2682" s="28">
        <v>799.95</v>
      </c>
      <c r="N2682" s="24"/>
    </row>
    <row r="2683" spans="2:14" hidden="1" x14ac:dyDescent="0.25">
      <c r="B2683" s="20">
        <v>28102708</v>
      </c>
      <c r="C2683" s="20"/>
      <c r="D2683" s="20"/>
      <c r="E2683" s="17" t="s">
        <v>8268</v>
      </c>
      <c r="F2683" s="21" t="s">
        <v>41</v>
      </c>
      <c r="G2683" s="21" t="s">
        <v>205</v>
      </c>
      <c r="H2683" s="21" t="s">
        <v>206</v>
      </c>
      <c r="I2683" s="20">
        <v>310651512352</v>
      </c>
      <c r="J2683" s="20" t="s">
        <v>28333</v>
      </c>
      <c r="K2683" s="24">
        <v>42975</v>
      </c>
      <c r="L2683" s="19">
        <v>0</v>
      </c>
      <c r="M2683" s="28">
        <v>799.95</v>
      </c>
      <c r="N2683" s="24"/>
    </row>
    <row r="2684" spans="2:14" hidden="1" x14ac:dyDescent="0.25">
      <c r="B2684" s="20">
        <v>28102709</v>
      </c>
      <c r="C2684" s="20"/>
      <c r="D2684" s="20"/>
      <c r="E2684" s="17" t="s">
        <v>8269</v>
      </c>
      <c r="F2684" s="21" t="s">
        <v>41</v>
      </c>
      <c r="G2684" s="21" t="s">
        <v>205</v>
      </c>
      <c r="H2684" s="21" t="s">
        <v>206</v>
      </c>
      <c r="I2684" s="20">
        <v>310651512354</v>
      </c>
      <c r="J2684" s="20" t="s">
        <v>28334</v>
      </c>
      <c r="K2684" s="24">
        <v>42975</v>
      </c>
      <c r="L2684" s="19">
        <v>0</v>
      </c>
      <c r="M2684" s="28">
        <v>799.95</v>
      </c>
      <c r="N2684" s="24"/>
    </row>
    <row r="2685" spans="2:14" hidden="1" x14ac:dyDescent="0.25">
      <c r="B2685" s="20">
        <v>28102710</v>
      </c>
      <c r="C2685" s="20"/>
      <c r="D2685" s="20"/>
      <c r="E2685" s="17" t="s">
        <v>8270</v>
      </c>
      <c r="F2685" s="21" t="s">
        <v>41</v>
      </c>
      <c r="G2685" s="21" t="s">
        <v>205</v>
      </c>
      <c r="H2685" s="21" t="s">
        <v>206</v>
      </c>
      <c r="I2685" s="20">
        <v>310651512356</v>
      </c>
      <c r="J2685" s="20" t="s">
        <v>28335</v>
      </c>
      <c r="K2685" s="24">
        <v>42975</v>
      </c>
      <c r="L2685" s="19">
        <v>0</v>
      </c>
      <c r="M2685" s="28">
        <v>799.95</v>
      </c>
      <c r="N2685" s="24"/>
    </row>
    <row r="2686" spans="2:14" hidden="1" x14ac:dyDescent="0.25">
      <c r="B2686" s="20">
        <v>28102711</v>
      </c>
      <c r="C2686" s="20"/>
      <c r="D2686" s="20"/>
      <c r="E2686" s="17" t="s">
        <v>8271</v>
      </c>
      <c r="F2686" s="21" t="s">
        <v>41</v>
      </c>
      <c r="G2686" s="21" t="s">
        <v>205</v>
      </c>
      <c r="H2686" s="21" t="s">
        <v>206</v>
      </c>
      <c r="I2686" s="20">
        <v>310651512358</v>
      </c>
      <c r="J2686" s="20" t="s">
        <v>28336</v>
      </c>
      <c r="K2686" s="24">
        <v>42975</v>
      </c>
      <c r="L2686" s="19">
        <v>0</v>
      </c>
      <c r="M2686" s="28">
        <v>799.95</v>
      </c>
      <c r="N2686" s="24"/>
    </row>
    <row r="2687" spans="2:14" hidden="1" x14ac:dyDescent="0.25">
      <c r="B2687" s="20">
        <v>28102712</v>
      </c>
      <c r="C2687" s="20"/>
      <c r="D2687" s="20"/>
      <c r="E2687" s="17" t="s">
        <v>8272</v>
      </c>
      <c r="F2687" s="21" t="s">
        <v>41</v>
      </c>
      <c r="G2687" s="21" t="s">
        <v>205</v>
      </c>
      <c r="H2687" s="21" t="s">
        <v>206</v>
      </c>
      <c r="I2687" s="20">
        <v>310651512360</v>
      </c>
      <c r="J2687" s="20" t="s">
        <v>28337</v>
      </c>
      <c r="K2687" s="24">
        <v>42975</v>
      </c>
      <c r="L2687" s="19">
        <v>0</v>
      </c>
      <c r="M2687" s="28">
        <v>799.95</v>
      </c>
      <c r="N2687" s="24"/>
    </row>
    <row r="2688" spans="2:14" hidden="1" x14ac:dyDescent="0.25">
      <c r="B2688" s="20">
        <v>28102727</v>
      </c>
      <c r="C2688" s="20"/>
      <c r="D2688" s="20"/>
      <c r="E2688" s="17" t="s">
        <v>8273</v>
      </c>
      <c r="F2688" s="21" t="s">
        <v>41</v>
      </c>
      <c r="G2688" s="21" t="s">
        <v>205</v>
      </c>
      <c r="H2688" s="21" t="s">
        <v>206</v>
      </c>
      <c r="I2688" s="20">
        <v>310651512548</v>
      </c>
      <c r="J2688" s="20" t="s">
        <v>28338</v>
      </c>
      <c r="K2688" s="24">
        <v>42975</v>
      </c>
      <c r="L2688" s="19">
        <v>0</v>
      </c>
      <c r="M2688" s="28">
        <v>799.95</v>
      </c>
      <c r="N2688" s="24"/>
    </row>
    <row r="2689" spans="2:14" hidden="1" x14ac:dyDescent="0.25">
      <c r="B2689" s="20">
        <v>28102728</v>
      </c>
      <c r="C2689" s="20"/>
      <c r="D2689" s="20"/>
      <c r="E2689" s="17" t="s">
        <v>8274</v>
      </c>
      <c r="F2689" s="21" t="s">
        <v>41</v>
      </c>
      <c r="G2689" s="21" t="s">
        <v>205</v>
      </c>
      <c r="H2689" s="21" t="s">
        <v>206</v>
      </c>
      <c r="I2689" s="20">
        <v>310651512550</v>
      </c>
      <c r="J2689" s="20" t="s">
        <v>28339</v>
      </c>
      <c r="K2689" s="24">
        <v>42975</v>
      </c>
      <c r="L2689" s="19">
        <v>0</v>
      </c>
      <c r="M2689" s="28">
        <v>799.95</v>
      </c>
      <c r="N2689" s="24"/>
    </row>
    <row r="2690" spans="2:14" hidden="1" x14ac:dyDescent="0.25">
      <c r="B2690" s="20">
        <v>28102729</v>
      </c>
      <c r="C2690" s="20"/>
      <c r="D2690" s="20"/>
      <c r="E2690" s="17" t="s">
        <v>8275</v>
      </c>
      <c r="F2690" s="21" t="s">
        <v>41</v>
      </c>
      <c r="G2690" s="21" t="s">
        <v>205</v>
      </c>
      <c r="H2690" s="21" t="s">
        <v>206</v>
      </c>
      <c r="I2690" s="20">
        <v>310651512552</v>
      </c>
      <c r="J2690" s="20" t="s">
        <v>28340</v>
      </c>
      <c r="K2690" s="24">
        <v>42975</v>
      </c>
      <c r="L2690" s="19">
        <v>0</v>
      </c>
      <c r="M2690" s="28">
        <v>799.95</v>
      </c>
      <c r="N2690" s="24"/>
    </row>
    <row r="2691" spans="2:14" hidden="1" x14ac:dyDescent="0.25">
      <c r="B2691" s="20">
        <v>28102730</v>
      </c>
      <c r="C2691" s="20"/>
      <c r="D2691" s="20"/>
      <c r="E2691" s="17" t="s">
        <v>8276</v>
      </c>
      <c r="F2691" s="21" t="s">
        <v>41</v>
      </c>
      <c r="G2691" s="21" t="s">
        <v>205</v>
      </c>
      <c r="H2691" s="21" t="s">
        <v>206</v>
      </c>
      <c r="I2691" s="20">
        <v>310651512554</v>
      </c>
      <c r="J2691" s="20" t="s">
        <v>28341</v>
      </c>
      <c r="K2691" s="24">
        <v>42975</v>
      </c>
      <c r="L2691" s="19">
        <v>0</v>
      </c>
      <c r="M2691" s="28">
        <v>799.95</v>
      </c>
      <c r="N2691" s="24"/>
    </row>
    <row r="2692" spans="2:14" hidden="1" x14ac:dyDescent="0.25">
      <c r="B2692" s="20">
        <v>28102731</v>
      </c>
      <c r="C2692" s="20"/>
      <c r="D2692" s="20"/>
      <c r="E2692" s="17" t="s">
        <v>8277</v>
      </c>
      <c r="F2692" s="21" t="s">
        <v>41</v>
      </c>
      <c r="G2692" s="21" t="s">
        <v>205</v>
      </c>
      <c r="H2692" s="21" t="s">
        <v>206</v>
      </c>
      <c r="I2692" s="20">
        <v>310651512556</v>
      </c>
      <c r="J2692" s="20" t="s">
        <v>28342</v>
      </c>
      <c r="K2692" s="24">
        <v>42975</v>
      </c>
      <c r="L2692" s="19">
        <v>0</v>
      </c>
      <c r="M2692" s="28">
        <v>799.95</v>
      </c>
      <c r="N2692" s="24"/>
    </row>
    <row r="2693" spans="2:14" hidden="1" x14ac:dyDescent="0.25">
      <c r="B2693" s="20">
        <v>28102732</v>
      </c>
      <c r="C2693" s="20"/>
      <c r="D2693" s="20"/>
      <c r="E2693" s="17" t="s">
        <v>8278</v>
      </c>
      <c r="F2693" s="21" t="s">
        <v>41</v>
      </c>
      <c r="G2693" s="21" t="s">
        <v>205</v>
      </c>
      <c r="H2693" s="21" t="s">
        <v>206</v>
      </c>
      <c r="I2693" s="20">
        <v>310651512558</v>
      </c>
      <c r="J2693" s="20" t="s">
        <v>28343</v>
      </c>
      <c r="K2693" s="24">
        <v>42975</v>
      </c>
      <c r="L2693" s="19">
        <v>0</v>
      </c>
      <c r="M2693" s="28">
        <v>799.95</v>
      </c>
      <c r="N2693" s="24"/>
    </row>
    <row r="2694" spans="2:14" hidden="1" x14ac:dyDescent="0.25">
      <c r="B2694" s="20">
        <v>28102733</v>
      </c>
      <c r="C2694" s="20"/>
      <c r="D2694" s="20"/>
      <c r="E2694" s="17" t="s">
        <v>8279</v>
      </c>
      <c r="F2694" s="21" t="s">
        <v>41</v>
      </c>
      <c r="G2694" s="21" t="s">
        <v>205</v>
      </c>
      <c r="H2694" s="21" t="s">
        <v>206</v>
      </c>
      <c r="I2694" s="20">
        <v>310651512560</v>
      </c>
      <c r="J2694" s="20" t="s">
        <v>28344</v>
      </c>
      <c r="K2694" s="24">
        <v>42975</v>
      </c>
      <c r="L2694" s="19">
        <v>0</v>
      </c>
      <c r="M2694" s="28">
        <v>799.95</v>
      </c>
      <c r="N2694" s="24"/>
    </row>
    <row r="2695" spans="2:14" hidden="1" x14ac:dyDescent="0.25">
      <c r="B2695" s="20">
        <v>28102981</v>
      </c>
      <c r="C2695" s="20"/>
      <c r="D2695" s="20"/>
      <c r="E2695" s="17" t="s">
        <v>8464</v>
      </c>
      <c r="F2695" s="21" t="s">
        <v>41</v>
      </c>
      <c r="G2695" s="21" t="s">
        <v>205</v>
      </c>
      <c r="H2695" s="21" t="s">
        <v>206</v>
      </c>
      <c r="I2695" s="20">
        <v>310701681046</v>
      </c>
      <c r="J2695" s="20" t="s">
        <v>28345</v>
      </c>
      <c r="K2695" s="24">
        <v>43405</v>
      </c>
      <c r="L2695" s="19">
        <v>0</v>
      </c>
      <c r="M2695" s="28">
        <v>499.95</v>
      </c>
      <c r="N2695" s="24"/>
    </row>
    <row r="2696" spans="2:14" hidden="1" x14ac:dyDescent="0.25">
      <c r="B2696" s="20">
        <v>28102982</v>
      </c>
      <c r="C2696" s="20"/>
      <c r="D2696" s="20"/>
      <c r="E2696" s="17" t="s">
        <v>8465</v>
      </c>
      <c r="F2696" s="21" t="s">
        <v>41</v>
      </c>
      <c r="G2696" s="21" t="s">
        <v>205</v>
      </c>
      <c r="H2696" s="21" t="s">
        <v>206</v>
      </c>
      <c r="I2696" s="20">
        <v>310701681048</v>
      </c>
      <c r="J2696" s="20" t="s">
        <v>28346</v>
      </c>
      <c r="K2696" s="24">
        <v>43405</v>
      </c>
      <c r="L2696" s="19">
        <v>0</v>
      </c>
      <c r="M2696" s="28">
        <v>499.95</v>
      </c>
      <c r="N2696" s="24"/>
    </row>
    <row r="2697" spans="2:14" hidden="1" x14ac:dyDescent="0.25">
      <c r="B2697" s="20">
        <v>28102983</v>
      </c>
      <c r="C2697" s="20"/>
      <c r="D2697" s="20"/>
      <c r="E2697" s="17" t="s">
        <v>8466</v>
      </c>
      <c r="F2697" s="21" t="s">
        <v>41</v>
      </c>
      <c r="G2697" s="21" t="s">
        <v>205</v>
      </c>
      <c r="H2697" s="21" t="s">
        <v>206</v>
      </c>
      <c r="I2697" s="20">
        <v>310701681050</v>
      </c>
      <c r="J2697" s="20" t="s">
        <v>28347</v>
      </c>
      <c r="K2697" s="24">
        <v>43405</v>
      </c>
      <c r="L2697" s="19">
        <v>0</v>
      </c>
      <c r="M2697" s="28">
        <v>499.95</v>
      </c>
      <c r="N2697" s="24"/>
    </row>
    <row r="2698" spans="2:14" hidden="1" x14ac:dyDescent="0.25">
      <c r="B2698" s="20">
        <v>28102984</v>
      </c>
      <c r="C2698" s="20"/>
      <c r="D2698" s="20"/>
      <c r="E2698" s="17" t="s">
        <v>8467</v>
      </c>
      <c r="F2698" s="21" t="s">
        <v>41</v>
      </c>
      <c r="G2698" s="21" t="s">
        <v>205</v>
      </c>
      <c r="H2698" s="21" t="s">
        <v>206</v>
      </c>
      <c r="I2698" s="20">
        <v>310701681052</v>
      </c>
      <c r="J2698" s="20" t="s">
        <v>28348</v>
      </c>
      <c r="K2698" s="24">
        <v>43405</v>
      </c>
      <c r="L2698" s="19">
        <v>0</v>
      </c>
      <c r="M2698" s="28">
        <v>499.95</v>
      </c>
      <c r="N2698" s="24"/>
    </row>
    <row r="2699" spans="2:14" hidden="1" x14ac:dyDescent="0.25">
      <c r="B2699" s="20">
        <v>28102985</v>
      </c>
      <c r="C2699" s="20"/>
      <c r="D2699" s="20"/>
      <c r="E2699" s="17" t="s">
        <v>8468</v>
      </c>
      <c r="F2699" s="21" t="s">
        <v>41</v>
      </c>
      <c r="G2699" s="21" t="s">
        <v>205</v>
      </c>
      <c r="H2699" s="21" t="s">
        <v>206</v>
      </c>
      <c r="I2699" s="20">
        <v>310701681054</v>
      </c>
      <c r="J2699" s="20" t="s">
        <v>28349</v>
      </c>
      <c r="K2699" s="24">
        <v>43405</v>
      </c>
      <c r="L2699" s="19">
        <v>0</v>
      </c>
      <c r="M2699" s="28">
        <v>499.95</v>
      </c>
      <c r="N2699" s="24"/>
    </row>
    <row r="2700" spans="2:14" hidden="1" x14ac:dyDescent="0.25">
      <c r="B2700" s="20">
        <v>28102986</v>
      </c>
      <c r="C2700" s="20"/>
      <c r="D2700" s="20"/>
      <c r="E2700" s="17" t="s">
        <v>8469</v>
      </c>
      <c r="F2700" s="21" t="s">
        <v>41</v>
      </c>
      <c r="G2700" s="21" t="s">
        <v>205</v>
      </c>
      <c r="H2700" s="21" t="s">
        <v>206</v>
      </c>
      <c r="I2700" s="20">
        <v>310701681056</v>
      </c>
      <c r="J2700" s="20" t="s">
        <v>28350</v>
      </c>
      <c r="K2700" s="24">
        <v>43405</v>
      </c>
      <c r="L2700" s="19">
        <v>0</v>
      </c>
      <c r="M2700" s="28">
        <v>499.95</v>
      </c>
      <c r="N2700" s="24"/>
    </row>
    <row r="2701" spans="2:14" hidden="1" x14ac:dyDescent="0.25">
      <c r="B2701" s="20">
        <v>28102987</v>
      </c>
      <c r="C2701" s="20"/>
      <c r="D2701" s="20"/>
      <c r="E2701" s="17" t="s">
        <v>8470</v>
      </c>
      <c r="F2701" s="21" t="s">
        <v>41</v>
      </c>
      <c r="G2701" s="21" t="s">
        <v>205</v>
      </c>
      <c r="H2701" s="21" t="s">
        <v>206</v>
      </c>
      <c r="I2701" s="20">
        <v>310701681058</v>
      </c>
      <c r="J2701" s="20" t="s">
        <v>28351</v>
      </c>
      <c r="K2701" s="24">
        <v>43405</v>
      </c>
      <c r="L2701" s="19">
        <v>0</v>
      </c>
      <c r="M2701" s="28">
        <v>499.95</v>
      </c>
      <c r="N2701" s="24"/>
    </row>
    <row r="2702" spans="2:14" hidden="1" x14ac:dyDescent="0.25">
      <c r="B2702" s="20">
        <v>28102988</v>
      </c>
      <c r="C2702" s="20"/>
      <c r="D2702" s="20"/>
      <c r="E2702" s="17" t="s">
        <v>8471</v>
      </c>
      <c r="F2702" s="21" t="s">
        <v>41</v>
      </c>
      <c r="G2702" s="21" t="s">
        <v>205</v>
      </c>
      <c r="H2702" s="21" t="s">
        <v>206</v>
      </c>
      <c r="I2702" s="20">
        <v>310701681060</v>
      </c>
      <c r="J2702" s="20" t="s">
        <v>28352</v>
      </c>
      <c r="K2702" s="24">
        <v>43405</v>
      </c>
      <c r="L2702" s="19">
        <v>0</v>
      </c>
      <c r="M2702" s="28">
        <v>499.95</v>
      </c>
      <c r="N2702" s="24"/>
    </row>
    <row r="2703" spans="2:14" hidden="1" x14ac:dyDescent="0.25">
      <c r="B2703" s="20">
        <v>28102620</v>
      </c>
      <c r="C2703" s="20"/>
      <c r="D2703" s="20"/>
      <c r="E2703" s="17" t="s">
        <v>8761</v>
      </c>
      <c r="F2703" s="21" t="s">
        <v>41</v>
      </c>
      <c r="G2703" s="21" t="s">
        <v>205</v>
      </c>
      <c r="H2703" s="21" t="s">
        <v>206</v>
      </c>
      <c r="I2703" s="20">
        <v>310851421348</v>
      </c>
      <c r="J2703" s="20" t="s">
        <v>28369</v>
      </c>
      <c r="K2703" s="24">
        <v>42975</v>
      </c>
      <c r="L2703" s="19">
        <v>0</v>
      </c>
      <c r="M2703" s="28">
        <v>999.95</v>
      </c>
      <c r="N2703" s="24"/>
    </row>
    <row r="2704" spans="2:14" hidden="1" x14ac:dyDescent="0.25">
      <c r="B2704" s="20">
        <v>28102621</v>
      </c>
      <c r="C2704" s="20"/>
      <c r="D2704" s="20"/>
      <c r="E2704" s="17" t="s">
        <v>8762</v>
      </c>
      <c r="F2704" s="21" t="s">
        <v>41</v>
      </c>
      <c r="G2704" s="21" t="s">
        <v>205</v>
      </c>
      <c r="H2704" s="21" t="s">
        <v>206</v>
      </c>
      <c r="I2704" s="20">
        <v>310851421350</v>
      </c>
      <c r="J2704" s="20" t="s">
        <v>28370</v>
      </c>
      <c r="K2704" s="24">
        <v>42975</v>
      </c>
      <c r="L2704" s="19">
        <v>0</v>
      </c>
      <c r="M2704" s="28">
        <v>999.95</v>
      </c>
      <c r="N2704" s="24"/>
    </row>
    <row r="2705" spans="2:14" hidden="1" x14ac:dyDescent="0.25">
      <c r="B2705" s="20">
        <v>28102622</v>
      </c>
      <c r="C2705" s="20"/>
      <c r="D2705" s="20"/>
      <c r="E2705" s="17" t="s">
        <v>8763</v>
      </c>
      <c r="F2705" s="21" t="s">
        <v>41</v>
      </c>
      <c r="G2705" s="21" t="s">
        <v>205</v>
      </c>
      <c r="H2705" s="21" t="s">
        <v>206</v>
      </c>
      <c r="I2705" s="20">
        <v>310851421352</v>
      </c>
      <c r="J2705" s="20" t="s">
        <v>28371</v>
      </c>
      <c r="K2705" s="24">
        <v>42975</v>
      </c>
      <c r="L2705" s="19">
        <v>0</v>
      </c>
      <c r="M2705" s="28">
        <v>999.95</v>
      </c>
      <c r="N2705" s="24"/>
    </row>
    <row r="2706" spans="2:14" hidden="1" x14ac:dyDescent="0.25">
      <c r="B2706" s="20">
        <v>28102623</v>
      </c>
      <c r="C2706" s="20"/>
      <c r="D2706" s="20"/>
      <c r="E2706" s="17" t="s">
        <v>8764</v>
      </c>
      <c r="F2706" s="21" t="s">
        <v>41</v>
      </c>
      <c r="G2706" s="21" t="s">
        <v>205</v>
      </c>
      <c r="H2706" s="21" t="s">
        <v>206</v>
      </c>
      <c r="I2706" s="20">
        <v>310851421354</v>
      </c>
      <c r="J2706" s="20" t="s">
        <v>28372</v>
      </c>
      <c r="K2706" s="24">
        <v>42975</v>
      </c>
      <c r="L2706" s="19">
        <v>0</v>
      </c>
      <c r="M2706" s="28">
        <v>999.95</v>
      </c>
      <c r="N2706" s="24"/>
    </row>
    <row r="2707" spans="2:14" hidden="1" x14ac:dyDescent="0.25">
      <c r="B2707" s="20">
        <v>28102624</v>
      </c>
      <c r="C2707" s="20"/>
      <c r="D2707" s="20"/>
      <c r="E2707" s="17" t="s">
        <v>8765</v>
      </c>
      <c r="F2707" s="21" t="s">
        <v>41</v>
      </c>
      <c r="G2707" s="21" t="s">
        <v>205</v>
      </c>
      <c r="H2707" s="21" t="s">
        <v>206</v>
      </c>
      <c r="I2707" s="20">
        <v>310851421356</v>
      </c>
      <c r="J2707" s="20" t="s">
        <v>28373</v>
      </c>
      <c r="K2707" s="24">
        <v>42975</v>
      </c>
      <c r="L2707" s="19">
        <v>0</v>
      </c>
      <c r="M2707" s="28">
        <v>999.95</v>
      </c>
      <c r="N2707" s="24"/>
    </row>
    <row r="2708" spans="2:14" hidden="1" x14ac:dyDescent="0.25">
      <c r="B2708" s="20">
        <v>28102625</v>
      </c>
      <c r="C2708" s="20"/>
      <c r="D2708" s="20"/>
      <c r="E2708" s="17" t="s">
        <v>8766</v>
      </c>
      <c r="F2708" s="21" t="s">
        <v>41</v>
      </c>
      <c r="G2708" s="21" t="s">
        <v>205</v>
      </c>
      <c r="H2708" s="21" t="s">
        <v>206</v>
      </c>
      <c r="I2708" s="20">
        <v>310851421358</v>
      </c>
      <c r="J2708" s="20" t="s">
        <v>28374</v>
      </c>
      <c r="K2708" s="24">
        <v>42975</v>
      </c>
      <c r="L2708" s="19">
        <v>0</v>
      </c>
      <c r="M2708" s="28">
        <v>999.95</v>
      </c>
      <c r="N2708" s="24"/>
    </row>
    <row r="2709" spans="2:14" hidden="1" x14ac:dyDescent="0.25">
      <c r="B2709" s="20">
        <v>28102626</v>
      </c>
      <c r="C2709" s="20"/>
      <c r="D2709" s="20"/>
      <c r="E2709" s="17" t="s">
        <v>8767</v>
      </c>
      <c r="F2709" s="21" t="s">
        <v>41</v>
      </c>
      <c r="G2709" s="21" t="s">
        <v>205</v>
      </c>
      <c r="H2709" s="21" t="s">
        <v>206</v>
      </c>
      <c r="I2709" s="20">
        <v>310851421360</v>
      </c>
      <c r="J2709" s="20" t="s">
        <v>28375</v>
      </c>
      <c r="K2709" s="24">
        <v>42975</v>
      </c>
      <c r="L2709" s="19">
        <v>0</v>
      </c>
      <c r="M2709" s="28">
        <v>999.95</v>
      </c>
      <c r="N2709" s="24"/>
    </row>
    <row r="2710" spans="2:14" hidden="1" x14ac:dyDescent="0.25">
      <c r="B2710" s="20">
        <v>28102627</v>
      </c>
      <c r="C2710" s="20"/>
      <c r="D2710" s="20"/>
      <c r="E2710" s="17" t="s">
        <v>8768</v>
      </c>
      <c r="F2710" s="21" t="s">
        <v>41</v>
      </c>
      <c r="G2710" s="21" t="s">
        <v>205</v>
      </c>
      <c r="H2710" s="21" t="s">
        <v>206</v>
      </c>
      <c r="I2710" s="20">
        <v>310851421548</v>
      </c>
      <c r="J2710" s="20" t="s">
        <v>28376</v>
      </c>
      <c r="K2710" s="24">
        <v>42975</v>
      </c>
      <c r="L2710" s="19">
        <v>0</v>
      </c>
      <c r="M2710" s="28">
        <v>999.95</v>
      </c>
      <c r="N2710" s="24"/>
    </row>
    <row r="2711" spans="2:14" hidden="1" x14ac:dyDescent="0.25">
      <c r="B2711" s="20">
        <v>28102628</v>
      </c>
      <c r="C2711" s="20"/>
      <c r="D2711" s="20"/>
      <c r="E2711" s="17" t="s">
        <v>8769</v>
      </c>
      <c r="F2711" s="21" t="s">
        <v>41</v>
      </c>
      <c r="G2711" s="21" t="s">
        <v>205</v>
      </c>
      <c r="H2711" s="21" t="s">
        <v>206</v>
      </c>
      <c r="I2711" s="20">
        <v>310851421550</v>
      </c>
      <c r="J2711" s="20" t="s">
        <v>28377</v>
      </c>
      <c r="K2711" s="24">
        <v>42975</v>
      </c>
      <c r="L2711" s="19">
        <v>0</v>
      </c>
      <c r="M2711" s="28">
        <v>999.95</v>
      </c>
      <c r="N2711" s="24"/>
    </row>
    <row r="2712" spans="2:14" hidden="1" x14ac:dyDescent="0.25">
      <c r="B2712" s="20">
        <v>28102629</v>
      </c>
      <c r="C2712" s="20"/>
      <c r="D2712" s="20"/>
      <c r="E2712" s="17" t="s">
        <v>8770</v>
      </c>
      <c r="F2712" s="21" t="s">
        <v>41</v>
      </c>
      <c r="G2712" s="21" t="s">
        <v>205</v>
      </c>
      <c r="H2712" s="21" t="s">
        <v>206</v>
      </c>
      <c r="I2712" s="20">
        <v>310851421552</v>
      </c>
      <c r="J2712" s="20" t="s">
        <v>28378</v>
      </c>
      <c r="K2712" s="24">
        <v>42975</v>
      </c>
      <c r="L2712" s="19">
        <v>0</v>
      </c>
      <c r="M2712" s="28">
        <v>999.95</v>
      </c>
      <c r="N2712" s="24"/>
    </row>
    <row r="2713" spans="2:14" hidden="1" x14ac:dyDescent="0.25">
      <c r="B2713" s="20">
        <v>28102630</v>
      </c>
      <c r="C2713" s="20"/>
      <c r="D2713" s="20"/>
      <c r="E2713" s="17" t="s">
        <v>8771</v>
      </c>
      <c r="F2713" s="21" t="s">
        <v>41</v>
      </c>
      <c r="G2713" s="21" t="s">
        <v>205</v>
      </c>
      <c r="H2713" s="21" t="s">
        <v>206</v>
      </c>
      <c r="I2713" s="20">
        <v>310851421554</v>
      </c>
      <c r="J2713" s="20" t="s">
        <v>28379</v>
      </c>
      <c r="K2713" s="24">
        <v>42975</v>
      </c>
      <c r="L2713" s="19">
        <v>0</v>
      </c>
      <c r="M2713" s="28">
        <v>999.95</v>
      </c>
      <c r="N2713" s="24"/>
    </row>
    <row r="2714" spans="2:14" hidden="1" x14ac:dyDescent="0.25">
      <c r="B2714" s="20">
        <v>28102631</v>
      </c>
      <c r="C2714" s="20"/>
      <c r="D2714" s="20"/>
      <c r="E2714" s="17" t="s">
        <v>8772</v>
      </c>
      <c r="F2714" s="21" t="s">
        <v>41</v>
      </c>
      <c r="G2714" s="21" t="s">
        <v>205</v>
      </c>
      <c r="H2714" s="21" t="s">
        <v>206</v>
      </c>
      <c r="I2714" s="20">
        <v>310851421556</v>
      </c>
      <c r="J2714" s="20" t="s">
        <v>28380</v>
      </c>
      <c r="K2714" s="24">
        <v>42975</v>
      </c>
      <c r="L2714" s="19">
        <v>0</v>
      </c>
      <c r="M2714" s="28">
        <v>999.95</v>
      </c>
      <c r="N2714" s="24"/>
    </row>
    <row r="2715" spans="2:14" hidden="1" x14ac:dyDescent="0.25">
      <c r="B2715" s="20">
        <v>28102632</v>
      </c>
      <c r="C2715" s="20"/>
      <c r="D2715" s="20"/>
      <c r="E2715" s="17" t="s">
        <v>8773</v>
      </c>
      <c r="F2715" s="21" t="s">
        <v>41</v>
      </c>
      <c r="G2715" s="21" t="s">
        <v>205</v>
      </c>
      <c r="H2715" s="21" t="s">
        <v>206</v>
      </c>
      <c r="I2715" s="20">
        <v>310851421558</v>
      </c>
      <c r="J2715" s="20" t="s">
        <v>28381</v>
      </c>
      <c r="K2715" s="24">
        <v>42975</v>
      </c>
      <c r="L2715" s="19">
        <v>0</v>
      </c>
      <c r="M2715" s="28">
        <v>999.95</v>
      </c>
      <c r="N2715" s="24"/>
    </row>
    <row r="2716" spans="2:14" hidden="1" x14ac:dyDescent="0.25">
      <c r="B2716" s="20">
        <v>28102633</v>
      </c>
      <c r="C2716" s="20"/>
      <c r="D2716" s="20"/>
      <c r="E2716" s="17" t="s">
        <v>8774</v>
      </c>
      <c r="F2716" s="21" t="s">
        <v>41</v>
      </c>
      <c r="G2716" s="21" t="s">
        <v>205</v>
      </c>
      <c r="H2716" s="21" t="s">
        <v>206</v>
      </c>
      <c r="I2716" s="20">
        <v>310851421560</v>
      </c>
      <c r="J2716" s="20" t="s">
        <v>28382</v>
      </c>
      <c r="K2716" s="24">
        <v>42975</v>
      </c>
      <c r="L2716" s="19">
        <v>0</v>
      </c>
      <c r="M2716" s="28">
        <v>999.95</v>
      </c>
      <c r="N2716" s="24"/>
    </row>
    <row r="2717" spans="2:14" hidden="1" x14ac:dyDescent="0.25">
      <c r="B2717" s="20">
        <v>28130543</v>
      </c>
      <c r="C2717" s="20"/>
      <c r="D2717" s="20"/>
      <c r="E2717" s="17" t="s">
        <v>7673</v>
      </c>
      <c r="F2717" s="21" t="s">
        <v>41</v>
      </c>
      <c r="G2717" s="21" t="s">
        <v>205</v>
      </c>
      <c r="H2717" s="21" t="s">
        <v>206</v>
      </c>
      <c r="I2717" s="20">
        <v>311051412338</v>
      </c>
      <c r="J2717" s="20" t="s">
        <v>28383</v>
      </c>
      <c r="K2717" s="24">
        <v>43617</v>
      </c>
      <c r="L2717" s="19">
        <v>0</v>
      </c>
      <c r="M2717" s="28">
        <v>439.95</v>
      </c>
      <c r="N2717" s="24"/>
    </row>
    <row r="2718" spans="2:14" hidden="1" x14ac:dyDescent="0.25">
      <c r="B2718" s="20">
        <v>28130544</v>
      </c>
      <c r="C2718" s="20"/>
      <c r="D2718" s="20"/>
      <c r="E2718" s="17" t="s">
        <v>7674</v>
      </c>
      <c r="F2718" s="21" t="s">
        <v>41</v>
      </c>
      <c r="G2718" s="21" t="s">
        <v>205</v>
      </c>
      <c r="H2718" s="21" t="s">
        <v>206</v>
      </c>
      <c r="I2718" s="20">
        <v>311051412340</v>
      </c>
      <c r="J2718" s="20" t="s">
        <v>28384</v>
      </c>
      <c r="K2718" s="24">
        <v>43617</v>
      </c>
      <c r="L2718" s="19">
        <v>0</v>
      </c>
      <c r="M2718" s="28">
        <v>439.95</v>
      </c>
      <c r="N2718" s="24"/>
    </row>
    <row r="2719" spans="2:14" hidden="1" x14ac:dyDescent="0.25">
      <c r="B2719" s="20">
        <v>28130545</v>
      </c>
      <c r="C2719" s="20"/>
      <c r="D2719" s="20"/>
      <c r="E2719" s="17" t="s">
        <v>7675</v>
      </c>
      <c r="F2719" s="21" t="s">
        <v>41</v>
      </c>
      <c r="G2719" s="21" t="s">
        <v>205</v>
      </c>
      <c r="H2719" s="21" t="s">
        <v>206</v>
      </c>
      <c r="I2719" s="20">
        <v>311051412342</v>
      </c>
      <c r="J2719" s="20" t="s">
        <v>28385</v>
      </c>
      <c r="K2719" s="24">
        <v>43617</v>
      </c>
      <c r="L2719" s="19">
        <v>0</v>
      </c>
      <c r="M2719" s="28">
        <v>439.95</v>
      </c>
      <c r="N2719" s="24"/>
    </row>
    <row r="2720" spans="2:14" hidden="1" x14ac:dyDescent="0.25">
      <c r="B2720" s="20">
        <v>28130546</v>
      </c>
      <c r="C2720" s="20"/>
      <c r="D2720" s="20"/>
      <c r="E2720" s="17" t="s">
        <v>7676</v>
      </c>
      <c r="F2720" s="21" t="s">
        <v>41</v>
      </c>
      <c r="G2720" s="21" t="s">
        <v>205</v>
      </c>
      <c r="H2720" s="21" t="s">
        <v>206</v>
      </c>
      <c r="I2720" s="20">
        <v>311051412344</v>
      </c>
      <c r="J2720" s="20" t="s">
        <v>28386</v>
      </c>
      <c r="K2720" s="24">
        <v>43617</v>
      </c>
      <c r="L2720" s="19">
        <v>0</v>
      </c>
      <c r="M2720" s="28">
        <v>439.95</v>
      </c>
      <c r="N2720" s="24"/>
    </row>
    <row r="2721" spans="2:14" hidden="1" x14ac:dyDescent="0.25">
      <c r="B2721" s="20">
        <v>28130547</v>
      </c>
      <c r="C2721" s="20"/>
      <c r="D2721" s="20"/>
      <c r="E2721" s="17" t="s">
        <v>7677</v>
      </c>
      <c r="F2721" s="21" t="s">
        <v>41</v>
      </c>
      <c r="G2721" s="21" t="s">
        <v>205</v>
      </c>
      <c r="H2721" s="21" t="s">
        <v>206</v>
      </c>
      <c r="I2721" s="20">
        <v>311051412346</v>
      </c>
      <c r="J2721" s="20" t="s">
        <v>28387</v>
      </c>
      <c r="K2721" s="24">
        <v>43617</v>
      </c>
      <c r="L2721" s="19">
        <v>0</v>
      </c>
      <c r="M2721" s="28">
        <v>439.95</v>
      </c>
      <c r="N2721" s="24"/>
    </row>
    <row r="2722" spans="2:14" hidden="1" x14ac:dyDescent="0.25">
      <c r="B2722" s="20">
        <v>28130548</v>
      </c>
      <c r="C2722" s="20"/>
      <c r="D2722" s="20"/>
      <c r="E2722" s="17" t="s">
        <v>7678</v>
      </c>
      <c r="F2722" s="21" t="s">
        <v>41</v>
      </c>
      <c r="G2722" s="21" t="s">
        <v>205</v>
      </c>
      <c r="H2722" s="21" t="s">
        <v>206</v>
      </c>
      <c r="I2722" s="20">
        <v>311051412348</v>
      </c>
      <c r="J2722" s="20" t="s">
        <v>28388</v>
      </c>
      <c r="K2722" s="24">
        <v>43617</v>
      </c>
      <c r="L2722" s="19">
        <v>0</v>
      </c>
      <c r="M2722" s="28">
        <v>439.95</v>
      </c>
      <c r="N2722" s="24"/>
    </row>
    <row r="2723" spans="2:14" hidden="1" x14ac:dyDescent="0.25">
      <c r="B2723" s="20">
        <v>28130549</v>
      </c>
      <c r="C2723" s="20"/>
      <c r="D2723" s="20"/>
      <c r="E2723" s="17" t="s">
        <v>7679</v>
      </c>
      <c r="F2723" s="21" t="s">
        <v>41</v>
      </c>
      <c r="G2723" s="21" t="s">
        <v>205</v>
      </c>
      <c r="H2723" s="21" t="s">
        <v>206</v>
      </c>
      <c r="I2723" s="20">
        <v>311051412350</v>
      </c>
      <c r="J2723" s="20" t="s">
        <v>28389</v>
      </c>
      <c r="K2723" s="24">
        <v>43617</v>
      </c>
      <c r="L2723" s="19">
        <v>0</v>
      </c>
      <c r="M2723" s="28">
        <v>439.95</v>
      </c>
      <c r="N2723" s="24"/>
    </row>
    <row r="2724" spans="2:14" hidden="1" x14ac:dyDescent="0.25">
      <c r="B2724" s="20">
        <v>28130568</v>
      </c>
      <c r="C2724" s="20"/>
      <c r="D2724" s="20"/>
      <c r="E2724" s="17" t="s">
        <v>7743</v>
      </c>
      <c r="F2724" s="21" t="s">
        <v>41</v>
      </c>
      <c r="G2724" s="21" t="s">
        <v>205</v>
      </c>
      <c r="H2724" s="21" t="s">
        <v>206</v>
      </c>
      <c r="I2724" s="20">
        <v>311061512338</v>
      </c>
      <c r="J2724" s="20" t="s">
        <v>28390</v>
      </c>
      <c r="K2724" s="24">
        <v>43617</v>
      </c>
      <c r="L2724" s="19">
        <v>0</v>
      </c>
      <c r="M2724" s="28">
        <v>439.95</v>
      </c>
      <c r="N2724" s="24"/>
    </row>
    <row r="2725" spans="2:14" hidden="1" x14ac:dyDescent="0.25">
      <c r="B2725" s="20">
        <v>28130569</v>
      </c>
      <c r="C2725" s="20"/>
      <c r="D2725" s="20"/>
      <c r="E2725" s="17" t="s">
        <v>7744</v>
      </c>
      <c r="F2725" s="21" t="s">
        <v>41</v>
      </c>
      <c r="G2725" s="21" t="s">
        <v>205</v>
      </c>
      <c r="H2725" s="21" t="s">
        <v>206</v>
      </c>
      <c r="I2725" s="20">
        <v>311061512340</v>
      </c>
      <c r="J2725" s="20" t="s">
        <v>28391</v>
      </c>
      <c r="K2725" s="24">
        <v>43617</v>
      </c>
      <c r="L2725" s="19">
        <v>0</v>
      </c>
      <c r="M2725" s="28">
        <v>439.95</v>
      </c>
      <c r="N2725" s="24"/>
    </row>
    <row r="2726" spans="2:14" hidden="1" x14ac:dyDescent="0.25">
      <c r="B2726" s="20">
        <v>28130570</v>
      </c>
      <c r="C2726" s="20"/>
      <c r="D2726" s="20"/>
      <c r="E2726" s="17" t="s">
        <v>7745</v>
      </c>
      <c r="F2726" s="21" t="s">
        <v>41</v>
      </c>
      <c r="G2726" s="21" t="s">
        <v>205</v>
      </c>
      <c r="H2726" s="21" t="s">
        <v>206</v>
      </c>
      <c r="I2726" s="20">
        <v>311061512342</v>
      </c>
      <c r="J2726" s="20" t="s">
        <v>28392</v>
      </c>
      <c r="K2726" s="24">
        <v>43617</v>
      </c>
      <c r="L2726" s="19">
        <v>0</v>
      </c>
      <c r="M2726" s="28">
        <v>439.95</v>
      </c>
      <c r="N2726" s="24"/>
    </row>
    <row r="2727" spans="2:14" hidden="1" x14ac:dyDescent="0.25">
      <c r="B2727" s="20">
        <v>28130571</v>
      </c>
      <c r="C2727" s="20"/>
      <c r="D2727" s="20"/>
      <c r="E2727" s="17" t="s">
        <v>7746</v>
      </c>
      <c r="F2727" s="21" t="s">
        <v>41</v>
      </c>
      <c r="G2727" s="21" t="s">
        <v>205</v>
      </c>
      <c r="H2727" s="21" t="s">
        <v>206</v>
      </c>
      <c r="I2727" s="20">
        <v>311061512344</v>
      </c>
      <c r="J2727" s="20" t="s">
        <v>28393</v>
      </c>
      <c r="K2727" s="24">
        <v>43617</v>
      </c>
      <c r="L2727" s="19">
        <v>0</v>
      </c>
      <c r="M2727" s="28">
        <v>439.95</v>
      </c>
      <c r="N2727" s="24"/>
    </row>
    <row r="2728" spans="2:14" hidden="1" x14ac:dyDescent="0.25">
      <c r="B2728" s="20">
        <v>28130572</v>
      </c>
      <c r="C2728" s="20"/>
      <c r="D2728" s="20"/>
      <c r="E2728" s="17" t="s">
        <v>7747</v>
      </c>
      <c r="F2728" s="21" t="s">
        <v>41</v>
      </c>
      <c r="G2728" s="21" t="s">
        <v>205</v>
      </c>
      <c r="H2728" s="21" t="s">
        <v>206</v>
      </c>
      <c r="I2728" s="20">
        <v>311061512346</v>
      </c>
      <c r="J2728" s="20" t="s">
        <v>28394</v>
      </c>
      <c r="K2728" s="24">
        <v>43617</v>
      </c>
      <c r="L2728" s="19">
        <v>0</v>
      </c>
      <c r="M2728" s="28">
        <v>439.95</v>
      </c>
      <c r="N2728" s="24"/>
    </row>
    <row r="2729" spans="2:14" hidden="1" x14ac:dyDescent="0.25">
      <c r="B2729" s="20">
        <v>28130573</v>
      </c>
      <c r="C2729" s="20"/>
      <c r="D2729" s="20"/>
      <c r="E2729" s="17" t="s">
        <v>7748</v>
      </c>
      <c r="F2729" s="21" t="s">
        <v>41</v>
      </c>
      <c r="G2729" s="21" t="s">
        <v>205</v>
      </c>
      <c r="H2729" s="21" t="s">
        <v>206</v>
      </c>
      <c r="I2729" s="20">
        <v>311061512348</v>
      </c>
      <c r="J2729" s="20" t="s">
        <v>28395</v>
      </c>
      <c r="K2729" s="24">
        <v>43617</v>
      </c>
      <c r="L2729" s="19">
        <v>0</v>
      </c>
      <c r="M2729" s="28">
        <v>439.95</v>
      </c>
      <c r="N2729" s="24"/>
    </row>
    <row r="2730" spans="2:14" hidden="1" x14ac:dyDescent="0.25">
      <c r="B2730" s="20">
        <v>28130574</v>
      </c>
      <c r="C2730" s="20"/>
      <c r="D2730" s="20"/>
      <c r="E2730" s="17" t="s">
        <v>7749</v>
      </c>
      <c r="F2730" s="21" t="s">
        <v>41</v>
      </c>
      <c r="G2730" s="21" t="s">
        <v>205</v>
      </c>
      <c r="H2730" s="21" t="s">
        <v>206</v>
      </c>
      <c r="I2730" s="20">
        <v>311061512350</v>
      </c>
      <c r="J2730" s="20" t="s">
        <v>28396</v>
      </c>
      <c r="K2730" s="24">
        <v>43617</v>
      </c>
      <c r="L2730" s="19">
        <v>0</v>
      </c>
      <c r="M2730" s="28">
        <v>439.95</v>
      </c>
      <c r="N2730" s="24"/>
    </row>
    <row r="2731" spans="2:14" hidden="1" x14ac:dyDescent="0.25">
      <c r="B2731" s="20">
        <v>28130575</v>
      </c>
      <c r="C2731" s="20"/>
      <c r="D2731" s="20"/>
      <c r="E2731" s="17" t="s">
        <v>7785</v>
      </c>
      <c r="F2731" s="21" t="s">
        <v>41</v>
      </c>
      <c r="G2731" s="21" t="s">
        <v>205</v>
      </c>
      <c r="H2731" s="21" t="s">
        <v>206</v>
      </c>
      <c r="I2731" s="20">
        <v>311061521338</v>
      </c>
      <c r="J2731" s="20" t="s">
        <v>28397</v>
      </c>
      <c r="K2731" s="24">
        <v>43617</v>
      </c>
      <c r="L2731" s="19">
        <v>0</v>
      </c>
      <c r="M2731" s="28">
        <v>439.95</v>
      </c>
      <c r="N2731" s="24"/>
    </row>
    <row r="2732" spans="2:14" hidden="1" x14ac:dyDescent="0.25">
      <c r="B2732" s="20">
        <v>28130576</v>
      </c>
      <c r="C2732" s="20"/>
      <c r="D2732" s="20"/>
      <c r="E2732" s="17" t="s">
        <v>7786</v>
      </c>
      <c r="F2732" s="21" t="s">
        <v>41</v>
      </c>
      <c r="G2732" s="21" t="s">
        <v>205</v>
      </c>
      <c r="H2732" s="21" t="s">
        <v>206</v>
      </c>
      <c r="I2732" s="20">
        <v>311061521340</v>
      </c>
      <c r="J2732" s="20" t="s">
        <v>28398</v>
      </c>
      <c r="K2732" s="24">
        <v>43617</v>
      </c>
      <c r="L2732" s="19">
        <v>0</v>
      </c>
      <c r="M2732" s="28">
        <v>439.95</v>
      </c>
      <c r="N2732" s="24"/>
    </row>
    <row r="2733" spans="2:14" hidden="1" x14ac:dyDescent="0.25">
      <c r="B2733" s="20">
        <v>28130577</v>
      </c>
      <c r="C2733" s="20"/>
      <c r="D2733" s="20"/>
      <c r="E2733" s="17" t="s">
        <v>7787</v>
      </c>
      <c r="F2733" s="21" t="s">
        <v>41</v>
      </c>
      <c r="G2733" s="21" t="s">
        <v>205</v>
      </c>
      <c r="H2733" s="21" t="s">
        <v>206</v>
      </c>
      <c r="I2733" s="20">
        <v>311061521342</v>
      </c>
      <c r="J2733" s="20" t="s">
        <v>28399</v>
      </c>
      <c r="K2733" s="24">
        <v>43617</v>
      </c>
      <c r="L2733" s="19">
        <v>0</v>
      </c>
      <c r="M2733" s="28">
        <v>439.95</v>
      </c>
      <c r="N2733" s="24"/>
    </row>
    <row r="2734" spans="2:14" hidden="1" x14ac:dyDescent="0.25">
      <c r="B2734" s="20">
        <v>28130578</v>
      </c>
      <c r="C2734" s="20"/>
      <c r="D2734" s="20"/>
      <c r="E2734" s="17" t="s">
        <v>7788</v>
      </c>
      <c r="F2734" s="21" t="s">
        <v>41</v>
      </c>
      <c r="G2734" s="21" t="s">
        <v>205</v>
      </c>
      <c r="H2734" s="21" t="s">
        <v>206</v>
      </c>
      <c r="I2734" s="20">
        <v>311061521344</v>
      </c>
      <c r="J2734" s="20" t="s">
        <v>28400</v>
      </c>
      <c r="K2734" s="24">
        <v>43617</v>
      </c>
      <c r="L2734" s="19">
        <v>0</v>
      </c>
      <c r="M2734" s="28">
        <v>439.95</v>
      </c>
      <c r="N2734" s="24"/>
    </row>
    <row r="2735" spans="2:14" hidden="1" x14ac:dyDescent="0.25">
      <c r="B2735" s="20">
        <v>28130579</v>
      </c>
      <c r="C2735" s="20"/>
      <c r="D2735" s="20"/>
      <c r="E2735" s="17" t="s">
        <v>7789</v>
      </c>
      <c r="F2735" s="21" t="s">
        <v>41</v>
      </c>
      <c r="G2735" s="21" t="s">
        <v>205</v>
      </c>
      <c r="H2735" s="21" t="s">
        <v>206</v>
      </c>
      <c r="I2735" s="20">
        <v>311061521346</v>
      </c>
      <c r="J2735" s="20" t="s">
        <v>28401</v>
      </c>
      <c r="K2735" s="24">
        <v>43617</v>
      </c>
      <c r="L2735" s="19">
        <v>0</v>
      </c>
      <c r="M2735" s="28">
        <v>439.95</v>
      </c>
      <c r="N2735" s="24"/>
    </row>
    <row r="2736" spans="2:14" hidden="1" x14ac:dyDescent="0.25">
      <c r="B2736" s="20">
        <v>28130580</v>
      </c>
      <c r="C2736" s="20"/>
      <c r="D2736" s="20"/>
      <c r="E2736" s="17" t="s">
        <v>7790</v>
      </c>
      <c r="F2736" s="21" t="s">
        <v>41</v>
      </c>
      <c r="G2736" s="21" t="s">
        <v>205</v>
      </c>
      <c r="H2736" s="21" t="s">
        <v>206</v>
      </c>
      <c r="I2736" s="20">
        <v>311061521348</v>
      </c>
      <c r="J2736" s="20" t="s">
        <v>28402</v>
      </c>
      <c r="K2736" s="24">
        <v>43617</v>
      </c>
      <c r="L2736" s="19">
        <v>0</v>
      </c>
      <c r="M2736" s="28">
        <v>439.95</v>
      </c>
      <c r="N2736" s="24"/>
    </row>
    <row r="2737" spans="2:14" hidden="1" x14ac:dyDescent="0.25">
      <c r="B2737" s="20">
        <v>28130581</v>
      </c>
      <c r="C2737" s="20"/>
      <c r="D2737" s="20"/>
      <c r="E2737" s="17" t="s">
        <v>7791</v>
      </c>
      <c r="F2737" s="21" t="s">
        <v>41</v>
      </c>
      <c r="G2737" s="21" t="s">
        <v>205</v>
      </c>
      <c r="H2737" s="21" t="s">
        <v>206</v>
      </c>
      <c r="I2737" s="20">
        <v>311061521350</v>
      </c>
      <c r="J2737" s="20" t="s">
        <v>28403</v>
      </c>
      <c r="K2737" s="24">
        <v>43617</v>
      </c>
      <c r="L2737" s="19">
        <v>0</v>
      </c>
      <c r="M2737" s="28">
        <v>439.95</v>
      </c>
      <c r="N2737" s="24"/>
    </row>
    <row r="2738" spans="2:14" hidden="1" x14ac:dyDescent="0.25">
      <c r="B2738" s="20">
        <v>28130582</v>
      </c>
      <c r="C2738" s="20"/>
      <c r="D2738" s="20"/>
      <c r="E2738" s="17" t="s">
        <v>7778</v>
      </c>
      <c r="F2738" s="21" t="s">
        <v>41</v>
      </c>
      <c r="G2738" s="21" t="s">
        <v>205</v>
      </c>
      <c r="H2738" s="21" t="s">
        <v>206</v>
      </c>
      <c r="I2738" s="20">
        <v>311061521738</v>
      </c>
      <c r="J2738" s="20" t="s">
        <v>28404</v>
      </c>
      <c r="K2738" s="24">
        <v>43617</v>
      </c>
      <c r="L2738" s="19">
        <v>0</v>
      </c>
      <c r="M2738" s="28">
        <v>439.95</v>
      </c>
      <c r="N2738" s="24"/>
    </row>
    <row r="2739" spans="2:14" hidden="1" x14ac:dyDescent="0.25">
      <c r="B2739" s="20">
        <v>28130583</v>
      </c>
      <c r="C2739" s="20"/>
      <c r="D2739" s="20"/>
      <c r="E2739" s="17" t="s">
        <v>7779</v>
      </c>
      <c r="F2739" s="21" t="s">
        <v>41</v>
      </c>
      <c r="G2739" s="21" t="s">
        <v>205</v>
      </c>
      <c r="H2739" s="21" t="s">
        <v>206</v>
      </c>
      <c r="I2739" s="20">
        <v>311061521740</v>
      </c>
      <c r="J2739" s="20" t="s">
        <v>28405</v>
      </c>
      <c r="K2739" s="24">
        <v>43617</v>
      </c>
      <c r="L2739" s="19">
        <v>0</v>
      </c>
      <c r="M2739" s="28">
        <v>439.95</v>
      </c>
      <c r="N2739" s="24"/>
    </row>
    <row r="2740" spans="2:14" hidden="1" x14ac:dyDescent="0.25">
      <c r="B2740" s="20">
        <v>28130584</v>
      </c>
      <c r="C2740" s="20"/>
      <c r="D2740" s="20"/>
      <c r="E2740" s="17" t="s">
        <v>7780</v>
      </c>
      <c r="F2740" s="21" t="s">
        <v>41</v>
      </c>
      <c r="G2740" s="21" t="s">
        <v>205</v>
      </c>
      <c r="H2740" s="21" t="s">
        <v>206</v>
      </c>
      <c r="I2740" s="20">
        <v>311061521742</v>
      </c>
      <c r="J2740" s="20" t="s">
        <v>28406</v>
      </c>
      <c r="K2740" s="24">
        <v>43617</v>
      </c>
      <c r="L2740" s="19">
        <v>0</v>
      </c>
      <c r="M2740" s="28">
        <v>439.95</v>
      </c>
      <c r="N2740" s="24"/>
    </row>
    <row r="2741" spans="2:14" hidden="1" x14ac:dyDescent="0.25">
      <c r="B2741" s="20">
        <v>28130585</v>
      </c>
      <c r="C2741" s="20"/>
      <c r="D2741" s="20"/>
      <c r="E2741" s="17" t="s">
        <v>7781</v>
      </c>
      <c r="F2741" s="21" t="s">
        <v>41</v>
      </c>
      <c r="G2741" s="21" t="s">
        <v>205</v>
      </c>
      <c r="H2741" s="21" t="s">
        <v>206</v>
      </c>
      <c r="I2741" s="20">
        <v>311061521744</v>
      </c>
      <c r="J2741" s="20" t="s">
        <v>28407</v>
      </c>
      <c r="K2741" s="24">
        <v>43617</v>
      </c>
      <c r="L2741" s="19">
        <v>0</v>
      </c>
      <c r="M2741" s="28">
        <v>439.95</v>
      </c>
      <c r="N2741" s="24"/>
    </row>
    <row r="2742" spans="2:14" hidden="1" x14ac:dyDescent="0.25">
      <c r="B2742" s="20">
        <v>28130586</v>
      </c>
      <c r="C2742" s="20"/>
      <c r="D2742" s="20"/>
      <c r="E2742" s="17" t="s">
        <v>7782</v>
      </c>
      <c r="F2742" s="21" t="s">
        <v>41</v>
      </c>
      <c r="G2742" s="21" t="s">
        <v>205</v>
      </c>
      <c r="H2742" s="21" t="s">
        <v>206</v>
      </c>
      <c r="I2742" s="20">
        <v>311061521746</v>
      </c>
      <c r="J2742" s="20" t="s">
        <v>28408</v>
      </c>
      <c r="K2742" s="24">
        <v>43617</v>
      </c>
      <c r="L2742" s="19">
        <v>0</v>
      </c>
      <c r="M2742" s="28">
        <v>439.95</v>
      </c>
      <c r="N2742" s="24"/>
    </row>
    <row r="2743" spans="2:14" hidden="1" x14ac:dyDescent="0.25">
      <c r="B2743" s="20">
        <v>28130587</v>
      </c>
      <c r="C2743" s="20"/>
      <c r="D2743" s="20"/>
      <c r="E2743" s="17" t="s">
        <v>7783</v>
      </c>
      <c r="F2743" s="21" t="s">
        <v>41</v>
      </c>
      <c r="G2743" s="21" t="s">
        <v>205</v>
      </c>
      <c r="H2743" s="21" t="s">
        <v>206</v>
      </c>
      <c r="I2743" s="20">
        <v>311061521748</v>
      </c>
      <c r="J2743" s="20" t="s">
        <v>28409</v>
      </c>
      <c r="K2743" s="24">
        <v>43617</v>
      </c>
      <c r="L2743" s="19">
        <v>0</v>
      </c>
      <c r="M2743" s="28">
        <v>439.95</v>
      </c>
      <c r="N2743" s="24"/>
    </row>
    <row r="2744" spans="2:14" hidden="1" x14ac:dyDescent="0.25">
      <c r="B2744" s="20">
        <v>28130588</v>
      </c>
      <c r="C2744" s="20"/>
      <c r="D2744" s="20"/>
      <c r="E2744" s="17" t="s">
        <v>7784</v>
      </c>
      <c r="F2744" s="21" t="s">
        <v>41</v>
      </c>
      <c r="G2744" s="21" t="s">
        <v>205</v>
      </c>
      <c r="H2744" s="21" t="s">
        <v>206</v>
      </c>
      <c r="I2744" s="20">
        <v>311061521750</v>
      </c>
      <c r="J2744" s="20" t="s">
        <v>28410</v>
      </c>
      <c r="K2744" s="24">
        <v>43617</v>
      </c>
      <c r="L2744" s="19">
        <v>0</v>
      </c>
      <c r="M2744" s="28">
        <v>439.95</v>
      </c>
      <c r="N2744" s="24"/>
    </row>
    <row r="2745" spans="2:14" hidden="1" x14ac:dyDescent="0.25">
      <c r="B2745" s="20">
        <v>28130531</v>
      </c>
      <c r="C2745" s="20"/>
      <c r="D2745" s="20"/>
      <c r="E2745" s="17" t="s">
        <v>8083</v>
      </c>
      <c r="F2745" s="21" t="s">
        <v>41</v>
      </c>
      <c r="G2745" s="21" t="s">
        <v>205</v>
      </c>
      <c r="H2745" s="21" t="s">
        <v>206</v>
      </c>
      <c r="I2745" s="20">
        <v>311551477942</v>
      </c>
      <c r="J2745" s="20" t="s">
        <v>28411</v>
      </c>
      <c r="K2745" s="24">
        <v>43282</v>
      </c>
      <c r="L2745" s="19">
        <v>0</v>
      </c>
      <c r="M2745" s="28">
        <v>499.95</v>
      </c>
      <c r="N2745" s="24"/>
    </row>
    <row r="2746" spans="2:14" hidden="1" x14ac:dyDescent="0.25">
      <c r="B2746" s="20">
        <v>28130532</v>
      </c>
      <c r="C2746" s="20"/>
      <c r="D2746" s="20"/>
      <c r="E2746" s="17" t="s">
        <v>8084</v>
      </c>
      <c r="F2746" s="21" t="s">
        <v>41</v>
      </c>
      <c r="G2746" s="21" t="s">
        <v>205</v>
      </c>
      <c r="H2746" s="21" t="s">
        <v>206</v>
      </c>
      <c r="I2746" s="20">
        <v>311551477944</v>
      </c>
      <c r="J2746" s="20" t="s">
        <v>28412</v>
      </c>
      <c r="K2746" s="24">
        <v>43282</v>
      </c>
      <c r="L2746" s="19">
        <v>0</v>
      </c>
      <c r="M2746" s="28">
        <v>499.95</v>
      </c>
      <c r="N2746" s="24"/>
    </row>
    <row r="2747" spans="2:14" hidden="1" x14ac:dyDescent="0.25">
      <c r="B2747" s="20">
        <v>28130533</v>
      </c>
      <c r="C2747" s="20"/>
      <c r="D2747" s="20"/>
      <c r="E2747" s="17" t="s">
        <v>8085</v>
      </c>
      <c r="F2747" s="21" t="s">
        <v>41</v>
      </c>
      <c r="G2747" s="21" t="s">
        <v>205</v>
      </c>
      <c r="H2747" s="21" t="s">
        <v>206</v>
      </c>
      <c r="I2747" s="20">
        <v>311551477946</v>
      </c>
      <c r="J2747" s="20" t="s">
        <v>28413</v>
      </c>
      <c r="K2747" s="24">
        <v>43282</v>
      </c>
      <c r="L2747" s="19">
        <v>0</v>
      </c>
      <c r="M2747" s="28">
        <v>499.95</v>
      </c>
      <c r="N2747" s="24"/>
    </row>
    <row r="2748" spans="2:14" hidden="1" x14ac:dyDescent="0.25">
      <c r="B2748" s="20">
        <v>28130535</v>
      </c>
      <c r="C2748" s="20"/>
      <c r="D2748" s="20"/>
      <c r="E2748" s="17" t="s">
        <v>8086</v>
      </c>
      <c r="F2748" s="21" t="s">
        <v>41</v>
      </c>
      <c r="G2748" s="21" t="s">
        <v>205</v>
      </c>
      <c r="H2748" s="21" t="s">
        <v>206</v>
      </c>
      <c r="I2748" s="20">
        <v>311551477950</v>
      </c>
      <c r="J2748" s="20" t="s">
        <v>28414</v>
      </c>
      <c r="K2748" s="24">
        <v>43282</v>
      </c>
      <c r="L2748" s="19">
        <v>0</v>
      </c>
      <c r="M2748" s="28">
        <v>499.95</v>
      </c>
      <c r="N2748" s="24"/>
    </row>
    <row r="2749" spans="2:14" hidden="1" x14ac:dyDescent="0.25">
      <c r="B2749" s="20">
        <v>28203522</v>
      </c>
      <c r="C2749" s="20"/>
      <c r="D2749" s="20"/>
      <c r="E2749" s="17" t="s">
        <v>8596</v>
      </c>
      <c r="F2749" s="21" t="s">
        <v>41</v>
      </c>
      <c r="G2749" s="21" t="s">
        <v>205</v>
      </c>
      <c r="H2749" s="21" t="s">
        <v>206</v>
      </c>
      <c r="I2749" s="20">
        <v>360101691848</v>
      </c>
      <c r="J2749" s="20" t="s">
        <v>28415</v>
      </c>
      <c r="K2749" s="24">
        <v>43282</v>
      </c>
      <c r="L2749" s="19">
        <v>0</v>
      </c>
      <c r="M2749" s="28">
        <v>799.95</v>
      </c>
      <c r="N2749" s="24"/>
    </row>
    <row r="2750" spans="2:14" hidden="1" x14ac:dyDescent="0.25">
      <c r="B2750" s="20">
        <v>28203523</v>
      </c>
      <c r="C2750" s="20"/>
      <c r="D2750" s="20"/>
      <c r="E2750" s="17" t="s">
        <v>8597</v>
      </c>
      <c r="F2750" s="21" t="s">
        <v>41</v>
      </c>
      <c r="G2750" s="21" t="s">
        <v>205</v>
      </c>
      <c r="H2750" s="21" t="s">
        <v>206</v>
      </c>
      <c r="I2750" s="20">
        <v>360101691850</v>
      </c>
      <c r="J2750" s="20" t="s">
        <v>28416</v>
      </c>
      <c r="K2750" s="24">
        <v>43282</v>
      </c>
      <c r="L2750" s="19">
        <v>0</v>
      </c>
      <c r="M2750" s="28">
        <v>799.95</v>
      </c>
      <c r="N2750" s="24"/>
    </row>
    <row r="2751" spans="2:14" hidden="1" x14ac:dyDescent="0.25">
      <c r="B2751" s="20">
        <v>28203524</v>
      </c>
      <c r="C2751" s="20"/>
      <c r="D2751" s="20"/>
      <c r="E2751" s="17" t="s">
        <v>8598</v>
      </c>
      <c r="F2751" s="21" t="s">
        <v>41</v>
      </c>
      <c r="G2751" s="21" t="s">
        <v>205</v>
      </c>
      <c r="H2751" s="21" t="s">
        <v>206</v>
      </c>
      <c r="I2751" s="20">
        <v>360101691852</v>
      </c>
      <c r="J2751" s="20" t="s">
        <v>28417</v>
      </c>
      <c r="K2751" s="24">
        <v>43282</v>
      </c>
      <c r="L2751" s="19">
        <v>0</v>
      </c>
      <c r="M2751" s="28">
        <v>799.95</v>
      </c>
      <c r="N2751" s="24"/>
    </row>
    <row r="2752" spans="2:14" hidden="1" x14ac:dyDescent="0.25">
      <c r="B2752" s="20">
        <v>28203525</v>
      </c>
      <c r="C2752" s="20"/>
      <c r="D2752" s="20"/>
      <c r="E2752" s="17" t="s">
        <v>8599</v>
      </c>
      <c r="F2752" s="21" t="s">
        <v>41</v>
      </c>
      <c r="G2752" s="21" t="s">
        <v>205</v>
      </c>
      <c r="H2752" s="21" t="s">
        <v>206</v>
      </c>
      <c r="I2752" s="20">
        <v>360101691854</v>
      </c>
      <c r="J2752" s="20" t="s">
        <v>28418</v>
      </c>
      <c r="K2752" s="24">
        <v>43282</v>
      </c>
      <c r="L2752" s="19">
        <v>0</v>
      </c>
      <c r="M2752" s="28">
        <v>799.95</v>
      </c>
      <c r="N2752" s="24"/>
    </row>
    <row r="2753" spans="2:14" hidden="1" x14ac:dyDescent="0.25">
      <c r="B2753" s="20">
        <v>28203526</v>
      </c>
      <c r="C2753" s="20"/>
      <c r="D2753" s="20"/>
      <c r="E2753" s="17" t="s">
        <v>8600</v>
      </c>
      <c r="F2753" s="21" t="s">
        <v>41</v>
      </c>
      <c r="G2753" s="21" t="s">
        <v>205</v>
      </c>
      <c r="H2753" s="21" t="s">
        <v>206</v>
      </c>
      <c r="I2753" s="20">
        <v>360101691856</v>
      </c>
      <c r="J2753" s="20" t="s">
        <v>28419</v>
      </c>
      <c r="K2753" s="24">
        <v>43282</v>
      </c>
      <c r="L2753" s="19">
        <v>0</v>
      </c>
      <c r="M2753" s="28">
        <v>799.95</v>
      </c>
      <c r="N2753" s="24"/>
    </row>
    <row r="2754" spans="2:14" hidden="1" x14ac:dyDescent="0.25">
      <c r="B2754" s="20">
        <v>28203527</v>
      </c>
      <c r="C2754" s="20"/>
      <c r="D2754" s="20"/>
      <c r="E2754" s="17" t="s">
        <v>8601</v>
      </c>
      <c r="F2754" s="21" t="s">
        <v>41</v>
      </c>
      <c r="G2754" s="21" t="s">
        <v>205</v>
      </c>
      <c r="H2754" s="21" t="s">
        <v>206</v>
      </c>
      <c r="I2754" s="20">
        <v>360101691858</v>
      </c>
      <c r="J2754" s="20" t="s">
        <v>28420</v>
      </c>
      <c r="K2754" s="24">
        <v>43282</v>
      </c>
      <c r="L2754" s="19">
        <v>0</v>
      </c>
      <c r="M2754" s="28">
        <v>799.95</v>
      </c>
      <c r="N2754" s="24"/>
    </row>
    <row r="2755" spans="2:14" hidden="1" x14ac:dyDescent="0.25">
      <c r="B2755" s="20">
        <v>28203528</v>
      </c>
      <c r="C2755" s="20"/>
      <c r="D2755" s="20"/>
      <c r="E2755" s="17" t="s">
        <v>8602</v>
      </c>
      <c r="F2755" s="21" t="s">
        <v>41</v>
      </c>
      <c r="G2755" s="21" t="s">
        <v>205</v>
      </c>
      <c r="H2755" s="21" t="s">
        <v>206</v>
      </c>
      <c r="I2755" s="20">
        <v>360101691860</v>
      </c>
      <c r="J2755" s="20" t="s">
        <v>28421</v>
      </c>
      <c r="K2755" s="24">
        <v>43282</v>
      </c>
      <c r="L2755" s="19">
        <v>0</v>
      </c>
      <c r="M2755" s="28">
        <v>799.95</v>
      </c>
      <c r="N2755" s="24"/>
    </row>
    <row r="2756" spans="2:14" hidden="1" x14ac:dyDescent="0.25">
      <c r="B2756" s="20">
        <v>28202402</v>
      </c>
      <c r="C2756" s="20"/>
      <c r="D2756" s="20"/>
      <c r="E2756" s="17" t="s">
        <v>9885</v>
      </c>
      <c r="F2756" s="21" t="s">
        <v>41</v>
      </c>
      <c r="G2756" s="21" t="s">
        <v>205</v>
      </c>
      <c r="H2756" s="21" t="s">
        <v>206</v>
      </c>
      <c r="I2756" s="20">
        <v>360201310560</v>
      </c>
      <c r="J2756" s="20" t="s">
        <v>28422</v>
      </c>
      <c r="K2756" s="24">
        <v>42241</v>
      </c>
      <c r="L2756" s="19">
        <v>0</v>
      </c>
      <c r="M2756" s="28">
        <v>899.95</v>
      </c>
      <c r="N2756" s="24"/>
    </row>
    <row r="2757" spans="2:14" hidden="1" x14ac:dyDescent="0.25">
      <c r="B2757" s="20">
        <v>28550087</v>
      </c>
      <c r="C2757" s="20"/>
      <c r="D2757" s="20"/>
      <c r="E2757" s="17" t="s">
        <v>11606</v>
      </c>
      <c r="F2757" s="21" t="s">
        <v>41</v>
      </c>
      <c r="G2757" s="21" t="s">
        <v>205</v>
      </c>
      <c r="H2757" s="21" t="s">
        <v>206</v>
      </c>
      <c r="I2757" s="20">
        <v>362101193854</v>
      </c>
      <c r="J2757" s="20" t="s">
        <v>28423</v>
      </c>
      <c r="K2757" s="24">
        <v>41892</v>
      </c>
      <c r="L2757" s="19">
        <v>0</v>
      </c>
      <c r="M2757" s="28">
        <v>699.95</v>
      </c>
      <c r="N2757" s="24"/>
    </row>
    <row r="2758" spans="2:14" hidden="1" x14ac:dyDescent="0.25">
      <c r="B2758" s="20">
        <v>28550304</v>
      </c>
      <c r="C2758" s="20"/>
      <c r="D2758" s="20"/>
      <c r="E2758" s="17" t="s">
        <v>11599</v>
      </c>
      <c r="F2758" s="21" t="s">
        <v>41</v>
      </c>
      <c r="G2758" s="21" t="s">
        <v>205</v>
      </c>
      <c r="H2758" s="21" t="s">
        <v>206</v>
      </c>
      <c r="I2758" s="20">
        <v>362101691848</v>
      </c>
      <c r="J2758" s="20" t="s">
        <v>28424</v>
      </c>
      <c r="K2758" s="24">
        <v>43282</v>
      </c>
      <c r="L2758" s="19">
        <v>0</v>
      </c>
      <c r="M2758" s="28">
        <v>599.95000000000005</v>
      </c>
      <c r="N2758" s="24"/>
    </row>
    <row r="2759" spans="2:14" hidden="1" x14ac:dyDescent="0.25">
      <c r="B2759" s="20">
        <v>28550305</v>
      </c>
      <c r="C2759" s="20"/>
      <c r="D2759" s="20"/>
      <c r="E2759" s="17" t="s">
        <v>11600</v>
      </c>
      <c r="F2759" s="21" t="s">
        <v>41</v>
      </c>
      <c r="G2759" s="21" t="s">
        <v>205</v>
      </c>
      <c r="H2759" s="21" t="s">
        <v>206</v>
      </c>
      <c r="I2759" s="20">
        <v>362101691850</v>
      </c>
      <c r="J2759" s="20" t="s">
        <v>28425</v>
      </c>
      <c r="K2759" s="24">
        <v>43282</v>
      </c>
      <c r="L2759" s="19">
        <v>0</v>
      </c>
      <c r="M2759" s="28">
        <v>599.95000000000005</v>
      </c>
      <c r="N2759" s="24"/>
    </row>
    <row r="2760" spans="2:14" hidden="1" x14ac:dyDescent="0.25">
      <c r="B2760" s="20">
        <v>28550306</v>
      </c>
      <c r="C2760" s="20"/>
      <c r="D2760" s="20"/>
      <c r="E2760" s="17" t="s">
        <v>11601</v>
      </c>
      <c r="F2760" s="21" t="s">
        <v>41</v>
      </c>
      <c r="G2760" s="21" t="s">
        <v>205</v>
      </c>
      <c r="H2760" s="21" t="s">
        <v>206</v>
      </c>
      <c r="I2760" s="20">
        <v>362101691852</v>
      </c>
      <c r="J2760" s="20" t="s">
        <v>28426</v>
      </c>
      <c r="K2760" s="24">
        <v>43282</v>
      </c>
      <c r="L2760" s="19">
        <v>0</v>
      </c>
      <c r="M2760" s="28">
        <v>599.95000000000005</v>
      </c>
      <c r="N2760" s="24"/>
    </row>
    <row r="2761" spans="2:14" hidden="1" x14ac:dyDescent="0.25">
      <c r="B2761" s="20">
        <v>28550307</v>
      </c>
      <c r="C2761" s="20"/>
      <c r="D2761" s="20"/>
      <c r="E2761" s="17" t="s">
        <v>11602</v>
      </c>
      <c r="F2761" s="21" t="s">
        <v>41</v>
      </c>
      <c r="G2761" s="21" t="s">
        <v>205</v>
      </c>
      <c r="H2761" s="21" t="s">
        <v>206</v>
      </c>
      <c r="I2761" s="20">
        <v>362101691854</v>
      </c>
      <c r="J2761" s="20" t="s">
        <v>28427</v>
      </c>
      <c r="K2761" s="24">
        <v>43282</v>
      </c>
      <c r="L2761" s="19">
        <v>0</v>
      </c>
      <c r="M2761" s="28">
        <v>599.95000000000005</v>
      </c>
      <c r="N2761" s="24"/>
    </row>
    <row r="2762" spans="2:14" hidden="1" x14ac:dyDescent="0.25">
      <c r="B2762" s="20">
        <v>28550308</v>
      </c>
      <c r="C2762" s="20"/>
      <c r="D2762" s="20"/>
      <c r="E2762" s="17" t="s">
        <v>11603</v>
      </c>
      <c r="F2762" s="21" t="s">
        <v>41</v>
      </c>
      <c r="G2762" s="21" t="s">
        <v>205</v>
      </c>
      <c r="H2762" s="21" t="s">
        <v>206</v>
      </c>
      <c r="I2762" s="20">
        <v>362101691856</v>
      </c>
      <c r="J2762" s="20" t="s">
        <v>28428</v>
      </c>
      <c r="K2762" s="24">
        <v>43282</v>
      </c>
      <c r="L2762" s="19">
        <v>0</v>
      </c>
      <c r="M2762" s="28">
        <v>599.95000000000005</v>
      </c>
      <c r="N2762" s="24"/>
    </row>
    <row r="2763" spans="2:14" hidden="1" x14ac:dyDescent="0.25">
      <c r="B2763" s="20">
        <v>28550309</v>
      </c>
      <c r="C2763" s="20"/>
      <c r="D2763" s="20"/>
      <c r="E2763" s="17" t="s">
        <v>11604</v>
      </c>
      <c r="F2763" s="21" t="s">
        <v>41</v>
      </c>
      <c r="G2763" s="21" t="s">
        <v>205</v>
      </c>
      <c r="H2763" s="21" t="s">
        <v>206</v>
      </c>
      <c r="I2763" s="20">
        <v>362101691858</v>
      </c>
      <c r="J2763" s="20" t="s">
        <v>28429</v>
      </c>
      <c r="K2763" s="24">
        <v>43282</v>
      </c>
      <c r="L2763" s="19">
        <v>0</v>
      </c>
      <c r="M2763" s="28">
        <v>599.95000000000005</v>
      </c>
      <c r="N2763" s="24"/>
    </row>
    <row r="2764" spans="2:14" hidden="1" x14ac:dyDescent="0.25">
      <c r="B2764" s="20">
        <v>28550310</v>
      </c>
      <c r="C2764" s="20"/>
      <c r="D2764" s="20"/>
      <c r="E2764" s="17" t="s">
        <v>11605</v>
      </c>
      <c r="F2764" s="21" t="s">
        <v>41</v>
      </c>
      <c r="G2764" s="21" t="s">
        <v>205</v>
      </c>
      <c r="H2764" s="21" t="s">
        <v>206</v>
      </c>
      <c r="I2764" s="20">
        <v>362101691860</v>
      </c>
      <c r="J2764" s="20" t="s">
        <v>28430</v>
      </c>
      <c r="K2764" s="24">
        <v>43282</v>
      </c>
      <c r="L2764" s="19">
        <v>0</v>
      </c>
      <c r="M2764" s="28">
        <v>599.95000000000005</v>
      </c>
      <c r="N2764" s="24"/>
    </row>
    <row r="2765" spans="2:14" hidden="1" x14ac:dyDescent="0.25">
      <c r="B2765" s="20">
        <v>28130707</v>
      </c>
      <c r="C2765" s="20"/>
      <c r="D2765" s="20"/>
      <c r="E2765" s="17" t="s">
        <v>7846</v>
      </c>
      <c r="F2765" s="21" t="s">
        <v>41</v>
      </c>
      <c r="G2765" s="21" t="s">
        <v>205</v>
      </c>
      <c r="H2765" s="21" t="s">
        <v>206</v>
      </c>
      <c r="I2765" s="20">
        <v>3111016123938</v>
      </c>
      <c r="J2765" s="20" t="s">
        <v>28431</v>
      </c>
      <c r="K2765" s="24">
        <v>43497</v>
      </c>
      <c r="L2765" s="19">
        <v>0</v>
      </c>
      <c r="M2765" s="28">
        <v>499.95</v>
      </c>
      <c r="N2765" s="24"/>
    </row>
    <row r="2766" spans="2:14" hidden="1" x14ac:dyDescent="0.25">
      <c r="B2766" s="20">
        <v>28130708</v>
      </c>
      <c r="C2766" s="20"/>
      <c r="D2766" s="20"/>
      <c r="E2766" s="17" t="s">
        <v>7847</v>
      </c>
      <c r="F2766" s="21" t="s">
        <v>41</v>
      </c>
      <c r="G2766" s="21" t="s">
        <v>205</v>
      </c>
      <c r="H2766" s="21" t="s">
        <v>206</v>
      </c>
      <c r="I2766" s="20">
        <v>3111016123940</v>
      </c>
      <c r="J2766" s="20" t="s">
        <v>28432</v>
      </c>
      <c r="K2766" s="24">
        <v>43497</v>
      </c>
      <c r="L2766" s="19">
        <v>0</v>
      </c>
      <c r="M2766" s="28">
        <v>499.95</v>
      </c>
      <c r="N2766" s="24"/>
    </row>
    <row r="2767" spans="2:14" hidden="1" x14ac:dyDescent="0.25">
      <c r="B2767" s="20">
        <v>28130709</v>
      </c>
      <c r="C2767" s="20"/>
      <c r="D2767" s="20"/>
      <c r="E2767" s="17" t="s">
        <v>7848</v>
      </c>
      <c r="F2767" s="21" t="s">
        <v>41</v>
      </c>
      <c r="G2767" s="21" t="s">
        <v>205</v>
      </c>
      <c r="H2767" s="21" t="s">
        <v>206</v>
      </c>
      <c r="I2767" s="20">
        <v>3111016123942</v>
      </c>
      <c r="J2767" s="20" t="s">
        <v>28433</v>
      </c>
      <c r="K2767" s="24">
        <v>43497</v>
      </c>
      <c r="L2767" s="19">
        <v>0</v>
      </c>
      <c r="M2767" s="28">
        <v>499.95</v>
      </c>
      <c r="N2767" s="24"/>
    </row>
    <row r="2768" spans="2:14" hidden="1" x14ac:dyDescent="0.25">
      <c r="B2768" s="20">
        <v>28130710</v>
      </c>
      <c r="C2768" s="20"/>
      <c r="D2768" s="20"/>
      <c r="E2768" s="17" t="s">
        <v>7849</v>
      </c>
      <c r="F2768" s="21" t="s">
        <v>41</v>
      </c>
      <c r="G2768" s="21" t="s">
        <v>205</v>
      </c>
      <c r="H2768" s="21" t="s">
        <v>206</v>
      </c>
      <c r="I2768" s="20">
        <v>3111016123944</v>
      </c>
      <c r="J2768" s="20" t="s">
        <v>28434</v>
      </c>
      <c r="K2768" s="24">
        <v>43497</v>
      </c>
      <c r="L2768" s="19">
        <v>0</v>
      </c>
      <c r="M2768" s="28">
        <v>499.95</v>
      </c>
      <c r="N2768" s="24"/>
    </row>
    <row r="2769" spans="2:14" hidden="1" x14ac:dyDescent="0.25">
      <c r="B2769" s="20">
        <v>28130711</v>
      </c>
      <c r="C2769" s="20"/>
      <c r="D2769" s="20"/>
      <c r="E2769" s="17" t="s">
        <v>7850</v>
      </c>
      <c r="F2769" s="21" t="s">
        <v>41</v>
      </c>
      <c r="G2769" s="21" t="s">
        <v>205</v>
      </c>
      <c r="H2769" s="21" t="s">
        <v>206</v>
      </c>
      <c r="I2769" s="20">
        <v>3111016123946</v>
      </c>
      <c r="J2769" s="20" t="s">
        <v>28435</v>
      </c>
      <c r="K2769" s="24">
        <v>43497</v>
      </c>
      <c r="L2769" s="19">
        <v>0</v>
      </c>
      <c r="M2769" s="28">
        <v>499.95</v>
      </c>
      <c r="N2769" s="24"/>
    </row>
    <row r="2770" spans="2:14" hidden="1" x14ac:dyDescent="0.25">
      <c r="B2770" s="20">
        <v>28130712</v>
      </c>
      <c r="C2770" s="20"/>
      <c r="D2770" s="20"/>
      <c r="E2770" s="17" t="s">
        <v>7851</v>
      </c>
      <c r="F2770" s="21" t="s">
        <v>41</v>
      </c>
      <c r="G2770" s="21" t="s">
        <v>205</v>
      </c>
      <c r="H2770" s="21" t="s">
        <v>206</v>
      </c>
      <c r="I2770" s="20">
        <v>3111016123948</v>
      </c>
      <c r="J2770" s="20" t="s">
        <v>28436</v>
      </c>
      <c r="K2770" s="24">
        <v>43497</v>
      </c>
      <c r="L2770" s="19">
        <v>0</v>
      </c>
      <c r="M2770" s="28">
        <v>499.95</v>
      </c>
      <c r="N2770" s="24"/>
    </row>
    <row r="2771" spans="2:14" hidden="1" x14ac:dyDescent="0.25">
      <c r="B2771" s="20">
        <v>28130713</v>
      </c>
      <c r="C2771" s="20"/>
      <c r="D2771" s="20"/>
      <c r="E2771" s="17" t="s">
        <v>7852</v>
      </c>
      <c r="F2771" s="21" t="s">
        <v>41</v>
      </c>
      <c r="G2771" s="21" t="s">
        <v>205</v>
      </c>
      <c r="H2771" s="21" t="s">
        <v>206</v>
      </c>
      <c r="I2771" s="20">
        <v>3111016123950</v>
      </c>
      <c r="J2771" s="20" t="s">
        <v>28437</v>
      </c>
      <c r="K2771" s="24">
        <v>43497</v>
      </c>
      <c r="L2771" s="19">
        <v>0</v>
      </c>
      <c r="M2771" s="28">
        <v>499.95</v>
      </c>
      <c r="N2771" s="24"/>
    </row>
    <row r="2772" spans="2:14" hidden="1" x14ac:dyDescent="0.25">
      <c r="B2772" s="20">
        <v>28130714</v>
      </c>
      <c r="C2772" s="20"/>
      <c r="D2772" s="20"/>
      <c r="E2772" s="17" t="s">
        <v>7832</v>
      </c>
      <c r="F2772" s="21" t="s">
        <v>41</v>
      </c>
      <c r="G2772" s="21" t="s">
        <v>205</v>
      </c>
      <c r="H2772" s="21" t="s">
        <v>206</v>
      </c>
      <c r="I2772" s="20">
        <v>3111116123938</v>
      </c>
      <c r="J2772" s="20" t="s">
        <v>28438</v>
      </c>
      <c r="K2772" s="24">
        <v>43497</v>
      </c>
      <c r="L2772" s="19">
        <v>0</v>
      </c>
      <c r="M2772" s="28">
        <v>499.95</v>
      </c>
      <c r="N2772" s="24"/>
    </row>
    <row r="2773" spans="2:14" hidden="1" x14ac:dyDescent="0.25">
      <c r="B2773" s="20">
        <v>28130715</v>
      </c>
      <c r="C2773" s="20"/>
      <c r="D2773" s="20"/>
      <c r="E2773" s="17" t="s">
        <v>7833</v>
      </c>
      <c r="F2773" s="21" t="s">
        <v>41</v>
      </c>
      <c r="G2773" s="21" t="s">
        <v>205</v>
      </c>
      <c r="H2773" s="21" t="s">
        <v>206</v>
      </c>
      <c r="I2773" s="20">
        <v>3111116123940</v>
      </c>
      <c r="J2773" s="20" t="s">
        <v>28439</v>
      </c>
      <c r="K2773" s="24">
        <v>43497</v>
      </c>
      <c r="L2773" s="19">
        <v>0</v>
      </c>
      <c r="M2773" s="28">
        <v>499.95</v>
      </c>
      <c r="N2773" s="24"/>
    </row>
    <row r="2774" spans="2:14" hidden="1" x14ac:dyDescent="0.25">
      <c r="B2774" s="20">
        <v>28130716</v>
      </c>
      <c r="C2774" s="20"/>
      <c r="D2774" s="20"/>
      <c r="E2774" s="17" t="s">
        <v>7834</v>
      </c>
      <c r="F2774" s="21" t="s">
        <v>41</v>
      </c>
      <c r="G2774" s="21" t="s">
        <v>205</v>
      </c>
      <c r="H2774" s="21" t="s">
        <v>206</v>
      </c>
      <c r="I2774" s="20">
        <v>3111116123942</v>
      </c>
      <c r="J2774" s="20" t="s">
        <v>28440</v>
      </c>
      <c r="K2774" s="24">
        <v>43497</v>
      </c>
      <c r="L2774" s="19">
        <v>0</v>
      </c>
      <c r="M2774" s="28">
        <v>499.95</v>
      </c>
      <c r="N2774" s="24"/>
    </row>
    <row r="2775" spans="2:14" hidden="1" x14ac:dyDescent="0.25">
      <c r="B2775" s="20">
        <v>28130717</v>
      </c>
      <c r="C2775" s="20"/>
      <c r="D2775" s="20"/>
      <c r="E2775" s="17" t="s">
        <v>7835</v>
      </c>
      <c r="F2775" s="21" t="s">
        <v>41</v>
      </c>
      <c r="G2775" s="21" t="s">
        <v>205</v>
      </c>
      <c r="H2775" s="21" t="s">
        <v>206</v>
      </c>
      <c r="I2775" s="20">
        <v>3111116123944</v>
      </c>
      <c r="J2775" s="20" t="s">
        <v>28441</v>
      </c>
      <c r="K2775" s="24">
        <v>43497</v>
      </c>
      <c r="L2775" s="19">
        <v>0</v>
      </c>
      <c r="M2775" s="28">
        <v>499.95</v>
      </c>
      <c r="N2775" s="24"/>
    </row>
    <row r="2776" spans="2:14" hidden="1" x14ac:dyDescent="0.25">
      <c r="B2776" s="20">
        <v>28130718</v>
      </c>
      <c r="C2776" s="20"/>
      <c r="D2776" s="20"/>
      <c r="E2776" s="17" t="s">
        <v>7836</v>
      </c>
      <c r="F2776" s="21" t="s">
        <v>41</v>
      </c>
      <c r="G2776" s="21" t="s">
        <v>205</v>
      </c>
      <c r="H2776" s="21" t="s">
        <v>206</v>
      </c>
      <c r="I2776" s="20">
        <v>3111116123946</v>
      </c>
      <c r="J2776" s="20" t="s">
        <v>28442</v>
      </c>
      <c r="K2776" s="24">
        <v>43497</v>
      </c>
      <c r="L2776" s="19">
        <v>0</v>
      </c>
      <c r="M2776" s="28">
        <v>499.95</v>
      </c>
      <c r="N2776" s="24"/>
    </row>
    <row r="2777" spans="2:14" hidden="1" x14ac:dyDescent="0.25">
      <c r="B2777" s="20">
        <v>28130719</v>
      </c>
      <c r="C2777" s="20"/>
      <c r="D2777" s="20"/>
      <c r="E2777" s="17" t="s">
        <v>7837</v>
      </c>
      <c r="F2777" s="21" t="s">
        <v>41</v>
      </c>
      <c r="G2777" s="21" t="s">
        <v>205</v>
      </c>
      <c r="H2777" s="21" t="s">
        <v>206</v>
      </c>
      <c r="I2777" s="20">
        <v>3111116123948</v>
      </c>
      <c r="J2777" s="20" t="s">
        <v>28443</v>
      </c>
      <c r="K2777" s="24">
        <v>43497</v>
      </c>
      <c r="L2777" s="19">
        <v>0</v>
      </c>
      <c r="M2777" s="28">
        <v>499.95</v>
      </c>
      <c r="N2777" s="24"/>
    </row>
    <row r="2778" spans="2:14" hidden="1" x14ac:dyDescent="0.25">
      <c r="B2778" s="20">
        <v>28130720</v>
      </c>
      <c r="C2778" s="20"/>
      <c r="D2778" s="20"/>
      <c r="E2778" s="17" t="s">
        <v>7838</v>
      </c>
      <c r="F2778" s="21" t="s">
        <v>41</v>
      </c>
      <c r="G2778" s="21" t="s">
        <v>205</v>
      </c>
      <c r="H2778" s="21" t="s">
        <v>206</v>
      </c>
      <c r="I2778" s="20">
        <v>3111116123950</v>
      </c>
      <c r="J2778" s="20" t="s">
        <v>28444</v>
      </c>
      <c r="K2778" s="24">
        <v>43497</v>
      </c>
      <c r="L2778" s="19">
        <v>0</v>
      </c>
      <c r="M2778" s="28">
        <v>499.95</v>
      </c>
      <c r="N2778" s="24"/>
    </row>
    <row r="2779" spans="2:14" hidden="1" x14ac:dyDescent="0.25">
      <c r="B2779" s="20">
        <v>28130644</v>
      </c>
      <c r="C2779" s="20"/>
      <c r="D2779" s="20"/>
      <c r="E2779" s="17" t="s">
        <v>7615</v>
      </c>
      <c r="F2779" s="21" t="s">
        <v>41</v>
      </c>
      <c r="G2779" s="21" t="s">
        <v>205</v>
      </c>
      <c r="H2779" s="21" t="s">
        <v>206</v>
      </c>
      <c r="I2779" s="20">
        <v>3112016123938</v>
      </c>
      <c r="J2779" s="20" t="s">
        <v>28445</v>
      </c>
      <c r="K2779" s="24">
        <v>43282</v>
      </c>
      <c r="L2779" s="19">
        <v>0</v>
      </c>
      <c r="M2779" s="28">
        <v>489.95</v>
      </c>
      <c r="N2779" s="24"/>
    </row>
    <row r="2780" spans="2:14" hidden="1" x14ac:dyDescent="0.25">
      <c r="B2780" s="20">
        <v>28130645</v>
      </c>
      <c r="C2780" s="20"/>
      <c r="D2780" s="20"/>
      <c r="E2780" s="17" t="s">
        <v>7616</v>
      </c>
      <c r="F2780" s="21" t="s">
        <v>41</v>
      </c>
      <c r="G2780" s="21" t="s">
        <v>205</v>
      </c>
      <c r="H2780" s="21" t="s">
        <v>206</v>
      </c>
      <c r="I2780" s="20">
        <v>3112016123940</v>
      </c>
      <c r="J2780" s="20" t="s">
        <v>28446</v>
      </c>
      <c r="K2780" s="24">
        <v>43282</v>
      </c>
      <c r="L2780" s="19">
        <v>0</v>
      </c>
      <c r="M2780" s="28">
        <v>489.95</v>
      </c>
      <c r="N2780" s="24"/>
    </row>
    <row r="2781" spans="2:14" hidden="1" x14ac:dyDescent="0.25">
      <c r="B2781" s="20">
        <v>28130646</v>
      </c>
      <c r="C2781" s="20"/>
      <c r="D2781" s="20"/>
      <c r="E2781" s="17" t="s">
        <v>7617</v>
      </c>
      <c r="F2781" s="21" t="s">
        <v>41</v>
      </c>
      <c r="G2781" s="21" t="s">
        <v>205</v>
      </c>
      <c r="H2781" s="21" t="s">
        <v>206</v>
      </c>
      <c r="I2781" s="20">
        <v>3112016123942</v>
      </c>
      <c r="J2781" s="20" t="s">
        <v>28447</v>
      </c>
      <c r="K2781" s="24">
        <v>43282</v>
      </c>
      <c r="L2781" s="19">
        <v>0</v>
      </c>
      <c r="M2781" s="28">
        <v>489.95</v>
      </c>
      <c r="N2781" s="24"/>
    </row>
    <row r="2782" spans="2:14" hidden="1" x14ac:dyDescent="0.25">
      <c r="B2782" s="20">
        <v>28130647</v>
      </c>
      <c r="C2782" s="20"/>
      <c r="D2782" s="20"/>
      <c r="E2782" s="17" t="s">
        <v>7618</v>
      </c>
      <c r="F2782" s="21" t="s">
        <v>41</v>
      </c>
      <c r="G2782" s="21" t="s">
        <v>205</v>
      </c>
      <c r="H2782" s="21" t="s">
        <v>206</v>
      </c>
      <c r="I2782" s="20">
        <v>3112016123944</v>
      </c>
      <c r="J2782" s="20" t="s">
        <v>28448</v>
      </c>
      <c r="K2782" s="24">
        <v>43282</v>
      </c>
      <c r="L2782" s="19">
        <v>0</v>
      </c>
      <c r="M2782" s="28">
        <v>489.95</v>
      </c>
      <c r="N2782" s="24"/>
    </row>
    <row r="2783" spans="2:14" hidden="1" x14ac:dyDescent="0.25">
      <c r="B2783" s="20">
        <v>28130648</v>
      </c>
      <c r="C2783" s="20"/>
      <c r="D2783" s="20"/>
      <c r="E2783" s="17" t="s">
        <v>7619</v>
      </c>
      <c r="F2783" s="21" t="s">
        <v>41</v>
      </c>
      <c r="G2783" s="21" t="s">
        <v>205</v>
      </c>
      <c r="H2783" s="21" t="s">
        <v>206</v>
      </c>
      <c r="I2783" s="20">
        <v>3112016123946</v>
      </c>
      <c r="J2783" s="20" t="s">
        <v>28449</v>
      </c>
      <c r="K2783" s="24">
        <v>43282</v>
      </c>
      <c r="L2783" s="19">
        <v>0</v>
      </c>
      <c r="M2783" s="28">
        <v>489.95</v>
      </c>
      <c r="N2783" s="24"/>
    </row>
    <row r="2784" spans="2:14" hidden="1" x14ac:dyDescent="0.25">
      <c r="B2784" s="20">
        <v>28130649</v>
      </c>
      <c r="C2784" s="20"/>
      <c r="D2784" s="20"/>
      <c r="E2784" s="17" t="s">
        <v>7620</v>
      </c>
      <c r="F2784" s="21" t="s">
        <v>41</v>
      </c>
      <c r="G2784" s="21" t="s">
        <v>205</v>
      </c>
      <c r="H2784" s="21" t="s">
        <v>206</v>
      </c>
      <c r="I2784" s="20">
        <v>3112016123948</v>
      </c>
      <c r="J2784" s="20" t="s">
        <v>28450</v>
      </c>
      <c r="K2784" s="24">
        <v>43282</v>
      </c>
      <c r="L2784" s="19">
        <v>0</v>
      </c>
      <c r="M2784" s="28">
        <v>489.95</v>
      </c>
      <c r="N2784" s="24"/>
    </row>
    <row r="2785" spans="2:14" hidden="1" x14ac:dyDescent="0.25">
      <c r="B2785" s="20">
        <v>28130650</v>
      </c>
      <c r="C2785" s="20"/>
      <c r="D2785" s="20"/>
      <c r="E2785" s="17" t="s">
        <v>7621</v>
      </c>
      <c r="F2785" s="21" t="s">
        <v>41</v>
      </c>
      <c r="G2785" s="21" t="s">
        <v>205</v>
      </c>
      <c r="H2785" s="21" t="s">
        <v>206</v>
      </c>
      <c r="I2785" s="20">
        <v>3112016123950</v>
      </c>
      <c r="J2785" s="20" t="s">
        <v>28451</v>
      </c>
      <c r="K2785" s="24">
        <v>43282</v>
      </c>
      <c r="L2785" s="19">
        <v>0</v>
      </c>
      <c r="M2785" s="28">
        <v>489.95</v>
      </c>
      <c r="N2785" s="24"/>
    </row>
    <row r="2786" spans="2:14" hidden="1" x14ac:dyDescent="0.25">
      <c r="B2786" s="20">
        <v>28130630</v>
      </c>
      <c r="C2786" s="20"/>
      <c r="D2786" s="20"/>
      <c r="E2786" s="17" t="s">
        <v>7608</v>
      </c>
      <c r="F2786" s="21" t="s">
        <v>41</v>
      </c>
      <c r="G2786" s="21" t="s">
        <v>205</v>
      </c>
      <c r="H2786" s="21" t="s">
        <v>206</v>
      </c>
      <c r="I2786" s="20">
        <v>3112116123938</v>
      </c>
      <c r="J2786" s="20" t="s">
        <v>28452</v>
      </c>
      <c r="K2786" s="24">
        <v>43282</v>
      </c>
      <c r="L2786" s="19">
        <v>0</v>
      </c>
      <c r="M2786" s="28">
        <v>489.95</v>
      </c>
      <c r="N2786" s="24"/>
    </row>
    <row r="2787" spans="2:14" hidden="1" x14ac:dyDescent="0.25">
      <c r="B2787" s="20">
        <v>28130631</v>
      </c>
      <c r="C2787" s="20"/>
      <c r="D2787" s="20"/>
      <c r="E2787" s="17" t="s">
        <v>7609</v>
      </c>
      <c r="F2787" s="21" t="s">
        <v>41</v>
      </c>
      <c r="G2787" s="21" t="s">
        <v>205</v>
      </c>
      <c r="H2787" s="21" t="s">
        <v>206</v>
      </c>
      <c r="I2787" s="20">
        <v>3112116123940</v>
      </c>
      <c r="J2787" s="20" t="s">
        <v>28453</v>
      </c>
      <c r="K2787" s="24">
        <v>43282</v>
      </c>
      <c r="L2787" s="19">
        <v>0</v>
      </c>
      <c r="M2787" s="28">
        <v>489.95</v>
      </c>
      <c r="N2787" s="24"/>
    </row>
    <row r="2788" spans="2:14" hidden="1" x14ac:dyDescent="0.25">
      <c r="B2788" s="20">
        <v>28130632</v>
      </c>
      <c r="C2788" s="20"/>
      <c r="D2788" s="20"/>
      <c r="E2788" s="17" t="s">
        <v>7610</v>
      </c>
      <c r="F2788" s="21" t="s">
        <v>41</v>
      </c>
      <c r="G2788" s="21" t="s">
        <v>205</v>
      </c>
      <c r="H2788" s="21" t="s">
        <v>206</v>
      </c>
      <c r="I2788" s="20">
        <v>3112116123942</v>
      </c>
      <c r="J2788" s="20" t="s">
        <v>28454</v>
      </c>
      <c r="K2788" s="24">
        <v>43282</v>
      </c>
      <c r="L2788" s="19">
        <v>0</v>
      </c>
      <c r="M2788" s="28">
        <v>489.95</v>
      </c>
      <c r="N2788" s="24"/>
    </row>
    <row r="2789" spans="2:14" hidden="1" x14ac:dyDescent="0.25">
      <c r="B2789" s="20">
        <v>28130633</v>
      </c>
      <c r="C2789" s="20"/>
      <c r="D2789" s="20"/>
      <c r="E2789" s="17" t="s">
        <v>7611</v>
      </c>
      <c r="F2789" s="21" t="s">
        <v>41</v>
      </c>
      <c r="G2789" s="21" t="s">
        <v>205</v>
      </c>
      <c r="H2789" s="21" t="s">
        <v>206</v>
      </c>
      <c r="I2789" s="20">
        <v>3112116123944</v>
      </c>
      <c r="J2789" s="20" t="s">
        <v>28455</v>
      </c>
      <c r="K2789" s="24">
        <v>43282</v>
      </c>
      <c r="L2789" s="19">
        <v>0</v>
      </c>
      <c r="M2789" s="28">
        <v>489.95</v>
      </c>
      <c r="N2789" s="24"/>
    </row>
    <row r="2790" spans="2:14" hidden="1" x14ac:dyDescent="0.25">
      <c r="B2790" s="20">
        <v>28130634</v>
      </c>
      <c r="C2790" s="20"/>
      <c r="D2790" s="20"/>
      <c r="E2790" s="17" t="s">
        <v>7612</v>
      </c>
      <c r="F2790" s="21" t="s">
        <v>41</v>
      </c>
      <c r="G2790" s="21" t="s">
        <v>205</v>
      </c>
      <c r="H2790" s="21" t="s">
        <v>206</v>
      </c>
      <c r="I2790" s="20">
        <v>3112116123946</v>
      </c>
      <c r="J2790" s="20" t="s">
        <v>28456</v>
      </c>
      <c r="K2790" s="24">
        <v>43282</v>
      </c>
      <c r="L2790" s="19">
        <v>0</v>
      </c>
      <c r="M2790" s="28">
        <v>489.95</v>
      </c>
      <c r="N2790" s="24"/>
    </row>
    <row r="2791" spans="2:14" hidden="1" x14ac:dyDescent="0.25">
      <c r="B2791" s="20">
        <v>28130635</v>
      </c>
      <c r="C2791" s="20"/>
      <c r="D2791" s="20"/>
      <c r="E2791" s="17" t="s">
        <v>7613</v>
      </c>
      <c r="F2791" s="21" t="s">
        <v>41</v>
      </c>
      <c r="G2791" s="21" t="s">
        <v>205</v>
      </c>
      <c r="H2791" s="21" t="s">
        <v>206</v>
      </c>
      <c r="I2791" s="20">
        <v>3112116123948</v>
      </c>
      <c r="J2791" s="20" t="s">
        <v>28457</v>
      </c>
      <c r="K2791" s="24">
        <v>43282</v>
      </c>
      <c r="L2791" s="19">
        <v>0</v>
      </c>
      <c r="M2791" s="28">
        <v>489.95</v>
      </c>
      <c r="N2791" s="24"/>
    </row>
    <row r="2792" spans="2:14" hidden="1" x14ac:dyDescent="0.25">
      <c r="B2792" s="20">
        <v>28130636</v>
      </c>
      <c r="C2792" s="20"/>
      <c r="D2792" s="20"/>
      <c r="E2792" s="17" t="s">
        <v>7614</v>
      </c>
      <c r="F2792" s="21" t="s">
        <v>41</v>
      </c>
      <c r="G2792" s="21" t="s">
        <v>205</v>
      </c>
      <c r="H2792" s="21" t="s">
        <v>206</v>
      </c>
      <c r="I2792" s="20">
        <v>3112116123950</v>
      </c>
      <c r="J2792" s="20" t="s">
        <v>28458</v>
      </c>
      <c r="K2792" s="24">
        <v>43282</v>
      </c>
      <c r="L2792" s="19">
        <v>0</v>
      </c>
      <c r="M2792" s="28">
        <v>489.95</v>
      </c>
      <c r="N2792" s="24"/>
    </row>
    <row r="2793" spans="2:14" hidden="1" x14ac:dyDescent="0.25">
      <c r="B2793" s="20">
        <v>28210854</v>
      </c>
      <c r="C2793" s="20"/>
      <c r="D2793" s="20"/>
      <c r="E2793" s="17" t="s">
        <v>11581</v>
      </c>
      <c r="F2793" s="21" t="s">
        <v>41</v>
      </c>
      <c r="G2793" s="21" t="s">
        <v>205</v>
      </c>
      <c r="H2793" s="21" t="s">
        <v>206</v>
      </c>
      <c r="I2793" s="20">
        <v>3328616700928</v>
      </c>
      <c r="J2793" s="20" t="s">
        <v>28509</v>
      </c>
      <c r="K2793" s="24">
        <v>43711</v>
      </c>
      <c r="L2793" s="19">
        <v>0</v>
      </c>
      <c r="M2793" s="28">
        <v>249.95</v>
      </c>
      <c r="N2793" s="24"/>
    </row>
    <row r="2794" spans="2:14" hidden="1" x14ac:dyDescent="0.25">
      <c r="B2794" s="20">
        <v>28210855</v>
      </c>
      <c r="C2794" s="20"/>
      <c r="D2794" s="20"/>
      <c r="E2794" s="17" t="s">
        <v>11582</v>
      </c>
      <c r="F2794" s="21" t="s">
        <v>41</v>
      </c>
      <c r="G2794" s="21" t="s">
        <v>205</v>
      </c>
      <c r="H2794" s="21" t="s">
        <v>206</v>
      </c>
      <c r="I2794" s="20">
        <v>3328616700930</v>
      </c>
      <c r="J2794" s="20" t="s">
        <v>28510</v>
      </c>
      <c r="K2794" s="24">
        <v>43711</v>
      </c>
      <c r="L2794" s="19">
        <v>0</v>
      </c>
      <c r="M2794" s="28">
        <v>249.95</v>
      </c>
      <c r="N2794" s="24"/>
    </row>
    <row r="2795" spans="2:14" hidden="1" x14ac:dyDescent="0.25">
      <c r="B2795" s="20">
        <v>28210856</v>
      </c>
      <c r="C2795" s="20"/>
      <c r="D2795" s="20"/>
      <c r="E2795" s="17" t="s">
        <v>11583</v>
      </c>
      <c r="F2795" s="21" t="s">
        <v>41</v>
      </c>
      <c r="G2795" s="21" t="s">
        <v>205</v>
      </c>
      <c r="H2795" s="21" t="s">
        <v>206</v>
      </c>
      <c r="I2795" s="20">
        <v>3328616700931</v>
      </c>
      <c r="J2795" s="20" t="s">
        <v>28511</v>
      </c>
      <c r="K2795" s="24">
        <v>43711</v>
      </c>
      <c r="L2795" s="19">
        <v>0</v>
      </c>
      <c r="M2795" s="28">
        <v>249.95</v>
      </c>
      <c r="N2795" s="24"/>
    </row>
    <row r="2796" spans="2:14" hidden="1" x14ac:dyDescent="0.25">
      <c r="B2796" s="20">
        <v>28210857</v>
      </c>
      <c r="C2796" s="20"/>
      <c r="D2796" s="20"/>
      <c r="E2796" s="17" t="s">
        <v>11584</v>
      </c>
      <c r="F2796" s="21" t="s">
        <v>41</v>
      </c>
      <c r="G2796" s="21" t="s">
        <v>205</v>
      </c>
      <c r="H2796" s="21" t="s">
        <v>206</v>
      </c>
      <c r="I2796" s="20">
        <v>3328616700932</v>
      </c>
      <c r="J2796" s="20" t="s">
        <v>28512</v>
      </c>
      <c r="K2796" s="24">
        <v>43711</v>
      </c>
      <c r="L2796" s="19">
        <v>0</v>
      </c>
      <c r="M2796" s="28">
        <v>249.95</v>
      </c>
      <c r="N2796" s="24"/>
    </row>
    <row r="2797" spans="2:14" hidden="1" x14ac:dyDescent="0.25">
      <c r="B2797" s="20">
        <v>28210858</v>
      </c>
      <c r="C2797" s="20"/>
      <c r="D2797" s="20"/>
      <c r="E2797" s="17" t="s">
        <v>11585</v>
      </c>
      <c r="F2797" s="21" t="s">
        <v>41</v>
      </c>
      <c r="G2797" s="21" t="s">
        <v>205</v>
      </c>
      <c r="H2797" s="21" t="s">
        <v>206</v>
      </c>
      <c r="I2797" s="20">
        <v>3328616700933</v>
      </c>
      <c r="J2797" s="20" t="s">
        <v>28513</v>
      </c>
      <c r="K2797" s="24">
        <v>43711</v>
      </c>
      <c r="L2797" s="19">
        <v>0</v>
      </c>
      <c r="M2797" s="28">
        <v>249.95</v>
      </c>
      <c r="N2797" s="24"/>
    </row>
    <row r="2798" spans="2:14" hidden="1" x14ac:dyDescent="0.25">
      <c r="B2798" s="20">
        <v>28210859</v>
      </c>
      <c r="C2798" s="20"/>
      <c r="D2798" s="20"/>
      <c r="E2798" s="17" t="s">
        <v>11586</v>
      </c>
      <c r="F2798" s="21" t="s">
        <v>41</v>
      </c>
      <c r="G2798" s="21" t="s">
        <v>205</v>
      </c>
      <c r="H2798" s="21" t="s">
        <v>206</v>
      </c>
      <c r="I2798" s="20">
        <v>3328616700934</v>
      </c>
      <c r="J2798" s="20" t="s">
        <v>28514</v>
      </c>
      <c r="K2798" s="24">
        <v>43711</v>
      </c>
      <c r="L2798" s="19">
        <v>0</v>
      </c>
      <c r="M2798" s="28">
        <v>249.95</v>
      </c>
      <c r="N2798" s="24"/>
    </row>
    <row r="2799" spans="2:14" hidden="1" x14ac:dyDescent="0.25">
      <c r="B2799" s="20">
        <v>28210860</v>
      </c>
      <c r="C2799" s="20"/>
      <c r="D2799" s="20"/>
      <c r="E2799" s="17" t="s">
        <v>11587</v>
      </c>
      <c r="F2799" s="21" t="s">
        <v>41</v>
      </c>
      <c r="G2799" s="21" t="s">
        <v>205</v>
      </c>
      <c r="H2799" s="21" t="s">
        <v>206</v>
      </c>
      <c r="I2799" s="20">
        <v>3328616700936</v>
      </c>
      <c r="J2799" s="20" t="s">
        <v>28515</v>
      </c>
      <c r="K2799" s="24">
        <v>43711</v>
      </c>
      <c r="L2799" s="19">
        <v>0</v>
      </c>
      <c r="M2799" s="28">
        <v>249.95</v>
      </c>
      <c r="N2799" s="24"/>
    </row>
    <row r="2800" spans="2:14" hidden="1" x14ac:dyDescent="0.25">
      <c r="B2800" s="20">
        <v>28210861</v>
      </c>
      <c r="C2800" s="20"/>
      <c r="D2800" s="20"/>
      <c r="E2800" s="17" t="s">
        <v>11588</v>
      </c>
      <c r="F2800" s="21" t="s">
        <v>41</v>
      </c>
      <c r="G2800" s="21" t="s">
        <v>205</v>
      </c>
      <c r="H2800" s="21" t="s">
        <v>206</v>
      </c>
      <c r="I2800" s="20">
        <v>3328616700938</v>
      </c>
      <c r="J2800" s="20" t="s">
        <v>28516</v>
      </c>
      <c r="K2800" s="24">
        <v>43711</v>
      </c>
      <c r="L2800" s="19">
        <v>0</v>
      </c>
      <c r="M2800" s="28">
        <v>249.95</v>
      </c>
      <c r="N2800" s="24"/>
    </row>
    <row r="2801" spans="2:14" hidden="1" x14ac:dyDescent="0.25">
      <c r="B2801" s="20">
        <v>28210862</v>
      </c>
      <c r="C2801" s="20"/>
      <c r="D2801" s="20"/>
      <c r="E2801" s="17" t="s">
        <v>11589</v>
      </c>
      <c r="F2801" s="21" t="s">
        <v>41</v>
      </c>
      <c r="G2801" s="21" t="s">
        <v>205</v>
      </c>
      <c r="H2801" s="21" t="s">
        <v>206</v>
      </c>
      <c r="I2801" s="20">
        <v>3328616700940</v>
      </c>
      <c r="J2801" s="20" t="s">
        <v>28517</v>
      </c>
      <c r="K2801" s="24">
        <v>43711</v>
      </c>
      <c r="L2801" s="19">
        <v>0</v>
      </c>
      <c r="M2801" s="28">
        <v>249.95</v>
      </c>
      <c r="N2801" s="24"/>
    </row>
    <row r="2802" spans="2:14" hidden="1" x14ac:dyDescent="0.25">
      <c r="B2802" s="20">
        <v>28210863</v>
      </c>
      <c r="C2802" s="20"/>
      <c r="D2802" s="20"/>
      <c r="E2802" s="17" t="s">
        <v>11590</v>
      </c>
      <c r="F2802" s="21" t="s">
        <v>41</v>
      </c>
      <c r="G2802" s="21" t="s">
        <v>205</v>
      </c>
      <c r="H2802" s="21" t="s">
        <v>206</v>
      </c>
      <c r="I2802" s="20">
        <v>3328616701228</v>
      </c>
      <c r="J2802" s="20" t="s">
        <v>28518</v>
      </c>
      <c r="K2802" s="24">
        <v>43711</v>
      </c>
      <c r="L2802" s="19">
        <v>0</v>
      </c>
      <c r="M2802" s="28">
        <v>249.95</v>
      </c>
      <c r="N2802" s="24"/>
    </row>
    <row r="2803" spans="2:14" hidden="1" x14ac:dyDescent="0.25">
      <c r="B2803" s="20">
        <v>28210864</v>
      </c>
      <c r="C2803" s="20"/>
      <c r="D2803" s="20"/>
      <c r="E2803" s="17" t="s">
        <v>11591</v>
      </c>
      <c r="F2803" s="21" t="s">
        <v>41</v>
      </c>
      <c r="G2803" s="21" t="s">
        <v>205</v>
      </c>
      <c r="H2803" s="21" t="s">
        <v>206</v>
      </c>
      <c r="I2803" s="20">
        <v>3328616701230</v>
      </c>
      <c r="J2803" s="20" t="s">
        <v>28519</v>
      </c>
      <c r="K2803" s="24">
        <v>43711</v>
      </c>
      <c r="L2803" s="19">
        <v>0</v>
      </c>
      <c r="M2803" s="28">
        <v>249.95</v>
      </c>
      <c r="N2803" s="24"/>
    </row>
    <row r="2804" spans="2:14" hidden="1" x14ac:dyDescent="0.25">
      <c r="B2804" s="20">
        <v>28210865</v>
      </c>
      <c r="C2804" s="20"/>
      <c r="D2804" s="20"/>
      <c r="E2804" s="17" t="s">
        <v>11592</v>
      </c>
      <c r="F2804" s="21" t="s">
        <v>41</v>
      </c>
      <c r="G2804" s="21" t="s">
        <v>205</v>
      </c>
      <c r="H2804" s="21" t="s">
        <v>206</v>
      </c>
      <c r="I2804" s="20">
        <v>3328616701231</v>
      </c>
      <c r="J2804" s="20" t="s">
        <v>28520</v>
      </c>
      <c r="K2804" s="24">
        <v>43711</v>
      </c>
      <c r="L2804" s="19">
        <v>0</v>
      </c>
      <c r="M2804" s="28">
        <v>249.95</v>
      </c>
      <c r="N2804" s="24"/>
    </row>
    <row r="2805" spans="2:14" hidden="1" x14ac:dyDescent="0.25">
      <c r="B2805" s="20">
        <v>28210866</v>
      </c>
      <c r="C2805" s="20"/>
      <c r="D2805" s="20"/>
      <c r="E2805" s="17" t="s">
        <v>11593</v>
      </c>
      <c r="F2805" s="21" t="s">
        <v>41</v>
      </c>
      <c r="G2805" s="21" t="s">
        <v>205</v>
      </c>
      <c r="H2805" s="21" t="s">
        <v>206</v>
      </c>
      <c r="I2805" s="20">
        <v>3328616701232</v>
      </c>
      <c r="J2805" s="20" t="s">
        <v>28521</v>
      </c>
      <c r="K2805" s="24">
        <v>43711</v>
      </c>
      <c r="L2805" s="19">
        <v>0</v>
      </c>
      <c r="M2805" s="28">
        <v>249.95</v>
      </c>
      <c r="N2805" s="24"/>
    </row>
    <row r="2806" spans="2:14" hidden="1" x14ac:dyDescent="0.25">
      <c r="B2806" s="20">
        <v>28210867</v>
      </c>
      <c r="C2806" s="20"/>
      <c r="D2806" s="20"/>
      <c r="E2806" s="17" t="s">
        <v>11594</v>
      </c>
      <c r="F2806" s="21" t="s">
        <v>41</v>
      </c>
      <c r="G2806" s="21" t="s">
        <v>205</v>
      </c>
      <c r="H2806" s="21" t="s">
        <v>206</v>
      </c>
      <c r="I2806" s="20">
        <v>3328616701233</v>
      </c>
      <c r="J2806" s="20" t="s">
        <v>28522</v>
      </c>
      <c r="K2806" s="24">
        <v>43711</v>
      </c>
      <c r="L2806" s="19">
        <v>0</v>
      </c>
      <c r="M2806" s="28">
        <v>249.95</v>
      </c>
      <c r="N2806" s="24"/>
    </row>
    <row r="2807" spans="2:14" hidden="1" x14ac:dyDescent="0.25">
      <c r="B2807" s="20">
        <v>28210868</v>
      </c>
      <c r="C2807" s="20"/>
      <c r="D2807" s="20"/>
      <c r="E2807" s="17" t="s">
        <v>11595</v>
      </c>
      <c r="F2807" s="21" t="s">
        <v>41</v>
      </c>
      <c r="G2807" s="21" t="s">
        <v>205</v>
      </c>
      <c r="H2807" s="21" t="s">
        <v>206</v>
      </c>
      <c r="I2807" s="20">
        <v>3328616701234</v>
      </c>
      <c r="J2807" s="20" t="s">
        <v>28523</v>
      </c>
      <c r="K2807" s="24">
        <v>43711</v>
      </c>
      <c r="L2807" s="19">
        <v>0</v>
      </c>
      <c r="M2807" s="28">
        <v>249.95</v>
      </c>
      <c r="N2807" s="24"/>
    </row>
    <row r="2808" spans="2:14" hidden="1" x14ac:dyDescent="0.25">
      <c r="B2808" s="20">
        <v>28210869</v>
      </c>
      <c r="C2808" s="20"/>
      <c r="D2808" s="20"/>
      <c r="E2808" s="17" t="s">
        <v>11596</v>
      </c>
      <c r="F2808" s="21" t="s">
        <v>41</v>
      </c>
      <c r="G2808" s="21" t="s">
        <v>205</v>
      </c>
      <c r="H2808" s="21" t="s">
        <v>206</v>
      </c>
      <c r="I2808" s="20">
        <v>3328616701236</v>
      </c>
      <c r="J2808" s="20" t="s">
        <v>28524</v>
      </c>
      <c r="K2808" s="24">
        <v>43711</v>
      </c>
      <c r="L2808" s="19">
        <v>0</v>
      </c>
      <c r="M2808" s="28">
        <v>249.95</v>
      </c>
      <c r="N2808" s="24"/>
    </row>
    <row r="2809" spans="2:14" hidden="1" x14ac:dyDescent="0.25">
      <c r="B2809" s="20">
        <v>28210870</v>
      </c>
      <c r="C2809" s="20"/>
      <c r="D2809" s="20"/>
      <c r="E2809" s="17" t="s">
        <v>11597</v>
      </c>
      <c r="F2809" s="21" t="s">
        <v>41</v>
      </c>
      <c r="G2809" s="21" t="s">
        <v>205</v>
      </c>
      <c r="H2809" s="21" t="s">
        <v>206</v>
      </c>
      <c r="I2809" s="20">
        <v>3328616701238</v>
      </c>
      <c r="J2809" s="20" t="s">
        <v>28525</v>
      </c>
      <c r="K2809" s="24">
        <v>43711</v>
      </c>
      <c r="L2809" s="19">
        <v>0</v>
      </c>
      <c r="M2809" s="28">
        <v>249.95</v>
      </c>
      <c r="N2809" s="24"/>
    </row>
    <row r="2810" spans="2:14" hidden="1" x14ac:dyDescent="0.25">
      <c r="B2810" s="20">
        <v>28210871</v>
      </c>
      <c r="C2810" s="20"/>
      <c r="D2810" s="20"/>
      <c r="E2810" s="17" t="s">
        <v>11598</v>
      </c>
      <c r="F2810" s="21" t="s">
        <v>41</v>
      </c>
      <c r="G2810" s="21" t="s">
        <v>205</v>
      </c>
      <c r="H2810" s="21" t="s">
        <v>206</v>
      </c>
      <c r="I2810" s="20">
        <v>3328616701240</v>
      </c>
      <c r="J2810" s="20" t="s">
        <v>28526</v>
      </c>
      <c r="K2810" s="24">
        <v>43711</v>
      </c>
      <c r="L2810" s="19">
        <v>0</v>
      </c>
      <c r="M2810" s="28">
        <v>249.95</v>
      </c>
      <c r="N2810" s="24"/>
    </row>
    <row r="2811" spans="2:14" hidden="1" x14ac:dyDescent="0.25">
      <c r="B2811" s="20">
        <v>28210828</v>
      </c>
      <c r="C2811" s="20"/>
      <c r="D2811" s="20"/>
      <c r="E2811" s="17" t="s">
        <v>11539</v>
      </c>
      <c r="F2811" s="21" t="s">
        <v>41</v>
      </c>
      <c r="G2811" s="21" t="s">
        <v>205</v>
      </c>
      <c r="H2811" s="21" t="s">
        <v>206</v>
      </c>
      <c r="I2811" s="20">
        <v>3328915701128</v>
      </c>
      <c r="J2811" s="20" t="s">
        <v>28527</v>
      </c>
      <c r="K2811" s="24">
        <v>43617</v>
      </c>
      <c r="L2811" s="19">
        <v>0</v>
      </c>
      <c r="M2811" s="28">
        <v>259.95</v>
      </c>
      <c r="N2811" s="24"/>
    </row>
    <row r="2812" spans="2:14" hidden="1" x14ac:dyDescent="0.25">
      <c r="B2812" s="20">
        <v>28210829</v>
      </c>
      <c r="C2812" s="20"/>
      <c r="D2812" s="20"/>
      <c r="E2812" s="17" t="s">
        <v>11540</v>
      </c>
      <c r="F2812" s="21" t="s">
        <v>41</v>
      </c>
      <c r="G2812" s="21" t="s">
        <v>205</v>
      </c>
      <c r="H2812" s="21" t="s">
        <v>206</v>
      </c>
      <c r="I2812" s="20">
        <v>3328915701130</v>
      </c>
      <c r="J2812" s="20" t="s">
        <v>28528</v>
      </c>
      <c r="K2812" s="24">
        <v>43617</v>
      </c>
      <c r="L2812" s="19">
        <v>0</v>
      </c>
      <c r="M2812" s="28">
        <v>259.95</v>
      </c>
      <c r="N2812" s="24"/>
    </row>
    <row r="2813" spans="2:14" hidden="1" x14ac:dyDescent="0.25">
      <c r="B2813" s="20">
        <v>28210830</v>
      </c>
      <c r="C2813" s="20"/>
      <c r="D2813" s="20"/>
      <c r="E2813" s="17" t="s">
        <v>11541</v>
      </c>
      <c r="F2813" s="21" t="s">
        <v>41</v>
      </c>
      <c r="G2813" s="21" t="s">
        <v>205</v>
      </c>
      <c r="H2813" s="21" t="s">
        <v>206</v>
      </c>
      <c r="I2813" s="20">
        <v>3328915701132</v>
      </c>
      <c r="J2813" s="20" t="s">
        <v>28529</v>
      </c>
      <c r="K2813" s="24">
        <v>43617</v>
      </c>
      <c r="L2813" s="19">
        <v>0</v>
      </c>
      <c r="M2813" s="28">
        <v>259.95</v>
      </c>
      <c r="N2813" s="24"/>
    </row>
    <row r="2814" spans="2:14" hidden="1" x14ac:dyDescent="0.25">
      <c r="B2814" s="20">
        <v>28210831</v>
      </c>
      <c r="C2814" s="20"/>
      <c r="D2814" s="20"/>
      <c r="E2814" s="17" t="s">
        <v>11542</v>
      </c>
      <c r="F2814" s="21" t="s">
        <v>41</v>
      </c>
      <c r="G2814" s="21" t="s">
        <v>205</v>
      </c>
      <c r="H2814" s="21" t="s">
        <v>206</v>
      </c>
      <c r="I2814" s="20">
        <v>3328915701134</v>
      </c>
      <c r="J2814" s="20" t="s">
        <v>28530</v>
      </c>
      <c r="K2814" s="24">
        <v>43617</v>
      </c>
      <c r="L2814" s="19">
        <v>0</v>
      </c>
      <c r="M2814" s="28">
        <v>259.95</v>
      </c>
      <c r="N2814" s="24"/>
    </row>
    <row r="2815" spans="2:14" hidden="1" x14ac:dyDescent="0.25">
      <c r="B2815" s="20">
        <v>28210832</v>
      </c>
      <c r="C2815" s="20"/>
      <c r="D2815" s="20"/>
      <c r="E2815" s="17" t="s">
        <v>11543</v>
      </c>
      <c r="F2815" s="21" t="s">
        <v>41</v>
      </c>
      <c r="G2815" s="21" t="s">
        <v>205</v>
      </c>
      <c r="H2815" s="21" t="s">
        <v>206</v>
      </c>
      <c r="I2815" s="20">
        <v>3328915701136</v>
      </c>
      <c r="J2815" s="20" t="s">
        <v>28531</v>
      </c>
      <c r="K2815" s="24">
        <v>43617</v>
      </c>
      <c r="L2815" s="19">
        <v>0</v>
      </c>
      <c r="M2815" s="28">
        <v>259.95</v>
      </c>
      <c r="N2815" s="24"/>
    </row>
    <row r="2816" spans="2:14" hidden="1" x14ac:dyDescent="0.25">
      <c r="B2816" s="20">
        <v>28210833</v>
      </c>
      <c r="C2816" s="20"/>
      <c r="D2816" s="20"/>
      <c r="E2816" s="17" t="s">
        <v>11544</v>
      </c>
      <c r="F2816" s="21" t="s">
        <v>41</v>
      </c>
      <c r="G2816" s="21" t="s">
        <v>205</v>
      </c>
      <c r="H2816" s="21" t="s">
        <v>206</v>
      </c>
      <c r="I2816" s="20">
        <v>3328915701138</v>
      </c>
      <c r="J2816" s="20" t="s">
        <v>28532</v>
      </c>
      <c r="K2816" s="24">
        <v>43617</v>
      </c>
      <c r="L2816" s="19">
        <v>0</v>
      </c>
      <c r="M2816" s="28">
        <v>259.95</v>
      </c>
      <c r="N2816" s="24"/>
    </row>
    <row r="2817" spans="2:14" hidden="1" x14ac:dyDescent="0.25">
      <c r="B2817" s="20">
        <v>28210840</v>
      </c>
      <c r="C2817" s="20"/>
      <c r="D2817" s="20"/>
      <c r="E2817" s="17" t="s">
        <v>11827</v>
      </c>
      <c r="F2817" s="21" t="s">
        <v>41</v>
      </c>
      <c r="G2817" s="21" t="s">
        <v>205</v>
      </c>
      <c r="H2817" s="21" t="s">
        <v>206</v>
      </c>
      <c r="I2817" s="20">
        <v>3329216701128</v>
      </c>
      <c r="J2817" s="20" t="s">
        <v>28533</v>
      </c>
      <c r="K2817" s="24">
        <v>43711</v>
      </c>
      <c r="L2817" s="19">
        <v>0</v>
      </c>
      <c r="M2817" s="28">
        <v>299.95</v>
      </c>
      <c r="N2817" s="24"/>
    </row>
    <row r="2818" spans="2:14" hidden="1" x14ac:dyDescent="0.25">
      <c r="B2818" s="20">
        <v>28210841</v>
      </c>
      <c r="C2818" s="20"/>
      <c r="D2818" s="20"/>
      <c r="E2818" s="17" t="s">
        <v>11828</v>
      </c>
      <c r="F2818" s="21" t="s">
        <v>41</v>
      </c>
      <c r="G2818" s="21" t="s">
        <v>205</v>
      </c>
      <c r="H2818" s="21" t="s">
        <v>206</v>
      </c>
      <c r="I2818" s="20">
        <v>3329216701130</v>
      </c>
      <c r="J2818" s="20" t="s">
        <v>28534</v>
      </c>
      <c r="K2818" s="24">
        <v>43711</v>
      </c>
      <c r="L2818" s="19">
        <v>0</v>
      </c>
      <c r="M2818" s="28">
        <v>299.95</v>
      </c>
      <c r="N2818" s="24"/>
    </row>
    <row r="2819" spans="2:14" hidden="1" x14ac:dyDescent="0.25">
      <c r="B2819" s="20">
        <v>28210842</v>
      </c>
      <c r="C2819" s="20"/>
      <c r="D2819" s="20"/>
      <c r="E2819" s="17" t="s">
        <v>11829</v>
      </c>
      <c r="F2819" s="21" t="s">
        <v>41</v>
      </c>
      <c r="G2819" s="21" t="s">
        <v>205</v>
      </c>
      <c r="H2819" s="21" t="s">
        <v>206</v>
      </c>
      <c r="I2819" s="20">
        <v>3329216701132</v>
      </c>
      <c r="J2819" s="20" t="s">
        <v>28535</v>
      </c>
      <c r="K2819" s="24">
        <v>43711</v>
      </c>
      <c r="L2819" s="19">
        <v>0</v>
      </c>
      <c r="M2819" s="28">
        <v>299.95</v>
      </c>
      <c r="N2819" s="24"/>
    </row>
    <row r="2820" spans="2:14" hidden="1" x14ac:dyDescent="0.25">
      <c r="B2820" s="20">
        <v>28210843</v>
      </c>
      <c r="C2820" s="20"/>
      <c r="D2820" s="20"/>
      <c r="E2820" s="17" t="s">
        <v>11830</v>
      </c>
      <c r="F2820" s="21" t="s">
        <v>41</v>
      </c>
      <c r="G2820" s="21" t="s">
        <v>205</v>
      </c>
      <c r="H2820" s="21" t="s">
        <v>206</v>
      </c>
      <c r="I2820" s="20">
        <v>3329216701134</v>
      </c>
      <c r="J2820" s="20" t="s">
        <v>28536</v>
      </c>
      <c r="K2820" s="24">
        <v>43711</v>
      </c>
      <c r="L2820" s="19">
        <v>0</v>
      </c>
      <c r="M2820" s="28">
        <v>299.95</v>
      </c>
      <c r="N2820" s="24"/>
    </row>
    <row r="2821" spans="2:14" hidden="1" x14ac:dyDescent="0.25">
      <c r="B2821" s="20">
        <v>28210844</v>
      </c>
      <c r="C2821" s="20"/>
      <c r="D2821" s="20"/>
      <c r="E2821" s="17" t="s">
        <v>11831</v>
      </c>
      <c r="F2821" s="21" t="s">
        <v>41</v>
      </c>
      <c r="G2821" s="21" t="s">
        <v>205</v>
      </c>
      <c r="H2821" s="21" t="s">
        <v>206</v>
      </c>
      <c r="I2821" s="20">
        <v>3329216701136</v>
      </c>
      <c r="J2821" s="20" t="s">
        <v>28537</v>
      </c>
      <c r="K2821" s="24">
        <v>43711</v>
      </c>
      <c r="L2821" s="19">
        <v>0</v>
      </c>
      <c r="M2821" s="28">
        <v>299.95</v>
      </c>
      <c r="N2821" s="24"/>
    </row>
    <row r="2822" spans="2:14" hidden="1" x14ac:dyDescent="0.25">
      <c r="B2822" s="20">
        <v>28210845</v>
      </c>
      <c r="C2822" s="20"/>
      <c r="D2822" s="20"/>
      <c r="E2822" s="17" t="s">
        <v>11832</v>
      </c>
      <c r="F2822" s="21" t="s">
        <v>41</v>
      </c>
      <c r="G2822" s="21" t="s">
        <v>205</v>
      </c>
      <c r="H2822" s="21" t="s">
        <v>206</v>
      </c>
      <c r="I2822" s="20">
        <v>3329216701138</v>
      </c>
      <c r="J2822" s="20" t="s">
        <v>28538</v>
      </c>
      <c r="K2822" s="24">
        <v>43711</v>
      </c>
      <c r="L2822" s="19">
        <v>0</v>
      </c>
      <c r="M2822" s="28">
        <v>299.95</v>
      </c>
      <c r="N2822" s="24"/>
    </row>
    <row r="2823" spans="2:14" hidden="1" x14ac:dyDescent="0.25">
      <c r="B2823" s="20">
        <v>28210846</v>
      </c>
      <c r="C2823" s="20"/>
      <c r="D2823" s="20"/>
      <c r="E2823" s="17" t="s">
        <v>11833</v>
      </c>
      <c r="F2823" s="21" t="s">
        <v>41</v>
      </c>
      <c r="G2823" s="21" t="s">
        <v>205</v>
      </c>
      <c r="H2823" s="21" t="s">
        <v>206</v>
      </c>
      <c r="I2823" s="20">
        <v>3329216701140</v>
      </c>
      <c r="J2823" s="20" t="s">
        <v>28539</v>
      </c>
      <c r="K2823" s="24">
        <v>43711</v>
      </c>
      <c r="L2823" s="19">
        <v>0</v>
      </c>
      <c r="M2823" s="28">
        <v>299.95</v>
      </c>
      <c r="N2823" s="24"/>
    </row>
    <row r="2824" spans="2:14" hidden="1" x14ac:dyDescent="0.25">
      <c r="B2824" s="20">
        <v>28230132</v>
      </c>
      <c r="C2824" s="20"/>
      <c r="D2824" s="20"/>
      <c r="E2824" s="17" t="s">
        <v>11336</v>
      </c>
      <c r="F2824" s="21" t="s">
        <v>41</v>
      </c>
      <c r="G2824" s="21" t="s">
        <v>205</v>
      </c>
      <c r="H2824" s="21" t="s">
        <v>206</v>
      </c>
      <c r="I2824" s="20">
        <v>3339616701124</v>
      </c>
      <c r="J2824" s="20" t="s">
        <v>28549</v>
      </c>
      <c r="K2824" s="24">
        <v>43711</v>
      </c>
      <c r="L2824" s="19">
        <v>0</v>
      </c>
      <c r="M2824" s="28">
        <v>239.95</v>
      </c>
      <c r="N2824" s="24"/>
    </row>
    <row r="2825" spans="2:14" hidden="1" x14ac:dyDescent="0.25">
      <c r="B2825" s="20">
        <v>28230133</v>
      </c>
      <c r="C2825" s="20"/>
      <c r="D2825" s="20"/>
      <c r="E2825" s="17" t="s">
        <v>11337</v>
      </c>
      <c r="F2825" s="21" t="s">
        <v>41</v>
      </c>
      <c r="G2825" s="21" t="s">
        <v>205</v>
      </c>
      <c r="H2825" s="21" t="s">
        <v>206</v>
      </c>
      <c r="I2825" s="20">
        <v>3339616701126</v>
      </c>
      <c r="J2825" s="20" t="s">
        <v>28550</v>
      </c>
      <c r="K2825" s="24">
        <v>43711</v>
      </c>
      <c r="L2825" s="19">
        <v>0</v>
      </c>
      <c r="M2825" s="28">
        <v>239.95</v>
      </c>
      <c r="N2825" s="24"/>
    </row>
    <row r="2826" spans="2:14" hidden="1" x14ac:dyDescent="0.25">
      <c r="B2826" s="20">
        <v>28230134</v>
      </c>
      <c r="C2826" s="20"/>
      <c r="D2826" s="20"/>
      <c r="E2826" s="17" t="s">
        <v>11338</v>
      </c>
      <c r="F2826" s="21" t="s">
        <v>41</v>
      </c>
      <c r="G2826" s="21" t="s">
        <v>205</v>
      </c>
      <c r="H2826" s="21" t="s">
        <v>206</v>
      </c>
      <c r="I2826" s="20">
        <v>3339616701128</v>
      </c>
      <c r="J2826" s="20" t="s">
        <v>28551</v>
      </c>
      <c r="K2826" s="24">
        <v>43711</v>
      </c>
      <c r="L2826" s="19">
        <v>0</v>
      </c>
      <c r="M2826" s="28">
        <v>239.95</v>
      </c>
      <c r="N2826" s="24"/>
    </row>
    <row r="2827" spans="2:14" hidden="1" x14ac:dyDescent="0.25">
      <c r="B2827" s="20">
        <v>28230135</v>
      </c>
      <c r="C2827" s="20"/>
      <c r="D2827" s="20"/>
      <c r="E2827" s="17" t="s">
        <v>11339</v>
      </c>
      <c r="F2827" s="21" t="s">
        <v>41</v>
      </c>
      <c r="G2827" s="21" t="s">
        <v>205</v>
      </c>
      <c r="H2827" s="21" t="s">
        <v>206</v>
      </c>
      <c r="I2827" s="20">
        <v>3339616701130</v>
      </c>
      <c r="J2827" s="20" t="s">
        <v>28552</v>
      </c>
      <c r="K2827" s="24">
        <v>43711</v>
      </c>
      <c r="L2827" s="19">
        <v>0</v>
      </c>
      <c r="M2827" s="28">
        <v>239.95</v>
      </c>
      <c r="N2827" s="24"/>
    </row>
    <row r="2828" spans="2:14" hidden="1" x14ac:dyDescent="0.25">
      <c r="B2828" s="20">
        <v>28230136</v>
      </c>
      <c r="C2828" s="20"/>
      <c r="D2828" s="20"/>
      <c r="E2828" s="17" t="s">
        <v>11340</v>
      </c>
      <c r="F2828" s="21" t="s">
        <v>41</v>
      </c>
      <c r="G2828" s="21" t="s">
        <v>205</v>
      </c>
      <c r="H2828" s="21" t="s">
        <v>206</v>
      </c>
      <c r="I2828" s="20">
        <v>3339616701132</v>
      </c>
      <c r="J2828" s="20" t="s">
        <v>28553</v>
      </c>
      <c r="K2828" s="24">
        <v>43711</v>
      </c>
      <c r="L2828" s="19">
        <v>0</v>
      </c>
      <c r="M2828" s="28">
        <v>239.95</v>
      </c>
      <c r="N2828" s="24"/>
    </row>
    <row r="2829" spans="2:14" hidden="1" x14ac:dyDescent="0.25">
      <c r="B2829" s="20">
        <v>28230137</v>
      </c>
      <c r="C2829" s="20"/>
      <c r="D2829" s="20"/>
      <c r="E2829" s="17" t="s">
        <v>11341</v>
      </c>
      <c r="F2829" s="21" t="s">
        <v>41</v>
      </c>
      <c r="G2829" s="21" t="s">
        <v>205</v>
      </c>
      <c r="H2829" s="21" t="s">
        <v>206</v>
      </c>
      <c r="I2829" s="20">
        <v>3339616701134</v>
      </c>
      <c r="J2829" s="20" t="s">
        <v>28554</v>
      </c>
      <c r="K2829" s="24">
        <v>43711</v>
      </c>
      <c r="L2829" s="19">
        <v>0</v>
      </c>
      <c r="M2829" s="28">
        <v>239.95</v>
      </c>
      <c r="N2829" s="24"/>
    </row>
    <row r="2830" spans="2:14" hidden="1" x14ac:dyDescent="0.25">
      <c r="B2830" s="20">
        <v>28102686</v>
      </c>
      <c r="C2830" s="20"/>
      <c r="D2830" s="20"/>
      <c r="E2830" s="17" t="s">
        <v>8416</v>
      </c>
      <c r="F2830" s="21" t="s">
        <v>41</v>
      </c>
      <c r="G2830" s="21" t="s">
        <v>205</v>
      </c>
      <c r="H2830" s="21" t="s">
        <v>206</v>
      </c>
      <c r="I2830" s="20" t="s">
        <v>8417</v>
      </c>
      <c r="J2830" s="20" t="s">
        <v>28811</v>
      </c>
      <c r="K2830" s="24">
        <v>43711</v>
      </c>
      <c r="L2830" s="19">
        <v>0</v>
      </c>
      <c r="M2830" s="28">
        <v>579.95000000000005</v>
      </c>
      <c r="N2830" s="24"/>
    </row>
    <row r="2831" spans="2:14" hidden="1" x14ac:dyDescent="0.25">
      <c r="B2831" s="20">
        <v>28102687</v>
      </c>
      <c r="C2831" s="20"/>
      <c r="D2831" s="20"/>
      <c r="E2831" s="17" t="s">
        <v>8418</v>
      </c>
      <c r="F2831" s="21" t="s">
        <v>41</v>
      </c>
      <c r="G2831" s="21" t="s">
        <v>205</v>
      </c>
      <c r="H2831" s="21" t="s">
        <v>206</v>
      </c>
      <c r="I2831" s="20" t="s">
        <v>8419</v>
      </c>
      <c r="J2831" s="20" t="s">
        <v>28812</v>
      </c>
      <c r="K2831" s="24">
        <v>43711</v>
      </c>
      <c r="L2831" s="19">
        <v>0</v>
      </c>
      <c r="M2831" s="28">
        <v>579.95000000000005</v>
      </c>
      <c r="N2831" s="24"/>
    </row>
    <row r="2832" spans="2:14" hidden="1" x14ac:dyDescent="0.25">
      <c r="B2832" s="20">
        <v>28102684</v>
      </c>
      <c r="C2832" s="20"/>
      <c r="D2832" s="20"/>
      <c r="E2832" s="17" t="s">
        <v>8420</v>
      </c>
      <c r="F2832" s="21" t="s">
        <v>41</v>
      </c>
      <c r="G2832" s="21" t="s">
        <v>205</v>
      </c>
      <c r="H2832" s="21" t="s">
        <v>206</v>
      </c>
      <c r="I2832" s="20" t="s">
        <v>8421</v>
      </c>
      <c r="J2832" s="20" t="s">
        <v>28813</v>
      </c>
      <c r="K2832" s="24">
        <v>43711</v>
      </c>
      <c r="L2832" s="19">
        <v>0</v>
      </c>
      <c r="M2832" s="28">
        <v>579.95000000000005</v>
      </c>
      <c r="N2832" s="24"/>
    </row>
    <row r="2833" spans="2:14" hidden="1" x14ac:dyDescent="0.25">
      <c r="B2833" s="20">
        <v>28102683</v>
      </c>
      <c r="C2833" s="20"/>
      <c r="D2833" s="20"/>
      <c r="E2833" s="17" t="s">
        <v>8422</v>
      </c>
      <c r="F2833" s="21" t="s">
        <v>41</v>
      </c>
      <c r="G2833" s="21" t="s">
        <v>205</v>
      </c>
      <c r="H2833" s="21" t="s">
        <v>206</v>
      </c>
      <c r="I2833" s="20" t="s">
        <v>8423</v>
      </c>
      <c r="J2833" s="20" t="s">
        <v>28814</v>
      </c>
      <c r="K2833" s="24">
        <v>43711</v>
      </c>
      <c r="L2833" s="19">
        <v>0</v>
      </c>
      <c r="M2833" s="28">
        <v>579.95000000000005</v>
      </c>
      <c r="N2833" s="24"/>
    </row>
    <row r="2834" spans="2:14" hidden="1" x14ac:dyDescent="0.25">
      <c r="B2834" s="20">
        <v>28102682</v>
      </c>
      <c r="C2834" s="20"/>
      <c r="D2834" s="20"/>
      <c r="E2834" s="17" t="s">
        <v>8424</v>
      </c>
      <c r="F2834" s="21" t="s">
        <v>41</v>
      </c>
      <c r="G2834" s="21" t="s">
        <v>205</v>
      </c>
      <c r="H2834" s="21" t="s">
        <v>206</v>
      </c>
      <c r="I2834" s="20" t="s">
        <v>8425</v>
      </c>
      <c r="J2834" s="20" t="s">
        <v>28815</v>
      </c>
      <c r="K2834" s="24">
        <v>43711</v>
      </c>
      <c r="L2834" s="19">
        <v>0</v>
      </c>
      <c r="M2834" s="28">
        <v>579.95000000000005</v>
      </c>
      <c r="N2834" s="24"/>
    </row>
    <row r="2835" spans="2:14" hidden="1" x14ac:dyDescent="0.25">
      <c r="B2835" s="20">
        <v>28102685</v>
      </c>
      <c r="C2835" s="20"/>
      <c r="D2835" s="20"/>
      <c r="E2835" s="17" t="s">
        <v>8426</v>
      </c>
      <c r="F2835" s="21" t="s">
        <v>41</v>
      </c>
      <c r="G2835" s="21" t="s">
        <v>205</v>
      </c>
      <c r="H2835" s="21" t="s">
        <v>206</v>
      </c>
      <c r="I2835" s="20" t="s">
        <v>8427</v>
      </c>
      <c r="J2835" s="20" t="s">
        <v>28816</v>
      </c>
      <c r="K2835" s="24">
        <v>43711</v>
      </c>
      <c r="L2835" s="19">
        <v>0</v>
      </c>
      <c r="M2835" s="28">
        <v>579.95000000000005</v>
      </c>
      <c r="N2835" s="24"/>
    </row>
    <row r="2836" spans="2:14" hidden="1" x14ac:dyDescent="0.25">
      <c r="B2836" s="20">
        <v>28102692</v>
      </c>
      <c r="C2836" s="20"/>
      <c r="D2836" s="20"/>
      <c r="E2836" s="17" t="s">
        <v>8428</v>
      </c>
      <c r="F2836" s="21" t="s">
        <v>41</v>
      </c>
      <c r="G2836" s="21" t="s">
        <v>205</v>
      </c>
      <c r="H2836" s="21" t="s">
        <v>206</v>
      </c>
      <c r="I2836" s="20" t="s">
        <v>8429</v>
      </c>
      <c r="J2836" s="20" t="s">
        <v>28817</v>
      </c>
      <c r="K2836" s="24">
        <v>43711</v>
      </c>
      <c r="L2836" s="19">
        <v>0</v>
      </c>
      <c r="M2836" s="28">
        <v>579.95000000000005</v>
      </c>
      <c r="N2836" s="24"/>
    </row>
    <row r="2837" spans="2:14" hidden="1" x14ac:dyDescent="0.25">
      <c r="B2837" s="20">
        <v>28102693</v>
      </c>
      <c r="C2837" s="20"/>
      <c r="D2837" s="20"/>
      <c r="E2837" s="17" t="s">
        <v>8430</v>
      </c>
      <c r="F2837" s="21" t="s">
        <v>41</v>
      </c>
      <c r="G2837" s="21" t="s">
        <v>205</v>
      </c>
      <c r="H2837" s="21" t="s">
        <v>206</v>
      </c>
      <c r="I2837" s="20" t="s">
        <v>8431</v>
      </c>
      <c r="J2837" s="20" t="s">
        <v>28818</v>
      </c>
      <c r="K2837" s="24">
        <v>43711</v>
      </c>
      <c r="L2837" s="19">
        <v>0</v>
      </c>
      <c r="M2837" s="28">
        <v>579.95000000000005</v>
      </c>
      <c r="N2837" s="24"/>
    </row>
    <row r="2838" spans="2:14" hidden="1" x14ac:dyDescent="0.25">
      <c r="B2838" s="20">
        <v>28102690</v>
      </c>
      <c r="C2838" s="20"/>
      <c r="D2838" s="20"/>
      <c r="E2838" s="17" t="s">
        <v>8432</v>
      </c>
      <c r="F2838" s="21" t="s">
        <v>41</v>
      </c>
      <c r="G2838" s="21" t="s">
        <v>205</v>
      </c>
      <c r="H2838" s="21" t="s">
        <v>206</v>
      </c>
      <c r="I2838" s="20" t="s">
        <v>8433</v>
      </c>
      <c r="J2838" s="20" t="s">
        <v>28819</v>
      </c>
      <c r="K2838" s="24">
        <v>43711</v>
      </c>
      <c r="L2838" s="19">
        <v>0</v>
      </c>
      <c r="M2838" s="28">
        <v>579.95000000000005</v>
      </c>
      <c r="N2838" s="24"/>
    </row>
    <row r="2839" spans="2:14" hidden="1" x14ac:dyDescent="0.25">
      <c r="B2839" s="20">
        <v>28102689</v>
      </c>
      <c r="C2839" s="20"/>
      <c r="D2839" s="20"/>
      <c r="E2839" s="17" t="s">
        <v>8434</v>
      </c>
      <c r="F2839" s="21" t="s">
        <v>41</v>
      </c>
      <c r="G2839" s="21" t="s">
        <v>205</v>
      </c>
      <c r="H2839" s="21" t="s">
        <v>206</v>
      </c>
      <c r="I2839" s="20" t="s">
        <v>8435</v>
      </c>
      <c r="J2839" s="20" t="s">
        <v>28820</v>
      </c>
      <c r="K2839" s="24">
        <v>43711</v>
      </c>
      <c r="L2839" s="19">
        <v>0</v>
      </c>
      <c r="M2839" s="28">
        <v>579.95000000000005</v>
      </c>
      <c r="N2839" s="24"/>
    </row>
    <row r="2840" spans="2:14" hidden="1" x14ac:dyDescent="0.25">
      <c r="B2840" s="20">
        <v>28102688</v>
      </c>
      <c r="C2840" s="20"/>
      <c r="D2840" s="20"/>
      <c r="E2840" s="17" t="s">
        <v>8436</v>
      </c>
      <c r="F2840" s="21" t="s">
        <v>41</v>
      </c>
      <c r="G2840" s="21" t="s">
        <v>205</v>
      </c>
      <c r="H2840" s="21" t="s">
        <v>206</v>
      </c>
      <c r="I2840" s="20" t="s">
        <v>8437</v>
      </c>
      <c r="J2840" s="20" t="s">
        <v>28821</v>
      </c>
      <c r="K2840" s="24">
        <v>43711</v>
      </c>
      <c r="L2840" s="19">
        <v>0</v>
      </c>
      <c r="M2840" s="28">
        <v>579.95000000000005</v>
      </c>
      <c r="N2840" s="24"/>
    </row>
    <row r="2841" spans="2:14" hidden="1" x14ac:dyDescent="0.25">
      <c r="B2841" s="20">
        <v>28102691</v>
      </c>
      <c r="C2841" s="20"/>
      <c r="D2841" s="20"/>
      <c r="E2841" s="17" t="s">
        <v>8438</v>
      </c>
      <c r="F2841" s="21" t="s">
        <v>41</v>
      </c>
      <c r="G2841" s="21" t="s">
        <v>205</v>
      </c>
      <c r="H2841" s="21" t="s">
        <v>206</v>
      </c>
      <c r="I2841" s="20" t="s">
        <v>8439</v>
      </c>
      <c r="J2841" s="20" t="s">
        <v>28822</v>
      </c>
      <c r="K2841" s="24">
        <v>43711</v>
      </c>
      <c r="L2841" s="19">
        <v>0</v>
      </c>
      <c r="M2841" s="28">
        <v>579.95000000000005</v>
      </c>
      <c r="N2841" s="24"/>
    </row>
    <row r="2842" spans="2:14" hidden="1" x14ac:dyDescent="0.25">
      <c r="B2842" s="20">
        <v>28130594</v>
      </c>
      <c r="C2842" s="20"/>
      <c r="D2842" s="20"/>
      <c r="E2842" s="17" t="s">
        <v>9773</v>
      </c>
      <c r="F2842" s="21" t="s">
        <v>41</v>
      </c>
      <c r="G2842" s="21" t="s">
        <v>205</v>
      </c>
      <c r="H2842" s="21" t="s">
        <v>206</v>
      </c>
      <c r="I2842" s="20" t="s">
        <v>9774</v>
      </c>
      <c r="J2842" s="20" t="s">
        <v>28984</v>
      </c>
      <c r="K2842" s="24">
        <v>43617</v>
      </c>
      <c r="L2842" s="19">
        <v>0</v>
      </c>
      <c r="M2842" s="28">
        <v>569.95000000000005</v>
      </c>
      <c r="N2842" s="24"/>
    </row>
    <row r="2843" spans="2:14" hidden="1" x14ac:dyDescent="0.25">
      <c r="B2843" s="20">
        <v>28130592</v>
      </c>
      <c r="C2843" s="20"/>
      <c r="D2843" s="20"/>
      <c r="E2843" s="17" t="s">
        <v>9775</v>
      </c>
      <c r="F2843" s="21" t="s">
        <v>41</v>
      </c>
      <c r="G2843" s="21" t="s">
        <v>205</v>
      </c>
      <c r="H2843" s="21" t="s">
        <v>206</v>
      </c>
      <c r="I2843" s="20" t="s">
        <v>9776</v>
      </c>
      <c r="J2843" s="20" t="s">
        <v>28985</v>
      </c>
      <c r="K2843" s="24">
        <v>43617</v>
      </c>
      <c r="L2843" s="19">
        <v>0</v>
      </c>
      <c r="M2843" s="28">
        <v>569.95000000000005</v>
      </c>
      <c r="N2843" s="24"/>
    </row>
    <row r="2844" spans="2:14" hidden="1" x14ac:dyDescent="0.25">
      <c r="B2844" s="20">
        <v>28130591</v>
      </c>
      <c r="C2844" s="20"/>
      <c r="D2844" s="20"/>
      <c r="E2844" s="17" t="s">
        <v>9777</v>
      </c>
      <c r="F2844" s="21" t="s">
        <v>41</v>
      </c>
      <c r="G2844" s="21" t="s">
        <v>205</v>
      </c>
      <c r="H2844" s="21" t="s">
        <v>206</v>
      </c>
      <c r="I2844" s="20" t="s">
        <v>9778</v>
      </c>
      <c r="J2844" s="20" t="s">
        <v>28986</v>
      </c>
      <c r="K2844" s="24">
        <v>43617</v>
      </c>
      <c r="L2844" s="19">
        <v>0</v>
      </c>
      <c r="M2844" s="28">
        <v>569.95000000000005</v>
      </c>
      <c r="N2844" s="24"/>
    </row>
    <row r="2845" spans="2:14" hidden="1" x14ac:dyDescent="0.25">
      <c r="B2845" s="20">
        <v>28130590</v>
      </c>
      <c r="C2845" s="20"/>
      <c r="D2845" s="20"/>
      <c r="E2845" s="17" t="s">
        <v>9779</v>
      </c>
      <c r="F2845" s="21" t="s">
        <v>41</v>
      </c>
      <c r="G2845" s="21" t="s">
        <v>205</v>
      </c>
      <c r="H2845" s="21" t="s">
        <v>206</v>
      </c>
      <c r="I2845" s="20" t="s">
        <v>9780</v>
      </c>
      <c r="J2845" s="20" t="s">
        <v>28987</v>
      </c>
      <c r="K2845" s="24">
        <v>43617</v>
      </c>
      <c r="L2845" s="19">
        <v>0</v>
      </c>
      <c r="M2845" s="28">
        <v>569.95000000000005</v>
      </c>
      <c r="N2845" s="24"/>
    </row>
    <row r="2846" spans="2:14" hidden="1" x14ac:dyDescent="0.25">
      <c r="B2846" s="20">
        <v>28130593</v>
      </c>
      <c r="C2846" s="20"/>
      <c r="D2846" s="20"/>
      <c r="E2846" s="17" t="s">
        <v>9781</v>
      </c>
      <c r="F2846" s="21" t="s">
        <v>41</v>
      </c>
      <c r="G2846" s="21" t="s">
        <v>205</v>
      </c>
      <c r="H2846" s="21" t="s">
        <v>206</v>
      </c>
      <c r="I2846" s="20" t="s">
        <v>9782</v>
      </c>
      <c r="J2846" s="20" t="s">
        <v>28988</v>
      </c>
      <c r="K2846" s="24">
        <v>43617</v>
      </c>
      <c r="L2846" s="19">
        <v>0</v>
      </c>
      <c r="M2846" s="28">
        <v>569.95000000000005</v>
      </c>
      <c r="N2846" s="24"/>
    </row>
    <row r="2847" spans="2:14" hidden="1" x14ac:dyDescent="0.25">
      <c r="B2847" s="20">
        <v>28130589</v>
      </c>
      <c r="C2847" s="20"/>
      <c r="D2847" s="20"/>
      <c r="E2847" s="17" t="s">
        <v>9783</v>
      </c>
      <c r="F2847" s="21" t="s">
        <v>41</v>
      </c>
      <c r="G2847" s="21" t="s">
        <v>205</v>
      </c>
      <c r="H2847" s="21" t="s">
        <v>206</v>
      </c>
      <c r="I2847" s="20" t="s">
        <v>9784</v>
      </c>
      <c r="J2847" s="20" t="s">
        <v>28989</v>
      </c>
      <c r="K2847" s="24">
        <v>43617</v>
      </c>
      <c r="L2847" s="19">
        <v>0</v>
      </c>
      <c r="M2847" s="28">
        <v>569.95000000000005</v>
      </c>
      <c r="N2847" s="24"/>
    </row>
    <row r="2848" spans="2:14" hidden="1" x14ac:dyDescent="0.25">
      <c r="B2848" s="20">
        <v>28203449</v>
      </c>
      <c r="C2848" s="20"/>
      <c r="D2848" s="20"/>
      <c r="E2848" s="17" t="s">
        <v>8627</v>
      </c>
      <c r="F2848" s="21" t="s">
        <v>41</v>
      </c>
      <c r="G2848" s="21" t="s">
        <v>205</v>
      </c>
      <c r="H2848" s="21" t="s">
        <v>206</v>
      </c>
      <c r="I2848" s="20" t="s">
        <v>8628</v>
      </c>
      <c r="J2848" s="20" t="s">
        <v>29080</v>
      </c>
      <c r="K2848" s="24">
        <v>42975</v>
      </c>
      <c r="L2848" s="19">
        <v>0</v>
      </c>
      <c r="M2848" s="28">
        <v>229.95</v>
      </c>
      <c r="N2848" s="24"/>
    </row>
    <row r="2849" spans="1:14" hidden="1" x14ac:dyDescent="0.25">
      <c r="A2849" s="17" t="s">
        <v>29081</v>
      </c>
      <c r="B2849" s="20">
        <v>28203456</v>
      </c>
      <c r="C2849" s="20"/>
      <c r="D2849" s="20"/>
      <c r="E2849" s="17" t="s">
        <v>8641</v>
      </c>
      <c r="F2849" s="21" t="s">
        <v>41</v>
      </c>
      <c r="G2849" s="21" t="s">
        <v>205</v>
      </c>
      <c r="H2849" s="21" t="s">
        <v>206</v>
      </c>
      <c r="I2849" s="20" t="s">
        <v>8642</v>
      </c>
      <c r="J2849" s="20" t="s">
        <v>29082</v>
      </c>
      <c r="K2849" s="24">
        <v>42975</v>
      </c>
      <c r="L2849" s="19">
        <v>0</v>
      </c>
      <c r="M2849" s="28">
        <v>229.95</v>
      </c>
      <c r="N2849" s="24"/>
    </row>
    <row r="2850" spans="1:14" hidden="1" x14ac:dyDescent="0.25">
      <c r="A2850" s="17" t="s">
        <v>29083</v>
      </c>
      <c r="B2850" s="20">
        <v>28203457</v>
      </c>
      <c r="C2850" s="20"/>
      <c r="D2850" s="20"/>
      <c r="E2850" s="17" t="s">
        <v>8643</v>
      </c>
      <c r="F2850" s="21" t="s">
        <v>41</v>
      </c>
      <c r="G2850" s="21" t="s">
        <v>205</v>
      </c>
      <c r="H2850" s="21" t="s">
        <v>206</v>
      </c>
      <c r="I2850" s="20" t="s">
        <v>8644</v>
      </c>
      <c r="J2850" s="20" t="s">
        <v>29084</v>
      </c>
      <c r="K2850" s="24">
        <v>42975</v>
      </c>
      <c r="L2850" s="19">
        <v>0</v>
      </c>
      <c r="M2850" s="28">
        <v>229.95</v>
      </c>
      <c r="N2850" s="24"/>
    </row>
    <row r="2851" spans="1:14" hidden="1" x14ac:dyDescent="0.25">
      <c r="A2851" s="17" t="s">
        <v>29085</v>
      </c>
      <c r="B2851" s="20">
        <v>28203458</v>
      </c>
      <c r="C2851" s="20"/>
      <c r="D2851" s="20"/>
      <c r="E2851" s="17" t="s">
        <v>8645</v>
      </c>
      <c r="F2851" s="21" t="s">
        <v>41</v>
      </c>
      <c r="G2851" s="21" t="s">
        <v>205</v>
      </c>
      <c r="H2851" s="21" t="s">
        <v>206</v>
      </c>
      <c r="I2851" s="20" t="s">
        <v>8646</v>
      </c>
      <c r="J2851" s="20" t="s">
        <v>29086</v>
      </c>
      <c r="K2851" s="24">
        <v>42975</v>
      </c>
      <c r="L2851" s="19">
        <v>0</v>
      </c>
      <c r="M2851" s="28">
        <v>229.95</v>
      </c>
      <c r="N2851" s="24"/>
    </row>
    <row r="2852" spans="1:14" hidden="1" x14ac:dyDescent="0.25">
      <c r="A2852" s="17" t="s">
        <v>29087</v>
      </c>
      <c r="B2852" s="20">
        <v>28203454</v>
      </c>
      <c r="C2852" s="20"/>
      <c r="D2852" s="20"/>
      <c r="E2852" s="17" t="s">
        <v>8647</v>
      </c>
      <c r="F2852" s="21" t="s">
        <v>41</v>
      </c>
      <c r="G2852" s="21" t="s">
        <v>205</v>
      </c>
      <c r="H2852" s="21" t="s">
        <v>206</v>
      </c>
      <c r="I2852" s="20" t="s">
        <v>8648</v>
      </c>
      <c r="J2852" s="20" t="s">
        <v>29088</v>
      </c>
      <c r="K2852" s="24">
        <v>42975</v>
      </c>
      <c r="L2852" s="19">
        <v>0</v>
      </c>
      <c r="M2852" s="28">
        <v>229.95</v>
      </c>
      <c r="N2852" s="24"/>
    </row>
    <row r="2853" spans="1:14" hidden="1" x14ac:dyDescent="0.25">
      <c r="A2853" s="17" t="s">
        <v>29089</v>
      </c>
      <c r="B2853" s="20">
        <v>28203453</v>
      </c>
      <c r="C2853" s="20"/>
      <c r="D2853" s="20"/>
      <c r="E2853" s="17" t="s">
        <v>8649</v>
      </c>
      <c r="F2853" s="21" t="s">
        <v>41</v>
      </c>
      <c r="G2853" s="21" t="s">
        <v>205</v>
      </c>
      <c r="H2853" s="21" t="s">
        <v>206</v>
      </c>
      <c r="I2853" s="20" t="s">
        <v>8650</v>
      </c>
      <c r="J2853" s="20" t="s">
        <v>29090</v>
      </c>
      <c r="K2853" s="24">
        <v>42975</v>
      </c>
      <c r="L2853" s="19">
        <v>0</v>
      </c>
      <c r="M2853" s="28">
        <v>229.95</v>
      </c>
      <c r="N2853" s="24"/>
    </row>
    <row r="2854" spans="1:14" hidden="1" x14ac:dyDescent="0.25">
      <c r="A2854" s="17" t="s">
        <v>29091</v>
      </c>
      <c r="B2854" s="20">
        <v>28203452</v>
      </c>
      <c r="C2854" s="20"/>
      <c r="D2854" s="20"/>
      <c r="E2854" s="17" t="s">
        <v>8651</v>
      </c>
      <c r="F2854" s="21" t="s">
        <v>41</v>
      </c>
      <c r="G2854" s="21" t="s">
        <v>205</v>
      </c>
      <c r="H2854" s="21" t="s">
        <v>206</v>
      </c>
      <c r="I2854" s="20" t="s">
        <v>8652</v>
      </c>
      <c r="J2854" s="20" t="s">
        <v>29092</v>
      </c>
      <c r="K2854" s="24">
        <v>42975</v>
      </c>
      <c r="L2854" s="19">
        <v>0</v>
      </c>
      <c r="M2854" s="28">
        <v>229.95</v>
      </c>
      <c r="N2854" s="24"/>
    </row>
    <row r="2855" spans="1:14" hidden="1" x14ac:dyDescent="0.25">
      <c r="A2855" s="17" t="s">
        <v>29093</v>
      </c>
      <c r="B2855" s="20">
        <v>28203455</v>
      </c>
      <c r="C2855" s="20"/>
      <c r="D2855" s="20"/>
      <c r="E2855" s="17" t="s">
        <v>8653</v>
      </c>
      <c r="F2855" s="21" t="s">
        <v>41</v>
      </c>
      <c r="G2855" s="21" t="s">
        <v>205</v>
      </c>
      <c r="H2855" s="21" t="s">
        <v>206</v>
      </c>
      <c r="I2855" s="20" t="s">
        <v>8654</v>
      </c>
      <c r="J2855" s="20" t="s">
        <v>29094</v>
      </c>
      <c r="K2855" s="24">
        <v>42975</v>
      </c>
      <c r="L2855" s="19">
        <v>0</v>
      </c>
      <c r="M2855" s="28">
        <v>229.95</v>
      </c>
      <c r="N2855" s="24"/>
    </row>
    <row r="2856" spans="1:14" hidden="1" x14ac:dyDescent="0.25">
      <c r="B2856" s="20">
        <v>28203451</v>
      </c>
      <c r="C2856" s="20"/>
      <c r="D2856" s="20"/>
      <c r="E2856" s="17" t="s">
        <v>8631</v>
      </c>
      <c r="F2856" s="21" t="s">
        <v>41</v>
      </c>
      <c r="G2856" s="21" t="s">
        <v>205</v>
      </c>
      <c r="H2856" s="21" t="s">
        <v>206</v>
      </c>
      <c r="I2856" s="20" t="s">
        <v>8632</v>
      </c>
      <c r="J2856" s="20" t="s">
        <v>29095</v>
      </c>
      <c r="K2856" s="24">
        <v>42975</v>
      </c>
      <c r="L2856" s="19">
        <v>0</v>
      </c>
      <c r="M2856" s="28">
        <v>229.95</v>
      </c>
      <c r="N2856" s="24"/>
    </row>
    <row r="2857" spans="1:14" hidden="1" x14ac:dyDescent="0.25">
      <c r="B2857" s="20">
        <v>28203447</v>
      </c>
      <c r="C2857" s="20"/>
      <c r="D2857" s="20"/>
      <c r="E2857" s="17" t="s">
        <v>8633</v>
      </c>
      <c r="F2857" s="21" t="s">
        <v>41</v>
      </c>
      <c r="G2857" s="21" t="s">
        <v>205</v>
      </c>
      <c r="H2857" s="21" t="s">
        <v>206</v>
      </c>
      <c r="I2857" s="20" t="s">
        <v>8634</v>
      </c>
      <c r="J2857" s="20" t="s">
        <v>29096</v>
      </c>
      <c r="K2857" s="24">
        <v>42975</v>
      </c>
      <c r="L2857" s="19">
        <v>0</v>
      </c>
      <c r="M2857" s="28">
        <v>229.95</v>
      </c>
      <c r="N2857" s="24"/>
    </row>
    <row r="2858" spans="1:14" hidden="1" x14ac:dyDescent="0.25">
      <c r="B2858" s="20">
        <v>28203446</v>
      </c>
      <c r="C2858" s="20"/>
      <c r="D2858" s="20"/>
      <c r="E2858" s="17" t="s">
        <v>8635</v>
      </c>
      <c r="F2858" s="21" t="s">
        <v>41</v>
      </c>
      <c r="G2858" s="21" t="s">
        <v>205</v>
      </c>
      <c r="H2858" s="21" t="s">
        <v>206</v>
      </c>
      <c r="I2858" s="20" t="s">
        <v>8636</v>
      </c>
      <c r="J2858" s="20" t="s">
        <v>29097</v>
      </c>
      <c r="K2858" s="24">
        <v>42975</v>
      </c>
      <c r="L2858" s="19">
        <v>0</v>
      </c>
      <c r="M2858" s="28">
        <v>229.95</v>
      </c>
      <c r="N2858" s="24"/>
    </row>
    <row r="2859" spans="1:14" hidden="1" x14ac:dyDescent="0.25">
      <c r="A2859" s="17" t="s">
        <v>29098</v>
      </c>
      <c r="B2859" s="20">
        <v>28203445</v>
      </c>
      <c r="C2859" s="20"/>
      <c r="D2859" s="20"/>
      <c r="E2859" s="17" t="s">
        <v>8637</v>
      </c>
      <c r="F2859" s="21" t="s">
        <v>41</v>
      </c>
      <c r="G2859" s="21" t="s">
        <v>205</v>
      </c>
      <c r="H2859" s="21" t="s">
        <v>206</v>
      </c>
      <c r="I2859" s="20" t="s">
        <v>8638</v>
      </c>
      <c r="J2859" s="20" t="s">
        <v>29099</v>
      </c>
      <c r="K2859" s="24">
        <v>42975</v>
      </c>
      <c r="L2859" s="19">
        <v>0</v>
      </c>
      <c r="M2859" s="28">
        <v>229.95</v>
      </c>
      <c r="N2859" s="24"/>
    </row>
    <row r="2860" spans="1:14" hidden="1" x14ac:dyDescent="0.25">
      <c r="A2860" s="17" t="s">
        <v>29100</v>
      </c>
      <c r="B2860" s="20">
        <v>28203448</v>
      </c>
      <c r="C2860" s="20"/>
      <c r="D2860" s="20"/>
      <c r="E2860" s="17" t="s">
        <v>8639</v>
      </c>
      <c r="F2860" s="21" t="s">
        <v>41</v>
      </c>
      <c r="G2860" s="21" t="s">
        <v>205</v>
      </c>
      <c r="H2860" s="21" t="s">
        <v>206</v>
      </c>
      <c r="I2860" s="20" t="s">
        <v>8640</v>
      </c>
      <c r="J2860" s="20" t="s">
        <v>29101</v>
      </c>
      <c r="K2860" s="24">
        <v>42975</v>
      </c>
      <c r="L2860" s="19">
        <v>0</v>
      </c>
      <c r="M2860" s="28">
        <v>229.95</v>
      </c>
      <c r="N2860" s="24"/>
    </row>
    <row r="2861" spans="1:14" hidden="1" x14ac:dyDescent="0.25">
      <c r="B2861" s="20">
        <v>28203450</v>
      </c>
      <c r="C2861" s="20"/>
      <c r="D2861" s="20"/>
      <c r="E2861" s="17" t="s">
        <v>8629</v>
      </c>
      <c r="F2861" s="21" t="s">
        <v>41</v>
      </c>
      <c r="G2861" s="21" t="s">
        <v>205</v>
      </c>
      <c r="H2861" s="21" t="s">
        <v>206</v>
      </c>
      <c r="I2861" s="20" t="s">
        <v>8630</v>
      </c>
      <c r="J2861" s="20" t="s">
        <v>29102</v>
      </c>
      <c r="K2861" s="24">
        <v>42975</v>
      </c>
      <c r="L2861" s="19">
        <v>0</v>
      </c>
      <c r="M2861" s="28">
        <v>229.95</v>
      </c>
      <c r="N2861" s="24"/>
    </row>
    <row r="2862" spans="1:14" hidden="1" x14ac:dyDescent="0.25">
      <c r="B2862" s="20">
        <v>28202165</v>
      </c>
      <c r="C2862" s="20"/>
      <c r="D2862" s="20"/>
      <c r="E2862" s="17" t="s">
        <v>9355</v>
      </c>
      <c r="F2862" s="21" t="s">
        <v>41</v>
      </c>
      <c r="G2862" s="21" t="s">
        <v>205</v>
      </c>
      <c r="H2862" s="21" t="s">
        <v>206</v>
      </c>
      <c r="I2862" s="20" t="s">
        <v>9356</v>
      </c>
      <c r="J2862" s="20" t="s">
        <v>29263</v>
      </c>
      <c r="K2862" s="24">
        <v>42241</v>
      </c>
      <c r="L2862" s="19">
        <v>0</v>
      </c>
      <c r="M2862" s="28">
        <v>299.95</v>
      </c>
      <c r="N2862" s="24"/>
    </row>
    <row r="2863" spans="1:14" hidden="1" x14ac:dyDescent="0.25">
      <c r="B2863" s="20">
        <v>28202166</v>
      </c>
      <c r="C2863" s="20"/>
      <c r="D2863" s="20"/>
      <c r="E2863" s="17" t="s">
        <v>9357</v>
      </c>
      <c r="F2863" s="21" t="s">
        <v>41</v>
      </c>
      <c r="G2863" s="21" t="s">
        <v>205</v>
      </c>
      <c r="H2863" s="21" t="s">
        <v>206</v>
      </c>
      <c r="I2863" s="20" t="s">
        <v>9358</v>
      </c>
      <c r="J2863" s="20" t="s">
        <v>29264</v>
      </c>
      <c r="K2863" s="24">
        <v>42241</v>
      </c>
      <c r="L2863" s="19">
        <v>0</v>
      </c>
      <c r="M2863" s="28">
        <v>299.95</v>
      </c>
      <c r="N2863" s="24"/>
    </row>
    <row r="2864" spans="1:14" hidden="1" x14ac:dyDescent="0.25">
      <c r="B2864" s="20">
        <v>28202167</v>
      </c>
      <c r="C2864" s="20"/>
      <c r="D2864" s="20"/>
      <c r="E2864" s="17" t="s">
        <v>9359</v>
      </c>
      <c r="F2864" s="21" t="s">
        <v>41</v>
      </c>
      <c r="G2864" s="21" t="s">
        <v>205</v>
      </c>
      <c r="H2864" s="21" t="s">
        <v>206</v>
      </c>
      <c r="I2864" s="20" t="s">
        <v>9360</v>
      </c>
      <c r="J2864" s="20" t="s">
        <v>29265</v>
      </c>
      <c r="K2864" s="24">
        <v>42241</v>
      </c>
      <c r="L2864" s="19">
        <v>0</v>
      </c>
      <c r="M2864" s="28">
        <v>299.95</v>
      </c>
      <c r="N2864" s="24"/>
    </row>
    <row r="2865" spans="2:14" hidden="1" x14ac:dyDescent="0.25">
      <c r="B2865" s="20">
        <v>28202162</v>
      </c>
      <c r="C2865" s="20"/>
      <c r="D2865" s="20"/>
      <c r="E2865" s="17" t="s">
        <v>9361</v>
      </c>
      <c r="F2865" s="21" t="s">
        <v>41</v>
      </c>
      <c r="G2865" s="21" t="s">
        <v>205</v>
      </c>
      <c r="H2865" s="21" t="s">
        <v>206</v>
      </c>
      <c r="I2865" s="20" t="s">
        <v>9362</v>
      </c>
      <c r="J2865" s="20" t="s">
        <v>29266</v>
      </c>
      <c r="K2865" s="24">
        <v>42241</v>
      </c>
      <c r="L2865" s="19">
        <v>0</v>
      </c>
      <c r="M2865" s="28">
        <v>299.95</v>
      </c>
      <c r="N2865" s="24"/>
    </row>
    <row r="2866" spans="2:14" hidden="1" x14ac:dyDescent="0.25">
      <c r="B2866" s="20">
        <v>28202164</v>
      </c>
      <c r="C2866" s="20"/>
      <c r="D2866" s="20"/>
      <c r="E2866" s="17" t="s">
        <v>9363</v>
      </c>
      <c r="F2866" s="21" t="s">
        <v>41</v>
      </c>
      <c r="G2866" s="21" t="s">
        <v>205</v>
      </c>
      <c r="H2866" s="21" t="s">
        <v>206</v>
      </c>
      <c r="I2866" s="20" t="s">
        <v>9364</v>
      </c>
      <c r="J2866" s="20" t="s">
        <v>29267</v>
      </c>
      <c r="K2866" s="24">
        <v>42241</v>
      </c>
      <c r="L2866" s="19">
        <v>0</v>
      </c>
      <c r="M2866" s="28">
        <v>299.95</v>
      </c>
      <c r="N2866" s="24"/>
    </row>
    <row r="2867" spans="2:14" hidden="1" x14ac:dyDescent="0.25">
      <c r="B2867" s="20">
        <v>28202172</v>
      </c>
      <c r="C2867" s="20"/>
      <c r="D2867" s="20"/>
      <c r="E2867" s="17" t="s">
        <v>9365</v>
      </c>
      <c r="F2867" s="21" t="s">
        <v>41</v>
      </c>
      <c r="G2867" s="21" t="s">
        <v>205</v>
      </c>
      <c r="H2867" s="21" t="s">
        <v>206</v>
      </c>
      <c r="I2867" s="20" t="s">
        <v>9366</v>
      </c>
      <c r="J2867" s="20" t="s">
        <v>29268</v>
      </c>
      <c r="K2867" s="24">
        <v>42241</v>
      </c>
      <c r="L2867" s="19">
        <v>0</v>
      </c>
      <c r="M2867" s="28">
        <v>299.95</v>
      </c>
      <c r="N2867" s="24"/>
    </row>
    <row r="2868" spans="2:14" hidden="1" x14ac:dyDescent="0.25">
      <c r="B2868" s="20">
        <v>28202174</v>
      </c>
      <c r="C2868" s="20"/>
      <c r="D2868" s="20"/>
      <c r="E2868" s="17" t="s">
        <v>9367</v>
      </c>
      <c r="F2868" s="21" t="s">
        <v>41</v>
      </c>
      <c r="G2868" s="21" t="s">
        <v>205</v>
      </c>
      <c r="H2868" s="21" t="s">
        <v>206</v>
      </c>
      <c r="I2868" s="20" t="s">
        <v>9368</v>
      </c>
      <c r="J2868" s="20" t="s">
        <v>29269</v>
      </c>
      <c r="K2868" s="24">
        <v>42241</v>
      </c>
      <c r="L2868" s="19">
        <v>0</v>
      </c>
      <c r="M2868" s="28">
        <v>299.95</v>
      </c>
      <c r="N2868" s="24"/>
    </row>
    <row r="2869" spans="2:14" hidden="1" x14ac:dyDescent="0.25">
      <c r="B2869" s="20">
        <v>28202141</v>
      </c>
      <c r="C2869" s="20"/>
      <c r="D2869" s="20"/>
      <c r="E2869" s="17" t="s">
        <v>9282</v>
      </c>
      <c r="F2869" s="21" t="s">
        <v>41</v>
      </c>
      <c r="G2869" s="21" t="s">
        <v>205</v>
      </c>
      <c r="H2869" s="21" t="s">
        <v>206</v>
      </c>
      <c r="I2869" s="20" t="s">
        <v>9283</v>
      </c>
      <c r="J2869" s="20" t="s">
        <v>29288</v>
      </c>
      <c r="K2869" s="24">
        <v>42241</v>
      </c>
      <c r="L2869" s="19">
        <v>0</v>
      </c>
      <c r="M2869" s="28">
        <v>319.95</v>
      </c>
      <c r="N2869" s="24"/>
    </row>
    <row r="2870" spans="2:14" hidden="1" x14ac:dyDescent="0.25">
      <c r="B2870" s="20">
        <v>28202140</v>
      </c>
      <c r="C2870" s="20"/>
      <c r="D2870" s="20"/>
      <c r="E2870" s="17" t="s">
        <v>9284</v>
      </c>
      <c r="F2870" s="21" t="s">
        <v>41</v>
      </c>
      <c r="G2870" s="21" t="s">
        <v>205</v>
      </c>
      <c r="H2870" s="21" t="s">
        <v>206</v>
      </c>
      <c r="I2870" s="20" t="s">
        <v>9285</v>
      </c>
      <c r="J2870" s="20" t="s">
        <v>29289</v>
      </c>
      <c r="K2870" s="24">
        <v>42241</v>
      </c>
      <c r="L2870" s="19">
        <v>0</v>
      </c>
      <c r="M2870" s="28">
        <v>319.95</v>
      </c>
      <c r="N2870" s="24"/>
    </row>
    <row r="2871" spans="2:14" hidden="1" x14ac:dyDescent="0.25">
      <c r="B2871" s="20">
        <v>28202699</v>
      </c>
      <c r="C2871" s="20"/>
      <c r="D2871" s="20"/>
      <c r="E2871" s="17" t="s">
        <v>10513</v>
      </c>
      <c r="F2871" s="21" t="s">
        <v>41</v>
      </c>
      <c r="G2871" s="21" t="s">
        <v>205</v>
      </c>
      <c r="H2871" s="21" t="s">
        <v>206</v>
      </c>
      <c r="I2871" s="20" t="s">
        <v>10514</v>
      </c>
      <c r="J2871" s="20" t="s">
        <v>29318</v>
      </c>
      <c r="K2871" s="24">
        <v>42513</v>
      </c>
      <c r="L2871" s="19">
        <v>0</v>
      </c>
      <c r="M2871" s="28">
        <v>429.95</v>
      </c>
      <c r="N2871" s="24"/>
    </row>
    <row r="2872" spans="2:14" hidden="1" x14ac:dyDescent="0.25">
      <c r="B2872" s="20">
        <v>28202700</v>
      </c>
      <c r="C2872" s="20"/>
      <c r="D2872" s="20"/>
      <c r="E2872" s="17" t="s">
        <v>10515</v>
      </c>
      <c r="F2872" s="21" t="s">
        <v>41</v>
      </c>
      <c r="G2872" s="21" t="s">
        <v>205</v>
      </c>
      <c r="H2872" s="21" t="s">
        <v>206</v>
      </c>
      <c r="I2872" s="20" t="s">
        <v>10516</v>
      </c>
      <c r="J2872" s="20" t="s">
        <v>29319</v>
      </c>
      <c r="K2872" s="24">
        <v>42513</v>
      </c>
      <c r="L2872" s="19">
        <v>0</v>
      </c>
      <c r="M2872" s="28">
        <v>429.95</v>
      </c>
      <c r="N2872" s="24"/>
    </row>
    <row r="2873" spans="2:14" hidden="1" x14ac:dyDescent="0.25">
      <c r="B2873" s="20">
        <v>28202701</v>
      </c>
      <c r="C2873" s="20"/>
      <c r="D2873" s="20"/>
      <c r="E2873" s="17" t="s">
        <v>10517</v>
      </c>
      <c r="F2873" s="21" t="s">
        <v>41</v>
      </c>
      <c r="G2873" s="21" t="s">
        <v>205</v>
      </c>
      <c r="H2873" s="21" t="s">
        <v>206</v>
      </c>
      <c r="I2873" s="20" t="s">
        <v>10518</v>
      </c>
      <c r="J2873" s="20" t="s">
        <v>29320</v>
      </c>
      <c r="K2873" s="24">
        <v>42513</v>
      </c>
      <c r="L2873" s="19">
        <v>0</v>
      </c>
      <c r="M2873" s="28">
        <v>429.95</v>
      </c>
      <c r="N2873" s="24"/>
    </row>
    <row r="2874" spans="2:14" hidden="1" x14ac:dyDescent="0.25">
      <c r="B2874" s="20">
        <v>28202697</v>
      </c>
      <c r="C2874" s="20"/>
      <c r="D2874" s="20"/>
      <c r="E2874" s="17" t="s">
        <v>10519</v>
      </c>
      <c r="F2874" s="21" t="s">
        <v>41</v>
      </c>
      <c r="G2874" s="21" t="s">
        <v>205</v>
      </c>
      <c r="H2874" s="21" t="s">
        <v>206</v>
      </c>
      <c r="I2874" s="20" t="s">
        <v>10520</v>
      </c>
      <c r="J2874" s="20" t="s">
        <v>29321</v>
      </c>
      <c r="K2874" s="24">
        <v>42513</v>
      </c>
      <c r="L2874" s="19">
        <v>0</v>
      </c>
      <c r="M2874" s="28">
        <v>429.95</v>
      </c>
      <c r="N2874" s="24"/>
    </row>
    <row r="2875" spans="2:14" hidden="1" x14ac:dyDescent="0.25">
      <c r="B2875" s="20">
        <v>28202696</v>
      </c>
      <c r="C2875" s="20"/>
      <c r="D2875" s="20"/>
      <c r="E2875" s="17" t="s">
        <v>10521</v>
      </c>
      <c r="F2875" s="21" t="s">
        <v>41</v>
      </c>
      <c r="G2875" s="21" t="s">
        <v>205</v>
      </c>
      <c r="H2875" s="21" t="s">
        <v>206</v>
      </c>
      <c r="I2875" s="20" t="s">
        <v>10522</v>
      </c>
      <c r="J2875" s="20" t="s">
        <v>29322</v>
      </c>
      <c r="K2875" s="24">
        <v>42513</v>
      </c>
      <c r="L2875" s="19">
        <v>0</v>
      </c>
      <c r="M2875" s="28">
        <v>429.95</v>
      </c>
      <c r="N2875" s="24"/>
    </row>
    <row r="2876" spans="2:14" hidden="1" x14ac:dyDescent="0.25">
      <c r="B2876" s="20">
        <v>28202695</v>
      </c>
      <c r="C2876" s="20"/>
      <c r="D2876" s="20"/>
      <c r="E2876" s="17" t="s">
        <v>10523</v>
      </c>
      <c r="F2876" s="21" t="s">
        <v>41</v>
      </c>
      <c r="G2876" s="21" t="s">
        <v>205</v>
      </c>
      <c r="H2876" s="21" t="s">
        <v>206</v>
      </c>
      <c r="I2876" s="20" t="s">
        <v>10524</v>
      </c>
      <c r="J2876" s="20" t="s">
        <v>29323</v>
      </c>
      <c r="K2876" s="24">
        <v>42513</v>
      </c>
      <c r="L2876" s="19">
        <v>0</v>
      </c>
      <c r="M2876" s="28">
        <v>429.95</v>
      </c>
      <c r="N2876" s="24"/>
    </row>
    <row r="2877" spans="2:14" hidden="1" x14ac:dyDescent="0.25">
      <c r="B2877" s="20">
        <v>28202698</v>
      </c>
      <c r="C2877" s="20"/>
      <c r="D2877" s="20"/>
      <c r="E2877" s="17" t="s">
        <v>10525</v>
      </c>
      <c r="F2877" s="21" t="s">
        <v>41</v>
      </c>
      <c r="G2877" s="21" t="s">
        <v>205</v>
      </c>
      <c r="H2877" s="21" t="s">
        <v>206</v>
      </c>
      <c r="I2877" s="20" t="s">
        <v>10526</v>
      </c>
      <c r="J2877" s="20" t="s">
        <v>29324</v>
      </c>
      <c r="K2877" s="24">
        <v>42513</v>
      </c>
      <c r="L2877" s="19">
        <v>0</v>
      </c>
      <c r="M2877" s="28">
        <v>429.95</v>
      </c>
      <c r="N2877" s="24"/>
    </row>
    <row r="2878" spans="2:14" hidden="1" x14ac:dyDescent="0.25">
      <c r="B2878" s="20">
        <v>28202713</v>
      </c>
      <c r="C2878" s="20"/>
      <c r="D2878" s="20"/>
      <c r="E2878" s="17" t="s">
        <v>10527</v>
      </c>
      <c r="F2878" s="21" t="s">
        <v>41</v>
      </c>
      <c r="G2878" s="21" t="s">
        <v>205</v>
      </c>
      <c r="H2878" s="21" t="s">
        <v>206</v>
      </c>
      <c r="I2878" s="20" t="s">
        <v>10528</v>
      </c>
      <c r="J2878" s="20" t="s">
        <v>29325</v>
      </c>
      <c r="K2878" s="24">
        <v>42513</v>
      </c>
      <c r="L2878" s="19">
        <v>0</v>
      </c>
      <c r="M2878" s="28">
        <v>429.95</v>
      </c>
      <c r="N2878" s="24"/>
    </row>
    <row r="2879" spans="2:14" hidden="1" x14ac:dyDescent="0.25">
      <c r="B2879" s="20">
        <v>28202714</v>
      </c>
      <c r="C2879" s="20"/>
      <c r="D2879" s="20"/>
      <c r="E2879" s="17" t="s">
        <v>10529</v>
      </c>
      <c r="F2879" s="21" t="s">
        <v>41</v>
      </c>
      <c r="G2879" s="21" t="s">
        <v>205</v>
      </c>
      <c r="H2879" s="21" t="s">
        <v>206</v>
      </c>
      <c r="I2879" s="20" t="s">
        <v>10530</v>
      </c>
      <c r="J2879" s="20" t="s">
        <v>29326</v>
      </c>
      <c r="K2879" s="24">
        <v>42513</v>
      </c>
      <c r="L2879" s="19">
        <v>0</v>
      </c>
      <c r="M2879" s="28">
        <v>429.95</v>
      </c>
      <c r="N2879" s="24"/>
    </row>
    <row r="2880" spans="2:14" hidden="1" x14ac:dyDescent="0.25">
      <c r="B2880" s="20">
        <v>28202711</v>
      </c>
      <c r="C2880" s="20"/>
      <c r="D2880" s="20"/>
      <c r="E2880" s="17" t="s">
        <v>10531</v>
      </c>
      <c r="F2880" s="21" t="s">
        <v>41</v>
      </c>
      <c r="G2880" s="21" t="s">
        <v>205</v>
      </c>
      <c r="H2880" s="21" t="s">
        <v>206</v>
      </c>
      <c r="I2880" s="20" t="s">
        <v>10532</v>
      </c>
      <c r="J2880" s="20" t="s">
        <v>29327</v>
      </c>
      <c r="K2880" s="24">
        <v>42513</v>
      </c>
      <c r="L2880" s="19">
        <v>0</v>
      </c>
      <c r="M2880" s="28">
        <v>429.95</v>
      </c>
      <c r="N2880" s="24"/>
    </row>
    <row r="2881" spans="2:14" hidden="1" x14ac:dyDescent="0.25">
      <c r="B2881" s="20">
        <v>28202710</v>
      </c>
      <c r="C2881" s="20"/>
      <c r="D2881" s="20"/>
      <c r="E2881" s="17" t="s">
        <v>10533</v>
      </c>
      <c r="F2881" s="21" t="s">
        <v>41</v>
      </c>
      <c r="G2881" s="21" t="s">
        <v>205</v>
      </c>
      <c r="H2881" s="21" t="s">
        <v>206</v>
      </c>
      <c r="I2881" s="20" t="s">
        <v>10534</v>
      </c>
      <c r="J2881" s="20" t="s">
        <v>29328</v>
      </c>
      <c r="K2881" s="24">
        <v>42513</v>
      </c>
      <c r="L2881" s="19">
        <v>0</v>
      </c>
      <c r="M2881" s="28">
        <v>429.95</v>
      </c>
      <c r="N2881" s="24"/>
    </row>
    <row r="2882" spans="2:14" hidden="1" x14ac:dyDescent="0.25">
      <c r="B2882" s="20">
        <v>28202709</v>
      </c>
      <c r="C2882" s="20"/>
      <c r="D2882" s="20"/>
      <c r="E2882" s="17" t="s">
        <v>10535</v>
      </c>
      <c r="F2882" s="21" t="s">
        <v>41</v>
      </c>
      <c r="G2882" s="21" t="s">
        <v>205</v>
      </c>
      <c r="H2882" s="21" t="s">
        <v>206</v>
      </c>
      <c r="I2882" s="20" t="s">
        <v>10536</v>
      </c>
      <c r="J2882" s="20" t="s">
        <v>29329</v>
      </c>
      <c r="K2882" s="24">
        <v>42513</v>
      </c>
      <c r="L2882" s="19">
        <v>0</v>
      </c>
      <c r="M2882" s="28">
        <v>429.95</v>
      </c>
      <c r="N2882" s="24"/>
    </row>
    <row r="2883" spans="2:14" hidden="1" x14ac:dyDescent="0.25">
      <c r="B2883" s="20">
        <v>28202712</v>
      </c>
      <c r="C2883" s="20"/>
      <c r="D2883" s="20"/>
      <c r="E2883" s="17" t="s">
        <v>10537</v>
      </c>
      <c r="F2883" s="21" t="s">
        <v>41</v>
      </c>
      <c r="G2883" s="21" t="s">
        <v>205</v>
      </c>
      <c r="H2883" s="21" t="s">
        <v>206</v>
      </c>
      <c r="I2883" s="20" t="s">
        <v>10538</v>
      </c>
      <c r="J2883" s="20" t="s">
        <v>29330</v>
      </c>
      <c r="K2883" s="24">
        <v>42513</v>
      </c>
      <c r="L2883" s="19">
        <v>0</v>
      </c>
      <c r="M2883" s="28">
        <v>429.95</v>
      </c>
      <c r="N2883" s="24"/>
    </row>
    <row r="2884" spans="2:14" hidden="1" x14ac:dyDescent="0.25">
      <c r="B2884" s="20">
        <v>28202706</v>
      </c>
      <c r="C2884" s="20"/>
      <c r="D2884" s="20"/>
      <c r="E2884" s="17" t="s">
        <v>10539</v>
      </c>
      <c r="F2884" s="21" t="s">
        <v>41</v>
      </c>
      <c r="G2884" s="21" t="s">
        <v>205</v>
      </c>
      <c r="H2884" s="21" t="s">
        <v>206</v>
      </c>
      <c r="I2884" s="20" t="s">
        <v>10540</v>
      </c>
      <c r="J2884" s="20" t="s">
        <v>29331</v>
      </c>
      <c r="K2884" s="24">
        <v>42513</v>
      </c>
      <c r="L2884" s="19">
        <v>0</v>
      </c>
      <c r="M2884" s="28">
        <v>429.95</v>
      </c>
      <c r="N2884" s="24"/>
    </row>
    <row r="2885" spans="2:14" hidden="1" x14ac:dyDescent="0.25">
      <c r="B2885" s="20">
        <v>28202707</v>
      </c>
      <c r="C2885" s="20"/>
      <c r="D2885" s="20"/>
      <c r="E2885" s="17" t="s">
        <v>10541</v>
      </c>
      <c r="F2885" s="21" t="s">
        <v>41</v>
      </c>
      <c r="G2885" s="21" t="s">
        <v>205</v>
      </c>
      <c r="H2885" s="21" t="s">
        <v>206</v>
      </c>
      <c r="I2885" s="20" t="s">
        <v>10542</v>
      </c>
      <c r="J2885" s="20" t="s">
        <v>29332</v>
      </c>
      <c r="K2885" s="24">
        <v>42513</v>
      </c>
      <c r="L2885" s="19">
        <v>0</v>
      </c>
      <c r="M2885" s="28">
        <v>429.95</v>
      </c>
      <c r="N2885" s="24"/>
    </row>
    <row r="2886" spans="2:14" hidden="1" x14ac:dyDescent="0.25">
      <c r="B2886" s="20">
        <v>28202708</v>
      </c>
      <c r="C2886" s="20"/>
      <c r="D2886" s="20"/>
      <c r="E2886" s="17" t="s">
        <v>10543</v>
      </c>
      <c r="F2886" s="21" t="s">
        <v>41</v>
      </c>
      <c r="G2886" s="21" t="s">
        <v>205</v>
      </c>
      <c r="H2886" s="21" t="s">
        <v>206</v>
      </c>
      <c r="I2886" s="20" t="s">
        <v>10544</v>
      </c>
      <c r="J2886" s="20" t="s">
        <v>29333</v>
      </c>
      <c r="K2886" s="24">
        <v>42513</v>
      </c>
      <c r="L2886" s="19">
        <v>0</v>
      </c>
      <c r="M2886" s="28">
        <v>429.95</v>
      </c>
      <c r="N2886" s="24"/>
    </row>
    <row r="2887" spans="2:14" hidden="1" x14ac:dyDescent="0.25">
      <c r="B2887" s="20">
        <v>28202704</v>
      </c>
      <c r="C2887" s="20"/>
      <c r="D2887" s="20"/>
      <c r="E2887" s="17" t="s">
        <v>10545</v>
      </c>
      <c r="F2887" s="21" t="s">
        <v>41</v>
      </c>
      <c r="G2887" s="21" t="s">
        <v>205</v>
      </c>
      <c r="H2887" s="21" t="s">
        <v>206</v>
      </c>
      <c r="I2887" s="20" t="s">
        <v>10546</v>
      </c>
      <c r="J2887" s="20" t="s">
        <v>29334</v>
      </c>
      <c r="K2887" s="24">
        <v>42513</v>
      </c>
      <c r="L2887" s="19">
        <v>0</v>
      </c>
      <c r="M2887" s="28">
        <v>429.95</v>
      </c>
      <c r="N2887" s="24"/>
    </row>
    <row r="2888" spans="2:14" hidden="1" x14ac:dyDescent="0.25">
      <c r="B2888" s="20">
        <v>28202703</v>
      </c>
      <c r="C2888" s="20"/>
      <c r="D2888" s="20"/>
      <c r="E2888" s="17" t="s">
        <v>10547</v>
      </c>
      <c r="F2888" s="21" t="s">
        <v>41</v>
      </c>
      <c r="G2888" s="21" t="s">
        <v>205</v>
      </c>
      <c r="H2888" s="21" t="s">
        <v>206</v>
      </c>
      <c r="I2888" s="20" t="s">
        <v>10548</v>
      </c>
      <c r="J2888" s="20" t="s">
        <v>29335</v>
      </c>
      <c r="K2888" s="24">
        <v>42513</v>
      </c>
      <c r="L2888" s="19">
        <v>0</v>
      </c>
      <c r="M2888" s="28">
        <v>429.95</v>
      </c>
      <c r="N2888" s="24"/>
    </row>
    <row r="2889" spans="2:14" hidden="1" x14ac:dyDescent="0.25">
      <c r="B2889" s="20">
        <v>28202702</v>
      </c>
      <c r="C2889" s="20"/>
      <c r="D2889" s="20"/>
      <c r="E2889" s="17" t="s">
        <v>10549</v>
      </c>
      <c r="F2889" s="21" t="s">
        <v>41</v>
      </c>
      <c r="G2889" s="21" t="s">
        <v>205</v>
      </c>
      <c r="H2889" s="21" t="s">
        <v>206</v>
      </c>
      <c r="I2889" s="20" t="s">
        <v>10550</v>
      </c>
      <c r="J2889" s="20" t="s">
        <v>29336</v>
      </c>
      <c r="K2889" s="24">
        <v>42513</v>
      </c>
      <c r="L2889" s="19">
        <v>0</v>
      </c>
      <c r="M2889" s="28">
        <v>429.95</v>
      </c>
      <c r="N2889" s="24"/>
    </row>
    <row r="2890" spans="2:14" hidden="1" x14ac:dyDescent="0.25">
      <c r="B2890" s="20">
        <v>28202705</v>
      </c>
      <c r="C2890" s="20"/>
      <c r="D2890" s="20"/>
      <c r="E2890" s="17" t="s">
        <v>10551</v>
      </c>
      <c r="F2890" s="21" t="s">
        <v>41</v>
      </c>
      <c r="G2890" s="21" t="s">
        <v>205</v>
      </c>
      <c r="H2890" s="21" t="s">
        <v>206</v>
      </c>
      <c r="I2890" s="20" t="s">
        <v>10552</v>
      </c>
      <c r="J2890" s="20" t="s">
        <v>29337</v>
      </c>
      <c r="K2890" s="24">
        <v>42513</v>
      </c>
      <c r="L2890" s="19">
        <v>0</v>
      </c>
      <c r="M2890" s="28">
        <v>429.95</v>
      </c>
      <c r="N2890" s="24"/>
    </row>
    <row r="2891" spans="2:14" hidden="1" x14ac:dyDescent="0.25">
      <c r="B2891" s="20">
        <v>28540005</v>
      </c>
      <c r="C2891" s="20"/>
      <c r="D2891" s="20"/>
      <c r="E2891" s="17" t="s">
        <v>10702</v>
      </c>
      <c r="F2891" s="21" t="s">
        <v>41</v>
      </c>
      <c r="G2891" s="21" t="s">
        <v>205</v>
      </c>
      <c r="H2891" s="21" t="s">
        <v>206</v>
      </c>
      <c r="I2891" s="20" t="s">
        <v>10703</v>
      </c>
      <c r="J2891" s="20" t="s">
        <v>29352</v>
      </c>
      <c r="K2891" s="24">
        <v>43617</v>
      </c>
      <c r="L2891" s="19">
        <v>0</v>
      </c>
      <c r="M2891" s="28">
        <v>64.95</v>
      </c>
      <c r="N2891" s="24"/>
    </row>
    <row r="2892" spans="2:14" hidden="1" x14ac:dyDescent="0.25">
      <c r="B2892" s="20">
        <v>28540006</v>
      </c>
      <c r="C2892" s="20"/>
      <c r="D2892" s="20"/>
      <c r="E2892" s="17" t="s">
        <v>10704</v>
      </c>
      <c r="F2892" s="21" t="s">
        <v>41</v>
      </c>
      <c r="G2892" s="21" t="s">
        <v>205</v>
      </c>
      <c r="H2892" s="21" t="s">
        <v>206</v>
      </c>
      <c r="I2892" s="20" t="s">
        <v>10705</v>
      </c>
      <c r="J2892" s="20" t="s">
        <v>29353</v>
      </c>
      <c r="K2892" s="24">
        <v>43617</v>
      </c>
      <c r="L2892" s="19">
        <v>0</v>
      </c>
      <c r="M2892" s="28">
        <v>64.95</v>
      </c>
      <c r="N2892" s="24"/>
    </row>
    <row r="2893" spans="2:14" hidden="1" x14ac:dyDescent="0.25">
      <c r="B2893" s="20">
        <v>28540003</v>
      </c>
      <c r="C2893" s="20"/>
      <c r="D2893" s="20"/>
      <c r="E2893" s="17" t="s">
        <v>10706</v>
      </c>
      <c r="F2893" s="21" t="s">
        <v>41</v>
      </c>
      <c r="G2893" s="21" t="s">
        <v>205</v>
      </c>
      <c r="H2893" s="21" t="s">
        <v>206</v>
      </c>
      <c r="I2893" s="20" t="s">
        <v>10707</v>
      </c>
      <c r="J2893" s="20" t="s">
        <v>29354</v>
      </c>
      <c r="K2893" s="24">
        <v>43617</v>
      </c>
      <c r="L2893" s="19">
        <v>0</v>
      </c>
      <c r="M2893" s="28">
        <v>64.95</v>
      </c>
      <c r="N2893" s="24"/>
    </row>
    <row r="2894" spans="2:14" hidden="1" x14ac:dyDescent="0.25">
      <c r="B2894" s="20">
        <v>28540002</v>
      </c>
      <c r="C2894" s="20"/>
      <c r="D2894" s="20"/>
      <c r="E2894" s="17" t="s">
        <v>10708</v>
      </c>
      <c r="F2894" s="21" t="s">
        <v>41</v>
      </c>
      <c r="G2894" s="21" t="s">
        <v>205</v>
      </c>
      <c r="H2894" s="21" t="s">
        <v>206</v>
      </c>
      <c r="I2894" s="20" t="s">
        <v>10709</v>
      </c>
      <c r="J2894" s="20" t="s">
        <v>29355</v>
      </c>
      <c r="K2894" s="24">
        <v>43617</v>
      </c>
      <c r="L2894" s="19">
        <v>0</v>
      </c>
      <c r="M2894" s="28">
        <v>64.95</v>
      </c>
      <c r="N2894" s="24"/>
    </row>
    <row r="2895" spans="2:14" hidden="1" x14ac:dyDescent="0.25">
      <c r="B2895" s="20">
        <v>28540004</v>
      </c>
      <c r="C2895" s="20"/>
      <c r="D2895" s="20"/>
      <c r="E2895" s="17" t="s">
        <v>10710</v>
      </c>
      <c r="F2895" s="21" t="s">
        <v>41</v>
      </c>
      <c r="G2895" s="21" t="s">
        <v>205</v>
      </c>
      <c r="H2895" s="21" t="s">
        <v>206</v>
      </c>
      <c r="I2895" s="20" t="s">
        <v>10711</v>
      </c>
      <c r="J2895" s="20" t="s">
        <v>29356</v>
      </c>
      <c r="K2895" s="24">
        <v>43617</v>
      </c>
      <c r="L2895" s="19">
        <v>0</v>
      </c>
      <c r="M2895" s="28">
        <v>64.95</v>
      </c>
      <c r="N2895" s="24"/>
    </row>
    <row r="2896" spans="2:14" hidden="1" x14ac:dyDescent="0.25">
      <c r="B2896" s="20">
        <v>28202147</v>
      </c>
      <c r="C2896" s="20"/>
      <c r="D2896" s="20"/>
      <c r="E2896" s="17" t="s">
        <v>9328</v>
      </c>
      <c r="F2896" s="21" t="s">
        <v>41</v>
      </c>
      <c r="G2896" s="21" t="s">
        <v>205</v>
      </c>
      <c r="H2896" s="21" t="s">
        <v>206</v>
      </c>
      <c r="I2896" s="20" t="s">
        <v>9329</v>
      </c>
      <c r="J2896" s="20" t="s">
        <v>29396</v>
      </c>
      <c r="K2896" s="24">
        <v>41597</v>
      </c>
      <c r="L2896" s="19">
        <v>0</v>
      </c>
      <c r="M2896" s="28">
        <v>499.95</v>
      </c>
      <c r="N2896" s="24"/>
    </row>
    <row r="2897" spans="2:14" hidden="1" x14ac:dyDescent="0.25">
      <c r="B2897" s="20">
        <v>28203393</v>
      </c>
      <c r="C2897" s="20"/>
      <c r="D2897" s="20"/>
      <c r="E2897" s="17" t="s">
        <v>10116</v>
      </c>
      <c r="F2897" s="21" t="s">
        <v>41</v>
      </c>
      <c r="G2897" s="21" t="s">
        <v>205</v>
      </c>
      <c r="H2897" s="21" t="s">
        <v>206</v>
      </c>
      <c r="I2897" s="20" t="s">
        <v>10117</v>
      </c>
      <c r="J2897" s="20" t="s">
        <v>29397</v>
      </c>
      <c r="K2897" s="24">
        <v>43374</v>
      </c>
      <c r="L2897" s="19">
        <v>0</v>
      </c>
      <c r="M2897" s="28">
        <v>299.95</v>
      </c>
      <c r="N2897" s="24"/>
    </row>
    <row r="2898" spans="2:14" hidden="1" x14ac:dyDescent="0.25">
      <c r="B2898" s="20">
        <v>28203394</v>
      </c>
      <c r="C2898" s="20"/>
      <c r="D2898" s="20"/>
      <c r="E2898" s="17" t="s">
        <v>10118</v>
      </c>
      <c r="F2898" s="21" t="s">
        <v>41</v>
      </c>
      <c r="G2898" s="21" t="s">
        <v>205</v>
      </c>
      <c r="H2898" s="21" t="s">
        <v>206</v>
      </c>
      <c r="I2898" s="20" t="s">
        <v>10119</v>
      </c>
      <c r="J2898" s="20" t="s">
        <v>29398</v>
      </c>
      <c r="K2898" s="24">
        <v>43374</v>
      </c>
      <c r="L2898" s="19">
        <v>0</v>
      </c>
      <c r="M2898" s="28">
        <v>299.95</v>
      </c>
      <c r="N2898" s="24"/>
    </row>
    <row r="2899" spans="2:14" hidden="1" x14ac:dyDescent="0.25">
      <c r="B2899" s="20">
        <v>28203395</v>
      </c>
      <c r="C2899" s="20"/>
      <c r="D2899" s="20"/>
      <c r="E2899" s="17" t="s">
        <v>10120</v>
      </c>
      <c r="F2899" s="21" t="s">
        <v>41</v>
      </c>
      <c r="G2899" s="21" t="s">
        <v>205</v>
      </c>
      <c r="H2899" s="21" t="s">
        <v>206</v>
      </c>
      <c r="I2899" s="20" t="s">
        <v>10121</v>
      </c>
      <c r="J2899" s="20" t="s">
        <v>29399</v>
      </c>
      <c r="K2899" s="24">
        <v>43374</v>
      </c>
      <c r="L2899" s="19">
        <v>0</v>
      </c>
      <c r="M2899" s="28">
        <v>299.95</v>
      </c>
      <c r="N2899" s="24"/>
    </row>
    <row r="2900" spans="2:14" hidden="1" x14ac:dyDescent="0.25">
      <c r="B2900" s="20">
        <v>28203391</v>
      </c>
      <c r="C2900" s="20"/>
      <c r="D2900" s="20"/>
      <c r="E2900" s="17" t="s">
        <v>10122</v>
      </c>
      <c r="F2900" s="21" t="s">
        <v>41</v>
      </c>
      <c r="G2900" s="21" t="s">
        <v>205</v>
      </c>
      <c r="H2900" s="21" t="s">
        <v>206</v>
      </c>
      <c r="I2900" s="20" t="s">
        <v>10123</v>
      </c>
      <c r="J2900" s="20" t="s">
        <v>29400</v>
      </c>
      <c r="K2900" s="24">
        <v>43374</v>
      </c>
      <c r="L2900" s="19">
        <v>0</v>
      </c>
      <c r="M2900" s="28">
        <v>299.95</v>
      </c>
      <c r="N2900" s="24"/>
    </row>
    <row r="2901" spans="2:14" hidden="1" x14ac:dyDescent="0.25">
      <c r="B2901" s="20">
        <v>28203390</v>
      </c>
      <c r="C2901" s="20"/>
      <c r="D2901" s="20"/>
      <c r="E2901" s="17" t="s">
        <v>10124</v>
      </c>
      <c r="F2901" s="21" t="s">
        <v>41</v>
      </c>
      <c r="G2901" s="21" t="s">
        <v>205</v>
      </c>
      <c r="H2901" s="21" t="s">
        <v>206</v>
      </c>
      <c r="I2901" s="20" t="s">
        <v>10125</v>
      </c>
      <c r="J2901" s="20" t="s">
        <v>29401</v>
      </c>
      <c r="K2901" s="24">
        <v>43374</v>
      </c>
      <c r="L2901" s="19">
        <v>0</v>
      </c>
      <c r="M2901" s="28">
        <v>299.95</v>
      </c>
      <c r="N2901" s="24"/>
    </row>
    <row r="2902" spans="2:14" hidden="1" x14ac:dyDescent="0.25">
      <c r="B2902" s="20">
        <v>28203389</v>
      </c>
      <c r="C2902" s="20"/>
      <c r="D2902" s="20"/>
      <c r="E2902" s="17" t="s">
        <v>10126</v>
      </c>
      <c r="F2902" s="21" t="s">
        <v>41</v>
      </c>
      <c r="G2902" s="21" t="s">
        <v>205</v>
      </c>
      <c r="H2902" s="21" t="s">
        <v>206</v>
      </c>
      <c r="I2902" s="20" t="s">
        <v>10127</v>
      </c>
      <c r="J2902" s="20" t="s">
        <v>29402</v>
      </c>
      <c r="K2902" s="24">
        <v>43374</v>
      </c>
      <c r="L2902" s="19">
        <v>0</v>
      </c>
      <c r="M2902" s="28">
        <v>299.95</v>
      </c>
      <c r="N2902" s="24"/>
    </row>
    <row r="2903" spans="2:14" hidden="1" x14ac:dyDescent="0.25">
      <c r="B2903" s="20">
        <v>28203392</v>
      </c>
      <c r="C2903" s="20"/>
      <c r="D2903" s="20"/>
      <c r="E2903" s="17" t="s">
        <v>10128</v>
      </c>
      <c r="F2903" s="21" t="s">
        <v>41</v>
      </c>
      <c r="G2903" s="21" t="s">
        <v>205</v>
      </c>
      <c r="H2903" s="21" t="s">
        <v>206</v>
      </c>
      <c r="I2903" s="20" t="s">
        <v>10129</v>
      </c>
      <c r="J2903" s="20" t="s">
        <v>29403</v>
      </c>
      <c r="K2903" s="24">
        <v>43374</v>
      </c>
      <c r="L2903" s="19">
        <v>0</v>
      </c>
      <c r="M2903" s="28">
        <v>299.95</v>
      </c>
      <c r="N2903" s="24"/>
    </row>
    <row r="2904" spans="2:14" hidden="1" x14ac:dyDescent="0.25">
      <c r="B2904" s="20">
        <v>28203400</v>
      </c>
      <c r="C2904" s="20"/>
      <c r="D2904" s="20"/>
      <c r="E2904" s="17" t="s">
        <v>10074</v>
      </c>
      <c r="F2904" s="21" t="s">
        <v>41</v>
      </c>
      <c r="G2904" s="21" t="s">
        <v>205</v>
      </c>
      <c r="H2904" s="21" t="s">
        <v>206</v>
      </c>
      <c r="I2904" s="20" t="s">
        <v>10075</v>
      </c>
      <c r="J2904" s="20" t="s">
        <v>29404</v>
      </c>
      <c r="K2904" s="24">
        <v>43374</v>
      </c>
      <c r="L2904" s="19">
        <v>0</v>
      </c>
      <c r="M2904" s="28">
        <v>299.95</v>
      </c>
      <c r="N2904" s="24"/>
    </row>
    <row r="2905" spans="2:14" hidden="1" x14ac:dyDescent="0.25">
      <c r="B2905" s="20">
        <v>28203407</v>
      </c>
      <c r="C2905" s="20"/>
      <c r="D2905" s="20"/>
      <c r="E2905" s="17" t="s">
        <v>10088</v>
      </c>
      <c r="F2905" s="21" t="s">
        <v>41</v>
      </c>
      <c r="G2905" s="21" t="s">
        <v>205</v>
      </c>
      <c r="H2905" s="21" t="s">
        <v>206</v>
      </c>
      <c r="I2905" s="20" t="s">
        <v>10089</v>
      </c>
      <c r="J2905" s="20" t="s">
        <v>29405</v>
      </c>
      <c r="K2905" s="24">
        <v>43374</v>
      </c>
      <c r="L2905" s="19">
        <v>0</v>
      </c>
      <c r="M2905" s="28">
        <v>299.95</v>
      </c>
      <c r="N2905" s="24"/>
    </row>
    <row r="2906" spans="2:14" hidden="1" x14ac:dyDescent="0.25">
      <c r="B2906" s="20">
        <v>28203408</v>
      </c>
      <c r="C2906" s="20"/>
      <c r="D2906" s="20"/>
      <c r="E2906" s="17" t="s">
        <v>10090</v>
      </c>
      <c r="F2906" s="21" t="s">
        <v>41</v>
      </c>
      <c r="G2906" s="21" t="s">
        <v>205</v>
      </c>
      <c r="H2906" s="21" t="s">
        <v>206</v>
      </c>
      <c r="I2906" s="20" t="s">
        <v>10091</v>
      </c>
      <c r="J2906" s="20" t="s">
        <v>29406</v>
      </c>
      <c r="K2906" s="24">
        <v>43374</v>
      </c>
      <c r="L2906" s="19">
        <v>0</v>
      </c>
      <c r="M2906" s="28">
        <v>299.95</v>
      </c>
      <c r="N2906" s="24"/>
    </row>
    <row r="2907" spans="2:14" hidden="1" x14ac:dyDescent="0.25">
      <c r="B2907" s="20">
        <v>28203409</v>
      </c>
      <c r="C2907" s="20"/>
      <c r="D2907" s="20"/>
      <c r="E2907" s="17" t="s">
        <v>10092</v>
      </c>
      <c r="F2907" s="21" t="s">
        <v>41</v>
      </c>
      <c r="G2907" s="21" t="s">
        <v>205</v>
      </c>
      <c r="H2907" s="21" t="s">
        <v>206</v>
      </c>
      <c r="I2907" s="20" t="s">
        <v>10093</v>
      </c>
      <c r="J2907" s="20" t="s">
        <v>29407</v>
      </c>
      <c r="K2907" s="24">
        <v>43374</v>
      </c>
      <c r="L2907" s="19">
        <v>0</v>
      </c>
      <c r="M2907" s="28">
        <v>299.95</v>
      </c>
      <c r="N2907" s="24"/>
    </row>
    <row r="2908" spans="2:14" hidden="1" x14ac:dyDescent="0.25">
      <c r="B2908" s="20">
        <v>28203405</v>
      </c>
      <c r="C2908" s="20"/>
      <c r="D2908" s="20"/>
      <c r="E2908" s="17" t="s">
        <v>10094</v>
      </c>
      <c r="F2908" s="21" t="s">
        <v>41</v>
      </c>
      <c r="G2908" s="21" t="s">
        <v>205</v>
      </c>
      <c r="H2908" s="21" t="s">
        <v>206</v>
      </c>
      <c r="I2908" s="20" t="s">
        <v>10095</v>
      </c>
      <c r="J2908" s="20" t="s">
        <v>29408</v>
      </c>
      <c r="K2908" s="24">
        <v>43374</v>
      </c>
      <c r="L2908" s="19">
        <v>0</v>
      </c>
      <c r="M2908" s="28">
        <v>299.95</v>
      </c>
      <c r="N2908" s="24"/>
    </row>
    <row r="2909" spans="2:14" hidden="1" x14ac:dyDescent="0.25">
      <c r="B2909" s="20">
        <v>28203404</v>
      </c>
      <c r="C2909" s="20"/>
      <c r="D2909" s="20"/>
      <c r="E2909" s="17" t="s">
        <v>10096</v>
      </c>
      <c r="F2909" s="21" t="s">
        <v>41</v>
      </c>
      <c r="G2909" s="21" t="s">
        <v>205</v>
      </c>
      <c r="H2909" s="21" t="s">
        <v>206</v>
      </c>
      <c r="I2909" s="20" t="s">
        <v>10097</v>
      </c>
      <c r="J2909" s="20" t="s">
        <v>29409</v>
      </c>
      <c r="K2909" s="24">
        <v>43374</v>
      </c>
      <c r="L2909" s="19">
        <v>0</v>
      </c>
      <c r="M2909" s="28">
        <v>299.95</v>
      </c>
      <c r="N2909" s="24"/>
    </row>
    <row r="2910" spans="2:14" hidden="1" x14ac:dyDescent="0.25">
      <c r="B2910" s="20">
        <v>28203403</v>
      </c>
      <c r="C2910" s="20"/>
      <c r="D2910" s="20"/>
      <c r="E2910" s="17" t="s">
        <v>10098</v>
      </c>
      <c r="F2910" s="21" t="s">
        <v>41</v>
      </c>
      <c r="G2910" s="21" t="s">
        <v>205</v>
      </c>
      <c r="H2910" s="21" t="s">
        <v>206</v>
      </c>
      <c r="I2910" s="20" t="s">
        <v>10099</v>
      </c>
      <c r="J2910" s="20" t="s">
        <v>29410</v>
      </c>
      <c r="K2910" s="24">
        <v>43374</v>
      </c>
      <c r="L2910" s="19">
        <v>0</v>
      </c>
      <c r="M2910" s="28">
        <v>299.95</v>
      </c>
      <c r="N2910" s="24"/>
    </row>
    <row r="2911" spans="2:14" hidden="1" x14ac:dyDescent="0.25">
      <c r="B2911" s="20">
        <v>28203401</v>
      </c>
      <c r="C2911" s="20"/>
      <c r="D2911" s="20"/>
      <c r="E2911" s="17" t="s">
        <v>10076</v>
      </c>
      <c r="F2911" s="21" t="s">
        <v>41</v>
      </c>
      <c r="G2911" s="21" t="s">
        <v>205</v>
      </c>
      <c r="H2911" s="21" t="s">
        <v>206</v>
      </c>
      <c r="I2911" s="20" t="s">
        <v>10077</v>
      </c>
      <c r="J2911" s="20" t="s">
        <v>29411</v>
      </c>
      <c r="K2911" s="24">
        <v>43374</v>
      </c>
      <c r="L2911" s="19">
        <v>0</v>
      </c>
      <c r="M2911" s="28">
        <v>299.95</v>
      </c>
      <c r="N2911" s="24"/>
    </row>
    <row r="2912" spans="2:14" hidden="1" x14ac:dyDescent="0.25">
      <c r="B2912" s="20">
        <v>28203406</v>
      </c>
      <c r="C2912" s="20"/>
      <c r="D2912" s="20"/>
      <c r="E2912" s="17" t="s">
        <v>10100</v>
      </c>
      <c r="F2912" s="21" t="s">
        <v>41</v>
      </c>
      <c r="G2912" s="21" t="s">
        <v>205</v>
      </c>
      <c r="H2912" s="21" t="s">
        <v>206</v>
      </c>
      <c r="I2912" s="20" t="s">
        <v>10101</v>
      </c>
      <c r="J2912" s="20" t="s">
        <v>29412</v>
      </c>
      <c r="K2912" s="24">
        <v>43374</v>
      </c>
      <c r="L2912" s="19">
        <v>0</v>
      </c>
      <c r="M2912" s="28">
        <v>299.95</v>
      </c>
      <c r="N2912" s="24"/>
    </row>
    <row r="2913" spans="2:14" hidden="1" x14ac:dyDescent="0.25">
      <c r="B2913" s="20">
        <v>28203402</v>
      </c>
      <c r="C2913" s="20"/>
      <c r="D2913" s="20"/>
      <c r="E2913" s="17" t="s">
        <v>10078</v>
      </c>
      <c r="F2913" s="21" t="s">
        <v>41</v>
      </c>
      <c r="G2913" s="21" t="s">
        <v>205</v>
      </c>
      <c r="H2913" s="21" t="s">
        <v>206</v>
      </c>
      <c r="I2913" s="20" t="s">
        <v>10079</v>
      </c>
      <c r="J2913" s="20" t="s">
        <v>29413</v>
      </c>
      <c r="K2913" s="24">
        <v>43374</v>
      </c>
      <c r="L2913" s="19">
        <v>0</v>
      </c>
      <c r="M2913" s="28">
        <v>299.95</v>
      </c>
      <c r="N2913" s="24"/>
    </row>
    <row r="2914" spans="2:14" hidden="1" x14ac:dyDescent="0.25">
      <c r="B2914" s="20">
        <v>28203414</v>
      </c>
      <c r="C2914" s="20"/>
      <c r="D2914" s="20"/>
      <c r="E2914" s="17" t="s">
        <v>10102</v>
      </c>
      <c r="F2914" s="21" t="s">
        <v>41</v>
      </c>
      <c r="G2914" s="21" t="s">
        <v>205</v>
      </c>
      <c r="H2914" s="21" t="s">
        <v>206</v>
      </c>
      <c r="I2914" s="20" t="s">
        <v>10103</v>
      </c>
      <c r="J2914" s="20" t="s">
        <v>29414</v>
      </c>
      <c r="K2914" s="24">
        <v>43374</v>
      </c>
      <c r="L2914" s="19">
        <v>0</v>
      </c>
      <c r="M2914" s="28">
        <v>299.95</v>
      </c>
      <c r="N2914" s="24"/>
    </row>
    <row r="2915" spans="2:14" hidden="1" x14ac:dyDescent="0.25">
      <c r="B2915" s="20">
        <v>28203415</v>
      </c>
      <c r="C2915" s="20"/>
      <c r="D2915" s="20"/>
      <c r="E2915" s="17" t="s">
        <v>10104</v>
      </c>
      <c r="F2915" s="21" t="s">
        <v>41</v>
      </c>
      <c r="G2915" s="21" t="s">
        <v>205</v>
      </c>
      <c r="H2915" s="21" t="s">
        <v>206</v>
      </c>
      <c r="I2915" s="20" t="s">
        <v>10105</v>
      </c>
      <c r="J2915" s="20" t="s">
        <v>29415</v>
      </c>
      <c r="K2915" s="24">
        <v>43374</v>
      </c>
      <c r="L2915" s="19">
        <v>0</v>
      </c>
      <c r="M2915" s="28">
        <v>299.95</v>
      </c>
      <c r="N2915" s="24"/>
    </row>
    <row r="2916" spans="2:14" hidden="1" x14ac:dyDescent="0.25">
      <c r="B2916" s="20">
        <v>28203416</v>
      </c>
      <c r="C2916" s="20"/>
      <c r="D2916" s="20"/>
      <c r="E2916" s="17" t="s">
        <v>10106</v>
      </c>
      <c r="F2916" s="21" t="s">
        <v>41</v>
      </c>
      <c r="G2916" s="21" t="s">
        <v>205</v>
      </c>
      <c r="H2916" s="21" t="s">
        <v>206</v>
      </c>
      <c r="I2916" s="20" t="s">
        <v>10107</v>
      </c>
      <c r="J2916" s="20" t="s">
        <v>29416</v>
      </c>
      <c r="K2916" s="24">
        <v>43374</v>
      </c>
      <c r="L2916" s="19">
        <v>0</v>
      </c>
      <c r="M2916" s="28">
        <v>299.95</v>
      </c>
      <c r="N2916" s="24"/>
    </row>
    <row r="2917" spans="2:14" hidden="1" x14ac:dyDescent="0.25">
      <c r="B2917" s="20">
        <v>28203412</v>
      </c>
      <c r="C2917" s="20"/>
      <c r="D2917" s="20"/>
      <c r="E2917" s="17" t="s">
        <v>10108</v>
      </c>
      <c r="F2917" s="21" t="s">
        <v>41</v>
      </c>
      <c r="G2917" s="21" t="s">
        <v>205</v>
      </c>
      <c r="H2917" s="21" t="s">
        <v>206</v>
      </c>
      <c r="I2917" s="20" t="s">
        <v>10109</v>
      </c>
      <c r="J2917" s="20" t="s">
        <v>29417</v>
      </c>
      <c r="K2917" s="24">
        <v>43374</v>
      </c>
      <c r="L2917" s="19">
        <v>0</v>
      </c>
      <c r="M2917" s="28">
        <v>299.95</v>
      </c>
      <c r="N2917" s="24"/>
    </row>
    <row r="2918" spans="2:14" hidden="1" x14ac:dyDescent="0.25">
      <c r="B2918" s="20">
        <v>28203411</v>
      </c>
      <c r="C2918" s="20"/>
      <c r="D2918" s="20"/>
      <c r="E2918" s="17" t="s">
        <v>10110</v>
      </c>
      <c r="F2918" s="21" t="s">
        <v>41</v>
      </c>
      <c r="G2918" s="21" t="s">
        <v>205</v>
      </c>
      <c r="H2918" s="21" t="s">
        <v>206</v>
      </c>
      <c r="I2918" s="20" t="s">
        <v>10111</v>
      </c>
      <c r="J2918" s="20" t="s">
        <v>29418</v>
      </c>
      <c r="K2918" s="24">
        <v>43374</v>
      </c>
      <c r="L2918" s="19">
        <v>0</v>
      </c>
      <c r="M2918" s="28">
        <v>299.95</v>
      </c>
      <c r="N2918" s="24"/>
    </row>
    <row r="2919" spans="2:14" hidden="1" x14ac:dyDescent="0.25">
      <c r="B2919" s="20">
        <v>28203410</v>
      </c>
      <c r="C2919" s="20"/>
      <c r="D2919" s="20"/>
      <c r="E2919" s="17" t="s">
        <v>10112</v>
      </c>
      <c r="F2919" s="21" t="s">
        <v>41</v>
      </c>
      <c r="G2919" s="21" t="s">
        <v>205</v>
      </c>
      <c r="H2919" s="21" t="s">
        <v>206</v>
      </c>
      <c r="I2919" s="20" t="s">
        <v>10113</v>
      </c>
      <c r="J2919" s="20" t="s">
        <v>29419</v>
      </c>
      <c r="K2919" s="24">
        <v>43374</v>
      </c>
      <c r="L2919" s="19">
        <v>0</v>
      </c>
      <c r="M2919" s="28">
        <v>299.95</v>
      </c>
      <c r="N2919" s="24"/>
    </row>
    <row r="2920" spans="2:14" hidden="1" x14ac:dyDescent="0.25">
      <c r="B2920" s="20">
        <v>28203413</v>
      </c>
      <c r="C2920" s="20"/>
      <c r="D2920" s="20"/>
      <c r="E2920" s="17" t="s">
        <v>10114</v>
      </c>
      <c r="F2920" s="21" t="s">
        <v>41</v>
      </c>
      <c r="G2920" s="21" t="s">
        <v>205</v>
      </c>
      <c r="H2920" s="21" t="s">
        <v>206</v>
      </c>
      <c r="I2920" s="20" t="s">
        <v>10115</v>
      </c>
      <c r="J2920" s="20" t="s">
        <v>29420</v>
      </c>
      <c r="K2920" s="24">
        <v>43374</v>
      </c>
      <c r="L2920" s="19">
        <v>0</v>
      </c>
      <c r="M2920" s="28">
        <v>299.95</v>
      </c>
      <c r="N2920" s="24"/>
    </row>
    <row r="2921" spans="2:14" hidden="1" x14ac:dyDescent="0.25">
      <c r="B2921" s="20">
        <v>28203398</v>
      </c>
      <c r="C2921" s="20"/>
      <c r="D2921" s="20"/>
      <c r="E2921" s="17" t="s">
        <v>10080</v>
      </c>
      <c r="F2921" s="21" t="s">
        <v>41</v>
      </c>
      <c r="G2921" s="21" t="s">
        <v>205</v>
      </c>
      <c r="H2921" s="21" t="s">
        <v>206</v>
      </c>
      <c r="I2921" s="20" t="s">
        <v>10081</v>
      </c>
      <c r="J2921" s="20" t="s">
        <v>29421</v>
      </c>
      <c r="K2921" s="24">
        <v>43374</v>
      </c>
      <c r="L2921" s="19">
        <v>0</v>
      </c>
      <c r="M2921" s="28">
        <v>299.95</v>
      </c>
      <c r="N2921" s="24"/>
    </row>
    <row r="2922" spans="2:14" hidden="1" x14ac:dyDescent="0.25">
      <c r="B2922" s="20">
        <v>28203397</v>
      </c>
      <c r="C2922" s="20"/>
      <c r="D2922" s="20"/>
      <c r="E2922" s="17" t="s">
        <v>10082</v>
      </c>
      <c r="F2922" s="21" t="s">
        <v>41</v>
      </c>
      <c r="G2922" s="21" t="s">
        <v>205</v>
      </c>
      <c r="H2922" s="21" t="s">
        <v>206</v>
      </c>
      <c r="I2922" s="20" t="s">
        <v>10083</v>
      </c>
      <c r="J2922" s="20" t="s">
        <v>29422</v>
      </c>
      <c r="K2922" s="24">
        <v>43374</v>
      </c>
      <c r="L2922" s="19">
        <v>0</v>
      </c>
      <c r="M2922" s="28">
        <v>299.95</v>
      </c>
      <c r="N2922" s="24"/>
    </row>
    <row r="2923" spans="2:14" hidden="1" x14ac:dyDescent="0.25">
      <c r="B2923" s="20">
        <v>28203396</v>
      </c>
      <c r="C2923" s="20"/>
      <c r="D2923" s="20"/>
      <c r="E2923" s="17" t="s">
        <v>10084</v>
      </c>
      <c r="F2923" s="21" t="s">
        <v>41</v>
      </c>
      <c r="G2923" s="21" t="s">
        <v>205</v>
      </c>
      <c r="H2923" s="21" t="s">
        <v>206</v>
      </c>
      <c r="I2923" s="20" t="s">
        <v>10085</v>
      </c>
      <c r="J2923" s="20" t="s">
        <v>29423</v>
      </c>
      <c r="K2923" s="24">
        <v>43374</v>
      </c>
      <c r="L2923" s="19">
        <v>0</v>
      </c>
      <c r="M2923" s="28">
        <v>299.95</v>
      </c>
      <c r="N2923" s="24"/>
    </row>
    <row r="2924" spans="2:14" hidden="1" x14ac:dyDescent="0.25">
      <c r="B2924" s="20">
        <v>28203399</v>
      </c>
      <c r="C2924" s="20"/>
      <c r="D2924" s="20"/>
      <c r="E2924" s="17" t="s">
        <v>10086</v>
      </c>
      <c r="F2924" s="21" t="s">
        <v>41</v>
      </c>
      <c r="G2924" s="21" t="s">
        <v>205</v>
      </c>
      <c r="H2924" s="21" t="s">
        <v>206</v>
      </c>
      <c r="I2924" s="20" t="s">
        <v>10087</v>
      </c>
      <c r="J2924" s="20" t="s">
        <v>29424</v>
      </c>
      <c r="K2924" s="24">
        <v>43374</v>
      </c>
      <c r="L2924" s="19">
        <v>0</v>
      </c>
      <c r="M2924" s="28">
        <v>299.95</v>
      </c>
      <c r="N2924" s="24"/>
    </row>
    <row r="2925" spans="2:14" hidden="1" x14ac:dyDescent="0.25">
      <c r="B2925" s="20">
        <v>28203727</v>
      </c>
      <c r="C2925" s="20"/>
      <c r="D2925" s="20"/>
      <c r="E2925" s="17" t="s">
        <v>9675</v>
      </c>
      <c r="F2925" s="21" t="s">
        <v>41</v>
      </c>
      <c r="G2925" s="21" t="s">
        <v>205</v>
      </c>
      <c r="H2925" s="21" t="s">
        <v>206</v>
      </c>
      <c r="I2925" s="20" t="s">
        <v>9676</v>
      </c>
      <c r="J2925" s="20" t="s">
        <v>29425</v>
      </c>
      <c r="K2925" s="24">
        <v>42975</v>
      </c>
      <c r="L2925" s="19">
        <v>0</v>
      </c>
      <c r="M2925" s="28">
        <v>339.95</v>
      </c>
      <c r="N2925" s="24"/>
    </row>
    <row r="2926" spans="2:14" hidden="1" x14ac:dyDescent="0.25">
      <c r="B2926" s="20">
        <v>28203728</v>
      </c>
      <c r="C2926" s="20"/>
      <c r="D2926" s="20"/>
      <c r="E2926" s="17" t="s">
        <v>9677</v>
      </c>
      <c r="F2926" s="21" t="s">
        <v>41</v>
      </c>
      <c r="G2926" s="21" t="s">
        <v>205</v>
      </c>
      <c r="H2926" s="21" t="s">
        <v>206</v>
      </c>
      <c r="I2926" s="20" t="s">
        <v>9678</v>
      </c>
      <c r="J2926" s="20" t="s">
        <v>29426</v>
      </c>
      <c r="K2926" s="24">
        <v>42975</v>
      </c>
      <c r="L2926" s="19">
        <v>0</v>
      </c>
      <c r="M2926" s="28">
        <v>339.95</v>
      </c>
      <c r="N2926" s="24"/>
    </row>
    <row r="2927" spans="2:14" hidden="1" x14ac:dyDescent="0.25">
      <c r="B2927" s="20">
        <v>28203729</v>
      </c>
      <c r="C2927" s="20"/>
      <c r="D2927" s="20"/>
      <c r="E2927" s="17" t="s">
        <v>9679</v>
      </c>
      <c r="F2927" s="21" t="s">
        <v>41</v>
      </c>
      <c r="G2927" s="21" t="s">
        <v>205</v>
      </c>
      <c r="H2927" s="21" t="s">
        <v>206</v>
      </c>
      <c r="I2927" s="20" t="s">
        <v>9680</v>
      </c>
      <c r="J2927" s="20" t="s">
        <v>29427</v>
      </c>
      <c r="K2927" s="24">
        <v>42975</v>
      </c>
      <c r="L2927" s="19">
        <v>0</v>
      </c>
      <c r="M2927" s="28">
        <v>339.95</v>
      </c>
      <c r="N2927" s="24"/>
    </row>
    <row r="2928" spans="2:14" hidden="1" x14ac:dyDescent="0.25">
      <c r="B2928" s="20">
        <v>28203725</v>
      </c>
      <c r="C2928" s="20"/>
      <c r="D2928" s="20"/>
      <c r="E2928" s="17" t="s">
        <v>9681</v>
      </c>
      <c r="F2928" s="21" t="s">
        <v>41</v>
      </c>
      <c r="G2928" s="21" t="s">
        <v>205</v>
      </c>
      <c r="H2928" s="21" t="s">
        <v>206</v>
      </c>
      <c r="I2928" s="20" t="s">
        <v>9682</v>
      </c>
      <c r="J2928" s="20" t="s">
        <v>29428</v>
      </c>
      <c r="K2928" s="24">
        <v>42975</v>
      </c>
      <c r="L2928" s="19">
        <v>0</v>
      </c>
      <c r="M2928" s="28">
        <v>339.95</v>
      </c>
      <c r="N2928" s="24"/>
    </row>
    <row r="2929" spans="2:14" hidden="1" x14ac:dyDescent="0.25">
      <c r="B2929" s="20">
        <v>28203724</v>
      </c>
      <c r="C2929" s="20"/>
      <c r="D2929" s="20"/>
      <c r="E2929" s="17" t="s">
        <v>9683</v>
      </c>
      <c r="F2929" s="21" t="s">
        <v>41</v>
      </c>
      <c r="G2929" s="21" t="s">
        <v>205</v>
      </c>
      <c r="H2929" s="21" t="s">
        <v>206</v>
      </c>
      <c r="I2929" s="20" t="s">
        <v>9684</v>
      </c>
      <c r="J2929" s="20" t="s">
        <v>29429</v>
      </c>
      <c r="K2929" s="24">
        <v>42975</v>
      </c>
      <c r="L2929" s="19">
        <v>0</v>
      </c>
      <c r="M2929" s="28">
        <v>339.95</v>
      </c>
      <c r="N2929" s="24"/>
    </row>
    <row r="2930" spans="2:14" hidden="1" x14ac:dyDescent="0.25">
      <c r="B2930" s="20">
        <v>28203723</v>
      </c>
      <c r="C2930" s="20"/>
      <c r="D2930" s="20"/>
      <c r="E2930" s="17" t="s">
        <v>9685</v>
      </c>
      <c r="F2930" s="21" t="s">
        <v>41</v>
      </c>
      <c r="G2930" s="21" t="s">
        <v>205</v>
      </c>
      <c r="H2930" s="21" t="s">
        <v>206</v>
      </c>
      <c r="I2930" s="20" t="s">
        <v>9686</v>
      </c>
      <c r="J2930" s="20" t="s">
        <v>29430</v>
      </c>
      <c r="K2930" s="24">
        <v>42975</v>
      </c>
      <c r="L2930" s="19">
        <v>0</v>
      </c>
      <c r="M2930" s="28">
        <v>339.95</v>
      </c>
      <c r="N2930" s="24"/>
    </row>
    <row r="2931" spans="2:14" hidden="1" x14ac:dyDescent="0.25">
      <c r="B2931" s="20">
        <v>28203726</v>
      </c>
      <c r="C2931" s="20"/>
      <c r="D2931" s="20"/>
      <c r="E2931" s="17" t="s">
        <v>9687</v>
      </c>
      <c r="F2931" s="21" t="s">
        <v>41</v>
      </c>
      <c r="G2931" s="21" t="s">
        <v>205</v>
      </c>
      <c r="H2931" s="21" t="s">
        <v>206</v>
      </c>
      <c r="I2931" s="20" t="s">
        <v>9688</v>
      </c>
      <c r="J2931" s="20" t="s">
        <v>29431</v>
      </c>
      <c r="K2931" s="24">
        <v>42975</v>
      </c>
      <c r="L2931" s="19">
        <v>0</v>
      </c>
      <c r="M2931" s="28">
        <v>339.95</v>
      </c>
      <c r="N2931" s="24"/>
    </row>
    <row r="2932" spans="2:14" hidden="1" x14ac:dyDescent="0.25">
      <c r="B2932" s="20">
        <v>28203741</v>
      </c>
      <c r="C2932" s="20"/>
      <c r="D2932" s="20"/>
      <c r="E2932" s="17" t="s">
        <v>9661</v>
      </c>
      <c r="F2932" s="21" t="s">
        <v>41</v>
      </c>
      <c r="G2932" s="21" t="s">
        <v>205</v>
      </c>
      <c r="H2932" s="21" t="s">
        <v>206</v>
      </c>
      <c r="I2932" s="20" t="s">
        <v>9662</v>
      </c>
      <c r="J2932" s="20" t="s">
        <v>29432</v>
      </c>
      <c r="K2932" s="24">
        <v>42975</v>
      </c>
      <c r="L2932" s="19">
        <v>0</v>
      </c>
      <c r="M2932" s="28">
        <v>339.95</v>
      </c>
      <c r="N2932" s="24"/>
    </row>
    <row r="2933" spans="2:14" hidden="1" x14ac:dyDescent="0.25">
      <c r="B2933" s="20">
        <v>28203742</v>
      </c>
      <c r="C2933" s="20"/>
      <c r="D2933" s="20"/>
      <c r="E2933" s="17" t="s">
        <v>9663</v>
      </c>
      <c r="F2933" s="21" t="s">
        <v>41</v>
      </c>
      <c r="G2933" s="21" t="s">
        <v>205</v>
      </c>
      <c r="H2933" s="21" t="s">
        <v>206</v>
      </c>
      <c r="I2933" s="20" t="s">
        <v>9664</v>
      </c>
      <c r="J2933" s="20" t="s">
        <v>29433</v>
      </c>
      <c r="K2933" s="24">
        <v>42975</v>
      </c>
      <c r="L2933" s="19">
        <v>0</v>
      </c>
      <c r="M2933" s="28">
        <v>339.95</v>
      </c>
      <c r="N2933" s="24"/>
    </row>
    <row r="2934" spans="2:14" hidden="1" x14ac:dyDescent="0.25">
      <c r="B2934" s="20">
        <v>28203743</v>
      </c>
      <c r="C2934" s="20"/>
      <c r="D2934" s="20"/>
      <c r="E2934" s="17" t="s">
        <v>9665</v>
      </c>
      <c r="F2934" s="21" t="s">
        <v>41</v>
      </c>
      <c r="G2934" s="21" t="s">
        <v>205</v>
      </c>
      <c r="H2934" s="21" t="s">
        <v>206</v>
      </c>
      <c r="I2934" s="20" t="s">
        <v>9666</v>
      </c>
      <c r="J2934" s="20" t="s">
        <v>29434</v>
      </c>
      <c r="K2934" s="24">
        <v>42975</v>
      </c>
      <c r="L2934" s="19">
        <v>0</v>
      </c>
      <c r="M2934" s="28">
        <v>339.95</v>
      </c>
      <c r="N2934" s="24"/>
    </row>
    <row r="2935" spans="2:14" hidden="1" x14ac:dyDescent="0.25">
      <c r="B2935" s="20">
        <v>28203739</v>
      </c>
      <c r="C2935" s="20"/>
      <c r="D2935" s="20"/>
      <c r="E2935" s="17" t="s">
        <v>9667</v>
      </c>
      <c r="F2935" s="21" t="s">
        <v>41</v>
      </c>
      <c r="G2935" s="21" t="s">
        <v>205</v>
      </c>
      <c r="H2935" s="21" t="s">
        <v>206</v>
      </c>
      <c r="I2935" s="20" t="s">
        <v>9668</v>
      </c>
      <c r="J2935" s="20" t="s">
        <v>29435</v>
      </c>
      <c r="K2935" s="24">
        <v>42975</v>
      </c>
      <c r="L2935" s="19">
        <v>0</v>
      </c>
      <c r="M2935" s="28">
        <v>339.95</v>
      </c>
      <c r="N2935" s="24"/>
    </row>
    <row r="2936" spans="2:14" hidden="1" x14ac:dyDescent="0.25">
      <c r="B2936" s="20">
        <v>28203738</v>
      </c>
      <c r="C2936" s="20"/>
      <c r="D2936" s="20"/>
      <c r="E2936" s="17" t="s">
        <v>9669</v>
      </c>
      <c r="F2936" s="21" t="s">
        <v>41</v>
      </c>
      <c r="G2936" s="21" t="s">
        <v>205</v>
      </c>
      <c r="H2936" s="21" t="s">
        <v>206</v>
      </c>
      <c r="I2936" s="20" t="s">
        <v>9670</v>
      </c>
      <c r="J2936" s="20" t="s">
        <v>29436</v>
      </c>
      <c r="K2936" s="24">
        <v>42975</v>
      </c>
      <c r="L2936" s="19">
        <v>0</v>
      </c>
      <c r="M2936" s="28">
        <v>339.95</v>
      </c>
      <c r="N2936" s="24"/>
    </row>
    <row r="2937" spans="2:14" hidden="1" x14ac:dyDescent="0.25">
      <c r="B2937" s="20">
        <v>28203737</v>
      </c>
      <c r="C2937" s="20"/>
      <c r="D2937" s="20"/>
      <c r="E2937" s="17" t="s">
        <v>9671</v>
      </c>
      <c r="F2937" s="21" t="s">
        <v>41</v>
      </c>
      <c r="G2937" s="21" t="s">
        <v>205</v>
      </c>
      <c r="H2937" s="21" t="s">
        <v>206</v>
      </c>
      <c r="I2937" s="20" t="s">
        <v>9672</v>
      </c>
      <c r="J2937" s="20" t="s">
        <v>29437</v>
      </c>
      <c r="K2937" s="24">
        <v>42975</v>
      </c>
      <c r="L2937" s="19">
        <v>0</v>
      </c>
      <c r="M2937" s="28">
        <v>339.95</v>
      </c>
      <c r="N2937" s="24"/>
    </row>
    <row r="2938" spans="2:14" hidden="1" x14ac:dyDescent="0.25">
      <c r="B2938" s="20">
        <v>28203740</v>
      </c>
      <c r="C2938" s="20"/>
      <c r="D2938" s="20"/>
      <c r="E2938" s="17" t="s">
        <v>9673</v>
      </c>
      <c r="F2938" s="21" t="s">
        <v>41</v>
      </c>
      <c r="G2938" s="21" t="s">
        <v>205</v>
      </c>
      <c r="H2938" s="21" t="s">
        <v>206</v>
      </c>
      <c r="I2938" s="20" t="s">
        <v>9674</v>
      </c>
      <c r="J2938" s="20" t="s">
        <v>29438</v>
      </c>
      <c r="K2938" s="24">
        <v>42975</v>
      </c>
      <c r="L2938" s="19">
        <v>0</v>
      </c>
      <c r="M2938" s="28">
        <v>339.95</v>
      </c>
      <c r="N2938" s="24"/>
    </row>
    <row r="2939" spans="2:14" hidden="1" x14ac:dyDescent="0.25">
      <c r="B2939" s="20">
        <v>28203734</v>
      </c>
      <c r="C2939" s="20"/>
      <c r="D2939" s="20"/>
      <c r="E2939" s="17" t="s">
        <v>9689</v>
      </c>
      <c r="F2939" s="21" t="s">
        <v>41</v>
      </c>
      <c r="G2939" s="21" t="s">
        <v>205</v>
      </c>
      <c r="H2939" s="21" t="s">
        <v>206</v>
      </c>
      <c r="I2939" s="20" t="s">
        <v>9690</v>
      </c>
      <c r="J2939" s="20" t="s">
        <v>29439</v>
      </c>
      <c r="K2939" s="24">
        <v>42975</v>
      </c>
      <c r="L2939" s="19">
        <v>0</v>
      </c>
      <c r="M2939" s="28">
        <v>339.95</v>
      </c>
      <c r="N2939" s="24"/>
    </row>
    <row r="2940" spans="2:14" hidden="1" x14ac:dyDescent="0.25">
      <c r="B2940" s="20">
        <v>28203735</v>
      </c>
      <c r="C2940" s="20"/>
      <c r="D2940" s="20"/>
      <c r="E2940" s="17" t="s">
        <v>9691</v>
      </c>
      <c r="F2940" s="21" t="s">
        <v>41</v>
      </c>
      <c r="G2940" s="21" t="s">
        <v>205</v>
      </c>
      <c r="H2940" s="21" t="s">
        <v>206</v>
      </c>
      <c r="I2940" s="20" t="s">
        <v>9692</v>
      </c>
      <c r="J2940" s="20" t="s">
        <v>29440</v>
      </c>
      <c r="K2940" s="24">
        <v>42975</v>
      </c>
      <c r="L2940" s="19">
        <v>0</v>
      </c>
      <c r="M2940" s="28">
        <v>339.95</v>
      </c>
      <c r="N2940" s="24"/>
    </row>
    <row r="2941" spans="2:14" hidden="1" x14ac:dyDescent="0.25">
      <c r="B2941" s="20">
        <v>28203736</v>
      </c>
      <c r="C2941" s="20"/>
      <c r="D2941" s="20"/>
      <c r="E2941" s="17" t="s">
        <v>9693</v>
      </c>
      <c r="F2941" s="21" t="s">
        <v>41</v>
      </c>
      <c r="G2941" s="21" t="s">
        <v>205</v>
      </c>
      <c r="H2941" s="21" t="s">
        <v>206</v>
      </c>
      <c r="I2941" s="20" t="s">
        <v>9694</v>
      </c>
      <c r="J2941" s="20" t="s">
        <v>29441</v>
      </c>
      <c r="K2941" s="24">
        <v>42975</v>
      </c>
      <c r="L2941" s="19">
        <v>0</v>
      </c>
      <c r="M2941" s="28">
        <v>339.95</v>
      </c>
      <c r="N2941" s="24"/>
    </row>
    <row r="2942" spans="2:14" hidden="1" x14ac:dyDescent="0.25">
      <c r="B2942" s="20">
        <v>28203732</v>
      </c>
      <c r="C2942" s="20"/>
      <c r="D2942" s="20"/>
      <c r="E2942" s="17" t="s">
        <v>9695</v>
      </c>
      <c r="F2942" s="21" t="s">
        <v>41</v>
      </c>
      <c r="G2942" s="21" t="s">
        <v>205</v>
      </c>
      <c r="H2942" s="21" t="s">
        <v>206</v>
      </c>
      <c r="I2942" s="20" t="s">
        <v>9696</v>
      </c>
      <c r="J2942" s="20" t="s">
        <v>29442</v>
      </c>
      <c r="K2942" s="24">
        <v>42975</v>
      </c>
      <c r="L2942" s="19">
        <v>0</v>
      </c>
      <c r="M2942" s="28">
        <v>339.95</v>
      </c>
      <c r="N2942" s="24"/>
    </row>
    <row r="2943" spans="2:14" hidden="1" x14ac:dyDescent="0.25">
      <c r="B2943" s="20">
        <v>28203731</v>
      </c>
      <c r="C2943" s="20"/>
      <c r="D2943" s="20"/>
      <c r="E2943" s="17" t="s">
        <v>9697</v>
      </c>
      <c r="F2943" s="21" t="s">
        <v>41</v>
      </c>
      <c r="G2943" s="21" t="s">
        <v>205</v>
      </c>
      <c r="H2943" s="21" t="s">
        <v>206</v>
      </c>
      <c r="I2943" s="20" t="s">
        <v>9698</v>
      </c>
      <c r="J2943" s="20" t="s">
        <v>29443</v>
      </c>
      <c r="K2943" s="24">
        <v>42975</v>
      </c>
      <c r="L2943" s="19">
        <v>0</v>
      </c>
      <c r="M2943" s="28">
        <v>339.95</v>
      </c>
      <c r="N2943" s="24"/>
    </row>
    <row r="2944" spans="2:14" hidden="1" x14ac:dyDescent="0.25">
      <c r="B2944" s="20">
        <v>28203730</v>
      </c>
      <c r="C2944" s="20"/>
      <c r="D2944" s="20"/>
      <c r="E2944" s="17" t="s">
        <v>9699</v>
      </c>
      <c r="F2944" s="21" t="s">
        <v>41</v>
      </c>
      <c r="G2944" s="21" t="s">
        <v>205</v>
      </c>
      <c r="H2944" s="21" t="s">
        <v>206</v>
      </c>
      <c r="I2944" s="20" t="s">
        <v>9700</v>
      </c>
      <c r="J2944" s="20" t="s">
        <v>29444</v>
      </c>
      <c r="K2944" s="24">
        <v>42975</v>
      </c>
      <c r="L2944" s="19">
        <v>0</v>
      </c>
      <c r="M2944" s="28">
        <v>339.95</v>
      </c>
      <c r="N2944" s="24"/>
    </row>
    <row r="2945" spans="2:14" hidden="1" x14ac:dyDescent="0.25">
      <c r="B2945" s="20">
        <v>28203733</v>
      </c>
      <c r="C2945" s="20"/>
      <c r="D2945" s="20"/>
      <c r="E2945" s="17" t="s">
        <v>9701</v>
      </c>
      <c r="F2945" s="21" t="s">
        <v>41</v>
      </c>
      <c r="G2945" s="21" t="s">
        <v>205</v>
      </c>
      <c r="H2945" s="21" t="s">
        <v>206</v>
      </c>
      <c r="I2945" s="20" t="s">
        <v>9702</v>
      </c>
      <c r="J2945" s="20" t="s">
        <v>29445</v>
      </c>
      <c r="K2945" s="24">
        <v>42975</v>
      </c>
      <c r="L2945" s="19">
        <v>0</v>
      </c>
      <c r="M2945" s="28">
        <v>339.95</v>
      </c>
      <c r="N2945" s="24"/>
    </row>
    <row r="2946" spans="2:14" hidden="1" x14ac:dyDescent="0.25">
      <c r="B2946" s="20">
        <v>28202791</v>
      </c>
      <c r="C2946" s="20"/>
      <c r="D2946" s="20"/>
      <c r="E2946" s="17" t="s">
        <v>9077</v>
      </c>
      <c r="F2946" s="21" t="s">
        <v>41</v>
      </c>
      <c r="G2946" s="21" t="s">
        <v>205</v>
      </c>
      <c r="H2946" s="21" t="s">
        <v>206</v>
      </c>
      <c r="I2946" s="20" t="s">
        <v>9078</v>
      </c>
      <c r="J2946" s="20" t="s">
        <v>29470</v>
      </c>
      <c r="K2946" s="24">
        <v>41926</v>
      </c>
      <c r="L2946" s="19">
        <v>0</v>
      </c>
      <c r="M2946" s="28">
        <v>229.95</v>
      </c>
      <c r="N2946" s="24"/>
    </row>
    <row r="2947" spans="2:14" hidden="1" x14ac:dyDescent="0.25">
      <c r="B2947" s="20">
        <v>28203263</v>
      </c>
      <c r="C2947" s="20"/>
      <c r="D2947" s="20"/>
      <c r="E2947" s="17" t="s">
        <v>9063</v>
      </c>
      <c r="F2947" s="21" t="s">
        <v>41</v>
      </c>
      <c r="G2947" s="21" t="s">
        <v>205</v>
      </c>
      <c r="H2947" s="21" t="s">
        <v>206</v>
      </c>
      <c r="I2947" s="20" t="s">
        <v>9064</v>
      </c>
      <c r="J2947" s="20" t="s">
        <v>29471</v>
      </c>
      <c r="K2947" s="24">
        <v>43282</v>
      </c>
      <c r="L2947" s="19">
        <v>0</v>
      </c>
      <c r="M2947" s="28">
        <v>269.95</v>
      </c>
      <c r="N2947" s="24"/>
    </row>
    <row r="2948" spans="2:14" hidden="1" x14ac:dyDescent="0.25">
      <c r="B2948" s="20">
        <v>28203264</v>
      </c>
      <c r="C2948" s="20"/>
      <c r="D2948" s="20"/>
      <c r="E2948" s="17" t="s">
        <v>9065</v>
      </c>
      <c r="F2948" s="21" t="s">
        <v>41</v>
      </c>
      <c r="G2948" s="21" t="s">
        <v>205</v>
      </c>
      <c r="H2948" s="21" t="s">
        <v>206</v>
      </c>
      <c r="I2948" s="20" t="s">
        <v>9066</v>
      </c>
      <c r="J2948" s="20" t="s">
        <v>29472</v>
      </c>
      <c r="K2948" s="24">
        <v>43282</v>
      </c>
      <c r="L2948" s="19">
        <v>0</v>
      </c>
      <c r="M2948" s="28">
        <v>269.95</v>
      </c>
      <c r="N2948" s="24"/>
    </row>
    <row r="2949" spans="2:14" hidden="1" x14ac:dyDescent="0.25">
      <c r="B2949" s="20">
        <v>28203265</v>
      </c>
      <c r="C2949" s="20"/>
      <c r="D2949" s="20"/>
      <c r="E2949" s="17" t="s">
        <v>9067</v>
      </c>
      <c r="F2949" s="21" t="s">
        <v>41</v>
      </c>
      <c r="G2949" s="21" t="s">
        <v>205</v>
      </c>
      <c r="H2949" s="21" t="s">
        <v>206</v>
      </c>
      <c r="I2949" s="20" t="s">
        <v>9068</v>
      </c>
      <c r="J2949" s="20" t="s">
        <v>29473</v>
      </c>
      <c r="K2949" s="24">
        <v>43282</v>
      </c>
      <c r="L2949" s="19">
        <v>0</v>
      </c>
      <c r="M2949" s="28">
        <v>269.95</v>
      </c>
      <c r="N2949" s="24"/>
    </row>
    <row r="2950" spans="2:14" hidden="1" x14ac:dyDescent="0.25">
      <c r="B2950" s="20">
        <v>28203261</v>
      </c>
      <c r="C2950" s="20"/>
      <c r="D2950" s="20"/>
      <c r="E2950" s="17" t="s">
        <v>9069</v>
      </c>
      <c r="F2950" s="21" t="s">
        <v>41</v>
      </c>
      <c r="G2950" s="21" t="s">
        <v>205</v>
      </c>
      <c r="H2950" s="21" t="s">
        <v>206</v>
      </c>
      <c r="I2950" s="20" t="s">
        <v>9070</v>
      </c>
      <c r="J2950" s="20" t="s">
        <v>29474</v>
      </c>
      <c r="K2950" s="24">
        <v>43282</v>
      </c>
      <c r="L2950" s="19">
        <v>0</v>
      </c>
      <c r="M2950" s="28">
        <v>269.95</v>
      </c>
      <c r="N2950" s="24"/>
    </row>
    <row r="2951" spans="2:14" hidden="1" x14ac:dyDescent="0.25">
      <c r="B2951" s="20">
        <v>28203260</v>
      </c>
      <c r="C2951" s="20"/>
      <c r="D2951" s="20"/>
      <c r="E2951" s="17" t="s">
        <v>9071</v>
      </c>
      <c r="F2951" s="21" t="s">
        <v>41</v>
      </c>
      <c r="G2951" s="21" t="s">
        <v>205</v>
      </c>
      <c r="H2951" s="21" t="s">
        <v>206</v>
      </c>
      <c r="I2951" s="20" t="s">
        <v>9072</v>
      </c>
      <c r="J2951" s="20" t="s">
        <v>29475</v>
      </c>
      <c r="K2951" s="24">
        <v>43282</v>
      </c>
      <c r="L2951" s="19">
        <v>0</v>
      </c>
      <c r="M2951" s="28">
        <v>269.95</v>
      </c>
      <c r="N2951" s="24"/>
    </row>
    <row r="2952" spans="2:14" hidden="1" x14ac:dyDescent="0.25">
      <c r="B2952" s="20">
        <v>28203259</v>
      </c>
      <c r="C2952" s="20"/>
      <c r="D2952" s="20"/>
      <c r="E2952" s="17" t="s">
        <v>9073</v>
      </c>
      <c r="F2952" s="21" t="s">
        <v>41</v>
      </c>
      <c r="G2952" s="21" t="s">
        <v>205</v>
      </c>
      <c r="H2952" s="21" t="s">
        <v>206</v>
      </c>
      <c r="I2952" s="20" t="s">
        <v>9074</v>
      </c>
      <c r="J2952" s="20" t="s">
        <v>29476</v>
      </c>
      <c r="K2952" s="24">
        <v>43282</v>
      </c>
      <c r="L2952" s="19">
        <v>0</v>
      </c>
      <c r="M2952" s="28">
        <v>269.95</v>
      </c>
      <c r="N2952" s="24"/>
    </row>
    <row r="2953" spans="2:14" hidden="1" x14ac:dyDescent="0.25">
      <c r="B2953" s="20">
        <v>28203262</v>
      </c>
      <c r="C2953" s="20"/>
      <c r="D2953" s="20"/>
      <c r="E2953" s="17" t="s">
        <v>9075</v>
      </c>
      <c r="F2953" s="21" t="s">
        <v>41</v>
      </c>
      <c r="G2953" s="21" t="s">
        <v>205</v>
      </c>
      <c r="H2953" s="21" t="s">
        <v>206</v>
      </c>
      <c r="I2953" s="20" t="s">
        <v>9076</v>
      </c>
      <c r="J2953" s="20" t="s">
        <v>29477</v>
      </c>
      <c r="K2953" s="24">
        <v>43282</v>
      </c>
      <c r="L2953" s="19">
        <v>0</v>
      </c>
      <c r="M2953" s="28">
        <v>269.95</v>
      </c>
      <c r="N2953" s="24"/>
    </row>
    <row r="2954" spans="2:14" hidden="1" x14ac:dyDescent="0.25">
      <c r="B2954" s="20">
        <v>28203270</v>
      </c>
      <c r="C2954" s="20"/>
      <c r="D2954" s="20"/>
      <c r="E2954" s="17" t="s">
        <v>9049</v>
      </c>
      <c r="F2954" s="21" t="s">
        <v>41</v>
      </c>
      <c r="G2954" s="21" t="s">
        <v>205</v>
      </c>
      <c r="H2954" s="21" t="s">
        <v>206</v>
      </c>
      <c r="I2954" s="20" t="s">
        <v>9050</v>
      </c>
      <c r="J2954" s="20" t="s">
        <v>29478</v>
      </c>
      <c r="K2954" s="24">
        <v>43282</v>
      </c>
      <c r="L2954" s="19">
        <v>0</v>
      </c>
      <c r="M2954" s="28">
        <v>269.95</v>
      </c>
      <c r="N2954" s="24"/>
    </row>
    <row r="2955" spans="2:14" hidden="1" x14ac:dyDescent="0.25">
      <c r="B2955" s="20">
        <v>28203271</v>
      </c>
      <c r="C2955" s="20"/>
      <c r="D2955" s="20"/>
      <c r="E2955" s="17" t="s">
        <v>9051</v>
      </c>
      <c r="F2955" s="21" t="s">
        <v>41</v>
      </c>
      <c r="G2955" s="21" t="s">
        <v>205</v>
      </c>
      <c r="H2955" s="21" t="s">
        <v>206</v>
      </c>
      <c r="I2955" s="20" t="s">
        <v>9052</v>
      </c>
      <c r="J2955" s="20" t="s">
        <v>29479</v>
      </c>
      <c r="K2955" s="24">
        <v>43282</v>
      </c>
      <c r="L2955" s="19">
        <v>0</v>
      </c>
      <c r="M2955" s="28">
        <v>269.95</v>
      </c>
      <c r="N2955" s="24"/>
    </row>
    <row r="2956" spans="2:14" hidden="1" x14ac:dyDescent="0.25">
      <c r="B2956" s="20">
        <v>28203272</v>
      </c>
      <c r="C2956" s="20"/>
      <c r="D2956" s="20"/>
      <c r="E2956" s="17" t="s">
        <v>9053</v>
      </c>
      <c r="F2956" s="21" t="s">
        <v>41</v>
      </c>
      <c r="G2956" s="21" t="s">
        <v>205</v>
      </c>
      <c r="H2956" s="21" t="s">
        <v>206</v>
      </c>
      <c r="I2956" s="20" t="s">
        <v>9054</v>
      </c>
      <c r="J2956" s="20" t="s">
        <v>29480</v>
      </c>
      <c r="K2956" s="24">
        <v>43282</v>
      </c>
      <c r="L2956" s="19">
        <v>0</v>
      </c>
      <c r="M2956" s="28">
        <v>269.95</v>
      </c>
      <c r="N2956" s="24"/>
    </row>
    <row r="2957" spans="2:14" hidden="1" x14ac:dyDescent="0.25">
      <c r="B2957" s="20">
        <v>28203268</v>
      </c>
      <c r="C2957" s="20"/>
      <c r="D2957" s="20"/>
      <c r="E2957" s="17" t="s">
        <v>9055</v>
      </c>
      <c r="F2957" s="21" t="s">
        <v>41</v>
      </c>
      <c r="G2957" s="21" t="s">
        <v>205</v>
      </c>
      <c r="H2957" s="21" t="s">
        <v>206</v>
      </c>
      <c r="I2957" s="20" t="s">
        <v>9056</v>
      </c>
      <c r="J2957" s="20" t="s">
        <v>29481</v>
      </c>
      <c r="K2957" s="24">
        <v>43282</v>
      </c>
      <c r="L2957" s="19">
        <v>0</v>
      </c>
      <c r="M2957" s="28">
        <v>269.95</v>
      </c>
      <c r="N2957" s="24"/>
    </row>
    <row r="2958" spans="2:14" hidden="1" x14ac:dyDescent="0.25">
      <c r="B2958" s="20">
        <v>28203267</v>
      </c>
      <c r="C2958" s="20"/>
      <c r="D2958" s="20"/>
      <c r="E2958" s="17" t="s">
        <v>9057</v>
      </c>
      <c r="F2958" s="21" t="s">
        <v>41</v>
      </c>
      <c r="G2958" s="21" t="s">
        <v>205</v>
      </c>
      <c r="H2958" s="21" t="s">
        <v>206</v>
      </c>
      <c r="I2958" s="20" t="s">
        <v>9058</v>
      </c>
      <c r="J2958" s="20" t="s">
        <v>29482</v>
      </c>
      <c r="K2958" s="24">
        <v>43282</v>
      </c>
      <c r="L2958" s="19">
        <v>0</v>
      </c>
      <c r="M2958" s="28">
        <v>269.95</v>
      </c>
      <c r="N2958" s="24"/>
    </row>
    <row r="2959" spans="2:14" hidden="1" x14ac:dyDescent="0.25">
      <c r="B2959" s="20">
        <v>28203266</v>
      </c>
      <c r="C2959" s="20"/>
      <c r="D2959" s="20"/>
      <c r="E2959" s="17" t="s">
        <v>9059</v>
      </c>
      <c r="F2959" s="21" t="s">
        <v>41</v>
      </c>
      <c r="G2959" s="21" t="s">
        <v>205</v>
      </c>
      <c r="H2959" s="21" t="s">
        <v>206</v>
      </c>
      <c r="I2959" s="20" t="s">
        <v>9060</v>
      </c>
      <c r="J2959" s="20" t="s">
        <v>29483</v>
      </c>
      <c r="K2959" s="24">
        <v>43282</v>
      </c>
      <c r="L2959" s="19">
        <v>0</v>
      </c>
      <c r="M2959" s="28">
        <v>269.95</v>
      </c>
      <c r="N2959" s="24"/>
    </row>
    <row r="2960" spans="2:14" hidden="1" x14ac:dyDescent="0.25">
      <c r="B2960" s="20">
        <v>28203269</v>
      </c>
      <c r="C2960" s="20"/>
      <c r="D2960" s="20"/>
      <c r="E2960" s="17" t="s">
        <v>9061</v>
      </c>
      <c r="F2960" s="21" t="s">
        <v>41</v>
      </c>
      <c r="G2960" s="21" t="s">
        <v>205</v>
      </c>
      <c r="H2960" s="21" t="s">
        <v>206</v>
      </c>
      <c r="I2960" s="20" t="s">
        <v>9062</v>
      </c>
      <c r="J2960" s="20" t="s">
        <v>29484</v>
      </c>
      <c r="K2960" s="24">
        <v>43282</v>
      </c>
      <c r="L2960" s="19">
        <v>0</v>
      </c>
      <c r="M2960" s="28">
        <v>269.95</v>
      </c>
      <c r="N2960" s="24"/>
    </row>
    <row r="2961" spans="2:14" hidden="1" x14ac:dyDescent="0.25">
      <c r="B2961" s="20">
        <v>28203277</v>
      </c>
      <c r="C2961" s="20"/>
      <c r="D2961" s="20"/>
      <c r="E2961" s="17" t="s">
        <v>9035</v>
      </c>
      <c r="F2961" s="21" t="s">
        <v>41</v>
      </c>
      <c r="G2961" s="21" t="s">
        <v>205</v>
      </c>
      <c r="H2961" s="21" t="s">
        <v>206</v>
      </c>
      <c r="I2961" s="20" t="s">
        <v>9036</v>
      </c>
      <c r="J2961" s="20" t="s">
        <v>29485</v>
      </c>
      <c r="K2961" s="24">
        <v>43282</v>
      </c>
      <c r="L2961" s="19">
        <v>0</v>
      </c>
      <c r="M2961" s="28">
        <v>269.95</v>
      </c>
      <c r="N2961" s="24"/>
    </row>
    <row r="2962" spans="2:14" hidden="1" x14ac:dyDescent="0.25">
      <c r="B2962" s="20">
        <v>28203278</v>
      </c>
      <c r="C2962" s="20"/>
      <c r="D2962" s="20"/>
      <c r="E2962" s="17" t="s">
        <v>9037</v>
      </c>
      <c r="F2962" s="21" t="s">
        <v>41</v>
      </c>
      <c r="G2962" s="21" t="s">
        <v>205</v>
      </c>
      <c r="H2962" s="21" t="s">
        <v>206</v>
      </c>
      <c r="I2962" s="20" t="s">
        <v>9038</v>
      </c>
      <c r="J2962" s="20" t="s">
        <v>29486</v>
      </c>
      <c r="K2962" s="24">
        <v>43282</v>
      </c>
      <c r="L2962" s="19">
        <v>0</v>
      </c>
      <c r="M2962" s="28">
        <v>269.95</v>
      </c>
      <c r="N2962" s="24"/>
    </row>
    <row r="2963" spans="2:14" hidden="1" x14ac:dyDescent="0.25">
      <c r="B2963" s="20">
        <v>28203279</v>
      </c>
      <c r="C2963" s="20"/>
      <c r="D2963" s="20"/>
      <c r="E2963" s="17" t="s">
        <v>9039</v>
      </c>
      <c r="F2963" s="21" t="s">
        <v>41</v>
      </c>
      <c r="G2963" s="21" t="s">
        <v>205</v>
      </c>
      <c r="H2963" s="21" t="s">
        <v>206</v>
      </c>
      <c r="I2963" s="20" t="s">
        <v>9040</v>
      </c>
      <c r="J2963" s="20" t="s">
        <v>29487</v>
      </c>
      <c r="K2963" s="24">
        <v>43282</v>
      </c>
      <c r="L2963" s="19">
        <v>0</v>
      </c>
      <c r="M2963" s="28">
        <v>269.95</v>
      </c>
      <c r="N2963" s="24"/>
    </row>
    <row r="2964" spans="2:14" hidden="1" x14ac:dyDescent="0.25">
      <c r="B2964" s="20">
        <v>28203275</v>
      </c>
      <c r="C2964" s="20"/>
      <c r="D2964" s="20"/>
      <c r="E2964" s="17" t="s">
        <v>9041</v>
      </c>
      <c r="F2964" s="21" t="s">
        <v>41</v>
      </c>
      <c r="G2964" s="21" t="s">
        <v>205</v>
      </c>
      <c r="H2964" s="21" t="s">
        <v>206</v>
      </c>
      <c r="I2964" s="20" t="s">
        <v>9042</v>
      </c>
      <c r="J2964" s="20" t="s">
        <v>29488</v>
      </c>
      <c r="K2964" s="24">
        <v>43282</v>
      </c>
      <c r="L2964" s="19">
        <v>0</v>
      </c>
      <c r="M2964" s="28">
        <v>269.95</v>
      </c>
      <c r="N2964" s="24"/>
    </row>
    <row r="2965" spans="2:14" hidden="1" x14ac:dyDescent="0.25">
      <c r="B2965" s="20">
        <v>28203274</v>
      </c>
      <c r="C2965" s="20"/>
      <c r="D2965" s="20"/>
      <c r="E2965" s="17" t="s">
        <v>9043</v>
      </c>
      <c r="F2965" s="21" t="s">
        <v>41</v>
      </c>
      <c r="G2965" s="21" t="s">
        <v>205</v>
      </c>
      <c r="H2965" s="21" t="s">
        <v>206</v>
      </c>
      <c r="I2965" s="20" t="s">
        <v>9044</v>
      </c>
      <c r="J2965" s="20" t="s">
        <v>29489</v>
      </c>
      <c r="K2965" s="24">
        <v>43282</v>
      </c>
      <c r="L2965" s="19">
        <v>0</v>
      </c>
      <c r="M2965" s="28">
        <v>269.95</v>
      </c>
      <c r="N2965" s="24"/>
    </row>
    <row r="2966" spans="2:14" hidden="1" x14ac:dyDescent="0.25">
      <c r="B2966" s="20">
        <v>28203273</v>
      </c>
      <c r="C2966" s="20"/>
      <c r="D2966" s="20"/>
      <c r="E2966" s="17" t="s">
        <v>9045</v>
      </c>
      <c r="F2966" s="21" t="s">
        <v>41</v>
      </c>
      <c r="G2966" s="21" t="s">
        <v>205</v>
      </c>
      <c r="H2966" s="21" t="s">
        <v>206</v>
      </c>
      <c r="I2966" s="20" t="s">
        <v>9046</v>
      </c>
      <c r="J2966" s="20" t="s">
        <v>29490</v>
      </c>
      <c r="K2966" s="24">
        <v>43282</v>
      </c>
      <c r="L2966" s="19">
        <v>0</v>
      </c>
      <c r="M2966" s="28">
        <v>269.95</v>
      </c>
      <c r="N2966" s="24"/>
    </row>
    <row r="2967" spans="2:14" hidden="1" x14ac:dyDescent="0.25">
      <c r="B2967" s="20">
        <v>28203276</v>
      </c>
      <c r="C2967" s="20"/>
      <c r="D2967" s="20"/>
      <c r="E2967" s="17" t="s">
        <v>9047</v>
      </c>
      <c r="F2967" s="21" t="s">
        <v>41</v>
      </c>
      <c r="G2967" s="21" t="s">
        <v>205</v>
      </c>
      <c r="H2967" s="21" t="s">
        <v>206</v>
      </c>
      <c r="I2967" s="20" t="s">
        <v>9048</v>
      </c>
      <c r="J2967" s="20" t="s">
        <v>29491</v>
      </c>
      <c r="K2967" s="24">
        <v>43282</v>
      </c>
      <c r="L2967" s="19">
        <v>0</v>
      </c>
      <c r="M2967" s="28">
        <v>269.95</v>
      </c>
      <c r="N2967" s="24"/>
    </row>
    <row r="2968" spans="2:14" hidden="1" x14ac:dyDescent="0.25">
      <c r="B2968" s="20">
        <v>28203144</v>
      </c>
      <c r="C2968" s="20"/>
      <c r="D2968" s="20"/>
      <c r="E2968" s="17" t="s">
        <v>8380</v>
      </c>
      <c r="F2968" s="21" t="s">
        <v>41</v>
      </c>
      <c r="G2968" s="21" t="s">
        <v>205</v>
      </c>
      <c r="H2968" s="21" t="s">
        <v>206</v>
      </c>
      <c r="I2968" s="20" t="s">
        <v>8381</v>
      </c>
      <c r="J2968" s="20" t="s">
        <v>29492</v>
      </c>
      <c r="K2968" s="24">
        <v>42513</v>
      </c>
      <c r="L2968" s="19">
        <v>0</v>
      </c>
      <c r="M2968" s="28">
        <v>349.95</v>
      </c>
      <c r="N2968" s="24"/>
    </row>
    <row r="2969" spans="2:14" hidden="1" x14ac:dyDescent="0.25">
      <c r="B2969" s="20">
        <v>28203145</v>
      </c>
      <c r="C2969" s="20"/>
      <c r="D2969" s="20"/>
      <c r="E2969" s="17" t="s">
        <v>8382</v>
      </c>
      <c r="F2969" s="21" t="s">
        <v>41</v>
      </c>
      <c r="G2969" s="21" t="s">
        <v>205</v>
      </c>
      <c r="H2969" s="21" t="s">
        <v>206</v>
      </c>
      <c r="I2969" s="20" t="s">
        <v>8383</v>
      </c>
      <c r="J2969" s="20" t="s">
        <v>29493</v>
      </c>
      <c r="K2969" s="24">
        <v>42513</v>
      </c>
      <c r="L2969" s="19">
        <v>0</v>
      </c>
      <c r="M2969" s="28">
        <v>349.95</v>
      </c>
      <c r="N2969" s="24"/>
    </row>
    <row r="2970" spans="2:14" hidden="1" x14ac:dyDescent="0.25">
      <c r="B2970" s="20">
        <v>28203142</v>
      </c>
      <c r="C2970" s="20"/>
      <c r="D2970" s="20"/>
      <c r="E2970" s="17" t="s">
        <v>8384</v>
      </c>
      <c r="F2970" s="21" t="s">
        <v>41</v>
      </c>
      <c r="G2970" s="21" t="s">
        <v>205</v>
      </c>
      <c r="H2970" s="21" t="s">
        <v>206</v>
      </c>
      <c r="I2970" s="20" t="s">
        <v>8385</v>
      </c>
      <c r="J2970" s="20" t="s">
        <v>29494</v>
      </c>
      <c r="K2970" s="24">
        <v>42513</v>
      </c>
      <c r="L2970" s="19">
        <v>0</v>
      </c>
      <c r="M2970" s="28">
        <v>349.95</v>
      </c>
      <c r="N2970" s="24"/>
    </row>
    <row r="2971" spans="2:14" hidden="1" x14ac:dyDescent="0.25">
      <c r="B2971" s="20">
        <v>28203141</v>
      </c>
      <c r="C2971" s="20"/>
      <c r="D2971" s="20"/>
      <c r="E2971" s="17" t="s">
        <v>8386</v>
      </c>
      <c r="F2971" s="21" t="s">
        <v>41</v>
      </c>
      <c r="G2971" s="21" t="s">
        <v>205</v>
      </c>
      <c r="H2971" s="21" t="s">
        <v>206</v>
      </c>
      <c r="I2971" s="20" t="s">
        <v>8387</v>
      </c>
      <c r="J2971" s="20" t="s">
        <v>29495</v>
      </c>
      <c r="K2971" s="24">
        <v>42513</v>
      </c>
      <c r="L2971" s="19">
        <v>0</v>
      </c>
      <c r="M2971" s="28">
        <v>349.95</v>
      </c>
      <c r="N2971" s="24"/>
    </row>
    <row r="2972" spans="2:14" hidden="1" x14ac:dyDescent="0.25">
      <c r="B2972" s="20">
        <v>28203143</v>
      </c>
      <c r="C2972" s="20"/>
      <c r="D2972" s="20"/>
      <c r="E2972" s="17" t="s">
        <v>8388</v>
      </c>
      <c r="F2972" s="21" t="s">
        <v>41</v>
      </c>
      <c r="G2972" s="21" t="s">
        <v>205</v>
      </c>
      <c r="H2972" s="21" t="s">
        <v>206</v>
      </c>
      <c r="I2972" s="20" t="s">
        <v>8389</v>
      </c>
      <c r="J2972" s="20" t="s">
        <v>29496</v>
      </c>
      <c r="K2972" s="24">
        <v>42513</v>
      </c>
      <c r="L2972" s="19">
        <v>0</v>
      </c>
      <c r="M2972" s="28">
        <v>349.95</v>
      </c>
      <c r="N2972" s="24"/>
    </row>
    <row r="2973" spans="2:14" hidden="1" x14ac:dyDescent="0.25">
      <c r="B2973" s="20">
        <v>28203137</v>
      </c>
      <c r="C2973" s="20"/>
      <c r="D2973" s="20"/>
      <c r="E2973" s="17" t="s">
        <v>8404</v>
      </c>
      <c r="F2973" s="21" t="s">
        <v>41</v>
      </c>
      <c r="G2973" s="21" t="s">
        <v>205</v>
      </c>
      <c r="H2973" s="21" t="s">
        <v>206</v>
      </c>
      <c r="I2973" s="20" t="s">
        <v>8405</v>
      </c>
      <c r="J2973" s="20" t="s">
        <v>29497</v>
      </c>
      <c r="K2973" s="24">
        <v>42513</v>
      </c>
      <c r="L2973" s="19">
        <v>0</v>
      </c>
      <c r="M2973" s="28">
        <v>349.95</v>
      </c>
      <c r="N2973" s="24"/>
    </row>
    <row r="2974" spans="2:14" hidden="1" x14ac:dyDescent="0.25">
      <c r="B2974" s="20">
        <v>28203138</v>
      </c>
      <c r="C2974" s="20"/>
      <c r="D2974" s="20"/>
      <c r="E2974" s="17" t="s">
        <v>8406</v>
      </c>
      <c r="F2974" s="21" t="s">
        <v>41</v>
      </c>
      <c r="G2974" s="21" t="s">
        <v>205</v>
      </c>
      <c r="H2974" s="21" t="s">
        <v>206</v>
      </c>
      <c r="I2974" s="20" t="s">
        <v>8407</v>
      </c>
      <c r="J2974" s="20" t="s">
        <v>29498</v>
      </c>
      <c r="K2974" s="24">
        <v>42513</v>
      </c>
      <c r="L2974" s="19">
        <v>0</v>
      </c>
      <c r="M2974" s="28">
        <v>349.95</v>
      </c>
      <c r="N2974" s="24"/>
    </row>
    <row r="2975" spans="2:14" hidden="1" x14ac:dyDescent="0.25">
      <c r="B2975" s="20">
        <v>28203139</v>
      </c>
      <c r="C2975" s="20"/>
      <c r="D2975" s="20"/>
      <c r="E2975" s="17" t="s">
        <v>8408</v>
      </c>
      <c r="F2975" s="21" t="s">
        <v>41</v>
      </c>
      <c r="G2975" s="21" t="s">
        <v>205</v>
      </c>
      <c r="H2975" s="21" t="s">
        <v>206</v>
      </c>
      <c r="I2975" s="20" t="s">
        <v>8409</v>
      </c>
      <c r="J2975" s="20" t="s">
        <v>29499</v>
      </c>
      <c r="K2975" s="24">
        <v>42513</v>
      </c>
      <c r="L2975" s="19">
        <v>0</v>
      </c>
      <c r="M2975" s="28">
        <v>349.95</v>
      </c>
      <c r="N2975" s="24"/>
    </row>
    <row r="2976" spans="2:14" hidden="1" x14ac:dyDescent="0.25">
      <c r="B2976" s="20">
        <v>28203135</v>
      </c>
      <c r="C2976" s="20"/>
      <c r="D2976" s="20"/>
      <c r="E2976" s="17" t="s">
        <v>8410</v>
      </c>
      <c r="F2976" s="21" t="s">
        <v>41</v>
      </c>
      <c r="G2976" s="21" t="s">
        <v>205</v>
      </c>
      <c r="H2976" s="21" t="s">
        <v>206</v>
      </c>
      <c r="I2976" s="20" t="s">
        <v>8411</v>
      </c>
      <c r="J2976" s="20" t="s">
        <v>29500</v>
      </c>
      <c r="K2976" s="24">
        <v>42513</v>
      </c>
      <c r="L2976" s="19">
        <v>0</v>
      </c>
      <c r="M2976" s="28">
        <v>349.95</v>
      </c>
      <c r="N2976" s="24"/>
    </row>
    <row r="2977" spans="2:14" hidden="1" x14ac:dyDescent="0.25">
      <c r="B2977" s="20">
        <v>28203134</v>
      </c>
      <c r="C2977" s="20"/>
      <c r="D2977" s="20"/>
      <c r="E2977" s="17" t="s">
        <v>8412</v>
      </c>
      <c r="F2977" s="21" t="s">
        <v>41</v>
      </c>
      <c r="G2977" s="21" t="s">
        <v>205</v>
      </c>
      <c r="H2977" s="21" t="s">
        <v>206</v>
      </c>
      <c r="I2977" s="20" t="s">
        <v>8413</v>
      </c>
      <c r="J2977" s="20" t="s">
        <v>29501</v>
      </c>
      <c r="K2977" s="24">
        <v>42513</v>
      </c>
      <c r="L2977" s="19">
        <v>0</v>
      </c>
      <c r="M2977" s="28">
        <v>349.95</v>
      </c>
      <c r="N2977" s="24"/>
    </row>
    <row r="2978" spans="2:14" hidden="1" x14ac:dyDescent="0.25">
      <c r="B2978" s="20">
        <v>28203136</v>
      </c>
      <c r="C2978" s="20"/>
      <c r="D2978" s="20"/>
      <c r="E2978" s="17" t="s">
        <v>8414</v>
      </c>
      <c r="F2978" s="21" t="s">
        <v>41</v>
      </c>
      <c r="G2978" s="21" t="s">
        <v>205</v>
      </c>
      <c r="H2978" s="21" t="s">
        <v>206</v>
      </c>
      <c r="I2978" s="20" t="s">
        <v>8415</v>
      </c>
      <c r="J2978" s="20" t="s">
        <v>29502</v>
      </c>
      <c r="K2978" s="24">
        <v>42513</v>
      </c>
      <c r="L2978" s="19">
        <v>0</v>
      </c>
      <c r="M2978" s="28">
        <v>349.95</v>
      </c>
      <c r="N2978" s="24"/>
    </row>
    <row r="2979" spans="2:14" hidden="1" x14ac:dyDescent="0.25">
      <c r="B2979" s="20">
        <v>28203151</v>
      </c>
      <c r="C2979" s="20"/>
      <c r="D2979" s="20"/>
      <c r="E2979" s="17" t="s">
        <v>8390</v>
      </c>
      <c r="F2979" s="21" t="s">
        <v>41</v>
      </c>
      <c r="G2979" s="21" t="s">
        <v>205</v>
      </c>
      <c r="H2979" s="21" t="s">
        <v>206</v>
      </c>
      <c r="I2979" s="20" t="s">
        <v>8391</v>
      </c>
      <c r="J2979" s="20" t="s">
        <v>29503</v>
      </c>
      <c r="K2979" s="24">
        <v>42513</v>
      </c>
      <c r="L2979" s="19">
        <v>0</v>
      </c>
      <c r="M2979" s="28">
        <v>349.95</v>
      </c>
      <c r="N2979" s="24"/>
    </row>
    <row r="2980" spans="2:14" hidden="1" x14ac:dyDescent="0.25">
      <c r="B2980" s="20">
        <v>28203152</v>
      </c>
      <c r="C2980" s="20"/>
      <c r="D2980" s="20"/>
      <c r="E2980" s="17" t="s">
        <v>8392</v>
      </c>
      <c r="F2980" s="21" t="s">
        <v>41</v>
      </c>
      <c r="G2980" s="21" t="s">
        <v>205</v>
      </c>
      <c r="H2980" s="21" t="s">
        <v>206</v>
      </c>
      <c r="I2980" s="20" t="s">
        <v>8393</v>
      </c>
      <c r="J2980" s="20" t="s">
        <v>29504</v>
      </c>
      <c r="K2980" s="24">
        <v>42513</v>
      </c>
      <c r="L2980" s="19">
        <v>0</v>
      </c>
      <c r="M2980" s="28">
        <v>349.95</v>
      </c>
      <c r="N2980" s="24"/>
    </row>
    <row r="2981" spans="2:14" hidden="1" x14ac:dyDescent="0.25">
      <c r="B2981" s="20">
        <v>28203153</v>
      </c>
      <c r="C2981" s="20"/>
      <c r="D2981" s="20"/>
      <c r="E2981" s="17" t="s">
        <v>8394</v>
      </c>
      <c r="F2981" s="21" t="s">
        <v>41</v>
      </c>
      <c r="G2981" s="21" t="s">
        <v>205</v>
      </c>
      <c r="H2981" s="21" t="s">
        <v>206</v>
      </c>
      <c r="I2981" s="20" t="s">
        <v>8395</v>
      </c>
      <c r="J2981" s="20" t="s">
        <v>29505</v>
      </c>
      <c r="K2981" s="24">
        <v>42513</v>
      </c>
      <c r="L2981" s="19">
        <v>0</v>
      </c>
      <c r="M2981" s="28">
        <v>349.95</v>
      </c>
      <c r="N2981" s="24"/>
    </row>
    <row r="2982" spans="2:14" hidden="1" x14ac:dyDescent="0.25">
      <c r="B2982" s="20">
        <v>28203149</v>
      </c>
      <c r="C2982" s="20"/>
      <c r="D2982" s="20"/>
      <c r="E2982" s="17" t="s">
        <v>8396</v>
      </c>
      <c r="F2982" s="21" t="s">
        <v>41</v>
      </c>
      <c r="G2982" s="21" t="s">
        <v>205</v>
      </c>
      <c r="H2982" s="21" t="s">
        <v>206</v>
      </c>
      <c r="I2982" s="20" t="s">
        <v>8397</v>
      </c>
      <c r="J2982" s="20" t="s">
        <v>29506</v>
      </c>
      <c r="K2982" s="24">
        <v>42513</v>
      </c>
      <c r="L2982" s="19">
        <v>0</v>
      </c>
      <c r="M2982" s="28">
        <v>349.95</v>
      </c>
      <c r="N2982" s="24"/>
    </row>
    <row r="2983" spans="2:14" hidden="1" x14ac:dyDescent="0.25">
      <c r="B2983" s="20">
        <v>28203148</v>
      </c>
      <c r="C2983" s="20"/>
      <c r="D2983" s="20"/>
      <c r="E2983" s="17" t="s">
        <v>8398</v>
      </c>
      <c r="F2983" s="21" t="s">
        <v>41</v>
      </c>
      <c r="G2983" s="21" t="s">
        <v>205</v>
      </c>
      <c r="H2983" s="21" t="s">
        <v>206</v>
      </c>
      <c r="I2983" s="20" t="s">
        <v>8399</v>
      </c>
      <c r="J2983" s="20" t="s">
        <v>29507</v>
      </c>
      <c r="K2983" s="24">
        <v>42513</v>
      </c>
      <c r="L2983" s="19">
        <v>0</v>
      </c>
      <c r="M2983" s="28">
        <v>349.95</v>
      </c>
      <c r="N2983" s="24"/>
    </row>
    <row r="2984" spans="2:14" hidden="1" x14ac:dyDescent="0.25">
      <c r="B2984" s="20">
        <v>28203147</v>
      </c>
      <c r="C2984" s="20"/>
      <c r="D2984" s="20"/>
      <c r="E2984" s="17" t="s">
        <v>8400</v>
      </c>
      <c r="F2984" s="21" t="s">
        <v>41</v>
      </c>
      <c r="G2984" s="21" t="s">
        <v>205</v>
      </c>
      <c r="H2984" s="21" t="s">
        <v>206</v>
      </c>
      <c r="I2984" s="20" t="s">
        <v>8401</v>
      </c>
      <c r="J2984" s="20" t="s">
        <v>29508</v>
      </c>
      <c r="K2984" s="24">
        <v>42513</v>
      </c>
      <c r="L2984" s="19">
        <v>0</v>
      </c>
      <c r="M2984" s="28">
        <v>349.95</v>
      </c>
      <c r="N2984" s="24"/>
    </row>
    <row r="2985" spans="2:14" hidden="1" x14ac:dyDescent="0.25">
      <c r="B2985" s="20">
        <v>28203150</v>
      </c>
      <c r="C2985" s="20"/>
      <c r="D2985" s="20"/>
      <c r="E2985" s="17" t="s">
        <v>8402</v>
      </c>
      <c r="F2985" s="21" t="s">
        <v>41</v>
      </c>
      <c r="G2985" s="21" t="s">
        <v>205</v>
      </c>
      <c r="H2985" s="21" t="s">
        <v>206</v>
      </c>
      <c r="I2985" s="20" t="s">
        <v>8403</v>
      </c>
      <c r="J2985" s="20" t="s">
        <v>29509</v>
      </c>
      <c r="K2985" s="24">
        <v>42513</v>
      </c>
      <c r="L2985" s="19">
        <v>0</v>
      </c>
      <c r="M2985" s="28">
        <v>349.95</v>
      </c>
      <c r="N2985" s="24"/>
    </row>
    <row r="2986" spans="2:14" hidden="1" x14ac:dyDescent="0.25">
      <c r="B2986" s="20">
        <v>28203080</v>
      </c>
      <c r="C2986" s="20"/>
      <c r="D2986" s="20"/>
      <c r="E2986" s="17" t="s">
        <v>8217</v>
      </c>
      <c r="F2986" s="21" t="s">
        <v>41</v>
      </c>
      <c r="G2986" s="21" t="s">
        <v>205</v>
      </c>
      <c r="H2986" s="21" t="s">
        <v>206</v>
      </c>
      <c r="I2986" s="20" t="s">
        <v>8218</v>
      </c>
      <c r="J2986" s="20" t="s">
        <v>29532</v>
      </c>
      <c r="K2986" s="24">
        <v>43617</v>
      </c>
      <c r="L2986" s="19">
        <v>0</v>
      </c>
      <c r="M2986" s="28">
        <v>249.95</v>
      </c>
      <c r="N2986" s="24"/>
    </row>
    <row r="2987" spans="2:14" hidden="1" x14ac:dyDescent="0.25">
      <c r="B2987" s="20">
        <v>28203081</v>
      </c>
      <c r="C2987" s="20"/>
      <c r="D2987" s="20"/>
      <c r="E2987" s="17" t="s">
        <v>8219</v>
      </c>
      <c r="F2987" s="21" t="s">
        <v>41</v>
      </c>
      <c r="G2987" s="21" t="s">
        <v>205</v>
      </c>
      <c r="H2987" s="21" t="s">
        <v>206</v>
      </c>
      <c r="I2987" s="20" t="s">
        <v>8220</v>
      </c>
      <c r="J2987" s="20" t="s">
        <v>29527</v>
      </c>
      <c r="K2987" s="24">
        <v>43617</v>
      </c>
      <c r="L2987" s="19">
        <v>0</v>
      </c>
      <c r="M2987" s="28">
        <v>249.95</v>
      </c>
      <c r="N2987" s="24"/>
    </row>
    <row r="2988" spans="2:14" hidden="1" x14ac:dyDescent="0.25">
      <c r="B2988" s="20">
        <v>28203082</v>
      </c>
      <c r="C2988" s="20"/>
      <c r="D2988" s="20"/>
      <c r="E2988" s="17" t="s">
        <v>8221</v>
      </c>
      <c r="F2988" s="21" t="s">
        <v>41</v>
      </c>
      <c r="G2988" s="21" t="s">
        <v>205</v>
      </c>
      <c r="H2988" s="21" t="s">
        <v>206</v>
      </c>
      <c r="I2988" s="20" t="s">
        <v>8222</v>
      </c>
      <c r="J2988" s="20" t="s">
        <v>29528</v>
      </c>
      <c r="K2988" s="24">
        <v>43617</v>
      </c>
      <c r="L2988" s="19">
        <v>0</v>
      </c>
      <c r="M2988" s="28">
        <v>249.95</v>
      </c>
      <c r="N2988" s="24"/>
    </row>
    <row r="2989" spans="2:14" hidden="1" x14ac:dyDescent="0.25">
      <c r="B2989" s="20">
        <v>28203078</v>
      </c>
      <c r="C2989" s="20"/>
      <c r="D2989" s="20"/>
      <c r="E2989" s="17" t="s">
        <v>8223</v>
      </c>
      <c r="F2989" s="21" t="s">
        <v>41</v>
      </c>
      <c r="G2989" s="21" t="s">
        <v>205</v>
      </c>
      <c r="H2989" s="21" t="s">
        <v>206</v>
      </c>
      <c r="I2989" s="20" t="s">
        <v>8224</v>
      </c>
      <c r="J2989" s="20" t="s">
        <v>29529</v>
      </c>
      <c r="K2989" s="24">
        <v>43617</v>
      </c>
      <c r="L2989" s="19">
        <v>0</v>
      </c>
      <c r="M2989" s="28">
        <v>249.95</v>
      </c>
      <c r="N2989" s="24"/>
    </row>
    <row r="2990" spans="2:14" hidden="1" x14ac:dyDescent="0.25">
      <c r="B2990" s="20">
        <v>28203077</v>
      </c>
      <c r="C2990" s="20"/>
      <c r="D2990" s="20"/>
      <c r="E2990" s="17" t="s">
        <v>8225</v>
      </c>
      <c r="F2990" s="21" t="s">
        <v>41</v>
      </c>
      <c r="G2990" s="21" t="s">
        <v>205</v>
      </c>
      <c r="H2990" s="21" t="s">
        <v>206</v>
      </c>
      <c r="I2990" s="20" t="s">
        <v>8226</v>
      </c>
      <c r="J2990" s="20" t="s">
        <v>29530</v>
      </c>
      <c r="K2990" s="24">
        <v>43617</v>
      </c>
      <c r="L2990" s="19">
        <v>0</v>
      </c>
      <c r="M2990" s="28">
        <v>249.95</v>
      </c>
      <c r="N2990" s="24"/>
    </row>
    <row r="2991" spans="2:14" hidden="1" x14ac:dyDescent="0.25">
      <c r="B2991" s="20">
        <v>28203076</v>
      </c>
      <c r="C2991" s="20"/>
      <c r="D2991" s="20"/>
      <c r="E2991" s="17" t="s">
        <v>8227</v>
      </c>
      <c r="F2991" s="21" t="s">
        <v>41</v>
      </c>
      <c r="G2991" s="21" t="s">
        <v>205</v>
      </c>
      <c r="H2991" s="21" t="s">
        <v>206</v>
      </c>
      <c r="I2991" s="20" t="s">
        <v>8228</v>
      </c>
      <c r="J2991" s="20" t="s">
        <v>29531</v>
      </c>
      <c r="K2991" s="24">
        <v>43617</v>
      </c>
      <c r="L2991" s="19">
        <v>0</v>
      </c>
      <c r="M2991" s="28">
        <v>249.95</v>
      </c>
      <c r="N2991" s="24"/>
    </row>
    <row r="2992" spans="2:14" hidden="1" x14ac:dyDescent="0.25">
      <c r="B2992" s="20">
        <v>28203079</v>
      </c>
      <c r="C2992" s="20"/>
      <c r="D2992" s="20"/>
      <c r="E2992" s="17" t="s">
        <v>8229</v>
      </c>
      <c r="F2992" s="21" t="s">
        <v>41</v>
      </c>
      <c r="G2992" s="21" t="s">
        <v>205</v>
      </c>
      <c r="H2992" s="21" t="s">
        <v>206</v>
      </c>
      <c r="I2992" s="20" t="s">
        <v>8230</v>
      </c>
      <c r="J2992" s="20" t="s">
        <v>29533</v>
      </c>
      <c r="K2992" s="24">
        <v>43617</v>
      </c>
      <c r="L2992" s="19">
        <v>0</v>
      </c>
      <c r="M2992" s="28">
        <v>249.95</v>
      </c>
      <c r="N2992" s="24"/>
    </row>
    <row r="2993" spans="2:14" hidden="1" x14ac:dyDescent="0.25">
      <c r="B2993" s="20">
        <v>28202561</v>
      </c>
      <c r="C2993" s="20"/>
      <c r="D2993" s="20"/>
      <c r="E2993" s="17" t="s">
        <v>8189</v>
      </c>
      <c r="F2993" s="21" t="s">
        <v>41</v>
      </c>
      <c r="G2993" s="21" t="s">
        <v>205</v>
      </c>
      <c r="H2993" s="21" t="s">
        <v>206</v>
      </c>
      <c r="I2993" s="20" t="s">
        <v>8190</v>
      </c>
      <c r="J2993" s="20" t="s">
        <v>29524</v>
      </c>
      <c r="K2993" s="24">
        <v>43770</v>
      </c>
      <c r="L2993" s="19">
        <v>0</v>
      </c>
      <c r="M2993" s="28">
        <v>289.95</v>
      </c>
      <c r="N2993" s="24"/>
    </row>
    <row r="2994" spans="2:14" hidden="1" x14ac:dyDescent="0.25">
      <c r="B2994" s="20">
        <v>28202562</v>
      </c>
      <c r="C2994" s="20"/>
      <c r="D2994" s="20"/>
      <c r="E2994" s="17" t="s">
        <v>8191</v>
      </c>
      <c r="F2994" s="21" t="s">
        <v>41</v>
      </c>
      <c r="G2994" s="21" t="s">
        <v>205</v>
      </c>
      <c r="H2994" s="21" t="s">
        <v>206</v>
      </c>
      <c r="I2994" s="20" t="s">
        <v>8192</v>
      </c>
      <c r="J2994" s="20" t="s">
        <v>29525</v>
      </c>
      <c r="K2994" s="24">
        <v>43770</v>
      </c>
      <c r="L2994" s="19">
        <v>0</v>
      </c>
      <c r="M2994" s="28">
        <v>289.95</v>
      </c>
      <c r="N2994" s="24"/>
    </row>
    <row r="2995" spans="2:14" hidden="1" x14ac:dyDescent="0.25">
      <c r="B2995" s="20">
        <v>28202563</v>
      </c>
      <c r="C2995" s="20"/>
      <c r="D2995" s="20"/>
      <c r="E2995" s="17" t="s">
        <v>8193</v>
      </c>
      <c r="F2995" s="21" t="s">
        <v>41</v>
      </c>
      <c r="G2995" s="21" t="s">
        <v>205</v>
      </c>
      <c r="H2995" s="21" t="s">
        <v>206</v>
      </c>
      <c r="I2995" s="20" t="s">
        <v>8194</v>
      </c>
      <c r="J2995" s="20" t="s">
        <v>29526</v>
      </c>
      <c r="K2995" s="24">
        <v>43770</v>
      </c>
      <c r="L2995" s="19">
        <v>0</v>
      </c>
      <c r="M2995" s="28">
        <v>289.95</v>
      </c>
      <c r="N2995" s="24"/>
    </row>
    <row r="2996" spans="2:14" hidden="1" x14ac:dyDescent="0.25">
      <c r="B2996" s="20">
        <v>28202559</v>
      </c>
      <c r="C2996" s="20"/>
      <c r="D2996" s="20"/>
      <c r="E2996" s="17" t="s">
        <v>8195</v>
      </c>
      <c r="F2996" s="21" t="s">
        <v>41</v>
      </c>
      <c r="G2996" s="21" t="s">
        <v>205</v>
      </c>
      <c r="H2996" s="21" t="s">
        <v>206</v>
      </c>
      <c r="I2996" s="20" t="s">
        <v>8196</v>
      </c>
      <c r="J2996" s="20" t="s">
        <v>29534</v>
      </c>
      <c r="K2996" s="24">
        <v>43770</v>
      </c>
      <c r="L2996" s="19">
        <v>0</v>
      </c>
      <c r="M2996" s="28">
        <v>289.95</v>
      </c>
      <c r="N2996" s="24"/>
    </row>
    <row r="2997" spans="2:14" hidden="1" x14ac:dyDescent="0.25">
      <c r="B2997" s="20">
        <v>28202558</v>
      </c>
      <c r="C2997" s="20"/>
      <c r="D2997" s="20"/>
      <c r="E2997" s="17" t="s">
        <v>8197</v>
      </c>
      <c r="F2997" s="21" t="s">
        <v>41</v>
      </c>
      <c r="G2997" s="21" t="s">
        <v>205</v>
      </c>
      <c r="H2997" s="21" t="s">
        <v>206</v>
      </c>
      <c r="I2997" s="20" t="s">
        <v>8198</v>
      </c>
      <c r="J2997" s="20" t="s">
        <v>29535</v>
      </c>
      <c r="K2997" s="24">
        <v>43770</v>
      </c>
      <c r="L2997" s="19">
        <v>0</v>
      </c>
      <c r="M2997" s="28">
        <v>289.95</v>
      </c>
      <c r="N2997" s="24"/>
    </row>
    <row r="2998" spans="2:14" hidden="1" x14ac:dyDescent="0.25">
      <c r="B2998" s="20">
        <v>28202557</v>
      </c>
      <c r="C2998" s="20"/>
      <c r="D2998" s="20"/>
      <c r="E2998" s="17" t="s">
        <v>8199</v>
      </c>
      <c r="F2998" s="21" t="s">
        <v>41</v>
      </c>
      <c r="G2998" s="21" t="s">
        <v>205</v>
      </c>
      <c r="H2998" s="21" t="s">
        <v>206</v>
      </c>
      <c r="I2998" s="20" t="s">
        <v>8200</v>
      </c>
      <c r="J2998" s="20" t="s">
        <v>29536</v>
      </c>
      <c r="K2998" s="24">
        <v>43770</v>
      </c>
      <c r="L2998" s="19">
        <v>0</v>
      </c>
      <c r="M2998" s="28">
        <v>289.95</v>
      </c>
      <c r="N2998" s="24"/>
    </row>
    <row r="2999" spans="2:14" hidden="1" x14ac:dyDescent="0.25">
      <c r="B2999" s="20">
        <v>28202560</v>
      </c>
      <c r="C2999" s="20"/>
      <c r="D2999" s="20"/>
      <c r="E2999" s="17" t="s">
        <v>8201</v>
      </c>
      <c r="F2999" s="21" t="s">
        <v>41</v>
      </c>
      <c r="G2999" s="21" t="s">
        <v>205</v>
      </c>
      <c r="H2999" s="21" t="s">
        <v>206</v>
      </c>
      <c r="I2999" s="20" t="s">
        <v>8202</v>
      </c>
      <c r="J2999" s="20" t="s">
        <v>29537</v>
      </c>
      <c r="K2999" s="24">
        <v>43770</v>
      </c>
      <c r="L2999" s="19">
        <v>0</v>
      </c>
      <c r="M2999" s="28">
        <v>289.95</v>
      </c>
      <c r="N2999" s="24"/>
    </row>
    <row r="3000" spans="2:14" hidden="1" x14ac:dyDescent="0.25">
      <c r="B3000" s="20">
        <v>28202568</v>
      </c>
      <c r="C3000" s="20"/>
      <c r="D3000" s="20"/>
      <c r="E3000" s="17" t="s">
        <v>8175</v>
      </c>
      <c r="F3000" s="21" t="s">
        <v>41</v>
      </c>
      <c r="G3000" s="21" t="s">
        <v>205</v>
      </c>
      <c r="H3000" s="21" t="s">
        <v>206</v>
      </c>
      <c r="I3000" s="20" t="s">
        <v>8176</v>
      </c>
      <c r="J3000" s="20" t="s">
        <v>29538</v>
      </c>
      <c r="K3000" s="24">
        <v>43770</v>
      </c>
      <c r="L3000" s="19">
        <v>0</v>
      </c>
      <c r="M3000" s="28">
        <v>289.95</v>
      </c>
      <c r="N3000" s="24"/>
    </row>
    <row r="3001" spans="2:14" hidden="1" x14ac:dyDescent="0.25">
      <c r="B3001" s="20">
        <v>28202569</v>
      </c>
      <c r="C3001" s="20"/>
      <c r="D3001" s="20"/>
      <c r="E3001" s="17" t="s">
        <v>8177</v>
      </c>
      <c r="F3001" s="21" t="s">
        <v>41</v>
      </c>
      <c r="G3001" s="21" t="s">
        <v>205</v>
      </c>
      <c r="H3001" s="21" t="s">
        <v>206</v>
      </c>
      <c r="I3001" s="20" t="s">
        <v>8178</v>
      </c>
      <c r="J3001" s="20" t="s">
        <v>29539</v>
      </c>
      <c r="K3001" s="24">
        <v>43770</v>
      </c>
      <c r="L3001" s="19">
        <v>0</v>
      </c>
      <c r="M3001" s="28">
        <v>289.95</v>
      </c>
      <c r="N3001" s="24"/>
    </row>
    <row r="3002" spans="2:14" hidden="1" x14ac:dyDescent="0.25">
      <c r="B3002" s="20">
        <v>28202570</v>
      </c>
      <c r="C3002" s="20"/>
      <c r="D3002" s="20"/>
      <c r="E3002" s="17" t="s">
        <v>8179</v>
      </c>
      <c r="F3002" s="21" t="s">
        <v>41</v>
      </c>
      <c r="G3002" s="21" t="s">
        <v>205</v>
      </c>
      <c r="H3002" s="21" t="s">
        <v>206</v>
      </c>
      <c r="I3002" s="20" t="s">
        <v>8180</v>
      </c>
      <c r="J3002" s="20" t="s">
        <v>29540</v>
      </c>
      <c r="K3002" s="24">
        <v>43770</v>
      </c>
      <c r="L3002" s="19">
        <v>0</v>
      </c>
      <c r="M3002" s="28">
        <v>289.95</v>
      </c>
      <c r="N3002" s="24"/>
    </row>
    <row r="3003" spans="2:14" hidden="1" x14ac:dyDescent="0.25">
      <c r="B3003" s="20">
        <v>28202566</v>
      </c>
      <c r="C3003" s="20"/>
      <c r="D3003" s="20"/>
      <c r="E3003" s="17" t="s">
        <v>8181</v>
      </c>
      <c r="F3003" s="21" t="s">
        <v>41</v>
      </c>
      <c r="G3003" s="21" t="s">
        <v>205</v>
      </c>
      <c r="H3003" s="21" t="s">
        <v>206</v>
      </c>
      <c r="I3003" s="20" t="s">
        <v>8182</v>
      </c>
      <c r="J3003" s="20" t="s">
        <v>29541</v>
      </c>
      <c r="K3003" s="24">
        <v>43770</v>
      </c>
      <c r="L3003" s="19">
        <v>0</v>
      </c>
      <c r="M3003" s="28">
        <v>289.95</v>
      </c>
      <c r="N3003" s="24"/>
    </row>
    <row r="3004" spans="2:14" hidden="1" x14ac:dyDescent="0.25">
      <c r="B3004" s="20">
        <v>28202565</v>
      </c>
      <c r="C3004" s="20"/>
      <c r="D3004" s="20"/>
      <c r="E3004" s="17" t="s">
        <v>8183</v>
      </c>
      <c r="F3004" s="21" t="s">
        <v>41</v>
      </c>
      <c r="G3004" s="21" t="s">
        <v>205</v>
      </c>
      <c r="H3004" s="21" t="s">
        <v>206</v>
      </c>
      <c r="I3004" s="20" t="s">
        <v>8184</v>
      </c>
      <c r="J3004" s="20" t="s">
        <v>29542</v>
      </c>
      <c r="K3004" s="24">
        <v>43770</v>
      </c>
      <c r="L3004" s="19">
        <v>0</v>
      </c>
      <c r="M3004" s="28">
        <v>289.95</v>
      </c>
      <c r="N3004" s="24"/>
    </row>
    <row r="3005" spans="2:14" hidden="1" x14ac:dyDescent="0.25">
      <c r="B3005" s="20">
        <v>28202564</v>
      </c>
      <c r="C3005" s="20"/>
      <c r="D3005" s="20"/>
      <c r="E3005" s="17" t="s">
        <v>8185</v>
      </c>
      <c r="F3005" s="21" t="s">
        <v>41</v>
      </c>
      <c r="G3005" s="21" t="s">
        <v>205</v>
      </c>
      <c r="H3005" s="21" t="s">
        <v>206</v>
      </c>
      <c r="I3005" s="20" t="s">
        <v>8186</v>
      </c>
      <c r="J3005" s="20" t="s">
        <v>29543</v>
      </c>
      <c r="K3005" s="24">
        <v>43770</v>
      </c>
      <c r="L3005" s="19">
        <v>0</v>
      </c>
      <c r="M3005" s="28">
        <v>289.95</v>
      </c>
      <c r="N3005" s="24"/>
    </row>
    <row r="3006" spans="2:14" hidden="1" x14ac:dyDescent="0.25">
      <c r="B3006" s="20">
        <v>28202567</v>
      </c>
      <c r="C3006" s="20"/>
      <c r="D3006" s="20"/>
      <c r="E3006" s="17" t="s">
        <v>8187</v>
      </c>
      <c r="F3006" s="21" t="s">
        <v>41</v>
      </c>
      <c r="G3006" s="21" t="s">
        <v>205</v>
      </c>
      <c r="H3006" s="21" t="s">
        <v>206</v>
      </c>
      <c r="I3006" s="20" t="s">
        <v>8188</v>
      </c>
      <c r="J3006" s="20" t="s">
        <v>29544</v>
      </c>
      <c r="K3006" s="24">
        <v>43770</v>
      </c>
      <c r="L3006" s="19">
        <v>0</v>
      </c>
      <c r="M3006" s="28">
        <v>289.95</v>
      </c>
      <c r="N3006" s="24"/>
    </row>
    <row r="3007" spans="2:14" hidden="1" x14ac:dyDescent="0.25">
      <c r="B3007" s="20">
        <v>28202575</v>
      </c>
      <c r="C3007" s="20"/>
      <c r="D3007" s="20"/>
      <c r="E3007" s="17" t="s">
        <v>8203</v>
      </c>
      <c r="F3007" s="21" t="s">
        <v>41</v>
      </c>
      <c r="G3007" s="21" t="s">
        <v>205</v>
      </c>
      <c r="H3007" s="21" t="s">
        <v>206</v>
      </c>
      <c r="I3007" s="20" t="s">
        <v>8204</v>
      </c>
      <c r="J3007" s="20" t="s">
        <v>29545</v>
      </c>
      <c r="K3007" s="24">
        <v>43770</v>
      </c>
      <c r="L3007" s="19">
        <v>0</v>
      </c>
      <c r="M3007" s="28">
        <v>289.95</v>
      </c>
      <c r="N3007" s="24"/>
    </row>
    <row r="3008" spans="2:14" hidden="1" x14ac:dyDescent="0.25">
      <c r="B3008" s="20">
        <v>28202576</v>
      </c>
      <c r="C3008" s="20"/>
      <c r="D3008" s="20"/>
      <c r="E3008" s="17" t="s">
        <v>8205</v>
      </c>
      <c r="F3008" s="21" t="s">
        <v>41</v>
      </c>
      <c r="G3008" s="21" t="s">
        <v>205</v>
      </c>
      <c r="H3008" s="21" t="s">
        <v>206</v>
      </c>
      <c r="I3008" s="20" t="s">
        <v>8206</v>
      </c>
      <c r="J3008" s="20" t="s">
        <v>29546</v>
      </c>
      <c r="K3008" s="24">
        <v>43770</v>
      </c>
      <c r="L3008" s="19">
        <v>0</v>
      </c>
      <c r="M3008" s="28">
        <v>289.95</v>
      </c>
      <c r="N3008" s="24"/>
    </row>
    <row r="3009" spans="2:14" hidden="1" x14ac:dyDescent="0.25">
      <c r="B3009" s="20">
        <v>28202577</v>
      </c>
      <c r="C3009" s="20"/>
      <c r="D3009" s="20"/>
      <c r="E3009" s="17" t="s">
        <v>8207</v>
      </c>
      <c r="F3009" s="21" t="s">
        <v>41</v>
      </c>
      <c r="G3009" s="21" t="s">
        <v>205</v>
      </c>
      <c r="H3009" s="21" t="s">
        <v>206</v>
      </c>
      <c r="I3009" s="20" t="s">
        <v>8208</v>
      </c>
      <c r="J3009" s="20" t="s">
        <v>29547</v>
      </c>
      <c r="K3009" s="24">
        <v>43770</v>
      </c>
      <c r="L3009" s="19">
        <v>0</v>
      </c>
      <c r="M3009" s="28">
        <v>289.95</v>
      </c>
      <c r="N3009" s="24"/>
    </row>
    <row r="3010" spans="2:14" hidden="1" x14ac:dyDescent="0.25">
      <c r="B3010" s="20">
        <v>28202573</v>
      </c>
      <c r="C3010" s="20"/>
      <c r="D3010" s="20"/>
      <c r="E3010" s="17" t="s">
        <v>8209</v>
      </c>
      <c r="F3010" s="21" t="s">
        <v>41</v>
      </c>
      <c r="G3010" s="21" t="s">
        <v>205</v>
      </c>
      <c r="H3010" s="21" t="s">
        <v>206</v>
      </c>
      <c r="I3010" s="20" t="s">
        <v>8210</v>
      </c>
      <c r="J3010" s="20" t="s">
        <v>29548</v>
      </c>
      <c r="K3010" s="24">
        <v>43770</v>
      </c>
      <c r="L3010" s="19">
        <v>0</v>
      </c>
      <c r="M3010" s="28">
        <v>289.95</v>
      </c>
      <c r="N3010" s="24"/>
    </row>
    <row r="3011" spans="2:14" hidden="1" x14ac:dyDescent="0.25">
      <c r="B3011" s="20">
        <v>28202572</v>
      </c>
      <c r="C3011" s="20"/>
      <c r="D3011" s="20"/>
      <c r="E3011" s="17" t="s">
        <v>8211</v>
      </c>
      <c r="F3011" s="21" t="s">
        <v>41</v>
      </c>
      <c r="G3011" s="21" t="s">
        <v>205</v>
      </c>
      <c r="H3011" s="21" t="s">
        <v>206</v>
      </c>
      <c r="I3011" s="20" t="s">
        <v>8212</v>
      </c>
      <c r="J3011" s="20" t="s">
        <v>29549</v>
      </c>
      <c r="K3011" s="24">
        <v>43770</v>
      </c>
      <c r="L3011" s="19">
        <v>0</v>
      </c>
      <c r="M3011" s="28">
        <v>289.95</v>
      </c>
      <c r="N3011" s="24"/>
    </row>
    <row r="3012" spans="2:14" hidden="1" x14ac:dyDescent="0.25">
      <c r="B3012" s="20">
        <v>28202571</v>
      </c>
      <c r="C3012" s="20"/>
      <c r="D3012" s="20"/>
      <c r="E3012" s="17" t="s">
        <v>8213</v>
      </c>
      <c r="F3012" s="21" t="s">
        <v>41</v>
      </c>
      <c r="G3012" s="21" t="s">
        <v>205</v>
      </c>
      <c r="H3012" s="21" t="s">
        <v>206</v>
      </c>
      <c r="I3012" s="20" t="s">
        <v>8214</v>
      </c>
      <c r="J3012" s="20" t="s">
        <v>29550</v>
      </c>
      <c r="K3012" s="24">
        <v>43770</v>
      </c>
      <c r="L3012" s="19">
        <v>0</v>
      </c>
      <c r="M3012" s="28">
        <v>289.95</v>
      </c>
      <c r="N3012" s="24"/>
    </row>
    <row r="3013" spans="2:14" hidden="1" x14ac:dyDescent="0.25">
      <c r="B3013" s="20">
        <v>28202574</v>
      </c>
      <c r="C3013" s="20"/>
      <c r="D3013" s="20"/>
      <c r="E3013" s="17" t="s">
        <v>8215</v>
      </c>
      <c r="F3013" s="21" t="s">
        <v>41</v>
      </c>
      <c r="G3013" s="21" t="s">
        <v>205</v>
      </c>
      <c r="H3013" s="21" t="s">
        <v>206</v>
      </c>
      <c r="I3013" s="20" t="s">
        <v>8216</v>
      </c>
      <c r="J3013" s="20" t="s">
        <v>29551</v>
      </c>
      <c r="K3013" s="24">
        <v>43770</v>
      </c>
      <c r="L3013" s="19">
        <v>0</v>
      </c>
      <c r="M3013" s="28">
        <v>289.95</v>
      </c>
      <c r="N3013" s="24"/>
    </row>
    <row r="3014" spans="2:14" hidden="1" x14ac:dyDescent="0.25">
      <c r="B3014" s="20">
        <v>28203172</v>
      </c>
      <c r="C3014" s="20"/>
      <c r="D3014" s="20"/>
      <c r="E3014" s="17" t="s">
        <v>9431</v>
      </c>
      <c r="F3014" s="21" t="s">
        <v>41</v>
      </c>
      <c r="G3014" s="21" t="s">
        <v>205</v>
      </c>
      <c r="H3014" s="21" t="s">
        <v>206</v>
      </c>
      <c r="I3014" s="20" t="s">
        <v>9432</v>
      </c>
      <c r="J3014" s="20" t="s">
        <v>29622</v>
      </c>
      <c r="K3014" s="24">
        <v>42975</v>
      </c>
      <c r="L3014" s="19">
        <v>0</v>
      </c>
      <c r="M3014" s="28">
        <v>329.95</v>
      </c>
      <c r="N3014" s="24"/>
    </row>
    <row r="3015" spans="2:14" hidden="1" x14ac:dyDescent="0.25">
      <c r="B3015" s="20">
        <v>28203173</v>
      </c>
      <c r="C3015" s="20"/>
      <c r="D3015" s="20"/>
      <c r="E3015" s="17" t="s">
        <v>9433</v>
      </c>
      <c r="F3015" s="21" t="s">
        <v>41</v>
      </c>
      <c r="G3015" s="21" t="s">
        <v>205</v>
      </c>
      <c r="H3015" s="21" t="s">
        <v>206</v>
      </c>
      <c r="I3015" s="20" t="s">
        <v>9434</v>
      </c>
      <c r="J3015" s="20" t="s">
        <v>29623</v>
      </c>
      <c r="K3015" s="24">
        <v>42975</v>
      </c>
      <c r="L3015" s="19">
        <v>0</v>
      </c>
      <c r="M3015" s="28">
        <v>329.95</v>
      </c>
      <c r="N3015" s="24"/>
    </row>
    <row r="3016" spans="2:14" hidden="1" x14ac:dyDescent="0.25">
      <c r="B3016" s="20">
        <v>28203174</v>
      </c>
      <c r="C3016" s="20"/>
      <c r="D3016" s="20"/>
      <c r="E3016" s="17" t="s">
        <v>9435</v>
      </c>
      <c r="F3016" s="21" t="s">
        <v>41</v>
      </c>
      <c r="G3016" s="21" t="s">
        <v>205</v>
      </c>
      <c r="H3016" s="21" t="s">
        <v>206</v>
      </c>
      <c r="I3016" s="20" t="s">
        <v>9436</v>
      </c>
      <c r="J3016" s="20" t="s">
        <v>29624</v>
      </c>
      <c r="K3016" s="24">
        <v>42975</v>
      </c>
      <c r="L3016" s="19">
        <v>0</v>
      </c>
      <c r="M3016" s="28">
        <v>329.95</v>
      </c>
      <c r="N3016" s="24"/>
    </row>
    <row r="3017" spans="2:14" hidden="1" x14ac:dyDescent="0.25">
      <c r="B3017" s="20">
        <v>28203170</v>
      </c>
      <c r="C3017" s="20"/>
      <c r="D3017" s="20"/>
      <c r="E3017" s="17" t="s">
        <v>9437</v>
      </c>
      <c r="F3017" s="21" t="s">
        <v>41</v>
      </c>
      <c r="G3017" s="21" t="s">
        <v>205</v>
      </c>
      <c r="H3017" s="21" t="s">
        <v>206</v>
      </c>
      <c r="I3017" s="20" t="s">
        <v>9438</v>
      </c>
      <c r="J3017" s="20" t="s">
        <v>29625</v>
      </c>
      <c r="K3017" s="24">
        <v>42975</v>
      </c>
      <c r="L3017" s="19">
        <v>0</v>
      </c>
      <c r="M3017" s="28">
        <v>329.95</v>
      </c>
      <c r="N3017" s="24"/>
    </row>
    <row r="3018" spans="2:14" hidden="1" x14ac:dyDescent="0.25">
      <c r="B3018" s="20">
        <v>28203169</v>
      </c>
      <c r="C3018" s="20"/>
      <c r="D3018" s="20"/>
      <c r="E3018" s="17" t="s">
        <v>9439</v>
      </c>
      <c r="F3018" s="21" t="s">
        <v>41</v>
      </c>
      <c r="G3018" s="21" t="s">
        <v>205</v>
      </c>
      <c r="H3018" s="21" t="s">
        <v>206</v>
      </c>
      <c r="I3018" s="20" t="s">
        <v>9440</v>
      </c>
      <c r="J3018" s="20" t="s">
        <v>29626</v>
      </c>
      <c r="K3018" s="24">
        <v>42975</v>
      </c>
      <c r="L3018" s="19">
        <v>0</v>
      </c>
      <c r="M3018" s="28">
        <v>329.95</v>
      </c>
      <c r="N3018" s="24"/>
    </row>
    <row r="3019" spans="2:14" hidden="1" x14ac:dyDescent="0.25">
      <c r="B3019" s="20">
        <v>28203168</v>
      </c>
      <c r="C3019" s="20"/>
      <c r="D3019" s="20"/>
      <c r="E3019" s="17" t="s">
        <v>9441</v>
      </c>
      <c r="F3019" s="21" t="s">
        <v>41</v>
      </c>
      <c r="G3019" s="21" t="s">
        <v>205</v>
      </c>
      <c r="H3019" s="21" t="s">
        <v>206</v>
      </c>
      <c r="I3019" s="20" t="s">
        <v>9442</v>
      </c>
      <c r="J3019" s="20" t="s">
        <v>29627</v>
      </c>
      <c r="K3019" s="24">
        <v>42975</v>
      </c>
      <c r="L3019" s="19">
        <v>0</v>
      </c>
      <c r="M3019" s="28">
        <v>329.95</v>
      </c>
      <c r="N3019" s="24"/>
    </row>
    <row r="3020" spans="2:14" hidden="1" x14ac:dyDescent="0.25">
      <c r="B3020" s="20">
        <v>28203171</v>
      </c>
      <c r="C3020" s="20"/>
      <c r="D3020" s="20"/>
      <c r="E3020" s="17" t="s">
        <v>9443</v>
      </c>
      <c r="F3020" s="21" t="s">
        <v>41</v>
      </c>
      <c r="G3020" s="21" t="s">
        <v>205</v>
      </c>
      <c r="H3020" s="21" t="s">
        <v>206</v>
      </c>
      <c r="I3020" s="20" t="s">
        <v>9444</v>
      </c>
      <c r="J3020" s="20" t="s">
        <v>29628</v>
      </c>
      <c r="K3020" s="24">
        <v>42975</v>
      </c>
      <c r="L3020" s="19">
        <v>0</v>
      </c>
      <c r="M3020" s="28">
        <v>329.95</v>
      </c>
      <c r="N3020" s="24"/>
    </row>
    <row r="3021" spans="2:14" hidden="1" x14ac:dyDescent="0.25">
      <c r="B3021" s="20">
        <v>28203179</v>
      </c>
      <c r="C3021" s="20"/>
      <c r="D3021" s="20"/>
      <c r="E3021" s="17" t="s">
        <v>9417</v>
      </c>
      <c r="F3021" s="21" t="s">
        <v>41</v>
      </c>
      <c r="G3021" s="21" t="s">
        <v>205</v>
      </c>
      <c r="H3021" s="21" t="s">
        <v>206</v>
      </c>
      <c r="I3021" s="20" t="s">
        <v>9418</v>
      </c>
      <c r="J3021" s="20" t="s">
        <v>29629</v>
      </c>
      <c r="K3021" s="24">
        <v>42975</v>
      </c>
      <c r="L3021" s="19">
        <v>0</v>
      </c>
      <c r="M3021" s="28">
        <v>329.95</v>
      </c>
      <c r="N3021" s="24"/>
    </row>
    <row r="3022" spans="2:14" hidden="1" x14ac:dyDescent="0.25">
      <c r="B3022" s="20">
        <v>28203180</v>
      </c>
      <c r="C3022" s="20"/>
      <c r="D3022" s="20"/>
      <c r="E3022" s="17" t="s">
        <v>9419</v>
      </c>
      <c r="F3022" s="21" t="s">
        <v>41</v>
      </c>
      <c r="G3022" s="21" t="s">
        <v>205</v>
      </c>
      <c r="H3022" s="21" t="s">
        <v>206</v>
      </c>
      <c r="I3022" s="20" t="s">
        <v>9420</v>
      </c>
      <c r="J3022" s="20" t="s">
        <v>29630</v>
      </c>
      <c r="K3022" s="24">
        <v>42975</v>
      </c>
      <c r="L3022" s="19">
        <v>0</v>
      </c>
      <c r="M3022" s="28">
        <v>329.95</v>
      </c>
      <c r="N3022" s="24"/>
    </row>
    <row r="3023" spans="2:14" hidden="1" x14ac:dyDescent="0.25">
      <c r="B3023" s="20">
        <v>28203181</v>
      </c>
      <c r="C3023" s="20"/>
      <c r="D3023" s="20"/>
      <c r="E3023" s="17" t="s">
        <v>9421</v>
      </c>
      <c r="F3023" s="21" t="s">
        <v>41</v>
      </c>
      <c r="G3023" s="21" t="s">
        <v>205</v>
      </c>
      <c r="H3023" s="21" t="s">
        <v>206</v>
      </c>
      <c r="I3023" s="20" t="s">
        <v>9422</v>
      </c>
      <c r="J3023" s="20" t="s">
        <v>29631</v>
      </c>
      <c r="K3023" s="24">
        <v>42975</v>
      </c>
      <c r="L3023" s="19">
        <v>0</v>
      </c>
      <c r="M3023" s="28">
        <v>329.95</v>
      </c>
      <c r="N3023" s="24"/>
    </row>
    <row r="3024" spans="2:14" hidden="1" x14ac:dyDescent="0.25">
      <c r="B3024" s="20">
        <v>28203177</v>
      </c>
      <c r="C3024" s="20"/>
      <c r="D3024" s="20"/>
      <c r="E3024" s="17" t="s">
        <v>9423</v>
      </c>
      <c r="F3024" s="21" t="s">
        <v>41</v>
      </c>
      <c r="G3024" s="21" t="s">
        <v>205</v>
      </c>
      <c r="H3024" s="21" t="s">
        <v>206</v>
      </c>
      <c r="I3024" s="20" t="s">
        <v>9424</v>
      </c>
      <c r="J3024" s="20" t="s">
        <v>29632</v>
      </c>
      <c r="K3024" s="24">
        <v>42975</v>
      </c>
      <c r="L3024" s="19">
        <v>0</v>
      </c>
      <c r="M3024" s="28">
        <v>329.95</v>
      </c>
      <c r="N3024" s="24"/>
    </row>
    <row r="3025" spans="1:14" hidden="1" x14ac:dyDescent="0.25">
      <c r="B3025" s="20">
        <v>28203176</v>
      </c>
      <c r="C3025" s="20"/>
      <c r="D3025" s="20"/>
      <c r="E3025" s="17" t="s">
        <v>9425</v>
      </c>
      <c r="F3025" s="21" t="s">
        <v>41</v>
      </c>
      <c r="G3025" s="21" t="s">
        <v>205</v>
      </c>
      <c r="H3025" s="21" t="s">
        <v>206</v>
      </c>
      <c r="I3025" s="20" t="s">
        <v>9426</v>
      </c>
      <c r="J3025" s="20" t="s">
        <v>29633</v>
      </c>
      <c r="K3025" s="24">
        <v>42975</v>
      </c>
      <c r="L3025" s="19">
        <v>0</v>
      </c>
      <c r="M3025" s="28">
        <v>329.95</v>
      </c>
      <c r="N3025" s="24"/>
    </row>
    <row r="3026" spans="1:14" hidden="1" x14ac:dyDescent="0.25">
      <c r="B3026" s="20">
        <v>28203175</v>
      </c>
      <c r="C3026" s="20"/>
      <c r="D3026" s="20"/>
      <c r="E3026" s="17" t="s">
        <v>9427</v>
      </c>
      <c r="F3026" s="21" t="s">
        <v>41</v>
      </c>
      <c r="G3026" s="21" t="s">
        <v>205</v>
      </c>
      <c r="H3026" s="21" t="s">
        <v>206</v>
      </c>
      <c r="I3026" s="20" t="s">
        <v>9428</v>
      </c>
      <c r="J3026" s="20" t="s">
        <v>29634</v>
      </c>
      <c r="K3026" s="24">
        <v>42975</v>
      </c>
      <c r="L3026" s="19">
        <v>0</v>
      </c>
      <c r="M3026" s="28">
        <v>329.95</v>
      </c>
      <c r="N3026" s="24"/>
    </row>
    <row r="3027" spans="1:14" hidden="1" x14ac:dyDescent="0.25">
      <c r="B3027" s="20">
        <v>28203178</v>
      </c>
      <c r="C3027" s="20"/>
      <c r="D3027" s="20"/>
      <c r="E3027" s="17" t="s">
        <v>9429</v>
      </c>
      <c r="F3027" s="21" t="s">
        <v>41</v>
      </c>
      <c r="G3027" s="21" t="s">
        <v>205</v>
      </c>
      <c r="H3027" s="21" t="s">
        <v>206</v>
      </c>
      <c r="I3027" s="20" t="s">
        <v>9430</v>
      </c>
      <c r="J3027" s="20" t="s">
        <v>29635</v>
      </c>
      <c r="K3027" s="24">
        <v>42975</v>
      </c>
      <c r="L3027" s="19">
        <v>0</v>
      </c>
      <c r="M3027" s="28">
        <v>329.95</v>
      </c>
      <c r="N3027" s="24"/>
    </row>
    <row r="3028" spans="1:14" hidden="1" x14ac:dyDescent="0.25">
      <c r="B3028" s="20">
        <v>28203186</v>
      </c>
      <c r="C3028" s="20"/>
      <c r="D3028" s="20"/>
      <c r="E3028" s="17" t="s">
        <v>9403</v>
      </c>
      <c r="F3028" s="21" t="s">
        <v>41</v>
      </c>
      <c r="G3028" s="21" t="s">
        <v>205</v>
      </c>
      <c r="H3028" s="21" t="s">
        <v>206</v>
      </c>
      <c r="I3028" s="20" t="s">
        <v>9404</v>
      </c>
      <c r="J3028" s="20" t="s">
        <v>29636</v>
      </c>
      <c r="K3028" s="24">
        <v>42975</v>
      </c>
      <c r="L3028" s="19">
        <v>0</v>
      </c>
      <c r="M3028" s="28">
        <v>329.95</v>
      </c>
      <c r="N3028" s="24"/>
    </row>
    <row r="3029" spans="1:14" hidden="1" x14ac:dyDescent="0.25">
      <c r="B3029" s="20">
        <v>28203187</v>
      </c>
      <c r="C3029" s="20"/>
      <c r="D3029" s="20"/>
      <c r="E3029" s="17" t="s">
        <v>9405</v>
      </c>
      <c r="F3029" s="21" t="s">
        <v>41</v>
      </c>
      <c r="G3029" s="21" t="s">
        <v>205</v>
      </c>
      <c r="H3029" s="21" t="s">
        <v>206</v>
      </c>
      <c r="I3029" s="20" t="s">
        <v>9406</v>
      </c>
      <c r="J3029" s="20" t="s">
        <v>29637</v>
      </c>
      <c r="K3029" s="24">
        <v>42975</v>
      </c>
      <c r="L3029" s="19">
        <v>0</v>
      </c>
      <c r="M3029" s="28">
        <v>329.95</v>
      </c>
      <c r="N3029" s="24"/>
    </row>
    <row r="3030" spans="1:14" hidden="1" x14ac:dyDescent="0.25">
      <c r="B3030" s="20">
        <v>28203188</v>
      </c>
      <c r="C3030" s="20"/>
      <c r="D3030" s="20"/>
      <c r="E3030" s="17" t="s">
        <v>9407</v>
      </c>
      <c r="F3030" s="21" t="s">
        <v>41</v>
      </c>
      <c r="G3030" s="21" t="s">
        <v>205</v>
      </c>
      <c r="H3030" s="21" t="s">
        <v>206</v>
      </c>
      <c r="I3030" s="20" t="s">
        <v>9408</v>
      </c>
      <c r="J3030" s="20" t="s">
        <v>29638</v>
      </c>
      <c r="K3030" s="24">
        <v>42975</v>
      </c>
      <c r="L3030" s="19">
        <v>0</v>
      </c>
      <c r="M3030" s="28">
        <v>329.95</v>
      </c>
      <c r="N3030" s="24"/>
    </row>
    <row r="3031" spans="1:14" hidden="1" x14ac:dyDescent="0.25">
      <c r="B3031" s="20">
        <v>28203184</v>
      </c>
      <c r="C3031" s="20"/>
      <c r="D3031" s="20"/>
      <c r="E3031" s="17" t="s">
        <v>9409</v>
      </c>
      <c r="F3031" s="21" t="s">
        <v>41</v>
      </c>
      <c r="G3031" s="21" t="s">
        <v>205</v>
      </c>
      <c r="H3031" s="21" t="s">
        <v>206</v>
      </c>
      <c r="I3031" s="20" t="s">
        <v>9410</v>
      </c>
      <c r="J3031" s="20" t="s">
        <v>29639</v>
      </c>
      <c r="K3031" s="24">
        <v>42975</v>
      </c>
      <c r="L3031" s="19">
        <v>0</v>
      </c>
      <c r="M3031" s="28">
        <v>329.95</v>
      </c>
      <c r="N3031" s="24"/>
    </row>
    <row r="3032" spans="1:14" hidden="1" x14ac:dyDescent="0.25">
      <c r="B3032" s="20">
        <v>28203183</v>
      </c>
      <c r="C3032" s="20"/>
      <c r="D3032" s="20"/>
      <c r="E3032" s="17" t="s">
        <v>9411</v>
      </c>
      <c r="F3032" s="21" t="s">
        <v>41</v>
      </c>
      <c r="G3032" s="21" t="s">
        <v>205</v>
      </c>
      <c r="H3032" s="21" t="s">
        <v>206</v>
      </c>
      <c r="I3032" s="20" t="s">
        <v>9412</v>
      </c>
      <c r="J3032" s="20" t="s">
        <v>29640</v>
      </c>
      <c r="K3032" s="24">
        <v>42975</v>
      </c>
      <c r="L3032" s="19">
        <v>0</v>
      </c>
      <c r="M3032" s="28">
        <v>329.95</v>
      </c>
      <c r="N3032" s="24"/>
    </row>
    <row r="3033" spans="1:14" hidden="1" x14ac:dyDescent="0.25">
      <c r="B3033" s="20">
        <v>28203182</v>
      </c>
      <c r="C3033" s="20"/>
      <c r="D3033" s="20"/>
      <c r="E3033" s="17" t="s">
        <v>9413</v>
      </c>
      <c r="F3033" s="21" t="s">
        <v>41</v>
      </c>
      <c r="G3033" s="21" t="s">
        <v>205</v>
      </c>
      <c r="H3033" s="21" t="s">
        <v>206</v>
      </c>
      <c r="I3033" s="20" t="s">
        <v>9414</v>
      </c>
      <c r="J3033" s="20" t="s">
        <v>29641</v>
      </c>
      <c r="K3033" s="24">
        <v>42975</v>
      </c>
      <c r="L3033" s="19">
        <v>0</v>
      </c>
      <c r="M3033" s="28">
        <v>329.95</v>
      </c>
      <c r="N3033" s="24"/>
    </row>
    <row r="3034" spans="1:14" hidden="1" x14ac:dyDescent="0.25">
      <c r="B3034" s="20">
        <v>28203185</v>
      </c>
      <c r="C3034" s="20"/>
      <c r="D3034" s="20"/>
      <c r="E3034" s="17" t="s">
        <v>9415</v>
      </c>
      <c r="F3034" s="21" t="s">
        <v>41</v>
      </c>
      <c r="G3034" s="21" t="s">
        <v>205</v>
      </c>
      <c r="H3034" s="21" t="s">
        <v>206</v>
      </c>
      <c r="I3034" s="20" t="s">
        <v>9416</v>
      </c>
      <c r="J3034" s="20" t="s">
        <v>29642</v>
      </c>
      <c r="K3034" s="24">
        <v>42975</v>
      </c>
      <c r="L3034" s="19">
        <v>0</v>
      </c>
      <c r="M3034" s="28">
        <v>329.95</v>
      </c>
      <c r="N3034" s="24"/>
    </row>
    <row r="3035" spans="1:14" hidden="1" x14ac:dyDescent="0.25">
      <c r="A3035" s="17" t="s">
        <v>29643</v>
      </c>
      <c r="B3035" s="20">
        <v>28203762</v>
      </c>
      <c r="C3035" s="20"/>
      <c r="D3035" s="20"/>
      <c r="E3035" s="17" t="s">
        <v>8091</v>
      </c>
      <c r="F3035" s="21" t="s">
        <v>41</v>
      </c>
      <c r="G3035" s="21" t="s">
        <v>205</v>
      </c>
      <c r="H3035" s="21" t="s">
        <v>206</v>
      </c>
      <c r="I3035" s="20" t="s">
        <v>8092</v>
      </c>
      <c r="J3035" s="20" t="s">
        <v>29644</v>
      </c>
      <c r="K3035" s="24">
        <v>42975</v>
      </c>
      <c r="L3035" s="19">
        <v>0</v>
      </c>
      <c r="M3035" s="28">
        <v>319.95</v>
      </c>
      <c r="N3035" s="24"/>
    </row>
    <row r="3036" spans="1:14" hidden="1" x14ac:dyDescent="0.25">
      <c r="A3036" s="17" t="s">
        <v>29645</v>
      </c>
      <c r="B3036" s="20">
        <v>28203763</v>
      </c>
      <c r="C3036" s="20"/>
      <c r="D3036" s="20"/>
      <c r="E3036" s="17" t="s">
        <v>8093</v>
      </c>
      <c r="F3036" s="21" t="s">
        <v>41</v>
      </c>
      <c r="G3036" s="21" t="s">
        <v>205</v>
      </c>
      <c r="H3036" s="21" t="s">
        <v>206</v>
      </c>
      <c r="I3036" s="20" t="s">
        <v>8094</v>
      </c>
      <c r="J3036" s="20" t="s">
        <v>29646</v>
      </c>
      <c r="K3036" s="24">
        <v>42975</v>
      </c>
      <c r="L3036" s="19">
        <v>0</v>
      </c>
      <c r="M3036" s="28">
        <v>319.95</v>
      </c>
      <c r="N3036" s="24"/>
    </row>
    <row r="3037" spans="1:14" hidden="1" x14ac:dyDescent="0.25">
      <c r="A3037" s="17" t="s">
        <v>29647</v>
      </c>
      <c r="B3037" s="20">
        <v>28203764</v>
      </c>
      <c r="C3037" s="20"/>
      <c r="D3037" s="20"/>
      <c r="E3037" s="17" t="s">
        <v>8095</v>
      </c>
      <c r="F3037" s="21" t="s">
        <v>41</v>
      </c>
      <c r="G3037" s="21" t="s">
        <v>205</v>
      </c>
      <c r="H3037" s="21" t="s">
        <v>206</v>
      </c>
      <c r="I3037" s="20" t="s">
        <v>8096</v>
      </c>
      <c r="J3037" s="20" t="s">
        <v>29648</v>
      </c>
      <c r="K3037" s="24">
        <v>42975</v>
      </c>
      <c r="L3037" s="19">
        <v>0</v>
      </c>
      <c r="M3037" s="28">
        <v>319.95</v>
      </c>
      <c r="N3037" s="24"/>
    </row>
    <row r="3038" spans="1:14" hidden="1" x14ac:dyDescent="0.25">
      <c r="A3038" s="17" t="s">
        <v>29649</v>
      </c>
      <c r="B3038" s="20">
        <v>28203760</v>
      </c>
      <c r="C3038" s="20"/>
      <c r="D3038" s="20"/>
      <c r="E3038" s="17" t="s">
        <v>8097</v>
      </c>
      <c r="F3038" s="21" t="s">
        <v>41</v>
      </c>
      <c r="G3038" s="21" t="s">
        <v>205</v>
      </c>
      <c r="H3038" s="21" t="s">
        <v>206</v>
      </c>
      <c r="I3038" s="20" t="s">
        <v>8098</v>
      </c>
      <c r="J3038" s="20" t="s">
        <v>29650</v>
      </c>
      <c r="K3038" s="24">
        <v>42975</v>
      </c>
      <c r="L3038" s="19">
        <v>0</v>
      </c>
      <c r="M3038" s="28">
        <v>319.95</v>
      </c>
      <c r="N3038" s="24"/>
    </row>
    <row r="3039" spans="1:14" hidden="1" x14ac:dyDescent="0.25">
      <c r="A3039" s="17" t="s">
        <v>29651</v>
      </c>
      <c r="B3039" s="20">
        <v>28203759</v>
      </c>
      <c r="C3039" s="20"/>
      <c r="D3039" s="20"/>
      <c r="E3039" s="17" t="s">
        <v>8099</v>
      </c>
      <c r="F3039" s="21" t="s">
        <v>41</v>
      </c>
      <c r="G3039" s="21" t="s">
        <v>205</v>
      </c>
      <c r="H3039" s="21" t="s">
        <v>206</v>
      </c>
      <c r="I3039" s="20" t="s">
        <v>8100</v>
      </c>
      <c r="J3039" s="20" t="s">
        <v>29652</v>
      </c>
      <c r="K3039" s="24">
        <v>42975</v>
      </c>
      <c r="L3039" s="19">
        <v>0</v>
      </c>
      <c r="M3039" s="28">
        <v>319.95</v>
      </c>
      <c r="N3039" s="24"/>
    </row>
    <row r="3040" spans="1:14" hidden="1" x14ac:dyDescent="0.25">
      <c r="A3040" s="17" t="s">
        <v>29653</v>
      </c>
      <c r="B3040" s="20">
        <v>28203758</v>
      </c>
      <c r="C3040" s="20"/>
      <c r="D3040" s="20"/>
      <c r="E3040" s="17" t="s">
        <v>8101</v>
      </c>
      <c r="F3040" s="21" t="s">
        <v>41</v>
      </c>
      <c r="G3040" s="21" t="s">
        <v>205</v>
      </c>
      <c r="H3040" s="21" t="s">
        <v>206</v>
      </c>
      <c r="I3040" s="20" t="s">
        <v>8102</v>
      </c>
      <c r="J3040" s="20" t="s">
        <v>29654</v>
      </c>
      <c r="K3040" s="24">
        <v>42975</v>
      </c>
      <c r="L3040" s="19">
        <v>0</v>
      </c>
      <c r="M3040" s="28">
        <v>319.95</v>
      </c>
      <c r="N3040" s="24"/>
    </row>
    <row r="3041" spans="1:14" hidden="1" x14ac:dyDescent="0.25">
      <c r="A3041" s="17" t="s">
        <v>29655</v>
      </c>
      <c r="B3041" s="20">
        <v>28203761</v>
      </c>
      <c r="C3041" s="20"/>
      <c r="D3041" s="20"/>
      <c r="E3041" s="17" t="s">
        <v>8103</v>
      </c>
      <c r="F3041" s="21" t="s">
        <v>41</v>
      </c>
      <c r="G3041" s="21" t="s">
        <v>205</v>
      </c>
      <c r="H3041" s="21" t="s">
        <v>206</v>
      </c>
      <c r="I3041" s="20" t="s">
        <v>8104</v>
      </c>
      <c r="J3041" s="20" t="s">
        <v>29656</v>
      </c>
      <c r="K3041" s="24">
        <v>42975</v>
      </c>
      <c r="L3041" s="19">
        <v>0</v>
      </c>
      <c r="M3041" s="28">
        <v>319.95</v>
      </c>
      <c r="N3041" s="24"/>
    </row>
    <row r="3042" spans="1:14" hidden="1" x14ac:dyDescent="0.25">
      <c r="A3042" s="17" t="s">
        <v>29657</v>
      </c>
      <c r="B3042" s="20">
        <v>28203748</v>
      </c>
      <c r="C3042" s="20"/>
      <c r="D3042" s="20"/>
      <c r="E3042" s="17" t="s">
        <v>8105</v>
      </c>
      <c r="F3042" s="21" t="s">
        <v>41</v>
      </c>
      <c r="G3042" s="21" t="s">
        <v>205</v>
      </c>
      <c r="H3042" s="21" t="s">
        <v>206</v>
      </c>
      <c r="I3042" s="20" t="s">
        <v>8106</v>
      </c>
      <c r="J3042" s="20" t="s">
        <v>29658</v>
      </c>
      <c r="K3042" s="24">
        <v>42975</v>
      </c>
      <c r="L3042" s="19">
        <v>0</v>
      </c>
      <c r="M3042" s="28">
        <v>319.95</v>
      </c>
      <c r="N3042" s="24"/>
    </row>
    <row r="3043" spans="1:14" hidden="1" x14ac:dyDescent="0.25">
      <c r="A3043" s="17" t="s">
        <v>29659</v>
      </c>
      <c r="B3043" s="20">
        <v>28203749</v>
      </c>
      <c r="C3043" s="20"/>
      <c r="D3043" s="20"/>
      <c r="E3043" s="17" t="s">
        <v>8107</v>
      </c>
      <c r="F3043" s="21" t="s">
        <v>41</v>
      </c>
      <c r="G3043" s="21" t="s">
        <v>205</v>
      </c>
      <c r="H3043" s="21" t="s">
        <v>206</v>
      </c>
      <c r="I3043" s="20" t="s">
        <v>8108</v>
      </c>
      <c r="J3043" s="20" t="s">
        <v>29660</v>
      </c>
      <c r="K3043" s="24">
        <v>42975</v>
      </c>
      <c r="L3043" s="19">
        <v>0</v>
      </c>
      <c r="M3043" s="28">
        <v>319.95</v>
      </c>
      <c r="N3043" s="24"/>
    </row>
    <row r="3044" spans="1:14" hidden="1" x14ac:dyDescent="0.25">
      <c r="A3044" s="17" t="s">
        <v>29661</v>
      </c>
      <c r="B3044" s="20">
        <v>28203750</v>
      </c>
      <c r="C3044" s="20"/>
      <c r="D3044" s="20"/>
      <c r="E3044" s="17" t="s">
        <v>8109</v>
      </c>
      <c r="F3044" s="21" t="s">
        <v>41</v>
      </c>
      <c r="G3044" s="21" t="s">
        <v>205</v>
      </c>
      <c r="H3044" s="21" t="s">
        <v>206</v>
      </c>
      <c r="I3044" s="20" t="s">
        <v>8110</v>
      </c>
      <c r="J3044" s="20" t="s">
        <v>29662</v>
      </c>
      <c r="K3044" s="24">
        <v>42975</v>
      </c>
      <c r="L3044" s="19">
        <v>0</v>
      </c>
      <c r="M3044" s="28">
        <v>319.95</v>
      </c>
      <c r="N3044" s="24"/>
    </row>
    <row r="3045" spans="1:14" hidden="1" x14ac:dyDescent="0.25">
      <c r="A3045" s="17" t="s">
        <v>29663</v>
      </c>
      <c r="B3045" s="20">
        <v>28203746</v>
      </c>
      <c r="C3045" s="20"/>
      <c r="D3045" s="20"/>
      <c r="E3045" s="17" t="s">
        <v>8111</v>
      </c>
      <c r="F3045" s="21" t="s">
        <v>41</v>
      </c>
      <c r="G3045" s="21" t="s">
        <v>205</v>
      </c>
      <c r="H3045" s="21" t="s">
        <v>206</v>
      </c>
      <c r="I3045" s="20" t="s">
        <v>8112</v>
      </c>
      <c r="J3045" s="20" t="s">
        <v>29664</v>
      </c>
      <c r="K3045" s="24">
        <v>42975</v>
      </c>
      <c r="L3045" s="19">
        <v>0</v>
      </c>
      <c r="M3045" s="28">
        <v>319.95</v>
      </c>
      <c r="N3045" s="24"/>
    </row>
    <row r="3046" spans="1:14" hidden="1" x14ac:dyDescent="0.25">
      <c r="A3046" s="17" t="s">
        <v>29665</v>
      </c>
      <c r="B3046" s="20">
        <v>28203745</v>
      </c>
      <c r="C3046" s="20"/>
      <c r="D3046" s="20"/>
      <c r="E3046" s="17" t="s">
        <v>8113</v>
      </c>
      <c r="F3046" s="21" t="s">
        <v>41</v>
      </c>
      <c r="G3046" s="21" t="s">
        <v>205</v>
      </c>
      <c r="H3046" s="21" t="s">
        <v>206</v>
      </c>
      <c r="I3046" s="20" t="s">
        <v>8114</v>
      </c>
      <c r="J3046" s="20" t="s">
        <v>29666</v>
      </c>
      <c r="K3046" s="24">
        <v>42975</v>
      </c>
      <c r="L3046" s="19">
        <v>0</v>
      </c>
      <c r="M3046" s="28">
        <v>319.95</v>
      </c>
      <c r="N3046" s="24"/>
    </row>
    <row r="3047" spans="1:14" hidden="1" x14ac:dyDescent="0.25">
      <c r="A3047" s="17" t="s">
        <v>29667</v>
      </c>
      <c r="B3047" s="20">
        <v>28203744</v>
      </c>
      <c r="C3047" s="20"/>
      <c r="D3047" s="20"/>
      <c r="E3047" s="17" t="s">
        <v>8115</v>
      </c>
      <c r="F3047" s="21" t="s">
        <v>41</v>
      </c>
      <c r="G3047" s="21" t="s">
        <v>205</v>
      </c>
      <c r="H3047" s="21" t="s">
        <v>206</v>
      </c>
      <c r="I3047" s="20" t="s">
        <v>8116</v>
      </c>
      <c r="J3047" s="20" t="s">
        <v>29668</v>
      </c>
      <c r="K3047" s="24">
        <v>42975</v>
      </c>
      <c r="L3047" s="19">
        <v>0</v>
      </c>
      <c r="M3047" s="28">
        <v>319.95</v>
      </c>
      <c r="N3047" s="24"/>
    </row>
    <row r="3048" spans="1:14" hidden="1" x14ac:dyDescent="0.25">
      <c r="A3048" s="17" t="s">
        <v>29669</v>
      </c>
      <c r="B3048" s="20">
        <v>28203747</v>
      </c>
      <c r="C3048" s="20"/>
      <c r="D3048" s="20"/>
      <c r="E3048" s="17" t="s">
        <v>8117</v>
      </c>
      <c r="F3048" s="21" t="s">
        <v>41</v>
      </c>
      <c r="G3048" s="21" t="s">
        <v>205</v>
      </c>
      <c r="H3048" s="21" t="s">
        <v>206</v>
      </c>
      <c r="I3048" s="20" t="s">
        <v>8118</v>
      </c>
      <c r="J3048" s="20" t="s">
        <v>29670</v>
      </c>
      <c r="K3048" s="24">
        <v>42975</v>
      </c>
      <c r="L3048" s="19">
        <v>0</v>
      </c>
      <c r="M3048" s="28">
        <v>319.95</v>
      </c>
      <c r="N3048" s="24"/>
    </row>
    <row r="3049" spans="1:14" hidden="1" x14ac:dyDescent="0.25">
      <c r="A3049" s="17" t="s">
        <v>29671</v>
      </c>
      <c r="B3049" s="20">
        <v>28203755</v>
      </c>
      <c r="C3049" s="20"/>
      <c r="D3049" s="20"/>
      <c r="E3049" s="17" t="s">
        <v>8119</v>
      </c>
      <c r="F3049" s="21" t="s">
        <v>41</v>
      </c>
      <c r="G3049" s="21" t="s">
        <v>205</v>
      </c>
      <c r="H3049" s="21" t="s">
        <v>206</v>
      </c>
      <c r="I3049" s="20" t="s">
        <v>8120</v>
      </c>
      <c r="J3049" s="20" t="s">
        <v>29672</v>
      </c>
      <c r="K3049" s="24">
        <v>42975</v>
      </c>
      <c r="L3049" s="19">
        <v>0</v>
      </c>
      <c r="M3049" s="28">
        <v>319.95</v>
      </c>
      <c r="N3049" s="24"/>
    </row>
    <row r="3050" spans="1:14" hidden="1" x14ac:dyDescent="0.25">
      <c r="A3050" s="17" t="s">
        <v>29673</v>
      </c>
      <c r="B3050" s="20">
        <v>28203756</v>
      </c>
      <c r="C3050" s="20"/>
      <c r="D3050" s="20"/>
      <c r="E3050" s="17" t="s">
        <v>8121</v>
      </c>
      <c r="F3050" s="21" t="s">
        <v>41</v>
      </c>
      <c r="G3050" s="21" t="s">
        <v>205</v>
      </c>
      <c r="H3050" s="21" t="s">
        <v>206</v>
      </c>
      <c r="I3050" s="20" t="s">
        <v>8122</v>
      </c>
      <c r="J3050" s="20" t="s">
        <v>29674</v>
      </c>
      <c r="K3050" s="24">
        <v>42975</v>
      </c>
      <c r="L3050" s="19">
        <v>0</v>
      </c>
      <c r="M3050" s="28">
        <v>319.95</v>
      </c>
      <c r="N3050" s="24"/>
    </row>
    <row r="3051" spans="1:14" hidden="1" x14ac:dyDescent="0.25">
      <c r="A3051" s="17" t="s">
        <v>29675</v>
      </c>
      <c r="B3051" s="20">
        <v>28203757</v>
      </c>
      <c r="C3051" s="20"/>
      <c r="D3051" s="20"/>
      <c r="E3051" s="17" t="s">
        <v>8123</v>
      </c>
      <c r="F3051" s="21" t="s">
        <v>41</v>
      </c>
      <c r="G3051" s="21" t="s">
        <v>205</v>
      </c>
      <c r="H3051" s="21" t="s">
        <v>206</v>
      </c>
      <c r="I3051" s="20" t="s">
        <v>8124</v>
      </c>
      <c r="J3051" s="20" t="s">
        <v>29676</v>
      </c>
      <c r="K3051" s="24">
        <v>42975</v>
      </c>
      <c r="L3051" s="19">
        <v>0</v>
      </c>
      <c r="M3051" s="28">
        <v>319.95</v>
      </c>
      <c r="N3051" s="24"/>
    </row>
    <row r="3052" spans="1:14" hidden="1" x14ac:dyDescent="0.25">
      <c r="A3052" s="17" t="s">
        <v>29677</v>
      </c>
      <c r="B3052" s="20">
        <v>28203753</v>
      </c>
      <c r="C3052" s="20"/>
      <c r="D3052" s="20"/>
      <c r="E3052" s="17" t="s">
        <v>8125</v>
      </c>
      <c r="F3052" s="21" t="s">
        <v>41</v>
      </c>
      <c r="G3052" s="21" t="s">
        <v>205</v>
      </c>
      <c r="H3052" s="21" t="s">
        <v>206</v>
      </c>
      <c r="I3052" s="20" t="s">
        <v>8126</v>
      </c>
      <c r="J3052" s="20" t="s">
        <v>29678</v>
      </c>
      <c r="K3052" s="24">
        <v>42975</v>
      </c>
      <c r="L3052" s="19">
        <v>0</v>
      </c>
      <c r="M3052" s="28">
        <v>319.95</v>
      </c>
      <c r="N3052" s="24"/>
    </row>
    <row r="3053" spans="1:14" hidden="1" x14ac:dyDescent="0.25">
      <c r="A3053" s="17" t="s">
        <v>29679</v>
      </c>
      <c r="B3053" s="20">
        <v>28203752</v>
      </c>
      <c r="C3053" s="20"/>
      <c r="D3053" s="20"/>
      <c r="E3053" s="17" t="s">
        <v>8127</v>
      </c>
      <c r="F3053" s="21" t="s">
        <v>41</v>
      </c>
      <c r="G3053" s="21" t="s">
        <v>205</v>
      </c>
      <c r="H3053" s="21" t="s">
        <v>206</v>
      </c>
      <c r="I3053" s="20" t="s">
        <v>8128</v>
      </c>
      <c r="J3053" s="20" t="s">
        <v>29680</v>
      </c>
      <c r="K3053" s="24">
        <v>42975</v>
      </c>
      <c r="L3053" s="19">
        <v>0</v>
      </c>
      <c r="M3053" s="28">
        <v>319.95</v>
      </c>
      <c r="N3053" s="24"/>
    </row>
    <row r="3054" spans="1:14" hidden="1" x14ac:dyDescent="0.25">
      <c r="A3054" s="17" t="s">
        <v>29681</v>
      </c>
      <c r="B3054" s="20">
        <v>28203751</v>
      </c>
      <c r="C3054" s="20"/>
      <c r="D3054" s="20"/>
      <c r="E3054" s="17" t="s">
        <v>8129</v>
      </c>
      <c r="F3054" s="21" t="s">
        <v>41</v>
      </c>
      <c r="G3054" s="21" t="s">
        <v>205</v>
      </c>
      <c r="H3054" s="21" t="s">
        <v>206</v>
      </c>
      <c r="I3054" s="20" t="s">
        <v>8130</v>
      </c>
      <c r="J3054" s="20" t="s">
        <v>29682</v>
      </c>
      <c r="K3054" s="24">
        <v>42975</v>
      </c>
      <c r="L3054" s="19">
        <v>0</v>
      </c>
      <c r="M3054" s="28">
        <v>319.95</v>
      </c>
      <c r="N3054" s="24"/>
    </row>
    <row r="3055" spans="1:14" hidden="1" x14ac:dyDescent="0.25">
      <c r="A3055" s="17" t="s">
        <v>29683</v>
      </c>
      <c r="B3055" s="20">
        <v>28203754</v>
      </c>
      <c r="C3055" s="20"/>
      <c r="D3055" s="20"/>
      <c r="E3055" s="17" t="s">
        <v>8131</v>
      </c>
      <c r="F3055" s="21" t="s">
        <v>41</v>
      </c>
      <c r="G3055" s="21" t="s">
        <v>205</v>
      </c>
      <c r="H3055" s="21" t="s">
        <v>206</v>
      </c>
      <c r="I3055" s="20" t="s">
        <v>8132</v>
      </c>
      <c r="J3055" s="20" t="s">
        <v>29684</v>
      </c>
      <c r="K3055" s="24">
        <v>42975</v>
      </c>
      <c r="L3055" s="19">
        <v>0</v>
      </c>
      <c r="M3055" s="28">
        <v>319.95</v>
      </c>
      <c r="N3055" s="24"/>
    </row>
    <row r="3056" spans="1:14" hidden="1" x14ac:dyDescent="0.25">
      <c r="B3056" s="20">
        <v>28203547</v>
      </c>
      <c r="C3056" s="20"/>
      <c r="D3056" s="20"/>
      <c r="E3056" s="17" t="s">
        <v>8613</v>
      </c>
      <c r="F3056" s="21" t="s">
        <v>41</v>
      </c>
      <c r="G3056" s="21" t="s">
        <v>205</v>
      </c>
      <c r="H3056" s="21" t="s">
        <v>206</v>
      </c>
      <c r="I3056" s="20" t="s">
        <v>8614</v>
      </c>
      <c r="J3056" s="20" t="s">
        <v>29699</v>
      </c>
      <c r="K3056" s="24">
        <v>42975</v>
      </c>
      <c r="L3056" s="19">
        <v>0</v>
      </c>
      <c r="M3056" s="28">
        <v>369.95</v>
      </c>
      <c r="N3056" s="24"/>
    </row>
    <row r="3057" spans="2:14" hidden="1" x14ac:dyDescent="0.25">
      <c r="B3057" s="20">
        <v>28203548</v>
      </c>
      <c r="C3057" s="20"/>
      <c r="D3057" s="20"/>
      <c r="E3057" s="17" t="s">
        <v>8615</v>
      </c>
      <c r="F3057" s="21" t="s">
        <v>41</v>
      </c>
      <c r="G3057" s="21" t="s">
        <v>205</v>
      </c>
      <c r="H3057" s="21" t="s">
        <v>206</v>
      </c>
      <c r="I3057" s="20" t="s">
        <v>8616</v>
      </c>
      <c r="J3057" s="20" t="s">
        <v>29700</v>
      </c>
      <c r="K3057" s="24">
        <v>42975</v>
      </c>
      <c r="L3057" s="19">
        <v>0</v>
      </c>
      <c r="M3057" s="28">
        <v>369.95</v>
      </c>
      <c r="N3057" s="24"/>
    </row>
    <row r="3058" spans="2:14" hidden="1" x14ac:dyDescent="0.25">
      <c r="B3058" s="20">
        <v>28203549</v>
      </c>
      <c r="C3058" s="20"/>
      <c r="D3058" s="20"/>
      <c r="E3058" s="17" t="s">
        <v>8617</v>
      </c>
      <c r="F3058" s="21" t="s">
        <v>41</v>
      </c>
      <c r="G3058" s="21" t="s">
        <v>205</v>
      </c>
      <c r="H3058" s="21" t="s">
        <v>206</v>
      </c>
      <c r="I3058" s="20" t="s">
        <v>8618</v>
      </c>
      <c r="J3058" s="20" t="s">
        <v>29701</v>
      </c>
      <c r="K3058" s="24">
        <v>42975</v>
      </c>
      <c r="L3058" s="19">
        <v>0</v>
      </c>
      <c r="M3058" s="28">
        <v>369.95</v>
      </c>
      <c r="N3058" s="24"/>
    </row>
    <row r="3059" spans="2:14" hidden="1" x14ac:dyDescent="0.25">
      <c r="B3059" s="20">
        <v>28203545</v>
      </c>
      <c r="C3059" s="20"/>
      <c r="D3059" s="20"/>
      <c r="E3059" s="17" t="s">
        <v>8619</v>
      </c>
      <c r="F3059" s="21" t="s">
        <v>41</v>
      </c>
      <c r="G3059" s="21" t="s">
        <v>205</v>
      </c>
      <c r="H3059" s="21" t="s">
        <v>206</v>
      </c>
      <c r="I3059" s="20" t="s">
        <v>8620</v>
      </c>
      <c r="J3059" s="20" t="s">
        <v>29702</v>
      </c>
      <c r="K3059" s="24">
        <v>42975</v>
      </c>
      <c r="L3059" s="19">
        <v>0</v>
      </c>
      <c r="M3059" s="28">
        <v>369.95</v>
      </c>
      <c r="N3059" s="24"/>
    </row>
    <row r="3060" spans="2:14" hidden="1" x14ac:dyDescent="0.25">
      <c r="B3060" s="20">
        <v>28203544</v>
      </c>
      <c r="C3060" s="20"/>
      <c r="D3060" s="20"/>
      <c r="E3060" s="17" t="s">
        <v>8621</v>
      </c>
      <c r="F3060" s="21" t="s">
        <v>41</v>
      </c>
      <c r="G3060" s="21" t="s">
        <v>205</v>
      </c>
      <c r="H3060" s="21" t="s">
        <v>206</v>
      </c>
      <c r="I3060" s="20" t="s">
        <v>8622</v>
      </c>
      <c r="J3060" s="20" t="s">
        <v>29703</v>
      </c>
      <c r="K3060" s="24">
        <v>42975</v>
      </c>
      <c r="L3060" s="19">
        <v>0</v>
      </c>
      <c r="M3060" s="28">
        <v>369.95</v>
      </c>
      <c r="N3060" s="24"/>
    </row>
    <row r="3061" spans="2:14" hidden="1" x14ac:dyDescent="0.25">
      <c r="B3061" s="20">
        <v>28203543</v>
      </c>
      <c r="C3061" s="20"/>
      <c r="D3061" s="20"/>
      <c r="E3061" s="17" t="s">
        <v>8623</v>
      </c>
      <c r="F3061" s="21" t="s">
        <v>41</v>
      </c>
      <c r="G3061" s="21" t="s">
        <v>205</v>
      </c>
      <c r="H3061" s="21" t="s">
        <v>206</v>
      </c>
      <c r="I3061" s="20" t="s">
        <v>8624</v>
      </c>
      <c r="J3061" s="20" t="s">
        <v>29704</v>
      </c>
      <c r="K3061" s="24">
        <v>42975</v>
      </c>
      <c r="L3061" s="19">
        <v>0</v>
      </c>
      <c r="M3061" s="28">
        <v>369.95</v>
      </c>
      <c r="N3061" s="24"/>
    </row>
    <row r="3062" spans="2:14" hidden="1" x14ac:dyDescent="0.25">
      <c r="B3062" s="20">
        <v>28203546</v>
      </c>
      <c r="C3062" s="20"/>
      <c r="D3062" s="20"/>
      <c r="E3062" s="17" t="s">
        <v>8625</v>
      </c>
      <c r="F3062" s="21" t="s">
        <v>41</v>
      </c>
      <c r="G3062" s="21" t="s">
        <v>205</v>
      </c>
      <c r="H3062" s="21" t="s">
        <v>206</v>
      </c>
      <c r="I3062" s="20" t="s">
        <v>8626</v>
      </c>
      <c r="J3062" s="20" t="s">
        <v>29705</v>
      </c>
      <c r="K3062" s="24">
        <v>42975</v>
      </c>
      <c r="L3062" s="19">
        <v>0</v>
      </c>
      <c r="M3062" s="28">
        <v>369.95</v>
      </c>
      <c r="N3062" s="24"/>
    </row>
    <row r="3063" spans="2:14" hidden="1" x14ac:dyDescent="0.25">
      <c r="B3063" s="20">
        <v>28202797</v>
      </c>
      <c r="C3063" s="20"/>
      <c r="D3063" s="20"/>
      <c r="E3063" s="17" t="s">
        <v>8607</v>
      </c>
      <c r="F3063" s="21" t="s">
        <v>41</v>
      </c>
      <c r="G3063" s="21" t="s">
        <v>205</v>
      </c>
      <c r="H3063" s="21" t="s">
        <v>206</v>
      </c>
      <c r="I3063" s="20" t="s">
        <v>8608</v>
      </c>
      <c r="J3063" s="20" t="s">
        <v>29706</v>
      </c>
      <c r="K3063" s="24">
        <v>42069</v>
      </c>
      <c r="L3063" s="19">
        <v>0</v>
      </c>
      <c r="M3063" s="28">
        <v>399.95</v>
      </c>
      <c r="N3063" s="24"/>
    </row>
    <row r="3064" spans="2:14" hidden="1" x14ac:dyDescent="0.25">
      <c r="B3064" s="20">
        <v>28202798</v>
      </c>
      <c r="C3064" s="20"/>
      <c r="D3064" s="20"/>
      <c r="E3064" s="17" t="s">
        <v>8609</v>
      </c>
      <c r="F3064" s="21" t="s">
        <v>41</v>
      </c>
      <c r="G3064" s="21" t="s">
        <v>205</v>
      </c>
      <c r="H3064" s="21" t="s">
        <v>206</v>
      </c>
      <c r="I3064" s="20" t="s">
        <v>8610</v>
      </c>
      <c r="J3064" s="20" t="s">
        <v>29707</v>
      </c>
      <c r="K3064" s="24">
        <v>42069</v>
      </c>
      <c r="L3064" s="19">
        <v>0</v>
      </c>
      <c r="M3064" s="28">
        <v>399.95</v>
      </c>
      <c r="N3064" s="24"/>
    </row>
    <row r="3065" spans="2:14" hidden="1" x14ac:dyDescent="0.25">
      <c r="B3065" s="20">
        <v>28202811</v>
      </c>
      <c r="C3065" s="20"/>
      <c r="D3065" s="20"/>
      <c r="E3065" s="17" t="s">
        <v>8603</v>
      </c>
      <c r="F3065" s="21" t="s">
        <v>41</v>
      </c>
      <c r="G3065" s="21" t="s">
        <v>205</v>
      </c>
      <c r="H3065" s="21" t="s">
        <v>206</v>
      </c>
      <c r="I3065" s="20" t="s">
        <v>8604</v>
      </c>
      <c r="J3065" s="20" t="s">
        <v>29708</v>
      </c>
      <c r="K3065" s="24">
        <v>42069</v>
      </c>
      <c r="L3065" s="19">
        <v>0</v>
      </c>
      <c r="M3065" s="28">
        <v>399.95</v>
      </c>
      <c r="N3065" s="24"/>
    </row>
    <row r="3066" spans="2:14" hidden="1" x14ac:dyDescent="0.25">
      <c r="B3066" s="20">
        <v>28202812</v>
      </c>
      <c r="C3066" s="20"/>
      <c r="D3066" s="20"/>
      <c r="E3066" s="17" t="s">
        <v>8605</v>
      </c>
      <c r="F3066" s="21" t="s">
        <v>41</v>
      </c>
      <c r="G3066" s="21" t="s">
        <v>205</v>
      </c>
      <c r="H3066" s="21" t="s">
        <v>206</v>
      </c>
      <c r="I3066" s="20" t="s">
        <v>8606</v>
      </c>
      <c r="J3066" s="20" t="s">
        <v>29709</v>
      </c>
      <c r="K3066" s="24">
        <v>42069</v>
      </c>
      <c r="L3066" s="19">
        <v>0</v>
      </c>
      <c r="M3066" s="28">
        <v>399.95</v>
      </c>
      <c r="N3066" s="24"/>
    </row>
    <row r="3067" spans="2:14" hidden="1" x14ac:dyDescent="0.25">
      <c r="B3067" s="20">
        <v>28202805</v>
      </c>
      <c r="C3067" s="20"/>
      <c r="D3067" s="20"/>
      <c r="E3067" s="17" t="s">
        <v>8611</v>
      </c>
      <c r="F3067" s="21" t="s">
        <v>41</v>
      </c>
      <c r="G3067" s="21" t="s">
        <v>205</v>
      </c>
      <c r="H3067" s="21" t="s">
        <v>206</v>
      </c>
      <c r="I3067" s="20" t="s">
        <v>8612</v>
      </c>
      <c r="J3067" s="20" t="s">
        <v>29710</v>
      </c>
      <c r="K3067" s="24">
        <v>42069</v>
      </c>
      <c r="L3067" s="19">
        <v>0</v>
      </c>
      <c r="M3067" s="28">
        <v>399.95</v>
      </c>
      <c r="N3067" s="24"/>
    </row>
    <row r="3068" spans="2:14" hidden="1" x14ac:dyDescent="0.25">
      <c r="B3068" s="20">
        <v>28202818</v>
      </c>
      <c r="C3068" s="20"/>
      <c r="D3068" s="20"/>
      <c r="E3068" s="17" t="s">
        <v>9286</v>
      </c>
      <c r="F3068" s="21" t="s">
        <v>41</v>
      </c>
      <c r="G3068" s="21" t="s">
        <v>205</v>
      </c>
      <c r="H3068" s="21" t="s">
        <v>206</v>
      </c>
      <c r="I3068" s="20" t="s">
        <v>9287</v>
      </c>
      <c r="J3068" s="20" t="s">
        <v>29725</v>
      </c>
      <c r="K3068" s="24">
        <v>42069</v>
      </c>
      <c r="L3068" s="19">
        <v>0</v>
      </c>
      <c r="M3068" s="28">
        <v>399.95</v>
      </c>
      <c r="N3068" s="24"/>
    </row>
    <row r="3069" spans="2:14" hidden="1" x14ac:dyDescent="0.25">
      <c r="B3069" s="20">
        <v>28202819</v>
      </c>
      <c r="C3069" s="20"/>
      <c r="D3069" s="20"/>
      <c r="E3069" s="17" t="s">
        <v>9288</v>
      </c>
      <c r="F3069" s="21" t="s">
        <v>41</v>
      </c>
      <c r="G3069" s="21" t="s">
        <v>205</v>
      </c>
      <c r="H3069" s="21" t="s">
        <v>206</v>
      </c>
      <c r="I3069" s="20" t="s">
        <v>9289</v>
      </c>
      <c r="J3069" s="20" t="s">
        <v>29726</v>
      </c>
      <c r="K3069" s="24">
        <v>42069</v>
      </c>
      <c r="L3069" s="19">
        <v>0</v>
      </c>
      <c r="M3069" s="28">
        <v>399.95</v>
      </c>
      <c r="N3069" s="24"/>
    </row>
    <row r="3070" spans="2:14" hidden="1" x14ac:dyDescent="0.25">
      <c r="B3070" s="20">
        <v>28202817</v>
      </c>
      <c r="C3070" s="20"/>
      <c r="D3070" s="20"/>
      <c r="E3070" s="17" t="s">
        <v>9290</v>
      </c>
      <c r="F3070" s="21" t="s">
        <v>41</v>
      </c>
      <c r="G3070" s="21" t="s">
        <v>205</v>
      </c>
      <c r="H3070" s="21" t="s">
        <v>206</v>
      </c>
      <c r="I3070" s="20" t="s">
        <v>9291</v>
      </c>
      <c r="J3070" s="20" t="s">
        <v>29727</v>
      </c>
      <c r="K3070" s="24">
        <v>42069</v>
      </c>
      <c r="L3070" s="19">
        <v>0</v>
      </c>
      <c r="M3070" s="28">
        <v>399.95</v>
      </c>
      <c r="N3070" s="24"/>
    </row>
    <row r="3071" spans="2:14" hidden="1" x14ac:dyDescent="0.25">
      <c r="B3071" s="20">
        <v>28202825</v>
      </c>
      <c r="C3071" s="20"/>
      <c r="D3071" s="20"/>
      <c r="E3071" s="17" t="s">
        <v>9302</v>
      </c>
      <c r="F3071" s="21" t="s">
        <v>41</v>
      </c>
      <c r="G3071" s="21" t="s">
        <v>205</v>
      </c>
      <c r="H3071" s="21" t="s">
        <v>206</v>
      </c>
      <c r="I3071" s="20" t="s">
        <v>9303</v>
      </c>
      <c r="J3071" s="20" t="s">
        <v>29728</v>
      </c>
      <c r="K3071" s="24">
        <v>42069</v>
      </c>
      <c r="L3071" s="19">
        <v>0</v>
      </c>
      <c r="M3071" s="28">
        <v>399.95</v>
      </c>
      <c r="N3071" s="24"/>
    </row>
    <row r="3072" spans="2:14" hidden="1" x14ac:dyDescent="0.25">
      <c r="B3072" s="20">
        <v>28202826</v>
      </c>
      <c r="C3072" s="20"/>
      <c r="D3072" s="20"/>
      <c r="E3072" s="17" t="s">
        <v>9304</v>
      </c>
      <c r="F3072" s="21" t="s">
        <v>41</v>
      </c>
      <c r="G3072" s="21" t="s">
        <v>205</v>
      </c>
      <c r="H3072" s="21" t="s">
        <v>206</v>
      </c>
      <c r="I3072" s="20" t="s">
        <v>9305</v>
      </c>
      <c r="J3072" s="20" t="s">
        <v>29729</v>
      </c>
      <c r="K3072" s="24">
        <v>42069</v>
      </c>
      <c r="L3072" s="19">
        <v>0</v>
      </c>
      <c r="M3072" s="28">
        <v>399.95</v>
      </c>
      <c r="N3072" s="24"/>
    </row>
    <row r="3073" spans="2:14" hidden="1" x14ac:dyDescent="0.25">
      <c r="B3073" s="20">
        <v>28202823</v>
      </c>
      <c r="C3073" s="20"/>
      <c r="D3073" s="20"/>
      <c r="E3073" s="17" t="s">
        <v>9306</v>
      </c>
      <c r="F3073" s="21" t="s">
        <v>41</v>
      </c>
      <c r="G3073" s="21" t="s">
        <v>205</v>
      </c>
      <c r="H3073" s="21" t="s">
        <v>206</v>
      </c>
      <c r="I3073" s="20" t="s">
        <v>9307</v>
      </c>
      <c r="J3073" s="20" t="s">
        <v>29730</v>
      </c>
      <c r="K3073" s="24">
        <v>42069</v>
      </c>
      <c r="L3073" s="19">
        <v>0</v>
      </c>
      <c r="M3073" s="28">
        <v>399.95</v>
      </c>
      <c r="N3073" s="24"/>
    </row>
    <row r="3074" spans="2:14" hidden="1" x14ac:dyDescent="0.25">
      <c r="B3074" s="20">
        <v>28202822</v>
      </c>
      <c r="C3074" s="20"/>
      <c r="D3074" s="20"/>
      <c r="E3074" s="17" t="s">
        <v>9308</v>
      </c>
      <c r="F3074" s="21" t="s">
        <v>41</v>
      </c>
      <c r="G3074" s="21" t="s">
        <v>205</v>
      </c>
      <c r="H3074" s="21" t="s">
        <v>206</v>
      </c>
      <c r="I3074" s="20" t="s">
        <v>9309</v>
      </c>
      <c r="J3074" s="20" t="s">
        <v>29731</v>
      </c>
      <c r="K3074" s="24">
        <v>42069</v>
      </c>
      <c r="L3074" s="19">
        <v>0</v>
      </c>
      <c r="M3074" s="28">
        <v>399.95</v>
      </c>
      <c r="N3074" s="24"/>
    </row>
    <row r="3075" spans="2:14" hidden="1" x14ac:dyDescent="0.25">
      <c r="B3075" s="20">
        <v>28202824</v>
      </c>
      <c r="C3075" s="20"/>
      <c r="D3075" s="20"/>
      <c r="E3075" s="17" t="s">
        <v>9310</v>
      </c>
      <c r="F3075" s="21" t="s">
        <v>41</v>
      </c>
      <c r="G3075" s="21" t="s">
        <v>205</v>
      </c>
      <c r="H3075" s="21" t="s">
        <v>206</v>
      </c>
      <c r="I3075" s="20" t="s">
        <v>9311</v>
      </c>
      <c r="J3075" s="20" t="s">
        <v>29732</v>
      </c>
      <c r="K3075" s="24">
        <v>42069</v>
      </c>
      <c r="L3075" s="19">
        <v>0</v>
      </c>
      <c r="M3075" s="28">
        <v>399.95</v>
      </c>
      <c r="N3075" s="24"/>
    </row>
    <row r="3076" spans="2:14" hidden="1" x14ac:dyDescent="0.25">
      <c r="B3076" s="20">
        <v>28202832</v>
      </c>
      <c r="C3076" s="20"/>
      <c r="D3076" s="20"/>
      <c r="E3076" s="17" t="s">
        <v>9292</v>
      </c>
      <c r="F3076" s="21" t="s">
        <v>41</v>
      </c>
      <c r="G3076" s="21" t="s">
        <v>205</v>
      </c>
      <c r="H3076" s="21" t="s">
        <v>206</v>
      </c>
      <c r="I3076" s="20" t="s">
        <v>9293</v>
      </c>
      <c r="J3076" s="20" t="s">
        <v>29733</v>
      </c>
      <c r="K3076" s="24">
        <v>42069</v>
      </c>
      <c r="L3076" s="19">
        <v>0</v>
      </c>
      <c r="M3076" s="28">
        <v>399.95</v>
      </c>
      <c r="N3076" s="24"/>
    </row>
    <row r="3077" spans="2:14" hidden="1" x14ac:dyDescent="0.25">
      <c r="B3077" s="20">
        <v>28202833</v>
      </c>
      <c r="C3077" s="20"/>
      <c r="D3077" s="20"/>
      <c r="E3077" s="17" t="s">
        <v>9294</v>
      </c>
      <c r="F3077" s="21" t="s">
        <v>41</v>
      </c>
      <c r="G3077" s="21" t="s">
        <v>205</v>
      </c>
      <c r="H3077" s="21" t="s">
        <v>206</v>
      </c>
      <c r="I3077" s="20" t="s">
        <v>9295</v>
      </c>
      <c r="J3077" s="20" t="s">
        <v>29734</v>
      </c>
      <c r="K3077" s="24">
        <v>42069</v>
      </c>
      <c r="L3077" s="19">
        <v>0</v>
      </c>
      <c r="M3077" s="28">
        <v>399.95</v>
      </c>
      <c r="N3077" s="24"/>
    </row>
    <row r="3078" spans="2:14" hidden="1" x14ac:dyDescent="0.25">
      <c r="B3078" s="20">
        <v>28202830</v>
      </c>
      <c r="C3078" s="20"/>
      <c r="D3078" s="20"/>
      <c r="E3078" s="17" t="s">
        <v>9296</v>
      </c>
      <c r="F3078" s="21" t="s">
        <v>41</v>
      </c>
      <c r="G3078" s="21" t="s">
        <v>205</v>
      </c>
      <c r="H3078" s="21" t="s">
        <v>206</v>
      </c>
      <c r="I3078" s="20" t="s">
        <v>9297</v>
      </c>
      <c r="J3078" s="20" t="s">
        <v>29735</v>
      </c>
      <c r="K3078" s="24">
        <v>42069</v>
      </c>
      <c r="L3078" s="19">
        <v>0</v>
      </c>
      <c r="M3078" s="28">
        <v>399.95</v>
      </c>
      <c r="N3078" s="24"/>
    </row>
    <row r="3079" spans="2:14" hidden="1" x14ac:dyDescent="0.25">
      <c r="B3079" s="20">
        <v>28202829</v>
      </c>
      <c r="C3079" s="20"/>
      <c r="D3079" s="20"/>
      <c r="E3079" s="17" t="s">
        <v>9298</v>
      </c>
      <c r="F3079" s="21" t="s">
        <v>41</v>
      </c>
      <c r="G3079" s="21" t="s">
        <v>205</v>
      </c>
      <c r="H3079" s="21" t="s">
        <v>206</v>
      </c>
      <c r="I3079" s="20" t="s">
        <v>9299</v>
      </c>
      <c r="J3079" s="20" t="s">
        <v>29736</v>
      </c>
      <c r="K3079" s="24">
        <v>42069</v>
      </c>
      <c r="L3079" s="19">
        <v>0</v>
      </c>
      <c r="M3079" s="28">
        <v>399.95</v>
      </c>
      <c r="N3079" s="24"/>
    </row>
    <row r="3080" spans="2:14" hidden="1" x14ac:dyDescent="0.25">
      <c r="B3080" s="20">
        <v>28202831</v>
      </c>
      <c r="C3080" s="20"/>
      <c r="D3080" s="20"/>
      <c r="E3080" s="17" t="s">
        <v>9300</v>
      </c>
      <c r="F3080" s="21" t="s">
        <v>41</v>
      </c>
      <c r="G3080" s="21" t="s">
        <v>205</v>
      </c>
      <c r="H3080" s="21" t="s">
        <v>206</v>
      </c>
      <c r="I3080" s="20" t="s">
        <v>9301</v>
      </c>
      <c r="J3080" s="20" t="s">
        <v>29737</v>
      </c>
      <c r="K3080" s="24">
        <v>42069</v>
      </c>
      <c r="L3080" s="19">
        <v>0</v>
      </c>
      <c r="M3080" s="28">
        <v>399.95</v>
      </c>
      <c r="N3080" s="24"/>
    </row>
    <row r="3081" spans="2:14" hidden="1" x14ac:dyDescent="0.25">
      <c r="B3081" s="20">
        <v>28202860</v>
      </c>
      <c r="C3081" s="20"/>
      <c r="D3081" s="20"/>
      <c r="E3081" s="17" t="s">
        <v>9703</v>
      </c>
      <c r="F3081" s="21" t="s">
        <v>41</v>
      </c>
      <c r="G3081" s="21" t="s">
        <v>205</v>
      </c>
      <c r="H3081" s="21" t="s">
        <v>206</v>
      </c>
      <c r="I3081" s="20" t="s">
        <v>9704</v>
      </c>
      <c r="J3081" s="20" t="s">
        <v>29738</v>
      </c>
      <c r="K3081" s="24">
        <v>42513</v>
      </c>
      <c r="L3081" s="19">
        <v>0</v>
      </c>
      <c r="M3081" s="28">
        <v>219.95</v>
      </c>
      <c r="N3081" s="24"/>
    </row>
    <row r="3082" spans="2:14" hidden="1" x14ac:dyDescent="0.25">
      <c r="B3082" s="20">
        <v>28202861</v>
      </c>
      <c r="C3082" s="20"/>
      <c r="D3082" s="20"/>
      <c r="E3082" s="17" t="s">
        <v>9705</v>
      </c>
      <c r="F3082" s="21" t="s">
        <v>41</v>
      </c>
      <c r="G3082" s="21" t="s">
        <v>205</v>
      </c>
      <c r="H3082" s="21" t="s">
        <v>206</v>
      </c>
      <c r="I3082" s="20" t="s">
        <v>9706</v>
      </c>
      <c r="J3082" s="20" t="s">
        <v>29739</v>
      </c>
      <c r="K3082" s="24">
        <v>42513</v>
      </c>
      <c r="L3082" s="19">
        <v>0</v>
      </c>
      <c r="M3082" s="28">
        <v>219.95</v>
      </c>
      <c r="N3082" s="24"/>
    </row>
    <row r="3083" spans="2:14" hidden="1" x14ac:dyDescent="0.25">
      <c r="B3083" s="20">
        <v>28202862</v>
      </c>
      <c r="C3083" s="20"/>
      <c r="D3083" s="20"/>
      <c r="E3083" s="17" t="s">
        <v>9707</v>
      </c>
      <c r="F3083" s="21" t="s">
        <v>41</v>
      </c>
      <c r="G3083" s="21" t="s">
        <v>205</v>
      </c>
      <c r="H3083" s="21" t="s">
        <v>206</v>
      </c>
      <c r="I3083" s="20" t="s">
        <v>9708</v>
      </c>
      <c r="J3083" s="20" t="s">
        <v>29740</v>
      </c>
      <c r="K3083" s="24">
        <v>42513</v>
      </c>
      <c r="L3083" s="19">
        <v>0</v>
      </c>
      <c r="M3083" s="28">
        <v>219.95</v>
      </c>
      <c r="N3083" s="24"/>
    </row>
    <row r="3084" spans="2:14" hidden="1" x14ac:dyDescent="0.25">
      <c r="B3084" s="20">
        <v>28202858</v>
      </c>
      <c r="C3084" s="20"/>
      <c r="D3084" s="20"/>
      <c r="E3084" s="17" t="s">
        <v>9709</v>
      </c>
      <c r="F3084" s="21" t="s">
        <v>41</v>
      </c>
      <c r="G3084" s="21" t="s">
        <v>205</v>
      </c>
      <c r="H3084" s="21" t="s">
        <v>206</v>
      </c>
      <c r="I3084" s="20" t="s">
        <v>9710</v>
      </c>
      <c r="J3084" s="20" t="s">
        <v>29741</v>
      </c>
      <c r="K3084" s="24">
        <v>42513</v>
      </c>
      <c r="L3084" s="19">
        <v>0</v>
      </c>
      <c r="M3084" s="28">
        <v>219.95</v>
      </c>
      <c r="N3084" s="24"/>
    </row>
    <row r="3085" spans="2:14" hidden="1" x14ac:dyDescent="0.25">
      <c r="B3085" s="20">
        <v>28202857</v>
      </c>
      <c r="C3085" s="20"/>
      <c r="D3085" s="20"/>
      <c r="E3085" s="17" t="s">
        <v>9711</v>
      </c>
      <c r="F3085" s="21" t="s">
        <v>41</v>
      </c>
      <c r="G3085" s="21" t="s">
        <v>205</v>
      </c>
      <c r="H3085" s="21" t="s">
        <v>206</v>
      </c>
      <c r="I3085" s="20" t="s">
        <v>9712</v>
      </c>
      <c r="J3085" s="20" t="s">
        <v>29742</v>
      </c>
      <c r="K3085" s="24">
        <v>42513</v>
      </c>
      <c r="L3085" s="19">
        <v>0</v>
      </c>
      <c r="M3085" s="28">
        <v>219.95</v>
      </c>
      <c r="N3085" s="24"/>
    </row>
    <row r="3086" spans="2:14" hidden="1" x14ac:dyDescent="0.25">
      <c r="B3086" s="20">
        <v>28202856</v>
      </c>
      <c r="C3086" s="20"/>
      <c r="D3086" s="20"/>
      <c r="E3086" s="17" t="s">
        <v>9713</v>
      </c>
      <c r="F3086" s="21" t="s">
        <v>41</v>
      </c>
      <c r="G3086" s="21" t="s">
        <v>205</v>
      </c>
      <c r="H3086" s="21" t="s">
        <v>206</v>
      </c>
      <c r="I3086" s="20" t="s">
        <v>9714</v>
      </c>
      <c r="J3086" s="20" t="s">
        <v>29743</v>
      </c>
      <c r="K3086" s="24">
        <v>42513</v>
      </c>
      <c r="L3086" s="19">
        <v>0</v>
      </c>
      <c r="M3086" s="28">
        <v>219.95</v>
      </c>
      <c r="N3086" s="24"/>
    </row>
    <row r="3087" spans="2:14" hidden="1" x14ac:dyDescent="0.25">
      <c r="B3087" s="20">
        <v>28202859</v>
      </c>
      <c r="C3087" s="20"/>
      <c r="D3087" s="20"/>
      <c r="E3087" s="17" t="s">
        <v>9715</v>
      </c>
      <c r="F3087" s="21" t="s">
        <v>41</v>
      </c>
      <c r="G3087" s="21" t="s">
        <v>205</v>
      </c>
      <c r="H3087" s="21" t="s">
        <v>206</v>
      </c>
      <c r="I3087" s="20" t="s">
        <v>9716</v>
      </c>
      <c r="J3087" s="20" t="s">
        <v>29744</v>
      </c>
      <c r="K3087" s="24">
        <v>42513</v>
      </c>
      <c r="L3087" s="19">
        <v>0</v>
      </c>
      <c r="M3087" s="28">
        <v>219.95</v>
      </c>
      <c r="N3087" s="24"/>
    </row>
    <row r="3088" spans="2:14" hidden="1" x14ac:dyDescent="0.25">
      <c r="B3088" s="20">
        <v>28202874</v>
      </c>
      <c r="C3088" s="20"/>
      <c r="D3088" s="20"/>
      <c r="E3088" s="17" t="s">
        <v>9759</v>
      </c>
      <c r="F3088" s="21" t="s">
        <v>41</v>
      </c>
      <c r="G3088" s="21" t="s">
        <v>205</v>
      </c>
      <c r="H3088" s="21" t="s">
        <v>206</v>
      </c>
      <c r="I3088" s="20" t="s">
        <v>9760</v>
      </c>
      <c r="J3088" s="20" t="s">
        <v>29745</v>
      </c>
      <c r="K3088" s="24">
        <v>42513</v>
      </c>
      <c r="L3088" s="19">
        <v>0</v>
      </c>
      <c r="M3088" s="28">
        <v>219.95</v>
      </c>
      <c r="N3088" s="24"/>
    </row>
    <row r="3089" spans="2:14" hidden="1" x14ac:dyDescent="0.25">
      <c r="B3089" s="20">
        <v>28202875</v>
      </c>
      <c r="C3089" s="20"/>
      <c r="D3089" s="20"/>
      <c r="E3089" s="17" t="s">
        <v>9761</v>
      </c>
      <c r="F3089" s="21" t="s">
        <v>41</v>
      </c>
      <c r="G3089" s="21" t="s">
        <v>205</v>
      </c>
      <c r="H3089" s="21" t="s">
        <v>206</v>
      </c>
      <c r="I3089" s="20" t="s">
        <v>9762</v>
      </c>
      <c r="J3089" s="20" t="s">
        <v>29746</v>
      </c>
      <c r="K3089" s="24">
        <v>42513</v>
      </c>
      <c r="L3089" s="19">
        <v>0</v>
      </c>
      <c r="M3089" s="28">
        <v>219.95</v>
      </c>
      <c r="N3089" s="24"/>
    </row>
    <row r="3090" spans="2:14" hidden="1" x14ac:dyDescent="0.25">
      <c r="B3090" s="20">
        <v>28202876</v>
      </c>
      <c r="C3090" s="20"/>
      <c r="D3090" s="20"/>
      <c r="E3090" s="17" t="s">
        <v>9763</v>
      </c>
      <c r="F3090" s="21" t="s">
        <v>41</v>
      </c>
      <c r="G3090" s="21" t="s">
        <v>205</v>
      </c>
      <c r="H3090" s="21" t="s">
        <v>206</v>
      </c>
      <c r="I3090" s="20" t="s">
        <v>9764</v>
      </c>
      <c r="J3090" s="20" t="s">
        <v>29747</v>
      </c>
      <c r="K3090" s="24">
        <v>42513</v>
      </c>
      <c r="L3090" s="19">
        <v>0</v>
      </c>
      <c r="M3090" s="28">
        <v>219.95</v>
      </c>
      <c r="N3090" s="24"/>
    </row>
    <row r="3091" spans="2:14" hidden="1" x14ac:dyDescent="0.25">
      <c r="B3091" s="20">
        <v>28202872</v>
      </c>
      <c r="C3091" s="20"/>
      <c r="D3091" s="20"/>
      <c r="E3091" s="17" t="s">
        <v>9765</v>
      </c>
      <c r="F3091" s="21" t="s">
        <v>41</v>
      </c>
      <c r="G3091" s="21" t="s">
        <v>205</v>
      </c>
      <c r="H3091" s="21" t="s">
        <v>206</v>
      </c>
      <c r="I3091" s="20" t="s">
        <v>9766</v>
      </c>
      <c r="J3091" s="20" t="s">
        <v>29748</v>
      </c>
      <c r="K3091" s="24">
        <v>42513</v>
      </c>
      <c r="L3091" s="19">
        <v>0</v>
      </c>
      <c r="M3091" s="28">
        <v>219.95</v>
      </c>
      <c r="N3091" s="24"/>
    </row>
    <row r="3092" spans="2:14" hidden="1" x14ac:dyDescent="0.25">
      <c r="B3092" s="20">
        <v>28202871</v>
      </c>
      <c r="C3092" s="20"/>
      <c r="D3092" s="20"/>
      <c r="E3092" s="17" t="s">
        <v>9767</v>
      </c>
      <c r="F3092" s="21" t="s">
        <v>41</v>
      </c>
      <c r="G3092" s="21" t="s">
        <v>205</v>
      </c>
      <c r="H3092" s="21" t="s">
        <v>206</v>
      </c>
      <c r="I3092" s="20" t="s">
        <v>9768</v>
      </c>
      <c r="J3092" s="20" t="s">
        <v>29749</v>
      </c>
      <c r="K3092" s="24">
        <v>42513</v>
      </c>
      <c r="L3092" s="19">
        <v>0</v>
      </c>
      <c r="M3092" s="28">
        <v>219.95</v>
      </c>
      <c r="N3092" s="24"/>
    </row>
    <row r="3093" spans="2:14" hidden="1" x14ac:dyDescent="0.25">
      <c r="B3093" s="20">
        <v>28202870</v>
      </c>
      <c r="C3093" s="20"/>
      <c r="D3093" s="20"/>
      <c r="E3093" s="17" t="s">
        <v>9769</v>
      </c>
      <c r="F3093" s="21" t="s">
        <v>41</v>
      </c>
      <c r="G3093" s="21" t="s">
        <v>205</v>
      </c>
      <c r="H3093" s="21" t="s">
        <v>206</v>
      </c>
      <c r="I3093" s="20" t="s">
        <v>9770</v>
      </c>
      <c r="J3093" s="20" t="s">
        <v>29750</v>
      </c>
      <c r="K3093" s="24">
        <v>42513</v>
      </c>
      <c r="L3093" s="19">
        <v>0</v>
      </c>
      <c r="M3093" s="28">
        <v>219.95</v>
      </c>
      <c r="N3093" s="24"/>
    </row>
    <row r="3094" spans="2:14" hidden="1" x14ac:dyDescent="0.25">
      <c r="B3094" s="20">
        <v>28202873</v>
      </c>
      <c r="C3094" s="20"/>
      <c r="D3094" s="20"/>
      <c r="E3094" s="17" t="s">
        <v>9771</v>
      </c>
      <c r="F3094" s="21" t="s">
        <v>41</v>
      </c>
      <c r="G3094" s="21" t="s">
        <v>205</v>
      </c>
      <c r="H3094" s="21" t="s">
        <v>206</v>
      </c>
      <c r="I3094" s="20" t="s">
        <v>9772</v>
      </c>
      <c r="J3094" s="20" t="s">
        <v>29751</v>
      </c>
      <c r="K3094" s="24">
        <v>42513</v>
      </c>
      <c r="L3094" s="19">
        <v>0</v>
      </c>
      <c r="M3094" s="28">
        <v>219.95</v>
      </c>
      <c r="N3094" s="24"/>
    </row>
    <row r="3095" spans="2:14" hidden="1" x14ac:dyDescent="0.25">
      <c r="B3095" s="20">
        <v>28202881</v>
      </c>
      <c r="C3095" s="20"/>
      <c r="D3095" s="20"/>
      <c r="E3095" s="17" t="s">
        <v>9731</v>
      </c>
      <c r="F3095" s="21" t="s">
        <v>41</v>
      </c>
      <c r="G3095" s="21" t="s">
        <v>205</v>
      </c>
      <c r="H3095" s="21" t="s">
        <v>206</v>
      </c>
      <c r="I3095" s="20" t="s">
        <v>9732</v>
      </c>
      <c r="J3095" s="20" t="s">
        <v>29752</v>
      </c>
      <c r="K3095" s="24">
        <v>42513</v>
      </c>
      <c r="L3095" s="19">
        <v>0</v>
      </c>
      <c r="M3095" s="28">
        <v>219.95</v>
      </c>
      <c r="N3095" s="24"/>
    </row>
    <row r="3096" spans="2:14" hidden="1" x14ac:dyDescent="0.25">
      <c r="B3096" s="20">
        <v>28202882</v>
      </c>
      <c r="C3096" s="20"/>
      <c r="D3096" s="20"/>
      <c r="E3096" s="17" t="s">
        <v>9733</v>
      </c>
      <c r="F3096" s="21" t="s">
        <v>41</v>
      </c>
      <c r="G3096" s="21" t="s">
        <v>205</v>
      </c>
      <c r="H3096" s="21" t="s">
        <v>206</v>
      </c>
      <c r="I3096" s="20" t="s">
        <v>9734</v>
      </c>
      <c r="J3096" s="20" t="s">
        <v>29753</v>
      </c>
      <c r="K3096" s="24">
        <v>42513</v>
      </c>
      <c r="L3096" s="19">
        <v>0</v>
      </c>
      <c r="M3096" s="28">
        <v>219.95</v>
      </c>
      <c r="N3096" s="24"/>
    </row>
    <row r="3097" spans="2:14" hidden="1" x14ac:dyDescent="0.25">
      <c r="B3097" s="20">
        <v>28202883</v>
      </c>
      <c r="C3097" s="20"/>
      <c r="D3097" s="20"/>
      <c r="E3097" s="17" t="s">
        <v>9735</v>
      </c>
      <c r="F3097" s="21" t="s">
        <v>41</v>
      </c>
      <c r="G3097" s="21" t="s">
        <v>205</v>
      </c>
      <c r="H3097" s="21" t="s">
        <v>206</v>
      </c>
      <c r="I3097" s="20" t="s">
        <v>9736</v>
      </c>
      <c r="J3097" s="20" t="s">
        <v>29754</v>
      </c>
      <c r="K3097" s="24">
        <v>42513</v>
      </c>
      <c r="L3097" s="19">
        <v>0</v>
      </c>
      <c r="M3097" s="28">
        <v>219.95</v>
      </c>
      <c r="N3097" s="24"/>
    </row>
    <row r="3098" spans="2:14" hidden="1" x14ac:dyDescent="0.25">
      <c r="B3098" s="20">
        <v>28202879</v>
      </c>
      <c r="C3098" s="20"/>
      <c r="D3098" s="20"/>
      <c r="E3098" s="17" t="s">
        <v>9737</v>
      </c>
      <c r="F3098" s="21" t="s">
        <v>41</v>
      </c>
      <c r="G3098" s="21" t="s">
        <v>205</v>
      </c>
      <c r="H3098" s="21" t="s">
        <v>206</v>
      </c>
      <c r="I3098" s="20" t="s">
        <v>9738</v>
      </c>
      <c r="J3098" s="20" t="s">
        <v>29755</v>
      </c>
      <c r="K3098" s="24">
        <v>42513</v>
      </c>
      <c r="L3098" s="19">
        <v>0</v>
      </c>
      <c r="M3098" s="28">
        <v>219.95</v>
      </c>
      <c r="N3098" s="24"/>
    </row>
    <row r="3099" spans="2:14" hidden="1" x14ac:dyDescent="0.25">
      <c r="B3099" s="20">
        <v>28202878</v>
      </c>
      <c r="C3099" s="20"/>
      <c r="D3099" s="20"/>
      <c r="E3099" s="17" t="s">
        <v>9739</v>
      </c>
      <c r="F3099" s="21" t="s">
        <v>41</v>
      </c>
      <c r="G3099" s="21" t="s">
        <v>205</v>
      </c>
      <c r="H3099" s="21" t="s">
        <v>206</v>
      </c>
      <c r="I3099" s="20" t="s">
        <v>9740</v>
      </c>
      <c r="J3099" s="20" t="s">
        <v>29756</v>
      </c>
      <c r="K3099" s="24">
        <v>42513</v>
      </c>
      <c r="L3099" s="19">
        <v>0</v>
      </c>
      <c r="M3099" s="28">
        <v>219.95</v>
      </c>
      <c r="N3099" s="24"/>
    </row>
    <row r="3100" spans="2:14" hidden="1" x14ac:dyDescent="0.25">
      <c r="B3100" s="20">
        <v>28202877</v>
      </c>
      <c r="C3100" s="20"/>
      <c r="D3100" s="20"/>
      <c r="E3100" s="17" t="s">
        <v>9741</v>
      </c>
      <c r="F3100" s="21" t="s">
        <v>41</v>
      </c>
      <c r="G3100" s="21" t="s">
        <v>205</v>
      </c>
      <c r="H3100" s="21" t="s">
        <v>206</v>
      </c>
      <c r="I3100" s="20" t="s">
        <v>9742</v>
      </c>
      <c r="J3100" s="20" t="s">
        <v>29757</v>
      </c>
      <c r="K3100" s="24">
        <v>42513</v>
      </c>
      <c r="L3100" s="19">
        <v>0</v>
      </c>
      <c r="M3100" s="28">
        <v>219.95</v>
      </c>
      <c r="N3100" s="24"/>
    </row>
    <row r="3101" spans="2:14" hidden="1" x14ac:dyDescent="0.25">
      <c r="B3101" s="20">
        <v>28202880</v>
      </c>
      <c r="C3101" s="20"/>
      <c r="D3101" s="20"/>
      <c r="E3101" s="17" t="s">
        <v>9743</v>
      </c>
      <c r="F3101" s="21" t="s">
        <v>41</v>
      </c>
      <c r="G3101" s="21" t="s">
        <v>205</v>
      </c>
      <c r="H3101" s="21" t="s">
        <v>206</v>
      </c>
      <c r="I3101" s="20" t="s">
        <v>9744</v>
      </c>
      <c r="J3101" s="20" t="s">
        <v>29758</v>
      </c>
      <c r="K3101" s="24">
        <v>42513</v>
      </c>
      <c r="L3101" s="19">
        <v>0</v>
      </c>
      <c r="M3101" s="28">
        <v>219.95</v>
      </c>
      <c r="N3101" s="24"/>
    </row>
    <row r="3102" spans="2:14" hidden="1" x14ac:dyDescent="0.25">
      <c r="B3102" s="20">
        <v>28203235</v>
      </c>
      <c r="C3102" s="20"/>
      <c r="D3102" s="20"/>
      <c r="E3102" s="17" t="s">
        <v>9717</v>
      </c>
      <c r="F3102" s="21" t="s">
        <v>41</v>
      </c>
      <c r="G3102" s="21" t="s">
        <v>205</v>
      </c>
      <c r="H3102" s="21" t="s">
        <v>206</v>
      </c>
      <c r="I3102" s="20" t="s">
        <v>9718</v>
      </c>
      <c r="J3102" s="20" t="s">
        <v>29759</v>
      </c>
      <c r="K3102" s="24">
        <v>42513</v>
      </c>
      <c r="L3102" s="19">
        <v>0</v>
      </c>
      <c r="M3102" s="28">
        <v>219.95</v>
      </c>
      <c r="N3102" s="24"/>
    </row>
    <row r="3103" spans="2:14" hidden="1" x14ac:dyDescent="0.25">
      <c r="B3103" s="20">
        <v>28203236</v>
      </c>
      <c r="C3103" s="20"/>
      <c r="D3103" s="20"/>
      <c r="E3103" s="17" t="s">
        <v>9719</v>
      </c>
      <c r="F3103" s="21" t="s">
        <v>41</v>
      </c>
      <c r="G3103" s="21" t="s">
        <v>205</v>
      </c>
      <c r="H3103" s="21" t="s">
        <v>206</v>
      </c>
      <c r="I3103" s="20" t="s">
        <v>9720</v>
      </c>
      <c r="J3103" s="20" t="s">
        <v>29760</v>
      </c>
      <c r="K3103" s="24">
        <v>42513</v>
      </c>
      <c r="L3103" s="19">
        <v>0</v>
      </c>
      <c r="M3103" s="28">
        <v>219.95</v>
      </c>
      <c r="N3103" s="24"/>
    </row>
    <row r="3104" spans="2:14" hidden="1" x14ac:dyDescent="0.25">
      <c r="B3104" s="20">
        <v>28203237</v>
      </c>
      <c r="C3104" s="20"/>
      <c r="D3104" s="20"/>
      <c r="E3104" s="17" t="s">
        <v>9721</v>
      </c>
      <c r="F3104" s="21" t="s">
        <v>41</v>
      </c>
      <c r="G3104" s="21" t="s">
        <v>205</v>
      </c>
      <c r="H3104" s="21" t="s">
        <v>206</v>
      </c>
      <c r="I3104" s="20" t="s">
        <v>9722</v>
      </c>
      <c r="J3104" s="20" t="s">
        <v>29761</v>
      </c>
      <c r="K3104" s="24">
        <v>42513</v>
      </c>
      <c r="L3104" s="19">
        <v>0</v>
      </c>
      <c r="M3104" s="28">
        <v>219.95</v>
      </c>
      <c r="N3104" s="24"/>
    </row>
    <row r="3105" spans="1:14" hidden="1" x14ac:dyDescent="0.25">
      <c r="A3105" s="17" t="s">
        <v>29762</v>
      </c>
      <c r="B3105" s="20">
        <v>28203233</v>
      </c>
      <c r="C3105" s="20"/>
      <c r="D3105" s="20"/>
      <c r="E3105" s="17" t="s">
        <v>9723</v>
      </c>
      <c r="F3105" s="21" t="s">
        <v>41</v>
      </c>
      <c r="G3105" s="21" t="s">
        <v>205</v>
      </c>
      <c r="H3105" s="21" t="s">
        <v>206</v>
      </c>
      <c r="I3105" s="20" t="s">
        <v>9724</v>
      </c>
      <c r="J3105" s="20" t="s">
        <v>29763</v>
      </c>
      <c r="K3105" s="24">
        <v>42513</v>
      </c>
      <c r="L3105" s="19">
        <v>0</v>
      </c>
      <c r="M3105" s="28">
        <v>219.95</v>
      </c>
      <c r="N3105" s="24"/>
    </row>
    <row r="3106" spans="1:14" hidden="1" x14ac:dyDescent="0.25">
      <c r="A3106" s="17" t="s">
        <v>29764</v>
      </c>
      <c r="B3106" s="20">
        <v>28203232</v>
      </c>
      <c r="C3106" s="20"/>
      <c r="D3106" s="20"/>
      <c r="E3106" s="17" t="s">
        <v>9725</v>
      </c>
      <c r="F3106" s="21" t="s">
        <v>41</v>
      </c>
      <c r="G3106" s="21" t="s">
        <v>205</v>
      </c>
      <c r="H3106" s="21" t="s">
        <v>206</v>
      </c>
      <c r="I3106" s="20" t="s">
        <v>9726</v>
      </c>
      <c r="J3106" s="20" t="s">
        <v>29765</v>
      </c>
      <c r="K3106" s="24">
        <v>42513</v>
      </c>
      <c r="L3106" s="19">
        <v>0</v>
      </c>
      <c r="M3106" s="28">
        <v>219.95</v>
      </c>
      <c r="N3106" s="24"/>
    </row>
    <row r="3107" spans="1:14" hidden="1" x14ac:dyDescent="0.25">
      <c r="B3107" s="20">
        <v>28203231</v>
      </c>
      <c r="C3107" s="20"/>
      <c r="D3107" s="20"/>
      <c r="E3107" s="17" t="s">
        <v>9727</v>
      </c>
      <c r="F3107" s="21" t="s">
        <v>41</v>
      </c>
      <c r="G3107" s="21" t="s">
        <v>205</v>
      </c>
      <c r="H3107" s="21" t="s">
        <v>206</v>
      </c>
      <c r="I3107" s="20" t="s">
        <v>9728</v>
      </c>
      <c r="J3107" s="20" t="s">
        <v>29766</v>
      </c>
      <c r="K3107" s="24">
        <v>42513</v>
      </c>
      <c r="L3107" s="19">
        <v>0</v>
      </c>
      <c r="M3107" s="28">
        <v>219.95</v>
      </c>
      <c r="N3107" s="24"/>
    </row>
    <row r="3108" spans="1:14" hidden="1" x14ac:dyDescent="0.25">
      <c r="A3108" s="17" t="s">
        <v>29767</v>
      </c>
      <c r="B3108" s="20">
        <v>28203234</v>
      </c>
      <c r="C3108" s="20"/>
      <c r="D3108" s="20"/>
      <c r="E3108" s="17" t="s">
        <v>9729</v>
      </c>
      <c r="F3108" s="21" t="s">
        <v>41</v>
      </c>
      <c r="G3108" s="21" t="s">
        <v>205</v>
      </c>
      <c r="H3108" s="21" t="s">
        <v>206</v>
      </c>
      <c r="I3108" s="20" t="s">
        <v>9730</v>
      </c>
      <c r="J3108" s="20" t="s">
        <v>29768</v>
      </c>
      <c r="K3108" s="24">
        <v>42513</v>
      </c>
      <c r="L3108" s="19">
        <v>0</v>
      </c>
      <c r="M3108" s="28">
        <v>219.95</v>
      </c>
      <c r="N3108" s="24"/>
    </row>
    <row r="3109" spans="1:14" hidden="1" x14ac:dyDescent="0.25">
      <c r="B3109" s="20">
        <v>28202867</v>
      </c>
      <c r="C3109" s="20"/>
      <c r="D3109" s="20"/>
      <c r="E3109" s="17" t="s">
        <v>9745</v>
      </c>
      <c r="F3109" s="21" t="s">
        <v>41</v>
      </c>
      <c r="G3109" s="21" t="s">
        <v>205</v>
      </c>
      <c r="H3109" s="21" t="s">
        <v>206</v>
      </c>
      <c r="I3109" s="20" t="s">
        <v>9746</v>
      </c>
      <c r="J3109" s="20" t="s">
        <v>29769</v>
      </c>
      <c r="K3109" s="24">
        <v>42513</v>
      </c>
      <c r="L3109" s="19">
        <v>0</v>
      </c>
      <c r="M3109" s="28">
        <v>219.95</v>
      </c>
      <c r="N3109" s="24"/>
    </row>
    <row r="3110" spans="1:14" hidden="1" x14ac:dyDescent="0.25">
      <c r="B3110" s="20">
        <v>28202868</v>
      </c>
      <c r="C3110" s="20"/>
      <c r="D3110" s="20"/>
      <c r="E3110" s="17" t="s">
        <v>9747</v>
      </c>
      <c r="F3110" s="21" t="s">
        <v>41</v>
      </c>
      <c r="G3110" s="21" t="s">
        <v>205</v>
      </c>
      <c r="H3110" s="21" t="s">
        <v>206</v>
      </c>
      <c r="I3110" s="20" t="s">
        <v>9748</v>
      </c>
      <c r="J3110" s="20" t="s">
        <v>29770</v>
      </c>
      <c r="K3110" s="24">
        <v>42513</v>
      </c>
      <c r="L3110" s="19">
        <v>0</v>
      </c>
      <c r="M3110" s="28">
        <v>219.95</v>
      </c>
      <c r="N3110" s="24"/>
    </row>
    <row r="3111" spans="1:14" hidden="1" x14ac:dyDescent="0.25">
      <c r="B3111" s="20">
        <v>28202869</v>
      </c>
      <c r="C3111" s="20"/>
      <c r="D3111" s="20"/>
      <c r="E3111" s="17" t="s">
        <v>9749</v>
      </c>
      <c r="F3111" s="21" t="s">
        <v>41</v>
      </c>
      <c r="G3111" s="21" t="s">
        <v>205</v>
      </c>
      <c r="H3111" s="21" t="s">
        <v>206</v>
      </c>
      <c r="I3111" s="20" t="s">
        <v>9750</v>
      </c>
      <c r="J3111" s="20" t="s">
        <v>29771</v>
      </c>
      <c r="K3111" s="24">
        <v>42262</v>
      </c>
      <c r="L3111" s="19">
        <v>0</v>
      </c>
      <c r="M3111" s="28">
        <v>219.95</v>
      </c>
      <c r="N3111" s="24"/>
    </row>
    <row r="3112" spans="1:14" hidden="1" x14ac:dyDescent="0.25">
      <c r="B3112" s="20">
        <v>28202865</v>
      </c>
      <c r="C3112" s="20"/>
      <c r="D3112" s="20"/>
      <c r="E3112" s="17" t="s">
        <v>9751</v>
      </c>
      <c r="F3112" s="21" t="s">
        <v>41</v>
      </c>
      <c r="G3112" s="21" t="s">
        <v>205</v>
      </c>
      <c r="H3112" s="21" t="s">
        <v>206</v>
      </c>
      <c r="I3112" s="20" t="s">
        <v>9752</v>
      </c>
      <c r="J3112" s="20" t="s">
        <v>29772</v>
      </c>
      <c r="K3112" s="24">
        <v>42513</v>
      </c>
      <c r="L3112" s="19">
        <v>0</v>
      </c>
      <c r="M3112" s="28">
        <v>219.95</v>
      </c>
      <c r="N3112" s="24"/>
    </row>
    <row r="3113" spans="1:14" hidden="1" x14ac:dyDescent="0.25">
      <c r="B3113" s="20">
        <v>28202864</v>
      </c>
      <c r="C3113" s="20"/>
      <c r="D3113" s="20"/>
      <c r="E3113" s="17" t="s">
        <v>9753</v>
      </c>
      <c r="F3113" s="21" t="s">
        <v>41</v>
      </c>
      <c r="G3113" s="21" t="s">
        <v>205</v>
      </c>
      <c r="H3113" s="21" t="s">
        <v>206</v>
      </c>
      <c r="I3113" s="20" t="s">
        <v>9754</v>
      </c>
      <c r="J3113" s="20" t="s">
        <v>29773</v>
      </c>
      <c r="K3113" s="24">
        <v>42513</v>
      </c>
      <c r="L3113" s="19">
        <v>0</v>
      </c>
      <c r="M3113" s="28">
        <v>219.95</v>
      </c>
      <c r="N3113" s="24"/>
    </row>
    <row r="3114" spans="1:14" hidden="1" x14ac:dyDescent="0.25">
      <c r="B3114" s="20">
        <v>28202863</v>
      </c>
      <c r="C3114" s="20"/>
      <c r="D3114" s="20"/>
      <c r="E3114" s="17" t="s">
        <v>9755</v>
      </c>
      <c r="F3114" s="21" t="s">
        <v>41</v>
      </c>
      <c r="G3114" s="21" t="s">
        <v>205</v>
      </c>
      <c r="H3114" s="21" t="s">
        <v>206</v>
      </c>
      <c r="I3114" s="20" t="s">
        <v>9756</v>
      </c>
      <c r="J3114" s="20" t="s">
        <v>29774</v>
      </c>
      <c r="K3114" s="24">
        <v>42513</v>
      </c>
      <c r="L3114" s="19">
        <v>0</v>
      </c>
      <c r="M3114" s="28">
        <v>219.95</v>
      </c>
      <c r="N3114" s="24"/>
    </row>
    <row r="3115" spans="1:14" hidden="1" x14ac:dyDescent="0.25">
      <c r="B3115" s="20">
        <v>28202866</v>
      </c>
      <c r="C3115" s="20"/>
      <c r="D3115" s="20"/>
      <c r="E3115" s="17" t="s">
        <v>9757</v>
      </c>
      <c r="F3115" s="21" t="s">
        <v>41</v>
      </c>
      <c r="G3115" s="21" t="s">
        <v>205</v>
      </c>
      <c r="H3115" s="21" t="s">
        <v>206</v>
      </c>
      <c r="I3115" s="20" t="s">
        <v>9758</v>
      </c>
      <c r="J3115" s="20" t="s">
        <v>29775</v>
      </c>
      <c r="K3115" s="24">
        <v>42513</v>
      </c>
      <c r="L3115" s="19">
        <v>0</v>
      </c>
      <c r="M3115" s="28">
        <v>219.95</v>
      </c>
      <c r="N3115" s="24"/>
    </row>
    <row r="3116" spans="1:14" hidden="1" x14ac:dyDescent="0.25">
      <c r="B3116" s="20">
        <v>28220742</v>
      </c>
      <c r="C3116" s="20"/>
      <c r="D3116" s="20"/>
      <c r="E3116" s="17" t="s">
        <v>7792</v>
      </c>
      <c r="F3116" s="21" t="s">
        <v>41</v>
      </c>
      <c r="G3116" s="21" t="s">
        <v>205</v>
      </c>
      <c r="H3116" s="21" t="s">
        <v>206</v>
      </c>
      <c r="I3116" s="20" t="s">
        <v>7793</v>
      </c>
      <c r="J3116" s="20" t="s">
        <v>29840</v>
      </c>
      <c r="K3116" s="24">
        <v>43282</v>
      </c>
      <c r="L3116" s="19">
        <v>0</v>
      </c>
      <c r="M3116" s="28">
        <v>269.95</v>
      </c>
      <c r="N3116" s="24">
        <v>43339</v>
      </c>
    </row>
    <row r="3117" spans="1:14" hidden="1" x14ac:dyDescent="0.25">
      <c r="B3117" s="20">
        <v>28220737</v>
      </c>
      <c r="C3117" s="20"/>
      <c r="D3117" s="20"/>
      <c r="E3117" s="17" t="s">
        <v>7802</v>
      </c>
      <c r="F3117" s="21" t="s">
        <v>41</v>
      </c>
      <c r="G3117" s="21" t="s">
        <v>205</v>
      </c>
      <c r="H3117" s="21" t="s">
        <v>206</v>
      </c>
      <c r="I3117" s="20" t="s">
        <v>7803</v>
      </c>
      <c r="J3117" s="20" t="s">
        <v>29841</v>
      </c>
      <c r="K3117" s="24">
        <v>43282</v>
      </c>
      <c r="L3117" s="19">
        <v>0</v>
      </c>
      <c r="M3117" s="28">
        <v>269.95</v>
      </c>
      <c r="N3117" s="24"/>
    </row>
    <row r="3118" spans="1:14" hidden="1" x14ac:dyDescent="0.25">
      <c r="B3118" s="20">
        <v>28220735</v>
      </c>
      <c r="C3118" s="20"/>
      <c r="D3118" s="20"/>
      <c r="E3118" s="17" t="s">
        <v>7804</v>
      </c>
      <c r="F3118" s="21" t="s">
        <v>41</v>
      </c>
      <c r="G3118" s="21" t="s">
        <v>205</v>
      </c>
      <c r="H3118" s="21" t="s">
        <v>206</v>
      </c>
      <c r="I3118" s="20" t="s">
        <v>7805</v>
      </c>
      <c r="J3118" s="20" t="s">
        <v>29842</v>
      </c>
      <c r="K3118" s="24">
        <v>43282</v>
      </c>
      <c r="L3118" s="19">
        <v>0</v>
      </c>
      <c r="M3118" s="28">
        <v>269.95</v>
      </c>
      <c r="N3118" s="24"/>
    </row>
    <row r="3119" spans="1:14" hidden="1" x14ac:dyDescent="0.25">
      <c r="B3119" s="20">
        <v>28220734</v>
      </c>
      <c r="C3119" s="20"/>
      <c r="D3119" s="20"/>
      <c r="E3119" s="17" t="s">
        <v>7806</v>
      </c>
      <c r="F3119" s="21" t="s">
        <v>41</v>
      </c>
      <c r="G3119" s="21" t="s">
        <v>205</v>
      </c>
      <c r="H3119" s="21" t="s">
        <v>206</v>
      </c>
      <c r="I3119" s="20" t="s">
        <v>7807</v>
      </c>
      <c r="J3119" s="20" t="s">
        <v>29843</v>
      </c>
      <c r="K3119" s="24">
        <v>43282</v>
      </c>
      <c r="L3119" s="19">
        <v>0</v>
      </c>
      <c r="M3119" s="28">
        <v>269.95</v>
      </c>
      <c r="N3119" s="24"/>
    </row>
    <row r="3120" spans="1:14" hidden="1" x14ac:dyDescent="0.25">
      <c r="B3120" s="20">
        <v>28220733</v>
      </c>
      <c r="C3120" s="20"/>
      <c r="D3120" s="20"/>
      <c r="E3120" s="17" t="s">
        <v>7808</v>
      </c>
      <c r="F3120" s="21" t="s">
        <v>41</v>
      </c>
      <c r="G3120" s="21" t="s">
        <v>205</v>
      </c>
      <c r="H3120" s="21" t="s">
        <v>206</v>
      </c>
      <c r="I3120" s="20" t="s">
        <v>7809</v>
      </c>
      <c r="J3120" s="20" t="s">
        <v>29844</v>
      </c>
      <c r="K3120" s="24">
        <v>43282</v>
      </c>
      <c r="L3120" s="19">
        <v>0</v>
      </c>
      <c r="M3120" s="28">
        <v>269.95</v>
      </c>
      <c r="N3120" s="24"/>
    </row>
    <row r="3121" spans="2:14" hidden="1" x14ac:dyDescent="0.25">
      <c r="B3121" s="20">
        <v>28220736</v>
      </c>
      <c r="C3121" s="20"/>
      <c r="D3121" s="20"/>
      <c r="E3121" s="17" t="s">
        <v>7810</v>
      </c>
      <c r="F3121" s="21" t="s">
        <v>41</v>
      </c>
      <c r="G3121" s="21" t="s">
        <v>205</v>
      </c>
      <c r="H3121" s="21" t="s">
        <v>206</v>
      </c>
      <c r="I3121" s="20" t="s">
        <v>7811</v>
      </c>
      <c r="J3121" s="20" t="s">
        <v>29845</v>
      </c>
      <c r="K3121" s="24">
        <v>43282</v>
      </c>
      <c r="L3121" s="19">
        <v>0</v>
      </c>
      <c r="M3121" s="28">
        <v>269.95</v>
      </c>
      <c r="N3121" s="24"/>
    </row>
    <row r="3122" spans="2:14" hidden="1" x14ac:dyDescent="0.25">
      <c r="B3122" s="20">
        <v>28220732</v>
      </c>
      <c r="C3122" s="20"/>
      <c r="D3122" s="20"/>
      <c r="E3122" s="17" t="s">
        <v>7567</v>
      </c>
      <c r="F3122" s="21" t="s">
        <v>41</v>
      </c>
      <c r="G3122" s="21" t="s">
        <v>205</v>
      </c>
      <c r="H3122" s="21" t="s">
        <v>206</v>
      </c>
      <c r="I3122" s="20" t="s">
        <v>7568</v>
      </c>
      <c r="J3122" s="20" t="s">
        <v>29846</v>
      </c>
      <c r="K3122" s="24">
        <v>42513</v>
      </c>
      <c r="L3122" s="19">
        <v>0</v>
      </c>
      <c r="M3122" s="28">
        <v>349.95</v>
      </c>
      <c r="N3122" s="24"/>
    </row>
    <row r="3123" spans="2:14" hidden="1" x14ac:dyDescent="0.25">
      <c r="B3123" s="20">
        <v>28220730</v>
      </c>
      <c r="C3123" s="20"/>
      <c r="D3123" s="20"/>
      <c r="E3123" s="17" t="s">
        <v>7569</v>
      </c>
      <c r="F3123" s="21" t="s">
        <v>41</v>
      </c>
      <c r="G3123" s="21" t="s">
        <v>205</v>
      </c>
      <c r="H3123" s="21" t="s">
        <v>206</v>
      </c>
      <c r="I3123" s="20" t="s">
        <v>7570</v>
      </c>
      <c r="J3123" s="20" t="s">
        <v>29847</v>
      </c>
      <c r="K3123" s="24">
        <v>42513</v>
      </c>
      <c r="L3123" s="19">
        <v>0</v>
      </c>
      <c r="M3123" s="28">
        <v>349.95</v>
      </c>
      <c r="N3123" s="24"/>
    </row>
    <row r="3124" spans="2:14" hidden="1" x14ac:dyDescent="0.25">
      <c r="B3124" s="20">
        <v>28220729</v>
      </c>
      <c r="C3124" s="20"/>
      <c r="D3124" s="20"/>
      <c r="E3124" s="17" t="s">
        <v>7571</v>
      </c>
      <c r="F3124" s="21" t="s">
        <v>41</v>
      </c>
      <c r="G3124" s="21" t="s">
        <v>205</v>
      </c>
      <c r="H3124" s="21" t="s">
        <v>206</v>
      </c>
      <c r="I3124" s="20" t="s">
        <v>7572</v>
      </c>
      <c r="J3124" s="20" t="s">
        <v>29848</v>
      </c>
      <c r="K3124" s="24">
        <v>42513</v>
      </c>
      <c r="L3124" s="19">
        <v>0</v>
      </c>
      <c r="M3124" s="28">
        <v>349.95</v>
      </c>
      <c r="N3124" s="24"/>
    </row>
    <row r="3125" spans="2:14" hidden="1" x14ac:dyDescent="0.25">
      <c r="B3125" s="20">
        <v>28220728</v>
      </c>
      <c r="C3125" s="20"/>
      <c r="D3125" s="20"/>
      <c r="E3125" s="17" t="s">
        <v>7573</v>
      </c>
      <c r="F3125" s="21" t="s">
        <v>41</v>
      </c>
      <c r="G3125" s="21" t="s">
        <v>205</v>
      </c>
      <c r="H3125" s="21" t="s">
        <v>206</v>
      </c>
      <c r="I3125" s="20" t="s">
        <v>7574</v>
      </c>
      <c r="J3125" s="20" t="s">
        <v>29849</v>
      </c>
      <c r="K3125" s="24">
        <v>42513</v>
      </c>
      <c r="L3125" s="19">
        <v>0</v>
      </c>
      <c r="M3125" s="28">
        <v>349.95</v>
      </c>
      <c r="N3125" s="24"/>
    </row>
    <row r="3126" spans="2:14" hidden="1" x14ac:dyDescent="0.25">
      <c r="B3126" s="20">
        <v>28220731</v>
      </c>
      <c r="C3126" s="20"/>
      <c r="D3126" s="20"/>
      <c r="E3126" s="17" t="s">
        <v>7575</v>
      </c>
      <c r="F3126" s="21" t="s">
        <v>41</v>
      </c>
      <c r="G3126" s="21" t="s">
        <v>205</v>
      </c>
      <c r="H3126" s="21" t="s">
        <v>206</v>
      </c>
      <c r="I3126" s="20" t="s">
        <v>7576</v>
      </c>
      <c r="J3126" s="20" t="s">
        <v>29850</v>
      </c>
      <c r="K3126" s="24">
        <v>42513</v>
      </c>
      <c r="L3126" s="19">
        <v>0</v>
      </c>
      <c r="M3126" s="28">
        <v>349.95</v>
      </c>
      <c r="N3126" s="24"/>
    </row>
    <row r="3127" spans="2:14" hidden="1" x14ac:dyDescent="0.25">
      <c r="B3127" s="20">
        <v>28220679</v>
      </c>
      <c r="C3127" s="20"/>
      <c r="D3127" s="20"/>
      <c r="E3127" s="17" t="s">
        <v>7527</v>
      </c>
      <c r="F3127" s="21" t="s">
        <v>41</v>
      </c>
      <c r="G3127" s="21" t="s">
        <v>205</v>
      </c>
      <c r="H3127" s="21" t="s">
        <v>206</v>
      </c>
      <c r="I3127" s="20" t="s">
        <v>7528</v>
      </c>
      <c r="J3127" s="20" t="s">
        <v>29851</v>
      </c>
      <c r="K3127" s="24">
        <v>43617</v>
      </c>
      <c r="L3127" s="19">
        <v>0</v>
      </c>
      <c r="M3127" s="28">
        <v>289.95</v>
      </c>
      <c r="N3127" s="24"/>
    </row>
    <row r="3128" spans="2:14" hidden="1" x14ac:dyDescent="0.25">
      <c r="B3128" s="20">
        <v>28220677</v>
      </c>
      <c r="C3128" s="20"/>
      <c r="D3128" s="20"/>
      <c r="E3128" s="17" t="s">
        <v>7529</v>
      </c>
      <c r="F3128" s="21" t="s">
        <v>41</v>
      </c>
      <c r="G3128" s="21" t="s">
        <v>205</v>
      </c>
      <c r="H3128" s="21" t="s">
        <v>206</v>
      </c>
      <c r="I3128" s="20" t="s">
        <v>7530</v>
      </c>
      <c r="J3128" s="20" t="s">
        <v>29852</v>
      </c>
      <c r="K3128" s="24">
        <v>43617</v>
      </c>
      <c r="L3128" s="19">
        <v>0</v>
      </c>
      <c r="M3128" s="28">
        <v>289.95</v>
      </c>
      <c r="N3128" s="24"/>
    </row>
    <row r="3129" spans="2:14" hidden="1" x14ac:dyDescent="0.25">
      <c r="B3129" s="20">
        <v>28220676</v>
      </c>
      <c r="C3129" s="20"/>
      <c r="D3129" s="20"/>
      <c r="E3129" s="17" t="s">
        <v>7532</v>
      </c>
      <c r="F3129" s="21" t="s">
        <v>41</v>
      </c>
      <c r="G3129" s="21" t="s">
        <v>205</v>
      </c>
      <c r="H3129" s="21" t="s">
        <v>206</v>
      </c>
      <c r="I3129" s="20" t="s">
        <v>7533</v>
      </c>
      <c r="J3129" s="20" t="s">
        <v>29853</v>
      </c>
      <c r="K3129" s="24">
        <v>43617</v>
      </c>
      <c r="L3129" s="19">
        <v>0</v>
      </c>
      <c r="M3129" s="28">
        <v>289.95</v>
      </c>
      <c r="N3129" s="24"/>
    </row>
    <row r="3130" spans="2:14" hidden="1" x14ac:dyDescent="0.25">
      <c r="B3130" s="20">
        <v>28220675</v>
      </c>
      <c r="C3130" s="20"/>
      <c r="D3130" s="20"/>
      <c r="E3130" s="17" t="s">
        <v>7535</v>
      </c>
      <c r="F3130" s="21" t="s">
        <v>41</v>
      </c>
      <c r="G3130" s="21" t="s">
        <v>205</v>
      </c>
      <c r="H3130" s="21" t="s">
        <v>206</v>
      </c>
      <c r="I3130" s="20" t="s">
        <v>7536</v>
      </c>
      <c r="J3130" s="20" t="s">
        <v>29854</v>
      </c>
      <c r="K3130" s="24">
        <v>43617</v>
      </c>
      <c r="L3130" s="19">
        <v>0</v>
      </c>
      <c r="M3130" s="28">
        <v>289.95</v>
      </c>
      <c r="N3130" s="24"/>
    </row>
    <row r="3131" spans="2:14" hidden="1" x14ac:dyDescent="0.25">
      <c r="B3131" s="20">
        <v>28220678</v>
      </c>
      <c r="C3131" s="20"/>
      <c r="D3131" s="20"/>
      <c r="E3131" s="17" t="s">
        <v>7538</v>
      </c>
      <c r="F3131" s="21" t="s">
        <v>41</v>
      </c>
      <c r="G3131" s="21" t="s">
        <v>205</v>
      </c>
      <c r="H3131" s="21" t="s">
        <v>206</v>
      </c>
      <c r="I3131" s="20" t="s">
        <v>7539</v>
      </c>
      <c r="J3131" s="20" t="s">
        <v>29855</v>
      </c>
      <c r="K3131" s="24">
        <v>43617</v>
      </c>
      <c r="L3131" s="19">
        <v>0</v>
      </c>
      <c r="M3131" s="28">
        <v>289.95</v>
      </c>
      <c r="N3131" s="24"/>
    </row>
    <row r="3132" spans="2:14" hidden="1" x14ac:dyDescent="0.25">
      <c r="B3132" s="20">
        <v>28220684</v>
      </c>
      <c r="C3132" s="20"/>
      <c r="D3132" s="20"/>
      <c r="E3132" s="17" t="s">
        <v>7542</v>
      </c>
      <c r="F3132" s="21" t="s">
        <v>41</v>
      </c>
      <c r="G3132" s="21" t="s">
        <v>205</v>
      </c>
      <c r="H3132" s="21" t="s">
        <v>206</v>
      </c>
      <c r="I3132" s="20" t="s">
        <v>7543</v>
      </c>
      <c r="J3132" s="20" t="s">
        <v>29856</v>
      </c>
      <c r="K3132" s="24">
        <v>43617</v>
      </c>
      <c r="L3132" s="19">
        <v>0</v>
      </c>
      <c r="M3132" s="28">
        <v>289.95</v>
      </c>
      <c r="N3132" s="24"/>
    </row>
    <row r="3133" spans="2:14" hidden="1" x14ac:dyDescent="0.25">
      <c r="B3133" s="20">
        <v>28220682</v>
      </c>
      <c r="C3133" s="20"/>
      <c r="D3133" s="20"/>
      <c r="E3133" s="17" t="s">
        <v>7544</v>
      </c>
      <c r="F3133" s="21" t="s">
        <v>41</v>
      </c>
      <c r="G3133" s="21" t="s">
        <v>205</v>
      </c>
      <c r="H3133" s="21" t="s">
        <v>206</v>
      </c>
      <c r="I3133" s="20" t="s">
        <v>7545</v>
      </c>
      <c r="J3133" s="20" t="s">
        <v>29857</v>
      </c>
      <c r="K3133" s="24">
        <v>43617</v>
      </c>
      <c r="L3133" s="19">
        <v>0</v>
      </c>
      <c r="M3133" s="28">
        <v>289.95</v>
      </c>
      <c r="N3133" s="24"/>
    </row>
    <row r="3134" spans="2:14" hidden="1" x14ac:dyDescent="0.25">
      <c r="B3134" s="20">
        <v>28220681</v>
      </c>
      <c r="C3134" s="20"/>
      <c r="D3134" s="20"/>
      <c r="E3134" s="17" t="s">
        <v>7546</v>
      </c>
      <c r="F3134" s="21" t="s">
        <v>41</v>
      </c>
      <c r="G3134" s="21" t="s">
        <v>205</v>
      </c>
      <c r="H3134" s="21" t="s">
        <v>206</v>
      </c>
      <c r="I3134" s="20" t="s">
        <v>7547</v>
      </c>
      <c r="J3134" s="20" t="s">
        <v>29858</v>
      </c>
      <c r="K3134" s="24">
        <v>43617</v>
      </c>
      <c r="L3134" s="19">
        <v>0</v>
      </c>
      <c r="M3134" s="28">
        <v>289.95</v>
      </c>
      <c r="N3134" s="24"/>
    </row>
    <row r="3135" spans="2:14" hidden="1" x14ac:dyDescent="0.25">
      <c r="B3135" s="20">
        <v>28220680</v>
      </c>
      <c r="C3135" s="20"/>
      <c r="D3135" s="20"/>
      <c r="E3135" s="17" t="s">
        <v>7548</v>
      </c>
      <c r="F3135" s="21" t="s">
        <v>41</v>
      </c>
      <c r="G3135" s="21" t="s">
        <v>205</v>
      </c>
      <c r="H3135" s="21" t="s">
        <v>206</v>
      </c>
      <c r="I3135" s="20" t="s">
        <v>7549</v>
      </c>
      <c r="J3135" s="20" t="s">
        <v>29859</v>
      </c>
      <c r="K3135" s="24">
        <v>43617</v>
      </c>
      <c r="L3135" s="19">
        <v>0</v>
      </c>
      <c r="M3135" s="28">
        <v>289.95</v>
      </c>
      <c r="N3135" s="24"/>
    </row>
    <row r="3136" spans="2:14" hidden="1" x14ac:dyDescent="0.25">
      <c r="B3136" s="20">
        <v>28220683</v>
      </c>
      <c r="C3136" s="20"/>
      <c r="D3136" s="20"/>
      <c r="E3136" s="17" t="s">
        <v>7550</v>
      </c>
      <c r="F3136" s="21" t="s">
        <v>41</v>
      </c>
      <c r="G3136" s="21" t="s">
        <v>205</v>
      </c>
      <c r="H3136" s="21" t="s">
        <v>206</v>
      </c>
      <c r="I3136" s="20" t="s">
        <v>7551</v>
      </c>
      <c r="J3136" s="20" t="s">
        <v>29860</v>
      </c>
      <c r="K3136" s="24">
        <v>43617</v>
      </c>
      <c r="L3136" s="19">
        <v>0</v>
      </c>
      <c r="M3136" s="28">
        <v>289.95</v>
      </c>
      <c r="N3136" s="24"/>
    </row>
    <row r="3137" spans="2:14" hidden="1" x14ac:dyDescent="0.25">
      <c r="B3137" s="20">
        <v>28220216</v>
      </c>
      <c r="C3137" s="20"/>
      <c r="D3137" s="20"/>
      <c r="E3137" s="17" t="s">
        <v>7914</v>
      </c>
      <c r="F3137" s="21" t="s">
        <v>41</v>
      </c>
      <c r="G3137" s="21" t="s">
        <v>205</v>
      </c>
      <c r="H3137" s="21" t="s">
        <v>206</v>
      </c>
      <c r="I3137" s="20" t="s">
        <v>7915</v>
      </c>
      <c r="J3137" s="20" t="s">
        <v>29871</v>
      </c>
      <c r="K3137" s="24">
        <v>41892</v>
      </c>
      <c r="L3137" s="19">
        <v>0</v>
      </c>
      <c r="M3137" s="28">
        <v>289.95</v>
      </c>
      <c r="N3137" s="24"/>
    </row>
    <row r="3138" spans="2:14" hidden="1" x14ac:dyDescent="0.25">
      <c r="B3138" s="20">
        <v>28220214</v>
      </c>
      <c r="C3138" s="20"/>
      <c r="D3138" s="20"/>
      <c r="E3138" s="17" t="s">
        <v>7916</v>
      </c>
      <c r="F3138" s="21" t="s">
        <v>41</v>
      </c>
      <c r="G3138" s="21" t="s">
        <v>205</v>
      </c>
      <c r="H3138" s="21" t="s">
        <v>206</v>
      </c>
      <c r="I3138" s="20" t="s">
        <v>7917</v>
      </c>
      <c r="J3138" s="20" t="s">
        <v>29872</v>
      </c>
      <c r="K3138" s="24">
        <v>41892</v>
      </c>
      <c r="L3138" s="19">
        <v>0</v>
      </c>
      <c r="M3138" s="28">
        <v>289.95</v>
      </c>
      <c r="N3138" s="24"/>
    </row>
    <row r="3139" spans="2:14" hidden="1" x14ac:dyDescent="0.25">
      <c r="B3139" s="20">
        <v>28220215</v>
      </c>
      <c r="C3139" s="20"/>
      <c r="D3139" s="20"/>
      <c r="E3139" s="17" t="s">
        <v>7918</v>
      </c>
      <c r="F3139" s="21" t="s">
        <v>41</v>
      </c>
      <c r="G3139" s="21" t="s">
        <v>205</v>
      </c>
      <c r="H3139" s="21" t="s">
        <v>206</v>
      </c>
      <c r="I3139" s="20" t="s">
        <v>7919</v>
      </c>
      <c r="J3139" s="20" t="s">
        <v>29873</v>
      </c>
      <c r="K3139" s="24">
        <v>41892</v>
      </c>
      <c r="L3139" s="19">
        <v>0</v>
      </c>
      <c r="M3139" s="28">
        <v>289.95</v>
      </c>
      <c r="N3139" s="24"/>
    </row>
    <row r="3140" spans="2:14" hidden="1" x14ac:dyDescent="0.25">
      <c r="B3140" s="20">
        <v>28220222</v>
      </c>
      <c r="C3140" s="20"/>
      <c r="D3140" s="20"/>
      <c r="E3140" s="17" t="s">
        <v>7910</v>
      </c>
      <c r="F3140" s="21" t="s">
        <v>41</v>
      </c>
      <c r="G3140" s="21" t="s">
        <v>205</v>
      </c>
      <c r="H3140" s="21" t="s">
        <v>206</v>
      </c>
      <c r="I3140" s="20" t="s">
        <v>7911</v>
      </c>
      <c r="J3140" s="20" t="s">
        <v>29874</v>
      </c>
      <c r="K3140" s="24">
        <v>41892</v>
      </c>
      <c r="L3140" s="19">
        <v>0</v>
      </c>
      <c r="M3140" s="28">
        <v>289.95</v>
      </c>
      <c r="N3140" s="24"/>
    </row>
    <row r="3141" spans="2:14" hidden="1" x14ac:dyDescent="0.25">
      <c r="B3141" s="20">
        <v>28220220</v>
      </c>
      <c r="C3141" s="20"/>
      <c r="D3141" s="20"/>
      <c r="E3141" s="17" t="s">
        <v>7912</v>
      </c>
      <c r="F3141" s="21" t="s">
        <v>41</v>
      </c>
      <c r="G3141" s="21" t="s">
        <v>205</v>
      </c>
      <c r="H3141" s="21" t="s">
        <v>206</v>
      </c>
      <c r="I3141" s="20" t="s">
        <v>7913</v>
      </c>
      <c r="J3141" s="20" t="s">
        <v>29875</v>
      </c>
      <c r="K3141" s="24">
        <v>41892</v>
      </c>
      <c r="L3141" s="19">
        <v>0</v>
      </c>
      <c r="M3141" s="28">
        <v>289.95</v>
      </c>
      <c r="N3141" s="24"/>
    </row>
    <row r="3142" spans="2:14" hidden="1" x14ac:dyDescent="0.25">
      <c r="B3142" s="20">
        <v>28220844</v>
      </c>
      <c r="C3142" s="20"/>
      <c r="D3142" s="20"/>
      <c r="E3142" s="17" t="s">
        <v>7507</v>
      </c>
      <c r="F3142" s="21" t="s">
        <v>41</v>
      </c>
      <c r="G3142" s="21" t="s">
        <v>205</v>
      </c>
      <c r="H3142" s="21" t="s">
        <v>206</v>
      </c>
      <c r="I3142" s="20" t="s">
        <v>7508</v>
      </c>
      <c r="J3142" s="20" t="s">
        <v>29876</v>
      </c>
      <c r="K3142" s="24">
        <v>42975</v>
      </c>
      <c r="L3142" s="19">
        <v>0</v>
      </c>
      <c r="M3142" s="28">
        <v>319.95</v>
      </c>
      <c r="N3142" s="24"/>
    </row>
    <row r="3143" spans="2:14" hidden="1" x14ac:dyDescent="0.25">
      <c r="B3143" s="20">
        <v>28220842</v>
      </c>
      <c r="C3143" s="20"/>
      <c r="D3143" s="20"/>
      <c r="E3143" s="17" t="s">
        <v>7509</v>
      </c>
      <c r="F3143" s="21" t="s">
        <v>41</v>
      </c>
      <c r="G3143" s="21" t="s">
        <v>205</v>
      </c>
      <c r="H3143" s="21" t="s">
        <v>206</v>
      </c>
      <c r="I3143" s="20" t="s">
        <v>7510</v>
      </c>
      <c r="J3143" s="20" t="s">
        <v>29877</v>
      </c>
      <c r="K3143" s="24">
        <v>42975</v>
      </c>
      <c r="L3143" s="19">
        <v>0</v>
      </c>
      <c r="M3143" s="28">
        <v>319.95</v>
      </c>
      <c r="N3143" s="24"/>
    </row>
    <row r="3144" spans="2:14" hidden="1" x14ac:dyDescent="0.25">
      <c r="B3144" s="20">
        <v>28220841</v>
      </c>
      <c r="C3144" s="20"/>
      <c r="D3144" s="20"/>
      <c r="E3144" s="17" t="s">
        <v>7511</v>
      </c>
      <c r="F3144" s="21" t="s">
        <v>41</v>
      </c>
      <c r="G3144" s="21" t="s">
        <v>205</v>
      </c>
      <c r="H3144" s="21" t="s">
        <v>206</v>
      </c>
      <c r="I3144" s="20" t="s">
        <v>7512</v>
      </c>
      <c r="J3144" s="20" t="s">
        <v>29878</v>
      </c>
      <c r="K3144" s="24">
        <v>42975</v>
      </c>
      <c r="L3144" s="19">
        <v>0</v>
      </c>
      <c r="M3144" s="28">
        <v>319.95</v>
      </c>
      <c r="N3144" s="24"/>
    </row>
    <row r="3145" spans="2:14" hidden="1" x14ac:dyDescent="0.25">
      <c r="B3145" s="20">
        <v>28220840</v>
      </c>
      <c r="C3145" s="20"/>
      <c r="D3145" s="20"/>
      <c r="E3145" s="17" t="s">
        <v>7513</v>
      </c>
      <c r="F3145" s="21" t="s">
        <v>41</v>
      </c>
      <c r="G3145" s="21" t="s">
        <v>205</v>
      </c>
      <c r="H3145" s="21" t="s">
        <v>206</v>
      </c>
      <c r="I3145" s="20" t="s">
        <v>7514</v>
      </c>
      <c r="J3145" s="20" t="s">
        <v>29879</v>
      </c>
      <c r="K3145" s="24">
        <v>42975</v>
      </c>
      <c r="L3145" s="19">
        <v>0</v>
      </c>
      <c r="M3145" s="28">
        <v>319.95</v>
      </c>
      <c r="N3145" s="24"/>
    </row>
    <row r="3146" spans="2:14" hidden="1" x14ac:dyDescent="0.25">
      <c r="B3146" s="20">
        <v>28220843</v>
      </c>
      <c r="C3146" s="20"/>
      <c r="D3146" s="20"/>
      <c r="E3146" s="17" t="s">
        <v>7515</v>
      </c>
      <c r="F3146" s="21" t="s">
        <v>41</v>
      </c>
      <c r="G3146" s="21" t="s">
        <v>205</v>
      </c>
      <c r="H3146" s="21" t="s">
        <v>206</v>
      </c>
      <c r="I3146" s="20" t="s">
        <v>7516</v>
      </c>
      <c r="J3146" s="20" t="s">
        <v>29880</v>
      </c>
      <c r="K3146" s="24">
        <v>42975</v>
      </c>
      <c r="L3146" s="19">
        <v>0</v>
      </c>
      <c r="M3146" s="28">
        <v>319.95</v>
      </c>
      <c r="N3146" s="24"/>
    </row>
    <row r="3147" spans="2:14" hidden="1" x14ac:dyDescent="0.25">
      <c r="B3147" s="20">
        <v>28220849</v>
      </c>
      <c r="C3147" s="20"/>
      <c r="D3147" s="20"/>
      <c r="E3147" s="17" t="s">
        <v>7517</v>
      </c>
      <c r="F3147" s="21" t="s">
        <v>41</v>
      </c>
      <c r="G3147" s="21" t="s">
        <v>205</v>
      </c>
      <c r="H3147" s="21" t="s">
        <v>206</v>
      </c>
      <c r="I3147" s="20" t="s">
        <v>7518</v>
      </c>
      <c r="J3147" s="20" t="s">
        <v>29881</v>
      </c>
      <c r="K3147" s="24">
        <v>42975</v>
      </c>
      <c r="L3147" s="19">
        <v>0</v>
      </c>
      <c r="M3147" s="28">
        <v>319.95</v>
      </c>
      <c r="N3147" s="24"/>
    </row>
    <row r="3148" spans="2:14" hidden="1" x14ac:dyDescent="0.25">
      <c r="B3148" s="20">
        <v>28220847</v>
      </c>
      <c r="C3148" s="20"/>
      <c r="D3148" s="20"/>
      <c r="E3148" s="17" t="s">
        <v>7519</v>
      </c>
      <c r="F3148" s="21" t="s">
        <v>41</v>
      </c>
      <c r="G3148" s="21" t="s">
        <v>205</v>
      </c>
      <c r="H3148" s="21" t="s">
        <v>206</v>
      </c>
      <c r="I3148" s="20" t="s">
        <v>7520</v>
      </c>
      <c r="J3148" s="20" t="s">
        <v>29882</v>
      </c>
      <c r="K3148" s="24">
        <v>42975</v>
      </c>
      <c r="L3148" s="19">
        <v>0</v>
      </c>
      <c r="M3148" s="28">
        <v>319.95</v>
      </c>
      <c r="N3148" s="24"/>
    </row>
    <row r="3149" spans="2:14" hidden="1" x14ac:dyDescent="0.25">
      <c r="B3149" s="20">
        <v>28220846</v>
      </c>
      <c r="C3149" s="20"/>
      <c r="D3149" s="20"/>
      <c r="E3149" s="17" t="s">
        <v>7521</v>
      </c>
      <c r="F3149" s="21" t="s">
        <v>41</v>
      </c>
      <c r="G3149" s="21" t="s">
        <v>205</v>
      </c>
      <c r="H3149" s="21" t="s">
        <v>206</v>
      </c>
      <c r="I3149" s="20" t="s">
        <v>7522</v>
      </c>
      <c r="J3149" s="20" t="s">
        <v>29883</v>
      </c>
      <c r="K3149" s="24">
        <v>42975</v>
      </c>
      <c r="L3149" s="19">
        <v>0</v>
      </c>
      <c r="M3149" s="28">
        <v>319.95</v>
      </c>
      <c r="N3149" s="24"/>
    </row>
    <row r="3150" spans="2:14" hidden="1" x14ac:dyDescent="0.25">
      <c r="B3150" s="20">
        <v>28220845</v>
      </c>
      <c r="C3150" s="20"/>
      <c r="D3150" s="20"/>
      <c r="E3150" s="17" t="s">
        <v>7523</v>
      </c>
      <c r="F3150" s="21" t="s">
        <v>41</v>
      </c>
      <c r="G3150" s="21" t="s">
        <v>205</v>
      </c>
      <c r="H3150" s="21" t="s">
        <v>206</v>
      </c>
      <c r="I3150" s="20" t="s">
        <v>7524</v>
      </c>
      <c r="J3150" s="20" t="s">
        <v>29884</v>
      </c>
      <c r="K3150" s="24">
        <v>42975</v>
      </c>
      <c r="L3150" s="19">
        <v>0</v>
      </c>
      <c r="M3150" s="28">
        <v>319.95</v>
      </c>
      <c r="N3150" s="24"/>
    </row>
    <row r="3151" spans="2:14" hidden="1" x14ac:dyDescent="0.25">
      <c r="B3151" s="20">
        <v>28220848</v>
      </c>
      <c r="C3151" s="20"/>
      <c r="D3151" s="20"/>
      <c r="E3151" s="17" t="s">
        <v>7525</v>
      </c>
      <c r="F3151" s="21" t="s">
        <v>41</v>
      </c>
      <c r="G3151" s="21" t="s">
        <v>205</v>
      </c>
      <c r="H3151" s="21" t="s">
        <v>206</v>
      </c>
      <c r="I3151" s="20" t="s">
        <v>7526</v>
      </c>
      <c r="J3151" s="20" t="s">
        <v>29885</v>
      </c>
      <c r="K3151" s="24">
        <v>42975</v>
      </c>
      <c r="L3151" s="19">
        <v>0</v>
      </c>
      <c r="M3151" s="28">
        <v>319.95</v>
      </c>
      <c r="N3151" s="24"/>
    </row>
    <row r="3152" spans="2:14" hidden="1" x14ac:dyDescent="0.25">
      <c r="B3152" s="20">
        <v>28210470</v>
      </c>
      <c r="C3152" s="20"/>
      <c r="D3152" s="20"/>
      <c r="E3152" s="17" t="s">
        <v>11607</v>
      </c>
      <c r="F3152" s="21" t="s">
        <v>41</v>
      </c>
      <c r="G3152" s="21" t="s">
        <v>205</v>
      </c>
      <c r="H3152" s="21" t="s">
        <v>206</v>
      </c>
      <c r="I3152" s="20" t="s">
        <v>11608</v>
      </c>
      <c r="J3152" s="20" t="s">
        <v>29886</v>
      </c>
      <c r="K3152" s="24">
        <v>42513</v>
      </c>
      <c r="L3152" s="19">
        <v>0</v>
      </c>
      <c r="M3152" s="28">
        <v>229.95</v>
      </c>
      <c r="N3152" s="24"/>
    </row>
    <row r="3153" spans="2:14" hidden="1" x14ac:dyDescent="0.25">
      <c r="B3153" s="20">
        <v>28210471</v>
      </c>
      <c r="C3153" s="20"/>
      <c r="D3153" s="20"/>
      <c r="E3153" s="17" t="s">
        <v>11609</v>
      </c>
      <c r="F3153" s="21" t="s">
        <v>41</v>
      </c>
      <c r="G3153" s="21" t="s">
        <v>205</v>
      </c>
      <c r="H3153" s="21" t="s">
        <v>206</v>
      </c>
      <c r="I3153" s="20" t="s">
        <v>11610</v>
      </c>
      <c r="J3153" s="20" t="s">
        <v>29887</v>
      </c>
      <c r="K3153" s="24">
        <v>42513</v>
      </c>
      <c r="L3153" s="19">
        <v>0</v>
      </c>
      <c r="M3153" s="28">
        <v>229.95</v>
      </c>
      <c r="N3153" s="24"/>
    </row>
    <row r="3154" spans="2:14" hidden="1" x14ac:dyDescent="0.25">
      <c r="B3154" s="20">
        <v>28210468</v>
      </c>
      <c r="C3154" s="20"/>
      <c r="D3154" s="20"/>
      <c r="E3154" s="17" t="s">
        <v>11611</v>
      </c>
      <c r="F3154" s="21" t="s">
        <v>41</v>
      </c>
      <c r="G3154" s="21" t="s">
        <v>205</v>
      </c>
      <c r="H3154" s="21" t="s">
        <v>206</v>
      </c>
      <c r="I3154" s="20" t="s">
        <v>11612</v>
      </c>
      <c r="J3154" s="20" t="s">
        <v>29888</v>
      </c>
      <c r="K3154" s="24">
        <v>42513</v>
      </c>
      <c r="L3154" s="19">
        <v>0</v>
      </c>
      <c r="M3154" s="28">
        <v>229.95</v>
      </c>
      <c r="N3154" s="24"/>
    </row>
    <row r="3155" spans="2:14" hidden="1" x14ac:dyDescent="0.25">
      <c r="B3155" s="20">
        <v>28210469</v>
      </c>
      <c r="C3155" s="20"/>
      <c r="D3155" s="20"/>
      <c r="E3155" s="17" t="s">
        <v>11613</v>
      </c>
      <c r="F3155" s="21" t="s">
        <v>41</v>
      </c>
      <c r="G3155" s="21" t="s">
        <v>205</v>
      </c>
      <c r="H3155" s="21" t="s">
        <v>206</v>
      </c>
      <c r="I3155" s="20" t="s">
        <v>11614</v>
      </c>
      <c r="J3155" s="20" t="s">
        <v>29889</v>
      </c>
      <c r="K3155" s="24">
        <v>42513</v>
      </c>
      <c r="L3155" s="19">
        <v>0</v>
      </c>
      <c r="M3155" s="28">
        <v>229.95</v>
      </c>
      <c r="N3155" s="24"/>
    </row>
    <row r="3156" spans="2:14" hidden="1" x14ac:dyDescent="0.25">
      <c r="B3156" s="20">
        <v>28210447</v>
      </c>
      <c r="C3156" s="20"/>
      <c r="D3156" s="20"/>
      <c r="E3156" s="17" t="s">
        <v>11862</v>
      </c>
      <c r="F3156" s="21" t="s">
        <v>41</v>
      </c>
      <c r="G3156" s="21" t="s">
        <v>205</v>
      </c>
      <c r="H3156" s="21" t="s">
        <v>206</v>
      </c>
      <c r="I3156" s="20" t="s">
        <v>11863</v>
      </c>
      <c r="J3156" s="20" t="s">
        <v>29904</v>
      </c>
      <c r="K3156" s="24">
        <v>42513</v>
      </c>
      <c r="L3156" s="19">
        <v>0</v>
      </c>
      <c r="M3156" s="28">
        <v>209.95</v>
      </c>
      <c r="N3156" s="24"/>
    </row>
    <row r="3157" spans="2:14" hidden="1" x14ac:dyDescent="0.25">
      <c r="B3157" s="20">
        <v>28210448</v>
      </c>
      <c r="C3157" s="20"/>
      <c r="D3157" s="20"/>
      <c r="E3157" s="17" t="s">
        <v>11864</v>
      </c>
      <c r="F3157" s="21" t="s">
        <v>41</v>
      </c>
      <c r="G3157" s="21" t="s">
        <v>205</v>
      </c>
      <c r="H3157" s="21" t="s">
        <v>206</v>
      </c>
      <c r="I3157" s="20" t="s">
        <v>11865</v>
      </c>
      <c r="J3157" s="20" t="s">
        <v>29905</v>
      </c>
      <c r="K3157" s="24">
        <v>42513</v>
      </c>
      <c r="L3157" s="19">
        <v>0</v>
      </c>
      <c r="M3157" s="28">
        <v>209.95</v>
      </c>
      <c r="N3157" s="24"/>
    </row>
    <row r="3158" spans="2:14" hidden="1" x14ac:dyDescent="0.25">
      <c r="B3158" s="20">
        <v>28210449</v>
      </c>
      <c r="C3158" s="20"/>
      <c r="D3158" s="20"/>
      <c r="E3158" s="17" t="s">
        <v>11866</v>
      </c>
      <c r="F3158" s="21" t="s">
        <v>41</v>
      </c>
      <c r="G3158" s="21" t="s">
        <v>205</v>
      </c>
      <c r="H3158" s="21" t="s">
        <v>206</v>
      </c>
      <c r="I3158" s="20" t="s">
        <v>11867</v>
      </c>
      <c r="J3158" s="20" t="s">
        <v>29906</v>
      </c>
      <c r="K3158" s="24">
        <v>42513</v>
      </c>
      <c r="L3158" s="19">
        <v>0</v>
      </c>
      <c r="M3158" s="28">
        <v>209.95</v>
      </c>
      <c r="N3158" s="24"/>
    </row>
    <row r="3159" spans="2:14" hidden="1" x14ac:dyDescent="0.25">
      <c r="B3159" s="20">
        <v>28210445</v>
      </c>
      <c r="C3159" s="20"/>
      <c r="D3159" s="20"/>
      <c r="E3159" s="17" t="s">
        <v>11868</v>
      </c>
      <c r="F3159" s="21" t="s">
        <v>41</v>
      </c>
      <c r="G3159" s="21" t="s">
        <v>205</v>
      </c>
      <c r="H3159" s="21" t="s">
        <v>206</v>
      </c>
      <c r="I3159" s="20" t="s">
        <v>11869</v>
      </c>
      <c r="J3159" s="20" t="s">
        <v>29907</v>
      </c>
      <c r="K3159" s="24">
        <v>42513</v>
      </c>
      <c r="L3159" s="19">
        <v>0</v>
      </c>
      <c r="M3159" s="28">
        <v>209.95</v>
      </c>
      <c r="N3159" s="24"/>
    </row>
    <row r="3160" spans="2:14" hidden="1" x14ac:dyDescent="0.25">
      <c r="B3160" s="20">
        <v>28210444</v>
      </c>
      <c r="C3160" s="20"/>
      <c r="D3160" s="20"/>
      <c r="E3160" s="17" t="s">
        <v>11870</v>
      </c>
      <c r="F3160" s="21" t="s">
        <v>41</v>
      </c>
      <c r="G3160" s="21" t="s">
        <v>205</v>
      </c>
      <c r="H3160" s="21" t="s">
        <v>206</v>
      </c>
      <c r="I3160" s="20" t="s">
        <v>11871</v>
      </c>
      <c r="J3160" s="20" t="s">
        <v>29908</v>
      </c>
      <c r="K3160" s="24">
        <v>42513</v>
      </c>
      <c r="L3160" s="19">
        <v>0</v>
      </c>
      <c r="M3160" s="28">
        <v>209.95</v>
      </c>
      <c r="N3160" s="24"/>
    </row>
    <row r="3161" spans="2:14" hidden="1" x14ac:dyDescent="0.25">
      <c r="B3161" s="20">
        <v>28210446</v>
      </c>
      <c r="C3161" s="20"/>
      <c r="D3161" s="20"/>
      <c r="E3161" s="17" t="s">
        <v>11872</v>
      </c>
      <c r="F3161" s="21" t="s">
        <v>41</v>
      </c>
      <c r="G3161" s="21" t="s">
        <v>205</v>
      </c>
      <c r="H3161" s="21" t="s">
        <v>206</v>
      </c>
      <c r="I3161" s="20" t="s">
        <v>11873</v>
      </c>
      <c r="J3161" s="20" t="s">
        <v>29909</v>
      </c>
      <c r="K3161" s="24">
        <v>42513</v>
      </c>
      <c r="L3161" s="19">
        <v>0</v>
      </c>
      <c r="M3161" s="28">
        <v>209.95</v>
      </c>
      <c r="N3161" s="24"/>
    </row>
    <row r="3162" spans="2:14" hidden="1" x14ac:dyDescent="0.25">
      <c r="B3162" s="20">
        <v>28550240</v>
      </c>
      <c r="C3162" s="20"/>
      <c r="D3162" s="20"/>
      <c r="E3162" s="17" t="s">
        <v>11895</v>
      </c>
      <c r="F3162" s="21" t="s">
        <v>41</v>
      </c>
      <c r="G3162" s="21" t="s">
        <v>205</v>
      </c>
      <c r="H3162" s="21" t="s">
        <v>206</v>
      </c>
      <c r="I3162" s="20" t="s">
        <v>11896</v>
      </c>
      <c r="J3162" s="20" t="s">
        <v>29910</v>
      </c>
      <c r="K3162" s="24">
        <v>42513</v>
      </c>
      <c r="L3162" s="19">
        <v>0</v>
      </c>
      <c r="M3162" s="28">
        <v>369.95</v>
      </c>
      <c r="N3162" s="24"/>
    </row>
    <row r="3163" spans="2:14" hidden="1" x14ac:dyDescent="0.25">
      <c r="B3163" s="20">
        <v>28550238</v>
      </c>
      <c r="C3163" s="20"/>
      <c r="D3163" s="20"/>
      <c r="E3163" s="17" t="s">
        <v>11897</v>
      </c>
      <c r="F3163" s="21" t="s">
        <v>41</v>
      </c>
      <c r="G3163" s="21" t="s">
        <v>205</v>
      </c>
      <c r="H3163" s="21" t="s">
        <v>206</v>
      </c>
      <c r="I3163" s="20" t="s">
        <v>11898</v>
      </c>
      <c r="J3163" s="20" t="s">
        <v>29911</v>
      </c>
      <c r="K3163" s="24">
        <v>42513</v>
      </c>
      <c r="L3163" s="19">
        <v>0</v>
      </c>
      <c r="M3163" s="28">
        <v>369.95</v>
      </c>
      <c r="N3163" s="24"/>
    </row>
    <row r="3164" spans="2:14" hidden="1" x14ac:dyDescent="0.25">
      <c r="B3164" s="20">
        <v>28550237</v>
      </c>
      <c r="C3164" s="20"/>
      <c r="D3164" s="20"/>
      <c r="E3164" s="17" t="s">
        <v>11899</v>
      </c>
      <c r="F3164" s="21" t="s">
        <v>41</v>
      </c>
      <c r="G3164" s="21" t="s">
        <v>205</v>
      </c>
      <c r="H3164" s="21" t="s">
        <v>206</v>
      </c>
      <c r="I3164" s="20" t="s">
        <v>11900</v>
      </c>
      <c r="J3164" s="20" t="s">
        <v>29912</v>
      </c>
      <c r="K3164" s="24">
        <v>42513</v>
      </c>
      <c r="L3164" s="19">
        <v>0</v>
      </c>
      <c r="M3164" s="28">
        <v>369.95</v>
      </c>
      <c r="N3164" s="24"/>
    </row>
    <row r="3165" spans="2:14" hidden="1" x14ac:dyDescent="0.25">
      <c r="B3165" s="20">
        <v>28550239</v>
      </c>
      <c r="C3165" s="20"/>
      <c r="D3165" s="20"/>
      <c r="E3165" s="17" t="s">
        <v>11901</v>
      </c>
      <c r="F3165" s="21" t="s">
        <v>41</v>
      </c>
      <c r="G3165" s="21" t="s">
        <v>205</v>
      </c>
      <c r="H3165" s="21" t="s">
        <v>206</v>
      </c>
      <c r="I3165" s="20" t="s">
        <v>11902</v>
      </c>
      <c r="J3165" s="20" t="s">
        <v>29913</v>
      </c>
      <c r="K3165" s="24">
        <v>42513</v>
      </c>
      <c r="L3165" s="19">
        <v>0</v>
      </c>
      <c r="M3165" s="28">
        <v>369.95</v>
      </c>
      <c r="N3165" s="24"/>
    </row>
    <row r="3166" spans="2:14" hidden="1" x14ac:dyDescent="0.25">
      <c r="B3166" s="20">
        <v>28550254</v>
      </c>
      <c r="C3166" s="20"/>
      <c r="D3166" s="20"/>
      <c r="E3166" s="17" t="s">
        <v>11903</v>
      </c>
      <c r="F3166" s="21" t="s">
        <v>41</v>
      </c>
      <c r="G3166" s="21" t="s">
        <v>205</v>
      </c>
      <c r="H3166" s="21" t="s">
        <v>206</v>
      </c>
      <c r="I3166" s="20" t="s">
        <v>11904</v>
      </c>
      <c r="J3166" s="20" t="s">
        <v>29914</v>
      </c>
      <c r="K3166" s="24">
        <v>42513</v>
      </c>
      <c r="L3166" s="19">
        <v>0</v>
      </c>
      <c r="M3166" s="28">
        <v>369.95</v>
      </c>
      <c r="N3166" s="24"/>
    </row>
    <row r="3167" spans="2:14" hidden="1" x14ac:dyDescent="0.25">
      <c r="B3167" s="20">
        <v>28550256</v>
      </c>
      <c r="C3167" s="20"/>
      <c r="D3167" s="20"/>
      <c r="E3167" s="17" t="s">
        <v>11905</v>
      </c>
      <c r="F3167" s="21" t="s">
        <v>41</v>
      </c>
      <c r="G3167" s="21" t="s">
        <v>205</v>
      </c>
      <c r="H3167" s="21" t="s">
        <v>206</v>
      </c>
      <c r="I3167" s="20" t="s">
        <v>11906</v>
      </c>
      <c r="J3167" s="20" t="s">
        <v>29915</v>
      </c>
      <c r="K3167" s="24">
        <v>42513</v>
      </c>
      <c r="L3167" s="19">
        <v>0</v>
      </c>
      <c r="M3167" s="28">
        <v>369.95</v>
      </c>
      <c r="N3167" s="24"/>
    </row>
    <row r="3168" spans="2:14" hidden="1" x14ac:dyDescent="0.25">
      <c r="B3168" s="20">
        <v>28550252</v>
      </c>
      <c r="C3168" s="20"/>
      <c r="D3168" s="20"/>
      <c r="E3168" s="17" t="s">
        <v>11907</v>
      </c>
      <c r="F3168" s="21" t="s">
        <v>41</v>
      </c>
      <c r="G3168" s="21" t="s">
        <v>205</v>
      </c>
      <c r="H3168" s="21" t="s">
        <v>206</v>
      </c>
      <c r="I3168" s="20" t="s">
        <v>11908</v>
      </c>
      <c r="J3168" s="20" t="s">
        <v>29916</v>
      </c>
      <c r="K3168" s="24">
        <v>42513</v>
      </c>
      <c r="L3168" s="19">
        <v>0</v>
      </c>
      <c r="M3168" s="28">
        <v>369.95</v>
      </c>
      <c r="N3168" s="24"/>
    </row>
    <row r="3169" spans="2:14" hidden="1" x14ac:dyDescent="0.25">
      <c r="B3169" s="20">
        <v>28550251</v>
      </c>
      <c r="C3169" s="20"/>
      <c r="D3169" s="20"/>
      <c r="E3169" s="17" t="s">
        <v>11909</v>
      </c>
      <c r="F3169" s="21" t="s">
        <v>41</v>
      </c>
      <c r="G3169" s="21" t="s">
        <v>205</v>
      </c>
      <c r="H3169" s="21" t="s">
        <v>206</v>
      </c>
      <c r="I3169" s="20" t="s">
        <v>11910</v>
      </c>
      <c r="J3169" s="20" t="s">
        <v>29917</v>
      </c>
      <c r="K3169" s="24">
        <v>42513</v>
      </c>
      <c r="L3169" s="19">
        <v>0</v>
      </c>
      <c r="M3169" s="28">
        <v>369.95</v>
      </c>
      <c r="N3169" s="24"/>
    </row>
    <row r="3170" spans="2:14" hidden="1" x14ac:dyDescent="0.25">
      <c r="B3170" s="20">
        <v>28550253</v>
      </c>
      <c r="C3170" s="20"/>
      <c r="D3170" s="20"/>
      <c r="E3170" s="17" t="s">
        <v>11911</v>
      </c>
      <c r="F3170" s="21" t="s">
        <v>41</v>
      </c>
      <c r="G3170" s="21" t="s">
        <v>205</v>
      </c>
      <c r="H3170" s="21" t="s">
        <v>206</v>
      </c>
      <c r="I3170" s="20" t="s">
        <v>11912</v>
      </c>
      <c r="J3170" s="20" t="s">
        <v>29918</v>
      </c>
      <c r="K3170" s="24">
        <v>42513</v>
      </c>
      <c r="L3170" s="19">
        <v>0</v>
      </c>
      <c r="M3170" s="28">
        <v>369.95</v>
      </c>
      <c r="N3170" s="24"/>
    </row>
    <row r="3171" spans="2:14" hidden="1" x14ac:dyDescent="0.25">
      <c r="B3171" s="20">
        <v>28550247</v>
      </c>
      <c r="C3171" s="20"/>
      <c r="D3171" s="20"/>
      <c r="E3171" s="17" t="s">
        <v>11913</v>
      </c>
      <c r="F3171" s="21" t="s">
        <v>41</v>
      </c>
      <c r="G3171" s="21" t="s">
        <v>205</v>
      </c>
      <c r="H3171" s="21" t="s">
        <v>206</v>
      </c>
      <c r="I3171" s="20" t="s">
        <v>11914</v>
      </c>
      <c r="J3171" s="20" t="s">
        <v>29919</v>
      </c>
      <c r="K3171" s="24">
        <v>42513</v>
      </c>
      <c r="L3171" s="19">
        <v>0</v>
      </c>
      <c r="M3171" s="28">
        <v>369.95</v>
      </c>
      <c r="N3171" s="24"/>
    </row>
    <row r="3172" spans="2:14" hidden="1" x14ac:dyDescent="0.25">
      <c r="B3172" s="20">
        <v>28550248</v>
      </c>
      <c r="C3172" s="20"/>
      <c r="D3172" s="20"/>
      <c r="E3172" s="17" t="s">
        <v>11915</v>
      </c>
      <c r="F3172" s="21" t="s">
        <v>41</v>
      </c>
      <c r="G3172" s="21" t="s">
        <v>205</v>
      </c>
      <c r="H3172" s="21" t="s">
        <v>206</v>
      </c>
      <c r="I3172" s="20" t="s">
        <v>11916</v>
      </c>
      <c r="J3172" s="20" t="s">
        <v>29920</v>
      </c>
      <c r="K3172" s="24">
        <v>42513</v>
      </c>
      <c r="L3172" s="19">
        <v>0</v>
      </c>
      <c r="M3172" s="28">
        <v>369.95</v>
      </c>
      <c r="N3172" s="24"/>
    </row>
    <row r="3173" spans="2:14" hidden="1" x14ac:dyDescent="0.25">
      <c r="B3173" s="20">
        <v>28550249</v>
      </c>
      <c r="C3173" s="20"/>
      <c r="D3173" s="20"/>
      <c r="E3173" s="17" t="s">
        <v>11917</v>
      </c>
      <c r="F3173" s="21" t="s">
        <v>41</v>
      </c>
      <c r="G3173" s="21" t="s">
        <v>205</v>
      </c>
      <c r="H3173" s="21" t="s">
        <v>206</v>
      </c>
      <c r="I3173" s="20" t="s">
        <v>11918</v>
      </c>
      <c r="J3173" s="20" t="s">
        <v>29921</v>
      </c>
      <c r="K3173" s="24">
        <v>42513</v>
      </c>
      <c r="L3173" s="19">
        <v>0</v>
      </c>
      <c r="M3173" s="28">
        <v>369.95</v>
      </c>
      <c r="N3173" s="24"/>
    </row>
    <row r="3174" spans="2:14" hidden="1" x14ac:dyDescent="0.25">
      <c r="B3174" s="20">
        <v>28550245</v>
      </c>
      <c r="C3174" s="20"/>
      <c r="D3174" s="20"/>
      <c r="E3174" s="17" t="s">
        <v>11919</v>
      </c>
      <c r="F3174" s="21" t="s">
        <v>41</v>
      </c>
      <c r="G3174" s="21" t="s">
        <v>205</v>
      </c>
      <c r="H3174" s="21" t="s">
        <v>206</v>
      </c>
      <c r="I3174" s="20" t="s">
        <v>11920</v>
      </c>
      <c r="J3174" s="20" t="s">
        <v>29922</v>
      </c>
      <c r="K3174" s="24">
        <v>42513</v>
      </c>
      <c r="L3174" s="19">
        <v>0</v>
      </c>
      <c r="M3174" s="28">
        <v>369.95</v>
      </c>
      <c r="N3174" s="24"/>
    </row>
    <row r="3175" spans="2:14" hidden="1" x14ac:dyDescent="0.25">
      <c r="B3175" s="20">
        <v>28550244</v>
      </c>
      <c r="C3175" s="20"/>
      <c r="D3175" s="20"/>
      <c r="E3175" s="17" t="s">
        <v>11921</v>
      </c>
      <c r="F3175" s="21" t="s">
        <v>41</v>
      </c>
      <c r="G3175" s="21" t="s">
        <v>205</v>
      </c>
      <c r="H3175" s="21" t="s">
        <v>206</v>
      </c>
      <c r="I3175" s="20" t="s">
        <v>11922</v>
      </c>
      <c r="J3175" s="20" t="s">
        <v>29923</v>
      </c>
      <c r="K3175" s="24">
        <v>42513</v>
      </c>
      <c r="L3175" s="19">
        <v>0</v>
      </c>
      <c r="M3175" s="28">
        <v>369.95</v>
      </c>
      <c r="N3175" s="24"/>
    </row>
    <row r="3176" spans="2:14" hidden="1" x14ac:dyDescent="0.25">
      <c r="B3176" s="20">
        <v>28550246</v>
      </c>
      <c r="C3176" s="20"/>
      <c r="D3176" s="20"/>
      <c r="E3176" s="17" t="s">
        <v>11923</v>
      </c>
      <c r="F3176" s="21" t="s">
        <v>41</v>
      </c>
      <c r="G3176" s="21" t="s">
        <v>205</v>
      </c>
      <c r="H3176" s="21" t="s">
        <v>206</v>
      </c>
      <c r="I3176" s="20" t="s">
        <v>11924</v>
      </c>
      <c r="J3176" s="20" t="s">
        <v>29924</v>
      </c>
      <c r="K3176" s="24">
        <v>42513</v>
      </c>
      <c r="L3176" s="19">
        <v>0</v>
      </c>
      <c r="M3176" s="28">
        <v>369.95</v>
      </c>
      <c r="N3176" s="24"/>
    </row>
    <row r="3177" spans="2:14" hidden="1" x14ac:dyDescent="0.25">
      <c r="B3177" s="20">
        <v>28550261</v>
      </c>
      <c r="C3177" s="20"/>
      <c r="D3177" s="20"/>
      <c r="E3177" s="17" t="s">
        <v>11925</v>
      </c>
      <c r="F3177" s="21" t="s">
        <v>41</v>
      </c>
      <c r="G3177" s="21" t="s">
        <v>205</v>
      </c>
      <c r="H3177" s="21" t="s">
        <v>206</v>
      </c>
      <c r="I3177" s="20" t="s">
        <v>11926</v>
      </c>
      <c r="J3177" s="20" t="s">
        <v>29939</v>
      </c>
      <c r="K3177" s="24">
        <v>42513</v>
      </c>
      <c r="L3177" s="19">
        <v>0</v>
      </c>
      <c r="M3177" s="28">
        <v>369.95</v>
      </c>
      <c r="N3177" s="24"/>
    </row>
    <row r="3178" spans="2:14" hidden="1" x14ac:dyDescent="0.25">
      <c r="B3178" s="20">
        <v>28550263</v>
      </c>
      <c r="C3178" s="20"/>
      <c r="D3178" s="20"/>
      <c r="E3178" s="17" t="s">
        <v>11927</v>
      </c>
      <c r="F3178" s="21" t="s">
        <v>41</v>
      </c>
      <c r="G3178" s="21" t="s">
        <v>205</v>
      </c>
      <c r="H3178" s="21" t="s">
        <v>206</v>
      </c>
      <c r="I3178" s="20" t="s">
        <v>11928</v>
      </c>
      <c r="J3178" s="20" t="s">
        <v>29940</v>
      </c>
      <c r="K3178" s="24">
        <v>42513</v>
      </c>
      <c r="L3178" s="19">
        <v>0</v>
      </c>
      <c r="M3178" s="28">
        <v>369.95</v>
      </c>
      <c r="N3178" s="24"/>
    </row>
    <row r="3179" spans="2:14" hidden="1" x14ac:dyDescent="0.25">
      <c r="B3179" s="20">
        <v>28550260</v>
      </c>
      <c r="C3179" s="20"/>
      <c r="D3179" s="20"/>
      <c r="E3179" s="17" t="s">
        <v>11929</v>
      </c>
      <c r="F3179" s="21" t="s">
        <v>41</v>
      </c>
      <c r="G3179" s="21" t="s">
        <v>205</v>
      </c>
      <c r="H3179" s="21" t="s">
        <v>206</v>
      </c>
      <c r="I3179" s="20" t="s">
        <v>11930</v>
      </c>
      <c r="J3179" s="20" t="s">
        <v>29941</v>
      </c>
      <c r="K3179" s="24">
        <v>42513</v>
      </c>
      <c r="L3179" s="19">
        <v>0</v>
      </c>
      <c r="M3179" s="28">
        <v>369.95</v>
      </c>
      <c r="N3179" s="24"/>
    </row>
    <row r="3180" spans="2:14" hidden="1" x14ac:dyDescent="0.25">
      <c r="B3180" s="20">
        <v>28550011</v>
      </c>
      <c r="C3180" s="20"/>
      <c r="D3180" s="20"/>
      <c r="E3180" s="17" t="s">
        <v>12006</v>
      </c>
      <c r="F3180" s="21" t="s">
        <v>41</v>
      </c>
      <c r="G3180" s="21" t="s">
        <v>205</v>
      </c>
      <c r="H3180" s="21" t="s">
        <v>206</v>
      </c>
      <c r="I3180" s="20" t="s">
        <v>12007</v>
      </c>
      <c r="J3180" s="20" t="s">
        <v>29970</v>
      </c>
      <c r="K3180" s="24">
        <v>43617</v>
      </c>
      <c r="L3180" s="19">
        <v>0</v>
      </c>
      <c r="M3180" s="28">
        <v>54.95</v>
      </c>
      <c r="N3180" s="24"/>
    </row>
    <row r="3181" spans="2:14" hidden="1" x14ac:dyDescent="0.25">
      <c r="B3181" s="20">
        <v>28550012</v>
      </c>
      <c r="C3181" s="20"/>
      <c r="D3181" s="20"/>
      <c r="E3181" s="17" t="s">
        <v>12008</v>
      </c>
      <c r="F3181" s="21" t="s">
        <v>41</v>
      </c>
      <c r="G3181" s="21" t="s">
        <v>205</v>
      </c>
      <c r="H3181" s="21" t="s">
        <v>206</v>
      </c>
      <c r="I3181" s="20" t="s">
        <v>12009</v>
      </c>
      <c r="J3181" s="20" t="s">
        <v>29971</v>
      </c>
      <c r="K3181" s="24">
        <v>43617</v>
      </c>
      <c r="L3181" s="19">
        <v>0</v>
      </c>
      <c r="M3181" s="28">
        <v>54.95</v>
      </c>
      <c r="N3181" s="24"/>
    </row>
    <row r="3182" spans="2:14" hidden="1" x14ac:dyDescent="0.25">
      <c r="B3182" s="20">
        <v>28210917</v>
      </c>
      <c r="C3182" s="20"/>
      <c r="D3182" s="20"/>
      <c r="E3182" s="17" t="s">
        <v>11834</v>
      </c>
      <c r="F3182" s="21" t="s">
        <v>41</v>
      </c>
      <c r="G3182" s="21" t="s">
        <v>205</v>
      </c>
      <c r="H3182" s="21" t="s">
        <v>206</v>
      </c>
      <c r="I3182" s="20" t="s">
        <v>11835</v>
      </c>
      <c r="J3182" s="20" t="s">
        <v>30012</v>
      </c>
      <c r="K3182" s="24">
        <v>43405</v>
      </c>
      <c r="L3182" s="19">
        <v>0</v>
      </c>
      <c r="M3182" s="28">
        <v>249.95</v>
      </c>
      <c r="N3182" s="24">
        <v>42786</v>
      </c>
    </row>
    <row r="3183" spans="2:14" hidden="1" x14ac:dyDescent="0.25">
      <c r="B3183" s="20">
        <v>28210918</v>
      </c>
      <c r="C3183" s="20"/>
      <c r="D3183" s="20"/>
      <c r="E3183" s="17" t="s">
        <v>11836</v>
      </c>
      <c r="F3183" s="21" t="s">
        <v>41</v>
      </c>
      <c r="G3183" s="21" t="s">
        <v>205</v>
      </c>
      <c r="H3183" s="21" t="s">
        <v>206</v>
      </c>
      <c r="I3183" s="20" t="s">
        <v>11837</v>
      </c>
      <c r="J3183" s="20" t="s">
        <v>30013</v>
      </c>
      <c r="K3183" s="24">
        <v>43405</v>
      </c>
      <c r="L3183" s="19">
        <v>0</v>
      </c>
      <c r="M3183" s="28">
        <v>249.95</v>
      </c>
      <c r="N3183" s="24">
        <v>42786</v>
      </c>
    </row>
    <row r="3184" spans="2:14" hidden="1" x14ac:dyDescent="0.25">
      <c r="B3184" s="20">
        <v>28210914</v>
      </c>
      <c r="C3184" s="20"/>
      <c r="D3184" s="20"/>
      <c r="E3184" s="17" t="s">
        <v>11838</v>
      </c>
      <c r="F3184" s="21" t="s">
        <v>41</v>
      </c>
      <c r="G3184" s="21" t="s">
        <v>205</v>
      </c>
      <c r="H3184" s="21" t="s">
        <v>206</v>
      </c>
      <c r="I3184" s="20" t="s">
        <v>11839</v>
      </c>
      <c r="J3184" s="20" t="s">
        <v>30014</v>
      </c>
      <c r="K3184" s="24">
        <v>43405</v>
      </c>
      <c r="L3184" s="19">
        <v>0</v>
      </c>
      <c r="M3184" s="28">
        <v>249.95</v>
      </c>
      <c r="N3184" s="24">
        <v>42786</v>
      </c>
    </row>
    <row r="3185" spans="2:14" hidden="1" x14ac:dyDescent="0.25">
      <c r="B3185" s="20">
        <v>28210913</v>
      </c>
      <c r="C3185" s="20"/>
      <c r="D3185" s="20"/>
      <c r="E3185" s="17" t="s">
        <v>11840</v>
      </c>
      <c r="F3185" s="21" t="s">
        <v>41</v>
      </c>
      <c r="G3185" s="21" t="s">
        <v>205</v>
      </c>
      <c r="H3185" s="21" t="s">
        <v>206</v>
      </c>
      <c r="I3185" s="20" t="s">
        <v>11841</v>
      </c>
      <c r="J3185" s="20" t="s">
        <v>30015</v>
      </c>
      <c r="K3185" s="24">
        <v>43405</v>
      </c>
      <c r="L3185" s="19">
        <v>0</v>
      </c>
      <c r="M3185" s="28">
        <v>249.95</v>
      </c>
      <c r="N3185" s="24">
        <v>42786</v>
      </c>
    </row>
    <row r="3186" spans="2:14" hidden="1" x14ac:dyDescent="0.25">
      <c r="B3186" s="20">
        <v>28210912</v>
      </c>
      <c r="C3186" s="20"/>
      <c r="D3186" s="20"/>
      <c r="E3186" s="17" t="s">
        <v>11842</v>
      </c>
      <c r="F3186" s="21" t="s">
        <v>41</v>
      </c>
      <c r="G3186" s="21" t="s">
        <v>205</v>
      </c>
      <c r="H3186" s="21" t="s">
        <v>206</v>
      </c>
      <c r="I3186" s="20" t="s">
        <v>11843</v>
      </c>
      <c r="J3186" s="20" t="s">
        <v>30016</v>
      </c>
      <c r="K3186" s="24">
        <v>43405</v>
      </c>
      <c r="L3186" s="19">
        <v>0</v>
      </c>
      <c r="M3186" s="28">
        <v>249.95</v>
      </c>
      <c r="N3186" s="24">
        <v>42786</v>
      </c>
    </row>
    <row r="3187" spans="2:14" hidden="1" x14ac:dyDescent="0.25">
      <c r="B3187" s="20">
        <v>28210915</v>
      </c>
      <c r="C3187" s="20"/>
      <c r="D3187" s="20"/>
      <c r="E3187" s="17" t="s">
        <v>11844</v>
      </c>
      <c r="F3187" s="21" t="s">
        <v>41</v>
      </c>
      <c r="G3187" s="21" t="s">
        <v>205</v>
      </c>
      <c r="H3187" s="21" t="s">
        <v>206</v>
      </c>
      <c r="I3187" s="20" t="s">
        <v>11845</v>
      </c>
      <c r="J3187" s="20" t="s">
        <v>30017</v>
      </c>
      <c r="K3187" s="24">
        <v>43405</v>
      </c>
      <c r="L3187" s="19">
        <v>0</v>
      </c>
      <c r="M3187" s="28">
        <v>249.95</v>
      </c>
      <c r="N3187" s="24">
        <v>42786</v>
      </c>
    </row>
    <row r="3188" spans="2:14" hidden="1" x14ac:dyDescent="0.25">
      <c r="B3188" s="20">
        <v>28210916</v>
      </c>
      <c r="C3188" s="20"/>
      <c r="D3188" s="20"/>
      <c r="E3188" s="17" t="s">
        <v>11846</v>
      </c>
      <c r="F3188" s="21" t="s">
        <v>41</v>
      </c>
      <c r="G3188" s="21" t="s">
        <v>205</v>
      </c>
      <c r="H3188" s="21" t="s">
        <v>206</v>
      </c>
      <c r="I3188" s="20" t="s">
        <v>11847</v>
      </c>
      <c r="J3188" s="20" t="s">
        <v>30018</v>
      </c>
      <c r="K3188" s="24">
        <v>43405</v>
      </c>
      <c r="L3188" s="19">
        <v>0</v>
      </c>
      <c r="M3188" s="28">
        <v>249.95</v>
      </c>
      <c r="N3188" s="24">
        <v>42786</v>
      </c>
    </row>
    <row r="3189" spans="2:14" hidden="1" x14ac:dyDescent="0.25">
      <c r="B3189" s="20">
        <v>28210924</v>
      </c>
      <c r="C3189" s="20"/>
      <c r="D3189" s="20"/>
      <c r="E3189" s="17" t="s">
        <v>11848</v>
      </c>
      <c r="F3189" s="21" t="s">
        <v>41</v>
      </c>
      <c r="G3189" s="21" t="s">
        <v>205</v>
      </c>
      <c r="H3189" s="21" t="s">
        <v>206</v>
      </c>
      <c r="I3189" s="20" t="s">
        <v>11849</v>
      </c>
      <c r="J3189" s="20" t="s">
        <v>30019</v>
      </c>
      <c r="K3189" s="24">
        <v>43405</v>
      </c>
      <c r="L3189" s="19">
        <v>0</v>
      </c>
      <c r="M3189" s="28">
        <v>249.95</v>
      </c>
      <c r="N3189" s="24">
        <v>42786</v>
      </c>
    </row>
    <row r="3190" spans="2:14" hidden="1" x14ac:dyDescent="0.25">
      <c r="B3190" s="20">
        <v>28210925</v>
      </c>
      <c r="C3190" s="20"/>
      <c r="D3190" s="20"/>
      <c r="E3190" s="17" t="s">
        <v>11850</v>
      </c>
      <c r="F3190" s="21" t="s">
        <v>41</v>
      </c>
      <c r="G3190" s="21" t="s">
        <v>205</v>
      </c>
      <c r="H3190" s="21" t="s">
        <v>206</v>
      </c>
      <c r="I3190" s="20" t="s">
        <v>11851</v>
      </c>
      <c r="J3190" s="20" t="s">
        <v>30020</v>
      </c>
      <c r="K3190" s="24">
        <v>43405</v>
      </c>
      <c r="L3190" s="19">
        <v>0</v>
      </c>
      <c r="M3190" s="28">
        <v>249.95</v>
      </c>
      <c r="N3190" s="24">
        <v>42786</v>
      </c>
    </row>
    <row r="3191" spans="2:14" hidden="1" x14ac:dyDescent="0.25">
      <c r="B3191" s="20">
        <v>28210921</v>
      </c>
      <c r="C3191" s="20"/>
      <c r="D3191" s="20"/>
      <c r="E3191" s="17" t="s">
        <v>11852</v>
      </c>
      <c r="F3191" s="21" t="s">
        <v>41</v>
      </c>
      <c r="G3191" s="21" t="s">
        <v>205</v>
      </c>
      <c r="H3191" s="21" t="s">
        <v>206</v>
      </c>
      <c r="I3191" s="20" t="s">
        <v>11853</v>
      </c>
      <c r="J3191" s="20" t="s">
        <v>30021</v>
      </c>
      <c r="K3191" s="24">
        <v>43405</v>
      </c>
      <c r="L3191" s="19">
        <v>0</v>
      </c>
      <c r="M3191" s="28">
        <v>249.95</v>
      </c>
      <c r="N3191" s="24">
        <v>42786</v>
      </c>
    </row>
    <row r="3192" spans="2:14" hidden="1" x14ac:dyDescent="0.25">
      <c r="B3192" s="20">
        <v>28210920</v>
      </c>
      <c r="C3192" s="20"/>
      <c r="D3192" s="20"/>
      <c r="E3192" s="17" t="s">
        <v>11854</v>
      </c>
      <c r="F3192" s="21" t="s">
        <v>41</v>
      </c>
      <c r="G3192" s="21" t="s">
        <v>205</v>
      </c>
      <c r="H3192" s="21" t="s">
        <v>206</v>
      </c>
      <c r="I3192" s="20" t="s">
        <v>11855</v>
      </c>
      <c r="J3192" s="20" t="s">
        <v>30022</v>
      </c>
      <c r="K3192" s="24">
        <v>43405</v>
      </c>
      <c r="L3192" s="19">
        <v>0</v>
      </c>
      <c r="M3192" s="28">
        <v>249.95</v>
      </c>
      <c r="N3192" s="24">
        <v>42786</v>
      </c>
    </row>
    <row r="3193" spans="2:14" hidden="1" x14ac:dyDescent="0.25">
      <c r="B3193" s="20">
        <v>28210919</v>
      </c>
      <c r="C3193" s="20"/>
      <c r="D3193" s="20"/>
      <c r="E3193" s="17" t="s">
        <v>11856</v>
      </c>
      <c r="F3193" s="21" t="s">
        <v>41</v>
      </c>
      <c r="G3193" s="21" t="s">
        <v>205</v>
      </c>
      <c r="H3193" s="21" t="s">
        <v>206</v>
      </c>
      <c r="I3193" s="20" t="s">
        <v>11857</v>
      </c>
      <c r="J3193" s="20" t="s">
        <v>30023</v>
      </c>
      <c r="K3193" s="24">
        <v>43405</v>
      </c>
      <c r="L3193" s="19">
        <v>0</v>
      </c>
      <c r="M3193" s="28">
        <v>249.95</v>
      </c>
      <c r="N3193" s="24">
        <v>42786</v>
      </c>
    </row>
    <row r="3194" spans="2:14" hidden="1" x14ac:dyDescent="0.25">
      <c r="B3194" s="20">
        <v>28210922</v>
      </c>
      <c r="C3194" s="20"/>
      <c r="D3194" s="20"/>
      <c r="E3194" s="17" t="s">
        <v>11858</v>
      </c>
      <c r="F3194" s="21" t="s">
        <v>41</v>
      </c>
      <c r="G3194" s="21" t="s">
        <v>205</v>
      </c>
      <c r="H3194" s="21" t="s">
        <v>206</v>
      </c>
      <c r="I3194" s="20" t="s">
        <v>11859</v>
      </c>
      <c r="J3194" s="20" t="s">
        <v>30024</v>
      </c>
      <c r="K3194" s="24">
        <v>43405</v>
      </c>
      <c r="L3194" s="19">
        <v>0</v>
      </c>
      <c r="M3194" s="28">
        <v>249.95</v>
      </c>
      <c r="N3194" s="24">
        <v>42786</v>
      </c>
    </row>
    <row r="3195" spans="2:14" hidden="1" x14ac:dyDescent="0.25">
      <c r="B3195" s="20">
        <v>28210923</v>
      </c>
      <c r="C3195" s="20"/>
      <c r="D3195" s="20"/>
      <c r="E3195" s="17" t="s">
        <v>11860</v>
      </c>
      <c r="F3195" s="21" t="s">
        <v>41</v>
      </c>
      <c r="G3195" s="21" t="s">
        <v>205</v>
      </c>
      <c r="H3195" s="21" t="s">
        <v>206</v>
      </c>
      <c r="I3195" s="20" t="s">
        <v>11861</v>
      </c>
      <c r="J3195" s="20" t="s">
        <v>30025</v>
      </c>
      <c r="K3195" s="24">
        <v>43405</v>
      </c>
      <c r="L3195" s="19">
        <v>0</v>
      </c>
      <c r="M3195" s="28">
        <v>249.95</v>
      </c>
      <c r="N3195" s="24">
        <v>42786</v>
      </c>
    </row>
    <row r="3196" spans="2:14" hidden="1" x14ac:dyDescent="0.25">
      <c r="B3196" s="20">
        <v>28210734</v>
      </c>
      <c r="C3196" s="20"/>
      <c r="D3196" s="20"/>
      <c r="E3196" s="17" t="s">
        <v>11489</v>
      </c>
      <c r="F3196" s="21" t="s">
        <v>41</v>
      </c>
      <c r="G3196" s="21" t="s">
        <v>205</v>
      </c>
      <c r="H3196" s="21" t="s">
        <v>206</v>
      </c>
      <c r="I3196" s="20" t="s">
        <v>11490</v>
      </c>
      <c r="J3196" s="20" t="s">
        <v>30026</v>
      </c>
      <c r="K3196" s="24">
        <v>42513</v>
      </c>
      <c r="L3196" s="19">
        <v>0</v>
      </c>
      <c r="M3196" s="28">
        <v>269.95</v>
      </c>
      <c r="N3196" s="24"/>
    </row>
    <row r="3197" spans="2:14" hidden="1" x14ac:dyDescent="0.25">
      <c r="B3197" s="20">
        <v>28210735</v>
      </c>
      <c r="C3197" s="20"/>
      <c r="D3197" s="20"/>
      <c r="E3197" s="17" t="s">
        <v>11491</v>
      </c>
      <c r="F3197" s="21" t="s">
        <v>41</v>
      </c>
      <c r="G3197" s="21" t="s">
        <v>205</v>
      </c>
      <c r="H3197" s="21" t="s">
        <v>206</v>
      </c>
      <c r="I3197" s="20" t="s">
        <v>11492</v>
      </c>
      <c r="J3197" s="20" t="s">
        <v>30027</v>
      </c>
      <c r="K3197" s="24">
        <v>42513</v>
      </c>
      <c r="L3197" s="19">
        <v>0</v>
      </c>
      <c r="M3197" s="28">
        <v>269.95</v>
      </c>
      <c r="N3197" s="24"/>
    </row>
    <row r="3198" spans="2:14" hidden="1" x14ac:dyDescent="0.25">
      <c r="B3198" s="20">
        <v>28210733</v>
      </c>
      <c r="C3198" s="20"/>
      <c r="D3198" s="20"/>
      <c r="E3198" s="17" t="s">
        <v>11493</v>
      </c>
      <c r="F3198" s="21" t="s">
        <v>41</v>
      </c>
      <c r="G3198" s="21" t="s">
        <v>205</v>
      </c>
      <c r="H3198" s="21" t="s">
        <v>206</v>
      </c>
      <c r="I3198" s="20" t="s">
        <v>11494</v>
      </c>
      <c r="J3198" s="20" t="s">
        <v>30028</v>
      </c>
      <c r="K3198" s="24">
        <v>42513</v>
      </c>
      <c r="L3198" s="19">
        <v>0</v>
      </c>
      <c r="M3198" s="28">
        <v>269.95</v>
      </c>
      <c r="N3198" s="24"/>
    </row>
    <row r="3199" spans="2:14" hidden="1" x14ac:dyDescent="0.25">
      <c r="B3199" s="20">
        <v>28210741</v>
      </c>
      <c r="C3199" s="20"/>
      <c r="D3199" s="20"/>
      <c r="E3199" s="17" t="s">
        <v>11501</v>
      </c>
      <c r="F3199" s="21" t="s">
        <v>41</v>
      </c>
      <c r="G3199" s="21" t="s">
        <v>205</v>
      </c>
      <c r="H3199" s="21" t="s">
        <v>206</v>
      </c>
      <c r="I3199" s="20" t="s">
        <v>11502</v>
      </c>
      <c r="J3199" s="20" t="s">
        <v>30029</v>
      </c>
      <c r="K3199" s="24">
        <v>42513</v>
      </c>
      <c r="L3199" s="19">
        <v>0</v>
      </c>
      <c r="M3199" s="28">
        <v>269.95</v>
      </c>
      <c r="N3199" s="24"/>
    </row>
    <row r="3200" spans="2:14" hidden="1" x14ac:dyDescent="0.25">
      <c r="B3200" s="20">
        <v>28210742</v>
      </c>
      <c r="C3200" s="20"/>
      <c r="D3200" s="20"/>
      <c r="E3200" s="17" t="s">
        <v>11503</v>
      </c>
      <c r="F3200" s="21" t="s">
        <v>41</v>
      </c>
      <c r="G3200" s="21" t="s">
        <v>205</v>
      </c>
      <c r="H3200" s="21" t="s">
        <v>206</v>
      </c>
      <c r="I3200" s="20" t="s">
        <v>11504</v>
      </c>
      <c r="J3200" s="20" t="s">
        <v>30030</v>
      </c>
      <c r="K3200" s="24">
        <v>42513</v>
      </c>
      <c r="L3200" s="19">
        <v>0</v>
      </c>
      <c r="M3200" s="28">
        <v>269.95</v>
      </c>
      <c r="N3200" s="24"/>
    </row>
    <row r="3201" spans="2:14" hidden="1" x14ac:dyDescent="0.25">
      <c r="B3201" s="20">
        <v>28210739</v>
      </c>
      <c r="C3201" s="20"/>
      <c r="D3201" s="20"/>
      <c r="E3201" s="17" t="s">
        <v>11505</v>
      </c>
      <c r="F3201" s="21" t="s">
        <v>41</v>
      </c>
      <c r="G3201" s="21" t="s">
        <v>205</v>
      </c>
      <c r="H3201" s="21" t="s">
        <v>206</v>
      </c>
      <c r="I3201" s="20" t="s">
        <v>11506</v>
      </c>
      <c r="J3201" s="20" t="s">
        <v>30031</v>
      </c>
      <c r="K3201" s="24">
        <v>42513</v>
      </c>
      <c r="L3201" s="19">
        <v>0</v>
      </c>
      <c r="M3201" s="28">
        <v>269.95</v>
      </c>
      <c r="N3201" s="24"/>
    </row>
    <row r="3202" spans="2:14" hidden="1" x14ac:dyDescent="0.25">
      <c r="B3202" s="20">
        <v>28210740</v>
      </c>
      <c r="C3202" s="20"/>
      <c r="D3202" s="20"/>
      <c r="E3202" s="17" t="s">
        <v>11507</v>
      </c>
      <c r="F3202" s="21" t="s">
        <v>41</v>
      </c>
      <c r="G3202" s="21" t="s">
        <v>205</v>
      </c>
      <c r="H3202" s="21" t="s">
        <v>206</v>
      </c>
      <c r="I3202" s="20" t="s">
        <v>11508</v>
      </c>
      <c r="J3202" s="20" t="s">
        <v>30032</v>
      </c>
      <c r="K3202" s="24">
        <v>42513</v>
      </c>
      <c r="L3202" s="19">
        <v>0</v>
      </c>
      <c r="M3202" s="28">
        <v>269.95</v>
      </c>
      <c r="N3202" s="24"/>
    </row>
    <row r="3203" spans="2:14" hidden="1" x14ac:dyDescent="0.25">
      <c r="B3203" s="20">
        <v>28210748</v>
      </c>
      <c r="C3203" s="20"/>
      <c r="D3203" s="20"/>
      <c r="E3203" s="17" t="s">
        <v>11509</v>
      </c>
      <c r="F3203" s="21" t="s">
        <v>41</v>
      </c>
      <c r="G3203" s="21" t="s">
        <v>205</v>
      </c>
      <c r="H3203" s="21" t="s">
        <v>206</v>
      </c>
      <c r="I3203" s="20" t="s">
        <v>11510</v>
      </c>
      <c r="J3203" s="20" t="s">
        <v>30033</v>
      </c>
      <c r="K3203" s="24">
        <v>42513</v>
      </c>
      <c r="L3203" s="19">
        <v>0</v>
      </c>
      <c r="M3203" s="28">
        <v>269.95</v>
      </c>
      <c r="N3203" s="24"/>
    </row>
    <row r="3204" spans="2:14" hidden="1" x14ac:dyDescent="0.25">
      <c r="B3204" s="20">
        <v>28210746</v>
      </c>
      <c r="C3204" s="20"/>
      <c r="D3204" s="20"/>
      <c r="E3204" s="17" t="s">
        <v>11511</v>
      </c>
      <c r="F3204" s="21" t="s">
        <v>41</v>
      </c>
      <c r="G3204" s="21" t="s">
        <v>205</v>
      </c>
      <c r="H3204" s="21" t="s">
        <v>206</v>
      </c>
      <c r="I3204" s="20" t="s">
        <v>11512</v>
      </c>
      <c r="J3204" s="20" t="s">
        <v>30034</v>
      </c>
      <c r="K3204" s="24">
        <v>42513</v>
      </c>
      <c r="L3204" s="19">
        <v>0</v>
      </c>
      <c r="M3204" s="28">
        <v>269.95</v>
      </c>
      <c r="N3204" s="24"/>
    </row>
    <row r="3205" spans="2:14" hidden="1" x14ac:dyDescent="0.25">
      <c r="B3205" s="20">
        <v>28210747</v>
      </c>
      <c r="C3205" s="20"/>
      <c r="D3205" s="20"/>
      <c r="E3205" s="17" t="s">
        <v>11513</v>
      </c>
      <c r="F3205" s="21" t="s">
        <v>41</v>
      </c>
      <c r="G3205" s="21" t="s">
        <v>205</v>
      </c>
      <c r="H3205" s="21" t="s">
        <v>206</v>
      </c>
      <c r="I3205" s="20" t="s">
        <v>11514</v>
      </c>
      <c r="J3205" s="20" t="s">
        <v>30035</v>
      </c>
      <c r="K3205" s="24">
        <v>42513</v>
      </c>
      <c r="L3205" s="19">
        <v>0</v>
      </c>
      <c r="M3205" s="28">
        <v>269.95</v>
      </c>
      <c r="N3205" s="24"/>
    </row>
    <row r="3206" spans="2:14" hidden="1" x14ac:dyDescent="0.25">
      <c r="B3206" s="20">
        <v>28210755</v>
      </c>
      <c r="C3206" s="20"/>
      <c r="D3206" s="20"/>
      <c r="E3206" s="17" t="s">
        <v>11495</v>
      </c>
      <c r="F3206" s="21" t="s">
        <v>41</v>
      </c>
      <c r="G3206" s="21" t="s">
        <v>205</v>
      </c>
      <c r="H3206" s="21" t="s">
        <v>206</v>
      </c>
      <c r="I3206" s="20" t="s">
        <v>11496</v>
      </c>
      <c r="J3206" s="20" t="s">
        <v>30036</v>
      </c>
      <c r="K3206" s="24">
        <v>42513</v>
      </c>
      <c r="L3206" s="19">
        <v>0</v>
      </c>
      <c r="M3206" s="28">
        <v>269.95</v>
      </c>
      <c r="N3206" s="24"/>
    </row>
    <row r="3207" spans="2:14" hidden="1" x14ac:dyDescent="0.25">
      <c r="B3207" s="20">
        <v>28210753</v>
      </c>
      <c r="C3207" s="20"/>
      <c r="D3207" s="20"/>
      <c r="E3207" s="17" t="s">
        <v>11497</v>
      </c>
      <c r="F3207" s="21" t="s">
        <v>41</v>
      </c>
      <c r="G3207" s="21" t="s">
        <v>205</v>
      </c>
      <c r="H3207" s="21" t="s">
        <v>206</v>
      </c>
      <c r="I3207" s="20" t="s">
        <v>11498</v>
      </c>
      <c r="J3207" s="20" t="s">
        <v>30037</v>
      </c>
      <c r="K3207" s="24">
        <v>42513</v>
      </c>
      <c r="L3207" s="19">
        <v>0</v>
      </c>
      <c r="M3207" s="28">
        <v>269.95</v>
      </c>
      <c r="N3207" s="24"/>
    </row>
    <row r="3208" spans="2:14" hidden="1" x14ac:dyDescent="0.25">
      <c r="B3208" s="20">
        <v>28210754</v>
      </c>
      <c r="C3208" s="20"/>
      <c r="D3208" s="20"/>
      <c r="E3208" s="17" t="s">
        <v>11499</v>
      </c>
      <c r="F3208" s="21" t="s">
        <v>41</v>
      </c>
      <c r="G3208" s="21" t="s">
        <v>205</v>
      </c>
      <c r="H3208" s="21" t="s">
        <v>206</v>
      </c>
      <c r="I3208" s="20" t="s">
        <v>11500</v>
      </c>
      <c r="J3208" s="20" t="s">
        <v>30038</v>
      </c>
      <c r="K3208" s="24">
        <v>42513</v>
      </c>
      <c r="L3208" s="19">
        <v>0</v>
      </c>
      <c r="M3208" s="28">
        <v>269.95</v>
      </c>
      <c r="N3208" s="24"/>
    </row>
    <row r="3209" spans="2:14" hidden="1" x14ac:dyDescent="0.25">
      <c r="B3209" s="20">
        <v>28550187</v>
      </c>
      <c r="C3209" s="20"/>
      <c r="D3209" s="20"/>
      <c r="E3209" s="17" t="s">
        <v>11419</v>
      </c>
      <c r="F3209" s="21" t="s">
        <v>41</v>
      </c>
      <c r="G3209" s="21" t="s">
        <v>205</v>
      </c>
      <c r="H3209" s="21" t="s">
        <v>206</v>
      </c>
      <c r="I3209" s="20" t="s">
        <v>11420</v>
      </c>
      <c r="J3209" s="20" t="s">
        <v>30039</v>
      </c>
      <c r="K3209" s="24">
        <v>43435</v>
      </c>
      <c r="L3209" s="19">
        <v>0</v>
      </c>
      <c r="M3209" s="28">
        <v>249.95</v>
      </c>
      <c r="N3209" s="24"/>
    </row>
    <row r="3210" spans="2:14" hidden="1" x14ac:dyDescent="0.25">
      <c r="B3210" s="20">
        <v>28550188</v>
      </c>
      <c r="C3210" s="20"/>
      <c r="D3210" s="20"/>
      <c r="E3210" s="17" t="s">
        <v>11421</v>
      </c>
      <c r="F3210" s="21" t="s">
        <v>41</v>
      </c>
      <c r="G3210" s="21" t="s">
        <v>205</v>
      </c>
      <c r="H3210" s="21" t="s">
        <v>206</v>
      </c>
      <c r="I3210" s="20" t="s">
        <v>11422</v>
      </c>
      <c r="J3210" s="20" t="s">
        <v>30040</v>
      </c>
      <c r="K3210" s="24">
        <v>43435</v>
      </c>
      <c r="L3210" s="19">
        <v>0</v>
      </c>
      <c r="M3210" s="28">
        <v>249.95</v>
      </c>
      <c r="N3210" s="24"/>
    </row>
    <row r="3211" spans="2:14" hidden="1" x14ac:dyDescent="0.25">
      <c r="B3211" s="20">
        <v>28550189</v>
      </c>
      <c r="C3211" s="20"/>
      <c r="D3211" s="20"/>
      <c r="E3211" s="17" t="s">
        <v>11423</v>
      </c>
      <c r="F3211" s="21" t="s">
        <v>41</v>
      </c>
      <c r="G3211" s="21" t="s">
        <v>205</v>
      </c>
      <c r="H3211" s="21" t="s">
        <v>206</v>
      </c>
      <c r="I3211" s="20" t="s">
        <v>11424</v>
      </c>
      <c r="J3211" s="20" t="s">
        <v>30041</v>
      </c>
      <c r="K3211" s="24">
        <v>43435</v>
      </c>
      <c r="L3211" s="19">
        <v>0</v>
      </c>
      <c r="M3211" s="28">
        <v>249.95</v>
      </c>
      <c r="N3211" s="24"/>
    </row>
    <row r="3212" spans="2:14" hidden="1" x14ac:dyDescent="0.25">
      <c r="B3212" s="20">
        <v>28550268</v>
      </c>
      <c r="C3212" s="20"/>
      <c r="D3212" s="20"/>
      <c r="E3212" s="17" t="s">
        <v>11447</v>
      </c>
      <c r="F3212" s="21" t="s">
        <v>41</v>
      </c>
      <c r="G3212" s="21" t="s">
        <v>205</v>
      </c>
      <c r="H3212" s="21" t="s">
        <v>206</v>
      </c>
      <c r="I3212" s="20" t="s">
        <v>11448</v>
      </c>
      <c r="J3212" s="20" t="s">
        <v>30042</v>
      </c>
      <c r="K3212" s="24">
        <v>43435</v>
      </c>
      <c r="L3212" s="19">
        <v>0</v>
      </c>
      <c r="M3212" s="28">
        <v>229.95</v>
      </c>
      <c r="N3212" s="24"/>
    </row>
    <row r="3213" spans="2:14" hidden="1" x14ac:dyDescent="0.25">
      <c r="B3213" s="20">
        <v>28550269</v>
      </c>
      <c r="C3213" s="20"/>
      <c r="D3213" s="20"/>
      <c r="E3213" s="17" t="s">
        <v>11449</v>
      </c>
      <c r="F3213" s="21" t="s">
        <v>41</v>
      </c>
      <c r="G3213" s="21" t="s">
        <v>205</v>
      </c>
      <c r="H3213" s="21" t="s">
        <v>206</v>
      </c>
      <c r="I3213" s="20" t="s">
        <v>11450</v>
      </c>
      <c r="J3213" s="20" t="s">
        <v>30043</v>
      </c>
      <c r="K3213" s="24">
        <v>43435</v>
      </c>
      <c r="L3213" s="19">
        <v>0</v>
      </c>
      <c r="M3213" s="28">
        <v>229.95</v>
      </c>
      <c r="N3213" s="24"/>
    </row>
    <row r="3214" spans="2:14" hidden="1" x14ac:dyDescent="0.25">
      <c r="B3214" s="20">
        <v>28550270</v>
      </c>
      <c r="C3214" s="20"/>
      <c r="D3214" s="20"/>
      <c r="E3214" s="17" t="s">
        <v>11451</v>
      </c>
      <c r="F3214" s="21" t="s">
        <v>41</v>
      </c>
      <c r="G3214" s="21" t="s">
        <v>205</v>
      </c>
      <c r="H3214" s="21" t="s">
        <v>206</v>
      </c>
      <c r="I3214" s="20" t="s">
        <v>11452</v>
      </c>
      <c r="J3214" s="20" t="s">
        <v>30044</v>
      </c>
      <c r="K3214" s="24">
        <v>43435</v>
      </c>
      <c r="L3214" s="19">
        <v>0</v>
      </c>
      <c r="M3214" s="28">
        <v>229.95</v>
      </c>
      <c r="N3214" s="24"/>
    </row>
    <row r="3215" spans="2:14" hidden="1" x14ac:dyDescent="0.25">
      <c r="B3215" s="20">
        <v>28550266</v>
      </c>
      <c r="C3215" s="20"/>
      <c r="D3215" s="20"/>
      <c r="E3215" s="17" t="s">
        <v>11453</v>
      </c>
      <c r="F3215" s="21" t="s">
        <v>41</v>
      </c>
      <c r="G3215" s="21" t="s">
        <v>205</v>
      </c>
      <c r="H3215" s="21" t="s">
        <v>206</v>
      </c>
      <c r="I3215" s="20" t="s">
        <v>11454</v>
      </c>
      <c r="J3215" s="20" t="s">
        <v>30045</v>
      </c>
      <c r="K3215" s="24">
        <v>43435</v>
      </c>
      <c r="L3215" s="19">
        <v>0</v>
      </c>
      <c r="M3215" s="28">
        <v>229.95</v>
      </c>
      <c r="N3215" s="24"/>
    </row>
    <row r="3216" spans="2:14" hidden="1" x14ac:dyDescent="0.25">
      <c r="B3216" s="20">
        <v>28550265</v>
      </c>
      <c r="C3216" s="20"/>
      <c r="D3216" s="20"/>
      <c r="E3216" s="17" t="s">
        <v>11455</v>
      </c>
      <c r="F3216" s="21" t="s">
        <v>41</v>
      </c>
      <c r="G3216" s="21" t="s">
        <v>205</v>
      </c>
      <c r="H3216" s="21" t="s">
        <v>206</v>
      </c>
      <c r="I3216" s="20" t="s">
        <v>11456</v>
      </c>
      <c r="J3216" s="20" t="s">
        <v>30046</v>
      </c>
      <c r="K3216" s="24">
        <v>43435</v>
      </c>
      <c r="L3216" s="19">
        <v>0</v>
      </c>
      <c r="M3216" s="28">
        <v>229.95</v>
      </c>
      <c r="N3216" s="24"/>
    </row>
    <row r="3217" spans="2:14" hidden="1" x14ac:dyDescent="0.25">
      <c r="B3217" s="20">
        <v>28550264</v>
      </c>
      <c r="C3217" s="20"/>
      <c r="D3217" s="20"/>
      <c r="E3217" s="17" t="s">
        <v>11457</v>
      </c>
      <c r="F3217" s="21" t="s">
        <v>41</v>
      </c>
      <c r="G3217" s="21" t="s">
        <v>205</v>
      </c>
      <c r="H3217" s="21" t="s">
        <v>206</v>
      </c>
      <c r="I3217" s="20" t="s">
        <v>11458</v>
      </c>
      <c r="J3217" s="20" t="s">
        <v>30047</v>
      </c>
      <c r="K3217" s="24">
        <v>43435</v>
      </c>
      <c r="L3217" s="19">
        <v>0</v>
      </c>
      <c r="M3217" s="28">
        <v>229.95</v>
      </c>
      <c r="N3217" s="24"/>
    </row>
    <row r="3218" spans="2:14" hidden="1" x14ac:dyDescent="0.25">
      <c r="B3218" s="20">
        <v>28550267</v>
      </c>
      <c r="C3218" s="20"/>
      <c r="D3218" s="20"/>
      <c r="E3218" s="17" t="s">
        <v>11459</v>
      </c>
      <c r="F3218" s="21" t="s">
        <v>41</v>
      </c>
      <c r="G3218" s="21" t="s">
        <v>205</v>
      </c>
      <c r="H3218" s="21" t="s">
        <v>206</v>
      </c>
      <c r="I3218" s="20" t="s">
        <v>11460</v>
      </c>
      <c r="J3218" s="20" t="s">
        <v>30048</v>
      </c>
      <c r="K3218" s="24">
        <v>43435</v>
      </c>
      <c r="L3218" s="19">
        <v>0</v>
      </c>
      <c r="M3218" s="28">
        <v>229.95</v>
      </c>
      <c r="N3218" s="24"/>
    </row>
    <row r="3219" spans="2:14" hidden="1" x14ac:dyDescent="0.25">
      <c r="B3219" s="20">
        <v>28550185</v>
      </c>
      <c r="C3219" s="20"/>
      <c r="D3219" s="20"/>
      <c r="E3219" s="17" t="s">
        <v>11425</v>
      </c>
      <c r="F3219" s="21" t="s">
        <v>41</v>
      </c>
      <c r="G3219" s="21" t="s">
        <v>205</v>
      </c>
      <c r="H3219" s="21" t="s">
        <v>206</v>
      </c>
      <c r="I3219" s="20" t="s">
        <v>11426</v>
      </c>
      <c r="J3219" s="20" t="s">
        <v>30049</v>
      </c>
      <c r="K3219" s="24">
        <v>43435</v>
      </c>
      <c r="L3219" s="19">
        <v>0</v>
      </c>
      <c r="M3219" s="28">
        <v>249.95</v>
      </c>
      <c r="N3219" s="24"/>
    </row>
    <row r="3220" spans="2:14" hidden="1" x14ac:dyDescent="0.25">
      <c r="B3220" s="20">
        <v>28550184</v>
      </c>
      <c r="C3220" s="20"/>
      <c r="D3220" s="20"/>
      <c r="E3220" s="17" t="s">
        <v>11427</v>
      </c>
      <c r="F3220" s="21" t="s">
        <v>41</v>
      </c>
      <c r="G3220" s="21" t="s">
        <v>205</v>
      </c>
      <c r="H3220" s="21" t="s">
        <v>206</v>
      </c>
      <c r="I3220" s="20" t="s">
        <v>11428</v>
      </c>
      <c r="J3220" s="20" t="s">
        <v>30050</v>
      </c>
      <c r="K3220" s="24">
        <v>43435</v>
      </c>
      <c r="L3220" s="19">
        <v>0</v>
      </c>
      <c r="M3220" s="28">
        <v>249.95</v>
      </c>
      <c r="N3220" s="24"/>
    </row>
    <row r="3221" spans="2:14" hidden="1" x14ac:dyDescent="0.25">
      <c r="B3221" s="20">
        <v>28550183</v>
      </c>
      <c r="C3221" s="20"/>
      <c r="D3221" s="20"/>
      <c r="E3221" s="17" t="s">
        <v>11429</v>
      </c>
      <c r="F3221" s="21" t="s">
        <v>41</v>
      </c>
      <c r="G3221" s="21" t="s">
        <v>205</v>
      </c>
      <c r="H3221" s="21" t="s">
        <v>206</v>
      </c>
      <c r="I3221" s="20" t="s">
        <v>11430</v>
      </c>
      <c r="J3221" s="20" t="s">
        <v>30051</v>
      </c>
      <c r="K3221" s="24">
        <v>43435</v>
      </c>
      <c r="L3221" s="19">
        <v>0</v>
      </c>
      <c r="M3221" s="28">
        <v>249.95</v>
      </c>
      <c r="N3221" s="24"/>
    </row>
    <row r="3222" spans="2:14" hidden="1" x14ac:dyDescent="0.25">
      <c r="B3222" s="20">
        <v>28550186</v>
      </c>
      <c r="C3222" s="20"/>
      <c r="D3222" s="20"/>
      <c r="E3222" s="17" t="s">
        <v>11431</v>
      </c>
      <c r="F3222" s="21" t="s">
        <v>41</v>
      </c>
      <c r="G3222" s="21" t="s">
        <v>205</v>
      </c>
      <c r="H3222" s="21" t="s">
        <v>206</v>
      </c>
      <c r="I3222" s="20" t="s">
        <v>11432</v>
      </c>
      <c r="J3222" s="20" t="s">
        <v>30052</v>
      </c>
      <c r="K3222" s="24">
        <v>43435</v>
      </c>
      <c r="L3222" s="19">
        <v>0</v>
      </c>
      <c r="M3222" s="28">
        <v>249.95</v>
      </c>
      <c r="N3222" s="24"/>
    </row>
    <row r="3223" spans="2:14" hidden="1" x14ac:dyDescent="0.25">
      <c r="B3223" s="20">
        <v>28550194</v>
      </c>
      <c r="C3223" s="20"/>
      <c r="D3223" s="20"/>
      <c r="E3223" s="17" t="s">
        <v>11405</v>
      </c>
      <c r="F3223" s="21" t="s">
        <v>41</v>
      </c>
      <c r="G3223" s="21" t="s">
        <v>205</v>
      </c>
      <c r="H3223" s="21" t="s">
        <v>206</v>
      </c>
      <c r="I3223" s="20" t="s">
        <v>11406</v>
      </c>
      <c r="J3223" s="20" t="s">
        <v>30053</v>
      </c>
      <c r="K3223" s="24">
        <v>43435</v>
      </c>
      <c r="L3223" s="19">
        <v>0</v>
      </c>
      <c r="M3223" s="28">
        <v>249.95</v>
      </c>
      <c r="N3223" s="24"/>
    </row>
    <row r="3224" spans="2:14" hidden="1" x14ac:dyDescent="0.25">
      <c r="B3224" s="20">
        <v>28550195</v>
      </c>
      <c r="C3224" s="20"/>
      <c r="D3224" s="20"/>
      <c r="E3224" s="17" t="s">
        <v>11407</v>
      </c>
      <c r="F3224" s="21" t="s">
        <v>41</v>
      </c>
      <c r="G3224" s="21" t="s">
        <v>205</v>
      </c>
      <c r="H3224" s="21" t="s">
        <v>206</v>
      </c>
      <c r="I3224" s="20" t="s">
        <v>11408</v>
      </c>
      <c r="J3224" s="20" t="s">
        <v>30054</v>
      </c>
      <c r="K3224" s="24">
        <v>43435</v>
      </c>
      <c r="L3224" s="19">
        <v>0</v>
      </c>
      <c r="M3224" s="28">
        <v>249.95</v>
      </c>
      <c r="N3224" s="24"/>
    </row>
    <row r="3225" spans="2:14" hidden="1" x14ac:dyDescent="0.25">
      <c r="B3225" s="20">
        <v>28550196</v>
      </c>
      <c r="C3225" s="20"/>
      <c r="D3225" s="20"/>
      <c r="E3225" s="17" t="s">
        <v>11409</v>
      </c>
      <c r="F3225" s="21" t="s">
        <v>41</v>
      </c>
      <c r="G3225" s="21" t="s">
        <v>205</v>
      </c>
      <c r="H3225" s="21" t="s">
        <v>206</v>
      </c>
      <c r="I3225" s="20" t="s">
        <v>11410</v>
      </c>
      <c r="J3225" s="20" t="s">
        <v>30055</v>
      </c>
      <c r="K3225" s="24">
        <v>43435</v>
      </c>
      <c r="L3225" s="19">
        <v>0</v>
      </c>
      <c r="M3225" s="28">
        <v>249.95</v>
      </c>
      <c r="N3225" s="24"/>
    </row>
    <row r="3226" spans="2:14" hidden="1" x14ac:dyDescent="0.25">
      <c r="B3226" s="20">
        <v>28550192</v>
      </c>
      <c r="C3226" s="20"/>
      <c r="D3226" s="20"/>
      <c r="E3226" s="17" t="s">
        <v>11411</v>
      </c>
      <c r="F3226" s="21" t="s">
        <v>41</v>
      </c>
      <c r="G3226" s="21" t="s">
        <v>205</v>
      </c>
      <c r="H3226" s="21" t="s">
        <v>206</v>
      </c>
      <c r="I3226" s="20" t="s">
        <v>11412</v>
      </c>
      <c r="J3226" s="20" t="s">
        <v>30056</v>
      </c>
      <c r="K3226" s="24">
        <v>43435</v>
      </c>
      <c r="L3226" s="19">
        <v>0</v>
      </c>
      <c r="M3226" s="28">
        <v>249.95</v>
      </c>
      <c r="N3226" s="24"/>
    </row>
    <row r="3227" spans="2:14" hidden="1" x14ac:dyDescent="0.25">
      <c r="B3227" s="20">
        <v>28550191</v>
      </c>
      <c r="C3227" s="20"/>
      <c r="D3227" s="20"/>
      <c r="E3227" s="17" t="s">
        <v>11413</v>
      </c>
      <c r="F3227" s="21" t="s">
        <v>41</v>
      </c>
      <c r="G3227" s="21" t="s">
        <v>205</v>
      </c>
      <c r="H3227" s="21" t="s">
        <v>206</v>
      </c>
      <c r="I3227" s="20" t="s">
        <v>11414</v>
      </c>
      <c r="J3227" s="20" t="s">
        <v>30057</v>
      </c>
      <c r="K3227" s="24">
        <v>43435</v>
      </c>
      <c r="L3227" s="19">
        <v>0</v>
      </c>
      <c r="M3227" s="28">
        <v>249.95</v>
      </c>
      <c r="N3227" s="24"/>
    </row>
    <row r="3228" spans="2:14" hidden="1" x14ac:dyDescent="0.25">
      <c r="B3228" s="20">
        <v>28550190</v>
      </c>
      <c r="C3228" s="20"/>
      <c r="D3228" s="20"/>
      <c r="E3228" s="17" t="s">
        <v>11415</v>
      </c>
      <c r="F3228" s="21" t="s">
        <v>41</v>
      </c>
      <c r="G3228" s="21" t="s">
        <v>205</v>
      </c>
      <c r="H3228" s="21" t="s">
        <v>206</v>
      </c>
      <c r="I3228" s="20" t="s">
        <v>11416</v>
      </c>
      <c r="J3228" s="20" t="s">
        <v>30058</v>
      </c>
      <c r="K3228" s="24">
        <v>43435</v>
      </c>
      <c r="L3228" s="19">
        <v>0</v>
      </c>
      <c r="M3228" s="28">
        <v>249.95</v>
      </c>
      <c r="N3228" s="24"/>
    </row>
    <row r="3229" spans="2:14" hidden="1" x14ac:dyDescent="0.25">
      <c r="B3229" s="20">
        <v>28550193</v>
      </c>
      <c r="C3229" s="20"/>
      <c r="D3229" s="20"/>
      <c r="E3229" s="17" t="s">
        <v>11417</v>
      </c>
      <c r="F3229" s="21" t="s">
        <v>41</v>
      </c>
      <c r="G3229" s="21" t="s">
        <v>205</v>
      </c>
      <c r="H3229" s="21" t="s">
        <v>206</v>
      </c>
      <c r="I3229" s="20" t="s">
        <v>11418</v>
      </c>
      <c r="J3229" s="20" t="s">
        <v>30059</v>
      </c>
      <c r="K3229" s="24">
        <v>43435</v>
      </c>
      <c r="L3229" s="19">
        <v>0</v>
      </c>
      <c r="M3229" s="28">
        <v>249.95</v>
      </c>
      <c r="N3229" s="24"/>
    </row>
    <row r="3230" spans="2:14" hidden="1" x14ac:dyDescent="0.25">
      <c r="B3230" s="20">
        <v>28550201</v>
      </c>
      <c r="C3230" s="20"/>
      <c r="D3230" s="20"/>
      <c r="E3230" s="17" t="s">
        <v>11433</v>
      </c>
      <c r="F3230" s="21" t="s">
        <v>41</v>
      </c>
      <c r="G3230" s="21" t="s">
        <v>205</v>
      </c>
      <c r="H3230" s="21" t="s">
        <v>206</v>
      </c>
      <c r="I3230" s="20" t="s">
        <v>11434</v>
      </c>
      <c r="J3230" s="20" t="s">
        <v>30060</v>
      </c>
      <c r="K3230" s="24">
        <v>43435</v>
      </c>
      <c r="L3230" s="19">
        <v>0</v>
      </c>
      <c r="M3230" s="28">
        <v>249.95</v>
      </c>
      <c r="N3230" s="24"/>
    </row>
    <row r="3231" spans="2:14" hidden="1" x14ac:dyDescent="0.25">
      <c r="B3231" s="20">
        <v>28550202</v>
      </c>
      <c r="C3231" s="20"/>
      <c r="D3231" s="20"/>
      <c r="E3231" s="17" t="s">
        <v>11435</v>
      </c>
      <c r="F3231" s="21" t="s">
        <v>41</v>
      </c>
      <c r="G3231" s="21" t="s">
        <v>205</v>
      </c>
      <c r="H3231" s="21" t="s">
        <v>206</v>
      </c>
      <c r="I3231" s="20" t="s">
        <v>11436</v>
      </c>
      <c r="J3231" s="20" t="s">
        <v>30061</v>
      </c>
      <c r="K3231" s="24">
        <v>43435</v>
      </c>
      <c r="L3231" s="19">
        <v>0</v>
      </c>
      <c r="M3231" s="28">
        <v>249.95</v>
      </c>
      <c r="N3231" s="24"/>
    </row>
    <row r="3232" spans="2:14" hidden="1" x14ac:dyDescent="0.25">
      <c r="B3232" s="20">
        <v>28550203</v>
      </c>
      <c r="C3232" s="20"/>
      <c r="D3232" s="20"/>
      <c r="E3232" s="17" t="s">
        <v>11437</v>
      </c>
      <c r="F3232" s="21" t="s">
        <v>41</v>
      </c>
      <c r="G3232" s="21" t="s">
        <v>205</v>
      </c>
      <c r="H3232" s="21" t="s">
        <v>206</v>
      </c>
      <c r="I3232" s="20" t="s">
        <v>11438</v>
      </c>
      <c r="J3232" s="20" t="s">
        <v>30062</v>
      </c>
      <c r="K3232" s="24">
        <v>43435</v>
      </c>
      <c r="L3232" s="19">
        <v>0</v>
      </c>
      <c r="M3232" s="28">
        <v>249.95</v>
      </c>
      <c r="N3232" s="24"/>
    </row>
    <row r="3233" spans="2:14" hidden="1" x14ac:dyDescent="0.25">
      <c r="B3233" s="20">
        <v>28550199</v>
      </c>
      <c r="C3233" s="20"/>
      <c r="D3233" s="20"/>
      <c r="E3233" s="17" t="s">
        <v>11439</v>
      </c>
      <c r="F3233" s="21" t="s">
        <v>41</v>
      </c>
      <c r="G3233" s="21" t="s">
        <v>205</v>
      </c>
      <c r="H3233" s="21" t="s">
        <v>206</v>
      </c>
      <c r="I3233" s="20" t="s">
        <v>11440</v>
      </c>
      <c r="J3233" s="20" t="s">
        <v>30063</v>
      </c>
      <c r="K3233" s="24">
        <v>43435</v>
      </c>
      <c r="L3233" s="19">
        <v>0</v>
      </c>
      <c r="M3233" s="28">
        <v>249.95</v>
      </c>
      <c r="N3233" s="24"/>
    </row>
    <row r="3234" spans="2:14" hidden="1" x14ac:dyDescent="0.25">
      <c r="B3234" s="20">
        <v>28550198</v>
      </c>
      <c r="C3234" s="20"/>
      <c r="D3234" s="20"/>
      <c r="E3234" s="17" t="s">
        <v>11441</v>
      </c>
      <c r="F3234" s="21" t="s">
        <v>41</v>
      </c>
      <c r="G3234" s="21" t="s">
        <v>205</v>
      </c>
      <c r="H3234" s="21" t="s">
        <v>206</v>
      </c>
      <c r="I3234" s="20" t="s">
        <v>11442</v>
      </c>
      <c r="J3234" s="20" t="s">
        <v>30064</v>
      </c>
      <c r="K3234" s="24">
        <v>43435</v>
      </c>
      <c r="L3234" s="19">
        <v>0</v>
      </c>
      <c r="M3234" s="28">
        <v>249.95</v>
      </c>
      <c r="N3234" s="24"/>
    </row>
    <row r="3235" spans="2:14" hidden="1" x14ac:dyDescent="0.25">
      <c r="B3235" s="20">
        <v>28550197</v>
      </c>
      <c r="C3235" s="20"/>
      <c r="D3235" s="20"/>
      <c r="E3235" s="17" t="s">
        <v>11443</v>
      </c>
      <c r="F3235" s="21" t="s">
        <v>41</v>
      </c>
      <c r="G3235" s="21" t="s">
        <v>205</v>
      </c>
      <c r="H3235" s="21" t="s">
        <v>206</v>
      </c>
      <c r="I3235" s="20" t="s">
        <v>11444</v>
      </c>
      <c r="J3235" s="20" t="s">
        <v>30065</v>
      </c>
      <c r="K3235" s="24">
        <v>43435</v>
      </c>
      <c r="L3235" s="19">
        <v>0</v>
      </c>
      <c r="M3235" s="28">
        <v>249.95</v>
      </c>
      <c r="N3235" s="24"/>
    </row>
    <row r="3236" spans="2:14" hidden="1" x14ac:dyDescent="0.25">
      <c r="B3236" s="20">
        <v>28550200</v>
      </c>
      <c r="C3236" s="20"/>
      <c r="D3236" s="20"/>
      <c r="E3236" s="17" t="s">
        <v>11445</v>
      </c>
      <c r="F3236" s="21" t="s">
        <v>41</v>
      </c>
      <c r="G3236" s="21" t="s">
        <v>205</v>
      </c>
      <c r="H3236" s="21" t="s">
        <v>206</v>
      </c>
      <c r="I3236" s="20" t="s">
        <v>11446</v>
      </c>
      <c r="J3236" s="20" t="s">
        <v>30066</v>
      </c>
      <c r="K3236" s="24">
        <v>43435</v>
      </c>
      <c r="L3236" s="19">
        <v>0</v>
      </c>
      <c r="M3236" s="28">
        <v>249.95</v>
      </c>
      <c r="N3236" s="24"/>
    </row>
    <row r="3237" spans="2:14" hidden="1" x14ac:dyDescent="0.25">
      <c r="B3237" s="20">
        <v>28550275</v>
      </c>
      <c r="C3237" s="20"/>
      <c r="D3237" s="20"/>
      <c r="E3237" s="17" t="s">
        <v>11391</v>
      </c>
      <c r="F3237" s="21" t="s">
        <v>41</v>
      </c>
      <c r="G3237" s="21" t="s">
        <v>205</v>
      </c>
      <c r="H3237" s="21" t="s">
        <v>206</v>
      </c>
      <c r="I3237" s="20" t="s">
        <v>11392</v>
      </c>
      <c r="J3237" s="20" t="s">
        <v>30095</v>
      </c>
      <c r="K3237" s="24">
        <v>43770</v>
      </c>
      <c r="L3237" s="19">
        <v>0</v>
      </c>
      <c r="M3237" s="28">
        <v>249.95</v>
      </c>
      <c r="N3237" s="24"/>
    </row>
    <row r="3238" spans="2:14" hidden="1" x14ac:dyDescent="0.25">
      <c r="B3238" s="20">
        <v>28550276</v>
      </c>
      <c r="C3238" s="20"/>
      <c r="D3238" s="20"/>
      <c r="E3238" s="17" t="s">
        <v>11393</v>
      </c>
      <c r="F3238" s="21" t="s">
        <v>41</v>
      </c>
      <c r="G3238" s="21" t="s">
        <v>205</v>
      </c>
      <c r="H3238" s="21" t="s">
        <v>206</v>
      </c>
      <c r="I3238" s="20" t="s">
        <v>11394</v>
      </c>
      <c r="J3238" s="20" t="s">
        <v>30096</v>
      </c>
      <c r="K3238" s="24">
        <v>43770</v>
      </c>
      <c r="L3238" s="19">
        <v>0</v>
      </c>
      <c r="M3238" s="28">
        <v>249.95</v>
      </c>
      <c r="N3238" s="24"/>
    </row>
    <row r="3239" spans="2:14" hidden="1" x14ac:dyDescent="0.25">
      <c r="B3239" s="20">
        <v>28550277</v>
      </c>
      <c r="C3239" s="20"/>
      <c r="D3239" s="20"/>
      <c r="E3239" s="17" t="s">
        <v>11395</v>
      </c>
      <c r="F3239" s="21" t="s">
        <v>41</v>
      </c>
      <c r="G3239" s="21" t="s">
        <v>205</v>
      </c>
      <c r="H3239" s="21" t="s">
        <v>206</v>
      </c>
      <c r="I3239" s="20" t="s">
        <v>11396</v>
      </c>
      <c r="J3239" s="20" t="s">
        <v>30097</v>
      </c>
      <c r="K3239" s="24">
        <v>43770</v>
      </c>
      <c r="L3239" s="19">
        <v>0</v>
      </c>
      <c r="M3239" s="28">
        <v>249.95</v>
      </c>
      <c r="N3239" s="24"/>
    </row>
    <row r="3240" spans="2:14" hidden="1" x14ac:dyDescent="0.25">
      <c r="B3240" s="20">
        <v>28550273</v>
      </c>
      <c r="C3240" s="20"/>
      <c r="D3240" s="20"/>
      <c r="E3240" s="17" t="s">
        <v>11397</v>
      </c>
      <c r="F3240" s="21" t="s">
        <v>41</v>
      </c>
      <c r="G3240" s="21" t="s">
        <v>205</v>
      </c>
      <c r="H3240" s="21" t="s">
        <v>206</v>
      </c>
      <c r="I3240" s="20" t="s">
        <v>11398</v>
      </c>
      <c r="J3240" s="20" t="s">
        <v>30098</v>
      </c>
      <c r="K3240" s="24">
        <v>43770</v>
      </c>
      <c r="L3240" s="19">
        <v>0</v>
      </c>
      <c r="M3240" s="28">
        <v>249.95</v>
      </c>
      <c r="N3240" s="24"/>
    </row>
    <row r="3241" spans="2:14" hidden="1" x14ac:dyDescent="0.25">
      <c r="B3241" s="20">
        <v>28550272</v>
      </c>
      <c r="C3241" s="20"/>
      <c r="D3241" s="20"/>
      <c r="E3241" s="17" t="s">
        <v>11399</v>
      </c>
      <c r="F3241" s="21" t="s">
        <v>41</v>
      </c>
      <c r="G3241" s="21" t="s">
        <v>205</v>
      </c>
      <c r="H3241" s="21" t="s">
        <v>206</v>
      </c>
      <c r="I3241" s="20" t="s">
        <v>11400</v>
      </c>
      <c r="J3241" s="20" t="s">
        <v>30099</v>
      </c>
      <c r="K3241" s="24">
        <v>43770</v>
      </c>
      <c r="L3241" s="19">
        <v>0</v>
      </c>
      <c r="M3241" s="28">
        <v>249.95</v>
      </c>
      <c r="N3241" s="24"/>
    </row>
    <row r="3242" spans="2:14" hidden="1" x14ac:dyDescent="0.25">
      <c r="B3242" s="20">
        <v>28550271</v>
      </c>
      <c r="C3242" s="20"/>
      <c r="D3242" s="20"/>
      <c r="E3242" s="17" t="s">
        <v>11401</v>
      </c>
      <c r="F3242" s="21" t="s">
        <v>41</v>
      </c>
      <c r="G3242" s="21" t="s">
        <v>205</v>
      </c>
      <c r="H3242" s="21" t="s">
        <v>206</v>
      </c>
      <c r="I3242" s="20" t="s">
        <v>11402</v>
      </c>
      <c r="J3242" s="20" t="s">
        <v>30100</v>
      </c>
      <c r="K3242" s="24">
        <v>43770</v>
      </c>
      <c r="L3242" s="19">
        <v>0</v>
      </c>
      <c r="M3242" s="28">
        <v>249.95</v>
      </c>
      <c r="N3242" s="24"/>
    </row>
    <row r="3243" spans="2:14" hidden="1" x14ac:dyDescent="0.25">
      <c r="B3243" s="20">
        <v>28550274</v>
      </c>
      <c r="C3243" s="20"/>
      <c r="D3243" s="20"/>
      <c r="E3243" s="17" t="s">
        <v>11403</v>
      </c>
      <c r="F3243" s="21" t="s">
        <v>41</v>
      </c>
      <c r="G3243" s="21" t="s">
        <v>205</v>
      </c>
      <c r="H3243" s="21" t="s">
        <v>206</v>
      </c>
      <c r="I3243" s="20" t="s">
        <v>11404</v>
      </c>
      <c r="J3243" s="20" t="s">
        <v>30101</v>
      </c>
      <c r="K3243" s="24">
        <v>43770</v>
      </c>
      <c r="L3243" s="19">
        <v>0</v>
      </c>
      <c r="M3243" s="28">
        <v>249.95</v>
      </c>
      <c r="N3243" s="24"/>
    </row>
    <row r="3244" spans="2:14" hidden="1" x14ac:dyDescent="0.25">
      <c r="B3244" s="20">
        <v>28230170</v>
      </c>
      <c r="C3244" s="20"/>
      <c r="D3244" s="20"/>
      <c r="E3244" s="17" t="s">
        <v>11342</v>
      </c>
      <c r="F3244" s="21" t="s">
        <v>41</v>
      </c>
      <c r="G3244" s="21" t="s">
        <v>205</v>
      </c>
      <c r="H3244" s="21" t="s">
        <v>206</v>
      </c>
      <c r="I3244" s="20" t="s">
        <v>11343</v>
      </c>
      <c r="J3244" s="20" t="s">
        <v>30122</v>
      </c>
      <c r="K3244" s="24">
        <v>43405</v>
      </c>
      <c r="L3244" s="19">
        <v>0</v>
      </c>
      <c r="M3244" s="28">
        <v>249.95</v>
      </c>
      <c r="N3244" s="24"/>
    </row>
    <row r="3245" spans="2:14" hidden="1" x14ac:dyDescent="0.25">
      <c r="B3245" s="20">
        <v>28230168</v>
      </c>
      <c r="C3245" s="20"/>
      <c r="D3245" s="20"/>
      <c r="E3245" s="17" t="s">
        <v>11344</v>
      </c>
      <c r="F3245" s="21" t="s">
        <v>41</v>
      </c>
      <c r="G3245" s="21" t="s">
        <v>205</v>
      </c>
      <c r="H3245" s="21" t="s">
        <v>206</v>
      </c>
      <c r="I3245" s="20" t="s">
        <v>11345</v>
      </c>
      <c r="J3245" s="20" t="s">
        <v>30123</v>
      </c>
      <c r="K3245" s="24">
        <v>43405</v>
      </c>
      <c r="L3245" s="19">
        <v>0</v>
      </c>
      <c r="M3245" s="28">
        <v>249.95</v>
      </c>
      <c r="N3245" s="24"/>
    </row>
    <row r="3246" spans="2:14" hidden="1" x14ac:dyDescent="0.25">
      <c r="B3246" s="20">
        <v>28230167</v>
      </c>
      <c r="C3246" s="20"/>
      <c r="D3246" s="20"/>
      <c r="E3246" s="17" t="s">
        <v>11346</v>
      </c>
      <c r="F3246" s="21" t="s">
        <v>41</v>
      </c>
      <c r="G3246" s="21" t="s">
        <v>205</v>
      </c>
      <c r="H3246" s="21" t="s">
        <v>206</v>
      </c>
      <c r="I3246" s="20" t="s">
        <v>11347</v>
      </c>
      <c r="J3246" s="20" t="s">
        <v>30124</v>
      </c>
      <c r="K3246" s="24">
        <v>43405</v>
      </c>
      <c r="L3246" s="19">
        <v>0</v>
      </c>
      <c r="M3246" s="28">
        <v>249.95</v>
      </c>
      <c r="N3246" s="24"/>
    </row>
    <row r="3247" spans="2:14" hidden="1" x14ac:dyDescent="0.25">
      <c r="B3247" s="20">
        <v>28230166</v>
      </c>
      <c r="C3247" s="20"/>
      <c r="D3247" s="20"/>
      <c r="E3247" s="17" t="s">
        <v>11348</v>
      </c>
      <c r="F3247" s="21" t="s">
        <v>41</v>
      </c>
      <c r="G3247" s="21" t="s">
        <v>205</v>
      </c>
      <c r="H3247" s="21" t="s">
        <v>206</v>
      </c>
      <c r="I3247" s="20" t="s">
        <v>11349</v>
      </c>
      <c r="J3247" s="20" t="s">
        <v>30125</v>
      </c>
      <c r="K3247" s="24">
        <v>43405</v>
      </c>
      <c r="L3247" s="19">
        <v>0</v>
      </c>
      <c r="M3247" s="28">
        <v>249.95</v>
      </c>
      <c r="N3247" s="24"/>
    </row>
    <row r="3248" spans="2:14" hidden="1" x14ac:dyDescent="0.25">
      <c r="B3248" s="20">
        <v>28230169</v>
      </c>
      <c r="C3248" s="20"/>
      <c r="D3248" s="20"/>
      <c r="E3248" s="17" t="s">
        <v>11350</v>
      </c>
      <c r="F3248" s="21" t="s">
        <v>41</v>
      </c>
      <c r="G3248" s="21" t="s">
        <v>205</v>
      </c>
      <c r="H3248" s="21" t="s">
        <v>206</v>
      </c>
      <c r="I3248" s="20" t="s">
        <v>11351</v>
      </c>
      <c r="J3248" s="20" t="s">
        <v>30126</v>
      </c>
      <c r="K3248" s="24">
        <v>43405</v>
      </c>
      <c r="L3248" s="19">
        <v>0</v>
      </c>
      <c r="M3248" s="28">
        <v>249.95</v>
      </c>
      <c r="N3248" s="24"/>
    </row>
    <row r="3249" spans="2:14" hidden="1" x14ac:dyDescent="0.25">
      <c r="B3249" s="20">
        <v>28230175</v>
      </c>
      <c r="C3249" s="20"/>
      <c r="D3249" s="20"/>
      <c r="E3249" s="17" t="s">
        <v>11352</v>
      </c>
      <c r="F3249" s="21" t="s">
        <v>41</v>
      </c>
      <c r="G3249" s="21" t="s">
        <v>205</v>
      </c>
      <c r="H3249" s="21" t="s">
        <v>206</v>
      </c>
      <c r="I3249" s="20" t="s">
        <v>11353</v>
      </c>
      <c r="J3249" s="20" t="s">
        <v>30127</v>
      </c>
      <c r="K3249" s="24">
        <v>43405</v>
      </c>
      <c r="L3249" s="19">
        <v>0</v>
      </c>
      <c r="M3249" s="28">
        <v>249.95</v>
      </c>
      <c r="N3249" s="24"/>
    </row>
    <row r="3250" spans="2:14" hidden="1" x14ac:dyDescent="0.25">
      <c r="B3250" s="20">
        <v>28230173</v>
      </c>
      <c r="C3250" s="20"/>
      <c r="D3250" s="20"/>
      <c r="E3250" s="17" t="s">
        <v>11354</v>
      </c>
      <c r="F3250" s="21" t="s">
        <v>41</v>
      </c>
      <c r="G3250" s="21" t="s">
        <v>205</v>
      </c>
      <c r="H3250" s="21" t="s">
        <v>206</v>
      </c>
      <c r="I3250" s="20" t="s">
        <v>11355</v>
      </c>
      <c r="J3250" s="20" t="s">
        <v>30128</v>
      </c>
      <c r="K3250" s="24">
        <v>43405</v>
      </c>
      <c r="L3250" s="19">
        <v>0</v>
      </c>
      <c r="M3250" s="28">
        <v>249.95</v>
      </c>
      <c r="N3250" s="24"/>
    </row>
    <row r="3251" spans="2:14" hidden="1" x14ac:dyDescent="0.25">
      <c r="B3251" s="20">
        <v>28230172</v>
      </c>
      <c r="C3251" s="20"/>
      <c r="D3251" s="20"/>
      <c r="E3251" s="17" t="s">
        <v>11356</v>
      </c>
      <c r="F3251" s="21" t="s">
        <v>41</v>
      </c>
      <c r="G3251" s="21" t="s">
        <v>205</v>
      </c>
      <c r="H3251" s="21" t="s">
        <v>206</v>
      </c>
      <c r="I3251" s="20" t="s">
        <v>11357</v>
      </c>
      <c r="J3251" s="20" t="s">
        <v>30129</v>
      </c>
      <c r="K3251" s="24">
        <v>43405</v>
      </c>
      <c r="L3251" s="19">
        <v>0</v>
      </c>
      <c r="M3251" s="28">
        <v>249.95</v>
      </c>
      <c r="N3251" s="24"/>
    </row>
    <row r="3252" spans="2:14" hidden="1" x14ac:dyDescent="0.25">
      <c r="B3252" s="20">
        <v>28230171</v>
      </c>
      <c r="C3252" s="20"/>
      <c r="D3252" s="20"/>
      <c r="E3252" s="17" t="s">
        <v>11358</v>
      </c>
      <c r="F3252" s="21" t="s">
        <v>41</v>
      </c>
      <c r="G3252" s="21" t="s">
        <v>205</v>
      </c>
      <c r="H3252" s="21" t="s">
        <v>206</v>
      </c>
      <c r="I3252" s="20" t="s">
        <v>11359</v>
      </c>
      <c r="J3252" s="20" t="s">
        <v>30130</v>
      </c>
      <c r="K3252" s="24">
        <v>43405</v>
      </c>
      <c r="L3252" s="19">
        <v>0</v>
      </c>
      <c r="M3252" s="28">
        <v>249.95</v>
      </c>
      <c r="N3252" s="24"/>
    </row>
    <row r="3253" spans="2:14" hidden="1" x14ac:dyDescent="0.25">
      <c r="B3253" s="20">
        <v>28230174</v>
      </c>
      <c r="C3253" s="20"/>
      <c r="D3253" s="20"/>
      <c r="E3253" s="17" t="s">
        <v>11360</v>
      </c>
      <c r="F3253" s="21" t="s">
        <v>41</v>
      </c>
      <c r="G3253" s="21" t="s">
        <v>205</v>
      </c>
      <c r="H3253" s="21" t="s">
        <v>206</v>
      </c>
      <c r="I3253" s="20" t="s">
        <v>11361</v>
      </c>
      <c r="J3253" s="20" t="s">
        <v>30131</v>
      </c>
      <c r="K3253" s="24">
        <v>43405</v>
      </c>
      <c r="L3253" s="19">
        <v>0</v>
      </c>
      <c r="M3253" s="28">
        <v>249.95</v>
      </c>
      <c r="N3253" s="24"/>
    </row>
    <row r="3254" spans="2:14" hidden="1" x14ac:dyDescent="0.25">
      <c r="B3254" s="20">
        <v>28230126</v>
      </c>
      <c r="C3254" s="20"/>
      <c r="D3254" s="20"/>
      <c r="E3254" s="17" t="s">
        <v>11225</v>
      </c>
      <c r="F3254" s="21" t="s">
        <v>41</v>
      </c>
      <c r="G3254" s="21" t="s">
        <v>205</v>
      </c>
      <c r="H3254" s="21" t="s">
        <v>206</v>
      </c>
      <c r="I3254" s="20" t="s">
        <v>11226</v>
      </c>
      <c r="J3254" s="20" t="s">
        <v>30132</v>
      </c>
      <c r="K3254" s="24">
        <v>42513</v>
      </c>
      <c r="L3254" s="19">
        <v>0</v>
      </c>
      <c r="M3254" s="28">
        <v>269.95</v>
      </c>
      <c r="N3254" s="24"/>
    </row>
    <row r="3255" spans="2:14" hidden="1" x14ac:dyDescent="0.25">
      <c r="B3255" s="20">
        <v>28230124</v>
      </c>
      <c r="C3255" s="20"/>
      <c r="D3255" s="20"/>
      <c r="E3255" s="17" t="s">
        <v>11227</v>
      </c>
      <c r="F3255" s="21" t="s">
        <v>41</v>
      </c>
      <c r="G3255" s="21" t="s">
        <v>205</v>
      </c>
      <c r="H3255" s="21" t="s">
        <v>206</v>
      </c>
      <c r="I3255" s="20" t="s">
        <v>11228</v>
      </c>
      <c r="J3255" s="20" t="s">
        <v>30133</v>
      </c>
      <c r="K3255" s="24">
        <v>42513</v>
      </c>
      <c r="L3255" s="19">
        <v>0</v>
      </c>
      <c r="M3255" s="28">
        <v>269.95</v>
      </c>
      <c r="N3255" s="24"/>
    </row>
    <row r="3256" spans="2:14" hidden="1" x14ac:dyDescent="0.25">
      <c r="B3256" s="20">
        <v>28230123</v>
      </c>
      <c r="C3256" s="20"/>
      <c r="D3256" s="20"/>
      <c r="E3256" s="17" t="s">
        <v>11229</v>
      </c>
      <c r="F3256" s="21" t="s">
        <v>41</v>
      </c>
      <c r="G3256" s="21" t="s">
        <v>205</v>
      </c>
      <c r="H3256" s="21" t="s">
        <v>206</v>
      </c>
      <c r="I3256" s="20" t="s">
        <v>11230</v>
      </c>
      <c r="J3256" s="20" t="s">
        <v>30134</v>
      </c>
      <c r="K3256" s="24">
        <v>42513</v>
      </c>
      <c r="L3256" s="19">
        <v>0</v>
      </c>
      <c r="M3256" s="28">
        <v>269.95</v>
      </c>
      <c r="N3256" s="24"/>
    </row>
    <row r="3257" spans="2:14" hidden="1" x14ac:dyDescent="0.25">
      <c r="B3257" s="20">
        <v>28230122</v>
      </c>
      <c r="C3257" s="20"/>
      <c r="D3257" s="20"/>
      <c r="E3257" s="17" t="s">
        <v>11231</v>
      </c>
      <c r="F3257" s="21" t="s">
        <v>41</v>
      </c>
      <c r="G3257" s="21" t="s">
        <v>205</v>
      </c>
      <c r="H3257" s="21" t="s">
        <v>206</v>
      </c>
      <c r="I3257" s="20" t="s">
        <v>11232</v>
      </c>
      <c r="J3257" s="20" t="s">
        <v>30135</v>
      </c>
      <c r="K3257" s="24">
        <v>42513</v>
      </c>
      <c r="L3257" s="19">
        <v>0</v>
      </c>
      <c r="M3257" s="28">
        <v>269.95</v>
      </c>
      <c r="N3257" s="24"/>
    </row>
    <row r="3258" spans="2:14" hidden="1" x14ac:dyDescent="0.25">
      <c r="B3258" s="20">
        <v>28230125</v>
      </c>
      <c r="C3258" s="20"/>
      <c r="D3258" s="20"/>
      <c r="E3258" s="17" t="s">
        <v>11233</v>
      </c>
      <c r="F3258" s="21" t="s">
        <v>41</v>
      </c>
      <c r="G3258" s="21" t="s">
        <v>205</v>
      </c>
      <c r="H3258" s="21" t="s">
        <v>206</v>
      </c>
      <c r="I3258" s="20" t="s">
        <v>11234</v>
      </c>
      <c r="J3258" s="20" t="s">
        <v>30136</v>
      </c>
      <c r="K3258" s="24">
        <v>42513</v>
      </c>
      <c r="L3258" s="19">
        <v>0</v>
      </c>
      <c r="M3258" s="28">
        <v>269.95</v>
      </c>
      <c r="N3258" s="24"/>
    </row>
    <row r="3259" spans="2:14" hidden="1" x14ac:dyDescent="0.25">
      <c r="B3259" s="20">
        <v>28230112</v>
      </c>
      <c r="C3259" s="20"/>
      <c r="D3259" s="20"/>
      <c r="E3259" s="17" t="s">
        <v>11195</v>
      </c>
      <c r="F3259" s="21" t="s">
        <v>41</v>
      </c>
      <c r="G3259" s="21" t="s">
        <v>205</v>
      </c>
      <c r="H3259" s="21" t="s">
        <v>206</v>
      </c>
      <c r="I3259" s="20" t="s">
        <v>11196</v>
      </c>
      <c r="J3259" s="20" t="s">
        <v>30137</v>
      </c>
      <c r="K3259" s="24">
        <v>43617</v>
      </c>
      <c r="L3259" s="19">
        <v>0</v>
      </c>
      <c r="M3259" s="28">
        <v>229.95</v>
      </c>
      <c r="N3259" s="24"/>
    </row>
    <row r="3260" spans="2:14" hidden="1" x14ac:dyDescent="0.25">
      <c r="B3260" s="20">
        <v>28230110</v>
      </c>
      <c r="C3260" s="20"/>
      <c r="D3260" s="20"/>
      <c r="E3260" s="17" t="s">
        <v>11197</v>
      </c>
      <c r="F3260" s="21" t="s">
        <v>41</v>
      </c>
      <c r="G3260" s="21" t="s">
        <v>205</v>
      </c>
      <c r="H3260" s="21" t="s">
        <v>206</v>
      </c>
      <c r="I3260" s="20" t="s">
        <v>11198</v>
      </c>
      <c r="J3260" s="20" t="s">
        <v>30138</v>
      </c>
      <c r="K3260" s="24">
        <v>43617</v>
      </c>
      <c r="L3260" s="19">
        <v>0</v>
      </c>
      <c r="M3260" s="28">
        <v>229.95</v>
      </c>
      <c r="N3260" s="24"/>
    </row>
    <row r="3261" spans="2:14" hidden="1" x14ac:dyDescent="0.25">
      <c r="B3261" s="20">
        <v>28230109</v>
      </c>
      <c r="C3261" s="20"/>
      <c r="D3261" s="20"/>
      <c r="E3261" s="17" t="s">
        <v>11200</v>
      </c>
      <c r="F3261" s="21" t="s">
        <v>41</v>
      </c>
      <c r="G3261" s="21" t="s">
        <v>205</v>
      </c>
      <c r="H3261" s="21" t="s">
        <v>206</v>
      </c>
      <c r="I3261" s="20" t="s">
        <v>11201</v>
      </c>
      <c r="J3261" s="20" t="s">
        <v>30139</v>
      </c>
      <c r="K3261" s="24">
        <v>43617</v>
      </c>
      <c r="L3261" s="19">
        <v>0</v>
      </c>
      <c r="M3261" s="28">
        <v>229.95</v>
      </c>
      <c r="N3261" s="24"/>
    </row>
    <row r="3262" spans="2:14" hidden="1" x14ac:dyDescent="0.25">
      <c r="B3262" s="20">
        <v>28230108</v>
      </c>
      <c r="C3262" s="20"/>
      <c r="D3262" s="20"/>
      <c r="E3262" s="17" t="s">
        <v>11203</v>
      </c>
      <c r="F3262" s="21" t="s">
        <v>41</v>
      </c>
      <c r="G3262" s="21" t="s">
        <v>205</v>
      </c>
      <c r="H3262" s="21" t="s">
        <v>206</v>
      </c>
      <c r="I3262" s="20" t="s">
        <v>11204</v>
      </c>
      <c r="J3262" s="20" t="s">
        <v>30140</v>
      </c>
      <c r="K3262" s="24">
        <v>43617</v>
      </c>
      <c r="L3262" s="19">
        <v>0</v>
      </c>
      <c r="M3262" s="28">
        <v>229.95</v>
      </c>
      <c r="N3262" s="24"/>
    </row>
    <row r="3263" spans="2:14" hidden="1" x14ac:dyDescent="0.25">
      <c r="B3263" s="20">
        <v>28230111</v>
      </c>
      <c r="C3263" s="20"/>
      <c r="D3263" s="20"/>
      <c r="E3263" s="17" t="s">
        <v>11206</v>
      </c>
      <c r="F3263" s="21" t="s">
        <v>41</v>
      </c>
      <c r="G3263" s="21" t="s">
        <v>205</v>
      </c>
      <c r="H3263" s="21" t="s">
        <v>206</v>
      </c>
      <c r="I3263" s="20" t="s">
        <v>11207</v>
      </c>
      <c r="J3263" s="20" t="s">
        <v>30141</v>
      </c>
      <c r="K3263" s="24">
        <v>43617</v>
      </c>
      <c r="L3263" s="19">
        <v>0</v>
      </c>
      <c r="M3263" s="28">
        <v>229.95</v>
      </c>
      <c r="N3263" s="24"/>
    </row>
    <row r="3264" spans="2:14" hidden="1" x14ac:dyDescent="0.25">
      <c r="B3264" s="20">
        <v>28230117</v>
      </c>
      <c r="C3264" s="20"/>
      <c r="D3264" s="20"/>
      <c r="E3264" s="17" t="s">
        <v>11210</v>
      </c>
      <c r="F3264" s="21" t="s">
        <v>41</v>
      </c>
      <c r="G3264" s="21" t="s">
        <v>205</v>
      </c>
      <c r="H3264" s="21" t="s">
        <v>206</v>
      </c>
      <c r="I3264" s="20" t="s">
        <v>11211</v>
      </c>
      <c r="J3264" s="20" t="s">
        <v>30142</v>
      </c>
      <c r="K3264" s="24">
        <v>43617</v>
      </c>
      <c r="L3264" s="19">
        <v>0</v>
      </c>
      <c r="M3264" s="28">
        <v>229.95</v>
      </c>
      <c r="N3264" s="24"/>
    </row>
    <row r="3265" spans="2:14" hidden="1" x14ac:dyDescent="0.25">
      <c r="B3265" s="20">
        <v>28230115</v>
      </c>
      <c r="C3265" s="20"/>
      <c r="D3265" s="20"/>
      <c r="E3265" s="17" t="s">
        <v>11212</v>
      </c>
      <c r="F3265" s="21" t="s">
        <v>41</v>
      </c>
      <c r="G3265" s="21" t="s">
        <v>205</v>
      </c>
      <c r="H3265" s="21" t="s">
        <v>206</v>
      </c>
      <c r="I3265" s="20" t="s">
        <v>11213</v>
      </c>
      <c r="J3265" s="20" t="s">
        <v>30143</v>
      </c>
      <c r="K3265" s="24">
        <v>43617</v>
      </c>
      <c r="L3265" s="19">
        <v>0</v>
      </c>
      <c r="M3265" s="28">
        <v>229.95</v>
      </c>
      <c r="N3265" s="24"/>
    </row>
    <row r="3266" spans="2:14" hidden="1" x14ac:dyDescent="0.25">
      <c r="B3266" s="20">
        <v>28230114</v>
      </c>
      <c r="C3266" s="20"/>
      <c r="D3266" s="20"/>
      <c r="E3266" s="17" t="s">
        <v>11214</v>
      </c>
      <c r="F3266" s="21" t="s">
        <v>41</v>
      </c>
      <c r="G3266" s="21" t="s">
        <v>205</v>
      </c>
      <c r="H3266" s="21" t="s">
        <v>206</v>
      </c>
      <c r="I3266" s="20" t="s">
        <v>11215</v>
      </c>
      <c r="J3266" s="20" t="s">
        <v>30144</v>
      </c>
      <c r="K3266" s="24">
        <v>43617</v>
      </c>
      <c r="L3266" s="19">
        <v>0</v>
      </c>
      <c r="M3266" s="28">
        <v>229.95</v>
      </c>
      <c r="N3266" s="24"/>
    </row>
    <row r="3267" spans="2:14" hidden="1" x14ac:dyDescent="0.25">
      <c r="B3267" s="20">
        <v>28230113</v>
      </c>
      <c r="C3267" s="20"/>
      <c r="D3267" s="20"/>
      <c r="E3267" s="17" t="s">
        <v>11216</v>
      </c>
      <c r="F3267" s="21" t="s">
        <v>41</v>
      </c>
      <c r="G3267" s="21" t="s">
        <v>205</v>
      </c>
      <c r="H3267" s="21" t="s">
        <v>206</v>
      </c>
      <c r="I3267" s="20" t="s">
        <v>11217</v>
      </c>
      <c r="J3267" s="20" t="s">
        <v>30145</v>
      </c>
      <c r="K3267" s="24">
        <v>43617</v>
      </c>
      <c r="L3267" s="19">
        <v>0</v>
      </c>
      <c r="M3267" s="28">
        <v>229.95</v>
      </c>
      <c r="N3267" s="24"/>
    </row>
    <row r="3268" spans="2:14" hidden="1" x14ac:dyDescent="0.25">
      <c r="B3268" s="20">
        <v>28230116</v>
      </c>
      <c r="C3268" s="20"/>
      <c r="D3268" s="20"/>
      <c r="E3268" s="17" t="s">
        <v>11218</v>
      </c>
      <c r="F3268" s="21" t="s">
        <v>41</v>
      </c>
      <c r="G3268" s="21" t="s">
        <v>205</v>
      </c>
      <c r="H3268" s="21" t="s">
        <v>206</v>
      </c>
      <c r="I3268" s="20" t="s">
        <v>11219</v>
      </c>
      <c r="J3268" s="20" t="s">
        <v>30146</v>
      </c>
      <c r="K3268" s="24">
        <v>43617</v>
      </c>
      <c r="L3268" s="19">
        <v>0</v>
      </c>
      <c r="M3268" s="28">
        <v>229.95</v>
      </c>
      <c r="N3268" s="24"/>
    </row>
    <row r="3269" spans="2:14" hidden="1" x14ac:dyDescent="0.25">
      <c r="B3269" s="20">
        <v>28510421</v>
      </c>
      <c r="C3269" s="20"/>
      <c r="D3269" s="20"/>
      <c r="E3269" s="17" t="s">
        <v>12327</v>
      </c>
      <c r="F3269" s="21" t="s">
        <v>41</v>
      </c>
      <c r="G3269" s="21" t="s">
        <v>205</v>
      </c>
      <c r="H3269" s="21" t="s">
        <v>206</v>
      </c>
      <c r="I3269" s="20" t="s">
        <v>12328</v>
      </c>
      <c r="J3269" s="20" t="s">
        <v>30157</v>
      </c>
      <c r="K3269" s="24">
        <v>43617</v>
      </c>
      <c r="L3269" s="19">
        <v>0</v>
      </c>
      <c r="M3269" s="28">
        <v>229.95</v>
      </c>
      <c r="N3269" s="24"/>
    </row>
    <row r="3270" spans="2:14" hidden="1" x14ac:dyDescent="0.25">
      <c r="B3270" s="20">
        <v>28510422</v>
      </c>
      <c r="C3270" s="20"/>
      <c r="D3270" s="20"/>
      <c r="E3270" s="17" t="s">
        <v>12329</v>
      </c>
      <c r="F3270" s="21" t="s">
        <v>41</v>
      </c>
      <c r="G3270" s="21" t="s">
        <v>205</v>
      </c>
      <c r="H3270" s="21" t="s">
        <v>206</v>
      </c>
      <c r="I3270" s="20" t="s">
        <v>12330</v>
      </c>
      <c r="J3270" s="20" t="s">
        <v>30158</v>
      </c>
      <c r="K3270" s="24">
        <v>43617</v>
      </c>
      <c r="L3270" s="19">
        <v>0</v>
      </c>
      <c r="M3270" s="28">
        <v>229.95</v>
      </c>
      <c r="N3270" s="24"/>
    </row>
    <row r="3271" spans="2:14" hidden="1" x14ac:dyDescent="0.25">
      <c r="B3271" s="20">
        <v>28510419</v>
      </c>
      <c r="C3271" s="20"/>
      <c r="D3271" s="20"/>
      <c r="E3271" s="17" t="s">
        <v>12331</v>
      </c>
      <c r="F3271" s="21" t="s">
        <v>41</v>
      </c>
      <c r="G3271" s="21" t="s">
        <v>205</v>
      </c>
      <c r="H3271" s="21" t="s">
        <v>206</v>
      </c>
      <c r="I3271" s="20" t="s">
        <v>12332</v>
      </c>
      <c r="J3271" s="20" t="s">
        <v>30159</v>
      </c>
      <c r="K3271" s="24">
        <v>43617</v>
      </c>
      <c r="L3271" s="19">
        <v>0</v>
      </c>
      <c r="M3271" s="28">
        <v>229.95</v>
      </c>
      <c r="N3271" s="24"/>
    </row>
    <row r="3272" spans="2:14" hidden="1" x14ac:dyDescent="0.25">
      <c r="B3272" s="20">
        <v>28510418</v>
      </c>
      <c r="C3272" s="20"/>
      <c r="D3272" s="20"/>
      <c r="E3272" s="17" t="s">
        <v>12333</v>
      </c>
      <c r="F3272" s="21" t="s">
        <v>41</v>
      </c>
      <c r="G3272" s="21" t="s">
        <v>205</v>
      </c>
      <c r="H3272" s="21" t="s">
        <v>206</v>
      </c>
      <c r="I3272" s="20" t="s">
        <v>12334</v>
      </c>
      <c r="J3272" s="20" t="s">
        <v>30160</v>
      </c>
      <c r="K3272" s="24">
        <v>43617</v>
      </c>
      <c r="L3272" s="19">
        <v>0</v>
      </c>
      <c r="M3272" s="28">
        <v>229.95</v>
      </c>
      <c r="N3272" s="24"/>
    </row>
    <row r="3273" spans="2:14" hidden="1" x14ac:dyDescent="0.25">
      <c r="B3273" s="20">
        <v>28510417</v>
      </c>
      <c r="C3273" s="20"/>
      <c r="D3273" s="20"/>
      <c r="E3273" s="17" t="s">
        <v>12335</v>
      </c>
      <c r="F3273" s="21" t="s">
        <v>41</v>
      </c>
      <c r="G3273" s="21" t="s">
        <v>205</v>
      </c>
      <c r="H3273" s="21" t="s">
        <v>206</v>
      </c>
      <c r="I3273" s="20" t="s">
        <v>12336</v>
      </c>
      <c r="J3273" s="20" t="s">
        <v>30161</v>
      </c>
      <c r="K3273" s="24">
        <v>43617</v>
      </c>
      <c r="L3273" s="19">
        <v>0</v>
      </c>
      <c r="M3273" s="28">
        <v>229.95</v>
      </c>
      <c r="N3273" s="24"/>
    </row>
    <row r="3274" spans="2:14" hidden="1" x14ac:dyDescent="0.25">
      <c r="B3274" s="20">
        <v>28510420</v>
      </c>
      <c r="C3274" s="20"/>
      <c r="D3274" s="20"/>
      <c r="E3274" s="17" t="s">
        <v>12337</v>
      </c>
      <c r="F3274" s="21" t="s">
        <v>41</v>
      </c>
      <c r="G3274" s="21" t="s">
        <v>205</v>
      </c>
      <c r="H3274" s="21" t="s">
        <v>206</v>
      </c>
      <c r="I3274" s="20" t="s">
        <v>12338</v>
      </c>
      <c r="J3274" s="20" t="s">
        <v>30162</v>
      </c>
      <c r="K3274" s="24">
        <v>43617</v>
      </c>
      <c r="L3274" s="19">
        <v>0</v>
      </c>
      <c r="M3274" s="28">
        <v>229.95</v>
      </c>
      <c r="N3274" s="24"/>
    </row>
    <row r="3275" spans="2:14" hidden="1" x14ac:dyDescent="0.25">
      <c r="B3275" s="20">
        <v>28510379</v>
      </c>
      <c r="C3275" s="20"/>
      <c r="D3275" s="20"/>
      <c r="E3275" s="17" t="s">
        <v>12360</v>
      </c>
      <c r="F3275" s="21" t="s">
        <v>41</v>
      </c>
      <c r="G3275" s="21" t="s">
        <v>205</v>
      </c>
      <c r="H3275" s="21" t="s">
        <v>206</v>
      </c>
      <c r="I3275" s="20" t="s">
        <v>12361</v>
      </c>
      <c r="J3275" s="20" t="s">
        <v>30163</v>
      </c>
      <c r="K3275" s="24">
        <v>43617</v>
      </c>
      <c r="L3275" s="19">
        <v>0</v>
      </c>
      <c r="M3275" s="28">
        <v>129.94999999999999</v>
      </c>
      <c r="N3275" s="24"/>
    </row>
    <row r="3276" spans="2:14" hidden="1" x14ac:dyDescent="0.25">
      <c r="B3276" s="20">
        <v>28510380</v>
      </c>
      <c r="C3276" s="20"/>
      <c r="D3276" s="20"/>
      <c r="E3276" s="17" t="s">
        <v>12362</v>
      </c>
      <c r="F3276" s="21" t="s">
        <v>41</v>
      </c>
      <c r="G3276" s="21" t="s">
        <v>205</v>
      </c>
      <c r="H3276" s="21" t="s">
        <v>206</v>
      </c>
      <c r="I3276" s="20" t="s">
        <v>12363</v>
      </c>
      <c r="J3276" s="20" t="s">
        <v>30164</v>
      </c>
      <c r="K3276" s="24">
        <v>43617</v>
      </c>
      <c r="L3276" s="19">
        <v>0</v>
      </c>
      <c r="M3276" s="28">
        <v>129.94999999999999</v>
      </c>
      <c r="N3276" s="24"/>
    </row>
    <row r="3277" spans="2:14" hidden="1" x14ac:dyDescent="0.25">
      <c r="B3277" s="20">
        <v>28510377</v>
      </c>
      <c r="C3277" s="20"/>
      <c r="D3277" s="20"/>
      <c r="E3277" s="17" t="s">
        <v>12364</v>
      </c>
      <c r="F3277" s="21" t="s">
        <v>41</v>
      </c>
      <c r="G3277" s="21" t="s">
        <v>205</v>
      </c>
      <c r="H3277" s="21" t="s">
        <v>206</v>
      </c>
      <c r="I3277" s="20" t="s">
        <v>12365</v>
      </c>
      <c r="J3277" s="20" t="s">
        <v>30165</v>
      </c>
      <c r="K3277" s="24">
        <v>43617</v>
      </c>
      <c r="L3277" s="19">
        <v>0</v>
      </c>
      <c r="M3277" s="28">
        <v>129.94999999999999</v>
      </c>
      <c r="N3277" s="24"/>
    </row>
    <row r="3278" spans="2:14" hidden="1" x14ac:dyDescent="0.25">
      <c r="B3278" s="20">
        <v>28510376</v>
      </c>
      <c r="C3278" s="20"/>
      <c r="D3278" s="20"/>
      <c r="E3278" s="17" t="s">
        <v>12366</v>
      </c>
      <c r="F3278" s="21" t="s">
        <v>41</v>
      </c>
      <c r="G3278" s="21" t="s">
        <v>205</v>
      </c>
      <c r="H3278" s="21" t="s">
        <v>206</v>
      </c>
      <c r="I3278" s="20" t="s">
        <v>12367</v>
      </c>
      <c r="J3278" s="20" t="s">
        <v>30166</v>
      </c>
      <c r="K3278" s="24">
        <v>43617</v>
      </c>
      <c r="L3278" s="19">
        <v>0</v>
      </c>
      <c r="M3278" s="28">
        <v>129.94999999999999</v>
      </c>
      <c r="N3278" s="24"/>
    </row>
    <row r="3279" spans="2:14" hidden="1" x14ac:dyDescent="0.25">
      <c r="B3279" s="20">
        <v>28510375</v>
      </c>
      <c r="C3279" s="20"/>
      <c r="D3279" s="20"/>
      <c r="E3279" s="17" t="s">
        <v>12368</v>
      </c>
      <c r="F3279" s="21" t="s">
        <v>41</v>
      </c>
      <c r="G3279" s="21" t="s">
        <v>205</v>
      </c>
      <c r="H3279" s="21" t="s">
        <v>206</v>
      </c>
      <c r="I3279" s="20" t="s">
        <v>12369</v>
      </c>
      <c r="J3279" s="20" t="s">
        <v>30167</v>
      </c>
      <c r="K3279" s="24">
        <v>43617</v>
      </c>
      <c r="L3279" s="19">
        <v>0</v>
      </c>
      <c r="M3279" s="28">
        <v>129.94999999999999</v>
      </c>
      <c r="N3279" s="24"/>
    </row>
    <row r="3280" spans="2:14" hidden="1" x14ac:dyDescent="0.25">
      <c r="B3280" s="20">
        <v>28510378</v>
      </c>
      <c r="C3280" s="20"/>
      <c r="D3280" s="20"/>
      <c r="E3280" s="17" t="s">
        <v>12370</v>
      </c>
      <c r="F3280" s="21" t="s">
        <v>41</v>
      </c>
      <c r="G3280" s="21" t="s">
        <v>205</v>
      </c>
      <c r="H3280" s="21" t="s">
        <v>206</v>
      </c>
      <c r="I3280" s="20" t="s">
        <v>12371</v>
      </c>
      <c r="J3280" s="20" t="s">
        <v>30168</v>
      </c>
      <c r="K3280" s="24">
        <v>43617</v>
      </c>
      <c r="L3280" s="19">
        <v>0</v>
      </c>
      <c r="M3280" s="28">
        <v>129.94999999999999</v>
      </c>
      <c r="N3280" s="24"/>
    </row>
    <row r="3281" spans="2:14" hidden="1" x14ac:dyDescent="0.25">
      <c r="B3281" s="20">
        <v>28510415</v>
      </c>
      <c r="C3281" s="20"/>
      <c r="D3281" s="20"/>
      <c r="E3281" s="17" t="s">
        <v>12372</v>
      </c>
      <c r="F3281" s="21" t="s">
        <v>41</v>
      </c>
      <c r="G3281" s="21" t="s">
        <v>205</v>
      </c>
      <c r="H3281" s="21" t="s">
        <v>206</v>
      </c>
      <c r="I3281" s="20" t="s">
        <v>12373</v>
      </c>
      <c r="J3281" s="20" t="s">
        <v>30169</v>
      </c>
      <c r="K3281" s="24">
        <v>43617</v>
      </c>
      <c r="L3281" s="19">
        <v>0</v>
      </c>
      <c r="M3281" s="28">
        <v>129.94999999999999</v>
      </c>
      <c r="N3281" s="24"/>
    </row>
    <row r="3282" spans="2:14" hidden="1" x14ac:dyDescent="0.25">
      <c r="B3282" s="20">
        <v>28510416</v>
      </c>
      <c r="C3282" s="20"/>
      <c r="D3282" s="20"/>
      <c r="E3282" s="17" t="s">
        <v>12374</v>
      </c>
      <c r="F3282" s="21" t="s">
        <v>41</v>
      </c>
      <c r="G3282" s="21" t="s">
        <v>205</v>
      </c>
      <c r="H3282" s="21" t="s">
        <v>206</v>
      </c>
      <c r="I3282" s="20" t="s">
        <v>12375</v>
      </c>
      <c r="J3282" s="20" t="s">
        <v>30170</v>
      </c>
      <c r="K3282" s="24">
        <v>43617</v>
      </c>
      <c r="L3282" s="19">
        <v>0</v>
      </c>
      <c r="M3282" s="28">
        <v>129.94999999999999</v>
      </c>
      <c r="N3282" s="24"/>
    </row>
    <row r="3283" spans="2:14" hidden="1" x14ac:dyDescent="0.25">
      <c r="B3283" s="20">
        <v>28510413</v>
      </c>
      <c r="C3283" s="20"/>
      <c r="D3283" s="20"/>
      <c r="E3283" s="17" t="s">
        <v>12376</v>
      </c>
      <c r="F3283" s="21" t="s">
        <v>41</v>
      </c>
      <c r="G3283" s="21" t="s">
        <v>205</v>
      </c>
      <c r="H3283" s="21" t="s">
        <v>206</v>
      </c>
      <c r="I3283" s="20" t="s">
        <v>12377</v>
      </c>
      <c r="J3283" s="20" t="s">
        <v>30171</v>
      </c>
      <c r="K3283" s="24">
        <v>43617</v>
      </c>
      <c r="L3283" s="19">
        <v>0</v>
      </c>
      <c r="M3283" s="28">
        <v>129.94999999999999</v>
      </c>
      <c r="N3283" s="24"/>
    </row>
    <row r="3284" spans="2:14" hidden="1" x14ac:dyDescent="0.25">
      <c r="B3284" s="20">
        <v>28510412</v>
      </c>
      <c r="C3284" s="20"/>
      <c r="D3284" s="20"/>
      <c r="E3284" s="17" t="s">
        <v>12378</v>
      </c>
      <c r="F3284" s="21" t="s">
        <v>41</v>
      </c>
      <c r="G3284" s="21" t="s">
        <v>205</v>
      </c>
      <c r="H3284" s="21" t="s">
        <v>206</v>
      </c>
      <c r="I3284" s="20" t="s">
        <v>12379</v>
      </c>
      <c r="J3284" s="20" t="s">
        <v>30172</v>
      </c>
      <c r="K3284" s="24">
        <v>43617</v>
      </c>
      <c r="L3284" s="19">
        <v>0</v>
      </c>
      <c r="M3284" s="28">
        <v>129.94999999999999</v>
      </c>
      <c r="N3284" s="24"/>
    </row>
    <row r="3285" spans="2:14" hidden="1" x14ac:dyDescent="0.25">
      <c r="B3285" s="20">
        <v>28510411</v>
      </c>
      <c r="C3285" s="20"/>
      <c r="D3285" s="20"/>
      <c r="E3285" s="17" t="s">
        <v>12380</v>
      </c>
      <c r="F3285" s="21" t="s">
        <v>41</v>
      </c>
      <c r="G3285" s="21" t="s">
        <v>205</v>
      </c>
      <c r="H3285" s="21" t="s">
        <v>206</v>
      </c>
      <c r="I3285" s="20" t="s">
        <v>12381</v>
      </c>
      <c r="J3285" s="20" t="s">
        <v>30173</v>
      </c>
      <c r="K3285" s="24">
        <v>43617</v>
      </c>
      <c r="L3285" s="19">
        <v>0</v>
      </c>
      <c r="M3285" s="28">
        <v>129.94999999999999</v>
      </c>
      <c r="N3285" s="24"/>
    </row>
    <row r="3286" spans="2:14" hidden="1" x14ac:dyDescent="0.25">
      <c r="B3286" s="20">
        <v>28510414</v>
      </c>
      <c r="C3286" s="20"/>
      <c r="D3286" s="20"/>
      <c r="E3286" s="17" t="s">
        <v>12382</v>
      </c>
      <c r="F3286" s="21" t="s">
        <v>41</v>
      </c>
      <c r="G3286" s="21" t="s">
        <v>205</v>
      </c>
      <c r="H3286" s="21" t="s">
        <v>206</v>
      </c>
      <c r="I3286" s="20" t="s">
        <v>12383</v>
      </c>
      <c r="J3286" s="20" t="s">
        <v>30174</v>
      </c>
      <c r="K3286" s="24">
        <v>43617</v>
      </c>
      <c r="L3286" s="19">
        <v>0</v>
      </c>
      <c r="M3286" s="28">
        <v>129.94999999999999</v>
      </c>
      <c r="N3286" s="24"/>
    </row>
    <row r="3287" spans="2:14" hidden="1" x14ac:dyDescent="0.25">
      <c r="B3287" s="20">
        <v>28510385</v>
      </c>
      <c r="C3287" s="20"/>
      <c r="D3287" s="20"/>
      <c r="E3287" s="17" t="s">
        <v>12384</v>
      </c>
      <c r="F3287" s="21" t="s">
        <v>41</v>
      </c>
      <c r="G3287" s="21" t="s">
        <v>205</v>
      </c>
      <c r="H3287" s="21" t="s">
        <v>206</v>
      </c>
      <c r="I3287" s="20" t="s">
        <v>12385</v>
      </c>
      <c r="J3287" s="20" t="s">
        <v>30175</v>
      </c>
      <c r="K3287" s="24">
        <v>43617</v>
      </c>
      <c r="L3287" s="19">
        <v>0</v>
      </c>
      <c r="M3287" s="28">
        <v>129.94999999999999</v>
      </c>
      <c r="N3287" s="24"/>
    </row>
    <row r="3288" spans="2:14" hidden="1" x14ac:dyDescent="0.25">
      <c r="B3288" s="20">
        <v>28510386</v>
      </c>
      <c r="C3288" s="20"/>
      <c r="D3288" s="20"/>
      <c r="E3288" s="17" t="s">
        <v>12386</v>
      </c>
      <c r="F3288" s="21" t="s">
        <v>41</v>
      </c>
      <c r="G3288" s="21" t="s">
        <v>205</v>
      </c>
      <c r="H3288" s="21" t="s">
        <v>206</v>
      </c>
      <c r="I3288" s="20" t="s">
        <v>12387</v>
      </c>
      <c r="J3288" s="20" t="s">
        <v>30176</v>
      </c>
      <c r="K3288" s="24">
        <v>43617</v>
      </c>
      <c r="L3288" s="19">
        <v>0</v>
      </c>
      <c r="M3288" s="28">
        <v>129.94999999999999</v>
      </c>
      <c r="N3288" s="24"/>
    </row>
    <row r="3289" spans="2:14" hidden="1" x14ac:dyDescent="0.25">
      <c r="B3289" s="20">
        <v>28510383</v>
      </c>
      <c r="C3289" s="20"/>
      <c r="D3289" s="20"/>
      <c r="E3289" s="17" t="s">
        <v>12388</v>
      </c>
      <c r="F3289" s="21" t="s">
        <v>41</v>
      </c>
      <c r="G3289" s="21" t="s">
        <v>205</v>
      </c>
      <c r="H3289" s="21" t="s">
        <v>206</v>
      </c>
      <c r="I3289" s="20" t="s">
        <v>12389</v>
      </c>
      <c r="J3289" s="20" t="s">
        <v>30177</v>
      </c>
      <c r="K3289" s="24">
        <v>43617</v>
      </c>
      <c r="L3289" s="19">
        <v>0</v>
      </c>
      <c r="M3289" s="28">
        <v>129.94999999999999</v>
      </c>
      <c r="N3289" s="24"/>
    </row>
    <row r="3290" spans="2:14" hidden="1" x14ac:dyDescent="0.25">
      <c r="B3290" s="20">
        <v>28510382</v>
      </c>
      <c r="C3290" s="20"/>
      <c r="D3290" s="20"/>
      <c r="E3290" s="17" t="s">
        <v>12390</v>
      </c>
      <c r="F3290" s="21" t="s">
        <v>41</v>
      </c>
      <c r="G3290" s="21" t="s">
        <v>205</v>
      </c>
      <c r="H3290" s="21" t="s">
        <v>206</v>
      </c>
      <c r="I3290" s="20" t="s">
        <v>12391</v>
      </c>
      <c r="J3290" s="20" t="s">
        <v>30178</v>
      </c>
      <c r="K3290" s="24">
        <v>43617</v>
      </c>
      <c r="L3290" s="19">
        <v>0</v>
      </c>
      <c r="M3290" s="28">
        <v>129.94999999999999</v>
      </c>
      <c r="N3290" s="24"/>
    </row>
    <row r="3291" spans="2:14" hidden="1" x14ac:dyDescent="0.25">
      <c r="B3291" s="20">
        <v>28510381</v>
      </c>
      <c r="C3291" s="20"/>
      <c r="D3291" s="20"/>
      <c r="E3291" s="17" t="s">
        <v>12392</v>
      </c>
      <c r="F3291" s="21" t="s">
        <v>41</v>
      </c>
      <c r="G3291" s="21" t="s">
        <v>205</v>
      </c>
      <c r="H3291" s="21" t="s">
        <v>206</v>
      </c>
      <c r="I3291" s="20" t="s">
        <v>12393</v>
      </c>
      <c r="J3291" s="20" t="s">
        <v>30179</v>
      </c>
      <c r="K3291" s="24">
        <v>43617</v>
      </c>
      <c r="L3291" s="19">
        <v>0</v>
      </c>
      <c r="M3291" s="28">
        <v>129.94999999999999</v>
      </c>
      <c r="N3291" s="24"/>
    </row>
    <row r="3292" spans="2:14" hidden="1" x14ac:dyDescent="0.25">
      <c r="B3292" s="20">
        <v>28510384</v>
      </c>
      <c r="C3292" s="20"/>
      <c r="D3292" s="20"/>
      <c r="E3292" s="17" t="s">
        <v>12394</v>
      </c>
      <c r="F3292" s="21" t="s">
        <v>41</v>
      </c>
      <c r="G3292" s="21" t="s">
        <v>205</v>
      </c>
      <c r="H3292" s="21" t="s">
        <v>206</v>
      </c>
      <c r="I3292" s="20" t="s">
        <v>12395</v>
      </c>
      <c r="J3292" s="20" t="s">
        <v>30180</v>
      </c>
      <c r="K3292" s="24">
        <v>43617</v>
      </c>
      <c r="L3292" s="19">
        <v>0</v>
      </c>
      <c r="M3292" s="28">
        <v>129.94999999999999</v>
      </c>
      <c r="N3292" s="24"/>
    </row>
    <row r="3293" spans="2:14" hidden="1" x14ac:dyDescent="0.25">
      <c r="B3293" s="20">
        <v>28202976</v>
      </c>
      <c r="C3293" s="20"/>
      <c r="D3293" s="20"/>
      <c r="E3293" s="17" t="s">
        <v>10130</v>
      </c>
      <c r="F3293" s="21" t="s">
        <v>41</v>
      </c>
      <c r="G3293" s="21" t="s">
        <v>205</v>
      </c>
      <c r="H3293" s="21" t="s">
        <v>206</v>
      </c>
      <c r="I3293" s="20" t="s">
        <v>10131</v>
      </c>
      <c r="J3293" s="20" t="s">
        <v>30193</v>
      </c>
      <c r="K3293" s="24">
        <v>43617</v>
      </c>
      <c r="L3293" s="19">
        <v>0</v>
      </c>
      <c r="M3293" s="28">
        <v>229.95</v>
      </c>
      <c r="N3293" s="24"/>
    </row>
    <row r="3294" spans="2:14" hidden="1" x14ac:dyDescent="0.25">
      <c r="B3294" s="20">
        <v>28202983</v>
      </c>
      <c r="C3294" s="20"/>
      <c r="D3294" s="20"/>
      <c r="E3294" s="17" t="s">
        <v>10144</v>
      </c>
      <c r="F3294" s="21" t="s">
        <v>41</v>
      </c>
      <c r="G3294" s="21" t="s">
        <v>205</v>
      </c>
      <c r="H3294" s="21" t="s">
        <v>206</v>
      </c>
      <c r="I3294" s="20" t="s">
        <v>10145</v>
      </c>
      <c r="J3294" s="20" t="s">
        <v>30194</v>
      </c>
      <c r="K3294" s="24">
        <v>43617</v>
      </c>
      <c r="L3294" s="19">
        <v>0</v>
      </c>
      <c r="M3294" s="28">
        <v>229.95</v>
      </c>
      <c r="N3294" s="24"/>
    </row>
    <row r="3295" spans="2:14" hidden="1" x14ac:dyDescent="0.25">
      <c r="B3295" s="20">
        <v>28202984</v>
      </c>
      <c r="C3295" s="20"/>
      <c r="D3295" s="20"/>
      <c r="E3295" s="17" t="s">
        <v>10146</v>
      </c>
      <c r="F3295" s="21" t="s">
        <v>41</v>
      </c>
      <c r="G3295" s="21" t="s">
        <v>205</v>
      </c>
      <c r="H3295" s="21" t="s">
        <v>206</v>
      </c>
      <c r="I3295" s="20" t="s">
        <v>10147</v>
      </c>
      <c r="J3295" s="20" t="s">
        <v>30195</v>
      </c>
      <c r="K3295" s="24">
        <v>43617</v>
      </c>
      <c r="L3295" s="19">
        <v>0</v>
      </c>
      <c r="M3295" s="28">
        <v>229.95</v>
      </c>
      <c r="N3295" s="24"/>
    </row>
    <row r="3296" spans="2:14" hidden="1" x14ac:dyDescent="0.25">
      <c r="B3296" s="20">
        <v>28202985</v>
      </c>
      <c r="C3296" s="20"/>
      <c r="D3296" s="20"/>
      <c r="E3296" s="17" t="s">
        <v>10148</v>
      </c>
      <c r="F3296" s="21" t="s">
        <v>41</v>
      </c>
      <c r="G3296" s="21" t="s">
        <v>205</v>
      </c>
      <c r="H3296" s="21" t="s">
        <v>206</v>
      </c>
      <c r="I3296" s="20" t="s">
        <v>10149</v>
      </c>
      <c r="J3296" s="20" t="s">
        <v>30196</v>
      </c>
      <c r="K3296" s="24">
        <v>43617</v>
      </c>
      <c r="L3296" s="19">
        <v>0</v>
      </c>
      <c r="M3296" s="28">
        <v>229.95</v>
      </c>
      <c r="N3296" s="24"/>
    </row>
    <row r="3297" spans="2:14" hidden="1" x14ac:dyDescent="0.25">
      <c r="B3297" s="20">
        <v>28202981</v>
      </c>
      <c r="C3297" s="20"/>
      <c r="D3297" s="20"/>
      <c r="E3297" s="17" t="s">
        <v>10150</v>
      </c>
      <c r="F3297" s="21" t="s">
        <v>41</v>
      </c>
      <c r="G3297" s="21" t="s">
        <v>205</v>
      </c>
      <c r="H3297" s="21" t="s">
        <v>206</v>
      </c>
      <c r="I3297" s="20" t="s">
        <v>10151</v>
      </c>
      <c r="J3297" s="20" t="s">
        <v>30197</v>
      </c>
      <c r="K3297" s="24">
        <v>43617</v>
      </c>
      <c r="L3297" s="19">
        <v>0</v>
      </c>
      <c r="M3297" s="28">
        <v>229.95</v>
      </c>
      <c r="N3297" s="24"/>
    </row>
    <row r="3298" spans="2:14" hidden="1" x14ac:dyDescent="0.25">
      <c r="B3298" s="20">
        <v>28202980</v>
      </c>
      <c r="C3298" s="20"/>
      <c r="D3298" s="20"/>
      <c r="E3298" s="17" t="s">
        <v>10152</v>
      </c>
      <c r="F3298" s="21" t="s">
        <v>41</v>
      </c>
      <c r="G3298" s="21" t="s">
        <v>205</v>
      </c>
      <c r="H3298" s="21" t="s">
        <v>206</v>
      </c>
      <c r="I3298" s="20" t="s">
        <v>10153</v>
      </c>
      <c r="J3298" s="20" t="s">
        <v>30198</v>
      </c>
      <c r="K3298" s="24">
        <v>43617</v>
      </c>
      <c r="L3298" s="19">
        <v>0</v>
      </c>
      <c r="M3298" s="28">
        <v>229.95</v>
      </c>
      <c r="N3298" s="24"/>
    </row>
    <row r="3299" spans="2:14" hidden="1" x14ac:dyDescent="0.25">
      <c r="B3299" s="20">
        <v>28202979</v>
      </c>
      <c r="C3299" s="20"/>
      <c r="D3299" s="20"/>
      <c r="E3299" s="17" t="s">
        <v>10154</v>
      </c>
      <c r="F3299" s="21" t="s">
        <v>41</v>
      </c>
      <c r="G3299" s="21" t="s">
        <v>205</v>
      </c>
      <c r="H3299" s="21" t="s">
        <v>206</v>
      </c>
      <c r="I3299" s="20" t="s">
        <v>10155</v>
      </c>
      <c r="J3299" s="20" t="s">
        <v>30199</v>
      </c>
      <c r="K3299" s="24">
        <v>43617</v>
      </c>
      <c r="L3299" s="19">
        <v>0</v>
      </c>
      <c r="M3299" s="28">
        <v>229.95</v>
      </c>
      <c r="N3299" s="24"/>
    </row>
    <row r="3300" spans="2:14" hidden="1" x14ac:dyDescent="0.25">
      <c r="B3300" s="20">
        <v>28202977</v>
      </c>
      <c r="C3300" s="20"/>
      <c r="D3300" s="20"/>
      <c r="E3300" s="17" t="s">
        <v>10132</v>
      </c>
      <c r="F3300" s="21" t="s">
        <v>41</v>
      </c>
      <c r="G3300" s="21" t="s">
        <v>205</v>
      </c>
      <c r="H3300" s="21" t="s">
        <v>206</v>
      </c>
      <c r="I3300" s="20" t="s">
        <v>10133</v>
      </c>
      <c r="J3300" s="20" t="s">
        <v>30200</v>
      </c>
      <c r="K3300" s="24">
        <v>43617</v>
      </c>
      <c r="L3300" s="19">
        <v>0</v>
      </c>
      <c r="M3300" s="28">
        <v>229.95</v>
      </c>
      <c r="N3300" s="24"/>
    </row>
    <row r="3301" spans="2:14" hidden="1" x14ac:dyDescent="0.25">
      <c r="B3301" s="20">
        <v>28202982</v>
      </c>
      <c r="C3301" s="20"/>
      <c r="D3301" s="20"/>
      <c r="E3301" s="17" t="s">
        <v>10156</v>
      </c>
      <c r="F3301" s="21" t="s">
        <v>41</v>
      </c>
      <c r="G3301" s="21" t="s">
        <v>205</v>
      </c>
      <c r="H3301" s="21" t="s">
        <v>206</v>
      </c>
      <c r="I3301" s="20" t="s">
        <v>10157</v>
      </c>
      <c r="J3301" s="20" t="s">
        <v>30201</v>
      </c>
      <c r="K3301" s="24">
        <v>43617</v>
      </c>
      <c r="L3301" s="19">
        <v>0</v>
      </c>
      <c r="M3301" s="28">
        <v>229.95</v>
      </c>
      <c r="N3301" s="24"/>
    </row>
    <row r="3302" spans="2:14" hidden="1" x14ac:dyDescent="0.25">
      <c r="B3302" s="20">
        <v>28202978</v>
      </c>
      <c r="C3302" s="20"/>
      <c r="D3302" s="20"/>
      <c r="E3302" s="17" t="s">
        <v>10134</v>
      </c>
      <c r="F3302" s="21" t="s">
        <v>41</v>
      </c>
      <c r="G3302" s="21" t="s">
        <v>205</v>
      </c>
      <c r="H3302" s="21" t="s">
        <v>206</v>
      </c>
      <c r="I3302" s="20" t="s">
        <v>10135</v>
      </c>
      <c r="J3302" s="20" t="s">
        <v>30202</v>
      </c>
      <c r="K3302" s="24">
        <v>43617</v>
      </c>
      <c r="L3302" s="19">
        <v>0</v>
      </c>
      <c r="M3302" s="28">
        <v>229.95</v>
      </c>
      <c r="N3302" s="24"/>
    </row>
    <row r="3303" spans="2:14" hidden="1" x14ac:dyDescent="0.25">
      <c r="B3303" s="20">
        <v>28202990</v>
      </c>
      <c r="C3303" s="20"/>
      <c r="D3303" s="20"/>
      <c r="E3303" s="17" t="s">
        <v>10158</v>
      </c>
      <c r="F3303" s="21" t="s">
        <v>41</v>
      </c>
      <c r="G3303" s="21" t="s">
        <v>205</v>
      </c>
      <c r="H3303" s="21" t="s">
        <v>206</v>
      </c>
      <c r="I3303" s="20" t="s">
        <v>10159</v>
      </c>
      <c r="J3303" s="20" t="s">
        <v>30203</v>
      </c>
      <c r="K3303" s="24">
        <v>43617</v>
      </c>
      <c r="L3303" s="19">
        <v>0</v>
      </c>
      <c r="M3303" s="28">
        <v>229.95</v>
      </c>
      <c r="N3303" s="24"/>
    </row>
    <row r="3304" spans="2:14" hidden="1" x14ac:dyDescent="0.25">
      <c r="B3304" s="20">
        <v>28202991</v>
      </c>
      <c r="C3304" s="20"/>
      <c r="D3304" s="20"/>
      <c r="E3304" s="17" t="s">
        <v>10160</v>
      </c>
      <c r="F3304" s="21" t="s">
        <v>41</v>
      </c>
      <c r="G3304" s="21" t="s">
        <v>205</v>
      </c>
      <c r="H3304" s="21" t="s">
        <v>206</v>
      </c>
      <c r="I3304" s="20" t="s">
        <v>10161</v>
      </c>
      <c r="J3304" s="20" t="s">
        <v>30204</v>
      </c>
      <c r="K3304" s="24">
        <v>43617</v>
      </c>
      <c r="L3304" s="19">
        <v>0</v>
      </c>
      <c r="M3304" s="28">
        <v>229.95</v>
      </c>
      <c r="N3304" s="24"/>
    </row>
    <row r="3305" spans="2:14" hidden="1" x14ac:dyDescent="0.25">
      <c r="B3305" s="20">
        <v>28202992</v>
      </c>
      <c r="C3305" s="20"/>
      <c r="D3305" s="20"/>
      <c r="E3305" s="17" t="s">
        <v>10162</v>
      </c>
      <c r="F3305" s="21" t="s">
        <v>41</v>
      </c>
      <c r="G3305" s="21" t="s">
        <v>205</v>
      </c>
      <c r="H3305" s="21" t="s">
        <v>206</v>
      </c>
      <c r="I3305" s="20" t="s">
        <v>10163</v>
      </c>
      <c r="J3305" s="20" t="s">
        <v>30205</v>
      </c>
      <c r="K3305" s="24">
        <v>43617</v>
      </c>
      <c r="L3305" s="19">
        <v>0</v>
      </c>
      <c r="M3305" s="28">
        <v>229.95</v>
      </c>
      <c r="N3305" s="24"/>
    </row>
    <row r="3306" spans="2:14" hidden="1" x14ac:dyDescent="0.25">
      <c r="B3306" s="20">
        <v>28202988</v>
      </c>
      <c r="C3306" s="20"/>
      <c r="D3306" s="20"/>
      <c r="E3306" s="17" t="s">
        <v>10164</v>
      </c>
      <c r="F3306" s="21" t="s">
        <v>41</v>
      </c>
      <c r="G3306" s="21" t="s">
        <v>205</v>
      </c>
      <c r="H3306" s="21" t="s">
        <v>206</v>
      </c>
      <c r="I3306" s="20" t="s">
        <v>10165</v>
      </c>
      <c r="J3306" s="20" t="s">
        <v>30206</v>
      </c>
      <c r="K3306" s="24">
        <v>43617</v>
      </c>
      <c r="L3306" s="19">
        <v>0</v>
      </c>
      <c r="M3306" s="28">
        <v>229.95</v>
      </c>
      <c r="N3306" s="24"/>
    </row>
    <row r="3307" spans="2:14" hidden="1" x14ac:dyDescent="0.25">
      <c r="B3307" s="20">
        <v>28202987</v>
      </c>
      <c r="C3307" s="20"/>
      <c r="D3307" s="20"/>
      <c r="E3307" s="17" t="s">
        <v>10166</v>
      </c>
      <c r="F3307" s="21" t="s">
        <v>41</v>
      </c>
      <c r="G3307" s="21" t="s">
        <v>205</v>
      </c>
      <c r="H3307" s="21" t="s">
        <v>206</v>
      </c>
      <c r="I3307" s="20" t="s">
        <v>10167</v>
      </c>
      <c r="J3307" s="20" t="s">
        <v>30207</v>
      </c>
      <c r="K3307" s="24">
        <v>43617</v>
      </c>
      <c r="L3307" s="19">
        <v>0</v>
      </c>
      <c r="M3307" s="28">
        <v>229.95</v>
      </c>
      <c r="N3307" s="24"/>
    </row>
    <row r="3308" spans="2:14" hidden="1" x14ac:dyDescent="0.25">
      <c r="B3308" s="20">
        <v>28202986</v>
      </c>
      <c r="C3308" s="20"/>
      <c r="D3308" s="20"/>
      <c r="E3308" s="17" t="s">
        <v>10168</v>
      </c>
      <c r="F3308" s="21" t="s">
        <v>41</v>
      </c>
      <c r="G3308" s="21" t="s">
        <v>205</v>
      </c>
      <c r="H3308" s="21" t="s">
        <v>206</v>
      </c>
      <c r="I3308" s="20" t="s">
        <v>10169</v>
      </c>
      <c r="J3308" s="20" t="s">
        <v>30208</v>
      </c>
      <c r="K3308" s="24">
        <v>43617</v>
      </c>
      <c r="L3308" s="19">
        <v>0</v>
      </c>
      <c r="M3308" s="28">
        <v>229.95</v>
      </c>
      <c r="N3308" s="24"/>
    </row>
    <row r="3309" spans="2:14" hidden="1" x14ac:dyDescent="0.25">
      <c r="B3309" s="20">
        <v>28202989</v>
      </c>
      <c r="C3309" s="20"/>
      <c r="D3309" s="20"/>
      <c r="E3309" s="17" t="s">
        <v>10170</v>
      </c>
      <c r="F3309" s="21" t="s">
        <v>41</v>
      </c>
      <c r="G3309" s="21" t="s">
        <v>205</v>
      </c>
      <c r="H3309" s="21" t="s">
        <v>206</v>
      </c>
      <c r="I3309" s="20" t="s">
        <v>10171</v>
      </c>
      <c r="J3309" s="20" t="s">
        <v>30209</v>
      </c>
      <c r="K3309" s="24">
        <v>43617</v>
      </c>
      <c r="L3309" s="19">
        <v>0</v>
      </c>
      <c r="M3309" s="28">
        <v>229.95</v>
      </c>
      <c r="N3309" s="24"/>
    </row>
    <row r="3310" spans="2:14" hidden="1" x14ac:dyDescent="0.25">
      <c r="B3310" s="20">
        <v>28202974</v>
      </c>
      <c r="C3310" s="20"/>
      <c r="D3310" s="20"/>
      <c r="E3310" s="17" t="s">
        <v>10136</v>
      </c>
      <c r="F3310" s="21" t="s">
        <v>41</v>
      </c>
      <c r="G3310" s="21" t="s">
        <v>205</v>
      </c>
      <c r="H3310" s="21" t="s">
        <v>206</v>
      </c>
      <c r="I3310" s="20" t="s">
        <v>10137</v>
      </c>
      <c r="J3310" s="20" t="s">
        <v>30210</v>
      </c>
      <c r="K3310" s="24">
        <v>43617</v>
      </c>
      <c r="L3310" s="19">
        <v>0</v>
      </c>
      <c r="M3310" s="28">
        <v>229.95</v>
      </c>
      <c r="N3310" s="24"/>
    </row>
    <row r="3311" spans="2:14" hidden="1" x14ac:dyDescent="0.25">
      <c r="B3311" s="20">
        <v>28202973</v>
      </c>
      <c r="C3311" s="20"/>
      <c r="D3311" s="20"/>
      <c r="E3311" s="17" t="s">
        <v>10138</v>
      </c>
      <c r="F3311" s="21" t="s">
        <v>41</v>
      </c>
      <c r="G3311" s="21" t="s">
        <v>205</v>
      </c>
      <c r="H3311" s="21" t="s">
        <v>206</v>
      </c>
      <c r="I3311" s="20" t="s">
        <v>10139</v>
      </c>
      <c r="J3311" s="20" t="s">
        <v>30211</v>
      </c>
      <c r="K3311" s="24">
        <v>43617</v>
      </c>
      <c r="L3311" s="19">
        <v>0</v>
      </c>
      <c r="M3311" s="28">
        <v>229.95</v>
      </c>
      <c r="N3311" s="24"/>
    </row>
    <row r="3312" spans="2:14" hidden="1" x14ac:dyDescent="0.25">
      <c r="B3312" s="20">
        <v>28202972</v>
      </c>
      <c r="C3312" s="20"/>
      <c r="D3312" s="20"/>
      <c r="E3312" s="17" t="s">
        <v>10140</v>
      </c>
      <c r="F3312" s="21" t="s">
        <v>41</v>
      </c>
      <c r="G3312" s="21" t="s">
        <v>205</v>
      </c>
      <c r="H3312" s="21" t="s">
        <v>206</v>
      </c>
      <c r="I3312" s="20" t="s">
        <v>10141</v>
      </c>
      <c r="J3312" s="20" t="s">
        <v>30212</v>
      </c>
      <c r="K3312" s="24">
        <v>43617</v>
      </c>
      <c r="L3312" s="19">
        <v>0</v>
      </c>
      <c r="M3312" s="28">
        <v>229.95</v>
      </c>
      <c r="N3312" s="24"/>
    </row>
    <row r="3313" spans="1:14" hidden="1" x14ac:dyDescent="0.25">
      <c r="B3313" s="20">
        <v>28202975</v>
      </c>
      <c r="C3313" s="20"/>
      <c r="D3313" s="20"/>
      <c r="E3313" s="17" t="s">
        <v>10142</v>
      </c>
      <c r="F3313" s="21" t="s">
        <v>41</v>
      </c>
      <c r="G3313" s="21" t="s">
        <v>205</v>
      </c>
      <c r="H3313" s="21" t="s">
        <v>206</v>
      </c>
      <c r="I3313" s="20" t="s">
        <v>10143</v>
      </c>
      <c r="J3313" s="20" t="s">
        <v>30213</v>
      </c>
      <c r="K3313" s="24">
        <v>43617</v>
      </c>
      <c r="L3313" s="19">
        <v>0</v>
      </c>
      <c r="M3313" s="28">
        <v>229.95</v>
      </c>
      <c r="N3313" s="24"/>
    </row>
    <row r="3314" spans="1:14" hidden="1" x14ac:dyDescent="0.25">
      <c r="B3314" s="20">
        <v>28203039</v>
      </c>
      <c r="C3314" s="20"/>
      <c r="D3314" s="20"/>
      <c r="E3314" s="17" t="s">
        <v>10224</v>
      </c>
      <c r="F3314" s="21" t="s">
        <v>41</v>
      </c>
      <c r="G3314" s="21" t="s">
        <v>205</v>
      </c>
      <c r="H3314" s="21" t="s">
        <v>206</v>
      </c>
      <c r="I3314" s="20" t="s">
        <v>10225</v>
      </c>
      <c r="J3314" s="20" t="s">
        <v>30325</v>
      </c>
      <c r="K3314" s="24">
        <v>42600</v>
      </c>
      <c r="L3314" s="19">
        <v>0</v>
      </c>
      <c r="M3314" s="28">
        <v>269.95</v>
      </c>
      <c r="N3314" s="24"/>
    </row>
    <row r="3315" spans="1:14" hidden="1" x14ac:dyDescent="0.25">
      <c r="B3315" s="20">
        <v>28203040</v>
      </c>
      <c r="C3315" s="20"/>
      <c r="D3315" s="20"/>
      <c r="E3315" s="17" t="s">
        <v>10227</v>
      </c>
      <c r="F3315" s="21" t="s">
        <v>41</v>
      </c>
      <c r="G3315" s="21" t="s">
        <v>205</v>
      </c>
      <c r="H3315" s="21" t="s">
        <v>206</v>
      </c>
      <c r="I3315" s="20" t="s">
        <v>10228</v>
      </c>
      <c r="J3315" s="20" t="s">
        <v>30326</v>
      </c>
      <c r="K3315" s="24">
        <v>42600</v>
      </c>
      <c r="L3315" s="19">
        <v>0</v>
      </c>
      <c r="M3315" s="28">
        <v>269.95</v>
      </c>
      <c r="N3315" s="24"/>
    </row>
    <row r="3316" spans="1:14" hidden="1" x14ac:dyDescent="0.25">
      <c r="B3316" s="20">
        <v>28203041</v>
      </c>
      <c r="C3316" s="20"/>
      <c r="D3316" s="20"/>
      <c r="E3316" s="17" t="s">
        <v>10230</v>
      </c>
      <c r="F3316" s="21" t="s">
        <v>41</v>
      </c>
      <c r="G3316" s="21" t="s">
        <v>205</v>
      </c>
      <c r="H3316" s="21" t="s">
        <v>206</v>
      </c>
      <c r="I3316" s="20" t="s">
        <v>10231</v>
      </c>
      <c r="J3316" s="20" t="s">
        <v>30327</v>
      </c>
      <c r="K3316" s="24">
        <v>42600</v>
      </c>
      <c r="L3316" s="19">
        <v>0</v>
      </c>
      <c r="M3316" s="28">
        <v>269.95</v>
      </c>
      <c r="N3316" s="24"/>
    </row>
    <row r="3317" spans="1:14" hidden="1" x14ac:dyDescent="0.25">
      <c r="B3317" s="20">
        <v>28203043</v>
      </c>
      <c r="C3317" s="20"/>
      <c r="D3317" s="20"/>
      <c r="E3317" s="17" t="s">
        <v>10271</v>
      </c>
      <c r="F3317" s="21" t="s">
        <v>41</v>
      </c>
      <c r="G3317" s="21" t="s">
        <v>205</v>
      </c>
      <c r="H3317" s="21" t="s">
        <v>206</v>
      </c>
      <c r="I3317" s="20" t="s">
        <v>10272</v>
      </c>
      <c r="J3317" s="20" t="s">
        <v>30332</v>
      </c>
      <c r="K3317" s="24">
        <v>42600</v>
      </c>
      <c r="L3317" s="19">
        <v>0</v>
      </c>
      <c r="M3317" s="28">
        <v>269.95</v>
      </c>
      <c r="N3317" s="24"/>
    </row>
    <row r="3318" spans="1:14" hidden="1" x14ac:dyDescent="0.25">
      <c r="B3318" s="20">
        <v>28203042</v>
      </c>
      <c r="C3318" s="20"/>
      <c r="D3318" s="20"/>
      <c r="E3318" s="17" t="s">
        <v>10274</v>
      </c>
      <c r="F3318" s="21" t="s">
        <v>41</v>
      </c>
      <c r="G3318" s="21" t="s">
        <v>205</v>
      </c>
      <c r="H3318" s="21" t="s">
        <v>206</v>
      </c>
      <c r="I3318" s="20" t="s">
        <v>10275</v>
      </c>
      <c r="J3318" s="20" t="s">
        <v>30333</v>
      </c>
      <c r="K3318" s="24">
        <v>42600</v>
      </c>
      <c r="L3318" s="19">
        <v>0</v>
      </c>
      <c r="M3318" s="28">
        <v>269.95</v>
      </c>
      <c r="N3318" s="24"/>
    </row>
    <row r="3319" spans="1:14" hidden="1" x14ac:dyDescent="0.25">
      <c r="B3319" s="20">
        <v>28203037</v>
      </c>
      <c r="C3319" s="20"/>
      <c r="D3319" s="20"/>
      <c r="E3319" s="17" t="s">
        <v>10233</v>
      </c>
      <c r="F3319" s="21" t="s">
        <v>41</v>
      </c>
      <c r="G3319" s="21" t="s">
        <v>205</v>
      </c>
      <c r="H3319" s="21" t="s">
        <v>206</v>
      </c>
      <c r="I3319" s="20" t="s">
        <v>10234</v>
      </c>
      <c r="J3319" s="20" t="s">
        <v>30335</v>
      </c>
      <c r="K3319" s="24">
        <v>42600</v>
      </c>
      <c r="L3319" s="19">
        <v>0</v>
      </c>
      <c r="M3319" s="28">
        <v>269.95</v>
      </c>
      <c r="N3319" s="24"/>
    </row>
    <row r="3320" spans="1:14" hidden="1" x14ac:dyDescent="0.25">
      <c r="B3320" s="20">
        <v>28203036</v>
      </c>
      <c r="C3320" s="20"/>
      <c r="D3320" s="20"/>
      <c r="E3320" s="17" t="s">
        <v>10236</v>
      </c>
      <c r="F3320" s="21" t="s">
        <v>41</v>
      </c>
      <c r="G3320" s="21" t="s">
        <v>205</v>
      </c>
      <c r="H3320" s="21" t="s">
        <v>206</v>
      </c>
      <c r="I3320" s="20" t="s">
        <v>10237</v>
      </c>
      <c r="J3320" s="20" t="s">
        <v>30336</v>
      </c>
      <c r="K3320" s="24">
        <v>42600</v>
      </c>
      <c r="L3320" s="19">
        <v>0</v>
      </c>
      <c r="M3320" s="28">
        <v>269.95</v>
      </c>
      <c r="N3320" s="24"/>
    </row>
    <row r="3321" spans="1:14" hidden="1" x14ac:dyDescent="0.25">
      <c r="B3321" s="20">
        <v>28203035</v>
      </c>
      <c r="C3321" s="20"/>
      <c r="D3321" s="20"/>
      <c r="E3321" s="17" t="s">
        <v>10239</v>
      </c>
      <c r="F3321" s="21" t="s">
        <v>41</v>
      </c>
      <c r="G3321" s="21" t="s">
        <v>205</v>
      </c>
      <c r="H3321" s="21" t="s">
        <v>206</v>
      </c>
      <c r="I3321" s="20" t="s">
        <v>10240</v>
      </c>
      <c r="J3321" s="20" t="s">
        <v>30337</v>
      </c>
      <c r="K3321" s="24">
        <v>42600</v>
      </c>
      <c r="L3321" s="19">
        <v>0</v>
      </c>
      <c r="M3321" s="28">
        <v>269.95</v>
      </c>
      <c r="N3321" s="24"/>
    </row>
    <row r="3322" spans="1:14" hidden="1" x14ac:dyDescent="0.25">
      <c r="B3322" s="20">
        <v>28203038</v>
      </c>
      <c r="C3322" s="20"/>
      <c r="D3322" s="20"/>
      <c r="E3322" s="17" t="s">
        <v>10242</v>
      </c>
      <c r="F3322" s="21" t="s">
        <v>41</v>
      </c>
      <c r="G3322" s="21" t="s">
        <v>205</v>
      </c>
      <c r="H3322" s="21" t="s">
        <v>206</v>
      </c>
      <c r="I3322" s="20" t="s">
        <v>10243</v>
      </c>
      <c r="J3322" s="20" t="s">
        <v>30338</v>
      </c>
      <c r="K3322" s="24">
        <v>42600</v>
      </c>
      <c r="L3322" s="19">
        <v>0</v>
      </c>
      <c r="M3322" s="28">
        <v>269.95</v>
      </c>
      <c r="N3322" s="24"/>
    </row>
    <row r="3323" spans="1:14" hidden="1" x14ac:dyDescent="0.25">
      <c r="B3323" s="20">
        <v>28203053</v>
      </c>
      <c r="C3323" s="20"/>
      <c r="D3323" s="20"/>
      <c r="E3323" s="17" t="s">
        <v>10214</v>
      </c>
      <c r="F3323" s="21" t="s">
        <v>41</v>
      </c>
      <c r="G3323" s="21" t="s">
        <v>205</v>
      </c>
      <c r="H3323" s="21" t="s">
        <v>206</v>
      </c>
      <c r="I3323" s="20" t="s">
        <v>10215</v>
      </c>
      <c r="J3323" s="20" t="s">
        <v>30339</v>
      </c>
      <c r="K3323" s="24">
        <v>42600</v>
      </c>
      <c r="L3323" s="19">
        <v>0</v>
      </c>
      <c r="M3323" s="28">
        <v>269.95</v>
      </c>
      <c r="N3323" s="24"/>
    </row>
    <row r="3324" spans="1:14" hidden="1" x14ac:dyDescent="0.25">
      <c r="B3324" s="20">
        <v>28203051</v>
      </c>
      <c r="C3324" s="20"/>
      <c r="D3324" s="20"/>
      <c r="E3324" s="17" t="s">
        <v>10216</v>
      </c>
      <c r="F3324" s="21" t="s">
        <v>41</v>
      </c>
      <c r="G3324" s="21" t="s">
        <v>205</v>
      </c>
      <c r="H3324" s="21" t="s">
        <v>206</v>
      </c>
      <c r="I3324" s="20" t="s">
        <v>10217</v>
      </c>
      <c r="J3324" s="20" t="s">
        <v>30340</v>
      </c>
      <c r="K3324" s="24">
        <v>42600</v>
      </c>
      <c r="L3324" s="19">
        <v>0</v>
      </c>
      <c r="M3324" s="28">
        <v>269.95</v>
      </c>
      <c r="N3324" s="24"/>
    </row>
    <row r="3325" spans="1:14" hidden="1" x14ac:dyDescent="0.25">
      <c r="B3325" s="20">
        <v>28203050</v>
      </c>
      <c r="C3325" s="20"/>
      <c r="D3325" s="20"/>
      <c r="E3325" s="17" t="s">
        <v>10218</v>
      </c>
      <c r="F3325" s="21" t="s">
        <v>41</v>
      </c>
      <c r="G3325" s="21" t="s">
        <v>205</v>
      </c>
      <c r="H3325" s="21" t="s">
        <v>206</v>
      </c>
      <c r="I3325" s="20" t="s">
        <v>10219</v>
      </c>
      <c r="J3325" s="20" t="s">
        <v>30341</v>
      </c>
      <c r="K3325" s="24">
        <v>42600</v>
      </c>
      <c r="L3325" s="19">
        <v>0</v>
      </c>
      <c r="M3325" s="28">
        <v>269.95</v>
      </c>
      <c r="N3325" s="24"/>
    </row>
    <row r="3326" spans="1:14" hidden="1" x14ac:dyDescent="0.25">
      <c r="B3326" s="20">
        <v>28203049</v>
      </c>
      <c r="C3326" s="20"/>
      <c r="D3326" s="20"/>
      <c r="E3326" s="17" t="s">
        <v>10220</v>
      </c>
      <c r="F3326" s="21" t="s">
        <v>41</v>
      </c>
      <c r="G3326" s="21" t="s">
        <v>205</v>
      </c>
      <c r="H3326" s="21" t="s">
        <v>206</v>
      </c>
      <c r="I3326" s="20" t="s">
        <v>10221</v>
      </c>
      <c r="J3326" s="20" t="s">
        <v>30342</v>
      </c>
      <c r="K3326" s="24">
        <v>42600</v>
      </c>
      <c r="L3326" s="19">
        <v>0</v>
      </c>
      <c r="M3326" s="28">
        <v>269.95</v>
      </c>
      <c r="N3326" s="24"/>
    </row>
    <row r="3327" spans="1:14" hidden="1" x14ac:dyDescent="0.25">
      <c r="B3327" s="20">
        <v>28203052</v>
      </c>
      <c r="C3327" s="20"/>
      <c r="D3327" s="20"/>
      <c r="E3327" s="17" t="s">
        <v>10222</v>
      </c>
      <c r="F3327" s="21" t="s">
        <v>41</v>
      </c>
      <c r="G3327" s="21" t="s">
        <v>205</v>
      </c>
      <c r="H3327" s="21" t="s">
        <v>206</v>
      </c>
      <c r="I3327" s="20" t="s">
        <v>10223</v>
      </c>
      <c r="J3327" s="20" t="s">
        <v>30343</v>
      </c>
      <c r="K3327" s="24">
        <v>42600</v>
      </c>
      <c r="L3327" s="19">
        <v>0</v>
      </c>
      <c r="M3327" s="28">
        <v>269.95</v>
      </c>
      <c r="N3327" s="24"/>
    </row>
    <row r="3328" spans="1:14" hidden="1" x14ac:dyDescent="0.25">
      <c r="A3328" s="17" t="s">
        <v>30344</v>
      </c>
      <c r="B3328" s="20">
        <v>28203796</v>
      </c>
      <c r="C3328" s="20"/>
      <c r="D3328" s="20"/>
      <c r="E3328" s="17" t="s">
        <v>10290</v>
      </c>
      <c r="F3328" s="21" t="s">
        <v>41</v>
      </c>
      <c r="G3328" s="21" t="s">
        <v>205</v>
      </c>
      <c r="H3328" s="21" t="s">
        <v>206</v>
      </c>
      <c r="I3328" s="20" t="s">
        <v>10291</v>
      </c>
      <c r="J3328" s="20" t="s">
        <v>30345</v>
      </c>
      <c r="K3328" s="24">
        <v>43711</v>
      </c>
      <c r="L3328" s="19">
        <v>0</v>
      </c>
      <c r="M3328" s="28">
        <v>269.95</v>
      </c>
      <c r="N3328" s="24"/>
    </row>
    <row r="3329" spans="1:14" hidden="1" x14ac:dyDescent="0.25">
      <c r="A3329" s="17" t="s">
        <v>30346</v>
      </c>
      <c r="B3329" s="20">
        <v>28203797</v>
      </c>
      <c r="C3329" s="20"/>
      <c r="D3329" s="20"/>
      <c r="E3329" s="17" t="s">
        <v>10292</v>
      </c>
      <c r="F3329" s="21" t="s">
        <v>41</v>
      </c>
      <c r="G3329" s="21" t="s">
        <v>205</v>
      </c>
      <c r="H3329" s="21" t="s">
        <v>206</v>
      </c>
      <c r="I3329" s="20" t="s">
        <v>10293</v>
      </c>
      <c r="J3329" s="20" t="s">
        <v>30347</v>
      </c>
      <c r="K3329" s="24">
        <v>43711</v>
      </c>
      <c r="L3329" s="19">
        <v>0</v>
      </c>
      <c r="M3329" s="28">
        <v>269.95</v>
      </c>
      <c r="N3329" s="24"/>
    </row>
    <row r="3330" spans="1:14" hidden="1" x14ac:dyDescent="0.25">
      <c r="A3330" s="17" t="s">
        <v>30348</v>
      </c>
      <c r="B3330" s="20">
        <v>28203798</v>
      </c>
      <c r="C3330" s="20"/>
      <c r="D3330" s="20"/>
      <c r="E3330" s="17" t="s">
        <v>10294</v>
      </c>
      <c r="F3330" s="21" t="s">
        <v>41</v>
      </c>
      <c r="G3330" s="21" t="s">
        <v>205</v>
      </c>
      <c r="H3330" s="21" t="s">
        <v>206</v>
      </c>
      <c r="I3330" s="20" t="s">
        <v>10295</v>
      </c>
      <c r="J3330" s="20" t="s">
        <v>30349</v>
      </c>
      <c r="K3330" s="24">
        <v>43711</v>
      </c>
      <c r="L3330" s="19">
        <v>0</v>
      </c>
      <c r="M3330" s="28">
        <v>269.95</v>
      </c>
      <c r="N3330" s="24"/>
    </row>
    <row r="3331" spans="1:14" hidden="1" x14ac:dyDescent="0.25">
      <c r="A3331" s="17" t="s">
        <v>30350</v>
      </c>
      <c r="B3331" s="20">
        <v>28203794</v>
      </c>
      <c r="C3331" s="20"/>
      <c r="D3331" s="20"/>
      <c r="E3331" s="17" t="s">
        <v>10296</v>
      </c>
      <c r="F3331" s="21" t="s">
        <v>41</v>
      </c>
      <c r="G3331" s="21" t="s">
        <v>205</v>
      </c>
      <c r="H3331" s="21" t="s">
        <v>206</v>
      </c>
      <c r="I3331" s="20" t="s">
        <v>10297</v>
      </c>
      <c r="J3331" s="20" t="s">
        <v>30351</v>
      </c>
      <c r="K3331" s="24">
        <v>43711</v>
      </c>
      <c r="L3331" s="19">
        <v>0</v>
      </c>
      <c r="M3331" s="28">
        <v>269.95</v>
      </c>
      <c r="N3331" s="24"/>
    </row>
    <row r="3332" spans="1:14" hidden="1" x14ac:dyDescent="0.25">
      <c r="A3332" s="17" t="s">
        <v>30352</v>
      </c>
      <c r="B3332" s="20">
        <v>28203793</v>
      </c>
      <c r="C3332" s="20"/>
      <c r="D3332" s="20"/>
      <c r="E3332" s="17" t="s">
        <v>10298</v>
      </c>
      <c r="F3332" s="21" t="s">
        <v>41</v>
      </c>
      <c r="G3332" s="21" t="s">
        <v>205</v>
      </c>
      <c r="H3332" s="21" t="s">
        <v>206</v>
      </c>
      <c r="I3332" s="20" t="s">
        <v>10299</v>
      </c>
      <c r="J3332" s="20" t="s">
        <v>30353</v>
      </c>
      <c r="K3332" s="24">
        <v>43711</v>
      </c>
      <c r="L3332" s="19">
        <v>0</v>
      </c>
      <c r="M3332" s="28">
        <v>269.95</v>
      </c>
      <c r="N3332" s="24"/>
    </row>
    <row r="3333" spans="1:14" hidden="1" x14ac:dyDescent="0.25">
      <c r="A3333" s="17" t="s">
        <v>30354</v>
      </c>
      <c r="B3333" s="20">
        <v>28203792</v>
      </c>
      <c r="C3333" s="20"/>
      <c r="D3333" s="20"/>
      <c r="E3333" s="17" t="s">
        <v>10300</v>
      </c>
      <c r="F3333" s="21" t="s">
        <v>41</v>
      </c>
      <c r="G3333" s="21" t="s">
        <v>205</v>
      </c>
      <c r="H3333" s="21" t="s">
        <v>206</v>
      </c>
      <c r="I3333" s="20" t="s">
        <v>10301</v>
      </c>
      <c r="J3333" s="20" t="s">
        <v>30355</v>
      </c>
      <c r="K3333" s="24">
        <v>43711</v>
      </c>
      <c r="L3333" s="19">
        <v>0</v>
      </c>
      <c r="M3333" s="28">
        <v>269.95</v>
      </c>
      <c r="N3333" s="24"/>
    </row>
    <row r="3334" spans="1:14" hidden="1" x14ac:dyDescent="0.25">
      <c r="A3334" s="17" t="s">
        <v>30356</v>
      </c>
      <c r="B3334" s="20">
        <v>28203795</v>
      </c>
      <c r="C3334" s="20"/>
      <c r="D3334" s="20"/>
      <c r="E3334" s="17" t="s">
        <v>10302</v>
      </c>
      <c r="F3334" s="21" t="s">
        <v>41</v>
      </c>
      <c r="G3334" s="21" t="s">
        <v>205</v>
      </c>
      <c r="H3334" s="21" t="s">
        <v>206</v>
      </c>
      <c r="I3334" s="20" t="s">
        <v>10303</v>
      </c>
      <c r="J3334" s="20" t="s">
        <v>30357</v>
      </c>
      <c r="K3334" s="24">
        <v>43711</v>
      </c>
      <c r="L3334" s="19">
        <v>0</v>
      </c>
      <c r="M3334" s="28">
        <v>269.95</v>
      </c>
      <c r="N3334" s="24"/>
    </row>
    <row r="3335" spans="1:14" hidden="1" x14ac:dyDescent="0.25">
      <c r="A3335" s="17" t="s">
        <v>30358</v>
      </c>
      <c r="B3335" s="20">
        <v>28203817</v>
      </c>
      <c r="C3335" s="20"/>
      <c r="D3335" s="20"/>
      <c r="E3335" s="17" t="s">
        <v>10224</v>
      </c>
      <c r="F3335" s="21" t="s">
        <v>41</v>
      </c>
      <c r="G3335" s="21" t="s">
        <v>205</v>
      </c>
      <c r="H3335" s="21" t="s">
        <v>206</v>
      </c>
      <c r="I3335" s="20" t="s">
        <v>10226</v>
      </c>
      <c r="J3335" s="20" t="s">
        <v>30359</v>
      </c>
      <c r="K3335" s="24">
        <v>43711</v>
      </c>
      <c r="L3335" s="19">
        <v>0</v>
      </c>
      <c r="M3335" s="28">
        <v>269.95</v>
      </c>
      <c r="N3335" s="24"/>
    </row>
    <row r="3336" spans="1:14" hidden="1" x14ac:dyDescent="0.25">
      <c r="A3336" s="17" t="s">
        <v>30360</v>
      </c>
      <c r="B3336" s="20">
        <v>28203803</v>
      </c>
      <c r="C3336" s="20"/>
      <c r="D3336" s="20"/>
      <c r="E3336" s="17" t="s">
        <v>10245</v>
      </c>
      <c r="F3336" s="21" t="s">
        <v>41</v>
      </c>
      <c r="G3336" s="21" t="s">
        <v>205</v>
      </c>
      <c r="H3336" s="21" t="s">
        <v>206</v>
      </c>
      <c r="I3336" s="20" t="s">
        <v>10246</v>
      </c>
      <c r="J3336" s="20" t="s">
        <v>30361</v>
      </c>
      <c r="K3336" s="24">
        <v>43711</v>
      </c>
      <c r="L3336" s="19">
        <v>0</v>
      </c>
      <c r="M3336" s="28">
        <v>269.95</v>
      </c>
      <c r="N3336" s="24"/>
    </row>
    <row r="3337" spans="1:14" hidden="1" x14ac:dyDescent="0.25">
      <c r="A3337" s="17" t="s">
        <v>30362</v>
      </c>
      <c r="B3337" s="20">
        <v>28203804</v>
      </c>
      <c r="C3337" s="20"/>
      <c r="D3337" s="20"/>
      <c r="E3337" s="17" t="s">
        <v>10247</v>
      </c>
      <c r="F3337" s="21" t="s">
        <v>41</v>
      </c>
      <c r="G3337" s="21" t="s">
        <v>205</v>
      </c>
      <c r="H3337" s="21" t="s">
        <v>206</v>
      </c>
      <c r="I3337" s="20" t="s">
        <v>10248</v>
      </c>
      <c r="J3337" s="20" t="s">
        <v>30363</v>
      </c>
      <c r="K3337" s="24">
        <v>43711</v>
      </c>
      <c r="L3337" s="19">
        <v>0</v>
      </c>
      <c r="M3337" s="28">
        <v>269.95</v>
      </c>
      <c r="N3337" s="24"/>
    </row>
    <row r="3338" spans="1:14" hidden="1" x14ac:dyDescent="0.25">
      <c r="A3338" s="17" t="s">
        <v>30364</v>
      </c>
      <c r="B3338" s="20">
        <v>28203805</v>
      </c>
      <c r="C3338" s="20"/>
      <c r="D3338" s="20"/>
      <c r="E3338" s="17" t="s">
        <v>10249</v>
      </c>
      <c r="F3338" s="21" t="s">
        <v>41</v>
      </c>
      <c r="G3338" s="21" t="s">
        <v>205</v>
      </c>
      <c r="H3338" s="21" t="s">
        <v>206</v>
      </c>
      <c r="I3338" s="20" t="s">
        <v>10250</v>
      </c>
      <c r="J3338" s="20" t="s">
        <v>30365</v>
      </c>
      <c r="K3338" s="24">
        <v>43711</v>
      </c>
      <c r="L3338" s="19">
        <v>0</v>
      </c>
      <c r="M3338" s="28">
        <v>269.95</v>
      </c>
      <c r="N3338" s="24"/>
    </row>
    <row r="3339" spans="1:14" hidden="1" x14ac:dyDescent="0.25">
      <c r="A3339" s="17" t="s">
        <v>30366</v>
      </c>
      <c r="B3339" s="20">
        <v>28203801</v>
      </c>
      <c r="C3339" s="20"/>
      <c r="D3339" s="20"/>
      <c r="E3339" s="17" t="s">
        <v>10251</v>
      </c>
      <c r="F3339" s="21" t="s">
        <v>41</v>
      </c>
      <c r="G3339" s="21" t="s">
        <v>205</v>
      </c>
      <c r="H3339" s="21" t="s">
        <v>206</v>
      </c>
      <c r="I3339" s="20" t="s">
        <v>10252</v>
      </c>
      <c r="J3339" s="20" t="s">
        <v>30367</v>
      </c>
      <c r="K3339" s="24">
        <v>43711</v>
      </c>
      <c r="L3339" s="19">
        <v>0</v>
      </c>
      <c r="M3339" s="28">
        <v>269.95</v>
      </c>
      <c r="N3339" s="24"/>
    </row>
    <row r="3340" spans="1:14" hidden="1" x14ac:dyDescent="0.25">
      <c r="A3340" s="17" t="s">
        <v>30368</v>
      </c>
      <c r="B3340" s="20">
        <v>28203800</v>
      </c>
      <c r="C3340" s="20"/>
      <c r="D3340" s="20"/>
      <c r="E3340" s="17" t="s">
        <v>10253</v>
      </c>
      <c r="F3340" s="21" t="s">
        <v>41</v>
      </c>
      <c r="G3340" s="21" t="s">
        <v>205</v>
      </c>
      <c r="H3340" s="21" t="s">
        <v>206</v>
      </c>
      <c r="I3340" s="20" t="s">
        <v>10254</v>
      </c>
      <c r="J3340" s="20" t="s">
        <v>30369</v>
      </c>
      <c r="K3340" s="24">
        <v>43711</v>
      </c>
      <c r="L3340" s="19">
        <v>0</v>
      </c>
      <c r="M3340" s="28">
        <v>269.95</v>
      </c>
      <c r="N3340" s="24"/>
    </row>
    <row r="3341" spans="1:14" hidden="1" x14ac:dyDescent="0.25">
      <c r="A3341" s="17" t="s">
        <v>30370</v>
      </c>
      <c r="B3341" s="20">
        <v>28203799</v>
      </c>
      <c r="C3341" s="20"/>
      <c r="D3341" s="20"/>
      <c r="E3341" s="17" t="s">
        <v>10255</v>
      </c>
      <c r="F3341" s="21" t="s">
        <v>41</v>
      </c>
      <c r="G3341" s="21" t="s">
        <v>205</v>
      </c>
      <c r="H3341" s="21" t="s">
        <v>206</v>
      </c>
      <c r="I3341" s="20" t="s">
        <v>10256</v>
      </c>
      <c r="J3341" s="20" t="s">
        <v>30371</v>
      </c>
      <c r="K3341" s="24">
        <v>43711</v>
      </c>
      <c r="L3341" s="19">
        <v>0</v>
      </c>
      <c r="M3341" s="28">
        <v>269.95</v>
      </c>
      <c r="N3341" s="24"/>
    </row>
    <row r="3342" spans="1:14" hidden="1" x14ac:dyDescent="0.25">
      <c r="A3342" s="17" t="s">
        <v>30372</v>
      </c>
      <c r="B3342" s="20">
        <v>28203818</v>
      </c>
      <c r="C3342" s="20"/>
      <c r="D3342" s="20"/>
      <c r="E3342" s="17" t="s">
        <v>10227</v>
      </c>
      <c r="F3342" s="21" t="s">
        <v>41</v>
      </c>
      <c r="G3342" s="21" t="s">
        <v>205</v>
      </c>
      <c r="H3342" s="21" t="s">
        <v>206</v>
      </c>
      <c r="I3342" s="20" t="s">
        <v>10229</v>
      </c>
      <c r="J3342" s="20" t="s">
        <v>30373</v>
      </c>
      <c r="K3342" s="24">
        <v>43711</v>
      </c>
      <c r="L3342" s="19">
        <v>0</v>
      </c>
      <c r="M3342" s="28">
        <v>269.95</v>
      </c>
      <c r="N3342" s="24"/>
    </row>
    <row r="3343" spans="1:14" hidden="1" x14ac:dyDescent="0.25">
      <c r="A3343" s="17" t="s">
        <v>30374</v>
      </c>
      <c r="B3343" s="20">
        <v>28203802</v>
      </c>
      <c r="C3343" s="20"/>
      <c r="D3343" s="20"/>
      <c r="E3343" s="17" t="s">
        <v>10257</v>
      </c>
      <c r="F3343" s="21" t="s">
        <v>41</v>
      </c>
      <c r="G3343" s="21" t="s">
        <v>205</v>
      </c>
      <c r="H3343" s="21" t="s">
        <v>206</v>
      </c>
      <c r="I3343" s="20" t="s">
        <v>10258</v>
      </c>
      <c r="J3343" s="20" t="s">
        <v>30375</v>
      </c>
      <c r="K3343" s="24">
        <v>43711</v>
      </c>
      <c r="L3343" s="19">
        <v>0</v>
      </c>
      <c r="M3343" s="28">
        <v>269.95</v>
      </c>
      <c r="N3343" s="24"/>
    </row>
    <row r="3344" spans="1:14" hidden="1" x14ac:dyDescent="0.25">
      <c r="A3344" s="17" t="s">
        <v>30376</v>
      </c>
      <c r="B3344" s="20">
        <v>28203819</v>
      </c>
      <c r="C3344" s="20"/>
      <c r="D3344" s="20"/>
      <c r="E3344" s="17" t="s">
        <v>10230</v>
      </c>
      <c r="F3344" s="21" t="s">
        <v>41</v>
      </c>
      <c r="G3344" s="21" t="s">
        <v>205</v>
      </c>
      <c r="H3344" s="21" t="s">
        <v>206</v>
      </c>
      <c r="I3344" s="20" t="s">
        <v>10232</v>
      </c>
      <c r="J3344" s="20" t="s">
        <v>30377</v>
      </c>
      <c r="K3344" s="24">
        <v>43711</v>
      </c>
      <c r="L3344" s="19">
        <v>0</v>
      </c>
      <c r="M3344" s="28">
        <v>269.95</v>
      </c>
      <c r="N3344" s="24"/>
    </row>
    <row r="3345" spans="1:14" hidden="1" x14ac:dyDescent="0.25">
      <c r="A3345" s="17" t="s">
        <v>30378</v>
      </c>
      <c r="B3345" s="20">
        <v>28203810</v>
      </c>
      <c r="C3345" s="20"/>
      <c r="D3345" s="20"/>
      <c r="E3345" s="17" t="s">
        <v>10259</v>
      </c>
      <c r="F3345" s="21" t="s">
        <v>41</v>
      </c>
      <c r="G3345" s="21" t="s">
        <v>205</v>
      </c>
      <c r="H3345" s="21" t="s">
        <v>206</v>
      </c>
      <c r="I3345" s="20" t="s">
        <v>10261</v>
      </c>
      <c r="J3345" s="20" t="s">
        <v>30379</v>
      </c>
      <c r="K3345" s="24">
        <v>43711</v>
      </c>
      <c r="L3345" s="19">
        <v>0</v>
      </c>
      <c r="M3345" s="28">
        <v>269.95</v>
      </c>
      <c r="N3345" s="24"/>
    </row>
    <row r="3346" spans="1:14" hidden="1" x14ac:dyDescent="0.25">
      <c r="A3346" s="17" t="s">
        <v>30380</v>
      </c>
      <c r="B3346" s="20">
        <v>28203811</v>
      </c>
      <c r="C3346" s="20"/>
      <c r="D3346" s="20"/>
      <c r="E3346" s="17" t="s">
        <v>10262</v>
      </c>
      <c r="F3346" s="21" t="s">
        <v>41</v>
      </c>
      <c r="G3346" s="21" t="s">
        <v>205</v>
      </c>
      <c r="H3346" s="21" t="s">
        <v>206</v>
      </c>
      <c r="I3346" s="20" t="s">
        <v>10264</v>
      </c>
      <c r="J3346" s="20" t="s">
        <v>30381</v>
      </c>
      <c r="K3346" s="24">
        <v>43711</v>
      </c>
      <c r="L3346" s="19">
        <v>0</v>
      </c>
      <c r="M3346" s="28">
        <v>269.95</v>
      </c>
      <c r="N3346" s="24"/>
    </row>
    <row r="3347" spans="1:14" hidden="1" x14ac:dyDescent="0.25">
      <c r="A3347" s="17" t="s">
        <v>30382</v>
      </c>
      <c r="B3347" s="20">
        <v>28203812</v>
      </c>
      <c r="C3347" s="20"/>
      <c r="D3347" s="20"/>
      <c r="E3347" s="17" t="s">
        <v>10265</v>
      </c>
      <c r="F3347" s="21" t="s">
        <v>41</v>
      </c>
      <c r="G3347" s="21" t="s">
        <v>205</v>
      </c>
      <c r="H3347" s="21" t="s">
        <v>206</v>
      </c>
      <c r="I3347" s="20" t="s">
        <v>10267</v>
      </c>
      <c r="J3347" s="20" t="s">
        <v>30383</v>
      </c>
      <c r="K3347" s="24">
        <v>43711</v>
      </c>
      <c r="L3347" s="19">
        <v>0</v>
      </c>
      <c r="M3347" s="28">
        <v>269.95</v>
      </c>
      <c r="N3347" s="24"/>
    </row>
    <row r="3348" spans="1:14" hidden="1" x14ac:dyDescent="0.25">
      <c r="A3348" s="17" t="s">
        <v>30384</v>
      </c>
      <c r="B3348" s="20">
        <v>28203808</v>
      </c>
      <c r="C3348" s="20"/>
      <c r="D3348" s="20"/>
      <c r="E3348" s="17" t="s">
        <v>10268</v>
      </c>
      <c r="F3348" s="21" t="s">
        <v>41</v>
      </c>
      <c r="G3348" s="21" t="s">
        <v>205</v>
      </c>
      <c r="H3348" s="21" t="s">
        <v>206</v>
      </c>
      <c r="I3348" s="20" t="s">
        <v>10270</v>
      </c>
      <c r="J3348" s="20" t="s">
        <v>30385</v>
      </c>
      <c r="K3348" s="24">
        <v>43711</v>
      </c>
      <c r="L3348" s="19">
        <v>0</v>
      </c>
      <c r="M3348" s="28">
        <v>269.95</v>
      </c>
      <c r="N3348" s="24"/>
    </row>
    <row r="3349" spans="1:14" hidden="1" x14ac:dyDescent="0.25">
      <c r="A3349" s="17" t="s">
        <v>30386</v>
      </c>
      <c r="B3349" s="20">
        <v>28203807</v>
      </c>
      <c r="C3349" s="20"/>
      <c r="D3349" s="20"/>
      <c r="E3349" s="17" t="s">
        <v>10271</v>
      </c>
      <c r="F3349" s="21" t="s">
        <v>41</v>
      </c>
      <c r="G3349" s="21" t="s">
        <v>205</v>
      </c>
      <c r="H3349" s="21" t="s">
        <v>206</v>
      </c>
      <c r="I3349" s="20" t="s">
        <v>10273</v>
      </c>
      <c r="J3349" s="20" t="s">
        <v>30387</v>
      </c>
      <c r="K3349" s="24">
        <v>43711</v>
      </c>
      <c r="L3349" s="19">
        <v>0</v>
      </c>
      <c r="M3349" s="28">
        <v>269.95</v>
      </c>
      <c r="N3349" s="24"/>
    </row>
    <row r="3350" spans="1:14" hidden="1" x14ac:dyDescent="0.25">
      <c r="A3350" s="17" t="s">
        <v>30388</v>
      </c>
      <c r="B3350" s="20">
        <v>28203806</v>
      </c>
      <c r="C3350" s="20"/>
      <c r="D3350" s="20"/>
      <c r="E3350" s="17" t="s">
        <v>10274</v>
      </c>
      <c r="F3350" s="21" t="s">
        <v>41</v>
      </c>
      <c r="G3350" s="21" t="s">
        <v>205</v>
      </c>
      <c r="H3350" s="21" t="s">
        <v>206</v>
      </c>
      <c r="I3350" s="20" t="s">
        <v>10276</v>
      </c>
      <c r="J3350" s="20" t="s">
        <v>30389</v>
      </c>
      <c r="K3350" s="24">
        <v>43711</v>
      </c>
      <c r="L3350" s="19">
        <v>0</v>
      </c>
      <c r="M3350" s="28">
        <v>269.95</v>
      </c>
      <c r="N3350" s="24"/>
    </row>
    <row r="3351" spans="1:14" hidden="1" x14ac:dyDescent="0.25">
      <c r="A3351" s="17" t="s">
        <v>30390</v>
      </c>
      <c r="B3351" s="20">
        <v>28203809</v>
      </c>
      <c r="C3351" s="20"/>
      <c r="D3351" s="20"/>
      <c r="E3351" s="17" t="s">
        <v>10277</v>
      </c>
      <c r="F3351" s="21" t="s">
        <v>41</v>
      </c>
      <c r="G3351" s="21" t="s">
        <v>205</v>
      </c>
      <c r="H3351" s="21" t="s">
        <v>206</v>
      </c>
      <c r="I3351" s="20" t="s">
        <v>10279</v>
      </c>
      <c r="J3351" s="20" t="s">
        <v>30391</v>
      </c>
      <c r="K3351" s="24">
        <v>43711</v>
      </c>
      <c r="L3351" s="19">
        <v>0</v>
      </c>
      <c r="M3351" s="28">
        <v>269.95</v>
      </c>
      <c r="N3351" s="24"/>
    </row>
    <row r="3352" spans="1:14" hidden="1" x14ac:dyDescent="0.25">
      <c r="A3352" s="17" t="s">
        <v>30392</v>
      </c>
      <c r="B3352" s="20">
        <v>28203815</v>
      </c>
      <c r="C3352" s="20"/>
      <c r="D3352" s="20"/>
      <c r="E3352" s="17" t="s">
        <v>10233</v>
      </c>
      <c r="F3352" s="21" t="s">
        <v>41</v>
      </c>
      <c r="G3352" s="21" t="s">
        <v>205</v>
      </c>
      <c r="H3352" s="21" t="s">
        <v>206</v>
      </c>
      <c r="I3352" s="20" t="s">
        <v>10235</v>
      </c>
      <c r="J3352" s="20" t="s">
        <v>30393</v>
      </c>
      <c r="K3352" s="24">
        <v>43711</v>
      </c>
      <c r="L3352" s="19">
        <v>0</v>
      </c>
      <c r="M3352" s="28">
        <v>269.95</v>
      </c>
      <c r="N3352" s="24"/>
    </row>
    <row r="3353" spans="1:14" hidden="1" x14ac:dyDescent="0.25">
      <c r="A3353" s="17" t="s">
        <v>30394</v>
      </c>
      <c r="B3353" s="20">
        <v>28203814</v>
      </c>
      <c r="C3353" s="20"/>
      <c r="D3353" s="20"/>
      <c r="E3353" s="17" t="s">
        <v>10236</v>
      </c>
      <c r="F3353" s="21" t="s">
        <v>41</v>
      </c>
      <c r="G3353" s="21" t="s">
        <v>205</v>
      </c>
      <c r="H3353" s="21" t="s">
        <v>206</v>
      </c>
      <c r="I3353" s="20" t="s">
        <v>10238</v>
      </c>
      <c r="J3353" s="20" t="s">
        <v>30395</v>
      </c>
      <c r="K3353" s="24">
        <v>43711</v>
      </c>
      <c r="L3353" s="19">
        <v>0</v>
      </c>
      <c r="M3353" s="28">
        <v>269.95</v>
      </c>
      <c r="N3353" s="24"/>
    </row>
    <row r="3354" spans="1:14" hidden="1" x14ac:dyDescent="0.25">
      <c r="B3354" s="20">
        <v>28203813</v>
      </c>
      <c r="C3354" s="20"/>
      <c r="D3354" s="20"/>
      <c r="E3354" s="17" t="s">
        <v>10239</v>
      </c>
      <c r="F3354" s="21" t="s">
        <v>41</v>
      </c>
      <c r="G3354" s="21" t="s">
        <v>205</v>
      </c>
      <c r="H3354" s="21" t="s">
        <v>206</v>
      </c>
      <c r="I3354" s="20" t="s">
        <v>10241</v>
      </c>
      <c r="J3354" s="20" t="s">
        <v>30396</v>
      </c>
      <c r="K3354" s="24">
        <v>43711</v>
      </c>
      <c r="L3354" s="19">
        <v>0</v>
      </c>
      <c r="M3354" s="28">
        <v>269.95</v>
      </c>
      <c r="N3354" s="24"/>
    </row>
    <row r="3355" spans="1:14" hidden="1" x14ac:dyDescent="0.25">
      <c r="A3355" s="17" t="s">
        <v>30397</v>
      </c>
      <c r="B3355" s="20">
        <v>28203816</v>
      </c>
      <c r="C3355" s="20"/>
      <c r="D3355" s="20"/>
      <c r="E3355" s="17" t="s">
        <v>10242</v>
      </c>
      <c r="F3355" s="21" t="s">
        <v>41</v>
      </c>
      <c r="G3355" s="21" t="s">
        <v>205</v>
      </c>
      <c r="H3355" s="21" t="s">
        <v>206</v>
      </c>
      <c r="I3355" s="20" t="s">
        <v>10244</v>
      </c>
      <c r="J3355" s="20" t="s">
        <v>30398</v>
      </c>
      <c r="K3355" s="24">
        <v>43711</v>
      </c>
      <c r="L3355" s="19">
        <v>0</v>
      </c>
      <c r="M3355" s="28">
        <v>269.95</v>
      </c>
      <c r="N3355" s="24"/>
    </row>
    <row r="3356" spans="1:14" hidden="1" x14ac:dyDescent="0.25">
      <c r="B3356" s="20">
        <v>28202627</v>
      </c>
      <c r="C3356" s="20"/>
      <c r="D3356" s="20"/>
      <c r="E3356" s="17" t="s">
        <v>9859</v>
      </c>
      <c r="F3356" s="21" t="s">
        <v>41</v>
      </c>
      <c r="G3356" s="21" t="s">
        <v>205</v>
      </c>
      <c r="H3356" s="21" t="s">
        <v>206</v>
      </c>
      <c r="I3356" s="20" t="s">
        <v>9860</v>
      </c>
      <c r="J3356" s="20" t="s">
        <v>30399</v>
      </c>
      <c r="K3356" s="24">
        <v>42473</v>
      </c>
      <c r="L3356" s="19">
        <v>0</v>
      </c>
      <c r="M3356" s="28">
        <v>199.95</v>
      </c>
      <c r="N3356" s="24"/>
    </row>
    <row r="3357" spans="1:14" hidden="1" x14ac:dyDescent="0.25">
      <c r="A3357" s="17" t="s">
        <v>30400</v>
      </c>
      <c r="B3357" s="20">
        <v>28203706</v>
      </c>
      <c r="C3357" s="20"/>
      <c r="D3357" s="20"/>
      <c r="E3357" s="17" t="s">
        <v>10462</v>
      </c>
      <c r="F3357" s="21" t="s">
        <v>41</v>
      </c>
      <c r="G3357" s="21" t="s">
        <v>205</v>
      </c>
      <c r="H3357" s="21" t="s">
        <v>206</v>
      </c>
      <c r="I3357" s="20" t="s">
        <v>10463</v>
      </c>
      <c r="J3357" s="20" t="s">
        <v>30401</v>
      </c>
      <c r="K3357" s="24">
        <v>43770</v>
      </c>
      <c r="L3357" s="19">
        <v>0</v>
      </c>
      <c r="M3357" s="28">
        <v>199.95</v>
      </c>
      <c r="N3357" s="24"/>
    </row>
    <row r="3358" spans="1:14" hidden="1" x14ac:dyDescent="0.25">
      <c r="A3358" s="17" t="s">
        <v>30402</v>
      </c>
      <c r="B3358" s="20">
        <v>28203707</v>
      </c>
      <c r="C3358" s="20"/>
      <c r="D3358" s="20"/>
      <c r="E3358" s="17" t="s">
        <v>10464</v>
      </c>
      <c r="F3358" s="21" t="s">
        <v>41</v>
      </c>
      <c r="G3358" s="21" t="s">
        <v>205</v>
      </c>
      <c r="H3358" s="21" t="s">
        <v>206</v>
      </c>
      <c r="I3358" s="20" t="s">
        <v>10465</v>
      </c>
      <c r="J3358" s="20" t="s">
        <v>30403</v>
      </c>
      <c r="K3358" s="24">
        <v>43770</v>
      </c>
      <c r="L3358" s="19">
        <v>0</v>
      </c>
      <c r="M3358" s="28">
        <v>199.95</v>
      </c>
      <c r="N3358" s="24"/>
    </row>
    <row r="3359" spans="1:14" hidden="1" x14ac:dyDescent="0.25">
      <c r="A3359" s="17" t="s">
        <v>30404</v>
      </c>
      <c r="B3359" s="20">
        <v>28203708</v>
      </c>
      <c r="C3359" s="20"/>
      <c r="D3359" s="20"/>
      <c r="E3359" s="17" t="s">
        <v>10466</v>
      </c>
      <c r="F3359" s="21" t="s">
        <v>41</v>
      </c>
      <c r="G3359" s="21" t="s">
        <v>205</v>
      </c>
      <c r="H3359" s="21" t="s">
        <v>206</v>
      </c>
      <c r="I3359" s="20" t="s">
        <v>10467</v>
      </c>
      <c r="J3359" s="20" t="s">
        <v>30405</v>
      </c>
      <c r="K3359" s="24">
        <v>43770</v>
      </c>
      <c r="L3359" s="19">
        <v>0</v>
      </c>
      <c r="M3359" s="28">
        <v>199.95</v>
      </c>
      <c r="N3359" s="24"/>
    </row>
    <row r="3360" spans="1:14" hidden="1" x14ac:dyDescent="0.25">
      <c r="A3360" s="17" t="s">
        <v>30406</v>
      </c>
      <c r="B3360" s="20">
        <v>28203704</v>
      </c>
      <c r="C3360" s="20"/>
      <c r="D3360" s="20"/>
      <c r="E3360" s="17" t="s">
        <v>10468</v>
      </c>
      <c r="F3360" s="21" t="s">
        <v>41</v>
      </c>
      <c r="G3360" s="21" t="s">
        <v>205</v>
      </c>
      <c r="H3360" s="21" t="s">
        <v>206</v>
      </c>
      <c r="I3360" s="20" t="s">
        <v>10469</v>
      </c>
      <c r="J3360" s="20" t="s">
        <v>30407</v>
      </c>
      <c r="K3360" s="24">
        <v>43770</v>
      </c>
      <c r="L3360" s="19">
        <v>0</v>
      </c>
      <c r="M3360" s="28">
        <v>199.95</v>
      </c>
      <c r="N3360" s="24"/>
    </row>
    <row r="3361" spans="1:14" hidden="1" x14ac:dyDescent="0.25">
      <c r="A3361" s="17" t="s">
        <v>30408</v>
      </c>
      <c r="B3361" s="20">
        <v>28203703</v>
      </c>
      <c r="C3361" s="20"/>
      <c r="D3361" s="20"/>
      <c r="E3361" s="17" t="s">
        <v>10470</v>
      </c>
      <c r="F3361" s="21" t="s">
        <v>41</v>
      </c>
      <c r="G3361" s="21" t="s">
        <v>205</v>
      </c>
      <c r="H3361" s="21" t="s">
        <v>206</v>
      </c>
      <c r="I3361" s="20" t="s">
        <v>10471</v>
      </c>
      <c r="J3361" s="20" t="s">
        <v>30409</v>
      </c>
      <c r="K3361" s="24">
        <v>43770</v>
      </c>
      <c r="L3361" s="19">
        <v>0</v>
      </c>
      <c r="M3361" s="28">
        <v>199.95</v>
      </c>
      <c r="N3361" s="24"/>
    </row>
    <row r="3362" spans="1:14" hidden="1" x14ac:dyDescent="0.25">
      <c r="A3362" s="17" t="s">
        <v>30410</v>
      </c>
      <c r="B3362" s="20">
        <v>28203702</v>
      </c>
      <c r="C3362" s="20"/>
      <c r="D3362" s="20"/>
      <c r="E3362" s="17" t="s">
        <v>10472</v>
      </c>
      <c r="F3362" s="21" t="s">
        <v>41</v>
      </c>
      <c r="G3362" s="21" t="s">
        <v>205</v>
      </c>
      <c r="H3362" s="21" t="s">
        <v>206</v>
      </c>
      <c r="I3362" s="20" t="s">
        <v>10473</v>
      </c>
      <c r="J3362" s="20" t="s">
        <v>30411</v>
      </c>
      <c r="K3362" s="24">
        <v>43770</v>
      </c>
      <c r="L3362" s="19">
        <v>0</v>
      </c>
      <c r="M3362" s="28">
        <v>199.95</v>
      </c>
      <c r="N3362" s="24"/>
    </row>
    <row r="3363" spans="1:14" hidden="1" x14ac:dyDescent="0.25">
      <c r="A3363" s="17" t="s">
        <v>30412</v>
      </c>
      <c r="B3363" s="20">
        <v>28203705</v>
      </c>
      <c r="C3363" s="20"/>
      <c r="D3363" s="20"/>
      <c r="E3363" s="17" t="s">
        <v>10474</v>
      </c>
      <c r="F3363" s="21" t="s">
        <v>41</v>
      </c>
      <c r="G3363" s="21" t="s">
        <v>205</v>
      </c>
      <c r="H3363" s="21" t="s">
        <v>206</v>
      </c>
      <c r="I3363" s="20" t="s">
        <v>10475</v>
      </c>
      <c r="J3363" s="20" t="s">
        <v>30413</v>
      </c>
      <c r="K3363" s="24">
        <v>43770</v>
      </c>
      <c r="L3363" s="19">
        <v>0</v>
      </c>
      <c r="M3363" s="28">
        <v>199.95</v>
      </c>
      <c r="N3363" s="24"/>
    </row>
    <row r="3364" spans="1:14" hidden="1" x14ac:dyDescent="0.25">
      <c r="A3364" s="17" t="s">
        <v>30414</v>
      </c>
      <c r="B3364" s="20">
        <v>28203713</v>
      </c>
      <c r="C3364" s="20"/>
      <c r="D3364" s="20"/>
      <c r="E3364" s="17" t="s">
        <v>10442</v>
      </c>
      <c r="F3364" s="21" t="s">
        <v>41</v>
      </c>
      <c r="G3364" s="21" t="s">
        <v>205</v>
      </c>
      <c r="H3364" s="21" t="s">
        <v>206</v>
      </c>
      <c r="I3364" s="20" t="s">
        <v>10443</v>
      </c>
      <c r="J3364" s="20" t="s">
        <v>30415</v>
      </c>
      <c r="K3364" s="24">
        <v>43770</v>
      </c>
      <c r="L3364" s="19">
        <v>0</v>
      </c>
      <c r="M3364" s="28">
        <v>199.95</v>
      </c>
      <c r="N3364" s="24"/>
    </row>
    <row r="3365" spans="1:14" hidden="1" x14ac:dyDescent="0.25">
      <c r="A3365" s="17" t="s">
        <v>30416</v>
      </c>
      <c r="B3365" s="20">
        <v>28203720</v>
      </c>
      <c r="C3365" s="20"/>
      <c r="D3365" s="20"/>
      <c r="E3365" s="17" t="s">
        <v>10455</v>
      </c>
      <c r="F3365" s="21" t="s">
        <v>41</v>
      </c>
      <c r="G3365" s="21" t="s">
        <v>205</v>
      </c>
      <c r="H3365" s="21" t="s">
        <v>206</v>
      </c>
      <c r="I3365" s="20" t="s">
        <v>57180</v>
      </c>
      <c r="J3365" s="20" t="s">
        <v>30417</v>
      </c>
      <c r="K3365" s="24">
        <v>43770</v>
      </c>
      <c r="L3365" s="19">
        <v>0</v>
      </c>
      <c r="M3365" s="28">
        <v>199.95</v>
      </c>
      <c r="N3365" s="24"/>
    </row>
    <row r="3366" spans="1:14" hidden="1" x14ac:dyDescent="0.25">
      <c r="A3366" s="17" t="s">
        <v>30418</v>
      </c>
      <c r="B3366" s="20">
        <v>28203721</v>
      </c>
      <c r="C3366" s="20"/>
      <c r="D3366" s="20"/>
      <c r="E3366" s="17" t="s">
        <v>10456</v>
      </c>
      <c r="F3366" s="21" t="s">
        <v>41</v>
      </c>
      <c r="G3366" s="21" t="s">
        <v>205</v>
      </c>
      <c r="H3366" s="21" t="s">
        <v>206</v>
      </c>
      <c r="I3366" s="20" t="s">
        <v>57181</v>
      </c>
      <c r="J3366" s="20" t="s">
        <v>30419</v>
      </c>
      <c r="K3366" s="24">
        <v>43770</v>
      </c>
      <c r="L3366" s="19">
        <v>0</v>
      </c>
      <c r="M3366" s="28">
        <v>199.95</v>
      </c>
      <c r="N3366" s="24"/>
    </row>
    <row r="3367" spans="1:14" hidden="1" x14ac:dyDescent="0.25">
      <c r="A3367" s="17" t="s">
        <v>30420</v>
      </c>
      <c r="B3367" s="20">
        <v>28203722</v>
      </c>
      <c r="C3367" s="20"/>
      <c r="D3367" s="20"/>
      <c r="E3367" s="17" t="s">
        <v>10457</v>
      </c>
      <c r="F3367" s="21" t="s">
        <v>41</v>
      </c>
      <c r="G3367" s="21" t="s">
        <v>205</v>
      </c>
      <c r="H3367" s="21" t="s">
        <v>206</v>
      </c>
      <c r="I3367" s="20" t="s">
        <v>57182</v>
      </c>
      <c r="J3367" s="20" t="s">
        <v>30421</v>
      </c>
      <c r="K3367" s="24">
        <v>43770</v>
      </c>
      <c r="L3367" s="19">
        <v>0</v>
      </c>
      <c r="M3367" s="28">
        <v>199.95</v>
      </c>
      <c r="N3367" s="24"/>
    </row>
    <row r="3368" spans="1:14" hidden="1" x14ac:dyDescent="0.25">
      <c r="A3368" s="17" t="s">
        <v>30422</v>
      </c>
      <c r="B3368" s="20">
        <v>28203718</v>
      </c>
      <c r="C3368" s="20"/>
      <c r="D3368" s="20"/>
      <c r="E3368" s="17" t="s">
        <v>10458</v>
      </c>
      <c r="F3368" s="21" t="s">
        <v>41</v>
      </c>
      <c r="G3368" s="21" t="s">
        <v>205</v>
      </c>
      <c r="H3368" s="21" t="s">
        <v>206</v>
      </c>
      <c r="I3368" s="20" t="s">
        <v>57183</v>
      </c>
      <c r="J3368" s="20" t="s">
        <v>30423</v>
      </c>
      <c r="K3368" s="24">
        <v>43770</v>
      </c>
      <c r="L3368" s="19">
        <v>0</v>
      </c>
      <c r="M3368" s="28">
        <v>199.95</v>
      </c>
      <c r="N3368" s="24"/>
    </row>
    <row r="3369" spans="1:14" hidden="1" x14ac:dyDescent="0.25">
      <c r="A3369" s="17" t="s">
        <v>30424</v>
      </c>
      <c r="B3369" s="20">
        <v>28203717</v>
      </c>
      <c r="C3369" s="20"/>
      <c r="D3369" s="20"/>
      <c r="E3369" s="17" t="s">
        <v>10459</v>
      </c>
      <c r="F3369" s="21" t="s">
        <v>41</v>
      </c>
      <c r="G3369" s="21" t="s">
        <v>205</v>
      </c>
      <c r="H3369" s="21" t="s">
        <v>206</v>
      </c>
      <c r="I3369" s="20" t="s">
        <v>57184</v>
      </c>
      <c r="J3369" s="20" t="s">
        <v>30425</v>
      </c>
      <c r="K3369" s="24">
        <v>43770</v>
      </c>
      <c r="L3369" s="19">
        <v>0</v>
      </c>
      <c r="M3369" s="28">
        <v>199.95</v>
      </c>
      <c r="N3369" s="24"/>
    </row>
    <row r="3370" spans="1:14" hidden="1" x14ac:dyDescent="0.25">
      <c r="A3370" s="17" t="s">
        <v>30426</v>
      </c>
      <c r="B3370" s="20">
        <v>28203716</v>
      </c>
      <c r="C3370" s="20"/>
      <c r="D3370" s="20"/>
      <c r="E3370" s="17" t="s">
        <v>10460</v>
      </c>
      <c r="F3370" s="21" t="s">
        <v>41</v>
      </c>
      <c r="G3370" s="21" t="s">
        <v>205</v>
      </c>
      <c r="H3370" s="21" t="s">
        <v>206</v>
      </c>
      <c r="I3370" s="20" t="s">
        <v>57185</v>
      </c>
      <c r="J3370" s="20" t="s">
        <v>30427</v>
      </c>
      <c r="K3370" s="24">
        <v>43770</v>
      </c>
      <c r="L3370" s="19">
        <v>0</v>
      </c>
      <c r="M3370" s="28">
        <v>199.95</v>
      </c>
      <c r="N3370" s="24"/>
    </row>
    <row r="3371" spans="1:14" hidden="1" x14ac:dyDescent="0.25">
      <c r="A3371" s="17" t="s">
        <v>30428</v>
      </c>
      <c r="B3371" s="20">
        <v>28203714</v>
      </c>
      <c r="C3371" s="20"/>
      <c r="D3371" s="20"/>
      <c r="E3371" s="17" t="s">
        <v>10444</v>
      </c>
      <c r="F3371" s="21" t="s">
        <v>41</v>
      </c>
      <c r="G3371" s="21" t="s">
        <v>205</v>
      </c>
      <c r="H3371" s="21" t="s">
        <v>206</v>
      </c>
      <c r="I3371" s="20" t="s">
        <v>57186</v>
      </c>
      <c r="J3371" s="20" t="s">
        <v>30429</v>
      </c>
      <c r="K3371" s="24">
        <v>43770</v>
      </c>
      <c r="L3371" s="19">
        <v>0</v>
      </c>
      <c r="M3371" s="28">
        <v>199.95</v>
      </c>
      <c r="N3371" s="24"/>
    </row>
    <row r="3372" spans="1:14" hidden="1" x14ac:dyDescent="0.25">
      <c r="A3372" s="17" t="s">
        <v>30430</v>
      </c>
      <c r="B3372" s="20">
        <v>28203719</v>
      </c>
      <c r="C3372" s="20"/>
      <c r="D3372" s="20"/>
      <c r="E3372" s="17" t="s">
        <v>10461</v>
      </c>
      <c r="F3372" s="21" t="s">
        <v>41</v>
      </c>
      <c r="G3372" s="21" t="s">
        <v>205</v>
      </c>
      <c r="H3372" s="21" t="s">
        <v>206</v>
      </c>
      <c r="I3372" s="20" t="s">
        <v>57187</v>
      </c>
      <c r="J3372" s="20" t="s">
        <v>30431</v>
      </c>
      <c r="K3372" s="24">
        <v>43770</v>
      </c>
      <c r="L3372" s="19">
        <v>0</v>
      </c>
      <c r="M3372" s="28">
        <v>199.95</v>
      </c>
      <c r="N3372" s="24"/>
    </row>
    <row r="3373" spans="1:14" hidden="1" x14ac:dyDescent="0.25">
      <c r="A3373" s="17" t="s">
        <v>30432</v>
      </c>
      <c r="B3373" s="20">
        <v>28203715</v>
      </c>
      <c r="C3373" s="20"/>
      <c r="D3373" s="20"/>
      <c r="E3373" s="17" t="s">
        <v>10445</v>
      </c>
      <c r="F3373" s="21" t="s">
        <v>41</v>
      </c>
      <c r="G3373" s="21" t="s">
        <v>205</v>
      </c>
      <c r="H3373" s="21" t="s">
        <v>206</v>
      </c>
      <c r="I3373" s="20" t="s">
        <v>10446</v>
      </c>
      <c r="J3373" s="20" t="s">
        <v>30433</v>
      </c>
      <c r="K3373" s="24">
        <v>43770</v>
      </c>
      <c r="L3373" s="19">
        <v>0</v>
      </c>
      <c r="M3373" s="28">
        <v>199.95</v>
      </c>
      <c r="N3373" s="24"/>
    </row>
    <row r="3374" spans="1:14" hidden="1" x14ac:dyDescent="0.25">
      <c r="A3374" s="17" t="s">
        <v>30434</v>
      </c>
      <c r="B3374" s="20">
        <v>28203711</v>
      </c>
      <c r="C3374" s="20"/>
      <c r="D3374" s="20"/>
      <c r="E3374" s="17" t="s">
        <v>10447</v>
      </c>
      <c r="F3374" s="21" t="s">
        <v>41</v>
      </c>
      <c r="G3374" s="21" t="s">
        <v>205</v>
      </c>
      <c r="H3374" s="21" t="s">
        <v>206</v>
      </c>
      <c r="I3374" s="20" t="s">
        <v>10448</v>
      </c>
      <c r="J3374" s="20" t="s">
        <v>30435</v>
      </c>
      <c r="K3374" s="24">
        <v>43770</v>
      </c>
      <c r="L3374" s="19">
        <v>0</v>
      </c>
      <c r="M3374" s="28">
        <v>199.95</v>
      </c>
      <c r="N3374" s="24"/>
    </row>
    <row r="3375" spans="1:14" hidden="1" x14ac:dyDescent="0.25">
      <c r="A3375" s="17" t="s">
        <v>30436</v>
      </c>
      <c r="B3375" s="20">
        <v>28203710</v>
      </c>
      <c r="C3375" s="20"/>
      <c r="D3375" s="20"/>
      <c r="E3375" s="17" t="s">
        <v>10449</v>
      </c>
      <c r="F3375" s="21" t="s">
        <v>41</v>
      </c>
      <c r="G3375" s="21" t="s">
        <v>205</v>
      </c>
      <c r="H3375" s="21" t="s">
        <v>206</v>
      </c>
      <c r="I3375" s="20" t="s">
        <v>10450</v>
      </c>
      <c r="J3375" s="20" t="s">
        <v>30437</v>
      </c>
      <c r="K3375" s="24">
        <v>43770</v>
      </c>
      <c r="L3375" s="19">
        <v>0</v>
      </c>
      <c r="M3375" s="28">
        <v>199.95</v>
      </c>
      <c r="N3375" s="24"/>
    </row>
    <row r="3376" spans="1:14" hidden="1" x14ac:dyDescent="0.25">
      <c r="A3376" s="17" t="s">
        <v>30438</v>
      </c>
      <c r="B3376" s="20">
        <v>28203709</v>
      </c>
      <c r="C3376" s="20"/>
      <c r="D3376" s="20"/>
      <c r="E3376" s="17" t="s">
        <v>10451</v>
      </c>
      <c r="F3376" s="21" t="s">
        <v>41</v>
      </c>
      <c r="G3376" s="21" t="s">
        <v>205</v>
      </c>
      <c r="H3376" s="21" t="s">
        <v>206</v>
      </c>
      <c r="I3376" s="20" t="s">
        <v>10452</v>
      </c>
      <c r="J3376" s="20" t="s">
        <v>30439</v>
      </c>
      <c r="K3376" s="24">
        <v>43770</v>
      </c>
      <c r="L3376" s="19">
        <v>0</v>
      </c>
      <c r="M3376" s="28">
        <v>199.95</v>
      </c>
      <c r="N3376" s="24"/>
    </row>
    <row r="3377" spans="1:14" hidden="1" x14ac:dyDescent="0.25">
      <c r="A3377" s="17" t="s">
        <v>30440</v>
      </c>
      <c r="B3377" s="20">
        <v>28203712</v>
      </c>
      <c r="C3377" s="20"/>
      <c r="D3377" s="20"/>
      <c r="E3377" s="17" t="s">
        <v>10453</v>
      </c>
      <c r="F3377" s="21" t="s">
        <v>41</v>
      </c>
      <c r="G3377" s="21" t="s">
        <v>205</v>
      </c>
      <c r="H3377" s="21" t="s">
        <v>206</v>
      </c>
      <c r="I3377" s="20" t="s">
        <v>10454</v>
      </c>
      <c r="J3377" s="20" t="s">
        <v>30441</v>
      </c>
      <c r="K3377" s="24">
        <v>43770</v>
      </c>
      <c r="L3377" s="19">
        <v>0</v>
      </c>
      <c r="M3377" s="28">
        <v>199.95</v>
      </c>
      <c r="N3377" s="24"/>
    </row>
    <row r="3378" spans="1:14" hidden="1" x14ac:dyDescent="0.25">
      <c r="B3378" s="20">
        <v>28202720</v>
      </c>
      <c r="C3378" s="20"/>
      <c r="D3378" s="20"/>
      <c r="E3378" s="17" t="s">
        <v>10406</v>
      </c>
      <c r="F3378" s="21" t="s">
        <v>41</v>
      </c>
      <c r="G3378" s="21" t="s">
        <v>205</v>
      </c>
      <c r="H3378" s="21" t="s">
        <v>206</v>
      </c>
      <c r="I3378" s="20" t="s">
        <v>10407</v>
      </c>
      <c r="J3378" s="20" t="s">
        <v>30463</v>
      </c>
      <c r="K3378" s="24">
        <v>42513</v>
      </c>
      <c r="L3378" s="19">
        <v>0</v>
      </c>
      <c r="M3378" s="28">
        <v>249.95</v>
      </c>
      <c r="N3378" s="24"/>
    </row>
    <row r="3379" spans="1:14" hidden="1" x14ac:dyDescent="0.25">
      <c r="B3379" s="20">
        <v>28202721</v>
      </c>
      <c r="C3379" s="20"/>
      <c r="D3379" s="20"/>
      <c r="E3379" s="17" t="s">
        <v>10408</v>
      </c>
      <c r="F3379" s="21" t="s">
        <v>41</v>
      </c>
      <c r="G3379" s="21" t="s">
        <v>205</v>
      </c>
      <c r="H3379" s="21" t="s">
        <v>206</v>
      </c>
      <c r="I3379" s="20" t="s">
        <v>10409</v>
      </c>
      <c r="J3379" s="20" t="s">
        <v>30464</v>
      </c>
      <c r="K3379" s="24">
        <v>42513</v>
      </c>
      <c r="L3379" s="19">
        <v>0</v>
      </c>
      <c r="M3379" s="28">
        <v>249.95</v>
      </c>
      <c r="N3379" s="24"/>
    </row>
    <row r="3380" spans="1:14" hidden="1" x14ac:dyDescent="0.25">
      <c r="B3380" s="20">
        <v>28202727</v>
      </c>
      <c r="C3380" s="20"/>
      <c r="D3380" s="20"/>
      <c r="E3380" s="17" t="s">
        <v>10418</v>
      </c>
      <c r="F3380" s="21" t="s">
        <v>41</v>
      </c>
      <c r="G3380" s="21" t="s">
        <v>205</v>
      </c>
      <c r="H3380" s="21" t="s">
        <v>206</v>
      </c>
      <c r="I3380" s="20" t="s">
        <v>10419</v>
      </c>
      <c r="J3380" s="20" t="s">
        <v>30465</v>
      </c>
      <c r="K3380" s="24">
        <v>42513</v>
      </c>
      <c r="L3380" s="19">
        <v>0</v>
      </c>
      <c r="M3380" s="28">
        <v>249.95</v>
      </c>
      <c r="N3380" s="24"/>
    </row>
    <row r="3381" spans="1:14" hidden="1" x14ac:dyDescent="0.25">
      <c r="B3381" s="20">
        <v>28202728</v>
      </c>
      <c r="C3381" s="20"/>
      <c r="D3381" s="20"/>
      <c r="E3381" s="17" t="s">
        <v>10420</v>
      </c>
      <c r="F3381" s="21" t="s">
        <v>41</v>
      </c>
      <c r="G3381" s="21" t="s">
        <v>205</v>
      </c>
      <c r="H3381" s="21" t="s">
        <v>206</v>
      </c>
      <c r="I3381" s="20" t="s">
        <v>10421</v>
      </c>
      <c r="J3381" s="20" t="s">
        <v>30466</v>
      </c>
      <c r="K3381" s="24">
        <v>42513</v>
      </c>
      <c r="L3381" s="19">
        <v>0</v>
      </c>
      <c r="M3381" s="28">
        <v>249.95</v>
      </c>
      <c r="N3381" s="24"/>
    </row>
    <row r="3382" spans="1:14" hidden="1" x14ac:dyDescent="0.25">
      <c r="B3382" s="20">
        <v>28202725</v>
      </c>
      <c r="C3382" s="20"/>
      <c r="D3382" s="20"/>
      <c r="E3382" s="17" t="s">
        <v>10422</v>
      </c>
      <c r="F3382" s="21" t="s">
        <v>41</v>
      </c>
      <c r="G3382" s="21" t="s">
        <v>205</v>
      </c>
      <c r="H3382" s="21" t="s">
        <v>206</v>
      </c>
      <c r="I3382" s="20" t="s">
        <v>10423</v>
      </c>
      <c r="J3382" s="20" t="s">
        <v>30467</v>
      </c>
      <c r="K3382" s="24">
        <v>42513</v>
      </c>
      <c r="L3382" s="19">
        <v>0</v>
      </c>
      <c r="M3382" s="28">
        <v>249.95</v>
      </c>
      <c r="N3382" s="24"/>
    </row>
    <row r="3383" spans="1:14" hidden="1" x14ac:dyDescent="0.25">
      <c r="B3383" s="20">
        <v>28202724</v>
      </c>
      <c r="C3383" s="20"/>
      <c r="D3383" s="20"/>
      <c r="E3383" s="17" t="s">
        <v>10424</v>
      </c>
      <c r="F3383" s="21" t="s">
        <v>41</v>
      </c>
      <c r="G3383" s="21" t="s">
        <v>205</v>
      </c>
      <c r="H3383" s="21" t="s">
        <v>206</v>
      </c>
      <c r="I3383" s="20" t="s">
        <v>10425</v>
      </c>
      <c r="J3383" s="20" t="s">
        <v>30468</v>
      </c>
      <c r="K3383" s="24">
        <v>42513</v>
      </c>
      <c r="L3383" s="19">
        <v>0</v>
      </c>
      <c r="M3383" s="28">
        <v>249.95</v>
      </c>
      <c r="N3383" s="24"/>
    </row>
    <row r="3384" spans="1:14" hidden="1" x14ac:dyDescent="0.25">
      <c r="B3384" s="20">
        <v>28202723</v>
      </c>
      <c r="C3384" s="20"/>
      <c r="D3384" s="20"/>
      <c r="E3384" s="17" t="s">
        <v>10426</v>
      </c>
      <c r="F3384" s="21" t="s">
        <v>41</v>
      </c>
      <c r="G3384" s="21" t="s">
        <v>205</v>
      </c>
      <c r="H3384" s="21" t="s">
        <v>206</v>
      </c>
      <c r="I3384" s="20" t="s">
        <v>10427</v>
      </c>
      <c r="J3384" s="20" t="s">
        <v>30469</v>
      </c>
      <c r="K3384" s="24">
        <v>42513</v>
      </c>
      <c r="L3384" s="19">
        <v>0</v>
      </c>
      <c r="M3384" s="28">
        <v>249.95</v>
      </c>
      <c r="N3384" s="24"/>
    </row>
    <row r="3385" spans="1:14" hidden="1" x14ac:dyDescent="0.25">
      <c r="B3385" s="20">
        <v>28202726</v>
      </c>
      <c r="C3385" s="20"/>
      <c r="D3385" s="20"/>
      <c r="E3385" s="17" t="s">
        <v>10428</v>
      </c>
      <c r="F3385" s="21" t="s">
        <v>41</v>
      </c>
      <c r="G3385" s="21" t="s">
        <v>205</v>
      </c>
      <c r="H3385" s="21" t="s">
        <v>206</v>
      </c>
      <c r="I3385" s="20" t="s">
        <v>10429</v>
      </c>
      <c r="J3385" s="20" t="s">
        <v>30470</v>
      </c>
      <c r="K3385" s="24">
        <v>42513</v>
      </c>
      <c r="L3385" s="19">
        <v>0</v>
      </c>
      <c r="M3385" s="28">
        <v>249.95</v>
      </c>
      <c r="N3385" s="24"/>
    </row>
    <row r="3386" spans="1:14" hidden="1" x14ac:dyDescent="0.25">
      <c r="B3386" s="20">
        <v>28202718</v>
      </c>
      <c r="C3386" s="20"/>
      <c r="D3386" s="20"/>
      <c r="E3386" s="17" t="s">
        <v>10410</v>
      </c>
      <c r="F3386" s="21" t="s">
        <v>41</v>
      </c>
      <c r="G3386" s="21" t="s">
        <v>205</v>
      </c>
      <c r="H3386" s="21" t="s">
        <v>206</v>
      </c>
      <c r="I3386" s="20" t="s">
        <v>10411</v>
      </c>
      <c r="J3386" s="20" t="s">
        <v>30471</v>
      </c>
      <c r="K3386" s="24">
        <v>42513</v>
      </c>
      <c r="L3386" s="19">
        <v>0</v>
      </c>
      <c r="M3386" s="28">
        <v>249.95</v>
      </c>
      <c r="N3386" s="24"/>
    </row>
    <row r="3387" spans="1:14" hidden="1" x14ac:dyDescent="0.25">
      <c r="B3387" s="20">
        <v>28202717</v>
      </c>
      <c r="C3387" s="20"/>
      <c r="D3387" s="20"/>
      <c r="E3387" s="17" t="s">
        <v>10412</v>
      </c>
      <c r="F3387" s="21" t="s">
        <v>41</v>
      </c>
      <c r="G3387" s="21" t="s">
        <v>205</v>
      </c>
      <c r="H3387" s="21" t="s">
        <v>206</v>
      </c>
      <c r="I3387" s="20" t="s">
        <v>10413</v>
      </c>
      <c r="J3387" s="20" t="s">
        <v>30472</v>
      </c>
      <c r="K3387" s="24">
        <v>42513</v>
      </c>
      <c r="L3387" s="19">
        <v>0</v>
      </c>
      <c r="M3387" s="28">
        <v>249.95</v>
      </c>
      <c r="N3387" s="24"/>
    </row>
    <row r="3388" spans="1:14" hidden="1" x14ac:dyDescent="0.25">
      <c r="B3388" s="20">
        <v>28202716</v>
      </c>
      <c r="C3388" s="20"/>
      <c r="D3388" s="20"/>
      <c r="E3388" s="17" t="s">
        <v>10414</v>
      </c>
      <c r="F3388" s="21" t="s">
        <v>41</v>
      </c>
      <c r="G3388" s="21" t="s">
        <v>205</v>
      </c>
      <c r="H3388" s="21" t="s">
        <v>206</v>
      </c>
      <c r="I3388" s="20" t="s">
        <v>10415</v>
      </c>
      <c r="J3388" s="20" t="s">
        <v>30473</v>
      </c>
      <c r="K3388" s="24">
        <v>42513</v>
      </c>
      <c r="L3388" s="19">
        <v>0</v>
      </c>
      <c r="M3388" s="28">
        <v>249.95</v>
      </c>
      <c r="N3388" s="24"/>
    </row>
    <row r="3389" spans="1:14" hidden="1" x14ac:dyDescent="0.25">
      <c r="B3389" s="20">
        <v>28202719</v>
      </c>
      <c r="C3389" s="20"/>
      <c r="D3389" s="20"/>
      <c r="E3389" s="17" t="s">
        <v>10416</v>
      </c>
      <c r="F3389" s="21" t="s">
        <v>41</v>
      </c>
      <c r="G3389" s="21" t="s">
        <v>205</v>
      </c>
      <c r="H3389" s="21" t="s">
        <v>206</v>
      </c>
      <c r="I3389" s="20" t="s">
        <v>10417</v>
      </c>
      <c r="J3389" s="20" t="s">
        <v>30474</v>
      </c>
      <c r="K3389" s="24">
        <v>42513</v>
      </c>
      <c r="L3389" s="19">
        <v>0</v>
      </c>
      <c r="M3389" s="28">
        <v>249.95</v>
      </c>
      <c r="N3389" s="24"/>
    </row>
    <row r="3390" spans="1:14" hidden="1" x14ac:dyDescent="0.25">
      <c r="B3390" s="20">
        <v>28202734</v>
      </c>
      <c r="C3390" s="20"/>
      <c r="D3390" s="20"/>
      <c r="E3390" s="17" t="s">
        <v>10430</v>
      </c>
      <c r="F3390" s="21" t="s">
        <v>41</v>
      </c>
      <c r="G3390" s="21" t="s">
        <v>205</v>
      </c>
      <c r="H3390" s="21" t="s">
        <v>206</v>
      </c>
      <c r="I3390" s="20" t="s">
        <v>10431</v>
      </c>
      <c r="J3390" s="20" t="s">
        <v>30475</v>
      </c>
      <c r="K3390" s="24">
        <v>42513</v>
      </c>
      <c r="L3390" s="19">
        <v>0</v>
      </c>
      <c r="M3390" s="28">
        <v>249.95</v>
      </c>
      <c r="N3390" s="24"/>
    </row>
    <row r="3391" spans="1:14" hidden="1" x14ac:dyDescent="0.25">
      <c r="B3391" s="20">
        <v>28202735</v>
      </c>
      <c r="C3391" s="20"/>
      <c r="D3391" s="20"/>
      <c r="E3391" s="17" t="s">
        <v>10432</v>
      </c>
      <c r="F3391" s="21" t="s">
        <v>41</v>
      </c>
      <c r="G3391" s="21" t="s">
        <v>205</v>
      </c>
      <c r="H3391" s="21" t="s">
        <v>206</v>
      </c>
      <c r="I3391" s="20" t="s">
        <v>10433</v>
      </c>
      <c r="J3391" s="20" t="s">
        <v>30476</v>
      </c>
      <c r="K3391" s="24">
        <v>42513</v>
      </c>
      <c r="L3391" s="19">
        <v>0</v>
      </c>
      <c r="M3391" s="28">
        <v>249.95</v>
      </c>
      <c r="N3391" s="24"/>
    </row>
    <row r="3392" spans="1:14" hidden="1" x14ac:dyDescent="0.25">
      <c r="B3392" s="20">
        <v>28202732</v>
      </c>
      <c r="C3392" s="20"/>
      <c r="D3392" s="20"/>
      <c r="E3392" s="17" t="s">
        <v>10434</v>
      </c>
      <c r="F3392" s="21" t="s">
        <v>41</v>
      </c>
      <c r="G3392" s="21" t="s">
        <v>205</v>
      </c>
      <c r="H3392" s="21" t="s">
        <v>206</v>
      </c>
      <c r="I3392" s="20" t="s">
        <v>10435</v>
      </c>
      <c r="J3392" s="20" t="s">
        <v>30477</v>
      </c>
      <c r="K3392" s="24">
        <v>42513</v>
      </c>
      <c r="L3392" s="19">
        <v>0</v>
      </c>
      <c r="M3392" s="28">
        <v>249.95</v>
      </c>
      <c r="N3392" s="24"/>
    </row>
    <row r="3393" spans="2:14" hidden="1" x14ac:dyDescent="0.25">
      <c r="B3393" s="20">
        <v>28202731</v>
      </c>
      <c r="C3393" s="20"/>
      <c r="D3393" s="20"/>
      <c r="E3393" s="17" t="s">
        <v>10436</v>
      </c>
      <c r="F3393" s="21" t="s">
        <v>41</v>
      </c>
      <c r="G3393" s="21" t="s">
        <v>205</v>
      </c>
      <c r="H3393" s="21" t="s">
        <v>206</v>
      </c>
      <c r="I3393" s="20" t="s">
        <v>10437</v>
      </c>
      <c r="J3393" s="20" t="s">
        <v>30478</v>
      </c>
      <c r="K3393" s="24">
        <v>42513</v>
      </c>
      <c r="L3393" s="19">
        <v>0</v>
      </c>
      <c r="M3393" s="28">
        <v>249.95</v>
      </c>
      <c r="N3393" s="24"/>
    </row>
    <row r="3394" spans="2:14" hidden="1" x14ac:dyDescent="0.25">
      <c r="B3394" s="20">
        <v>28202730</v>
      </c>
      <c r="C3394" s="20"/>
      <c r="D3394" s="20"/>
      <c r="E3394" s="17" t="s">
        <v>10438</v>
      </c>
      <c r="F3394" s="21" t="s">
        <v>41</v>
      </c>
      <c r="G3394" s="21" t="s">
        <v>205</v>
      </c>
      <c r="H3394" s="21" t="s">
        <v>206</v>
      </c>
      <c r="I3394" s="20" t="s">
        <v>10439</v>
      </c>
      <c r="J3394" s="20" t="s">
        <v>30479</v>
      </c>
      <c r="K3394" s="24">
        <v>42513</v>
      </c>
      <c r="L3394" s="19">
        <v>0</v>
      </c>
      <c r="M3394" s="28">
        <v>249.95</v>
      </c>
      <c r="N3394" s="24"/>
    </row>
    <row r="3395" spans="2:14" hidden="1" x14ac:dyDescent="0.25">
      <c r="B3395" s="20">
        <v>28202733</v>
      </c>
      <c r="C3395" s="20"/>
      <c r="D3395" s="20"/>
      <c r="E3395" s="17" t="s">
        <v>10440</v>
      </c>
      <c r="F3395" s="21" t="s">
        <v>41</v>
      </c>
      <c r="G3395" s="21" t="s">
        <v>205</v>
      </c>
      <c r="H3395" s="21" t="s">
        <v>206</v>
      </c>
      <c r="I3395" s="20" t="s">
        <v>10441</v>
      </c>
      <c r="J3395" s="20" t="s">
        <v>30480</v>
      </c>
      <c r="K3395" s="24">
        <v>42513</v>
      </c>
      <c r="L3395" s="19">
        <v>0</v>
      </c>
      <c r="M3395" s="28">
        <v>249.95</v>
      </c>
      <c r="N3395" s="24"/>
    </row>
    <row r="3396" spans="2:14" hidden="1" x14ac:dyDescent="0.25">
      <c r="B3396" s="20">
        <v>28202741</v>
      </c>
      <c r="C3396" s="20"/>
      <c r="D3396" s="20"/>
      <c r="E3396" s="17" t="s">
        <v>9998</v>
      </c>
      <c r="F3396" s="21" t="s">
        <v>41</v>
      </c>
      <c r="G3396" s="21" t="s">
        <v>205</v>
      </c>
      <c r="H3396" s="21" t="s">
        <v>206</v>
      </c>
      <c r="I3396" s="20" t="s">
        <v>9999</v>
      </c>
      <c r="J3396" s="20" t="s">
        <v>30502</v>
      </c>
      <c r="K3396" s="24">
        <v>42473</v>
      </c>
      <c r="L3396" s="19">
        <v>0</v>
      </c>
      <c r="M3396" s="28">
        <v>299.95</v>
      </c>
      <c r="N3396" s="24"/>
    </row>
    <row r="3397" spans="2:14" hidden="1" x14ac:dyDescent="0.25">
      <c r="B3397" s="20">
        <v>28202743</v>
      </c>
      <c r="C3397" s="20"/>
      <c r="D3397" s="20"/>
      <c r="E3397" s="17" t="s">
        <v>10000</v>
      </c>
      <c r="F3397" s="21" t="s">
        <v>41</v>
      </c>
      <c r="G3397" s="21" t="s">
        <v>205</v>
      </c>
      <c r="H3397" s="21" t="s">
        <v>206</v>
      </c>
      <c r="I3397" s="20" t="s">
        <v>10001</v>
      </c>
      <c r="J3397" s="20" t="s">
        <v>30503</v>
      </c>
      <c r="K3397" s="24">
        <v>42473</v>
      </c>
      <c r="L3397" s="19">
        <v>0</v>
      </c>
      <c r="M3397" s="28">
        <v>299.95</v>
      </c>
      <c r="N3397" s="24"/>
    </row>
    <row r="3398" spans="2:14" hidden="1" x14ac:dyDescent="0.25">
      <c r="B3398" s="20">
        <v>28202737</v>
      </c>
      <c r="C3398" s="20"/>
      <c r="D3398" s="20"/>
      <c r="E3398" s="17" t="s">
        <v>10002</v>
      </c>
      <c r="F3398" s="21" t="s">
        <v>41</v>
      </c>
      <c r="G3398" s="21" t="s">
        <v>205</v>
      </c>
      <c r="H3398" s="21" t="s">
        <v>206</v>
      </c>
      <c r="I3398" s="20" t="s">
        <v>10003</v>
      </c>
      <c r="J3398" s="20" t="s">
        <v>30504</v>
      </c>
      <c r="K3398" s="24">
        <v>42473</v>
      </c>
      <c r="L3398" s="19">
        <v>0</v>
      </c>
      <c r="M3398" s="28">
        <v>299.95</v>
      </c>
      <c r="N3398" s="24"/>
    </row>
    <row r="3399" spans="2:14" hidden="1" x14ac:dyDescent="0.25">
      <c r="B3399" s="20">
        <v>28202755</v>
      </c>
      <c r="C3399" s="20"/>
      <c r="D3399" s="20"/>
      <c r="E3399" s="17" t="s">
        <v>9963</v>
      </c>
      <c r="F3399" s="21" t="s">
        <v>41</v>
      </c>
      <c r="G3399" s="21" t="s">
        <v>205</v>
      </c>
      <c r="H3399" s="21" t="s">
        <v>206</v>
      </c>
      <c r="I3399" s="20" t="s">
        <v>9964</v>
      </c>
      <c r="J3399" s="20" t="s">
        <v>30505</v>
      </c>
      <c r="K3399" s="24">
        <v>42473</v>
      </c>
      <c r="L3399" s="19">
        <v>0</v>
      </c>
      <c r="M3399" s="28">
        <v>299.95</v>
      </c>
      <c r="N3399" s="24"/>
    </row>
    <row r="3400" spans="2:14" hidden="1" x14ac:dyDescent="0.25">
      <c r="B3400" s="20">
        <v>28202756</v>
      </c>
      <c r="C3400" s="20"/>
      <c r="D3400" s="20"/>
      <c r="E3400" s="17" t="s">
        <v>9967</v>
      </c>
      <c r="F3400" s="21" t="s">
        <v>41</v>
      </c>
      <c r="G3400" s="21" t="s">
        <v>205</v>
      </c>
      <c r="H3400" s="21" t="s">
        <v>206</v>
      </c>
      <c r="I3400" s="20" t="s">
        <v>9968</v>
      </c>
      <c r="J3400" s="20" t="s">
        <v>30506</v>
      </c>
      <c r="K3400" s="24">
        <v>42473</v>
      </c>
      <c r="L3400" s="19">
        <v>0</v>
      </c>
      <c r="M3400" s="28">
        <v>299.95</v>
      </c>
      <c r="N3400" s="24"/>
    </row>
    <row r="3401" spans="2:14" hidden="1" x14ac:dyDescent="0.25">
      <c r="B3401" s="20">
        <v>28202754</v>
      </c>
      <c r="C3401" s="20"/>
      <c r="D3401" s="20"/>
      <c r="E3401" s="17" t="s">
        <v>9979</v>
      </c>
      <c r="F3401" s="21" t="s">
        <v>41</v>
      </c>
      <c r="G3401" s="21" t="s">
        <v>205</v>
      </c>
      <c r="H3401" s="21" t="s">
        <v>206</v>
      </c>
      <c r="I3401" s="20" t="s">
        <v>9981</v>
      </c>
      <c r="J3401" s="20" t="s">
        <v>30507</v>
      </c>
      <c r="K3401" s="24">
        <v>42473</v>
      </c>
      <c r="L3401" s="19">
        <v>0</v>
      </c>
      <c r="M3401" s="28">
        <v>299.95</v>
      </c>
      <c r="N3401" s="24"/>
    </row>
    <row r="3402" spans="2:14" hidden="1" x14ac:dyDescent="0.25">
      <c r="B3402" s="20">
        <v>28202748</v>
      </c>
      <c r="C3402" s="20"/>
      <c r="D3402" s="20"/>
      <c r="E3402" s="17" t="s">
        <v>9982</v>
      </c>
      <c r="F3402" s="21" t="s">
        <v>41</v>
      </c>
      <c r="G3402" s="21" t="s">
        <v>205</v>
      </c>
      <c r="H3402" s="21" t="s">
        <v>206</v>
      </c>
      <c r="I3402" s="20" t="s">
        <v>9983</v>
      </c>
      <c r="J3402" s="20" t="s">
        <v>30508</v>
      </c>
      <c r="K3402" s="24">
        <v>42473</v>
      </c>
      <c r="L3402" s="19">
        <v>0</v>
      </c>
      <c r="M3402" s="28">
        <v>299.95</v>
      </c>
      <c r="N3402" s="24"/>
    </row>
    <row r="3403" spans="2:14" hidden="1" x14ac:dyDescent="0.25">
      <c r="B3403" s="20">
        <v>28203664</v>
      </c>
      <c r="C3403" s="20"/>
      <c r="D3403" s="20"/>
      <c r="E3403" s="17" t="s">
        <v>10004</v>
      </c>
      <c r="F3403" s="21" t="s">
        <v>41</v>
      </c>
      <c r="G3403" s="21" t="s">
        <v>205</v>
      </c>
      <c r="H3403" s="21" t="s">
        <v>206</v>
      </c>
      <c r="I3403" s="20" t="s">
        <v>10005</v>
      </c>
      <c r="J3403" s="20" t="s">
        <v>30509</v>
      </c>
      <c r="K3403" s="24">
        <v>43282</v>
      </c>
      <c r="L3403" s="19">
        <v>0</v>
      </c>
      <c r="M3403" s="28">
        <v>329.95</v>
      </c>
      <c r="N3403" s="24"/>
    </row>
    <row r="3404" spans="2:14" hidden="1" x14ac:dyDescent="0.25">
      <c r="B3404" s="20">
        <v>28203665</v>
      </c>
      <c r="C3404" s="20"/>
      <c r="D3404" s="20"/>
      <c r="E3404" s="17" t="s">
        <v>10006</v>
      </c>
      <c r="F3404" s="21" t="s">
        <v>41</v>
      </c>
      <c r="G3404" s="21" t="s">
        <v>205</v>
      </c>
      <c r="H3404" s="21" t="s">
        <v>206</v>
      </c>
      <c r="I3404" s="20" t="s">
        <v>10007</v>
      </c>
      <c r="J3404" s="20" t="s">
        <v>30510</v>
      </c>
      <c r="K3404" s="24">
        <v>43282</v>
      </c>
      <c r="L3404" s="19">
        <v>0</v>
      </c>
      <c r="M3404" s="28">
        <v>329.95</v>
      </c>
      <c r="N3404" s="24"/>
    </row>
    <row r="3405" spans="2:14" hidden="1" x14ac:dyDescent="0.25">
      <c r="B3405" s="20">
        <v>28203666</v>
      </c>
      <c r="C3405" s="20"/>
      <c r="D3405" s="20"/>
      <c r="E3405" s="17" t="s">
        <v>10008</v>
      </c>
      <c r="F3405" s="21" t="s">
        <v>41</v>
      </c>
      <c r="G3405" s="21" t="s">
        <v>205</v>
      </c>
      <c r="H3405" s="21" t="s">
        <v>206</v>
      </c>
      <c r="I3405" s="20" t="s">
        <v>10009</v>
      </c>
      <c r="J3405" s="20" t="s">
        <v>30511</v>
      </c>
      <c r="K3405" s="24">
        <v>43282</v>
      </c>
      <c r="L3405" s="19">
        <v>0</v>
      </c>
      <c r="M3405" s="28">
        <v>329.95</v>
      </c>
      <c r="N3405" s="24"/>
    </row>
    <row r="3406" spans="2:14" hidden="1" x14ac:dyDescent="0.25">
      <c r="B3406" s="20">
        <v>28203662</v>
      </c>
      <c r="C3406" s="20"/>
      <c r="D3406" s="20"/>
      <c r="E3406" s="17" t="s">
        <v>10010</v>
      </c>
      <c r="F3406" s="21" t="s">
        <v>41</v>
      </c>
      <c r="G3406" s="21" t="s">
        <v>205</v>
      </c>
      <c r="H3406" s="21" t="s">
        <v>206</v>
      </c>
      <c r="I3406" s="20" t="s">
        <v>10011</v>
      </c>
      <c r="J3406" s="20" t="s">
        <v>30512</v>
      </c>
      <c r="K3406" s="24">
        <v>43282</v>
      </c>
      <c r="L3406" s="19">
        <v>0</v>
      </c>
      <c r="M3406" s="28">
        <v>329.95</v>
      </c>
      <c r="N3406" s="24"/>
    </row>
    <row r="3407" spans="2:14" hidden="1" x14ac:dyDescent="0.25">
      <c r="B3407" s="20">
        <v>28203661</v>
      </c>
      <c r="C3407" s="20"/>
      <c r="D3407" s="20"/>
      <c r="E3407" s="17" t="s">
        <v>10012</v>
      </c>
      <c r="F3407" s="21" t="s">
        <v>41</v>
      </c>
      <c r="G3407" s="21" t="s">
        <v>205</v>
      </c>
      <c r="H3407" s="21" t="s">
        <v>206</v>
      </c>
      <c r="I3407" s="20" t="s">
        <v>10013</v>
      </c>
      <c r="J3407" s="20" t="s">
        <v>30513</v>
      </c>
      <c r="K3407" s="24">
        <v>43282</v>
      </c>
      <c r="L3407" s="19">
        <v>0</v>
      </c>
      <c r="M3407" s="28">
        <v>329.95</v>
      </c>
      <c r="N3407" s="24"/>
    </row>
    <row r="3408" spans="2:14" hidden="1" x14ac:dyDescent="0.25">
      <c r="B3408" s="20">
        <v>28203660</v>
      </c>
      <c r="C3408" s="20"/>
      <c r="D3408" s="20"/>
      <c r="E3408" s="17" t="s">
        <v>10014</v>
      </c>
      <c r="F3408" s="21" t="s">
        <v>41</v>
      </c>
      <c r="G3408" s="21" t="s">
        <v>205</v>
      </c>
      <c r="H3408" s="21" t="s">
        <v>206</v>
      </c>
      <c r="I3408" s="20" t="s">
        <v>10015</v>
      </c>
      <c r="J3408" s="20" t="s">
        <v>30514</v>
      </c>
      <c r="K3408" s="24">
        <v>43282</v>
      </c>
      <c r="L3408" s="19">
        <v>0</v>
      </c>
      <c r="M3408" s="28">
        <v>329.95</v>
      </c>
      <c r="N3408" s="24"/>
    </row>
    <row r="3409" spans="2:14" hidden="1" x14ac:dyDescent="0.25">
      <c r="B3409" s="20">
        <v>28203663</v>
      </c>
      <c r="C3409" s="20"/>
      <c r="D3409" s="20"/>
      <c r="E3409" s="17" t="s">
        <v>10016</v>
      </c>
      <c r="F3409" s="21" t="s">
        <v>41</v>
      </c>
      <c r="G3409" s="21" t="s">
        <v>205</v>
      </c>
      <c r="H3409" s="21" t="s">
        <v>206</v>
      </c>
      <c r="I3409" s="20" t="s">
        <v>10017</v>
      </c>
      <c r="J3409" s="20" t="s">
        <v>30515</v>
      </c>
      <c r="K3409" s="24">
        <v>43282</v>
      </c>
      <c r="L3409" s="19">
        <v>0</v>
      </c>
      <c r="M3409" s="28">
        <v>329.95</v>
      </c>
      <c r="N3409" s="24"/>
    </row>
    <row r="3410" spans="2:14" hidden="1" x14ac:dyDescent="0.25">
      <c r="B3410" s="20">
        <v>28203671</v>
      </c>
      <c r="C3410" s="20"/>
      <c r="D3410" s="20"/>
      <c r="E3410" s="17" t="s">
        <v>9965</v>
      </c>
      <c r="F3410" s="21" t="s">
        <v>41</v>
      </c>
      <c r="G3410" s="21" t="s">
        <v>205</v>
      </c>
      <c r="H3410" s="21" t="s">
        <v>206</v>
      </c>
      <c r="I3410" s="20" t="s">
        <v>9966</v>
      </c>
      <c r="J3410" s="20" t="s">
        <v>30516</v>
      </c>
      <c r="K3410" s="24">
        <v>43282</v>
      </c>
      <c r="L3410" s="19">
        <v>0</v>
      </c>
      <c r="M3410" s="28">
        <v>329.95</v>
      </c>
      <c r="N3410" s="24"/>
    </row>
    <row r="3411" spans="2:14" hidden="1" x14ac:dyDescent="0.25">
      <c r="B3411" s="20">
        <v>28203672</v>
      </c>
      <c r="C3411" s="20"/>
      <c r="D3411" s="20"/>
      <c r="E3411" s="17" t="s">
        <v>9969</v>
      </c>
      <c r="F3411" s="21" t="s">
        <v>41</v>
      </c>
      <c r="G3411" s="21" t="s">
        <v>205</v>
      </c>
      <c r="H3411" s="21" t="s">
        <v>206</v>
      </c>
      <c r="I3411" s="20" t="s">
        <v>9970</v>
      </c>
      <c r="J3411" s="20" t="s">
        <v>30517</v>
      </c>
      <c r="K3411" s="24">
        <v>43282</v>
      </c>
      <c r="L3411" s="19">
        <v>0</v>
      </c>
      <c r="M3411" s="28">
        <v>329.95</v>
      </c>
      <c r="N3411" s="24"/>
    </row>
    <row r="3412" spans="2:14" hidden="1" x14ac:dyDescent="0.25">
      <c r="B3412" s="20">
        <v>28203673</v>
      </c>
      <c r="C3412" s="20"/>
      <c r="D3412" s="20"/>
      <c r="E3412" s="17" t="s">
        <v>9971</v>
      </c>
      <c r="F3412" s="21" t="s">
        <v>41</v>
      </c>
      <c r="G3412" s="21" t="s">
        <v>205</v>
      </c>
      <c r="H3412" s="21" t="s">
        <v>206</v>
      </c>
      <c r="I3412" s="20" t="s">
        <v>9972</v>
      </c>
      <c r="J3412" s="20" t="s">
        <v>30518</v>
      </c>
      <c r="K3412" s="24">
        <v>43282</v>
      </c>
      <c r="L3412" s="19">
        <v>0</v>
      </c>
      <c r="M3412" s="28">
        <v>329.95</v>
      </c>
      <c r="N3412" s="24"/>
    </row>
    <row r="3413" spans="2:14" hidden="1" x14ac:dyDescent="0.25">
      <c r="B3413" s="20">
        <v>28203669</v>
      </c>
      <c r="C3413" s="20"/>
      <c r="D3413" s="20"/>
      <c r="E3413" s="17" t="s">
        <v>9973</v>
      </c>
      <c r="F3413" s="21" t="s">
        <v>41</v>
      </c>
      <c r="G3413" s="21" t="s">
        <v>205</v>
      </c>
      <c r="H3413" s="21" t="s">
        <v>206</v>
      </c>
      <c r="I3413" s="20" t="s">
        <v>9974</v>
      </c>
      <c r="J3413" s="20" t="s">
        <v>30519</v>
      </c>
      <c r="K3413" s="24">
        <v>43282</v>
      </c>
      <c r="L3413" s="19">
        <v>0</v>
      </c>
      <c r="M3413" s="28">
        <v>329.95</v>
      </c>
      <c r="N3413" s="24"/>
    </row>
    <row r="3414" spans="2:14" hidden="1" x14ac:dyDescent="0.25">
      <c r="B3414" s="20">
        <v>28203668</v>
      </c>
      <c r="C3414" s="20"/>
      <c r="D3414" s="20"/>
      <c r="E3414" s="17" t="s">
        <v>9975</v>
      </c>
      <c r="F3414" s="21" t="s">
        <v>41</v>
      </c>
      <c r="G3414" s="21" t="s">
        <v>205</v>
      </c>
      <c r="H3414" s="21" t="s">
        <v>206</v>
      </c>
      <c r="I3414" s="20" t="s">
        <v>9976</v>
      </c>
      <c r="J3414" s="20" t="s">
        <v>30520</v>
      </c>
      <c r="K3414" s="24">
        <v>43282</v>
      </c>
      <c r="L3414" s="19">
        <v>0</v>
      </c>
      <c r="M3414" s="28">
        <v>329.95</v>
      </c>
      <c r="N3414" s="24"/>
    </row>
    <row r="3415" spans="2:14" hidden="1" x14ac:dyDescent="0.25">
      <c r="B3415" s="20">
        <v>28203667</v>
      </c>
      <c r="C3415" s="20"/>
      <c r="D3415" s="20"/>
      <c r="E3415" s="17" t="s">
        <v>9977</v>
      </c>
      <c r="F3415" s="21" t="s">
        <v>41</v>
      </c>
      <c r="G3415" s="21" t="s">
        <v>205</v>
      </c>
      <c r="H3415" s="21" t="s">
        <v>206</v>
      </c>
      <c r="I3415" s="20" t="s">
        <v>9978</v>
      </c>
      <c r="J3415" s="20" t="s">
        <v>30521</v>
      </c>
      <c r="K3415" s="24">
        <v>43282</v>
      </c>
      <c r="L3415" s="19">
        <v>0</v>
      </c>
      <c r="M3415" s="28">
        <v>329.95</v>
      </c>
      <c r="N3415" s="24"/>
    </row>
    <row r="3416" spans="2:14" hidden="1" x14ac:dyDescent="0.25">
      <c r="B3416" s="20">
        <v>28203670</v>
      </c>
      <c r="C3416" s="20"/>
      <c r="D3416" s="20"/>
      <c r="E3416" s="17" t="s">
        <v>9979</v>
      </c>
      <c r="F3416" s="21" t="s">
        <v>41</v>
      </c>
      <c r="G3416" s="21" t="s">
        <v>205</v>
      </c>
      <c r="H3416" s="21" t="s">
        <v>206</v>
      </c>
      <c r="I3416" s="20" t="s">
        <v>9980</v>
      </c>
      <c r="J3416" s="20" t="s">
        <v>30522</v>
      </c>
      <c r="K3416" s="24">
        <v>43282</v>
      </c>
      <c r="L3416" s="19">
        <v>0</v>
      </c>
      <c r="M3416" s="28">
        <v>329.95</v>
      </c>
      <c r="N3416" s="24"/>
    </row>
    <row r="3417" spans="2:14" hidden="1" x14ac:dyDescent="0.25">
      <c r="B3417" s="20">
        <v>28203678</v>
      </c>
      <c r="C3417" s="20"/>
      <c r="D3417" s="20"/>
      <c r="E3417" s="17" t="s">
        <v>9984</v>
      </c>
      <c r="F3417" s="21" t="s">
        <v>41</v>
      </c>
      <c r="G3417" s="21" t="s">
        <v>205</v>
      </c>
      <c r="H3417" s="21" t="s">
        <v>206</v>
      </c>
      <c r="I3417" s="20" t="s">
        <v>9985</v>
      </c>
      <c r="J3417" s="20" t="s">
        <v>30523</v>
      </c>
      <c r="K3417" s="24">
        <v>43282</v>
      </c>
      <c r="L3417" s="19">
        <v>0</v>
      </c>
      <c r="M3417" s="28">
        <v>329.95</v>
      </c>
      <c r="N3417" s="24"/>
    </row>
    <row r="3418" spans="2:14" hidden="1" x14ac:dyDescent="0.25">
      <c r="B3418" s="20">
        <v>28203679</v>
      </c>
      <c r="C3418" s="20"/>
      <c r="D3418" s="20"/>
      <c r="E3418" s="17" t="s">
        <v>9986</v>
      </c>
      <c r="F3418" s="21" t="s">
        <v>41</v>
      </c>
      <c r="G3418" s="21" t="s">
        <v>205</v>
      </c>
      <c r="H3418" s="21" t="s">
        <v>206</v>
      </c>
      <c r="I3418" s="20" t="s">
        <v>9987</v>
      </c>
      <c r="J3418" s="20" t="s">
        <v>30524</v>
      </c>
      <c r="K3418" s="24">
        <v>43282</v>
      </c>
      <c r="L3418" s="19">
        <v>0</v>
      </c>
      <c r="M3418" s="28">
        <v>329.95</v>
      </c>
      <c r="N3418" s="24"/>
    </row>
    <row r="3419" spans="2:14" hidden="1" x14ac:dyDescent="0.25">
      <c r="B3419" s="20">
        <v>28203680</v>
      </c>
      <c r="C3419" s="20"/>
      <c r="D3419" s="20"/>
      <c r="E3419" s="17" t="s">
        <v>9988</v>
      </c>
      <c r="F3419" s="21" t="s">
        <v>41</v>
      </c>
      <c r="G3419" s="21" t="s">
        <v>205</v>
      </c>
      <c r="H3419" s="21" t="s">
        <v>206</v>
      </c>
      <c r="I3419" s="20" t="s">
        <v>9989</v>
      </c>
      <c r="J3419" s="20" t="s">
        <v>30525</v>
      </c>
      <c r="K3419" s="24">
        <v>43282</v>
      </c>
      <c r="L3419" s="19">
        <v>0</v>
      </c>
      <c r="M3419" s="28">
        <v>329.95</v>
      </c>
      <c r="N3419" s="24"/>
    </row>
    <row r="3420" spans="2:14" hidden="1" x14ac:dyDescent="0.25">
      <c r="B3420" s="20">
        <v>28203676</v>
      </c>
      <c r="C3420" s="20"/>
      <c r="D3420" s="20"/>
      <c r="E3420" s="17" t="s">
        <v>9990</v>
      </c>
      <c r="F3420" s="21" t="s">
        <v>41</v>
      </c>
      <c r="G3420" s="21" t="s">
        <v>205</v>
      </c>
      <c r="H3420" s="21" t="s">
        <v>206</v>
      </c>
      <c r="I3420" s="20" t="s">
        <v>9991</v>
      </c>
      <c r="J3420" s="20" t="s">
        <v>30526</v>
      </c>
      <c r="K3420" s="24">
        <v>43282</v>
      </c>
      <c r="L3420" s="19">
        <v>0</v>
      </c>
      <c r="M3420" s="28">
        <v>329.95</v>
      </c>
      <c r="N3420" s="24"/>
    </row>
    <row r="3421" spans="2:14" hidden="1" x14ac:dyDescent="0.25">
      <c r="B3421" s="20">
        <v>28203675</v>
      </c>
      <c r="C3421" s="20"/>
      <c r="D3421" s="20"/>
      <c r="E3421" s="17" t="s">
        <v>9992</v>
      </c>
      <c r="F3421" s="21" t="s">
        <v>41</v>
      </c>
      <c r="G3421" s="21" t="s">
        <v>205</v>
      </c>
      <c r="H3421" s="21" t="s">
        <v>206</v>
      </c>
      <c r="I3421" s="20" t="s">
        <v>9993</v>
      </c>
      <c r="J3421" s="20" t="s">
        <v>30527</v>
      </c>
      <c r="K3421" s="24">
        <v>43282</v>
      </c>
      <c r="L3421" s="19">
        <v>0</v>
      </c>
      <c r="M3421" s="28">
        <v>329.95</v>
      </c>
      <c r="N3421" s="24"/>
    </row>
    <row r="3422" spans="2:14" hidden="1" x14ac:dyDescent="0.25">
      <c r="B3422" s="20">
        <v>28203674</v>
      </c>
      <c r="C3422" s="20"/>
      <c r="D3422" s="20"/>
      <c r="E3422" s="17" t="s">
        <v>9994</v>
      </c>
      <c r="F3422" s="21" t="s">
        <v>41</v>
      </c>
      <c r="G3422" s="21" t="s">
        <v>205</v>
      </c>
      <c r="H3422" s="21" t="s">
        <v>206</v>
      </c>
      <c r="I3422" s="20" t="s">
        <v>9995</v>
      </c>
      <c r="J3422" s="20" t="s">
        <v>30528</v>
      </c>
      <c r="K3422" s="24">
        <v>43282</v>
      </c>
      <c r="L3422" s="19">
        <v>0</v>
      </c>
      <c r="M3422" s="28">
        <v>329.95</v>
      </c>
      <c r="N3422" s="24"/>
    </row>
    <row r="3423" spans="2:14" hidden="1" x14ac:dyDescent="0.25">
      <c r="B3423" s="20">
        <v>28203677</v>
      </c>
      <c r="C3423" s="20"/>
      <c r="D3423" s="20"/>
      <c r="E3423" s="17" t="s">
        <v>9996</v>
      </c>
      <c r="F3423" s="21" t="s">
        <v>41</v>
      </c>
      <c r="G3423" s="21" t="s">
        <v>205</v>
      </c>
      <c r="H3423" s="21" t="s">
        <v>206</v>
      </c>
      <c r="I3423" s="20" t="s">
        <v>9997</v>
      </c>
      <c r="J3423" s="20" t="s">
        <v>30529</v>
      </c>
      <c r="K3423" s="24">
        <v>43282</v>
      </c>
      <c r="L3423" s="19">
        <v>0</v>
      </c>
      <c r="M3423" s="28">
        <v>329.95</v>
      </c>
      <c r="N3423" s="24"/>
    </row>
    <row r="3424" spans="2:14" hidden="1" x14ac:dyDescent="0.25">
      <c r="B3424" s="20">
        <v>28203004</v>
      </c>
      <c r="C3424" s="20"/>
      <c r="D3424" s="20"/>
      <c r="E3424" s="17" t="s">
        <v>9948</v>
      </c>
      <c r="F3424" s="21" t="s">
        <v>41</v>
      </c>
      <c r="G3424" s="21" t="s">
        <v>205</v>
      </c>
      <c r="H3424" s="21" t="s">
        <v>206</v>
      </c>
      <c r="I3424" s="20" t="s">
        <v>9950</v>
      </c>
      <c r="J3424" s="20" t="s">
        <v>30530</v>
      </c>
      <c r="K3424" s="24">
        <v>42473</v>
      </c>
      <c r="L3424" s="19">
        <v>0</v>
      </c>
      <c r="M3424" s="28">
        <v>299.95</v>
      </c>
      <c r="N3424" s="24"/>
    </row>
    <row r="3425" spans="2:14" hidden="1" x14ac:dyDescent="0.25">
      <c r="B3425" s="20">
        <v>28202997</v>
      </c>
      <c r="C3425" s="20"/>
      <c r="D3425" s="20"/>
      <c r="E3425" s="17" t="s">
        <v>9912</v>
      </c>
      <c r="F3425" s="21" t="s">
        <v>41</v>
      </c>
      <c r="G3425" s="21" t="s">
        <v>205</v>
      </c>
      <c r="H3425" s="21" t="s">
        <v>206</v>
      </c>
      <c r="I3425" s="20" t="s">
        <v>9913</v>
      </c>
      <c r="J3425" s="20" t="s">
        <v>30531</v>
      </c>
      <c r="K3425" s="24">
        <v>42473</v>
      </c>
      <c r="L3425" s="19">
        <v>0</v>
      </c>
      <c r="M3425" s="28">
        <v>299.95</v>
      </c>
      <c r="N3425" s="24"/>
    </row>
    <row r="3426" spans="2:14" hidden="1" x14ac:dyDescent="0.25">
      <c r="B3426" s="20">
        <v>28202995</v>
      </c>
      <c r="C3426" s="20"/>
      <c r="D3426" s="20"/>
      <c r="E3426" s="17" t="s">
        <v>9914</v>
      </c>
      <c r="F3426" s="21" t="s">
        <v>41</v>
      </c>
      <c r="G3426" s="21" t="s">
        <v>205</v>
      </c>
      <c r="H3426" s="21" t="s">
        <v>206</v>
      </c>
      <c r="I3426" s="20" t="s">
        <v>9915</v>
      </c>
      <c r="J3426" s="20" t="s">
        <v>30532</v>
      </c>
      <c r="K3426" s="24">
        <v>42473</v>
      </c>
      <c r="L3426" s="19">
        <v>0</v>
      </c>
      <c r="M3426" s="28">
        <v>299.95</v>
      </c>
      <c r="N3426" s="24"/>
    </row>
    <row r="3427" spans="2:14" hidden="1" x14ac:dyDescent="0.25">
      <c r="B3427" s="20">
        <v>28202994</v>
      </c>
      <c r="C3427" s="20"/>
      <c r="D3427" s="20"/>
      <c r="E3427" s="17" t="s">
        <v>9916</v>
      </c>
      <c r="F3427" s="21" t="s">
        <v>41</v>
      </c>
      <c r="G3427" s="21" t="s">
        <v>205</v>
      </c>
      <c r="H3427" s="21" t="s">
        <v>206</v>
      </c>
      <c r="I3427" s="20" t="s">
        <v>9917</v>
      </c>
      <c r="J3427" s="20" t="s">
        <v>30533</v>
      </c>
      <c r="K3427" s="24">
        <v>42473</v>
      </c>
      <c r="L3427" s="19">
        <v>0</v>
      </c>
      <c r="M3427" s="28">
        <v>299.95</v>
      </c>
      <c r="N3427" s="24"/>
    </row>
    <row r="3428" spans="2:14" hidden="1" x14ac:dyDescent="0.25">
      <c r="B3428" s="20">
        <v>28202996</v>
      </c>
      <c r="C3428" s="20"/>
      <c r="D3428" s="20"/>
      <c r="E3428" s="17" t="s">
        <v>9918</v>
      </c>
      <c r="F3428" s="21" t="s">
        <v>41</v>
      </c>
      <c r="G3428" s="21" t="s">
        <v>205</v>
      </c>
      <c r="H3428" s="21" t="s">
        <v>206</v>
      </c>
      <c r="I3428" s="20" t="s">
        <v>9919</v>
      </c>
      <c r="J3428" s="20" t="s">
        <v>30534</v>
      </c>
      <c r="K3428" s="24">
        <v>42473</v>
      </c>
      <c r="L3428" s="19">
        <v>0</v>
      </c>
      <c r="M3428" s="28">
        <v>299.95</v>
      </c>
      <c r="N3428" s="24"/>
    </row>
    <row r="3429" spans="2:14" hidden="1" x14ac:dyDescent="0.25">
      <c r="B3429" s="20">
        <v>28203685</v>
      </c>
      <c r="C3429" s="20"/>
      <c r="D3429" s="20"/>
      <c r="E3429" s="17" t="s">
        <v>9920</v>
      </c>
      <c r="F3429" s="21" t="s">
        <v>41</v>
      </c>
      <c r="G3429" s="21" t="s">
        <v>205</v>
      </c>
      <c r="H3429" s="21" t="s">
        <v>206</v>
      </c>
      <c r="I3429" s="20" t="s">
        <v>9921</v>
      </c>
      <c r="J3429" s="20" t="s">
        <v>30535</v>
      </c>
      <c r="K3429" s="24">
        <v>43282</v>
      </c>
      <c r="L3429" s="19">
        <v>0</v>
      </c>
      <c r="M3429" s="28">
        <v>329.95</v>
      </c>
      <c r="N3429" s="24"/>
    </row>
    <row r="3430" spans="2:14" hidden="1" x14ac:dyDescent="0.25">
      <c r="B3430" s="20">
        <v>28203686</v>
      </c>
      <c r="C3430" s="20"/>
      <c r="D3430" s="20"/>
      <c r="E3430" s="17" t="s">
        <v>9922</v>
      </c>
      <c r="F3430" s="21" t="s">
        <v>41</v>
      </c>
      <c r="G3430" s="21" t="s">
        <v>205</v>
      </c>
      <c r="H3430" s="21" t="s">
        <v>206</v>
      </c>
      <c r="I3430" s="20" t="s">
        <v>9923</v>
      </c>
      <c r="J3430" s="20" t="s">
        <v>30536</v>
      </c>
      <c r="K3430" s="24">
        <v>43282</v>
      </c>
      <c r="L3430" s="19">
        <v>0</v>
      </c>
      <c r="M3430" s="28">
        <v>329.95</v>
      </c>
      <c r="N3430" s="24"/>
    </row>
    <row r="3431" spans="2:14" hidden="1" x14ac:dyDescent="0.25">
      <c r="B3431" s="20">
        <v>28203687</v>
      </c>
      <c r="C3431" s="20"/>
      <c r="D3431" s="20"/>
      <c r="E3431" s="17" t="s">
        <v>9924</v>
      </c>
      <c r="F3431" s="21" t="s">
        <v>41</v>
      </c>
      <c r="G3431" s="21" t="s">
        <v>205</v>
      </c>
      <c r="H3431" s="21" t="s">
        <v>206</v>
      </c>
      <c r="I3431" s="20" t="s">
        <v>9925</v>
      </c>
      <c r="J3431" s="20" t="s">
        <v>30537</v>
      </c>
      <c r="K3431" s="24">
        <v>43282</v>
      </c>
      <c r="L3431" s="19">
        <v>0</v>
      </c>
      <c r="M3431" s="28">
        <v>329.95</v>
      </c>
      <c r="N3431" s="24"/>
    </row>
    <row r="3432" spans="2:14" hidden="1" x14ac:dyDescent="0.25">
      <c r="B3432" s="20">
        <v>28203683</v>
      </c>
      <c r="C3432" s="20"/>
      <c r="D3432" s="20"/>
      <c r="E3432" s="17" t="s">
        <v>9926</v>
      </c>
      <c r="F3432" s="21" t="s">
        <v>41</v>
      </c>
      <c r="G3432" s="21" t="s">
        <v>205</v>
      </c>
      <c r="H3432" s="21" t="s">
        <v>206</v>
      </c>
      <c r="I3432" s="20" t="s">
        <v>9927</v>
      </c>
      <c r="J3432" s="20" t="s">
        <v>30538</v>
      </c>
      <c r="K3432" s="24">
        <v>43282</v>
      </c>
      <c r="L3432" s="19">
        <v>0</v>
      </c>
      <c r="M3432" s="28">
        <v>329.95</v>
      </c>
      <c r="N3432" s="24"/>
    </row>
    <row r="3433" spans="2:14" hidden="1" x14ac:dyDescent="0.25">
      <c r="B3433" s="20">
        <v>28203682</v>
      </c>
      <c r="C3433" s="20"/>
      <c r="D3433" s="20"/>
      <c r="E3433" s="17" t="s">
        <v>9928</v>
      </c>
      <c r="F3433" s="21" t="s">
        <v>41</v>
      </c>
      <c r="G3433" s="21" t="s">
        <v>205</v>
      </c>
      <c r="H3433" s="21" t="s">
        <v>206</v>
      </c>
      <c r="I3433" s="20" t="s">
        <v>9929</v>
      </c>
      <c r="J3433" s="20" t="s">
        <v>30539</v>
      </c>
      <c r="K3433" s="24">
        <v>43282</v>
      </c>
      <c r="L3433" s="19">
        <v>0</v>
      </c>
      <c r="M3433" s="28">
        <v>329.95</v>
      </c>
      <c r="N3433" s="24"/>
    </row>
    <row r="3434" spans="2:14" hidden="1" x14ac:dyDescent="0.25">
      <c r="B3434" s="20">
        <v>28203681</v>
      </c>
      <c r="C3434" s="20"/>
      <c r="D3434" s="20"/>
      <c r="E3434" s="17" t="s">
        <v>9930</v>
      </c>
      <c r="F3434" s="21" t="s">
        <v>41</v>
      </c>
      <c r="G3434" s="21" t="s">
        <v>205</v>
      </c>
      <c r="H3434" s="21" t="s">
        <v>206</v>
      </c>
      <c r="I3434" s="20" t="s">
        <v>9931</v>
      </c>
      <c r="J3434" s="20" t="s">
        <v>30540</v>
      </c>
      <c r="K3434" s="24">
        <v>43282</v>
      </c>
      <c r="L3434" s="19">
        <v>0</v>
      </c>
      <c r="M3434" s="28">
        <v>329.95</v>
      </c>
      <c r="N3434" s="24"/>
    </row>
    <row r="3435" spans="2:14" hidden="1" x14ac:dyDescent="0.25">
      <c r="B3435" s="20">
        <v>28203684</v>
      </c>
      <c r="C3435" s="20"/>
      <c r="D3435" s="20"/>
      <c r="E3435" s="17" t="s">
        <v>9932</v>
      </c>
      <c r="F3435" s="21" t="s">
        <v>41</v>
      </c>
      <c r="G3435" s="21" t="s">
        <v>205</v>
      </c>
      <c r="H3435" s="21" t="s">
        <v>206</v>
      </c>
      <c r="I3435" s="20" t="s">
        <v>9933</v>
      </c>
      <c r="J3435" s="20" t="s">
        <v>30541</v>
      </c>
      <c r="K3435" s="24">
        <v>43282</v>
      </c>
      <c r="L3435" s="19">
        <v>0</v>
      </c>
      <c r="M3435" s="28">
        <v>329.95</v>
      </c>
      <c r="N3435" s="24"/>
    </row>
    <row r="3436" spans="2:14" hidden="1" x14ac:dyDescent="0.25">
      <c r="B3436" s="20">
        <v>28203692</v>
      </c>
      <c r="C3436" s="20"/>
      <c r="D3436" s="20"/>
      <c r="E3436" s="17" t="s">
        <v>9934</v>
      </c>
      <c r="F3436" s="21" t="s">
        <v>41</v>
      </c>
      <c r="G3436" s="21" t="s">
        <v>205</v>
      </c>
      <c r="H3436" s="21" t="s">
        <v>206</v>
      </c>
      <c r="I3436" s="20" t="s">
        <v>9935</v>
      </c>
      <c r="J3436" s="20" t="s">
        <v>30542</v>
      </c>
      <c r="K3436" s="24">
        <v>43282</v>
      </c>
      <c r="L3436" s="19">
        <v>0</v>
      </c>
      <c r="M3436" s="28">
        <v>329.95</v>
      </c>
      <c r="N3436" s="24"/>
    </row>
    <row r="3437" spans="2:14" hidden="1" x14ac:dyDescent="0.25">
      <c r="B3437" s="20">
        <v>28203693</v>
      </c>
      <c r="C3437" s="20"/>
      <c r="D3437" s="20"/>
      <c r="E3437" s="17" t="s">
        <v>9936</v>
      </c>
      <c r="F3437" s="21" t="s">
        <v>41</v>
      </c>
      <c r="G3437" s="21" t="s">
        <v>205</v>
      </c>
      <c r="H3437" s="21" t="s">
        <v>206</v>
      </c>
      <c r="I3437" s="20" t="s">
        <v>9937</v>
      </c>
      <c r="J3437" s="20" t="s">
        <v>30543</v>
      </c>
      <c r="K3437" s="24">
        <v>43282</v>
      </c>
      <c r="L3437" s="19">
        <v>0</v>
      </c>
      <c r="M3437" s="28">
        <v>329.95</v>
      </c>
      <c r="N3437" s="24"/>
    </row>
    <row r="3438" spans="2:14" hidden="1" x14ac:dyDescent="0.25">
      <c r="B3438" s="20">
        <v>28203694</v>
      </c>
      <c r="C3438" s="20"/>
      <c r="D3438" s="20"/>
      <c r="E3438" s="17" t="s">
        <v>9938</v>
      </c>
      <c r="F3438" s="21" t="s">
        <v>41</v>
      </c>
      <c r="G3438" s="21" t="s">
        <v>205</v>
      </c>
      <c r="H3438" s="21" t="s">
        <v>206</v>
      </c>
      <c r="I3438" s="20" t="s">
        <v>9939</v>
      </c>
      <c r="J3438" s="20" t="s">
        <v>30544</v>
      </c>
      <c r="K3438" s="24">
        <v>43282</v>
      </c>
      <c r="L3438" s="19">
        <v>0</v>
      </c>
      <c r="M3438" s="28">
        <v>329.95</v>
      </c>
      <c r="N3438" s="24"/>
    </row>
    <row r="3439" spans="2:14" hidden="1" x14ac:dyDescent="0.25">
      <c r="B3439" s="20">
        <v>28203690</v>
      </c>
      <c r="C3439" s="20"/>
      <c r="D3439" s="20"/>
      <c r="E3439" s="17" t="s">
        <v>9940</v>
      </c>
      <c r="F3439" s="21" t="s">
        <v>41</v>
      </c>
      <c r="G3439" s="21" t="s">
        <v>205</v>
      </c>
      <c r="H3439" s="21" t="s">
        <v>206</v>
      </c>
      <c r="I3439" s="20" t="s">
        <v>9941</v>
      </c>
      <c r="J3439" s="20" t="s">
        <v>30545</v>
      </c>
      <c r="K3439" s="24">
        <v>43282</v>
      </c>
      <c r="L3439" s="19">
        <v>0</v>
      </c>
      <c r="M3439" s="28">
        <v>329.95</v>
      </c>
      <c r="N3439" s="24"/>
    </row>
    <row r="3440" spans="2:14" hidden="1" x14ac:dyDescent="0.25">
      <c r="B3440" s="20">
        <v>28203689</v>
      </c>
      <c r="C3440" s="20"/>
      <c r="D3440" s="20"/>
      <c r="E3440" s="17" t="s">
        <v>9942</v>
      </c>
      <c r="F3440" s="21" t="s">
        <v>41</v>
      </c>
      <c r="G3440" s="21" t="s">
        <v>205</v>
      </c>
      <c r="H3440" s="21" t="s">
        <v>206</v>
      </c>
      <c r="I3440" s="20" t="s">
        <v>9943</v>
      </c>
      <c r="J3440" s="20" t="s">
        <v>30546</v>
      </c>
      <c r="K3440" s="24">
        <v>43282</v>
      </c>
      <c r="L3440" s="19">
        <v>0</v>
      </c>
      <c r="M3440" s="28">
        <v>329.95</v>
      </c>
      <c r="N3440" s="24"/>
    </row>
    <row r="3441" spans="2:14" hidden="1" x14ac:dyDescent="0.25">
      <c r="B3441" s="20">
        <v>28203688</v>
      </c>
      <c r="C3441" s="20"/>
      <c r="D3441" s="20"/>
      <c r="E3441" s="17" t="s">
        <v>9944</v>
      </c>
      <c r="F3441" s="21" t="s">
        <v>41</v>
      </c>
      <c r="G3441" s="21" t="s">
        <v>205</v>
      </c>
      <c r="H3441" s="21" t="s">
        <v>206</v>
      </c>
      <c r="I3441" s="20" t="s">
        <v>9945</v>
      </c>
      <c r="J3441" s="20" t="s">
        <v>30547</v>
      </c>
      <c r="K3441" s="24">
        <v>43282</v>
      </c>
      <c r="L3441" s="19">
        <v>0</v>
      </c>
      <c r="M3441" s="28">
        <v>329.95</v>
      </c>
      <c r="N3441" s="24"/>
    </row>
    <row r="3442" spans="2:14" hidden="1" x14ac:dyDescent="0.25">
      <c r="B3442" s="20">
        <v>28203691</v>
      </c>
      <c r="C3442" s="20"/>
      <c r="D3442" s="20"/>
      <c r="E3442" s="17" t="s">
        <v>9946</v>
      </c>
      <c r="F3442" s="21" t="s">
        <v>41</v>
      </c>
      <c r="G3442" s="21" t="s">
        <v>205</v>
      </c>
      <c r="H3442" s="21" t="s">
        <v>206</v>
      </c>
      <c r="I3442" s="20" t="s">
        <v>9947</v>
      </c>
      <c r="J3442" s="20" t="s">
        <v>30548</v>
      </c>
      <c r="K3442" s="24">
        <v>43282</v>
      </c>
      <c r="L3442" s="19">
        <v>0</v>
      </c>
      <c r="M3442" s="28">
        <v>329.95</v>
      </c>
      <c r="N3442" s="24"/>
    </row>
    <row r="3443" spans="2:14" hidden="1" x14ac:dyDescent="0.25">
      <c r="B3443" s="20">
        <v>28203699</v>
      </c>
      <c r="C3443" s="20"/>
      <c r="D3443" s="20"/>
      <c r="E3443" s="17" t="s">
        <v>9948</v>
      </c>
      <c r="F3443" s="21" t="s">
        <v>41</v>
      </c>
      <c r="G3443" s="21" t="s">
        <v>205</v>
      </c>
      <c r="H3443" s="21" t="s">
        <v>206</v>
      </c>
      <c r="I3443" s="20" t="s">
        <v>9949</v>
      </c>
      <c r="J3443" s="20" t="s">
        <v>30549</v>
      </c>
      <c r="K3443" s="24">
        <v>43282</v>
      </c>
      <c r="L3443" s="19">
        <v>0</v>
      </c>
      <c r="M3443" s="28">
        <v>329.95</v>
      </c>
      <c r="N3443" s="24"/>
    </row>
    <row r="3444" spans="2:14" hidden="1" x14ac:dyDescent="0.25">
      <c r="B3444" s="20">
        <v>28203700</v>
      </c>
      <c r="C3444" s="20"/>
      <c r="D3444" s="20"/>
      <c r="E3444" s="17" t="s">
        <v>9951</v>
      </c>
      <c r="F3444" s="21" t="s">
        <v>41</v>
      </c>
      <c r="G3444" s="21" t="s">
        <v>205</v>
      </c>
      <c r="H3444" s="21" t="s">
        <v>206</v>
      </c>
      <c r="I3444" s="20" t="s">
        <v>9952</v>
      </c>
      <c r="J3444" s="20" t="s">
        <v>30550</v>
      </c>
      <c r="K3444" s="24">
        <v>43282</v>
      </c>
      <c r="L3444" s="19">
        <v>0</v>
      </c>
      <c r="M3444" s="28">
        <v>329.95</v>
      </c>
      <c r="N3444" s="24"/>
    </row>
    <row r="3445" spans="2:14" hidden="1" x14ac:dyDescent="0.25">
      <c r="B3445" s="20">
        <v>28203701</v>
      </c>
      <c r="C3445" s="20"/>
      <c r="D3445" s="20"/>
      <c r="E3445" s="17" t="s">
        <v>9953</v>
      </c>
      <c r="F3445" s="21" t="s">
        <v>41</v>
      </c>
      <c r="G3445" s="21" t="s">
        <v>205</v>
      </c>
      <c r="H3445" s="21" t="s">
        <v>206</v>
      </c>
      <c r="I3445" s="20" t="s">
        <v>9954</v>
      </c>
      <c r="J3445" s="20" t="s">
        <v>30551</v>
      </c>
      <c r="K3445" s="24">
        <v>43282</v>
      </c>
      <c r="L3445" s="19">
        <v>0</v>
      </c>
      <c r="M3445" s="28">
        <v>329.95</v>
      </c>
      <c r="N3445" s="24"/>
    </row>
    <row r="3446" spans="2:14" hidden="1" x14ac:dyDescent="0.25">
      <c r="B3446" s="20">
        <v>28203697</v>
      </c>
      <c r="C3446" s="20"/>
      <c r="D3446" s="20"/>
      <c r="E3446" s="17" t="s">
        <v>9955</v>
      </c>
      <c r="F3446" s="21" t="s">
        <v>41</v>
      </c>
      <c r="G3446" s="21" t="s">
        <v>205</v>
      </c>
      <c r="H3446" s="21" t="s">
        <v>206</v>
      </c>
      <c r="I3446" s="20" t="s">
        <v>9956</v>
      </c>
      <c r="J3446" s="20" t="s">
        <v>30552</v>
      </c>
      <c r="K3446" s="24">
        <v>43282</v>
      </c>
      <c r="L3446" s="19">
        <v>0</v>
      </c>
      <c r="M3446" s="28">
        <v>329.95</v>
      </c>
      <c r="N3446" s="24"/>
    </row>
    <row r="3447" spans="2:14" hidden="1" x14ac:dyDescent="0.25">
      <c r="B3447" s="20">
        <v>28203696</v>
      </c>
      <c r="C3447" s="20"/>
      <c r="D3447" s="20"/>
      <c r="E3447" s="17" t="s">
        <v>9957</v>
      </c>
      <c r="F3447" s="21" t="s">
        <v>41</v>
      </c>
      <c r="G3447" s="21" t="s">
        <v>205</v>
      </c>
      <c r="H3447" s="21" t="s">
        <v>206</v>
      </c>
      <c r="I3447" s="20" t="s">
        <v>9958</v>
      </c>
      <c r="J3447" s="20" t="s">
        <v>30553</v>
      </c>
      <c r="K3447" s="24">
        <v>43282</v>
      </c>
      <c r="L3447" s="19">
        <v>0</v>
      </c>
      <c r="M3447" s="28">
        <v>329.95</v>
      </c>
      <c r="N3447" s="24"/>
    </row>
    <row r="3448" spans="2:14" hidden="1" x14ac:dyDescent="0.25">
      <c r="B3448" s="20">
        <v>28203695</v>
      </c>
      <c r="C3448" s="20"/>
      <c r="D3448" s="20"/>
      <c r="E3448" s="17" t="s">
        <v>9959</v>
      </c>
      <c r="F3448" s="21" t="s">
        <v>41</v>
      </c>
      <c r="G3448" s="21" t="s">
        <v>205</v>
      </c>
      <c r="H3448" s="21" t="s">
        <v>206</v>
      </c>
      <c r="I3448" s="20" t="s">
        <v>9960</v>
      </c>
      <c r="J3448" s="20" t="s">
        <v>30554</v>
      </c>
      <c r="K3448" s="24">
        <v>43282</v>
      </c>
      <c r="L3448" s="19">
        <v>0</v>
      </c>
      <c r="M3448" s="28">
        <v>329.95</v>
      </c>
      <c r="N3448" s="24"/>
    </row>
    <row r="3449" spans="2:14" hidden="1" x14ac:dyDescent="0.25">
      <c r="B3449" s="20">
        <v>28203698</v>
      </c>
      <c r="C3449" s="20"/>
      <c r="D3449" s="20"/>
      <c r="E3449" s="17" t="s">
        <v>9961</v>
      </c>
      <c r="F3449" s="21" t="s">
        <v>41</v>
      </c>
      <c r="G3449" s="21" t="s">
        <v>205</v>
      </c>
      <c r="H3449" s="21" t="s">
        <v>206</v>
      </c>
      <c r="I3449" s="20" t="s">
        <v>9962</v>
      </c>
      <c r="J3449" s="20" t="s">
        <v>30555</v>
      </c>
      <c r="K3449" s="24">
        <v>43282</v>
      </c>
      <c r="L3449" s="19">
        <v>0</v>
      </c>
      <c r="M3449" s="28">
        <v>329.95</v>
      </c>
      <c r="N3449" s="24"/>
    </row>
    <row r="3450" spans="2:14" hidden="1" x14ac:dyDescent="0.25">
      <c r="B3450" s="20">
        <v>28203421</v>
      </c>
      <c r="C3450" s="20"/>
      <c r="D3450" s="20"/>
      <c r="E3450" s="17" t="s">
        <v>10032</v>
      </c>
      <c r="F3450" s="21" t="s">
        <v>41</v>
      </c>
      <c r="G3450" s="21" t="s">
        <v>205</v>
      </c>
      <c r="H3450" s="21" t="s">
        <v>206</v>
      </c>
      <c r="I3450" s="20" t="s">
        <v>10033</v>
      </c>
      <c r="J3450" s="20" t="s">
        <v>30556</v>
      </c>
      <c r="K3450" s="24">
        <v>43497</v>
      </c>
      <c r="L3450" s="19">
        <v>0</v>
      </c>
      <c r="M3450" s="28">
        <v>299.95</v>
      </c>
      <c r="N3450" s="24"/>
    </row>
    <row r="3451" spans="2:14" hidden="1" x14ac:dyDescent="0.25">
      <c r="B3451" s="20">
        <v>28203422</v>
      </c>
      <c r="C3451" s="20"/>
      <c r="D3451" s="20"/>
      <c r="E3451" s="17" t="s">
        <v>10034</v>
      </c>
      <c r="F3451" s="21" t="s">
        <v>41</v>
      </c>
      <c r="G3451" s="21" t="s">
        <v>205</v>
      </c>
      <c r="H3451" s="21" t="s">
        <v>206</v>
      </c>
      <c r="I3451" s="20" t="s">
        <v>10035</v>
      </c>
      <c r="J3451" s="20" t="s">
        <v>30557</v>
      </c>
      <c r="K3451" s="24">
        <v>43497</v>
      </c>
      <c r="L3451" s="19">
        <v>0</v>
      </c>
      <c r="M3451" s="28">
        <v>299.95</v>
      </c>
      <c r="N3451" s="24"/>
    </row>
    <row r="3452" spans="2:14" hidden="1" x14ac:dyDescent="0.25">
      <c r="B3452" s="20">
        <v>28203423</v>
      </c>
      <c r="C3452" s="20"/>
      <c r="D3452" s="20"/>
      <c r="E3452" s="17" t="s">
        <v>10036</v>
      </c>
      <c r="F3452" s="21" t="s">
        <v>41</v>
      </c>
      <c r="G3452" s="21" t="s">
        <v>205</v>
      </c>
      <c r="H3452" s="21" t="s">
        <v>206</v>
      </c>
      <c r="I3452" s="20" t="s">
        <v>10037</v>
      </c>
      <c r="J3452" s="20" t="s">
        <v>30558</v>
      </c>
      <c r="K3452" s="24">
        <v>43497</v>
      </c>
      <c r="L3452" s="19">
        <v>0</v>
      </c>
      <c r="M3452" s="28">
        <v>299.95</v>
      </c>
      <c r="N3452" s="24"/>
    </row>
    <row r="3453" spans="2:14" hidden="1" x14ac:dyDescent="0.25">
      <c r="B3453" s="20">
        <v>28203419</v>
      </c>
      <c r="C3453" s="20"/>
      <c r="D3453" s="20"/>
      <c r="E3453" s="17" t="s">
        <v>10038</v>
      </c>
      <c r="F3453" s="21" t="s">
        <v>41</v>
      </c>
      <c r="G3453" s="21" t="s">
        <v>205</v>
      </c>
      <c r="H3453" s="21" t="s">
        <v>206</v>
      </c>
      <c r="I3453" s="20" t="s">
        <v>10039</v>
      </c>
      <c r="J3453" s="20" t="s">
        <v>30559</v>
      </c>
      <c r="K3453" s="24">
        <v>43497</v>
      </c>
      <c r="L3453" s="19">
        <v>0</v>
      </c>
      <c r="M3453" s="28">
        <v>299.95</v>
      </c>
      <c r="N3453" s="24"/>
    </row>
    <row r="3454" spans="2:14" hidden="1" x14ac:dyDescent="0.25">
      <c r="B3454" s="20">
        <v>28203418</v>
      </c>
      <c r="C3454" s="20"/>
      <c r="D3454" s="20"/>
      <c r="E3454" s="17" t="s">
        <v>10040</v>
      </c>
      <c r="F3454" s="21" t="s">
        <v>41</v>
      </c>
      <c r="G3454" s="21" t="s">
        <v>205</v>
      </c>
      <c r="H3454" s="21" t="s">
        <v>206</v>
      </c>
      <c r="I3454" s="20" t="s">
        <v>10041</v>
      </c>
      <c r="J3454" s="20" t="s">
        <v>30560</v>
      </c>
      <c r="K3454" s="24">
        <v>43497</v>
      </c>
      <c r="L3454" s="19">
        <v>0</v>
      </c>
      <c r="M3454" s="28">
        <v>299.95</v>
      </c>
      <c r="N3454" s="24"/>
    </row>
    <row r="3455" spans="2:14" hidden="1" x14ac:dyDescent="0.25">
      <c r="B3455" s="20">
        <v>28203417</v>
      </c>
      <c r="C3455" s="20"/>
      <c r="D3455" s="20"/>
      <c r="E3455" s="17" t="s">
        <v>10042</v>
      </c>
      <c r="F3455" s="21" t="s">
        <v>41</v>
      </c>
      <c r="G3455" s="21" t="s">
        <v>205</v>
      </c>
      <c r="H3455" s="21" t="s">
        <v>206</v>
      </c>
      <c r="I3455" s="20" t="s">
        <v>10043</v>
      </c>
      <c r="J3455" s="20" t="s">
        <v>30561</v>
      </c>
      <c r="K3455" s="24">
        <v>43497</v>
      </c>
      <c r="L3455" s="19">
        <v>0</v>
      </c>
      <c r="M3455" s="28">
        <v>299.95</v>
      </c>
      <c r="N3455" s="24"/>
    </row>
    <row r="3456" spans="2:14" hidden="1" x14ac:dyDescent="0.25">
      <c r="B3456" s="20">
        <v>28203420</v>
      </c>
      <c r="C3456" s="20"/>
      <c r="D3456" s="20"/>
      <c r="E3456" s="17" t="s">
        <v>10044</v>
      </c>
      <c r="F3456" s="21" t="s">
        <v>41</v>
      </c>
      <c r="G3456" s="21" t="s">
        <v>205</v>
      </c>
      <c r="H3456" s="21" t="s">
        <v>206</v>
      </c>
      <c r="I3456" s="20" t="s">
        <v>10045</v>
      </c>
      <c r="J3456" s="20" t="s">
        <v>30562</v>
      </c>
      <c r="K3456" s="24">
        <v>43497</v>
      </c>
      <c r="L3456" s="19">
        <v>0</v>
      </c>
      <c r="M3456" s="28">
        <v>299.95</v>
      </c>
      <c r="N3456" s="24"/>
    </row>
    <row r="3457" spans="2:14" hidden="1" x14ac:dyDescent="0.25">
      <c r="B3457" s="20">
        <v>28203428</v>
      </c>
      <c r="C3457" s="20"/>
      <c r="D3457" s="20"/>
      <c r="E3457" s="17" t="s">
        <v>10018</v>
      </c>
      <c r="F3457" s="21" t="s">
        <v>41</v>
      </c>
      <c r="G3457" s="21" t="s">
        <v>205</v>
      </c>
      <c r="H3457" s="21" t="s">
        <v>206</v>
      </c>
      <c r="I3457" s="20" t="s">
        <v>10019</v>
      </c>
      <c r="J3457" s="20" t="s">
        <v>30563</v>
      </c>
      <c r="K3457" s="24">
        <v>43497</v>
      </c>
      <c r="L3457" s="19">
        <v>0</v>
      </c>
      <c r="M3457" s="28">
        <v>299.95</v>
      </c>
      <c r="N3457" s="24"/>
    </row>
    <row r="3458" spans="2:14" hidden="1" x14ac:dyDescent="0.25">
      <c r="B3458" s="20">
        <v>28203435</v>
      </c>
      <c r="C3458" s="20"/>
      <c r="D3458" s="20"/>
      <c r="E3458" s="17" t="s">
        <v>10046</v>
      </c>
      <c r="F3458" s="21" t="s">
        <v>41</v>
      </c>
      <c r="G3458" s="21" t="s">
        <v>205</v>
      </c>
      <c r="H3458" s="21" t="s">
        <v>206</v>
      </c>
      <c r="I3458" s="20" t="s">
        <v>10047</v>
      </c>
      <c r="J3458" s="20" t="s">
        <v>30564</v>
      </c>
      <c r="K3458" s="24">
        <v>43497</v>
      </c>
      <c r="L3458" s="19">
        <v>0</v>
      </c>
      <c r="M3458" s="28">
        <v>299.95</v>
      </c>
      <c r="N3458" s="24"/>
    </row>
    <row r="3459" spans="2:14" hidden="1" x14ac:dyDescent="0.25">
      <c r="B3459" s="20">
        <v>28203436</v>
      </c>
      <c r="C3459" s="20"/>
      <c r="D3459" s="20"/>
      <c r="E3459" s="17" t="s">
        <v>10048</v>
      </c>
      <c r="F3459" s="21" t="s">
        <v>41</v>
      </c>
      <c r="G3459" s="21" t="s">
        <v>205</v>
      </c>
      <c r="H3459" s="21" t="s">
        <v>206</v>
      </c>
      <c r="I3459" s="20" t="s">
        <v>10049</v>
      </c>
      <c r="J3459" s="20" t="s">
        <v>30565</v>
      </c>
      <c r="K3459" s="24">
        <v>43497</v>
      </c>
      <c r="L3459" s="19">
        <v>0</v>
      </c>
      <c r="M3459" s="28">
        <v>299.95</v>
      </c>
      <c r="N3459" s="24"/>
    </row>
    <row r="3460" spans="2:14" hidden="1" x14ac:dyDescent="0.25">
      <c r="B3460" s="20">
        <v>28203437</v>
      </c>
      <c r="C3460" s="20"/>
      <c r="D3460" s="20"/>
      <c r="E3460" s="17" t="s">
        <v>10050</v>
      </c>
      <c r="F3460" s="21" t="s">
        <v>41</v>
      </c>
      <c r="G3460" s="21" t="s">
        <v>205</v>
      </c>
      <c r="H3460" s="21" t="s">
        <v>206</v>
      </c>
      <c r="I3460" s="20" t="s">
        <v>10051</v>
      </c>
      <c r="J3460" s="20" t="s">
        <v>30566</v>
      </c>
      <c r="K3460" s="24">
        <v>43497</v>
      </c>
      <c r="L3460" s="19">
        <v>0</v>
      </c>
      <c r="M3460" s="28">
        <v>299.95</v>
      </c>
      <c r="N3460" s="24"/>
    </row>
    <row r="3461" spans="2:14" hidden="1" x14ac:dyDescent="0.25">
      <c r="B3461" s="20">
        <v>28203433</v>
      </c>
      <c r="C3461" s="20"/>
      <c r="D3461" s="20"/>
      <c r="E3461" s="17" t="s">
        <v>10052</v>
      </c>
      <c r="F3461" s="21" t="s">
        <v>41</v>
      </c>
      <c r="G3461" s="21" t="s">
        <v>205</v>
      </c>
      <c r="H3461" s="21" t="s">
        <v>206</v>
      </c>
      <c r="I3461" s="20" t="s">
        <v>10053</v>
      </c>
      <c r="J3461" s="20" t="s">
        <v>30567</v>
      </c>
      <c r="K3461" s="24">
        <v>43497</v>
      </c>
      <c r="L3461" s="19">
        <v>0</v>
      </c>
      <c r="M3461" s="28">
        <v>299.95</v>
      </c>
      <c r="N3461" s="24"/>
    </row>
    <row r="3462" spans="2:14" hidden="1" x14ac:dyDescent="0.25">
      <c r="B3462" s="20">
        <v>28203432</v>
      </c>
      <c r="C3462" s="20"/>
      <c r="D3462" s="20"/>
      <c r="E3462" s="17" t="s">
        <v>10054</v>
      </c>
      <c r="F3462" s="21" t="s">
        <v>41</v>
      </c>
      <c r="G3462" s="21" t="s">
        <v>205</v>
      </c>
      <c r="H3462" s="21" t="s">
        <v>206</v>
      </c>
      <c r="I3462" s="20" t="s">
        <v>10055</v>
      </c>
      <c r="J3462" s="20" t="s">
        <v>30568</v>
      </c>
      <c r="K3462" s="24">
        <v>43497</v>
      </c>
      <c r="L3462" s="19">
        <v>0</v>
      </c>
      <c r="M3462" s="28">
        <v>299.95</v>
      </c>
      <c r="N3462" s="24"/>
    </row>
    <row r="3463" spans="2:14" hidden="1" x14ac:dyDescent="0.25">
      <c r="B3463" s="20">
        <v>28203431</v>
      </c>
      <c r="C3463" s="20"/>
      <c r="D3463" s="20"/>
      <c r="E3463" s="17" t="s">
        <v>10056</v>
      </c>
      <c r="F3463" s="21" t="s">
        <v>41</v>
      </c>
      <c r="G3463" s="21" t="s">
        <v>205</v>
      </c>
      <c r="H3463" s="21" t="s">
        <v>206</v>
      </c>
      <c r="I3463" s="20" t="s">
        <v>10057</v>
      </c>
      <c r="J3463" s="20" t="s">
        <v>30569</v>
      </c>
      <c r="K3463" s="24">
        <v>43497</v>
      </c>
      <c r="L3463" s="19">
        <v>0</v>
      </c>
      <c r="M3463" s="28">
        <v>299.95</v>
      </c>
      <c r="N3463" s="24"/>
    </row>
    <row r="3464" spans="2:14" hidden="1" x14ac:dyDescent="0.25">
      <c r="B3464" s="20">
        <v>28203434</v>
      </c>
      <c r="C3464" s="20"/>
      <c r="D3464" s="20"/>
      <c r="E3464" s="17" t="s">
        <v>10058</v>
      </c>
      <c r="F3464" s="21" t="s">
        <v>41</v>
      </c>
      <c r="G3464" s="21" t="s">
        <v>205</v>
      </c>
      <c r="H3464" s="21" t="s">
        <v>206</v>
      </c>
      <c r="I3464" s="20" t="s">
        <v>10059</v>
      </c>
      <c r="J3464" s="20" t="s">
        <v>30570</v>
      </c>
      <c r="K3464" s="24">
        <v>43497</v>
      </c>
      <c r="L3464" s="19">
        <v>0</v>
      </c>
      <c r="M3464" s="28">
        <v>299.95</v>
      </c>
      <c r="N3464" s="24"/>
    </row>
    <row r="3465" spans="2:14" hidden="1" x14ac:dyDescent="0.25">
      <c r="B3465" s="20">
        <v>28203430</v>
      </c>
      <c r="C3465" s="20"/>
      <c r="D3465" s="20"/>
      <c r="E3465" s="17" t="s">
        <v>10022</v>
      </c>
      <c r="F3465" s="21" t="s">
        <v>41</v>
      </c>
      <c r="G3465" s="21" t="s">
        <v>205</v>
      </c>
      <c r="H3465" s="21" t="s">
        <v>206</v>
      </c>
      <c r="I3465" s="20" t="s">
        <v>10023</v>
      </c>
      <c r="J3465" s="20" t="s">
        <v>30571</v>
      </c>
      <c r="K3465" s="24">
        <v>43497</v>
      </c>
      <c r="L3465" s="19">
        <v>0</v>
      </c>
      <c r="M3465" s="28">
        <v>299.95</v>
      </c>
      <c r="N3465" s="24"/>
    </row>
    <row r="3466" spans="2:14" hidden="1" x14ac:dyDescent="0.25">
      <c r="B3466" s="20">
        <v>28203442</v>
      </c>
      <c r="C3466" s="20"/>
      <c r="D3466" s="20"/>
      <c r="E3466" s="17" t="s">
        <v>10060</v>
      </c>
      <c r="F3466" s="21" t="s">
        <v>41</v>
      </c>
      <c r="G3466" s="21" t="s">
        <v>205</v>
      </c>
      <c r="H3466" s="21" t="s">
        <v>206</v>
      </c>
      <c r="I3466" s="20" t="s">
        <v>10061</v>
      </c>
      <c r="J3466" s="20" t="s">
        <v>30572</v>
      </c>
      <c r="K3466" s="24">
        <v>43497</v>
      </c>
      <c r="L3466" s="19">
        <v>0</v>
      </c>
      <c r="M3466" s="28">
        <v>299.95</v>
      </c>
      <c r="N3466" s="24"/>
    </row>
    <row r="3467" spans="2:14" hidden="1" x14ac:dyDescent="0.25">
      <c r="B3467" s="20">
        <v>28203443</v>
      </c>
      <c r="C3467" s="20"/>
      <c r="D3467" s="20"/>
      <c r="E3467" s="17" t="s">
        <v>10062</v>
      </c>
      <c r="F3467" s="21" t="s">
        <v>41</v>
      </c>
      <c r="G3467" s="21" t="s">
        <v>205</v>
      </c>
      <c r="H3467" s="21" t="s">
        <v>206</v>
      </c>
      <c r="I3467" s="20" t="s">
        <v>10063</v>
      </c>
      <c r="J3467" s="20" t="s">
        <v>30573</v>
      </c>
      <c r="K3467" s="24">
        <v>43497</v>
      </c>
      <c r="L3467" s="19">
        <v>0</v>
      </c>
      <c r="M3467" s="28">
        <v>299.95</v>
      </c>
      <c r="N3467" s="24"/>
    </row>
    <row r="3468" spans="2:14" hidden="1" x14ac:dyDescent="0.25">
      <c r="B3468" s="20">
        <v>28203444</v>
      </c>
      <c r="C3468" s="20"/>
      <c r="D3468" s="20"/>
      <c r="E3468" s="17" t="s">
        <v>10064</v>
      </c>
      <c r="F3468" s="21" t="s">
        <v>41</v>
      </c>
      <c r="G3468" s="21" t="s">
        <v>205</v>
      </c>
      <c r="H3468" s="21" t="s">
        <v>206</v>
      </c>
      <c r="I3468" s="20" t="s">
        <v>10065</v>
      </c>
      <c r="J3468" s="20" t="s">
        <v>30574</v>
      </c>
      <c r="K3468" s="24">
        <v>43497</v>
      </c>
      <c r="L3468" s="19">
        <v>0</v>
      </c>
      <c r="M3468" s="28">
        <v>299.95</v>
      </c>
      <c r="N3468" s="24"/>
    </row>
    <row r="3469" spans="2:14" hidden="1" x14ac:dyDescent="0.25">
      <c r="B3469" s="20">
        <v>28203440</v>
      </c>
      <c r="C3469" s="20"/>
      <c r="D3469" s="20"/>
      <c r="E3469" s="17" t="s">
        <v>10066</v>
      </c>
      <c r="F3469" s="21" t="s">
        <v>41</v>
      </c>
      <c r="G3469" s="21" t="s">
        <v>205</v>
      </c>
      <c r="H3469" s="21" t="s">
        <v>206</v>
      </c>
      <c r="I3469" s="20" t="s">
        <v>10067</v>
      </c>
      <c r="J3469" s="20" t="s">
        <v>30575</v>
      </c>
      <c r="K3469" s="24">
        <v>43497</v>
      </c>
      <c r="L3469" s="19">
        <v>0</v>
      </c>
      <c r="M3469" s="28">
        <v>299.95</v>
      </c>
      <c r="N3469" s="24"/>
    </row>
    <row r="3470" spans="2:14" hidden="1" x14ac:dyDescent="0.25">
      <c r="B3470" s="20">
        <v>28203439</v>
      </c>
      <c r="C3470" s="20"/>
      <c r="D3470" s="20"/>
      <c r="E3470" s="17" t="s">
        <v>10068</v>
      </c>
      <c r="F3470" s="21" t="s">
        <v>41</v>
      </c>
      <c r="G3470" s="21" t="s">
        <v>205</v>
      </c>
      <c r="H3470" s="21" t="s">
        <v>206</v>
      </c>
      <c r="I3470" s="20" t="s">
        <v>10069</v>
      </c>
      <c r="J3470" s="20" t="s">
        <v>30576</v>
      </c>
      <c r="K3470" s="24">
        <v>43497</v>
      </c>
      <c r="L3470" s="19">
        <v>0</v>
      </c>
      <c r="M3470" s="28">
        <v>299.95</v>
      </c>
      <c r="N3470" s="24"/>
    </row>
    <row r="3471" spans="2:14" hidden="1" x14ac:dyDescent="0.25">
      <c r="B3471" s="20">
        <v>28203438</v>
      </c>
      <c r="C3471" s="20"/>
      <c r="D3471" s="20"/>
      <c r="E3471" s="17" t="s">
        <v>10070</v>
      </c>
      <c r="F3471" s="21" t="s">
        <v>41</v>
      </c>
      <c r="G3471" s="21" t="s">
        <v>205</v>
      </c>
      <c r="H3471" s="21" t="s">
        <v>206</v>
      </c>
      <c r="I3471" s="20" t="s">
        <v>10071</v>
      </c>
      <c r="J3471" s="20" t="s">
        <v>30577</v>
      </c>
      <c r="K3471" s="24">
        <v>43497</v>
      </c>
      <c r="L3471" s="19">
        <v>0</v>
      </c>
      <c r="M3471" s="28">
        <v>299.95</v>
      </c>
      <c r="N3471" s="24"/>
    </row>
    <row r="3472" spans="2:14" hidden="1" x14ac:dyDescent="0.25">
      <c r="B3472" s="20">
        <v>28203441</v>
      </c>
      <c r="C3472" s="20"/>
      <c r="D3472" s="20"/>
      <c r="E3472" s="17" t="s">
        <v>10072</v>
      </c>
      <c r="F3472" s="21" t="s">
        <v>41</v>
      </c>
      <c r="G3472" s="21" t="s">
        <v>205</v>
      </c>
      <c r="H3472" s="21" t="s">
        <v>206</v>
      </c>
      <c r="I3472" s="20" t="s">
        <v>10073</v>
      </c>
      <c r="J3472" s="20" t="s">
        <v>30578</v>
      </c>
      <c r="K3472" s="24">
        <v>43497</v>
      </c>
      <c r="L3472" s="19">
        <v>0</v>
      </c>
      <c r="M3472" s="28">
        <v>299.95</v>
      </c>
      <c r="N3472" s="24"/>
    </row>
    <row r="3473" spans="2:14" hidden="1" x14ac:dyDescent="0.25">
      <c r="B3473" s="20">
        <v>28203426</v>
      </c>
      <c r="C3473" s="20"/>
      <c r="D3473" s="20"/>
      <c r="E3473" s="17" t="s">
        <v>10024</v>
      </c>
      <c r="F3473" s="21" t="s">
        <v>41</v>
      </c>
      <c r="G3473" s="21" t="s">
        <v>205</v>
      </c>
      <c r="H3473" s="21" t="s">
        <v>206</v>
      </c>
      <c r="I3473" s="20" t="s">
        <v>10025</v>
      </c>
      <c r="J3473" s="20" t="s">
        <v>30579</v>
      </c>
      <c r="K3473" s="24">
        <v>43497</v>
      </c>
      <c r="L3473" s="19">
        <v>0</v>
      </c>
      <c r="M3473" s="28">
        <v>299.95</v>
      </c>
      <c r="N3473" s="24"/>
    </row>
    <row r="3474" spans="2:14" hidden="1" x14ac:dyDescent="0.25">
      <c r="B3474" s="20">
        <v>28203425</v>
      </c>
      <c r="C3474" s="20"/>
      <c r="D3474" s="20"/>
      <c r="E3474" s="17" t="s">
        <v>10026</v>
      </c>
      <c r="F3474" s="21" t="s">
        <v>41</v>
      </c>
      <c r="G3474" s="21" t="s">
        <v>205</v>
      </c>
      <c r="H3474" s="21" t="s">
        <v>206</v>
      </c>
      <c r="I3474" s="20" t="s">
        <v>10027</v>
      </c>
      <c r="J3474" s="20" t="s">
        <v>30580</v>
      </c>
      <c r="K3474" s="24">
        <v>43497</v>
      </c>
      <c r="L3474" s="19">
        <v>0</v>
      </c>
      <c r="M3474" s="28">
        <v>299.95</v>
      </c>
      <c r="N3474" s="24"/>
    </row>
    <row r="3475" spans="2:14" hidden="1" x14ac:dyDescent="0.25">
      <c r="B3475" s="20">
        <v>28203424</v>
      </c>
      <c r="C3475" s="20"/>
      <c r="D3475" s="20"/>
      <c r="E3475" s="17" t="s">
        <v>10028</v>
      </c>
      <c r="F3475" s="21" t="s">
        <v>41</v>
      </c>
      <c r="G3475" s="21" t="s">
        <v>205</v>
      </c>
      <c r="H3475" s="21" t="s">
        <v>206</v>
      </c>
      <c r="I3475" s="20" t="s">
        <v>10029</v>
      </c>
      <c r="J3475" s="20" t="s">
        <v>30581</v>
      </c>
      <c r="K3475" s="24">
        <v>43497</v>
      </c>
      <c r="L3475" s="19">
        <v>0</v>
      </c>
      <c r="M3475" s="28">
        <v>299.95</v>
      </c>
      <c r="N3475" s="24"/>
    </row>
    <row r="3476" spans="2:14" hidden="1" x14ac:dyDescent="0.25">
      <c r="B3476" s="20">
        <v>28203427</v>
      </c>
      <c r="C3476" s="20"/>
      <c r="D3476" s="20"/>
      <c r="E3476" s="17" t="s">
        <v>10030</v>
      </c>
      <c r="F3476" s="21" t="s">
        <v>41</v>
      </c>
      <c r="G3476" s="21" t="s">
        <v>205</v>
      </c>
      <c r="H3476" s="21" t="s">
        <v>206</v>
      </c>
      <c r="I3476" s="20" t="s">
        <v>10031</v>
      </c>
      <c r="J3476" s="20" t="s">
        <v>30582</v>
      </c>
      <c r="K3476" s="24">
        <v>43497</v>
      </c>
      <c r="L3476" s="19">
        <v>0</v>
      </c>
      <c r="M3476" s="28">
        <v>299.95</v>
      </c>
      <c r="N3476" s="24"/>
    </row>
    <row r="3477" spans="2:14" hidden="1" x14ac:dyDescent="0.25">
      <c r="B3477" s="20">
        <v>28203429</v>
      </c>
      <c r="C3477" s="20"/>
      <c r="D3477" s="20"/>
      <c r="E3477" s="17" t="s">
        <v>10020</v>
      </c>
      <c r="F3477" s="21" t="s">
        <v>41</v>
      </c>
      <c r="G3477" s="21" t="s">
        <v>205</v>
      </c>
      <c r="H3477" s="21" t="s">
        <v>206</v>
      </c>
      <c r="I3477" s="20" t="s">
        <v>10021</v>
      </c>
      <c r="J3477" s="20" t="s">
        <v>30583</v>
      </c>
      <c r="K3477" s="24">
        <v>43497</v>
      </c>
      <c r="L3477" s="19">
        <v>0</v>
      </c>
      <c r="M3477" s="28">
        <v>299.95</v>
      </c>
      <c r="N3477" s="24"/>
    </row>
    <row r="3478" spans="2:14" hidden="1" x14ac:dyDescent="0.25">
      <c r="B3478" s="20">
        <v>28203554</v>
      </c>
      <c r="C3478" s="20"/>
      <c r="D3478" s="20"/>
      <c r="E3478" s="17" t="s">
        <v>10648</v>
      </c>
      <c r="F3478" s="21" t="s">
        <v>41</v>
      </c>
      <c r="G3478" s="21" t="s">
        <v>205</v>
      </c>
      <c r="H3478" s="21" t="s">
        <v>206</v>
      </c>
      <c r="I3478" s="20" t="s">
        <v>10649</v>
      </c>
      <c r="J3478" s="20" t="s">
        <v>30633</v>
      </c>
      <c r="K3478" s="24">
        <v>43617</v>
      </c>
      <c r="L3478" s="19">
        <v>0</v>
      </c>
      <c r="M3478" s="28">
        <v>329.95</v>
      </c>
      <c r="N3478" s="24"/>
    </row>
    <row r="3479" spans="2:14" hidden="1" x14ac:dyDescent="0.25">
      <c r="B3479" s="20">
        <v>28203555</v>
      </c>
      <c r="C3479" s="20"/>
      <c r="D3479" s="20"/>
      <c r="E3479" s="17" t="s">
        <v>10650</v>
      </c>
      <c r="F3479" s="21" t="s">
        <v>41</v>
      </c>
      <c r="G3479" s="21" t="s">
        <v>205</v>
      </c>
      <c r="H3479" s="21" t="s">
        <v>206</v>
      </c>
      <c r="I3479" s="20" t="s">
        <v>10651</v>
      </c>
      <c r="J3479" s="20" t="s">
        <v>30634</v>
      </c>
      <c r="K3479" s="24">
        <v>43617</v>
      </c>
      <c r="L3479" s="19">
        <v>0</v>
      </c>
      <c r="M3479" s="28">
        <v>329.95</v>
      </c>
      <c r="N3479" s="24"/>
    </row>
    <row r="3480" spans="2:14" hidden="1" x14ac:dyDescent="0.25">
      <c r="B3480" s="20">
        <v>28203556</v>
      </c>
      <c r="C3480" s="20"/>
      <c r="D3480" s="20"/>
      <c r="E3480" s="17" t="s">
        <v>10652</v>
      </c>
      <c r="F3480" s="21" t="s">
        <v>41</v>
      </c>
      <c r="G3480" s="21" t="s">
        <v>205</v>
      </c>
      <c r="H3480" s="21" t="s">
        <v>206</v>
      </c>
      <c r="I3480" s="20" t="s">
        <v>10653</v>
      </c>
      <c r="J3480" s="20" t="s">
        <v>30635</v>
      </c>
      <c r="K3480" s="24">
        <v>43617</v>
      </c>
      <c r="L3480" s="19">
        <v>0</v>
      </c>
      <c r="M3480" s="28">
        <v>329.95</v>
      </c>
      <c r="N3480" s="24"/>
    </row>
    <row r="3481" spans="2:14" hidden="1" x14ac:dyDescent="0.25">
      <c r="B3481" s="20">
        <v>28203552</v>
      </c>
      <c r="C3481" s="20"/>
      <c r="D3481" s="20"/>
      <c r="E3481" s="17" t="s">
        <v>10654</v>
      </c>
      <c r="F3481" s="21" t="s">
        <v>41</v>
      </c>
      <c r="G3481" s="21" t="s">
        <v>205</v>
      </c>
      <c r="H3481" s="21" t="s">
        <v>206</v>
      </c>
      <c r="I3481" s="20" t="s">
        <v>10655</v>
      </c>
      <c r="J3481" s="20" t="s">
        <v>30636</v>
      </c>
      <c r="K3481" s="24">
        <v>43617</v>
      </c>
      <c r="L3481" s="19">
        <v>0</v>
      </c>
      <c r="M3481" s="28">
        <v>329.95</v>
      </c>
      <c r="N3481" s="24"/>
    </row>
    <row r="3482" spans="2:14" hidden="1" x14ac:dyDescent="0.25">
      <c r="B3482" s="20">
        <v>28203551</v>
      </c>
      <c r="C3482" s="20"/>
      <c r="D3482" s="20"/>
      <c r="E3482" s="17" t="s">
        <v>10656</v>
      </c>
      <c r="F3482" s="21" t="s">
        <v>41</v>
      </c>
      <c r="G3482" s="21" t="s">
        <v>205</v>
      </c>
      <c r="H3482" s="21" t="s">
        <v>206</v>
      </c>
      <c r="I3482" s="20" t="s">
        <v>10657</v>
      </c>
      <c r="J3482" s="20" t="s">
        <v>30637</v>
      </c>
      <c r="K3482" s="24">
        <v>43617</v>
      </c>
      <c r="L3482" s="19">
        <v>0</v>
      </c>
      <c r="M3482" s="28">
        <v>329.95</v>
      </c>
      <c r="N3482" s="24"/>
    </row>
    <row r="3483" spans="2:14" hidden="1" x14ac:dyDescent="0.25">
      <c r="B3483" s="20">
        <v>28203550</v>
      </c>
      <c r="C3483" s="20"/>
      <c r="D3483" s="20"/>
      <c r="E3483" s="17" t="s">
        <v>10658</v>
      </c>
      <c r="F3483" s="21" t="s">
        <v>41</v>
      </c>
      <c r="G3483" s="21" t="s">
        <v>205</v>
      </c>
      <c r="H3483" s="21" t="s">
        <v>206</v>
      </c>
      <c r="I3483" s="20" t="s">
        <v>10659</v>
      </c>
      <c r="J3483" s="20" t="s">
        <v>30638</v>
      </c>
      <c r="K3483" s="24">
        <v>43617</v>
      </c>
      <c r="L3483" s="19">
        <v>0</v>
      </c>
      <c r="M3483" s="28">
        <v>329.95</v>
      </c>
      <c r="N3483" s="24"/>
    </row>
    <row r="3484" spans="2:14" hidden="1" x14ac:dyDescent="0.25">
      <c r="B3484" s="20">
        <v>28203553</v>
      </c>
      <c r="C3484" s="20"/>
      <c r="D3484" s="20"/>
      <c r="E3484" s="17" t="s">
        <v>10660</v>
      </c>
      <c r="F3484" s="21" t="s">
        <v>41</v>
      </c>
      <c r="G3484" s="21" t="s">
        <v>205</v>
      </c>
      <c r="H3484" s="21" t="s">
        <v>206</v>
      </c>
      <c r="I3484" s="20" t="s">
        <v>10661</v>
      </c>
      <c r="J3484" s="20" t="s">
        <v>30639</v>
      </c>
      <c r="K3484" s="24">
        <v>43617</v>
      </c>
      <c r="L3484" s="19">
        <v>0</v>
      </c>
      <c r="M3484" s="28">
        <v>329.95</v>
      </c>
      <c r="N3484" s="24"/>
    </row>
    <row r="3485" spans="2:14" hidden="1" x14ac:dyDescent="0.25">
      <c r="B3485" s="20">
        <v>28202839</v>
      </c>
      <c r="C3485" s="20"/>
      <c r="D3485" s="20"/>
      <c r="E3485" s="17" t="s">
        <v>9369</v>
      </c>
      <c r="F3485" s="21" t="s">
        <v>41</v>
      </c>
      <c r="G3485" s="21" t="s">
        <v>205</v>
      </c>
      <c r="H3485" s="21" t="s">
        <v>206</v>
      </c>
      <c r="I3485" s="20" t="s">
        <v>9370</v>
      </c>
      <c r="J3485" s="20" t="s">
        <v>30659</v>
      </c>
      <c r="K3485" s="24">
        <v>42069</v>
      </c>
      <c r="L3485" s="19">
        <v>0</v>
      </c>
      <c r="M3485" s="28">
        <v>269.95</v>
      </c>
      <c r="N3485" s="24"/>
    </row>
    <row r="3486" spans="2:14" hidden="1" x14ac:dyDescent="0.25">
      <c r="B3486" s="20">
        <v>28202840</v>
      </c>
      <c r="C3486" s="20"/>
      <c r="D3486" s="20"/>
      <c r="E3486" s="17" t="s">
        <v>9371</v>
      </c>
      <c r="F3486" s="21" t="s">
        <v>41</v>
      </c>
      <c r="G3486" s="21" t="s">
        <v>205</v>
      </c>
      <c r="H3486" s="21" t="s">
        <v>206</v>
      </c>
      <c r="I3486" s="20" t="s">
        <v>9372</v>
      </c>
      <c r="J3486" s="20" t="s">
        <v>30660</v>
      </c>
      <c r="K3486" s="24">
        <v>42069</v>
      </c>
      <c r="L3486" s="19">
        <v>0</v>
      </c>
      <c r="M3486" s="28">
        <v>269.95</v>
      </c>
      <c r="N3486" s="24"/>
    </row>
    <row r="3487" spans="2:14" hidden="1" x14ac:dyDescent="0.25">
      <c r="B3487" s="20">
        <v>28202837</v>
      </c>
      <c r="C3487" s="20"/>
      <c r="D3487" s="20"/>
      <c r="E3487" s="17" t="s">
        <v>9373</v>
      </c>
      <c r="F3487" s="21" t="s">
        <v>41</v>
      </c>
      <c r="G3487" s="21" t="s">
        <v>205</v>
      </c>
      <c r="H3487" s="21" t="s">
        <v>206</v>
      </c>
      <c r="I3487" s="20" t="s">
        <v>9374</v>
      </c>
      <c r="J3487" s="20" t="s">
        <v>30661</v>
      </c>
      <c r="K3487" s="24">
        <v>42069</v>
      </c>
      <c r="L3487" s="19">
        <v>0</v>
      </c>
      <c r="M3487" s="28">
        <v>269.95</v>
      </c>
      <c r="N3487" s="24"/>
    </row>
    <row r="3488" spans="2:14" hidden="1" x14ac:dyDescent="0.25">
      <c r="B3488" s="20">
        <v>28202836</v>
      </c>
      <c r="C3488" s="20"/>
      <c r="D3488" s="20"/>
      <c r="E3488" s="17" t="s">
        <v>9375</v>
      </c>
      <c r="F3488" s="21" t="s">
        <v>41</v>
      </c>
      <c r="G3488" s="21" t="s">
        <v>205</v>
      </c>
      <c r="H3488" s="21" t="s">
        <v>206</v>
      </c>
      <c r="I3488" s="20" t="s">
        <v>9376</v>
      </c>
      <c r="J3488" s="20" t="s">
        <v>30662</v>
      </c>
      <c r="K3488" s="24">
        <v>42069</v>
      </c>
      <c r="L3488" s="19">
        <v>0</v>
      </c>
      <c r="M3488" s="28">
        <v>269.95</v>
      </c>
      <c r="N3488" s="24"/>
    </row>
    <row r="3489" spans="2:14" hidden="1" x14ac:dyDescent="0.25">
      <c r="B3489" s="20">
        <v>28202835</v>
      </c>
      <c r="C3489" s="20"/>
      <c r="D3489" s="20"/>
      <c r="E3489" s="17" t="s">
        <v>9377</v>
      </c>
      <c r="F3489" s="21" t="s">
        <v>41</v>
      </c>
      <c r="G3489" s="21" t="s">
        <v>205</v>
      </c>
      <c r="H3489" s="21" t="s">
        <v>206</v>
      </c>
      <c r="I3489" s="20" t="s">
        <v>9378</v>
      </c>
      <c r="J3489" s="20" t="s">
        <v>30663</v>
      </c>
      <c r="K3489" s="24">
        <v>42069</v>
      </c>
      <c r="L3489" s="19">
        <v>0</v>
      </c>
      <c r="M3489" s="28">
        <v>269.95</v>
      </c>
      <c r="N3489" s="24"/>
    </row>
    <row r="3490" spans="2:14" hidden="1" x14ac:dyDescent="0.25">
      <c r="B3490" s="20">
        <v>28202838</v>
      </c>
      <c r="C3490" s="20"/>
      <c r="D3490" s="20"/>
      <c r="E3490" s="17" t="s">
        <v>9379</v>
      </c>
      <c r="F3490" s="21" t="s">
        <v>41</v>
      </c>
      <c r="G3490" s="21" t="s">
        <v>205</v>
      </c>
      <c r="H3490" s="21" t="s">
        <v>206</v>
      </c>
      <c r="I3490" s="20" t="s">
        <v>9380</v>
      </c>
      <c r="J3490" s="20" t="s">
        <v>30664</v>
      </c>
      <c r="K3490" s="24">
        <v>42069</v>
      </c>
      <c r="L3490" s="19">
        <v>0</v>
      </c>
      <c r="M3490" s="28">
        <v>269.95</v>
      </c>
      <c r="N3490" s="24"/>
    </row>
    <row r="3491" spans="2:14" hidden="1" x14ac:dyDescent="0.25">
      <c r="B3491" s="20">
        <v>28202853</v>
      </c>
      <c r="C3491" s="20"/>
      <c r="D3491" s="20"/>
      <c r="E3491" s="17" t="s">
        <v>9391</v>
      </c>
      <c r="F3491" s="21" t="s">
        <v>41</v>
      </c>
      <c r="G3491" s="21" t="s">
        <v>205</v>
      </c>
      <c r="H3491" s="21" t="s">
        <v>206</v>
      </c>
      <c r="I3491" s="20" t="s">
        <v>9392</v>
      </c>
      <c r="J3491" s="20" t="s">
        <v>30665</v>
      </c>
      <c r="K3491" s="24">
        <v>42069</v>
      </c>
      <c r="L3491" s="19">
        <v>0</v>
      </c>
      <c r="M3491" s="28">
        <v>269.95</v>
      </c>
      <c r="N3491" s="24"/>
    </row>
    <row r="3492" spans="2:14" hidden="1" x14ac:dyDescent="0.25">
      <c r="B3492" s="20">
        <v>28202854</v>
      </c>
      <c r="C3492" s="20"/>
      <c r="D3492" s="20"/>
      <c r="E3492" s="17" t="s">
        <v>9393</v>
      </c>
      <c r="F3492" s="21" t="s">
        <v>41</v>
      </c>
      <c r="G3492" s="21" t="s">
        <v>205</v>
      </c>
      <c r="H3492" s="21" t="s">
        <v>206</v>
      </c>
      <c r="I3492" s="20" t="s">
        <v>9394</v>
      </c>
      <c r="J3492" s="20" t="s">
        <v>30666</v>
      </c>
      <c r="K3492" s="24">
        <v>42069</v>
      </c>
      <c r="L3492" s="19">
        <v>0</v>
      </c>
      <c r="M3492" s="28">
        <v>269.95</v>
      </c>
      <c r="N3492" s="24"/>
    </row>
    <row r="3493" spans="2:14" hidden="1" x14ac:dyDescent="0.25">
      <c r="B3493" s="20">
        <v>28202851</v>
      </c>
      <c r="C3493" s="20"/>
      <c r="D3493" s="20"/>
      <c r="E3493" s="17" t="s">
        <v>9395</v>
      </c>
      <c r="F3493" s="21" t="s">
        <v>41</v>
      </c>
      <c r="G3493" s="21" t="s">
        <v>205</v>
      </c>
      <c r="H3493" s="21" t="s">
        <v>206</v>
      </c>
      <c r="I3493" s="20" t="s">
        <v>9396</v>
      </c>
      <c r="J3493" s="20" t="s">
        <v>30667</v>
      </c>
      <c r="K3493" s="24">
        <v>42069</v>
      </c>
      <c r="L3493" s="19">
        <v>0</v>
      </c>
      <c r="M3493" s="28">
        <v>269.95</v>
      </c>
      <c r="N3493" s="24"/>
    </row>
    <row r="3494" spans="2:14" hidden="1" x14ac:dyDescent="0.25">
      <c r="B3494" s="20">
        <v>28202850</v>
      </c>
      <c r="C3494" s="20"/>
      <c r="D3494" s="20"/>
      <c r="E3494" s="17" t="s">
        <v>9397</v>
      </c>
      <c r="F3494" s="21" t="s">
        <v>41</v>
      </c>
      <c r="G3494" s="21" t="s">
        <v>205</v>
      </c>
      <c r="H3494" s="21" t="s">
        <v>206</v>
      </c>
      <c r="I3494" s="20" t="s">
        <v>9398</v>
      </c>
      <c r="J3494" s="20" t="s">
        <v>30668</v>
      </c>
      <c r="K3494" s="24">
        <v>42069</v>
      </c>
      <c r="L3494" s="19">
        <v>0</v>
      </c>
      <c r="M3494" s="28">
        <v>269.95</v>
      </c>
      <c r="N3494" s="24"/>
    </row>
    <row r="3495" spans="2:14" hidden="1" x14ac:dyDescent="0.25">
      <c r="B3495" s="20">
        <v>28202849</v>
      </c>
      <c r="C3495" s="20"/>
      <c r="D3495" s="20"/>
      <c r="E3495" s="17" t="s">
        <v>9399</v>
      </c>
      <c r="F3495" s="21" t="s">
        <v>41</v>
      </c>
      <c r="G3495" s="21" t="s">
        <v>205</v>
      </c>
      <c r="H3495" s="21" t="s">
        <v>206</v>
      </c>
      <c r="I3495" s="20" t="s">
        <v>9400</v>
      </c>
      <c r="J3495" s="20" t="s">
        <v>30669</v>
      </c>
      <c r="K3495" s="24">
        <v>42069</v>
      </c>
      <c r="L3495" s="19">
        <v>0</v>
      </c>
      <c r="M3495" s="28">
        <v>269.95</v>
      </c>
      <c r="N3495" s="24"/>
    </row>
    <row r="3496" spans="2:14" hidden="1" x14ac:dyDescent="0.25">
      <c r="B3496" s="20">
        <v>28202852</v>
      </c>
      <c r="C3496" s="20"/>
      <c r="D3496" s="20"/>
      <c r="E3496" s="17" t="s">
        <v>9401</v>
      </c>
      <c r="F3496" s="21" t="s">
        <v>41</v>
      </c>
      <c r="G3496" s="21" t="s">
        <v>205</v>
      </c>
      <c r="H3496" s="21" t="s">
        <v>206</v>
      </c>
      <c r="I3496" s="20" t="s">
        <v>9402</v>
      </c>
      <c r="J3496" s="20" t="s">
        <v>30670</v>
      </c>
      <c r="K3496" s="24">
        <v>42069</v>
      </c>
      <c r="L3496" s="19">
        <v>0</v>
      </c>
      <c r="M3496" s="28">
        <v>269.95</v>
      </c>
      <c r="N3496" s="24"/>
    </row>
    <row r="3497" spans="2:14" hidden="1" x14ac:dyDescent="0.25">
      <c r="B3497" s="20">
        <v>28202846</v>
      </c>
      <c r="C3497" s="20"/>
      <c r="D3497" s="20"/>
      <c r="E3497" s="17" t="s">
        <v>9381</v>
      </c>
      <c r="F3497" s="21" t="s">
        <v>41</v>
      </c>
      <c r="G3497" s="21" t="s">
        <v>205</v>
      </c>
      <c r="H3497" s="21" t="s">
        <v>206</v>
      </c>
      <c r="I3497" s="20" t="s">
        <v>9382</v>
      </c>
      <c r="J3497" s="20" t="s">
        <v>30671</v>
      </c>
      <c r="K3497" s="24">
        <v>42069</v>
      </c>
      <c r="L3497" s="19">
        <v>0</v>
      </c>
      <c r="M3497" s="28">
        <v>269.95</v>
      </c>
      <c r="N3497" s="24"/>
    </row>
    <row r="3498" spans="2:14" hidden="1" x14ac:dyDescent="0.25">
      <c r="B3498" s="20">
        <v>28202847</v>
      </c>
      <c r="C3498" s="20"/>
      <c r="D3498" s="20"/>
      <c r="E3498" s="17" t="s">
        <v>9383</v>
      </c>
      <c r="F3498" s="21" t="s">
        <v>41</v>
      </c>
      <c r="G3498" s="21" t="s">
        <v>205</v>
      </c>
      <c r="H3498" s="21" t="s">
        <v>206</v>
      </c>
      <c r="I3498" s="20" t="s">
        <v>9384</v>
      </c>
      <c r="J3498" s="20" t="s">
        <v>30672</v>
      </c>
      <c r="K3498" s="24">
        <v>42069</v>
      </c>
      <c r="L3498" s="19">
        <v>0</v>
      </c>
      <c r="M3498" s="28">
        <v>269.95</v>
      </c>
      <c r="N3498" s="24"/>
    </row>
    <row r="3499" spans="2:14" hidden="1" x14ac:dyDescent="0.25">
      <c r="B3499" s="20">
        <v>28202845</v>
      </c>
      <c r="C3499" s="20"/>
      <c r="D3499" s="20"/>
      <c r="E3499" s="17" t="s">
        <v>9389</v>
      </c>
      <c r="F3499" s="21" t="s">
        <v>41</v>
      </c>
      <c r="G3499" s="21" t="s">
        <v>205</v>
      </c>
      <c r="H3499" s="21" t="s">
        <v>206</v>
      </c>
      <c r="I3499" s="20" t="s">
        <v>9390</v>
      </c>
      <c r="J3499" s="20" t="s">
        <v>30674</v>
      </c>
      <c r="K3499" s="24">
        <v>42069</v>
      </c>
      <c r="L3499" s="19">
        <v>0</v>
      </c>
      <c r="M3499" s="28">
        <v>269.95</v>
      </c>
      <c r="N3499" s="24"/>
    </row>
    <row r="3500" spans="2:14" hidden="1" x14ac:dyDescent="0.25">
      <c r="B3500" s="20">
        <v>28202888</v>
      </c>
      <c r="C3500" s="20"/>
      <c r="D3500" s="20"/>
      <c r="E3500" s="17" t="s">
        <v>10489</v>
      </c>
      <c r="F3500" s="21" t="s">
        <v>41</v>
      </c>
      <c r="G3500" s="21" t="s">
        <v>205</v>
      </c>
      <c r="H3500" s="21" t="s">
        <v>206</v>
      </c>
      <c r="I3500" s="20" t="s">
        <v>10490</v>
      </c>
      <c r="J3500" s="20" t="s">
        <v>30675</v>
      </c>
      <c r="K3500" s="24">
        <v>42069</v>
      </c>
      <c r="L3500" s="19">
        <v>0</v>
      </c>
      <c r="M3500" s="28">
        <v>379.95</v>
      </c>
      <c r="N3500" s="24"/>
    </row>
    <row r="3501" spans="2:14" hidden="1" x14ac:dyDescent="0.25">
      <c r="B3501" s="20">
        <v>28202889</v>
      </c>
      <c r="C3501" s="20"/>
      <c r="D3501" s="20"/>
      <c r="E3501" s="17" t="s">
        <v>10491</v>
      </c>
      <c r="F3501" s="21" t="s">
        <v>41</v>
      </c>
      <c r="G3501" s="21" t="s">
        <v>205</v>
      </c>
      <c r="H3501" s="21" t="s">
        <v>206</v>
      </c>
      <c r="I3501" s="20" t="s">
        <v>10492</v>
      </c>
      <c r="J3501" s="20" t="s">
        <v>30676</v>
      </c>
      <c r="K3501" s="24">
        <v>42069</v>
      </c>
      <c r="L3501" s="19">
        <v>0</v>
      </c>
      <c r="M3501" s="28">
        <v>379.95</v>
      </c>
      <c r="N3501" s="24"/>
    </row>
    <row r="3502" spans="2:14" hidden="1" x14ac:dyDescent="0.25">
      <c r="B3502" s="20">
        <v>28202890</v>
      </c>
      <c r="C3502" s="20"/>
      <c r="D3502" s="20"/>
      <c r="E3502" s="17" t="s">
        <v>10493</v>
      </c>
      <c r="F3502" s="21" t="s">
        <v>41</v>
      </c>
      <c r="G3502" s="21" t="s">
        <v>205</v>
      </c>
      <c r="H3502" s="21" t="s">
        <v>206</v>
      </c>
      <c r="I3502" s="20" t="s">
        <v>10494</v>
      </c>
      <c r="J3502" s="20" t="s">
        <v>30677</v>
      </c>
      <c r="K3502" s="24">
        <v>42069</v>
      </c>
      <c r="L3502" s="19">
        <v>0</v>
      </c>
      <c r="M3502" s="28">
        <v>379.95</v>
      </c>
      <c r="N3502" s="24"/>
    </row>
    <row r="3503" spans="2:14" hidden="1" x14ac:dyDescent="0.25">
      <c r="B3503" s="20">
        <v>28202886</v>
      </c>
      <c r="C3503" s="20"/>
      <c r="D3503" s="20"/>
      <c r="E3503" s="17" t="s">
        <v>10495</v>
      </c>
      <c r="F3503" s="21" t="s">
        <v>41</v>
      </c>
      <c r="G3503" s="21" t="s">
        <v>205</v>
      </c>
      <c r="H3503" s="21" t="s">
        <v>206</v>
      </c>
      <c r="I3503" s="20" t="s">
        <v>10496</v>
      </c>
      <c r="J3503" s="20" t="s">
        <v>30678</v>
      </c>
      <c r="K3503" s="24">
        <v>42069</v>
      </c>
      <c r="L3503" s="19">
        <v>0</v>
      </c>
      <c r="M3503" s="28">
        <v>379.95</v>
      </c>
      <c r="N3503" s="24"/>
    </row>
    <row r="3504" spans="2:14" hidden="1" x14ac:dyDescent="0.25">
      <c r="B3504" s="20">
        <v>28202885</v>
      </c>
      <c r="C3504" s="20"/>
      <c r="D3504" s="20"/>
      <c r="E3504" s="17" t="s">
        <v>10497</v>
      </c>
      <c r="F3504" s="21" t="s">
        <v>41</v>
      </c>
      <c r="G3504" s="21" t="s">
        <v>205</v>
      </c>
      <c r="H3504" s="21" t="s">
        <v>206</v>
      </c>
      <c r="I3504" s="20" t="s">
        <v>10498</v>
      </c>
      <c r="J3504" s="20" t="s">
        <v>30679</v>
      </c>
      <c r="K3504" s="24">
        <v>42069</v>
      </c>
      <c r="L3504" s="19">
        <v>0</v>
      </c>
      <c r="M3504" s="28">
        <v>379.95</v>
      </c>
      <c r="N3504" s="24"/>
    </row>
    <row r="3505" spans="1:14" hidden="1" x14ac:dyDescent="0.25">
      <c r="B3505" s="20">
        <v>28202884</v>
      </c>
      <c r="C3505" s="20"/>
      <c r="D3505" s="20"/>
      <c r="E3505" s="17" t="s">
        <v>10499</v>
      </c>
      <c r="F3505" s="21" t="s">
        <v>41</v>
      </c>
      <c r="G3505" s="21" t="s">
        <v>205</v>
      </c>
      <c r="H3505" s="21" t="s">
        <v>206</v>
      </c>
      <c r="I3505" s="20" t="s">
        <v>10500</v>
      </c>
      <c r="J3505" s="20" t="s">
        <v>30680</v>
      </c>
      <c r="K3505" s="24">
        <v>42069</v>
      </c>
      <c r="L3505" s="19">
        <v>0</v>
      </c>
      <c r="M3505" s="28">
        <v>379.95</v>
      </c>
      <c r="N3505" s="24"/>
    </row>
    <row r="3506" spans="1:14" hidden="1" x14ac:dyDescent="0.25">
      <c r="B3506" s="20">
        <v>28202887</v>
      </c>
      <c r="C3506" s="20"/>
      <c r="D3506" s="20"/>
      <c r="E3506" s="17" t="s">
        <v>10501</v>
      </c>
      <c r="F3506" s="21" t="s">
        <v>41</v>
      </c>
      <c r="G3506" s="21" t="s">
        <v>205</v>
      </c>
      <c r="H3506" s="21" t="s">
        <v>206</v>
      </c>
      <c r="I3506" s="20" t="s">
        <v>10502</v>
      </c>
      <c r="J3506" s="20" t="s">
        <v>30681</v>
      </c>
      <c r="K3506" s="24">
        <v>42069</v>
      </c>
      <c r="L3506" s="19">
        <v>0</v>
      </c>
      <c r="M3506" s="28">
        <v>379.95</v>
      </c>
      <c r="N3506" s="24"/>
    </row>
    <row r="3507" spans="1:14" hidden="1" x14ac:dyDescent="0.25">
      <c r="B3507" s="20">
        <v>28202895</v>
      </c>
      <c r="C3507" s="20"/>
      <c r="D3507" s="20"/>
      <c r="E3507" s="17" t="s">
        <v>10476</v>
      </c>
      <c r="F3507" s="21" t="s">
        <v>41</v>
      </c>
      <c r="G3507" s="21" t="s">
        <v>205</v>
      </c>
      <c r="H3507" s="21" t="s">
        <v>206</v>
      </c>
      <c r="I3507" s="20" t="s">
        <v>10477</v>
      </c>
      <c r="J3507" s="20" t="s">
        <v>30682</v>
      </c>
      <c r="K3507" s="24">
        <v>42069</v>
      </c>
      <c r="L3507" s="19">
        <v>0</v>
      </c>
      <c r="M3507" s="28">
        <v>379.95</v>
      </c>
      <c r="N3507" s="24"/>
    </row>
    <row r="3508" spans="1:14" hidden="1" x14ac:dyDescent="0.25">
      <c r="B3508" s="20">
        <v>28202896</v>
      </c>
      <c r="C3508" s="20"/>
      <c r="D3508" s="20"/>
      <c r="E3508" s="17" t="s">
        <v>10478</v>
      </c>
      <c r="F3508" s="21" t="s">
        <v>41</v>
      </c>
      <c r="G3508" s="21" t="s">
        <v>205</v>
      </c>
      <c r="H3508" s="21" t="s">
        <v>206</v>
      </c>
      <c r="I3508" s="20" t="s">
        <v>10479</v>
      </c>
      <c r="J3508" s="20" t="s">
        <v>30683</v>
      </c>
      <c r="K3508" s="24">
        <v>42069</v>
      </c>
      <c r="L3508" s="19">
        <v>0</v>
      </c>
      <c r="M3508" s="28">
        <v>379.95</v>
      </c>
      <c r="N3508" s="24"/>
    </row>
    <row r="3509" spans="1:14" hidden="1" x14ac:dyDescent="0.25">
      <c r="B3509" s="20">
        <v>28202893</v>
      </c>
      <c r="C3509" s="20"/>
      <c r="D3509" s="20"/>
      <c r="E3509" s="17" t="s">
        <v>10480</v>
      </c>
      <c r="F3509" s="21" t="s">
        <v>41</v>
      </c>
      <c r="G3509" s="21" t="s">
        <v>205</v>
      </c>
      <c r="H3509" s="21" t="s">
        <v>206</v>
      </c>
      <c r="I3509" s="20" t="s">
        <v>10481</v>
      </c>
      <c r="J3509" s="20" t="s">
        <v>30684</v>
      </c>
      <c r="K3509" s="24">
        <v>42069</v>
      </c>
      <c r="L3509" s="19">
        <v>0</v>
      </c>
      <c r="M3509" s="28">
        <v>379.95</v>
      </c>
      <c r="N3509" s="24"/>
    </row>
    <row r="3510" spans="1:14" hidden="1" x14ac:dyDescent="0.25">
      <c r="B3510" s="20">
        <v>28202892</v>
      </c>
      <c r="C3510" s="20"/>
      <c r="D3510" s="20"/>
      <c r="E3510" s="17" t="s">
        <v>10483</v>
      </c>
      <c r="F3510" s="21" t="s">
        <v>41</v>
      </c>
      <c r="G3510" s="21" t="s">
        <v>205</v>
      </c>
      <c r="H3510" s="21" t="s">
        <v>206</v>
      </c>
      <c r="I3510" s="20" t="s">
        <v>10484</v>
      </c>
      <c r="J3510" s="20" t="s">
        <v>10482</v>
      </c>
      <c r="K3510" s="24">
        <v>42069</v>
      </c>
      <c r="L3510" s="19">
        <v>0</v>
      </c>
      <c r="M3510" s="28">
        <v>379.95</v>
      </c>
      <c r="N3510" s="24"/>
    </row>
    <row r="3511" spans="1:14" hidden="1" x14ac:dyDescent="0.25">
      <c r="B3511" s="20">
        <v>28202891</v>
      </c>
      <c r="C3511" s="20"/>
      <c r="D3511" s="20"/>
      <c r="E3511" s="17" t="s">
        <v>10485</v>
      </c>
      <c r="F3511" s="21" t="s">
        <v>41</v>
      </c>
      <c r="G3511" s="21" t="s">
        <v>205</v>
      </c>
      <c r="H3511" s="21" t="s">
        <v>206</v>
      </c>
      <c r="I3511" s="20" t="s">
        <v>10486</v>
      </c>
      <c r="J3511" s="20" t="s">
        <v>30685</v>
      </c>
      <c r="K3511" s="24">
        <v>42069</v>
      </c>
      <c r="L3511" s="19">
        <v>0</v>
      </c>
      <c r="M3511" s="28">
        <v>379.95</v>
      </c>
      <c r="N3511" s="24"/>
    </row>
    <row r="3512" spans="1:14" hidden="1" x14ac:dyDescent="0.25">
      <c r="B3512" s="20">
        <v>28202894</v>
      </c>
      <c r="C3512" s="20"/>
      <c r="D3512" s="20"/>
      <c r="E3512" s="17" t="s">
        <v>10487</v>
      </c>
      <c r="F3512" s="21" t="s">
        <v>41</v>
      </c>
      <c r="G3512" s="21" t="s">
        <v>205</v>
      </c>
      <c r="H3512" s="21" t="s">
        <v>206</v>
      </c>
      <c r="I3512" s="20" t="s">
        <v>10488</v>
      </c>
      <c r="J3512" s="20" t="s">
        <v>30686</v>
      </c>
      <c r="K3512" s="24">
        <v>42069</v>
      </c>
      <c r="L3512" s="19">
        <v>0</v>
      </c>
      <c r="M3512" s="28">
        <v>379.95</v>
      </c>
      <c r="N3512" s="24"/>
    </row>
    <row r="3513" spans="1:14" hidden="1" x14ac:dyDescent="0.25">
      <c r="A3513" s="17" t="s">
        <v>30687</v>
      </c>
      <c r="B3513" s="20">
        <v>28203242</v>
      </c>
      <c r="C3513" s="20"/>
      <c r="D3513" s="20"/>
      <c r="E3513" s="17" t="s">
        <v>10364</v>
      </c>
      <c r="F3513" s="21" t="s">
        <v>41</v>
      </c>
      <c r="G3513" s="21" t="s">
        <v>205</v>
      </c>
      <c r="H3513" s="21" t="s">
        <v>206</v>
      </c>
      <c r="I3513" s="20" t="s">
        <v>10365</v>
      </c>
      <c r="J3513" s="20" t="s">
        <v>30688</v>
      </c>
      <c r="K3513" s="24">
        <v>42513</v>
      </c>
      <c r="L3513" s="19">
        <v>0</v>
      </c>
      <c r="M3513" s="28">
        <v>239.95</v>
      </c>
      <c r="N3513" s="24"/>
    </row>
    <row r="3514" spans="1:14" hidden="1" x14ac:dyDescent="0.25">
      <c r="A3514" s="17" t="s">
        <v>30689</v>
      </c>
      <c r="B3514" s="20">
        <v>28203243</v>
      </c>
      <c r="C3514" s="20"/>
      <c r="D3514" s="20"/>
      <c r="E3514" s="17" t="s">
        <v>10366</v>
      </c>
      <c r="F3514" s="21" t="s">
        <v>41</v>
      </c>
      <c r="G3514" s="21" t="s">
        <v>205</v>
      </c>
      <c r="H3514" s="21" t="s">
        <v>206</v>
      </c>
      <c r="I3514" s="20" t="s">
        <v>10367</v>
      </c>
      <c r="J3514" s="20" t="s">
        <v>30690</v>
      </c>
      <c r="K3514" s="24">
        <v>42513</v>
      </c>
      <c r="L3514" s="19">
        <v>0</v>
      </c>
      <c r="M3514" s="28">
        <v>239.95</v>
      </c>
      <c r="N3514" s="24"/>
    </row>
    <row r="3515" spans="1:14" hidden="1" x14ac:dyDescent="0.25">
      <c r="A3515" s="17" t="s">
        <v>30691</v>
      </c>
      <c r="B3515" s="20">
        <v>28203244</v>
      </c>
      <c r="C3515" s="20"/>
      <c r="D3515" s="20"/>
      <c r="E3515" s="17" t="s">
        <v>10368</v>
      </c>
      <c r="F3515" s="21" t="s">
        <v>41</v>
      </c>
      <c r="G3515" s="21" t="s">
        <v>205</v>
      </c>
      <c r="H3515" s="21" t="s">
        <v>206</v>
      </c>
      <c r="I3515" s="20" t="s">
        <v>10369</v>
      </c>
      <c r="J3515" s="20" t="s">
        <v>30692</v>
      </c>
      <c r="K3515" s="24">
        <v>42513</v>
      </c>
      <c r="L3515" s="19">
        <v>0</v>
      </c>
      <c r="M3515" s="28">
        <v>239.95</v>
      </c>
      <c r="N3515" s="24"/>
    </row>
    <row r="3516" spans="1:14" hidden="1" x14ac:dyDescent="0.25">
      <c r="A3516" s="17" t="s">
        <v>30693</v>
      </c>
      <c r="B3516" s="20">
        <v>28203240</v>
      </c>
      <c r="C3516" s="20"/>
      <c r="D3516" s="20"/>
      <c r="E3516" s="17" t="s">
        <v>10370</v>
      </c>
      <c r="F3516" s="21" t="s">
        <v>41</v>
      </c>
      <c r="G3516" s="21" t="s">
        <v>205</v>
      </c>
      <c r="H3516" s="21" t="s">
        <v>206</v>
      </c>
      <c r="I3516" s="20" t="s">
        <v>10371</v>
      </c>
      <c r="J3516" s="20" t="s">
        <v>30694</v>
      </c>
      <c r="K3516" s="24">
        <v>42513</v>
      </c>
      <c r="L3516" s="19">
        <v>0</v>
      </c>
      <c r="M3516" s="28">
        <v>239.95</v>
      </c>
      <c r="N3516" s="24"/>
    </row>
    <row r="3517" spans="1:14" hidden="1" x14ac:dyDescent="0.25">
      <c r="B3517" s="20">
        <v>28203239</v>
      </c>
      <c r="C3517" s="20"/>
      <c r="D3517" s="20"/>
      <c r="E3517" s="17" t="s">
        <v>10372</v>
      </c>
      <c r="F3517" s="21" t="s">
        <v>41</v>
      </c>
      <c r="G3517" s="21" t="s">
        <v>205</v>
      </c>
      <c r="H3517" s="21" t="s">
        <v>206</v>
      </c>
      <c r="I3517" s="20" t="s">
        <v>10373</v>
      </c>
      <c r="J3517" s="20" t="s">
        <v>30695</v>
      </c>
      <c r="K3517" s="24">
        <v>42513</v>
      </c>
      <c r="L3517" s="19">
        <v>0</v>
      </c>
      <c r="M3517" s="28">
        <v>239.95</v>
      </c>
      <c r="N3517" s="24"/>
    </row>
    <row r="3518" spans="1:14" hidden="1" x14ac:dyDescent="0.25">
      <c r="B3518" s="20">
        <v>28203238</v>
      </c>
      <c r="C3518" s="20"/>
      <c r="D3518" s="20"/>
      <c r="E3518" s="17" t="s">
        <v>10374</v>
      </c>
      <c r="F3518" s="21" t="s">
        <v>41</v>
      </c>
      <c r="G3518" s="21" t="s">
        <v>205</v>
      </c>
      <c r="H3518" s="21" t="s">
        <v>206</v>
      </c>
      <c r="I3518" s="20" t="s">
        <v>10375</v>
      </c>
      <c r="J3518" s="20" t="s">
        <v>30696</v>
      </c>
      <c r="K3518" s="24">
        <v>42513</v>
      </c>
      <c r="L3518" s="19">
        <v>0</v>
      </c>
      <c r="M3518" s="28">
        <v>239.95</v>
      </c>
      <c r="N3518" s="24"/>
    </row>
    <row r="3519" spans="1:14" hidden="1" x14ac:dyDescent="0.25">
      <c r="B3519" s="20">
        <v>28203241</v>
      </c>
      <c r="C3519" s="20"/>
      <c r="D3519" s="20"/>
      <c r="E3519" s="17" t="s">
        <v>10376</v>
      </c>
      <c r="F3519" s="21" t="s">
        <v>41</v>
      </c>
      <c r="G3519" s="21" t="s">
        <v>205</v>
      </c>
      <c r="H3519" s="21" t="s">
        <v>206</v>
      </c>
      <c r="I3519" s="20" t="s">
        <v>10377</v>
      </c>
      <c r="J3519" s="20" t="s">
        <v>30697</v>
      </c>
      <c r="K3519" s="24">
        <v>42513</v>
      </c>
      <c r="L3519" s="19">
        <v>0</v>
      </c>
      <c r="M3519" s="28">
        <v>239.95</v>
      </c>
      <c r="N3519" s="24"/>
    </row>
    <row r="3520" spans="1:14" hidden="1" x14ac:dyDescent="0.25">
      <c r="B3520" s="20">
        <v>28203256</v>
      </c>
      <c r="C3520" s="20"/>
      <c r="D3520" s="20"/>
      <c r="E3520" s="17" t="s">
        <v>10392</v>
      </c>
      <c r="F3520" s="21" t="s">
        <v>41</v>
      </c>
      <c r="G3520" s="21" t="s">
        <v>205</v>
      </c>
      <c r="H3520" s="21" t="s">
        <v>206</v>
      </c>
      <c r="I3520" s="20" t="s">
        <v>10393</v>
      </c>
      <c r="J3520" s="20" t="s">
        <v>30698</v>
      </c>
      <c r="K3520" s="24">
        <v>42513</v>
      </c>
      <c r="L3520" s="19">
        <v>0</v>
      </c>
      <c r="M3520" s="28">
        <v>239.95</v>
      </c>
      <c r="N3520" s="24"/>
    </row>
    <row r="3521" spans="1:14" hidden="1" x14ac:dyDescent="0.25">
      <c r="A3521" s="17" t="s">
        <v>30699</v>
      </c>
      <c r="B3521" s="20">
        <v>28203257</v>
      </c>
      <c r="C3521" s="20"/>
      <c r="D3521" s="20"/>
      <c r="E3521" s="17" t="s">
        <v>10394</v>
      </c>
      <c r="F3521" s="21" t="s">
        <v>41</v>
      </c>
      <c r="G3521" s="21" t="s">
        <v>205</v>
      </c>
      <c r="H3521" s="21" t="s">
        <v>206</v>
      </c>
      <c r="I3521" s="20" t="s">
        <v>10395</v>
      </c>
      <c r="J3521" s="20" t="s">
        <v>30700</v>
      </c>
      <c r="K3521" s="24">
        <v>42513</v>
      </c>
      <c r="L3521" s="19">
        <v>0</v>
      </c>
      <c r="M3521" s="28">
        <v>239.95</v>
      </c>
      <c r="N3521" s="24"/>
    </row>
    <row r="3522" spans="1:14" hidden="1" x14ac:dyDescent="0.25">
      <c r="A3522" s="17" t="s">
        <v>30701</v>
      </c>
      <c r="B3522" s="20">
        <v>28203258</v>
      </c>
      <c r="C3522" s="20"/>
      <c r="D3522" s="20"/>
      <c r="E3522" s="17" t="s">
        <v>10396</v>
      </c>
      <c r="F3522" s="21" t="s">
        <v>41</v>
      </c>
      <c r="G3522" s="21" t="s">
        <v>205</v>
      </c>
      <c r="H3522" s="21" t="s">
        <v>206</v>
      </c>
      <c r="I3522" s="20" t="s">
        <v>10397</v>
      </c>
      <c r="J3522" s="20" t="s">
        <v>30702</v>
      </c>
      <c r="K3522" s="24">
        <v>42513</v>
      </c>
      <c r="L3522" s="19">
        <v>0</v>
      </c>
      <c r="M3522" s="28">
        <v>239.95</v>
      </c>
      <c r="N3522" s="24"/>
    </row>
    <row r="3523" spans="1:14" hidden="1" x14ac:dyDescent="0.25">
      <c r="B3523" s="20">
        <v>28203254</v>
      </c>
      <c r="C3523" s="20"/>
      <c r="D3523" s="20"/>
      <c r="E3523" s="17" t="s">
        <v>10398</v>
      </c>
      <c r="F3523" s="21" t="s">
        <v>41</v>
      </c>
      <c r="G3523" s="21" t="s">
        <v>205</v>
      </c>
      <c r="H3523" s="21" t="s">
        <v>206</v>
      </c>
      <c r="I3523" s="20" t="s">
        <v>10399</v>
      </c>
      <c r="J3523" s="20" t="s">
        <v>30703</v>
      </c>
      <c r="K3523" s="24">
        <v>42513</v>
      </c>
      <c r="L3523" s="19">
        <v>0</v>
      </c>
      <c r="M3523" s="28">
        <v>239.95</v>
      </c>
      <c r="N3523" s="24"/>
    </row>
    <row r="3524" spans="1:14" hidden="1" x14ac:dyDescent="0.25">
      <c r="B3524" s="20">
        <v>28203253</v>
      </c>
      <c r="C3524" s="20"/>
      <c r="D3524" s="20"/>
      <c r="E3524" s="17" t="s">
        <v>10400</v>
      </c>
      <c r="F3524" s="21" t="s">
        <v>41</v>
      </c>
      <c r="G3524" s="21" t="s">
        <v>205</v>
      </c>
      <c r="H3524" s="21" t="s">
        <v>206</v>
      </c>
      <c r="I3524" s="20" t="s">
        <v>10401</v>
      </c>
      <c r="J3524" s="20" t="s">
        <v>30704</v>
      </c>
      <c r="K3524" s="24">
        <v>42513</v>
      </c>
      <c r="L3524" s="19">
        <v>0</v>
      </c>
      <c r="M3524" s="28">
        <v>239.95</v>
      </c>
      <c r="N3524" s="24"/>
    </row>
    <row r="3525" spans="1:14" hidden="1" x14ac:dyDescent="0.25">
      <c r="B3525" s="20">
        <v>28203252</v>
      </c>
      <c r="C3525" s="20"/>
      <c r="D3525" s="20"/>
      <c r="E3525" s="17" t="s">
        <v>10402</v>
      </c>
      <c r="F3525" s="21" t="s">
        <v>41</v>
      </c>
      <c r="G3525" s="21" t="s">
        <v>205</v>
      </c>
      <c r="H3525" s="21" t="s">
        <v>206</v>
      </c>
      <c r="I3525" s="20" t="s">
        <v>10403</v>
      </c>
      <c r="J3525" s="20" t="s">
        <v>30705</v>
      </c>
      <c r="K3525" s="24">
        <v>42513</v>
      </c>
      <c r="L3525" s="19">
        <v>0</v>
      </c>
      <c r="M3525" s="28">
        <v>239.95</v>
      </c>
      <c r="N3525" s="24"/>
    </row>
    <row r="3526" spans="1:14" hidden="1" x14ac:dyDescent="0.25">
      <c r="B3526" s="20">
        <v>28203255</v>
      </c>
      <c r="C3526" s="20"/>
      <c r="D3526" s="20"/>
      <c r="E3526" s="17" t="s">
        <v>10404</v>
      </c>
      <c r="F3526" s="21" t="s">
        <v>41</v>
      </c>
      <c r="G3526" s="21" t="s">
        <v>205</v>
      </c>
      <c r="H3526" s="21" t="s">
        <v>206</v>
      </c>
      <c r="I3526" s="20" t="s">
        <v>10405</v>
      </c>
      <c r="J3526" s="20" t="s">
        <v>30706</v>
      </c>
      <c r="K3526" s="24">
        <v>42513</v>
      </c>
      <c r="L3526" s="19">
        <v>0</v>
      </c>
      <c r="M3526" s="28">
        <v>239.95</v>
      </c>
      <c r="N3526" s="24"/>
    </row>
    <row r="3527" spans="1:14" hidden="1" x14ac:dyDescent="0.25">
      <c r="A3527" s="17" t="s">
        <v>30707</v>
      </c>
      <c r="B3527" s="20">
        <v>28203249</v>
      </c>
      <c r="C3527" s="20"/>
      <c r="D3527" s="20"/>
      <c r="E3527" s="17" t="s">
        <v>10378</v>
      </c>
      <c r="F3527" s="21" t="s">
        <v>41</v>
      </c>
      <c r="G3527" s="21" t="s">
        <v>205</v>
      </c>
      <c r="H3527" s="21" t="s">
        <v>206</v>
      </c>
      <c r="I3527" s="20" t="s">
        <v>10379</v>
      </c>
      <c r="J3527" s="20" t="s">
        <v>30708</v>
      </c>
      <c r="K3527" s="24">
        <v>42513</v>
      </c>
      <c r="L3527" s="19">
        <v>0</v>
      </c>
      <c r="M3527" s="28">
        <v>239.95</v>
      </c>
      <c r="N3527" s="24"/>
    </row>
    <row r="3528" spans="1:14" hidden="1" x14ac:dyDescent="0.25">
      <c r="A3528" s="17" t="s">
        <v>30709</v>
      </c>
      <c r="B3528" s="20">
        <v>28203250</v>
      </c>
      <c r="C3528" s="20"/>
      <c r="D3528" s="20"/>
      <c r="E3528" s="17" t="s">
        <v>10380</v>
      </c>
      <c r="F3528" s="21" t="s">
        <v>41</v>
      </c>
      <c r="G3528" s="21" t="s">
        <v>205</v>
      </c>
      <c r="H3528" s="21" t="s">
        <v>206</v>
      </c>
      <c r="I3528" s="20" t="s">
        <v>10381</v>
      </c>
      <c r="J3528" s="20" t="s">
        <v>30710</v>
      </c>
      <c r="K3528" s="24">
        <v>42513</v>
      </c>
      <c r="L3528" s="19">
        <v>0</v>
      </c>
      <c r="M3528" s="28">
        <v>239.95</v>
      </c>
      <c r="N3528" s="24"/>
    </row>
    <row r="3529" spans="1:14" hidden="1" x14ac:dyDescent="0.25">
      <c r="A3529" s="17" t="s">
        <v>30711</v>
      </c>
      <c r="B3529" s="20">
        <v>28203251</v>
      </c>
      <c r="C3529" s="20"/>
      <c r="D3529" s="20"/>
      <c r="E3529" s="17" t="s">
        <v>10382</v>
      </c>
      <c r="F3529" s="21" t="s">
        <v>41</v>
      </c>
      <c r="G3529" s="21" t="s">
        <v>205</v>
      </c>
      <c r="H3529" s="21" t="s">
        <v>206</v>
      </c>
      <c r="I3529" s="20" t="s">
        <v>10383</v>
      </c>
      <c r="J3529" s="20" t="s">
        <v>30712</v>
      </c>
      <c r="K3529" s="24">
        <v>42513</v>
      </c>
      <c r="L3529" s="19">
        <v>0</v>
      </c>
      <c r="M3529" s="28">
        <v>239.95</v>
      </c>
      <c r="N3529" s="24"/>
    </row>
    <row r="3530" spans="1:14" hidden="1" x14ac:dyDescent="0.25">
      <c r="B3530" s="20">
        <v>28203247</v>
      </c>
      <c r="C3530" s="20"/>
      <c r="D3530" s="20"/>
      <c r="E3530" s="17" t="s">
        <v>10384</v>
      </c>
      <c r="F3530" s="21" t="s">
        <v>41</v>
      </c>
      <c r="G3530" s="21" t="s">
        <v>205</v>
      </c>
      <c r="H3530" s="21" t="s">
        <v>206</v>
      </c>
      <c r="I3530" s="20" t="s">
        <v>10385</v>
      </c>
      <c r="J3530" s="20" t="s">
        <v>30713</v>
      </c>
      <c r="K3530" s="24">
        <v>42513</v>
      </c>
      <c r="L3530" s="19">
        <v>0</v>
      </c>
      <c r="M3530" s="28">
        <v>239.95</v>
      </c>
      <c r="N3530" s="24"/>
    </row>
    <row r="3531" spans="1:14" hidden="1" x14ac:dyDescent="0.25">
      <c r="B3531" s="20">
        <v>28203246</v>
      </c>
      <c r="C3531" s="20"/>
      <c r="D3531" s="20"/>
      <c r="E3531" s="17" t="s">
        <v>10386</v>
      </c>
      <c r="F3531" s="21" t="s">
        <v>41</v>
      </c>
      <c r="G3531" s="21" t="s">
        <v>205</v>
      </c>
      <c r="H3531" s="21" t="s">
        <v>206</v>
      </c>
      <c r="I3531" s="20" t="s">
        <v>10387</v>
      </c>
      <c r="J3531" s="20" t="s">
        <v>30714</v>
      </c>
      <c r="K3531" s="24">
        <v>42513</v>
      </c>
      <c r="L3531" s="19">
        <v>0</v>
      </c>
      <c r="M3531" s="28">
        <v>239.95</v>
      </c>
      <c r="N3531" s="24"/>
    </row>
    <row r="3532" spans="1:14" hidden="1" x14ac:dyDescent="0.25">
      <c r="B3532" s="20">
        <v>28203245</v>
      </c>
      <c r="C3532" s="20"/>
      <c r="D3532" s="20"/>
      <c r="E3532" s="17" t="s">
        <v>10388</v>
      </c>
      <c r="F3532" s="21" t="s">
        <v>41</v>
      </c>
      <c r="G3532" s="21" t="s">
        <v>205</v>
      </c>
      <c r="H3532" s="21" t="s">
        <v>206</v>
      </c>
      <c r="I3532" s="20" t="s">
        <v>10389</v>
      </c>
      <c r="J3532" s="20" t="s">
        <v>30715</v>
      </c>
      <c r="K3532" s="24">
        <v>42513</v>
      </c>
      <c r="L3532" s="19">
        <v>0</v>
      </c>
      <c r="M3532" s="28">
        <v>239.95</v>
      </c>
      <c r="N3532" s="24"/>
    </row>
    <row r="3533" spans="1:14" hidden="1" x14ac:dyDescent="0.25">
      <c r="B3533" s="20">
        <v>28203248</v>
      </c>
      <c r="C3533" s="20"/>
      <c r="D3533" s="20"/>
      <c r="E3533" s="17" t="s">
        <v>10390</v>
      </c>
      <c r="F3533" s="21" t="s">
        <v>41</v>
      </c>
      <c r="G3533" s="21" t="s">
        <v>205</v>
      </c>
      <c r="H3533" s="21" t="s">
        <v>206</v>
      </c>
      <c r="I3533" s="20" t="s">
        <v>10391</v>
      </c>
      <c r="J3533" s="20" t="s">
        <v>30716</v>
      </c>
      <c r="K3533" s="24">
        <v>42513</v>
      </c>
      <c r="L3533" s="19">
        <v>0</v>
      </c>
      <c r="M3533" s="28">
        <v>239.95</v>
      </c>
      <c r="N3533" s="24"/>
    </row>
    <row r="3534" spans="1:14" hidden="1" x14ac:dyDescent="0.25">
      <c r="B3534" s="20">
        <v>28203193</v>
      </c>
      <c r="C3534" s="20"/>
      <c r="D3534" s="20"/>
      <c r="E3534" s="17" t="s">
        <v>9619</v>
      </c>
      <c r="F3534" s="21" t="s">
        <v>41</v>
      </c>
      <c r="G3534" s="21" t="s">
        <v>205</v>
      </c>
      <c r="H3534" s="21" t="s">
        <v>206</v>
      </c>
      <c r="I3534" s="20" t="s">
        <v>9620</v>
      </c>
      <c r="J3534" s="20" t="s">
        <v>30717</v>
      </c>
      <c r="K3534" s="24">
        <v>42513</v>
      </c>
      <c r="L3534" s="19">
        <v>0</v>
      </c>
      <c r="M3534" s="28">
        <v>229.95</v>
      </c>
      <c r="N3534" s="24"/>
    </row>
    <row r="3535" spans="1:14" hidden="1" x14ac:dyDescent="0.25">
      <c r="B3535" s="20">
        <v>28203194</v>
      </c>
      <c r="C3535" s="20"/>
      <c r="D3535" s="20"/>
      <c r="E3535" s="17" t="s">
        <v>9621</v>
      </c>
      <c r="F3535" s="21" t="s">
        <v>41</v>
      </c>
      <c r="G3535" s="21" t="s">
        <v>205</v>
      </c>
      <c r="H3535" s="21" t="s">
        <v>206</v>
      </c>
      <c r="I3535" s="20" t="s">
        <v>9622</v>
      </c>
      <c r="J3535" s="20" t="s">
        <v>30718</v>
      </c>
      <c r="K3535" s="24">
        <v>42513</v>
      </c>
      <c r="L3535" s="19">
        <v>0</v>
      </c>
      <c r="M3535" s="28">
        <v>229.95</v>
      </c>
      <c r="N3535" s="24"/>
    </row>
    <row r="3536" spans="1:14" hidden="1" x14ac:dyDescent="0.25">
      <c r="B3536" s="20">
        <v>28203195</v>
      </c>
      <c r="C3536" s="20"/>
      <c r="D3536" s="20"/>
      <c r="E3536" s="17" t="s">
        <v>9623</v>
      </c>
      <c r="F3536" s="21" t="s">
        <v>41</v>
      </c>
      <c r="G3536" s="21" t="s">
        <v>205</v>
      </c>
      <c r="H3536" s="21" t="s">
        <v>206</v>
      </c>
      <c r="I3536" s="20" t="s">
        <v>9624</v>
      </c>
      <c r="J3536" s="20" t="s">
        <v>30719</v>
      </c>
      <c r="K3536" s="24">
        <v>42513</v>
      </c>
      <c r="L3536" s="19">
        <v>0</v>
      </c>
      <c r="M3536" s="28">
        <v>229.95</v>
      </c>
      <c r="N3536" s="24"/>
    </row>
    <row r="3537" spans="2:14" hidden="1" x14ac:dyDescent="0.25">
      <c r="B3537" s="20">
        <v>28203191</v>
      </c>
      <c r="C3537" s="20"/>
      <c r="D3537" s="20"/>
      <c r="E3537" s="17" t="s">
        <v>9625</v>
      </c>
      <c r="F3537" s="21" t="s">
        <v>41</v>
      </c>
      <c r="G3537" s="21" t="s">
        <v>205</v>
      </c>
      <c r="H3537" s="21" t="s">
        <v>206</v>
      </c>
      <c r="I3537" s="20" t="s">
        <v>9626</v>
      </c>
      <c r="J3537" s="20" t="s">
        <v>30720</v>
      </c>
      <c r="K3537" s="24">
        <v>42513</v>
      </c>
      <c r="L3537" s="19">
        <v>0</v>
      </c>
      <c r="M3537" s="28">
        <v>229.95</v>
      </c>
      <c r="N3537" s="24"/>
    </row>
    <row r="3538" spans="2:14" hidden="1" x14ac:dyDescent="0.25">
      <c r="B3538" s="20">
        <v>28203190</v>
      </c>
      <c r="C3538" s="20"/>
      <c r="D3538" s="20"/>
      <c r="E3538" s="17" t="s">
        <v>9627</v>
      </c>
      <c r="F3538" s="21" t="s">
        <v>41</v>
      </c>
      <c r="G3538" s="21" t="s">
        <v>205</v>
      </c>
      <c r="H3538" s="21" t="s">
        <v>206</v>
      </c>
      <c r="I3538" s="20" t="s">
        <v>9628</v>
      </c>
      <c r="J3538" s="20" t="s">
        <v>30721</v>
      </c>
      <c r="K3538" s="24">
        <v>42513</v>
      </c>
      <c r="L3538" s="19">
        <v>0</v>
      </c>
      <c r="M3538" s="28">
        <v>229.95</v>
      </c>
      <c r="N3538" s="24"/>
    </row>
    <row r="3539" spans="2:14" hidden="1" x14ac:dyDescent="0.25">
      <c r="B3539" s="20">
        <v>28203189</v>
      </c>
      <c r="C3539" s="20"/>
      <c r="D3539" s="20"/>
      <c r="E3539" s="17" t="s">
        <v>9629</v>
      </c>
      <c r="F3539" s="21" t="s">
        <v>41</v>
      </c>
      <c r="G3539" s="21" t="s">
        <v>205</v>
      </c>
      <c r="H3539" s="21" t="s">
        <v>206</v>
      </c>
      <c r="I3539" s="20" t="s">
        <v>9630</v>
      </c>
      <c r="J3539" s="20" t="s">
        <v>30722</v>
      </c>
      <c r="K3539" s="24">
        <v>42513</v>
      </c>
      <c r="L3539" s="19">
        <v>0</v>
      </c>
      <c r="M3539" s="28">
        <v>229.95</v>
      </c>
      <c r="N3539" s="24"/>
    </row>
    <row r="3540" spans="2:14" hidden="1" x14ac:dyDescent="0.25">
      <c r="B3540" s="20">
        <v>28203192</v>
      </c>
      <c r="C3540" s="20"/>
      <c r="D3540" s="20"/>
      <c r="E3540" s="17" t="s">
        <v>9631</v>
      </c>
      <c r="F3540" s="21" t="s">
        <v>41</v>
      </c>
      <c r="G3540" s="21" t="s">
        <v>205</v>
      </c>
      <c r="H3540" s="21" t="s">
        <v>206</v>
      </c>
      <c r="I3540" s="20" t="s">
        <v>9632</v>
      </c>
      <c r="J3540" s="20" t="s">
        <v>30723</v>
      </c>
      <c r="K3540" s="24">
        <v>42513</v>
      </c>
      <c r="L3540" s="19">
        <v>0</v>
      </c>
      <c r="M3540" s="28">
        <v>229.95</v>
      </c>
      <c r="N3540" s="24"/>
    </row>
    <row r="3541" spans="2:14" hidden="1" x14ac:dyDescent="0.25">
      <c r="B3541" s="20">
        <v>28203200</v>
      </c>
      <c r="C3541" s="20"/>
      <c r="D3541" s="20"/>
      <c r="E3541" s="17" t="s">
        <v>9633</v>
      </c>
      <c r="F3541" s="21" t="s">
        <v>41</v>
      </c>
      <c r="G3541" s="21" t="s">
        <v>205</v>
      </c>
      <c r="H3541" s="21" t="s">
        <v>206</v>
      </c>
      <c r="I3541" s="20" t="s">
        <v>9634</v>
      </c>
      <c r="J3541" s="20" t="s">
        <v>30724</v>
      </c>
      <c r="K3541" s="24">
        <v>42513</v>
      </c>
      <c r="L3541" s="19">
        <v>0</v>
      </c>
      <c r="M3541" s="28">
        <v>229.95</v>
      </c>
      <c r="N3541" s="24"/>
    </row>
    <row r="3542" spans="2:14" hidden="1" x14ac:dyDescent="0.25">
      <c r="B3542" s="20">
        <v>28203201</v>
      </c>
      <c r="C3542" s="20"/>
      <c r="D3542" s="20"/>
      <c r="E3542" s="17" t="s">
        <v>9635</v>
      </c>
      <c r="F3542" s="21" t="s">
        <v>41</v>
      </c>
      <c r="G3542" s="21" t="s">
        <v>205</v>
      </c>
      <c r="H3542" s="21" t="s">
        <v>206</v>
      </c>
      <c r="I3542" s="20" t="s">
        <v>9636</v>
      </c>
      <c r="J3542" s="20" t="s">
        <v>30725</v>
      </c>
      <c r="K3542" s="24">
        <v>42513</v>
      </c>
      <c r="L3542" s="19">
        <v>0</v>
      </c>
      <c r="M3542" s="28">
        <v>229.95</v>
      </c>
      <c r="N3542" s="24"/>
    </row>
    <row r="3543" spans="2:14" hidden="1" x14ac:dyDescent="0.25">
      <c r="B3543" s="20">
        <v>28203202</v>
      </c>
      <c r="C3543" s="20"/>
      <c r="D3543" s="20"/>
      <c r="E3543" s="17" t="s">
        <v>9637</v>
      </c>
      <c r="F3543" s="21" t="s">
        <v>41</v>
      </c>
      <c r="G3543" s="21" t="s">
        <v>205</v>
      </c>
      <c r="H3543" s="21" t="s">
        <v>206</v>
      </c>
      <c r="I3543" s="20" t="s">
        <v>9638</v>
      </c>
      <c r="J3543" s="20" t="s">
        <v>30726</v>
      </c>
      <c r="K3543" s="24">
        <v>42513</v>
      </c>
      <c r="L3543" s="19">
        <v>0</v>
      </c>
      <c r="M3543" s="28">
        <v>229.95</v>
      </c>
      <c r="N3543" s="24"/>
    </row>
    <row r="3544" spans="2:14" hidden="1" x14ac:dyDescent="0.25">
      <c r="B3544" s="20">
        <v>28203198</v>
      </c>
      <c r="C3544" s="20"/>
      <c r="D3544" s="20"/>
      <c r="E3544" s="17" t="s">
        <v>9639</v>
      </c>
      <c r="F3544" s="21" t="s">
        <v>41</v>
      </c>
      <c r="G3544" s="21" t="s">
        <v>205</v>
      </c>
      <c r="H3544" s="21" t="s">
        <v>206</v>
      </c>
      <c r="I3544" s="20" t="s">
        <v>9640</v>
      </c>
      <c r="J3544" s="20" t="s">
        <v>30727</v>
      </c>
      <c r="K3544" s="24">
        <v>42513</v>
      </c>
      <c r="L3544" s="19">
        <v>0</v>
      </c>
      <c r="M3544" s="28">
        <v>229.95</v>
      </c>
      <c r="N3544" s="24"/>
    </row>
    <row r="3545" spans="2:14" hidden="1" x14ac:dyDescent="0.25">
      <c r="B3545" s="20">
        <v>28203197</v>
      </c>
      <c r="C3545" s="20"/>
      <c r="D3545" s="20"/>
      <c r="E3545" s="17" t="s">
        <v>9641</v>
      </c>
      <c r="F3545" s="21" t="s">
        <v>41</v>
      </c>
      <c r="G3545" s="21" t="s">
        <v>205</v>
      </c>
      <c r="H3545" s="21" t="s">
        <v>206</v>
      </c>
      <c r="I3545" s="20" t="s">
        <v>9642</v>
      </c>
      <c r="J3545" s="20" t="s">
        <v>30728</v>
      </c>
      <c r="K3545" s="24">
        <v>42513</v>
      </c>
      <c r="L3545" s="19">
        <v>0</v>
      </c>
      <c r="M3545" s="28">
        <v>229.95</v>
      </c>
      <c r="N3545" s="24"/>
    </row>
    <row r="3546" spans="2:14" hidden="1" x14ac:dyDescent="0.25">
      <c r="B3546" s="20">
        <v>28203196</v>
      </c>
      <c r="C3546" s="20"/>
      <c r="D3546" s="20"/>
      <c r="E3546" s="17" t="s">
        <v>9643</v>
      </c>
      <c r="F3546" s="21" t="s">
        <v>41</v>
      </c>
      <c r="G3546" s="21" t="s">
        <v>205</v>
      </c>
      <c r="H3546" s="21" t="s">
        <v>206</v>
      </c>
      <c r="I3546" s="20" t="s">
        <v>9644</v>
      </c>
      <c r="J3546" s="20" t="s">
        <v>30729</v>
      </c>
      <c r="K3546" s="24">
        <v>42513</v>
      </c>
      <c r="L3546" s="19">
        <v>0</v>
      </c>
      <c r="M3546" s="28">
        <v>229.95</v>
      </c>
      <c r="N3546" s="24"/>
    </row>
    <row r="3547" spans="2:14" hidden="1" x14ac:dyDescent="0.25">
      <c r="B3547" s="20">
        <v>28203199</v>
      </c>
      <c r="C3547" s="20"/>
      <c r="D3547" s="20"/>
      <c r="E3547" s="17" t="s">
        <v>9645</v>
      </c>
      <c r="F3547" s="21" t="s">
        <v>41</v>
      </c>
      <c r="G3547" s="21" t="s">
        <v>205</v>
      </c>
      <c r="H3547" s="21" t="s">
        <v>206</v>
      </c>
      <c r="I3547" s="20" t="s">
        <v>9646</v>
      </c>
      <c r="J3547" s="20" t="s">
        <v>30730</v>
      </c>
      <c r="K3547" s="24">
        <v>42513</v>
      </c>
      <c r="L3547" s="19">
        <v>0</v>
      </c>
      <c r="M3547" s="28">
        <v>229.95</v>
      </c>
      <c r="N3547" s="24"/>
    </row>
    <row r="3548" spans="2:14" hidden="1" x14ac:dyDescent="0.25">
      <c r="B3548" s="20">
        <v>28203214</v>
      </c>
      <c r="C3548" s="20"/>
      <c r="D3548" s="20"/>
      <c r="E3548" s="17" t="s">
        <v>9647</v>
      </c>
      <c r="F3548" s="21" t="s">
        <v>41</v>
      </c>
      <c r="G3548" s="21" t="s">
        <v>205</v>
      </c>
      <c r="H3548" s="21" t="s">
        <v>206</v>
      </c>
      <c r="I3548" s="20" t="s">
        <v>9648</v>
      </c>
      <c r="J3548" s="20" t="s">
        <v>30731</v>
      </c>
      <c r="K3548" s="24">
        <v>42513</v>
      </c>
      <c r="L3548" s="19">
        <v>0</v>
      </c>
      <c r="M3548" s="28">
        <v>229.95</v>
      </c>
      <c r="N3548" s="24"/>
    </row>
    <row r="3549" spans="2:14" hidden="1" x14ac:dyDescent="0.25">
      <c r="B3549" s="20">
        <v>28203215</v>
      </c>
      <c r="C3549" s="20"/>
      <c r="D3549" s="20"/>
      <c r="E3549" s="17" t="s">
        <v>9649</v>
      </c>
      <c r="F3549" s="21" t="s">
        <v>41</v>
      </c>
      <c r="G3549" s="21" t="s">
        <v>205</v>
      </c>
      <c r="H3549" s="21" t="s">
        <v>206</v>
      </c>
      <c r="I3549" s="20" t="s">
        <v>9650</v>
      </c>
      <c r="J3549" s="20" t="s">
        <v>30732</v>
      </c>
      <c r="K3549" s="24">
        <v>42513</v>
      </c>
      <c r="L3549" s="19">
        <v>0</v>
      </c>
      <c r="M3549" s="28">
        <v>229.95</v>
      </c>
      <c r="N3549" s="24"/>
    </row>
    <row r="3550" spans="2:14" hidden="1" x14ac:dyDescent="0.25">
      <c r="B3550" s="20">
        <v>28203216</v>
      </c>
      <c r="C3550" s="20"/>
      <c r="D3550" s="20"/>
      <c r="E3550" s="17" t="s">
        <v>9651</v>
      </c>
      <c r="F3550" s="21" t="s">
        <v>41</v>
      </c>
      <c r="G3550" s="21" t="s">
        <v>205</v>
      </c>
      <c r="H3550" s="21" t="s">
        <v>206</v>
      </c>
      <c r="I3550" s="20" t="s">
        <v>9652</v>
      </c>
      <c r="J3550" s="20" t="s">
        <v>30733</v>
      </c>
      <c r="K3550" s="24">
        <v>42513</v>
      </c>
      <c r="L3550" s="19">
        <v>0</v>
      </c>
      <c r="M3550" s="28">
        <v>229.95</v>
      </c>
      <c r="N3550" s="24"/>
    </row>
    <row r="3551" spans="2:14" hidden="1" x14ac:dyDescent="0.25">
      <c r="B3551" s="20">
        <v>28203212</v>
      </c>
      <c r="C3551" s="20"/>
      <c r="D3551" s="20"/>
      <c r="E3551" s="17" t="s">
        <v>9653</v>
      </c>
      <c r="F3551" s="21" t="s">
        <v>41</v>
      </c>
      <c r="G3551" s="21" t="s">
        <v>205</v>
      </c>
      <c r="H3551" s="21" t="s">
        <v>206</v>
      </c>
      <c r="I3551" s="20" t="s">
        <v>9654</v>
      </c>
      <c r="J3551" s="20" t="s">
        <v>30734</v>
      </c>
      <c r="K3551" s="24">
        <v>42513</v>
      </c>
      <c r="L3551" s="19">
        <v>0</v>
      </c>
      <c r="M3551" s="28">
        <v>229.95</v>
      </c>
      <c r="N3551" s="24"/>
    </row>
    <row r="3552" spans="2:14" hidden="1" x14ac:dyDescent="0.25">
      <c r="B3552" s="20">
        <v>28203211</v>
      </c>
      <c r="C3552" s="20"/>
      <c r="D3552" s="20"/>
      <c r="E3552" s="17" t="s">
        <v>9655</v>
      </c>
      <c r="F3552" s="21" t="s">
        <v>41</v>
      </c>
      <c r="G3552" s="21" t="s">
        <v>205</v>
      </c>
      <c r="H3552" s="21" t="s">
        <v>206</v>
      </c>
      <c r="I3552" s="20" t="s">
        <v>9656</v>
      </c>
      <c r="J3552" s="20" t="s">
        <v>30735</v>
      </c>
      <c r="K3552" s="24">
        <v>42513</v>
      </c>
      <c r="L3552" s="19">
        <v>0</v>
      </c>
      <c r="M3552" s="28">
        <v>229.95</v>
      </c>
      <c r="N3552" s="24"/>
    </row>
    <row r="3553" spans="2:14" hidden="1" x14ac:dyDescent="0.25">
      <c r="B3553" s="20">
        <v>28203210</v>
      </c>
      <c r="C3553" s="20"/>
      <c r="D3553" s="20"/>
      <c r="E3553" s="17" t="s">
        <v>9657</v>
      </c>
      <c r="F3553" s="21" t="s">
        <v>41</v>
      </c>
      <c r="G3553" s="21" t="s">
        <v>205</v>
      </c>
      <c r="H3553" s="21" t="s">
        <v>206</v>
      </c>
      <c r="I3553" s="20" t="s">
        <v>9658</v>
      </c>
      <c r="J3553" s="20" t="s">
        <v>30736</v>
      </c>
      <c r="K3553" s="24">
        <v>42513</v>
      </c>
      <c r="L3553" s="19">
        <v>0</v>
      </c>
      <c r="M3553" s="28">
        <v>229.95</v>
      </c>
      <c r="N3553" s="24"/>
    </row>
    <row r="3554" spans="2:14" hidden="1" x14ac:dyDescent="0.25">
      <c r="B3554" s="20">
        <v>28203213</v>
      </c>
      <c r="C3554" s="20"/>
      <c r="D3554" s="20"/>
      <c r="E3554" s="17" t="s">
        <v>9659</v>
      </c>
      <c r="F3554" s="21" t="s">
        <v>41</v>
      </c>
      <c r="G3554" s="21" t="s">
        <v>205</v>
      </c>
      <c r="H3554" s="21" t="s">
        <v>206</v>
      </c>
      <c r="I3554" s="20" t="s">
        <v>9660</v>
      </c>
      <c r="J3554" s="20" t="s">
        <v>30737</v>
      </c>
      <c r="K3554" s="24">
        <v>42513</v>
      </c>
      <c r="L3554" s="19">
        <v>0</v>
      </c>
      <c r="M3554" s="28">
        <v>229.95</v>
      </c>
      <c r="N3554" s="24"/>
    </row>
    <row r="3555" spans="2:14" hidden="1" x14ac:dyDescent="0.25">
      <c r="B3555" s="20">
        <v>28203207</v>
      </c>
      <c r="C3555" s="20"/>
      <c r="D3555" s="20"/>
      <c r="E3555" s="17" t="s">
        <v>9605</v>
      </c>
      <c r="F3555" s="21" t="s">
        <v>41</v>
      </c>
      <c r="G3555" s="21" t="s">
        <v>205</v>
      </c>
      <c r="H3555" s="21" t="s">
        <v>206</v>
      </c>
      <c r="I3555" s="20" t="s">
        <v>9606</v>
      </c>
      <c r="J3555" s="20" t="s">
        <v>30738</v>
      </c>
      <c r="K3555" s="24">
        <v>42513</v>
      </c>
      <c r="L3555" s="19">
        <v>0</v>
      </c>
      <c r="M3555" s="28">
        <v>229.95</v>
      </c>
      <c r="N3555" s="24"/>
    </row>
    <row r="3556" spans="2:14" hidden="1" x14ac:dyDescent="0.25">
      <c r="B3556" s="20">
        <v>28203208</v>
      </c>
      <c r="C3556" s="20"/>
      <c r="D3556" s="20"/>
      <c r="E3556" s="17" t="s">
        <v>9607</v>
      </c>
      <c r="F3556" s="21" t="s">
        <v>41</v>
      </c>
      <c r="G3556" s="21" t="s">
        <v>205</v>
      </c>
      <c r="H3556" s="21" t="s">
        <v>206</v>
      </c>
      <c r="I3556" s="20" t="s">
        <v>9608</v>
      </c>
      <c r="J3556" s="20" t="s">
        <v>30739</v>
      </c>
      <c r="K3556" s="24">
        <v>42513</v>
      </c>
      <c r="L3556" s="19">
        <v>0</v>
      </c>
      <c r="M3556" s="28">
        <v>229.95</v>
      </c>
      <c r="N3556" s="24"/>
    </row>
    <row r="3557" spans="2:14" hidden="1" x14ac:dyDescent="0.25">
      <c r="B3557" s="20">
        <v>28203209</v>
      </c>
      <c r="C3557" s="20"/>
      <c r="D3557" s="20"/>
      <c r="E3557" s="17" t="s">
        <v>9609</v>
      </c>
      <c r="F3557" s="21" t="s">
        <v>41</v>
      </c>
      <c r="G3557" s="21" t="s">
        <v>205</v>
      </c>
      <c r="H3557" s="21" t="s">
        <v>206</v>
      </c>
      <c r="I3557" s="20" t="s">
        <v>9610</v>
      </c>
      <c r="J3557" s="20" t="s">
        <v>30740</v>
      </c>
      <c r="K3557" s="24">
        <v>42513</v>
      </c>
      <c r="L3557" s="19">
        <v>0</v>
      </c>
      <c r="M3557" s="28">
        <v>229.95</v>
      </c>
      <c r="N3557" s="24"/>
    </row>
    <row r="3558" spans="2:14" hidden="1" x14ac:dyDescent="0.25">
      <c r="B3558" s="20">
        <v>28203205</v>
      </c>
      <c r="C3558" s="20"/>
      <c r="D3558" s="20"/>
      <c r="E3558" s="17" t="s">
        <v>9611</v>
      </c>
      <c r="F3558" s="21" t="s">
        <v>41</v>
      </c>
      <c r="G3558" s="21" t="s">
        <v>205</v>
      </c>
      <c r="H3558" s="21" t="s">
        <v>206</v>
      </c>
      <c r="I3558" s="20" t="s">
        <v>9612</v>
      </c>
      <c r="J3558" s="20" t="s">
        <v>30741</v>
      </c>
      <c r="K3558" s="24">
        <v>42513</v>
      </c>
      <c r="L3558" s="19">
        <v>0</v>
      </c>
      <c r="M3558" s="28">
        <v>229.95</v>
      </c>
      <c r="N3558" s="24"/>
    </row>
    <row r="3559" spans="2:14" hidden="1" x14ac:dyDescent="0.25">
      <c r="B3559" s="20">
        <v>28203204</v>
      </c>
      <c r="C3559" s="20"/>
      <c r="D3559" s="20"/>
      <c r="E3559" s="17" t="s">
        <v>9613</v>
      </c>
      <c r="F3559" s="21" t="s">
        <v>41</v>
      </c>
      <c r="G3559" s="21" t="s">
        <v>205</v>
      </c>
      <c r="H3559" s="21" t="s">
        <v>206</v>
      </c>
      <c r="I3559" s="20" t="s">
        <v>9614</v>
      </c>
      <c r="J3559" s="20" t="s">
        <v>30742</v>
      </c>
      <c r="K3559" s="24">
        <v>42513</v>
      </c>
      <c r="L3559" s="19">
        <v>0</v>
      </c>
      <c r="M3559" s="28">
        <v>229.95</v>
      </c>
      <c r="N3559" s="24"/>
    </row>
    <row r="3560" spans="2:14" hidden="1" x14ac:dyDescent="0.25">
      <c r="B3560" s="20">
        <v>28203203</v>
      </c>
      <c r="C3560" s="20"/>
      <c r="D3560" s="20"/>
      <c r="E3560" s="17" t="s">
        <v>9615</v>
      </c>
      <c r="F3560" s="21" t="s">
        <v>41</v>
      </c>
      <c r="G3560" s="21" t="s">
        <v>205</v>
      </c>
      <c r="H3560" s="21" t="s">
        <v>206</v>
      </c>
      <c r="I3560" s="20" t="s">
        <v>9616</v>
      </c>
      <c r="J3560" s="20" t="s">
        <v>30743</v>
      </c>
      <c r="K3560" s="24">
        <v>42513</v>
      </c>
      <c r="L3560" s="19">
        <v>0</v>
      </c>
      <c r="M3560" s="28">
        <v>229.95</v>
      </c>
      <c r="N3560" s="24"/>
    </row>
    <row r="3561" spans="2:14" hidden="1" x14ac:dyDescent="0.25">
      <c r="B3561" s="20">
        <v>28203206</v>
      </c>
      <c r="C3561" s="20"/>
      <c r="D3561" s="20"/>
      <c r="E3561" s="17" t="s">
        <v>9617</v>
      </c>
      <c r="F3561" s="21" t="s">
        <v>41</v>
      </c>
      <c r="G3561" s="21" t="s">
        <v>205</v>
      </c>
      <c r="H3561" s="21" t="s">
        <v>206</v>
      </c>
      <c r="I3561" s="20" t="s">
        <v>9618</v>
      </c>
      <c r="J3561" s="20" t="s">
        <v>30744</v>
      </c>
      <c r="K3561" s="24">
        <v>42513</v>
      </c>
      <c r="L3561" s="19">
        <v>0</v>
      </c>
      <c r="M3561" s="28">
        <v>229.95</v>
      </c>
      <c r="N3561" s="24"/>
    </row>
    <row r="3562" spans="2:14" hidden="1" x14ac:dyDescent="0.25">
      <c r="B3562" s="20">
        <v>28203221</v>
      </c>
      <c r="C3562" s="20"/>
      <c r="D3562" s="20"/>
      <c r="E3562" s="17" t="s">
        <v>9831</v>
      </c>
      <c r="F3562" s="21" t="s">
        <v>41</v>
      </c>
      <c r="G3562" s="21" t="s">
        <v>205</v>
      </c>
      <c r="H3562" s="21" t="s">
        <v>206</v>
      </c>
      <c r="I3562" s="20" t="s">
        <v>9832</v>
      </c>
      <c r="J3562" s="20" t="s">
        <v>30745</v>
      </c>
      <c r="K3562" s="24">
        <v>42513</v>
      </c>
      <c r="L3562" s="19">
        <v>0</v>
      </c>
      <c r="M3562" s="28">
        <v>299.95</v>
      </c>
      <c r="N3562" s="24"/>
    </row>
    <row r="3563" spans="2:14" hidden="1" x14ac:dyDescent="0.25">
      <c r="B3563" s="20">
        <v>28203222</v>
      </c>
      <c r="C3563" s="20"/>
      <c r="D3563" s="20"/>
      <c r="E3563" s="17" t="s">
        <v>9833</v>
      </c>
      <c r="F3563" s="21" t="s">
        <v>41</v>
      </c>
      <c r="G3563" s="21" t="s">
        <v>205</v>
      </c>
      <c r="H3563" s="21" t="s">
        <v>206</v>
      </c>
      <c r="I3563" s="20" t="s">
        <v>9834</v>
      </c>
      <c r="J3563" s="20" t="s">
        <v>30746</v>
      </c>
      <c r="K3563" s="24">
        <v>42513</v>
      </c>
      <c r="L3563" s="19">
        <v>0</v>
      </c>
      <c r="M3563" s="28">
        <v>299.95</v>
      </c>
      <c r="N3563" s="24"/>
    </row>
    <row r="3564" spans="2:14" hidden="1" x14ac:dyDescent="0.25">
      <c r="B3564" s="20">
        <v>28203223</v>
      </c>
      <c r="C3564" s="20"/>
      <c r="D3564" s="20"/>
      <c r="E3564" s="17" t="s">
        <v>9835</v>
      </c>
      <c r="F3564" s="21" t="s">
        <v>41</v>
      </c>
      <c r="G3564" s="21" t="s">
        <v>205</v>
      </c>
      <c r="H3564" s="21" t="s">
        <v>206</v>
      </c>
      <c r="I3564" s="20" t="s">
        <v>9836</v>
      </c>
      <c r="J3564" s="20" t="s">
        <v>30747</v>
      </c>
      <c r="K3564" s="24">
        <v>42513</v>
      </c>
      <c r="L3564" s="19">
        <v>0</v>
      </c>
      <c r="M3564" s="28">
        <v>299.95</v>
      </c>
      <c r="N3564" s="24"/>
    </row>
    <row r="3565" spans="2:14" hidden="1" x14ac:dyDescent="0.25">
      <c r="B3565" s="20">
        <v>28203219</v>
      </c>
      <c r="C3565" s="20"/>
      <c r="D3565" s="20"/>
      <c r="E3565" s="17" t="s">
        <v>9837</v>
      </c>
      <c r="F3565" s="21" t="s">
        <v>41</v>
      </c>
      <c r="G3565" s="21" t="s">
        <v>205</v>
      </c>
      <c r="H3565" s="21" t="s">
        <v>206</v>
      </c>
      <c r="I3565" s="20" t="s">
        <v>9838</v>
      </c>
      <c r="J3565" s="20" t="s">
        <v>30748</v>
      </c>
      <c r="K3565" s="24">
        <v>42513</v>
      </c>
      <c r="L3565" s="19">
        <v>0</v>
      </c>
      <c r="M3565" s="28">
        <v>299.95</v>
      </c>
      <c r="N3565" s="24"/>
    </row>
    <row r="3566" spans="2:14" hidden="1" x14ac:dyDescent="0.25">
      <c r="B3566" s="20">
        <v>28203218</v>
      </c>
      <c r="C3566" s="20"/>
      <c r="D3566" s="20"/>
      <c r="E3566" s="17" t="s">
        <v>9839</v>
      </c>
      <c r="F3566" s="21" t="s">
        <v>41</v>
      </c>
      <c r="G3566" s="21" t="s">
        <v>205</v>
      </c>
      <c r="H3566" s="21" t="s">
        <v>206</v>
      </c>
      <c r="I3566" s="20" t="s">
        <v>9840</v>
      </c>
      <c r="J3566" s="20" t="s">
        <v>30749</v>
      </c>
      <c r="K3566" s="24">
        <v>42513</v>
      </c>
      <c r="L3566" s="19">
        <v>0</v>
      </c>
      <c r="M3566" s="28">
        <v>299.95</v>
      </c>
      <c r="N3566" s="24"/>
    </row>
    <row r="3567" spans="2:14" hidden="1" x14ac:dyDescent="0.25">
      <c r="B3567" s="20">
        <v>28203217</v>
      </c>
      <c r="C3567" s="20"/>
      <c r="D3567" s="20"/>
      <c r="E3567" s="17" t="s">
        <v>9841</v>
      </c>
      <c r="F3567" s="21" t="s">
        <v>41</v>
      </c>
      <c r="G3567" s="21" t="s">
        <v>205</v>
      </c>
      <c r="H3567" s="21" t="s">
        <v>206</v>
      </c>
      <c r="I3567" s="20" t="s">
        <v>9842</v>
      </c>
      <c r="J3567" s="20" t="s">
        <v>30750</v>
      </c>
      <c r="K3567" s="24">
        <v>42513</v>
      </c>
      <c r="L3567" s="19">
        <v>0</v>
      </c>
      <c r="M3567" s="28">
        <v>299.95</v>
      </c>
      <c r="N3567" s="24"/>
    </row>
    <row r="3568" spans="2:14" hidden="1" x14ac:dyDescent="0.25">
      <c r="B3568" s="20">
        <v>28203220</v>
      </c>
      <c r="C3568" s="20"/>
      <c r="D3568" s="20"/>
      <c r="E3568" s="17" t="s">
        <v>9843</v>
      </c>
      <c r="F3568" s="21" t="s">
        <v>41</v>
      </c>
      <c r="G3568" s="21" t="s">
        <v>205</v>
      </c>
      <c r="H3568" s="21" t="s">
        <v>206</v>
      </c>
      <c r="I3568" s="20" t="s">
        <v>9844</v>
      </c>
      <c r="J3568" s="20" t="s">
        <v>30751</v>
      </c>
      <c r="K3568" s="24">
        <v>42513</v>
      </c>
      <c r="L3568" s="19">
        <v>0</v>
      </c>
      <c r="M3568" s="28">
        <v>299.95</v>
      </c>
      <c r="N3568" s="24"/>
    </row>
    <row r="3569" spans="2:14" hidden="1" x14ac:dyDescent="0.25">
      <c r="B3569" s="20">
        <v>28203228</v>
      </c>
      <c r="C3569" s="20"/>
      <c r="D3569" s="20"/>
      <c r="E3569" s="17" t="s">
        <v>9821</v>
      </c>
      <c r="F3569" s="21" t="s">
        <v>41</v>
      </c>
      <c r="G3569" s="21" t="s">
        <v>205</v>
      </c>
      <c r="H3569" s="21" t="s">
        <v>206</v>
      </c>
      <c r="I3569" s="20" t="s">
        <v>9822</v>
      </c>
      <c r="J3569" s="20" t="s">
        <v>30752</v>
      </c>
      <c r="K3569" s="24">
        <v>42513</v>
      </c>
      <c r="L3569" s="19">
        <v>0</v>
      </c>
      <c r="M3569" s="28">
        <v>299.95</v>
      </c>
      <c r="N3569" s="24"/>
    </row>
    <row r="3570" spans="2:14" hidden="1" x14ac:dyDescent="0.25">
      <c r="B3570" s="20">
        <v>28203230</v>
      </c>
      <c r="C3570" s="20"/>
      <c r="D3570" s="20"/>
      <c r="E3570" s="17" t="s">
        <v>9823</v>
      </c>
      <c r="F3570" s="21" t="s">
        <v>41</v>
      </c>
      <c r="G3570" s="21" t="s">
        <v>205</v>
      </c>
      <c r="H3570" s="21" t="s">
        <v>206</v>
      </c>
      <c r="I3570" s="20" t="s">
        <v>9824</v>
      </c>
      <c r="J3570" s="20" t="s">
        <v>30753</v>
      </c>
      <c r="K3570" s="24">
        <v>42513</v>
      </c>
      <c r="L3570" s="19">
        <v>0</v>
      </c>
      <c r="M3570" s="28">
        <v>299.95</v>
      </c>
      <c r="N3570" s="24"/>
    </row>
    <row r="3571" spans="2:14" hidden="1" x14ac:dyDescent="0.25">
      <c r="B3571" s="20">
        <v>28203226</v>
      </c>
      <c r="C3571" s="20"/>
      <c r="D3571" s="20"/>
      <c r="E3571" s="17" t="s">
        <v>9825</v>
      </c>
      <c r="F3571" s="21" t="s">
        <v>41</v>
      </c>
      <c r="G3571" s="21" t="s">
        <v>205</v>
      </c>
      <c r="H3571" s="21" t="s">
        <v>206</v>
      </c>
      <c r="I3571" s="20" t="s">
        <v>9826</v>
      </c>
      <c r="J3571" s="20" t="s">
        <v>30754</v>
      </c>
      <c r="K3571" s="24">
        <v>42513</v>
      </c>
      <c r="L3571" s="19">
        <v>0</v>
      </c>
      <c r="M3571" s="28">
        <v>299.95</v>
      </c>
      <c r="N3571" s="24"/>
    </row>
    <row r="3572" spans="2:14" hidden="1" x14ac:dyDescent="0.25">
      <c r="B3572" s="20">
        <v>28203225</v>
      </c>
      <c r="C3572" s="20"/>
      <c r="D3572" s="20"/>
      <c r="E3572" s="17" t="s">
        <v>9827</v>
      </c>
      <c r="F3572" s="21" t="s">
        <v>41</v>
      </c>
      <c r="G3572" s="21" t="s">
        <v>205</v>
      </c>
      <c r="H3572" s="21" t="s">
        <v>206</v>
      </c>
      <c r="I3572" s="20" t="s">
        <v>9828</v>
      </c>
      <c r="J3572" s="20" t="s">
        <v>30755</v>
      </c>
      <c r="K3572" s="24">
        <v>42513</v>
      </c>
      <c r="L3572" s="19">
        <v>0</v>
      </c>
      <c r="M3572" s="28">
        <v>299.95</v>
      </c>
      <c r="N3572" s="24"/>
    </row>
    <row r="3573" spans="2:14" hidden="1" x14ac:dyDescent="0.25">
      <c r="B3573" s="20">
        <v>28203227</v>
      </c>
      <c r="C3573" s="20"/>
      <c r="D3573" s="20"/>
      <c r="E3573" s="17" t="s">
        <v>9829</v>
      </c>
      <c r="F3573" s="21" t="s">
        <v>41</v>
      </c>
      <c r="G3573" s="21" t="s">
        <v>205</v>
      </c>
      <c r="H3573" s="21" t="s">
        <v>206</v>
      </c>
      <c r="I3573" s="20" t="s">
        <v>9830</v>
      </c>
      <c r="J3573" s="20" t="s">
        <v>30756</v>
      </c>
      <c r="K3573" s="24">
        <v>42513</v>
      </c>
      <c r="L3573" s="19">
        <v>0</v>
      </c>
      <c r="M3573" s="28">
        <v>299.95</v>
      </c>
      <c r="N3573" s="24"/>
    </row>
    <row r="3574" spans="2:14" hidden="1" x14ac:dyDescent="0.25">
      <c r="B3574" s="20">
        <v>28220690</v>
      </c>
      <c r="C3574" s="20"/>
      <c r="D3574" s="20"/>
      <c r="E3574" s="17" t="s">
        <v>10760</v>
      </c>
      <c r="F3574" s="21" t="s">
        <v>41</v>
      </c>
      <c r="G3574" s="21" t="s">
        <v>205</v>
      </c>
      <c r="H3574" s="21" t="s">
        <v>206</v>
      </c>
      <c r="I3574" s="20" t="s">
        <v>10761</v>
      </c>
      <c r="J3574" s="20" t="s">
        <v>30757</v>
      </c>
      <c r="K3574" s="24">
        <v>43617</v>
      </c>
      <c r="L3574" s="19">
        <v>0</v>
      </c>
      <c r="M3574" s="28">
        <v>229.95</v>
      </c>
      <c r="N3574" s="24"/>
    </row>
    <row r="3575" spans="2:14" hidden="1" x14ac:dyDescent="0.25">
      <c r="B3575" s="20">
        <v>28220696</v>
      </c>
      <c r="C3575" s="20"/>
      <c r="D3575" s="20"/>
      <c r="E3575" s="17" t="s">
        <v>10784</v>
      </c>
      <c r="F3575" s="21" t="s">
        <v>41</v>
      </c>
      <c r="G3575" s="21" t="s">
        <v>205</v>
      </c>
      <c r="H3575" s="21" t="s">
        <v>206</v>
      </c>
      <c r="I3575" s="20" t="s">
        <v>10785</v>
      </c>
      <c r="J3575" s="20" t="s">
        <v>30758</v>
      </c>
      <c r="K3575" s="24">
        <v>43617</v>
      </c>
      <c r="L3575" s="19">
        <v>0</v>
      </c>
      <c r="M3575" s="28">
        <v>229.95</v>
      </c>
      <c r="N3575" s="24"/>
    </row>
    <row r="3576" spans="2:14" hidden="1" x14ac:dyDescent="0.25">
      <c r="B3576" s="20">
        <v>28220694</v>
      </c>
      <c r="C3576" s="20"/>
      <c r="D3576" s="20"/>
      <c r="E3576" s="17" t="s">
        <v>10786</v>
      </c>
      <c r="F3576" s="21" t="s">
        <v>41</v>
      </c>
      <c r="G3576" s="21" t="s">
        <v>205</v>
      </c>
      <c r="H3576" s="21" t="s">
        <v>206</v>
      </c>
      <c r="I3576" s="20" t="s">
        <v>10787</v>
      </c>
      <c r="J3576" s="20" t="s">
        <v>30759</v>
      </c>
      <c r="K3576" s="24">
        <v>43617</v>
      </c>
      <c r="L3576" s="19">
        <v>0</v>
      </c>
      <c r="M3576" s="28">
        <v>229.95</v>
      </c>
      <c r="N3576" s="24"/>
    </row>
    <row r="3577" spans="2:14" hidden="1" x14ac:dyDescent="0.25">
      <c r="B3577" s="20">
        <v>28220693</v>
      </c>
      <c r="C3577" s="20"/>
      <c r="D3577" s="20"/>
      <c r="E3577" s="17" t="s">
        <v>10788</v>
      </c>
      <c r="F3577" s="21" t="s">
        <v>41</v>
      </c>
      <c r="G3577" s="21" t="s">
        <v>205</v>
      </c>
      <c r="H3577" s="21" t="s">
        <v>206</v>
      </c>
      <c r="I3577" s="20" t="s">
        <v>10789</v>
      </c>
      <c r="J3577" s="20" t="s">
        <v>30760</v>
      </c>
      <c r="K3577" s="24">
        <v>43617</v>
      </c>
      <c r="L3577" s="19">
        <v>0</v>
      </c>
      <c r="M3577" s="28">
        <v>229.95</v>
      </c>
      <c r="N3577" s="24"/>
    </row>
    <row r="3578" spans="2:14" hidden="1" x14ac:dyDescent="0.25">
      <c r="B3578" s="20">
        <v>28220692</v>
      </c>
      <c r="C3578" s="20"/>
      <c r="D3578" s="20"/>
      <c r="E3578" s="17" t="s">
        <v>10790</v>
      </c>
      <c r="F3578" s="21" t="s">
        <v>41</v>
      </c>
      <c r="G3578" s="21" t="s">
        <v>205</v>
      </c>
      <c r="H3578" s="21" t="s">
        <v>206</v>
      </c>
      <c r="I3578" s="20" t="s">
        <v>10791</v>
      </c>
      <c r="J3578" s="20" t="s">
        <v>30761</v>
      </c>
      <c r="K3578" s="24">
        <v>43617</v>
      </c>
      <c r="L3578" s="19">
        <v>0</v>
      </c>
      <c r="M3578" s="28">
        <v>229.95</v>
      </c>
      <c r="N3578" s="24"/>
    </row>
    <row r="3579" spans="2:14" hidden="1" x14ac:dyDescent="0.25">
      <c r="B3579" s="20">
        <v>28220695</v>
      </c>
      <c r="C3579" s="20"/>
      <c r="D3579" s="20"/>
      <c r="E3579" s="17" t="s">
        <v>10792</v>
      </c>
      <c r="F3579" s="21" t="s">
        <v>41</v>
      </c>
      <c r="G3579" s="21" t="s">
        <v>205</v>
      </c>
      <c r="H3579" s="21" t="s">
        <v>206</v>
      </c>
      <c r="I3579" s="20" t="s">
        <v>10793</v>
      </c>
      <c r="J3579" s="20" t="s">
        <v>30762</v>
      </c>
      <c r="K3579" s="24">
        <v>43617</v>
      </c>
      <c r="L3579" s="19">
        <v>0</v>
      </c>
      <c r="M3579" s="28">
        <v>229.95</v>
      </c>
      <c r="N3579" s="24"/>
    </row>
    <row r="3580" spans="2:14" hidden="1" x14ac:dyDescent="0.25">
      <c r="B3580" s="20">
        <v>28220691</v>
      </c>
      <c r="C3580" s="20"/>
      <c r="D3580" s="20"/>
      <c r="E3580" s="17" t="s">
        <v>10794</v>
      </c>
      <c r="F3580" s="21" t="s">
        <v>41</v>
      </c>
      <c r="G3580" s="21" t="s">
        <v>205</v>
      </c>
      <c r="H3580" s="21" t="s">
        <v>206</v>
      </c>
      <c r="I3580" s="20" t="s">
        <v>10795</v>
      </c>
      <c r="J3580" s="20" t="s">
        <v>30763</v>
      </c>
      <c r="K3580" s="24">
        <v>43617</v>
      </c>
      <c r="L3580" s="19">
        <v>0</v>
      </c>
      <c r="M3580" s="28">
        <v>229.95</v>
      </c>
      <c r="N3580" s="24"/>
    </row>
    <row r="3581" spans="2:14" hidden="1" x14ac:dyDescent="0.25">
      <c r="B3581" s="20">
        <v>28220688</v>
      </c>
      <c r="C3581" s="20"/>
      <c r="D3581" s="20"/>
      <c r="E3581" s="17" t="s">
        <v>10762</v>
      </c>
      <c r="F3581" s="21" t="s">
        <v>41</v>
      </c>
      <c r="G3581" s="21" t="s">
        <v>205</v>
      </c>
      <c r="H3581" s="21" t="s">
        <v>206</v>
      </c>
      <c r="I3581" s="20" t="s">
        <v>10763</v>
      </c>
      <c r="J3581" s="20" t="s">
        <v>30764</v>
      </c>
      <c r="K3581" s="24">
        <v>43617</v>
      </c>
      <c r="L3581" s="19">
        <v>0</v>
      </c>
      <c r="M3581" s="28">
        <v>229.95</v>
      </c>
      <c r="N3581" s="24"/>
    </row>
    <row r="3582" spans="2:14" hidden="1" x14ac:dyDescent="0.25">
      <c r="B3582" s="20">
        <v>28220687</v>
      </c>
      <c r="C3582" s="20"/>
      <c r="D3582" s="20"/>
      <c r="E3582" s="17" t="s">
        <v>10764</v>
      </c>
      <c r="F3582" s="21" t="s">
        <v>41</v>
      </c>
      <c r="G3582" s="21" t="s">
        <v>205</v>
      </c>
      <c r="H3582" s="21" t="s">
        <v>206</v>
      </c>
      <c r="I3582" s="20" t="s">
        <v>10765</v>
      </c>
      <c r="J3582" s="20" t="s">
        <v>30765</v>
      </c>
      <c r="K3582" s="24">
        <v>43617</v>
      </c>
      <c r="L3582" s="19">
        <v>0</v>
      </c>
      <c r="M3582" s="28">
        <v>229.95</v>
      </c>
      <c r="N3582" s="24"/>
    </row>
    <row r="3583" spans="2:14" hidden="1" x14ac:dyDescent="0.25">
      <c r="B3583" s="20">
        <v>28220686</v>
      </c>
      <c r="C3583" s="20"/>
      <c r="D3583" s="20"/>
      <c r="E3583" s="17" t="s">
        <v>10766</v>
      </c>
      <c r="F3583" s="21" t="s">
        <v>41</v>
      </c>
      <c r="G3583" s="21" t="s">
        <v>205</v>
      </c>
      <c r="H3583" s="21" t="s">
        <v>206</v>
      </c>
      <c r="I3583" s="20" t="s">
        <v>10767</v>
      </c>
      <c r="J3583" s="20" t="s">
        <v>30766</v>
      </c>
      <c r="K3583" s="24">
        <v>43617</v>
      </c>
      <c r="L3583" s="19">
        <v>0</v>
      </c>
      <c r="M3583" s="28">
        <v>229.95</v>
      </c>
      <c r="N3583" s="24"/>
    </row>
    <row r="3584" spans="2:14" hidden="1" x14ac:dyDescent="0.25">
      <c r="B3584" s="20">
        <v>28220689</v>
      </c>
      <c r="C3584" s="20"/>
      <c r="D3584" s="20"/>
      <c r="E3584" s="17" t="s">
        <v>10768</v>
      </c>
      <c r="F3584" s="21" t="s">
        <v>41</v>
      </c>
      <c r="G3584" s="21" t="s">
        <v>205</v>
      </c>
      <c r="H3584" s="21" t="s">
        <v>206</v>
      </c>
      <c r="I3584" s="20" t="s">
        <v>10769</v>
      </c>
      <c r="J3584" s="20" t="s">
        <v>30767</v>
      </c>
      <c r="K3584" s="24">
        <v>43617</v>
      </c>
      <c r="L3584" s="19">
        <v>0</v>
      </c>
      <c r="M3584" s="28">
        <v>229.95</v>
      </c>
      <c r="N3584" s="24"/>
    </row>
    <row r="3585" spans="1:14" hidden="1" x14ac:dyDescent="0.25">
      <c r="B3585" s="20">
        <v>28220685</v>
      </c>
      <c r="C3585" s="20"/>
      <c r="D3585" s="20"/>
      <c r="E3585" s="17" t="s">
        <v>10770</v>
      </c>
      <c r="F3585" s="21" t="s">
        <v>41</v>
      </c>
      <c r="G3585" s="21" t="s">
        <v>205</v>
      </c>
      <c r="H3585" s="21" t="s">
        <v>206</v>
      </c>
      <c r="I3585" s="20" t="s">
        <v>10771</v>
      </c>
      <c r="J3585" s="20" t="s">
        <v>30768</v>
      </c>
      <c r="K3585" s="24">
        <v>43617</v>
      </c>
      <c r="L3585" s="19">
        <v>0</v>
      </c>
      <c r="M3585" s="28">
        <v>229.95</v>
      </c>
      <c r="N3585" s="24"/>
    </row>
    <row r="3586" spans="1:14" hidden="1" x14ac:dyDescent="0.25">
      <c r="B3586" s="20">
        <v>28220702</v>
      </c>
      <c r="C3586" s="20"/>
      <c r="D3586" s="20"/>
      <c r="E3586" s="17" t="s">
        <v>10772</v>
      </c>
      <c r="F3586" s="21" t="s">
        <v>41</v>
      </c>
      <c r="G3586" s="21" t="s">
        <v>205</v>
      </c>
      <c r="H3586" s="21" t="s">
        <v>206</v>
      </c>
      <c r="I3586" s="20" t="s">
        <v>10773</v>
      </c>
      <c r="J3586" s="20" t="s">
        <v>30769</v>
      </c>
      <c r="K3586" s="24">
        <v>43617</v>
      </c>
      <c r="L3586" s="19">
        <v>0</v>
      </c>
      <c r="M3586" s="28">
        <v>229.95</v>
      </c>
      <c r="N3586" s="24"/>
    </row>
    <row r="3587" spans="1:14" hidden="1" x14ac:dyDescent="0.25">
      <c r="B3587" s="20">
        <v>28220700</v>
      </c>
      <c r="C3587" s="20"/>
      <c r="D3587" s="20"/>
      <c r="E3587" s="17" t="s">
        <v>10774</v>
      </c>
      <c r="F3587" s="21" t="s">
        <v>41</v>
      </c>
      <c r="G3587" s="21" t="s">
        <v>205</v>
      </c>
      <c r="H3587" s="21" t="s">
        <v>206</v>
      </c>
      <c r="I3587" s="20" t="s">
        <v>10775</v>
      </c>
      <c r="J3587" s="20" t="s">
        <v>30770</v>
      </c>
      <c r="K3587" s="24">
        <v>43617</v>
      </c>
      <c r="L3587" s="19">
        <v>0</v>
      </c>
      <c r="M3587" s="28">
        <v>229.95</v>
      </c>
      <c r="N3587" s="24"/>
    </row>
    <row r="3588" spans="1:14" hidden="1" x14ac:dyDescent="0.25">
      <c r="B3588" s="20">
        <v>28220699</v>
      </c>
      <c r="C3588" s="20"/>
      <c r="D3588" s="20"/>
      <c r="E3588" s="17" t="s">
        <v>10776</v>
      </c>
      <c r="F3588" s="21" t="s">
        <v>41</v>
      </c>
      <c r="G3588" s="21" t="s">
        <v>205</v>
      </c>
      <c r="H3588" s="21" t="s">
        <v>206</v>
      </c>
      <c r="I3588" s="20" t="s">
        <v>10777</v>
      </c>
      <c r="J3588" s="20" t="s">
        <v>30771</v>
      </c>
      <c r="K3588" s="24">
        <v>43617</v>
      </c>
      <c r="L3588" s="19">
        <v>0</v>
      </c>
      <c r="M3588" s="28">
        <v>229.95</v>
      </c>
      <c r="N3588" s="24"/>
    </row>
    <row r="3589" spans="1:14" hidden="1" x14ac:dyDescent="0.25">
      <c r="B3589" s="20">
        <v>28220698</v>
      </c>
      <c r="C3589" s="20"/>
      <c r="D3589" s="20"/>
      <c r="E3589" s="17" t="s">
        <v>10778</v>
      </c>
      <c r="F3589" s="21" t="s">
        <v>41</v>
      </c>
      <c r="G3589" s="21" t="s">
        <v>205</v>
      </c>
      <c r="H3589" s="21" t="s">
        <v>206</v>
      </c>
      <c r="I3589" s="20" t="s">
        <v>10779</v>
      </c>
      <c r="J3589" s="20" t="s">
        <v>30772</v>
      </c>
      <c r="K3589" s="24">
        <v>43617</v>
      </c>
      <c r="L3589" s="19">
        <v>0</v>
      </c>
      <c r="M3589" s="28">
        <v>229.95</v>
      </c>
      <c r="N3589" s="24"/>
    </row>
    <row r="3590" spans="1:14" hidden="1" x14ac:dyDescent="0.25">
      <c r="B3590" s="20">
        <v>28220701</v>
      </c>
      <c r="C3590" s="20"/>
      <c r="D3590" s="20"/>
      <c r="E3590" s="17" t="s">
        <v>10780</v>
      </c>
      <c r="F3590" s="21" t="s">
        <v>41</v>
      </c>
      <c r="G3590" s="21" t="s">
        <v>205</v>
      </c>
      <c r="H3590" s="21" t="s">
        <v>206</v>
      </c>
      <c r="I3590" s="20" t="s">
        <v>10781</v>
      </c>
      <c r="J3590" s="20" t="s">
        <v>30773</v>
      </c>
      <c r="K3590" s="24">
        <v>43617</v>
      </c>
      <c r="L3590" s="19">
        <v>0</v>
      </c>
      <c r="M3590" s="28">
        <v>229.95</v>
      </c>
      <c r="N3590" s="24"/>
    </row>
    <row r="3591" spans="1:14" hidden="1" x14ac:dyDescent="0.25">
      <c r="B3591" s="20">
        <v>28220697</v>
      </c>
      <c r="C3591" s="20"/>
      <c r="D3591" s="20"/>
      <c r="E3591" s="17" t="s">
        <v>10782</v>
      </c>
      <c r="F3591" s="21" t="s">
        <v>41</v>
      </c>
      <c r="G3591" s="21" t="s">
        <v>205</v>
      </c>
      <c r="H3591" s="21" t="s">
        <v>206</v>
      </c>
      <c r="I3591" s="20" t="s">
        <v>10783</v>
      </c>
      <c r="J3591" s="20" t="s">
        <v>30774</v>
      </c>
      <c r="K3591" s="24">
        <v>43617</v>
      </c>
      <c r="L3591" s="19">
        <v>0</v>
      </c>
      <c r="M3591" s="28">
        <v>229.95</v>
      </c>
      <c r="N3591" s="24"/>
    </row>
    <row r="3592" spans="1:14" hidden="1" x14ac:dyDescent="0.25">
      <c r="A3592" s="17" t="s">
        <v>30826</v>
      </c>
      <c r="B3592" s="20">
        <v>28220879</v>
      </c>
      <c r="C3592" s="20"/>
      <c r="D3592" s="20"/>
      <c r="E3592" s="17" t="s">
        <v>7991</v>
      </c>
      <c r="F3592" s="21" t="s">
        <v>41</v>
      </c>
      <c r="G3592" s="21" t="s">
        <v>205</v>
      </c>
      <c r="H3592" s="21" t="s">
        <v>206</v>
      </c>
      <c r="I3592" s="20" t="s">
        <v>7992</v>
      </c>
      <c r="J3592" s="20" t="s">
        <v>30827</v>
      </c>
      <c r="K3592" s="24">
        <v>43711</v>
      </c>
      <c r="L3592" s="19">
        <v>0</v>
      </c>
      <c r="M3592" s="28">
        <v>269.95</v>
      </c>
      <c r="N3592" s="24">
        <v>43878</v>
      </c>
    </row>
    <row r="3593" spans="1:14" hidden="1" x14ac:dyDescent="0.25">
      <c r="A3593" s="17" t="s">
        <v>30828</v>
      </c>
      <c r="B3593" s="20">
        <v>28220891</v>
      </c>
      <c r="C3593" s="20"/>
      <c r="D3593" s="20"/>
      <c r="E3593" s="17" t="s">
        <v>8015</v>
      </c>
      <c r="F3593" s="21" t="s">
        <v>41</v>
      </c>
      <c r="G3593" s="21" t="s">
        <v>205</v>
      </c>
      <c r="H3593" s="21" t="s">
        <v>206</v>
      </c>
      <c r="I3593" s="20" t="s">
        <v>8016</v>
      </c>
      <c r="J3593" s="20" t="s">
        <v>30829</v>
      </c>
      <c r="K3593" s="24">
        <v>43711</v>
      </c>
      <c r="L3593" s="19">
        <v>0</v>
      </c>
      <c r="M3593" s="28">
        <v>269.95</v>
      </c>
      <c r="N3593" s="24">
        <v>43878</v>
      </c>
    </row>
    <row r="3594" spans="1:14" hidden="1" x14ac:dyDescent="0.25">
      <c r="A3594" s="17" t="s">
        <v>30830</v>
      </c>
      <c r="B3594" s="20">
        <v>28220885</v>
      </c>
      <c r="C3594" s="20"/>
      <c r="D3594" s="20"/>
      <c r="E3594" s="17" t="s">
        <v>8003</v>
      </c>
      <c r="F3594" s="21" t="s">
        <v>41</v>
      </c>
      <c r="G3594" s="21" t="s">
        <v>205</v>
      </c>
      <c r="H3594" s="21" t="s">
        <v>206</v>
      </c>
      <c r="I3594" s="20" t="s">
        <v>8004</v>
      </c>
      <c r="J3594" s="20" t="s">
        <v>30831</v>
      </c>
      <c r="K3594" s="24">
        <v>43711</v>
      </c>
      <c r="L3594" s="19">
        <v>0</v>
      </c>
      <c r="M3594" s="28">
        <v>269.95</v>
      </c>
      <c r="N3594" s="24">
        <v>43878</v>
      </c>
    </row>
    <row r="3595" spans="1:14" hidden="1" x14ac:dyDescent="0.25">
      <c r="A3595" s="17" t="s">
        <v>30832</v>
      </c>
      <c r="B3595" s="20">
        <v>28220883</v>
      </c>
      <c r="C3595" s="20"/>
      <c r="D3595" s="20"/>
      <c r="E3595" s="17" t="s">
        <v>8005</v>
      </c>
      <c r="F3595" s="21" t="s">
        <v>41</v>
      </c>
      <c r="G3595" s="21" t="s">
        <v>205</v>
      </c>
      <c r="H3595" s="21" t="s">
        <v>206</v>
      </c>
      <c r="I3595" s="20" t="s">
        <v>8006</v>
      </c>
      <c r="J3595" s="20" t="s">
        <v>30833</v>
      </c>
      <c r="K3595" s="24">
        <v>43711</v>
      </c>
      <c r="L3595" s="19">
        <v>0</v>
      </c>
      <c r="M3595" s="28">
        <v>269.95</v>
      </c>
      <c r="N3595" s="24"/>
    </row>
    <row r="3596" spans="1:14" hidden="1" x14ac:dyDescent="0.25">
      <c r="A3596" s="17" t="s">
        <v>30834</v>
      </c>
      <c r="B3596" s="20">
        <v>28220882</v>
      </c>
      <c r="C3596" s="20"/>
      <c r="D3596" s="20"/>
      <c r="E3596" s="17" t="s">
        <v>8007</v>
      </c>
      <c r="F3596" s="21" t="s">
        <v>41</v>
      </c>
      <c r="G3596" s="21" t="s">
        <v>205</v>
      </c>
      <c r="H3596" s="21" t="s">
        <v>206</v>
      </c>
      <c r="I3596" s="20" t="s">
        <v>8008</v>
      </c>
      <c r="J3596" s="20" t="s">
        <v>30835</v>
      </c>
      <c r="K3596" s="24">
        <v>43711</v>
      </c>
      <c r="L3596" s="19">
        <v>0</v>
      </c>
      <c r="M3596" s="28">
        <v>269.95</v>
      </c>
      <c r="N3596" s="24"/>
    </row>
    <row r="3597" spans="1:14" hidden="1" x14ac:dyDescent="0.25">
      <c r="A3597" s="17" t="s">
        <v>30836</v>
      </c>
      <c r="B3597" s="20">
        <v>28220881</v>
      </c>
      <c r="C3597" s="20"/>
      <c r="D3597" s="20"/>
      <c r="E3597" s="17" t="s">
        <v>8009</v>
      </c>
      <c r="F3597" s="21" t="s">
        <v>41</v>
      </c>
      <c r="G3597" s="21" t="s">
        <v>205</v>
      </c>
      <c r="H3597" s="21" t="s">
        <v>206</v>
      </c>
      <c r="I3597" s="20" t="s">
        <v>8010</v>
      </c>
      <c r="J3597" s="20" t="s">
        <v>30837</v>
      </c>
      <c r="K3597" s="24">
        <v>43711</v>
      </c>
      <c r="L3597" s="19">
        <v>0</v>
      </c>
      <c r="M3597" s="28">
        <v>269.95</v>
      </c>
      <c r="N3597" s="24"/>
    </row>
    <row r="3598" spans="1:14" hidden="1" x14ac:dyDescent="0.25">
      <c r="A3598" s="17" t="s">
        <v>30838</v>
      </c>
      <c r="B3598" s="20">
        <v>28220884</v>
      </c>
      <c r="C3598" s="20"/>
      <c r="D3598" s="20"/>
      <c r="E3598" s="17" t="s">
        <v>8011</v>
      </c>
      <c r="F3598" s="21" t="s">
        <v>41</v>
      </c>
      <c r="G3598" s="21" t="s">
        <v>205</v>
      </c>
      <c r="H3598" s="21" t="s">
        <v>206</v>
      </c>
      <c r="I3598" s="20" t="s">
        <v>8012</v>
      </c>
      <c r="J3598" s="20" t="s">
        <v>30839</v>
      </c>
      <c r="K3598" s="24">
        <v>43711</v>
      </c>
      <c r="L3598" s="19">
        <v>0</v>
      </c>
      <c r="M3598" s="28">
        <v>269.95</v>
      </c>
      <c r="N3598" s="24"/>
    </row>
    <row r="3599" spans="1:14" hidden="1" x14ac:dyDescent="0.25">
      <c r="A3599" s="17" t="s">
        <v>30840</v>
      </c>
      <c r="B3599" s="20">
        <v>28220880</v>
      </c>
      <c r="C3599" s="20"/>
      <c r="D3599" s="20"/>
      <c r="E3599" s="17" t="s">
        <v>8013</v>
      </c>
      <c r="F3599" s="21" t="s">
        <v>41</v>
      </c>
      <c r="G3599" s="21" t="s">
        <v>205</v>
      </c>
      <c r="H3599" s="21" t="s">
        <v>206</v>
      </c>
      <c r="I3599" s="20" t="s">
        <v>8014</v>
      </c>
      <c r="J3599" s="20" t="s">
        <v>30841</v>
      </c>
      <c r="K3599" s="24">
        <v>43711</v>
      </c>
      <c r="L3599" s="19">
        <v>0</v>
      </c>
      <c r="M3599" s="28">
        <v>269.95</v>
      </c>
      <c r="N3599" s="24"/>
    </row>
    <row r="3600" spans="1:14" hidden="1" x14ac:dyDescent="0.25">
      <c r="A3600" s="17" t="s">
        <v>30842</v>
      </c>
      <c r="B3600" s="20">
        <v>28220889</v>
      </c>
      <c r="C3600" s="20"/>
      <c r="D3600" s="20"/>
      <c r="E3600" s="17" t="s">
        <v>8017</v>
      </c>
      <c r="F3600" s="21" t="s">
        <v>41</v>
      </c>
      <c r="G3600" s="21" t="s">
        <v>205</v>
      </c>
      <c r="H3600" s="21" t="s">
        <v>206</v>
      </c>
      <c r="I3600" s="20" t="s">
        <v>8018</v>
      </c>
      <c r="J3600" s="20" t="s">
        <v>30843</v>
      </c>
      <c r="K3600" s="24">
        <v>43711</v>
      </c>
      <c r="L3600" s="19">
        <v>0</v>
      </c>
      <c r="M3600" s="28">
        <v>269.95</v>
      </c>
      <c r="N3600" s="24"/>
    </row>
    <row r="3601" spans="1:14" hidden="1" x14ac:dyDescent="0.25">
      <c r="A3601" s="17" t="s">
        <v>30844</v>
      </c>
      <c r="B3601" s="20">
        <v>28220888</v>
      </c>
      <c r="C3601" s="20"/>
      <c r="D3601" s="20"/>
      <c r="E3601" s="17" t="s">
        <v>8019</v>
      </c>
      <c r="F3601" s="21" t="s">
        <v>41</v>
      </c>
      <c r="G3601" s="21" t="s">
        <v>205</v>
      </c>
      <c r="H3601" s="21" t="s">
        <v>206</v>
      </c>
      <c r="I3601" s="20" t="s">
        <v>8020</v>
      </c>
      <c r="J3601" s="20" t="s">
        <v>30845</v>
      </c>
      <c r="K3601" s="24">
        <v>43711</v>
      </c>
      <c r="L3601" s="19">
        <v>0</v>
      </c>
      <c r="M3601" s="28">
        <v>269.95</v>
      </c>
      <c r="N3601" s="24"/>
    </row>
    <row r="3602" spans="1:14" hidden="1" x14ac:dyDescent="0.25">
      <c r="A3602" s="17" t="s">
        <v>30846</v>
      </c>
      <c r="B3602" s="20">
        <v>28220887</v>
      </c>
      <c r="C3602" s="20"/>
      <c r="D3602" s="20"/>
      <c r="E3602" s="17" t="s">
        <v>8021</v>
      </c>
      <c r="F3602" s="21" t="s">
        <v>41</v>
      </c>
      <c r="G3602" s="21" t="s">
        <v>205</v>
      </c>
      <c r="H3602" s="21" t="s">
        <v>206</v>
      </c>
      <c r="I3602" s="20" t="s">
        <v>8022</v>
      </c>
      <c r="J3602" s="20" t="s">
        <v>30847</v>
      </c>
      <c r="K3602" s="24">
        <v>43711</v>
      </c>
      <c r="L3602" s="19">
        <v>0</v>
      </c>
      <c r="M3602" s="28">
        <v>269.95</v>
      </c>
      <c r="N3602" s="24"/>
    </row>
    <row r="3603" spans="1:14" hidden="1" x14ac:dyDescent="0.25">
      <c r="A3603" s="17" t="s">
        <v>30848</v>
      </c>
      <c r="B3603" s="20">
        <v>28220890</v>
      </c>
      <c r="C3603" s="20"/>
      <c r="D3603" s="20"/>
      <c r="E3603" s="17" t="s">
        <v>8023</v>
      </c>
      <c r="F3603" s="21" t="s">
        <v>41</v>
      </c>
      <c r="G3603" s="21" t="s">
        <v>205</v>
      </c>
      <c r="H3603" s="21" t="s">
        <v>206</v>
      </c>
      <c r="I3603" s="20" t="s">
        <v>8024</v>
      </c>
      <c r="J3603" s="20" t="s">
        <v>30849</v>
      </c>
      <c r="K3603" s="24">
        <v>43711</v>
      </c>
      <c r="L3603" s="19">
        <v>0</v>
      </c>
      <c r="M3603" s="28">
        <v>269.95</v>
      </c>
      <c r="N3603" s="24"/>
    </row>
    <row r="3604" spans="1:14" hidden="1" x14ac:dyDescent="0.25">
      <c r="A3604" s="17" t="s">
        <v>30850</v>
      </c>
      <c r="B3604" s="20">
        <v>28220886</v>
      </c>
      <c r="C3604" s="20"/>
      <c r="D3604" s="20"/>
      <c r="E3604" s="17" t="s">
        <v>8025</v>
      </c>
      <c r="F3604" s="21" t="s">
        <v>41</v>
      </c>
      <c r="G3604" s="21" t="s">
        <v>205</v>
      </c>
      <c r="H3604" s="21" t="s">
        <v>206</v>
      </c>
      <c r="I3604" s="20" t="s">
        <v>8026</v>
      </c>
      <c r="J3604" s="20" t="s">
        <v>30851</v>
      </c>
      <c r="K3604" s="24">
        <v>43711</v>
      </c>
      <c r="L3604" s="19">
        <v>0</v>
      </c>
      <c r="M3604" s="28">
        <v>269.95</v>
      </c>
      <c r="N3604" s="24"/>
    </row>
    <row r="3605" spans="1:14" hidden="1" x14ac:dyDescent="0.25">
      <c r="A3605" s="17" t="s">
        <v>30852</v>
      </c>
      <c r="B3605" s="20">
        <v>28220877</v>
      </c>
      <c r="C3605" s="20"/>
      <c r="D3605" s="20"/>
      <c r="E3605" s="17" t="s">
        <v>7993</v>
      </c>
      <c r="F3605" s="21" t="s">
        <v>41</v>
      </c>
      <c r="G3605" s="21" t="s">
        <v>205</v>
      </c>
      <c r="H3605" s="21" t="s">
        <v>206</v>
      </c>
      <c r="I3605" s="20" t="s">
        <v>7994</v>
      </c>
      <c r="J3605" s="20" t="s">
        <v>30853</v>
      </c>
      <c r="K3605" s="24">
        <v>43711</v>
      </c>
      <c r="L3605" s="19">
        <v>0</v>
      </c>
      <c r="M3605" s="28">
        <v>269.95</v>
      </c>
      <c r="N3605" s="24"/>
    </row>
    <row r="3606" spans="1:14" hidden="1" x14ac:dyDescent="0.25">
      <c r="A3606" s="17" t="s">
        <v>30854</v>
      </c>
      <c r="B3606" s="20">
        <v>28220876</v>
      </c>
      <c r="C3606" s="20"/>
      <c r="D3606" s="20"/>
      <c r="E3606" s="17" t="s">
        <v>7995</v>
      </c>
      <c r="F3606" s="21" t="s">
        <v>41</v>
      </c>
      <c r="G3606" s="21" t="s">
        <v>205</v>
      </c>
      <c r="H3606" s="21" t="s">
        <v>206</v>
      </c>
      <c r="I3606" s="20" t="s">
        <v>7996</v>
      </c>
      <c r="J3606" s="20" t="s">
        <v>30855</v>
      </c>
      <c r="K3606" s="24">
        <v>43711</v>
      </c>
      <c r="L3606" s="19">
        <v>0</v>
      </c>
      <c r="M3606" s="28">
        <v>269.95</v>
      </c>
      <c r="N3606" s="24"/>
    </row>
    <row r="3607" spans="1:14" hidden="1" x14ac:dyDescent="0.25">
      <c r="A3607" s="17" t="s">
        <v>30856</v>
      </c>
      <c r="B3607" s="20">
        <v>28220875</v>
      </c>
      <c r="C3607" s="20"/>
      <c r="D3607" s="20"/>
      <c r="E3607" s="17" t="s">
        <v>7997</v>
      </c>
      <c r="F3607" s="21" t="s">
        <v>41</v>
      </c>
      <c r="G3607" s="21" t="s">
        <v>205</v>
      </c>
      <c r="H3607" s="21" t="s">
        <v>206</v>
      </c>
      <c r="I3607" s="20" t="s">
        <v>7998</v>
      </c>
      <c r="J3607" s="20" t="s">
        <v>30857</v>
      </c>
      <c r="K3607" s="24">
        <v>43711</v>
      </c>
      <c r="L3607" s="19">
        <v>0</v>
      </c>
      <c r="M3607" s="28">
        <v>269.95</v>
      </c>
      <c r="N3607" s="24"/>
    </row>
    <row r="3608" spans="1:14" hidden="1" x14ac:dyDescent="0.25">
      <c r="A3608" s="17" t="s">
        <v>30858</v>
      </c>
      <c r="B3608" s="20">
        <v>28220878</v>
      </c>
      <c r="C3608" s="20"/>
      <c r="D3608" s="20"/>
      <c r="E3608" s="17" t="s">
        <v>7999</v>
      </c>
      <c r="F3608" s="21" t="s">
        <v>41</v>
      </c>
      <c r="G3608" s="21" t="s">
        <v>205</v>
      </c>
      <c r="H3608" s="21" t="s">
        <v>206</v>
      </c>
      <c r="I3608" s="20" t="s">
        <v>8000</v>
      </c>
      <c r="J3608" s="20" t="s">
        <v>30859</v>
      </c>
      <c r="K3608" s="24">
        <v>43711</v>
      </c>
      <c r="L3608" s="19">
        <v>0</v>
      </c>
      <c r="M3608" s="28">
        <v>269.95</v>
      </c>
      <c r="N3608" s="24"/>
    </row>
    <row r="3609" spans="1:14" hidden="1" x14ac:dyDescent="0.25">
      <c r="A3609" s="17" t="s">
        <v>30860</v>
      </c>
      <c r="B3609" s="20">
        <v>28220874</v>
      </c>
      <c r="C3609" s="20"/>
      <c r="D3609" s="20"/>
      <c r="E3609" s="17" t="s">
        <v>8001</v>
      </c>
      <c r="F3609" s="21" t="s">
        <v>41</v>
      </c>
      <c r="G3609" s="21" t="s">
        <v>205</v>
      </c>
      <c r="H3609" s="21" t="s">
        <v>206</v>
      </c>
      <c r="I3609" s="20" t="s">
        <v>8002</v>
      </c>
      <c r="J3609" s="20" t="s">
        <v>30861</v>
      </c>
      <c r="K3609" s="24">
        <v>43711</v>
      </c>
      <c r="L3609" s="19">
        <v>0</v>
      </c>
      <c r="M3609" s="28">
        <v>269.95</v>
      </c>
      <c r="N3609" s="24"/>
    </row>
    <row r="3610" spans="1:14" hidden="1" x14ac:dyDescent="0.25">
      <c r="B3610" s="20">
        <v>28220472</v>
      </c>
      <c r="C3610" s="20"/>
      <c r="D3610" s="20"/>
      <c r="E3610" s="17" t="s">
        <v>7920</v>
      </c>
      <c r="F3610" s="21" t="s">
        <v>41</v>
      </c>
      <c r="G3610" s="21" t="s">
        <v>205</v>
      </c>
      <c r="H3610" s="21" t="s">
        <v>206</v>
      </c>
      <c r="I3610" s="20" t="s">
        <v>7921</v>
      </c>
      <c r="J3610" s="20" t="s">
        <v>30862</v>
      </c>
      <c r="K3610" s="24">
        <v>41876</v>
      </c>
      <c r="L3610" s="19">
        <v>0</v>
      </c>
      <c r="M3610" s="28">
        <v>219.95</v>
      </c>
      <c r="N3610" s="24"/>
    </row>
    <row r="3611" spans="1:14" hidden="1" x14ac:dyDescent="0.25">
      <c r="B3611" s="20">
        <v>28220474</v>
      </c>
      <c r="C3611" s="20"/>
      <c r="D3611" s="20"/>
      <c r="E3611" s="17" t="s">
        <v>7922</v>
      </c>
      <c r="F3611" s="21" t="s">
        <v>41</v>
      </c>
      <c r="G3611" s="21" t="s">
        <v>205</v>
      </c>
      <c r="H3611" s="21" t="s">
        <v>206</v>
      </c>
      <c r="I3611" s="20" t="s">
        <v>7923</v>
      </c>
      <c r="J3611" s="20" t="s">
        <v>30863</v>
      </c>
      <c r="K3611" s="24">
        <v>41876</v>
      </c>
      <c r="L3611" s="19">
        <v>0</v>
      </c>
      <c r="M3611" s="28">
        <v>219.95</v>
      </c>
      <c r="N3611" s="24"/>
    </row>
    <row r="3612" spans="1:14" hidden="1" x14ac:dyDescent="0.25">
      <c r="B3612" s="20">
        <v>28220620</v>
      </c>
      <c r="C3612" s="20"/>
      <c r="D3612" s="20"/>
      <c r="E3612" s="17" t="s">
        <v>8051</v>
      </c>
      <c r="F3612" s="21" t="s">
        <v>41</v>
      </c>
      <c r="G3612" s="21" t="s">
        <v>205</v>
      </c>
      <c r="H3612" s="21" t="s">
        <v>206</v>
      </c>
      <c r="I3612" s="20" t="s">
        <v>8052</v>
      </c>
      <c r="J3612" s="20" t="s">
        <v>30864</v>
      </c>
      <c r="K3612" s="24">
        <v>42235</v>
      </c>
      <c r="L3612" s="19">
        <v>0</v>
      </c>
      <c r="M3612" s="28">
        <v>249.95</v>
      </c>
      <c r="N3612" s="24"/>
    </row>
    <row r="3613" spans="1:14" hidden="1" x14ac:dyDescent="0.25">
      <c r="B3613" s="20">
        <v>28220618</v>
      </c>
      <c r="C3613" s="20"/>
      <c r="D3613" s="20"/>
      <c r="E3613" s="17" t="s">
        <v>8053</v>
      </c>
      <c r="F3613" s="21" t="s">
        <v>41</v>
      </c>
      <c r="G3613" s="21" t="s">
        <v>205</v>
      </c>
      <c r="H3613" s="21" t="s">
        <v>206</v>
      </c>
      <c r="I3613" s="20" t="s">
        <v>8054</v>
      </c>
      <c r="J3613" s="20" t="s">
        <v>30865</v>
      </c>
      <c r="K3613" s="24">
        <v>42235</v>
      </c>
      <c r="L3613" s="19">
        <v>0</v>
      </c>
      <c r="M3613" s="28">
        <v>249.95</v>
      </c>
      <c r="N3613" s="24"/>
    </row>
    <row r="3614" spans="1:14" hidden="1" x14ac:dyDescent="0.25">
      <c r="B3614" s="20">
        <v>28220615</v>
      </c>
      <c r="C3614" s="20"/>
      <c r="D3614" s="20"/>
      <c r="E3614" s="17" t="s">
        <v>8055</v>
      </c>
      <c r="F3614" s="21" t="s">
        <v>41</v>
      </c>
      <c r="G3614" s="21" t="s">
        <v>205</v>
      </c>
      <c r="H3614" s="21" t="s">
        <v>206</v>
      </c>
      <c r="I3614" s="20" t="s">
        <v>8056</v>
      </c>
      <c r="J3614" s="20" t="s">
        <v>30866</v>
      </c>
      <c r="K3614" s="24">
        <v>42235</v>
      </c>
      <c r="L3614" s="19">
        <v>0</v>
      </c>
      <c r="M3614" s="28">
        <v>249.95</v>
      </c>
      <c r="N3614" s="24"/>
    </row>
    <row r="3615" spans="1:14" hidden="1" x14ac:dyDescent="0.25">
      <c r="B3615" s="20">
        <v>28220356</v>
      </c>
      <c r="C3615" s="20"/>
      <c r="D3615" s="20"/>
      <c r="E3615" s="17" t="s">
        <v>8057</v>
      </c>
      <c r="F3615" s="21" t="s">
        <v>41</v>
      </c>
      <c r="G3615" s="21" t="s">
        <v>205</v>
      </c>
      <c r="H3615" s="21" t="s">
        <v>206</v>
      </c>
      <c r="I3615" s="20" t="s">
        <v>8058</v>
      </c>
      <c r="J3615" s="20" t="s">
        <v>30882</v>
      </c>
      <c r="K3615" s="24">
        <v>41773</v>
      </c>
      <c r="L3615" s="19">
        <v>0</v>
      </c>
      <c r="M3615" s="28">
        <v>169.95</v>
      </c>
      <c r="N3615" s="24"/>
    </row>
    <row r="3616" spans="1:14" hidden="1" x14ac:dyDescent="0.25">
      <c r="B3616" s="20">
        <v>28220632</v>
      </c>
      <c r="C3616" s="20"/>
      <c r="D3616" s="20"/>
      <c r="E3616" s="17" t="s">
        <v>7644</v>
      </c>
      <c r="F3616" s="21" t="s">
        <v>41</v>
      </c>
      <c r="G3616" s="21" t="s">
        <v>205</v>
      </c>
      <c r="H3616" s="21" t="s">
        <v>206</v>
      </c>
      <c r="I3616" s="20" t="s">
        <v>7645</v>
      </c>
      <c r="J3616" s="20" t="s">
        <v>30889</v>
      </c>
      <c r="K3616" s="24">
        <v>42069</v>
      </c>
      <c r="L3616" s="19">
        <v>0</v>
      </c>
      <c r="M3616" s="28">
        <v>269.95</v>
      </c>
      <c r="N3616" s="24"/>
    </row>
    <row r="3617" spans="2:14" hidden="1" x14ac:dyDescent="0.25">
      <c r="B3617" s="20">
        <v>28220630</v>
      </c>
      <c r="C3617" s="20"/>
      <c r="D3617" s="20"/>
      <c r="E3617" s="17" t="s">
        <v>7646</v>
      </c>
      <c r="F3617" s="21" t="s">
        <v>41</v>
      </c>
      <c r="G3617" s="21" t="s">
        <v>205</v>
      </c>
      <c r="H3617" s="21" t="s">
        <v>206</v>
      </c>
      <c r="I3617" s="20" t="s">
        <v>7647</v>
      </c>
      <c r="J3617" s="20" t="s">
        <v>30890</v>
      </c>
      <c r="K3617" s="24">
        <v>42069</v>
      </c>
      <c r="L3617" s="19">
        <v>0</v>
      </c>
      <c r="M3617" s="28">
        <v>269.95</v>
      </c>
      <c r="N3617" s="24"/>
    </row>
    <row r="3618" spans="2:14" hidden="1" x14ac:dyDescent="0.25">
      <c r="B3618" s="20">
        <v>28220629</v>
      </c>
      <c r="C3618" s="20"/>
      <c r="D3618" s="20"/>
      <c r="E3618" s="17" t="s">
        <v>7648</v>
      </c>
      <c r="F3618" s="21" t="s">
        <v>41</v>
      </c>
      <c r="G3618" s="21" t="s">
        <v>205</v>
      </c>
      <c r="H3618" s="21" t="s">
        <v>206</v>
      </c>
      <c r="I3618" s="20" t="s">
        <v>7649</v>
      </c>
      <c r="J3618" s="20" t="s">
        <v>30891</v>
      </c>
      <c r="K3618" s="24">
        <v>42069</v>
      </c>
      <c r="L3618" s="19">
        <v>0</v>
      </c>
      <c r="M3618" s="28">
        <v>269.95</v>
      </c>
      <c r="N3618" s="24"/>
    </row>
    <row r="3619" spans="2:14" hidden="1" x14ac:dyDescent="0.25">
      <c r="B3619" s="20">
        <v>28220628</v>
      </c>
      <c r="C3619" s="20"/>
      <c r="D3619" s="20"/>
      <c r="E3619" s="17" t="s">
        <v>7650</v>
      </c>
      <c r="F3619" s="21" t="s">
        <v>41</v>
      </c>
      <c r="G3619" s="21" t="s">
        <v>205</v>
      </c>
      <c r="H3619" s="21" t="s">
        <v>206</v>
      </c>
      <c r="I3619" s="20" t="s">
        <v>7651</v>
      </c>
      <c r="J3619" s="20" t="s">
        <v>30892</v>
      </c>
      <c r="K3619" s="24">
        <v>42069</v>
      </c>
      <c r="L3619" s="19">
        <v>0</v>
      </c>
      <c r="M3619" s="28">
        <v>269.95</v>
      </c>
      <c r="N3619" s="24"/>
    </row>
    <row r="3620" spans="2:14" hidden="1" x14ac:dyDescent="0.25">
      <c r="B3620" s="20">
        <v>28220631</v>
      </c>
      <c r="C3620" s="20"/>
      <c r="D3620" s="20"/>
      <c r="E3620" s="17" t="s">
        <v>7652</v>
      </c>
      <c r="F3620" s="21" t="s">
        <v>41</v>
      </c>
      <c r="G3620" s="21" t="s">
        <v>205</v>
      </c>
      <c r="H3620" s="21" t="s">
        <v>206</v>
      </c>
      <c r="I3620" s="20" t="s">
        <v>7653</v>
      </c>
      <c r="J3620" s="20" t="s">
        <v>30893</v>
      </c>
      <c r="K3620" s="24">
        <v>42069</v>
      </c>
      <c r="L3620" s="19">
        <v>0</v>
      </c>
      <c r="M3620" s="28">
        <v>269.95</v>
      </c>
      <c r="N3620" s="24"/>
    </row>
    <row r="3621" spans="2:14" hidden="1" x14ac:dyDescent="0.25">
      <c r="B3621" s="20">
        <v>28220627</v>
      </c>
      <c r="C3621" s="20"/>
      <c r="D3621" s="20"/>
      <c r="E3621" s="17" t="s">
        <v>7654</v>
      </c>
      <c r="F3621" s="21" t="s">
        <v>41</v>
      </c>
      <c r="G3621" s="21" t="s">
        <v>205</v>
      </c>
      <c r="H3621" s="21" t="s">
        <v>206</v>
      </c>
      <c r="I3621" s="20" t="s">
        <v>7655</v>
      </c>
      <c r="J3621" s="20" t="s">
        <v>30894</v>
      </c>
      <c r="K3621" s="24">
        <v>42069</v>
      </c>
      <c r="L3621" s="19">
        <v>0</v>
      </c>
      <c r="M3621" s="28">
        <v>269.95</v>
      </c>
      <c r="N3621" s="24"/>
    </row>
    <row r="3622" spans="2:14" hidden="1" x14ac:dyDescent="0.25">
      <c r="B3622" s="20">
        <v>28220638</v>
      </c>
      <c r="C3622" s="20"/>
      <c r="D3622" s="20"/>
      <c r="E3622" s="17" t="s">
        <v>7656</v>
      </c>
      <c r="F3622" s="21" t="s">
        <v>41</v>
      </c>
      <c r="G3622" s="21" t="s">
        <v>205</v>
      </c>
      <c r="H3622" s="21" t="s">
        <v>206</v>
      </c>
      <c r="I3622" s="20" t="s">
        <v>7657</v>
      </c>
      <c r="J3622" s="20" t="s">
        <v>30895</v>
      </c>
      <c r="K3622" s="24">
        <v>42069</v>
      </c>
      <c r="L3622" s="19">
        <v>0</v>
      </c>
      <c r="M3622" s="28">
        <v>269.95</v>
      </c>
      <c r="N3622" s="24"/>
    </row>
    <row r="3623" spans="2:14" hidden="1" x14ac:dyDescent="0.25">
      <c r="B3623" s="20">
        <v>28220636</v>
      </c>
      <c r="C3623" s="20"/>
      <c r="D3623" s="20"/>
      <c r="E3623" s="17" t="s">
        <v>7658</v>
      </c>
      <c r="F3623" s="21" t="s">
        <v>41</v>
      </c>
      <c r="G3623" s="21" t="s">
        <v>205</v>
      </c>
      <c r="H3623" s="21" t="s">
        <v>206</v>
      </c>
      <c r="I3623" s="20" t="s">
        <v>7659</v>
      </c>
      <c r="J3623" s="20" t="s">
        <v>30896</v>
      </c>
      <c r="K3623" s="24">
        <v>42069</v>
      </c>
      <c r="L3623" s="19">
        <v>0</v>
      </c>
      <c r="M3623" s="28">
        <v>269.95</v>
      </c>
      <c r="N3623" s="24"/>
    </row>
    <row r="3624" spans="2:14" hidden="1" x14ac:dyDescent="0.25">
      <c r="B3624" s="20">
        <v>28220635</v>
      </c>
      <c r="C3624" s="20"/>
      <c r="D3624" s="20"/>
      <c r="E3624" s="17" t="s">
        <v>7660</v>
      </c>
      <c r="F3624" s="21" t="s">
        <v>41</v>
      </c>
      <c r="G3624" s="21" t="s">
        <v>205</v>
      </c>
      <c r="H3624" s="21" t="s">
        <v>206</v>
      </c>
      <c r="I3624" s="20" t="s">
        <v>7661</v>
      </c>
      <c r="J3624" s="20" t="s">
        <v>30897</v>
      </c>
      <c r="K3624" s="24">
        <v>42069</v>
      </c>
      <c r="L3624" s="19">
        <v>0</v>
      </c>
      <c r="M3624" s="28">
        <v>269.95</v>
      </c>
      <c r="N3624" s="24"/>
    </row>
    <row r="3625" spans="2:14" hidden="1" x14ac:dyDescent="0.25">
      <c r="B3625" s="20">
        <v>28220634</v>
      </c>
      <c r="C3625" s="20"/>
      <c r="D3625" s="20"/>
      <c r="E3625" s="17" t="s">
        <v>7662</v>
      </c>
      <c r="F3625" s="21" t="s">
        <v>41</v>
      </c>
      <c r="G3625" s="21" t="s">
        <v>205</v>
      </c>
      <c r="H3625" s="21" t="s">
        <v>206</v>
      </c>
      <c r="I3625" s="20" t="s">
        <v>7663</v>
      </c>
      <c r="J3625" s="20" t="s">
        <v>30898</v>
      </c>
      <c r="K3625" s="24">
        <v>42069</v>
      </c>
      <c r="L3625" s="19">
        <v>0</v>
      </c>
      <c r="M3625" s="28">
        <v>269.95</v>
      </c>
      <c r="N3625" s="24"/>
    </row>
    <row r="3626" spans="2:14" hidden="1" x14ac:dyDescent="0.25">
      <c r="B3626" s="20">
        <v>28220633</v>
      </c>
      <c r="C3626" s="20"/>
      <c r="D3626" s="20"/>
      <c r="E3626" s="17" t="s">
        <v>7664</v>
      </c>
      <c r="F3626" s="21" t="s">
        <v>41</v>
      </c>
      <c r="G3626" s="21" t="s">
        <v>205</v>
      </c>
      <c r="H3626" s="21" t="s">
        <v>206</v>
      </c>
      <c r="I3626" s="20" t="s">
        <v>7665</v>
      </c>
      <c r="J3626" s="20" t="s">
        <v>30899</v>
      </c>
      <c r="K3626" s="24">
        <v>42069</v>
      </c>
      <c r="L3626" s="19">
        <v>0</v>
      </c>
      <c r="M3626" s="28">
        <v>269.95</v>
      </c>
      <c r="N3626" s="24"/>
    </row>
    <row r="3627" spans="2:14" hidden="1" x14ac:dyDescent="0.25">
      <c r="B3627" s="20">
        <v>28220644</v>
      </c>
      <c r="C3627" s="20"/>
      <c r="D3627" s="20"/>
      <c r="E3627" s="17" t="s">
        <v>7589</v>
      </c>
      <c r="F3627" s="21" t="s">
        <v>41</v>
      </c>
      <c r="G3627" s="21" t="s">
        <v>205</v>
      </c>
      <c r="H3627" s="21" t="s">
        <v>206</v>
      </c>
      <c r="I3627" s="20" t="s">
        <v>7590</v>
      </c>
      <c r="J3627" s="20" t="s">
        <v>30900</v>
      </c>
      <c r="K3627" s="24">
        <v>42069</v>
      </c>
      <c r="L3627" s="19">
        <v>0</v>
      </c>
      <c r="M3627" s="28">
        <v>379.95</v>
      </c>
      <c r="N3627" s="24"/>
    </row>
    <row r="3628" spans="2:14" hidden="1" x14ac:dyDescent="0.25">
      <c r="B3628" s="20">
        <v>28220642</v>
      </c>
      <c r="C3628" s="20"/>
      <c r="D3628" s="20"/>
      <c r="E3628" s="17" t="s">
        <v>7591</v>
      </c>
      <c r="F3628" s="21" t="s">
        <v>41</v>
      </c>
      <c r="G3628" s="21" t="s">
        <v>205</v>
      </c>
      <c r="H3628" s="21" t="s">
        <v>206</v>
      </c>
      <c r="I3628" s="20" t="s">
        <v>7592</v>
      </c>
      <c r="J3628" s="20" t="s">
        <v>30901</v>
      </c>
      <c r="K3628" s="24">
        <v>42069</v>
      </c>
      <c r="L3628" s="19">
        <v>0</v>
      </c>
      <c r="M3628" s="28">
        <v>379.95</v>
      </c>
      <c r="N3628" s="24"/>
    </row>
    <row r="3629" spans="2:14" hidden="1" x14ac:dyDescent="0.25">
      <c r="B3629" s="20">
        <v>28220641</v>
      </c>
      <c r="C3629" s="20"/>
      <c r="D3629" s="20"/>
      <c r="E3629" s="17" t="s">
        <v>7593</v>
      </c>
      <c r="F3629" s="21" t="s">
        <v>41</v>
      </c>
      <c r="G3629" s="21" t="s">
        <v>205</v>
      </c>
      <c r="H3629" s="21" t="s">
        <v>206</v>
      </c>
      <c r="I3629" s="20" t="s">
        <v>7594</v>
      </c>
      <c r="J3629" s="20" t="s">
        <v>30902</v>
      </c>
      <c r="K3629" s="24">
        <v>42069</v>
      </c>
      <c r="L3629" s="19">
        <v>0</v>
      </c>
      <c r="M3629" s="28">
        <v>379.95</v>
      </c>
      <c r="N3629" s="24"/>
    </row>
    <row r="3630" spans="2:14" hidden="1" x14ac:dyDescent="0.25">
      <c r="B3630" s="20">
        <v>28220640</v>
      </c>
      <c r="C3630" s="20"/>
      <c r="D3630" s="20"/>
      <c r="E3630" s="17" t="s">
        <v>7595</v>
      </c>
      <c r="F3630" s="21" t="s">
        <v>41</v>
      </c>
      <c r="G3630" s="21" t="s">
        <v>205</v>
      </c>
      <c r="H3630" s="21" t="s">
        <v>206</v>
      </c>
      <c r="I3630" s="20" t="s">
        <v>7596</v>
      </c>
      <c r="J3630" s="20" t="s">
        <v>30903</v>
      </c>
      <c r="K3630" s="24">
        <v>42069</v>
      </c>
      <c r="L3630" s="19">
        <v>0</v>
      </c>
      <c r="M3630" s="28">
        <v>379.95</v>
      </c>
      <c r="N3630" s="24"/>
    </row>
    <row r="3631" spans="2:14" hidden="1" x14ac:dyDescent="0.25">
      <c r="B3631" s="20">
        <v>28220643</v>
      </c>
      <c r="C3631" s="20"/>
      <c r="D3631" s="20"/>
      <c r="E3631" s="17" t="s">
        <v>7597</v>
      </c>
      <c r="F3631" s="21" t="s">
        <v>41</v>
      </c>
      <c r="G3631" s="21" t="s">
        <v>205</v>
      </c>
      <c r="H3631" s="21" t="s">
        <v>206</v>
      </c>
      <c r="I3631" s="20" t="s">
        <v>7598</v>
      </c>
      <c r="J3631" s="20" t="s">
        <v>30904</v>
      </c>
      <c r="K3631" s="24">
        <v>42069</v>
      </c>
      <c r="L3631" s="19">
        <v>0</v>
      </c>
      <c r="M3631" s="28">
        <v>379.95</v>
      </c>
      <c r="N3631" s="24"/>
    </row>
    <row r="3632" spans="2:14" hidden="1" x14ac:dyDescent="0.25">
      <c r="B3632" s="20">
        <v>28220639</v>
      </c>
      <c r="C3632" s="20"/>
      <c r="D3632" s="20"/>
      <c r="E3632" s="17" t="s">
        <v>7599</v>
      </c>
      <c r="F3632" s="21" t="s">
        <v>41</v>
      </c>
      <c r="G3632" s="21" t="s">
        <v>205</v>
      </c>
      <c r="H3632" s="21" t="s">
        <v>206</v>
      </c>
      <c r="I3632" s="20" t="s">
        <v>7600</v>
      </c>
      <c r="J3632" s="20" t="s">
        <v>30905</v>
      </c>
      <c r="K3632" s="24">
        <v>42069</v>
      </c>
      <c r="L3632" s="19">
        <v>0</v>
      </c>
      <c r="M3632" s="28">
        <v>379.95</v>
      </c>
      <c r="N3632" s="24"/>
    </row>
    <row r="3633" spans="2:14" hidden="1" x14ac:dyDescent="0.25">
      <c r="B3633" s="20">
        <v>28220650</v>
      </c>
      <c r="C3633" s="20"/>
      <c r="D3633" s="20"/>
      <c r="E3633" s="17" t="s">
        <v>7577</v>
      </c>
      <c r="F3633" s="21" t="s">
        <v>41</v>
      </c>
      <c r="G3633" s="21" t="s">
        <v>205</v>
      </c>
      <c r="H3633" s="21" t="s">
        <v>206</v>
      </c>
      <c r="I3633" s="20" t="s">
        <v>7578</v>
      </c>
      <c r="J3633" s="20" t="s">
        <v>30906</v>
      </c>
      <c r="K3633" s="24">
        <v>42069</v>
      </c>
      <c r="L3633" s="19">
        <v>0</v>
      </c>
      <c r="M3633" s="28">
        <v>379.95</v>
      </c>
      <c r="N3633" s="24"/>
    </row>
    <row r="3634" spans="2:14" hidden="1" x14ac:dyDescent="0.25">
      <c r="B3634" s="20">
        <v>28220648</v>
      </c>
      <c r="C3634" s="20"/>
      <c r="D3634" s="20"/>
      <c r="E3634" s="17" t="s">
        <v>7579</v>
      </c>
      <c r="F3634" s="21" t="s">
        <v>41</v>
      </c>
      <c r="G3634" s="21" t="s">
        <v>205</v>
      </c>
      <c r="H3634" s="21" t="s">
        <v>206</v>
      </c>
      <c r="I3634" s="20" t="s">
        <v>7580</v>
      </c>
      <c r="J3634" s="20" t="s">
        <v>30907</v>
      </c>
      <c r="K3634" s="24">
        <v>42069</v>
      </c>
      <c r="L3634" s="19">
        <v>0</v>
      </c>
      <c r="M3634" s="28">
        <v>379.95</v>
      </c>
      <c r="N3634" s="24"/>
    </row>
    <row r="3635" spans="2:14" hidden="1" x14ac:dyDescent="0.25">
      <c r="B3635" s="20">
        <v>28220647</v>
      </c>
      <c r="C3635" s="20"/>
      <c r="D3635" s="20"/>
      <c r="E3635" s="17" t="s">
        <v>7581</v>
      </c>
      <c r="F3635" s="21" t="s">
        <v>41</v>
      </c>
      <c r="G3635" s="21" t="s">
        <v>205</v>
      </c>
      <c r="H3635" s="21" t="s">
        <v>206</v>
      </c>
      <c r="I3635" s="20" t="s">
        <v>7582</v>
      </c>
      <c r="J3635" s="20" t="s">
        <v>30908</v>
      </c>
      <c r="K3635" s="24">
        <v>42069</v>
      </c>
      <c r="L3635" s="19">
        <v>0</v>
      </c>
      <c r="M3635" s="28">
        <v>379.95</v>
      </c>
      <c r="N3635" s="24"/>
    </row>
    <row r="3636" spans="2:14" hidden="1" x14ac:dyDescent="0.25">
      <c r="B3636" s="20">
        <v>28220646</v>
      </c>
      <c r="C3636" s="20"/>
      <c r="D3636" s="20"/>
      <c r="E3636" s="17" t="s">
        <v>7583</v>
      </c>
      <c r="F3636" s="21" t="s">
        <v>41</v>
      </c>
      <c r="G3636" s="21" t="s">
        <v>205</v>
      </c>
      <c r="H3636" s="21" t="s">
        <v>206</v>
      </c>
      <c r="I3636" s="20" t="s">
        <v>7584</v>
      </c>
      <c r="J3636" s="20" t="s">
        <v>30909</v>
      </c>
      <c r="K3636" s="24">
        <v>42069</v>
      </c>
      <c r="L3636" s="19">
        <v>0</v>
      </c>
      <c r="M3636" s="28">
        <v>379.95</v>
      </c>
      <c r="N3636" s="24"/>
    </row>
    <row r="3637" spans="2:14" hidden="1" x14ac:dyDescent="0.25">
      <c r="B3637" s="20">
        <v>28220649</v>
      </c>
      <c r="C3637" s="20"/>
      <c r="D3637" s="20"/>
      <c r="E3637" s="17" t="s">
        <v>7585</v>
      </c>
      <c r="F3637" s="21" t="s">
        <v>41</v>
      </c>
      <c r="G3637" s="21" t="s">
        <v>205</v>
      </c>
      <c r="H3637" s="21" t="s">
        <v>206</v>
      </c>
      <c r="I3637" s="20" t="s">
        <v>7586</v>
      </c>
      <c r="J3637" s="20" t="s">
        <v>30910</v>
      </c>
      <c r="K3637" s="24">
        <v>42069</v>
      </c>
      <c r="L3637" s="19">
        <v>0</v>
      </c>
      <c r="M3637" s="28">
        <v>379.95</v>
      </c>
      <c r="N3637" s="24"/>
    </row>
    <row r="3638" spans="2:14" hidden="1" x14ac:dyDescent="0.25">
      <c r="B3638" s="20">
        <v>28220645</v>
      </c>
      <c r="C3638" s="20"/>
      <c r="D3638" s="20"/>
      <c r="E3638" s="17" t="s">
        <v>7587</v>
      </c>
      <c r="F3638" s="21" t="s">
        <v>41</v>
      </c>
      <c r="G3638" s="21" t="s">
        <v>205</v>
      </c>
      <c r="H3638" s="21" t="s">
        <v>206</v>
      </c>
      <c r="I3638" s="20" t="s">
        <v>7588</v>
      </c>
      <c r="J3638" s="20" t="s">
        <v>30911</v>
      </c>
      <c r="K3638" s="24">
        <v>42069</v>
      </c>
      <c r="L3638" s="19">
        <v>0</v>
      </c>
      <c r="M3638" s="28">
        <v>379.95</v>
      </c>
      <c r="N3638" s="24"/>
    </row>
    <row r="3639" spans="2:14" hidden="1" x14ac:dyDescent="0.25">
      <c r="B3639" s="20">
        <v>28220758</v>
      </c>
      <c r="C3639" s="20"/>
      <c r="D3639" s="20"/>
      <c r="E3639" s="17" t="s">
        <v>8027</v>
      </c>
      <c r="F3639" s="21" t="s">
        <v>41</v>
      </c>
      <c r="G3639" s="21" t="s">
        <v>205</v>
      </c>
      <c r="H3639" s="21" t="s">
        <v>206</v>
      </c>
      <c r="I3639" s="20" t="s">
        <v>8028</v>
      </c>
      <c r="J3639" s="20" t="s">
        <v>30912</v>
      </c>
      <c r="K3639" s="24">
        <v>42513</v>
      </c>
      <c r="L3639" s="19">
        <v>0</v>
      </c>
      <c r="M3639" s="28">
        <v>239.95</v>
      </c>
      <c r="N3639" s="24"/>
    </row>
    <row r="3640" spans="2:14" hidden="1" x14ac:dyDescent="0.25">
      <c r="B3640" s="20">
        <v>28220756</v>
      </c>
      <c r="C3640" s="20"/>
      <c r="D3640" s="20"/>
      <c r="E3640" s="17" t="s">
        <v>8029</v>
      </c>
      <c r="F3640" s="21" t="s">
        <v>41</v>
      </c>
      <c r="G3640" s="21" t="s">
        <v>205</v>
      </c>
      <c r="H3640" s="21" t="s">
        <v>206</v>
      </c>
      <c r="I3640" s="20" t="s">
        <v>8030</v>
      </c>
      <c r="J3640" s="20" t="s">
        <v>30913</v>
      </c>
      <c r="K3640" s="24">
        <v>42513</v>
      </c>
      <c r="L3640" s="19">
        <v>0</v>
      </c>
      <c r="M3640" s="28">
        <v>239.95</v>
      </c>
      <c r="N3640" s="24"/>
    </row>
    <row r="3641" spans="2:14" hidden="1" x14ac:dyDescent="0.25">
      <c r="B3641" s="20">
        <v>28220755</v>
      </c>
      <c r="C3641" s="20"/>
      <c r="D3641" s="20"/>
      <c r="E3641" s="17" t="s">
        <v>8031</v>
      </c>
      <c r="F3641" s="21" t="s">
        <v>41</v>
      </c>
      <c r="G3641" s="21" t="s">
        <v>205</v>
      </c>
      <c r="H3641" s="21" t="s">
        <v>206</v>
      </c>
      <c r="I3641" s="20" t="s">
        <v>8032</v>
      </c>
      <c r="J3641" s="20" t="s">
        <v>30914</v>
      </c>
      <c r="K3641" s="24">
        <v>42513</v>
      </c>
      <c r="L3641" s="19">
        <v>0</v>
      </c>
      <c r="M3641" s="28">
        <v>239.95</v>
      </c>
      <c r="N3641" s="24"/>
    </row>
    <row r="3642" spans="2:14" hidden="1" x14ac:dyDescent="0.25">
      <c r="B3642" s="20">
        <v>28220754</v>
      </c>
      <c r="C3642" s="20"/>
      <c r="D3642" s="20"/>
      <c r="E3642" s="17" t="s">
        <v>8033</v>
      </c>
      <c r="F3642" s="21" t="s">
        <v>41</v>
      </c>
      <c r="G3642" s="21" t="s">
        <v>205</v>
      </c>
      <c r="H3642" s="21" t="s">
        <v>206</v>
      </c>
      <c r="I3642" s="20" t="s">
        <v>8034</v>
      </c>
      <c r="J3642" s="20" t="s">
        <v>30915</v>
      </c>
      <c r="K3642" s="24">
        <v>42513</v>
      </c>
      <c r="L3642" s="19">
        <v>0</v>
      </c>
      <c r="M3642" s="28">
        <v>239.95</v>
      </c>
      <c r="N3642" s="24"/>
    </row>
    <row r="3643" spans="2:14" hidden="1" x14ac:dyDescent="0.25">
      <c r="B3643" s="20">
        <v>28220757</v>
      </c>
      <c r="C3643" s="20"/>
      <c r="D3643" s="20"/>
      <c r="E3643" s="17" t="s">
        <v>8035</v>
      </c>
      <c r="F3643" s="21" t="s">
        <v>41</v>
      </c>
      <c r="G3643" s="21" t="s">
        <v>205</v>
      </c>
      <c r="H3643" s="21" t="s">
        <v>206</v>
      </c>
      <c r="I3643" s="20" t="s">
        <v>8036</v>
      </c>
      <c r="J3643" s="20" t="s">
        <v>30916</v>
      </c>
      <c r="K3643" s="24">
        <v>42513</v>
      </c>
      <c r="L3643" s="19">
        <v>0</v>
      </c>
      <c r="M3643" s="28">
        <v>239.95</v>
      </c>
      <c r="N3643" s="24"/>
    </row>
    <row r="3644" spans="2:14" hidden="1" x14ac:dyDescent="0.25">
      <c r="B3644" s="20">
        <v>28220753</v>
      </c>
      <c r="C3644" s="20"/>
      <c r="D3644" s="20"/>
      <c r="E3644" s="17" t="s">
        <v>8037</v>
      </c>
      <c r="F3644" s="21" t="s">
        <v>41</v>
      </c>
      <c r="G3644" s="21" t="s">
        <v>205</v>
      </c>
      <c r="H3644" s="21" t="s">
        <v>206</v>
      </c>
      <c r="I3644" s="20" t="s">
        <v>8038</v>
      </c>
      <c r="J3644" s="20" t="s">
        <v>30917</v>
      </c>
      <c r="K3644" s="24">
        <v>42513</v>
      </c>
      <c r="L3644" s="19">
        <v>0</v>
      </c>
      <c r="M3644" s="28">
        <v>239.95</v>
      </c>
      <c r="N3644" s="24"/>
    </row>
    <row r="3645" spans="2:14" hidden="1" x14ac:dyDescent="0.25">
      <c r="B3645" s="20">
        <v>28220764</v>
      </c>
      <c r="C3645" s="20"/>
      <c r="D3645" s="20"/>
      <c r="E3645" s="17" t="s">
        <v>8039</v>
      </c>
      <c r="F3645" s="21" t="s">
        <v>41</v>
      </c>
      <c r="G3645" s="21" t="s">
        <v>205</v>
      </c>
      <c r="H3645" s="21" t="s">
        <v>206</v>
      </c>
      <c r="I3645" s="20" t="s">
        <v>8040</v>
      </c>
      <c r="J3645" s="20" t="s">
        <v>30918</v>
      </c>
      <c r="K3645" s="24">
        <v>42513</v>
      </c>
      <c r="L3645" s="19">
        <v>0</v>
      </c>
      <c r="M3645" s="28">
        <v>239.95</v>
      </c>
      <c r="N3645" s="24"/>
    </row>
    <row r="3646" spans="2:14" hidden="1" x14ac:dyDescent="0.25">
      <c r="B3646" s="20">
        <v>28220762</v>
      </c>
      <c r="C3646" s="20"/>
      <c r="D3646" s="20"/>
      <c r="E3646" s="17" t="s">
        <v>8041</v>
      </c>
      <c r="F3646" s="21" t="s">
        <v>41</v>
      </c>
      <c r="G3646" s="21" t="s">
        <v>205</v>
      </c>
      <c r="H3646" s="21" t="s">
        <v>206</v>
      </c>
      <c r="I3646" s="20" t="s">
        <v>8042</v>
      </c>
      <c r="J3646" s="20" t="s">
        <v>30919</v>
      </c>
      <c r="K3646" s="24">
        <v>42513</v>
      </c>
      <c r="L3646" s="19">
        <v>0</v>
      </c>
      <c r="M3646" s="28">
        <v>239.95</v>
      </c>
      <c r="N3646" s="24"/>
    </row>
    <row r="3647" spans="2:14" hidden="1" x14ac:dyDescent="0.25">
      <c r="B3647" s="20">
        <v>28220761</v>
      </c>
      <c r="C3647" s="20"/>
      <c r="D3647" s="20"/>
      <c r="E3647" s="17" t="s">
        <v>8043</v>
      </c>
      <c r="F3647" s="21" t="s">
        <v>41</v>
      </c>
      <c r="G3647" s="21" t="s">
        <v>205</v>
      </c>
      <c r="H3647" s="21" t="s">
        <v>206</v>
      </c>
      <c r="I3647" s="20" t="s">
        <v>8044</v>
      </c>
      <c r="J3647" s="20" t="s">
        <v>30920</v>
      </c>
      <c r="K3647" s="24">
        <v>42513</v>
      </c>
      <c r="L3647" s="19">
        <v>0</v>
      </c>
      <c r="M3647" s="28">
        <v>239.95</v>
      </c>
      <c r="N3647" s="24"/>
    </row>
    <row r="3648" spans="2:14" hidden="1" x14ac:dyDescent="0.25">
      <c r="B3648" s="20">
        <v>28220760</v>
      </c>
      <c r="C3648" s="20"/>
      <c r="D3648" s="20"/>
      <c r="E3648" s="17" t="s">
        <v>8045</v>
      </c>
      <c r="F3648" s="21" t="s">
        <v>41</v>
      </c>
      <c r="G3648" s="21" t="s">
        <v>205</v>
      </c>
      <c r="H3648" s="21" t="s">
        <v>206</v>
      </c>
      <c r="I3648" s="20" t="s">
        <v>8046</v>
      </c>
      <c r="J3648" s="20" t="s">
        <v>30921</v>
      </c>
      <c r="K3648" s="24">
        <v>42513</v>
      </c>
      <c r="L3648" s="19">
        <v>0</v>
      </c>
      <c r="M3648" s="28">
        <v>239.95</v>
      </c>
      <c r="N3648" s="24"/>
    </row>
    <row r="3649" spans="2:14" hidden="1" x14ac:dyDescent="0.25">
      <c r="B3649" s="20">
        <v>28220763</v>
      </c>
      <c r="C3649" s="20"/>
      <c r="D3649" s="20"/>
      <c r="E3649" s="17" t="s">
        <v>8047</v>
      </c>
      <c r="F3649" s="21" t="s">
        <v>41</v>
      </c>
      <c r="G3649" s="21" t="s">
        <v>205</v>
      </c>
      <c r="H3649" s="21" t="s">
        <v>206</v>
      </c>
      <c r="I3649" s="20" t="s">
        <v>8048</v>
      </c>
      <c r="J3649" s="20" t="s">
        <v>30922</v>
      </c>
      <c r="K3649" s="24">
        <v>42513</v>
      </c>
      <c r="L3649" s="19">
        <v>0</v>
      </c>
      <c r="M3649" s="28">
        <v>239.95</v>
      </c>
      <c r="N3649" s="24"/>
    </row>
    <row r="3650" spans="2:14" hidden="1" x14ac:dyDescent="0.25">
      <c r="B3650" s="20">
        <v>28220759</v>
      </c>
      <c r="C3650" s="20"/>
      <c r="D3650" s="20"/>
      <c r="E3650" s="17" t="s">
        <v>8049</v>
      </c>
      <c r="F3650" s="21" t="s">
        <v>41</v>
      </c>
      <c r="G3650" s="21" t="s">
        <v>205</v>
      </c>
      <c r="H3650" s="21" t="s">
        <v>206</v>
      </c>
      <c r="I3650" s="20" t="s">
        <v>8050</v>
      </c>
      <c r="J3650" s="20" t="s">
        <v>30923</v>
      </c>
      <c r="K3650" s="24">
        <v>42513</v>
      </c>
      <c r="L3650" s="19">
        <v>0</v>
      </c>
      <c r="M3650" s="28">
        <v>239.95</v>
      </c>
      <c r="N3650" s="24"/>
    </row>
    <row r="3651" spans="2:14" hidden="1" x14ac:dyDescent="0.25">
      <c r="B3651" s="20">
        <v>28220770</v>
      </c>
      <c r="C3651" s="20"/>
      <c r="D3651" s="20"/>
      <c r="E3651" s="17" t="s">
        <v>7931</v>
      </c>
      <c r="F3651" s="21" t="s">
        <v>41</v>
      </c>
      <c r="G3651" s="21" t="s">
        <v>205</v>
      </c>
      <c r="H3651" s="21" t="s">
        <v>206</v>
      </c>
      <c r="I3651" s="20" t="s">
        <v>7932</v>
      </c>
      <c r="J3651" s="20" t="s">
        <v>30924</v>
      </c>
      <c r="K3651" s="24">
        <v>42513</v>
      </c>
      <c r="L3651" s="19">
        <v>0</v>
      </c>
      <c r="M3651" s="28">
        <v>299.95</v>
      </c>
      <c r="N3651" s="24"/>
    </row>
    <row r="3652" spans="2:14" hidden="1" x14ac:dyDescent="0.25">
      <c r="B3652" s="20">
        <v>28220768</v>
      </c>
      <c r="C3652" s="20"/>
      <c r="D3652" s="20"/>
      <c r="E3652" s="17" t="s">
        <v>7933</v>
      </c>
      <c r="F3652" s="21" t="s">
        <v>41</v>
      </c>
      <c r="G3652" s="21" t="s">
        <v>205</v>
      </c>
      <c r="H3652" s="21" t="s">
        <v>206</v>
      </c>
      <c r="I3652" s="20" t="s">
        <v>7934</v>
      </c>
      <c r="J3652" s="20" t="s">
        <v>30925</v>
      </c>
      <c r="K3652" s="24">
        <v>42513</v>
      </c>
      <c r="L3652" s="19">
        <v>0</v>
      </c>
      <c r="M3652" s="28">
        <v>299.95</v>
      </c>
      <c r="N3652" s="24"/>
    </row>
    <row r="3653" spans="2:14" hidden="1" x14ac:dyDescent="0.25">
      <c r="B3653" s="20">
        <v>28220767</v>
      </c>
      <c r="C3653" s="20"/>
      <c r="D3653" s="20"/>
      <c r="E3653" s="17" t="s">
        <v>7935</v>
      </c>
      <c r="F3653" s="21" t="s">
        <v>41</v>
      </c>
      <c r="G3653" s="21" t="s">
        <v>205</v>
      </c>
      <c r="H3653" s="21" t="s">
        <v>206</v>
      </c>
      <c r="I3653" s="20" t="s">
        <v>7936</v>
      </c>
      <c r="J3653" s="20" t="s">
        <v>30926</v>
      </c>
      <c r="K3653" s="24">
        <v>42513</v>
      </c>
      <c r="L3653" s="19">
        <v>0</v>
      </c>
      <c r="M3653" s="28">
        <v>299.95</v>
      </c>
      <c r="N3653" s="24"/>
    </row>
    <row r="3654" spans="2:14" hidden="1" x14ac:dyDescent="0.25">
      <c r="B3654" s="20">
        <v>28220766</v>
      </c>
      <c r="C3654" s="20"/>
      <c r="D3654" s="20"/>
      <c r="E3654" s="17" t="s">
        <v>7937</v>
      </c>
      <c r="F3654" s="21" t="s">
        <v>41</v>
      </c>
      <c r="G3654" s="21" t="s">
        <v>205</v>
      </c>
      <c r="H3654" s="21" t="s">
        <v>206</v>
      </c>
      <c r="I3654" s="20" t="s">
        <v>7938</v>
      </c>
      <c r="J3654" s="20" t="s">
        <v>30927</v>
      </c>
      <c r="K3654" s="24">
        <v>42513</v>
      </c>
      <c r="L3654" s="19">
        <v>0</v>
      </c>
      <c r="M3654" s="28">
        <v>299.95</v>
      </c>
      <c r="N3654" s="24"/>
    </row>
    <row r="3655" spans="2:14" hidden="1" x14ac:dyDescent="0.25">
      <c r="B3655" s="20">
        <v>28220769</v>
      </c>
      <c r="C3655" s="20"/>
      <c r="D3655" s="20"/>
      <c r="E3655" s="17" t="s">
        <v>7939</v>
      </c>
      <c r="F3655" s="21" t="s">
        <v>41</v>
      </c>
      <c r="G3655" s="21" t="s">
        <v>205</v>
      </c>
      <c r="H3655" s="21" t="s">
        <v>206</v>
      </c>
      <c r="I3655" s="20" t="s">
        <v>7940</v>
      </c>
      <c r="J3655" s="20" t="s">
        <v>30928</v>
      </c>
      <c r="K3655" s="24">
        <v>42513</v>
      </c>
      <c r="L3655" s="19">
        <v>0</v>
      </c>
      <c r="M3655" s="28">
        <v>299.95</v>
      </c>
      <c r="N3655" s="24"/>
    </row>
    <row r="3656" spans="2:14" hidden="1" x14ac:dyDescent="0.25">
      <c r="B3656" s="20">
        <v>28220765</v>
      </c>
      <c r="C3656" s="20"/>
      <c r="D3656" s="20"/>
      <c r="E3656" s="17" t="s">
        <v>7941</v>
      </c>
      <c r="F3656" s="21" t="s">
        <v>41</v>
      </c>
      <c r="G3656" s="21" t="s">
        <v>205</v>
      </c>
      <c r="H3656" s="21" t="s">
        <v>206</v>
      </c>
      <c r="I3656" s="20" t="s">
        <v>7942</v>
      </c>
      <c r="J3656" s="20" t="s">
        <v>30929</v>
      </c>
      <c r="K3656" s="24">
        <v>42513</v>
      </c>
      <c r="L3656" s="19">
        <v>0</v>
      </c>
      <c r="M3656" s="28">
        <v>299.95</v>
      </c>
      <c r="N3656" s="24"/>
    </row>
    <row r="3657" spans="2:14" hidden="1" x14ac:dyDescent="0.25">
      <c r="B3657" s="20">
        <v>28220776</v>
      </c>
      <c r="C3657" s="20"/>
      <c r="D3657" s="20"/>
      <c r="E3657" s="17" t="s">
        <v>7943</v>
      </c>
      <c r="F3657" s="21" t="s">
        <v>41</v>
      </c>
      <c r="G3657" s="21" t="s">
        <v>205</v>
      </c>
      <c r="H3657" s="21" t="s">
        <v>206</v>
      </c>
      <c r="I3657" s="20" t="s">
        <v>7944</v>
      </c>
      <c r="J3657" s="20" t="s">
        <v>30930</v>
      </c>
      <c r="K3657" s="24">
        <v>42513</v>
      </c>
      <c r="L3657" s="19">
        <v>0</v>
      </c>
      <c r="M3657" s="28">
        <v>299.95</v>
      </c>
      <c r="N3657" s="24"/>
    </row>
    <row r="3658" spans="2:14" hidden="1" x14ac:dyDescent="0.25">
      <c r="B3658" s="20">
        <v>28220774</v>
      </c>
      <c r="C3658" s="20"/>
      <c r="D3658" s="20"/>
      <c r="E3658" s="17" t="s">
        <v>7945</v>
      </c>
      <c r="F3658" s="21" t="s">
        <v>41</v>
      </c>
      <c r="G3658" s="21" t="s">
        <v>205</v>
      </c>
      <c r="H3658" s="21" t="s">
        <v>206</v>
      </c>
      <c r="I3658" s="20" t="s">
        <v>7946</v>
      </c>
      <c r="J3658" s="20" t="s">
        <v>30931</v>
      </c>
      <c r="K3658" s="24">
        <v>42513</v>
      </c>
      <c r="L3658" s="19">
        <v>0</v>
      </c>
      <c r="M3658" s="28">
        <v>299.95</v>
      </c>
      <c r="N3658" s="24"/>
    </row>
    <row r="3659" spans="2:14" hidden="1" x14ac:dyDescent="0.25">
      <c r="B3659" s="20">
        <v>28220773</v>
      </c>
      <c r="C3659" s="20"/>
      <c r="D3659" s="20"/>
      <c r="E3659" s="17" t="s">
        <v>7947</v>
      </c>
      <c r="F3659" s="21" t="s">
        <v>41</v>
      </c>
      <c r="G3659" s="21" t="s">
        <v>205</v>
      </c>
      <c r="H3659" s="21" t="s">
        <v>206</v>
      </c>
      <c r="I3659" s="20" t="s">
        <v>7948</v>
      </c>
      <c r="J3659" s="20" t="s">
        <v>30932</v>
      </c>
      <c r="K3659" s="24">
        <v>42513</v>
      </c>
      <c r="L3659" s="19">
        <v>0</v>
      </c>
      <c r="M3659" s="28">
        <v>299.95</v>
      </c>
      <c r="N3659" s="24"/>
    </row>
    <row r="3660" spans="2:14" hidden="1" x14ac:dyDescent="0.25">
      <c r="B3660" s="20">
        <v>28220772</v>
      </c>
      <c r="C3660" s="20"/>
      <c r="D3660" s="20"/>
      <c r="E3660" s="17" t="s">
        <v>7949</v>
      </c>
      <c r="F3660" s="21" t="s">
        <v>41</v>
      </c>
      <c r="G3660" s="21" t="s">
        <v>205</v>
      </c>
      <c r="H3660" s="21" t="s">
        <v>206</v>
      </c>
      <c r="I3660" s="20" t="s">
        <v>7950</v>
      </c>
      <c r="J3660" s="20" t="s">
        <v>30933</v>
      </c>
      <c r="K3660" s="24">
        <v>42513</v>
      </c>
      <c r="L3660" s="19">
        <v>0</v>
      </c>
      <c r="M3660" s="28">
        <v>299.95</v>
      </c>
      <c r="N3660" s="24"/>
    </row>
    <row r="3661" spans="2:14" hidden="1" x14ac:dyDescent="0.25">
      <c r="B3661" s="20">
        <v>28220775</v>
      </c>
      <c r="C3661" s="20"/>
      <c r="D3661" s="20"/>
      <c r="E3661" s="17" t="s">
        <v>7951</v>
      </c>
      <c r="F3661" s="21" t="s">
        <v>41</v>
      </c>
      <c r="G3661" s="21" t="s">
        <v>205</v>
      </c>
      <c r="H3661" s="21" t="s">
        <v>206</v>
      </c>
      <c r="I3661" s="20" t="s">
        <v>7952</v>
      </c>
      <c r="J3661" s="20" t="s">
        <v>30934</v>
      </c>
      <c r="K3661" s="24">
        <v>42513</v>
      </c>
      <c r="L3661" s="19">
        <v>0</v>
      </c>
      <c r="M3661" s="28">
        <v>299.95</v>
      </c>
      <c r="N3661" s="24"/>
    </row>
    <row r="3662" spans="2:14" hidden="1" x14ac:dyDescent="0.25">
      <c r="B3662" s="20">
        <v>28220771</v>
      </c>
      <c r="C3662" s="20"/>
      <c r="D3662" s="20"/>
      <c r="E3662" s="17" t="s">
        <v>7953</v>
      </c>
      <c r="F3662" s="21" t="s">
        <v>41</v>
      </c>
      <c r="G3662" s="21" t="s">
        <v>205</v>
      </c>
      <c r="H3662" s="21" t="s">
        <v>206</v>
      </c>
      <c r="I3662" s="20" t="s">
        <v>7954</v>
      </c>
      <c r="J3662" s="20" t="s">
        <v>30935</v>
      </c>
      <c r="K3662" s="24">
        <v>42513</v>
      </c>
      <c r="L3662" s="19">
        <v>0</v>
      </c>
      <c r="M3662" s="28">
        <v>299.95</v>
      </c>
      <c r="N3662" s="24"/>
    </row>
    <row r="3663" spans="2:14" hidden="1" x14ac:dyDescent="0.25">
      <c r="B3663" s="20">
        <v>28210683</v>
      </c>
      <c r="C3663" s="20"/>
      <c r="D3663" s="20"/>
      <c r="E3663" s="17" t="s">
        <v>11761</v>
      </c>
      <c r="F3663" s="21" t="s">
        <v>41</v>
      </c>
      <c r="G3663" s="21" t="s">
        <v>205</v>
      </c>
      <c r="H3663" s="21" t="s">
        <v>206</v>
      </c>
      <c r="I3663" s="20" t="s">
        <v>11762</v>
      </c>
      <c r="J3663" s="20" t="s">
        <v>30936</v>
      </c>
      <c r="K3663" s="24">
        <v>43617</v>
      </c>
      <c r="L3663" s="19">
        <v>0</v>
      </c>
      <c r="M3663" s="28">
        <v>199.95</v>
      </c>
      <c r="N3663" s="24"/>
    </row>
    <row r="3664" spans="2:14" hidden="1" x14ac:dyDescent="0.25">
      <c r="B3664" s="20">
        <v>28210684</v>
      </c>
      <c r="C3664" s="20"/>
      <c r="D3664" s="20"/>
      <c r="E3664" s="17" t="s">
        <v>11763</v>
      </c>
      <c r="F3664" s="21" t="s">
        <v>41</v>
      </c>
      <c r="G3664" s="21" t="s">
        <v>205</v>
      </c>
      <c r="H3664" s="21" t="s">
        <v>206</v>
      </c>
      <c r="I3664" s="20" t="s">
        <v>11764</v>
      </c>
      <c r="J3664" s="20" t="s">
        <v>30937</v>
      </c>
      <c r="K3664" s="24">
        <v>43617</v>
      </c>
      <c r="L3664" s="19">
        <v>0</v>
      </c>
      <c r="M3664" s="28">
        <v>199.95</v>
      </c>
      <c r="N3664" s="24"/>
    </row>
    <row r="3665" spans="2:14" hidden="1" x14ac:dyDescent="0.25">
      <c r="B3665" s="20">
        <v>28210681</v>
      </c>
      <c r="C3665" s="20"/>
      <c r="D3665" s="20"/>
      <c r="E3665" s="17" t="s">
        <v>11765</v>
      </c>
      <c r="F3665" s="21" t="s">
        <v>41</v>
      </c>
      <c r="G3665" s="21" t="s">
        <v>205</v>
      </c>
      <c r="H3665" s="21" t="s">
        <v>206</v>
      </c>
      <c r="I3665" s="20" t="s">
        <v>11766</v>
      </c>
      <c r="J3665" s="20" t="s">
        <v>30938</v>
      </c>
      <c r="K3665" s="24">
        <v>43617</v>
      </c>
      <c r="L3665" s="19">
        <v>0</v>
      </c>
      <c r="M3665" s="28">
        <v>199.95</v>
      </c>
      <c r="N3665" s="24"/>
    </row>
    <row r="3666" spans="2:14" hidden="1" x14ac:dyDescent="0.25">
      <c r="B3666" s="20">
        <v>28210680</v>
      </c>
      <c r="C3666" s="20"/>
      <c r="D3666" s="20"/>
      <c r="E3666" s="17" t="s">
        <v>11767</v>
      </c>
      <c r="F3666" s="21" t="s">
        <v>41</v>
      </c>
      <c r="G3666" s="21" t="s">
        <v>205</v>
      </c>
      <c r="H3666" s="21" t="s">
        <v>206</v>
      </c>
      <c r="I3666" s="20" t="s">
        <v>11768</v>
      </c>
      <c r="J3666" s="20" t="s">
        <v>30939</v>
      </c>
      <c r="K3666" s="24">
        <v>43617</v>
      </c>
      <c r="L3666" s="19">
        <v>0</v>
      </c>
      <c r="M3666" s="28">
        <v>199.95</v>
      </c>
      <c r="N3666" s="24"/>
    </row>
    <row r="3667" spans="2:14" hidden="1" x14ac:dyDescent="0.25">
      <c r="B3667" s="20">
        <v>28210679</v>
      </c>
      <c r="C3667" s="20"/>
      <c r="D3667" s="20"/>
      <c r="E3667" s="17" t="s">
        <v>11769</v>
      </c>
      <c r="F3667" s="21" t="s">
        <v>41</v>
      </c>
      <c r="G3667" s="21" t="s">
        <v>205</v>
      </c>
      <c r="H3667" s="21" t="s">
        <v>206</v>
      </c>
      <c r="I3667" s="20" t="s">
        <v>11770</v>
      </c>
      <c r="J3667" s="20" t="s">
        <v>30940</v>
      </c>
      <c r="K3667" s="24">
        <v>43617</v>
      </c>
      <c r="L3667" s="19">
        <v>0</v>
      </c>
      <c r="M3667" s="28">
        <v>199.95</v>
      </c>
      <c r="N3667" s="24"/>
    </row>
    <row r="3668" spans="2:14" hidden="1" x14ac:dyDescent="0.25">
      <c r="B3668" s="20">
        <v>28210682</v>
      </c>
      <c r="C3668" s="20"/>
      <c r="D3668" s="20"/>
      <c r="E3668" s="17" t="s">
        <v>11771</v>
      </c>
      <c r="F3668" s="21" t="s">
        <v>41</v>
      </c>
      <c r="G3668" s="21" t="s">
        <v>205</v>
      </c>
      <c r="H3668" s="21" t="s">
        <v>206</v>
      </c>
      <c r="I3668" s="20" t="s">
        <v>11772</v>
      </c>
      <c r="J3668" s="20" t="s">
        <v>30941</v>
      </c>
      <c r="K3668" s="24">
        <v>43617</v>
      </c>
      <c r="L3668" s="19">
        <v>0</v>
      </c>
      <c r="M3668" s="28">
        <v>199.95</v>
      </c>
      <c r="N3668" s="24"/>
    </row>
    <row r="3669" spans="2:14" hidden="1" x14ac:dyDescent="0.25">
      <c r="B3669" s="20" t="s">
        <v>39</v>
      </c>
      <c r="C3669" s="20"/>
      <c r="D3669" s="20"/>
      <c r="E3669" s="17" t="s">
        <v>40</v>
      </c>
      <c r="F3669" s="21" t="s">
        <v>41</v>
      </c>
      <c r="G3669" s="21" t="s">
        <v>205</v>
      </c>
      <c r="H3669" s="21" t="s">
        <v>206</v>
      </c>
      <c r="I3669" s="20" t="s">
        <v>39</v>
      </c>
      <c r="J3669" s="20" t="s">
        <v>30942</v>
      </c>
      <c r="K3669" s="24">
        <v>43405</v>
      </c>
      <c r="L3669" s="19">
        <v>0</v>
      </c>
      <c r="M3669" s="28">
        <v>159.94999999999999</v>
      </c>
      <c r="N3669" s="24"/>
    </row>
    <row r="3670" spans="2:14" hidden="1" x14ac:dyDescent="0.25">
      <c r="B3670" s="20" t="s">
        <v>42</v>
      </c>
      <c r="C3670" s="20"/>
      <c r="D3670" s="20"/>
      <c r="E3670" s="17" t="s">
        <v>43</v>
      </c>
      <c r="F3670" s="21" t="s">
        <v>41</v>
      </c>
      <c r="G3670" s="21" t="s">
        <v>205</v>
      </c>
      <c r="H3670" s="21" t="s">
        <v>206</v>
      </c>
      <c r="I3670" s="20" t="s">
        <v>42</v>
      </c>
      <c r="J3670" s="20" t="s">
        <v>30943</v>
      </c>
      <c r="K3670" s="24">
        <v>43405</v>
      </c>
      <c r="L3670" s="19">
        <v>0</v>
      </c>
      <c r="M3670" s="28">
        <v>159.94999999999999</v>
      </c>
      <c r="N3670" s="24"/>
    </row>
    <row r="3671" spans="2:14" hidden="1" x14ac:dyDescent="0.25">
      <c r="B3671" s="20" t="s">
        <v>44</v>
      </c>
      <c r="C3671" s="20"/>
      <c r="D3671" s="20"/>
      <c r="E3671" s="17" t="s">
        <v>45</v>
      </c>
      <c r="F3671" s="21" t="s">
        <v>41</v>
      </c>
      <c r="G3671" s="21" t="s">
        <v>205</v>
      </c>
      <c r="H3671" s="21" t="s">
        <v>206</v>
      </c>
      <c r="I3671" s="20" t="s">
        <v>44</v>
      </c>
      <c r="J3671" s="20" t="s">
        <v>30944</v>
      </c>
      <c r="K3671" s="24">
        <v>43405</v>
      </c>
      <c r="L3671" s="19">
        <v>0</v>
      </c>
      <c r="M3671" s="28">
        <v>159.94999999999999</v>
      </c>
      <c r="N3671" s="24"/>
    </row>
    <row r="3672" spans="2:14" hidden="1" x14ac:dyDescent="0.25">
      <c r="B3672" s="20" t="s">
        <v>46</v>
      </c>
      <c r="C3672" s="20"/>
      <c r="D3672" s="20"/>
      <c r="E3672" s="17" t="s">
        <v>47</v>
      </c>
      <c r="F3672" s="21" t="s">
        <v>41</v>
      </c>
      <c r="G3672" s="21" t="s">
        <v>205</v>
      </c>
      <c r="H3672" s="21" t="s">
        <v>206</v>
      </c>
      <c r="I3672" s="20" t="s">
        <v>46</v>
      </c>
      <c r="J3672" s="20" t="s">
        <v>30945</v>
      </c>
      <c r="K3672" s="24">
        <v>43405</v>
      </c>
      <c r="L3672" s="19">
        <v>0</v>
      </c>
      <c r="M3672" s="28">
        <v>159.94999999999999</v>
      </c>
      <c r="N3672" s="24"/>
    </row>
    <row r="3673" spans="2:14" hidden="1" x14ac:dyDescent="0.25">
      <c r="B3673" s="20" t="s">
        <v>48</v>
      </c>
      <c r="C3673" s="20"/>
      <c r="D3673" s="20"/>
      <c r="E3673" s="17" t="s">
        <v>49</v>
      </c>
      <c r="F3673" s="21" t="s">
        <v>41</v>
      </c>
      <c r="G3673" s="21" t="s">
        <v>205</v>
      </c>
      <c r="H3673" s="21" t="s">
        <v>206</v>
      </c>
      <c r="I3673" s="20" t="s">
        <v>48</v>
      </c>
      <c r="J3673" s="20" t="s">
        <v>30946</v>
      </c>
      <c r="K3673" s="24">
        <v>43405</v>
      </c>
      <c r="L3673" s="19">
        <v>0</v>
      </c>
      <c r="M3673" s="28">
        <v>159.94999999999999</v>
      </c>
      <c r="N3673" s="24"/>
    </row>
    <row r="3674" spans="2:14" hidden="1" x14ac:dyDescent="0.25">
      <c r="B3674" s="20" t="s">
        <v>50</v>
      </c>
      <c r="C3674" s="20"/>
      <c r="D3674" s="20"/>
      <c r="E3674" s="17" t="s">
        <v>51</v>
      </c>
      <c r="F3674" s="21" t="s">
        <v>41</v>
      </c>
      <c r="G3674" s="21" t="s">
        <v>205</v>
      </c>
      <c r="H3674" s="21" t="s">
        <v>206</v>
      </c>
      <c r="I3674" s="20" t="s">
        <v>50</v>
      </c>
      <c r="J3674" s="20" t="s">
        <v>30947</v>
      </c>
      <c r="K3674" s="24">
        <v>43405</v>
      </c>
      <c r="L3674" s="19">
        <v>0</v>
      </c>
      <c r="M3674" s="28">
        <v>159.94999999999999</v>
      </c>
      <c r="N3674" s="24"/>
    </row>
    <row r="3675" spans="2:14" hidden="1" x14ac:dyDescent="0.25">
      <c r="B3675" s="20" t="s">
        <v>52</v>
      </c>
      <c r="C3675" s="20"/>
      <c r="D3675" s="20"/>
      <c r="E3675" s="17" t="s">
        <v>53</v>
      </c>
      <c r="F3675" s="21" t="s">
        <v>41</v>
      </c>
      <c r="G3675" s="21" t="s">
        <v>205</v>
      </c>
      <c r="H3675" s="21" t="s">
        <v>206</v>
      </c>
      <c r="I3675" s="20" t="s">
        <v>52</v>
      </c>
      <c r="J3675" s="20" t="s">
        <v>30948</v>
      </c>
      <c r="K3675" s="24">
        <v>43405</v>
      </c>
      <c r="L3675" s="19">
        <v>0</v>
      </c>
      <c r="M3675" s="28">
        <v>159.94999999999999</v>
      </c>
      <c r="N3675" s="24"/>
    </row>
    <row r="3676" spans="2:14" hidden="1" x14ac:dyDescent="0.25">
      <c r="B3676" s="20">
        <v>28202685</v>
      </c>
      <c r="C3676" s="20"/>
      <c r="D3676" s="20"/>
      <c r="E3676" s="17" t="s">
        <v>9519</v>
      </c>
      <c r="F3676" s="21" t="s">
        <v>41</v>
      </c>
      <c r="G3676" s="21" t="s">
        <v>205</v>
      </c>
      <c r="H3676" s="21" t="s">
        <v>206</v>
      </c>
      <c r="I3676" s="20" t="s">
        <v>9520</v>
      </c>
      <c r="J3676" s="20" t="s">
        <v>31049</v>
      </c>
      <c r="K3676" s="24">
        <v>42513</v>
      </c>
      <c r="L3676" s="19">
        <v>0</v>
      </c>
      <c r="M3676" s="28">
        <v>599.95000000000005</v>
      </c>
      <c r="N3676" s="24"/>
    </row>
    <row r="3677" spans="2:14" hidden="1" x14ac:dyDescent="0.25">
      <c r="B3677" s="20">
        <v>28202686</v>
      </c>
      <c r="C3677" s="20"/>
      <c r="D3677" s="20"/>
      <c r="E3677" s="17" t="s">
        <v>9521</v>
      </c>
      <c r="F3677" s="21" t="s">
        <v>41</v>
      </c>
      <c r="G3677" s="21" t="s">
        <v>205</v>
      </c>
      <c r="H3677" s="21" t="s">
        <v>206</v>
      </c>
      <c r="I3677" s="20" t="s">
        <v>9522</v>
      </c>
      <c r="J3677" s="20" t="s">
        <v>31050</v>
      </c>
      <c r="K3677" s="24">
        <v>42513</v>
      </c>
      <c r="L3677" s="19">
        <v>0</v>
      </c>
      <c r="M3677" s="28">
        <v>599.95000000000005</v>
      </c>
      <c r="N3677" s="24"/>
    </row>
    <row r="3678" spans="2:14" hidden="1" x14ac:dyDescent="0.25">
      <c r="B3678" s="20">
        <v>28202687</v>
      </c>
      <c r="C3678" s="20"/>
      <c r="D3678" s="20"/>
      <c r="E3678" s="17" t="s">
        <v>9523</v>
      </c>
      <c r="F3678" s="21" t="s">
        <v>41</v>
      </c>
      <c r="G3678" s="21" t="s">
        <v>205</v>
      </c>
      <c r="H3678" s="21" t="s">
        <v>206</v>
      </c>
      <c r="I3678" s="20" t="s">
        <v>9524</v>
      </c>
      <c r="J3678" s="20" t="s">
        <v>31051</v>
      </c>
      <c r="K3678" s="24">
        <v>42513</v>
      </c>
      <c r="L3678" s="19">
        <v>0</v>
      </c>
      <c r="M3678" s="28">
        <v>599.95000000000005</v>
      </c>
      <c r="N3678" s="24"/>
    </row>
    <row r="3679" spans="2:14" hidden="1" x14ac:dyDescent="0.25">
      <c r="B3679" s="20">
        <v>28202683</v>
      </c>
      <c r="C3679" s="20"/>
      <c r="D3679" s="20"/>
      <c r="E3679" s="17" t="s">
        <v>9525</v>
      </c>
      <c r="F3679" s="21" t="s">
        <v>41</v>
      </c>
      <c r="G3679" s="21" t="s">
        <v>205</v>
      </c>
      <c r="H3679" s="21" t="s">
        <v>206</v>
      </c>
      <c r="I3679" s="20" t="s">
        <v>9526</v>
      </c>
      <c r="J3679" s="20" t="s">
        <v>31052</v>
      </c>
      <c r="K3679" s="24">
        <v>42513</v>
      </c>
      <c r="L3679" s="19">
        <v>0</v>
      </c>
      <c r="M3679" s="28">
        <v>599.95000000000005</v>
      </c>
      <c r="N3679" s="24"/>
    </row>
    <row r="3680" spans="2:14" hidden="1" x14ac:dyDescent="0.25">
      <c r="B3680" s="20">
        <v>28202682</v>
      </c>
      <c r="C3680" s="20"/>
      <c r="D3680" s="20"/>
      <c r="E3680" s="17" t="s">
        <v>9527</v>
      </c>
      <c r="F3680" s="21" t="s">
        <v>41</v>
      </c>
      <c r="G3680" s="21" t="s">
        <v>205</v>
      </c>
      <c r="H3680" s="21" t="s">
        <v>206</v>
      </c>
      <c r="I3680" s="20" t="s">
        <v>9528</v>
      </c>
      <c r="J3680" s="20" t="s">
        <v>31053</v>
      </c>
      <c r="K3680" s="24">
        <v>42513</v>
      </c>
      <c r="L3680" s="19">
        <v>0</v>
      </c>
      <c r="M3680" s="28">
        <v>599.95000000000005</v>
      </c>
      <c r="N3680" s="24"/>
    </row>
    <row r="3681" spans="2:14" hidden="1" x14ac:dyDescent="0.25">
      <c r="B3681" s="20">
        <v>28202681</v>
      </c>
      <c r="C3681" s="20"/>
      <c r="D3681" s="20"/>
      <c r="E3681" s="17" t="s">
        <v>9529</v>
      </c>
      <c r="F3681" s="21" t="s">
        <v>41</v>
      </c>
      <c r="G3681" s="21" t="s">
        <v>205</v>
      </c>
      <c r="H3681" s="21" t="s">
        <v>206</v>
      </c>
      <c r="I3681" s="20" t="s">
        <v>9530</v>
      </c>
      <c r="J3681" s="20" t="s">
        <v>31054</v>
      </c>
      <c r="K3681" s="24">
        <v>42513</v>
      </c>
      <c r="L3681" s="19">
        <v>0</v>
      </c>
      <c r="M3681" s="28">
        <v>599.95000000000005</v>
      </c>
      <c r="N3681" s="24"/>
    </row>
    <row r="3682" spans="2:14" hidden="1" x14ac:dyDescent="0.25">
      <c r="B3682" s="20">
        <v>28202684</v>
      </c>
      <c r="C3682" s="20"/>
      <c r="D3682" s="20"/>
      <c r="E3682" s="17" t="s">
        <v>9531</v>
      </c>
      <c r="F3682" s="21" t="s">
        <v>41</v>
      </c>
      <c r="G3682" s="21" t="s">
        <v>205</v>
      </c>
      <c r="H3682" s="21" t="s">
        <v>206</v>
      </c>
      <c r="I3682" s="20" t="s">
        <v>9532</v>
      </c>
      <c r="J3682" s="20" t="s">
        <v>31055</v>
      </c>
      <c r="K3682" s="24">
        <v>42513</v>
      </c>
      <c r="L3682" s="19">
        <v>0</v>
      </c>
      <c r="M3682" s="28">
        <v>599.95000000000005</v>
      </c>
      <c r="N3682" s="24"/>
    </row>
    <row r="3683" spans="2:14" hidden="1" x14ac:dyDescent="0.25">
      <c r="B3683" s="20">
        <v>28202692</v>
      </c>
      <c r="C3683" s="20"/>
      <c r="D3683" s="20"/>
      <c r="E3683" s="17" t="s">
        <v>9507</v>
      </c>
      <c r="F3683" s="21" t="s">
        <v>41</v>
      </c>
      <c r="G3683" s="21" t="s">
        <v>205</v>
      </c>
      <c r="H3683" s="21" t="s">
        <v>206</v>
      </c>
      <c r="I3683" s="20" t="s">
        <v>9508</v>
      </c>
      <c r="J3683" s="20" t="s">
        <v>31056</v>
      </c>
      <c r="K3683" s="24">
        <v>42513</v>
      </c>
      <c r="L3683" s="19">
        <v>0</v>
      </c>
      <c r="M3683" s="28">
        <v>599.95000000000005</v>
      </c>
      <c r="N3683" s="24"/>
    </row>
    <row r="3684" spans="2:14" hidden="1" x14ac:dyDescent="0.25">
      <c r="B3684" s="20">
        <v>28202693</v>
      </c>
      <c r="C3684" s="20"/>
      <c r="D3684" s="20"/>
      <c r="E3684" s="17" t="s">
        <v>9509</v>
      </c>
      <c r="F3684" s="21" t="s">
        <v>41</v>
      </c>
      <c r="G3684" s="21" t="s">
        <v>205</v>
      </c>
      <c r="H3684" s="21" t="s">
        <v>206</v>
      </c>
      <c r="I3684" s="20" t="s">
        <v>9510</v>
      </c>
      <c r="J3684" s="20" t="s">
        <v>31057</v>
      </c>
      <c r="K3684" s="24">
        <v>42513</v>
      </c>
      <c r="L3684" s="19">
        <v>0</v>
      </c>
      <c r="M3684" s="28">
        <v>599.95000000000005</v>
      </c>
      <c r="N3684" s="24"/>
    </row>
    <row r="3685" spans="2:14" hidden="1" x14ac:dyDescent="0.25">
      <c r="B3685" s="20">
        <v>28202694</v>
      </c>
      <c r="C3685" s="20"/>
      <c r="D3685" s="20"/>
      <c r="E3685" s="17" t="s">
        <v>9511</v>
      </c>
      <c r="F3685" s="21" t="s">
        <v>41</v>
      </c>
      <c r="G3685" s="21" t="s">
        <v>205</v>
      </c>
      <c r="H3685" s="21" t="s">
        <v>206</v>
      </c>
      <c r="I3685" s="20" t="s">
        <v>9512</v>
      </c>
      <c r="J3685" s="20" t="s">
        <v>31058</v>
      </c>
      <c r="K3685" s="24">
        <v>42513</v>
      </c>
      <c r="L3685" s="19">
        <v>0</v>
      </c>
      <c r="M3685" s="28">
        <v>599.95000000000005</v>
      </c>
      <c r="N3685" s="24"/>
    </row>
    <row r="3686" spans="2:14" hidden="1" x14ac:dyDescent="0.25">
      <c r="B3686" s="20">
        <v>28202690</v>
      </c>
      <c r="C3686" s="20"/>
      <c r="D3686" s="20"/>
      <c r="E3686" s="17" t="s">
        <v>9513</v>
      </c>
      <c r="F3686" s="21" t="s">
        <v>41</v>
      </c>
      <c r="G3686" s="21" t="s">
        <v>205</v>
      </c>
      <c r="H3686" s="21" t="s">
        <v>206</v>
      </c>
      <c r="I3686" s="20" t="s">
        <v>9514</v>
      </c>
      <c r="J3686" s="20" t="s">
        <v>31059</v>
      </c>
      <c r="K3686" s="24">
        <v>42513</v>
      </c>
      <c r="L3686" s="19">
        <v>0</v>
      </c>
      <c r="M3686" s="28">
        <v>599.95000000000005</v>
      </c>
      <c r="N3686" s="24"/>
    </row>
    <row r="3687" spans="2:14" hidden="1" x14ac:dyDescent="0.25">
      <c r="B3687" s="20">
        <v>28202689</v>
      </c>
      <c r="C3687" s="20"/>
      <c r="D3687" s="20"/>
      <c r="E3687" s="17" t="s">
        <v>9515</v>
      </c>
      <c r="F3687" s="21" t="s">
        <v>41</v>
      </c>
      <c r="G3687" s="21" t="s">
        <v>205</v>
      </c>
      <c r="H3687" s="21" t="s">
        <v>206</v>
      </c>
      <c r="I3687" s="20" t="s">
        <v>9516</v>
      </c>
      <c r="J3687" s="20" t="s">
        <v>31060</v>
      </c>
      <c r="K3687" s="24">
        <v>42513</v>
      </c>
      <c r="L3687" s="19">
        <v>0</v>
      </c>
      <c r="M3687" s="28">
        <v>599.95000000000005</v>
      </c>
      <c r="N3687" s="24"/>
    </row>
    <row r="3688" spans="2:14" hidden="1" x14ac:dyDescent="0.25">
      <c r="B3688" s="20">
        <v>28202691</v>
      </c>
      <c r="C3688" s="20"/>
      <c r="D3688" s="20"/>
      <c r="E3688" s="17" t="s">
        <v>9517</v>
      </c>
      <c r="F3688" s="21" t="s">
        <v>41</v>
      </c>
      <c r="G3688" s="21" t="s">
        <v>205</v>
      </c>
      <c r="H3688" s="21" t="s">
        <v>206</v>
      </c>
      <c r="I3688" s="20" t="s">
        <v>9518</v>
      </c>
      <c r="J3688" s="20" t="s">
        <v>31061</v>
      </c>
      <c r="K3688" s="24">
        <v>42513</v>
      </c>
      <c r="L3688" s="19">
        <v>0</v>
      </c>
      <c r="M3688" s="28">
        <v>599.95000000000005</v>
      </c>
      <c r="N3688" s="24"/>
    </row>
    <row r="3689" spans="2:14" hidden="1" x14ac:dyDescent="0.25">
      <c r="B3689" s="20">
        <v>28220601</v>
      </c>
      <c r="C3689" s="20"/>
      <c r="D3689" s="20"/>
      <c r="E3689" s="17" t="s">
        <v>7905</v>
      </c>
      <c r="F3689" s="21" t="s">
        <v>41</v>
      </c>
      <c r="G3689" s="21" t="s">
        <v>205</v>
      </c>
      <c r="H3689" s="21" t="s">
        <v>206</v>
      </c>
      <c r="I3689" s="20" t="s">
        <v>7906</v>
      </c>
      <c r="J3689" s="20" t="s">
        <v>31062</v>
      </c>
      <c r="K3689" s="24">
        <v>41892</v>
      </c>
      <c r="L3689" s="19">
        <v>0</v>
      </c>
      <c r="M3689" s="28">
        <v>599.95000000000005</v>
      </c>
      <c r="N3689" s="24"/>
    </row>
    <row r="3690" spans="2:14" hidden="1" x14ac:dyDescent="0.25">
      <c r="B3690" s="20">
        <v>28220602</v>
      </c>
      <c r="C3690" s="20"/>
      <c r="D3690" s="20"/>
      <c r="E3690" s="17" t="s">
        <v>7907</v>
      </c>
      <c r="F3690" s="21" t="s">
        <v>41</v>
      </c>
      <c r="G3690" s="21" t="s">
        <v>205</v>
      </c>
      <c r="H3690" s="21" t="s">
        <v>206</v>
      </c>
      <c r="I3690" s="20" t="s">
        <v>7908</v>
      </c>
      <c r="J3690" s="20" t="s">
        <v>31063</v>
      </c>
      <c r="K3690" s="24">
        <v>41892</v>
      </c>
      <c r="L3690" s="19">
        <v>0</v>
      </c>
      <c r="M3690" s="28">
        <v>599.95000000000005</v>
      </c>
      <c r="N3690" s="24"/>
    </row>
    <row r="3691" spans="2:14" hidden="1" x14ac:dyDescent="0.25">
      <c r="B3691" s="20">
        <v>28550208</v>
      </c>
      <c r="C3691" s="20"/>
      <c r="D3691" s="20"/>
      <c r="E3691" s="17" t="s">
        <v>11749</v>
      </c>
      <c r="F3691" s="21" t="s">
        <v>41</v>
      </c>
      <c r="G3691" s="21" t="s">
        <v>205</v>
      </c>
      <c r="H3691" s="21" t="s">
        <v>206</v>
      </c>
      <c r="I3691" s="20" t="s">
        <v>11750</v>
      </c>
      <c r="J3691" s="20" t="s">
        <v>31071</v>
      </c>
      <c r="K3691" s="24">
        <v>42513</v>
      </c>
      <c r="L3691" s="19">
        <v>0</v>
      </c>
      <c r="M3691" s="28">
        <v>469.95</v>
      </c>
      <c r="N3691" s="24"/>
    </row>
    <row r="3692" spans="2:14" hidden="1" x14ac:dyDescent="0.25">
      <c r="B3692" s="20">
        <v>28550209</v>
      </c>
      <c r="C3692" s="20"/>
      <c r="D3692" s="20"/>
      <c r="E3692" s="17" t="s">
        <v>11751</v>
      </c>
      <c r="F3692" s="21" t="s">
        <v>41</v>
      </c>
      <c r="G3692" s="21" t="s">
        <v>205</v>
      </c>
      <c r="H3692" s="21" t="s">
        <v>206</v>
      </c>
      <c r="I3692" s="20" t="s">
        <v>11752</v>
      </c>
      <c r="J3692" s="20" t="s">
        <v>31072</v>
      </c>
      <c r="K3692" s="24">
        <v>42513</v>
      </c>
      <c r="L3692" s="19">
        <v>0</v>
      </c>
      <c r="M3692" s="28">
        <v>469.95</v>
      </c>
      <c r="N3692" s="24"/>
    </row>
    <row r="3693" spans="2:14" hidden="1" x14ac:dyDescent="0.25">
      <c r="B3693" s="20">
        <v>28550206</v>
      </c>
      <c r="C3693" s="20"/>
      <c r="D3693" s="20"/>
      <c r="E3693" s="17" t="s">
        <v>11753</v>
      </c>
      <c r="F3693" s="21" t="s">
        <v>41</v>
      </c>
      <c r="G3693" s="21" t="s">
        <v>205</v>
      </c>
      <c r="H3693" s="21" t="s">
        <v>206</v>
      </c>
      <c r="I3693" s="20" t="s">
        <v>11754</v>
      </c>
      <c r="J3693" s="20" t="s">
        <v>31073</v>
      </c>
      <c r="K3693" s="24">
        <v>42513</v>
      </c>
      <c r="L3693" s="19">
        <v>0</v>
      </c>
      <c r="M3693" s="28">
        <v>469.95</v>
      </c>
      <c r="N3693" s="24"/>
    </row>
    <row r="3694" spans="2:14" hidden="1" x14ac:dyDescent="0.25">
      <c r="B3694" s="20">
        <v>28550205</v>
      </c>
      <c r="C3694" s="20"/>
      <c r="D3694" s="20"/>
      <c r="E3694" s="17" t="s">
        <v>11755</v>
      </c>
      <c r="F3694" s="21" t="s">
        <v>41</v>
      </c>
      <c r="G3694" s="21" t="s">
        <v>205</v>
      </c>
      <c r="H3694" s="21" t="s">
        <v>206</v>
      </c>
      <c r="I3694" s="20" t="s">
        <v>11756</v>
      </c>
      <c r="J3694" s="20" t="s">
        <v>31074</v>
      </c>
      <c r="K3694" s="24">
        <v>42513</v>
      </c>
      <c r="L3694" s="19">
        <v>0</v>
      </c>
      <c r="M3694" s="28">
        <v>469.95</v>
      </c>
      <c r="N3694" s="24"/>
    </row>
    <row r="3695" spans="2:14" hidden="1" x14ac:dyDescent="0.25">
      <c r="B3695" s="20">
        <v>28550204</v>
      </c>
      <c r="C3695" s="20"/>
      <c r="D3695" s="20"/>
      <c r="E3695" s="17" t="s">
        <v>11757</v>
      </c>
      <c r="F3695" s="21" t="s">
        <v>41</v>
      </c>
      <c r="G3695" s="21" t="s">
        <v>205</v>
      </c>
      <c r="H3695" s="21" t="s">
        <v>206</v>
      </c>
      <c r="I3695" s="20" t="s">
        <v>11758</v>
      </c>
      <c r="J3695" s="20" t="s">
        <v>31075</v>
      </c>
      <c r="K3695" s="24">
        <v>42513</v>
      </c>
      <c r="L3695" s="19">
        <v>0</v>
      </c>
      <c r="M3695" s="28">
        <v>469.95</v>
      </c>
      <c r="N3695" s="24"/>
    </row>
    <row r="3696" spans="2:14" hidden="1" x14ac:dyDescent="0.25">
      <c r="B3696" s="20">
        <v>28550207</v>
      </c>
      <c r="C3696" s="20"/>
      <c r="D3696" s="20"/>
      <c r="E3696" s="17" t="s">
        <v>11759</v>
      </c>
      <c r="F3696" s="21" t="s">
        <v>41</v>
      </c>
      <c r="G3696" s="21" t="s">
        <v>205</v>
      </c>
      <c r="H3696" s="21" t="s">
        <v>206</v>
      </c>
      <c r="I3696" s="20" t="s">
        <v>11760</v>
      </c>
      <c r="J3696" s="20" t="s">
        <v>31076</v>
      </c>
      <c r="K3696" s="24">
        <v>42513</v>
      </c>
      <c r="L3696" s="19">
        <v>0</v>
      </c>
      <c r="M3696" s="28">
        <v>469.95</v>
      </c>
      <c r="N3696" s="24"/>
    </row>
    <row r="3697" spans="2:14" hidden="1" x14ac:dyDescent="0.25">
      <c r="B3697" s="20">
        <v>28550214</v>
      </c>
      <c r="C3697" s="20"/>
      <c r="D3697" s="20"/>
      <c r="E3697" s="17" t="s">
        <v>11739</v>
      </c>
      <c r="F3697" s="21" t="s">
        <v>41</v>
      </c>
      <c r="G3697" s="21" t="s">
        <v>205</v>
      </c>
      <c r="H3697" s="21" t="s">
        <v>206</v>
      </c>
      <c r="I3697" s="20" t="s">
        <v>11740</v>
      </c>
      <c r="J3697" s="20" t="s">
        <v>31077</v>
      </c>
      <c r="K3697" s="24">
        <v>42513</v>
      </c>
      <c r="L3697" s="19">
        <v>0</v>
      </c>
      <c r="M3697" s="28">
        <v>469.95</v>
      </c>
      <c r="N3697" s="24"/>
    </row>
    <row r="3698" spans="2:14" hidden="1" x14ac:dyDescent="0.25">
      <c r="B3698" s="20">
        <v>28550212</v>
      </c>
      <c r="C3698" s="20"/>
      <c r="D3698" s="20"/>
      <c r="E3698" s="17" t="s">
        <v>11741</v>
      </c>
      <c r="F3698" s="21" t="s">
        <v>41</v>
      </c>
      <c r="G3698" s="21" t="s">
        <v>205</v>
      </c>
      <c r="H3698" s="21" t="s">
        <v>206</v>
      </c>
      <c r="I3698" s="20" t="s">
        <v>11742</v>
      </c>
      <c r="J3698" s="20" t="s">
        <v>31078</v>
      </c>
      <c r="K3698" s="24">
        <v>42513</v>
      </c>
      <c r="L3698" s="19">
        <v>0</v>
      </c>
      <c r="M3698" s="28">
        <v>469.95</v>
      </c>
      <c r="N3698" s="24"/>
    </row>
    <row r="3699" spans="2:14" hidden="1" x14ac:dyDescent="0.25">
      <c r="B3699" s="20">
        <v>28550211</v>
      </c>
      <c r="C3699" s="20"/>
      <c r="D3699" s="20"/>
      <c r="E3699" s="17" t="s">
        <v>11743</v>
      </c>
      <c r="F3699" s="21" t="s">
        <v>41</v>
      </c>
      <c r="G3699" s="21" t="s">
        <v>205</v>
      </c>
      <c r="H3699" s="21" t="s">
        <v>206</v>
      </c>
      <c r="I3699" s="20" t="s">
        <v>11744</v>
      </c>
      <c r="J3699" s="20" t="s">
        <v>31079</v>
      </c>
      <c r="K3699" s="24">
        <v>42513</v>
      </c>
      <c r="L3699" s="19">
        <v>0</v>
      </c>
      <c r="M3699" s="28">
        <v>469.95</v>
      </c>
      <c r="N3699" s="24"/>
    </row>
    <row r="3700" spans="2:14" hidden="1" x14ac:dyDescent="0.25">
      <c r="B3700" s="20">
        <v>28550210</v>
      </c>
      <c r="C3700" s="20"/>
      <c r="D3700" s="20"/>
      <c r="E3700" s="17" t="s">
        <v>11745</v>
      </c>
      <c r="F3700" s="21" t="s">
        <v>41</v>
      </c>
      <c r="G3700" s="21" t="s">
        <v>205</v>
      </c>
      <c r="H3700" s="21" t="s">
        <v>206</v>
      </c>
      <c r="I3700" s="20" t="s">
        <v>11746</v>
      </c>
      <c r="J3700" s="20" t="s">
        <v>31080</v>
      </c>
      <c r="K3700" s="24">
        <v>42513</v>
      </c>
      <c r="L3700" s="19">
        <v>0</v>
      </c>
      <c r="M3700" s="28">
        <v>469.95</v>
      </c>
      <c r="N3700" s="24"/>
    </row>
    <row r="3701" spans="2:14" hidden="1" x14ac:dyDescent="0.25">
      <c r="B3701" s="20">
        <v>28550213</v>
      </c>
      <c r="C3701" s="20"/>
      <c r="D3701" s="20"/>
      <c r="E3701" s="17" t="s">
        <v>11747</v>
      </c>
      <c r="F3701" s="21" t="s">
        <v>41</v>
      </c>
      <c r="G3701" s="21" t="s">
        <v>205</v>
      </c>
      <c r="H3701" s="21" t="s">
        <v>206</v>
      </c>
      <c r="I3701" s="20" t="s">
        <v>11748</v>
      </c>
      <c r="J3701" s="20" t="s">
        <v>31081</v>
      </c>
      <c r="K3701" s="24">
        <v>42513</v>
      </c>
      <c r="L3701" s="19">
        <v>0</v>
      </c>
      <c r="M3701" s="28">
        <v>469.95</v>
      </c>
      <c r="N3701" s="24"/>
    </row>
    <row r="3702" spans="2:14" hidden="1" x14ac:dyDescent="0.25">
      <c r="B3702" s="20">
        <v>29200342</v>
      </c>
      <c r="C3702" s="20"/>
      <c r="D3702" s="20"/>
      <c r="E3702" s="17" t="s">
        <v>10616</v>
      </c>
      <c r="F3702" s="21" t="s">
        <v>41</v>
      </c>
      <c r="G3702" s="21" t="s">
        <v>205</v>
      </c>
      <c r="H3702" s="21" t="s">
        <v>206</v>
      </c>
      <c r="I3702" s="20" t="s">
        <v>10617</v>
      </c>
      <c r="J3702" s="20" t="s">
        <v>31082</v>
      </c>
      <c r="K3702" s="24">
        <v>42241</v>
      </c>
      <c r="L3702" s="19">
        <v>0</v>
      </c>
      <c r="M3702" s="28">
        <v>279.95</v>
      </c>
      <c r="N3702" s="24"/>
    </row>
    <row r="3703" spans="2:14" hidden="1" x14ac:dyDescent="0.25">
      <c r="B3703" s="20">
        <v>29200339</v>
      </c>
      <c r="C3703" s="20"/>
      <c r="D3703" s="20"/>
      <c r="E3703" s="17" t="s">
        <v>10618</v>
      </c>
      <c r="F3703" s="21" t="s">
        <v>41</v>
      </c>
      <c r="G3703" s="21" t="s">
        <v>205</v>
      </c>
      <c r="H3703" s="21" t="s">
        <v>206</v>
      </c>
      <c r="I3703" s="20" t="s">
        <v>10619</v>
      </c>
      <c r="J3703" s="20" t="s">
        <v>31083</v>
      </c>
      <c r="K3703" s="24">
        <v>42241</v>
      </c>
      <c r="L3703" s="19">
        <v>0</v>
      </c>
      <c r="M3703" s="28">
        <v>279.95</v>
      </c>
      <c r="N3703" s="24"/>
    </row>
    <row r="3704" spans="2:14" hidden="1" x14ac:dyDescent="0.25">
      <c r="B3704" s="20">
        <v>29200338</v>
      </c>
      <c r="C3704" s="20"/>
      <c r="D3704" s="20"/>
      <c r="E3704" s="17" t="s">
        <v>10620</v>
      </c>
      <c r="F3704" s="21" t="s">
        <v>41</v>
      </c>
      <c r="G3704" s="21" t="s">
        <v>205</v>
      </c>
      <c r="H3704" s="21" t="s">
        <v>206</v>
      </c>
      <c r="I3704" s="20" t="s">
        <v>10621</v>
      </c>
      <c r="J3704" s="20" t="s">
        <v>31084</v>
      </c>
      <c r="K3704" s="24">
        <v>42241</v>
      </c>
      <c r="L3704" s="19">
        <v>0</v>
      </c>
      <c r="M3704" s="28">
        <v>279.95</v>
      </c>
      <c r="N3704" s="24"/>
    </row>
    <row r="3705" spans="2:14" hidden="1" x14ac:dyDescent="0.25">
      <c r="B3705" s="20">
        <v>29200344</v>
      </c>
      <c r="C3705" s="20"/>
      <c r="D3705" s="20"/>
      <c r="E3705" s="17" t="s">
        <v>10622</v>
      </c>
      <c r="F3705" s="21" t="s">
        <v>41</v>
      </c>
      <c r="G3705" s="21" t="s">
        <v>205</v>
      </c>
      <c r="H3705" s="21" t="s">
        <v>206</v>
      </c>
      <c r="I3705" s="20" t="s">
        <v>10623</v>
      </c>
      <c r="J3705" s="20" t="s">
        <v>31085</v>
      </c>
      <c r="K3705" s="24">
        <v>42241</v>
      </c>
      <c r="L3705" s="19">
        <v>0</v>
      </c>
      <c r="M3705" s="28">
        <v>279.95</v>
      </c>
      <c r="N3705" s="24"/>
    </row>
    <row r="3706" spans="2:14" hidden="1" x14ac:dyDescent="0.25">
      <c r="B3706" s="20">
        <v>28201834</v>
      </c>
      <c r="C3706" s="20"/>
      <c r="D3706" s="20"/>
      <c r="E3706" s="17" t="s">
        <v>9533</v>
      </c>
      <c r="F3706" s="21" t="s">
        <v>41</v>
      </c>
      <c r="G3706" s="21" t="s">
        <v>205</v>
      </c>
      <c r="H3706" s="21" t="s">
        <v>206</v>
      </c>
      <c r="I3706" s="20" t="s">
        <v>9534</v>
      </c>
      <c r="J3706" s="20" t="s">
        <v>31091</v>
      </c>
      <c r="K3706" s="24">
        <v>43282</v>
      </c>
      <c r="L3706" s="19">
        <v>0</v>
      </c>
      <c r="M3706" s="28">
        <v>219.95</v>
      </c>
      <c r="N3706" s="24"/>
    </row>
    <row r="3707" spans="2:14" hidden="1" x14ac:dyDescent="0.25">
      <c r="B3707" s="20">
        <v>28201835</v>
      </c>
      <c r="C3707" s="20"/>
      <c r="D3707" s="20"/>
      <c r="E3707" s="17" t="s">
        <v>9535</v>
      </c>
      <c r="F3707" s="21" t="s">
        <v>41</v>
      </c>
      <c r="G3707" s="21" t="s">
        <v>205</v>
      </c>
      <c r="H3707" s="21" t="s">
        <v>206</v>
      </c>
      <c r="I3707" s="20" t="s">
        <v>9536</v>
      </c>
      <c r="J3707" s="20" t="s">
        <v>31092</v>
      </c>
      <c r="K3707" s="24">
        <v>43282</v>
      </c>
      <c r="L3707" s="19">
        <v>0</v>
      </c>
      <c r="M3707" s="28">
        <v>219.95</v>
      </c>
      <c r="N3707" s="24"/>
    </row>
    <row r="3708" spans="2:14" hidden="1" x14ac:dyDescent="0.25">
      <c r="B3708" s="20">
        <v>28201832</v>
      </c>
      <c r="C3708" s="20"/>
      <c r="D3708" s="20"/>
      <c r="E3708" s="17" t="s">
        <v>9537</v>
      </c>
      <c r="F3708" s="21" t="s">
        <v>41</v>
      </c>
      <c r="G3708" s="21" t="s">
        <v>205</v>
      </c>
      <c r="H3708" s="21" t="s">
        <v>206</v>
      </c>
      <c r="I3708" s="20" t="s">
        <v>9538</v>
      </c>
      <c r="J3708" s="20" t="s">
        <v>31093</v>
      </c>
      <c r="K3708" s="24">
        <v>43282</v>
      </c>
      <c r="L3708" s="19">
        <v>0</v>
      </c>
      <c r="M3708" s="28">
        <v>219.95</v>
      </c>
      <c r="N3708" s="24"/>
    </row>
    <row r="3709" spans="2:14" hidden="1" x14ac:dyDescent="0.25">
      <c r="B3709" s="20">
        <v>28201831</v>
      </c>
      <c r="C3709" s="20"/>
      <c r="D3709" s="20"/>
      <c r="E3709" s="17" t="s">
        <v>9539</v>
      </c>
      <c r="F3709" s="21" t="s">
        <v>41</v>
      </c>
      <c r="G3709" s="21" t="s">
        <v>205</v>
      </c>
      <c r="H3709" s="21" t="s">
        <v>206</v>
      </c>
      <c r="I3709" s="20" t="s">
        <v>9540</v>
      </c>
      <c r="J3709" s="20" t="s">
        <v>31094</v>
      </c>
      <c r="K3709" s="24">
        <v>43282</v>
      </c>
      <c r="L3709" s="19">
        <v>0</v>
      </c>
      <c r="M3709" s="28">
        <v>219.95</v>
      </c>
      <c r="N3709" s="24"/>
    </row>
    <row r="3710" spans="2:14" hidden="1" x14ac:dyDescent="0.25">
      <c r="B3710" s="20">
        <v>28201830</v>
      </c>
      <c r="C3710" s="20"/>
      <c r="D3710" s="20"/>
      <c r="E3710" s="17" t="s">
        <v>9541</v>
      </c>
      <c r="F3710" s="21" t="s">
        <v>41</v>
      </c>
      <c r="G3710" s="21" t="s">
        <v>205</v>
      </c>
      <c r="H3710" s="21" t="s">
        <v>206</v>
      </c>
      <c r="I3710" s="20" t="s">
        <v>9542</v>
      </c>
      <c r="J3710" s="20" t="s">
        <v>31095</v>
      </c>
      <c r="K3710" s="24">
        <v>43282</v>
      </c>
      <c r="L3710" s="19">
        <v>0</v>
      </c>
      <c r="M3710" s="28">
        <v>219.95</v>
      </c>
      <c r="N3710" s="24"/>
    </row>
    <row r="3711" spans="2:14" hidden="1" x14ac:dyDescent="0.25">
      <c r="B3711" s="20">
        <v>28201833</v>
      </c>
      <c r="C3711" s="20"/>
      <c r="D3711" s="20"/>
      <c r="E3711" s="17" t="s">
        <v>9543</v>
      </c>
      <c r="F3711" s="21" t="s">
        <v>41</v>
      </c>
      <c r="G3711" s="21" t="s">
        <v>205</v>
      </c>
      <c r="H3711" s="21" t="s">
        <v>206</v>
      </c>
      <c r="I3711" s="20" t="s">
        <v>9544</v>
      </c>
      <c r="J3711" s="20" t="s">
        <v>31096</v>
      </c>
      <c r="K3711" s="24">
        <v>43282</v>
      </c>
      <c r="L3711" s="19">
        <v>0</v>
      </c>
      <c r="M3711" s="28">
        <v>219.95</v>
      </c>
      <c r="N3711" s="24"/>
    </row>
    <row r="3712" spans="2:14" hidden="1" x14ac:dyDescent="0.25">
      <c r="B3712" s="20">
        <v>28300150</v>
      </c>
      <c r="C3712" s="20"/>
      <c r="D3712" s="20"/>
      <c r="E3712" s="17" t="s">
        <v>16459</v>
      </c>
      <c r="F3712" s="21" t="s">
        <v>41</v>
      </c>
      <c r="G3712" s="21" t="s">
        <v>205</v>
      </c>
      <c r="H3712" s="21" t="s">
        <v>206</v>
      </c>
      <c r="I3712" s="20" t="s">
        <v>16460</v>
      </c>
      <c r="J3712" s="20" t="s">
        <v>31149</v>
      </c>
      <c r="K3712" s="24">
        <v>42513</v>
      </c>
      <c r="L3712" s="19">
        <v>0</v>
      </c>
      <c r="M3712" s="28">
        <v>99.98</v>
      </c>
      <c r="N3712" s="24"/>
    </row>
    <row r="3713" spans="2:14" hidden="1" x14ac:dyDescent="0.25">
      <c r="B3713" s="20">
        <v>28300149</v>
      </c>
      <c r="C3713" s="20"/>
      <c r="D3713" s="20"/>
      <c r="E3713" s="17" t="s">
        <v>16461</v>
      </c>
      <c r="F3713" s="21" t="s">
        <v>41</v>
      </c>
      <c r="G3713" s="21" t="s">
        <v>205</v>
      </c>
      <c r="H3713" s="21" t="s">
        <v>206</v>
      </c>
      <c r="I3713" s="20" t="s">
        <v>16462</v>
      </c>
      <c r="J3713" s="20" t="s">
        <v>31150</v>
      </c>
      <c r="K3713" s="24">
        <v>42513</v>
      </c>
      <c r="L3713" s="19">
        <v>0</v>
      </c>
      <c r="M3713" s="28">
        <v>99.95</v>
      </c>
      <c r="N3713" s="24"/>
    </row>
    <row r="3714" spans="2:14" hidden="1" x14ac:dyDescent="0.25">
      <c r="B3714" s="20">
        <v>28300323</v>
      </c>
      <c r="C3714" s="20"/>
      <c r="D3714" s="20"/>
      <c r="E3714" s="17" t="s">
        <v>16439</v>
      </c>
      <c r="F3714" s="21" t="s">
        <v>41</v>
      </c>
      <c r="G3714" s="21" t="s">
        <v>205</v>
      </c>
      <c r="H3714" s="21" t="s">
        <v>206</v>
      </c>
      <c r="I3714" s="20" t="s">
        <v>16440</v>
      </c>
      <c r="J3714" s="20" t="s">
        <v>31151</v>
      </c>
      <c r="K3714" s="24">
        <v>42513</v>
      </c>
      <c r="L3714" s="19">
        <v>0</v>
      </c>
      <c r="M3714" s="28">
        <v>89.95</v>
      </c>
      <c r="N3714" s="24"/>
    </row>
    <row r="3715" spans="2:14" hidden="1" x14ac:dyDescent="0.25">
      <c r="B3715" s="20">
        <v>28300321</v>
      </c>
      <c r="C3715" s="20"/>
      <c r="D3715" s="20"/>
      <c r="E3715" s="17" t="s">
        <v>16441</v>
      </c>
      <c r="F3715" s="21" t="s">
        <v>41</v>
      </c>
      <c r="G3715" s="21" t="s">
        <v>205</v>
      </c>
      <c r="H3715" s="21" t="s">
        <v>206</v>
      </c>
      <c r="I3715" s="20" t="s">
        <v>16442</v>
      </c>
      <c r="J3715" s="20" t="s">
        <v>31152</v>
      </c>
      <c r="K3715" s="24">
        <v>42513</v>
      </c>
      <c r="L3715" s="19">
        <v>0</v>
      </c>
      <c r="M3715" s="28">
        <v>89.95</v>
      </c>
      <c r="N3715" s="24"/>
    </row>
    <row r="3716" spans="2:14" hidden="1" x14ac:dyDescent="0.25">
      <c r="B3716" s="20">
        <v>28300320</v>
      </c>
      <c r="C3716" s="20"/>
      <c r="D3716" s="20"/>
      <c r="E3716" s="17" t="s">
        <v>16443</v>
      </c>
      <c r="F3716" s="21" t="s">
        <v>41</v>
      </c>
      <c r="G3716" s="21" t="s">
        <v>205</v>
      </c>
      <c r="H3716" s="21" t="s">
        <v>206</v>
      </c>
      <c r="I3716" s="20" t="s">
        <v>16444</v>
      </c>
      <c r="J3716" s="20" t="s">
        <v>31153</v>
      </c>
      <c r="K3716" s="24">
        <v>42513</v>
      </c>
      <c r="L3716" s="19">
        <v>0</v>
      </c>
      <c r="M3716" s="28">
        <v>89.95</v>
      </c>
      <c r="N3716" s="24"/>
    </row>
    <row r="3717" spans="2:14" hidden="1" x14ac:dyDescent="0.25">
      <c r="B3717" s="20">
        <v>28300319</v>
      </c>
      <c r="C3717" s="20"/>
      <c r="D3717" s="20"/>
      <c r="E3717" s="17" t="s">
        <v>16445</v>
      </c>
      <c r="F3717" s="21" t="s">
        <v>41</v>
      </c>
      <c r="G3717" s="21" t="s">
        <v>205</v>
      </c>
      <c r="H3717" s="21" t="s">
        <v>206</v>
      </c>
      <c r="I3717" s="20" t="s">
        <v>16446</v>
      </c>
      <c r="J3717" s="20" t="s">
        <v>31154</v>
      </c>
      <c r="K3717" s="24">
        <v>42513</v>
      </c>
      <c r="L3717" s="19">
        <v>0</v>
      </c>
      <c r="M3717" s="28">
        <v>89.95</v>
      </c>
      <c r="N3717" s="24"/>
    </row>
    <row r="3718" spans="2:14" hidden="1" x14ac:dyDescent="0.25">
      <c r="B3718" s="20">
        <v>28300322</v>
      </c>
      <c r="C3718" s="20"/>
      <c r="D3718" s="20"/>
      <c r="E3718" s="17" t="s">
        <v>16447</v>
      </c>
      <c r="F3718" s="21" t="s">
        <v>41</v>
      </c>
      <c r="G3718" s="21" t="s">
        <v>205</v>
      </c>
      <c r="H3718" s="21" t="s">
        <v>206</v>
      </c>
      <c r="I3718" s="20" t="s">
        <v>16448</v>
      </c>
      <c r="J3718" s="20" t="s">
        <v>31155</v>
      </c>
      <c r="K3718" s="24">
        <v>42513</v>
      </c>
      <c r="L3718" s="19">
        <v>0</v>
      </c>
      <c r="M3718" s="28">
        <v>89.95</v>
      </c>
      <c r="N3718" s="24"/>
    </row>
    <row r="3719" spans="2:14" hidden="1" x14ac:dyDescent="0.25">
      <c r="B3719" s="20">
        <v>28110452</v>
      </c>
      <c r="C3719" s="20"/>
      <c r="D3719" s="20"/>
      <c r="E3719" s="17" t="s">
        <v>11685</v>
      </c>
      <c r="F3719" s="21" t="s">
        <v>82</v>
      </c>
      <c r="G3719" s="21" t="s">
        <v>205</v>
      </c>
      <c r="H3719" s="21" t="s">
        <v>206</v>
      </c>
      <c r="I3719" s="20" t="s">
        <v>11686</v>
      </c>
      <c r="J3719" s="20" t="s">
        <v>31396</v>
      </c>
      <c r="K3719" s="24">
        <v>43770</v>
      </c>
      <c r="L3719" s="19">
        <v>0</v>
      </c>
      <c r="M3719" s="28">
        <v>449.95</v>
      </c>
      <c r="N3719" s="24">
        <v>42975</v>
      </c>
    </row>
    <row r="3720" spans="2:14" hidden="1" x14ac:dyDescent="0.25">
      <c r="B3720" s="20">
        <v>28110453</v>
      </c>
      <c r="C3720" s="20"/>
      <c r="D3720" s="20"/>
      <c r="E3720" s="17" t="s">
        <v>11687</v>
      </c>
      <c r="F3720" s="21" t="s">
        <v>82</v>
      </c>
      <c r="G3720" s="21" t="s">
        <v>205</v>
      </c>
      <c r="H3720" s="21" t="s">
        <v>206</v>
      </c>
      <c r="I3720" s="20" t="s">
        <v>11688</v>
      </c>
      <c r="J3720" s="20" t="s">
        <v>31397</v>
      </c>
      <c r="K3720" s="24">
        <v>43770</v>
      </c>
      <c r="L3720" s="19">
        <v>0</v>
      </c>
      <c r="M3720" s="28">
        <v>449.95</v>
      </c>
      <c r="N3720" s="24">
        <v>42975</v>
      </c>
    </row>
    <row r="3721" spans="2:14" hidden="1" x14ac:dyDescent="0.25">
      <c r="B3721" s="20">
        <v>28110454</v>
      </c>
      <c r="C3721" s="20"/>
      <c r="D3721" s="20"/>
      <c r="E3721" s="17" t="s">
        <v>11689</v>
      </c>
      <c r="F3721" s="21" t="s">
        <v>82</v>
      </c>
      <c r="G3721" s="21" t="s">
        <v>205</v>
      </c>
      <c r="H3721" s="21" t="s">
        <v>206</v>
      </c>
      <c r="I3721" s="20" t="s">
        <v>11690</v>
      </c>
      <c r="J3721" s="20" t="s">
        <v>31398</v>
      </c>
      <c r="K3721" s="24">
        <v>43770</v>
      </c>
      <c r="L3721" s="19">
        <v>0</v>
      </c>
      <c r="M3721" s="28">
        <v>449.95</v>
      </c>
      <c r="N3721" s="24">
        <v>42975</v>
      </c>
    </row>
    <row r="3722" spans="2:14" hidden="1" x14ac:dyDescent="0.25">
      <c r="B3722" s="20">
        <v>28110455</v>
      </c>
      <c r="C3722" s="20"/>
      <c r="D3722" s="20"/>
      <c r="E3722" s="17" t="s">
        <v>11691</v>
      </c>
      <c r="F3722" s="21" t="s">
        <v>82</v>
      </c>
      <c r="G3722" s="21" t="s">
        <v>205</v>
      </c>
      <c r="H3722" s="21" t="s">
        <v>206</v>
      </c>
      <c r="I3722" s="20" t="s">
        <v>11692</v>
      </c>
      <c r="J3722" s="20" t="s">
        <v>31399</v>
      </c>
      <c r="K3722" s="24">
        <v>43770</v>
      </c>
      <c r="L3722" s="19">
        <v>0</v>
      </c>
      <c r="M3722" s="28">
        <v>449.95</v>
      </c>
      <c r="N3722" s="24">
        <v>42975</v>
      </c>
    </row>
    <row r="3723" spans="2:14" hidden="1" x14ac:dyDescent="0.25">
      <c r="B3723" s="20">
        <v>28110456</v>
      </c>
      <c r="C3723" s="20"/>
      <c r="D3723" s="20"/>
      <c r="E3723" s="17" t="s">
        <v>11693</v>
      </c>
      <c r="F3723" s="21" t="s">
        <v>82</v>
      </c>
      <c r="G3723" s="21" t="s">
        <v>205</v>
      </c>
      <c r="H3723" s="21" t="s">
        <v>206</v>
      </c>
      <c r="I3723" s="20" t="s">
        <v>11694</v>
      </c>
      <c r="J3723" s="20" t="s">
        <v>31400</v>
      </c>
      <c r="K3723" s="24">
        <v>43770</v>
      </c>
      <c r="L3723" s="19">
        <v>0</v>
      </c>
      <c r="M3723" s="28">
        <v>449.95</v>
      </c>
      <c r="N3723" s="24">
        <v>42975</v>
      </c>
    </row>
    <row r="3724" spans="2:14" hidden="1" x14ac:dyDescent="0.25">
      <c r="B3724" s="20">
        <v>28110457</v>
      </c>
      <c r="C3724" s="20"/>
      <c r="D3724" s="20"/>
      <c r="E3724" s="17" t="s">
        <v>11695</v>
      </c>
      <c r="F3724" s="21" t="s">
        <v>82</v>
      </c>
      <c r="G3724" s="21" t="s">
        <v>205</v>
      </c>
      <c r="H3724" s="21" t="s">
        <v>206</v>
      </c>
      <c r="I3724" s="20" t="s">
        <v>11696</v>
      </c>
      <c r="J3724" s="20" t="s">
        <v>31401</v>
      </c>
      <c r="K3724" s="24">
        <v>43770</v>
      </c>
      <c r="L3724" s="19">
        <v>0</v>
      </c>
      <c r="M3724" s="28">
        <v>449.95</v>
      </c>
      <c r="N3724" s="24">
        <v>42975</v>
      </c>
    </row>
    <row r="3725" spans="2:14" hidden="1" x14ac:dyDescent="0.25">
      <c r="B3725" s="20">
        <v>28110458</v>
      </c>
      <c r="C3725" s="20"/>
      <c r="D3725" s="20"/>
      <c r="E3725" s="17" t="s">
        <v>11697</v>
      </c>
      <c r="F3725" s="21" t="s">
        <v>82</v>
      </c>
      <c r="G3725" s="21" t="s">
        <v>205</v>
      </c>
      <c r="H3725" s="21" t="s">
        <v>206</v>
      </c>
      <c r="I3725" s="20" t="s">
        <v>11698</v>
      </c>
      <c r="J3725" s="20" t="s">
        <v>31402</v>
      </c>
      <c r="K3725" s="24">
        <v>43770</v>
      </c>
      <c r="L3725" s="19">
        <v>0</v>
      </c>
      <c r="M3725" s="28">
        <v>449.95</v>
      </c>
      <c r="N3725" s="24">
        <v>42975</v>
      </c>
    </row>
    <row r="3726" spans="2:14" hidden="1" x14ac:dyDescent="0.25">
      <c r="B3726" s="20">
        <v>28110459</v>
      </c>
      <c r="C3726" s="20"/>
      <c r="D3726" s="20"/>
      <c r="E3726" s="17" t="s">
        <v>11699</v>
      </c>
      <c r="F3726" s="21" t="s">
        <v>82</v>
      </c>
      <c r="G3726" s="21" t="s">
        <v>205</v>
      </c>
      <c r="H3726" s="21" t="s">
        <v>206</v>
      </c>
      <c r="I3726" s="20" t="s">
        <v>11700</v>
      </c>
      <c r="J3726" s="20" t="s">
        <v>31403</v>
      </c>
      <c r="K3726" s="24">
        <v>43770</v>
      </c>
      <c r="L3726" s="19">
        <v>0</v>
      </c>
      <c r="M3726" s="28">
        <v>449.95</v>
      </c>
      <c r="N3726" s="24">
        <v>42975</v>
      </c>
    </row>
    <row r="3727" spans="2:14" hidden="1" x14ac:dyDescent="0.25">
      <c r="B3727" s="20">
        <v>28110460</v>
      </c>
      <c r="C3727" s="20"/>
      <c r="D3727" s="20"/>
      <c r="E3727" s="17" t="s">
        <v>11701</v>
      </c>
      <c r="F3727" s="21" t="s">
        <v>82</v>
      </c>
      <c r="G3727" s="21" t="s">
        <v>205</v>
      </c>
      <c r="H3727" s="21" t="s">
        <v>206</v>
      </c>
      <c r="I3727" s="20" t="s">
        <v>11702</v>
      </c>
      <c r="J3727" s="20" t="s">
        <v>31404</v>
      </c>
      <c r="K3727" s="24">
        <v>43770</v>
      </c>
      <c r="L3727" s="19">
        <v>0</v>
      </c>
      <c r="M3727" s="28">
        <v>449.95</v>
      </c>
      <c r="N3727" s="24">
        <v>42975</v>
      </c>
    </row>
    <row r="3728" spans="2:14" hidden="1" x14ac:dyDescent="0.25">
      <c r="B3728" s="20">
        <v>28110461</v>
      </c>
      <c r="C3728" s="20"/>
      <c r="D3728" s="20"/>
      <c r="E3728" s="17" t="s">
        <v>11649</v>
      </c>
      <c r="F3728" s="21" t="s">
        <v>82</v>
      </c>
      <c r="G3728" s="21" t="s">
        <v>205</v>
      </c>
      <c r="H3728" s="21" t="s">
        <v>206</v>
      </c>
      <c r="I3728" s="20" t="s">
        <v>11650</v>
      </c>
      <c r="J3728" s="20" t="s">
        <v>31405</v>
      </c>
      <c r="K3728" s="24">
        <v>43770</v>
      </c>
      <c r="L3728" s="19">
        <v>0</v>
      </c>
      <c r="M3728" s="28">
        <v>449.95</v>
      </c>
      <c r="N3728" s="24">
        <v>42975</v>
      </c>
    </row>
    <row r="3729" spans="2:14" hidden="1" x14ac:dyDescent="0.25">
      <c r="B3729" s="20">
        <v>28110462</v>
      </c>
      <c r="C3729" s="20"/>
      <c r="D3729" s="20"/>
      <c r="E3729" s="17" t="s">
        <v>11651</v>
      </c>
      <c r="F3729" s="21" t="s">
        <v>82</v>
      </c>
      <c r="G3729" s="21" t="s">
        <v>205</v>
      </c>
      <c r="H3729" s="21" t="s">
        <v>206</v>
      </c>
      <c r="I3729" s="20" t="s">
        <v>11652</v>
      </c>
      <c r="J3729" s="20" t="s">
        <v>31406</v>
      </c>
      <c r="K3729" s="24">
        <v>43770</v>
      </c>
      <c r="L3729" s="19">
        <v>0</v>
      </c>
      <c r="M3729" s="28">
        <v>449.95</v>
      </c>
      <c r="N3729" s="24">
        <v>42975</v>
      </c>
    </row>
    <row r="3730" spans="2:14" hidden="1" x14ac:dyDescent="0.25">
      <c r="B3730" s="20">
        <v>28110463</v>
      </c>
      <c r="C3730" s="20"/>
      <c r="D3730" s="20"/>
      <c r="E3730" s="17" t="s">
        <v>11653</v>
      </c>
      <c r="F3730" s="21" t="s">
        <v>82</v>
      </c>
      <c r="G3730" s="21" t="s">
        <v>205</v>
      </c>
      <c r="H3730" s="21" t="s">
        <v>206</v>
      </c>
      <c r="I3730" s="20" t="s">
        <v>11654</v>
      </c>
      <c r="J3730" s="20" t="s">
        <v>31407</v>
      </c>
      <c r="K3730" s="24">
        <v>43770</v>
      </c>
      <c r="L3730" s="19">
        <v>0</v>
      </c>
      <c r="M3730" s="28">
        <v>449.95</v>
      </c>
      <c r="N3730" s="24">
        <v>42975</v>
      </c>
    </row>
    <row r="3731" spans="2:14" hidden="1" x14ac:dyDescent="0.25">
      <c r="B3731" s="20">
        <v>28110464</v>
      </c>
      <c r="C3731" s="20"/>
      <c r="D3731" s="20"/>
      <c r="E3731" s="17" t="s">
        <v>11655</v>
      </c>
      <c r="F3731" s="21" t="s">
        <v>82</v>
      </c>
      <c r="G3731" s="21" t="s">
        <v>205</v>
      </c>
      <c r="H3731" s="21" t="s">
        <v>206</v>
      </c>
      <c r="I3731" s="20" t="s">
        <v>11656</v>
      </c>
      <c r="J3731" s="20" t="s">
        <v>31408</v>
      </c>
      <c r="K3731" s="24">
        <v>43770</v>
      </c>
      <c r="L3731" s="19">
        <v>0</v>
      </c>
      <c r="M3731" s="28">
        <v>449.95</v>
      </c>
      <c r="N3731" s="24">
        <v>42975</v>
      </c>
    </row>
    <row r="3732" spans="2:14" hidden="1" x14ac:dyDescent="0.25">
      <c r="B3732" s="20">
        <v>28110465</v>
      </c>
      <c r="C3732" s="20"/>
      <c r="D3732" s="20"/>
      <c r="E3732" s="17" t="s">
        <v>11657</v>
      </c>
      <c r="F3732" s="21" t="s">
        <v>82</v>
      </c>
      <c r="G3732" s="21" t="s">
        <v>205</v>
      </c>
      <c r="H3732" s="21" t="s">
        <v>206</v>
      </c>
      <c r="I3732" s="20" t="s">
        <v>11658</v>
      </c>
      <c r="J3732" s="20" t="s">
        <v>31409</v>
      </c>
      <c r="K3732" s="24">
        <v>43770</v>
      </c>
      <c r="L3732" s="19">
        <v>0</v>
      </c>
      <c r="M3732" s="28">
        <v>449.95</v>
      </c>
      <c r="N3732" s="24">
        <v>42975</v>
      </c>
    </row>
    <row r="3733" spans="2:14" hidden="1" x14ac:dyDescent="0.25">
      <c r="B3733" s="20">
        <v>28110466</v>
      </c>
      <c r="C3733" s="20"/>
      <c r="D3733" s="20"/>
      <c r="E3733" s="17" t="s">
        <v>11659</v>
      </c>
      <c r="F3733" s="21" t="s">
        <v>82</v>
      </c>
      <c r="G3733" s="21" t="s">
        <v>205</v>
      </c>
      <c r="H3733" s="21" t="s">
        <v>206</v>
      </c>
      <c r="I3733" s="20" t="s">
        <v>11660</v>
      </c>
      <c r="J3733" s="20" t="s">
        <v>31410</v>
      </c>
      <c r="K3733" s="24">
        <v>43770</v>
      </c>
      <c r="L3733" s="19">
        <v>0</v>
      </c>
      <c r="M3733" s="28">
        <v>449.95</v>
      </c>
      <c r="N3733" s="24">
        <v>42975</v>
      </c>
    </row>
    <row r="3734" spans="2:14" hidden="1" x14ac:dyDescent="0.25">
      <c r="B3734" s="20">
        <v>28110467</v>
      </c>
      <c r="C3734" s="20"/>
      <c r="D3734" s="20"/>
      <c r="E3734" s="17" t="s">
        <v>11661</v>
      </c>
      <c r="F3734" s="21" t="s">
        <v>82</v>
      </c>
      <c r="G3734" s="21" t="s">
        <v>205</v>
      </c>
      <c r="H3734" s="21" t="s">
        <v>206</v>
      </c>
      <c r="I3734" s="20" t="s">
        <v>11662</v>
      </c>
      <c r="J3734" s="20" t="s">
        <v>31411</v>
      </c>
      <c r="K3734" s="24">
        <v>43770</v>
      </c>
      <c r="L3734" s="19">
        <v>0</v>
      </c>
      <c r="M3734" s="28">
        <v>449.95</v>
      </c>
      <c r="N3734" s="24">
        <v>42975</v>
      </c>
    </row>
    <row r="3735" spans="2:14" hidden="1" x14ac:dyDescent="0.25">
      <c r="B3735" s="20">
        <v>28110468</v>
      </c>
      <c r="C3735" s="20"/>
      <c r="D3735" s="20"/>
      <c r="E3735" s="17" t="s">
        <v>11663</v>
      </c>
      <c r="F3735" s="21" t="s">
        <v>82</v>
      </c>
      <c r="G3735" s="21" t="s">
        <v>205</v>
      </c>
      <c r="H3735" s="21" t="s">
        <v>206</v>
      </c>
      <c r="I3735" s="20" t="s">
        <v>11664</v>
      </c>
      <c r="J3735" s="20" t="s">
        <v>31412</v>
      </c>
      <c r="K3735" s="24">
        <v>43770</v>
      </c>
      <c r="L3735" s="19">
        <v>0</v>
      </c>
      <c r="M3735" s="28">
        <v>449.95</v>
      </c>
      <c r="N3735" s="24">
        <v>42975</v>
      </c>
    </row>
    <row r="3736" spans="2:14" hidden="1" x14ac:dyDescent="0.25">
      <c r="B3736" s="20">
        <v>28110469</v>
      </c>
      <c r="C3736" s="20"/>
      <c r="D3736" s="20"/>
      <c r="E3736" s="17" t="s">
        <v>11665</v>
      </c>
      <c r="F3736" s="21" t="s">
        <v>82</v>
      </c>
      <c r="G3736" s="21" t="s">
        <v>205</v>
      </c>
      <c r="H3736" s="21" t="s">
        <v>206</v>
      </c>
      <c r="I3736" s="20" t="s">
        <v>11666</v>
      </c>
      <c r="J3736" s="20" t="s">
        <v>31413</v>
      </c>
      <c r="K3736" s="24">
        <v>43770</v>
      </c>
      <c r="L3736" s="19">
        <v>0</v>
      </c>
      <c r="M3736" s="28">
        <v>449.95</v>
      </c>
      <c r="N3736" s="24">
        <v>42975</v>
      </c>
    </row>
    <row r="3737" spans="2:14" hidden="1" x14ac:dyDescent="0.25">
      <c r="B3737" s="20">
        <v>28204100</v>
      </c>
      <c r="C3737" s="20"/>
      <c r="D3737" s="20"/>
      <c r="E3737" s="17" t="s">
        <v>10591</v>
      </c>
      <c r="F3737" s="21" t="s">
        <v>82</v>
      </c>
      <c r="G3737" s="21" t="s">
        <v>205</v>
      </c>
      <c r="H3737" s="21" t="s">
        <v>206</v>
      </c>
      <c r="I3737" s="20" t="s">
        <v>10592</v>
      </c>
      <c r="J3737" s="20" t="s">
        <v>31516</v>
      </c>
      <c r="K3737" s="24">
        <v>43617</v>
      </c>
      <c r="L3737" s="19">
        <v>0</v>
      </c>
      <c r="M3737" s="28">
        <v>349.95</v>
      </c>
      <c r="N3737" s="24">
        <v>42975</v>
      </c>
    </row>
    <row r="3738" spans="2:14" hidden="1" x14ac:dyDescent="0.25">
      <c r="B3738" s="20">
        <v>28204101</v>
      </c>
      <c r="C3738" s="20"/>
      <c r="D3738" s="20"/>
      <c r="E3738" s="17" t="s">
        <v>10593</v>
      </c>
      <c r="F3738" s="21" t="s">
        <v>82</v>
      </c>
      <c r="G3738" s="21" t="s">
        <v>205</v>
      </c>
      <c r="H3738" s="21" t="s">
        <v>206</v>
      </c>
      <c r="I3738" s="20" t="s">
        <v>10594</v>
      </c>
      <c r="J3738" s="20" t="s">
        <v>31517</v>
      </c>
      <c r="K3738" s="24">
        <v>43617</v>
      </c>
      <c r="L3738" s="19">
        <v>0</v>
      </c>
      <c r="M3738" s="28">
        <v>349.95</v>
      </c>
      <c r="N3738" s="24">
        <v>42975</v>
      </c>
    </row>
    <row r="3739" spans="2:14" hidden="1" x14ac:dyDescent="0.25">
      <c r="B3739" s="20">
        <v>28204102</v>
      </c>
      <c r="C3739" s="20"/>
      <c r="D3739" s="20"/>
      <c r="E3739" s="17" t="s">
        <v>10595</v>
      </c>
      <c r="F3739" s="21" t="s">
        <v>82</v>
      </c>
      <c r="G3739" s="21" t="s">
        <v>205</v>
      </c>
      <c r="H3739" s="21" t="s">
        <v>206</v>
      </c>
      <c r="I3739" s="20" t="s">
        <v>10596</v>
      </c>
      <c r="J3739" s="20" t="s">
        <v>31518</v>
      </c>
      <c r="K3739" s="24">
        <v>43617</v>
      </c>
      <c r="L3739" s="19">
        <v>0</v>
      </c>
      <c r="M3739" s="28">
        <v>349.95</v>
      </c>
      <c r="N3739" s="24">
        <v>42975</v>
      </c>
    </row>
    <row r="3740" spans="2:14" hidden="1" x14ac:dyDescent="0.25">
      <c r="B3740" s="20">
        <v>28204098</v>
      </c>
      <c r="C3740" s="20"/>
      <c r="D3740" s="20"/>
      <c r="E3740" s="17" t="s">
        <v>10597</v>
      </c>
      <c r="F3740" s="21" t="s">
        <v>82</v>
      </c>
      <c r="G3740" s="21" t="s">
        <v>205</v>
      </c>
      <c r="H3740" s="21" t="s">
        <v>206</v>
      </c>
      <c r="I3740" s="20" t="s">
        <v>10598</v>
      </c>
      <c r="J3740" s="20" t="s">
        <v>31519</v>
      </c>
      <c r="K3740" s="24">
        <v>43617</v>
      </c>
      <c r="L3740" s="19">
        <v>0</v>
      </c>
      <c r="M3740" s="28">
        <v>349.95</v>
      </c>
      <c r="N3740" s="24">
        <v>42975</v>
      </c>
    </row>
    <row r="3741" spans="2:14" hidden="1" x14ac:dyDescent="0.25">
      <c r="B3741" s="20">
        <v>28204097</v>
      </c>
      <c r="C3741" s="20"/>
      <c r="D3741" s="20"/>
      <c r="E3741" s="17" t="s">
        <v>10599</v>
      </c>
      <c r="F3741" s="21" t="s">
        <v>82</v>
      </c>
      <c r="G3741" s="21" t="s">
        <v>205</v>
      </c>
      <c r="H3741" s="21" t="s">
        <v>206</v>
      </c>
      <c r="I3741" s="20" t="s">
        <v>10600</v>
      </c>
      <c r="J3741" s="20" t="s">
        <v>31520</v>
      </c>
      <c r="K3741" s="24">
        <v>43617</v>
      </c>
      <c r="L3741" s="19">
        <v>0</v>
      </c>
      <c r="M3741" s="28">
        <v>349.95</v>
      </c>
      <c r="N3741" s="24">
        <v>42975</v>
      </c>
    </row>
    <row r="3742" spans="2:14" hidden="1" x14ac:dyDescent="0.25">
      <c r="B3742" s="20">
        <v>28204096</v>
      </c>
      <c r="C3742" s="20"/>
      <c r="D3742" s="20"/>
      <c r="E3742" s="17" t="s">
        <v>10601</v>
      </c>
      <c r="F3742" s="21" t="s">
        <v>82</v>
      </c>
      <c r="G3742" s="21" t="s">
        <v>205</v>
      </c>
      <c r="H3742" s="21" t="s">
        <v>206</v>
      </c>
      <c r="I3742" s="20" t="s">
        <v>10602</v>
      </c>
      <c r="J3742" s="20" t="s">
        <v>31521</v>
      </c>
      <c r="K3742" s="24">
        <v>43617</v>
      </c>
      <c r="L3742" s="19">
        <v>0</v>
      </c>
      <c r="M3742" s="28">
        <v>349.95</v>
      </c>
      <c r="N3742" s="24">
        <v>42975</v>
      </c>
    </row>
    <row r="3743" spans="2:14" hidden="1" x14ac:dyDescent="0.25">
      <c r="B3743" s="20">
        <v>28204099</v>
      </c>
      <c r="C3743" s="20"/>
      <c r="D3743" s="20"/>
      <c r="E3743" s="17" t="s">
        <v>10603</v>
      </c>
      <c r="F3743" s="21" t="s">
        <v>82</v>
      </c>
      <c r="G3743" s="21" t="s">
        <v>205</v>
      </c>
      <c r="H3743" s="21" t="s">
        <v>206</v>
      </c>
      <c r="I3743" s="20" t="s">
        <v>10604</v>
      </c>
      <c r="J3743" s="20" t="s">
        <v>31522</v>
      </c>
      <c r="K3743" s="24">
        <v>43617</v>
      </c>
      <c r="L3743" s="19">
        <v>0</v>
      </c>
      <c r="M3743" s="28">
        <v>349.95</v>
      </c>
      <c r="N3743" s="24">
        <v>42975</v>
      </c>
    </row>
    <row r="3744" spans="2:14" hidden="1" x14ac:dyDescent="0.25">
      <c r="B3744" s="20">
        <v>28204114</v>
      </c>
      <c r="C3744" s="20"/>
      <c r="D3744" s="20"/>
      <c r="E3744" s="17" t="s">
        <v>10581</v>
      </c>
      <c r="F3744" s="21" t="s">
        <v>82</v>
      </c>
      <c r="G3744" s="21" t="s">
        <v>205</v>
      </c>
      <c r="H3744" s="21" t="s">
        <v>206</v>
      </c>
      <c r="I3744" s="20" t="s">
        <v>21357</v>
      </c>
      <c r="J3744" s="20" t="s">
        <v>31523</v>
      </c>
      <c r="K3744" s="24">
        <v>43617</v>
      </c>
      <c r="L3744" s="19">
        <v>0</v>
      </c>
      <c r="M3744" s="28">
        <v>349.95</v>
      </c>
      <c r="N3744" s="24">
        <v>42975</v>
      </c>
    </row>
    <row r="3745" spans="2:14" hidden="1" x14ac:dyDescent="0.25">
      <c r="B3745" s="20">
        <v>28204115</v>
      </c>
      <c r="C3745" s="20"/>
      <c r="D3745" s="20"/>
      <c r="E3745" s="17" t="s">
        <v>10582</v>
      </c>
      <c r="F3745" s="21" t="s">
        <v>82</v>
      </c>
      <c r="G3745" s="21" t="s">
        <v>205</v>
      </c>
      <c r="H3745" s="21" t="s">
        <v>206</v>
      </c>
      <c r="I3745" s="20" t="s">
        <v>21358</v>
      </c>
      <c r="J3745" s="20" t="s">
        <v>31524</v>
      </c>
      <c r="K3745" s="24">
        <v>43617</v>
      </c>
      <c r="L3745" s="19">
        <v>0</v>
      </c>
      <c r="M3745" s="28">
        <v>349.95</v>
      </c>
      <c r="N3745" s="24">
        <v>42975</v>
      </c>
    </row>
    <row r="3746" spans="2:14" hidden="1" x14ac:dyDescent="0.25">
      <c r="B3746" s="20">
        <v>28204116</v>
      </c>
      <c r="C3746" s="20"/>
      <c r="D3746" s="20"/>
      <c r="E3746" s="17" t="s">
        <v>10583</v>
      </c>
      <c r="F3746" s="21" t="s">
        <v>82</v>
      </c>
      <c r="G3746" s="21" t="s">
        <v>205</v>
      </c>
      <c r="H3746" s="21" t="s">
        <v>206</v>
      </c>
      <c r="I3746" s="20" t="s">
        <v>21359</v>
      </c>
      <c r="J3746" s="20" t="s">
        <v>31525</v>
      </c>
      <c r="K3746" s="24">
        <v>43617</v>
      </c>
      <c r="L3746" s="19">
        <v>0</v>
      </c>
      <c r="M3746" s="28">
        <v>349.95</v>
      </c>
      <c r="N3746" s="24">
        <v>42975</v>
      </c>
    </row>
    <row r="3747" spans="2:14" hidden="1" x14ac:dyDescent="0.25">
      <c r="B3747" s="20">
        <v>28204112</v>
      </c>
      <c r="C3747" s="20"/>
      <c r="D3747" s="20"/>
      <c r="E3747" s="17" t="s">
        <v>10584</v>
      </c>
      <c r="F3747" s="21" t="s">
        <v>82</v>
      </c>
      <c r="G3747" s="21" t="s">
        <v>205</v>
      </c>
      <c r="H3747" s="21" t="s">
        <v>206</v>
      </c>
      <c r="I3747" s="20" t="s">
        <v>10585</v>
      </c>
      <c r="J3747" s="20" t="s">
        <v>31526</v>
      </c>
      <c r="K3747" s="24">
        <v>43617</v>
      </c>
      <c r="L3747" s="19">
        <v>0</v>
      </c>
      <c r="M3747" s="28">
        <v>349.95</v>
      </c>
      <c r="N3747" s="24">
        <v>42975</v>
      </c>
    </row>
    <row r="3748" spans="2:14" hidden="1" x14ac:dyDescent="0.25">
      <c r="B3748" s="20">
        <v>28204111</v>
      </c>
      <c r="C3748" s="20"/>
      <c r="D3748" s="20"/>
      <c r="E3748" s="17" t="s">
        <v>10586</v>
      </c>
      <c r="F3748" s="21" t="s">
        <v>82</v>
      </c>
      <c r="G3748" s="21" t="s">
        <v>205</v>
      </c>
      <c r="H3748" s="21" t="s">
        <v>206</v>
      </c>
      <c r="I3748" s="20" t="s">
        <v>10587</v>
      </c>
      <c r="J3748" s="20" t="s">
        <v>31527</v>
      </c>
      <c r="K3748" s="24">
        <v>43617</v>
      </c>
      <c r="L3748" s="19">
        <v>0</v>
      </c>
      <c r="M3748" s="28">
        <v>349.95</v>
      </c>
      <c r="N3748" s="24">
        <v>42975</v>
      </c>
    </row>
    <row r="3749" spans="2:14" hidden="1" x14ac:dyDescent="0.25">
      <c r="B3749" s="20">
        <v>28204110</v>
      </c>
      <c r="C3749" s="20"/>
      <c r="D3749" s="20"/>
      <c r="E3749" s="17" t="s">
        <v>10588</v>
      </c>
      <c r="F3749" s="21" t="s">
        <v>82</v>
      </c>
      <c r="G3749" s="21" t="s">
        <v>205</v>
      </c>
      <c r="H3749" s="21" t="s">
        <v>206</v>
      </c>
      <c r="I3749" s="20" t="s">
        <v>10589</v>
      </c>
      <c r="J3749" s="20" t="s">
        <v>31528</v>
      </c>
      <c r="K3749" s="24">
        <v>43617</v>
      </c>
      <c r="L3749" s="19">
        <v>0</v>
      </c>
      <c r="M3749" s="28">
        <v>349.95</v>
      </c>
      <c r="N3749" s="24">
        <v>42975</v>
      </c>
    </row>
    <row r="3750" spans="2:14" hidden="1" x14ac:dyDescent="0.25">
      <c r="B3750" s="20">
        <v>28204113</v>
      </c>
      <c r="C3750" s="20"/>
      <c r="D3750" s="20"/>
      <c r="E3750" s="17" t="s">
        <v>10590</v>
      </c>
      <c r="F3750" s="21" t="s">
        <v>82</v>
      </c>
      <c r="G3750" s="21" t="s">
        <v>205</v>
      </c>
      <c r="H3750" s="21" t="s">
        <v>206</v>
      </c>
      <c r="I3750" s="20" t="s">
        <v>21360</v>
      </c>
      <c r="J3750" s="20" t="s">
        <v>31529</v>
      </c>
      <c r="K3750" s="24">
        <v>43617</v>
      </c>
      <c r="L3750" s="19">
        <v>0</v>
      </c>
      <c r="M3750" s="28">
        <v>349.95</v>
      </c>
      <c r="N3750" s="24">
        <v>42975</v>
      </c>
    </row>
    <row r="3751" spans="2:14" hidden="1" x14ac:dyDescent="0.25">
      <c r="B3751" s="20">
        <v>28204107</v>
      </c>
      <c r="C3751" s="20"/>
      <c r="D3751" s="20"/>
      <c r="E3751" s="17" t="s">
        <v>10605</v>
      </c>
      <c r="F3751" s="21" t="s">
        <v>82</v>
      </c>
      <c r="G3751" s="21" t="s">
        <v>205</v>
      </c>
      <c r="H3751" s="21" t="s">
        <v>206</v>
      </c>
      <c r="I3751" s="20" t="s">
        <v>10606</v>
      </c>
      <c r="J3751" s="20" t="s">
        <v>31530</v>
      </c>
      <c r="K3751" s="24">
        <v>43617</v>
      </c>
      <c r="L3751" s="19">
        <v>0</v>
      </c>
      <c r="M3751" s="28">
        <v>349.95</v>
      </c>
      <c r="N3751" s="24">
        <v>42975</v>
      </c>
    </row>
    <row r="3752" spans="2:14" hidden="1" x14ac:dyDescent="0.25">
      <c r="B3752" s="20">
        <v>28204108</v>
      </c>
      <c r="C3752" s="20"/>
      <c r="D3752" s="20"/>
      <c r="E3752" s="17" t="s">
        <v>10607</v>
      </c>
      <c r="F3752" s="21" t="s">
        <v>82</v>
      </c>
      <c r="G3752" s="21" t="s">
        <v>205</v>
      </c>
      <c r="H3752" s="21" t="s">
        <v>206</v>
      </c>
      <c r="I3752" s="20" t="s">
        <v>10608</v>
      </c>
      <c r="J3752" s="20" t="s">
        <v>31531</v>
      </c>
      <c r="K3752" s="24">
        <v>43617</v>
      </c>
      <c r="L3752" s="19">
        <v>0</v>
      </c>
      <c r="M3752" s="28">
        <v>349.95</v>
      </c>
      <c r="N3752" s="24">
        <v>42975</v>
      </c>
    </row>
    <row r="3753" spans="2:14" hidden="1" x14ac:dyDescent="0.25">
      <c r="B3753" s="20">
        <v>28204109</v>
      </c>
      <c r="C3753" s="20"/>
      <c r="D3753" s="20"/>
      <c r="E3753" s="17" t="s">
        <v>10609</v>
      </c>
      <c r="F3753" s="21" t="s">
        <v>82</v>
      </c>
      <c r="G3753" s="21" t="s">
        <v>205</v>
      </c>
      <c r="H3753" s="21" t="s">
        <v>206</v>
      </c>
      <c r="I3753" s="20" t="s">
        <v>10610</v>
      </c>
      <c r="J3753" s="20" t="s">
        <v>31532</v>
      </c>
      <c r="K3753" s="24">
        <v>43617</v>
      </c>
      <c r="L3753" s="19">
        <v>0</v>
      </c>
      <c r="M3753" s="28">
        <v>349.95</v>
      </c>
      <c r="N3753" s="24">
        <v>42975</v>
      </c>
    </row>
    <row r="3754" spans="2:14" hidden="1" x14ac:dyDescent="0.25">
      <c r="B3754" s="20">
        <v>28204105</v>
      </c>
      <c r="C3754" s="20"/>
      <c r="D3754" s="20"/>
      <c r="E3754" s="17" t="s">
        <v>10611</v>
      </c>
      <c r="F3754" s="21" t="s">
        <v>82</v>
      </c>
      <c r="G3754" s="21" t="s">
        <v>205</v>
      </c>
      <c r="H3754" s="21" t="s">
        <v>206</v>
      </c>
      <c r="I3754" s="20" t="s">
        <v>21361</v>
      </c>
      <c r="J3754" s="20" t="s">
        <v>31533</v>
      </c>
      <c r="K3754" s="24">
        <v>43617</v>
      </c>
      <c r="L3754" s="19">
        <v>0</v>
      </c>
      <c r="M3754" s="28">
        <v>349.95</v>
      </c>
      <c r="N3754" s="24">
        <v>42975</v>
      </c>
    </row>
    <row r="3755" spans="2:14" hidden="1" x14ac:dyDescent="0.25">
      <c r="B3755" s="20">
        <v>28204104</v>
      </c>
      <c r="C3755" s="20"/>
      <c r="D3755" s="20"/>
      <c r="E3755" s="17" t="s">
        <v>10612</v>
      </c>
      <c r="F3755" s="21" t="s">
        <v>82</v>
      </c>
      <c r="G3755" s="21" t="s">
        <v>205</v>
      </c>
      <c r="H3755" s="21" t="s">
        <v>206</v>
      </c>
      <c r="I3755" s="20" t="s">
        <v>21362</v>
      </c>
      <c r="J3755" s="20" t="s">
        <v>31534</v>
      </c>
      <c r="K3755" s="24">
        <v>43617</v>
      </c>
      <c r="L3755" s="19">
        <v>0</v>
      </c>
      <c r="M3755" s="28">
        <v>349.95</v>
      </c>
      <c r="N3755" s="24">
        <v>42975</v>
      </c>
    </row>
    <row r="3756" spans="2:14" hidden="1" x14ac:dyDescent="0.25">
      <c r="B3756" s="20">
        <v>28204103</v>
      </c>
      <c r="C3756" s="20"/>
      <c r="D3756" s="20"/>
      <c r="E3756" s="17" t="s">
        <v>10613</v>
      </c>
      <c r="F3756" s="21" t="s">
        <v>82</v>
      </c>
      <c r="G3756" s="21" t="s">
        <v>205</v>
      </c>
      <c r="H3756" s="21" t="s">
        <v>206</v>
      </c>
      <c r="I3756" s="20" t="s">
        <v>21363</v>
      </c>
      <c r="J3756" s="20" t="s">
        <v>31535</v>
      </c>
      <c r="K3756" s="24">
        <v>43617</v>
      </c>
      <c r="L3756" s="19">
        <v>0</v>
      </c>
      <c r="M3756" s="28">
        <v>349.95</v>
      </c>
      <c r="N3756" s="24">
        <v>42975</v>
      </c>
    </row>
    <row r="3757" spans="2:14" hidden="1" x14ac:dyDescent="0.25">
      <c r="B3757" s="20">
        <v>28204106</v>
      </c>
      <c r="C3757" s="20"/>
      <c r="D3757" s="20"/>
      <c r="E3757" s="17" t="s">
        <v>10614</v>
      </c>
      <c r="F3757" s="21" t="s">
        <v>82</v>
      </c>
      <c r="G3757" s="21" t="s">
        <v>205</v>
      </c>
      <c r="H3757" s="21" t="s">
        <v>206</v>
      </c>
      <c r="I3757" s="20" t="s">
        <v>10615</v>
      </c>
      <c r="J3757" s="20" t="s">
        <v>31536</v>
      </c>
      <c r="K3757" s="24">
        <v>43617</v>
      </c>
      <c r="L3757" s="19">
        <v>0</v>
      </c>
      <c r="M3757" s="28">
        <v>349.95</v>
      </c>
      <c r="N3757" s="24">
        <v>42975</v>
      </c>
    </row>
    <row r="3758" spans="2:14" hidden="1" x14ac:dyDescent="0.25">
      <c r="B3758" s="20">
        <v>28220971</v>
      </c>
      <c r="C3758" s="20"/>
      <c r="D3758" s="20"/>
      <c r="E3758" s="17" t="s">
        <v>8059</v>
      </c>
      <c r="F3758" s="21" t="s">
        <v>82</v>
      </c>
      <c r="G3758" s="21" t="s">
        <v>205</v>
      </c>
      <c r="H3758" s="21" t="s">
        <v>206</v>
      </c>
      <c r="I3758" s="20" t="s">
        <v>8060</v>
      </c>
      <c r="J3758" s="20" t="s">
        <v>31605</v>
      </c>
      <c r="K3758" s="24">
        <v>43617</v>
      </c>
      <c r="L3758" s="19">
        <v>0</v>
      </c>
      <c r="M3758" s="28">
        <v>349.95</v>
      </c>
      <c r="N3758" s="24">
        <v>42975</v>
      </c>
    </row>
    <row r="3759" spans="2:14" hidden="1" x14ac:dyDescent="0.25">
      <c r="B3759" s="20">
        <v>28220969</v>
      </c>
      <c r="C3759" s="20"/>
      <c r="D3759" s="20"/>
      <c r="E3759" s="17" t="s">
        <v>8061</v>
      </c>
      <c r="F3759" s="21" t="s">
        <v>82</v>
      </c>
      <c r="G3759" s="21" t="s">
        <v>205</v>
      </c>
      <c r="H3759" s="21" t="s">
        <v>206</v>
      </c>
      <c r="I3759" s="20" t="s">
        <v>8062</v>
      </c>
      <c r="J3759" s="20" t="s">
        <v>31606</v>
      </c>
      <c r="K3759" s="24">
        <v>43617</v>
      </c>
      <c r="L3759" s="19">
        <v>0</v>
      </c>
      <c r="M3759" s="28">
        <v>349.95</v>
      </c>
      <c r="N3759" s="24">
        <v>42975</v>
      </c>
    </row>
    <row r="3760" spans="2:14" hidden="1" x14ac:dyDescent="0.25">
      <c r="B3760" s="20">
        <v>28220968</v>
      </c>
      <c r="C3760" s="20"/>
      <c r="D3760" s="20"/>
      <c r="E3760" s="17" t="s">
        <v>8063</v>
      </c>
      <c r="F3760" s="21" t="s">
        <v>82</v>
      </c>
      <c r="G3760" s="21" t="s">
        <v>205</v>
      </c>
      <c r="H3760" s="21" t="s">
        <v>206</v>
      </c>
      <c r="I3760" s="20" t="s">
        <v>8064</v>
      </c>
      <c r="J3760" s="20" t="s">
        <v>31607</v>
      </c>
      <c r="K3760" s="24">
        <v>43617</v>
      </c>
      <c r="L3760" s="19">
        <v>0</v>
      </c>
      <c r="M3760" s="28">
        <v>349.95</v>
      </c>
      <c r="N3760" s="24">
        <v>42975</v>
      </c>
    </row>
    <row r="3761" spans="2:14" hidden="1" x14ac:dyDescent="0.25">
      <c r="B3761" s="20">
        <v>28220967</v>
      </c>
      <c r="C3761" s="20"/>
      <c r="D3761" s="20"/>
      <c r="E3761" s="17" t="s">
        <v>8065</v>
      </c>
      <c r="F3761" s="21" t="s">
        <v>82</v>
      </c>
      <c r="G3761" s="21" t="s">
        <v>205</v>
      </c>
      <c r="H3761" s="21" t="s">
        <v>206</v>
      </c>
      <c r="I3761" s="20" t="s">
        <v>8066</v>
      </c>
      <c r="J3761" s="20" t="s">
        <v>31608</v>
      </c>
      <c r="K3761" s="24">
        <v>43617</v>
      </c>
      <c r="L3761" s="19">
        <v>0</v>
      </c>
      <c r="M3761" s="28">
        <v>349.95</v>
      </c>
      <c r="N3761" s="24">
        <v>42975</v>
      </c>
    </row>
    <row r="3762" spans="2:14" hidden="1" x14ac:dyDescent="0.25">
      <c r="B3762" s="20">
        <v>28220970</v>
      </c>
      <c r="C3762" s="20"/>
      <c r="D3762" s="20"/>
      <c r="E3762" s="17" t="s">
        <v>8067</v>
      </c>
      <c r="F3762" s="21" t="s">
        <v>82</v>
      </c>
      <c r="G3762" s="21" t="s">
        <v>205</v>
      </c>
      <c r="H3762" s="21" t="s">
        <v>206</v>
      </c>
      <c r="I3762" s="20" t="s">
        <v>8068</v>
      </c>
      <c r="J3762" s="20" t="s">
        <v>31609</v>
      </c>
      <c r="K3762" s="24">
        <v>43617</v>
      </c>
      <c r="L3762" s="19">
        <v>0</v>
      </c>
      <c r="M3762" s="28">
        <v>349.95</v>
      </c>
      <c r="N3762" s="24">
        <v>42975</v>
      </c>
    </row>
    <row r="3763" spans="2:14" hidden="1" x14ac:dyDescent="0.25">
      <c r="B3763" s="20">
        <v>28220976</v>
      </c>
      <c r="C3763" s="20"/>
      <c r="D3763" s="20"/>
      <c r="E3763" s="17" t="s">
        <v>8069</v>
      </c>
      <c r="F3763" s="21" t="s">
        <v>82</v>
      </c>
      <c r="G3763" s="21" t="s">
        <v>205</v>
      </c>
      <c r="H3763" s="21" t="s">
        <v>206</v>
      </c>
      <c r="I3763" s="20" t="s">
        <v>8070</v>
      </c>
      <c r="J3763" s="20" t="s">
        <v>31610</v>
      </c>
      <c r="K3763" s="24">
        <v>43617</v>
      </c>
      <c r="L3763" s="19">
        <v>0</v>
      </c>
      <c r="M3763" s="28">
        <v>349.95</v>
      </c>
      <c r="N3763" s="24">
        <v>42975</v>
      </c>
    </row>
    <row r="3764" spans="2:14" hidden="1" x14ac:dyDescent="0.25">
      <c r="B3764" s="20">
        <v>28220974</v>
      </c>
      <c r="C3764" s="20"/>
      <c r="D3764" s="20"/>
      <c r="E3764" s="17" t="s">
        <v>8071</v>
      </c>
      <c r="F3764" s="21" t="s">
        <v>82</v>
      </c>
      <c r="G3764" s="21" t="s">
        <v>205</v>
      </c>
      <c r="H3764" s="21" t="s">
        <v>206</v>
      </c>
      <c r="I3764" s="20" t="s">
        <v>21285</v>
      </c>
      <c r="J3764" s="20" t="s">
        <v>31611</v>
      </c>
      <c r="K3764" s="24">
        <v>43617</v>
      </c>
      <c r="L3764" s="19">
        <v>0</v>
      </c>
      <c r="M3764" s="28">
        <v>349.95</v>
      </c>
      <c r="N3764" s="24">
        <v>42975</v>
      </c>
    </row>
    <row r="3765" spans="2:14" hidden="1" x14ac:dyDescent="0.25">
      <c r="B3765" s="20">
        <v>28220973</v>
      </c>
      <c r="C3765" s="20"/>
      <c r="D3765" s="20"/>
      <c r="E3765" s="17" t="s">
        <v>8072</v>
      </c>
      <c r="F3765" s="21" t="s">
        <v>82</v>
      </c>
      <c r="G3765" s="21" t="s">
        <v>205</v>
      </c>
      <c r="H3765" s="21" t="s">
        <v>206</v>
      </c>
      <c r="I3765" s="20" t="s">
        <v>21286</v>
      </c>
      <c r="J3765" s="20" t="s">
        <v>31612</v>
      </c>
      <c r="K3765" s="24">
        <v>43617</v>
      </c>
      <c r="L3765" s="19">
        <v>0</v>
      </c>
      <c r="M3765" s="28">
        <v>349.95</v>
      </c>
      <c r="N3765" s="24">
        <v>42975</v>
      </c>
    </row>
    <row r="3766" spans="2:14" hidden="1" x14ac:dyDescent="0.25">
      <c r="B3766" s="20">
        <v>28220972</v>
      </c>
      <c r="C3766" s="20"/>
      <c r="D3766" s="20"/>
      <c r="E3766" s="17" t="s">
        <v>8073</v>
      </c>
      <c r="F3766" s="21" t="s">
        <v>82</v>
      </c>
      <c r="G3766" s="21" t="s">
        <v>205</v>
      </c>
      <c r="H3766" s="21" t="s">
        <v>206</v>
      </c>
      <c r="I3766" s="20" t="s">
        <v>21287</v>
      </c>
      <c r="J3766" s="20" t="s">
        <v>31613</v>
      </c>
      <c r="K3766" s="24">
        <v>43617</v>
      </c>
      <c r="L3766" s="19">
        <v>0</v>
      </c>
      <c r="M3766" s="28">
        <v>349.95</v>
      </c>
      <c r="N3766" s="24">
        <v>42975</v>
      </c>
    </row>
    <row r="3767" spans="2:14" hidden="1" x14ac:dyDescent="0.25">
      <c r="B3767" s="20">
        <v>28220975</v>
      </c>
      <c r="C3767" s="20"/>
      <c r="D3767" s="20"/>
      <c r="E3767" s="17" t="s">
        <v>8074</v>
      </c>
      <c r="F3767" s="21" t="s">
        <v>82</v>
      </c>
      <c r="G3767" s="21" t="s">
        <v>205</v>
      </c>
      <c r="H3767" s="21" t="s">
        <v>206</v>
      </c>
      <c r="I3767" s="20" t="s">
        <v>8075</v>
      </c>
      <c r="J3767" s="20" t="s">
        <v>31614</v>
      </c>
      <c r="K3767" s="24">
        <v>43617</v>
      </c>
      <c r="L3767" s="19">
        <v>0</v>
      </c>
      <c r="M3767" s="28">
        <v>349.95</v>
      </c>
      <c r="N3767" s="24">
        <v>42975</v>
      </c>
    </row>
    <row r="3768" spans="2:14" hidden="1" x14ac:dyDescent="0.25">
      <c r="B3768" s="20">
        <v>28204121</v>
      </c>
      <c r="C3768" s="20"/>
      <c r="D3768" s="20"/>
      <c r="E3768" s="17" t="s">
        <v>9017</v>
      </c>
      <c r="F3768" s="21" t="s">
        <v>82</v>
      </c>
      <c r="G3768" s="21" t="s">
        <v>205</v>
      </c>
      <c r="H3768" s="21" t="s">
        <v>206</v>
      </c>
      <c r="I3768" s="20" t="s">
        <v>9018</v>
      </c>
      <c r="J3768" s="20" t="s">
        <v>31809</v>
      </c>
      <c r="K3768" s="24">
        <v>43556</v>
      </c>
      <c r="L3768" s="19">
        <v>0</v>
      </c>
      <c r="M3768" s="28">
        <v>699.95</v>
      </c>
      <c r="N3768" s="24">
        <v>42975</v>
      </c>
    </row>
    <row r="3769" spans="2:14" hidden="1" x14ac:dyDescent="0.25">
      <c r="B3769" s="20">
        <v>28204122</v>
      </c>
      <c r="C3769" s="20"/>
      <c r="D3769" s="20"/>
      <c r="E3769" s="17" t="s">
        <v>9019</v>
      </c>
      <c r="F3769" s="21" t="s">
        <v>82</v>
      </c>
      <c r="G3769" s="21" t="s">
        <v>205</v>
      </c>
      <c r="H3769" s="21" t="s">
        <v>206</v>
      </c>
      <c r="I3769" s="20" t="s">
        <v>9020</v>
      </c>
      <c r="J3769" s="20" t="s">
        <v>31810</v>
      </c>
      <c r="K3769" s="24">
        <v>43556</v>
      </c>
      <c r="L3769" s="19">
        <v>0</v>
      </c>
      <c r="M3769" s="28">
        <v>699.95</v>
      </c>
      <c r="N3769" s="24">
        <v>42975</v>
      </c>
    </row>
    <row r="3770" spans="2:14" hidden="1" x14ac:dyDescent="0.25">
      <c r="B3770" s="20">
        <v>28204123</v>
      </c>
      <c r="C3770" s="20"/>
      <c r="D3770" s="20"/>
      <c r="E3770" s="17" t="s">
        <v>9021</v>
      </c>
      <c r="F3770" s="21" t="s">
        <v>82</v>
      </c>
      <c r="G3770" s="21" t="s">
        <v>205</v>
      </c>
      <c r="H3770" s="21" t="s">
        <v>206</v>
      </c>
      <c r="I3770" s="20" t="s">
        <v>9022</v>
      </c>
      <c r="J3770" s="20" t="s">
        <v>31811</v>
      </c>
      <c r="K3770" s="24">
        <v>43556</v>
      </c>
      <c r="L3770" s="19">
        <v>0</v>
      </c>
      <c r="M3770" s="28">
        <v>699.95</v>
      </c>
      <c r="N3770" s="24">
        <v>42975</v>
      </c>
    </row>
    <row r="3771" spans="2:14" hidden="1" x14ac:dyDescent="0.25">
      <c r="B3771" s="20">
        <v>28204124</v>
      </c>
      <c r="C3771" s="20"/>
      <c r="D3771" s="20"/>
      <c r="E3771" s="17" t="s">
        <v>9023</v>
      </c>
      <c r="F3771" s="21" t="s">
        <v>82</v>
      </c>
      <c r="G3771" s="21" t="s">
        <v>205</v>
      </c>
      <c r="H3771" s="21" t="s">
        <v>206</v>
      </c>
      <c r="I3771" s="20" t="s">
        <v>9024</v>
      </c>
      <c r="J3771" s="20" t="s">
        <v>31812</v>
      </c>
      <c r="K3771" s="24">
        <v>43556</v>
      </c>
      <c r="L3771" s="19">
        <v>0</v>
      </c>
      <c r="M3771" s="28">
        <v>699.95</v>
      </c>
      <c r="N3771" s="24">
        <v>42975</v>
      </c>
    </row>
    <row r="3772" spans="2:14" hidden="1" x14ac:dyDescent="0.25">
      <c r="B3772" s="20">
        <v>28204125</v>
      </c>
      <c r="C3772" s="20"/>
      <c r="D3772" s="20"/>
      <c r="E3772" s="17" t="s">
        <v>9025</v>
      </c>
      <c r="F3772" s="21" t="s">
        <v>82</v>
      </c>
      <c r="G3772" s="21" t="s">
        <v>205</v>
      </c>
      <c r="H3772" s="21" t="s">
        <v>206</v>
      </c>
      <c r="I3772" s="20" t="s">
        <v>9026</v>
      </c>
      <c r="J3772" s="20" t="s">
        <v>31813</v>
      </c>
      <c r="K3772" s="24">
        <v>43556</v>
      </c>
      <c r="L3772" s="19">
        <v>0</v>
      </c>
      <c r="M3772" s="28">
        <v>699.95</v>
      </c>
      <c r="N3772" s="24">
        <v>42975</v>
      </c>
    </row>
    <row r="3773" spans="2:14" hidden="1" x14ac:dyDescent="0.25">
      <c r="B3773" s="20">
        <v>28204119</v>
      </c>
      <c r="C3773" s="20"/>
      <c r="D3773" s="20"/>
      <c r="E3773" s="17" t="s">
        <v>9027</v>
      </c>
      <c r="F3773" s="21" t="s">
        <v>82</v>
      </c>
      <c r="G3773" s="21" t="s">
        <v>205</v>
      </c>
      <c r="H3773" s="21" t="s">
        <v>206</v>
      </c>
      <c r="I3773" s="20" t="s">
        <v>9028</v>
      </c>
      <c r="J3773" s="20" t="s">
        <v>31814</v>
      </c>
      <c r="K3773" s="24">
        <v>43556</v>
      </c>
      <c r="L3773" s="19">
        <v>0</v>
      </c>
      <c r="M3773" s="28">
        <v>699.95</v>
      </c>
      <c r="N3773" s="24">
        <v>42975</v>
      </c>
    </row>
    <row r="3774" spans="2:14" hidden="1" x14ac:dyDescent="0.25">
      <c r="B3774" s="20">
        <v>28204118</v>
      </c>
      <c r="C3774" s="20"/>
      <c r="D3774" s="20"/>
      <c r="E3774" s="17" t="s">
        <v>9029</v>
      </c>
      <c r="F3774" s="21" t="s">
        <v>82</v>
      </c>
      <c r="G3774" s="21" t="s">
        <v>205</v>
      </c>
      <c r="H3774" s="21" t="s">
        <v>206</v>
      </c>
      <c r="I3774" s="20" t="s">
        <v>9030</v>
      </c>
      <c r="J3774" s="20" t="s">
        <v>31815</v>
      </c>
      <c r="K3774" s="24">
        <v>43556</v>
      </c>
      <c r="L3774" s="19">
        <v>0</v>
      </c>
      <c r="M3774" s="28">
        <v>699.95</v>
      </c>
      <c r="N3774" s="24">
        <v>42975</v>
      </c>
    </row>
    <row r="3775" spans="2:14" hidden="1" x14ac:dyDescent="0.25">
      <c r="B3775" s="20">
        <v>28204117</v>
      </c>
      <c r="C3775" s="20"/>
      <c r="D3775" s="20"/>
      <c r="E3775" s="17" t="s">
        <v>9031</v>
      </c>
      <c r="F3775" s="21" t="s">
        <v>82</v>
      </c>
      <c r="G3775" s="21" t="s">
        <v>205</v>
      </c>
      <c r="H3775" s="21" t="s">
        <v>206</v>
      </c>
      <c r="I3775" s="20" t="s">
        <v>9032</v>
      </c>
      <c r="J3775" s="20" t="s">
        <v>31816</v>
      </c>
      <c r="K3775" s="24">
        <v>43556</v>
      </c>
      <c r="L3775" s="19">
        <v>0</v>
      </c>
      <c r="M3775" s="28">
        <v>699.95</v>
      </c>
      <c r="N3775" s="24">
        <v>42975</v>
      </c>
    </row>
    <row r="3776" spans="2:14" hidden="1" x14ac:dyDescent="0.25">
      <c r="B3776" s="20">
        <v>28204120</v>
      </c>
      <c r="C3776" s="20"/>
      <c r="D3776" s="20"/>
      <c r="E3776" s="17" t="s">
        <v>9033</v>
      </c>
      <c r="F3776" s="21" t="s">
        <v>82</v>
      </c>
      <c r="G3776" s="21" t="s">
        <v>205</v>
      </c>
      <c r="H3776" s="21" t="s">
        <v>206</v>
      </c>
      <c r="I3776" s="20" t="s">
        <v>9034</v>
      </c>
      <c r="J3776" s="20" t="s">
        <v>31817</v>
      </c>
      <c r="K3776" s="24">
        <v>43556</v>
      </c>
      <c r="L3776" s="19">
        <v>0</v>
      </c>
      <c r="M3776" s="28">
        <v>699.95</v>
      </c>
      <c r="N3776" s="24">
        <v>42975</v>
      </c>
    </row>
    <row r="3777" spans="2:14" hidden="1" x14ac:dyDescent="0.25">
      <c r="B3777" s="20">
        <v>28204130</v>
      </c>
      <c r="C3777" s="20"/>
      <c r="D3777" s="20"/>
      <c r="E3777" s="17" t="s">
        <v>9003</v>
      </c>
      <c r="F3777" s="21" t="s">
        <v>82</v>
      </c>
      <c r="G3777" s="21" t="s">
        <v>205</v>
      </c>
      <c r="H3777" s="21" t="s">
        <v>206</v>
      </c>
      <c r="I3777" s="20" t="s">
        <v>9004</v>
      </c>
      <c r="J3777" s="20" t="s">
        <v>31818</v>
      </c>
      <c r="K3777" s="24">
        <v>43556</v>
      </c>
      <c r="L3777" s="19">
        <v>0</v>
      </c>
      <c r="M3777" s="28">
        <v>699.95</v>
      </c>
      <c r="N3777" s="24">
        <v>42975</v>
      </c>
    </row>
    <row r="3778" spans="2:14" hidden="1" x14ac:dyDescent="0.25">
      <c r="B3778" s="20">
        <v>28204131</v>
      </c>
      <c r="C3778" s="20"/>
      <c r="D3778" s="20"/>
      <c r="E3778" s="17" t="s">
        <v>9005</v>
      </c>
      <c r="F3778" s="21" t="s">
        <v>82</v>
      </c>
      <c r="G3778" s="21" t="s">
        <v>205</v>
      </c>
      <c r="H3778" s="21" t="s">
        <v>206</v>
      </c>
      <c r="I3778" s="20" t="s">
        <v>9006</v>
      </c>
      <c r="J3778" s="20" t="s">
        <v>31819</v>
      </c>
      <c r="K3778" s="24">
        <v>43556</v>
      </c>
      <c r="L3778" s="19">
        <v>0</v>
      </c>
      <c r="M3778" s="28">
        <v>699.95</v>
      </c>
      <c r="N3778" s="24">
        <v>42975</v>
      </c>
    </row>
    <row r="3779" spans="2:14" hidden="1" x14ac:dyDescent="0.25">
      <c r="B3779" s="20">
        <v>28204132</v>
      </c>
      <c r="C3779" s="20"/>
      <c r="D3779" s="20"/>
      <c r="E3779" s="17" t="s">
        <v>9007</v>
      </c>
      <c r="F3779" s="21" t="s">
        <v>82</v>
      </c>
      <c r="G3779" s="21" t="s">
        <v>205</v>
      </c>
      <c r="H3779" s="21" t="s">
        <v>206</v>
      </c>
      <c r="I3779" s="20" t="s">
        <v>9008</v>
      </c>
      <c r="J3779" s="20" t="s">
        <v>31820</v>
      </c>
      <c r="K3779" s="24">
        <v>43556</v>
      </c>
      <c r="L3779" s="19">
        <v>0</v>
      </c>
      <c r="M3779" s="28">
        <v>699.95</v>
      </c>
      <c r="N3779" s="24">
        <v>42975</v>
      </c>
    </row>
    <row r="3780" spans="2:14" hidden="1" x14ac:dyDescent="0.25">
      <c r="B3780" s="20">
        <v>28204128</v>
      </c>
      <c r="C3780" s="20"/>
      <c r="D3780" s="20"/>
      <c r="E3780" s="17" t="s">
        <v>9009</v>
      </c>
      <c r="F3780" s="21" t="s">
        <v>82</v>
      </c>
      <c r="G3780" s="21" t="s">
        <v>205</v>
      </c>
      <c r="H3780" s="21" t="s">
        <v>206</v>
      </c>
      <c r="I3780" s="20" t="s">
        <v>9010</v>
      </c>
      <c r="J3780" s="20" t="s">
        <v>31821</v>
      </c>
      <c r="K3780" s="24">
        <v>43556</v>
      </c>
      <c r="L3780" s="19">
        <v>0</v>
      </c>
      <c r="M3780" s="28">
        <v>699.95</v>
      </c>
      <c r="N3780" s="24">
        <v>42975</v>
      </c>
    </row>
    <row r="3781" spans="2:14" hidden="1" x14ac:dyDescent="0.25">
      <c r="B3781" s="20">
        <v>28204127</v>
      </c>
      <c r="C3781" s="20"/>
      <c r="D3781" s="20"/>
      <c r="E3781" s="17" t="s">
        <v>9011</v>
      </c>
      <c r="F3781" s="21" t="s">
        <v>82</v>
      </c>
      <c r="G3781" s="21" t="s">
        <v>205</v>
      </c>
      <c r="H3781" s="21" t="s">
        <v>206</v>
      </c>
      <c r="I3781" s="20" t="s">
        <v>9012</v>
      </c>
      <c r="J3781" s="20" t="s">
        <v>31822</v>
      </c>
      <c r="K3781" s="24">
        <v>43556</v>
      </c>
      <c r="L3781" s="19">
        <v>0</v>
      </c>
      <c r="M3781" s="28">
        <v>699.95</v>
      </c>
      <c r="N3781" s="24">
        <v>42975</v>
      </c>
    </row>
    <row r="3782" spans="2:14" hidden="1" x14ac:dyDescent="0.25">
      <c r="B3782" s="20">
        <v>28204126</v>
      </c>
      <c r="C3782" s="20"/>
      <c r="D3782" s="20"/>
      <c r="E3782" s="17" t="s">
        <v>9013</v>
      </c>
      <c r="F3782" s="21" t="s">
        <v>82</v>
      </c>
      <c r="G3782" s="21" t="s">
        <v>205</v>
      </c>
      <c r="H3782" s="21" t="s">
        <v>206</v>
      </c>
      <c r="I3782" s="20" t="s">
        <v>9014</v>
      </c>
      <c r="J3782" s="20" t="s">
        <v>31823</v>
      </c>
      <c r="K3782" s="24">
        <v>43556</v>
      </c>
      <c r="L3782" s="19">
        <v>0</v>
      </c>
      <c r="M3782" s="28">
        <v>699.95</v>
      </c>
      <c r="N3782" s="24">
        <v>42975</v>
      </c>
    </row>
    <row r="3783" spans="2:14" hidden="1" x14ac:dyDescent="0.25">
      <c r="B3783" s="20">
        <v>28204129</v>
      </c>
      <c r="C3783" s="20"/>
      <c r="D3783" s="20"/>
      <c r="E3783" s="17" t="s">
        <v>9015</v>
      </c>
      <c r="F3783" s="21" t="s">
        <v>82</v>
      </c>
      <c r="G3783" s="21" t="s">
        <v>205</v>
      </c>
      <c r="H3783" s="21" t="s">
        <v>206</v>
      </c>
      <c r="I3783" s="20" t="s">
        <v>9016</v>
      </c>
      <c r="J3783" s="20" t="s">
        <v>31824</v>
      </c>
      <c r="K3783" s="24">
        <v>43556</v>
      </c>
      <c r="L3783" s="19">
        <v>0</v>
      </c>
      <c r="M3783" s="28">
        <v>699.95</v>
      </c>
      <c r="N3783" s="24">
        <v>42975</v>
      </c>
    </row>
    <row r="3784" spans="2:14" hidden="1" x14ac:dyDescent="0.25">
      <c r="B3784" s="20">
        <v>28550437</v>
      </c>
      <c r="C3784" s="20"/>
      <c r="D3784" s="20"/>
      <c r="E3784" s="17" t="s">
        <v>11515</v>
      </c>
      <c r="F3784" s="21" t="s">
        <v>82</v>
      </c>
      <c r="G3784" s="21" t="s">
        <v>205</v>
      </c>
      <c r="H3784" s="21" t="s">
        <v>206</v>
      </c>
      <c r="I3784" s="20" t="s">
        <v>11516</v>
      </c>
      <c r="J3784" s="20" t="s">
        <v>31825</v>
      </c>
      <c r="K3784" s="24">
        <v>43556</v>
      </c>
      <c r="L3784" s="19">
        <v>0</v>
      </c>
      <c r="M3784" s="28">
        <v>599.95000000000005</v>
      </c>
      <c r="N3784" s="24">
        <v>42975</v>
      </c>
    </row>
    <row r="3785" spans="2:14" hidden="1" x14ac:dyDescent="0.25">
      <c r="B3785" s="20">
        <v>28550438</v>
      </c>
      <c r="C3785" s="20"/>
      <c r="D3785" s="20"/>
      <c r="E3785" s="17" t="s">
        <v>11517</v>
      </c>
      <c r="F3785" s="21" t="s">
        <v>82</v>
      </c>
      <c r="G3785" s="21" t="s">
        <v>205</v>
      </c>
      <c r="H3785" s="21" t="s">
        <v>206</v>
      </c>
      <c r="I3785" s="20" t="s">
        <v>11518</v>
      </c>
      <c r="J3785" s="20" t="s">
        <v>31826</v>
      </c>
      <c r="K3785" s="24">
        <v>43556</v>
      </c>
      <c r="L3785" s="19">
        <v>0</v>
      </c>
      <c r="M3785" s="28">
        <v>599.95000000000005</v>
      </c>
      <c r="N3785" s="24">
        <v>42975</v>
      </c>
    </row>
    <row r="3786" spans="2:14" hidden="1" x14ac:dyDescent="0.25">
      <c r="B3786" s="20">
        <v>28550439</v>
      </c>
      <c r="C3786" s="20"/>
      <c r="D3786" s="20"/>
      <c r="E3786" s="17" t="s">
        <v>11519</v>
      </c>
      <c r="F3786" s="21" t="s">
        <v>82</v>
      </c>
      <c r="G3786" s="21" t="s">
        <v>205</v>
      </c>
      <c r="H3786" s="21" t="s">
        <v>206</v>
      </c>
      <c r="I3786" s="20" t="s">
        <v>11520</v>
      </c>
      <c r="J3786" s="20" t="s">
        <v>31827</v>
      </c>
      <c r="K3786" s="24">
        <v>43556</v>
      </c>
      <c r="L3786" s="19">
        <v>0</v>
      </c>
      <c r="M3786" s="28">
        <v>599.95000000000005</v>
      </c>
      <c r="N3786" s="24">
        <v>42975</v>
      </c>
    </row>
    <row r="3787" spans="2:14" hidden="1" x14ac:dyDescent="0.25">
      <c r="B3787" s="20">
        <v>28550440</v>
      </c>
      <c r="C3787" s="20"/>
      <c r="D3787" s="20"/>
      <c r="E3787" s="17" t="s">
        <v>11521</v>
      </c>
      <c r="F3787" s="21" t="s">
        <v>82</v>
      </c>
      <c r="G3787" s="21" t="s">
        <v>205</v>
      </c>
      <c r="H3787" s="21" t="s">
        <v>206</v>
      </c>
      <c r="I3787" s="20" t="s">
        <v>11522</v>
      </c>
      <c r="J3787" s="20" t="s">
        <v>31828</v>
      </c>
      <c r="K3787" s="24">
        <v>43556</v>
      </c>
      <c r="L3787" s="19">
        <v>0</v>
      </c>
      <c r="M3787" s="28">
        <v>599.95000000000005</v>
      </c>
      <c r="N3787" s="24">
        <v>42975</v>
      </c>
    </row>
    <row r="3788" spans="2:14" hidden="1" x14ac:dyDescent="0.25">
      <c r="B3788" s="20">
        <v>28550441</v>
      </c>
      <c r="C3788" s="20"/>
      <c r="D3788" s="20"/>
      <c r="E3788" s="17" t="s">
        <v>11523</v>
      </c>
      <c r="F3788" s="21" t="s">
        <v>82</v>
      </c>
      <c r="G3788" s="21" t="s">
        <v>205</v>
      </c>
      <c r="H3788" s="21" t="s">
        <v>206</v>
      </c>
      <c r="I3788" s="20" t="s">
        <v>11524</v>
      </c>
      <c r="J3788" s="20" t="s">
        <v>31829</v>
      </c>
      <c r="K3788" s="24">
        <v>43556</v>
      </c>
      <c r="L3788" s="19">
        <v>0</v>
      </c>
      <c r="M3788" s="28">
        <v>599.95000000000005</v>
      </c>
      <c r="N3788" s="24">
        <v>42975</v>
      </c>
    </row>
    <row r="3789" spans="2:14" hidden="1" x14ac:dyDescent="0.25">
      <c r="B3789" s="20">
        <v>28550435</v>
      </c>
      <c r="C3789" s="20"/>
      <c r="D3789" s="20"/>
      <c r="E3789" s="17" t="s">
        <v>11525</v>
      </c>
      <c r="F3789" s="21" t="s">
        <v>82</v>
      </c>
      <c r="G3789" s="21" t="s">
        <v>205</v>
      </c>
      <c r="H3789" s="21" t="s">
        <v>206</v>
      </c>
      <c r="I3789" s="20" t="s">
        <v>11526</v>
      </c>
      <c r="J3789" s="20" t="s">
        <v>31830</v>
      </c>
      <c r="K3789" s="24">
        <v>43556</v>
      </c>
      <c r="L3789" s="19">
        <v>0</v>
      </c>
      <c r="M3789" s="28">
        <v>599.95000000000005</v>
      </c>
      <c r="N3789" s="24">
        <v>42975</v>
      </c>
    </row>
    <row r="3790" spans="2:14" hidden="1" x14ac:dyDescent="0.25">
      <c r="B3790" s="20">
        <v>28550434</v>
      </c>
      <c r="C3790" s="20"/>
      <c r="D3790" s="20"/>
      <c r="E3790" s="17" t="s">
        <v>11527</v>
      </c>
      <c r="F3790" s="21" t="s">
        <v>82</v>
      </c>
      <c r="G3790" s="21" t="s">
        <v>205</v>
      </c>
      <c r="H3790" s="21" t="s">
        <v>206</v>
      </c>
      <c r="I3790" s="20" t="s">
        <v>11528</v>
      </c>
      <c r="J3790" s="20" t="s">
        <v>31831</v>
      </c>
      <c r="K3790" s="24">
        <v>43556</v>
      </c>
      <c r="L3790" s="19">
        <v>0</v>
      </c>
      <c r="M3790" s="28">
        <v>599.95000000000005</v>
      </c>
      <c r="N3790" s="24">
        <v>42975</v>
      </c>
    </row>
    <row r="3791" spans="2:14" hidden="1" x14ac:dyDescent="0.25">
      <c r="B3791" s="20">
        <v>28550433</v>
      </c>
      <c r="C3791" s="20"/>
      <c r="D3791" s="20"/>
      <c r="E3791" s="17" t="s">
        <v>11529</v>
      </c>
      <c r="F3791" s="21" t="s">
        <v>82</v>
      </c>
      <c r="G3791" s="21" t="s">
        <v>205</v>
      </c>
      <c r="H3791" s="21" t="s">
        <v>206</v>
      </c>
      <c r="I3791" s="20" t="s">
        <v>11530</v>
      </c>
      <c r="J3791" s="20" t="s">
        <v>31832</v>
      </c>
      <c r="K3791" s="24">
        <v>43556</v>
      </c>
      <c r="L3791" s="19">
        <v>0</v>
      </c>
      <c r="M3791" s="28">
        <v>599.95000000000005</v>
      </c>
      <c r="N3791" s="24">
        <v>42975</v>
      </c>
    </row>
    <row r="3792" spans="2:14" hidden="1" x14ac:dyDescent="0.25">
      <c r="B3792" s="20">
        <v>28550436</v>
      </c>
      <c r="C3792" s="20"/>
      <c r="D3792" s="20"/>
      <c r="E3792" s="17" t="s">
        <v>11531</v>
      </c>
      <c r="F3792" s="21" t="s">
        <v>82</v>
      </c>
      <c r="G3792" s="21" t="s">
        <v>205</v>
      </c>
      <c r="H3792" s="21" t="s">
        <v>206</v>
      </c>
      <c r="I3792" s="20" t="s">
        <v>11532</v>
      </c>
      <c r="J3792" s="20" t="s">
        <v>31833</v>
      </c>
      <c r="K3792" s="24">
        <v>43556</v>
      </c>
      <c r="L3792" s="19">
        <v>0</v>
      </c>
      <c r="M3792" s="28">
        <v>599.95000000000005</v>
      </c>
      <c r="N3792" s="24">
        <v>42975</v>
      </c>
    </row>
    <row r="3793" spans="2:14" hidden="1" x14ac:dyDescent="0.25">
      <c r="B3793" s="20">
        <v>34051097</v>
      </c>
      <c r="C3793" s="20"/>
      <c r="D3793" s="20"/>
      <c r="E3793" s="17" t="s">
        <v>12897</v>
      </c>
      <c r="F3793" s="21" t="s">
        <v>3153</v>
      </c>
      <c r="G3793" s="21" t="s">
        <v>205</v>
      </c>
      <c r="H3793" s="21" t="s">
        <v>206</v>
      </c>
      <c r="I3793" s="20">
        <v>2510014126</v>
      </c>
      <c r="J3793" s="20" t="s">
        <v>31911</v>
      </c>
      <c r="K3793" s="24">
        <v>43053</v>
      </c>
      <c r="L3793" s="19">
        <v>0</v>
      </c>
      <c r="M3793" s="28">
        <v>219.95</v>
      </c>
      <c r="N3793" s="24"/>
    </row>
    <row r="3794" spans="2:14" hidden="1" x14ac:dyDescent="0.25">
      <c r="B3794" s="20">
        <v>34051099</v>
      </c>
      <c r="C3794" s="20"/>
      <c r="D3794" s="20"/>
      <c r="E3794" s="17" t="s">
        <v>12899</v>
      </c>
      <c r="F3794" s="21" t="s">
        <v>3153</v>
      </c>
      <c r="G3794" s="21" t="s">
        <v>205</v>
      </c>
      <c r="H3794" s="21" t="s">
        <v>206</v>
      </c>
      <c r="I3794" s="20">
        <v>2510014127</v>
      </c>
      <c r="J3794" s="20" t="s">
        <v>31912</v>
      </c>
      <c r="K3794" s="24">
        <v>43053</v>
      </c>
      <c r="L3794" s="19">
        <v>0</v>
      </c>
      <c r="M3794" s="28">
        <v>219.95</v>
      </c>
      <c r="N3794" s="24"/>
    </row>
    <row r="3795" spans="2:14" hidden="1" x14ac:dyDescent="0.25">
      <c r="B3795" s="20">
        <v>34051101</v>
      </c>
      <c r="C3795" s="20"/>
      <c r="D3795" s="20"/>
      <c r="E3795" s="17" t="s">
        <v>12901</v>
      </c>
      <c r="F3795" s="21" t="s">
        <v>3153</v>
      </c>
      <c r="G3795" s="21" t="s">
        <v>205</v>
      </c>
      <c r="H3795" s="21" t="s">
        <v>206</v>
      </c>
      <c r="I3795" s="20">
        <v>2510014128</v>
      </c>
      <c r="J3795" s="20" t="s">
        <v>31913</v>
      </c>
      <c r="K3795" s="24">
        <v>43053</v>
      </c>
      <c r="L3795" s="19">
        <v>0</v>
      </c>
      <c r="M3795" s="28">
        <v>219.95</v>
      </c>
      <c r="N3795" s="24"/>
    </row>
    <row r="3796" spans="2:14" hidden="1" x14ac:dyDescent="0.25">
      <c r="B3796" s="20">
        <v>34051103</v>
      </c>
      <c r="C3796" s="20"/>
      <c r="D3796" s="20"/>
      <c r="E3796" s="17" t="s">
        <v>12903</v>
      </c>
      <c r="F3796" s="21" t="s">
        <v>3153</v>
      </c>
      <c r="G3796" s="21" t="s">
        <v>205</v>
      </c>
      <c r="H3796" s="21" t="s">
        <v>206</v>
      </c>
      <c r="I3796" s="20">
        <v>2510014129</v>
      </c>
      <c r="J3796" s="20" t="s">
        <v>31914</v>
      </c>
      <c r="K3796" s="24">
        <v>43053</v>
      </c>
      <c r="L3796" s="19">
        <v>0</v>
      </c>
      <c r="M3796" s="28">
        <v>219.95</v>
      </c>
      <c r="N3796" s="24"/>
    </row>
    <row r="3797" spans="2:14" hidden="1" x14ac:dyDescent="0.25">
      <c r="B3797" s="20">
        <v>34050752</v>
      </c>
      <c r="C3797" s="20"/>
      <c r="D3797" s="20"/>
      <c r="E3797" s="17" t="s">
        <v>12948</v>
      </c>
      <c r="F3797" s="21" t="s">
        <v>3153</v>
      </c>
      <c r="G3797" s="21" t="s">
        <v>205</v>
      </c>
      <c r="H3797" s="21" t="s">
        <v>206</v>
      </c>
      <c r="I3797" s="20">
        <v>2510214106</v>
      </c>
      <c r="J3797" s="20" t="s">
        <v>31915</v>
      </c>
      <c r="K3797" s="24">
        <v>43053</v>
      </c>
      <c r="L3797" s="19">
        <v>0</v>
      </c>
      <c r="M3797" s="28">
        <v>149.94999999999999</v>
      </c>
      <c r="N3797" s="24"/>
    </row>
    <row r="3798" spans="2:14" hidden="1" x14ac:dyDescent="0.25">
      <c r="B3798" s="20">
        <v>34050754</v>
      </c>
      <c r="C3798" s="20"/>
      <c r="D3798" s="20"/>
      <c r="E3798" s="17" t="s">
        <v>12950</v>
      </c>
      <c r="F3798" s="21" t="s">
        <v>3153</v>
      </c>
      <c r="G3798" s="21" t="s">
        <v>205</v>
      </c>
      <c r="H3798" s="21" t="s">
        <v>206</v>
      </c>
      <c r="I3798" s="20">
        <v>2510214107</v>
      </c>
      <c r="J3798" s="20" t="s">
        <v>31916</v>
      </c>
      <c r="K3798" s="24">
        <v>43053</v>
      </c>
      <c r="L3798" s="19">
        <v>0</v>
      </c>
      <c r="M3798" s="28">
        <v>149.94999999999999</v>
      </c>
      <c r="N3798" s="24"/>
    </row>
    <row r="3799" spans="2:14" hidden="1" x14ac:dyDescent="0.25">
      <c r="B3799" s="20">
        <v>34050756</v>
      </c>
      <c r="C3799" s="20"/>
      <c r="D3799" s="20"/>
      <c r="E3799" s="17" t="s">
        <v>12952</v>
      </c>
      <c r="F3799" s="21" t="s">
        <v>3153</v>
      </c>
      <c r="G3799" s="21" t="s">
        <v>205</v>
      </c>
      <c r="H3799" s="21" t="s">
        <v>206</v>
      </c>
      <c r="I3799" s="20">
        <v>2510214108</v>
      </c>
      <c r="J3799" s="20" t="s">
        <v>31917</v>
      </c>
      <c r="K3799" s="24">
        <v>43053</v>
      </c>
      <c r="L3799" s="19">
        <v>0</v>
      </c>
      <c r="M3799" s="28">
        <v>149.94999999999999</v>
      </c>
      <c r="N3799" s="24"/>
    </row>
    <row r="3800" spans="2:14" hidden="1" x14ac:dyDescent="0.25">
      <c r="B3800" s="20">
        <v>34050758</v>
      </c>
      <c r="C3800" s="20"/>
      <c r="D3800" s="20"/>
      <c r="E3800" s="17" t="s">
        <v>12954</v>
      </c>
      <c r="F3800" s="21" t="s">
        <v>3153</v>
      </c>
      <c r="G3800" s="21" t="s">
        <v>205</v>
      </c>
      <c r="H3800" s="21" t="s">
        <v>206</v>
      </c>
      <c r="I3800" s="20">
        <v>2510214109</v>
      </c>
      <c r="J3800" s="20" t="s">
        <v>31918</v>
      </c>
      <c r="K3800" s="24">
        <v>43053</v>
      </c>
      <c r="L3800" s="19">
        <v>0</v>
      </c>
      <c r="M3800" s="28">
        <v>149.94999999999999</v>
      </c>
      <c r="N3800" s="24"/>
    </row>
    <row r="3801" spans="2:14" hidden="1" x14ac:dyDescent="0.25">
      <c r="B3801" s="20">
        <v>34051148</v>
      </c>
      <c r="C3801" s="20"/>
      <c r="D3801" s="20"/>
      <c r="E3801" s="17" t="s">
        <v>12982</v>
      </c>
      <c r="F3801" s="21" t="s">
        <v>3153</v>
      </c>
      <c r="G3801" s="21" t="s">
        <v>205</v>
      </c>
      <c r="H3801" s="21" t="s">
        <v>206</v>
      </c>
      <c r="I3801" s="20">
        <v>2510214126</v>
      </c>
      <c r="J3801" s="20" t="s">
        <v>31919</v>
      </c>
      <c r="K3801" s="24">
        <v>43053</v>
      </c>
      <c r="L3801" s="19">
        <v>0</v>
      </c>
      <c r="M3801" s="28">
        <v>149.94999999999999</v>
      </c>
      <c r="N3801" s="24"/>
    </row>
    <row r="3802" spans="2:14" hidden="1" x14ac:dyDescent="0.25">
      <c r="B3802" s="20">
        <v>34051150</v>
      </c>
      <c r="C3802" s="20"/>
      <c r="D3802" s="20"/>
      <c r="E3802" s="17" t="s">
        <v>12984</v>
      </c>
      <c r="F3802" s="21" t="s">
        <v>3153</v>
      </c>
      <c r="G3802" s="21" t="s">
        <v>205</v>
      </c>
      <c r="H3802" s="21" t="s">
        <v>206</v>
      </c>
      <c r="I3802" s="20">
        <v>2510214127</v>
      </c>
      <c r="J3802" s="20" t="s">
        <v>31920</v>
      </c>
      <c r="K3802" s="24">
        <v>43053</v>
      </c>
      <c r="L3802" s="19">
        <v>0</v>
      </c>
      <c r="M3802" s="28">
        <v>149.94999999999999</v>
      </c>
      <c r="N3802" s="24"/>
    </row>
    <row r="3803" spans="2:14" hidden="1" x14ac:dyDescent="0.25">
      <c r="B3803" s="20">
        <v>34051152</v>
      </c>
      <c r="C3803" s="20"/>
      <c r="D3803" s="20"/>
      <c r="E3803" s="17" t="s">
        <v>12986</v>
      </c>
      <c r="F3803" s="21" t="s">
        <v>3153</v>
      </c>
      <c r="G3803" s="21" t="s">
        <v>205</v>
      </c>
      <c r="H3803" s="21" t="s">
        <v>206</v>
      </c>
      <c r="I3803" s="20">
        <v>2510214128</v>
      </c>
      <c r="J3803" s="20" t="s">
        <v>31921</v>
      </c>
      <c r="K3803" s="24">
        <v>43053</v>
      </c>
      <c r="L3803" s="19">
        <v>0</v>
      </c>
      <c r="M3803" s="28">
        <v>149.94999999999999</v>
      </c>
      <c r="N3803" s="24"/>
    </row>
    <row r="3804" spans="2:14" hidden="1" x14ac:dyDescent="0.25">
      <c r="B3804" s="20">
        <v>34051154</v>
      </c>
      <c r="C3804" s="20"/>
      <c r="D3804" s="20"/>
      <c r="E3804" s="17" t="s">
        <v>12988</v>
      </c>
      <c r="F3804" s="21" t="s">
        <v>3153</v>
      </c>
      <c r="G3804" s="21" t="s">
        <v>205</v>
      </c>
      <c r="H3804" s="21" t="s">
        <v>206</v>
      </c>
      <c r="I3804" s="20">
        <v>2510214129</v>
      </c>
      <c r="J3804" s="20" t="s">
        <v>31922</v>
      </c>
      <c r="K3804" s="24">
        <v>43053</v>
      </c>
      <c r="L3804" s="19">
        <v>0</v>
      </c>
      <c r="M3804" s="28">
        <v>149.94999999999999</v>
      </c>
      <c r="N3804" s="24"/>
    </row>
    <row r="3805" spans="2:14" hidden="1" x14ac:dyDescent="0.25">
      <c r="B3805" s="20">
        <v>34050803</v>
      </c>
      <c r="C3805" s="20"/>
      <c r="D3805" s="20"/>
      <c r="E3805" s="17" t="s">
        <v>13033</v>
      </c>
      <c r="F3805" s="21" t="s">
        <v>3153</v>
      </c>
      <c r="G3805" s="21" t="s">
        <v>205</v>
      </c>
      <c r="H3805" s="21" t="s">
        <v>206</v>
      </c>
      <c r="I3805" s="20">
        <v>2510314106</v>
      </c>
      <c r="J3805" s="20" t="s">
        <v>31923</v>
      </c>
      <c r="K3805" s="24">
        <v>43053</v>
      </c>
      <c r="L3805" s="19">
        <v>0</v>
      </c>
      <c r="M3805" s="28">
        <v>149.94999999999999</v>
      </c>
      <c r="N3805" s="24"/>
    </row>
    <row r="3806" spans="2:14" hidden="1" x14ac:dyDescent="0.25">
      <c r="B3806" s="20">
        <v>34050805</v>
      </c>
      <c r="C3806" s="20"/>
      <c r="D3806" s="20"/>
      <c r="E3806" s="17" t="s">
        <v>13035</v>
      </c>
      <c r="F3806" s="21" t="s">
        <v>3153</v>
      </c>
      <c r="G3806" s="21" t="s">
        <v>205</v>
      </c>
      <c r="H3806" s="21" t="s">
        <v>206</v>
      </c>
      <c r="I3806" s="20">
        <v>2510314107</v>
      </c>
      <c r="J3806" s="20" t="s">
        <v>31924</v>
      </c>
      <c r="K3806" s="24">
        <v>43053</v>
      </c>
      <c r="L3806" s="19">
        <v>0</v>
      </c>
      <c r="M3806" s="28">
        <v>149.94999999999999</v>
      </c>
      <c r="N3806" s="24"/>
    </row>
    <row r="3807" spans="2:14" hidden="1" x14ac:dyDescent="0.25">
      <c r="B3807" s="20">
        <v>34050807</v>
      </c>
      <c r="C3807" s="20"/>
      <c r="D3807" s="20"/>
      <c r="E3807" s="17" t="s">
        <v>13037</v>
      </c>
      <c r="F3807" s="21" t="s">
        <v>3153</v>
      </c>
      <c r="G3807" s="21" t="s">
        <v>205</v>
      </c>
      <c r="H3807" s="21" t="s">
        <v>206</v>
      </c>
      <c r="I3807" s="20">
        <v>2510314108</v>
      </c>
      <c r="J3807" s="20" t="s">
        <v>31925</v>
      </c>
      <c r="K3807" s="24">
        <v>43053</v>
      </c>
      <c r="L3807" s="19">
        <v>0</v>
      </c>
      <c r="M3807" s="28">
        <v>149.94999999999999</v>
      </c>
      <c r="N3807" s="24"/>
    </row>
    <row r="3808" spans="2:14" hidden="1" x14ac:dyDescent="0.25">
      <c r="B3808" s="20">
        <v>34050809</v>
      </c>
      <c r="C3808" s="20"/>
      <c r="D3808" s="20"/>
      <c r="E3808" s="17" t="s">
        <v>13039</v>
      </c>
      <c r="F3808" s="21" t="s">
        <v>3153</v>
      </c>
      <c r="G3808" s="21" t="s">
        <v>205</v>
      </c>
      <c r="H3808" s="21" t="s">
        <v>206</v>
      </c>
      <c r="I3808" s="20">
        <v>2510314109</v>
      </c>
      <c r="J3808" s="20" t="s">
        <v>31926</v>
      </c>
      <c r="K3808" s="24">
        <v>43053</v>
      </c>
      <c r="L3808" s="19">
        <v>0</v>
      </c>
      <c r="M3808" s="28">
        <v>149.94999999999999</v>
      </c>
      <c r="N3808" s="24"/>
    </row>
    <row r="3809" spans="2:14" hidden="1" x14ac:dyDescent="0.25">
      <c r="B3809" s="20">
        <v>34051182</v>
      </c>
      <c r="C3809" s="20"/>
      <c r="D3809" s="20"/>
      <c r="E3809" s="17" t="s">
        <v>13103</v>
      </c>
      <c r="F3809" s="21" t="s">
        <v>3153</v>
      </c>
      <c r="G3809" s="21" t="s">
        <v>205</v>
      </c>
      <c r="H3809" s="21" t="s">
        <v>206</v>
      </c>
      <c r="I3809" s="20">
        <v>2510314126</v>
      </c>
      <c r="J3809" s="20" t="s">
        <v>31927</v>
      </c>
      <c r="K3809" s="24">
        <v>43053</v>
      </c>
      <c r="L3809" s="19">
        <v>0</v>
      </c>
      <c r="M3809" s="28">
        <v>149.94999999999999</v>
      </c>
      <c r="N3809" s="24"/>
    </row>
    <row r="3810" spans="2:14" hidden="1" x14ac:dyDescent="0.25">
      <c r="B3810" s="20">
        <v>34051184</v>
      </c>
      <c r="C3810" s="20"/>
      <c r="D3810" s="20"/>
      <c r="E3810" s="17" t="s">
        <v>13105</v>
      </c>
      <c r="F3810" s="21" t="s">
        <v>3153</v>
      </c>
      <c r="G3810" s="21" t="s">
        <v>205</v>
      </c>
      <c r="H3810" s="21" t="s">
        <v>206</v>
      </c>
      <c r="I3810" s="20">
        <v>2510314127</v>
      </c>
      <c r="J3810" s="20" t="s">
        <v>31928</v>
      </c>
      <c r="K3810" s="24">
        <v>43053</v>
      </c>
      <c r="L3810" s="19">
        <v>0</v>
      </c>
      <c r="M3810" s="28">
        <v>149.94999999999999</v>
      </c>
      <c r="N3810" s="24"/>
    </row>
    <row r="3811" spans="2:14" hidden="1" x14ac:dyDescent="0.25">
      <c r="B3811" s="20">
        <v>34051186</v>
      </c>
      <c r="C3811" s="20"/>
      <c r="D3811" s="20"/>
      <c r="E3811" s="17" t="s">
        <v>13107</v>
      </c>
      <c r="F3811" s="21" t="s">
        <v>3153</v>
      </c>
      <c r="G3811" s="21" t="s">
        <v>205</v>
      </c>
      <c r="H3811" s="21" t="s">
        <v>206</v>
      </c>
      <c r="I3811" s="20">
        <v>2510314128</v>
      </c>
      <c r="J3811" s="20" t="s">
        <v>31929</v>
      </c>
      <c r="K3811" s="24">
        <v>43053</v>
      </c>
      <c r="L3811" s="19">
        <v>0</v>
      </c>
      <c r="M3811" s="28">
        <v>149.94999999999999</v>
      </c>
      <c r="N3811" s="24"/>
    </row>
    <row r="3812" spans="2:14" hidden="1" x14ac:dyDescent="0.25">
      <c r="B3812" s="20">
        <v>34051188</v>
      </c>
      <c r="C3812" s="20"/>
      <c r="D3812" s="20"/>
      <c r="E3812" s="17" t="s">
        <v>13109</v>
      </c>
      <c r="F3812" s="21" t="s">
        <v>3153</v>
      </c>
      <c r="G3812" s="21" t="s">
        <v>205</v>
      </c>
      <c r="H3812" s="21" t="s">
        <v>206</v>
      </c>
      <c r="I3812" s="20">
        <v>2510314129</v>
      </c>
      <c r="J3812" s="20" t="s">
        <v>31930</v>
      </c>
      <c r="K3812" s="24">
        <v>43053</v>
      </c>
      <c r="L3812" s="19">
        <v>0</v>
      </c>
      <c r="M3812" s="28">
        <v>149.94999999999999</v>
      </c>
      <c r="N3812" s="24"/>
    </row>
    <row r="3813" spans="2:14" hidden="1" x14ac:dyDescent="0.25">
      <c r="B3813" s="20">
        <v>34051619</v>
      </c>
      <c r="C3813" s="20"/>
      <c r="D3813" s="20"/>
      <c r="E3813" s="17" t="s">
        <v>13151</v>
      </c>
      <c r="F3813" s="21" t="s">
        <v>3153</v>
      </c>
      <c r="G3813" s="21" t="s">
        <v>205</v>
      </c>
      <c r="H3813" s="21" t="s">
        <v>206</v>
      </c>
      <c r="I3813" s="20">
        <v>2512617138</v>
      </c>
      <c r="J3813" s="20" t="s">
        <v>31941</v>
      </c>
      <c r="K3813" s="24">
        <v>43617</v>
      </c>
      <c r="L3813" s="19">
        <v>0</v>
      </c>
      <c r="M3813" s="28">
        <v>159.94999999999999</v>
      </c>
      <c r="N3813" s="24">
        <v>42786</v>
      </c>
    </row>
    <row r="3814" spans="2:14" hidden="1" x14ac:dyDescent="0.25">
      <c r="B3814" s="20">
        <v>34051621</v>
      </c>
      <c r="C3814" s="20"/>
      <c r="D3814" s="20"/>
      <c r="E3814" s="17" t="s">
        <v>13153</v>
      </c>
      <c r="F3814" s="21" t="s">
        <v>3153</v>
      </c>
      <c r="G3814" s="21" t="s">
        <v>205</v>
      </c>
      <c r="H3814" s="21" t="s">
        <v>206</v>
      </c>
      <c r="I3814" s="20">
        <v>2512617139</v>
      </c>
      <c r="J3814" s="20" t="s">
        <v>31942</v>
      </c>
      <c r="K3814" s="24">
        <v>43617</v>
      </c>
      <c r="L3814" s="19">
        <v>0</v>
      </c>
      <c r="M3814" s="28">
        <v>159.94999999999999</v>
      </c>
      <c r="N3814" s="24">
        <v>42786</v>
      </c>
    </row>
    <row r="3815" spans="2:14" hidden="1" x14ac:dyDescent="0.25">
      <c r="B3815" s="20">
        <v>34050999</v>
      </c>
      <c r="C3815" s="20"/>
      <c r="D3815" s="20"/>
      <c r="E3815" s="17" t="s">
        <v>12810</v>
      </c>
      <c r="F3815" s="21" t="s">
        <v>3153</v>
      </c>
      <c r="G3815" s="21" t="s">
        <v>205</v>
      </c>
      <c r="H3815" s="21" t="s">
        <v>206</v>
      </c>
      <c r="I3815" s="20">
        <v>2519014106</v>
      </c>
      <c r="J3815" s="20" t="s">
        <v>31943</v>
      </c>
      <c r="K3815" s="24">
        <v>43617</v>
      </c>
      <c r="L3815" s="19">
        <v>0</v>
      </c>
      <c r="M3815" s="28">
        <v>169.95</v>
      </c>
      <c r="N3815" s="24"/>
    </row>
    <row r="3816" spans="2:14" hidden="1" x14ac:dyDescent="0.25">
      <c r="B3816" s="20">
        <v>34051001</v>
      </c>
      <c r="C3816" s="20"/>
      <c r="D3816" s="20"/>
      <c r="E3816" s="17" t="s">
        <v>12812</v>
      </c>
      <c r="F3816" s="21" t="s">
        <v>3153</v>
      </c>
      <c r="G3816" s="21" t="s">
        <v>205</v>
      </c>
      <c r="H3816" s="21" t="s">
        <v>206</v>
      </c>
      <c r="I3816" s="20">
        <v>2519014107</v>
      </c>
      <c r="J3816" s="20" t="s">
        <v>31944</v>
      </c>
      <c r="K3816" s="24">
        <v>43617</v>
      </c>
      <c r="L3816" s="19">
        <v>0</v>
      </c>
      <c r="M3816" s="28">
        <v>169.95</v>
      </c>
      <c r="N3816" s="24"/>
    </row>
    <row r="3817" spans="2:14" hidden="1" x14ac:dyDescent="0.25">
      <c r="B3817" s="20">
        <v>34051003</v>
      </c>
      <c r="C3817" s="20"/>
      <c r="D3817" s="20"/>
      <c r="E3817" s="17" t="s">
        <v>12814</v>
      </c>
      <c r="F3817" s="21" t="s">
        <v>3153</v>
      </c>
      <c r="G3817" s="21" t="s">
        <v>205</v>
      </c>
      <c r="H3817" s="21" t="s">
        <v>206</v>
      </c>
      <c r="I3817" s="20">
        <v>2519014108</v>
      </c>
      <c r="J3817" s="20" t="s">
        <v>31945</v>
      </c>
      <c r="K3817" s="24">
        <v>43617</v>
      </c>
      <c r="L3817" s="19">
        <v>0</v>
      </c>
      <c r="M3817" s="28">
        <v>169.95</v>
      </c>
      <c r="N3817" s="24"/>
    </row>
    <row r="3818" spans="2:14" hidden="1" x14ac:dyDescent="0.25">
      <c r="B3818" s="20">
        <v>34051005</v>
      </c>
      <c r="C3818" s="20"/>
      <c r="D3818" s="20"/>
      <c r="E3818" s="17" t="s">
        <v>12816</v>
      </c>
      <c r="F3818" s="21" t="s">
        <v>3153</v>
      </c>
      <c r="G3818" s="21" t="s">
        <v>205</v>
      </c>
      <c r="H3818" s="21" t="s">
        <v>206</v>
      </c>
      <c r="I3818" s="20">
        <v>2519014109</v>
      </c>
      <c r="J3818" s="20" t="s">
        <v>31946</v>
      </c>
      <c r="K3818" s="24">
        <v>43617</v>
      </c>
      <c r="L3818" s="19">
        <v>0</v>
      </c>
      <c r="M3818" s="28">
        <v>169.95</v>
      </c>
      <c r="N3818" s="24"/>
    </row>
    <row r="3819" spans="2:14" hidden="1" x14ac:dyDescent="0.25">
      <c r="B3819" s="20">
        <v>34050544</v>
      </c>
      <c r="C3819" s="20"/>
      <c r="D3819" s="20"/>
      <c r="E3819" s="17" t="s">
        <v>13238</v>
      </c>
      <c r="F3819" s="21" t="s">
        <v>3153</v>
      </c>
      <c r="G3819" s="21" t="s">
        <v>205</v>
      </c>
      <c r="H3819" s="21" t="s">
        <v>206</v>
      </c>
      <c r="I3819" s="20">
        <v>2612013108</v>
      </c>
      <c r="J3819" s="20" t="s">
        <v>31951</v>
      </c>
      <c r="K3819" s="24">
        <v>42387</v>
      </c>
      <c r="L3819" s="19">
        <v>0</v>
      </c>
      <c r="M3819" s="28">
        <v>159.94999999999999</v>
      </c>
      <c r="N3819" s="24"/>
    </row>
    <row r="3820" spans="2:14" hidden="1" x14ac:dyDescent="0.25">
      <c r="B3820" s="20">
        <v>34050546</v>
      </c>
      <c r="C3820" s="20"/>
      <c r="D3820" s="20"/>
      <c r="E3820" s="17" t="s">
        <v>13240</v>
      </c>
      <c r="F3820" s="21" t="s">
        <v>3153</v>
      </c>
      <c r="G3820" s="21" t="s">
        <v>205</v>
      </c>
      <c r="H3820" s="21" t="s">
        <v>206</v>
      </c>
      <c r="I3820" s="20">
        <v>2612013109</v>
      </c>
      <c r="J3820" s="20" t="s">
        <v>31952</v>
      </c>
      <c r="K3820" s="24">
        <v>42387</v>
      </c>
      <c r="L3820" s="19">
        <v>0</v>
      </c>
      <c r="M3820" s="28">
        <v>159.94999999999999</v>
      </c>
      <c r="N3820" s="24"/>
    </row>
    <row r="3821" spans="2:14" hidden="1" x14ac:dyDescent="0.25">
      <c r="B3821" s="20">
        <v>34050574</v>
      </c>
      <c r="C3821" s="20"/>
      <c r="D3821" s="20"/>
      <c r="E3821" s="17" t="s">
        <v>13221</v>
      </c>
      <c r="F3821" s="21" t="s">
        <v>3153</v>
      </c>
      <c r="G3821" s="21" t="s">
        <v>205</v>
      </c>
      <c r="H3821" s="21" t="s">
        <v>206</v>
      </c>
      <c r="I3821" s="20">
        <v>2652013108</v>
      </c>
      <c r="J3821" s="20" t="s">
        <v>31953</v>
      </c>
      <c r="K3821" s="24">
        <v>42387</v>
      </c>
      <c r="L3821" s="19">
        <v>0</v>
      </c>
      <c r="M3821" s="28">
        <v>139.94999999999999</v>
      </c>
      <c r="N3821" s="24"/>
    </row>
    <row r="3822" spans="2:14" hidden="1" x14ac:dyDescent="0.25">
      <c r="B3822" s="20">
        <v>34050576</v>
      </c>
      <c r="C3822" s="20"/>
      <c r="D3822" s="20"/>
      <c r="E3822" s="17" t="s">
        <v>13223</v>
      </c>
      <c r="F3822" s="21" t="s">
        <v>3153</v>
      </c>
      <c r="G3822" s="21" t="s">
        <v>205</v>
      </c>
      <c r="H3822" s="21" t="s">
        <v>206</v>
      </c>
      <c r="I3822" s="20">
        <v>2652013109</v>
      </c>
      <c r="J3822" s="20" t="s">
        <v>31954</v>
      </c>
      <c r="K3822" s="24">
        <v>42387</v>
      </c>
      <c r="L3822" s="19">
        <v>0</v>
      </c>
      <c r="M3822" s="28">
        <v>139.94999999999999</v>
      </c>
      <c r="N3822" s="24"/>
    </row>
    <row r="3823" spans="2:14" hidden="1" x14ac:dyDescent="0.25">
      <c r="B3823" s="20">
        <v>34050886</v>
      </c>
      <c r="C3823" s="20"/>
      <c r="D3823" s="20"/>
      <c r="E3823" s="17" t="s">
        <v>13231</v>
      </c>
      <c r="F3823" s="21" t="s">
        <v>3153</v>
      </c>
      <c r="G3823" s="21" t="s">
        <v>205</v>
      </c>
      <c r="H3823" s="21" t="s">
        <v>206</v>
      </c>
      <c r="I3823" s="20">
        <v>2652314108</v>
      </c>
      <c r="J3823" s="20" t="s">
        <v>31955</v>
      </c>
      <c r="K3823" s="24">
        <v>42387</v>
      </c>
      <c r="L3823" s="19">
        <v>0</v>
      </c>
      <c r="M3823" s="28">
        <v>129.94999999999999</v>
      </c>
      <c r="N3823" s="24"/>
    </row>
    <row r="3824" spans="2:14" hidden="1" x14ac:dyDescent="0.25">
      <c r="B3824" s="20">
        <v>34050888</v>
      </c>
      <c r="C3824" s="20"/>
      <c r="D3824" s="20"/>
      <c r="E3824" s="17" t="s">
        <v>13233</v>
      </c>
      <c r="F3824" s="21" t="s">
        <v>3153</v>
      </c>
      <c r="G3824" s="21" t="s">
        <v>205</v>
      </c>
      <c r="H3824" s="21" t="s">
        <v>206</v>
      </c>
      <c r="I3824" s="20">
        <v>2652314109</v>
      </c>
      <c r="J3824" s="20" t="s">
        <v>31956</v>
      </c>
      <c r="K3824" s="24">
        <v>42387</v>
      </c>
      <c r="L3824" s="19">
        <v>0</v>
      </c>
      <c r="M3824" s="28">
        <v>129.94999999999999</v>
      </c>
      <c r="N3824" s="24"/>
    </row>
    <row r="3825" spans="2:14" hidden="1" x14ac:dyDescent="0.25">
      <c r="B3825" s="20">
        <v>34060433</v>
      </c>
      <c r="C3825" s="20"/>
      <c r="D3825" s="20"/>
      <c r="E3825" s="17" t="s">
        <v>12852</v>
      </c>
      <c r="F3825" s="21" t="s">
        <v>3153</v>
      </c>
      <c r="G3825" s="21" t="s">
        <v>205</v>
      </c>
      <c r="H3825" s="21" t="s">
        <v>206</v>
      </c>
      <c r="I3825" s="20">
        <v>2653013236</v>
      </c>
      <c r="J3825" s="20" t="s">
        <v>31957</v>
      </c>
      <c r="K3825" s="24">
        <v>42215</v>
      </c>
      <c r="L3825" s="19">
        <v>0</v>
      </c>
      <c r="M3825" s="28">
        <v>89.95</v>
      </c>
      <c r="N3825" s="24"/>
    </row>
    <row r="3826" spans="2:14" hidden="1" x14ac:dyDescent="0.25">
      <c r="B3826" s="20">
        <v>34060486</v>
      </c>
      <c r="C3826" s="20"/>
      <c r="D3826" s="20"/>
      <c r="E3826" s="17" t="s">
        <v>13266</v>
      </c>
      <c r="F3826" s="21" t="s">
        <v>3153</v>
      </c>
      <c r="G3826" s="21" t="s">
        <v>205</v>
      </c>
      <c r="H3826" s="21" t="s">
        <v>206</v>
      </c>
      <c r="I3826" s="20">
        <v>2654014107</v>
      </c>
      <c r="J3826" s="20" t="s">
        <v>31958</v>
      </c>
      <c r="K3826" s="24">
        <v>42387</v>
      </c>
      <c r="L3826" s="19">
        <v>0</v>
      </c>
      <c r="M3826" s="28">
        <v>139.94999999999999</v>
      </c>
      <c r="N3826" s="24"/>
    </row>
    <row r="3827" spans="2:14" hidden="1" x14ac:dyDescent="0.25">
      <c r="B3827" s="20">
        <v>34060488</v>
      </c>
      <c r="C3827" s="20"/>
      <c r="D3827" s="20"/>
      <c r="E3827" s="17" t="s">
        <v>13267</v>
      </c>
      <c r="F3827" s="21" t="s">
        <v>3153</v>
      </c>
      <c r="G3827" s="21" t="s">
        <v>205</v>
      </c>
      <c r="H3827" s="21" t="s">
        <v>206</v>
      </c>
      <c r="I3827" s="20">
        <v>2654014108</v>
      </c>
      <c r="J3827" s="20" t="s">
        <v>31959</v>
      </c>
      <c r="K3827" s="24">
        <v>42387</v>
      </c>
      <c r="L3827" s="19">
        <v>0</v>
      </c>
      <c r="M3827" s="28">
        <v>139.94999999999999</v>
      </c>
      <c r="N3827" s="24"/>
    </row>
    <row r="3828" spans="2:14" hidden="1" x14ac:dyDescent="0.25">
      <c r="B3828" s="20">
        <v>34060490</v>
      </c>
      <c r="C3828" s="20"/>
      <c r="D3828" s="20"/>
      <c r="E3828" s="17" t="s">
        <v>13268</v>
      </c>
      <c r="F3828" s="21" t="s">
        <v>3153</v>
      </c>
      <c r="G3828" s="21" t="s">
        <v>205</v>
      </c>
      <c r="H3828" s="21" t="s">
        <v>206</v>
      </c>
      <c r="I3828" s="20">
        <v>2654014109</v>
      </c>
      <c r="J3828" s="20" t="s">
        <v>31960</v>
      </c>
      <c r="K3828" s="24">
        <v>42387</v>
      </c>
      <c r="L3828" s="19">
        <v>0</v>
      </c>
      <c r="M3828" s="28">
        <v>139.94999999999999</v>
      </c>
      <c r="N3828" s="24"/>
    </row>
    <row r="3829" spans="2:14" hidden="1" x14ac:dyDescent="0.25">
      <c r="B3829" s="20">
        <v>34060503</v>
      </c>
      <c r="C3829" s="20"/>
      <c r="D3829" s="20"/>
      <c r="E3829" s="17" t="s">
        <v>13273</v>
      </c>
      <c r="F3829" s="21" t="s">
        <v>3153</v>
      </c>
      <c r="G3829" s="21" t="s">
        <v>205</v>
      </c>
      <c r="H3829" s="21" t="s">
        <v>206</v>
      </c>
      <c r="I3829" s="20">
        <v>2654014167</v>
      </c>
      <c r="J3829" s="20" t="s">
        <v>31961</v>
      </c>
      <c r="K3829" s="24">
        <v>42387</v>
      </c>
      <c r="L3829" s="19">
        <v>0</v>
      </c>
      <c r="M3829" s="28">
        <v>139.94999999999999</v>
      </c>
      <c r="N3829" s="24"/>
    </row>
    <row r="3830" spans="2:14" hidden="1" x14ac:dyDescent="0.25">
      <c r="B3830" s="20">
        <v>34060507</v>
      </c>
      <c r="C3830" s="20"/>
      <c r="D3830" s="20"/>
      <c r="E3830" s="17" t="s">
        <v>13274</v>
      </c>
      <c r="F3830" s="21" t="s">
        <v>3153</v>
      </c>
      <c r="G3830" s="21" t="s">
        <v>205</v>
      </c>
      <c r="H3830" s="21" t="s">
        <v>206</v>
      </c>
      <c r="I3830" s="20">
        <v>2654014169</v>
      </c>
      <c r="J3830" s="20" t="s">
        <v>31962</v>
      </c>
      <c r="K3830" s="24">
        <v>42387</v>
      </c>
      <c r="L3830" s="19">
        <v>0</v>
      </c>
      <c r="M3830" s="28">
        <v>139.94999999999999</v>
      </c>
      <c r="N3830" s="24"/>
    </row>
    <row r="3831" spans="2:14" hidden="1" x14ac:dyDescent="0.25">
      <c r="B3831" s="20">
        <v>34051705</v>
      </c>
      <c r="C3831" s="20"/>
      <c r="D3831" s="20"/>
      <c r="E3831" s="17" t="s">
        <v>12735</v>
      </c>
      <c r="F3831" s="21" t="s">
        <v>3153</v>
      </c>
      <c r="G3831" s="21" t="s">
        <v>205</v>
      </c>
      <c r="H3831" s="21" t="s">
        <v>206</v>
      </c>
      <c r="I3831" s="20">
        <v>2654018167</v>
      </c>
      <c r="J3831" s="20" t="s">
        <v>31963</v>
      </c>
      <c r="K3831" s="24">
        <v>43711</v>
      </c>
      <c r="L3831" s="19">
        <v>0</v>
      </c>
      <c r="M3831" s="28">
        <v>139.94999999999999</v>
      </c>
      <c r="N3831" s="24">
        <v>42975</v>
      </c>
    </row>
    <row r="3832" spans="2:14" hidden="1" x14ac:dyDescent="0.25">
      <c r="B3832" s="20">
        <v>34051707</v>
      </c>
      <c r="C3832" s="20"/>
      <c r="D3832" s="20"/>
      <c r="E3832" s="17" t="s">
        <v>12737</v>
      </c>
      <c r="F3832" s="21" t="s">
        <v>3153</v>
      </c>
      <c r="G3832" s="21" t="s">
        <v>205</v>
      </c>
      <c r="H3832" s="21" t="s">
        <v>206</v>
      </c>
      <c r="I3832" s="20">
        <v>2654018168</v>
      </c>
      <c r="J3832" s="20" t="s">
        <v>31964</v>
      </c>
      <c r="K3832" s="24">
        <v>43711</v>
      </c>
      <c r="L3832" s="19">
        <v>0</v>
      </c>
      <c r="M3832" s="28">
        <v>139.94999999999999</v>
      </c>
      <c r="N3832" s="24">
        <v>42975</v>
      </c>
    </row>
    <row r="3833" spans="2:14" hidden="1" x14ac:dyDescent="0.25">
      <c r="B3833" s="20">
        <v>34051709</v>
      </c>
      <c r="C3833" s="20"/>
      <c r="D3833" s="20"/>
      <c r="E3833" s="17" t="s">
        <v>12739</v>
      </c>
      <c r="F3833" s="21" t="s">
        <v>3153</v>
      </c>
      <c r="G3833" s="21" t="s">
        <v>205</v>
      </c>
      <c r="H3833" s="21" t="s">
        <v>206</v>
      </c>
      <c r="I3833" s="20">
        <v>2654018169</v>
      </c>
      <c r="J3833" s="20" t="s">
        <v>31965</v>
      </c>
      <c r="K3833" s="24">
        <v>43711</v>
      </c>
      <c r="L3833" s="19">
        <v>0</v>
      </c>
      <c r="M3833" s="28">
        <v>139.94999999999999</v>
      </c>
      <c r="N3833" s="24">
        <v>42975</v>
      </c>
    </row>
    <row r="3834" spans="2:14" hidden="1" x14ac:dyDescent="0.25">
      <c r="B3834" s="20">
        <v>34050455</v>
      </c>
      <c r="C3834" s="20"/>
      <c r="D3834" s="20"/>
      <c r="E3834" s="17" t="s">
        <v>12854</v>
      </c>
      <c r="F3834" s="21" t="s">
        <v>3153</v>
      </c>
      <c r="G3834" s="21" t="s">
        <v>205</v>
      </c>
      <c r="H3834" s="21" t="s">
        <v>206</v>
      </c>
      <c r="I3834" s="20">
        <v>23380121946</v>
      </c>
      <c r="J3834" s="20" t="s">
        <v>31966</v>
      </c>
      <c r="K3834" s="24">
        <v>42150</v>
      </c>
      <c r="L3834" s="19">
        <v>0</v>
      </c>
      <c r="M3834" s="28">
        <v>199.95</v>
      </c>
      <c r="N3834" s="24"/>
    </row>
    <row r="3835" spans="2:14" hidden="1" x14ac:dyDescent="0.25">
      <c r="B3835" s="20">
        <v>34051105</v>
      </c>
      <c r="C3835" s="20"/>
      <c r="D3835" s="20"/>
      <c r="E3835" s="17" t="s">
        <v>12888</v>
      </c>
      <c r="F3835" s="21" t="s">
        <v>3153</v>
      </c>
      <c r="G3835" s="21" t="s">
        <v>205</v>
      </c>
      <c r="H3835" s="21" t="s">
        <v>206</v>
      </c>
      <c r="I3835" s="20">
        <v>25100141210</v>
      </c>
      <c r="J3835" s="20" t="s">
        <v>31967</v>
      </c>
      <c r="K3835" s="24">
        <v>43053</v>
      </c>
      <c r="L3835" s="19">
        <v>0</v>
      </c>
      <c r="M3835" s="28">
        <v>219.95</v>
      </c>
      <c r="N3835" s="24"/>
    </row>
    <row r="3836" spans="2:14" hidden="1" x14ac:dyDescent="0.25">
      <c r="B3836" s="20">
        <v>34051107</v>
      </c>
      <c r="C3836" s="20"/>
      <c r="D3836" s="20"/>
      <c r="E3836" s="17" t="s">
        <v>12890</v>
      </c>
      <c r="F3836" s="21" t="s">
        <v>3153</v>
      </c>
      <c r="G3836" s="21" t="s">
        <v>205</v>
      </c>
      <c r="H3836" s="21" t="s">
        <v>206</v>
      </c>
      <c r="I3836" s="20">
        <v>25100141211</v>
      </c>
      <c r="J3836" s="20" t="s">
        <v>31968</v>
      </c>
      <c r="K3836" s="24">
        <v>43053</v>
      </c>
      <c r="L3836" s="19">
        <v>0</v>
      </c>
      <c r="M3836" s="28">
        <v>219.95</v>
      </c>
      <c r="N3836" s="24"/>
    </row>
    <row r="3837" spans="2:14" hidden="1" x14ac:dyDescent="0.25">
      <c r="B3837" s="20">
        <v>34051109</v>
      </c>
      <c r="C3837" s="20"/>
      <c r="D3837" s="20"/>
      <c r="E3837" s="17" t="s">
        <v>12892</v>
      </c>
      <c r="F3837" s="21" t="s">
        <v>3153</v>
      </c>
      <c r="G3837" s="21" t="s">
        <v>205</v>
      </c>
      <c r="H3837" s="21" t="s">
        <v>206</v>
      </c>
      <c r="I3837" s="20">
        <v>25100141212</v>
      </c>
      <c r="J3837" s="20" t="s">
        <v>31969</v>
      </c>
      <c r="K3837" s="24">
        <v>43053</v>
      </c>
      <c r="L3837" s="19">
        <v>0</v>
      </c>
      <c r="M3837" s="28">
        <v>219.95</v>
      </c>
      <c r="N3837" s="24"/>
    </row>
    <row r="3838" spans="2:14" hidden="1" x14ac:dyDescent="0.25">
      <c r="B3838" s="20">
        <v>34051111</v>
      </c>
      <c r="C3838" s="20"/>
      <c r="D3838" s="20"/>
      <c r="E3838" s="17" t="s">
        <v>12894</v>
      </c>
      <c r="F3838" s="21" t="s">
        <v>3153</v>
      </c>
      <c r="G3838" s="21" t="s">
        <v>205</v>
      </c>
      <c r="H3838" s="21" t="s">
        <v>206</v>
      </c>
      <c r="I3838" s="20">
        <v>25100141213</v>
      </c>
      <c r="J3838" s="20" t="s">
        <v>31970</v>
      </c>
      <c r="K3838" s="24">
        <v>43053</v>
      </c>
      <c r="L3838" s="19">
        <v>0</v>
      </c>
      <c r="M3838" s="28">
        <v>219.95</v>
      </c>
      <c r="N3838" s="24"/>
    </row>
    <row r="3839" spans="2:14" hidden="1" x14ac:dyDescent="0.25">
      <c r="B3839" s="20">
        <v>34051113</v>
      </c>
      <c r="C3839" s="20"/>
      <c r="D3839" s="20"/>
      <c r="E3839" s="17" t="s">
        <v>12896</v>
      </c>
      <c r="F3839" s="21" t="s">
        <v>3153</v>
      </c>
      <c r="G3839" s="21" t="s">
        <v>205</v>
      </c>
      <c r="H3839" s="21" t="s">
        <v>206</v>
      </c>
      <c r="I3839" s="20">
        <v>25100141214</v>
      </c>
      <c r="J3839" s="20" t="s">
        <v>31971</v>
      </c>
      <c r="K3839" s="24">
        <v>43053</v>
      </c>
      <c r="L3839" s="19">
        <v>0</v>
      </c>
      <c r="M3839" s="28">
        <v>219.95</v>
      </c>
      <c r="N3839" s="24"/>
    </row>
    <row r="3840" spans="2:14" hidden="1" x14ac:dyDescent="0.25">
      <c r="B3840" s="20">
        <v>34051098</v>
      </c>
      <c r="C3840" s="20"/>
      <c r="D3840" s="20"/>
      <c r="E3840" s="17" t="s">
        <v>12898</v>
      </c>
      <c r="F3840" s="21" t="s">
        <v>3153</v>
      </c>
      <c r="G3840" s="21" t="s">
        <v>205</v>
      </c>
      <c r="H3840" s="21" t="s">
        <v>206</v>
      </c>
      <c r="I3840" s="20">
        <v>25100141265</v>
      </c>
      <c r="J3840" s="20" t="s">
        <v>31972</v>
      </c>
      <c r="K3840" s="24">
        <v>43053</v>
      </c>
      <c r="L3840" s="19">
        <v>0</v>
      </c>
      <c r="M3840" s="28">
        <v>219.95</v>
      </c>
      <c r="N3840" s="24"/>
    </row>
    <row r="3841" spans="2:14" hidden="1" x14ac:dyDescent="0.25">
      <c r="B3841" s="20">
        <v>34051100</v>
      </c>
      <c r="C3841" s="20"/>
      <c r="D3841" s="20"/>
      <c r="E3841" s="17" t="s">
        <v>12900</v>
      </c>
      <c r="F3841" s="21" t="s">
        <v>3153</v>
      </c>
      <c r="G3841" s="21" t="s">
        <v>205</v>
      </c>
      <c r="H3841" s="21" t="s">
        <v>206</v>
      </c>
      <c r="I3841" s="20">
        <v>25100141275</v>
      </c>
      <c r="J3841" s="20" t="s">
        <v>31973</v>
      </c>
      <c r="K3841" s="24">
        <v>43053</v>
      </c>
      <c r="L3841" s="19">
        <v>0</v>
      </c>
      <c r="M3841" s="28">
        <v>219.95</v>
      </c>
      <c r="N3841" s="24"/>
    </row>
    <row r="3842" spans="2:14" hidden="1" x14ac:dyDescent="0.25">
      <c r="B3842" s="20">
        <v>34051102</v>
      </c>
      <c r="C3842" s="20"/>
      <c r="D3842" s="20"/>
      <c r="E3842" s="17" t="s">
        <v>12902</v>
      </c>
      <c r="F3842" s="21" t="s">
        <v>3153</v>
      </c>
      <c r="G3842" s="21" t="s">
        <v>205</v>
      </c>
      <c r="H3842" s="21" t="s">
        <v>206</v>
      </c>
      <c r="I3842" s="20">
        <v>25100141285</v>
      </c>
      <c r="J3842" s="20" t="s">
        <v>31974</v>
      </c>
      <c r="K3842" s="24">
        <v>43053</v>
      </c>
      <c r="L3842" s="19">
        <v>0</v>
      </c>
      <c r="M3842" s="28">
        <v>219.95</v>
      </c>
      <c r="N3842" s="24"/>
    </row>
    <row r="3843" spans="2:14" hidden="1" x14ac:dyDescent="0.25">
      <c r="B3843" s="20">
        <v>34051104</v>
      </c>
      <c r="C3843" s="20"/>
      <c r="D3843" s="20"/>
      <c r="E3843" s="17" t="s">
        <v>12904</v>
      </c>
      <c r="F3843" s="21" t="s">
        <v>3153</v>
      </c>
      <c r="G3843" s="21" t="s">
        <v>205</v>
      </c>
      <c r="H3843" s="21" t="s">
        <v>206</v>
      </c>
      <c r="I3843" s="20">
        <v>25100141295</v>
      </c>
      <c r="J3843" s="20" t="s">
        <v>31975</v>
      </c>
      <c r="K3843" s="24">
        <v>43053</v>
      </c>
      <c r="L3843" s="19">
        <v>0</v>
      </c>
      <c r="M3843" s="28">
        <v>219.95</v>
      </c>
      <c r="N3843" s="24"/>
    </row>
    <row r="3844" spans="2:14" hidden="1" x14ac:dyDescent="0.25">
      <c r="B3844" s="20">
        <v>34051114</v>
      </c>
      <c r="C3844" s="20"/>
      <c r="D3844" s="20"/>
      <c r="E3844" s="17" t="s">
        <v>12880</v>
      </c>
      <c r="F3844" s="21" t="s">
        <v>3153</v>
      </c>
      <c r="G3844" s="21" t="s">
        <v>205</v>
      </c>
      <c r="H3844" s="21" t="s">
        <v>206</v>
      </c>
      <c r="I3844" s="20">
        <v>25100141736</v>
      </c>
      <c r="J3844" s="20" t="s">
        <v>31976</v>
      </c>
      <c r="K3844" s="24">
        <v>43053</v>
      </c>
      <c r="L3844" s="19">
        <v>0</v>
      </c>
      <c r="M3844" s="28">
        <v>219.95</v>
      </c>
      <c r="N3844" s="24"/>
    </row>
    <row r="3845" spans="2:14" hidden="1" x14ac:dyDescent="0.25">
      <c r="B3845" s="20">
        <v>34051116</v>
      </c>
      <c r="C3845" s="20"/>
      <c r="D3845" s="20"/>
      <c r="E3845" s="17" t="s">
        <v>12882</v>
      </c>
      <c r="F3845" s="21" t="s">
        <v>3153</v>
      </c>
      <c r="G3845" s="21" t="s">
        <v>205</v>
      </c>
      <c r="H3845" s="21" t="s">
        <v>206</v>
      </c>
      <c r="I3845" s="20">
        <v>25100141737</v>
      </c>
      <c r="J3845" s="20" t="s">
        <v>31977</v>
      </c>
      <c r="K3845" s="24">
        <v>43053</v>
      </c>
      <c r="L3845" s="19">
        <v>0</v>
      </c>
      <c r="M3845" s="28">
        <v>219.95</v>
      </c>
      <c r="N3845" s="24"/>
    </row>
    <row r="3846" spans="2:14" hidden="1" x14ac:dyDescent="0.25">
      <c r="B3846" s="20">
        <v>34051118</v>
      </c>
      <c r="C3846" s="20"/>
      <c r="D3846" s="20"/>
      <c r="E3846" s="17" t="s">
        <v>12884</v>
      </c>
      <c r="F3846" s="21" t="s">
        <v>3153</v>
      </c>
      <c r="G3846" s="21" t="s">
        <v>205</v>
      </c>
      <c r="H3846" s="21" t="s">
        <v>206</v>
      </c>
      <c r="I3846" s="20">
        <v>25100141738</v>
      </c>
      <c r="J3846" s="20" t="s">
        <v>31978</v>
      </c>
      <c r="K3846" s="24">
        <v>43053</v>
      </c>
      <c r="L3846" s="19">
        <v>0</v>
      </c>
      <c r="M3846" s="28">
        <v>219.95</v>
      </c>
      <c r="N3846" s="24"/>
    </row>
    <row r="3847" spans="2:14" hidden="1" x14ac:dyDescent="0.25">
      <c r="B3847" s="20">
        <v>34051120</v>
      </c>
      <c r="C3847" s="20"/>
      <c r="D3847" s="20"/>
      <c r="E3847" s="17" t="s">
        <v>12886</v>
      </c>
      <c r="F3847" s="21" t="s">
        <v>3153</v>
      </c>
      <c r="G3847" s="21" t="s">
        <v>205</v>
      </c>
      <c r="H3847" s="21" t="s">
        <v>206</v>
      </c>
      <c r="I3847" s="20">
        <v>25100141739</v>
      </c>
      <c r="J3847" s="20" t="s">
        <v>31979</v>
      </c>
      <c r="K3847" s="24">
        <v>43053</v>
      </c>
      <c r="L3847" s="19">
        <v>0</v>
      </c>
      <c r="M3847" s="28">
        <v>219.95</v>
      </c>
      <c r="N3847" s="24"/>
    </row>
    <row r="3848" spans="2:14" hidden="1" x14ac:dyDescent="0.25">
      <c r="B3848" s="20">
        <v>34051131</v>
      </c>
      <c r="C3848" s="20"/>
      <c r="D3848" s="20"/>
      <c r="E3848" s="17" t="s">
        <v>12914</v>
      </c>
      <c r="F3848" s="21" t="s">
        <v>3153</v>
      </c>
      <c r="G3848" s="21" t="s">
        <v>205</v>
      </c>
      <c r="H3848" s="21" t="s">
        <v>206</v>
      </c>
      <c r="I3848" s="20">
        <v>25100142026</v>
      </c>
      <c r="J3848" s="20" t="s">
        <v>31980</v>
      </c>
      <c r="K3848" s="24">
        <v>43053</v>
      </c>
      <c r="L3848" s="19">
        <v>0</v>
      </c>
      <c r="M3848" s="28">
        <v>219.95</v>
      </c>
      <c r="N3848" s="24"/>
    </row>
    <row r="3849" spans="2:14" hidden="1" x14ac:dyDescent="0.25">
      <c r="B3849" s="20">
        <v>34051133</v>
      </c>
      <c r="C3849" s="20"/>
      <c r="D3849" s="20"/>
      <c r="E3849" s="17" t="s">
        <v>12916</v>
      </c>
      <c r="F3849" s="21" t="s">
        <v>3153</v>
      </c>
      <c r="G3849" s="21" t="s">
        <v>205</v>
      </c>
      <c r="H3849" s="21" t="s">
        <v>206</v>
      </c>
      <c r="I3849" s="20">
        <v>25100142027</v>
      </c>
      <c r="J3849" s="20" t="s">
        <v>31981</v>
      </c>
      <c r="K3849" s="24">
        <v>43053</v>
      </c>
      <c r="L3849" s="19">
        <v>0</v>
      </c>
      <c r="M3849" s="28">
        <v>219.95</v>
      </c>
      <c r="N3849" s="24"/>
    </row>
    <row r="3850" spans="2:14" hidden="1" x14ac:dyDescent="0.25">
      <c r="B3850" s="20">
        <v>34051135</v>
      </c>
      <c r="C3850" s="20"/>
      <c r="D3850" s="20"/>
      <c r="E3850" s="17" t="s">
        <v>12918</v>
      </c>
      <c r="F3850" s="21" t="s">
        <v>3153</v>
      </c>
      <c r="G3850" s="21" t="s">
        <v>205</v>
      </c>
      <c r="H3850" s="21" t="s">
        <v>206</v>
      </c>
      <c r="I3850" s="20">
        <v>25100142028</v>
      </c>
      <c r="J3850" s="20" t="s">
        <v>31982</v>
      </c>
      <c r="K3850" s="24">
        <v>43053</v>
      </c>
      <c r="L3850" s="19">
        <v>0</v>
      </c>
      <c r="M3850" s="28">
        <v>219.95</v>
      </c>
      <c r="N3850" s="24"/>
    </row>
    <row r="3851" spans="2:14" hidden="1" x14ac:dyDescent="0.25">
      <c r="B3851" s="20">
        <v>34051137</v>
      </c>
      <c r="C3851" s="20"/>
      <c r="D3851" s="20"/>
      <c r="E3851" s="17" t="s">
        <v>12920</v>
      </c>
      <c r="F3851" s="21" t="s">
        <v>3153</v>
      </c>
      <c r="G3851" s="21" t="s">
        <v>205</v>
      </c>
      <c r="H3851" s="21" t="s">
        <v>206</v>
      </c>
      <c r="I3851" s="20">
        <v>25100142029</v>
      </c>
      <c r="J3851" s="20" t="s">
        <v>31983</v>
      </c>
      <c r="K3851" s="24">
        <v>43053</v>
      </c>
      <c r="L3851" s="19">
        <v>0</v>
      </c>
      <c r="M3851" s="28">
        <v>219.95</v>
      </c>
      <c r="N3851" s="24"/>
    </row>
    <row r="3852" spans="2:14" hidden="1" x14ac:dyDescent="0.25">
      <c r="B3852" s="20">
        <v>34050760</v>
      </c>
      <c r="C3852" s="20"/>
      <c r="D3852" s="20"/>
      <c r="E3852" s="17" t="s">
        <v>12939</v>
      </c>
      <c r="F3852" s="21" t="s">
        <v>3153</v>
      </c>
      <c r="G3852" s="21" t="s">
        <v>205</v>
      </c>
      <c r="H3852" s="21" t="s">
        <v>206</v>
      </c>
      <c r="I3852" s="20">
        <v>25102141010</v>
      </c>
      <c r="J3852" s="20" t="s">
        <v>31984</v>
      </c>
      <c r="K3852" s="24">
        <v>43053</v>
      </c>
      <c r="L3852" s="19">
        <v>0</v>
      </c>
      <c r="M3852" s="28">
        <v>149.94999999999999</v>
      </c>
      <c r="N3852" s="24"/>
    </row>
    <row r="3853" spans="2:14" hidden="1" x14ac:dyDescent="0.25">
      <c r="B3853" s="20">
        <v>34050762</v>
      </c>
      <c r="C3853" s="20"/>
      <c r="D3853" s="20"/>
      <c r="E3853" s="17" t="s">
        <v>12941</v>
      </c>
      <c r="F3853" s="21" t="s">
        <v>3153</v>
      </c>
      <c r="G3853" s="21" t="s">
        <v>205</v>
      </c>
      <c r="H3853" s="21" t="s">
        <v>206</v>
      </c>
      <c r="I3853" s="20">
        <v>25102141011</v>
      </c>
      <c r="J3853" s="20" t="s">
        <v>31985</v>
      </c>
      <c r="K3853" s="24">
        <v>43053</v>
      </c>
      <c r="L3853" s="19">
        <v>0</v>
      </c>
      <c r="M3853" s="28">
        <v>149.94999999999999</v>
      </c>
      <c r="N3853" s="24"/>
    </row>
    <row r="3854" spans="2:14" hidden="1" x14ac:dyDescent="0.25">
      <c r="B3854" s="20">
        <v>34050764</v>
      </c>
      <c r="C3854" s="20"/>
      <c r="D3854" s="20"/>
      <c r="E3854" s="17" t="s">
        <v>12943</v>
      </c>
      <c r="F3854" s="21" t="s">
        <v>3153</v>
      </c>
      <c r="G3854" s="21" t="s">
        <v>205</v>
      </c>
      <c r="H3854" s="21" t="s">
        <v>206</v>
      </c>
      <c r="I3854" s="20">
        <v>25102141012</v>
      </c>
      <c r="J3854" s="20" t="s">
        <v>31986</v>
      </c>
      <c r="K3854" s="24">
        <v>43053</v>
      </c>
      <c r="L3854" s="19">
        <v>0</v>
      </c>
      <c r="M3854" s="28">
        <v>149.94999999999999</v>
      </c>
      <c r="N3854" s="24"/>
    </row>
    <row r="3855" spans="2:14" hidden="1" x14ac:dyDescent="0.25">
      <c r="B3855" s="20">
        <v>34050766</v>
      </c>
      <c r="C3855" s="20"/>
      <c r="D3855" s="20"/>
      <c r="E3855" s="17" t="s">
        <v>12945</v>
      </c>
      <c r="F3855" s="21" t="s">
        <v>3153</v>
      </c>
      <c r="G3855" s="21" t="s">
        <v>205</v>
      </c>
      <c r="H3855" s="21" t="s">
        <v>206</v>
      </c>
      <c r="I3855" s="20">
        <v>25102141013</v>
      </c>
      <c r="J3855" s="20" t="s">
        <v>31987</v>
      </c>
      <c r="K3855" s="24">
        <v>43053</v>
      </c>
      <c r="L3855" s="19">
        <v>0</v>
      </c>
      <c r="M3855" s="28">
        <v>149.94999999999999</v>
      </c>
      <c r="N3855" s="24"/>
    </row>
    <row r="3856" spans="2:14" hidden="1" x14ac:dyDescent="0.25">
      <c r="B3856" s="20">
        <v>34050768</v>
      </c>
      <c r="C3856" s="20"/>
      <c r="D3856" s="20"/>
      <c r="E3856" s="17" t="s">
        <v>12947</v>
      </c>
      <c r="F3856" s="21" t="s">
        <v>3153</v>
      </c>
      <c r="G3856" s="21" t="s">
        <v>205</v>
      </c>
      <c r="H3856" s="21" t="s">
        <v>206</v>
      </c>
      <c r="I3856" s="20">
        <v>25102141014</v>
      </c>
      <c r="J3856" s="20" t="s">
        <v>31988</v>
      </c>
      <c r="K3856" s="24">
        <v>43053</v>
      </c>
      <c r="L3856" s="19">
        <v>0</v>
      </c>
      <c r="M3856" s="28">
        <v>149.94999999999999</v>
      </c>
      <c r="N3856" s="24"/>
    </row>
    <row r="3857" spans="2:14" hidden="1" x14ac:dyDescent="0.25">
      <c r="B3857" s="20">
        <v>34050753</v>
      </c>
      <c r="C3857" s="20"/>
      <c r="D3857" s="20"/>
      <c r="E3857" s="17" t="s">
        <v>12949</v>
      </c>
      <c r="F3857" s="21" t="s">
        <v>3153</v>
      </c>
      <c r="G3857" s="21" t="s">
        <v>205</v>
      </c>
      <c r="H3857" s="21" t="s">
        <v>206</v>
      </c>
      <c r="I3857" s="20">
        <v>25102141065</v>
      </c>
      <c r="J3857" s="20" t="s">
        <v>31989</v>
      </c>
      <c r="K3857" s="24">
        <v>43053</v>
      </c>
      <c r="L3857" s="19">
        <v>0</v>
      </c>
      <c r="M3857" s="28">
        <v>149.94999999999999</v>
      </c>
      <c r="N3857" s="24"/>
    </row>
    <row r="3858" spans="2:14" hidden="1" x14ac:dyDescent="0.25">
      <c r="B3858" s="20">
        <v>34050769</v>
      </c>
      <c r="C3858" s="20"/>
      <c r="D3858" s="20"/>
      <c r="E3858" s="17" t="s">
        <v>12965</v>
      </c>
      <c r="F3858" s="21" t="s">
        <v>3153</v>
      </c>
      <c r="G3858" s="21" t="s">
        <v>205</v>
      </c>
      <c r="H3858" s="21" t="s">
        <v>206</v>
      </c>
      <c r="I3858" s="20">
        <v>25102141066</v>
      </c>
      <c r="J3858" s="20" t="s">
        <v>31990</v>
      </c>
      <c r="K3858" s="24">
        <v>43053</v>
      </c>
      <c r="L3858" s="19">
        <v>0</v>
      </c>
      <c r="M3858" s="28">
        <v>149.94999999999999</v>
      </c>
      <c r="N3858" s="24"/>
    </row>
    <row r="3859" spans="2:14" hidden="1" x14ac:dyDescent="0.25">
      <c r="B3859" s="20">
        <v>34050771</v>
      </c>
      <c r="C3859" s="20"/>
      <c r="D3859" s="20"/>
      <c r="E3859" s="17" t="s">
        <v>12967</v>
      </c>
      <c r="F3859" s="21" t="s">
        <v>3153</v>
      </c>
      <c r="G3859" s="21" t="s">
        <v>205</v>
      </c>
      <c r="H3859" s="21" t="s">
        <v>206</v>
      </c>
      <c r="I3859" s="20">
        <v>25102141067</v>
      </c>
      <c r="J3859" s="20" t="s">
        <v>31991</v>
      </c>
      <c r="K3859" s="24">
        <v>43053</v>
      </c>
      <c r="L3859" s="19">
        <v>0</v>
      </c>
      <c r="M3859" s="28">
        <v>149.94999999999999</v>
      </c>
      <c r="N3859" s="24"/>
    </row>
    <row r="3860" spans="2:14" hidden="1" x14ac:dyDescent="0.25">
      <c r="B3860" s="20">
        <v>34050773</v>
      </c>
      <c r="C3860" s="20"/>
      <c r="D3860" s="20"/>
      <c r="E3860" s="17" t="s">
        <v>12969</v>
      </c>
      <c r="F3860" s="21" t="s">
        <v>3153</v>
      </c>
      <c r="G3860" s="21" t="s">
        <v>205</v>
      </c>
      <c r="H3860" s="21" t="s">
        <v>206</v>
      </c>
      <c r="I3860" s="20">
        <v>25102141068</v>
      </c>
      <c r="J3860" s="20" t="s">
        <v>31992</v>
      </c>
      <c r="K3860" s="24">
        <v>43053</v>
      </c>
      <c r="L3860" s="19">
        <v>0</v>
      </c>
      <c r="M3860" s="28">
        <v>149.94999999999999</v>
      </c>
      <c r="N3860" s="24"/>
    </row>
    <row r="3861" spans="2:14" hidden="1" x14ac:dyDescent="0.25">
      <c r="B3861" s="20">
        <v>34050775</v>
      </c>
      <c r="C3861" s="20"/>
      <c r="D3861" s="20"/>
      <c r="E3861" s="17" t="s">
        <v>12971</v>
      </c>
      <c r="F3861" s="21" t="s">
        <v>3153</v>
      </c>
      <c r="G3861" s="21" t="s">
        <v>205</v>
      </c>
      <c r="H3861" s="21" t="s">
        <v>206</v>
      </c>
      <c r="I3861" s="20">
        <v>25102141069</v>
      </c>
      <c r="J3861" s="20" t="s">
        <v>31993</v>
      </c>
      <c r="K3861" s="24">
        <v>43053</v>
      </c>
      <c r="L3861" s="19">
        <v>0</v>
      </c>
      <c r="M3861" s="28">
        <v>149.94999999999999</v>
      </c>
      <c r="N3861" s="24"/>
    </row>
    <row r="3862" spans="2:14" hidden="1" x14ac:dyDescent="0.25">
      <c r="B3862" s="20">
        <v>34050755</v>
      </c>
      <c r="C3862" s="20"/>
      <c r="D3862" s="20"/>
      <c r="E3862" s="17" t="s">
        <v>12951</v>
      </c>
      <c r="F3862" s="21" t="s">
        <v>3153</v>
      </c>
      <c r="G3862" s="21" t="s">
        <v>205</v>
      </c>
      <c r="H3862" s="21" t="s">
        <v>206</v>
      </c>
      <c r="I3862" s="20">
        <v>25102141075</v>
      </c>
      <c r="J3862" s="20" t="s">
        <v>31994</v>
      </c>
      <c r="K3862" s="24">
        <v>43053</v>
      </c>
      <c r="L3862" s="19">
        <v>0</v>
      </c>
      <c r="M3862" s="28">
        <v>149.94999999999999</v>
      </c>
      <c r="N3862" s="24"/>
    </row>
    <row r="3863" spans="2:14" hidden="1" x14ac:dyDescent="0.25">
      <c r="B3863" s="20">
        <v>34050757</v>
      </c>
      <c r="C3863" s="20"/>
      <c r="D3863" s="20"/>
      <c r="E3863" s="17" t="s">
        <v>12953</v>
      </c>
      <c r="F3863" s="21" t="s">
        <v>3153</v>
      </c>
      <c r="G3863" s="21" t="s">
        <v>205</v>
      </c>
      <c r="H3863" s="21" t="s">
        <v>206</v>
      </c>
      <c r="I3863" s="20">
        <v>25102141085</v>
      </c>
      <c r="J3863" s="20" t="s">
        <v>31995</v>
      </c>
      <c r="K3863" s="24">
        <v>43053</v>
      </c>
      <c r="L3863" s="19">
        <v>0</v>
      </c>
      <c r="M3863" s="28">
        <v>149.94999999999999</v>
      </c>
      <c r="N3863" s="24"/>
    </row>
    <row r="3864" spans="2:14" hidden="1" x14ac:dyDescent="0.25">
      <c r="B3864" s="20">
        <v>34050759</v>
      </c>
      <c r="C3864" s="20"/>
      <c r="D3864" s="20"/>
      <c r="E3864" s="17" t="s">
        <v>12955</v>
      </c>
      <c r="F3864" s="21" t="s">
        <v>3153</v>
      </c>
      <c r="G3864" s="21" t="s">
        <v>205</v>
      </c>
      <c r="H3864" s="21" t="s">
        <v>206</v>
      </c>
      <c r="I3864" s="20">
        <v>25102141095</v>
      </c>
      <c r="J3864" s="20" t="s">
        <v>31996</v>
      </c>
      <c r="K3864" s="24">
        <v>43053</v>
      </c>
      <c r="L3864" s="19">
        <v>0</v>
      </c>
      <c r="M3864" s="28">
        <v>149.94999999999999</v>
      </c>
      <c r="N3864" s="24"/>
    </row>
    <row r="3865" spans="2:14" hidden="1" x14ac:dyDescent="0.25">
      <c r="B3865" s="20">
        <v>34051156</v>
      </c>
      <c r="C3865" s="20"/>
      <c r="D3865" s="20"/>
      <c r="E3865" s="17" t="s">
        <v>12973</v>
      </c>
      <c r="F3865" s="21" t="s">
        <v>3153</v>
      </c>
      <c r="G3865" s="21" t="s">
        <v>205</v>
      </c>
      <c r="H3865" s="21" t="s">
        <v>206</v>
      </c>
      <c r="I3865" s="20">
        <v>25102141210</v>
      </c>
      <c r="J3865" s="20" t="s">
        <v>31997</v>
      </c>
      <c r="K3865" s="24">
        <v>43053</v>
      </c>
      <c r="L3865" s="19">
        <v>0</v>
      </c>
      <c r="M3865" s="28">
        <v>149.94999999999999</v>
      </c>
      <c r="N3865" s="24"/>
    </row>
    <row r="3866" spans="2:14" hidden="1" x14ac:dyDescent="0.25">
      <c r="B3866" s="20">
        <v>34051158</v>
      </c>
      <c r="C3866" s="20"/>
      <c r="D3866" s="20"/>
      <c r="E3866" s="17" t="s">
        <v>12975</v>
      </c>
      <c r="F3866" s="21" t="s">
        <v>3153</v>
      </c>
      <c r="G3866" s="21" t="s">
        <v>205</v>
      </c>
      <c r="H3866" s="21" t="s">
        <v>206</v>
      </c>
      <c r="I3866" s="20">
        <v>25102141211</v>
      </c>
      <c r="J3866" s="20" t="s">
        <v>31998</v>
      </c>
      <c r="K3866" s="24">
        <v>43053</v>
      </c>
      <c r="L3866" s="19">
        <v>0</v>
      </c>
      <c r="M3866" s="28">
        <v>149.94999999999999</v>
      </c>
      <c r="N3866" s="24"/>
    </row>
    <row r="3867" spans="2:14" hidden="1" x14ac:dyDescent="0.25">
      <c r="B3867" s="20">
        <v>34051160</v>
      </c>
      <c r="C3867" s="20"/>
      <c r="D3867" s="20"/>
      <c r="E3867" s="17" t="s">
        <v>12977</v>
      </c>
      <c r="F3867" s="21" t="s">
        <v>3153</v>
      </c>
      <c r="G3867" s="21" t="s">
        <v>205</v>
      </c>
      <c r="H3867" s="21" t="s">
        <v>206</v>
      </c>
      <c r="I3867" s="20">
        <v>25102141212</v>
      </c>
      <c r="J3867" s="20" t="s">
        <v>31999</v>
      </c>
      <c r="K3867" s="24">
        <v>43053</v>
      </c>
      <c r="L3867" s="19">
        <v>0</v>
      </c>
      <c r="M3867" s="28">
        <v>149.94999999999999</v>
      </c>
      <c r="N3867" s="24"/>
    </row>
    <row r="3868" spans="2:14" hidden="1" x14ac:dyDescent="0.25">
      <c r="B3868" s="20">
        <v>34051162</v>
      </c>
      <c r="C3868" s="20"/>
      <c r="D3868" s="20"/>
      <c r="E3868" s="17" t="s">
        <v>12979</v>
      </c>
      <c r="F3868" s="21" t="s">
        <v>3153</v>
      </c>
      <c r="G3868" s="21" t="s">
        <v>205</v>
      </c>
      <c r="H3868" s="21" t="s">
        <v>206</v>
      </c>
      <c r="I3868" s="20">
        <v>25102141213</v>
      </c>
      <c r="J3868" s="20" t="s">
        <v>32000</v>
      </c>
      <c r="K3868" s="24">
        <v>43053</v>
      </c>
      <c r="L3868" s="19">
        <v>0</v>
      </c>
      <c r="M3868" s="28">
        <v>149.94999999999999</v>
      </c>
      <c r="N3868" s="24"/>
    </row>
    <row r="3869" spans="2:14" hidden="1" x14ac:dyDescent="0.25">
      <c r="B3869" s="20">
        <v>34051164</v>
      </c>
      <c r="C3869" s="20"/>
      <c r="D3869" s="20"/>
      <c r="E3869" s="17" t="s">
        <v>12981</v>
      </c>
      <c r="F3869" s="21" t="s">
        <v>3153</v>
      </c>
      <c r="G3869" s="21" t="s">
        <v>205</v>
      </c>
      <c r="H3869" s="21" t="s">
        <v>206</v>
      </c>
      <c r="I3869" s="20">
        <v>25102141214</v>
      </c>
      <c r="J3869" s="20" t="s">
        <v>32001</v>
      </c>
      <c r="K3869" s="24">
        <v>43053</v>
      </c>
      <c r="L3869" s="19">
        <v>0</v>
      </c>
      <c r="M3869" s="28">
        <v>149.94999999999999</v>
      </c>
      <c r="N3869" s="24"/>
    </row>
    <row r="3870" spans="2:14" hidden="1" x14ac:dyDescent="0.25">
      <c r="B3870" s="20">
        <v>34050786</v>
      </c>
      <c r="C3870" s="20"/>
      <c r="D3870" s="20"/>
      <c r="E3870" s="17" t="s">
        <v>12999</v>
      </c>
      <c r="F3870" s="21" t="s">
        <v>3153</v>
      </c>
      <c r="G3870" s="21" t="s">
        <v>205</v>
      </c>
      <c r="H3870" s="21" t="s">
        <v>206</v>
      </c>
      <c r="I3870" s="20">
        <v>25102141236</v>
      </c>
      <c r="J3870" s="20" t="s">
        <v>32002</v>
      </c>
      <c r="K3870" s="24">
        <v>43053</v>
      </c>
      <c r="L3870" s="19">
        <v>0</v>
      </c>
      <c r="M3870" s="28">
        <v>149.94999999999999</v>
      </c>
      <c r="N3870" s="24"/>
    </row>
    <row r="3871" spans="2:14" hidden="1" x14ac:dyDescent="0.25">
      <c r="B3871" s="20">
        <v>34050788</v>
      </c>
      <c r="C3871" s="20"/>
      <c r="D3871" s="20"/>
      <c r="E3871" s="17" t="s">
        <v>13001</v>
      </c>
      <c r="F3871" s="21" t="s">
        <v>3153</v>
      </c>
      <c r="G3871" s="21" t="s">
        <v>205</v>
      </c>
      <c r="H3871" s="21" t="s">
        <v>206</v>
      </c>
      <c r="I3871" s="20">
        <v>25102141237</v>
      </c>
      <c r="J3871" s="20" t="s">
        <v>32003</v>
      </c>
      <c r="K3871" s="24">
        <v>43053</v>
      </c>
      <c r="L3871" s="19">
        <v>0</v>
      </c>
      <c r="M3871" s="28">
        <v>149.94999999999999</v>
      </c>
      <c r="N3871" s="24"/>
    </row>
    <row r="3872" spans="2:14" hidden="1" x14ac:dyDescent="0.25">
      <c r="B3872" s="20">
        <v>34050790</v>
      </c>
      <c r="C3872" s="20"/>
      <c r="D3872" s="20"/>
      <c r="E3872" s="17" t="s">
        <v>13003</v>
      </c>
      <c r="F3872" s="21" t="s">
        <v>3153</v>
      </c>
      <c r="G3872" s="21" t="s">
        <v>205</v>
      </c>
      <c r="H3872" s="21" t="s">
        <v>206</v>
      </c>
      <c r="I3872" s="20">
        <v>25102141238</v>
      </c>
      <c r="J3872" s="20" t="s">
        <v>32004</v>
      </c>
      <c r="K3872" s="24">
        <v>43053</v>
      </c>
      <c r="L3872" s="19">
        <v>0</v>
      </c>
      <c r="M3872" s="28">
        <v>149.94999999999999</v>
      </c>
      <c r="N3872" s="24"/>
    </row>
    <row r="3873" spans="2:14" hidden="1" x14ac:dyDescent="0.25">
      <c r="B3873" s="20">
        <v>34050792</v>
      </c>
      <c r="C3873" s="20"/>
      <c r="D3873" s="20"/>
      <c r="E3873" s="17" t="s">
        <v>13005</v>
      </c>
      <c r="F3873" s="21" t="s">
        <v>3153</v>
      </c>
      <c r="G3873" s="21" t="s">
        <v>205</v>
      </c>
      <c r="H3873" s="21" t="s">
        <v>206</v>
      </c>
      <c r="I3873" s="20">
        <v>25102141239</v>
      </c>
      <c r="J3873" s="20" t="s">
        <v>32005</v>
      </c>
      <c r="K3873" s="24">
        <v>43053</v>
      </c>
      <c r="L3873" s="19">
        <v>0</v>
      </c>
      <c r="M3873" s="28">
        <v>149.94999999999999</v>
      </c>
      <c r="N3873" s="24"/>
    </row>
    <row r="3874" spans="2:14" hidden="1" x14ac:dyDescent="0.25">
      <c r="B3874" s="20">
        <v>34051149</v>
      </c>
      <c r="C3874" s="20"/>
      <c r="D3874" s="20"/>
      <c r="E3874" s="17" t="s">
        <v>12983</v>
      </c>
      <c r="F3874" s="21" t="s">
        <v>3153</v>
      </c>
      <c r="G3874" s="21" t="s">
        <v>205</v>
      </c>
      <c r="H3874" s="21" t="s">
        <v>206</v>
      </c>
      <c r="I3874" s="20">
        <v>25102141265</v>
      </c>
      <c r="J3874" s="20" t="s">
        <v>32006</v>
      </c>
      <c r="K3874" s="24">
        <v>43053</v>
      </c>
      <c r="L3874" s="19">
        <v>0</v>
      </c>
      <c r="M3874" s="28">
        <v>149.94999999999999</v>
      </c>
      <c r="N3874" s="24"/>
    </row>
    <row r="3875" spans="2:14" hidden="1" x14ac:dyDescent="0.25">
      <c r="B3875" s="20">
        <v>34051151</v>
      </c>
      <c r="C3875" s="20"/>
      <c r="D3875" s="20"/>
      <c r="E3875" s="17" t="s">
        <v>12985</v>
      </c>
      <c r="F3875" s="21" t="s">
        <v>3153</v>
      </c>
      <c r="G3875" s="21" t="s">
        <v>205</v>
      </c>
      <c r="H3875" s="21" t="s">
        <v>206</v>
      </c>
      <c r="I3875" s="20">
        <v>25102141275</v>
      </c>
      <c r="J3875" s="20" t="s">
        <v>32007</v>
      </c>
      <c r="K3875" s="24">
        <v>43053</v>
      </c>
      <c r="L3875" s="19">
        <v>0</v>
      </c>
      <c r="M3875" s="28">
        <v>149.94999999999999</v>
      </c>
      <c r="N3875" s="24"/>
    </row>
    <row r="3876" spans="2:14" hidden="1" x14ac:dyDescent="0.25">
      <c r="B3876" s="20">
        <v>34051153</v>
      </c>
      <c r="C3876" s="20"/>
      <c r="D3876" s="20"/>
      <c r="E3876" s="17" t="s">
        <v>12987</v>
      </c>
      <c r="F3876" s="21" t="s">
        <v>3153</v>
      </c>
      <c r="G3876" s="21" t="s">
        <v>205</v>
      </c>
      <c r="H3876" s="21" t="s">
        <v>206</v>
      </c>
      <c r="I3876" s="20">
        <v>25102141285</v>
      </c>
      <c r="J3876" s="20" t="s">
        <v>32008</v>
      </c>
      <c r="K3876" s="24">
        <v>43053</v>
      </c>
      <c r="L3876" s="19">
        <v>0</v>
      </c>
      <c r="M3876" s="28">
        <v>149.94999999999999</v>
      </c>
      <c r="N3876" s="24"/>
    </row>
    <row r="3877" spans="2:14" hidden="1" x14ac:dyDescent="0.25">
      <c r="B3877" s="20">
        <v>34051155</v>
      </c>
      <c r="C3877" s="20"/>
      <c r="D3877" s="20"/>
      <c r="E3877" s="17" t="s">
        <v>12989</v>
      </c>
      <c r="F3877" s="21" t="s">
        <v>3153</v>
      </c>
      <c r="G3877" s="21" t="s">
        <v>205</v>
      </c>
      <c r="H3877" s="21" t="s">
        <v>206</v>
      </c>
      <c r="I3877" s="20">
        <v>25102141295</v>
      </c>
      <c r="J3877" s="20" t="s">
        <v>32009</v>
      </c>
      <c r="K3877" s="24">
        <v>43053</v>
      </c>
      <c r="L3877" s="19">
        <v>0</v>
      </c>
      <c r="M3877" s="28">
        <v>149.94999999999999</v>
      </c>
      <c r="N3877" s="24"/>
    </row>
    <row r="3878" spans="2:14" hidden="1" x14ac:dyDescent="0.25">
      <c r="B3878" s="20">
        <v>34050811</v>
      </c>
      <c r="C3878" s="20"/>
      <c r="D3878" s="20"/>
      <c r="E3878" s="17" t="s">
        <v>13024</v>
      </c>
      <c r="F3878" s="21" t="s">
        <v>3153</v>
      </c>
      <c r="G3878" s="21" t="s">
        <v>205</v>
      </c>
      <c r="H3878" s="21" t="s">
        <v>206</v>
      </c>
      <c r="I3878" s="20">
        <v>25103141010</v>
      </c>
      <c r="J3878" s="20" t="s">
        <v>32010</v>
      </c>
      <c r="K3878" s="24">
        <v>43053</v>
      </c>
      <c r="L3878" s="19">
        <v>0</v>
      </c>
      <c r="M3878" s="28">
        <v>149.94999999999999</v>
      </c>
      <c r="N3878" s="24"/>
    </row>
    <row r="3879" spans="2:14" hidden="1" x14ac:dyDescent="0.25">
      <c r="B3879" s="20">
        <v>34050813</v>
      </c>
      <c r="C3879" s="20"/>
      <c r="D3879" s="20"/>
      <c r="E3879" s="17" t="s">
        <v>13026</v>
      </c>
      <c r="F3879" s="21" t="s">
        <v>3153</v>
      </c>
      <c r="G3879" s="21" t="s">
        <v>205</v>
      </c>
      <c r="H3879" s="21" t="s">
        <v>206</v>
      </c>
      <c r="I3879" s="20">
        <v>25103141011</v>
      </c>
      <c r="J3879" s="20" t="s">
        <v>32011</v>
      </c>
      <c r="K3879" s="24">
        <v>43053</v>
      </c>
      <c r="L3879" s="19">
        <v>0</v>
      </c>
      <c r="M3879" s="28">
        <v>149.94999999999999</v>
      </c>
      <c r="N3879" s="24"/>
    </row>
    <row r="3880" spans="2:14" hidden="1" x14ac:dyDescent="0.25">
      <c r="B3880" s="20">
        <v>34050815</v>
      </c>
      <c r="C3880" s="20"/>
      <c r="D3880" s="20"/>
      <c r="E3880" s="17" t="s">
        <v>13028</v>
      </c>
      <c r="F3880" s="21" t="s">
        <v>3153</v>
      </c>
      <c r="G3880" s="21" t="s">
        <v>205</v>
      </c>
      <c r="H3880" s="21" t="s">
        <v>206</v>
      </c>
      <c r="I3880" s="20">
        <v>25103141012</v>
      </c>
      <c r="J3880" s="20" t="s">
        <v>32012</v>
      </c>
      <c r="K3880" s="24">
        <v>43053</v>
      </c>
      <c r="L3880" s="19">
        <v>0</v>
      </c>
      <c r="M3880" s="28">
        <v>149.94999999999999</v>
      </c>
      <c r="N3880" s="24"/>
    </row>
    <row r="3881" spans="2:14" hidden="1" x14ac:dyDescent="0.25">
      <c r="B3881" s="20">
        <v>34050817</v>
      </c>
      <c r="C3881" s="20"/>
      <c r="D3881" s="20"/>
      <c r="E3881" s="17" t="s">
        <v>13030</v>
      </c>
      <c r="F3881" s="21" t="s">
        <v>3153</v>
      </c>
      <c r="G3881" s="21" t="s">
        <v>205</v>
      </c>
      <c r="H3881" s="21" t="s">
        <v>206</v>
      </c>
      <c r="I3881" s="20">
        <v>25103141013</v>
      </c>
      <c r="J3881" s="20" t="s">
        <v>32013</v>
      </c>
      <c r="K3881" s="24">
        <v>43053</v>
      </c>
      <c r="L3881" s="19">
        <v>0</v>
      </c>
      <c r="M3881" s="28">
        <v>149.94999999999999</v>
      </c>
      <c r="N3881" s="24"/>
    </row>
    <row r="3882" spans="2:14" hidden="1" x14ac:dyDescent="0.25">
      <c r="B3882" s="20">
        <v>34050819</v>
      </c>
      <c r="C3882" s="20"/>
      <c r="D3882" s="20"/>
      <c r="E3882" s="17" t="s">
        <v>13032</v>
      </c>
      <c r="F3882" s="21" t="s">
        <v>3153</v>
      </c>
      <c r="G3882" s="21" t="s">
        <v>205</v>
      </c>
      <c r="H3882" s="21" t="s">
        <v>206</v>
      </c>
      <c r="I3882" s="20">
        <v>25103141014</v>
      </c>
      <c r="J3882" s="20" t="s">
        <v>32014</v>
      </c>
      <c r="K3882" s="24">
        <v>43053</v>
      </c>
      <c r="L3882" s="19">
        <v>0</v>
      </c>
      <c r="M3882" s="28">
        <v>149.94999999999999</v>
      </c>
      <c r="N3882" s="24"/>
    </row>
    <row r="3883" spans="2:14" hidden="1" x14ac:dyDescent="0.25">
      <c r="B3883" s="20">
        <v>34050804</v>
      </c>
      <c r="C3883" s="20"/>
      <c r="D3883" s="20"/>
      <c r="E3883" s="17" t="s">
        <v>13034</v>
      </c>
      <c r="F3883" s="21" t="s">
        <v>3153</v>
      </c>
      <c r="G3883" s="21" t="s">
        <v>205</v>
      </c>
      <c r="H3883" s="21" t="s">
        <v>206</v>
      </c>
      <c r="I3883" s="20">
        <v>25103141065</v>
      </c>
      <c r="J3883" s="20" t="s">
        <v>32015</v>
      </c>
      <c r="K3883" s="24">
        <v>43053</v>
      </c>
      <c r="L3883" s="19">
        <v>0</v>
      </c>
      <c r="M3883" s="28">
        <v>149.94999999999999</v>
      </c>
      <c r="N3883" s="24"/>
    </row>
    <row r="3884" spans="2:14" hidden="1" x14ac:dyDescent="0.25">
      <c r="B3884" s="20">
        <v>34050820</v>
      </c>
      <c r="C3884" s="20"/>
      <c r="D3884" s="20"/>
      <c r="E3884" s="17" t="s">
        <v>13041</v>
      </c>
      <c r="F3884" s="21" t="s">
        <v>3153</v>
      </c>
      <c r="G3884" s="21" t="s">
        <v>205</v>
      </c>
      <c r="H3884" s="21" t="s">
        <v>206</v>
      </c>
      <c r="I3884" s="20">
        <v>25103141066</v>
      </c>
      <c r="J3884" s="20" t="s">
        <v>32016</v>
      </c>
      <c r="K3884" s="24">
        <v>42179</v>
      </c>
      <c r="L3884" s="19">
        <v>0</v>
      </c>
      <c r="M3884" s="28">
        <v>149.94999999999999</v>
      </c>
      <c r="N3884" s="24"/>
    </row>
    <row r="3885" spans="2:14" hidden="1" x14ac:dyDescent="0.25">
      <c r="B3885" s="20">
        <v>34050806</v>
      </c>
      <c r="C3885" s="20"/>
      <c r="D3885" s="20"/>
      <c r="E3885" s="17" t="s">
        <v>13036</v>
      </c>
      <c r="F3885" s="21" t="s">
        <v>3153</v>
      </c>
      <c r="G3885" s="21" t="s">
        <v>205</v>
      </c>
      <c r="H3885" s="21" t="s">
        <v>206</v>
      </c>
      <c r="I3885" s="20">
        <v>25103141075</v>
      </c>
      <c r="J3885" s="20" t="s">
        <v>32017</v>
      </c>
      <c r="K3885" s="24">
        <v>43053</v>
      </c>
      <c r="L3885" s="19">
        <v>0</v>
      </c>
      <c r="M3885" s="28">
        <v>149.94999999999999</v>
      </c>
      <c r="N3885" s="24"/>
    </row>
    <row r="3886" spans="2:14" hidden="1" x14ac:dyDescent="0.25">
      <c r="B3886" s="20">
        <v>34050808</v>
      </c>
      <c r="C3886" s="20"/>
      <c r="D3886" s="20"/>
      <c r="E3886" s="17" t="s">
        <v>13038</v>
      </c>
      <c r="F3886" s="21" t="s">
        <v>3153</v>
      </c>
      <c r="G3886" s="21" t="s">
        <v>205</v>
      </c>
      <c r="H3886" s="21" t="s">
        <v>206</v>
      </c>
      <c r="I3886" s="20">
        <v>25103141085</v>
      </c>
      <c r="J3886" s="20" t="s">
        <v>32018</v>
      </c>
      <c r="K3886" s="24">
        <v>43053</v>
      </c>
      <c r="L3886" s="19">
        <v>0</v>
      </c>
      <c r="M3886" s="28">
        <v>149.94999999999999</v>
      </c>
      <c r="N3886" s="24"/>
    </row>
    <row r="3887" spans="2:14" hidden="1" x14ac:dyDescent="0.25">
      <c r="B3887" s="20">
        <v>34050810</v>
      </c>
      <c r="C3887" s="20"/>
      <c r="D3887" s="20"/>
      <c r="E3887" s="17" t="s">
        <v>13040</v>
      </c>
      <c r="F3887" s="21" t="s">
        <v>3153</v>
      </c>
      <c r="G3887" s="21" t="s">
        <v>205</v>
      </c>
      <c r="H3887" s="21" t="s">
        <v>206</v>
      </c>
      <c r="I3887" s="20">
        <v>25103141095</v>
      </c>
      <c r="J3887" s="20" t="s">
        <v>32019</v>
      </c>
      <c r="K3887" s="24">
        <v>43053</v>
      </c>
      <c r="L3887" s="19">
        <v>0</v>
      </c>
      <c r="M3887" s="28">
        <v>149.94999999999999</v>
      </c>
      <c r="N3887" s="24"/>
    </row>
    <row r="3888" spans="2:14" hidden="1" x14ac:dyDescent="0.25">
      <c r="B3888" s="20">
        <v>34051190</v>
      </c>
      <c r="C3888" s="20"/>
      <c r="D3888" s="20"/>
      <c r="E3888" s="17" t="s">
        <v>13094</v>
      </c>
      <c r="F3888" s="21" t="s">
        <v>3153</v>
      </c>
      <c r="G3888" s="21" t="s">
        <v>205</v>
      </c>
      <c r="H3888" s="21" t="s">
        <v>206</v>
      </c>
      <c r="I3888" s="20">
        <v>25103141210</v>
      </c>
      <c r="J3888" s="20" t="s">
        <v>32020</v>
      </c>
      <c r="K3888" s="24">
        <v>43053</v>
      </c>
      <c r="L3888" s="19">
        <v>0</v>
      </c>
      <c r="M3888" s="28">
        <v>149.94999999999999</v>
      </c>
      <c r="N3888" s="24"/>
    </row>
    <row r="3889" spans="2:14" hidden="1" x14ac:dyDescent="0.25">
      <c r="B3889" s="20">
        <v>34051192</v>
      </c>
      <c r="C3889" s="20"/>
      <c r="D3889" s="20"/>
      <c r="E3889" s="17" t="s">
        <v>13096</v>
      </c>
      <c r="F3889" s="21" t="s">
        <v>3153</v>
      </c>
      <c r="G3889" s="21" t="s">
        <v>205</v>
      </c>
      <c r="H3889" s="21" t="s">
        <v>206</v>
      </c>
      <c r="I3889" s="20">
        <v>25103141211</v>
      </c>
      <c r="J3889" s="20" t="s">
        <v>32021</v>
      </c>
      <c r="K3889" s="24">
        <v>43053</v>
      </c>
      <c r="L3889" s="19">
        <v>0</v>
      </c>
      <c r="M3889" s="28">
        <v>149.94999999999999</v>
      </c>
      <c r="N3889" s="24"/>
    </row>
    <row r="3890" spans="2:14" hidden="1" x14ac:dyDescent="0.25">
      <c r="B3890" s="20">
        <v>34051194</v>
      </c>
      <c r="C3890" s="20"/>
      <c r="D3890" s="20"/>
      <c r="E3890" s="17" t="s">
        <v>13098</v>
      </c>
      <c r="F3890" s="21" t="s">
        <v>3153</v>
      </c>
      <c r="G3890" s="21" t="s">
        <v>205</v>
      </c>
      <c r="H3890" s="21" t="s">
        <v>206</v>
      </c>
      <c r="I3890" s="20">
        <v>25103141212</v>
      </c>
      <c r="J3890" s="20" t="s">
        <v>32022</v>
      </c>
      <c r="K3890" s="24">
        <v>43053</v>
      </c>
      <c r="L3890" s="19">
        <v>0</v>
      </c>
      <c r="M3890" s="28">
        <v>149.94999999999999</v>
      </c>
      <c r="N3890" s="24"/>
    </row>
    <row r="3891" spans="2:14" hidden="1" x14ac:dyDescent="0.25">
      <c r="B3891" s="20">
        <v>34051196</v>
      </c>
      <c r="C3891" s="20"/>
      <c r="D3891" s="20"/>
      <c r="E3891" s="17" t="s">
        <v>13100</v>
      </c>
      <c r="F3891" s="21" t="s">
        <v>3153</v>
      </c>
      <c r="G3891" s="21" t="s">
        <v>205</v>
      </c>
      <c r="H3891" s="21" t="s">
        <v>206</v>
      </c>
      <c r="I3891" s="20">
        <v>25103141213</v>
      </c>
      <c r="J3891" s="20" t="s">
        <v>32023</v>
      </c>
      <c r="K3891" s="24">
        <v>43053</v>
      </c>
      <c r="L3891" s="19">
        <v>0</v>
      </c>
      <c r="M3891" s="28">
        <v>149.94999999999999</v>
      </c>
      <c r="N3891" s="24"/>
    </row>
    <row r="3892" spans="2:14" hidden="1" x14ac:dyDescent="0.25">
      <c r="B3892" s="20">
        <v>34051198</v>
      </c>
      <c r="C3892" s="20"/>
      <c r="D3892" s="20"/>
      <c r="E3892" s="17" t="s">
        <v>13102</v>
      </c>
      <c r="F3892" s="21" t="s">
        <v>3153</v>
      </c>
      <c r="G3892" s="21" t="s">
        <v>205</v>
      </c>
      <c r="H3892" s="21" t="s">
        <v>206</v>
      </c>
      <c r="I3892" s="20">
        <v>25103141214</v>
      </c>
      <c r="J3892" s="20" t="s">
        <v>32024</v>
      </c>
      <c r="K3892" s="24">
        <v>43053</v>
      </c>
      <c r="L3892" s="19">
        <v>0</v>
      </c>
      <c r="M3892" s="28">
        <v>149.94999999999999</v>
      </c>
      <c r="N3892" s="24"/>
    </row>
    <row r="3893" spans="2:14" hidden="1" x14ac:dyDescent="0.25">
      <c r="B3893" s="20">
        <v>34050837</v>
      </c>
      <c r="C3893" s="20"/>
      <c r="D3893" s="20"/>
      <c r="E3893" s="17" t="s">
        <v>13012</v>
      </c>
      <c r="F3893" s="21" t="s">
        <v>3153</v>
      </c>
      <c r="G3893" s="21" t="s">
        <v>205</v>
      </c>
      <c r="H3893" s="21" t="s">
        <v>206</v>
      </c>
      <c r="I3893" s="20">
        <v>25103141236</v>
      </c>
      <c r="J3893" s="20" t="s">
        <v>32025</v>
      </c>
      <c r="K3893" s="24">
        <v>43053</v>
      </c>
      <c r="L3893" s="19">
        <v>0</v>
      </c>
      <c r="M3893" s="28">
        <v>149.94999999999999</v>
      </c>
      <c r="N3893" s="24"/>
    </row>
    <row r="3894" spans="2:14" hidden="1" x14ac:dyDescent="0.25">
      <c r="B3894" s="20">
        <v>34050839</v>
      </c>
      <c r="C3894" s="20"/>
      <c r="D3894" s="20"/>
      <c r="E3894" s="17" t="s">
        <v>13014</v>
      </c>
      <c r="F3894" s="21" t="s">
        <v>3153</v>
      </c>
      <c r="G3894" s="21" t="s">
        <v>205</v>
      </c>
      <c r="H3894" s="21" t="s">
        <v>206</v>
      </c>
      <c r="I3894" s="20">
        <v>25103141237</v>
      </c>
      <c r="J3894" s="20" t="s">
        <v>32026</v>
      </c>
      <c r="K3894" s="24">
        <v>43053</v>
      </c>
      <c r="L3894" s="19">
        <v>0</v>
      </c>
      <c r="M3894" s="28">
        <v>149.94999999999999</v>
      </c>
      <c r="N3894" s="24"/>
    </row>
    <row r="3895" spans="2:14" hidden="1" x14ac:dyDescent="0.25">
      <c r="B3895" s="20">
        <v>34050841</v>
      </c>
      <c r="C3895" s="20"/>
      <c r="D3895" s="20"/>
      <c r="E3895" s="17" t="s">
        <v>13016</v>
      </c>
      <c r="F3895" s="21" t="s">
        <v>3153</v>
      </c>
      <c r="G3895" s="21" t="s">
        <v>205</v>
      </c>
      <c r="H3895" s="21" t="s">
        <v>206</v>
      </c>
      <c r="I3895" s="20">
        <v>25103141238</v>
      </c>
      <c r="J3895" s="20" t="s">
        <v>32027</v>
      </c>
      <c r="K3895" s="24">
        <v>43053</v>
      </c>
      <c r="L3895" s="19">
        <v>0</v>
      </c>
      <c r="M3895" s="28">
        <v>149.94999999999999</v>
      </c>
      <c r="N3895" s="24"/>
    </row>
    <row r="3896" spans="2:14" hidden="1" x14ac:dyDescent="0.25">
      <c r="B3896" s="20">
        <v>34050843</v>
      </c>
      <c r="C3896" s="20"/>
      <c r="D3896" s="20"/>
      <c r="E3896" s="17" t="s">
        <v>13018</v>
      </c>
      <c r="F3896" s="21" t="s">
        <v>3153</v>
      </c>
      <c r="G3896" s="21" t="s">
        <v>205</v>
      </c>
      <c r="H3896" s="21" t="s">
        <v>206</v>
      </c>
      <c r="I3896" s="20">
        <v>25103141239</v>
      </c>
      <c r="J3896" s="20" t="s">
        <v>32028</v>
      </c>
      <c r="K3896" s="24">
        <v>43053</v>
      </c>
      <c r="L3896" s="19">
        <v>0</v>
      </c>
      <c r="M3896" s="28">
        <v>149.94999999999999</v>
      </c>
      <c r="N3896" s="24"/>
    </row>
    <row r="3897" spans="2:14" hidden="1" x14ac:dyDescent="0.25">
      <c r="B3897" s="20">
        <v>34051183</v>
      </c>
      <c r="C3897" s="20"/>
      <c r="D3897" s="20"/>
      <c r="E3897" s="17" t="s">
        <v>13104</v>
      </c>
      <c r="F3897" s="21" t="s">
        <v>3153</v>
      </c>
      <c r="G3897" s="21" t="s">
        <v>205</v>
      </c>
      <c r="H3897" s="21" t="s">
        <v>206</v>
      </c>
      <c r="I3897" s="20">
        <v>25103141265</v>
      </c>
      <c r="J3897" s="20" t="s">
        <v>32029</v>
      </c>
      <c r="K3897" s="24">
        <v>43053</v>
      </c>
      <c r="L3897" s="19">
        <v>0</v>
      </c>
      <c r="M3897" s="28">
        <v>149.94999999999999</v>
      </c>
      <c r="N3897" s="24"/>
    </row>
    <row r="3898" spans="2:14" hidden="1" x14ac:dyDescent="0.25">
      <c r="B3898" s="20">
        <v>34051185</v>
      </c>
      <c r="C3898" s="20"/>
      <c r="D3898" s="20"/>
      <c r="E3898" s="17" t="s">
        <v>13106</v>
      </c>
      <c r="F3898" s="21" t="s">
        <v>3153</v>
      </c>
      <c r="G3898" s="21" t="s">
        <v>205</v>
      </c>
      <c r="H3898" s="21" t="s">
        <v>206</v>
      </c>
      <c r="I3898" s="20">
        <v>25103141275</v>
      </c>
      <c r="J3898" s="20" t="s">
        <v>32030</v>
      </c>
      <c r="K3898" s="24">
        <v>43053</v>
      </c>
      <c r="L3898" s="19">
        <v>0</v>
      </c>
      <c r="M3898" s="28">
        <v>149.94999999999999</v>
      </c>
      <c r="N3898" s="24"/>
    </row>
    <row r="3899" spans="2:14" hidden="1" x14ac:dyDescent="0.25">
      <c r="B3899" s="20">
        <v>34051187</v>
      </c>
      <c r="C3899" s="20"/>
      <c r="D3899" s="20"/>
      <c r="E3899" s="17" t="s">
        <v>13108</v>
      </c>
      <c r="F3899" s="21" t="s">
        <v>3153</v>
      </c>
      <c r="G3899" s="21" t="s">
        <v>205</v>
      </c>
      <c r="H3899" s="21" t="s">
        <v>206</v>
      </c>
      <c r="I3899" s="20">
        <v>25103141285</v>
      </c>
      <c r="J3899" s="20" t="s">
        <v>32031</v>
      </c>
      <c r="K3899" s="24">
        <v>43053</v>
      </c>
      <c r="L3899" s="19">
        <v>0</v>
      </c>
      <c r="M3899" s="28">
        <v>149.94999999999999</v>
      </c>
      <c r="N3899" s="24"/>
    </row>
    <row r="3900" spans="2:14" hidden="1" x14ac:dyDescent="0.25">
      <c r="B3900" s="20">
        <v>34051189</v>
      </c>
      <c r="C3900" s="20"/>
      <c r="D3900" s="20"/>
      <c r="E3900" s="17" t="s">
        <v>13110</v>
      </c>
      <c r="F3900" s="21" t="s">
        <v>3153</v>
      </c>
      <c r="G3900" s="21" t="s">
        <v>205</v>
      </c>
      <c r="H3900" s="21" t="s">
        <v>206</v>
      </c>
      <c r="I3900" s="20">
        <v>25103141295</v>
      </c>
      <c r="J3900" s="20" t="s">
        <v>32032</v>
      </c>
      <c r="K3900" s="24">
        <v>43053</v>
      </c>
      <c r="L3900" s="19">
        <v>0</v>
      </c>
      <c r="M3900" s="28">
        <v>149.94999999999999</v>
      </c>
      <c r="N3900" s="24"/>
    </row>
    <row r="3901" spans="2:14" hidden="1" x14ac:dyDescent="0.25">
      <c r="B3901" s="20">
        <v>28202844</v>
      </c>
      <c r="C3901" s="20"/>
      <c r="D3901" s="20"/>
      <c r="E3901" s="17" t="s">
        <v>9385</v>
      </c>
      <c r="F3901" s="21" t="s">
        <v>41</v>
      </c>
      <c r="G3901" s="21" t="s">
        <v>205</v>
      </c>
      <c r="H3901" s="21" t="s">
        <v>206</v>
      </c>
      <c r="I3901" s="20" t="s">
        <v>9386</v>
      </c>
      <c r="J3901" s="20" t="s">
        <v>30673</v>
      </c>
      <c r="K3901" s="24">
        <v>42069</v>
      </c>
      <c r="L3901" s="19">
        <v>0</v>
      </c>
      <c r="M3901" s="28">
        <v>269.95</v>
      </c>
      <c r="N3901" s="24"/>
    </row>
    <row r="3902" spans="2:14" hidden="1" x14ac:dyDescent="0.25">
      <c r="B3902" s="20">
        <v>28202843</v>
      </c>
      <c r="C3902" s="20"/>
      <c r="D3902" s="20"/>
      <c r="E3902" s="17" t="s">
        <v>9387</v>
      </c>
      <c r="F3902" s="21" t="s">
        <v>41</v>
      </c>
      <c r="G3902" s="21" t="s">
        <v>205</v>
      </c>
      <c r="H3902" s="21" t="s">
        <v>206</v>
      </c>
      <c r="I3902" s="20" t="s">
        <v>9388</v>
      </c>
      <c r="J3902" s="20">
        <v>8051194483034</v>
      </c>
      <c r="K3902" s="24">
        <v>42069</v>
      </c>
      <c r="L3902" s="19">
        <v>0</v>
      </c>
      <c r="M3902" s="28">
        <v>269.95</v>
      </c>
      <c r="N3902" s="24"/>
    </row>
    <row r="3903" spans="2:14" hidden="1" x14ac:dyDescent="0.25">
      <c r="B3903" s="20">
        <v>28220739</v>
      </c>
      <c r="C3903" s="20"/>
      <c r="D3903" s="20"/>
      <c r="E3903" s="17" t="s">
        <v>7796</v>
      </c>
      <c r="F3903" s="21" t="s">
        <v>41</v>
      </c>
      <c r="G3903" s="21" t="s">
        <v>205</v>
      </c>
      <c r="H3903" s="21" t="s">
        <v>206</v>
      </c>
      <c r="I3903" s="20" t="s">
        <v>7797</v>
      </c>
      <c r="J3903" s="20">
        <v>8051194642462</v>
      </c>
      <c r="K3903" s="24">
        <v>43282</v>
      </c>
      <c r="L3903" s="19">
        <v>0</v>
      </c>
      <c r="M3903" s="28">
        <v>269.95</v>
      </c>
      <c r="N3903" s="24"/>
    </row>
    <row r="3904" spans="2:14" hidden="1" x14ac:dyDescent="0.25">
      <c r="B3904" s="20">
        <v>28220738</v>
      </c>
      <c r="C3904" s="20"/>
      <c r="D3904" s="20"/>
      <c r="E3904" s="17" t="s">
        <v>7798</v>
      </c>
      <c r="F3904" s="21" t="s">
        <v>41</v>
      </c>
      <c r="G3904" s="21" t="s">
        <v>205</v>
      </c>
      <c r="H3904" s="21" t="s">
        <v>206</v>
      </c>
      <c r="I3904" s="20" t="s">
        <v>7799</v>
      </c>
      <c r="J3904" s="20">
        <v>8051194642523</v>
      </c>
      <c r="K3904" s="24">
        <v>43282</v>
      </c>
      <c r="L3904" s="19">
        <v>0</v>
      </c>
      <c r="M3904" s="28">
        <v>269.95</v>
      </c>
      <c r="N3904" s="24"/>
    </row>
    <row r="3905" spans="2:14" hidden="1" x14ac:dyDescent="0.25">
      <c r="B3905" s="20">
        <v>34051272</v>
      </c>
      <c r="C3905" s="20"/>
      <c r="D3905" s="20"/>
      <c r="E3905" s="17" t="s">
        <v>13388</v>
      </c>
      <c r="F3905" s="21" t="s">
        <v>3153</v>
      </c>
      <c r="G3905" s="21" t="s">
        <v>205</v>
      </c>
      <c r="H3905" s="21" t="s">
        <v>206</v>
      </c>
      <c r="I3905" s="20">
        <v>25110151036</v>
      </c>
      <c r="J3905" s="20" t="s">
        <v>32047</v>
      </c>
      <c r="K3905" s="24">
        <v>43052</v>
      </c>
      <c r="L3905" s="19">
        <v>0</v>
      </c>
      <c r="M3905" s="28">
        <v>199.95</v>
      </c>
      <c r="N3905" s="24"/>
    </row>
    <row r="3906" spans="2:14" hidden="1" x14ac:dyDescent="0.25">
      <c r="B3906" s="20">
        <v>34051273</v>
      </c>
      <c r="C3906" s="20"/>
      <c r="D3906" s="20"/>
      <c r="E3906" s="17" t="s">
        <v>13389</v>
      </c>
      <c r="F3906" s="21" t="s">
        <v>3153</v>
      </c>
      <c r="G3906" s="21" t="s">
        <v>205</v>
      </c>
      <c r="H3906" s="21" t="s">
        <v>206</v>
      </c>
      <c r="I3906" s="20">
        <v>25110151037</v>
      </c>
      <c r="J3906" s="20" t="s">
        <v>32048</v>
      </c>
      <c r="K3906" s="24">
        <v>43052</v>
      </c>
      <c r="L3906" s="19">
        <v>0</v>
      </c>
      <c r="M3906" s="28">
        <v>199.95</v>
      </c>
      <c r="N3906" s="24"/>
    </row>
    <row r="3907" spans="2:14" hidden="1" x14ac:dyDescent="0.25">
      <c r="B3907" s="20">
        <v>34051274</v>
      </c>
      <c r="C3907" s="20"/>
      <c r="D3907" s="20"/>
      <c r="E3907" s="17" t="s">
        <v>13390</v>
      </c>
      <c r="F3907" s="21" t="s">
        <v>3153</v>
      </c>
      <c r="G3907" s="21" t="s">
        <v>205</v>
      </c>
      <c r="H3907" s="21" t="s">
        <v>206</v>
      </c>
      <c r="I3907" s="20">
        <v>25110151038</v>
      </c>
      <c r="J3907" s="20" t="s">
        <v>32049</v>
      </c>
      <c r="K3907" s="24">
        <v>43052</v>
      </c>
      <c r="L3907" s="19">
        <v>0</v>
      </c>
      <c r="M3907" s="28">
        <v>199.95</v>
      </c>
      <c r="N3907" s="24"/>
    </row>
    <row r="3908" spans="2:14" hidden="1" x14ac:dyDescent="0.25">
      <c r="B3908" s="20">
        <v>34051275</v>
      </c>
      <c r="C3908" s="20"/>
      <c r="D3908" s="20"/>
      <c r="E3908" s="17" t="s">
        <v>13391</v>
      </c>
      <c r="F3908" s="21" t="s">
        <v>3153</v>
      </c>
      <c r="G3908" s="21" t="s">
        <v>205</v>
      </c>
      <c r="H3908" s="21" t="s">
        <v>206</v>
      </c>
      <c r="I3908" s="20">
        <v>25110151039</v>
      </c>
      <c r="J3908" s="20" t="s">
        <v>32050</v>
      </c>
      <c r="K3908" s="24">
        <v>43052</v>
      </c>
      <c r="L3908" s="19">
        <v>0</v>
      </c>
      <c r="M3908" s="28">
        <v>199.95</v>
      </c>
      <c r="N3908" s="24"/>
    </row>
    <row r="3909" spans="2:14" hidden="1" x14ac:dyDescent="0.25">
      <c r="B3909" s="20">
        <v>34051276</v>
      </c>
      <c r="C3909" s="20"/>
      <c r="D3909" s="20"/>
      <c r="E3909" s="17" t="s">
        <v>13392</v>
      </c>
      <c r="F3909" s="21" t="s">
        <v>3153</v>
      </c>
      <c r="G3909" s="21" t="s">
        <v>205</v>
      </c>
      <c r="H3909" s="21" t="s">
        <v>206</v>
      </c>
      <c r="I3909" s="20">
        <v>25110151040</v>
      </c>
      <c r="J3909" s="20" t="s">
        <v>32051</v>
      </c>
      <c r="K3909" s="24">
        <v>43052</v>
      </c>
      <c r="L3909" s="19">
        <v>0</v>
      </c>
      <c r="M3909" s="28">
        <v>199.95</v>
      </c>
      <c r="N3909" s="24"/>
    </row>
    <row r="3910" spans="2:14" hidden="1" x14ac:dyDescent="0.25">
      <c r="B3910" s="20">
        <v>34051277</v>
      </c>
      <c r="C3910" s="20"/>
      <c r="D3910" s="20"/>
      <c r="E3910" s="17" t="s">
        <v>13393</v>
      </c>
      <c r="F3910" s="21" t="s">
        <v>3153</v>
      </c>
      <c r="G3910" s="21" t="s">
        <v>205</v>
      </c>
      <c r="H3910" s="21" t="s">
        <v>206</v>
      </c>
      <c r="I3910" s="20">
        <v>25110151041</v>
      </c>
      <c r="J3910" s="20" t="s">
        <v>32052</v>
      </c>
      <c r="K3910" s="24">
        <v>43052</v>
      </c>
      <c r="L3910" s="19">
        <v>0</v>
      </c>
      <c r="M3910" s="28">
        <v>199.95</v>
      </c>
      <c r="N3910" s="24"/>
    </row>
    <row r="3911" spans="2:14" hidden="1" x14ac:dyDescent="0.25">
      <c r="B3911" s="20">
        <v>34051278</v>
      </c>
      <c r="C3911" s="20"/>
      <c r="D3911" s="20"/>
      <c r="E3911" s="17" t="s">
        <v>13394</v>
      </c>
      <c r="F3911" s="21" t="s">
        <v>3153</v>
      </c>
      <c r="G3911" s="21" t="s">
        <v>205</v>
      </c>
      <c r="H3911" s="21" t="s">
        <v>206</v>
      </c>
      <c r="I3911" s="20">
        <v>25110151042</v>
      </c>
      <c r="J3911" s="20" t="s">
        <v>32053</v>
      </c>
      <c r="K3911" s="24">
        <v>43052</v>
      </c>
      <c r="L3911" s="19">
        <v>0</v>
      </c>
      <c r="M3911" s="28">
        <v>199.95</v>
      </c>
      <c r="N3911" s="24"/>
    </row>
    <row r="3912" spans="2:14" hidden="1" x14ac:dyDescent="0.25">
      <c r="B3912" s="20">
        <v>34051279</v>
      </c>
      <c r="C3912" s="20"/>
      <c r="D3912" s="20"/>
      <c r="E3912" s="17" t="s">
        <v>13395</v>
      </c>
      <c r="F3912" s="21" t="s">
        <v>3153</v>
      </c>
      <c r="G3912" s="21" t="s">
        <v>205</v>
      </c>
      <c r="H3912" s="21" t="s">
        <v>206</v>
      </c>
      <c r="I3912" s="20">
        <v>25110151043</v>
      </c>
      <c r="J3912" s="20" t="s">
        <v>32054</v>
      </c>
      <c r="K3912" s="24">
        <v>43052</v>
      </c>
      <c r="L3912" s="19">
        <v>0</v>
      </c>
      <c r="M3912" s="28">
        <v>199.95</v>
      </c>
      <c r="N3912" s="24"/>
    </row>
    <row r="3913" spans="2:14" hidden="1" x14ac:dyDescent="0.25">
      <c r="B3913" s="20">
        <v>34051280</v>
      </c>
      <c r="C3913" s="20"/>
      <c r="D3913" s="20"/>
      <c r="E3913" s="17" t="s">
        <v>13396</v>
      </c>
      <c r="F3913" s="21" t="s">
        <v>3153</v>
      </c>
      <c r="G3913" s="21" t="s">
        <v>205</v>
      </c>
      <c r="H3913" s="21" t="s">
        <v>206</v>
      </c>
      <c r="I3913" s="20">
        <v>25110151044</v>
      </c>
      <c r="J3913" s="20" t="s">
        <v>32055</v>
      </c>
      <c r="K3913" s="24">
        <v>43052</v>
      </c>
      <c r="L3913" s="19">
        <v>0</v>
      </c>
      <c r="M3913" s="28">
        <v>199.95</v>
      </c>
      <c r="N3913" s="24"/>
    </row>
    <row r="3914" spans="2:14" hidden="1" x14ac:dyDescent="0.25">
      <c r="B3914" s="20">
        <v>34051281</v>
      </c>
      <c r="C3914" s="20"/>
      <c r="D3914" s="20"/>
      <c r="E3914" s="17" t="s">
        <v>13397</v>
      </c>
      <c r="F3914" s="21" t="s">
        <v>3153</v>
      </c>
      <c r="G3914" s="21" t="s">
        <v>205</v>
      </c>
      <c r="H3914" s="21" t="s">
        <v>206</v>
      </c>
      <c r="I3914" s="20">
        <v>25110151045</v>
      </c>
      <c r="J3914" s="20" t="s">
        <v>32056</v>
      </c>
      <c r="K3914" s="24">
        <v>43052</v>
      </c>
      <c r="L3914" s="19">
        <v>0</v>
      </c>
      <c r="M3914" s="28">
        <v>199.95</v>
      </c>
      <c r="N3914" s="24"/>
    </row>
    <row r="3915" spans="2:14" hidden="1" x14ac:dyDescent="0.25">
      <c r="B3915" s="20">
        <v>34051282</v>
      </c>
      <c r="C3915" s="20"/>
      <c r="D3915" s="20"/>
      <c r="E3915" s="17" t="s">
        <v>13398</v>
      </c>
      <c r="F3915" s="21" t="s">
        <v>3153</v>
      </c>
      <c r="G3915" s="21" t="s">
        <v>205</v>
      </c>
      <c r="H3915" s="21" t="s">
        <v>206</v>
      </c>
      <c r="I3915" s="20">
        <v>25110151046</v>
      </c>
      <c r="J3915" s="20" t="s">
        <v>32057</v>
      </c>
      <c r="K3915" s="24">
        <v>43052</v>
      </c>
      <c r="L3915" s="19">
        <v>0</v>
      </c>
      <c r="M3915" s="28">
        <v>199.95</v>
      </c>
      <c r="N3915" s="24"/>
    </row>
    <row r="3916" spans="2:14" hidden="1" x14ac:dyDescent="0.25">
      <c r="B3916" s="20">
        <v>34051283</v>
      </c>
      <c r="C3916" s="20"/>
      <c r="D3916" s="20"/>
      <c r="E3916" s="17" t="s">
        <v>13399</v>
      </c>
      <c r="F3916" s="21" t="s">
        <v>3153</v>
      </c>
      <c r="G3916" s="21" t="s">
        <v>205</v>
      </c>
      <c r="H3916" s="21" t="s">
        <v>206</v>
      </c>
      <c r="I3916" s="20">
        <v>25110151047</v>
      </c>
      <c r="J3916" s="20" t="s">
        <v>32058</v>
      </c>
      <c r="K3916" s="24">
        <v>43052</v>
      </c>
      <c r="L3916" s="19">
        <v>0</v>
      </c>
      <c r="M3916" s="28">
        <v>199.95</v>
      </c>
      <c r="N3916" s="24"/>
    </row>
    <row r="3917" spans="2:14" hidden="1" x14ac:dyDescent="0.25">
      <c r="B3917" s="20">
        <v>34051284</v>
      </c>
      <c r="C3917" s="20"/>
      <c r="D3917" s="20"/>
      <c r="E3917" s="17" t="s">
        <v>13400</v>
      </c>
      <c r="F3917" s="21" t="s">
        <v>3153</v>
      </c>
      <c r="G3917" s="21" t="s">
        <v>205</v>
      </c>
      <c r="H3917" s="21" t="s">
        <v>206</v>
      </c>
      <c r="I3917" s="20">
        <v>25110151048</v>
      </c>
      <c r="J3917" s="20" t="s">
        <v>32059</v>
      </c>
      <c r="K3917" s="24">
        <v>43052</v>
      </c>
      <c r="L3917" s="19">
        <v>0</v>
      </c>
      <c r="M3917" s="28">
        <v>199.95</v>
      </c>
      <c r="N3917" s="24"/>
    </row>
    <row r="3918" spans="2:14" hidden="1" x14ac:dyDescent="0.25">
      <c r="B3918" s="20">
        <v>34051285</v>
      </c>
      <c r="C3918" s="20"/>
      <c r="D3918" s="20"/>
      <c r="E3918" s="17" t="s">
        <v>13401</v>
      </c>
      <c r="F3918" s="21" t="s">
        <v>3153</v>
      </c>
      <c r="G3918" s="21" t="s">
        <v>205</v>
      </c>
      <c r="H3918" s="21" t="s">
        <v>206</v>
      </c>
      <c r="I3918" s="20">
        <v>25110151049</v>
      </c>
      <c r="J3918" s="20" t="s">
        <v>32060</v>
      </c>
      <c r="K3918" s="24">
        <v>43052</v>
      </c>
      <c r="L3918" s="19">
        <v>0</v>
      </c>
      <c r="M3918" s="28">
        <v>199.95</v>
      </c>
      <c r="N3918" s="24"/>
    </row>
    <row r="3919" spans="2:14" hidden="1" x14ac:dyDescent="0.25">
      <c r="B3919" s="20">
        <v>34051286</v>
      </c>
      <c r="C3919" s="20"/>
      <c r="D3919" s="20"/>
      <c r="E3919" s="17" t="s">
        <v>13402</v>
      </c>
      <c r="F3919" s="21" t="s">
        <v>3153</v>
      </c>
      <c r="G3919" s="21" t="s">
        <v>205</v>
      </c>
      <c r="H3919" s="21" t="s">
        <v>206</v>
      </c>
      <c r="I3919" s="20">
        <v>25110151050</v>
      </c>
      <c r="J3919" s="20" t="s">
        <v>32061</v>
      </c>
      <c r="K3919" s="24">
        <v>43052</v>
      </c>
      <c r="L3919" s="19">
        <v>0</v>
      </c>
      <c r="M3919" s="28">
        <v>199.95</v>
      </c>
      <c r="N3919" s="24"/>
    </row>
    <row r="3920" spans="2:14" hidden="1" x14ac:dyDescent="0.25">
      <c r="B3920" s="20">
        <v>34051287</v>
      </c>
      <c r="C3920" s="20"/>
      <c r="D3920" s="20"/>
      <c r="E3920" s="17" t="s">
        <v>13403</v>
      </c>
      <c r="F3920" s="21" t="s">
        <v>3153</v>
      </c>
      <c r="G3920" s="21" t="s">
        <v>205</v>
      </c>
      <c r="H3920" s="21" t="s">
        <v>206</v>
      </c>
      <c r="I3920" s="20">
        <v>25110151236</v>
      </c>
      <c r="J3920" s="20" t="s">
        <v>32062</v>
      </c>
      <c r="K3920" s="24">
        <v>43052</v>
      </c>
      <c r="L3920" s="19">
        <v>0</v>
      </c>
      <c r="M3920" s="28">
        <v>199.95</v>
      </c>
      <c r="N3920" s="24"/>
    </row>
    <row r="3921" spans="2:14" hidden="1" x14ac:dyDescent="0.25">
      <c r="B3921" s="20">
        <v>34051288</v>
      </c>
      <c r="C3921" s="20"/>
      <c r="D3921" s="20"/>
      <c r="E3921" s="17" t="s">
        <v>13404</v>
      </c>
      <c r="F3921" s="21" t="s">
        <v>3153</v>
      </c>
      <c r="G3921" s="21" t="s">
        <v>205</v>
      </c>
      <c r="H3921" s="21" t="s">
        <v>206</v>
      </c>
      <c r="I3921" s="20">
        <v>25110151237</v>
      </c>
      <c r="J3921" s="20" t="s">
        <v>32063</v>
      </c>
      <c r="K3921" s="24">
        <v>43052</v>
      </c>
      <c r="L3921" s="19">
        <v>0</v>
      </c>
      <c r="M3921" s="28">
        <v>199.95</v>
      </c>
      <c r="N3921" s="24"/>
    </row>
    <row r="3922" spans="2:14" hidden="1" x14ac:dyDescent="0.25">
      <c r="B3922" s="20">
        <v>34051289</v>
      </c>
      <c r="C3922" s="20"/>
      <c r="D3922" s="20"/>
      <c r="E3922" s="17" t="s">
        <v>13405</v>
      </c>
      <c r="F3922" s="21" t="s">
        <v>3153</v>
      </c>
      <c r="G3922" s="21" t="s">
        <v>205</v>
      </c>
      <c r="H3922" s="21" t="s">
        <v>206</v>
      </c>
      <c r="I3922" s="20">
        <v>25110151238</v>
      </c>
      <c r="J3922" s="20" t="s">
        <v>32064</v>
      </c>
      <c r="K3922" s="24">
        <v>43052</v>
      </c>
      <c r="L3922" s="19">
        <v>0</v>
      </c>
      <c r="M3922" s="28">
        <v>199.95</v>
      </c>
      <c r="N3922" s="24"/>
    </row>
    <row r="3923" spans="2:14" hidden="1" x14ac:dyDescent="0.25">
      <c r="B3923" s="20">
        <v>34051290</v>
      </c>
      <c r="C3923" s="20"/>
      <c r="D3923" s="20"/>
      <c r="E3923" s="17" t="s">
        <v>13406</v>
      </c>
      <c r="F3923" s="21" t="s">
        <v>3153</v>
      </c>
      <c r="G3923" s="21" t="s">
        <v>205</v>
      </c>
      <c r="H3923" s="21" t="s">
        <v>206</v>
      </c>
      <c r="I3923" s="20">
        <v>25110151239</v>
      </c>
      <c r="J3923" s="20" t="s">
        <v>32065</v>
      </c>
      <c r="K3923" s="24">
        <v>43052</v>
      </c>
      <c r="L3923" s="19">
        <v>0</v>
      </c>
      <c r="M3923" s="28">
        <v>199.95</v>
      </c>
      <c r="N3923" s="24"/>
    </row>
    <row r="3924" spans="2:14" hidden="1" x14ac:dyDescent="0.25">
      <c r="B3924" s="20">
        <v>34051291</v>
      </c>
      <c r="C3924" s="20"/>
      <c r="D3924" s="20"/>
      <c r="E3924" s="17" t="s">
        <v>13407</v>
      </c>
      <c r="F3924" s="21" t="s">
        <v>3153</v>
      </c>
      <c r="G3924" s="21" t="s">
        <v>205</v>
      </c>
      <c r="H3924" s="21" t="s">
        <v>206</v>
      </c>
      <c r="I3924" s="20">
        <v>25110151240</v>
      </c>
      <c r="J3924" s="20" t="s">
        <v>32066</v>
      </c>
      <c r="K3924" s="24">
        <v>43052</v>
      </c>
      <c r="L3924" s="19">
        <v>0</v>
      </c>
      <c r="M3924" s="28">
        <v>199.95</v>
      </c>
      <c r="N3924" s="24"/>
    </row>
    <row r="3925" spans="2:14" hidden="1" x14ac:dyDescent="0.25">
      <c r="B3925" s="20">
        <v>34051292</v>
      </c>
      <c r="C3925" s="20"/>
      <c r="D3925" s="20"/>
      <c r="E3925" s="17" t="s">
        <v>13408</v>
      </c>
      <c r="F3925" s="21" t="s">
        <v>3153</v>
      </c>
      <c r="G3925" s="21" t="s">
        <v>205</v>
      </c>
      <c r="H3925" s="21" t="s">
        <v>206</v>
      </c>
      <c r="I3925" s="20">
        <v>25110151241</v>
      </c>
      <c r="J3925" s="20" t="s">
        <v>32067</v>
      </c>
      <c r="K3925" s="24">
        <v>43052</v>
      </c>
      <c r="L3925" s="19">
        <v>0</v>
      </c>
      <c r="M3925" s="28">
        <v>199.95</v>
      </c>
      <c r="N3925" s="24"/>
    </row>
    <row r="3926" spans="2:14" hidden="1" x14ac:dyDescent="0.25">
      <c r="B3926" s="20">
        <v>34051293</v>
      </c>
      <c r="C3926" s="20"/>
      <c r="D3926" s="20"/>
      <c r="E3926" s="17" t="s">
        <v>13409</v>
      </c>
      <c r="F3926" s="21" t="s">
        <v>3153</v>
      </c>
      <c r="G3926" s="21" t="s">
        <v>205</v>
      </c>
      <c r="H3926" s="21" t="s">
        <v>206</v>
      </c>
      <c r="I3926" s="20">
        <v>25110151242</v>
      </c>
      <c r="J3926" s="20" t="s">
        <v>32068</v>
      </c>
      <c r="K3926" s="24">
        <v>43052</v>
      </c>
      <c r="L3926" s="19">
        <v>0</v>
      </c>
      <c r="M3926" s="28">
        <v>199.95</v>
      </c>
      <c r="N3926" s="24"/>
    </row>
    <row r="3927" spans="2:14" hidden="1" x14ac:dyDescent="0.25">
      <c r="B3927" s="20">
        <v>34051294</v>
      </c>
      <c r="C3927" s="20"/>
      <c r="D3927" s="20"/>
      <c r="E3927" s="17" t="s">
        <v>13410</v>
      </c>
      <c r="F3927" s="21" t="s">
        <v>3153</v>
      </c>
      <c r="G3927" s="21" t="s">
        <v>205</v>
      </c>
      <c r="H3927" s="21" t="s">
        <v>206</v>
      </c>
      <c r="I3927" s="20">
        <v>25110151243</v>
      </c>
      <c r="J3927" s="20" t="s">
        <v>32069</v>
      </c>
      <c r="K3927" s="24">
        <v>43052</v>
      </c>
      <c r="L3927" s="19">
        <v>0</v>
      </c>
      <c r="M3927" s="28">
        <v>199.95</v>
      </c>
      <c r="N3927" s="24"/>
    </row>
    <row r="3928" spans="2:14" hidden="1" x14ac:dyDescent="0.25">
      <c r="B3928" s="20">
        <v>34051295</v>
      </c>
      <c r="C3928" s="20"/>
      <c r="D3928" s="20"/>
      <c r="E3928" s="17" t="s">
        <v>13411</v>
      </c>
      <c r="F3928" s="21" t="s">
        <v>3153</v>
      </c>
      <c r="G3928" s="21" t="s">
        <v>205</v>
      </c>
      <c r="H3928" s="21" t="s">
        <v>206</v>
      </c>
      <c r="I3928" s="20">
        <v>25110151244</v>
      </c>
      <c r="J3928" s="20" t="s">
        <v>32070</v>
      </c>
      <c r="K3928" s="24">
        <v>43052</v>
      </c>
      <c r="L3928" s="19">
        <v>0</v>
      </c>
      <c r="M3928" s="28">
        <v>199.95</v>
      </c>
      <c r="N3928" s="24"/>
    </row>
    <row r="3929" spans="2:14" hidden="1" x14ac:dyDescent="0.25">
      <c r="B3929" s="20">
        <v>34051296</v>
      </c>
      <c r="C3929" s="20"/>
      <c r="D3929" s="20"/>
      <c r="E3929" s="17" t="s">
        <v>13412</v>
      </c>
      <c r="F3929" s="21" t="s">
        <v>3153</v>
      </c>
      <c r="G3929" s="21" t="s">
        <v>205</v>
      </c>
      <c r="H3929" s="21" t="s">
        <v>206</v>
      </c>
      <c r="I3929" s="20">
        <v>25110151245</v>
      </c>
      <c r="J3929" s="20" t="s">
        <v>32071</v>
      </c>
      <c r="K3929" s="24">
        <v>43052</v>
      </c>
      <c r="L3929" s="19">
        <v>0</v>
      </c>
      <c r="M3929" s="28">
        <v>199.95</v>
      </c>
      <c r="N3929" s="24"/>
    </row>
    <row r="3930" spans="2:14" hidden="1" x14ac:dyDescent="0.25">
      <c r="B3930" s="20">
        <v>34051297</v>
      </c>
      <c r="C3930" s="20"/>
      <c r="D3930" s="20"/>
      <c r="E3930" s="17" t="s">
        <v>13413</v>
      </c>
      <c r="F3930" s="21" t="s">
        <v>3153</v>
      </c>
      <c r="G3930" s="21" t="s">
        <v>205</v>
      </c>
      <c r="H3930" s="21" t="s">
        <v>206</v>
      </c>
      <c r="I3930" s="20">
        <v>25110151246</v>
      </c>
      <c r="J3930" s="20" t="s">
        <v>32072</v>
      </c>
      <c r="K3930" s="24">
        <v>43052</v>
      </c>
      <c r="L3930" s="19">
        <v>0</v>
      </c>
      <c r="M3930" s="28">
        <v>199.95</v>
      </c>
      <c r="N3930" s="24"/>
    </row>
    <row r="3931" spans="2:14" hidden="1" x14ac:dyDescent="0.25">
      <c r="B3931" s="20">
        <v>34051298</v>
      </c>
      <c r="C3931" s="20"/>
      <c r="D3931" s="20"/>
      <c r="E3931" s="17" t="s">
        <v>13414</v>
      </c>
      <c r="F3931" s="21" t="s">
        <v>3153</v>
      </c>
      <c r="G3931" s="21" t="s">
        <v>205</v>
      </c>
      <c r="H3931" s="21" t="s">
        <v>206</v>
      </c>
      <c r="I3931" s="20">
        <v>25110151247</v>
      </c>
      <c r="J3931" s="20" t="s">
        <v>32073</v>
      </c>
      <c r="K3931" s="24">
        <v>43052</v>
      </c>
      <c r="L3931" s="19">
        <v>0</v>
      </c>
      <c r="M3931" s="28">
        <v>199.95</v>
      </c>
      <c r="N3931" s="24"/>
    </row>
    <row r="3932" spans="2:14" hidden="1" x14ac:dyDescent="0.25">
      <c r="B3932" s="20">
        <v>34051299</v>
      </c>
      <c r="C3932" s="20"/>
      <c r="D3932" s="20"/>
      <c r="E3932" s="17" t="s">
        <v>13415</v>
      </c>
      <c r="F3932" s="21" t="s">
        <v>3153</v>
      </c>
      <c r="G3932" s="21" t="s">
        <v>205</v>
      </c>
      <c r="H3932" s="21" t="s">
        <v>206</v>
      </c>
      <c r="I3932" s="20">
        <v>25110151248</v>
      </c>
      <c r="J3932" s="20" t="s">
        <v>32074</v>
      </c>
      <c r="K3932" s="24">
        <v>43052</v>
      </c>
      <c r="L3932" s="19">
        <v>0</v>
      </c>
      <c r="M3932" s="28">
        <v>199.95</v>
      </c>
      <c r="N3932" s="24"/>
    </row>
    <row r="3933" spans="2:14" hidden="1" x14ac:dyDescent="0.25">
      <c r="B3933" s="20">
        <v>34051300</v>
      </c>
      <c r="C3933" s="20"/>
      <c r="D3933" s="20"/>
      <c r="E3933" s="17" t="s">
        <v>13416</v>
      </c>
      <c r="F3933" s="21" t="s">
        <v>3153</v>
      </c>
      <c r="G3933" s="21" t="s">
        <v>205</v>
      </c>
      <c r="H3933" s="21" t="s">
        <v>206</v>
      </c>
      <c r="I3933" s="20">
        <v>25110151249</v>
      </c>
      <c r="J3933" s="20" t="s">
        <v>32075</v>
      </c>
      <c r="K3933" s="24">
        <v>43052</v>
      </c>
      <c r="L3933" s="19">
        <v>0</v>
      </c>
      <c r="M3933" s="28">
        <v>199.95</v>
      </c>
      <c r="N3933" s="24"/>
    </row>
    <row r="3934" spans="2:14" hidden="1" x14ac:dyDescent="0.25">
      <c r="B3934" s="20">
        <v>34051301</v>
      </c>
      <c r="C3934" s="20"/>
      <c r="D3934" s="20"/>
      <c r="E3934" s="17" t="s">
        <v>13417</v>
      </c>
      <c r="F3934" s="21" t="s">
        <v>3153</v>
      </c>
      <c r="G3934" s="21" t="s">
        <v>205</v>
      </c>
      <c r="H3934" s="21" t="s">
        <v>206</v>
      </c>
      <c r="I3934" s="20">
        <v>25110151250</v>
      </c>
      <c r="J3934" s="20" t="s">
        <v>32076</v>
      </c>
      <c r="K3934" s="24">
        <v>43052</v>
      </c>
      <c r="L3934" s="19">
        <v>0</v>
      </c>
      <c r="M3934" s="28">
        <v>199.95</v>
      </c>
      <c r="N3934" s="24"/>
    </row>
    <row r="3935" spans="2:14" hidden="1" x14ac:dyDescent="0.25">
      <c r="B3935" s="20">
        <v>34051317</v>
      </c>
      <c r="C3935" s="20"/>
      <c r="D3935" s="20"/>
      <c r="E3935" s="17" t="s">
        <v>13433</v>
      </c>
      <c r="F3935" s="21" t="s">
        <v>3153</v>
      </c>
      <c r="G3935" s="21" t="s">
        <v>205</v>
      </c>
      <c r="H3935" s="21" t="s">
        <v>206</v>
      </c>
      <c r="I3935" s="20">
        <v>25113151036</v>
      </c>
      <c r="J3935" s="20" t="s">
        <v>32077</v>
      </c>
      <c r="K3935" s="24">
        <v>43052</v>
      </c>
      <c r="L3935" s="19">
        <v>0</v>
      </c>
      <c r="M3935" s="28">
        <v>199.95</v>
      </c>
      <c r="N3935" s="24"/>
    </row>
    <row r="3936" spans="2:14" hidden="1" x14ac:dyDescent="0.25">
      <c r="B3936" s="20">
        <v>34051318</v>
      </c>
      <c r="C3936" s="20"/>
      <c r="D3936" s="20"/>
      <c r="E3936" s="17" t="s">
        <v>13434</v>
      </c>
      <c r="F3936" s="21" t="s">
        <v>3153</v>
      </c>
      <c r="G3936" s="21" t="s">
        <v>205</v>
      </c>
      <c r="H3936" s="21" t="s">
        <v>206</v>
      </c>
      <c r="I3936" s="20">
        <v>25113151037</v>
      </c>
      <c r="J3936" s="20" t="s">
        <v>32078</v>
      </c>
      <c r="K3936" s="24">
        <v>43052</v>
      </c>
      <c r="L3936" s="19">
        <v>0</v>
      </c>
      <c r="M3936" s="28">
        <v>199.95</v>
      </c>
      <c r="N3936" s="24"/>
    </row>
    <row r="3937" spans="2:14" hidden="1" x14ac:dyDescent="0.25">
      <c r="B3937" s="20">
        <v>34051319</v>
      </c>
      <c r="C3937" s="20"/>
      <c r="D3937" s="20"/>
      <c r="E3937" s="17" t="s">
        <v>13435</v>
      </c>
      <c r="F3937" s="21" t="s">
        <v>3153</v>
      </c>
      <c r="G3937" s="21" t="s">
        <v>205</v>
      </c>
      <c r="H3937" s="21" t="s">
        <v>206</v>
      </c>
      <c r="I3937" s="20">
        <v>25113151038</v>
      </c>
      <c r="J3937" s="20" t="s">
        <v>32079</v>
      </c>
      <c r="K3937" s="24">
        <v>43052</v>
      </c>
      <c r="L3937" s="19">
        <v>0</v>
      </c>
      <c r="M3937" s="28">
        <v>199.95</v>
      </c>
      <c r="N3937" s="24"/>
    </row>
    <row r="3938" spans="2:14" hidden="1" x14ac:dyDescent="0.25">
      <c r="B3938" s="20">
        <v>34051320</v>
      </c>
      <c r="C3938" s="20"/>
      <c r="D3938" s="20"/>
      <c r="E3938" s="17" t="s">
        <v>13436</v>
      </c>
      <c r="F3938" s="21" t="s">
        <v>3153</v>
      </c>
      <c r="G3938" s="21" t="s">
        <v>205</v>
      </c>
      <c r="H3938" s="21" t="s">
        <v>206</v>
      </c>
      <c r="I3938" s="20">
        <v>25113151039</v>
      </c>
      <c r="J3938" s="20" t="s">
        <v>32080</v>
      </c>
      <c r="K3938" s="24">
        <v>43052</v>
      </c>
      <c r="L3938" s="19">
        <v>0</v>
      </c>
      <c r="M3938" s="28">
        <v>199.95</v>
      </c>
      <c r="N3938" s="24"/>
    </row>
    <row r="3939" spans="2:14" hidden="1" x14ac:dyDescent="0.25">
      <c r="B3939" s="20">
        <v>34051321</v>
      </c>
      <c r="C3939" s="20"/>
      <c r="D3939" s="20"/>
      <c r="E3939" s="17" t="s">
        <v>13437</v>
      </c>
      <c r="F3939" s="21" t="s">
        <v>3153</v>
      </c>
      <c r="G3939" s="21" t="s">
        <v>205</v>
      </c>
      <c r="H3939" s="21" t="s">
        <v>206</v>
      </c>
      <c r="I3939" s="20">
        <v>25113151040</v>
      </c>
      <c r="J3939" s="20" t="s">
        <v>32081</v>
      </c>
      <c r="K3939" s="24">
        <v>43052</v>
      </c>
      <c r="L3939" s="19">
        <v>0</v>
      </c>
      <c r="M3939" s="28">
        <v>199.95</v>
      </c>
      <c r="N3939" s="24"/>
    </row>
    <row r="3940" spans="2:14" hidden="1" x14ac:dyDescent="0.25">
      <c r="B3940" s="20">
        <v>34051322</v>
      </c>
      <c r="C3940" s="20"/>
      <c r="D3940" s="20"/>
      <c r="E3940" s="17" t="s">
        <v>13438</v>
      </c>
      <c r="F3940" s="21" t="s">
        <v>3153</v>
      </c>
      <c r="G3940" s="21" t="s">
        <v>205</v>
      </c>
      <c r="H3940" s="21" t="s">
        <v>206</v>
      </c>
      <c r="I3940" s="20">
        <v>25113151041</v>
      </c>
      <c r="J3940" s="20" t="s">
        <v>32082</v>
      </c>
      <c r="K3940" s="24">
        <v>43052</v>
      </c>
      <c r="L3940" s="19">
        <v>0</v>
      </c>
      <c r="M3940" s="28">
        <v>199.95</v>
      </c>
      <c r="N3940" s="24"/>
    </row>
    <row r="3941" spans="2:14" hidden="1" x14ac:dyDescent="0.25">
      <c r="B3941" s="20">
        <v>34051323</v>
      </c>
      <c r="C3941" s="20"/>
      <c r="D3941" s="20"/>
      <c r="E3941" s="17" t="s">
        <v>13439</v>
      </c>
      <c r="F3941" s="21" t="s">
        <v>3153</v>
      </c>
      <c r="G3941" s="21" t="s">
        <v>205</v>
      </c>
      <c r="H3941" s="21" t="s">
        <v>206</v>
      </c>
      <c r="I3941" s="20">
        <v>25113151042</v>
      </c>
      <c r="J3941" s="20" t="s">
        <v>32083</v>
      </c>
      <c r="K3941" s="24">
        <v>43052</v>
      </c>
      <c r="L3941" s="19">
        <v>0</v>
      </c>
      <c r="M3941" s="28">
        <v>199.95</v>
      </c>
      <c r="N3941" s="24"/>
    </row>
    <row r="3942" spans="2:14" hidden="1" x14ac:dyDescent="0.25">
      <c r="B3942" s="20">
        <v>34051324</v>
      </c>
      <c r="C3942" s="20"/>
      <c r="D3942" s="20"/>
      <c r="E3942" s="17" t="s">
        <v>13440</v>
      </c>
      <c r="F3942" s="21" t="s">
        <v>3153</v>
      </c>
      <c r="G3942" s="21" t="s">
        <v>205</v>
      </c>
      <c r="H3942" s="21" t="s">
        <v>206</v>
      </c>
      <c r="I3942" s="20">
        <v>25113151043</v>
      </c>
      <c r="J3942" s="20" t="s">
        <v>32084</v>
      </c>
      <c r="K3942" s="24">
        <v>43052</v>
      </c>
      <c r="L3942" s="19">
        <v>0</v>
      </c>
      <c r="M3942" s="28">
        <v>199.95</v>
      </c>
      <c r="N3942" s="24"/>
    </row>
    <row r="3943" spans="2:14" hidden="1" x14ac:dyDescent="0.25">
      <c r="B3943" s="20">
        <v>34051325</v>
      </c>
      <c r="C3943" s="20"/>
      <c r="D3943" s="20"/>
      <c r="E3943" s="17" t="s">
        <v>13441</v>
      </c>
      <c r="F3943" s="21" t="s">
        <v>3153</v>
      </c>
      <c r="G3943" s="21" t="s">
        <v>205</v>
      </c>
      <c r="H3943" s="21" t="s">
        <v>206</v>
      </c>
      <c r="I3943" s="20">
        <v>25113151044</v>
      </c>
      <c r="J3943" s="20" t="s">
        <v>32085</v>
      </c>
      <c r="K3943" s="24">
        <v>43052</v>
      </c>
      <c r="L3943" s="19">
        <v>0</v>
      </c>
      <c r="M3943" s="28">
        <v>199.95</v>
      </c>
      <c r="N3943" s="24"/>
    </row>
    <row r="3944" spans="2:14" hidden="1" x14ac:dyDescent="0.25">
      <c r="B3944" s="20">
        <v>34051326</v>
      </c>
      <c r="C3944" s="20"/>
      <c r="D3944" s="20"/>
      <c r="E3944" s="17" t="s">
        <v>13442</v>
      </c>
      <c r="F3944" s="21" t="s">
        <v>3153</v>
      </c>
      <c r="G3944" s="21" t="s">
        <v>205</v>
      </c>
      <c r="H3944" s="21" t="s">
        <v>206</v>
      </c>
      <c r="I3944" s="20">
        <v>25113151045</v>
      </c>
      <c r="J3944" s="20" t="s">
        <v>32086</v>
      </c>
      <c r="K3944" s="24">
        <v>43052</v>
      </c>
      <c r="L3944" s="19">
        <v>0</v>
      </c>
      <c r="M3944" s="28">
        <v>199.95</v>
      </c>
      <c r="N3944" s="24"/>
    </row>
    <row r="3945" spans="2:14" hidden="1" x14ac:dyDescent="0.25">
      <c r="B3945" s="20">
        <v>34051327</v>
      </c>
      <c r="C3945" s="20"/>
      <c r="D3945" s="20"/>
      <c r="E3945" s="17" t="s">
        <v>13443</v>
      </c>
      <c r="F3945" s="21" t="s">
        <v>3153</v>
      </c>
      <c r="G3945" s="21" t="s">
        <v>205</v>
      </c>
      <c r="H3945" s="21" t="s">
        <v>206</v>
      </c>
      <c r="I3945" s="20">
        <v>25113151046</v>
      </c>
      <c r="J3945" s="20" t="s">
        <v>32087</v>
      </c>
      <c r="K3945" s="24">
        <v>43052</v>
      </c>
      <c r="L3945" s="19">
        <v>0</v>
      </c>
      <c r="M3945" s="28">
        <v>199.95</v>
      </c>
      <c r="N3945" s="24"/>
    </row>
    <row r="3946" spans="2:14" hidden="1" x14ac:dyDescent="0.25">
      <c r="B3946" s="20">
        <v>34051328</v>
      </c>
      <c r="C3946" s="20"/>
      <c r="D3946" s="20"/>
      <c r="E3946" s="17" t="s">
        <v>13444</v>
      </c>
      <c r="F3946" s="21" t="s">
        <v>3153</v>
      </c>
      <c r="G3946" s="21" t="s">
        <v>205</v>
      </c>
      <c r="H3946" s="21" t="s">
        <v>206</v>
      </c>
      <c r="I3946" s="20">
        <v>25113151047</v>
      </c>
      <c r="J3946" s="20" t="s">
        <v>32088</v>
      </c>
      <c r="K3946" s="24">
        <v>43052</v>
      </c>
      <c r="L3946" s="19">
        <v>0</v>
      </c>
      <c r="M3946" s="28">
        <v>199.95</v>
      </c>
      <c r="N3946" s="24"/>
    </row>
    <row r="3947" spans="2:14" hidden="1" x14ac:dyDescent="0.25">
      <c r="B3947" s="20">
        <v>34051329</v>
      </c>
      <c r="C3947" s="20"/>
      <c r="D3947" s="20"/>
      <c r="E3947" s="17" t="s">
        <v>13445</v>
      </c>
      <c r="F3947" s="21" t="s">
        <v>3153</v>
      </c>
      <c r="G3947" s="21" t="s">
        <v>205</v>
      </c>
      <c r="H3947" s="21" t="s">
        <v>206</v>
      </c>
      <c r="I3947" s="20">
        <v>25113151048</v>
      </c>
      <c r="J3947" s="20" t="s">
        <v>32089</v>
      </c>
      <c r="K3947" s="24">
        <v>43052</v>
      </c>
      <c r="L3947" s="19">
        <v>0</v>
      </c>
      <c r="M3947" s="28">
        <v>199.95</v>
      </c>
      <c r="N3947" s="24"/>
    </row>
    <row r="3948" spans="2:14" hidden="1" x14ac:dyDescent="0.25">
      <c r="B3948" s="20">
        <v>34051330</v>
      </c>
      <c r="C3948" s="20"/>
      <c r="D3948" s="20"/>
      <c r="E3948" s="17" t="s">
        <v>13446</v>
      </c>
      <c r="F3948" s="21" t="s">
        <v>3153</v>
      </c>
      <c r="G3948" s="21" t="s">
        <v>205</v>
      </c>
      <c r="H3948" s="21" t="s">
        <v>206</v>
      </c>
      <c r="I3948" s="20">
        <v>25113151049</v>
      </c>
      <c r="J3948" s="20" t="s">
        <v>32090</v>
      </c>
      <c r="K3948" s="24">
        <v>43052</v>
      </c>
      <c r="L3948" s="19">
        <v>0</v>
      </c>
      <c r="M3948" s="28">
        <v>199.95</v>
      </c>
      <c r="N3948" s="24"/>
    </row>
    <row r="3949" spans="2:14" hidden="1" x14ac:dyDescent="0.25">
      <c r="B3949" s="20">
        <v>34051331</v>
      </c>
      <c r="C3949" s="20"/>
      <c r="D3949" s="20"/>
      <c r="E3949" s="17" t="s">
        <v>13447</v>
      </c>
      <c r="F3949" s="21" t="s">
        <v>3153</v>
      </c>
      <c r="G3949" s="21" t="s">
        <v>205</v>
      </c>
      <c r="H3949" s="21" t="s">
        <v>206</v>
      </c>
      <c r="I3949" s="20">
        <v>25113151050</v>
      </c>
      <c r="J3949" s="20" t="s">
        <v>32091</v>
      </c>
      <c r="K3949" s="24">
        <v>43052</v>
      </c>
      <c r="L3949" s="19">
        <v>0</v>
      </c>
      <c r="M3949" s="28">
        <v>199.95</v>
      </c>
      <c r="N3949" s="24"/>
    </row>
    <row r="3950" spans="2:14" hidden="1" x14ac:dyDescent="0.25">
      <c r="B3950" s="20">
        <v>34051332</v>
      </c>
      <c r="C3950" s="20"/>
      <c r="D3950" s="20"/>
      <c r="E3950" s="17" t="s">
        <v>13463</v>
      </c>
      <c r="F3950" s="21" t="s">
        <v>3153</v>
      </c>
      <c r="G3950" s="21" t="s">
        <v>205</v>
      </c>
      <c r="H3950" s="21" t="s">
        <v>206</v>
      </c>
      <c r="I3950" s="20">
        <v>25113151236</v>
      </c>
      <c r="J3950" s="20" t="s">
        <v>32092</v>
      </c>
      <c r="K3950" s="24">
        <v>43052</v>
      </c>
      <c r="L3950" s="19">
        <v>0</v>
      </c>
      <c r="M3950" s="28">
        <v>199.95</v>
      </c>
      <c r="N3950" s="24"/>
    </row>
    <row r="3951" spans="2:14" hidden="1" x14ac:dyDescent="0.25">
      <c r="B3951" s="20">
        <v>34051333</v>
      </c>
      <c r="C3951" s="20"/>
      <c r="D3951" s="20"/>
      <c r="E3951" s="17" t="s">
        <v>13464</v>
      </c>
      <c r="F3951" s="21" t="s">
        <v>3153</v>
      </c>
      <c r="G3951" s="21" t="s">
        <v>205</v>
      </c>
      <c r="H3951" s="21" t="s">
        <v>206</v>
      </c>
      <c r="I3951" s="20">
        <v>25113151237</v>
      </c>
      <c r="J3951" s="20" t="s">
        <v>32093</v>
      </c>
      <c r="K3951" s="24">
        <v>43052</v>
      </c>
      <c r="L3951" s="19">
        <v>0</v>
      </c>
      <c r="M3951" s="28">
        <v>199.95</v>
      </c>
      <c r="N3951" s="24"/>
    </row>
    <row r="3952" spans="2:14" hidden="1" x14ac:dyDescent="0.25">
      <c r="B3952" s="20">
        <v>34051334</v>
      </c>
      <c r="C3952" s="20"/>
      <c r="D3952" s="20"/>
      <c r="E3952" s="17" t="s">
        <v>13465</v>
      </c>
      <c r="F3952" s="21" t="s">
        <v>3153</v>
      </c>
      <c r="G3952" s="21" t="s">
        <v>205</v>
      </c>
      <c r="H3952" s="21" t="s">
        <v>206</v>
      </c>
      <c r="I3952" s="20">
        <v>25113151238</v>
      </c>
      <c r="J3952" s="20" t="s">
        <v>32094</v>
      </c>
      <c r="K3952" s="24">
        <v>43052</v>
      </c>
      <c r="L3952" s="19">
        <v>0</v>
      </c>
      <c r="M3952" s="28">
        <v>199.95</v>
      </c>
      <c r="N3952" s="24"/>
    </row>
    <row r="3953" spans="2:14" hidden="1" x14ac:dyDescent="0.25">
      <c r="B3953" s="20">
        <v>34051335</v>
      </c>
      <c r="C3953" s="20"/>
      <c r="D3953" s="20"/>
      <c r="E3953" s="17" t="s">
        <v>13466</v>
      </c>
      <c r="F3953" s="21" t="s">
        <v>3153</v>
      </c>
      <c r="G3953" s="21" t="s">
        <v>205</v>
      </c>
      <c r="H3953" s="21" t="s">
        <v>206</v>
      </c>
      <c r="I3953" s="20">
        <v>25113151239</v>
      </c>
      <c r="J3953" s="20" t="s">
        <v>32095</v>
      </c>
      <c r="K3953" s="24">
        <v>43052</v>
      </c>
      <c r="L3953" s="19">
        <v>0</v>
      </c>
      <c r="M3953" s="28">
        <v>199.95</v>
      </c>
      <c r="N3953" s="24"/>
    </row>
    <row r="3954" spans="2:14" hidden="1" x14ac:dyDescent="0.25">
      <c r="B3954" s="20">
        <v>34051336</v>
      </c>
      <c r="C3954" s="20"/>
      <c r="D3954" s="20"/>
      <c r="E3954" s="17" t="s">
        <v>13467</v>
      </c>
      <c r="F3954" s="21" t="s">
        <v>3153</v>
      </c>
      <c r="G3954" s="21" t="s">
        <v>205</v>
      </c>
      <c r="H3954" s="21" t="s">
        <v>206</v>
      </c>
      <c r="I3954" s="20">
        <v>25113151240</v>
      </c>
      <c r="J3954" s="20" t="s">
        <v>32096</v>
      </c>
      <c r="K3954" s="24">
        <v>43052</v>
      </c>
      <c r="L3954" s="19">
        <v>0</v>
      </c>
      <c r="M3954" s="28">
        <v>199.95</v>
      </c>
      <c r="N3954" s="24"/>
    </row>
    <row r="3955" spans="2:14" hidden="1" x14ac:dyDescent="0.25">
      <c r="B3955" s="20">
        <v>34051337</v>
      </c>
      <c r="C3955" s="20"/>
      <c r="D3955" s="20"/>
      <c r="E3955" s="17" t="s">
        <v>13468</v>
      </c>
      <c r="F3955" s="21" t="s">
        <v>3153</v>
      </c>
      <c r="G3955" s="21" t="s">
        <v>205</v>
      </c>
      <c r="H3955" s="21" t="s">
        <v>206</v>
      </c>
      <c r="I3955" s="20">
        <v>25113151241</v>
      </c>
      <c r="J3955" s="20" t="s">
        <v>32097</v>
      </c>
      <c r="K3955" s="24">
        <v>43052</v>
      </c>
      <c r="L3955" s="19">
        <v>0</v>
      </c>
      <c r="M3955" s="28">
        <v>199.95</v>
      </c>
      <c r="N3955" s="24"/>
    </row>
    <row r="3956" spans="2:14" hidden="1" x14ac:dyDescent="0.25">
      <c r="B3956" s="20">
        <v>34051338</v>
      </c>
      <c r="C3956" s="20"/>
      <c r="D3956" s="20"/>
      <c r="E3956" s="17" t="s">
        <v>13469</v>
      </c>
      <c r="F3956" s="21" t="s">
        <v>3153</v>
      </c>
      <c r="G3956" s="21" t="s">
        <v>205</v>
      </c>
      <c r="H3956" s="21" t="s">
        <v>206</v>
      </c>
      <c r="I3956" s="20">
        <v>25113151242</v>
      </c>
      <c r="J3956" s="20" t="s">
        <v>32098</v>
      </c>
      <c r="K3956" s="24">
        <v>43052</v>
      </c>
      <c r="L3956" s="19">
        <v>0</v>
      </c>
      <c r="M3956" s="28">
        <v>199.95</v>
      </c>
      <c r="N3956" s="24"/>
    </row>
    <row r="3957" spans="2:14" hidden="1" x14ac:dyDescent="0.25">
      <c r="B3957" s="20">
        <v>34051339</v>
      </c>
      <c r="C3957" s="20"/>
      <c r="D3957" s="20"/>
      <c r="E3957" s="17" t="s">
        <v>13470</v>
      </c>
      <c r="F3957" s="21" t="s">
        <v>3153</v>
      </c>
      <c r="G3957" s="21" t="s">
        <v>205</v>
      </c>
      <c r="H3957" s="21" t="s">
        <v>206</v>
      </c>
      <c r="I3957" s="20">
        <v>25113151243</v>
      </c>
      <c r="J3957" s="20" t="s">
        <v>32099</v>
      </c>
      <c r="K3957" s="24">
        <v>43052</v>
      </c>
      <c r="L3957" s="19">
        <v>0</v>
      </c>
      <c r="M3957" s="28">
        <v>199.95</v>
      </c>
      <c r="N3957" s="24"/>
    </row>
    <row r="3958" spans="2:14" hidden="1" x14ac:dyDescent="0.25">
      <c r="B3958" s="20">
        <v>34051340</v>
      </c>
      <c r="C3958" s="20"/>
      <c r="D3958" s="20"/>
      <c r="E3958" s="17" t="s">
        <v>13471</v>
      </c>
      <c r="F3958" s="21" t="s">
        <v>3153</v>
      </c>
      <c r="G3958" s="21" t="s">
        <v>205</v>
      </c>
      <c r="H3958" s="21" t="s">
        <v>206</v>
      </c>
      <c r="I3958" s="20">
        <v>25113151244</v>
      </c>
      <c r="J3958" s="20" t="s">
        <v>32100</v>
      </c>
      <c r="K3958" s="24">
        <v>43052</v>
      </c>
      <c r="L3958" s="19">
        <v>0</v>
      </c>
      <c r="M3958" s="28">
        <v>199.95</v>
      </c>
      <c r="N3958" s="24"/>
    </row>
    <row r="3959" spans="2:14" hidden="1" x14ac:dyDescent="0.25">
      <c r="B3959" s="20">
        <v>34051341</v>
      </c>
      <c r="C3959" s="20"/>
      <c r="D3959" s="20"/>
      <c r="E3959" s="17" t="s">
        <v>13472</v>
      </c>
      <c r="F3959" s="21" t="s">
        <v>3153</v>
      </c>
      <c r="G3959" s="21" t="s">
        <v>205</v>
      </c>
      <c r="H3959" s="21" t="s">
        <v>206</v>
      </c>
      <c r="I3959" s="20">
        <v>25113151245</v>
      </c>
      <c r="J3959" s="20" t="s">
        <v>32101</v>
      </c>
      <c r="K3959" s="24">
        <v>43052</v>
      </c>
      <c r="L3959" s="19">
        <v>0</v>
      </c>
      <c r="M3959" s="28">
        <v>199.95</v>
      </c>
      <c r="N3959" s="24"/>
    </row>
    <row r="3960" spans="2:14" hidden="1" x14ac:dyDescent="0.25">
      <c r="B3960" s="20">
        <v>34051342</v>
      </c>
      <c r="C3960" s="20"/>
      <c r="D3960" s="20"/>
      <c r="E3960" s="17" t="s">
        <v>13473</v>
      </c>
      <c r="F3960" s="21" t="s">
        <v>3153</v>
      </c>
      <c r="G3960" s="21" t="s">
        <v>205</v>
      </c>
      <c r="H3960" s="21" t="s">
        <v>206</v>
      </c>
      <c r="I3960" s="20">
        <v>25113151246</v>
      </c>
      <c r="J3960" s="20" t="s">
        <v>32102</v>
      </c>
      <c r="K3960" s="24">
        <v>43052</v>
      </c>
      <c r="L3960" s="19">
        <v>0</v>
      </c>
      <c r="M3960" s="28">
        <v>199.95</v>
      </c>
      <c r="N3960" s="24"/>
    </row>
    <row r="3961" spans="2:14" hidden="1" x14ac:dyDescent="0.25">
      <c r="B3961" s="20">
        <v>34051343</v>
      </c>
      <c r="C3961" s="20"/>
      <c r="D3961" s="20"/>
      <c r="E3961" s="17" t="s">
        <v>13474</v>
      </c>
      <c r="F3961" s="21" t="s">
        <v>3153</v>
      </c>
      <c r="G3961" s="21" t="s">
        <v>205</v>
      </c>
      <c r="H3961" s="21" t="s">
        <v>206</v>
      </c>
      <c r="I3961" s="20">
        <v>25113151247</v>
      </c>
      <c r="J3961" s="20" t="s">
        <v>32103</v>
      </c>
      <c r="K3961" s="24">
        <v>43052</v>
      </c>
      <c r="L3961" s="19">
        <v>0</v>
      </c>
      <c r="M3961" s="28">
        <v>199.95</v>
      </c>
      <c r="N3961" s="24"/>
    </row>
    <row r="3962" spans="2:14" hidden="1" x14ac:dyDescent="0.25">
      <c r="B3962" s="20">
        <v>34051344</v>
      </c>
      <c r="C3962" s="20"/>
      <c r="D3962" s="20"/>
      <c r="E3962" s="17" t="s">
        <v>13475</v>
      </c>
      <c r="F3962" s="21" t="s">
        <v>3153</v>
      </c>
      <c r="G3962" s="21" t="s">
        <v>205</v>
      </c>
      <c r="H3962" s="21" t="s">
        <v>206</v>
      </c>
      <c r="I3962" s="20">
        <v>25113151248</v>
      </c>
      <c r="J3962" s="20" t="s">
        <v>32104</v>
      </c>
      <c r="K3962" s="24">
        <v>43052</v>
      </c>
      <c r="L3962" s="19">
        <v>0</v>
      </c>
      <c r="M3962" s="28">
        <v>199.95</v>
      </c>
      <c r="N3962" s="24"/>
    </row>
    <row r="3963" spans="2:14" hidden="1" x14ac:dyDescent="0.25">
      <c r="B3963" s="20">
        <v>34051345</v>
      </c>
      <c r="C3963" s="20"/>
      <c r="D3963" s="20"/>
      <c r="E3963" s="17" t="s">
        <v>13476</v>
      </c>
      <c r="F3963" s="21" t="s">
        <v>3153</v>
      </c>
      <c r="G3963" s="21" t="s">
        <v>205</v>
      </c>
      <c r="H3963" s="21" t="s">
        <v>206</v>
      </c>
      <c r="I3963" s="20">
        <v>25113151249</v>
      </c>
      <c r="J3963" s="20" t="s">
        <v>32105</v>
      </c>
      <c r="K3963" s="24">
        <v>43052</v>
      </c>
      <c r="L3963" s="19">
        <v>0</v>
      </c>
      <c r="M3963" s="28">
        <v>199.95</v>
      </c>
      <c r="N3963" s="24"/>
    </row>
    <row r="3964" spans="2:14" hidden="1" x14ac:dyDescent="0.25">
      <c r="B3964" s="20">
        <v>34051346</v>
      </c>
      <c r="C3964" s="20"/>
      <c r="D3964" s="20"/>
      <c r="E3964" s="17" t="s">
        <v>13477</v>
      </c>
      <c r="F3964" s="21" t="s">
        <v>3153</v>
      </c>
      <c r="G3964" s="21" t="s">
        <v>205</v>
      </c>
      <c r="H3964" s="21" t="s">
        <v>206</v>
      </c>
      <c r="I3964" s="20">
        <v>25113151250</v>
      </c>
      <c r="J3964" s="20" t="s">
        <v>32106</v>
      </c>
      <c r="K3964" s="24">
        <v>43052</v>
      </c>
      <c r="L3964" s="19">
        <v>0</v>
      </c>
      <c r="M3964" s="28">
        <v>199.95</v>
      </c>
      <c r="N3964" s="24"/>
    </row>
    <row r="3965" spans="2:14" hidden="1" x14ac:dyDescent="0.25">
      <c r="B3965" s="20">
        <v>34051623</v>
      </c>
      <c r="C3965" s="20"/>
      <c r="D3965" s="20"/>
      <c r="E3965" s="17" t="s">
        <v>13144</v>
      </c>
      <c r="F3965" s="21" t="s">
        <v>3153</v>
      </c>
      <c r="G3965" s="21" t="s">
        <v>205</v>
      </c>
      <c r="H3965" s="21" t="s">
        <v>206</v>
      </c>
      <c r="I3965" s="20">
        <v>25126171310</v>
      </c>
      <c r="J3965" s="20" t="s">
        <v>32107</v>
      </c>
      <c r="K3965" s="24">
        <v>43617</v>
      </c>
      <c r="L3965" s="19">
        <v>0</v>
      </c>
      <c r="M3965" s="28">
        <v>159.94999999999999</v>
      </c>
      <c r="N3965" s="24">
        <v>42786</v>
      </c>
    </row>
    <row r="3966" spans="2:14" hidden="1" x14ac:dyDescent="0.25">
      <c r="B3966" s="20">
        <v>34051625</v>
      </c>
      <c r="C3966" s="20"/>
      <c r="D3966" s="20"/>
      <c r="E3966" s="17" t="s">
        <v>13146</v>
      </c>
      <c r="F3966" s="21" t="s">
        <v>3153</v>
      </c>
      <c r="G3966" s="21" t="s">
        <v>205</v>
      </c>
      <c r="H3966" s="21" t="s">
        <v>206</v>
      </c>
      <c r="I3966" s="20">
        <v>25126171311</v>
      </c>
      <c r="J3966" s="20" t="s">
        <v>32108</v>
      </c>
      <c r="K3966" s="24">
        <v>43617</v>
      </c>
      <c r="L3966" s="19">
        <v>0</v>
      </c>
      <c r="M3966" s="28">
        <v>159.94999999999999</v>
      </c>
      <c r="N3966" s="24">
        <v>42786</v>
      </c>
    </row>
    <row r="3967" spans="2:14" hidden="1" x14ac:dyDescent="0.25">
      <c r="B3967" s="20">
        <v>34051627</v>
      </c>
      <c r="C3967" s="20"/>
      <c r="D3967" s="20"/>
      <c r="E3967" s="17" t="s">
        <v>13148</v>
      </c>
      <c r="F3967" s="21" t="s">
        <v>3153</v>
      </c>
      <c r="G3967" s="21" t="s">
        <v>205</v>
      </c>
      <c r="H3967" s="21" t="s">
        <v>206</v>
      </c>
      <c r="I3967" s="20">
        <v>25126171312</v>
      </c>
      <c r="J3967" s="20" t="s">
        <v>32109</v>
      </c>
      <c r="K3967" s="24">
        <v>43617</v>
      </c>
      <c r="L3967" s="19">
        <v>0</v>
      </c>
      <c r="M3967" s="28">
        <v>159.94999999999999</v>
      </c>
      <c r="N3967" s="24">
        <v>42786</v>
      </c>
    </row>
    <row r="3968" spans="2:14" hidden="1" x14ac:dyDescent="0.25">
      <c r="B3968" s="20">
        <v>34051629</v>
      </c>
      <c r="C3968" s="20"/>
      <c r="D3968" s="20"/>
      <c r="E3968" s="17" t="s">
        <v>13150</v>
      </c>
      <c r="F3968" s="21" t="s">
        <v>3153</v>
      </c>
      <c r="G3968" s="21" t="s">
        <v>205</v>
      </c>
      <c r="H3968" s="21" t="s">
        <v>206</v>
      </c>
      <c r="I3968" s="20">
        <v>25126171313</v>
      </c>
      <c r="J3968" s="20" t="s">
        <v>32110</v>
      </c>
      <c r="K3968" s="24">
        <v>43617</v>
      </c>
      <c r="L3968" s="19">
        <v>0</v>
      </c>
      <c r="M3968" s="28">
        <v>159.94999999999999</v>
      </c>
      <c r="N3968" s="24">
        <v>42786</v>
      </c>
    </row>
    <row r="3969" spans="2:14" hidden="1" x14ac:dyDescent="0.25">
      <c r="B3969" s="20">
        <v>34051620</v>
      </c>
      <c r="C3969" s="20"/>
      <c r="D3969" s="20"/>
      <c r="E3969" s="17" t="s">
        <v>13152</v>
      </c>
      <c r="F3969" s="21" t="s">
        <v>3153</v>
      </c>
      <c r="G3969" s="21" t="s">
        <v>205</v>
      </c>
      <c r="H3969" s="21" t="s">
        <v>206</v>
      </c>
      <c r="I3969" s="20">
        <v>25126171385</v>
      </c>
      <c r="J3969" s="20" t="s">
        <v>32111</v>
      </c>
      <c r="K3969" s="24">
        <v>43617</v>
      </c>
      <c r="L3969" s="19">
        <v>0</v>
      </c>
      <c r="M3969" s="28">
        <v>159.94999999999999</v>
      </c>
      <c r="N3969" s="24">
        <v>42786</v>
      </c>
    </row>
    <row r="3970" spans="2:14" hidden="1" x14ac:dyDescent="0.25">
      <c r="B3970" s="20">
        <v>34051622</v>
      </c>
      <c r="C3970" s="20"/>
      <c r="D3970" s="20"/>
      <c r="E3970" s="17" t="s">
        <v>13154</v>
      </c>
      <c r="F3970" s="21" t="s">
        <v>3153</v>
      </c>
      <c r="G3970" s="21" t="s">
        <v>205</v>
      </c>
      <c r="H3970" s="21" t="s">
        <v>206</v>
      </c>
      <c r="I3970" s="20">
        <v>25126171395</v>
      </c>
      <c r="J3970" s="20" t="s">
        <v>32112</v>
      </c>
      <c r="K3970" s="24">
        <v>43617</v>
      </c>
      <c r="L3970" s="19">
        <v>0</v>
      </c>
      <c r="M3970" s="28">
        <v>159.94999999999999</v>
      </c>
      <c r="N3970" s="24">
        <v>42786</v>
      </c>
    </row>
    <row r="3971" spans="2:14" hidden="1" x14ac:dyDescent="0.25">
      <c r="B3971" s="20">
        <v>34051630</v>
      </c>
      <c r="C3971" s="20"/>
      <c r="D3971" s="20"/>
      <c r="E3971" s="17" t="s">
        <v>13140</v>
      </c>
      <c r="F3971" s="21" t="s">
        <v>3153</v>
      </c>
      <c r="G3971" s="21" t="s">
        <v>205</v>
      </c>
      <c r="H3971" s="21" t="s">
        <v>206</v>
      </c>
      <c r="I3971" s="20">
        <v>25126171558</v>
      </c>
      <c r="J3971" s="20" t="s">
        <v>32113</v>
      </c>
      <c r="K3971" s="24">
        <v>43617</v>
      </c>
      <c r="L3971" s="19">
        <v>0</v>
      </c>
      <c r="M3971" s="28">
        <v>159.94999999999999</v>
      </c>
      <c r="N3971" s="24">
        <v>42786</v>
      </c>
    </row>
    <row r="3972" spans="2:14" hidden="1" x14ac:dyDescent="0.25">
      <c r="B3972" s="20">
        <v>34051632</v>
      </c>
      <c r="C3972" s="20"/>
      <c r="D3972" s="20"/>
      <c r="E3972" s="17" t="s">
        <v>13142</v>
      </c>
      <c r="F3972" s="21" t="s">
        <v>3153</v>
      </c>
      <c r="G3972" s="21" t="s">
        <v>205</v>
      </c>
      <c r="H3972" s="21" t="s">
        <v>206</v>
      </c>
      <c r="I3972" s="20">
        <v>25126171559</v>
      </c>
      <c r="J3972" s="20" t="s">
        <v>32114</v>
      </c>
      <c r="K3972" s="24">
        <v>43617</v>
      </c>
      <c r="L3972" s="19">
        <v>0</v>
      </c>
      <c r="M3972" s="28">
        <v>159.94999999999999</v>
      </c>
      <c r="N3972" s="24">
        <v>42786</v>
      </c>
    </row>
    <row r="3973" spans="2:14" hidden="1" x14ac:dyDescent="0.25">
      <c r="B3973" s="20">
        <v>34051007</v>
      </c>
      <c r="C3973" s="20"/>
      <c r="D3973" s="20"/>
      <c r="E3973" s="17" t="s">
        <v>12801</v>
      </c>
      <c r="F3973" s="21" t="s">
        <v>3153</v>
      </c>
      <c r="G3973" s="21" t="s">
        <v>205</v>
      </c>
      <c r="H3973" s="21" t="s">
        <v>206</v>
      </c>
      <c r="I3973" s="20">
        <v>25190141010</v>
      </c>
      <c r="J3973" s="20" t="s">
        <v>32115</v>
      </c>
      <c r="K3973" s="24">
        <v>43617</v>
      </c>
      <c r="L3973" s="19">
        <v>0</v>
      </c>
      <c r="M3973" s="28">
        <v>169.95</v>
      </c>
      <c r="N3973" s="24"/>
    </row>
    <row r="3974" spans="2:14" hidden="1" x14ac:dyDescent="0.25">
      <c r="B3974" s="20">
        <v>34051009</v>
      </c>
      <c r="C3974" s="20"/>
      <c r="D3974" s="20"/>
      <c r="E3974" s="17" t="s">
        <v>12803</v>
      </c>
      <c r="F3974" s="21" t="s">
        <v>3153</v>
      </c>
      <c r="G3974" s="21" t="s">
        <v>205</v>
      </c>
      <c r="H3974" s="21" t="s">
        <v>206</v>
      </c>
      <c r="I3974" s="20">
        <v>25190141011</v>
      </c>
      <c r="J3974" s="20" t="s">
        <v>32116</v>
      </c>
      <c r="K3974" s="24">
        <v>43617</v>
      </c>
      <c r="L3974" s="19">
        <v>0</v>
      </c>
      <c r="M3974" s="28">
        <v>169.95</v>
      </c>
      <c r="N3974" s="24"/>
    </row>
    <row r="3975" spans="2:14" hidden="1" x14ac:dyDescent="0.25">
      <c r="B3975" s="20">
        <v>34051011</v>
      </c>
      <c r="C3975" s="20"/>
      <c r="D3975" s="20"/>
      <c r="E3975" s="17" t="s">
        <v>12805</v>
      </c>
      <c r="F3975" s="21" t="s">
        <v>3153</v>
      </c>
      <c r="G3975" s="21" t="s">
        <v>205</v>
      </c>
      <c r="H3975" s="21" t="s">
        <v>206</v>
      </c>
      <c r="I3975" s="20">
        <v>25190141012</v>
      </c>
      <c r="J3975" s="20" t="s">
        <v>32117</v>
      </c>
      <c r="K3975" s="24">
        <v>43617</v>
      </c>
      <c r="L3975" s="19">
        <v>0</v>
      </c>
      <c r="M3975" s="28">
        <v>169.95</v>
      </c>
      <c r="N3975" s="24"/>
    </row>
    <row r="3976" spans="2:14" hidden="1" x14ac:dyDescent="0.25">
      <c r="B3976" s="20">
        <v>34051013</v>
      </c>
      <c r="C3976" s="20"/>
      <c r="D3976" s="20"/>
      <c r="E3976" s="17" t="s">
        <v>12807</v>
      </c>
      <c r="F3976" s="21" t="s">
        <v>3153</v>
      </c>
      <c r="G3976" s="21" t="s">
        <v>205</v>
      </c>
      <c r="H3976" s="21" t="s">
        <v>206</v>
      </c>
      <c r="I3976" s="20">
        <v>25190141013</v>
      </c>
      <c r="J3976" s="20" t="s">
        <v>32118</v>
      </c>
      <c r="K3976" s="24">
        <v>43617</v>
      </c>
      <c r="L3976" s="19">
        <v>0</v>
      </c>
      <c r="M3976" s="28">
        <v>169.95</v>
      </c>
      <c r="N3976" s="24"/>
    </row>
    <row r="3977" spans="2:14" hidden="1" x14ac:dyDescent="0.25">
      <c r="B3977" s="20">
        <v>34051015</v>
      </c>
      <c r="C3977" s="20"/>
      <c r="D3977" s="20"/>
      <c r="E3977" s="17" t="s">
        <v>12809</v>
      </c>
      <c r="F3977" s="21" t="s">
        <v>3153</v>
      </c>
      <c r="G3977" s="21" t="s">
        <v>205</v>
      </c>
      <c r="H3977" s="21" t="s">
        <v>206</v>
      </c>
      <c r="I3977" s="20">
        <v>25190141014</v>
      </c>
      <c r="J3977" s="20" t="s">
        <v>32119</v>
      </c>
      <c r="K3977" s="24">
        <v>43617</v>
      </c>
      <c r="L3977" s="19">
        <v>0</v>
      </c>
      <c r="M3977" s="28">
        <v>169.95</v>
      </c>
      <c r="N3977" s="24"/>
    </row>
    <row r="3978" spans="2:14" hidden="1" x14ac:dyDescent="0.25">
      <c r="B3978" s="20">
        <v>34051000</v>
      </c>
      <c r="C3978" s="20"/>
      <c r="D3978" s="20"/>
      <c r="E3978" s="17" t="s">
        <v>12811</v>
      </c>
      <c r="F3978" s="21" t="s">
        <v>3153</v>
      </c>
      <c r="G3978" s="21" t="s">
        <v>205</v>
      </c>
      <c r="H3978" s="21" t="s">
        <v>206</v>
      </c>
      <c r="I3978" s="20">
        <v>25190141065</v>
      </c>
      <c r="J3978" s="20" t="s">
        <v>32120</v>
      </c>
      <c r="K3978" s="24">
        <v>43617</v>
      </c>
      <c r="L3978" s="19">
        <v>0</v>
      </c>
      <c r="M3978" s="28">
        <v>169.95</v>
      </c>
      <c r="N3978" s="24"/>
    </row>
    <row r="3979" spans="2:14" hidden="1" x14ac:dyDescent="0.25">
      <c r="B3979" s="20">
        <v>34051002</v>
      </c>
      <c r="C3979" s="20"/>
      <c r="D3979" s="20"/>
      <c r="E3979" s="17" t="s">
        <v>12813</v>
      </c>
      <c r="F3979" s="21" t="s">
        <v>3153</v>
      </c>
      <c r="G3979" s="21" t="s">
        <v>205</v>
      </c>
      <c r="H3979" s="21" t="s">
        <v>206</v>
      </c>
      <c r="I3979" s="20">
        <v>25190141075</v>
      </c>
      <c r="J3979" s="20" t="s">
        <v>32121</v>
      </c>
      <c r="K3979" s="24">
        <v>43617</v>
      </c>
      <c r="L3979" s="19">
        <v>0</v>
      </c>
      <c r="M3979" s="28">
        <v>169.95</v>
      </c>
      <c r="N3979" s="24"/>
    </row>
    <row r="3980" spans="2:14" hidden="1" x14ac:dyDescent="0.25">
      <c r="B3980" s="20">
        <v>34051004</v>
      </c>
      <c r="C3980" s="20"/>
      <c r="D3980" s="20"/>
      <c r="E3980" s="17" t="s">
        <v>12815</v>
      </c>
      <c r="F3980" s="21" t="s">
        <v>3153</v>
      </c>
      <c r="G3980" s="21" t="s">
        <v>205</v>
      </c>
      <c r="H3980" s="21" t="s">
        <v>206</v>
      </c>
      <c r="I3980" s="20">
        <v>25190141085</v>
      </c>
      <c r="J3980" s="20" t="s">
        <v>32122</v>
      </c>
      <c r="K3980" s="24">
        <v>43617</v>
      </c>
      <c r="L3980" s="19">
        <v>0</v>
      </c>
      <c r="M3980" s="28">
        <v>169.95</v>
      </c>
      <c r="N3980" s="24"/>
    </row>
    <row r="3981" spans="2:14" hidden="1" x14ac:dyDescent="0.25">
      <c r="B3981" s="20">
        <v>34051006</v>
      </c>
      <c r="C3981" s="20"/>
      <c r="D3981" s="20"/>
      <c r="E3981" s="17" t="s">
        <v>12817</v>
      </c>
      <c r="F3981" s="21" t="s">
        <v>3153</v>
      </c>
      <c r="G3981" s="21" t="s">
        <v>205</v>
      </c>
      <c r="H3981" s="21" t="s">
        <v>206</v>
      </c>
      <c r="I3981" s="20">
        <v>25190141095</v>
      </c>
      <c r="J3981" s="20" t="s">
        <v>32123</v>
      </c>
      <c r="K3981" s="24">
        <v>43617</v>
      </c>
      <c r="L3981" s="19">
        <v>0</v>
      </c>
      <c r="M3981" s="28">
        <v>169.95</v>
      </c>
      <c r="N3981" s="24"/>
    </row>
    <row r="3982" spans="2:14" hidden="1" x14ac:dyDescent="0.25">
      <c r="B3982" s="20">
        <v>34050951</v>
      </c>
      <c r="C3982" s="20"/>
      <c r="D3982" s="20"/>
      <c r="E3982" s="17" t="s">
        <v>13069</v>
      </c>
      <c r="F3982" s="21" t="s">
        <v>3153</v>
      </c>
      <c r="G3982" s="21" t="s">
        <v>205</v>
      </c>
      <c r="H3982" s="21" t="s">
        <v>206</v>
      </c>
      <c r="I3982" s="20">
        <v>25402151556</v>
      </c>
      <c r="J3982" s="20" t="s">
        <v>32124</v>
      </c>
      <c r="K3982" s="24">
        <v>43770</v>
      </c>
      <c r="L3982" s="19">
        <v>0</v>
      </c>
      <c r="M3982" s="28">
        <v>179.95</v>
      </c>
      <c r="N3982" s="24"/>
    </row>
    <row r="3983" spans="2:14" hidden="1" x14ac:dyDescent="0.25">
      <c r="B3983" s="20">
        <v>34050953</v>
      </c>
      <c r="C3983" s="20"/>
      <c r="D3983" s="20"/>
      <c r="E3983" s="17" t="s">
        <v>13071</v>
      </c>
      <c r="F3983" s="21" t="s">
        <v>3153</v>
      </c>
      <c r="G3983" s="21" t="s">
        <v>205</v>
      </c>
      <c r="H3983" s="21" t="s">
        <v>206</v>
      </c>
      <c r="I3983" s="20">
        <v>25402151557</v>
      </c>
      <c r="J3983" s="20" t="s">
        <v>32125</v>
      </c>
      <c r="K3983" s="24">
        <v>43770</v>
      </c>
      <c r="L3983" s="19">
        <v>0</v>
      </c>
      <c r="M3983" s="28">
        <v>179.95</v>
      </c>
      <c r="N3983" s="24"/>
    </row>
    <row r="3984" spans="2:14" hidden="1" x14ac:dyDescent="0.25">
      <c r="B3984" s="20">
        <v>34050955</v>
      </c>
      <c r="C3984" s="20"/>
      <c r="D3984" s="20"/>
      <c r="E3984" s="17" t="s">
        <v>13073</v>
      </c>
      <c r="F3984" s="21" t="s">
        <v>3153</v>
      </c>
      <c r="G3984" s="21" t="s">
        <v>205</v>
      </c>
      <c r="H3984" s="21" t="s">
        <v>206</v>
      </c>
      <c r="I3984" s="20">
        <v>25402151558</v>
      </c>
      <c r="J3984" s="20" t="s">
        <v>32126</v>
      </c>
      <c r="K3984" s="24">
        <v>43770</v>
      </c>
      <c r="L3984" s="19">
        <v>0</v>
      </c>
      <c r="M3984" s="28">
        <v>179.95</v>
      </c>
      <c r="N3984" s="24"/>
    </row>
    <row r="3985" spans="2:14" hidden="1" x14ac:dyDescent="0.25">
      <c r="B3985" s="20">
        <v>34050957</v>
      </c>
      <c r="C3985" s="20"/>
      <c r="D3985" s="20"/>
      <c r="E3985" s="17" t="s">
        <v>13075</v>
      </c>
      <c r="F3985" s="21" t="s">
        <v>3153</v>
      </c>
      <c r="G3985" s="21" t="s">
        <v>205</v>
      </c>
      <c r="H3985" s="21" t="s">
        <v>206</v>
      </c>
      <c r="I3985" s="20">
        <v>25402151559</v>
      </c>
      <c r="J3985" s="20" t="s">
        <v>32127</v>
      </c>
      <c r="K3985" s="24">
        <v>43770</v>
      </c>
      <c r="L3985" s="19">
        <v>0</v>
      </c>
      <c r="M3985" s="28">
        <v>179.95</v>
      </c>
      <c r="N3985" s="24"/>
    </row>
    <row r="3986" spans="2:14" hidden="1" x14ac:dyDescent="0.25">
      <c r="B3986" s="20">
        <v>34051067</v>
      </c>
      <c r="C3986" s="20"/>
      <c r="D3986" s="20"/>
      <c r="E3986" s="17" t="s">
        <v>13292</v>
      </c>
      <c r="F3986" s="21" t="s">
        <v>3153</v>
      </c>
      <c r="G3986" s="21" t="s">
        <v>205</v>
      </c>
      <c r="H3986" s="21" t="s">
        <v>206</v>
      </c>
      <c r="I3986" s="20">
        <v>25690149826</v>
      </c>
      <c r="J3986" s="20" t="s">
        <v>32132</v>
      </c>
      <c r="K3986" s="24">
        <v>43617</v>
      </c>
      <c r="L3986" s="19">
        <v>0</v>
      </c>
      <c r="M3986" s="28">
        <v>149.94999999999999</v>
      </c>
      <c r="N3986" s="24"/>
    </row>
    <row r="3987" spans="2:14" hidden="1" x14ac:dyDescent="0.25">
      <c r="B3987" s="20">
        <v>34051069</v>
      </c>
      <c r="C3987" s="20"/>
      <c r="D3987" s="20"/>
      <c r="E3987" s="17" t="s">
        <v>13294</v>
      </c>
      <c r="F3987" s="21" t="s">
        <v>3153</v>
      </c>
      <c r="G3987" s="21" t="s">
        <v>205</v>
      </c>
      <c r="H3987" s="21" t="s">
        <v>206</v>
      </c>
      <c r="I3987" s="20">
        <v>25690149827</v>
      </c>
      <c r="J3987" s="20" t="s">
        <v>32133</v>
      </c>
      <c r="K3987" s="24">
        <v>43617</v>
      </c>
      <c r="L3987" s="19">
        <v>0</v>
      </c>
      <c r="M3987" s="28">
        <v>149.94999999999999</v>
      </c>
      <c r="N3987" s="24"/>
    </row>
    <row r="3988" spans="2:14" hidden="1" x14ac:dyDescent="0.25">
      <c r="B3988" s="20">
        <v>34051071</v>
      </c>
      <c r="C3988" s="20"/>
      <c r="D3988" s="20"/>
      <c r="E3988" s="17" t="s">
        <v>13296</v>
      </c>
      <c r="F3988" s="21" t="s">
        <v>3153</v>
      </c>
      <c r="G3988" s="21" t="s">
        <v>205</v>
      </c>
      <c r="H3988" s="21" t="s">
        <v>206</v>
      </c>
      <c r="I3988" s="20">
        <v>25690149828</v>
      </c>
      <c r="J3988" s="20" t="s">
        <v>32134</v>
      </c>
      <c r="K3988" s="24">
        <v>43617</v>
      </c>
      <c r="L3988" s="19">
        <v>0</v>
      </c>
      <c r="M3988" s="28">
        <v>149.94999999999999</v>
      </c>
      <c r="N3988" s="24"/>
    </row>
    <row r="3989" spans="2:14" hidden="1" x14ac:dyDescent="0.25">
      <c r="B3989" s="20">
        <v>34051073</v>
      </c>
      <c r="C3989" s="20"/>
      <c r="D3989" s="20"/>
      <c r="E3989" s="17" t="s">
        <v>13298</v>
      </c>
      <c r="F3989" s="21" t="s">
        <v>3153</v>
      </c>
      <c r="G3989" s="21" t="s">
        <v>205</v>
      </c>
      <c r="H3989" s="21" t="s">
        <v>206</v>
      </c>
      <c r="I3989" s="20">
        <v>25690149829</v>
      </c>
      <c r="J3989" s="20" t="s">
        <v>32135</v>
      </c>
      <c r="K3989" s="24">
        <v>43617</v>
      </c>
      <c r="L3989" s="19">
        <v>0</v>
      </c>
      <c r="M3989" s="28">
        <v>149.94999999999999</v>
      </c>
      <c r="N3989" s="24"/>
    </row>
    <row r="3990" spans="2:14" hidden="1" x14ac:dyDescent="0.25">
      <c r="B3990" s="20">
        <v>34060467</v>
      </c>
      <c r="C3990" s="20"/>
      <c r="D3990" s="20"/>
      <c r="E3990" s="17" t="s">
        <v>13254</v>
      </c>
      <c r="F3990" s="21" t="s">
        <v>3153</v>
      </c>
      <c r="G3990" s="21" t="s">
        <v>205</v>
      </c>
      <c r="H3990" s="21" t="s">
        <v>206</v>
      </c>
      <c r="I3990" s="20">
        <v>26102131066</v>
      </c>
      <c r="J3990" s="20" t="s">
        <v>32136</v>
      </c>
      <c r="K3990" s="24">
        <v>42215</v>
      </c>
      <c r="L3990" s="19">
        <v>0</v>
      </c>
      <c r="M3990" s="28">
        <v>109.95</v>
      </c>
      <c r="N3990" s="24"/>
    </row>
    <row r="3991" spans="2:14" hidden="1" x14ac:dyDescent="0.25">
      <c r="B3991" s="20">
        <v>34050548</v>
      </c>
      <c r="C3991" s="20"/>
      <c r="D3991" s="20"/>
      <c r="E3991" s="17" t="s">
        <v>13234</v>
      </c>
      <c r="F3991" s="21" t="s">
        <v>3153</v>
      </c>
      <c r="G3991" s="21" t="s">
        <v>205</v>
      </c>
      <c r="H3991" s="21" t="s">
        <v>206</v>
      </c>
      <c r="I3991" s="20">
        <v>26120131010</v>
      </c>
      <c r="J3991" s="20" t="s">
        <v>32137</v>
      </c>
      <c r="K3991" s="24">
        <v>42387</v>
      </c>
      <c r="L3991" s="19">
        <v>0</v>
      </c>
      <c r="M3991" s="28">
        <v>159.94999999999999</v>
      </c>
      <c r="N3991" s="24"/>
    </row>
    <row r="3992" spans="2:14" hidden="1" x14ac:dyDescent="0.25">
      <c r="B3992" s="20">
        <v>34050550</v>
      </c>
      <c r="C3992" s="20"/>
      <c r="D3992" s="20"/>
      <c r="E3992" s="17" t="s">
        <v>13235</v>
      </c>
      <c r="F3992" s="21" t="s">
        <v>3153</v>
      </c>
      <c r="G3992" s="21" t="s">
        <v>205</v>
      </c>
      <c r="H3992" s="21" t="s">
        <v>206</v>
      </c>
      <c r="I3992" s="20">
        <v>26120131011</v>
      </c>
      <c r="J3992" s="20" t="s">
        <v>32138</v>
      </c>
      <c r="K3992" s="24">
        <v>42387</v>
      </c>
      <c r="L3992" s="19">
        <v>0</v>
      </c>
      <c r="M3992" s="28">
        <v>159.94999999999999</v>
      </c>
      <c r="N3992" s="24"/>
    </row>
    <row r="3993" spans="2:14" hidden="1" x14ac:dyDescent="0.25">
      <c r="B3993" s="20">
        <v>34050543</v>
      </c>
      <c r="C3993" s="20"/>
      <c r="D3993" s="20"/>
      <c r="E3993" s="17" t="s">
        <v>13237</v>
      </c>
      <c r="F3993" s="21" t="s">
        <v>3153</v>
      </c>
      <c r="G3993" s="21" t="s">
        <v>205</v>
      </c>
      <c r="H3993" s="21" t="s">
        <v>206</v>
      </c>
      <c r="I3993" s="20">
        <v>26120131075</v>
      </c>
      <c r="J3993" s="20" t="s">
        <v>32139</v>
      </c>
      <c r="K3993" s="24">
        <v>42387</v>
      </c>
      <c r="L3993" s="19">
        <v>0</v>
      </c>
      <c r="M3993" s="28">
        <v>159.94999999999999</v>
      </c>
      <c r="N3993" s="24"/>
    </row>
    <row r="3994" spans="2:14" hidden="1" x14ac:dyDescent="0.25">
      <c r="B3994" s="20">
        <v>34050545</v>
      </c>
      <c r="C3994" s="20"/>
      <c r="D3994" s="20"/>
      <c r="E3994" s="17" t="s">
        <v>13239</v>
      </c>
      <c r="F3994" s="21" t="s">
        <v>3153</v>
      </c>
      <c r="G3994" s="21" t="s">
        <v>205</v>
      </c>
      <c r="H3994" s="21" t="s">
        <v>206</v>
      </c>
      <c r="I3994" s="20">
        <v>26120131085</v>
      </c>
      <c r="J3994" s="20" t="s">
        <v>32140</v>
      </c>
      <c r="K3994" s="24">
        <v>42387</v>
      </c>
      <c r="L3994" s="19">
        <v>0</v>
      </c>
      <c r="M3994" s="28">
        <v>159.94999999999999</v>
      </c>
      <c r="N3994" s="24"/>
    </row>
    <row r="3995" spans="2:14" hidden="1" x14ac:dyDescent="0.25">
      <c r="B3995" s="20">
        <v>34050547</v>
      </c>
      <c r="C3995" s="20"/>
      <c r="D3995" s="20"/>
      <c r="E3995" s="17" t="s">
        <v>13241</v>
      </c>
      <c r="F3995" s="21" t="s">
        <v>3153</v>
      </c>
      <c r="G3995" s="21" t="s">
        <v>205</v>
      </c>
      <c r="H3995" s="21" t="s">
        <v>206</v>
      </c>
      <c r="I3995" s="20">
        <v>26120131095</v>
      </c>
      <c r="J3995" s="20" t="s">
        <v>32141</v>
      </c>
      <c r="K3995" s="24">
        <v>42387</v>
      </c>
      <c r="L3995" s="19">
        <v>0</v>
      </c>
      <c r="M3995" s="28">
        <v>159.94999999999999</v>
      </c>
      <c r="N3995" s="24"/>
    </row>
    <row r="3996" spans="2:14" hidden="1" x14ac:dyDescent="0.25">
      <c r="B3996" s="20">
        <v>34050578</v>
      </c>
      <c r="C3996" s="20"/>
      <c r="D3996" s="20"/>
      <c r="E3996" s="17" t="s">
        <v>13217</v>
      </c>
      <c r="F3996" s="21" t="s">
        <v>3153</v>
      </c>
      <c r="G3996" s="21" t="s">
        <v>205</v>
      </c>
      <c r="H3996" s="21" t="s">
        <v>206</v>
      </c>
      <c r="I3996" s="20">
        <v>26520131010</v>
      </c>
      <c r="J3996" s="20" t="s">
        <v>32142</v>
      </c>
      <c r="K3996" s="24">
        <v>42387</v>
      </c>
      <c r="L3996" s="19">
        <v>0</v>
      </c>
      <c r="M3996" s="28">
        <v>139.94999999999999</v>
      </c>
      <c r="N3996" s="24"/>
    </row>
    <row r="3997" spans="2:14" hidden="1" x14ac:dyDescent="0.25">
      <c r="B3997" s="20">
        <v>34050580</v>
      </c>
      <c r="C3997" s="20"/>
      <c r="D3997" s="20"/>
      <c r="E3997" s="17" t="s">
        <v>13218</v>
      </c>
      <c r="F3997" s="21" t="s">
        <v>3153</v>
      </c>
      <c r="G3997" s="21" t="s">
        <v>205</v>
      </c>
      <c r="H3997" s="21" t="s">
        <v>206</v>
      </c>
      <c r="I3997" s="20">
        <v>26520131011</v>
      </c>
      <c r="J3997" s="20" t="s">
        <v>32143</v>
      </c>
      <c r="K3997" s="24">
        <v>42387</v>
      </c>
      <c r="L3997" s="19">
        <v>0</v>
      </c>
      <c r="M3997" s="28">
        <v>139.94999999999999</v>
      </c>
      <c r="N3997" s="24"/>
    </row>
    <row r="3998" spans="2:14" hidden="1" x14ac:dyDescent="0.25">
      <c r="B3998" s="20">
        <v>34050582</v>
      </c>
      <c r="C3998" s="20"/>
      <c r="D3998" s="20"/>
      <c r="E3998" s="17" t="s">
        <v>13220</v>
      </c>
      <c r="F3998" s="21" t="s">
        <v>3153</v>
      </c>
      <c r="G3998" s="21" t="s">
        <v>205</v>
      </c>
      <c r="H3998" s="21" t="s">
        <v>206</v>
      </c>
      <c r="I3998" s="20">
        <v>26520131012</v>
      </c>
      <c r="J3998" s="20" t="s">
        <v>32144</v>
      </c>
      <c r="K3998" s="24">
        <v>42387</v>
      </c>
      <c r="L3998" s="19">
        <v>0</v>
      </c>
      <c r="M3998" s="28">
        <v>139.94999999999999</v>
      </c>
      <c r="N3998" s="24"/>
    </row>
    <row r="3999" spans="2:14" hidden="1" x14ac:dyDescent="0.25">
      <c r="B3999" s="20">
        <v>34050575</v>
      </c>
      <c r="C3999" s="20"/>
      <c r="D3999" s="20"/>
      <c r="E3999" s="17" t="s">
        <v>13222</v>
      </c>
      <c r="F3999" s="21" t="s">
        <v>3153</v>
      </c>
      <c r="G3999" s="21" t="s">
        <v>205</v>
      </c>
      <c r="H3999" s="21" t="s">
        <v>206</v>
      </c>
      <c r="I3999" s="20">
        <v>26520131085</v>
      </c>
      <c r="J3999" s="20" t="s">
        <v>32145</v>
      </c>
      <c r="K3999" s="24">
        <v>42387</v>
      </c>
      <c r="L3999" s="19">
        <v>0</v>
      </c>
      <c r="M3999" s="28">
        <v>139.94999999999999</v>
      </c>
      <c r="N3999" s="24"/>
    </row>
    <row r="4000" spans="2:14" hidden="1" x14ac:dyDescent="0.25">
      <c r="B4000" s="20">
        <v>34050577</v>
      </c>
      <c r="C4000" s="20"/>
      <c r="D4000" s="20"/>
      <c r="E4000" s="17" t="s">
        <v>13224</v>
      </c>
      <c r="F4000" s="21" t="s">
        <v>3153</v>
      </c>
      <c r="G4000" s="21" t="s">
        <v>205</v>
      </c>
      <c r="H4000" s="21" t="s">
        <v>206</v>
      </c>
      <c r="I4000" s="20">
        <v>26520131095</v>
      </c>
      <c r="J4000" s="20" t="s">
        <v>32146</v>
      </c>
      <c r="K4000" s="24">
        <v>42387</v>
      </c>
      <c r="L4000" s="19">
        <v>0</v>
      </c>
      <c r="M4000" s="28">
        <v>139.94999999999999</v>
      </c>
      <c r="N4000" s="24"/>
    </row>
    <row r="4001" spans="2:14" hidden="1" x14ac:dyDescent="0.25">
      <c r="B4001" s="20">
        <v>34050589</v>
      </c>
      <c r="C4001" s="20"/>
      <c r="D4001" s="20"/>
      <c r="E4001" s="17" t="s">
        <v>13213</v>
      </c>
      <c r="F4001" s="21" t="s">
        <v>3153</v>
      </c>
      <c r="G4001" s="21" t="s">
        <v>205</v>
      </c>
      <c r="H4001" s="21" t="s">
        <v>206</v>
      </c>
      <c r="I4001" s="20">
        <v>26520131318</v>
      </c>
      <c r="J4001" s="20" t="s">
        <v>32147</v>
      </c>
      <c r="K4001" s="24">
        <v>42387</v>
      </c>
      <c r="L4001" s="19">
        <v>0</v>
      </c>
      <c r="M4001" s="28">
        <v>139.94999999999999</v>
      </c>
      <c r="N4001" s="24"/>
    </row>
    <row r="4002" spans="2:14" hidden="1" x14ac:dyDescent="0.25">
      <c r="B4002" s="20">
        <v>34050591</v>
      </c>
      <c r="C4002" s="20"/>
      <c r="D4002" s="20"/>
      <c r="E4002" s="17" t="s">
        <v>13215</v>
      </c>
      <c r="F4002" s="21" t="s">
        <v>3153</v>
      </c>
      <c r="G4002" s="21" t="s">
        <v>205</v>
      </c>
      <c r="H4002" s="21" t="s">
        <v>206</v>
      </c>
      <c r="I4002" s="20">
        <v>26520131319</v>
      </c>
      <c r="J4002" s="20" t="s">
        <v>32148</v>
      </c>
      <c r="K4002" s="24">
        <v>42387</v>
      </c>
      <c r="L4002" s="19">
        <v>0</v>
      </c>
      <c r="M4002" s="28">
        <v>139.94999999999999</v>
      </c>
      <c r="N4002" s="24"/>
    </row>
    <row r="4003" spans="2:14" hidden="1" x14ac:dyDescent="0.25">
      <c r="B4003" s="20">
        <v>34050890</v>
      </c>
      <c r="C4003" s="20"/>
      <c r="D4003" s="20"/>
      <c r="E4003" s="17" t="s">
        <v>13225</v>
      </c>
      <c r="F4003" s="21" t="s">
        <v>3153</v>
      </c>
      <c r="G4003" s="21" t="s">
        <v>205</v>
      </c>
      <c r="H4003" s="21" t="s">
        <v>206</v>
      </c>
      <c r="I4003" s="20">
        <v>26523141010</v>
      </c>
      <c r="J4003" s="20" t="s">
        <v>32149</v>
      </c>
      <c r="K4003" s="24">
        <v>42387</v>
      </c>
      <c r="L4003" s="19">
        <v>0</v>
      </c>
      <c r="M4003" s="28">
        <v>129.94999999999999</v>
      </c>
      <c r="N4003" s="24"/>
    </row>
    <row r="4004" spans="2:14" hidden="1" x14ac:dyDescent="0.25">
      <c r="B4004" s="20">
        <v>34050892</v>
      </c>
      <c r="C4004" s="20"/>
      <c r="D4004" s="20"/>
      <c r="E4004" s="17" t="s">
        <v>13227</v>
      </c>
      <c r="F4004" s="21" t="s">
        <v>3153</v>
      </c>
      <c r="G4004" s="21" t="s">
        <v>205</v>
      </c>
      <c r="H4004" s="21" t="s">
        <v>206</v>
      </c>
      <c r="I4004" s="20">
        <v>26523141011</v>
      </c>
      <c r="J4004" s="20" t="s">
        <v>32150</v>
      </c>
      <c r="K4004" s="24">
        <v>42387</v>
      </c>
      <c r="L4004" s="19">
        <v>0</v>
      </c>
      <c r="M4004" s="28">
        <v>129.94999999999999</v>
      </c>
      <c r="N4004" s="24"/>
    </row>
    <row r="4005" spans="2:14" hidden="1" x14ac:dyDescent="0.25">
      <c r="B4005" s="20">
        <v>34050894</v>
      </c>
      <c r="C4005" s="20"/>
      <c r="D4005" s="20"/>
      <c r="E4005" s="17" t="s">
        <v>13229</v>
      </c>
      <c r="F4005" s="21" t="s">
        <v>3153</v>
      </c>
      <c r="G4005" s="21" t="s">
        <v>205</v>
      </c>
      <c r="H4005" s="21" t="s">
        <v>206</v>
      </c>
      <c r="I4005" s="20">
        <v>26523141012</v>
      </c>
      <c r="J4005" s="20" t="s">
        <v>32151</v>
      </c>
      <c r="K4005" s="24">
        <v>42387</v>
      </c>
      <c r="L4005" s="19">
        <v>0</v>
      </c>
      <c r="M4005" s="28">
        <v>129.94999999999999</v>
      </c>
      <c r="N4005" s="24"/>
    </row>
    <row r="4006" spans="2:14" hidden="1" x14ac:dyDescent="0.25">
      <c r="B4006" s="20">
        <v>34050885</v>
      </c>
      <c r="C4006" s="20"/>
      <c r="D4006" s="20"/>
      <c r="E4006" s="17" t="s">
        <v>13230</v>
      </c>
      <c r="F4006" s="21" t="s">
        <v>3153</v>
      </c>
      <c r="G4006" s="21" t="s">
        <v>205</v>
      </c>
      <c r="H4006" s="21" t="s">
        <v>206</v>
      </c>
      <c r="I4006" s="20">
        <v>26523141075</v>
      </c>
      <c r="J4006" s="20" t="s">
        <v>32152</v>
      </c>
      <c r="K4006" s="24">
        <v>42387</v>
      </c>
      <c r="L4006" s="19">
        <v>0</v>
      </c>
      <c r="M4006" s="28">
        <v>129.94999999999999</v>
      </c>
      <c r="N4006" s="24"/>
    </row>
    <row r="4007" spans="2:14" hidden="1" x14ac:dyDescent="0.25">
      <c r="B4007" s="20">
        <v>34050887</v>
      </c>
      <c r="C4007" s="20"/>
      <c r="D4007" s="20"/>
      <c r="E4007" s="17" t="s">
        <v>13232</v>
      </c>
      <c r="F4007" s="21" t="s">
        <v>3153</v>
      </c>
      <c r="G4007" s="21" t="s">
        <v>205</v>
      </c>
      <c r="H4007" s="21" t="s">
        <v>206</v>
      </c>
      <c r="I4007" s="20">
        <v>26523141085</v>
      </c>
      <c r="J4007" s="20" t="s">
        <v>32153</v>
      </c>
      <c r="K4007" s="24">
        <v>42387</v>
      </c>
      <c r="L4007" s="19">
        <v>0</v>
      </c>
      <c r="M4007" s="28">
        <v>129.94999999999999</v>
      </c>
      <c r="N4007" s="24"/>
    </row>
    <row r="4008" spans="2:14" hidden="1" x14ac:dyDescent="0.25">
      <c r="B4008" s="20">
        <v>34060434</v>
      </c>
      <c r="C4008" s="20"/>
      <c r="D4008" s="20"/>
      <c r="E4008" s="17" t="s">
        <v>12853</v>
      </c>
      <c r="F4008" s="21" t="s">
        <v>3153</v>
      </c>
      <c r="G4008" s="21" t="s">
        <v>205</v>
      </c>
      <c r="H4008" s="21" t="s">
        <v>206</v>
      </c>
      <c r="I4008" s="20">
        <v>26530132365</v>
      </c>
      <c r="J4008" s="20" t="s">
        <v>32154</v>
      </c>
      <c r="K4008" s="24">
        <v>42215</v>
      </c>
      <c r="L4008" s="19">
        <v>0</v>
      </c>
      <c r="M4008" s="28">
        <v>89.95</v>
      </c>
      <c r="N4008" s="24"/>
    </row>
    <row r="4009" spans="2:14" hidden="1" x14ac:dyDescent="0.25">
      <c r="B4009" s="20">
        <v>34060492</v>
      </c>
      <c r="C4009" s="20"/>
      <c r="D4009" s="20"/>
      <c r="E4009" s="17" t="s">
        <v>13263</v>
      </c>
      <c r="F4009" s="21" t="s">
        <v>3153</v>
      </c>
      <c r="G4009" s="21" t="s">
        <v>205</v>
      </c>
      <c r="H4009" s="21" t="s">
        <v>206</v>
      </c>
      <c r="I4009" s="20">
        <v>26540141010</v>
      </c>
      <c r="J4009" s="20" t="s">
        <v>32155</v>
      </c>
      <c r="K4009" s="24">
        <v>42387</v>
      </c>
      <c r="L4009" s="19">
        <v>0</v>
      </c>
      <c r="M4009" s="28">
        <v>139.94999999999999</v>
      </c>
      <c r="N4009" s="24"/>
    </row>
    <row r="4010" spans="2:14" hidden="1" x14ac:dyDescent="0.25">
      <c r="B4010" s="20">
        <v>34060498</v>
      </c>
      <c r="C4010" s="20"/>
      <c r="D4010" s="20"/>
      <c r="E4010" s="17" t="s">
        <v>13264</v>
      </c>
      <c r="F4010" s="21" t="s">
        <v>3153</v>
      </c>
      <c r="G4010" s="21" t="s">
        <v>205</v>
      </c>
      <c r="H4010" s="21" t="s">
        <v>206</v>
      </c>
      <c r="I4010" s="20">
        <v>26540141013</v>
      </c>
      <c r="J4010" s="20" t="s">
        <v>32156</v>
      </c>
      <c r="K4010" s="24">
        <v>42387</v>
      </c>
      <c r="L4010" s="19">
        <v>0</v>
      </c>
      <c r="M4010" s="28">
        <v>139.94999999999999</v>
      </c>
      <c r="N4010" s="24"/>
    </row>
    <row r="4011" spans="2:14" hidden="1" x14ac:dyDescent="0.25">
      <c r="B4011" s="20">
        <v>34060491</v>
      </c>
      <c r="C4011" s="20"/>
      <c r="D4011" s="20"/>
      <c r="E4011" s="17" t="s">
        <v>13269</v>
      </c>
      <c r="F4011" s="21" t="s">
        <v>3153</v>
      </c>
      <c r="G4011" s="21" t="s">
        <v>205</v>
      </c>
      <c r="H4011" s="21" t="s">
        <v>206</v>
      </c>
      <c r="I4011" s="20">
        <v>26540141095</v>
      </c>
      <c r="J4011" s="20" t="s">
        <v>32157</v>
      </c>
      <c r="K4011" s="24">
        <v>42387</v>
      </c>
      <c r="L4011" s="19">
        <v>0</v>
      </c>
      <c r="M4011" s="28">
        <v>139.94999999999999</v>
      </c>
      <c r="N4011" s="24"/>
    </row>
    <row r="4012" spans="2:14" hidden="1" x14ac:dyDescent="0.25">
      <c r="B4012" s="20">
        <v>34060511</v>
      </c>
      <c r="C4012" s="20"/>
      <c r="D4012" s="20"/>
      <c r="E4012" s="17" t="s">
        <v>13271</v>
      </c>
      <c r="F4012" s="21" t="s">
        <v>3153</v>
      </c>
      <c r="G4012" s="21" t="s">
        <v>205</v>
      </c>
      <c r="H4012" s="21" t="s">
        <v>206</v>
      </c>
      <c r="I4012" s="20">
        <v>26540141611</v>
      </c>
      <c r="J4012" s="20" t="s">
        <v>32158</v>
      </c>
      <c r="K4012" s="24">
        <v>42387</v>
      </c>
      <c r="L4012" s="19">
        <v>0</v>
      </c>
      <c r="M4012" s="28">
        <v>139.94999999999999</v>
      </c>
      <c r="N4012" s="24"/>
    </row>
    <row r="4013" spans="2:14" hidden="1" x14ac:dyDescent="0.25">
      <c r="B4013" s="20">
        <v>34060518</v>
      </c>
      <c r="C4013" s="20"/>
      <c r="D4013" s="20"/>
      <c r="E4013" s="17" t="s">
        <v>13279</v>
      </c>
      <c r="F4013" s="21" t="s">
        <v>3153</v>
      </c>
      <c r="G4013" s="21" t="s">
        <v>205</v>
      </c>
      <c r="H4013" s="21" t="s">
        <v>206</v>
      </c>
      <c r="I4013" s="20">
        <v>26540142136</v>
      </c>
      <c r="J4013" s="20" t="s">
        <v>32159</v>
      </c>
      <c r="K4013" s="24">
        <v>42387</v>
      </c>
      <c r="L4013" s="19">
        <v>0</v>
      </c>
      <c r="M4013" s="28">
        <v>139.94999999999999</v>
      </c>
      <c r="N4013" s="24"/>
    </row>
    <row r="4014" spans="2:14" hidden="1" x14ac:dyDescent="0.25">
      <c r="B4014" s="20">
        <v>34060524</v>
      </c>
      <c r="C4014" s="20"/>
      <c r="D4014" s="20"/>
      <c r="E4014" s="17" t="s">
        <v>13282</v>
      </c>
      <c r="F4014" s="21" t="s">
        <v>3153</v>
      </c>
      <c r="G4014" s="21" t="s">
        <v>205</v>
      </c>
      <c r="H4014" s="21" t="s">
        <v>206</v>
      </c>
      <c r="I4014" s="20">
        <v>26540142139</v>
      </c>
      <c r="J4014" s="20" t="s">
        <v>32160</v>
      </c>
      <c r="K4014" s="24">
        <v>42387</v>
      </c>
      <c r="L4014" s="19">
        <v>0</v>
      </c>
      <c r="M4014" s="28">
        <v>139.94999999999999</v>
      </c>
      <c r="N4014" s="24"/>
    </row>
    <row r="4015" spans="2:14" hidden="1" x14ac:dyDescent="0.25">
      <c r="B4015" s="20">
        <v>34051711</v>
      </c>
      <c r="C4015" s="20"/>
      <c r="D4015" s="20"/>
      <c r="E4015" s="17" t="s">
        <v>12723</v>
      </c>
      <c r="F4015" s="21" t="s">
        <v>3153</v>
      </c>
      <c r="G4015" s="21" t="s">
        <v>205</v>
      </c>
      <c r="H4015" s="21" t="s">
        <v>206</v>
      </c>
      <c r="I4015" s="20">
        <v>26540181610</v>
      </c>
      <c r="J4015" s="20" t="s">
        <v>32161</v>
      </c>
      <c r="K4015" s="24">
        <v>43711</v>
      </c>
      <c r="L4015" s="19">
        <v>0</v>
      </c>
      <c r="M4015" s="28">
        <v>139.94999999999999</v>
      </c>
      <c r="N4015" s="24">
        <v>42975</v>
      </c>
    </row>
    <row r="4016" spans="2:14" hidden="1" x14ac:dyDescent="0.25">
      <c r="B4016" s="20">
        <v>34051713</v>
      </c>
      <c r="C4016" s="20"/>
      <c r="D4016" s="20"/>
      <c r="E4016" s="17" t="s">
        <v>12725</v>
      </c>
      <c r="F4016" s="21" t="s">
        <v>3153</v>
      </c>
      <c r="G4016" s="21" t="s">
        <v>205</v>
      </c>
      <c r="H4016" s="21" t="s">
        <v>206</v>
      </c>
      <c r="I4016" s="20">
        <v>26540181611</v>
      </c>
      <c r="J4016" s="20" t="s">
        <v>32162</v>
      </c>
      <c r="K4016" s="24">
        <v>43711</v>
      </c>
      <c r="L4016" s="19">
        <v>0</v>
      </c>
      <c r="M4016" s="28">
        <v>139.94999999999999</v>
      </c>
      <c r="N4016" s="24">
        <v>42975</v>
      </c>
    </row>
    <row r="4017" spans="2:14" hidden="1" x14ac:dyDescent="0.25">
      <c r="B4017" s="20">
        <v>34051715</v>
      </c>
      <c r="C4017" s="20"/>
      <c r="D4017" s="20"/>
      <c r="E4017" s="17" t="s">
        <v>12727</v>
      </c>
      <c r="F4017" s="21" t="s">
        <v>3153</v>
      </c>
      <c r="G4017" s="21" t="s">
        <v>205</v>
      </c>
      <c r="H4017" s="21" t="s">
        <v>206</v>
      </c>
      <c r="I4017" s="20">
        <v>26540181612</v>
      </c>
      <c r="J4017" s="20" t="s">
        <v>32163</v>
      </c>
      <c r="K4017" s="24">
        <v>43711</v>
      </c>
      <c r="L4017" s="19">
        <v>0</v>
      </c>
      <c r="M4017" s="28">
        <v>139.94999999999999</v>
      </c>
      <c r="N4017" s="24">
        <v>42975</v>
      </c>
    </row>
    <row r="4018" spans="2:14" hidden="1" x14ac:dyDescent="0.25">
      <c r="B4018" s="20">
        <v>34051717</v>
      </c>
      <c r="C4018" s="20"/>
      <c r="D4018" s="20"/>
      <c r="E4018" s="17" t="s">
        <v>12729</v>
      </c>
      <c r="F4018" s="21" t="s">
        <v>3153</v>
      </c>
      <c r="G4018" s="21" t="s">
        <v>205</v>
      </c>
      <c r="H4018" s="21" t="s">
        <v>206</v>
      </c>
      <c r="I4018" s="20">
        <v>26540181613</v>
      </c>
      <c r="J4018" s="20" t="s">
        <v>32164</v>
      </c>
      <c r="K4018" s="24">
        <v>43711</v>
      </c>
      <c r="L4018" s="19">
        <v>0</v>
      </c>
      <c r="M4018" s="28">
        <v>139.94999999999999</v>
      </c>
      <c r="N4018" s="24">
        <v>42975</v>
      </c>
    </row>
    <row r="4019" spans="2:14" hidden="1" x14ac:dyDescent="0.25">
      <c r="B4019" s="20">
        <v>34051704</v>
      </c>
      <c r="C4019" s="20"/>
      <c r="D4019" s="20"/>
      <c r="E4019" s="17" t="s">
        <v>12734</v>
      </c>
      <c r="F4019" s="21" t="s">
        <v>3153</v>
      </c>
      <c r="G4019" s="21" t="s">
        <v>205</v>
      </c>
      <c r="H4019" s="21" t="s">
        <v>206</v>
      </c>
      <c r="I4019" s="20">
        <v>26540181665</v>
      </c>
      <c r="J4019" s="20" t="s">
        <v>32165</v>
      </c>
      <c r="K4019" s="24">
        <v>43711</v>
      </c>
      <c r="L4019" s="19">
        <v>0</v>
      </c>
      <c r="M4019" s="28">
        <v>139.94999999999999</v>
      </c>
      <c r="N4019" s="24">
        <v>42975</v>
      </c>
    </row>
    <row r="4020" spans="2:14" hidden="1" x14ac:dyDescent="0.25">
      <c r="B4020" s="20">
        <v>34051706</v>
      </c>
      <c r="C4020" s="20"/>
      <c r="D4020" s="20"/>
      <c r="E4020" s="17" t="s">
        <v>12736</v>
      </c>
      <c r="F4020" s="21" t="s">
        <v>3153</v>
      </c>
      <c r="G4020" s="21" t="s">
        <v>205</v>
      </c>
      <c r="H4020" s="21" t="s">
        <v>206</v>
      </c>
      <c r="I4020" s="20">
        <v>26540181675</v>
      </c>
      <c r="J4020" s="20" t="s">
        <v>32166</v>
      </c>
      <c r="K4020" s="24">
        <v>43711</v>
      </c>
      <c r="L4020" s="19">
        <v>0</v>
      </c>
      <c r="M4020" s="28">
        <v>139.94999999999999</v>
      </c>
      <c r="N4020" s="24">
        <v>42975</v>
      </c>
    </row>
    <row r="4021" spans="2:14" hidden="1" x14ac:dyDescent="0.25">
      <c r="B4021" s="20">
        <v>34051708</v>
      </c>
      <c r="C4021" s="20"/>
      <c r="D4021" s="20"/>
      <c r="E4021" s="17" t="s">
        <v>12738</v>
      </c>
      <c r="F4021" s="21" t="s">
        <v>3153</v>
      </c>
      <c r="G4021" s="21" t="s">
        <v>205</v>
      </c>
      <c r="H4021" s="21" t="s">
        <v>206</v>
      </c>
      <c r="I4021" s="20">
        <v>26540181685</v>
      </c>
      <c r="J4021" s="20" t="s">
        <v>32167</v>
      </c>
      <c r="K4021" s="24">
        <v>43711</v>
      </c>
      <c r="L4021" s="19">
        <v>0</v>
      </c>
      <c r="M4021" s="28">
        <v>139.94999999999999</v>
      </c>
      <c r="N4021" s="24">
        <v>42975</v>
      </c>
    </row>
    <row r="4022" spans="2:14" hidden="1" x14ac:dyDescent="0.25">
      <c r="B4022" s="20">
        <v>34051710</v>
      </c>
      <c r="C4022" s="20"/>
      <c r="D4022" s="20"/>
      <c r="E4022" s="17" t="s">
        <v>12740</v>
      </c>
      <c r="F4022" s="21" t="s">
        <v>3153</v>
      </c>
      <c r="G4022" s="21" t="s">
        <v>205</v>
      </c>
      <c r="H4022" s="21" t="s">
        <v>206</v>
      </c>
      <c r="I4022" s="20">
        <v>26540181695</v>
      </c>
      <c r="J4022" s="20" t="s">
        <v>32168</v>
      </c>
      <c r="K4022" s="24">
        <v>43711</v>
      </c>
      <c r="L4022" s="19">
        <v>0</v>
      </c>
      <c r="M4022" s="28">
        <v>139.94999999999999</v>
      </c>
      <c r="N4022" s="24">
        <v>42975</v>
      </c>
    </row>
    <row r="4023" spans="2:14" hidden="1" x14ac:dyDescent="0.25">
      <c r="B4023" s="20">
        <v>34050736</v>
      </c>
      <c r="C4023" s="20"/>
      <c r="D4023" s="20"/>
      <c r="E4023" s="17" t="s">
        <v>13387</v>
      </c>
      <c r="F4023" s="21" t="s">
        <v>3153</v>
      </c>
      <c r="G4023" s="21" t="s">
        <v>205</v>
      </c>
      <c r="H4023" s="21" t="s">
        <v>206</v>
      </c>
      <c r="I4023" s="20">
        <v>233801484865</v>
      </c>
      <c r="J4023" s="20" t="s">
        <v>32169</v>
      </c>
      <c r="K4023" s="24">
        <v>42391</v>
      </c>
      <c r="L4023" s="19">
        <v>0</v>
      </c>
      <c r="M4023" s="28">
        <v>199.95</v>
      </c>
      <c r="N4023" s="24"/>
    </row>
    <row r="4024" spans="2:14" hidden="1" x14ac:dyDescent="0.25">
      <c r="B4024" s="20">
        <v>34051147</v>
      </c>
      <c r="C4024" s="20"/>
      <c r="D4024" s="20"/>
      <c r="E4024" s="17" t="s">
        <v>12913</v>
      </c>
      <c r="F4024" s="21" t="s">
        <v>3153</v>
      </c>
      <c r="G4024" s="21" t="s">
        <v>205</v>
      </c>
      <c r="H4024" s="21" t="s">
        <v>206</v>
      </c>
      <c r="I4024" s="20">
        <v>251001220214</v>
      </c>
      <c r="J4024" s="20" t="s">
        <v>32170</v>
      </c>
      <c r="K4024" s="24">
        <v>43053</v>
      </c>
      <c r="L4024" s="19">
        <v>0</v>
      </c>
      <c r="M4024" s="28">
        <v>219.95</v>
      </c>
      <c r="N4024" s="24"/>
    </row>
    <row r="4025" spans="2:14" hidden="1" x14ac:dyDescent="0.25">
      <c r="B4025" s="20">
        <v>34051106</v>
      </c>
      <c r="C4025" s="20"/>
      <c r="D4025" s="20"/>
      <c r="E4025" s="17" t="s">
        <v>12889</v>
      </c>
      <c r="F4025" s="21" t="s">
        <v>3153</v>
      </c>
      <c r="G4025" s="21" t="s">
        <v>205</v>
      </c>
      <c r="H4025" s="21" t="s">
        <v>206</v>
      </c>
      <c r="I4025" s="20">
        <v>251001412105</v>
      </c>
      <c r="J4025" s="20" t="s">
        <v>32171</v>
      </c>
      <c r="K4025" s="24">
        <v>43053</v>
      </c>
      <c r="L4025" s="19">
        <v>0</v>
      </c>
      <c r="M4025" s="28">
        <v>219.95</v>
      </c>
      <c r="N4025" s="24"/>
    </row>
    <row r="4026" spans="2:14" hidden="1" x14ac:dyDescent="0.25">
      <c r="B4026" s="20">
        <v>34051108</v>
      </c>
      <c r="C4026" s="20"/>
      <c r="D4026" s="20"/>
      <c r="E4026" s="17" t="s">
        <v>12891</v>
      </c>
      <c r="F4026" s="21" t="s">
        <v>3153</v>
      </c>
      <c r="G4026" s="21" t="s">
        <v>205</v>
      </c>
      <c r="H4026" s="21" t="s">
        <v>206</v>
      </c>
      <c r="I4026" s="20">
        <v>251001412115</v>
      </c>
      <c r="J4026" s="20" t="s">
        <v>32172</v>
      </c>
      <c r="K4026" s="24">
        <v>43053</v>
      </c>
      <c r="L4026" s="19">
        <v>0</v>
      </c>
      <c r="M4026" s="28">
        <v>219.95</v>
      </c>
      <c r="N4026" s="24"/>
    </row>
    <row r="4027" spans="2:14" hidden="1" x14ac:dyDescent="0.25">
      <c r="B4027" s="20">
        <v>34051110</v>
      </c>
      <c r="C4027" s="20"/>
      <c r="D4027" s="20"/>
      <c r="E4027" s="17" t="s">
        <v>12893</v>
      </c>
      <c r="F4027" s="21" t="s">
        <v>3153</v>
      </c>
      <c r="G4027" s="21" t="s">
        <v>205</v>
      </c>
      <c r="H4027" s="21" t="s">
        <v>206</v>
      </c>
      <c r="I4027" s="20">
        <v>251001412125</v>
      </c>
      <c r="J4027" s="20" t="s">
        <v>32173</v>
      </c>
      <c r="K4027" s="24">
        <v>43053</v>
      </c>
      <c r="L4027" s="19">
        <v>0</v>
      </c>
      <c r="M4027" s="28">
        <v>219.95</v>
      </c>
      <c r="N4027" s="24"/>
    </row>
    <row r="4028" spans="2:14" hidden="1" x14ac:dyDescent="0.25">
      <c r="B4028" s="20">
        <v>34051112</v>
      </c>
      <c r="C4028" s="20"/>
      <c r="D4028" s="20"/>
      <c r="E4028" s="17" t="s">
        <v>12895</v>
      </c>
      <c r="F4028" s="21" t="s">
        <v>3153</v>
      </c>
      <c r="G4028" s="21" t="s">
        <v>205</v>
      </c>
      <c r="H4028" s="21" t="s">
        <v>206</v>
      </c>
      <c r="I4028" s="20">
        <v>251001412135</v>
      </c>
      <c r="J4028" s="20" t="s">
        <v>32174</v>
      </c>
      <c r="K4028" s="24">
        <v>43053</v>
      </c>
      <c r="L4028" s="19">
        <v>0</v>
      </c>
      <c r="M4028" s="28">
        <v>219.95</v>
      </c>
      <c r="N4028" s="24"/>
    </row>
    <row r="4029" spans="2:14" hidden="1" x14ac:dyDescent="0.25">
      <c r="B4029" s="20">
        <v>34051122</v>
      </c>
      <c r="C4029" s="20"/>
      <c r="D4029" s="20"/>
      <c r="E4029" s="17" t="s">
        <v>12871</v>
      </c>
      <c r="F4029" s="21" t="s">
        <v>3153</v>
      </c>
      <c r="G4029" s="21" t="s">
        <v>205</v>
      </c>
      <c r="H4029" s="21" t="s">
        <v>206</v>
      </c>
      <c r="I4029" s="20">
        <v>251001417310</v>
      </c>
      <c r="J4029" s="20" t="s">
        <v>32175</v>
      </c>
      <c r="K4029" s="24">
        <v>43053</v>
      </c>
      <c r="L4029" s="19">
        <v>0</v>
      </c>
      <c r="M4029" s="28">
        <v>219.95</v>
      </c>
      <c r="N4029" s="24"/>
    </row>
    <row r="4030" spans="2:14" hidden="1" x14ac:dyDescent="0.25">
      <c r="B4030" s="20">
        <v>34051124</v>
      </c>
      <c r="C4030" s="20"/>
      <c r="D4030" s="20"/>
      <c r="E4030" s="17" t="s">
        <v>12873</v>
      </c>
      <c r="F4030" s="21" t="s">
        <v>3153</v>
      </c>
      <c r="G4030" s="21" t="s">
        <v>205</v>
      </c>
      <c r="H4030" s="21" t="s">
        <v>206</v>
      </c>
      <c r="I4030" s="20">
        <v>251001417311</v>
      </c>
      <c r="J4030" s="20" t="s">
        <v>32176</v>
      </c>
      <c r="K4030" s="24">
        <v>43053</v>
      </c>
      <c r="L4030" s="19">
        <v>0</v>
      </c>
      <c r="M4030" s="28">
        <v>219.95</v>
      </c>
      <c r="N4030" s="24"/>
    </row>
    <row r="4031" spans="2:14" hidden="1" x14ac:dyDescent="0.25">
      <c r="B4031" s="20">
        <v>34051126</v>
      </c>
      <c r="C4031" s="20"/>
      <c r="D4031" s="20"/>
      <c r="E4031" s="17" t="s">
        <v>12875</v>
      </c>
      <c r="F4031" s="21" t="s">
        <v>3153</v>
      </c>
      <c r="G4031" s="21" t="s">
        <v>205</v>
      </c>
      <c r="H4031" s="21" t="s">
        <v>206</v>
      </c>
      <c r="I4031" s="20">
        <v>251001417312</v>
      </c>
      <c r="J4031" s="20" t="s">
        <v>32177</v>
      </c>
      <c r="K4031" s="24">
        <v>43053</v>
      </c>
      <c r="L4031" s="19">
        <v>0</v>
      </c>
      <c r="M4031" s="28">
        <v>219.95</v>
      </c>
      <c r="N4031" s="24"/>
    </row>
    <row r="4032" spans="2:14" hidden="1" x14ac:dyDescent="0.25">
      <c r="B4032" s="20">
        <v>34051128</v>
      </c>
      <c r="C4032" s="20"/>
      <c r="D4032" s="20"/>
      <c r="E4032" s="17" t="s">
        <v>12877</v>
      </c>
      <c r="F4032" s="21" t="s">
        <v>3153</v>
      </c>
      <c r="G4032" s="21" t="s">
        <v>205</v>
      </c>
      <c r="H4032" s="21" t="s">
        <v>206</v>
      </c>
      <c r="I4032" s="20">
        <v>251001417313</v>
      </c>
      <c r="J4032" s="20" t="s">
        <v>32178</v>
      </c>
      <c r="K4032" s="24">
        <v>43053</v>
      </c>
      <c r="L4032" s="19">
        <v>0</v>
      </c>
      <c r="M4032" s="28">
        <v>219.95</v>
      </c>
      <c r="N4032" s="24"/>
    </row>
    <row r="4033" spans="2:14" hidden="1" x14ac:dyDescent="0.25">
      <c r="B4033" s="20">
        <v>34051130</v>
      </c>
      <c r="C4033" s="20"/>
      <c r="D4033" s="20"/>
      <c r="E4033" s="17" t="s">
        <v>12879</v>
      </c>
      <c r="F4033" s="21" t="s">
        <v>3153</v>
      </c>
      <c r="G4033" s="21" t="s">
        <v>205</v>
      </c>
      <c r="H4033" s="21" t="s">
        <v>206</v>
      </c>
      <c r="I4033" s="20">
        <v>251001417314</v>
      </c>
      <c r="J4033" s="20" t="s">
        <v>32179</v>
      </c>
      <c r="K4033" s="24">
        <v>43053</v>
      </c>
      <c r="L4033" s="19">
        <v>0</v>
      </c>
      <c r="M4033" s="28">
        <v>219.95</v>
      </c>
      <c r="N4033" s="24"/>
    </row>
    <row r="4034" spans="2:14" hidden="1" x14ac:dyDescent="0.25">
      <c r="B4034" s="20">
        <v>34051115</v>
      </c>
      <c r="C4034" s="20"/>
      <c r="D4034" s="20"/>
      <c r="E4034" s="17" t="s">
        <v>12881</v>
      </c>
      <c r="F4034" s="21" t="s">
        <v>3153</v>
      </c>
      <c r="G4034" s="21" t="s">
        <v>205</v>
      </c>
      <c r="H4034" s="21" t="s">
        <v>206</v>
      </c>
      <c r="I4034" s="20">
        <v>251001417365</v>
      </c>
      <c r="J4034" s="20" t="s">
        <v>32180</v>
      </c>
      <c r="K4034" s="24">
        <v>43053</v>
      </c>
      <c r="L4034" s="19">
        <v>0</v>
      </c>
      <c r="M4034" s="28">
        <v>219.95</v>
      </c>
      <c r="N4034" s="24"/>
    </row>
    <row r="4035" spans="2:14" hidden="1" x14ac:dyDescent="0.25">
      <c r="B4035" s="20">
        <v>34051117</v>
      </c>
      <c r="C4035" s="20"/>
      <c r="D4035" s="20"/>
      <c r="E4035" s="17" t="s">
        <v>12883</v>
      </c>
      <c r="F4035" s="21" t="s">
        <v>3153</v>
      </c>
      <c r="G4035" s="21" t="s">
        <v>205</v>
      </c>
      <c r="H4035" s="21" t="s">
        <v>206</v>
      </c>
      <c r="I4035" s="20">
        <v>251001417375</v>
      </c>
      <c r="J4035" s="20" t="s">
        <v>32181</v>
      </c>
      <c r="K4035" s="24">
        <v>43053</v>
      </c>
      <c r="L4035" s="19">
        <v>0</v>
      </c>
      <c r="M4035" s="28">
        <v>219.95</v>
      </c>
      <c r="N4035" s="24"/>
    </row>
    <row r="4036" spans="2:14" hidden="1" x14ac:dyDescent="0.25">
      <c r="B4036" s="20">
        <v>34051119</v>
      </c>
      <c r="C4036" s="20"/>
      <c r="D4036" s="20"/>
      <c r="E4036" s="17" t="s">
        <v>12885</v>
      </c>
      <c r="F4036" s="21" t="s">
        <v>3153</v>
      </c>
      <c r="G4036" s="21" t="s">
        <v>205</v>
      </c>
      <c r="H4036" s="21" t="s">
        <v>206</v>
      </c>
      <c r="I4036" s="20">
        <v>251001417385</v>
      </c>
      <c r="J4036" s="20" t="s">
        <v>32182</v>
      </c>
      <c r="K4036" s="24">
        <v>43053</v>
      </c>
      <c r="L4036" s="19">
        <v>0</v>
      </c>
      <c r="M4036" s="28">
        <v>219.95</v>
      </c>
      <c r="N4036" s="24"/>
    </row>
    <row r="4037" spans="2:14" hidden="1" x14ac:dyDescent="0.25">
      <c r="B4037" s="20">
        <v>34051121</v>
      </c>
      <c r="C4037" s="20"/>
      <c r="D4037" s="20"/>
      <c r="E4037" s="17" t="s">
        <v>12887</v>
      </c>
      <c r="F4037" s="21" t="s">
        <v>3153</v>
      </c>
      <c r="G4037" s="21" t="s">
        <v>205</v>
      </c>
      <c r="H4037" s="21" t="s">
        <v>206</v>
      </c>
      <c r="I4037" s="20">
        <v>251001417395</v>
      </c>
      <c r="J4037" s="20" t="s">
        <v>32183</v>
      </c>
      <c r="K4037" s="24">
        <v>43053</v>
      </c>
      <c r="L4037" s="19">
        <v>0</v>
      </c>
      <c r="M4037" s="28">
        <v>219.95</v>
      </c>
      <c r="N4037" s="24"/>
    </row>
    <row r="4038" spans="2:14" hidden="1" x14ac:dyDescent="0.25">
      <c r="B4038" s="20">
        <v>34051139</v>
      </c>
      <c r="C4038" s="20"/>
      <c r="D4038" s="20"/>
      <c r="E4038" s="17" t="s">
        <v>12905</v>
      </c>
      <c r="F4038" s="21" t="s">
        <v>3153</v>
      </c>
      <c r="G4038" s="21" t="s">
        <v>205</v>
      </c>
      <c r="H4038" s="21" t="s">
        <v>206</v>
      </c>
      <c r="I4038" s="20">
        <v>251001420210</v>
      </c>
      <c r="J4038" s="20" t="s">
        <v>32184</v>
      </c>
      <c r="K4038" s="24">
        <v>43053</v>
      </c>
      <c r="L4038" s="19">
        <v>0</v>
      </c>
      <c r="M4038" s="28">
        <v>219.95</v>
      </c>
      <c r="N4038" s="24"/>
    </row>
    <row r="4039" spans="2:14" hidden="1" x14ac:dyDescent="0.25">
      <c r="B4039" s="20">
        <v>34051141</v>
      </c>
      <c r="C4039" s="20"/>
      <c r="D4039" s="20"/>
      <c r="E4039" s="17" t="s">
        <v>12907</v>
      </c>
      <c r="F4039" s="21" t="s">
        <v>3153</v>
      </c>
      <c r="G4039" s="21" t="s">
        <v>205</v>
      </c>
      <c r="H4039" s="21" t="s">
        <v>206</v>
      </c>
      <c r="I4039" s="20">
        <v>251001420211</v>
      </c>
      <c r="J4039" s="20" t="s">
        <v>32185</v>
      </c>
      <c r="K4039" s="24">
        <v>43053</v>
      </c>
      <c r="L4039" s="19">
        <v>0</v>
      </c>
      <c r="M4039" s="28">
        <v>219.95</v>
      </c>
      <c r="N4039" s="24"/>
    </row>
    <row r="4040" spans="2:14" hidden="1" x14ac:dyDescent="0.25">
      <c r="B4040" s="20">
        <v>34051143</v>
      </c>
      <c r="C4040" s="20"/>
      <c r="D4040" s="20"/>
      <c r="E4040" s="17" t="s">
        <v>12909</v>
      </c>
      <c r="F4040" s="21" t="s">
        <v>3153</v>
      </c>
      <c r="G4040" s="21" t="s">
        <v>205</v>
      </c>
      <c r="H4040" s="21" t="s">
        <v>206</v>
      </c>
      <c r="I4040" s="20">
        <v>251001420212</v>
      </c>
      <c r="J4040" s="20" t="s">
        <v>32186</v>
      </c>
      <c r="K4040" s="24">
        <v>43053</v>
      </c>
      <c r="L4040" s="19">
        <v>0</v>
      </c>
      <c r="M4040" s="28">
        <v>219.95</v>
      </c>
      <c r="N4040" s="24"/>
    </row>
    <row r="4041" spans="2:14" hidden="1" x14ac:dyDescent="0.25">
      <c r="B4041" s="20">
        <v>34051145</v>
      </c>
      <c r="C4041" s="20"/>
      <c r="D4041" s="20"/>
      <c r="E4041" s="17" t="s">
        <v>12911</v>
      </c>
      <c r="F4041" s="21" t="s">
        <v>3153</v>
      </c>
      <c r="G4041" s="21" t="s">
        <v>205</v>
      </c>
      <c r="H4041" s="21" t="s">
        <v>206</v>
      </c>
      <c r="I4041" s="20">
        <v>251001420213</v>
      </c>
      <c r="J4041" s="20" t="s">
        <v>32187</v>
      </c>
      <c r="K4041" s="24">
        <v>43053</v>
      </c>
      <c r="L4041" s="19">
        <v>0</v>
      </c>
      <c r="M4041" s="28">
        <v>219.95</v>
      </c>
      <c r="N4041" s="24"/>
    </row>
    <row r="4042" spans="2:14" hidden="1" x14ac:dyDescent="0.25">
      <c r="B4042" s="20">
        <v>34051132</v>
      </c>
      <c r="C4042" s="20"/>
      <c r="D4042" s="20"/>
      <c r="E4042" s="17" t="s">
        <v>12915</v>
      </c>
      <c r="F4042" s="21" t="s">
        <v>3153</v>
      </c>
      <c r="G4042" s="21" t="s">
        <v>205</v>
      </c>
      <c r="H4042" s="21" t="s">
        <v>206</v>
      </c>
      <c r="I4042" s="20">
        <v>251001420265</v>
      </c>
      <c r="J4042" s="20" t="s">
        <v>32188</v>
      </c>
      <c r="K4042" s="24">
        <v>43053</v>
      </c>
      <c r="L4042" s="19">
        <v>0</v>
      </c>
      <c r="M4042" s="28">
        <v>219.95</v>
      </c>
      <c r="N4042" s="24"/>
    </row>
    <row r="4043" spans="2:14" hidden="1" x14ac:dyDescent="0.25">
      <c r="B4043" s="20">
        <v>34051134</v>
      </c>
      <c r="C4043" s="20"/>
      <c r="D4043" s="20"/>
      <c r="E4043" s="17" t="s">
        <v>12917</v>
      </c>
      <c r="F4043" s="21" t="s">
        <v>3153</v>
      </c>
      <c r="G4043" s="21" t="s">
        <v>205</v>
      </c>
      <c r="H4043" s="21" t="s">
        <v>206</v>
      </c>
      <c r="I4043" s="20">
        <v>251001420275</v>
      </c>
      <c r="J4043" s="20" t="s">
        <v>32189</v>
      </c>
      <c r="K4043" s="24">
        <v>43053</v>
      </c>
      <c r="L4043" s="19">
        <v>0</v>
      </c>
      <c r="M4043" s="28">
        <v>219.95</v>
      </c>
      <c r="N4043" s="24"/>
    </row>
    <row r="4044" spans="2:14" hidden="1" x14ac:dyDescent="0.25">
      <c r="B4044" s="20">
        <v>34051136</v>
      </c>
      <c r="C4044" s="20"/>
      <c r="D4044" s="20"/>
      <c r="E4044" s="17" t="s">
        <v>12919</v>
      </c>
      <c r="F4044" s="21" t="s">
        <v>3153</v>
      </c>
      <c r="G4044" s="21" t="s">
        <v>205</v>
      </c>
      <c r="H4044" s="21" t="s">
        <v>206</v>
      </c>
      <c r="I4044" s="20">
        <v>251001420285</v>
      </c>
      <c r="J4044" s="20" t="s">
        <v>32190</v>
      </c>
      <c r="K4044" s="24">
        <v>43053</v>
      </c>
      <c r="L4044" s="19">
        <v>0</v>
      </c>
      <c r="M4044" s="28">
        <v>219.95</v>
      </c>
      <c r="N4044" s="24"/>
    </row>
    <row r="4045" spans="2:14" hidden="1" x14ac:dyDescent="0.25">
      <c r="B4045" s="20">
        <v>34051138</v>
      </c>
      <c r="C4045" s="20"/>
      <c r="D4045" s="20"/>
      <c r="E4045" s="17" t="s">
        <v>12921</v>
      </c>
      <c r="F4045" s="21" t="s">
        <v>3153</v>
      </c>
      <c r="G4045" s="21" t="s">
        <v>205</v>
      </c>
      <c r="H4045" s="21" t="s">
        <v>206</v>
      </c>
      <c r="I4045" s="20">
        <v>251001420295</v>
      </c>
      <c r="J4045" s="20" t="s">
        <v>32191</v>
      </c>
      <c r="K4045" s="24">
        <v>43053</v>
      </c>
      <c r="L4045" s="19">
        <v>0</v>
      </c>
      <c r="M4045" s="28">
        <v>219.95</v>
      </c>
      <c r="N4045" s="24"/>
    </row>
    <row r="4046" spans="2:14" hidden="1" x14ac:dyDescent="0.25">
      <c r="B4046" s="20">
        <v>34050761</v>
      </c>
      <c r="C4046" s="20"/>
      <c r="D4046" s="20"/>
      <c r="E4046" s="17" t="s">
        <v>12940</v>
      </c>
      <c r="F4046" s="21" t="s">
        <v>3153</v>
      </c>
      <c r="G4046" s="21" t="s">
        <v>205</v>
      </c>
      <c r="H4046" s="21" t="s">
        <v>206</v>
      </c>
      <c r="I4046" s="20">
        <v>251021410105</v>
      </c>
      <c r="J4046" s="20" t="s">
        <v>32200</v>
      </c>
      <c r="K4046" s="24">
        <v>43053</v>
      </c>
      <c r="L4046" s="19">
        <v>0</v>
      </c>
      <c r="M4046" s="28">
        <v>149.94999999999999</v>
      </c>
      <c r="N4046" s="24"/>
    </row>
    <row r="4047" spans="2:14" hidden="1" x14ac:dyDescent="0.25">
      <c r="B4047" s="20">
        <v>34050763</v>
      </c>
      <c r="C4047" s="20"/>
      <c r="D4047" s="20"/>
      <c r="E4047" s="17" t="s">
        <v>12942</v>
      </c>
      <c r="F4047" s="21" t="s">
        <v>3153</v>
      </c>
      <c r="G4047" s="21" t="s">
        <v>205</v>
      </c>
      <c r="H4047" s="21" t="s">
        <v>206</v>
      </c>
      <c r="I4047" s="20">
        <v>251021410115</v>
      </c>
      <c r="J4047" s="20" t="s">
        <v>32201</v>
      </c>
      <c r="K4047" s="24">
        <v>43053</v>
      </c>
      <c r="L4047" s="19">
        <v>0</v>
      </c>
      <c r="M4047" s="28">
        <v>149.94999999999999</v>
      </c>
      <c r="N4047" s="24"/>
    </row>
    <row r="4048" spans="2:14" hidden="1" x14ac:dyDescent="0.25">
      <c r="B4048" s="20">
        <v>34050765</v>
      </c>
      <c r="C4048" s="20"/>
      <c r="D4048" s="20"/>
      <c r="E4048" s="17" t="s">
        <v>12944</v>
      </c>
      <c r="F4048" s="21" t="s">
        <v>3153</v>
      </c>
      <c r="G4048" s="21" t="s">
        <v>205</v>
      </c>
      <c r="H4048" s="21" t="s">
        <v>206</v>
      </c>
      <c r="I4048" s="20">
        <v>251021410125</v>
      </c>
      <c r="J4048" s="20" t="s">
        <v>32202</v>
      </c>
      <c r="K4048" s="24">
        <v>43053</v>
      </c>
      <c r="L4048" s="19">
        <v>0</v>
      </c>
      <c r="M4048" s="28">
        <v>149.94999999999999</v>
      </c>
      <c r="N4048" s="24"/>
    </row>
    <row r="4049" spans="2:14" hidden="1" x14ac:dyDescent="0.25">
      <c r="B4049" s="20">
        <v>34050767</v>
      </c>
      <c r="C4049" s="20"/>
      <c r="D4049" s="20"/>
      <c r="E4049" s="17" t="s">
        <v>12946</v>
      </c>
      <c r="F4049" s="21" t="s">
        <v>3153</v>
      </c>
      <c r="G4049" s="21" t="s">
        <v>205</v>
      </c>
      <c r="H4049" s="21" t="s">
        <v>206</v>
      </c>
      <c r="I4049" s="20">
        <v>251021410135</v>
      </c>
      <c r="J4049" s="20" t="s">
        <v>32203</v>
      </c>
      <c r="K4049" s="24">
        <v>43053</v>
      </c>
      <c r="L4049" s="19">
        <v>0</v>
      </c>
      <c r="M4049" s="28">
        <v>149.94999999999999</v>
      </c>
      <c r="N4049" s="24"/>
    </row>
    <row r="4050" spans="2:14" hidden="1" x14ac:dyDescent="0.25">
      <c r="B4050" s="20">
        <v>34050777</v>
      </c>
      <c r="C4050" s="20"/>
      <c r="D4050" s="20"/>
      <c r="E4050" s="17" t="s">
        <v>12956</v>
      </c>
      <c r="F4050" s="21" t="s">
        <v>3153</v>
      </c>
      <c r="G4050" s="21" t="s">
        <v>205</v>
      </c>
      <c r="H4050" s="21" t="s">
        <v>206</v>
      </c>
      <c r="I4050" s="20">
        <v>251021410610</v>
      </c>
      <c r="J4050" s="20" t="s">
        <v>32204</v>
      </c>
      <c r="K4050" s="24">
        <v>43053</v>
      </c>
      <c r="L4050" s="19">
        <v>0</v>
      </c>
      <c r="M4050" s="28">
        <v>149.94999999999999</v>
      </c>
      <c r="N4050" s="24"/>
    </row>
    <row r="4051" spans="2:14" hidden="1" x14ac:dyDescent="0.25">
      <c r="B4051" s="20">
        <v>34050779</v>
      </c>
      <c r="C4051" s="20"/>
      <c r="D4051" s="20"/>
      <c r="E4051" s="17" t="s">
        <v>12958</v>
      </c>
      <c r="F4051" s="21" t="s">
        <v>3153</v>
      </c>
      <c r="G4051" s="21" t="s">
        <v>205</v>
      </c>
      <c r="H4051" s="21" t="s">
        <v>206</v>
      </c>
      <c r="I4051" s="20">
        <v>251021410611</v>
      </c>
      <c r="J4051" s="20" t="s">
        <v>32205</v>
      </c>
      <c r="K4051" s="24">
        <v>43053</v>
      </c>
      <c r="L4051" s="19">
        <v>0</v>
      </c>
      <c r="M4051" s="28">
        <v>149.94999999999999</v>
      </c>
      <c r="N4051" s="24"/>
    </row>
    <row r="4052" spans="2:14" hidden="1" x14ac:dyDescent="0.25">
      <c r="B4052" s="20">
        <v>34050781</v>
      </c>
      <c r="C4052" s="20"/>
      <c r="D4052" s="20"/>
      <c r="E4052" s="17" t="s">
        <v>12960</v>
      </c>
      <c r="F4052" s="21" t="s">
        <v>3153</v>
      </c>
      <c r="G4052" s="21" t="s">
        <v>205</v>
      </c>
      <c r="H4052" s="21" t="s">
        <v>206</v>
      </c>
      <c r="I4052" s="20">
        <v>251021410612</v>
      </c>
      <c r="J4052" s="20" t="s">
        <v>32206</v>
      </c>
      <c r="K4052" s="24">
        <v>43053</v>
      </c>
      <c r="L4052" s="19">
        <v>0</v>
      </c>
      <c r="M4052" s="28">
        <v>149.94999999999999</v>
      </c>
      <c r="N4052" s="24"/>
    </row>
    <row r="4053" spans="2:14" hidden="1" x14ac:dyDescent="0.25">
      <c r="B4053" s="20">
        <v>34050783</v>
      </c>
      <c r="C4053" s="20"/>
      <c r="D4053" s="20"/>
      <c r="E4053" s="17" t="s">
        <v>12962</v>
      </c>
      <c r="F4053" s="21" t="s">
        <v>3153</v>
      </c>
      <c r="G4053" s="21" t="s">
        <v>205</v>
      </c>
      <c r="H4053" s="21" t="s">
        <v>206</v>
      </c>
      <c r="I4053" s="20">
        <v>251021410613</v>
      </c>
      <c r="J4053" s="20" t="s">
        <v>32207</v>
      </c>
      <c r="K4053" s="24">
        <v>43053</v>
      </c>
      <c r="L4053" s="19">
        <v>0</v>
      </c>
      <c r="M4053" s="28">
        <v>149.94999999999999</v>
      </c>
      <c r="N4053" s="24"/>
    </row>
    <row r="4054" spans="2:14" hidden="1" x14ac:dyDescent="0.25">
      <c r="B4054" s="20">
        <v>34050785</v>
      </c>
      <c r="C4054" s="20"/>
      <c r="D4054" s="20"/>
      <c r="E4054" s="17" t="s">
        <v>12964</v>
      </c>
      <c r="F4054" s="21" t="s">
        <v>3153</v>
      </c>
      <c r="G4054" s="21" t="s">
        <v>205</v>
      </c>
      <c r="H4054" s="21" t="s">
        <v>206</v>
      </c>
      <c r="I4054" s="20">
        <v>251021410614</v>
      </c>
      <c r="J4054" s="20" t="s">
        <v>32208</v>
      </c>
      <c r="K4054" s="24">
        <v>43053</v>
      </c>
      <c r="L4054" s="19">
        <v>0</v>
      </c>
      <c r="M4054" s="28">
        <v>149.94999999999999</v>
      </c>
      <c r="N4054" s="24"/>
    </row>
    <row r="4055" spans="2:14" hidden="1" x14ac:dyDescent="0.25">
      <c r="B4055" s="20">
        <v>34050770</v>
      </c>
      <c r="C4055" s="20"/>
      <c r="D4055" s="20"/>
      <c r="E4055" s="17" t="s">
        <v>12966</v>
      </c>
      <c r="F4055" s="21" t="s">
        <v>3153</v>
      </c>
      <c r="G4055" s="21" t="s">
        <v>205</v>
      </c>
      <c r="H4055" s="21" t="s">
        <v>206</v>
      </c>
      <c r="I4055" s="20">
        <v>251021410665</v>
      </c>
      <c r="J4055" s="20" t="s">
        <v>32209</v>
      </c>
      <c r="K4055" s="24">
        <v>43053</v>
      </c>
      <c r="L4055" s="19">
        <v>0</v>
      </c>
      <c r="M4055" s="28">
        <v>149.94999999999999</v>
      </c>
      <c r="N4055" s="24"/>
    </row>
    <row r="4056" spans="2:14" hidden="1" x14ac:dyDescent="0.25">
      <c r="B4056" s="20">
        <v>34050772</v>
      </c>
      <c r="C4056" s="20"/>
      <c r="D4056" s="20"/>
      <c r="E4056" s="17" t="s">
        <v>12968</v>
      </c>
      <c r="F4056" s="21" t="s">
        <v>3153</v>
      </c>
      <c r="G4056" s="21" t="s">
        <v>205</v>
      </c>
      <c r="H4056" s="21" t="s">
        <v>206</v>
      </c>
      <c r="I4056" s="20">
        <v>251021410675</v>
      </c>
      <c r="J4056" s="20" t="s">
        <v>32210</v>
      </c>
      <c r="K4056" s="24">
        <v>43053</v>
      </c>
      <c r="L4056" s="19">
        <v>0</v>
      </c>
      <c r="M4056" s="28">
        <v>149.94999999999999</v>
      </c>
      <c r="N4056" s="24"/>
    </row>
    <row r="4057" spans="2:14" hidden="1" x14ac:dyDescent="0.25">
      <c r="B4057" s="20">
        <v>34050774</v>
      </c>
      <c r="C4057" s="20"/>
      <c r="D4057" s="20"/>
      <c r="E4057" s="17" t="s">
        <v>12970</v>
      </c>
      <c r="F4057" s="21" t="s">
        <v>3153</v>
      </c>
      <c r="G4057" s="21" t="s">
        <v>205</v>
      </c>
      <c r="H4057" s="21" t="s">
        <v>206</v>
      </c>
      <c r="I4057" s="20">
        <v>251021410685</v>
      </c>
      <c r="J4057" s="20" t="s">
        <v>32211</v>
      </c>
      <c r="K4057" s="24">
        <v>43053</v>
      </c>
      <c r="L4057" s="19">
        <v>0</v>
      </c>
      <c r="M4057" s="28">
        <v>149.94999999999999</v>
      </c>
      <c r="N4057" s="24"/>
    </row>
    <row r="4058" spans="2:14" hidden="1" x14ac:dyDescent="0.25">
      <c r="B4058" s="20">
        <v>34050776</v>
      </c>
      <c r="C4058" s="20"/>
      <c r="D4058" s="20"/>
      <c r="E4058" s="17" t="s">
        <v>12972</v>
      </c>
      <c r="F4058" s="21" t="s">
        <v>3153</v>
      </c>
      <c r="G4058" s="21" t="s">
        <v>205</v>
      </c>
      <c r="H4058" s="21" t="s">
        <v>206</v>
      </c>
      <c r="I4058" s="20">
        <v>251021410695</v>
      </c>
      <c r="J4058" s="20" t="s">
        <v>32212</v>
      </c>
      <c r="K4058" s="24">
        <v>43053</v>
      </c>
      <c r="L4058" s="19">
        <v>0</v>
      </c>
      <c r="M4058" s="28">
        <v>149.94999999999999</v>
      </c>
      <c r="N4058" s="24"/>
    </row>
    <row r="4059" spans="2:14" hidden="1" x14ac:dyDescent="0.25">
      <c r="B4059" s="20">
        <v>34051157</v>
      </c>
      <c r="C4059" s="20"/>
      <c r="D4059" s="20"/>
      <c r="E4059" s="17" t="s">
        <v>12974</v>
      </c>
      <c r="F4059" s="21" t="s">
        <v>3153</v>
      </c>
      <c r="G4059" s="21" t="s">
        <v>205</v>
      </c>
      <c r="H4059" s="21" t="s">
        <v>206</v>
      </c>
      <c r="I4059" s="20">
        <v>251021412105</v>
      </c>
      <c r="J4059" s="20" t="s">
        <v>32213</v>
      </c>
      <c r="K4059" s="24">
        <v>43053</v>
      </c>
      <c r="L4059" s="19">
        <v>0</v>
      </c>
      <c r="M4059" s="28">
        <v>149.94999999999999</v>
      </c>
      <c r="N4059" s="24"/>
    </row>
    <row r="4060" spans="2:14" hidden="1" x14ac:dyDescent="0.25">
      <c r="B4060" s="20">
        <v>34051159</v>
      </c>
      <c r="C4060" s="20"/>
      <c r="D4060" s="20"/>
      <c r="E4060" s="17" t="s">
        <v>12976</v>
      </c>
      <c r="F4060" s="21" t="s">
        <v>3153</v>
      </c>
      <c r="G4060" s="21" t="s">
        <v>205</v>
      </c>
      <c r="H4060" s="21" t="s">
        <v>206</v>
      </c>
      <c r="I4060" s="20">
        <v>251021412115</v>
      </c>
      <c r="J4060" s="20" t="s">
        <v>32214</v>
      </c>
      <c r="K4060" s="24">
        <v>43053</v>
      </c>
      <c r="L4060" s="19">
        <v>0</v>
      </c>
      <c r="M4060" s="28">
        <v>149.94999999999999</v>
      </c>
      <c r="N4060" s="24"/>
    </row>
    <row r="4061" spans="2:14" hidden="1" x14ac:dyDescent="0.25">
      <c r="B4061" s="20">
        <v>34051161</v>
      </c>
      <c r="C4061" s="20"/>
      <c r="D4061" s="20"/>
      <c r="E4061" s="17" t="s">
        <v>12978</v>
      </c>
      <c r="F4061" s="21" t="s">
        <v>3153</v>
      </c>
      <c r="G4061" s="21" t="s">
        <v>205</v>
      </c>
      <c r="H4061" s="21" t="s">
        <v>206</v>
      </c>
      <c r="I4061" s="20">
        <v>251021412125</v>
      </c>
      <c r="J4061" s="20" t="s">
        <v>32215</v>
      </c>
      <c r="K4061" s="24">
        <v>43053</v>
      </c>
      <c r="L4061" s="19">
        <v>0</v>
      </c>
      <c r="M4061" s="28">
        <v>149.94999999999999</v>
      </c>
      <c r="N4061" s="24"/>
    </row>
    <row r="4062" spans="2:14" hidden="1" x14ac:dyDescent="0.25">
      <c r="B4062" s="20">
        <v>34051163</v>
      </c>
      <c r="C4062" s="20"/>
      <c r="D4062" s="20"/>
      <c r="E4062" s="17" t="s">
        <v>12980</v>
      </c>
      <c r="F4062" s="21" t="s">
        <v>3153</v>
      </c>
      <c r="G4062" s="21" t="s">
        <v>205</v>
      </c>
      <c r="H4062" s="21" t="s">
        <v>206</v>
      </c>
      <c r="I4062" s="20">
        <v>251021412135</v>
      </c>
      <c r="J4062" s="20" t="s">
        <v>32216</v>
      </c>
      <c r="K4062" s="24">
        <v>43053</v>
      </c>
      <c r="L4062" s="19">
        <v>0</v>
      </c>
      <c r="M4062" s="28">
        <v>149.94999999999999</v>
      </c>
      <c r="N4062" s="24"/>
    </row>
    <row r="4063" spans="2:14" hidden="1" x14ac:dyDescent="0.25">
      <c r="B4063" s="20">
        <v>34050794</v>
      </c>
      <c r="C4063" s="20"/>
      <c r="D4063" s="20"/>
      <c r="E4063" s="17" t="s">
        <v>12990</v>
      </c>
      <c r="F4063" s="21" t="s">
        <v>3153</v>
      </c>
      <c r="G4063" s="21" t="s">
        <v>205</v>
      </c>
      <c r="H4063" s="21" t="s">
        <v>206</v>
      </c>
      <c r="I4063" s="20">
        <v>251021412310</v>
      </c>
      <c r="J4063" s="20" t="s">
        <v>32217</v>
      </c>
      <c r="K4063" s="24">
        <v>43053</v>
      </c>
      <c r="L4063" s="19">
        <v>0</v>
      </c>
      <c r="M4063" s="28">
        <v>149.94999999999999</v>
      </c>
      <c r="N4063" s="24"/>
    </row>
    <row r="4064" spans="2:14" hidden="1" x14ac:dyDescent="0.25">
      <c r="B4064" s="20">
        <v>34050796</v>
      </c>
      <c r="C4064" s="20"/>
      <c r="D4064" s="20"/>
      <c r="E4064" s="17" t="s">
        <v>12992</v>
      </c>
      <c r="F4064" s="21" t="s">
        <v>3153</v>
      </c>
      <c r="G4064" s="21" t="s">
        <v>205</v>
      </c>
      <c r="H4064" s="21" t="s">
        <v>206</v>
      </c>
      <c r="I4064" s="20">
        <v>251021412311</v>
      </c>
      <c r="J4064" s="20" t="s">
        <v>32218</v>
      </c>
      <c r="K4064" s="24">
        <v>43053</v>
      </c>
      <c r="L4064" s="19">
        <v>0</v>
      </c>
      <c r="M4064" s="28">
        <v>149.94999999999999</v>
      </c>
      <c r="N4064" s="24"/>
    </row>
    <row r="4065" spans="2:14" hidden="1" x14ac:dyDescent="0.25">
      <c r="B4065" s="20">
        <v>34050798</v>
      </c>
      <c r="C4065" s="20"/>
      <c r="D4065" s="20"/>
      <c r="E4065" s="17" t="s">
        <v>12994</v>
      </c>
      <c r="F4065" s="21" t="s">
        <v>3153</v>
      </c>
      <c r="G4065" s="21" t="s">
        <v>205</v>
      </c>
      <c r="H4065" s="21" t="s">
        <v>206</v>
      </c>
      <c r="I4065" s="20">
        <v>251021412312</v>
      </c>
      <c r="J4065" s="20" t="s">
        <v>32219</v>
      </c>
      <c r="K4065" s="24">
        <v>43053</v>
      </c>
      <c r="L4065" s="19">
        <v>0</v>
      </c>
      <c r="M4065" s="28">
        <v>149.94999999999999</v>
      </c>
      <c r="N4065" s="24"/>
    </row>
    <row r="4066" spans="2:14" hidden="1" x14ac:dyDescent="0.25">
      <c r="B4066" s="20">
        <v>34050800</v>
      </c>
      <c r="C4066" s="20"/>
      <c r="D4066" s="20"/>
      <c r="E4066" s="17" t="s">
        <v>12996</v>
      </c>
      <c r="F4066" s="21" t="s">
        <v>3153</v>
      </c>
      <c r="G4066" s="21" t="s">
        <v>205</v>
      </c>
      <c r="H4066" s="21" t="s">
        <v>206</v>
      </c>
      <c r="I4066" s="20">
        <v>251021412313</v>
      </c>
      <c r="J4066" s="20" t="s">
        <v>32220</v>
      </c>
      <c r="K4066" s="24">
        <v>43053</v>
      </c>
      <c r="L4066" s="19">
        <v>0</v>
      </c>
      <c r="M4066" s="28">
        <v>149.94999999999999</v>
      </c>
      <c r="N4066" s="24"/>
    </row>
    <row r="4067" spans="2:14" hidden="1" x14ac:dyDescent="0.25">
      <c r="B4067" s="20">
        <v>34050802</v>
      </c>
      <c r="C4067" s="20"/>
      <c r="D4067" s="20"/>
      <c r="E4067" s="17" t="s">
        <v>12998</v>
      </c>
      <c r="F4067" s="21" t="s">
        <v>3153</v>
      </c>
      <c r="G4067" s="21" t="s">
        <v>205</v>
      </c>
      <c r="H4067" s="21" t="s">
        <v>206</v>
      </c>
      <c r="I4067" s="20">
        <v>251021412314</v>
      </c>
      <c r="J4067" s="20" t="s">
        <v>32221</v>
      </c>
      <c r="K4067" s="24">
        <v>43053</v>
      </c>
      <c r="L4067" s="19">
        <v>0</v>
      </c>
      <c r="M4067" s="28">
        <v>149.94999999999999</v>
      </c>
      <c r="N4067" s="24"/>
    </row>
    <row r="4068" spans="2:14" hidden="1" x14ac:dyDescent="0.25">
      <c r="B4068" s="20">
        <v>34051165</v>
      </c>
      <c r="C4068" s="20"/>
      <c r="D4068" s="20"/>
      <c r="E4068" s="17" t="s">
        <v>12931</v>
      </c>
      <c r="F4068" s="21" t="s">
        <v>3153</v>
      </c>
      <c r="G4068" s="21" t="s">
        <v>205</v>
      </c>
      <c r="H4068" s="21" t="s">
        <v>206</v>
      </c>
      <c r="I4068" s="20">
        <v>251021412356</v>
      </c>
      <c r="J4068" s="20" t="s">
        <v>32222</v>
      </c>
      <c r="K4068" s="24">
        <v>43053</v>
      </c>
      <c r="L4068" s="19">
        <v>0</v>
      </c>
      <c r="M4068" s="28">
        <v>149.94999999999999</v>
      </c>
      <c r="N4068" s="24"/>
    </row>
    <row r="4069" spans="2:14" hidden="1" x14ac:dyDescent="0.25">
      <c r="B4069" s="20">
        <v>34051167</v>
      </c>
      <c r="C4069" s="20"/>
      <c r="D4069" s="20"/>
      <c r="E4069" s="17" t="s">
        <v>12933</v>
      </c>
      <c r="F4069" s="21" t="s">
        <v>3153</v>
      </c>
      <c r="G4069" s="21" t="s">
        <v>205</v>
      </c>
      <c r="H4069" s="21" t="s">
        <v>206</v>
      </c>
      <c r="I4069" s="20">
        <v>251021412357</v>
      </c>
      <c r="J4069" s="20" t="s">
        <v>32223</v>
      </c>
      <c r="K4069" s="24">
        <v>43053</v>
      </c>
      <c r="L4069" s="19">
        <v>0</v>
      </c>
      <c r="M4069" s="28">
        <v>149.94999999999999</v>
      </c>
      <c r="N4069" s="24"/>
    </row>
    <row r="4070" spans="2:14" hidden="1" x14ac:dyDescent="0.25">
      <c r="B4070" s="20">
        <v>34051169</v>
      </c>
      <c r="C4070" s="20"/>
      <c r="D4070" s="20"/>
      <c r="E4070" s="17" t="s">
        <v>12935</v>
      </c>
      <c r="F4070" s="21" t="s">
        <v>3153</v>
      </c>
      <c r="G4070" s="21" t="s">
        <v>205</v>
      </c>
      <c r="H4070" s="21" t="s">
        <v>206</v>
      </c>
      <c r="I4070" s="20">
        <v>251021412358</v>
      </c>
      <c r="J4070" s="20" t="s">
        <v>32224</v>
      </c>
      <c r="K4070" s="24">
        <v>43053</v>
      </c>
      <c r="L4070" s="19">
        <v>0</v>
      </c>
      <c r="M4070" s="28">
        <v>149.94999999999999</v>
      </c>
      <c r="N4070" s="24"/>
    </row>
    <row r="4071" spans="2:14" hidden="1" x14ac:dyDescent="0.25">
      <c r="B4071" s="20">
        <v>34051171</v>
      </c>
      <c r="C4071" s="20"/>
      <c r="D4071" s="20"/>
      <c r="E4071" s="17" t="s">
        <v>12937</v>
      </c>
      <c r="F4071" s="21" t="s">
        <v>3153</v>
      </c>
      <c r="G4071" s="21" t="s">
        <v>205</v>
      </c>
      <c r="H4071" s="21" t="s">
        <v>206</v>
      </c>
      <c r="I4071" s="20">
        <v>251021412359</v>
      </c>
      <c r="J4071" s="20" t="s">
        <v>32225</v>
      </c>
      <c r="K4071" s="24">
        <v>43053</v>
      </c>
      <c r="L4071" s="19">
        <v>0</v>
      </c>
      <c r="M4071" s="28">
        <v>149.94999999999999</v>
      </c>
      <c r="N4071" s="24"/>
    </row>
    <row r="4072" spans="2:14" hidden="1" x14ac:dyDescent="0.25">
      <c r="B4072" s="20">
        <v>34050787</v>
      </c>
      <c r="C4072" s="20"/>
      <c r="D4072" s="20"/>
      <c r="E4072" s="17" t="s">
        <v>13000</v>
      </c>
      <c r="F4072" s="21" t="s">
        <v>3153</v>
      </c>
      <c r="G4072" s="21" t="s">
        <v>205</v>
      </c>
      <c r="H4072" s="21" t="s">
        <v>206</v>
      </c>
      <c r="I4072" s="20">
        <v>251021412365</v>
      </c>
      <c r="J4072" s="20" t="s">
        <v>32226</v>
      </c>
      <c r="K4072" s="24">
        <v>43053</v>
      </c>
      <c r="L4072" s="19">
        <v>0</v>
      </c>
      <c r="M4072" s="28">
        <v>149.94999999999999</v>
      </c>
      <c r="N4072" s="24"/>
    </row>
    <row r="4073" spans="2:14" hidden="1" x14ac:dyDescent="0.25">
      <c r="B4073" s="20">
        <v>34050789</v>
      </c>
      <c r="C4073" s="20"/>
      <c r="D4073" s="20"/>
      <c r="E4073" s="17" t="s">
        <v>13002</v>
      </c>
      <c r="F4073" s="21" t="s">
        <v>3153</v>
      </c>
      <c r="G4073" s="21" t="s">
        <v>205</v>
      </c>
      <c r="H4073" s="21" t="s">
        <v>206</v>
      </c>
      <c r="I4073" s="20">
        <v>251021412375</v>
      </c>
      <c r="J4073" s="20" t="s">
        <v>32227</v>
      </c>
      <c r="K4073" s="24">
        <v>43053</v>
      </c>
      <c r="L4073" s="19">
        <v>0</v>
      </c>
      <c r="M4073" s="28">
        <v>149.94999999999999</v>
      </c>
      <c r="N4073" s="24"/>
    </row>
    <row r="4074" spans="2:14" hidden="1" x14ac:dyDescent="0.25">
      <c r="B4074" s="20">
        <v>34050791</v>
      </c>
      <c r="C4074" s="20"/>
      <c r="D4074" s="20"/>
      <c r="E4074" s="17" t="s">
        <v>13004</v>
      </c>
      <c r="F4074" s="21" t="s">
        <v>3153</v>
      </c>
      <c r="G4074" s="21" t="s">
        <v>205</v>
      </c>
      <c r="H4074" s="21" t="s">
        <v>206</v>
      </c>
      <c r="I4074" s="20">
        <v>251021412385</v>
      </c>
      <c r="J4074" s="20" t="s">
        <v>32228</v>
      </c>
      <c r="K4074" s="24">
        <v>43053</v>
      </c>
      <c r="L4074" s="19">
        <v>0</v>
      </c>
      <c r="M4074" s="28">
        <v>149.94999999999999</v>
      </c>
      <c r="N4074" s="24"/>
    </row>
    <row r="4075" spans="2:14" hidden="1" x14ac:dyDescent="0.25">
      <c r="B4075" s="20">
        <v>34050793</v>
      </c>
      <c r="C4075" s="20"/>
      <c r="D4075" s="20"/>
      <c r="E4075" s="17" t="s">
        <v>13006</v>
      </c>
      <c r="F4075" s="21" t="s">
        <v>3153</v>
      </c>
      <c r="G4075" s="21" t="s">
        <v>205</v>
      </c>
      <c r="H4075" s="21" t="s">
        <v>206</v>
      </c>
      <c r="I4075" s="20">
        <v>251021412395</v>
      </c>
      <c r="J4075" s="20" t="s">
        <v>32229</v>
      </c>
      <c r="K4075" s="24">
        <v>43053</v>
      </c>
      <c r="L4075" s="19">
        <v>0</v>
      </c>
      <c r="M4075" s="28">
        <v>149.94999999999999</v>
      </c>
      <c r="N4075" s="24"/>
    </row>
    <row r="4076" spans="2:14" hidden="1" x14ac:dyDescent="0.25">
      <c r="B4076" s="20">
        <v>34050812</v>
      </c>
      <c r="C4076" s="20"/>
      <c r="D4076" s="20"/>
      <c r="E4076" s="17" t="s">
        <v>13025</v>
      </c>
      <c r="F4076" s="21" t="s">
        <v>3153</v>
      </c>
      <c r="G4076" s="21" t="s">
        <v>205</v>
      </c>
      <c r="H4076" s="21" t="s">
        <v>206</v>
      </c>
      <c r="I4076" s="20">
        <v>251031410105</v>
      </c>
      <c r="J4076" s="20" t="s">
        <v>32230</v>
      </c>
      <c r="K4076" s="24">
        <v>43053</v>
      </c>
      <c r="L4076" s="19">
        <v>0</v>
      </c>
      <c r="M4076" s="28">
        <v>149.94999999999999</v>
      </c>
      <c r="N4076" s="24"/>
    </row>
    <row r="4077" spans="2:14" hidden="1" x14ac:dyDescent="0.25">
      <c r="B4077" s="20">
        <v>34050814</v>
      </c>
      <c r="C4077" s="20"/>
      <c r="D4077" s="20"/>
      <c r="E4077" s="17" t="s">
        <v>13027</v>
      </c>
      <c r="F4077" s="21" t="s">
        <v>3153</v>
      </c>
      <c r="G4077" s="21" t="s">
        <v>205</v>
      </c>
      <c r="H4077" s="21" t="s">
        <v>206</v>
      </c>
      <c r="I4077" s="20">
        <v>251031410115</v>
      </c>
      <c r="J4077" s="20" t="s">
        <v>32231</v>
      </c>
      <c r="K4077" s="24">
        <v>43053</v>
      </c>
      <c r="L4077" s="19">
        <v>0</v>
      </c>
      <c r="M4077" s="28">
        <v>149.94999999999999</v>
      </c>
      <c r="N4077" s="24"/>
    </row>
    <row r="4078" spans="2:14" hidden="1" x14ac:dyDescent="0.25">
      <c r="B4078" s="20">
        <v>34050816</v>
      </c>
      <c r="C4078" s="20"/>
      <c r="D4078" s="20"/>
      <c r="E4078" s="17" t="s">
        <v>13029</v>
      </c>
      <c r="F4078" s="21" t="s">
        <v>3153</v>
      </c>
      <c r="G4078" s="21" t="s">
        <v>205</v>
      </c>
      <c r="H4078" s="21" t="s">
        <v>206</v>
      </c>
      <c r="I4078" s="20">
        <v>251031410125</v>
      </c>
      <c r="J4078" s="20" t="s">
        <v>32232</v>
      </c>
      <c r="K4078" s="24">
        <v>43053</v>
      </c>
      <c r="L4078" s="19">
        <v>0</v>
      </c>
      <c r="M4078" s="28">
        <v>149.94999999999999</v>
      </c>
      <c r="N4078" s="24"/>
    </row>
    <row r="4079" spans="2:14" hidden="1" x14ac:dyDescent="0.25">
      <c r="B4079" s="20">
        <v>34050818</v>
      </c>
      <c r="C4079" s="20"/>
      <c r="D4079" s="20"/>
      <c r="E4079" s="17" t="s">
        <v>13031</v>
      </c>
      <c r="F4079" s="21" t="s">
        <v>3153</v>
      </c>
      <c r="G4079" s="21" t="s">
        <v>205</v>
      </c>
      <c r="H4079" s="21" t="s">
        <v>206</v>
      </c>
      <c r="I4079" s="20">
        <v>251031410135</v>
      </c>
      <c r="J4079" s="20" t="s">
        <v>32233</v>
      </c>
      <c r="K4079" s="24">
        <v>43053</v>
      </c>
      <c r="L4079" s="19">
        <v>0</v>
      </c>
      <c r="M4079" s="28">
        <v>149.94999999999999</v>
      </c>
      <c r="N4079" s="24"/>
    </row>
    <row r="4080" spans="2:14" hidden="1" x14ac:dyDescent="0.25">
      <c r="B4080" s="20">
        <v>34050821</v>
      </c>
      <c r="C4080" s="20"/>
      <c r="D4080" s="20"/>
      <c r="E4080" s="17" t="s">
        <v>13042</v>
      </c>
      <c r="F4080" s="21" t="s">
        <v>3153</v>
      </c>
      <c r="G4080" s="21" t="s">
        <v>205</v>
      </c>
      <c r="H4080" s="21" t="s">
        <v>206</v>
      </c>
      <c r="I4080" s="20">
        <v>251031410665</v>
      </c>
      <c r="J4080" s="20" t="s">
        <v>32234</v>
      </c>
      <c r="K4080" s="24">
        <v>42179</v>
      </c>
      <c r="L4080" s="19">
        <v>0</v>
      </c>
      <c r="M4080" s="28">
        <v>149.94999999999999</v>
      </c>
      <c r="N4080" s="24"/>
    </row>
    <row r="4081" spans="2:14" hidden="1" x14ac:dyDescent="0.25">
      <c r="B4081" s="20">
        <v>34051191</v>
      </c>
      <c r="C4081" s="20"/>
      <c r="D4081" s="20"/>
      <c r="E4081" s="17" t="s">
        <v>13095</v>
      </c>
      <c r="F4081" s="21" t="s">
        <v>3153</v>
      </c>
      <c r="G4081" s="21" t="s">
        <v>205</v>
      </c>
      <c r="H4081" s="21" t="s">
        <v>206</v>
      </c>
      <c r="I4081" s="20">
        <v>251031412105</v>
      </c>
      <c r="J4081" s="20" t="s">
        <v>32235</v>
      </c>
      <c r="K4081" s="24">
        <v>43053</v>
      </c>
      <c r="L4081" s="19">
        <v>0</v>
      </c>
      <c r="M4081" s="28">
        <v>149.94999999999999</v>
      </c>
      <c r="N4081" s="24"/>
    </row>
    <row r="4082" spans="2:14" hidden="1" x14ac:dyDescent="0.25">
      <c r="B4082" s="20">
        <v>34051193</v>
      </c>
      <c r="C4082" s="20"/>
      <c r="D4082" s="20"/>
      <c r="E4082" s="17" t="s">
        <v>13097</v>
      </c>
      <c r="F4082" s="21" t="s">
        <v>3153</v>
      </c>
      <c r="G4082" s="21" t="s">
        <v>205</v>
      </c>
      <c r="H4082" s="21" t="s">
        <v>206</v>
      </c>
      <c r="I4082" s="20">
        <v>251031412115</v>
      </c>
      <c r="J4082" s="20" t="s">
        <v>32236</v>
      </c>
      <c r="K4082" s="24">
        <v>43053</v>
      </c>
      <c r="L4082" s="19">
        <v>0</v>
      </c>
      <c r="M4082" s="28">
        <v>149.94999999999999</v>
      </c>
      <c r="N4082" s="24"/>
    </row>
    <row r="4083" spans="2:14" hidden="1" x14ac:dyDescent="0.25">
      <c r="B4083" s="20">
        <v>34051195</v>
      </c>
      <c r="C4083" s="20"/>
      <c r="D4083" s="20"/>
      <c r="E4083" s="17" t="s">
        <v>13099</v>
      </c>
      <c r="F4083" s="21" t="s">
        <v>3153</v>
      </c>
      <c r="G4083" s="21" t="s">
        <v>205</v>
      </c>
      <c r="H4083" s="21" t="s">
        <v>206</v>
      </c>
      <c r="I4083" s="20">
        <v>251031412125</v>
      </c>
      <c r="J4083" s="20" t="s">
        <v>32237</v>
      </c>
      <c r="K4083" s="24">
        <v>43053</v>
      </c>
      <c r="L4083" s="19">
        <v>0</v>
      </c>
      <c r="M4083" s="28">
        <v>149.94999999999999</v>
      </c>
      <c r="N4083" s="24"/>
    </row>
    <row r="4084" spans="2:14" hidden="1" x14ac:dyDescent="0.25">
      <c r="B4084" s="20">
        <v>34051197</v>
      </c>
      <c r="C4084" s="20"/>
      <c r="D4084" s="20"/>
      <c r="E4084" s="17" t="s">
        <v>13101</v>
      </c>
      <c r="F4084" s="21" t="s">
        <v>3153</v>
      </c>
      <c r="G4084" s="21" t="s">
        <v>205</v>
      </c>
      <c r="H4084" s="21" t="s">
        <v>206</v>
      </c>
      <c r="I4084" s="20">
        <v>251031412135</v>
      </c>
      <c r="J4084" s="20" t="s">
        <v>32238</v>
      </c>
      <c r="K4084" s="24">
        <v>43053</v>
      </c>
      <c r="L4084" s="19">
        <v>0</v>
      </c>
      <c r="M4084" s="28">
        <v>149.94999999999999</v>
      </c>
      <c r="N4084" s="24"/>
    </row>
    <row r="4085" spans="2:14" hidden="1" x14ac:dyDescent="0.25">
      <c r="B4085" s="20">
        <v>34050845</v>
      </c>
      <c r="C4085" s="20"/>
      <c r="D4085" s="20"/>
      <c r="E4085" s="17" t="s">
        <v>13007</v>
      </c>
      <c r="F4085" s="21" t="s">
        <v>3153</v>
      </c>
      <c r="G4085" s="21" t="s">
        <v>205</v>
      </c>
      <c r="H4085" s="21" t="s">
        <v>206</v>
      </c>
      <c r="I4085" s="20">
        <v>251031412310</v>
      </c>
      <c r="J4085" s="20" t="s">
        <v>32239</v>
      </c>
      <c r="K4085" s="24">
        <v>43053</v>
      </c>
      <c r="L4085" s="19">
        <v>0</v>
      </c>
      <c r="M4085" s="28">
        <v>149.94999999999999</v>
      </c>
      <c r="N4085" s="24"/>
    </row>
    <row r="4086" spans="2:14" hidden="1" x14ac:dyDescent="0.25">
      <c r="B4086" s="20">
        <v>34050847</v>
      </c>
      <c r="C4086" s="20"/>
      <c r="D4086" s="20"/>
      <c r="E4086" s="17" t="s">
        <v>13008</v>
      </c>
      <c r="F4086" s="21" t="s">
        <v>3153</v>
      </c>
      <c r="G4086" s="21" t="s">
        <v>205</v>
      </c>
      <c r="H4086" s="21" t="s">
        <v>206</v>
      </c>
      <c r="I4086" s="20">
        <v>251031412311</v>
      </c>
      <c r="J4086" s="20" t="s">
        <v>32240</v>
      </c>
      <c r="K4086" s="24">
        <v>43053</v>
      </c>
      <c r="L4086" s="19">
        <v>0</v>
      </c>
      <c r="M4086" s="28">
        <v>149.94999999999999</v>
      </c>
      <c r="N4086" s="24"/>
    </row>
    <row r="4087" spans="2:14" hidden="1" x14ac:dyDescent="0.25">
      <c r="B4087" s="20">
        <v>34050849</v>
      </c>
      <c r="C4087" s="20"/>
      <c r="D4087" s="20"/>
      <c r="E4087" s="17" t="s">
        <v>13009</v>
      </c>
      <c r="F4087" s="21" t="s">
        <v>3153</v>
      </c>
      <c r="G4087" s="21" t="s">
        <v>205</v>
      </c>
      <c r="H4087" s="21" t="s">
        <v>206</v>
      </c>
      <c r="I4087" s="20">
        <v>251031412312</v>
      </c>
      <c r="J4087" s="20" t="s">
        <v>32241</v>
      </c>
      <c r="K4087" s="24">
        <v>43053</v>
      </c>
      <c r="L4087" s="19">
        <v>0</v>
      </c>
      <c r="M4087" s="28">
        <v>149.94999999999999</v>
      </c>
      <c r="N4087" s="24"/>
    </row>
    <row r="4088" spans="2:14" hidden="1" x14ac:dyDescent="0.25">
      <c r="B4088" s="20">
        <v>34050851</v>
      </c>
      <c r="C4088" s="20"/>
      <c r="D4088" s="20"/>
      <c r="E4088" s="17" t="s">
        <v>13010</v>
      </c>
      <c r="F4088" s="21" t="s">
        <v>3153</v>
      </c>
      <c r="G4088" s="21" t="s">
        <v>205</v>
      </c>
      <c r="H4088" s="21" t="s">
        <v>206</v>
      </c>
      <c r="I4088" s="20">
        <v>251031412313</v>
      </c>
      <c r="J4088" s="20" t="s">
        <v>32242</v>
      </c>
      <c r="K4088" s="24">
        <v>43053</v>
      </c>
      <c r="L4088" s="19">
        <v>0</v>
      </c>
      <c r="M4088" s="28">
        <v>149.94999999999999</v>
      </c>
      <c r="N4088" s="24"/>
    </row>
    <row r="4089" spans="2:14" hidden="1" x14ac:dyDescent="0.25">
      <c r="B4089" s="20">
        <v>34050853</v>
      </c>
      <c r="C4089" s="20"/>
      <c r="D4089" s="20"/>
      <c r="E4089" s="17" t="s">
        <v>13011</v>
      </c>
      <c r="F4089" s="21" t="s">
        <v>3153</v>
      </c>
      <c r="G4089" s="21" t="s">
        <v>205</v>
      </c>
      <c r="H4089" s="21" t="s">
        <v>206</v>
      </c>
      <c r="I4089" s="20">
        <v>251031412314</v>
      </c>
      <c r="J4089" s="20" t="s">
        <v>32243</v>
      </c>
      <c r="K4089" s="24">
        <v>43053</v>
      </c>
      <c r="L4089" s="19">
        <v>0</v>
      </c>
      <c r="M4089" s="28">
        <v>149.94999999999999</v>
      </c>
      <c r="N4089" s="24"/>
    </row>
    <row r="4090" spans="2:14" hidden="1" x14ac:dyDescent="0.25">
      <c r="B4090" s="20">
        <v>34051199</v>
      </c>
      <c r="C4090" s="20"/>
      <c r="D4090" s="20"/>
      <c r="E4090" s="17" t="s">
        <v>13082</v>
      </c>
      <c r="F4090" s="21" t="s">
        <v>3153</v>
      </c>
      <c r="G4090" s="21" t="s">
        <v>205</v>
      </c>
      <c r="H4090" s="21" t="s">
        <v>206</v>
      </c>
      <c r="I4090" s="20">
        <v>251031412356</v>
      </c>
      <c r="J4090" s="20" t="s">
        <v>32244</v>
      </c>
      <c r="K4090" s="24">
        <v>43053</v>
      </c>
      <c r="L4090" s="19">
        <v>0</v>
      </c>
      <c r="M4090" s="28">
        <v>149.94999999999999</v>
      </c>
      <c r="N4090" s="24"/>
    </row>
    <row r="4091" spans="2:14" hidden="1" x14ac:dyDescent="0.25">
      <c r="B4091" s="20">
        <v>34051201</v>
      </c>
      <c r="C4091" s="20"/>
      <c r="D4091" s="20"/>
      <c r="E4091" s="17" t="s">
        <v>13084</v>
      </c>
      <c r="F4091" s="21" t="s">
        <v>3153</v>
      </c>
      <c r="G4091" s="21" t="s">
        <v>205</v>
      </c>
      <c r="H4091" s="21" t="s">
        <v>206</v>
      </c>
      <c r="I4091" s="20">
        <v>251031412357</v>
      </c>
      <c r="J4091" s="20" t="s">
        <v>32245</v>
      </c>
      <c r="K4091" s="24">
        <v>43053</v>
      </c>
      <c r="L4091" s="19">
        <v>0</v>
      </c>
      <c r="M4091" s="28">
        <v>149.94999999999999</v>
      </c>
      <c r="N4091" s="24"/>
    </row>
    <row r="4092" spans="2:14" hidden="1" x14ac:dyDescent="0.25">
      <c r="B4092" s="20">
        <v>34051203</v>
      </c>
      <c r="C4092" s="20"/>
      <c r="D4092" s="20"/>
      <c r="E4092" s="17" t="s">
        <v>13086</v>
      </c>
      <c r="F4092" s="21" t="s">
        <v>3153</v>
      </c>
      <c r="G4092" s="21" t="s">
        <v>205</v>
      </c>
      <c r="H4092" s="21" t="s">
        <v>206</v>
      </c>
      <c r="I4092" s="20">
        <v>251031412358</v>
      </c>
      <c r="J4092" s="20" t="s">
        <v>32246</v>
      </c>
      <c r="K4092" s="24">
        <v>43053</v>
      </c>
      <c r="L4092" s="19">
        <v>0</v>
      </c>
      <c r="M4092" s="28">
        <v>149.94999999999999</v>
      </c>
      <c r="N4092" s="24"/>
    </row>
    <row r="4093" spans="2:14" hidden="1" x14ac:dyDescent="0.25">
      <c r="B4093" s="20">
        <v>34051205</v>
      </c>
      <c r="C4093" s="20"/>
      <c r="D4093" s="20"/>
      <c r="E4093" s="17" t="s">
        <v>13088</v>
      </c>
      <c r="F4093" s="21" t="s">
        <v>3153</v>
      </c>
      <c r="G4093" s="21" t="s">
        <v>205</v>
      </c>
      <c r="H4093" s="21" t="s">
        <v>206</v>
      </c>
      <c r="I4093" s="20">
        <v>251031412359</v>
      </c>
      <c r="J4093" s="20" t="s">
        <v>32247</v>
      </c>
      <c r="K4093" s="24">
        <v>43053</v>
      </c>
      <c r="L4093" s="19">
        <v>0</v>
      </c>
      <c r="M4093" s="28">
        <v>149.94999999999999</v>
      </c>
      <c r="N4093" s="24"/>
    </row>
    <row r="4094" spans="2:14" hidden="1" x14ac:dyDescent="0.25">
      <c r="B4094" s="20">
        <v>34050838</v>
      </c>
      <c r="C4094" s="20"/>
      <c r="D4094" s="20"/>
      <c r="E4094" s="17" t="s">
        <v>13013</v>
      </c>
      <c r="F4094" s="21" t="s">
        <v>3153</v>
      </c>
      <c r="G4094" s="21" t="s">
        <v>205</v>
      </c>
      <c r="H4094" s="21" t="s">
        <v>206</v>
      </c>
      <c r="I4094" s="20">
        <v>251031412365</v>
      </c>
      <c r="J4094" s="20" t="s">
        <v>32248</v>
      </c>
      <c r="K4094" s="24">
        <v>43053</v>
      </c>
      <c r="L4094" s="19">
        <v>0</v>
      </c>
      <c r="M4094" s="28">
        <v>149.94999999999999</v>
      </c>
      <c r="N4094" s="24"/>
    </row>
    <row r="4095" spans="2:14" hidden="1" x14ac:dyDescent="0.25">
      <c r="B4095" s="20">
        <v>34050840</v>
      </c>
      <c r="C4095" s="20"/>
      <c r="D4095" s="20"/>
      <c r="E4095" s="17" t="s">
        <v>13015</v>
      </c>
      <c r="F4095" s="21" t="s">
        <v>3153</v>
      </c>
      <c r="G4095" s="21" t="s">
        <v>205</v>
      </c>
      <c r="H4095" s="21" t="s">
        <v>206</v>
      </c>
      <c r="I4095" s="20">
        <v>251031412375</v>
      </c>
      <c r="J4095" s="20" t="s">
        <v>32249</v>
      </c>
      <c r="K4095" s="24">
        <v>43053</v>
      </c>
      <c r="L4095" s="19">
        <v>0</v>
      </c>
      <c r="M4095" s="28">
        <v>149.94999999999999</v>
      </c>
      <c r="N4095" s="24"/>
    </row>
    <row r="4096" spans="2:14" hidden="1" x14ac:dyDescent="0.25">
      <c r="B4096" s="20">
        <v>34050842</v>
      </c>
      <c r="C4096" s="20"/>
      <c r="D4096" s="20"/>
      <c r="E4096" s="17" t="s">
        <v>13017</v>
      </c>
      <c r="F4096" s="21" t="s">
        <v>3153</v>
      </c>
      <c r="G4096" s="21" t="s">
        <v>205</v>
      </c>
      <c r="H4096" s="21" t="s">
        <v>206</v>
      </c>
      <c r="I4096" s="20">
        <v>251031412385</v>
      </c>
      <c r="J4096" s="20" t="s">
        <v>32250</v>
      </c>
      <c r="K4096" s="24">
        <v>43053</v>
      </c>
      <c r="L4096" s="19">
        <v>0</v>
      </c>
      <c r="M4096" s="28">
        <v>149.94999999999999</v>
      </c>
      <c r="N4096" s="24"/>
    </row>
    <row r="4097" spans="1:14" hidden="1" x14ac:dyDescent="0.25">
      <c r="B4097" s="20">
        <v>34050844</v>
      </c>
      <c r="C4097" s="20"/>
      <c r="D4097" s="20"/>
      <c r="E4097" s="17" t="s">
        <v>13019</v>
      </c>
      <c r="F4097" s="21" t="s">
        <v>3153</v>
      </c>
      <c r="G4097" s="21" t="s">
        <v>205</v>
      </c>
      <c r="H4097" s="21" t="s">
        <v>206</v>
      </c>
      <c r="I4097" s="20">
        <v>251031412395</v>
      </c>
      <c r="J4097" s="20" t="s">
        <v>32251</v>
      </c>
      <c r="K4097" s="24">
        <v>43053</v>
      </c>
      <c r="L4097" s="19">
        <v>0</v>
      </c>
      <c r="M4097" s="28">
        <v>149.94999999999999</v>
      </c>
      <c r="N4097" s="24"/>
    </row>
    <row r="4098" spans="1:14" hidden="1" x14ac:dyDescent="0.25">
      <c r="B4098" s="20">
        <v>28220740</v>
      </c>
      <c r="C4098" s="20"/>
      <c r="D4098" s="20"/>
      <c r="E4098" s="17" t="s">
        <v>7794</v>
      </c>
      <c r="F4098" s="21" t="s">
        <v>41</v>
      </c>
      <c r="G4098" s="21" t="s">
        <v>205</v>
      </c>
      <c r="H4098" s="21" t="s">
        <v>206</v>
      </c>
      <c r="I4098" s="20" t="s">
        <v>7795</v>
      </c>
      <c r="J4098" s="20">
        <v>8051194663689</v>
      </c>
      <c r="K4098" s="24">
        <v>43282</v>
      </c>
      <c r="L4098" s="19">
        <v>0</v>
      </c>
      <c r="M4098" s="28">
        <v>269.95</v>
      </c>
      <c r="N4098" s="24"/>
    </row>
    <row r="4099" spans="1:14" hidden="1" x14ac:dyDescent="0.25">
      <c r="B4099" s="20">
        <v>28220741</v>
      </c>
      <c r="C4099" s="20"/>
      <c r="D4099" s="20"/>
      <c r="E4099" s="17" t="s">
        <v>7800</v>
      </c>
      <c r="F4099" s="21" t="s">
        <v>41</v>
      </c>
      <c r="G4099" s="21" t="s">
        <v>205</v>
      </c>
      <c r="H4099" s="21" t="s">
        <v>206</v>
      </c>
      <c r="I4099" s="20" t="s">
        <v>7801</v>
      </c>
      <c r="J4099" s="20">
        <v>8051194663696</v>
      </c>
      <c r="K4099" s="24">
        <v>43282</v>
      </c>
      <c r="L4099" s="19">
        <v>0</v>
      </c>
      <c r="M4099" s="28">
        <v>269.95</v>
      </c>
      <c r="N4099" s="24"/>
    </row>
    <row r="4100" spans="1:14" hidden="1" x14ac:dyDescent="0.25">
      <c r="A4100" s="17" t="s">
        <v>31935</v>
      </c>
      <c r="B4100" s="20">
        <v>34050862</v>
      </c>
      <c r="C4100" s="20"/>
      <c r="D4100" s="20"/>
      <c r="E4100" s="17" t="s">
        <v>12704</v>
      </c>
      <c r="F4100" s="21" t="s">
        <v>3153</v>
      </c>
      <c r="G4100" s="21" t="s">
        <v>205</v>
      </c>
      <c r="H4100" s="21" t="s">
        <v>206</v>
      </c>
      <c r="I4100" s="20">
        <v>25104141399</v>
      </c>
      <c r="J4100" s="20" t="s">
        <v>45127</v>
      </c>
      <c r="K4100" s="24">
        <v>42020</v>
      </c>
      <c r="L4100" s="19">
        <v>0</v>
      </c>
      <c r="M4100" s="28">
        <v>149.94999999999999</v>
      </c>
      <c r="N4100" s="24"/>
    </row>
    <row r="4101" spans="1:14" hidden="1" x14ac:dyDescent="0.25">
      <c r="A4101" s="17" t="s">
        <v>31931</v>
      </c>
      <c r="B4101" s="20">
        <v>34050854</v>
      </c>
      <c r="C4101" s="20"/>
      <c r="D4101" s="20"/>
      <c r="E4101" s="17" t="s">
        <v>12696</v>
      </c>
      <c r="F4101" s="21" t="s">
        <v>3153</v>
      </c>
      <c r="G4101" s="21" t="s">
        <v>205</v>
      </c>
      <c r="H4101" s="21" t="s">
        <v>206</v>
      </c>
      <c r="I4101" s="20">
        <v>25104141395</v>
      </c>
      <c r="J4101" s="20" t="s">
        <v>45119</v>
      </c>
      <c r="K4101" s="24">
        <v>42020</v>
      </c>
      <c r="L4101" s="19">
        <v>0</v>
      </c>
      <c r="M4101" s="28">
        <v>149.94999999999999</v>
      </c>
      <c r="N4101" s="24"/>
    </row>
    <row r="4102" spans="1:14" hidden="1" x14ac:dyDescent="0.25">
      <c r="B4102" s="20">
        <v>34050878</v>
      </c>
      <c r="C4102" s="20"/>
      <c r="D4102" s="20"/>
      <c r="E4102" s="17" t="s">
        <v>12720</v>
      </c>
      <c r="F4102" s="21" t="s">
        <v>3153</v>
      </c>
      <c r="G4102" s="21" t="s">
        <v>205</v>
      </c>
      <c r="H4102" s="21" t="s">
        <v>206</v>
      </c>
      <c r="I4102" s="20">
        <v>251041478010</v>
      </c>
      <c r="J4102" s="20" t="s">
        <v>32256</v>
      </c>
      <c r="K4102" s="24">
        <v>42020</v>
      </c>
      <c r="L4102" s="19">
        <v>0</v>
      </c>
      <c r="M4102" s="28">
        <v>149.94999999999999</v>
      </c>
      <c r="N4102" s="24"/>
    </row>
    <row r="4103" spans="1:14" hidden="1" x14ac:dyDescent="0.25">
      <c r="B4103" s="20">
        <v>34050880</v>
      </c>
      <c r="C4103" s="20"/>
      <c r="D4103" s="20"/>
      <c r="E4103" s="17" t="s">
        <v>12721</v>
      </c>
      <c r="F4103" s="21" t="s">
        <v>3153</v>
      </c>
      <c r="G4103" s="21" t="s">
        <v>205</v>
      </c>
      <c r="H4103" s="21" t="s">
        <v>206</v>
      </c>
      <c r="I4103" s="20">
        <v>251041478011</v>
      </c>
      <c r="J4103" s="20" t="s">
        <v>32257</v>
      </c>
      <c r="K4103" s="24">
        <v>42020</v>
      </c>
      <c r="L4103" s="19">
        <v>0</v>
      </c>
      <c r="M4103" s="28">
        <v>149.94999999999999</v>
      </c>
      <c r="N4103" s="24"/>
    </row>
    <row r="4104" spans="1:14" hidden="1" x14ac:dyDescent="0.25">
      <c r="B4104" s="20">
        <v>34051641</v>
      </c>
      <c r="C4104" s="20"/>
      <c r="D4104" s="20"/>
      <c r="E4104" s="17" t="s">
        <v>13129</v>
      </c>
      <c r="F4104" s="21" t="s">
        <v>3153</v>
      </c>
      <c r="G4104" s="21" t="s">
        <v>205</v>
      </c>
      <c r="H4104" s="21" t="s">
        <v>206</v>
      </c>
      <c r="I4104" s="20">
        <v>251261710828</v>
      </c>
      <c r="J4104" s="20" t="s">
        <v>32258</v>
      </c>
      <c r="K4104" s="24">
        <v>43617</v>
      </c>
      <c r="L4104" s="19">
        <v>0</v>
      </c>
      <c r="M4104" s="28">
        <v>159.94999999999999</v>
      </c>
      <c r="N4104" s="24">
        <v>42786</v>
      </c>
    </row>
    <row r="4105" spans="1:14" hidden="1" x14ac:dyDescent="0.25">
      <c r="B4105" s="20">
        <v>34051643</v>
      </c>
      <c r="C4105" s="20"/>
      <c r="D4105" s="20"/>
      <c r="E4105" s="17" t="s">
        <v>13131</v>
      </c>
      <c r="F4105" s="21" t="s">
        <v>3153</v>
      </c>
      <c r="G4105" s="21" t="s">
        <v>205</v>
      </c>
      <c r="H4105" s="21" t="s">
        <v>206</v>
      </c>
      <c r="I4105" s="20">
        <v>251261710829</v>
      </c>
      <c r="J4105" s="20" t="s">
        <v>32259</v>
      </c>
      <c r="K4105" s="24">
        <v>43617</v>
      </c>
      <c r="L4105" s="19">
        <v>0</v>
      </c>
      <c r="M4105" s="28">
        <v>159.94999999999999</v>
      </c>
      <c r="N4105" s="24">
        <v>42786</v>
      </c>
    </row>
    <row r="4106" spans="1:14" hidden="1" x14ac:dyDescent="0.25">
      <c r="B4106" s="20">
        <v>34051608</v>
      </c>
      <c r="C4106" s="20"/>
      <c r="D4106" s="20"/>
      <c r="E4106" s="17" t="s">
        <v>13118</v>
      </c>
      <c r="F4106" s="21" t="s">
        <v>3153</v>
      </c>
      <c r="G4106" s="21" t="s">
        <v>205</v>
      </c>
      <c r="H4106" s="21" t="s">
        <v>206</v>
      </c>
      <c r="I4106" s="20">
        <v>251261711008</v>
      </c>
      <c r="J4106" s="20" t="s">
        <v>32260</v>
      </c>
      <c r="K4106" s="24">
        <v>43617</v>
      </c>
      <c r="L4106" s="19">
        <v>0</v>
      </c>
      <c r="M4106" s="28">
        <v>159.94999999999999</v>
      </c>
      <c r="N4106" s="24">
        <v>42786</v>
      </c>
    </row>
    <row r="4107" spans="1:14" hidden="1" x14ac:dyDescent="0.25">
      <c r="B4107" s="20">
        <v>34051610</v>
      </c>
      <c r="C4107" s="20"/>
      <c r="D4107" s="20"/>
      <c r="E4107" s="17" t="s">
        <v>13120</v>
      </c>
      <c r="F4107" s="21" t="s">
        <v>3153</v>
      </c>
      <c r="G4107" s="21" t="s">
        <v>205</v>
      </c>
      <c r="H4107" s="21" t="s">
        <v>206</v>
      </c>
      <c r="I4107" s="20">
        <v>251261711009</v>
      </c>
      <c r="J4107" s="20" t="s">
        <v>32261</v>
      </c>
      <c r="K4107" s="24">
        <v>43617</v>
      </c>
      <c r="L4107" s="19">
        <v>0</v>
      </c>
      <c r="M4107" s="28">
        <v>159.94999999999999</v>
      </c>
      <c r="N4107" s="24">
        <v>42786</v>
      </c>
    </row>
    <row r="4108" spans="1:14" hidden="1" x14ac:dyDescent="0.25">
      <c r="B4108" s="20">
        <v>34051624</v>
      </c>
      <c r="C4108" s="20"/>
      <c r="D4108" s="20"/>
      <c r="E4108" s="17" t="s">
        <v>13145</v>
      </c>
      <c r="F4108" s="21" t="s">
        <v>3153</v>
      </c>
      <c r="G4108" s="21" t="s">
        <v>205</v>
      </c>
      <c r="H4108" s="21" t="s">
        <v>206</v>
      </c>
      <c r="I4108" s="20">
        <v>251261713105</v>
      </c>
      <c r="J4108" s="20" t="s">
        <v>32262</v>
      </c>
      <c r="K4108" s="24">
        <v>43617</v>
      </c>
      <c r="L4108" s="19">
        <v>0</v>
      </c>
      <c r="M4108" s="28">
        <v>159.94999999999999</v>
      </c>
      <c r="N4108" s="24">
        <v>42786</v>
      </c>
    </row>
    <row r="4109" spans="1:14" hidden="1" x14ac:dyDescent="0.25">
      <c r="B4109" s="20">
        <v>34051626</v>
      </c>
      <c r="C4109" s="20"/>
      <c r="D4109" s="20"/>
      <c r="E4109" s="17" t="s">
        <v>13147</v>
      </c>
      <c r="F4109" s="21" t="s">
        <v>3153</v>
      </c>
      <c r="G4109" s="21" t="s">
        <v>205</v>
      </c>
      <c r="H4109" s="21" t="s">
        <v>206</v>
      </c>
      <c r="I4109" s="20">
        <v>251261713115</v>
      </c>
      <c r="J4109" s="20" t="s">
        <v>32263</v>
      </c>
      <c r="K4109" s="24">
        <v>43617</v>
      </c>
      <c r="L4109" s="19">
        <v>0</v>
      </c>
      <c r="M4109" s="28">
        <v>159.94999999999999</v>
      </c>
      <c r="N4109" s="24">
        <v>42786</v>
      </c>
    </row>
    <row r="4110" spans="1:14" hidden="1" x14ac:dyDescent="0.25">
      <c r="B4110" s="20">
        <v>34051628</v>
      </c>
      <c r="C4110" s="20"/>
      <c r="D4110" s="20"/>
      <c r="E4110" s="17" t="s">
        <v>13149</v>
      </c>
      <c r="F4110" s="21" t="s">
        <v>3153</v>
      </c>
      <c r="G4110" s="21" t="s">
        <v>205</v>
      </c>
      <c r="H4110" s="21" t="s">
        <v>206</v>
      </c>
      <c r="I4110" s="20">
        <v>251261713125</v>
      </c>
      <c r="J4110" s="20" t="s">
        <v>32264</v>
      </c>
      <c r="K4110" s="24">
        <v>43617</v>
      </c>
      <c r="L4110" s="19">
        <v>0</v>
      </c>
      <c r="M4110" s="28">
        <v>159.94999999999999</v>
      </c>
      <c r="N4110" s="24">
        <v>42786</v>
      </c>
    </row>
    <row r="4111" spans="1:14" hidden="1" x14ac:dyDescent="0.25">
      <c r="B4111" s="20">
        <v>34051634</v>
      </c>
      <c r="C4111" s="20"/>
      <c r="D4111" s="20"/>
      <c r="E4111" s="17" t="s">
        <v>13133</v>
      </c>
      <c r="F4111" s="21" t="s">
        <v>3153</v>
      </c>
      <c r="G4111" s="21" t="s">
        <v>205</v>
      </c>
      <c r="H4111" s="21" t="s">
        <v>206</v>
      </c>
      <c r="I4111" s="20">
        <v>251261715510</v>
      </c>
      <c r="J4111" s="20" t="s">
        <v>32265</v>
      </c>
      <c r="K4111" s="24">
        <v>43617</v>
      </c>
      <c r="L4111" s="19">
        <v>0</v>
      </c>
      <c r="M4111" s="28">
        <v>159.94999999999999</v>
      </c>
      <c r="N4111" s="24">
        <v>42786</v>
      </c>
    </row>
    <row r="4112" spans="1:14" hidden="1" x14ac:dyDescent="0.25">
      <c r="B4112" s="20">
        <v>34051636</v>
      </c>
      <c r="C4112" s="20"/>
      <c r="D4112" s="20"/>
      <c r="E4112" s="17" t="s">
        <v>13135</v>
      </c>
      <c r="F4112" s="21" t="s">
        <v>3153</v>
      </c>
      <c r="G4112" s="21" t="s">
        <v>205</v>
      </c>
      <c r="H4112" s="21" t="s">
        <v>206</v>
      </c>
      <c r="I4112" s="20">
        <v>251261715511</v>
      </c>
      <c r="J4112" s="20" t="s">
        <v>32266</v>
      </c>
      <c r="K4112" s="24">
        <v>43617</v>
      </c>
      <c r="L4112" s="19">
        <v>0</v>
      </c>
      <c r="M4112" s="28">
        <v>159.94999999999999</v>
      </c>
      <c r="N4112" s="24">
        <v>42786</v>
      </c>
    </row>
    <row r="4113" spans="2:14" hidden="1" x14ac:dyDescent="0.25">
      <c r="B4113" s="20">
        <v>34051638</v>
      </c>
      <c r="C4113" s="20"/>
      <c r="D4113" s="20"/>
      <c r="E4113" s="17" t="s">
        <v>13137</v>
      </c>
      <c r="F4113" s="21" t="s">
        <v>3153</v>
      </c>
      <c r="G4113" s="21" t="s">
        <v>205</v>
      </c>
      <c r="H4113" s="21" t="s">
        <v>206</v>
      </c>
      <c r="I4113" s="20">
        <v>251261715512</v>
      </c>
      <c r="J4113" s="20" t="s">
        <v>32267</v>
      </c>
      <c r="K4113" s="24">
        <v>43617</v>
      </c>
      <c r="L4113" s="19">
        <v>0</v>
      </c>
      <c r="M4113" s="28">
        <v>159.94999999999999</v>
      </c>
      <c r="N4113" s="24">
        <v>42786</v>
      </c>
    </row>
    <row r="4114" spans="2:14" hidden="1" x14ac:dyDescent="0.25">
      <c r="B4114" s="20">
        <v>34051640</v>
      </c>
      <c r="C4114" s="20"/>
      <c r="D4114" s="20"/>
      <c r="E4114" s="17" t="s">
        <v>13139</v>
      </c>
      <c r="F4114" s="21" t="s">
        <v>3153</v>
      </c>
      <c r="G4114" s="21" t="s">
        <v>205</v>
      </c>
      <c r="H4114" s="21" t="s">
        <v>206</v>
      </c>
      <c r="I4114" s="20">
        <v>251261715513</v>
      </c>
      <c r="J4114" s="20" t="s">
        <v>32268</v>
      </c>
      <c r="K4114" s="24">
        <v>43617</v>
      </c>
      <c r="L4114" s="19">
        <v>0</v>
      </c>
      <c r="M4114" s="28">
        <v>159.94999999999999</v>
      </c>
      <c r="N4114" s="24">
        <v>42786</v>
      </c>
    </row>
    <row r="4115" spans="2:14" hidden="1" x14ac:dyDescent="0.25">
      <c r="B4115" s="20">
        <v>34051631</v>
      </c>
      <c r="C4115" s="20"/>
      <c r="D4115" s="20"/>
      <c r="E4115" s="17" t="s">
        <v>13141</v>
      </c>
      <c r="F4115" s="21" t="s">
        <v>3153</v>
      </c>
      <c r="G4115" s="21" t="s">
        <v>205</v>
      </c>
      <c r="H4115" s="21" t="s">
        <v>206</v>
      </c>
      <c r="I4115" s="20">
        <v>251261715585</v>
      </c>
      <c r="J4115" s="20" t="s">
        <v>32269</v>
      </c>
      <c r="K4115" s="24">
        <v>43617</v>
      </c>
      <c r="L4115" s="19">
        <v>0</v>
      </c>
      <c r="M4115" s="28">
        <v>159.94999999999999</v>
      </c>
      <c r="N4115" s="24">
        <v>42786</v>
      </c>
    </row>
    <row r="4116" spans="2:14" hidden="1" x14ac:dyDescent="0.25">
      <c r="B4116" s="20">
        <v>34051633</v>
      </c>
      <c r="C4116" s="20"/>
      <c r="D4116" s="20"/>
      <c r="E4116" s="17" t="s">
        <v>13143</v>
      </c>
      <c r="F4116" s="21" t="s">
        <v>3153</v>
      </c>
      <c r="G4116" s="21" t="s">
        <v>205</v>
      </c>
      <c r="H4116" s="21" t="s">
        <v>206</v>
      </c>
      <c r="I4116" s="20">
        <v>251261715595</v>
      </c>
      <c r="J4116" s="20" t="s">
        <v>32270</v>
      </c>
      <c r="K4116" s="24">
        <v>43617</v>
      </c>
      <c r="L4116" s="19">
        <v>0</v>
      </c>
      <c r="M4116" s="28">
        <v>159.94999999999999</v>
      </c>
      <c r="N4116" s="24">
        <v>42786</v>
      </c>
    </row>
    <row r="4117" spans="2:14" hidden="1" x14ac:dyDescent="0.25">
      <c r="B4117" s="20">
        <v>34051016</v>
      </c>
      <c r="C4117" s="20"/>
      <c r="D4117" s="20"/>
      <c r="E4117" s="17" t="s">
        <v>12827</v>
      </c>
      <c r="F4117" s="21" t="s">
        <v>3153</v>
      </c>
      <c r="G4117" s="21" t="s">
        <v>205</v>
      </c>
      <c r="H4117" s="21" t="s">
        <v>206</v>
      </c>
      <c r="I4117" s="20">
        <v>251901410006</v>
      </c>
      <c r="J4117" s="20" t="s">
        <v>32271</v>
      </c>
      <c r="K4117" s="24">
        <v>43617</v>
      </c>
      <c r="L4117" s="19">
        <v>0</v>
      </c>
      <c r="M4117" s="28">
        <v>169.95</v>
      </c>
      <c r="N4117" s="24"/>
    </row>
    <row r="4118" spans="2:14" hidden="1" x14ac:dyDescent="0.25">
      <c r="B4118" s="20">
        <v>34051018</v>
      </c>
      <c r="C4118" s="20"/>
      <c r="D4118" s="20"/>
      <c r="E4118" s="17" t="s">
        <v>12829</v>
      </c>
      <c r="F4118" s="21" t="s">
        <v>3153</v>
      </c>
      <c r="G4118" s="21" t="s">
        <v>205</v>
      </c>
      <c r="H4118" s="21" t="s">
        <v>206</v>
      </c>
      <c r="I4118" s="20">
        <v>251901410007</v>
      </c>
      <c r="J4118" s="20" t="s">
        <v>32272</v>
      </c>
      <c r="K4118" s="24">
        <v>43617</v>
      </c>
      <c r="L4118" s="19">
        <v>0</v>
      </c>
      <c r="M4118" s="28">
        <v>169.95</v>
      </c>
      <c r="N4118" s="24"/>
    </row>
    <row r="4119" spans="2:14" hidden="1" x14ac:dyDescent="0.25">
      <c r="B4119" s="20">
        <v>34051020</v>
      </c>
      <c r="C4119" s="20"/>
      <c r="D4119" s="20"/>
      <c r="E4119" s="17" t="s">
        <v>12831</v>
      </c>
      <c r="F4119" s="21" t="s">
        <v>3153</v>
      </c>
      <c r="G4119" s="21" t="s">
        <v>205</v>
      </c>
      <c r="H4119" s="21" t="s">
        <v>206</v>
      </c>
      <c r="I4119" s="20">
        <v>251901410008</v>
      </c>
      <c r="J4119" s="20" t="s">
        <v>32273</v>
      </c>
      <c r="K4119" s="24">
        <v>43617</v>
      </c>
      <c r="L4119" s="19">
        <v>0</v>
      </c>
      <c r="M4119" s="28">
        <v>169.95</v>
      </c>
      <c r="N4119" s="24"/>
    </row>
    <row r="4120" spans="2:14" hidden="1" x14ac:dyDescent="0.25">
      <c r="B4120" s="20">
        <v>34051022</v>
      </c>
      <c r="C4120" s="20"/>
      <c r="D4120" s="20"/>
      <c r="E4120" s="17" t="s">
        <v>12833</v>
      </c>
      <c r="F4120" s="21" t="s">
        <v>3153</v>
      </c>
      <c r="G4120" s="21" t="s">
        <v>205</v>
      </c>
      <c r="H4120" s="21" t="s">
        <v>206</v>
      </c>
      <c r="I4120" s="20">
        <v>251901410009</v>
      </c>
      <c r="J4120" s="20" t="s">
        <v>32274</v>
      </c>
      <c r="K4120" s="24">
        <v>43617</v>
      </c>
      <c r="L4120" s="19">
        <v>0</v>
      </c>
      <c r="M4120" s="28">
        <v>169.95</v>
      </c>
      <c r="N4120" s="24"/>
    </row>
    <row r="4121" spans="2:14" hidden="1" x14ac:dyDescent="0.25">
      <c r="B4121" s="20">
        <v>34051008</v>
      </c>
      <c r="C4121" s="20"/>
      <c r="D4121" s="20"/>
      <c r="E4121" s="17" t="s">
        <v>12802</v>
      </c>
      <c r="F4121" s="21" t="s">
        <v>3153</v>
      </c>
      <c r="G4121" s="21" t="s">
        <v>205</v>
      </c>
      <c r="H4121" s="21" t="s">
        <v>206</v>
      </c>
      <c r="I4121" s="20">
        <v>251901410105</v>
      </c>
      <c r="J4121" s="20" t="s">
        <v>32275</v>
      </c>
      <c r="K4121" s="24">
        <v>43617</v>
      </c>
      <c r="L4121" s="19">
        <v>0</v>
      </c>
      <c r="M4121" s="28">
        <v>169.95</v>
      </c>
      <c r="N4121" s="24"/>
    </row>
    <row r="4122" spans="2:14" hidden="1" x14ac:dyDescent="0.25">
      <c r="B4122" s="20">
        <v>34051010</v>
      </c>
      <c r="C4122" s="20"/>
      <c r="D4122" s="20"/>
      <c r="E4122" s="17" t="s">
        <v>12804</v>
      </c>
      <c r="F4122" s="21" t="s">
        <v>3153</v>
      </c>
      <c r="G4122" s="21" t="s">
        <v>205</v>
      </c>
      <c r="H4122" s="21" t="s">
        <v>206</v>
      </c>
      <c r="I4122" s="20">
        <v>251901410115</v>
      </c>
      <c r="J4122" s="20" t="s">
        <v>32276</v>
      </c>
      <c r="K4122" s="24">
        <v>43617</v>
      </c>
      <c r="L4122" s="19">
        <v>0</v>
      </c>
      <c r="M4122" s="28">
        <v>169.95</v>
      </c>
      <c r="N4122" s="24"/>
    </row>
    <row r="4123" spans="2:14" hidden="1" x14ac:dyDescent="0.25">
      <c r="B4123" s="20">
        <v>34051012</v>
      </c>
      <c r="C4123" s="20"/>
      <c r="D4123" s="20"/>
      <c r="E4123" s="17" t="s">
        <v>12806</v>
      </c>
      <c r="F4123" s="21" t="s">
        <v>3153</v>
      </c>
      <c r="G4123" s="21" t="s">
        <v>205</v>
      </c>
      <c r="H4123" s="21" t="s">
        <v>206</v>
      </c>
      <c r="I4123" s="20">
        <v>251901410125</v>
      </c>
      <c r="J4123" s="20" t="s">
        <v>32277</v>
      </c>
      <c r="K4123" s="24">
        <v>43617</v>
      </c>
      <c r="L4123" s="19">
        <v>0</v>
      </c>
      <c r="M4123" s="28">
        <v>169.95</v>
      </c>
      <c r="N4123" s="24"/>
    </row>
    <row r="4124" spans="2:14" hidden="1" x14ac:dyDescent="0.25">
      <c r="B4124" s="20">
        <v>34051014</v>
      </c>
      <c r="C4124" s="20"/>
      <c r="D4124" s="20"/>
      <c r="E4124" s="17" t="s">
        <v>12808</v>
      </c>
      <c r="F4124" s="21" t="s">
        <v>3153</v>
      </c>
      <c r="G4124" s="21" t="s">
        <v>205</v>
      </c>
      <c r="H4124" s="21" t="s">
        <v>206</v>
      </c>
      <c r="I4124" s="20">
        <v>251901410135</v>
      </c>
      <c r="J4124" s="20" t="s">
        <v>32278</v>
      </c>
      <c r="K4124" s="24">
        <v>43617</v>
      </c>
      <c r="L4124" s="19">
        <v>0</v>
      </c>
      <c r="M4124" s="28">
        <v>169.95</v>
      </c>
      <c r="N4124" s="24"/>
    </row>
    <row r="4125" spans="2:14" hidden="1" x14ac:dyDescent="0.25">
      <c r="B4125" s="20">
        <v>34051033</v>
      </c>
      <c r="C4125" s="20"/>
      <c r="D4125" s="20"/>
      <c r="E4125" s="17" t="s">
        <v>12844</v>
      </c>
      <c r="F4125" s="21" t="s">
        <v>3153</v>
      </c>
      <c r="G4125" s="21" t="s">
        <v>205</v>
      </c>
      <c r="H4125" s="21" t="s">
        <v>206</v>
      </c>
      <c r="I4125" s="20">
        <v>251901410206</v>
      </c>
      <c r="J4125" s="20" t="s">
        <v>32279</v>
      </c>
      <c r="K4125" s="24">
        <v>43617</v>
      </c>
      <c r="L4125" s="19">
        <v>0</v>
      </c>
      <c r="M4125" s="28">
        <v>169.95</v>
      </c>
      <c r="N4125" s="24"/>
    </row>
    <row r="4126" spans="2:14" hidden="1" x14ac:dyDescent="0.25">
      <c r="B4126" s="20">
        <v>34051035</v>
      </c>
      <c r="C4126" s="20"/>
      <c r="D4126" s="20"/>
      <c r="E4126" s="17" t="s">
        <v>12846</v>
      </c>
      <c r="F4126" s="21" t="s">
        <v>3153</v>
      </c>
      <c r="G4126" s="21" t="s">
        <v>205</v>
      </c>
      <c r="H4126" s="21" t="s">
        <v>206</v>
      </c>
      <c r="I4126" s="20">
        <v>251901410207</v>
      </c>
      <c r="J4126" s="20" t="s">
        <v>32280</v>
      </c>
      <c r="K4126" s="24">
        <v>43617</v>
      </c>
      <c r="L4126" s="19">
        <v>0</v>
      </c>
      <c r="M4126" s="28">
        <v>169.95</v>
      </c>
      <c r="N4126" s="24"/>
    </row>
    <row r="4127" spans="2:14" hidden="1" x14ac:dyDescent="0.25">
      <c r="B4127" s="20">
        <v>34051037</v>
      </c>
      <c r="C4127" s="20"/>
      <c r="D4127" s="20"/>
      <c r="E4127" s="17" t="s">
        <v>12848</v>
      </c>
      <c r="F4127" s="21" t="s">
        <v>3153</v>
      </c>
      <c r="G4127" s="21" t="s">
        <v>205</v>
      </c>
      <c r="H4127" s="21" t="s">
        <v>206</v>
      </c>
      <c r="I4127" s="20">
        <v>251901410208</v>
      </c>
      <c r="J4127" s="20" t="s">
        <v>32281</v>
      </c>
      <c r="K4127" s="24">
        <v>43617</v>
      </c>
      <c r="L4127" s="19">
        <v>0</v>
      </c>
      <c r="M4127" s="28">
        <v>169.95</v>
      </c>
      <c r="N4127" s="24"/>
    </row>
    <row r="4128" spans="2:14" hidden="1" x14ac:dyDescent="0.25">
      <c r="B4128" s="20">
        <v>34051039</v>
      </c>
      <c r="C4128" s="20"/>
      <c r="D4128" s="20"/>
      <c r="E4128" s="17" t="s">
        <v>12850</v>
      </c>
      <c r="F4128" s="21" t="s">
        <v>3153</v>
      </c>
      <c r="G4128" s="21" t="s">
        <v>205</v>
      </c>
      <c r="H4128" s="21" t="s">
        <v>206</v>
      </c>
      <c r="I4128" s="20">
        <v>251901410209</v>
      </c>
      <c r="J4128" s="20" t="s">
        <v>32282</v>
      </c>
      <c r="K4128" s="24">
        <v>43617</v>
      </c>
      <c r="L4128" s="19">
        <v>0</v>
      </c>
      <c r="M4128" s="28">
        <v>169.95</v>
      </c>
      <c r="N4128" s="24"/>
    </row>
    <row r="4129" spans="2:14" hidden="1" x14ac:dyDescent="0.25">
      <c r="B4129" s="20">
        <v>34051362</v>
      </c>
      <c r="C4129" s="20"/>
      <c r="D4129" s="20"/>
      <c r="E4129" s="17" t="s">
        <v>13619</v>
      </c>
      <c r="F4129" s="21" t="s">
        <v>3153</v>
      </c>
      <c r="G4129" s="21" t="s">
        <v>205</v>
      </c>
      <c r="H4129" s="21" t="s">
        <v>206</v>
      </c>
      <c r="I4129" s="20">
        <v>251911512376</v>
      </c>
      <c r="J4129" s="20" t="s">
        <v>32283</v>
      </c>
      <c r="K4129" s="24">
        <v>43770</v>
      </c>
      <c r="L4129" s="19">
        <v>0</v>
      </c>
      <c r="M4129" s="28">
        <v>169.95</v>
      </c>
      <c r="N4129" s="24"/>
    </row>
    <row r="4130" spans="2:14" hidden="1" x14ac:dyDescent="0.25">
      <c r="B4130" s="20">
        <v>34051364</v>
      </c>
      <c r="C4130" s="20"/>
      <c r="D4130" s="20"/>
      <c r="E4130" s="17" t="s">
        <v>13621</v>
      </c>
      <c r="F4130" s="21" t="s">
        <v>3153</v>
      </c>
      <c r="G4130" s="21" t="s">
        <v>205</v>
      </c>
      <c r="H4130" s="21" t="s">
        <v>206</v>
      </c>
      <c r="I4130" s="20">
        <v>251911512377</v>
      </c>
      <c r="J4130" s="20" t="s">
        <v>32284</v>
      </c>
      <c r="K4130" s="24">
        <v>43770</v>
      </c>
      <c r="L4130" s="19">
        <v>0</v>
      </c>
      <c r="M4130" s="28">
        <v>169.95</v>
      </c>
      <c r="N4130" s="24"/>
    </row>
    <row r="4131" spans="2:14" hidden="1" x14ac:dyDescent="0.25">
      <c r="B4131" s="20">
        <v>34051366</v>
      </c>
      <c r="C4131" s="20"/>
      <c r="D4131" s="20"/>
      <c r="E4131" s="17" t="s">
        <v>13623</v>
      </c>
      <c r="F4131" s="21" t="s">
        <v>3153</v>
      </c>
      <c r="G4131" s="21" t="s">
        <v>205</v>
      </c>
      <c r="H4131" s="21" t="s">
        <v>206</v>
      </c>
      <c r="I4131" s="20">
        <v>251911512378</v>
      </c>
      <c r="J4131" s="20" t="s">
        <v>32285</v>
      </c>
      <c r="K4131" s="24">
        <v>43770</v>
      </c>
      <c r="L4131" s="19">
        <v>0</v>
      </c>
      <c r="M4131" s="28">
        <v>169.95</v>
      </c>
      <c r="N4131" s="24"/>
    </row>
    <row r="4132" spans="2:14" hidden="1" x14ac:dyDescent="0.25">
      <c r="B4132" s="20">
        <v>34051368</v>
      </c>
      <c r="C4132" s="20"/>
      <c r="D4132" s="20"/>
      <c r="E4132" s="17" t="s">
        <v>13625</v>
      </c>
      <c r="F4132" s="21" t="s">
        <v>3153</v>
      </c>
      <c r="G4132" s="21" t="s">
        <v>205</v>
      </c>
      <c r="H4132" s="21" t="s">
        <v>206</v>
      </c>
      <c r="I4132" s="20">
        <v>251911512379</v>
      </c>
      <c r="J4132" s="20" t="s">
        <v>32286</v>
      </c>
      <c r="K4132" s="24">
        <v>43770</v>
      </c>
      <c r="L4132" s="19">
        <v>0</v>
      </c>
      <c r="M4132" s="28">
        <v>169.95</v>
      </c>
      <c r="N4132" s="24"/>
    </row>
    <row r="4133" spans="2:14" hidden="1" x14ac:dyDescent="0.25">
      <c r="B4133" s="20">
        <v>34051379</v>
      </c>
      <c r="C4133" s="20"/>
      <c r="D4133" s="20"/>
      <c r="E4133" s="17" t="s">
        <v>13628</v>
      </c>
      <c r="F4133" s="21" t="s">
        <v>3153</v>
      </c>
      <c r="G4133" s="21" t="s">
        <v>205</v>
      </c>
      <c r="H4133" s="21" t="s">
        <v>206</v>
      </c>
      <c r="I4133" s="20">
        <v>251911515366</v>
      </c>
      <c r="J4133" s="20" t="s">
        <v>32287</v>
      </c>
      <c r="K4133" s="24">
        <v>43770</v>
      </c>
      <c r="L4133" s="19">
        <v>0</v>
      </c>
      <c r="M4133" s="28">
        <v>169.95</v>
      </c>
      <c r="N4133" s="24"/>
    </row>
    <row r="4134" spans="2:14" hidden="1" x14ac:dyDescent="0.25">
      <c r="B4134" s="20">
        <v>34051381</v>
      </c>
      <c r="C4134" s="20"/>
      <c r="D4134" s="20"/>
      <c r="E4134" s="17" t="s">
        <v>13630</v>
      </c>
      <c r="F4134" s="21" t="s">
        <v>3153</v>
      </c>
      <c r="G4134" s="21" t="s">
        <v>205</v>
      </c>
      <c r="H4134" s="21" t="s">
        <v>206</v>
      </c>
      <c r="I4134" s="20">
        <v>251911515367</v>
      </c>
      <c r="J4134" s="20" t="s">
        <v>32288</v>
      </c>
      <c r="K4134" s="24">
        <v>43770</v>
      </c>
      <c r="L4134" s="19">
        <v>0</v>
      </c>
      <c r="M4134" s="28">
        <v>169.95</v>
      </c>
      <c r="N4134" s="24"/>
    </row>
    <row r="4135" spans="2:14" hidden="1" x14ac:dyDescent="0.25">
      <c r="B4135" s="20">
        <v>34051383</v>
      </c>
      <c r="C4135" s="20"/>
      <c r="D4135" s="20"/>
      <c r="E4135" s="17" t="s">
        <v>13632</v>
      </c>
      <c r="F4135" s="21" t="s">
        <v>3153</v>
      </c>
      <c r="G4135" s="21" t="s">
        <v>205</v>
      </c>
      <c r="H4135" s="21" t="s">
        <v>206</v>
      </c>
      <c r="I4135" s="20">
        <v>251911515368</v>
      </c>
      <c r="J4135" s="20" t="s">
        <v>32289</v>
      </c>
      <c r="K4135" s="24">
        <v>43770</v>
      </c>
      <c r="L4135" s="19">
        <v>0</v>
      </c>
      <c r="M4135" s="28">
        <v>169.95</v>
      </c>
      <c r="N4135" s="24"/>
    </row>
    <row r="4136" spans="2:14" hidden="1" x14ac:dyDescent="0.25">
      <c r="B4136" s="20">
        <v>34051385</v>
      </c>
      <c r="C4136" s="20"/>
      <c r="D4136" s="20"/>
      <c r="E4136" s="17" t="s">
        <v>13634</v>
      </c>
      <c r="F4136" s="21" t="s">
        <v>3153</v>
      </c>
      <c r="G4136" s="21" t="s">
        <v>205</v>
      </c>
      <c r="H4136" s="21" t="s">
        <v>206</v>
      </c>
      <c r="I4136" s="20">
        <v>251911515369</v>
      </c>
      <c r="J4136" s="20" t="s">
        <v>32290</v>
      </c>
      <c r="K4136" s="24">
        <v>43770</v>
      </c>
      <c r="L4136" s="19">
        <v>0</v>
      </c>
      <c r="M4136" s="28">
        <v>169.95</v>
      </c>
      <c r="N4136" s="24"/>
    </row>
    <row r="4137" spans="2:14" hidden="1" x14ac:dyDescent="0.25">
      <c r="B4137" s="20">
        <v>34050968</v>
      </c>
      <c r="C4137" s="20"/>
      <c r="D4137" s="20"/>
      <c r="E4137" s="17" t="s">
        <v>13052</v>
      </c>
      <c r="F4137" s="21" t="s">
        <v>3153</v>
      </c>
      <c r="G4137" s="21" t="s">
        <v>205</v>
      </c>
      <c r="H4137" s="21" t="s">
        <v>206</v>
      </c>
      <c r="I4137" s="20">
        <v>254021511016</v>
      </c>
      <c r="J4137" s="20" t="s">
        <v>32291</v>
      </c>
      <c r="K4137" s="24">
        <v>43770</v>
      </c>
      <c r="L4137" s="19">
        <v>0</v>
      </c>
      <c r="M4137" s="28">
        <v>179.95</v>
      </c>
      <c r="N4137" s="24"/>
    </row>
    <row r="4138" spans="2:14" hidden="1" x14ac:dyDescent="0.25">
      <c r="B4138" s="20">
        <v>34050970</v>
      </c>
      <c r="C4138" s="20"/>
      <c r="D4138" s="20"/>
      <c r="E4138" s="17" t="s">
        <v>13054</v>
      </c>
      <c r="F4138" s="21" t="s">
        <v>3153</v>
      </c>
      <c r="G4138" s="21" t="s">
        <v>205</v>
      </c>
      <c r="H4138" s="21" t="s">
        <v>206</v>
      </c>
      <c r="I4138" s="20">
        <v>254021511017</v>
      </c>
      <c r="J4138" s="20" t="s">
        <v>32292</v>
      </c>
      <c r="K4138" s="24">
        <v>43770</v>
      </c>
      <c r="L4138" s="19">
        <v>0</v>
      </c>
      <c r="M4138" s="28">
        <v>179.95</v>
      </c>
      <c r="N4138" s="24"/>
    </row>
    <row r="4139" spans="2:14" hidden="1" x14ac:dyDescent="0.25">
      <c r="B4139" s="20">
        <v>34050972</v>
      </c>
      <c r="C4139" s="20"/>
      <c r="D4139" s="20"/>
      <c r="E4139" s="17" t="s">
        <v>13056</v>
      </c>
      <c r="F4139" s="21" t="s">
        <v>3153</v>
      </c>
      <c r="G4139" s="21" t="s">
        <v>205</v>
      </c>
      <c r="H4139" s="21" t="s">
        <v>206</v>
      </c>
      <c r="I4139" s="20">
        <v>254021511018</v>
      </c>
      <c r="J4139" s="20" t="s">
        <v>32293</v>
      </c>
      <c r="K4139" s="24">
        <v>43770</v>
      </c>
      <c r="L4139" s="19">
        <v>0</v>
      </c>
      <c r="M4139" s="28">
        <v>179.95</v>
      </c>
      <c r="N4139" s="24"/>
    </row>
    <row r="4140" spans="2:14" hidden="1" x14ac:dyDescent="0.25">
      <c r="B4140" s="20">
        <v>34050974</v>
      </c>
      <c r="C4140" s="20"/>
      <c r="D4140" s="20"/>
      <c r="E4140" s="17" t="s">
        <v>13058</v>
      </c>
      <c r="F4140" s="21" t="s">
        <v>3153</v>
      </c>
      <c r="G4140" s="21" t="s">
        <v>205</v>
      </c>
      <c r="H4140" s="21" t="s">
        <v>206</v>
      </c>
      <c r="I4140" s="20">
        <v>254021511019</v>
      </c>
      <c r="J4140" s="20" t="s">
        <v>32294</v>
      </c>
      <c r="K4140" s="24">
        <v>43770</v>
      </c>
      <c r="L4140" s="19">
        <v>0</v>
      </c>
      <c r="M4140" s="28">
        <v>179.95</v>
      </c>
      <c r="N4140" s="24"/>
    </row>
    <row r="4141" spans="2:14" hidden="1" x14ac:dyDescent="0.25">
      <c r="B4141" s="20">
        <v>34050959</v>
      </c>
      <c r="C4141" s="20"/>
      <c r="D4141" s="20"/>
      <c r="E4141" s="17" t="s">
        <v>13060</v>
      </c>
      <c r="F4141" s="21" t="s">
        <v>3153</v>
      </c>
      <c r="G4141" s="21" t="s">
        <v>205</v>
      </c>
      <c r="H4141" s="21" t="s">
        <v>206</v>
      </c>
      <c r="I4141" s="20">
        <v>254021515510</v>
      </c>
      <c r="J4141" s="20" t="s">
        <v>32295</v>
      </c>
      <c r="K4141" s="24">
        <v>43770</v>
      </c>
      <c r="L4141" s="19">
        <v>0</v>
      </c>
      <c r="M4141" s="28">
        <v>179.95</v>
      </c>
      <c r="N4141" s="24"/>
    </row>
    <row r="4142" spans="2:14" hidden="1" x14ac:dyDescent="0.25">
      <c r="B4142" s="20">
        <v>34050961</v>
      </c>
      <c r="C4142" s="20"/>
      <c r="D4142" s="20"/>
      <c r="E4142" s="17" t="s">
        <v>13062</v>
      </c>
      <c r="F4142" s="21" t="s">
        <v>3153</v>
      </c>
      <c r="G4142" s="21" t="s">
        <v>205</v>
      </c>
      <c r="H4142" s="21" t="s">
        <v>206</v>
      </c>
      <c r="I4142" s="20">
        <v>254021515511</v>
      </c>
      <c r="J4142" s="20" t="s">
        <v>32296</v>
      </c>
      <c r="K4142" s="24">
        <v>43770</v>
      </c>
      <c r="L4142" s="19">
        <v>0</v>
      </c>
      <c r="M4142" s="28">
        <v>179.95</v>
      </c>
      <c r="N4142" s="24"/>
    </row>
    <row r="4143" spans="2:14" hidden="1" x14ac:dyDescent="0.25">
      <c r="B4143" s="20">
        <v>34050963</v>
      </c>
      <c r="C4143" s="20"/>
      <c r="D4143" s="20"/>
      <c r="E4143" s="17" t="s">
        <v>13064</v>
      </c>
      <c r="F4143" s="21" t="s">
        <v>3153</v>
      </c>
      <c r="G4143" s="21" t="s">
        <v>205</v>
      </c>
      <c r="H4143" s="21" t="s">
        <v>206</v>
      </c>
      <c r="I4143" s="20">
        <v>254021515512</v>
      </c>
      <c r="J4143" s="20" t="s">
        <v>32297</v>
      </c>
      <c r="K4143" s="24">
        <v>43770</v>
      </c>
      <c r="L4143" s="19">
        <v>0</v>
      </c>
      <c r="M4143" s="28">
        <v>179.95</v>
      </c>
      <c r="N4143" s="24"/>
    </row>
    <row r="4144" spans="2:14" hidden="1" x14ac:dyDescent="0.25">
      <c r="B4144" s="20">
        <v>34050965</v>
      </c>
      <c r="C4144" s="20"/>
      <c r="D4144" s="20"/>
      <c r="E4144" s="17" t="s">
        <v>13066</v>
      </c>
      <c r="F4144" s="21" t="s">
        <v>3153</v>
      </c>
      <c r="G4144" s="21" t="s">
        <v>205</v>
      </c>
      <c r="H4144" s="21" t="s">
        <v>206</v>
      </c>
      <c r="I4144" s="20">
        <v>254021515513</v>
      </c>
      <c r="J4144" s="20" t="s">
        <v>32298</v>
      </c>
      <c r="K4144" s="24">
        <v>43770</v>
      </c>
      <c r="L4144" s="19">
        <v>0</v>
      </c>
      <c r="M4144" s="28">
        <v>179.95</v>
      </c>
      <c r="N4144" s="24"/>
    </row>
    <row r="4145" spans="2:14" hidden="1" x14ac:dyDescent="0.25">
      <c r="B4145" s="20">
        <v>34050967</v>
      </c>
      <c r="C4145" s="20"/>
      <c r="D4145" s="20"/>
      <c r="E4145" s="17" t="s">
        <v>13068</v>
      </c>
      <c r="F4145" s="21" t="s">
        <v>3153</v>
      </c>
      <c r="G4145" s="21" t="s">
        <v>205</v>
      </c>
      <c r="H4145" s="21" t="s">
        <v>206</v>
      </c>
      <c r="I4145" s="20">
        <v>254021515514</v>
      </c>
      <c r="J4145" s="20" t="s">
        <v>32299</v>
      </c>
      <c r="K4145" s="24">
        <v>43770</v>
      </c>
      <c r="L4145" s="19">
        <v>0</v>
      </c>
      <c r="M4145" s="28">
        <v>179.95</v>
      </c>
      <c r="N4145" s="24"/>
    </row>
    <row r="4146" spans="2:14" hidden="1" x14ac:dyDescent="0.25">
      <c r="B4146" s="20">
        <v>34050952</v>
      </c>
      <c r="C4146" s="20"/>
      <c r="D4146" s="20"/>
      <c r="E4146" s="17" t="s">
        <v>13070</v>
      </c>
      <c r="F4146" s="21" t="s">
        <v>3153</v>
      </c>
      <c r="G4146" s="21" t="s">
        <v>205</v>
      </c>
      <c r="H4146" s="21" t="s">
        <v>206</v>
      </c>
      <c r="I4146" s="20">
        <v>254021515565</v>
      </c>
      <c r="J4146" s="20" t="s">
        <v>32300</v>
      </c>
      <c r="K4146" s="24">
        <v>43770</v>
      </c>
      <c r="L4146" s="19">
        <v>0</v>
      </c>
      <c r="M4146" s="28">
        <v>179.95</v>
      </c>
      <c r="N4146" s="24"/>
    </row>
    <row r="4147" spans="2:14" hidden="1" x14ac:dyDescent="0.25">
      <c r="B4147" s="20">
        <v>34050954</v>
      </c>
      <c r="C4147" s="20"/>
      <c r="D4147" s="20"/>
      <c r="E4147" s="17" t="s">
        <v>13072</v>
      </c>
      <c r="F4147" s="21" t="s">
        <v>3153</v>
      </c>
      <c r="G4147" s="21" t="s">
        <v>205</v>
      </c>
      <c r="H4147" s="21" t="s">
        <v>206</v>
      </c>
      <c r="I4147" s="20">
        <v>254021515575</v>
      </c>
      <c r="J4147" s="20" t="s">
        <v>32301</v>
      </c>
      <c r="K4147" s="24">
        <v>43770</v>
      </c>
      <c r="L4147" s="19">
        <v>0</v>
      </c>
      <c r="M4147" s="28">
        <v>179.95</v>
      </c>
      <c r="N4147" s="24"/>
    </row>
    <row r="4148" spans="2:14" hidden="1" x14ac:dyDescent="0.25">
      <c r="B4148" s="20">
        <v>34050956</v>
      </c>
      <c r="C4148" s="20"/>
      <c r="D4148" s="20"/>
      <c r="E4148" s="17" t="s">
        <v>13074</v>
      </c>
      <c r="F4148" s="21" t="s">
        <v>3153</v>
      </c>
      <c r="G4148" s="21" t="s">
        <v>205</v>
      </c>
      <c r="H4148" s="21" t="s">
        <v>206</v>
      </c>
      <c r="I4148" s="20">
        <v>254021515585</v>
      </c>
      <c r="J4148" s="20" t="s">
        <v>32302</v>
      </c>
      <c r="K4148" s="24">
        <v>43770</v>
      </c>
      <c r="L4148" s="19">
        <v>0</v>
      </c>
      <c r="M4148" s="28">
        <v>179.95</v>
      </c>
      <c r="N4148" s="24"/>
    </row>
    <row r="4149" spans="2:14" hidden="1" x14ac:dyDescent="0.25">
      <c r="B4149" s="20">
        <v>34050958</v>
      </c>
      <c r="C4149" s="20"/>
      <c r="D4149" s="20"/>
      <c r="E4149" s="17" t="s">
        <v>13076</v>
      </c>
      <c r="F4149" s="21" t="s">
        <v>3153</v>
      </c>
      <c r="G4149" s="21" t="s">
        <v>205</v>
      </c>
      <c r="H4149" s="21" t="s">
        <v>206</v>
      </c>
      <c r="I4149" s="20">
        <v>254021515595</v>
      </c>
      <c r="J4149" s="20" t="s">
        <v>32303</v>
      </c>
      <c r="K4149" s="24">
        <v>43770</v>
      </c>
      <c r="L4149" s="19">
        <v>0</v>
      </c>
      <c r="M4149" s="28">
        <v>179.95</v>
      </c>
      <c r="N4149" s="24"/>
    </row>
    <row r="4150" spans="2:14" hidden="1" x14ac:dyDescent="0.25">
      <c r="B4150" s="20">
        <v>34050985</v>
      </c>
      <c r="C4150" s="20"/>
      <c r="D4150" s="20"/>
      <c r="E4150" s="17" t="s">
        <v>12682</v>
      </c>
      <c r="F4150" s="21" t="s">
        <v>3153</v>
      </c>
      <c r="G4150" s="21" t="s">
        <v>205</v>
      </c>
      <c r="H4150" s="21" t="s">
        <v>206</v>
      </c>
      <c r="I4150" s="20">
        <v>254031511015</v>
      </c>
      <c r="J4150" s="20" t="s">
        <v>32304</v>
      </c>
      <c r="K4150" s="24">
        <v>43053</v>
      </c>
      <c r="L4150" s="19">
        <v>0</v>
      </c>
      <c r="M4150" s="28">
        <v>179.95</v>
      </c>
      <c r="N4150" s="24"/>
    </row>
    <row r="4151" spans="2:14" hidden="1" x14ac:dyDescent="0.25">
      <c r="B4151" s="20">
        <v>34050987</v>
      </c>
      <c r="C4151" s="20"/>
      <c r="D4151" s="20"/>
      <c r="E4151" s="17" t="s">
        <v>12684</v>
      </c>
      <c r="F4151" s="21" t="s">
        <v>3153</v>
      </c>
      <c r="G4151" s="21" t="s">
        <v>205</v>
      </c>
      <c r="H4151" s="21" t="s">
        <v>206</v>
      </c>
      <c r="I4151" s="20">
        <v>254031511016</v>
      </c>
      <c r="J4151" s="20" t="s">
        <v>32305</v>
      </c>
      <c r="K4151" s="24">
        <v>43053</v>
      </c>
      <c r="L4151" s="19">
        <v>0</v>
      </c>
      <c r="M4151" s="28">
        <v>179.95</v>
      </c>
      <c r="N4151" s="24"/>
    </row>
    <row r="4152" spans="2:14" hidden="1" x14ac:dyDescent="0.25">
      <c r="B4152" s="20">
        <v>34050989</v>
      </c>
      <c r="C4152" s="20"/>
      <c r="D4152" s="20"/>
      <c r="E4152" s="17" t="s">
        <v>12686</v>
      </c>
      <c r="F4152" s="21" t="s">
        <v>3153</v>
      </c>
      <c r="G4152" s="21" t="s">
        <v>205</v>
      </c>
      <c r="H4152" s="21" t="s">
        <v>206</v>
      </c>
      <c r="I4152" s="20">
        <v>254031511017</v>
      </c>
      <c r="J4152" s="20" t="s">
        <v>32306</v>
      </c>
      <c r="K4152" s="24">
        <v>43053</v>
      </c>
      <c r="L4152" s="19">
        <v>0</v>
      </c>
      <c r="M4152" s="28">
        <v>179.95</v>
      </c>
      <c r="N4152" s="24"/>
    </row>
    <row r="4153" spans="2:14" hidden="1" x14ac:dyDescent="0.25">
      <c r="B4153" s="20">
        <v>34050991</v>
      </c>
      <c r="C4153" s="20"/>
      <c r="D4153" s="20"/>
      <c r="E4153" s="17" t="s">
        <v>12688</v>
      </c>
      <c r="F4153" s="21" t="s">
        <v>3153</v>
      </c>
      <c r="G4153" s="21" t="s">
        <v>205</v>
      </c>
      <c r="H4153" s="21" t="s">
        <v>206</v>
      </c>
      <c r="I4153" s="20">
        <v>254031511018</v>
      </c>
      <c r="J4153" s="20" t="s">
        <v>32307</v>
      </c>
      <c r="K4153" s="24">
        <v>43053</v>
      </c>
      <c r="L4153" s="19">
        <v>0</v>
      </c>
      <c r="M4153" s="28">
        <v>179.95</v>
      </c>
      <c r="N4153" s="24"/>
    </row>
    <row r="4154" spans="2:14" hidden="1" x14ac:dyDescent="0.25">
      <c r="B4154" s="20">
        <v>34050993</v>
      </c>
      <c r="C4154" s="20"/>
      <c r="D4154" s="20"/>
      <c r="E4154" s="17" t="s">
        <v>12690</v>
      </c>
      <c r="F4154" s="21" t="s">
        <v>3153</v>
      </c>
      <c r="G4154" s="21" t="s">
        <v>205</v>
      </c>
      <c r="H4154" s="21" t="s">
        <v>206</v>
      </c>
      <c r="I4154" s="20">
        <v>254031511019</v>
      </c>
      <c r="J4154" s="20" t="s">
        <v>32308</v>
      </c>
      <c r="K4154" s="24">
        <v>43053</v>
      </c>
      <c r="L4154" s="19">
        <v>0</v>
      </c>
      <c r="M4154" s="28">
        <v>179.95</v>
      </c>
      <c r="N4154" s="24"/>
    </row>
    <row r="4155" spans="2:14" hidden="1" x14ac:dyDescent="0.25">
      <c r="B4155" s="20">
        <v>34051050</v>
      </c>
      <c r="C4155" s="20"/>
      <c r="D4155" s="20"/>
      <c r="E4155" s="17" t="s">
        <v>13309</v>
      </c>
      <c r="F4155" s="21" t="s">
        <v>3153</v>
      </c>
      <c r="G4155" s="21" t="s">
        <v>205</v>
      </c>
      <c r="H4155" s="21" t="s">
        <v>206</v>
      </c>
      <c r="I4155" s="20">
        <v>256901410006</v>
      </c>
      <c r="J4155" s="20" t="s">
        <v>32309</v>
      </c>
      <c r="K4155" s="24">
        <v>43617</v>
      </c>
      <c r="L4155" s="19">
        <v>0</v>
      </c>
      <c r="M4155" s="28">
        <v>149.94999999999999</v>
      </c>
      <c r="N4155" s="24"/>
    </row>
    <row r="4156" spans="2:14" hidden="1" x14ac:dyDescent="0.25">
      <c r="B4156" s="20">
        <v>34051052</v>
      </c>
      <c r="C4156" s="20"/>
      <c r="D4156" s="20"/>
      <c r="E4156" s="17" t="s">
        <v>13311</v>
      </c>
      <c r="F4156" s="21" t="s">
        <v>3153</v>
      </c>
      <c r="G4156" s="21" t="s">
        <v>205</v>
      </c>
      <c r="H4156" s="21" t="s">
        <v>206</v>
      </c>
      <c r="I4156" s="20">
        <v>256901410007</v>
      </c>
      <c r="J4156" s="20" t="s">
        <v>32310</v>
      </c>
      <c r="K4156" s="24">
        <v>43617</v>
      </c>
      <c r="L4156" s="19">
        <v>0</v>
      </c>
      <c r="M4156" s="28">
        <v>149.94999999999999</v>
      </c>
      <c r="N4156" s="24"/>
    </row>
    <row r="4157" spans="2:14" hidden="1" x14ac:dyDescent="0.25">
      <c r="B4157" s="20">
        <v>34051054</v>
      </c>
      <c r="C4157" s="20"/>
      <c r="D4157" s="20"/>
      <c r="E4157" s="17" t="s">
        <v>13313</v>
      </c>
      <c r="F4157" s="21" t="s">
        <v>3153</v>
      </c>
      <c r="G4157" s="21" t="s">
        <v>205</v>
      </c>
      <c r="H4157" s="21" t="s">
        <v>206</v>
      </c>
      <c r="I4157" s="20">
        <v>256901410008</v>
      </c>
      <c r="J4157" s="20" t="s">
        <v>32311</v>
      </c>
      <c r="K4157" s="24">
        <v>43617</v>
      </c>
      <c r="L4157" s="19">
        <v>0</v>
      </c>
      <c r="M4157" s="28">
        <v>149.94999999999999</v>
      </c>
      <c r="N4157" s="24"/>
    </row>
    <row r="4158" spans="2:14" hidden="1" x14ac:dyDescent="0.25">
      <c r="B4158" s="20">
        <v>34051056</v>
      </c>
      <c r="C4158" s="20"/>
      <c r="D4158" s="20"/>
      <c r="E4158" s="17" t="s">
        <v>13315</v>
      </c>
      <c r="F4158" s="21" t="s">
        <v>3153</v>
      </c>
      <c r="G4158" s="21" t="s">
        <v>205</v>
      </c>
      <c r="H4158" s="21" t="s">
        <v>206</v>
      </c>
      <c r="I4158" s="20">
        <v>256901410009</v>
      </c>
      <c r="J4158" s="20" t="s">
        <v>32312</v>
      </c>
      <c r="K4158" s="24">
        <v>43617</v>
      </c>
      <c r="L4158" s="19">
        <v>0</v>
      </c>
      <c r="M4158" s="28">
        <v>149.94999999999999</v>
      </c>
      <c r="N4158" s="24"/>
    </row>
    <row r="4159" spans="2:14" hidden="1" x14ac:dyDescent="0.25">
      <c r="B4159" s="20">
        <v>34051075</v>
      </c>
      <c r="C4159" s="20"/>
      <c r="D4159" s="20"/>
      <c r="E4159" s="17" t="s">
        <v>13283</v>
      </c>
      <c r="F4159" s="21" t="s">
        <v>3153</v>
      </c>
      <c r="G4159" s="21" t="s">
        <v>205</v>
      </c>
      <c r="H4159" s="21" t="s">
        <v>206</v>
      </c>
      <c r="I4159" s="20">
        <v>256901498210</v>
      </c>
      <c r="J4159" s="20" t="s">
        <v>32313</v>
      </c>
      <c r="K4159" s="24">
        <v>43617</v>
      </c>
      <c r="L4159" s="19">
        <v>0</v>
      </c>
      <c r="M4159" s="28">
        <v>149.94999999999999</v>
      </c>
      <c r="N4159" s="24"/>
    </row>
    <row r="4160" spans="2:14" hidden="1" x14ac:dyDescent="0.25">
      <c r="B4160" s="20">
        <v>34051077</v>
      </c>
      <c r="C4160" s="20"/>
      <c r="D4160" s="20"/>
      <c r="E4160" s="17" t="s">
        <v>13285</v>
      </c>
      <c r="F4160" s="21" t="s">
        <v>3153</v>
      </c>
      <c r="G4160" s="21" t="s">
        <v>205</v>
      </c>
      <c r="H4160" s="21" t="s">
        <v>206</v>
      </c>
      <c r="I4160" s="20">
        <v>256901498211</v>
      </c>
      <c r="J4160" s="20" t="s">
        <v>32314</v>
      </c>
      <c r="K4160" s="24">
        <v>43617</v>
      </c>
      <c r="L4160" s="19">
        <v>0</v>
      </c>
      <c r="M4160" s="28">
        <v>149.94999999999999</v>
      </c>
      <c r="N4160" s="24"/>
    </row>
    <row r="4161" spans="2:14" hidden="1" x14ac:dyDescent="0.25">
      <c r="B4161" s="20">
        <v>34051079</v>
      </c>
      <c r="C4161" s="20"/>
      <c r="D4161" s="20"/>
      <c r="E4161" s="17" t="s">
        <v>13287</v>
      </c>
      <c r="F4161" s="21" t="s">
        <v>3153</v>
      </c>
      <c r="G4161" s="21" t="s">
        <v>205</v>
      </c>
      <c r="H4161" s="21" t="s">
        <v>206</v>
      </c>
      <c r="I4161" s="20">
        <v>256901498212</v>
      </c>
      <c r="J4161" s="20" t="s">
        <v>32315</v>
      </c>
      <c r="K4161" s="24">
        <v>43617</v>
      </c>
      <c r="L4161" s="19">
        <v>0</v>
      </c>
      <c r="M4161" s="28">
        <v>149.94999999999999</v>
      </c>
      <c r="N4161" s="24"/>
    </row>
    <row r="4162" spans="2:14" hidden="1" x14ac:dyDescent="0.25">
      <c r="B4162" s="20">
        <v>34051081</v>
      </c>
      <c r="C4162" s="20"/>
      <c r="D4162" s="20"/>
      <c r="E4162" s="17" t="s">
        <v>13289</v>
      </c>
      <c r="F4162" s="21" t="s">
        <v>3153</v>
      </c>
      <c r="G4162" s="21" t="s">
        <v>205</v>
      </c>
      <c r="H4162" s="21" t="s">
        <v>206</v>
      </c>
      <c r="I4162" s="20">
        <v>256901498213</v>
      </c>
      <c r="J4162" s="20" t="s">
        <v>32316</v>
      </c>
      <c r="K4162" s="24">
        <v>43617</v>
      </c>
      <c r="L4162" s="19">
        <v>0</v>
      </c>
      <c r="M4162" s="28">
        <v>149.94999999999999</v>
      </c>
      <c r="N4162" s="24"/>
    </row>
    <row r="4163" spans="2:14" hidden="1" x14ac:dyDescent="0.25">
      <c r="B4163" s="20">
        <v>34051083</v>
      </c>
      <c r="C4163" s="20"/>
      <c r="D4163" s="20"/>
      <c r="E4163" s="17" t="s">
        <v>13291</v>
      </c>
      <c r="F4163" s="21" t="s">
        <v>3153</v>
      </c>
      <c r="G4163" s="21" t="s">
        <v>205</v>
      </c>
      <c r="H4163" s="21" t="s">
        <v>206</v>
      </c>
      <c r="I4163" s="20">
        <v>256901498214</v>
      </c>
      <c r="J4163" s="20" t="s">
        <v>32317</v>
      </c>
      <c r="K4163" s="24">
        <v>43617</v>
      </c>
      <c r="L4163" s="19">
        <v>0</v>
      </c>
      <c r="M4163" s="28">
        <v>149.94999999999999</v>
      </c>
      <c r="N4163" s="24"/>
    </row>
    <row r="4164" spans="2:14" hidden="1" x14ac:dyDescent="0.25">
      <c r="B4164" s="20">
        <v>34051068</v>
      </c>
      <c r="C4164" s="20"/>
      <c r="D4164" s="20"/>
      <c r="E4164" s="17" t="s">
        <v>13293</v>
      </c>
      <c r="F4164" s="21" t="s">
        <v>3153</v>
      </c>
      <c r="G4164" s="21" t="s">
        <v>205</v>
      </c>
      <c r="H4164" s="21" t="s">
        <v>206</v>
      </c>
      <c r="I4164" s="20">
        <v>256901498265</v>
      </c>
      <c r="J4164" s="20" t="s">
        <v>32318</v>
      </c>
      <c r="K4164" s="24">
        <v>43617</v>
      </c>
      <c r="L4164" s="19">
        <v>0</v>
      </c>
      <c r="M4164" s="28">
        <v>149.94999999999999</v>
      </c>
      <c r="N4164" s="24"/>
    </row>
    <row r="4165" spans="2:14" hidden="1" x14ac:dyDescent="0.25">
      <c r="B4165" s="20">
        <v>34051070</v>
      </c>
      <c r="C4165" s="20"/>
      <c r="D4165" s="20"/>
      <c r="E4165" s="17" t="s">
        <v>13295</v>
      </c>
      <c r="F4165" s="21" t="s">
        <v>3153</v>
      </c>
      <c r="G4165" s="21" t="s">
        <v>205</v>
      </c>
      <c r="H4165" s="21" t="s">
        <v>206</v>
      </c>
      <c r="I4165" s="20">
        <v>256901498275</v>
      </c>
      <c r="J4165" s="20" t="s">
        <v>32319</v>
      </c>
      <c r="K4165" s="24">
        <v>43617</v>
      </c>
      <c r="L4165" s="19">
        <v>0</v>
      </c>
      <c r="M4165" s="28">
        <v>149.94999999999999</v>
      </c>
      <c r="N4165" s="24"/>
    </row>
    <row r="4166" spans="2:14" hidden="1" x14ac:dyDescent="0.25">
      <c r="B4166" s="20">
        <v>34051072</v>
      </c>
      <c r="C4166" s="20"/>
      <c r="D4166" s="20"/>
      <c r="E4166" s="17" t="s">
        <v>13297</v>
      </c>
      <c r="F4166" s="21" t="s">
        <v>3153</v>
      </c>
      <c r="G4166" s="21" t="s">
        <v>205</v>
      </c>
      <c r="H4166" s="21" t="s">
        <v>206</v>
      </c>
      <c r="I4166" s="20">
        <v>256901498285</v>
      </c>
      <c r="J4166" s="20" t="s">
        <v>32320</v>
      </c>
      <c r="K4166" s="24">
        <v>43617</v>
      </c>
      <c r="L4166" s="19">
        <v>0</v>
      </c>
      <c r="M4166" s="28">
        <v>149.94999999999999</v>
      </c>
      <c r="N4166" s="24"/>
    </row>
    <row r="4167" spans="2:14" hidden="1" x14ac:dyDescent="0.25">
      <c r="B4167" s="20">
        <v>34051074</v>
      </c>
      <c r="C4167" s="20"/>
      <c r="D4167" s="20"/>
      <c r="E4167" s="17" t="s">
        <v>13299</v>
      </c>
      <c r="F4167" s="21" t="s">
        <v>3153</v>
      </c>
      <c r="G4167" s="21" t="s">
        <v>205</v>
      </c>
      <c r="H4167" s="21" t="s">
        <v>206</v>
      </c>
      <c r="I4167" s="20">
        <v>256901498295</v>
      </c>
      <c r="J4167" s="20" t="s">
        <v>32321</v>
      </c>
      <c r="K4167" s="24">
        <v>43617</v>
      </c>
      <c r="L4167" s="19">
        <v>0</v>
      </c>
      <c r="M4167" s="28">
        <v>149.94999999999999</v>
      </c>
      <c r="N4167" s="24"/>
    </row>
    <row r="4168" spans="2:14" hidden="1" x14ac:dyDescent="0.25">
      <c r="B4168" s="20">
        <v>34050621</v>
      </c>
      <c r="C4168" s="20"/>
      <c r="D4168" s="20"/>
      <c r="E4168" s="17" t="s">
        <v>13250</v>
      </c>
      <c r="F4168" s="21" t="s">
        <v>3153</v>
      </c>
      <c r="G4168" s="21" t="s">
        <v>205</v>
      </c>
      <c r="H4168" s="21" t="s">
        <v>206</v>
      </c>
      <c r="I4168" s="20">
        <v>261201310058</v>
      </c>
      <c r="J4168" s="20" t="s">
        <v>32322</v>
      </c>
      <c r="K4168" s="24">
        <v>42387</v>
      </c>
      <c r="L4168" s="19">
        <v>0</v>
      </c>
      <c r="M4168" s="28">
        <v>159.94999999999999</v>
      </c>
      <c r="N4168" s="24"/>
    </row>
    <row r="4169" spans="2:14" hidden="1" x14ac:dyDescent="0.25">
      <c r="B4169" s="20">
        <v>34050623</v>
      </c>
      <c r="C4169" s="20"/>
      <c r="D4169" s="20"/>
      <c r="E4169" s="17" t="s">
        <v>13252</v>
      </c>
      <c r="F4169" s="21" t="s">
        <v>3153</v>
      </c>
      <c r="G4169" s="21" t="s">
        <v>205</v>
      </c>
      <c r="H4169" s="21" t="s">
        <v>206</v>
      </c>
      <c r="I4169" s="20">
        <v>261201310059</v>
      </c>
      <c r="J4169" s="20" t="s">
        <v>32323</v>
      </c>
      <c r="K4169" s="24">
        <v>42387</v>
      </c>
      <c r="L4169" s="19">
        <v>0</v>
      </c>
      <c r="M4169" s="28">
        <v>159.94999999999999</v>
      </c>
      <c r="N4169" s="24"/>
    </row>
    <row r="4170" spans="2:14" hidden="1" x14ac:dyDescent="0.25">
      <c r="B4170" s="20">
        <v>34050553</v>
      </c>
      <c r="C4170" s="20"/>
      <c r="D4170" s="20"/>
      <c r="E4170" s="17" t="s">
        <v>13236</v>
      </c>
      <c r="F4170" s="21" t="s">
        <v>3153</v>
      </c>
      <c r="G4170" s="21" t="s">
        <v>205</v>
      </c>
      <c r="H4170" s="21" t="s">
        <v>206</v>
      </c>
      <c r="I4170" s="20">
        <v>261201310125</v>
      </c>
      <c r="J4170" s="20" t="s">
        <v>32324</v>
      </c>
      <c r="K4170" s="24">
        <v>42387</v>
      </c>
      <c r="L4170" s="19">
        <v>0</v>
      </c>
      <c r="M4170" s="28">
        <v>159.94999999999999</v>
      </c>
      <c r="N4170" s="24"/>
    </row>
    <row r="4171" spans="2:14" hidden="1" x14ac:dyDescent="0.25">
      <c r="B4171" s="20">
        <v>34050581</v>
      </c>
      <c r="C4171" s="20"/>
      <c r="D4171" s="20"/>
      <c r="E4171" s="17" t="s">
        <v>13219</v>
      </c>
      <c r="F4171" s="21" t="s">
        <v>3153</v>
      </c>
      <c r="G4171" s="21" t="s">
        <v>205</v>
      </c>
      <c r="H4171" s="21" t="s">
        <v>206</v>
      </c>
      <c r="I4171" s="20">
        <v>265201310115</v>
      </c>
      <c r="J4171" s="20" t="s">
        <v>32325</v>
      </c>
      <c r="K4171" s="24">
        <v>42387</v>
      </c>
      <c r="L4171" s="19">
        <v>0</v>
      </c>
      <c r="M4171" s="28">
        <v>139.94999999999999</v>
      </c>
      <c r="N4171" s="24"/>
    </row>
    <row r="4172" spans="2:14" hidden="1" x14ac:dyDescent="0.25">
      <c r="B4172" s="20">
        <v>34050593</v>
      </c>
      <c r="C4172" s="20"/>
      <c r="D4172" s="20"/>
      <c r="E4172" s="17" t="s">
        <v>13209</v>
      </c>
      <c r="F4172" s="21" t="s">
        <v>3153</v>
      </c>
      <c r="G4172" s="21" t="s">
        <v>205</v>
      </c>
      <c r="H4172" s="21" t="s">
        <v>206</v>
      </c>
      <c r="I4172" s="20">
        <v>265201313110</v>
      </c>
      <c r="J4172" s="20" t="s">
        <v>32326</v>
      </c>
      <c r="K4172" s="24">
        <v>42387</v>
      </c>
      <c r="L4172" s="19">
        <v>0</v>
      </c>
      <c r="M4172" s="28">
        <v>139.94999999999999</v>
      </c>
      <c r="N4172" s="24"/>
    </row>
    <row r="4173" spans="2:14" hidden="1" x14ac:dyDescent="0.25">
      <c r="B4173" s="20">
        <v>34050599</v>
      </c>
      <c r="C4173" s="20"/>
      <c r="D4173" s="20"/>
      <c r="E4173" s="17" t="s">
        <v>13212</v>
      </c>
      <c r="F4173" s="21" t="s">
        <v>3153</v>
      </c>
      <c r="G4173" s="21" t="s">
        <v>205</v>
      </c>
      <c r="H4173" s="21" t="s">
        <v>206</v>
      </c>
      <c r="I4173" s="20">
        <v>265201313113</v>
      </c>
      <c r="J4173" s="20" t="s">
        <v>32327</v>
      </c>
      <c r="K4173" s="24">
        <v>42387</v>
      </c>
      <c r="L4173" s="19">
        <v>0</v>
      </c>
      <c r="M4173" s="28">
        <v>139.94999999999999</v>
      </c>
      <c r="N4173" s="24"/>
    </row>
    <row r="4174" spans="2:14" hidden="1" x14ac:dyDescent="0.25">
      <c r="B4174" s="20">
        <v>34050590</v>
      </c>
      <c r="C4174" s="20"/>
      <c r="D4174" s="20"/>
      <c r="E4174" s="17" t="s">
        <v>13214</v>
      </c>
      <c r="F4174" s="21" t="s">
        <v>3153</v>
      </c>
      <c r="G4174" s="21" t="s">
        <v>205</v>
      </c>
      <c r="H4174" s="21" t="s">
        <v>206</v>
      </c>
      <c r="I4174" s="20">
        <v>265201313185</v>
      </c>
      <c r="J4174" s="20" t="s">
        <v>32328</v>
      </c>
      <c r="K4174" s="24">
        <v>42387</v>
      </c>
      <c r="L4174" s="19">
        <v>0</v>
      </c>
      <c r="M4174" s="28">
        <v>139.94999999999999</v>
      </c>
      <c r="N4174" s="24"/>
    </row>
    <row r="4175" spans="2:14" hidden="1" x14ac:dyDescent="0.25">
      <c r="B4175" s="20">
        <v>34050592</v>
      </c>
      <c r="C4175" s="20"/>
      <c r="D4175" s="20"/>
      <c r="E4175" s="17" t="s">
        <v>13216</v>
      </c>
      <c r="F4175" s="21" t="s">
        <v>3153</v>
      </c>
      <c r="G4175" s="21" t="s">
        <v>205</v>
      </c>
      <c r="H4175" s="21" t="s">
        <v>206</v>
      </c>
      <c r="I4175" s="20">
        <v>265201313195</v>
      </c>
      <c r="J4175" s="20" t="s">
        <v>32329</v>
      </c>
      <c r="K4175" s="24">
        <v>42387</v>
      </c>
      <c r="L4175" s="19">
        <v>0</v>
      </c>
      <c r="M4175" s="28">
        <v>139.94999999999999</v>
      </c>
      <c r="N4175" s="24"/>
    </row>
    <row r="4176" spans="2:14" hidden="1" x14ac:dyDescent="0.25">
      <c r="B4176" s="20">
        <v>34050891</v>
      </c>
      <c r="C4176" s="20"/>
      <c r="D4176" s="20"/>
      <c r="E4176" s="17" t="s">
        <v>13226</v>
      </c>
      <c r="F4176" s="21" t="s">
        <v>3153</v>
      </c>
      <c r="G4176" s="21" t="s">
        <v>205</v>
      </c>
      <c r="H4176" s="21" t="s">
        <v>206</v>
      </c>
      <c r="I4176" s="20">
        <v>265231410105</v>
      </c>
      <c r="J4176" s="20" t="s">
        <v>32330</v>
      </c>
      <c r="K4176" s="24">
        <v>42387</v>
      </c>
      <c r="L4176" s="19">
        <v>0</v>
      </c>
      <c r="M4176" s="28">
        <v>129.94999999999999</v>
      </c>
      <c r="N4176" s="24"/>
    </row>
    <row r="4177" spans="2:14" hidden="1" x14ac:dyDescent="0.25">
      <c r="B4177" s="20">
        <v>34050893</v>
      </c>
      <c r="C4177" s="20"/>
      <c r="D4177" s="20"/>
      <c r="E4177" s="17" t="s">
        <v>13228</v>
      </c>
      <c r="F4177" s="21" t="s">
        <v>3153</v>
      </c>
      <c r="G4177" s="21" t="s">
        <v>205</v>
      </c>
      <c r="H4177" s="21" t="s">
        <v>206</v>
      </c>
      <c r="I4177" s="20">
        <v>265231410115</v>
      </c>
      <c r="J4177" s="20" t="s">
        <v>32331</v>
      </c>
      <c r="K4177" s="24">
        <v>42387</v>
      </c>
      <c r="L4177" s="19">
        <v>0</v>
      </c>
      <c r="M4177" s="28">
        <v>129.94999999999999</v>
      </c>
      <c r="N4177" s="24"/>
    </row>
    <row r="4178" spans="2:14" hidden="1" x14ac:dyDescent="0.25">
      <c r="B4178" s="20">
        <v>34060499</v>
      </c>
      <c r="C4178" s="20"/>
      <c r="D4178" s="20"/>
      <c r="E4178" s="17" t="s">
        <v>13265</v>
      </c>
      <c r="F4178" s="21" t="s">
        <v>3153</v>
      </c>
      <c r="G4178" s="21" t="s">
        <v>205</v>
      </c>
      <c r="H4178" s="21" t="s">
        <v>206</v>
      </c>
      <c r="I4178" s="20">
        <v>265401410135</v>
      </c>
      <c r="J4178" s="20" t="s">
        <v>32332</v>
      </c>
      <c r="K4178" s="24">
        <v>42387</v>
      </c>
      <c r="L4178" s="19">
        <v>0</v>
      </c>
      <c r="M4178" s="28">
        <v>139.94999999999999</v>
      </c>
      <c r="N4178" s="24"/>
    </row>
    <row r="4179" spans="2:14" hidden="1" x14ac:dyDescent="0.25">
      <c r="B4179" s="20">
        <v>34060510</v>
      </c>
      <c r="C4179" s="20"/>
      <c r="D4179" s="20"/>
      <c r="E4179" s="17" t="s">
        <v>13270</v>
      </c>
      <c r="F4179" s="21" t="s">
        <v>3153</v>
      </c>
      <c r="G4179" s="21" t="s">
        <v>205</v>
      </c>
      <c r="H4179" s="21" t="s">
        <v>206</v>
      </c>
      <c r="I4179" s="20">
        <v>265401416105</v>
      </c>
      <c r="J4179" s="20" t="s">
        <v>32333</v>
      </c>
      <c r="K4179" s="24">
        <v>42387</v>
      </c>
      <c r="L4179" s="19">
        <v>0</v>
      </c>
      <c r="M4179" s="28">
        <v>139.94999999999999</v>
      </c>
      <c r="N4179" s="24"/>
    </row>
    <row r="4180" spans="2:14" hidden="1" x14ac:dyDescent="0.25">
      <c r="B4180" s="20">
        <v>34060516</v>
      </c>
      <c r="C4180" s="20"/>
      <c r="D4180" s="20"/>
      <c r="E4180" s="17" t="s">
        <v>13272</v>
      </c>
      <c r="F4180" s="21" t="s">
        <v>3153</v>
      </c>
      <c r="G4180" s="21" t="s">
        <v>205</v>
      </c>
      <c r="H4180" s="21" t="s">
        <v>206</v>
      </c>
      <c r="I4180" s="20">
        <v>265401416135</v>
      </c>
      <c r="J4180" s="20" t="s">
        <v>32334</v>
      </c>
      <c r="K4180" s="24">
        <v>42387</v>
      </c>
      <c r="L4180" s="19">
        <v>0</v>
      </c>
      <c r="M4180" s="28">
        <v>139.94999999999999</v>
      </c>
      <c r="N4180" s="24"/>
    </row>
    <row r="4181" spans="2:14" hidden="1" x14ac:dyDescent="0.25">
      <c r="B4181" s="20">
        <v>34060526</v>
      </c>
      <c r="C4181" s="20"/>
      <c r="D4181" s="20"/>
      <c r="E4181" s="17" t="s">
        <v>13275</v>
      </c>
      <c r="F4181" s="21" t="s">
        <v>3153</v>
      </c>
      <c r="G4181" s="21" t="s">
        <v>205</v>
      </c>
      <c r="H4181" s="21" t="s">
        <v>206</v>
      </c>
      <c r="I4181" s="20">
        <v>265401421310</v>
      </c>
      <c r="J4181" s="20" t="s">
        <v>32335</v>
      </c>
      <c r="K4181" s="24">
        <v>42387</v>
      </c>
      <c r="L4181" s="19">
        <v>0</v>
      </c>
      <c r="M4181" s="28">
        <v>139.94999999999999</v>
      </c>
      <c r="N4181" s="24"/>
    </row>
    <row r="4182" spans="2:14" hidden="1" x14ac:dyDescent="0.25">
      <c r="B4182" s="20">
        <v>34060532</v>
      </c>
      <c r="C4182" s="20"/>
      <c r="D4182" s="20"/>
      <c r="E4182" s="17" t="s">
        <v>13277</v>
      </c>
      <c r="F4182" s="21" t="s">
        <v>3153</v>
      </c>
      <c r="G4182" s="21" t="s">
        <v>205</v>
      </c>
      <c r="H4182" s="21" t="s">
        <v>206</v>
      </c>
      <c r="I4182" s="20">
        <v>265401421313</v>
      </c>
      <c r="J4182" s="20" t="s">
        <v>32336</v>
      </c>
      <c r="K4182" s="24">
        <v>42387</v>
      </c>
      <c r="L4182" s="19">
        <v>0</v>
      </c>
      <c r="M4182" s="28">
        <v>139.94999999999999</v>
      </c>
      <c r="N4182" s="24"/>
    </row>
    <row r="4183" spans="2:14" hidden="1" x14ac:dyDescent="0.25">
      <c r="B4183" s="20">
        <v>34060519</v>
      </c>
      <c r="C4183" s="20"/>
      <c r="D4183" s="20"/>
      <c r="E4183" s="17" t="s">
        <v>13280</v>
      </c>
      <c r="F4183" s="21" t="s">
        <v>3153</v>
      </c>
      <c r="G4183" s="21" t="s">
        <v>205</v>
      </c>
      <c r="H4183" s="21" t="s">
        <v>206</v>
      </c>
      <c r="I4183" s="20">
        <v>265401421365</v>
      </c>
      <c r="J4183" s="20" t="s">
        <v>32337</v>
      </c>
      <c r="K4183" s="24">
        <v>42387</v>
      </c>
      <c r="L4183" s="19">
        <v>0</v>
      </c>
      <c r="M4183" s="28">
        <v>139.94999999999999</v>
      </c>
      <c r="N4183" s="24"/>
    </row>
    <row r="4184" spans="2:14" hidden="1" x14ac:dyDescent="0.25">
      <c r="B4184" s="20">
        <v>34060523</v>
      </c>
      <c r="C4184" s="20"/>
      <c r="D4184" s="20"/>
      <c r="E4184" s="17" t="s">
        <v>13281</v>
      </c>
      <c r="F4184" s="21" t="s">
        <v>3153</v>
      </c>
      <c r="G4184" s="21" t="s">
        <v>205</v>
      </c>
      <c r="H4184" s="21" t="s">
        <v>206</v>
      </c>
      <c r="I4184" s="20">
        <v>265401421385</v>
      </c>
      <c r="J4184" s="20" t="s">
        <v>32338</v>
      </c>
      <c r="K4184" s="24">
        <v>42387</v>
      </c>
      <c r="L4184" s="19">
        <v>0</v>
      </c>
      <c r="M4184" s="28">
        <v>139.94999999999999</v>
      </c>
      <c r="N4184" s="24"/>
    </row>
    <row r="4185" spans="2:14" hidden="1" x14ac:dyDescent="0.25">
      <c r="B4185" s="20">
        <v>34051719</v>
      </c>
      <c r="C4185" s="20"/>
      <c r="D4185" s="20"/>
      <c r="E4185" s="17" t="s">
        <v>12731</v>
      </c>
      <c r="F4185" s="21" t="s">
        <v>3153</v>
      </c>
      <c r="G4185" s="21" t="s">
        <v>205</v>
      </c>
      <c r="H4185" s="21" t="s">
        <v>206</v>
      </c>
      <c r="I4185" s="20">
        <v>265401814614</v>
      </c>
      <c r="J4185" s="20" t="s">
        <v>32339</v>
      </c>
      <c r="K4185" s="24">
        <v>43711</v>
      </c>
      <c r="L4185" s="19">
        <v>0</v>
      </c>
      <c r="M4185" s="28">
        <v>139.94999999999999</v>
      </c>
      <c r="N4185" s="24">
        <v>42975</v>
      </c>
    </row>
    <row r="4186" spans="2:14" hidden="1" x14ac:dyDescent="0.25">
      <c r="B4186" s="20">
        <v>34051712</v>
      </c>
      <c r="C4186" s="20"/>
      <c r="D4186" s="20"/>
      <c r="E4186" s="17" t="s">
        <v>12724</v>
      </c>
      <c r="F4186" s="21" t="s">
        <v>3153</v>
      </c>
      <c r="G4186" s="21" t="s">
        <v>205</v>
      </c>
      <c r="H4186" s="21" t="s">
        <v>206</v>
      </c>
      <c r="I4186" s="20">
        <v>265401816105</v>
      </c>
      <c r="J4186" s="20" t="s">
        <v>32340</v>
      </c>
      <c r="K4186" s="24">
        <v>43711</v>
      </c>
      <c r="L4186" s="19">
        <v>0</v>
      </c>
      <c r="M4186" s="28">
        <v>139.94999999999999</v>
      </c>
      <c r="N4186" s="24">
        <v>42975</v>
      </c>
    </row>
    <row r="4187" spans="2:14" hidden="1" x14ac:dyDescent="0.25">
      <c r="B4187" s="20">
        <v>34051714</v>
      </c>
      <c r="C4187" s="20"/>
      <c r="D4187" s="20"/>
      <c r="E4187" s="17" t="s">
        <v>12726</v>
      </c>
      <c r="F4187" s="21" t="s">
        <v>3153</v>
      </c>
      <c r="G4187" s="21" t="s">
        <v>205</v>
      </c>
      <c r="H4187" s="21" t="s">
        <v>206</v>
      </c>
      <c r="I4187" s="20">
        <v>265401816115</v>
      </c>
      <c r="J4187" s="20" t="s">
        <v>32341</v>
      </c>
      <c r="K4187" s="24">
        <v>43711</v>
      </c>
      <c r="L4187" s="19">
        <v>0</v>
      </c>
      <c r="M4187" s="28">
        <v>139.94999999999999</v>
      </c>
      <c r="N4187" s="24">
        <v>42975</v>
      </c>
    </row>
    <row r="4188" spans="2:14" hidden="1" x14ac:dyDescent="0.25">
      <c r="B4188" s="20">
        <v>34051716</v>
      </c>
      <c r="C4188" s="20"/>
      <c r="D4188" s="20"/>
      <c r="E4188" s="17" t="s">
        <v>12728</v>
      </c>
      <c r="F4188" s="21" t="s">
        <v>3153</v>
      </c>
      <c r="G4188" s="21" t="s">
        <v>205</v>
      </c>
      <c r="H4188" s="21" t="s">
        <v>206</v>
      </c>
      <c r="I4188" s="20">
        <v>265401816125</v>
      </c>
      <c r="J4188" s="20" t="s">
        <v>32342</v>
      </c>
      <c r="K4188" s="24">
        <v>43711</v>
      </c>
      <c r="L4188" s="19">
        <v>0</v>
      </c>
      <c r="M4188" s="28">
        <v>139.94999999999999</v>
      </c>
      <c r="N4188" s="24">
        <v>42975</v>
      </c>
    </row>
    <row r="4189" spans="2:14" hidden="1" x14ac:dyDescent="0.25">
      <c r="B4189" s="20">
        <v>34051718</v>
      </c>
      <c r="C4189" s="20"/>
      <c r="D4189" s="20"/>
      <c r="E4189" s="17" t="s">
        <v>12730</v>
      </c>
      <c r="F4189" s="21" t="s">
        <v>3153</v>
      </c>
      <c r="G4189" s="21" t="s">
        <v>205</v>
      </c>
      <c r="H4189" s="21" t="s">
        <v>206</v>
      </c>
      <c r="I4189" s="20">
        <v>265401816135</v>
      </c>
      <c r="J4189" s="20" t="s">
        <v>32343</v>
      </c>
      <c r="K4189" s="24">
        <v>43711</v>
      </c>
      <c r="L4189" s="19">
        <v>0</v>
      </c>
      <c r="M4189" s="28">
        <v>139.94999999999999</v>
      </c>
      <c r="N4189" s="24">
        <v>42975</v>
      </c>
    </row>
    <row r="4190" spans="2:14" hidden="1" x14ac:dyDescent="0.25">
      <c r="B4190" s="20">
        <v>34051123</v>
      </c>
      <c r="C4190" s="20"/>
      <c r="D4190" s="20"/>
      <c r="E4190" s="17" t="s">
        <v>12872</v>
      </c>
      <c r="F4190" s="21" t="s">
        <v>3153</v>
      </c>
      <c r="G4190" s="21" t="s">
        <v>205</v>
      </c>
      <c r="H4190" s="21" t="s">
        <v>206</v>
      </c>
      <c r="I4190" s="20">
        <v>2510014173105</v>
      </c>
      <c r="J4190" s="20" t="s">
        <v>32344</v>
      </c>
      <c r="K4190" s="24">
        <v>43053</v>
      </c>
      <c r="L4190" s="19">
        <v>0</v>
      </c>
      <c r="M4190" s="28">
        <v>219.95</v>
      </c>
      <c r="N4190" s="24"/>
    </row>
    <row r="4191" spans="2:14" hidden="1" x14ac:dyDescent="0.25">
      <c r="B4191" s="20">
        <v>34051125</v>
      </c>
      <c r="C4191" s="20"/>
      <c r="D4191" s="20"/>
      <c r="E4191" s="17" t="s">
        <v>12874</v>
      </c>
      <c r="F4191" s="21" t="s">
        <v>3153</v>
      </c>
      <c r="G4191" s="21" t="s">
        <v>205</v>
      </c>
      <c r="H4191" s="21" t="s">
        <v>206</v>
      </c>
      <c r="I4191" s="20">
        <v>2510014173115</v>
      </c>
      <c r="J4191" s="20" t="s">
        <v>32345</v>
      </c>
      <c r="K4191" s="24">
        <v>43053</v>
      </c>
      <c r="L4191" s="19">
        <v>0</v>
      </c>
      <c r="M4191" s="28">
        <v>219.95</v>
      </c>
      <c r="N4191" s="24"/>
    </row>
    <row r="4192" spans="2:14" hidden="1" x14ac:dyDescent="0.25">
      <c r="B4192" s="20">
        <v>34051127</v>
      </c>
      <c r="C4192" s="20"/>
      <c r="D4192" s="20"/>
      <c r="E4192" s="17" t="s">
        <v>12876</v>
      </c>
      <c r="F4192" s="21" t="s">
        <v>3153</v>
      </c>
      <c r="G4192" s="21" t="s">
        <v>205</v>
      </c>
      <c r="H4192" s="21" t="s">
        <v>206</v>
      </c>
      <c r="I4192" s="20">
        <v>2510014173125</v>
      </c>
      <c r="J4192" s="20" t="s">
        <v>32346</v>
      </c>
      <c r="K4192" s="24">
        <v>43053</v>
      </c>
      <c r="L4192" s="19">
        <v>0</v>
      </c>
      <c r="M4192" s="28">
        <v>219.95</v>
      </c>
      <c r="N4192" s="24"/>
    </row>
    <row r="4193" spans="2:14" hidden="1" x14ac:dyDescent="0.25">
      <c r="B4193" s="20">
        <v>34051129</v>
      </c>
      <c r="C4193" s="20"/>
      <c r="D4193" s="20"/>
      <c r="E4193" s="17" t="s">
        <v>12878</v>
      </c>
      <c r="F4193" s="21" t="s">
        <v>3153</v>
      </c>
      <c r="G4193" s="21" t="s">
        <v>205</v>
      </c>
      <c r="H4193" s="21" t="s">
        <v>206</v>
      </c>
      <c r="I4193" s="20">
        <v>2510014173135</v>
      </c>
      <c r="J4193" s="20" t="s">
        <v>32347</v>
      </c>
      <c r="K4193" s="24">
        <v>43053</v>
      </c>
      <c r="L4193" s="19">
        <v>0</v>
      </c>
      <c r="M4193" s="28">
        <v>219.95</v>
      </c>
      <c r="N4193" s="24"/>
    </row>
    <row r="4194" spans="2:14" hidden="1" x14ac:dyDescent="0.25">
      <c r="B4194" s="20">
        <v>34051140</v>
      </c>
      <c r="C4194" s="20"/>
      <c r="D4194" s="20"/>
      <c r="E4194" s="17" t="s">
        <v>12906</v>
      </c>
      <c r="F4194" s="21" t="s">
        <v>3153</v>
      </c>
      <c r="G4194" s="21" t="s">
        <v>205</v>
      </c>
      <c r="H4194" s="21" t="s">
        <v>206</v>
      </c>
      <c r="I4194" s="20">
        <v>2510014202105</v>
      </c>
      <c r="J4194" s="20" t="s">
        <v>32348</v>
      </c>
      <c r="K4194" s="24">
        <v>43053</v>
      </c>
      <c r="L4194" s="19">
        <v>0</v>
      </c>
      <c r="M4194" s="28">
        <v>219.95</v>
      </c>
      <c r="N4194" s="24"/>
    </row>
    <row r="4195" spans="2:14" hidden="1" x14ac:dyDescent="0.25">
      <c r="B4195" s="20">
        <v>34051142</v>
      </c>
      <c r="C4195" s="20"/>
      <c r="D4195" s="20"/>
      <c r="E4195" s="17" t="s">
        <v>12908</v>
      </c>
      <c r="F4195" s="21" t="s">
        <v>3153</v>
      </c>
      <c r="G4195" s="21" t="s">
        <v>205</v>
      </c>
      <c r="H4195" s="21" t="s">
        <v>206</v>
      </c>
      <c r="I4195" s="20">
        <v>2510014202115</v>
      </c>
      <c r="J4195" s="20" t="s">
        <v>32349</v>
      </c>
      <c r="K4195" s="24">
        <v>43053</v>
      </c>
      <c r="L4195" s="19">
        <v>0</v>
      </c>
      <c r="M4195" s="28">
        <v>219.95</v>
      </c>
      <c r="N4195" s="24"/>
    </row>
    <row r="4196" spans="2:14" hidden="1" x14ac:dyDescent="0.25">
      <c r="B4196" s="20">
        <v>34051144</v>
      </c>
      <c r="C4196" s="20"/>
      <c r="D4196" s="20"/>
      <c r="E4196" s="17" t="s">
        <v>12910</v>
      </c>
      <c r="F4196" s="21" t="s">
        <v>3153</v>
      </c>
      <c r="G4196" s="21" t="s">
        <v>205</v>
      </c>
      <c r="H4196" s="21" t="s">
        <v>206</v>
      </c>
      <c r="I4196" s="20">
        <v>2510014202125</v>
      </c>
      <c r="J4196" s="20" t="s">
        <v>32350</v>
      </c>
      <c r="K4196" s="24">
        <v>43053</v>
      </c>
      <c r="L4196" s="19">
        <v>0</v>
      </c>
      <c r="M4196" s="28">
        <v>219.95</v>
      </c>
      <c r="N4196" s="24"/>
    </row>
    <row r="4197" spans="2:14" hidden="1" x14ac:dyDescent="0.25">
      <c r="B4197" s="20">
        <v>34051146</v>
      </c>
      <c r="C4197" s="20"/>
      <c r="D4197" s="20"/>
      <c r="E4197" s="17" t="s">
        <v>12912</v>
      </c>
      <c r="F4197" s="21" t="s">
        <v>3153</v>
      </c>
      <c r="G4197" s="21" t="s">
        <v>205</v>
      </c>
      <c r="H4197" s="21" t="s">
        <v>206</v>
      </c>
      <c r="I4197" s="20">
        <v>2510014202135</v>
      </c>
      <c r="J4197" s="20" t="s">
        <v>32351</v>
      </c>
      <c r="K4197" s="24">
        <v>43053</v>
      </c>
      <c r="L4197" s="19">
        <v>0</v>
      </c>
      <c r="M4197" s="28">
        <v>219.95</v>
      </c>
      <c r="N4197" s="24"/>
    </row>
    <row r="4198" spans="2:14" hidden="1" x14ac:dyDescent="0.25">
      <c r="B4198" s="20">
        <v>34050778</v>
      </c>
      <c r="C4198" s="20"/>
      <c r="D4198" s="20"/>
      <c r="E4198" s="17" t="s">
        <v>12957</v>
      </c>
      <c r="F4198" s="21" t="s">
        <v>3153</v>
      </c>
      <c r="G4198" s="21" t="s">
        <v>205</v>
      </c>
      <c r="H4198" s="21" t="s">
        <v>206</v>
      </c>
      <c r="I4198" s="20">
        <v>2510214106105</v>
      </c>
      <c r="J4198" s="20" t="s">
        <v>32370</v>
      </c>
      <c r="K4198" s="24">
        <v>43053</v>
      </c>
      <c r="L4198" s="19">
        <v>0</v>
      </c>
      <c r="M4198" s="28">
        <v>149.94999999999999</v>
      </c>
      <c r="N4198" s="24"/>
    </row>
    <row r="4199" spans="2:14" hidden="1" x14ac:dyDescent="0.25">
      <c r="B4199" s="20">
        <v>34050780</v>
      </c>
      <c r="C4199" s="20"/>
      <c r="D4199" s="20"/>
      <c r="E4199" s="17" t="s">
        <v>12959</v>
      </c>
      <c r="F4199" s="21" t="s">
        <v>3153</v>
      </c>
      <c r="G4199" s="21" t="s">
        <v>205</v>
      </c>
      <c r="H4199" s="21" t="s">
        <v>206</v>
      </c>
      <c r="I4199" s="20">
        <v>2510214106115</v>
      </c>
      <c r="J4199" s="20" t="s">
        <v>32371</v>
      </c>
      <c r="K4199" s="24">
        <v>43053</v>
      </c>
      <c r="L4199" s="19">
        <v>0</v>
      </c>
      <c r="M4199" s="28">
        <v>149.94999999999999</v>
      </c>
      <c r="N4199" s="24"/>
    </row>
    <row r="4200" spans="2:14" hidden="1" x14ac:dyDescent="0.25">
      <c r="B4200" s="20">
        <v>34050782</v>
      </c>
      <c r="C4200" s="20"/>
      <c r="D4200" s="20"/>
      <c r="E4200" s="17" t="s">
        <v>12961</v>
      </c>
      <c r="F4200" s="21" t="s">
        <v>3153</v>
      </c>
      <c r="G4200" s="21" t="s">
        <v>205</v>
      </c>
      <c r="H4200" s="21" t="s">
        <v>206</v>
      </c>
      <c r="I4200" s="20">
        <v>2510214106125</v>
      </c>
      <c r="J4200" s="20" t="s">
        <v>32372</v>
      </c>
      <c r="K4200" s="24">
        <v>43053</v>
      </c>
      <c r="L4200" s="19">
        <v>0</v>
      </c>
      <c r="M4200" s="28">
        <v>149.94999999999999</v>
      </c>
      <c r="N4200" s="24"/>
    </row>
    <row r="4201" spans="2:14" hidden="1" x14ac:dyDescent="0.25">
      <c r="B4201" s="20">
        <v>34050784</v>
      </c>
      <c r="C4201" s="20"/>
      <c r="D4201" s="20"/>
      <c r="E4201" s="17" t="s">
        <v>12963</v>
      </c>
      <c r="F4201" s="21" t="s">
        <v>3153</v>
      </c>
      <c r="G4201" s="21" t="s">
        <v>205</v>
      </c>
      <c r="H4201" s="21" t="s">
        <v>206</v>
      </c>
      <c r="I4201" s="20">
        <v>2510214106135</v>
      </c>
      <c r="J4201" s="20" t="s">
        <v>32373</v>
      </c>
      <c r="K4201" s="24">
        <v>43053</v>
      </c>
      <c r="L4201" s="19">
        <v>0</v>
      </c>
      <c r="M4201" s="28">
        <v>149.94999999999999</v>
      </c>
      <c r="N4201" s="24"/>
    </row>
    <row r="4202" spans="2:14" hidden="1" x14ac:dyDescent="0.25">
      <c r="B4202" s="20">
        <v>34050795</v>
      </c>
      <c r="C4202" s="20"/>
      <c r="D4202" s="20"/>
      <c r="E4202" s="17" t="s">
        <v>12991</v>
      </c>
      <c r="F4202" s="21" t="s">
        <v>3153</v>
      </c>
      <c r="G4202" s="21" t="s">
        <v>205</v>
      </c>
      <c r="H4202" s="21" t="s">
        <v>206</v>
      </c>
      <c r="I4202" s="20">
        <v>2510214123105</v>
      </c>
      <c r="J4202" s="20" t="s">
        <v>32374</v>
      </c>
      <c r="K4202" s="24">
        <v>43053</v>
      </c>
      <c r="L4202" s="19">
        <v>0</v>
      </c>
      <c r="M4202" s="28">
        <v>149.94999999999999</v>
      </c>
      <c r="N4202" s="24"/>
    </row>
    <row r="4203" spans="2:14" hidden="1" x14ac:dyDescent="0.25">
      <c r="B4203" s="20">
        <v>34050797</v>
      </c>
      <c r="C4203" s="20"/>
      <c r="D4203" s="20"/>
      <c r="E4203" s="17" t="s">
        <v>12993</v>
      </c>
      <c r="F4203" s="21" t="s">
        <v>3153</v>
      </c>
      <c r="G4203" s="21" t="s">
        <v>205</v>
      </c>
      <c r="H4203" s="21" t="s">
        <v>206</v>
      </c>
      <c r="I4203" s="20">
        <v>2510214123115</v>
      </c>
      <c r="J4203" s="20" t="s">
        <v>32375</v>
      </c>
      <c r="K4203" s="24">
        <v>43053</v>
      </c>
      <c r="L4203" s="19">
        <v>0</v>
      </c>
      <c r="M4203" s="28">
        <v>149.94999999999999</v>
      </c>
      <c r="N4203" s="24"/>
    </row>
    <row r="4204" spans="2:14" hidden="1" x14ac:dyDescent="0.25">
      <c r="B4204" s="20">
        <v>34050799</v>
      </c>
      <c r="C4204" s="20"/>
      <c r="D4204" s="20"/>
      <c r="E4204" s="17" t="s">
        <v>12995</v>
      </c>
      <c r="F4204" s="21" t="s">
        <v>3153</v>
      </c>
      <c r="G4204" s="21" t="s">
        <v>205</v>
      </c>
      <c r="H4204" s="21" t="s">
        <v>206</v>
      </c>
      <c r="I4204" s="20">
        <v>2510214123125</v>
      </c>
      <c r="J4204" s="20" t="s">
        <v>32376</v>
      </c>
      <c r="K4204" s="24">
        <v>43053</v>
      </c>
      <c r="L4204" s="19">
        <v>0</v>
      </c>
      <c r="M4204" s="28">
        <v>149.94999999999999</v>
      </c>
      <c r="N4204" s="24"/>
    </row>
    <row r="4205" spans="2:14" hidden="1" x14ac:dyDescent="0.25">
      <c r="B4205" s="20">
        <v>34050801</v>
      </c>
      <c r="C4205" s="20"/>
      <c r="D4205" s="20"/>
      <c r="E4205" s="17" t="s">
        <v>12997</v>
      </c>
      <c r="F4205" s="21" t="s">
        <v>3153</v>
      </c>
      <c r="G4205" s="21" t="s">
        <v>205</v>
      </c>
      <c r="H4205" s="21" t="s">
        <v>206</v>
      </c>
      <c r="I4205" s="20">
        <v>2510214123135</v>
      </c>
      <c r="J4205" s="20" t="s">
        <v>32377</v>
      </c>
      <c r="K4205" s="24">
        <v>43053</v>
      </c>
      <c r="L4205" s="19">
        <v>0</v>
      </c>
      <c r="M4205" s="28">
        <v>149.94999999999999</v>
      </c>
      <c r="N4205" s="24"/>
    </row>
    <row r="4206" spans="2:14" hidden="1" x14ac:dyDescent="0.25">
      <c r="B4206" s="20">
        <v>34051173</v>
      </c>
      <c r="C4206" s="20"/>
      <c r="D4206" s="20"/>
      <c r="E4206" s="17" t="s">
        <v>12922</v>
      </c>
      <c r="F4206" s="21" t="s">
        <v>3153</v>
      </c>
      <c r="G4206" s="21" t="s">
        <v>205</v>
      </c>
      <c r="H4206" s="21" t="s">
        <v>206</v>
      </c>
      <c r="I4206" s="20">
        <v>2510214123510</v>
      </c>
      <c r="J4206" s="20" t="s">
        <v>32378</v>
      </c>
      <c r="K4206" s="24">
        <v>43053</v>
      </c>
      <c r="L4206" s="19">
        <v>0</v>
      </c>
      <c r="M4206" s="28">
        <v>149.94999999999999</v>
      </c>
      <c r="N4206" s="24"/>
    </row>
    <row r="4207" spans="2:14" hidden="1" x14ac:dyDescent="0.25">
      <c r="B4207" s="20">
        <v>34051175</v>
      </c>
      <c r="C4207" s="20"/>
      <c r="D4207" s="20"/>
      <c r="E4207" s="17" t="s">
        <v>12924</v>
      </c>
      <c r="F4207" s="21" t="s">
        <v>3153</v>
      </c>
      <c r="G4207" s="21" t="s">
        <v>205</v>
      </c>
      <c r="H4207" s="21" t="s">
        <v>206</v>
      </c>
      <c r="I4207" s="20">
        <v>2510214123511</v>
      </c>
      <c r="J4207" s="20" t="s">
        <v>32379</v>
      </c>
      <c r="K4207" s="24">
        <v>43053</v>
      </c>
      <c r="L4207" s="19">
        <v>0</v>
      </c>
      <c r="M4207" s="28">
        <v>149.94999999999999</v>
      </c>
      <c r="N4207" s="24"/>
    </row>
    <row r="4208" spans="2:14" hidden="1" x14ac:dyDescent="0.25">
      <c r="B4208" s="20">
        <v>34051177</v>
      </c>
      <c r="C4208" s="20"/>
      <c r="D4208" s="20"/>
      <c r="E4208" s="17" t="s">
        <v>12926</v>
      </c>
      <c r="F4208" s="21" t="s">
        <v>3153</v>
      </c>
      <c r="G4208" s="21" t="s">
        <v>205</v>
      </c>
      <c r="H4208" s="21" t="s">
        <v>206</v>
      </c>
      <c r="I4208" s="20">
        <v>2510214123512</v>
      </c>
      <c r="J4208" s="20" t="s">
        <v>32380</v>
      </c>
      <c r="K4208" s="24">
        <v>43053</v>
      </c>
      <c r="L4208" s="19">
        <v>0</v>
      </c>
      <c r="M4208" s="28">
        <v>149.94999999999999</v>
      </c>
      <c r="N4208" s="24"/>
    </row>
    <row r="4209" spans="2:14" hidden="1" x14ac:dyDescent="0.25">
      <c r="B4209" s="20">
        <v>34051179</v>
      </c>
      <c r="C4209" s="20"/>
      <c r="D4209" s="20"/>
      <c r="E4209" s="17" t="s">
        <v>12928</v>
      </c>
      <c r="F4209" s="21" t="s">
        <v>3153</v>
      </c>
      <c r="G4209" s="21" t="s">
        <v>205</v>
      </c>
      <c r="H4209" s="21" t="s">
        <v>206</v>
      </c>
      <c r="I4209" s="20">
        <v>2510214123513</v>
      </c>
      <c r="J4209" s="20" t="s">
        <v>32381</v>
      </c>
      <c r="K4209" s="24">
        <v>43053</v>
      </c>
      <c r="L4209" s="19">
        <v>0</v>
      </c>
      <c r="M4209" s="28">
        <v>149.94999999999999</v>
      </c>
      <c r="N4209" s="24"/>
    </row>
    <row r="4210" spans="2:14" hidden="1" x14ac:dyDescent="0.25">
      <c r="B4210" s="20">
        <v>34051181</v>
      </c>
      <c r="C4210" s="20"/>
      <c r="D4210" s="20"/>
      <c r="E4210" s="17" t="s">
        <v>12930</v>
      </c>
      <c r="F4210" s="21" t="s">
        <v>3153</v>
      </c>
      <c r="G4210" s="21" t="s">
        <v>205</v>
      </c>
      <c r="H4210" s="21" t="s">
        <v>206</v>
      </c>
      <c r="I4210" s="20">
        <v>2510214123514</v>
      </c>
      <c r="J4210" s="20" t="s">
        <v>32382</v>
      </c>
      <c r="K4210" s="24">
        <v>43053</v>
      </c>
      <c r="L4210" s="19">
        <v>0</v>
      </c>
      <c r="M4210" s="28">
        <v>149.94999999999999</v>
      </c>
      <c r="N4210" s="24"/>
    </row>
    <row r="4211" spans="2:14" hidden="1" x14ac:dyDescent="0.25">
      <c r="B4211" s="20">
        <v>34051166</v>
      </c>
      <c r="C4211" s="20"/>
      <c r="D4211" s="20"/>
      <c r="E4211" s="17" t="s">
        <v>12932</v>
      </c>
      <c r="F4211" s="21" t="s">
        <v>3153</v>
      </c>
      <c r="G4211" s="21" t="s">
        <v>205</v>
      </c>
      <c r="H4211" s="21" t="s">
        <v>206</v>
      </c>
      <c r="I4211" s="20">
        <v>2510214123565</v>
      </c>
      <c r="J4211" s="20" t="s">
        <v>32383</v>
      </c>
      <c r="K4211" s="24">
        <v>43053</v>
      </c>
      <c r="L4211" s="19">
        <v>0</v>
      </c>
      <c r="M4211" s="28">
        <v>149.94999999999999</v>
      </c>
      <c r="N4211" s="24"/>
    </row>
    <row r="4212" spans="2:14" hidden="1" x14ac:dyDescent="0.25">
      <c r="B4212" s="20">
        <v>34051168</v>
      </c>
      <c r="C4212" s="20"/>
      <c r="D4212" s="20"/>
      <c r="E4212" s="17" t="s">
        <v>12934</v>
      </c>
      <c r="F4212" s="21" t="s">
        <v>3153</v>
      </c>
      <c r="G4212" s="21" t="s">
        <v>205</v>
      </c>
      <c r="H4212" s="21" t="s">
        <v>206</v>
      </c>
      <c r="I4212" s="20">
        <v>2510214123575</v>
      </c>
      <c r="J4212" s="20" t="s">
        <v>32384</v>
      </c>
      <c r="K4212" s="24">
        <v>43053</v>
      </c>
      <c r="L4212" s="19">
        <v>0</v>
      </c>
      <c r="M4212" s="28">
        <v>149.94999999999999</v>
      </c>
      <c r="N4212" s="24"/>
    </row>
    <row r="4213" spans="2:14" hidden="1" x14ac:dyDescent="0.25">
      <c r="B4213" s="20">
        <v>34051170</v>
      </c>
      <c r="C4213" s="20"/>
      <c r="D4213" s="20"/>
      <c r="E4213" s="17" t="s">
        <v>12936</v>
      </c>
      <c r="F4213" s="21" t="s">
        <v>3153</v>
      </c>
      <c r="G4213" s="21" t="s">
        <v>205</v>
      </c>
      <c r="H4213" s="21" t="s">
        <v>206</v>
      </c>
      <c r="I4213" s="20">
        <v>2510214123585</v>
      </c>
      <c r="J4213" s="20" t="s">
        <v>32385</v>
      </c>
      <c r="K4213" s="24">
        <v>43053</v>
      </c>
      <c r="L4213" s="19">
        <v>0</v>
      </c>
      <c r="M4213" s="28">
        <v>149.94999999999999</v>
      </c>
      <c r="N4213" s="24"/>
    </row>
    <row r="4214" spans="2:14" hidden="1" x14ac:dyDescent="0.25">
      <c r="B4214" s="20">
        <v>34051172</v>
      </c>
      <c r="C4214" s="20"/>
      <c r="D4214" s="20"/>
      <c r="E4214" s="17" t="s">
        <v>12938</v>
      </c>
      <c r="F4214" s="21" t="s">
        <v>3153</v>
      </c>
      <c r="G4214" s="21" t="s">
        <v>205</v>
      </c>
      <c r="H4214" s="21" t="s">
        <v>206</v>
      </c>
      <c r="I4214" s="20">
        <v>2510214123595</v>
      </c>
      <c r="J4214" s="20" t="s">
        <v>32386</v>
      </c>
      <c r="K4214" s="24">
        <v>43053</v>
      </c>
      <c r="L4214" s="19">
        <v>0</v>
      </c>
      <c r="M4214" s="28">
        <v>149.94999999999999</v>
      </c>
      <c r="N4214" s="24"/>
    </row>
    <row r="4215" spans="2:14" hidden="1" x14ac:dyDescent="0.25">
      <c r="B4215" s="20">
        <v>34050846</v>
      </c>
      <c r="C4215" s="20"/>
      <c r="D4215" s="20"/>
      <c r="E4215" s="17" t="s">
        <v>13020</v>
      </c>
      <c r="F4215" s="21" t="s">
        <v>3153</v>
      </c>
      <c r="G4215" s="21" t="s">
        <v>205</v>
      </c>
      <c r="H4215" s="21" t="s">
        <v>206</v>
      </c>
      <c r="I4215" s="20">
        <v>2510314123105</v>
      </c>
      <c r="J4215" s="20" t="s">
        <v>32387</v>
      </c>
      <c r="K4215" s="24">
        <v>43053</v>
      </c>
      <c r="L4215" s="19">
        <v>0</v>
      </c>
      <c r="M4215" s="28">
        <v>149.94999999999999</v>
      </c>
      <c r="N4215" s="24"/>
    </row>
    <row r="4216" spans="2:14" hidden="1" x14ac:dyDescent="0.25">
      <c r="B4216" s="20">
        <v>34050848</v>
      </c>
      <c r="C4216" s="20"/>
      <c r="D4216" s="20"/>
      <c r="E4216" s="17" t="s">
        <v>13021</v>
      </c>
      <c r="F4216" s="21" t="s">
        <v>3153</v>
      </c>
      <c r="G4216" s="21" t="s">
        <v>205</v>
      </c>
      <c r="H4216" s="21" t="s">
        <v>206</v>
      </c>
      <c r="I4216" s="20">
        <v>2510314123115</v>
      </c>
      <c r="J4216" s="20" t="s">
        <v>32388</v>
      </c>
      <c r="K4216" s="24">
        <v>43053</v>
      </c>
      <c r="L4216" s="19">
        <v>0</v>
      </c>
      <c r="M4216" s="28">
        <v>149.94999999999999</v>
      </c>
      <c r="N4216" s="24"/>
    </row>
    <row r="4217" spans="2:14" hidden="1" x14ac:dyDescent="0.25">
      <c r="B4217" s="20">
        <v>34050850</v>
      </c>
      <c r="C4217" s="20"/>
      <c r="D4217" s="20"/>
      <c r="E4217" s="17" t="s">
        <v>13022</v>
      </c>
      <c r="F4217" s="21" t="s">
        <v>3153</v>
      </c>
      <c r="G4217" s="21" t="s">
        <v>205</v>
      </c>
      <c r="H4217" s="21" t="s">
        <v>206</v>
      </c>
      <c r="I4217" s="20">
        <v>2510314123125</v>
      </c>
      <c r="J4217" s="20" t="s">
        <v>32389</v>
      </c>
      <c r="K4217" s="24">
        <v>43053</v>
      </c>
      <c r="L4217" s="19">
        <v>0</v>
      </c>
      <c r="M4217" s="28">
        <v>149.94999999999999</v>
      </c>
      <c r="N4217" s="24"/>
    </row>
    <row r="4218" spans="2:14" hidden="1" x14ac:dyDescent="0.25">
      <c r="B4218" s="20">
        <v>34050852</v>
      </c>
      <c r="C4218" s="20"/>
      <c r="D4218" s="20"/>
      <c r="E4218" s="17" t="s">
        <v>13023</v>
      </c>
      <c r="F4218" s="21" t="s">
        <v>3153</v>
      </c>
      <c r="G4218" s="21" t="s">
        <v>205</v>
      </c>
      <c r="H4218" s="21" t="s">
        <v>206</v>
      </c>
      <c r="I4218" s="20">
        <v>2510314123135</v>
      </c>
      <c r="J4218" s="20" t="s">
        <v>32390</v>
      </c>
      <c r="K4218" s="24">
        <v>43053</v>
      </c>
      <c r="L4218" s="19">
        <v>0</v>
      </c>
      <c r="M4218" s="28">
        <v>149.94999999999999</v>
      </c>
      <c r="N4218" s="24"/>
    </row>
    <row r="4219" spans="2:14" hidden="1" x14ac:dyDescent="0.25">
      <c r="B4219" s="20">
        <v>34051207</v>
      </c>
      <c r="C4219" s="20"/>
      <c r="D4219" s="20"/>
      <c r="E4219" s="17" t="s">
        <v>13077</v>
      </c>
      <c r="F4219" s="21" t="s">
        <v>3153</v>
      </c>
      <c r="G4219" s="21" t="s">
        <v>205</v>
      </c>
      <c r="H4219" s="21" t="s">
        <v>206</v>
      </c>
      <c r="I4219" s="20">
        <v>2510314123510</v>
      </c>
      <c r="J4219" s="20" t="s">
        <v>32391</v>
      </c>
      <c r="K4219" s="24">
        <v>43053</v>
      </c>
      <c r="L4219" s="19">
        <v>0</v>
      </c>
      <c r="M4219" s="28">
        <v>149.94999999999999</v>
      </c>
      <c r="N4219" s="24"/>
    </row>
    <row r="4220" spans="2:14" hidden="1" x14ac:dyDescent="0.25">
      <c r="B4220" s="20">
        <v>34051209</v>
      </c>
      <c r="C4220" s="20"/>
      <c r="D4220" s="20"/>
      <c r="E4220" s="17" t="s">
        <v>13078</v>
      </c>
      <c r="F4220" s="21" t="s">
        <v>3153</v>
      </c>
      <c r="G4220" s="21" t="s">
        <v>205</v>
      </c>
      <c r="H4220" s="21" t="s">
        <v>206</v>
      </c>
      <c r="I4220" s="20">
        <v>2510314123511</v>
      </c>
      <c r="J4220" s="20" t="s">
        <v>32392</v>
      </c>
      <c r="K4220" s="24">
        <v>43053</v>
      </c>
      <c r="L4220" s="19">
        <v>0</v>
      </c>
      <c r="M4220" s="28">
        <v>149.94999999999999</v>
      </c>
      <c r="N4220" s="24"/>
    </row>
    <row r="4221" spans="2:14" hidden="1" x14ac:dyDescent="0.25">
      <c r="B4221" s="20">
        <v>34051211</v>
      </c>
      <c r="C4221" s="20"/>
      <c r="D4221" s="20"/>
      <c r="E4221" s="17" t="s">
        <v>13079</v>
      </c>
      <c r="F4221" s="21" t="s">
        <v>3153</v>
      </c>
      <c r="G4221" s="21" t="s">
        <v>205</v>
      </c>
      <c r="H4221" s="21" t="s">
        <v>206</v>
      </c>
      <c r="I4221" s="20">
        <v>2510314123512</v>
      </c>
      <c r="J4221" s="20" t="s">
        <v>32393</v>
      </c>
      <c r="K4221" s="24">
        <v>43053</v>
      </c>
      <c r="L4221" s="19">
        <v>0</v>
      </c>
      <c r="M4221" s="28">
        <v>149.94999999999999</v>
      </c>
      <c r="N4221" s="24"/>
    </row>
    <row r="4222" spans="2:14" hidden="1" x14ac:dyDescent="0.25">
      <c r="B4222" s="20">
        <v>34051213</v>
      </c>
      <c r="C4222" s="20"/>
      <c r="D4222" s="20"/>
      <c r="E4222" s="17" t="s">
        <v>13080</v>
      </c>
      <c r="F4222" s="21" t="s">
        <v>3153</v>
      </c>
      <c r="G4222" s="21" t="s">
        <v>205</v>
      </c>
      <c r="H4222" s="21" t="s">
        <v>206</v>
      </c>
      <c r="I4222" s="20">
        <v>2510314123513</v>
      </c>
      <c r="J4222" s="20" t="s">
        <v>32394</v>
      </c>
      <c r="K4222" s="24">
        <v>43053</v>
      </c>
      <c r="L4222" s="19">
        <v>0</v>
      </c>
      <c r="M4222" s="28">
        <v>149.94999999999999</v>
      </c>
      <c r="N4222" s="24"/>
    </row>
    <row r="4223" spans="2:14" hidden="1" x14ac:dyDescent="0.25">
      <c r="B4223" s="20">
        <v>34051215</v>
      </c>
      <c r="C4223" s="20"/>
      <c r="D4223" s="20"/>
      <c r="E4223" s="17" t="s">
        <v>13081</v>
      </c>
      <c r="F4223" s="21" t="s">
        <v>3153</v>
      </c>
      <c r="G4223" s="21" t="s">
        <v>205</v>
      </c>
      <c r="H4223" s="21" t="s">
        <v>206</v>
      </c>
      <c r="I4223" s="20">
        <v>2510314123514</v>
      </c>
      <c r="J4223" s="20" t="s">
        <v>32395</v>
      </c>
      <c r="K4223" s="24">
        <v>43053</v>
      </c>
      <c r="L4223" s="19">
        <v>0</v>
      </c>
      <c r="M4223" s="28">
        <v>149.94999999999999</v>
      </c>
      <c r="N4223" s="24"/>
    </row>
    <row r="4224" spans="2:14" hidden="1" x14ac:dyDescent="0.25">
      <c r="B4224" s="20">
        <v>34051200</v>
      </c>
      <c r="C4224" s="20"/>
      <c r="D4224" s="20"/>
      <c r="E4224" s="17" t="s">
        <v>13083</v>
      </c>
      <c r="F4224" s="21" t="s">
        <v>3153</v>
      </c>
      <c r="G4224" s="21" t="s">
        <v>205</v>
      </c>
      <c r="H4224" s="21" t="s">
        <v>206</v>
      </c>
      <c r="I4224" s="20">
        <v>2510314123565</v>
      </c>
      <c r="J4224" s="20" t="s">
        <v>32396</v>
      </c>
      <c r="K4224" s="24">
        <v>43053</v>
      </c>
      <c r="L4224" s="19">
        <v>0</v>
      </c>
      <c r="M4224" s="28">
        <v>149.94999999999999</v>
      </c>
      <c r="N4224" s="24"/>
    </row>
    <row r="4225" spans="1:14" hidden="1" x14ac:dyDescent="0.25">
      <c r="B4225" s="20">
        <v>34051202</v>
      </c>
      <c r="C4225" s="20"/>
      <c r="D4225" s="20"/>
      <c r="E4225" s="17" t="s">
        <v>13085</v>
      </c>
      <c r="F4225" s="21" t="s">
        <v>3153</v>
      </c>
      <c r="G4225" s="21" t="s">
        <v>205</v>
      </c>
      <c r="H4225" s="21" t="s">
        <v>206</v>
      </c>
      <c r="I4225" s="20">
        <v>2510314123575</v>
      </c>
      <c r="J4225" s="20" t="s">
        <v>32397</v>
      </c>
      <c r="K4225" s="24">
        <v>43053</v>
      </c>
      <c r="L4225" s="19">
        <v>0</v>
      </c>
      <c r="M4225" s="28">
        <v>149.94999999999999</v>
      </c>
      <c r="N4225" s="24"/>
    </row>
    <row r="4226" spans="1:14" hidden="1" x14ac:dyDescent="0.25">
      <c r="B4226" s="20">
        <v>34051204</v>
      </c>
      <c r="C4226" s="20"/>
      <c r="D4226" s="20"/>
      <c r="E4226" s="17" t="s">
        <v>13087</v>
      </c>
      <c r="F4226" s="21" t="s">
        <v>3153</v>
      </c>
      <c r="G4226" s="21" t="s">
        <v>205</v>
      </c>
      <c r="H4226" s="21" t="s">
        <v>206</v>
      </c>
      <c r="I4226" s="20">
        <v>2510314123585</v>
      </c>
      <c r="J4226" s="20" t="s">
        <v>32398</v>
      </c>
      <c r="K4226" s="24">
        <v>43053</v>
      </c>
      <c r="L4226" s="19">
        <v>0</v>
      </c>
      <c r="M4226" s="28">
        <v>149.94999999999999</v>
      </c>
      <c r="N4226" s="24"/>
    </row>
    <row r="4227" spans="1:14" hidden="1" x14ac:dyDescent="0.25">
      <c r="B4227" s="20">
        <v>34051206</v>
      </c>
      <c r="C4227" s="20"/>
      <c r="D4227" s="20"/>
      <c r="E4227" s="17" t="s">
        <v>13089</v>
      </c>
      <c r="F4227" s="21" t="s">
        <v>3153</v>
      </c>
      <c r="G4227" s="21" t="s">
        <v>205</v>
      </c>
      <c r="H4227" s="21" t="s">
        <v>206</v>
      </c>
      <c r="I4227" s="20">
        <v>2510314123595</v>
      </c>
      <c r="J4227" s="20" t="s">
        <v>32399</v>
      </c>
      <c r="K4227" s="24">
        <v>43053</v>
      </c>
      <c r="L4227" s="19">
        <v>0</v>
      </c>
      <c r="M4227" s="28">
        <v>149.94999999999999</v>
      </c>
      <c r="N4227" s="24"/>
    </row>
    <row r="4228" spans="1:14" hidden="1" x14ac:dyDescent="0.25">
      <c r="A4228" s="17" t="s">
        <v>32035</v>
      </c>
      <c r="B4228" s="20">
        <v>34050855</v>
      </c>
      <c r="C4228" s="20"/>
      <c r="D4228" s="20"/>
      <c r="E4228" s="17" t="s">
        <v>12697</v>
      </c>
      <c r="F4228" s="21" t="s">
        <v>3153</v>
      </c>
      <c r="G4228" s="21" t="s">
        <v>205</v>
      </c>
      <c r="H4228" s="21" t="s">
        <v>206</v>
      </c>
      <c r="I4228" s="20">
        <v>251041413955</v>
      </c>
      <c r="J4228" s="20" t="s">
        <v>45120</v>
      </c>
      <c r="K4228" s="24">
        <v>42020</v>
      </c>
      <c r="L4228" s="19">
        <v>0</v>
      </c>
      <c r="M4228" s="28">
        <v>149.94999999999999</v>
      </c>
      <c r="N4228" s="24"/>
    </row>
    <row r="4229" spans="1:14" hidden="1" x14ac:dyDescent="0.25">
      <c r="B4229" s="20">
        <v>34050881</v>
      </c>
      <c r="C4229" s="20"/>
      <c r="D4229" s="20"/>
      <c r="E4229" s="17" t="s">
        <v>12722</v>
      </c>
      <c r="F4229" s="21" t="s">
        <v>3153</v>
      </c>
      <c r="G4229" s="21" t="s">
        <v>205</v>
      </c>
      <c r="H4229" s="21" t="s">
        <v>206</v>
      </c>
      <c r="I4229" s="20">
        <v>2510414780115</v>
      </c>
      <c r="J4229" s="20" t="s">
        <v>32400</v>
      </c>
      <c r="K4229" s="24">
        <v>42020</v>
      </c>
      <c r="L4229" s="19">
        <v>0</v>
      </c>
      <c r="M4229" s="28">
        <v>149.94999999999999</v>
      </c>
      <c r="N4229" s="24"/>
    </row>
    <row r="4230" spans="1:14" hidden="1" x14ac:dyDescent="0.25">
      <c r="B4230" s="20">
        <v>34051302</v>
      </c>
      <c r="C4230" s="20"/>
      <c r="D4230" s="20"/>
      <c r="E4230" s="17" t="s">
        <v>13418</v>
      </c>
      <c r="F4230" s="21" t="s">
        <v>3153</v>
      </c>
      <c r="G4230" s="21" t="s">
        <v>205</v>
      </c>
      <c r="H4230" s="21" t="s">
        <v>206</v>
      </c>
      <c r="I4230" s="20">
        <v>2511015123536</v>
      </c>
      <c r="J4230" s="20" t="s">
        <v>32401</v>
      </c>
      <c r="K4230" s="24">
        <v>43052</v>
      </c>
      <c r="L4230" s="19">
        <v>0</v>
      </c>
      <c r="M4230" s="28">
        <v>199.95</v>
      </c>
      <c r="N4230" s="24"/>
    </row>
    <row r="4231" spans="1:14" hidden="1" x14ac:dyDescent="0.25">
      <c r="B4231" s="20">
        <v>34051303</v>
      </c>
      <c r="C4231" s="20"/>
      <c r="D4231" s="20"/>
      <c r="E4231" s="17" t="s">
        <v>13419</v>
      </c>
      <c r="F4231" s="21" t="s">
        <v>3153</v>
      </c>
      <c r="G4231" s="21" t="s">
        <v>205</v>
      </c>
      <c r="H4231" s="21" t="s">
        <v>206</v>
      </c>
      <c r="I4231" s="20">
        <v>2511015123537</v>
      </c>
      <c r="J4231" s="20" t="s">
        <v>32402</v>
      </c>
      <c r="K4231" s="24">
        <v>43052</v>
      </c>
      <c r="L4231" s="19">
        <v>0</v>
      </c>
      <c r="M4231" s="28">
        <v>199.95</v>
      </c>
      <c r="N4231" s="24"/>
    </row>
    <row r="4232" spans="1:14" hidden="1" x14ac:dyDescent="0.25">
      <c r="B4232" s="20">
        <v>34051304</v>
      </c>
      <c r="C4232" s="20"/>
      <c r="D4232" s="20"/>
      <c r="E4232" s="17" t="s">
        <v>13420</v>
      </c>
      <c r="F4232" s="21" t="s">
        <v>3153</v>
      </c>
      <c r="G4232" s="21" t="s">
        <v>205</v>
      </c>
      <c r="H4232" s="21" t="s">
        <v>206</v>
      </c>
      <c r="I4232" s="20">
        <v>2511015123538</v>
      </c>
      <c r="J4232" s="20" t="s">
        <v>32403</v>
      </c>
      <c r="K4232" s="24">
        <v>43052</v>
      </c>
      <c r="L4232" s="19">
        <v>0</v>
      </c>
      <c r="M4232" s="28">
        <v>199.95</v>
      </c>
      <c r="N4232" s="24"/>
    </row>
    <row r="4233" spans="1:14" hidden="1" x14ac:dyDescent="0.25">
      <c r="B4233" s="20">
        <v>34051305</v>
      </c>
      <c r="C4233" s="20"/>
      <c r="D4233" s="20"/>
      <c r="E4233" s="17" t="s">
        <v>13421</v>
      </c>
      <c r="F4233" s="21" t="s">
        <v>3153</v>
      </c>
      <c r="G4233" s="21" t="s">
        <v>205</v>
      </c>
      <c r="H4233" s="21" t="s">
        <v>206</v>
      </c>
      <c r="I4233" s="20">
        <v>2511015123539</v>
      </c>
      <c r="J4233" s="20" t="s">
        <v>32404</v>
      </c>
      <c r="K4233" s="24">
        <v>43052</v>
      </c>
      <c r="L4233" s="19">
        <v>0</v>
      </c>
      <c r="M4233" s="28">
        <v>199.95</v>
      </c>
      <c r="N4233" s="24"/>
    </row>
    <row r="4234" spans="1:14" hidden="1" x14ac:dyDescent="0.25">
      <c r="B4234" s="20">
        <v>34051306</v>
      </c>
      <c r="C4234" s="20"/>
      <c r="D4234" s="20"/>
      <c r="E4234" s="17" t="s">
        <v>13422</v>
      </c>
      <c r="F4234" s="21" t="s">
        <v>3153</v>
      </c>
      <c r="G4234" s="21" t="s">
        <v>205</v>
      </c>
      <c r="H4234" s="21" t="s">
        <v>206</v>
      </c>
      <c r="I4234" s="20">
        <v>2511015123540</v>
      </c>
      <c r="J4234" s="20" t="s">
        <v>32405</v>
      </c>
      <c r="K4234" s="24">
        <v>43052</v>
      </c>
      <c r="L4234" s="19">
        <v>0</v>
      </c>
      <c r="M4234" s="28">
        <v>199.95</v>
      </c>
      <c r="N4234" s="24"/>
    </row>
    <row r="4235" spans="1:14" hidden="1" x14ac:dyDescent="0.25">
      <c r="B4235" s="20">
        <v>34051307</v>
      </c>
      <c r="C4235" s="20"/>
      <c r="D4235" s="20"/>
      <c r="E4235" s="17" t="s">
        <v>13423</v>
      </c>
      <c r="F4235" s="21" t="s">
        <v>3153</v>
      </c>
      <c r="G4235" s="21" t="s">
        <v>205</v>
      </c>
      <c r="H4235" s="21" t="s">
        <v>206</v>
      </c>
      <c r="I4235" s="20">
        <v>2511015123541</v>
      </c>
      <c r="J4235" s="20" t="s">
        <v>32406</v>
      </c>
      <c r="K4235" s="24">
        <v>43052</v>
      </c>
      <c r="L4235" s="19">
        <v>0</v>
      </c>
      <c r="M4235" s="28">
        <v>199.95</v>
      </c>
      <c r="N4235" s="24"/>
    </row>
    <row r="4236" spans="1:14" hidden="1" x14ac:dyDescent="0.25">
      <c r="B4236" s="20">
        <v>34051308</v>
      </c>
      <c r="C4236" s="20"/>
      <c r="D4236" s="20"/>
      <c r="E4236" s="17" t="s">
        <v>13424</v>
      </c>
      <c r="F4236" s="21" t="s">
        <v>3153</v>
      </c>
      <c r="G4236" s="21" t="s">
        <v>205</v>
      </c>
      <c r="H4236" s="21" t="s">
        <v>206</v>
      </c>
      <c r="I4236" s="20">
        <v>2511015123542</v>
      </c>
      <c r="J4236" s="20" t="s">
        <v>32407</v>
      </c>
      <c r="K4236" s="24">
        <v>43052</v>
      </c>
      <c r="L4236" s="19">
        <v>0</v>
      </c>
      <c r="M4236" s="28">
        <v>199.95</v>
      </c>
      <c r="N4236" s="24"/>
    </row>
    <row r="4237" spans="1:14" hidden="1" x14ac:dyDescent="0.25">
      <c r="B4237" s="20">
        <v>34051309</v>
      </c>
      <c r="C4237" s="20"/>
      <c r="D4237" s="20"/>
      <c r="E4237" s="17" t="s">
        <v>13425</v>
      </c>
      <c r="F4237" s="21" t="s">
        <v>3153</v>
      </c>
      <c r="G4237" s="21" t="s">
        <v>205</v>
      </c>
      <c r="H4237" s="21" t="s">
        <v>206</v>
      </c>
      <c r="I4237" s="20">
        <v>2511015123543</v>
      </c>
      <c r="J4237" s="20" t="s">
        <v>32408</v>
      </c>
      <c r="K4237" s="24">
        <v>43052</v>
      </c>
      <c r="L4237" s="19">
        <v>0</v>
      </c>
      <c r="M4237" s="28">
        <v>199.95</v>
      </c>
      <c r="N4237" s="24"/>
    </row>
    <row r="4238" spans="1:14" hidden="1" x14ac:dyDescent="0.25">
      <c r="B4238" s="20">
        <v>34051310</v>
      </c>
      <c r="C4238" s="20"/>
      <c r="D4238" s="20"/>
      <c r="E4238" s="17" t="s">
        <v>13426</v>
      </c>
      <c r="F4238" s="21" t="s">
        <v>3153</v>
      </c>
      <c r="G4238" s="21" t="s">
        <v>205</v>
      </c>
      <c r="H4238" s="21" t="s">
        <v>206</v>
      </c>
      <c r="I4238" s="20">
        <v>2511015123544</v>
      </c>
      <c r="J4238" s="20" t="s">
        <v>32409</v>
      </c>
      <c r="K4238" s="24">
        <v>43052</v>
      </c>
      <c r="L4238" s="19">
        <v>0</v>
      </c>
      <c r="M4238" s="28">
        <v>199.95</v>
      </c>
      <c r="N4238" s="24"/>
    </row>
    <row r="4239" spans="1:14" hidden="1" x14ac:dyDescent="0.25">
      <c r="B4239" s="20">
        <v>34051311</v>
      </c>
      <c r="C4239" s="20"/>
      <c r="D4239" s="20"/>
      <c r="E4239" s="17" t="s">
        <v>13427</v>
      </c>
      <c r="F4239" s="21" t="s">
        <v>3153</v>
      </c>
      <c r="G4239" s="21" t="s">
        <v>205</v>
      </c>
      <c r="H4239" s="21" t="s">
        <v>206</v>
      </c>
      <c r="I4239" s="20">
        <v>2511015123545</v>
      </c>
      <c r="J4239" s="20" t="s">
        <v>32410</v>
      </c>
      <c r="K4239" s="24">
        <v>43052</v>
      </c>
      <c r="L4239" s="19">
        <v>0</v>
      </c>
      <c r="M4239" s="28">
        <v>199.95</v>
      </c>
      <c r="N4239" s="24"/>
    </row>
    <row r="4240" spans="1:14" hidden="1" x14ac:dyDescent="0.25">
      <c r="B4240" s="20">
        <v>34051312</v>
      </c>
      <c r="C4240" s="20"/>
      <c r="D4240" s="20"/>
      <c r="E4240" s="17" t="s">
        <v>13428</v>
      </c>
      <c r="F4240" s="21" t="s">
        <v>3153</v>
      </c>
      <c r="G4240" s="21" t="s">
        <v>205</v>
      </c>
      <c r="H4240" s="21" t="s">
        <v>206</v>
      </c>
      <c r="I4240" s="20">
        <v>2511015123546</v>
      </c>
      <c r="J4240" s="20" t="s">
        <v>32411</v>
      </c>
      <c r="K4240" s="24">
        <v>43052</v>
      </c>
      <c r="L4240" s="19">
        <v>0</v>
      </c>
      <c r="M4240" s="28">
        <v>199.95</v>
      </c>
      <c r="N4240" s="24"/>
    </row>
    <row r="4241" spans="2:14" hidden="1" x14ac:dyDescent="0.25">
      <c r="B4241" s="20">
        <v>34051313</v>
      </c>
      <c r="C4241" s="20"/>
      <c r="D4241" s="20"/>
      <c r="E4241" s="17" t="s">
        <v>13429</v>
      </c>
      <c r="F4241" s="21" t="s">
        <v>3153</v>
      </c>
      <c r="G4241" s="21" t="s">
        <v>205</v>
      </c>
      <c r="H4241" s="21" t="s">
        <v>206</v>
      </c>
      <c r="I4241" s="20">
        <v>2511015123547</v>
      </c>
      <c r="J4241" s="20" t="s">
        <v>32412</v>
      </c>
      <c r="K4241" s="24">
        <v>43052</v>
      </c>
      <c r="L4241" s="19">
        <v>0</v>
      </c>
      <c r="M4241" s="28">
        <v>199.95</v>
      </c>
      <c r="N4241" s="24"/>
    </row>
    <row r="4242" spans="2:14" hidden="1" x14ac:dyDescent="0.25">
      <c r="B4242" s="20">
        <v>34051314</v>
      </c>
      <c r="C4242" s="20"/>
      <c r="D4242" s="20"/>
      <c r="E4242" s="17" t="s">
        <v>13430</v>
      </c>
      <c r="F4242" s="21" t="s">
        <v>3153</v>
      </c>
      <c r="G4242" s="21" t="s">
        <v>205</v>
      </c>
      <c r="H4242" s="21" t="s">
        <v>206</v>
      </c>
      <c r="I4242" s="20">
        <v>2511015123548</v>
      </c>
      <c r="J4242" s="20" t="s">
        <v>32413</v>
      </c>
      <c r="K4242" s="24">
        <v>43052</v>
      </c>
      <c r="L4242" s="19">
        <v>0</v>
      </c>
      <c r="M4242" s="28">
        <v>199.95</v>
      </c>
      <c r="N4242" s="24"/>
    </row>
    <row r="4243" spans="2:14" hidden="1" x14ac:dyDescent="0.25">
      <c r="B4243" s="20">
        <v>34051315</v>
      </c>
      <c r="C4243" s="20"/>
      <c r="D4243" s="20"/>
      <c r="E4243" s="17" t="s">
        <v>13431</v>
      </c>
      <c r="F4243" s="21" t="s">
        <v>3153</v>
      </c>
      <c r="G4243" s="21" t="s">
        <v>205</v>
      </c>
      <c r="H4243" s="21" t="s">
        <v>206</v>
      </c>
      <c r="I4243" s="20">
        <v>2511015123549</v>
      </c>
      <c r="J4243" s="20" t="s">
        <v>32414</v>
      </c>
      <c r="K4243" s="24">
        <v>43052</v>
      </c>
      <c r="L4243" s="19">
        <v>0</v>
      </c>
      <c r="M4243" s="28">
        <v>199.95</v>
      </c>
      <c r="N4243" s="24"/>
    </row>
    <row r="4244" spans="2:14" hidden="1" x14ac:dyDescent="0.25">
      <c r="B4244" s="20">
        <v>34051316</v>
      </c>
      <c r="C4244" s="20"/>
      <c r="D4244" s="20"/>
      <c r="E4244" s="17" t="s">
        <v>13432</v>
      </c>
      <c r="F4244" s="21" t="s">
        <v>3153</v>
      </c>
      <c r="G4244" s="21" t="s">
        <v>205</v>
      </c>
      <c r="H4244" s="21" t="s">
        <v>206</v>
      </c>
      <c r="I4244" s="20">
        <v>2511015123550</v>
      </c>
      <c r="J4244" s="20" t="s">
        <v>32415</v>
      </c>
      <c r="K4244" s="24">
        <v>43052</v>
      </c>
      <c r="L4244" s="19">
        <v>0</v>
      </c>
      <c r="M4244" s="28">
        <v>199.95</v>
      </c>
      <c r="N4244" s="24"/>
    </row>
    <row r="4245" spans="2:14" hidden="1" x14ac:dyDescent="0.25">
      <c r="B4245" s="20">
        <v>34051347</v>
      </c>
      <c r="C4245" s="20"/>
      <c r="D4245" s="20"/>
      <c r="E4245" s="17" t="s">
        <v>13448</v>
      </c>
      <c r="F4245" s="21" t="s">
        <v>3153</v>
      </c>
      <c r="G4245" s="21" t="s">
        <v>205</v>
      </c>
      <c r="H4245" s="21" t="s">
        <v>206</v>
      </c>
      <c r="I4245" s="20">
        <v>2511315123536</v>
      </c>
      <c r="J4245" s="20" t="s">
        <v>32416</v>
      </c>
      <c r="K4245" s="24">
        <v>43052</v>
      </c>
      <c r="L4245" s="19">
        <v>0</v>
      </c>
      <c r="M4245" s="28">
        <v>199.95</v>
      </c>
      <c r="N4245" s="24"/>
    </row>
    <row r="4246" spans="2:14" hidden="1" x14ac:dyDescent="0.25">
      <c r="B4246" s="20">
        <v>34051348</v>
      </c>
      <c r="C4246" s="20"/>
      <c r="D4246" s="20"/>
      <c r="E4246" s="17" t="s">
        <v>13449</v>
      </c>
      <c r="F4246" s="21" t="s">
        <v>3153</v>
      </c>
      <c r="G4246" s="21" t="s">
        <v>205</v>
      </c>
      <c r="H4246" s="21" t="s">
        <v>206</v>
      </c>
      <c r="I4246" s="20">
        <v>2511315123537</v>
      </c>
      <c r="J4246" s="20" t="s">
        <v>32417</v>
      </c>
      <c r="K4246" s="24">
        <v>43052</v>
      </c>
      <c r="L4246" s="19">
        <v>0</v>
      </c>
      <c r="M4246" s="28">
        <v>199.95</v>
      </c>
      <c r="N4246" s="24"/>
    </row>
    <row r="4247" spans="2:14" hidden="1" x14ac:dyDescent="0.25">
      <c r="B4247" s="20">
        <v>34051349</v>
      </c>
      <c r="C4247" s="20"/>
      <c r="D4247" s="20"/>
      <c r="E4247" s="17" t="s">
        <v>13450</v>
      </c>
      <c r="F4247" s="21" t="s">
        <v>3153</v>
      </c>
      <c r="G4247" s="21" t="s">
        <v>205</v>
      </c>
      <c r="H4247" s="21" t="s">
        <v>206</v>
      </c>
      <c r="I4247" s="20">
        <v>2511315123538</v>
      </c>
      <c r="J4247" s="20" t="s">
        <v>32418</v>
      </c>
      <c r="K4247" s="24">
        <v>43052</v>
      </c>
      <c r="L4247" s="19">
        <v>0</v>
      </c>
      <c r="M4247" s="28">
        <v>199.95</v>
      </c>
      <c r="N4247" s="24"/>
    </row>
    <row r="4248" spans="2:14" hidden="1" x14ac:dyDescent="0.25">
      <c r="B4248" s="20">
        <v>34051350</v>
      </c>
      <c r="C4248" s="20"/>
      <c r="D4248" s="20"/>
      <c r="E4248" s="17" t="s">
        <v>13451</v>
      </c>
      <c r="F4248" s="21" t="s">
        <v>3153</v>
      </c>
      <c r="G4248" s="21" t="s">
        <v>205</v>
      </c>
      <c r="H4248" s="21" t="s">
        <v>206</v>
      </c>
      <c r="I4248" s="20">
        <v>2511315123539</v>
      </c>
      <c r="J4248" s="20" t="s">
        <v>32419</v>
      </c>
      <c r="K4248" s="24">
        <v>43052</v>
      </c>
      <c r="L4248" s="19">
        <v>0</v>
      </c>
      <c r="M4248" s="28">
        <v>199.95</v>
      </c>
      <c r="N4248" s="24"/>
    </row>
    <row r="4249" spans="2:14" hidden="1" x14ac:dyDescent="0.25">
      <c r="B4249" s="20">
        <v>34051351</v>
      </c>
      <c r="C4249" s="20"/>
      <c r="D4249" s="20"/>
      <c r="E4249" s="17" t="s">
        <v>13452</v>
      </c>
      <c r="F4249" s="21" t="s">
        <v>3153</v>
      </c>
      <c r="G4249" s="21" t="s">
        <v>205</v>
      </c>
      <c r="H4249" s="21" t="s">
        <v>206</v>
      </c>
      <c r="I4249" s="20">
        <v>2511315123540</v>
      </c>
      <c r="J4249" s="20" t="s">
        <v>32420</v>
      </c>
      <c r="K4249" s="24">
        <v>43052</v>
      </c>
      <c r="L4249" s="19">
        <v>0</v>
      </c>
      <c r="M4249" s="28">
        <v>199.95</v>
      </c>
      <c r="N4249" s="24"/>
    </row>
    <row r="4250" spans="2:14" hidden="1" x14ac:dyDescent="0.25">
      <c r="B4250" s="20">
        <v>34051352</v>
      </c>
      <c r="C4250" s="20"/>
      <c r="D4250" s="20"/>
      <c r="E4250" s="17" t="s">
        <v>13453</v>
      </c>
      <c r="F4250" s="21" t="s">
        <v>3153</v>
      </c>
      <c r="G4250" s="21" t="s">
        <v>205</v>
      </c>
      <c r="H4250" s="21" t="s">
        <v>206</v>
      </c>
      <c r="I4250" s="20">
        <v>2511315123541</v>
      </c>
      <c r="J4250" s="20" t="s">
        <v>32421</v>
      </c>
      <c r="K4250" s="24">
        <v>43052</v>
      </c>
      <c r="L4250" s="19">
        <v>0</v>
      </c>
      <c r="M4250" s="28">
        <v>199.95</v>
      </c>
      <c r="N4250" s="24"/>
    </row>
    <row r="4251" spans="2:14" hidden="1" x14ac:dyDescent="0.25">
      <c r="B4251" s="20">
        <v>34051353</v>
      </c>
      <c r="C4251" s="20"/>
      <c r="D4251" s="20"/>
      <c r="E4251" s="17" t="s">
        <v>13454</v>
      </c>
      <c r="F4251" s="21" t="s">
        <v>3153</v>
      </c>
      <c r="G4251" s="21" t="s">
        <v>205</v>
      </c>
      <c r="H4251" s="21" t="s">
        <v>206</v>
      </c>
      <c r="I4251" s="20">
        <v>2511315123542</v>
      </c>
      <c r="J4251" s="20" t="s">
        <v>32422</v>
      </c>
      <c r="K4251" s="24">
        <v>43052</v>
      </c>
      <c r="L4251" s="19">
        <v>0</v>
      </c>
      <c r="M4251" s="28">
        <v>199.95</v>
      </c>
      <c r="N4251" s="24"/>
    </row>
    <row r="4252" spans="2:14" hidden="1" x14ac:dyDescent="0.25">
      <c r="B4252" s="20">
        <v>34051354</v>
      </c>
      <c r="C4252" s="20"/>
      <c r="D4252" s="20"/>
      <c r="E4252" s="17" t="s">
        <v>13455</v>
      </c>
      <c r="F4252" s="21" t="s">
        <v>3153</v>
      </c>
      <c r="G4252" s="21" t="s">
        <v>205</v>
      </c>
      <c r="H4252" s="21" t="s">
        <v>206</v>
      </c>
      <c r="I4252" s="20">
        <v>2511315123543</v>
      </c>
      <c r="J4252" s="20" t="s">
        <v>32423</v>
      </c>
      <c r="K4252" s="24">
        <v>43052</v>
      </c>
      <c r="L4252" s="19">
        <v>0</v>
      </c>
      <c r="M4252" s="28">
        <v>199.95</v>
      </c>
      <c r="N4252" s="24"/>
    </row>
    <row r="4253" spans="2:14" hidden="1" x14ac:dyDescent="0.25">
      <c r="B4253" s="20">
        <v>34051355</v>
      </c>
      <c r="C4253" s="20"/>
      <c r="D4253" s="20"/>
      <c r="E4253" s="17" t="s">
        <v>13456</v>
      </c>
      <c r="F4253" s="21" t="s">
        <v>3153</v>
      </c>
      <c r="G4253" s="21" t="s">
        <v>205</v>
      </c>
      <c r="H4253" s="21" t="s">
        <v>206</v>
      </c>
      <c r="I4253" s="20">
        <v>2511315123544</v>
      </c>
      <c r="J4253" s="20" t="s">
        <v>32424</v>
      </c>
      <c r="K4253" s="24">
        <v>43052</v>
      </c>
      <c r="L4253" s="19">
        <v>0</v>
      </c>
      <c r="M4253" s="28">
        <v>199.95</v>
      </c>
      <c r="N4253" s="24"/>
    </row>
    <row r="4254" spans="2:14" hidden="1" x14ac:dyDescent="0.25">
      <c r="B4254" s="20">
        <v>34051356</v>
      </c>
      <c r="C4254" s="20"/>
      <c r="D4254" s="20"/>
      <c r="E4254" s="17" t="s">
        <v>13457</v>
      </c>
      <c r="F4254" s="21" t="s">
        <v>3153</v>
      </c>
      <c r="G4254" s="21" t="s">
        <v>205</v>
      </c>
      <c r="H4254" s="21" t="s">
        <v>206</v>
      </c>
      <c r="I4254" s="20">
        <v>2511315123545</v>
      </c>
      <c r="J4254" s="20" t="s">
        <v>32425</v>
      </c>
      <c r="K4254" s="24">
        <v>43052</v>
      </c>
      <c r="L4254" s="19">
        <v>0</v>
      </c>
      <c r="M4254" s="28">
        <v>199.95</v>
      </c>
      <c r="N4254" s="24"/>
    </row>
    <row r="4255" spans="2:14" hidden="1" x14ac:dyDescent="0.25">
      <c r="B4255" s="20">
        <v>34051357</v>
      </c>
      <c r="C4255" s="20"/>
      <c r="D4255" s="20"/>
      <c r="E4255" s="17" t="s">
        <v>13458</v>
      </c>
      <c r="F4255" s="21" t="s">
        <v>3153</v>
      </c>
      <c r="G4255" s="21" t="s">
        <v>205</v>
      </c>
      <c r="H4255" s="21" t="s">
        <v>206</v>
      </c>
      <c r="I4255" s="20">
        <v>2511315123546</v>
      </c>
      <c r="J4255" s="20" t="s">
        <v>32426</v>
      </c>
      <c r="K4255" s="24">
        <v>43052</v>
      </c>
      <c r="L4255" s="19">
        <v>0</v>
      </c>
      <c r="M4255" s="28">
        <v>199.95</v>
      </c>
      <c r="N4255" s="24"/>
    </row>
    <row r="4256" spans="2:14" hidden="1" x14ac:dyDescent="0.25">
      <c r="B4256" s="20">
        <v>34051358</v>
      </c>
      <c r="C4256" s="20"/>
      <c r="D4256" s="20"/>
      <c r="E4256" s="17" t="s">
        <v>13459</v>
      </c>
      <c r="F4256" s="21" t="s">
        <v>3153</v>
      </c>
      <c r="G4256" s="21" t="s">
        <v>205</v>
      </c>
      <c r="H4256" s="21" t="s">
        <v>206</v>
      </c>
      <c r="I4256" s="20">
        <v>2511315123547</v>
      </c>
      <c r="J4256" s="20" t="s">
        <v>32427</v>
      </c>
      <c r="K4256" s="24">
        <v>43052</v>
      </c>
      <c r="L4256" s="19">
        <v>0</v>
      </c>
      <c r="M4256" s="28">
        <v>199.95</v>
      </c>
      <c r="N4256" s="24"/>
    </row>
    <row r="4257" spans="2:14" hidden="1" x14ac:dyDescent="0.25">
      <c r="B4257" s="20">
        <v>34051359</v>
      </c>
      <c r="C4257" s="20"/>
      <c r="D4257" s="20"/>
      <c r="E4257" s="17" t="s">
        <v>13460</v>
      </c>
      <c r="F4257" s="21" t="s">
        <v>3153</v>
      </c>
      <c r="G4257" s="21" t="s">
        <v>205</v>
      </c>
      <c r="H4257" s="21" t="s">
        <v>206</v>
      </c>
      <c r="I4257" s="20">
        <v>2511315123548</v>
      </c>
      <c r="J4257" s="20" t="s">
        <v>32428</v>
      </c>
      <c r="K4257" s="24">
        <v>43052</v>
      </c>
      <c r="L4257" s="19">
        <v>0</v>
      </c>
      <c r="M4257" s="28">
        <v>199.95</v>
      </c>
      <c r="N4257" s="24"/>
    </row>
    <row r="4258" spans="2:14" hidden="1" x14ac:dyDescent="0.25">
      <c r="B4258" s="20">
        <v>34051360</v>
      </c>
      <c r="C4258" s="20"/>
      <c r="D4258" s="20"/>
      <c r="E4258" s="17" t="s">
        <v>13461</v>
      </c>
      <c r="F4258" s="21" t="s">
        <v>3153</v>
      </c>
      <c r="G4258" s="21" t="s">
        <v>205</v>
      </c>
      <c r="H4258" s="21" t="s">
        <v>206</v>
      </c>
      <c r="I4258" s="20">
        <v>2511315123549</v>
      </c>
      <c r="J4258" s="20" t="s">
        <v>32429</v>
      </c>
      <c r="K4258" s="24">
        <v>43052</v>
      </c>
      <c r="L4258" s="19">
        <v>0</v>
      </c>
      <c r="M4258" s="28">
        <v>199.95</v>
      </c>
      <c r="N4258" s="24"/>
    </row>
    <row r="4259" spans="2:14" hidden="1" x14ac:dyDescent="0.25">
      <c r="B4259" s="20">
        <v>34051361</v>
      </c>
      <c r="C4259" s="20"/>
      <c r="D4259" s="20"/>
      <c r="E4259" s="17" t="s">
        <v>13462</v>
      </c>
      <c r="F4259" s="21" t="s">
        <v>3153</v>
      </c>
      <c r="G4259" s="21" t="s">
        <v>205</v>
      </c>
      <c r="H4259" s="21" t="s">
        <v>206</v>
      </c>
      <c r="I4259" s="20">
        <v>2511315123550</v>
      </c>
      <c r="J4259" s="20" t="s">
        <v>32430</v>
      </c>
      <c r="K4259" s="24">
        <v>43052</v>
      </c>
      <c r="L4259" s="19">
        <v>0</v>
      </c>
      <c r="M4259" s="28">
        <v>199.95</v>
      </c>
      <c r="N4259" s="24"/>
    </row>
    <row r="4260" spans="2:14" hidden="1" x14ac:dyDescent="0.25">
      <c r="B4260" s="20">
        <v>34051645</v>
      </c>
      <c r="C4260" s="20"/>
      <c r="D4260" s="20"/>
      <c r="E4260" s="17" t="s">
        <v>13122</v>
      </c>
      <c r="F4260" s="21" t="s">
        <v>3153</v>
      </c>
      <c r="G4260" s="21" t="s">
        <v>205</v>
      </c>
      <c r="H4260" s="21" t="s">
        <v>206</v>
      </c>
      <c r="I4260" s="20">
        <v>2512617108210</v>
      </c>
      <c r="J4260" s="20" t="s">
        <v>32431</v>
      </c>
      <c r="K4260" s="24">
        <v>43617</v>
      </c>
      <c r="L4260" s="19">
        <v>0</v>
      </c>
      <c r="M4260" s="28">
        <v>159.94999999999999</v>
      </c>
      <c r="N4260" s="24">
        <v>42786</v>
      </c>
    </row>
    <row r="4261" spans="2:14" hidden="1" x14ac:dyDescent="0.25">
      <c r="B4261" s="20">
        <v>34051647</v>
      </c>
      <c r="C4261" s="20"/>
      <c r="D4261" s="20"/>
      <c r="E4261" s="17" t="s">
        <v>13124</v>
      </c>
      <c r="F4261" s="21" t="s">
        <v>3153</v>
      </c>
      <c r="G4261" s="21" t="s">
        <v>205</v>
      </c>
      <c r="H4261" s="21" t="s">
        <v>206</v>
      </c>
      <c r="I4261" s="20">
        <v>2512617108211</v>
      </c>
      <c r="J4261" s="20" t="s">
        <v>32432</v>
      </c>
      <c r="K4261" s="24">
        <v>43617</v>
      </c>
      <c r="L4261" s="19">
        <v>0</v>
      </c>
      <c r="M4261" s="28">
        <v>159.94999999999999</v>
      </c>
      <c r="N4261" s="24">
        <v>42786</v>
      </c>
    </row>
    <row r="4262" spans="2:14" hidden="1" x14ac:dyDescent="0.25">
      <c r="B4262" s="20">
        <v>34051649</v>
      </c>
      <c r="C4262" s="20"/>
      <c r="D4262" s="20"/>
      <c r="E4262" s="17" t="s">
        <v>13126</v>
      </c>
      <c r="F4262" s="21" t="s">
        <v>3153</v>
      </c>
      <c r="G4262" s="21" t="s">
        <v>205</v>
      </c>
      <c r="H4262" s="21" t="s">
        <v>206</v>
      </c>
      <c r="I4262" s="20">
        <v>2512617108212</v>
      </c>
      <c r="J4262" s="20" t="s">
        <v>32433</v>
      </c>
      <c r="K4262" s="24">
        <v>43617</v>
      </c>
      <c r="L4262" s="19">
        <v>0</v>
      </c>
      <c r="M4262" s="28">
        <v>159.94999999999999</v>
      </c>
      <c r="N4262" s="24">
        <v>42786</v>
      </c>
    </row>
    <row r="4263" spans="2:14" hidden="1" x14ac:dyDescent="0.25">
      <c r="B4263" s="20">
        <v>34051651</v>
      </c>
      <c r="C4263" s="20"/>
      <c r="D4263" s="20"/>
      <c r="E4263" s="17" t="s">
        <v>13128</v>
      </c>
      <c r="F4263" s="21" t="s">
        <v>3153</v>
      </c>
      <c r="G4263" s="21" t="s">
        <v>205</v>
      </c>
      <c r="H4263" s="21" t="s">
        <v>206</v>
      </c>
      <c r="I4263" s="20">
        <v>2512617108213</v>
      </c>
      <c r="J4263" s="20" t="s">
        <v>32434</v>
      </c>
      <c r="K4263" s="24">
        <v>43617</v>
      </c>
      <c r="L4263" s="19">
        <v>0</v>
      </c>
      <c r="M4263" s="28">
        <v>159.94999999999999</v>
      </c>
      <c r="N4263" s="24">
        <v>42786</v>
      </c>
    </row>
    <row r="4264" spans="2:14" hidden="1" x14ac:dyDescent="0.25">
      <c r="B4264" s="20">
        <v>34051642</v>
      </c>
      <c r="C4264" s="20"/>
      <c r="D4264" s="20"/>
      <c r="E4264" s="17" t="s">
        <v>13130</v>
      </c>
      <c r="F4264" s="21" t="s">
        <v>3153</v>
      </c>
      <c r="G4264" s="21" t="s">
        <v>205</v>
      </c>
      <c r="H4264" s="21" t="s">
        <v>206</v>
      </c>
      <c r="I4264" s="20">
        <v>2512617108285</v>
      </c>
      <c r="J4264" s="20" t="s">
        <v>32435</v>
      </c>
      <c r="K4264" s="24">
        <v>43617</v>
      </c>
      <c r="L4264" s="19">
        <v>0</v>
      </c>
      <c r="M4264" s="28">
        <v>159.94999999999999</v>
      </c>
      <c r="N4264" s="24">
        <v>42786</v>
      </c>
    </row>
    <row r="4265" spans="2:14" hidden="1" x14ac:dyDescent="0.25">
      <c r="B4265" s="20">
        <v>34051644</v>
      </c>
      <c r="C4265" s="20"/>
      <c r="D4265" s="20"/>
      <c r="E4265" s="17" t="s">
        <v>13132</v>
      </c>
      <c r="F4265" s="21" t="s">
        <v>3153</v>
      </c>
      <c r="G4265" s="21" t="s">
        <v>205</v>
      </c>
      <c r="H4265" s="21" t="s">
        <v>206</v>
      </c>
      <c r="I4265" s="20">
        <v>2512617108295</v>
      </c>
      <c r="J4265" s="20" t="s">
        <v>32436</v>
      </c>
      <c r="K4265" s="24">
        <v>43617</v>
      </c>
      <c r="L4265" s="19">
        <v>0</v>
      </c>
      <c r="M4265" s="28">
        <v>159.94999999999999</v>
      </c>
      <c r="N4265" s="24">
        <v>42786</v>
      </c>
    </row>
    <row r="4266" spans="2:14" hidden="1" x14ac:dyDescent="0.25">
      <c r="B4266" s="20">
        <v>34051612</v>
      </c>
      <c r="C4266" s="20"/>
      <c r="D4266" s="20"/>
      <c r="E4266" s="17" t="s">
        <v>13111</v>
      </c>
      <c r="F4266" s="21" t="s">
        <v>3153</v>
      </c>
      <c r="G4266" s="21" t="s">
        <v>205</v>
      </c>
      <c r="H4266" s="21" t="s">
        <v>206</v>
      </c>
      <c r="I4266" s="20">
        <v>2512617110010</v>
      </c>
      <c r="J4266" s="20" t="s">
        <v>32437</v>
      </c>
      <c r="K4266" s="24">
        <v>43617</v>
      </c>
      <c r="L4266" s="19">
        <v>0</v>
      </c>
      <c r="M4266" s="28">
        <v>159.94999999999999</v>
      </c>
      <c r="N4266" s="24">
        <v>42786</v>
      </c>
    </row>
    <row r="4267" spans="2:14" hidden="1" x14ac:dyDescent="0.25">
      <c r="B4267" s="20">
        <v>34051614</v>
      </c>
      <c r="C4267" s="20"/>
      <c r="D4267" s="20"/>
      <c r="E4267" s="17" t="s">
        <v>13113</v>
      </c>
      <c r="F4267" s="21" t="s">
        <v>3153</v>
      </c>
      <c r="G4267" s="21" t="s">
        <v>205</v>
      </c>
      <c r="H4267" s="21" t="s">
        <v>206</v>
      </c>
      <c r="I4267" s="20">
        <v>2512617110011</v>
      </c>
      <c r="J4267" s="20" t="s">
        <v>32438</v>
      </c>
      <c r="K4267" s="24">
        <v>43617</v>
      </c>
      <c r="L4267" s="19">
        <v>0</v>
      </c>
      <c r="M4267" s="28">
        <v>159.94999999999999</v>
      </c>
      <c r="N4267" s="24">
        <v>42786</v>
      </c>
    </row>
    <row r="4268" spans="2:14" hidden="1" x14ac:dyDescent="0.25">
      <c r="B4268" s="20">
        <v>34051616</v>
      </c>
      <c r="C4268" s="20"/>
      <c r="D4268" s="20"/>
      <c r="E4268" s="17" t="s">
        <v>13115</v>
      </c>
      <c r="F4268" s="21" t="s">
        <v>3153</v>
      </c>
      <c r="G4268" s="21" t="s">
        <v>205</v>
      </c>
      <c r="H4268" s="21" t="s">
        <v>206</v>
      </c>
      <c r="I4268" s="20">
        <v>2512617110012</v>
      </c>
      <c r="J4268" s="20" t="s">
        <v>32439</v>
      </c>
      <c r="K4268" s="24">
        <v>43617</v>
      </c>
      <c r="L4268" s="19">
        <v>0</v>
      </c>
      <c r="M4268" s="28">
        <v>159.94999999999999</v>
      </c>
      <c r="N4268" s="24">
        <v>42786</v>
      </c>
    </row>
    <row r="4269" spans="2:14" hidden="1" x14ac:dyDescent="0.25">
      <c r="B4269" s="20">
        <v>34051618</v>
      </c>
      <c r="C4269" s="20"/>
      <c r="D4269" s="20"/>
      <c r="E4269" s="17" t="s">
        <v>13117</v>
      </c>
      <c r="F4269" s="21" t="s">
        <v>3153</v>
      </c>
      <c r="G4269" s="21" t="s">
        <v>205</v>
      </c>
      <c r="H4269" s="21" t="s">
        <v>206</v>
      </c>
      <c r="I4269" s="20">
        <v>2512617110013</v>
      </c>
      <c r="J4269" s="20" t="s">
        <v>32440</v>
      </c>
      <c r="K4269" s="24">
        <v>43617</v>
      </c>
      <c r="L4269" s="19">
        <v>0</v>
      </c>
      <c r="M4269" s="28">
        <v>159.94999999999999</v>
      </c>
      <c r="N4269" s="24">
        <v>42786</v>
      </c>
    </row>
    <row r="4270" spans="2:14" hidden="1" x14ac:dyDescent="0.25">
      <c r="B4270" s="20">
        <v>34051609</v>
      </c>
      <c r="C4270" s="20"/>
      <c r="D4270" s="20"/>
      <c r="E4270" s="17" t="s">
        <v>13119</v>
      </c>
      <c r="F4270" s="21" t="s">
        <v>3153</v>
      </c>
      <c r="G4270" s="21" t="s">
        <v>205</v>
      </c>
      <c r="H4270" s="21" t="s">
        <v>206</v>
      </c>
      <c r="I4270" s="20">
        <v>2512617110085</v>
      </c>
      <c r="J4270" s="20" t="s">
        <v>32441</v>
      </c>
      <c r="K4270" s="24">
        <v>43617</v>
      </c>
      <c r="L4270" s="19">
        <v>0</v>
      </c>
      <c r="M4270" s="28">
        <v>159.94999999999999</v>
      </c>
      <c r="N4270" s="24">
        <v>42786</v>
      </c>
    </row>
    <row r="4271" spans="2:14" hidden="1" x14ac:dyDescent="0.25">
      <c r="B4271" s="20">
        <v>34051611</v>
      </c>
      <c r="C4271" s="20"/>
      <c r="D4271" s="20"/>
      <c r="E4271" s="17" t="s">
        <v>13121</v>
      </c>
      <c r="F4271" s="21" t="s">
        <v>3153</v>
      </c>
      <c r="G4271" s="21" t="s">
        <v>205</v>
      </c>
      <c r="H4271" s="21" t="s">
        <v>206</v>
      </c>
      <c r="I4271" s="20">
        <v>2512617110095</v>
      </c>
      <c r="J4271" s="20" t="s">
        <v>32442</v>
      </c>
      <c r="K4271" s="24">
        <v>43617</v>
      </c>
      <c r="L4271" s="19">
        <v>0</v>
      </c>
      <c r="M4271" s="28">
        <v>159.94999999999999</v>
      </c>
      <c r="N4271" s="24">
        <v>42786</v>
      </c>
    </row>
    <row r="4272" spans="2:14" hidden="1" x14ac:dyDescent="0.25">
      <c r="B4272" s="20">
        <v>34051635</v>
      </c>
      <c r="C4272" s="20"/>
      <c r="D4272" s="20"/>
      <c r="E4272" s="17" t="s">
        <v>13134</v>
      </c>
      <c r="F4272" s="21" t="s">
        <v>3153</v>
      </c>
      <c r="G4272" s="21" t="s">
        <v>205</v>
      </c>
      <c r="H4272" s="21" t="s">
        <v>206</v>
      </c>
      <c r="I4272" s="20">
        <v>2512617155105</v>
      </c>
      <c r="J4272" s="20" t="s">
        <v>32443</v>
      </c>
      <c r="K4272" s="24">
        <v>43617</v>
      </c>
      <c r="L4272" s="19">
        <v>0</v>
      </c>
      <c r="M4272" s="28">
        <v>159.94999999999999</v>
      </c>
      <c r="N4272" s="24">
        <v>42786</v>
      </c>
    </row>
    <row r="4273" spans="2:14" hidden="1" x14ac:dyDescent="0.25">
      <c r="B4273" s="20">
        <v>34051637</v>
      </c>
      <c r="C4273" s="20"/>
      <c r="D4273" s="20"/>
      <c r="E4273" s="17" t="s">
        <v>13136</v>
      </c>
      <c r="F4273" s="21" t="s">
        <v>3153</v>
      </c>
      <c r="G4273" s="21" t="s">
        <v>205</v>
      </c>
      <c r="H4273" s="21" t="s">
        <v>206</v>
      </c>
      <c r="I4273" s="20">
        <v>2512617155115</v>
      </c>
      <c r="J4273" s="20" t="s">
        <v>32444</v>
      </c>
      <c r="K4273" s="24">
        <v>43617</v>
      </c>
      <c r="L4273" s="19">
        <v>0</v>
      </c>
      <c r="M4273" s="28">
        <v>159.94999999999999</v>
      </c>
      <c r="N4273" s="24">
        <v>42786</v>
      </c>
    </row>
    <row r="4274" spans="2:14" hidden="1" x14ac:dyDescent="0.25">
      <c r="B4274" s="20">
        <v>34051639</v>
      </c>
      <c r="C4274" s="20"/>
      <c r="D4274" s="20"/>
      <c r="E4274" s="17" t="s">
        <v>13138</v>
      </c>
      <c r="F4274" s="21" t="s">
        <v>3153</v>
      </c>
      <c r="G4274" s="21" t="s">
        <v>205</v>
      </c>
      <c r="H4274" s="21" t="s">
        <v>206</v>
      </c>
      <c r="I4274" s="20">
        <v>2512617155125</v>
      </c>
      <c r="J4274" s="20" t="s">
        <v>32445</v>
      </c>
      <c r="K4274" s="24">
        <v>43617</v>
      </c>
      <c r="L4274" s="19">
        <v>0</v>
      </c>
      <c r="M4274" s="28">
        <v>159.94999999999999</v>
      </c>
      <c r="N4274" s="24">
        <v>42786</v>
      </c>
    </row>
    <row r="4275" spans="2:14" hidden="1" x14ac:dyDescent="0.25">
      <c r="B4275" s="20">
        <v>34051024</v>
      </c>
      <c r="C4275" s="20"/>
      <c r="D4275" s="20"/>
      <c r="E4275" s="17" t="s">
        <v>12818</v>
      </c>
      <c r="F4275" s="21" t="s">
        <v>3153</v>
      </c>
      <c r="G4275" s="21" t="s">
        <v>205</v>
      </c>
      <c r="H4275" s="21" t="s">
        <v>206</v>
      </c>
      <c r="I4275" s="20">
        <v>2519014100010</v>
      </c>
      <c r="J4275" s="20" t="s">
        <v>32446</v>
      </c>
      <c r="K4275" s="24">
        <v>43617</v>
      </c>
      <c r="L4275" s="19">
        <v>0</v>
      </c>
      <c r="M4275" s="28">
        <v>169.95</v>
      </c>
      <c r="N4275" s="24"/>
    </row>
    <row r="4276" spans="2:14" hidden="1" x14ac:dyDescent="0.25">
      <c r="B4276" s="20">
        <v>34051026</v>
      </c>
      <c r="C4276" s="20"/>
      <c r="D4276" s="20"/>
      <c r="E4276" s="17" t="s">
        <v>12820</v>
      </c>
      <c r="F4276" s="21" t="s">
        <v>3153</v>
      </c>
      <c r="G4276" s="21" t="s">
        <v>205</v>
      </c>
      <c r="H4276" s="21" t="s">
        <v>206</v>
      </c>
      <c r="I4276" s="20">
        <v>2519014100011</v>
      </c>
      <c r="J4276" s="20" t="s">
        <v>32447</v>
      </c>
      <c r="K4276" s="24">
        <v>43617</v>
      </c>
      <c r="L4276" s="19">
        <v>0</v>
      </c>
      <c r="M4276" s="28">
        <v>169.95</v>
      </c>
      <c r="N4276" s="24"/>
    </row>
    <row r="4277" spans="2:14" hidden="1" x14ac:dyDescent="0.25">
      <c r="B4277" s="20">
        <v>34051028</v>
      </c>
      <c r="C4277" s="20"/>
      <c r="D4277" s="20"/>
      <c r="E4277" s="17" t="s">
        <v>12822</v>
      </c>
      <c r="F4277" s="21" t="s">
        <v>3153</v>
      </c>
      <c r="G4277" s="21" t="s">
        <v>205</v>
      </c>
      <c r="H4277" s="21" t="s">
        <v>206</v>
      </c>
      <c r="I4277" s="20">
        <v>2519014100012</v>
      </c>
      <c r="J4277" s="20" t="s">
        <v>32448</v>
      </c>
      <c r="K4277" s="24">
        <v>43617</v>
      </c>
      <c r="L4277" s="19">
        <v>0</v>
      </c>
      <c r="M4277" s="28">
        <v>169.95</v>
      </c>
      <c r="N4277" s="24"/>
    </row>
    <row r="4278" spans="2:14" hidden="1" x14ac:dyDescent="0.25">
      <c r="B4278" s="20">
        <v>34051030</v>
      </c>
      <c r="C4278" s="20"/>
      <c r="D4278" s="20"/>
      <c r="E4278" s="17" t="s">
        <v>12824</v>
      </c>
      <c r="F4278" s="21" t="s">
        <v>3153</v>
      </c>
      <c r="G4278" s="21" t="s">
        <v>205</v>
      </c>
      <c r="H4278" s="21" t="s">
        <v>206</v>
      </c>
      <c r="I4278" s="20">
        <v>2519014100013</v>
      </c>
      <c r="J4278" s="20" t="s">
        <v>32449</v>
      </c>
      <c r="K4278" s="24">
        <v>43617</v>
      </c>
      <c r="L4278" s="19">
        <v>0</v>
      </c>
      <c r="M4278" s="28">
        <v>169.95</v>
      </c>
      <c r="N4278" s="24"/>
    </row>
    <row r="4279" spans="2:14" hidden="1" x14ac:dyDescent="0.25">
      <c r="B4279" s="20">
        <v>34051032</v>
      </c>
      <c r="C4279" s="20"/>
      <c r="D4279" s="20"/>
      <c r="E4279" s="17" t="s">
        <v>12826</v>
      </c>
      <c r="F4279" s="21" t="s">
        <v>3153</v>
      </c>
      <c r="G4279" s="21" t="s">
        <v>205</v>
      </c>
      <c r="H4279" s="21" t="s">
        <v>206</v>
      </c>
      <c r="I4279" s="20">
        <v>2519014100014</v>
      </c>
      <c r="J4279" s="20" t="s">
        <v>32450</v>
      </c>
      <c r="K4279" s="24">
        <v>43617</v>
      </c>
      <c r="L4279" s="19">
        <v>0</v>
      </c>
      <c r="M4279" s="28">
        <v>169.95</v>
      </c>
      <c r="N4279" s="24"/>
    </row>
    <row r="4280" spans="2:14" hidden="1" x14ac:dyDescent="0.25">
      <c r="B4280" s="20">
        <v>34051017</v>
      </c>
      <c r="C4280" s="20"/>
      <c r="D4280" s="20"/>
      <c r="E4280" s="17" t="s">
        <v>12828</v>
      </c>
      <c r="F4280" s="21" t="s">
        <v>3153</v>
      </c>
      <c r="G4280" s="21" t="s">
        <v>205</v>
      </c>
      <c r="H4280" s="21" t="s">
        <v>206</v>
      </c>
      <c r="I4280" s="20">
        <v>2519014100065</v>
      </c>
      <c r="J4280" s="20" t="s">
        <v>32451</v>
      </c>
      <c r="K4280" s="24">
        <v>43617</v>
      </c>
      <c r="L4280" s="19">
        <v>0</v>
      </c>
      <c r="M4280" s="28">
        <v>169.95</v>
      </c>
      <c r="N4280" s="24"/>
    </row>
    <row r="4281" spans="2:14" hidden="1" x14ac:dyDescent="0.25">
      <c r="B4281" s="20">
        <v>34051019</v>
      </c>
      <c r="C4281" s="20"/>
      <c r="D4281" s="20"/>
      <c r="E4281" s="17" t="s">
        <v>12830</v>
      </c>
      <c r="F4281" s="21" t="s">
        <v>3153</v>
      </c>
      <c r="G4281" s="21" t="s">
        <v>205</v>
      </c>
      <c r="H4281" s="21" t="s">
        <v>206</v>
      </c>
      <c r="I4281" s="20">
        <v>2519014100075</v>
      </c>
      <c r="J4281" s="20" t="s">
        <v>32452</v>
      </c>
      <c r="K4281" s="24">
        <v>43617</v>
      </c>
      <c r="L4281" s="19">
        <v>0</v>
      </c>
      <c r="M4281" s="28">
        <v>169.95</v>
      </c>
      <c r="N4281" s="24"/>
    </row>
    <row r="4282" spans="2:14" hidden="1" x14ac:dyDescent="0.25">
      <c r="B4282" s="20">
        <v>34051021</v>
      </c>
      <c r="C4282" s="20"/>
      <c r="D4282" s="20"/>
      <c r="E4282" s="17" t="s">
        <v>12832</v>
      </c>
      <c r="F4282" s="21" t="s">
        <v>3153</v>
      </c>
      <c r="G4282" s="21" t="s">
        <v>205</v>
      </c>
      <c r="H4282" s="21" t="s">
        <v>206</v>
      </c>
      <c r="I4282" s="20">
        <v>2519014100085</v>
      </c>
      <c r="J4282" s="20" t="s">
        <v>32453</v>
      </c>
      <c r="K4282" s="24">
        <v>43617</v>
      </c>
      <c r="L4282" s="19">
        <v>0</v>
      </c>
      <c r="M4282" s="28">
        <v>169.95</v>
      </c>
      <c r="N4282" s="24"/>
    </row>
    <row r="4283" spans="2:14" hidden="1" x14ac:dyDescent="0.25">
      <c r="B4283" s="20">
        <v>34051023</v>
      </c>
      <c r="C4283" s="20"/>
      <c r="D4283" s="20"/>
      <c r="E4283" s="17" t="s">
        <v>12834</v>
      </c>
      <c r="F4283" s="21" t="s">
        <v>3153</v>
      </c>
      <c r="G4283" s="21" t="s">
        <v>205</v>
      </c>
      <c r="H4283" s="21" t="s">
        <v>206</v>
      </c>
      <c r="I4283" s="20">
        <v>2519014100095</v>
      </c>
      <c r="J4283" s="20" t="s">
        <v>32454</v>
      </c>
      <c r="K4283" s="24">
        <v>43617</v>
      </c>
      <c r="L4283" s="19">
        <v>0</v>
      </c>
      <c r="M4283" s="28">
        <v>169.95</v>
      </c>
      <c r="N4283" s="24"/>
    </row>
    <row r="4284" spans="2:14" hidden="1" x14ac:dyDescent="0.25">
      <c r="B4284" s="20">
        <v>34051041</v>
      </c>
      <c r="C4284" s="20"/>
      <c r="D4284" s="20"/>
      <c r="E4284" s="17" t="s">
        <v>12835</v>
      </c>
      <c r="F4284" s="21" t="s">
        <v>3153</v>
      </c>
      <c r="G4284" s="21" t="s">
        <v>205</v>
      </c>
      <c r="H4284" s="21" t="s">
        <v>206</v>
      </c>
      <c r="I4284" s="20">
        <v>2519014102010</v>
      </c>
      <c r="J4284" s="20" t="s">
        <v>32455</v>
      </c>
      <c r="K4284" s="24">
        <v>43617</v>
      </c>
      <c r="L4284" s="19">
        <v>0</v>
      </c>
      <c r="M4284" s="28">
        <v>169.95</v>
      </c>
      <c r="N4284" s="24"/>
    </row>
    <row r="4285" spans="2:14" hidden="1" x14ac:dyDescent="0.25">
      <c r="B4285" s="20">
        <v>34051043</v>
      </c>
      <c r="C4285" s="20"/>
      <c r="D4285" s="20"/>
      <c r="E4285" s="17" t="s">
        <v>12837</v>
      </c>
      <c r="F4285" s="21" t="s">
        <v>3153</v>
      </c>
      <c r="G4285" s="21" t="s">
        <v>205</v>
      </c>
      <c r="H4285" s="21" t="s">
        <v>206</v>
      </c>
      <c r="I4285" s="20">
        <v>2519014102011</v>
      </c>
      <c r="J4285" s="20" t="s">
        <v>32456</v>
      </c>
      <c r="K4285" s="24">
        <v>43617</v>
      </c>
      <c r="L4285" s="19">
        <v>0</v>
      </c>
      <c r="M4285" s="28">
        <v>169.95</v>
      </c>
      <c r="N4285" s="24"/>
    </row>
    <row r="4286" spans="2:14" hidden="1" x14ac:dyDescent="0.25">
      <c r="B4286" s="20">
        <v>34051045</v>
      </c>
      <c r="C4286" s="20"/>
      <c r="D4286" s="20"/>
      <c r="E4286" s="17" t="s">
        <v>12839</v>
      </c>
      <c r="F4286" s="21" t="s">
        <v>3153</v>
      </c>
      <c r="G4286" s="21" t="s">
        <v>205</v>
      </c>
      <c r="H4286" s="21" t="s">
        <v>206</v>
      </c>
      <c r="I4286" s="20">
        <v>2519014102012</v>
      </c>
      <c r="J4286" s="20" t="s">
        <v>32457</v>
      </c>
      <c r="K4286" s="24">
        <v>43617</v>
      </c>
      <c r="L4286" s="19">
        <v>0</v>
      </c>
      <c r="M4286" s="28">
        <v>169.95</v>
      </c>
      <c r="N4286" s="24"/>
    </row>
    <row r="4287" spans="2:14" hidden="1" x14ac:dyDescent="0.25">
      <c r="B4287" s="20">
        <v>34051047</v>
      </c>
      <c r="C4287" s="20"/>
      <c r="D4287" s="20"/>
      <c r="E4287" s="17" t="s">
        <v>12841</v>
      </c>
      <c r="F4287" s="21" t="s">
        <v>3153</v>
      </c>
      <c r="G4287" s="21" t="s">
        <v>205</v>
      </c>
      <c r="H4287" s="21" t="s">
        <v>206</v>
      </c>
      <c r="I4287" s="20">
        <v>2519014102013</v>
      </c>
      <c r="J4287" s="20" t="s">
        <v>32458</v>
      </c>
      <c r="K4287" s="24">
        <v>43617</v>
      </c>
      <c r="L4287" s="19">
        <v>0</v>
      </c>
      <c r="M4287" s="28">
        <v>169.95</v>
      </c>
      <c r="N4287" s="24"/>
    </row>
    <row r="4288" spans="2:14" hidden="1" x14ac:dyDescent="0.25">
      <c r="B4288" s="20">
        <v>34051049</v>
      </c>
      <c r="C4288" s="20"/>
      <c r="D4288" s="20"/>
      <c r="E4288" s="17" t="s">
        <v>12843</v>
      </c>
      <c r="F4288" s="21" t="s">
        <v>3153</v>
      </c>
      <c r="G4288" s="21" t="s">
        <v>205</v>
      </c>
      <c r="H4288" s="21" t="s">
        <v>206</v>
      </c>
      <c r="I4288" s="20">
        <v>2519014102014</v>
      </c>
      <c r="J4288" s="20" t="s">
        <v>32459</v>
      </c>
      <c r="K4288" s="24">
        <v>43617</v>
      </c>
      <c r="L4288" s="19">
        <v>0</v>
      </c>
      <c r="M4288" s="28">
        <v>169.95</v>
      </c>
      <c r="N4288" s="24"/>
    </row>
    <row r="4289" spans="2:14" hidden="1" x14ac:dyDescent="0.25">
      <c r="B4289" s="20">
        <v>34051034</v>
      </c>
      <c r="C4289" s="20"/>
      <c r="D4289" s="20"/>
      <c r="E4289" s="17" t="s">
        <v>12845</v>
      </c>
      <c r="F4289" s="21" t="s">
        <v>3153</v>
      </c>
      <c r="G4289" s="21" t="s">
        <v>205</v>
      </c>
      <c r="H4289" s="21" t="s">
        <v>206</v>
      </c>
      <c r="I4289" s="20">
        <v>2519014102065</v>
      </c>
      <c r="J4289" s="20" t="s">
        <v>32460</v>
      </c>
      <c r="K4289" s="24">
        <v>43617</v>
      </c>
      <c r="L4289" s="19">
        <v>0</v>
      </c>
      <c r="M4289" s="28">
        <v>169.95</v>
      </c>
      <c r="N4289" s="24"/>
    </row>
    <row r="4290" spans="2:14" hidden="1" x14ac:dyDescent="0.25">
      <c r="B4290" s="20">
        <v>34051036</v>
      </c>
      <c r="C4290" s="20"/>
      <c r="D4290" s="20"/>
      <c r="E4290" s="17" t="s">
        <v>12847</v>
      </c>
      <c r="F4290" s="21" t="s">
        <v>3153</v>
      </c>
      <c r="G4290" s="21" t="s">
        <v>205</v>
      </c>
      <c r="H4290" s="21" t="s">
        <v>206</v>
      </c>
      <c r="I4290" s="20">
        <v>2519014102075</v>
      </c>
      <c r="J4290" s="20" t="s">
        <v>32461</v>
      </c>
      <c r="K4290" s="24">
        <v>43617</v>
      </c>
      <c r="L4290" s="19">
        <v>0</v>
      </c>
      <c r="M4290" s="28">
        <v>169.95</v>
      </c>
      <c r="N4290" s="24"/>
    </row>
    <row r="4291" spans="2:14" hidden="1" x14ac:dyDescent="0.25">
      <c r="B4291" s="20">
        <v>34051038</v>
      </c>
      <c r="C4291" s="20"/>
      <c r="D4291" s="20"/>
      <c r="E4291" s="17" t="s">
        <v>12849</v>
      </c>
      <c r="F4291" s="21" t="s">
        <v>3153</v>
      </c>
      <c r="G4291" s="21" t="s">
        <v>205</v>
      </c>
      <c r="H4291" s="21" t="s">
        <v>206</v>
      </c>
      <c r="I4291" s="20">
        <v>2519014102085</v>
      </c>
      <c r="J4291" s="20" t="s">
        <v>32462</v>
      </c>
      <c r="K4291" s="24">
        <v>43617</v>
      </c>
      <c r="L4291" s="19">
        <v>0</v>
      </c>
      <c r="M4291" s="28">
        <v>169.95</v>
      </c>
      <c r="N4291" s="24"/>
    </row>
    <row r="4292" spans="2:14" hidden="1" x14ac:dyDescent="0.25">
      <c r="B4292" s="20">
        <v>34051040</v>
      </c>
      <c r="C4292" s="20"/>
      <c r="D4292" s="20"/>
      <c r="E4292" s="17" t="s">
        <v>12851</v>
      </c>
      <c r="F4292" s="21" t="s">
        <v>3153</v>
      </c>
      <c r="G4292" s="21" t="s">
        <v>205</v>
      </c>
      <c r="H4292" s="21" t="s">
        <v>206</v>
      </c>
      <c r="I4292" s="20">
        <v>2519014102095</v>
      </c>
      <c r="J4292" s="20" t="s">
        <v>32463</v>
      </c>
      <c r="K4292" s="24">
        <v>43617</v>
      </c>
      <c r="L4292" s="19">
        <v>0</v>
      </c>
      <c r="M4292" s="28">
        <v>169.95</v>
      </c>
      <c r="N4292" s="24"/>
    </row>
    <row r="4293" spans="2:14" hidden="1" x14ac:dyDescent="0.25">
      <c r="B4293" s="20">
        <v>34051370</v>
      </c>
      <c r="C4293" s="20"/>
      <c r="D4293" s="20"/>
      <c r="E4293" s="17" t="s">
        <v>13610</v>
      </c>
      <c r="F4293" s="21" t="s">
        <v>3153</v>
      </c>
      <c r="G4293" s="21" t="s">
        <v>205</v>
      </c>
      <c r="H4293" s="21" t="s">
        <v>206</v>
      </c>
      <c r="I4293" s="20">
        <v>2519115123710</v>
      </c>
      <c r="J4293" s="20" t="s">
        <v>32464</v>
      </c>
      <c r="K4293" s="24">
        <v>43770</v>
      </c>
      <c r="L4293" s="19">
        <v>0</v>
      </c>
      <c r="M4293" s="28">
        <v>169.95</v>
      </c>
      <c r="N4293" s="24"/>
    </row>
    <row r="4294" spans="2:14" hidden="1" x14ac:dyDescent="0.25">
      <c r="B4294" s="20">
        <v>34051372</v>
      </c>
      <c r="C4294" s="20"/>
      <c r="D4294" s="20"/>
      <c r="E4294" s="17" t="s">
        <v>13612</v>
      </c>
      <c r="F4294" s="21" t="s">
        <v>3153</v>
      </c>
      <c r="G4294" s="21" t="s">
        <v>205</v>
      </c>
      <c r="H4294" s="21" t="s">
        <v>206</v>
      </c>
      <c r="I4294" s="20">
        <v>2519115123711</v>
      </c>
      <c r="J4294" s="20" t="s">
        <v>32465</v>
      </c>
      <c r="K4294" s="24">
        <v>43770</v>
      </c>
      <c r="L4294" s="19">
        <v>0</v>
      </c>
      <c r="M4294" s="28">
        <v>169.95</v>
      </c>
      <c r="N4294" s="24"/>
    </row>
    <row r="4295" spans="2:14" hidden="1" x14ac:dyDescent="0.25">
      <c r="B4295" s="20">
        <v>34051374</v>
      </c>
      <c r="C4295" s="20"/>
      <c r="D4295" s="20"/>
      <c r="E4295" s="17" t="s">
        <v>13614</v>
      </c>
      <c r="F4295" s="21" t="s">
        <v>3153</v>
      </c>
      <c r="G4295" s="21" t="s">
        <v>205</v>
      </c>
      <c r="H4295" s="21" t="s">
        <v>206</v>
      </c>
      <c r="I4295" s="20">
        <v>2519115123712</v>
      </c>
      <c r="J4295" s="20" t="s">
        <v>32466</v>
      </c>
      <c r="K4295" s="24">
        <v>43770</v>
      </c>
      <c r="L4295" s="19">
        <v>0</v>
      </c>
      <c r="M4295" s="28">
        <v>169.95</v>
      </c>
      <c r="N4295" s="24"/>
    </row>
    <row r="4296" spans="2:14" hidden="1" x14ac:dyDescent="0.25">
      <c r="B4296" s="20">
        <v>34051376</v>
      </c>
      <c r="C4296" s="20"/>
      <c r="D4296" s="20"/>
      <c r="E4296" s="17" t="s">
        <v>13616</v>
      </c>
      <c r="F4296" s="21" t="s">
        <v>3153</v>
      </c>
      <c r="G4296" s="21" t="s">
        <v>205</v>
      </c>
      <c r="H4296" s="21" t="s">
        <v>206</v>
      </c>
      <c r="I4296" s="20">
        <v>2519115123713</v>
      </c>
      <c r="J4296" s="20" t="s">
        <v>32467</v>
      </c>
      <c r="K4296" s="24">
        <v>43770</v>
      </c>
      <c r="L4296" s="19">
        <v>0</v>
      </c>
      <c r="M4296" s="28">
        <v>169.95</v>
      </c>
      <c r="N4296" s="24"/>
    </row>
    <row r="4297" spans="2:14" hidden="1" x14ac:dyDescent="0.25">
      <c r="B4297" s="20">
        <v>34051378</v>
      </c>
      <c r="C4297" s="20"/>
      <c r="D4297" s="20"/>
      <c r="E4297" s="17" t="s">
        <v>13618</v>
      </c>
      <c r="F4297" s="21" t="s">
        <v>3153</v>
      </c>
      <c r="G4297" s="21" t="s">
        <v>205</v>
      </c>
      <c r="H4297" s="21" t="s">
        <v>206</v>
      </c>
      <c r="I4297" s="20">
        <v>2519115123714</v>
      </c>
      <c r="J4297" s="20" t="s">
        <v>32468</v>
      </c>
      <c r="K4297" s="24">
        <v>43770</v>
      </c>
      <c r="L4297" s="19">
        <v>0</v>
      </c>
      <c r="M4297" s="28">
        <v>169.95</v>
      </c>
      <c r="N4297" s="24"/>
    </row>
    <row r="4298" spans="2:14" hidden="1" x14ac:dyDescent="0.25">
      <c r="B4298" s="20">
        <v>34051363</v>
      </c>
      <c r="C4298" s="20"/>
      <c r="D4298" s="20"/>
      <c r="E4298" s="17" t="s">
        <v>13620</v>
      </c>
      <c r="F4298" s="21" t="s">
        <v>3153</v>
      </c>
      <c r="G4298" s="21" t="s">
        <v>205</v>
      </c>
      <c r="H4298" s="21" t="s">
        <v>206</v>
      </c>
      <c r="I4298" s="20">
        <v>2519115123765</v>
      </c>
      <c r="J4298" s="20" t="s">
        <v>32469</v>
      </c>
      <c r="K4298" s="24">
        <v>43770</v>
      </c>
      <c r="L4298" s="19">
        <v>0</v>
      </c>
      <c r="M4298" s="28">
        <v>169.95</v>
      </c>
      <c r="N4298" s="24"/>
    </row>
    <row r="4299" spans="2:14" hidden="1" x14ac:dyDescent="0.25">
      <c r="B4299" s="20">
        <v>34051365</v>
      </c>
      <c r="C4299" s="20"/>
      <c r="D4299" s="20"/>
      <c r="E4299" s="17" t="s">
        <v>13622</v>
      </c>
      <c r="F4299" s="21" t="s">
        <v>3153</v>
      </c>
      <c r="G4299" s="21" t="s">
        <v>205</v>
      </c>
      <c r="H4299" s="21" t="s">
        <v>206</v>
      </c>
      <c r="I4299" s="20">
        <v>2519115123775</v>
      </c>
      <c r="J4299" s="20" t="s">
        <v>32470</v>
      </c>
      <c r="K4299" s="24">
        <v>43770</v>
      </c>
      <c r="L4299" s="19">
        <v>0</v>
      </c>
      <c r="M4299" s="28">
        <v>169.95</v>
      </c>
      <c r="N4299" s="24"/>
    </row>
    <row r="4300" spans="2:14" hidden="1" x14ac:dyDescent="0.25">
      <c r="B4300" s="20">
        <v>34051367</v>
      </c>
      <c r="C4300" s="20"/>
      <c r="D4300" s="20"/>
      <c r="E4300" s="17" t="s">
        <v>13624</v>
      </c>
      <c r="F4300" s="21" t="s">
        <v>3153</v>
      </c>
      <c r="G4300" s="21" t="s">
        <v>205</v>
      </c>
      <c r="H4300" s="21" t="s">
        <v>206</v>
      </c>
      <c r="I4300" s="20">
        <v>2519115123785</v>
      </c>
      <c r="J4300" s="20" t="s">
        <v>32471</v>
      </c>
      <c r="K4300" s="24">
        <v>43770</v>
      </c>
      <c r="L4300" s="19">
        <v>0</v>
      </c>
      <c r="M4300" s="28">
        <v>169.95</v>
      </c>
      <c r="N4300" s="24"/>
    </row>
    <row r="4301" spans="2:14" hidden="1" x14ac:dyDescent="0.25">
      <c r="B4301" s="20">
        <v>34051369</v>
      </c>
      <c r="C4301" s="20"/>
      <c r="D4301" s="20"/>
      <c r="E4301" s="17" t="s">
        <v>13626</v>
      </c>
      <c r="F4301" s="21" t="s">
        <v>3153</v>
      </c>
      <c r="G4301" s="21" t="s">
        <v>205</v>
      </c>
      <c r="H4301" s="21" t="s">
        <v>206</v>
      </c>
      <c r="I4301" s="20">
        <v>2519115123795</v>
      </c>
      <c r="J4301" s="20" t="s">
        <v>32472</v>
      </c>
      <c r="K4301" s="24">
        <v>43770</v>
      </c>
      <c r="L4301" s="19">
        <v>0</v>
      </c>
      <c r="M4301" s="28">
        <v>169.95</v>
      </c>
      <c r="N4301" s="24"/>
    </row>
    <row r="4302" spans="2:14" hidden="1" x14ac:dyDescent="0.25">
      <c r="B4302" s="20">
        <v>34051387</v>
      </c>
      <c r="C4302" s="20"/>
      <c r="D4302" s="20"/>
      <c r="E4302" s="17" t="s">
        <v>13627</v>
      </c>
      <c r="F4302" s="21" t="s">
        <v>3153</v>
      </c>
      <c r="G4302" s="21" t="s">
        <v>205</v>
      </c>
      <c r="H4302" s="21" t="s">
        <v>206</v>
      </c>
      <c r="I4302" s="20">
        <v>2519115153610</v>
      </c>
      <c r="J4302" s="20" t="s">
        <v>32473</v>
      </c>
      <c r="K4302" s="24">
        <v>43770</v>
      </c>
      <c r="L4302" s="19">
        <v>0</v>
      </c>
      <c r="M4302" s="28">
        <v>169.95</v>
      </c>
      <c r="N4302" s="24"/>
    </row>
    <row r="4303" spans="2:14" hidden="1" x14ac:dyDescent="0.25">
      <c r="B4303" s="20">
        <v>34051389</v>
      </c>
      <c r="C4303" s="20"/>
      <c r="D4303" s="20"/>
      <c r="E4303" s="17" t="s">
        <v>13637</v>
      </c>
      <c r="F4303" s="21" t="s">
        <v>3153</v>
      </c>
      <c r="G4303" s="21" t="s">
        <v>205</v>
      </c>
      <c r="H4303" s="21" t="s">
        <v>206</v>
      </c>
      <c r="I4303" s="20">
        <v>2519115153611</v>
      </c>
      <c r="J4303" s="20" t="s">
        <v>32474</v>
      </c>
      <c r="K4303" s="24">
        <v>43770</v>
      </c>
      <c r="L4303" s="19">
        <v>0</v>
      </c>
      <c r="M4303" s="28">
        <v>169.95</v>
      </c>
      <c r="N4303" s="24"/>
    </row>
    <row r="4304" spans="2:14" hidden="1" x14ac:dyDescent="0.25">
      <c r="B4304" s="20">
        <v>34051391</v>
      </c>
      <c r="C4304" s="20"/>
      <c r="D4304" s="20"/>
      <c r="E4304" s="17" t="s">
        <v>13639</v>
      </c>
      <c r="F4304" s="21" t="s">
        <v>3153</v>
      </c>
      <c r="G4304" s="21" t="s">
        <v>205</v>
      </c>
      <c r="H4304" s="21" t="s">
        <v>206</v>
      </c>
      <c r="I4304" s="20">
        <v>2519115153612</v>
      </c>
      <c r="J4304" s="20" t="s">
        <v>32475</v>
      </c>
      <c r="K4304" s="24">
        <v>43770</v>
      </c>
      <c r="L4304" s="19">
        <v>0</v>
      </c>
      <c r="M4304" s="28">
        <v>169.95</v>
      </c>
      <c r="N4304" s="24"/>
    </row>
    <row r="4305" spans="2:14" hidden="1" x14ac:dyDescent="0.25">
      <c r="B4305" s="20">
        <v>34051393</v>
      </c>
      <c r="C4305" s="20"/>
      <c r="D4305" s="20"/>
      <c r="E4305" s="17" t="s">
        <v>13641</v>
      </c>
      <c r="F4305" s="21" t="s">
        <v>3153</v>
      </c>
      <c r="G4305" s="21" t="s">
        <v>205</v>
      </c>
      <c r="H4305" s="21" t="s">
        <v>206</v>
      </c>
      <c r="I4305" s="20">
        <v>2519115153613</v>
      </c>
      <c r="J4305" s="20" t="s">
        <v>32476</v>
      </c>
      <c r="K4305" s="24">
        <v>43770</v>
      </c>
      <c r="L4305" s="19">
        <v>0</v>
      </c>
      <c r="M4305" s="28">
        <v>169.95</v>
      </c>
      <c r="N4305" s="24"/>
    </row>
    <row r="4306" spans="2:14" hidden="1" x14ac:dyDescent="0.25">
      <c r="B4306" s="20">
        <v>34051395</v>
      </c>
      <c r="C4306" s="20"/>
      <c r="D4306" s="20"/>
      <c r="E4306" s="17" t="s">
        <v>13643</v>
      </c>
      <c r="F4306" s="21" t="s">
        <v>3153</v>
      </c>
      <c r="G4306" s="21" t="s">
        <v>205</v>
      </c>
      <c r="H4306" s="21" t="s">
        <v>206</v>
      </c>
      <c r="I4306" s="20">
        <v>2519115153614</v>
      </c>
      <c r="J4306" s="20" t="s">
        <v>32477</v>
      </c>
      <c r="K4306" s="24">
        <v>43770</v>
      </c>
      <c r="L4306" s="19">
        <v>0</v>
      </c>
      <c r="M4306" s="28">
        <v>169.95</v>
      </c>
      <c r="N4306" s="24"/>
    </row>
    <row r="4307" spans="2:14" hidden="1" x14ac:dyDescent="0.25">
      <c r="B4307" s="20">
        <v>34051380</v>
      </c>
      <c r="C4307" s="20"/>
      <c r="D4307" s="20"/>
      <c r="E4307" s="17" t="s">
        <v>13629</v>
      </c>
      <c r="F4307" s="21" t="s">
        <v>3153</v>
      </c>
      <c r="G4307" s="21" t="s">
        <v>205</v>
      </c>
      <c r="H4307" s="21" t="s">
        <v>206</v>
      </c>
      <c r="I4307" s="20">
        <v>2519115153665</v>
      </c>
      <c r="J4307" s="20" t="s">
        <v>32478</v>
      </c>
      <c r="K4307" s="24">
        <v>43770</v>
      </c>
      <c r="L4307" s="19">
        <v>0</v>
      </c>
      <c r="M4307" s="28">
        <v>169.95</v>
      </c>
      <c r="N4307" s="24"/>
    </row>
    <row r="4308" spans="2:14" hidden="1" x14ac:dyDescent="0.25">
      <c r="B4308" s="20">
        <v>34051382</v>
      </c>
      <c r="C4308" s="20"/>
      <c r="D4308" s="20"/>
      <c r="E4308" s="17" t="s">
        <v>13631</v>
      </c>
      <c r="F4308" s="21" t="s">
        <v>3153</v>
      </c>
      <c r="G4308" s="21" t="s">
        <v>205</v>
      </c>
      <c r="H4308" s="21" t="s">
        <v>206</v>
      </c>
      <c r="I4308" s="20">
        <v>2519115153675</v>
      </c>
      <c r="J4308" s="20" t="s">
        <v>32479</v>
      </c>
      <c r="K4308" s="24">
        <v>43770</v>
      </c>
      <c r="L4308" s="19">
        <v>0</v>
      </c>
      <c r="M4308" s="28">
        <v>169.95</v>
      </c>
      <c r="N4308" s="24"/>
    </row>
    <row r="4309" spans="2:14" hidden="1" x14ac:dyDescent="0.25">
      <c r="B4309" s="20">
        <v>34051384</v>
      </c>
      <c r="C4309" s="20"/>
      <c r="D4309" s="20"/>
      <c r="E4309" s="17" t="s">
        <v>13633</v>
      </c>
      <c r="F4309" s="21" t="s">
        <v>3153</v>
      </c>
      <c r="G4309" s="21" t="s">
        <v>205</v>
      </c>
      <c r="H4309" s="21" t="s">
        <v>206</v>
      </c>
      <c r="I4309" s="20">
        <v>2519115153685</v>
      </c>
      <c r="J4309" s="20" t="s">
        <v>32480</v>
      </c>
      <c r="K4309" s="24">
        <v>43770</v>
      </c>
      <c r="L4309" s="19">
        <v>0</v>
      </c>
      <c r="M4309" s="28">
        <v>169.95</v>
      </c>
      <c r="N4309" s="24"/>
    </row>
    <row r="4310" spans="2:14" hidden="1" x14ac:dyDescent="0.25">
      <c r="B4310" s="20">
        <v>34051386</v>
      </c>
      <c r="C4310" s="20"/>
      <c r="D4310" s="20"/>
      <c r="E4310" s="17" t="s">
        <v>13635</v>
      </c>
      <c r="F4310" s="21" t="s">
        <v>3153</v>
      </c>
      <c r="G4310" s="21" t="s">
        <v>205</v>
      </c>
      <c r="H4310" s="21" t="s">
        <v>206</v>
      </c>
      <c r="I4310" s="20">
        <v>2519115153695</v>
      </c>
      <c r="J4310" s="20" t="s">
        <v>32481</v>
      </c>
      <c r="K4310" s="24">
        <v>43770</v>
      </c>
      <c r="L4310" s="19">
        <v>0</v>
      </c>
      <c r="M4310" s="28">
        <v>169.95</v>
      </c>
      <c r="N4310" s="24"/>
    </row>
    <row r="4311" spans="2:14" hidden="1" x14ac:dyDescent="0.25">
      <c r="B4311" s="20">
        <v>34050976</v>
      </c>
      <c r="C4311" s="20"/>
      <c r="D4311" s="20"/>
      <c r="E4311" s="17" t="s">
        <v>13043</v>
      </c>
      <c r="F4311" s="21" t="s">
        <v>3153</v>
      </c>
      <c r="G4311" s="21" t="s">
        <v>205</v>
      </c>
      <c r="H4311" s="21" t="s">
        <v>206</v>
      </c>
      <c r="I4311" s="20">
        <v>2540215110110</v>
      </c>
      <c r="J4311" s="20" t="s">
        <v>32482</v>
      </c>
      <c r="K4311" s="24">
        <v>43770</v>
      </c>
      <c r="L4311" s="19">
        <v>0</v>
      </c>
      <c r="M4311" s="28">
        <v>179.95</v>
      </c>
      <c r="N4311" s="24"/>
    </row>
    <row r="4312" spans="2:14" hidden="1" x14ac:dyDescent="0.25">
      <c r="B4312" s="20">
        <v>34050978</v>
      </c>
      <c r="C4312" s="20"/>
      <c r="D4312" s="20"/>
      <c r="E4312" s="17" t="s">
        <v>13045</v>
      </c>
      <c r="F4312" s="21" t="s">
        <v>3153</v>
      </c>
      <c r="G4312" s="21" t="s">
        <v>205</v>
      </c>
      <c r="H4312" s="21" t="s">
        <v>206</v>
      </c>
      <c r="I4312" s="20">
        <v>2540215110111</v>
      </c>
      <c r="J4312" s="20" t="s">
        <v>32483</v>
      </c>
      <c r="K4312" s="24">
        <v>43770</v>
      </c>
      <c r="L4312" s="19">
        <v>0</v>
      </c>
      <c r="M4312" s="28">
        <v>179.95</v>
      </c>
      <c r="N4312" s="24"/>
    </row>
    <row r="4313" spans="2:14" hidden="1" x14ac:dyDescent="0.25">
      <c r="B4313" s="20">
        <v>34050980</v>
      </c>
      <c r="C4313" s="20"/>
      <c r="D4313" s="20"/>
      <c r="E4313" s="17" t="s">
        <v>13047</v>
      </c>
      <c r="F4313" s="21" t="s">
        <v>3153</v>
      </c>
      <c r="G4313" s="21" t="s">
        <v>205</v>
      </c>
      <c r="H4313" s="21" t="s">
        <v>206</v>
      </c>
      <c r="I4313" s="20">
        <v>2540215110112</v>
      </c>
      <c r="J4313" s="20" t="s">
        <v>32484</v>
      </c>
      <c r="K4313" s="24">
        <v>43770</v>
      </c>
      <c r="L4313" s="19">
        <v>0</v>
      </c>
      <c r="M4313" s="28">
        <v>179.95</v>
      </c>
      <c r="N4313" s="24"/>
    </row>
    <row r="4314" spans="2:14" hidden="1" x14ac:dyDescent="0.25">
      <c r="B4314" s="20">
        <v>34050982</v>
      </c>
      <c r="C4314" s="20"/>
      <c r="D4314" s="20"/>
      <c r="E4314" s="17" t="s">
        <v>13049</v>
      </c>
      <c r="F4314" s="21" t="s">
        <v>3153</v>
      </c>
      <c r="G4314" s="21" t="s">
        <v>205</v>
      </c>
      <c r="H4314" s="21" t="s">
        <v>206</v>
      </c>
      <c r="I4314" s="20">
        <v>2540215110113</v>
      </c>
      <c r="J4314" s="20" t="s">
        <v>32485</v>
      </c>
      <c r="K4314" s="24">
        <v>43770</v>
      </c>
      <c r="L4314" s="19">
        <v>0</v>
      </c>
      <c r="M4314" s="28">
        <v>179.95</v>
      </c>
      <c r="N4314" s="24"/>
    </row>
    <row r="4315" spans="2:14" hidden="1" x14ac:dyDescent="0.25">
      <c r="B4315" s="20">
        <v>34050984</v>
      </c>
      <c r="C4315" s="20"/>
      <c r="D4315" s="20"/>
      <c r="E4315" s="17" t="s">
        <v>13051</v>
      </c>
      <c r="F4315" s="21" t="s">
        <v>3153</v>
      </c>
      <c r="G4315" s="21" t="s">
        <v>205</v>
      </c>
      <c r="H4315" s="21" t="s">
        <v>206</v>
      </c>
      <c r="I4315" s="20">
        <v>2540215110114</v>
      </c>
      <c r="J4315" s="20" t="s">
        <v>32486</v>
      </c>
      <c r="K4315" s="24">
        <v>43770</v>
      </c>
      <c r="L4315" s="19">
        <v>0</v>
      </c>
      <c r="M4315" s="28">
        <v>179.95</v>
      </c>
      <c r="N4315" s="24"/>
    </row>
    <row r="4316" spans="2:14" hidden="1" x14ac:dyDescent="0.25">
      <c r="B4316" s="20">
        <v>34050969</v>
      </c>
      <c r="C4316" s="20"/>
      <c r="D4316" s="20"/>
      <c r="E4316" s="17" t="s">
        <v>13053</v>
      </c>
      <c r="F4316" s="21" t="s">
        <v>3153</v>
      </c>
      <c r="G4316" s="21" t="s">
        <v>205</v>
      </c>
      <c r="H4316" s="21" t="s">
        <v>206</v>
      </c>
      <c r="I4316" s="20">
        <v>2540215110165</v>
      </c>
      <c r="J4316" s="20" t="s">
        <v>32487</v>
      </c>
      <c r="K4316" s="24">
        <v>43770</v>
      </c>
      <c r="L4316" s="19">
        <v>0</v>
      </c>
      <c r="M4316" s="28">
        <v>179.95</v>
      </c>
      <c r="N4316" s="24"/>
    </row>
    <row r="4317" spans="2:14" hidden="1" x14ac:dyDescent="0.25">
      <c r="B4317" s="20">
        <v>34050971</v>
      </c>
      <c r="C4317" s="20"/>
      <c r="D4317" s="20"/>
      <c r="E4317" s="17" t="s">
        <v>13055</v>
      </c>
      <c r="F4317" s="21" t="s">
        <v>3153</v>
      </c>
      <c r="G4317" s="21" t="s">
        <v>205</v>
      </c>
      <c r="H4317" s="21" t="s">
        <v>206</v>
      </c>
      <c r="I4317" s="20">
        <v>2540215110175</v>
      </c>
      <c r="J4317" s="20" t="s">
        <v>32488</v>
      </c>
      <c r="K4317" s="24">
        <v>43770</v>
      </c>
      <c r="L4317" s="19">
        <v>0</v>
      </c>
      <c r="M4317" s="28">
        <v>179.95</v>
      </c>
      <c r="N4317" s="24"/>
    </row>
    <row r="4318" spans="2:14" hidden="1" x14ac:dyDescent="0.25">
      <c r="B4318" s="20">
        <v>34050973</v>
      </c>
      <c r="C4318" s="20"/>
      <c r="D4318" s="20"/>
      <c r="E4318" s="17" t="s">
        <v>13057</v>
      </c>
      <c r="F4318" s="21" t="s">
        <v>3153</v>
      </c>
      <c r="G4318" s="21" t="s">
        <v>205</v>
      </c>
      <c r="H4318" s="21" t="s">
        <v>206</v>
      </c>
      <c r="I4318" s="20">
        <v>2540215110185</v>
      </c>
      <c r="J4318" s="20" t="s">
        <v>32489</v>
      </c>
      <c r="K4318" s="24">
        <v>43770</v>
      </c>
      <c r="L4318" s="19">
        <v>0</v>
      </c>
      <c r="M4318" s="28">
        <v>179.95</v>
      </c>
      <c r="N4318" s="24"/>
    </row>
    <row r="4319" spans="2:14" hidden="1" x14ac:dyDescent="0.25">
      <c r="B4319" s="20">
        <v>34050975</v>
      </c>
      <c r="C4319" s="20"/>
      <c r="D4319" s="20"/>
      <c r="E4319" s="17" t="s">
        <v>13059</v>
      </c>
      <c r="F4319" s="21" t="s">
        <v>3153</v>
      </c>
      <c r="G4319" s="21" t="s">
        <v>205</v>
      </c>
      <c r="H4319" s="21" t="s">
        <v>206</v>
      </c>
      <c r="I4319" s="20">
        <v>2540215110195</v>
      </c>
      <c r="J4319" s="20" t="s">
        <v>32490</v>
      </c>
      <c r="K4319" s="24">
        <v>43770</v>
      </c>
      <c r="L4319" s="19">
        <v>0</v>
      </c>
      <c r="M4319" s="28">
        <v>179.95</v>
      </c>
      <c r="N4319" s="24"/>
    </row>
    <row r="4320" spans="2:14" hidden="1" x14ac:dyDescent="0.25">
      <c r="B4320" s="20">
        <v>34050960</v>
      </c>
      <c r="C4320" s="20"/>
      <c r="D4320" s="20"/>
      <c r="E4320" s="17" t="s">
        <v>13061</v>
      </c>
      <c r="F4320" s="21" t="s">
        <v>3153</v>
      </c>
      <c r="G4320" s="21" t="s">
        <v>205</v>
      </c>
      <c r="H4320" s="21" t="s">
        <v>206</v>
      </c>
      <c r="I4320" s="20">
        <v>2540215155105</v>
      </c>
      <c r="J4320" s="20" t="s">
        <v>32491</v>
      </c>
      <c r="K4320" s="24">
        <v>43770</v>
      </c>
      <c r="L4320" s="19">
        <v>0</v>
      </c>
      <c r="M4320" s="28">
        <v>179.95</v>
      </c>
      <c r="N4320" s="24"/>
    </row>
    <row r="4321" spans="2:14" hidden="1" x14ac:dyDescent="0.25">
      <c r="B4321" s="20">
        <v>34050962</v>
      </c>
      <c r="C4321" s="20"/>
      <c r="D4321" s="20"/>
      <c r="E4321" s="17" t="s">
        <v>13063</v>
      </c>
      <c r="F4321" s="21" t="s">
        <v>3153</v>
      </c>
      <c r="G4321" s="21" t="s">
        <v>205</v>
      </c>
      <c r="H4321" s="21" t="s">
        <v>206</v>
      </c>
      <c r="I4321" s="20">
        <v>2540215155115</v>
      </c>
      <c r="J4321" s="20" t="s">
        <v>32492</v>
      </c>
      <c r="K4321" s="24">
        <v>43770</v>
      </c>
      <c r="L4321" s="19">
        <v>0</v>
      </c>
      <c r="M4321" s="28">
        <v>179.95</v>
      </c>
      <c r="N4321" s="24"/>
    </row>
    <row r="4322" spans="2:14" hidden="1" x14ac:dyDescent="0.25">
      <c r="B4322" s="20">
        <v>34050964</v>
      </c>
      <c r="C4322" s="20"/>
      <c r="D4322" s="20"/>
      <c r="E4322" s="17" t="s">
        <v>13065</v>
      </c>
      <c r="F4322" s="21" t="s">
        <v>3153</v>
      </c>
      <c r="G4322" s="21" t="s">
        <v>205</v>
      </c>
      <c r="H4322" s="21" t="s">
        <v>206</v>
      </c>
      <c r="I4322" s="20">
        <v>2540215155125</v>
      </c>
      <c r="J4322" s="20" t="s">
        <v>32493</v>
      </c>
      <c r="K4322" s="24">
        <v>43770</v>
      </c>
      <c r="L4322" s="19">
        <v>0</v>
      </c>
      <c r="M4322" s="28">
        <v>179.95</v>
      </c>
      <c r="N4322" s="24"/>
    </row>
    <row r="4323" spans="2:14" hidden="1" x14ac:dyDescent="0.25">
      <c r="B4323" s="20">
        <v>34050966</v>
      </c>
      <c r="C4323" s="20"/>
      <c r="D4323" s="20"/>
      <c r="E4323" s="17" t="s">
        <v>13067</v>
      </c>
      <c r="F4323" s="21" t="s">
        <v>3153</v>
      </c>
      <c r="G4323" s="21" t="s">
        <v>205</v>
      </c>
      <c r="H4323" s="21" t="s">
        <v>206</v>
      </c>
      <c r="I4323" s="20">
        <v>2540215155135</v>
      </c>
      <c r="J4323" s="20" t="s">
        <v>32494</v>
      </c>
      <c r="K4323" s="24">
        <v>43770</v>
      </c>
      <c r="L4323" s="19">
        <v>0</v>
      </c>
      <c r="M4323" s="28">
        <v>179.95</v>
      </c>
      <c r="N4323" s="24"/>
    </row>
    <row r="4324" spans="2:14" hidden="1" x14ac:dyDescent="0.25">
      <c r="B4324" s="20">
        <v>34050995</v>
      </c>
      <c r="C4324" s="20"/>
      <c r="D4324" s="20"/>
      <c r="E4324" s="17" t="s">
        <v>12678</v>
      </c>
      <c r="F4324" s="21" t="s">
        <v>3153</v>
      </c>
      <c r="G4324" s="21" t="s">
        <v>205</v>
      </c>
      <c r="H4324" s="21" t="s">
        <v>206</v>
      </c>
      <c r="I4324" s="20">
        <v>2540315110110</v>
      </c>
      <c r="J4324" s="20" t="s">
        <v>32495</v>
      </c>
      <c r="K4324" s="24">
        <v>43053</v>
      </c>
      <c r="L4324" s="19">
        <v>0</v>
      </c>
      <c r="M4324" s="28">
        <v>179.95</v>
      </c>
      <c r="N4324" s="24"/>
    </row>
    <row r="4325" spans="2:14" hidden="1" x14ac:dyDescent="0.25">
      <c r="B4325" s="20">
        <v>34050997</v>
      </c>
      <c r="C4325" s="20"/>
      <c r="D4325" s="20"/>
      <c r="E4325" s="17" t="s">
        <v>12680</v>
      </c>
      <c r="F4325" s="21" t="s">
        <v>3153</v>
      </c>
      <c r="G4325" s="21" t="s">
        <v>205</v>
      </c>
      <c r="H4325" s="21" t="s">
        <v>206</v>
      </c>
      <c r="I4325" s="20">
        <v>2540315110111</v>
      </c>
      <c r="J4325" s="20" t="s">
        <v>32496</v>
      </c>
      <c r="K4325" s="24">
        <v>43053</v>
      </c>
      <c r="L4325" s="19">
        <v>0</v>
      </c>
      <c r="M4325" s="28">
        <v>179.95</v>
      </c>
      <c r="N4325" s="24"/>
    </row>
    <row r="4326" spans="2:14" hidden="1" x14ac:dyDescent="0.25">
      <c r="B4326" s="20">
        <v>34050986</v>
      </c>
      <c r="C4326" s="20"/>
      <c r="D4326" s="20"/>
      <c r="E4326" s="17" t="s">
        <v>12683</v>
      </c>
      <c r="F4326" s="21" t="s">
        <v>3153</v>
      </c>
      <c r="G4326" s="21" t="s">
        <v>205</v>
      </c>
      <c r="H4326" s="21" t="s">
        <v>206</v>
      </c>
      <c r="I4326" s="20">
        <v>2540315110155</v>
      </c>
      <c r="J4326" s="20" t="s">
        <v>32497</v>
      </c>
      <c r="K4326" s="24">
        <v>43053</v>
      </c>
      <c r="L4326" s="19">
        <v>0</v>
      </c>
      <c r="M4326" s="28">
        <v>179.95</v>
      </c>
      <c r="N4326" s="24"/>
    </row>
    <row r="4327" spans="2:14" hidden="1" x14ac:dyDescent="0.25">
      <c r="B4327" s="20">
        <v>34050988</v>
      </c>
      <c r="C4327" s="20"/>
      <c r="D4327" s="20"/>
      <c r="E4327" s="17" t="s">
        <v>12685</v>
      </c>
      <c r="F4327" s="21" t="s">
        <v>3153</v>
      </c>
      <c r="G4327" s="21" t="s">
        <v>205</v>
      </c>
      <c r="H4327" s="21" t="s">
        <v>206</v>
      </c>
      <c r="I4327" s="20">
        <v>2540315110165</v>
      </c>
      <c r="J4327" s="20" t="s">
        <v>32498</v>
      </c>
      <c r="K4327" s="24">
        <v>43053</v>
      </c>
      <c r="L4327" s="19">
        <v>0</v>
      </c>
      <c r="M4327" s="28">
        <v>179.95</v>
      </c>
      <c r="N4327" s="24"/>
    </row>
    <row r="4328" spans="2:14" hidden="1" x14ac:dyDescent="0.25">
      <c r="B4328" s="20">
        <v>34050990</v>
      </c>
      <c r="C4328" s="20"/>
      <c r="D4328" s="20"/>
      <c r="E4328" s="17" t="s">
        <v>12687</v>
      </c>
      <c r="F4328" s="21" t="s">
        <v>3153</v>
      </c>
      <c r="G4328" s="21" t="s">
        <v>205</v>
      </c>
      <c r="H4328" s="21" t="s">
        <v>206</v>
      </c>
      <c r="I4328" s="20">
        <v>2540315110175</v>
      </c>
      <c r="J4328" s="20" t="s">
        <v>32499</v>
      </c>
      <c r="K4328" s="24">
        <v>43053</v>
      </c>
      <c r="L4328" s="19">
        <v>0</v>
      </c>
      <c r="M4328" s="28">
        <v>179.95</v>
      </c>
      <c r="N4328" s="24"/>
    </row>
    <row r="4329" spans="2:14" hidden="1" x14ac:dyDescent="0.25">
      <c r="B4329" s="20">
        <v>34050992</v>
      </c>
      <c r="C4329" s="20"/>
      <c r="D4329" s="20"/>
      <c r="E4329" s="17" t="s">
        <v>12689</v>
      </c>
      <c r="F4329" s="21" t="s">
        <v>3153</v>
      </c>
      <c r="G4329" s="21" t="s">
        <v>205</v>
      </c>
      <c r="H4329" s="21" t="s">
        <v>206</v>
      </c>
      <c r="I4329" s="20">
        <v>2540315110185</v>
      </c>
      <c r="J4329" s="20" t="s">
        <v>32500</v>
      </c>
      <c r="K4329" s="24">
        <v>43053</v>
      </c>
      <c r="L4329" s="19">
        <v>0</v>
      </c>
      <c r="M4329" s="28">
        <v>179.95</v>
      </c>
      <c r="N4329" s="24"/>
    </row>
    <row r="4330" spans="2:14" hidden="1" x14ac:dyDescent="0.25">
      <c r="B4330" s="20">
        <v>34050994</v>
      </c>
      <c r="C4330" s="20"/>
      <c r="D4330" s="20"/>
      <c r="E4330" s="17" t="s">
        <v>12691</v>
      </c>
      <c r="F4330" s="21" t="s">
        <v>3153</v>
      </c>
      <c r="G4330" s="21" t="s">
        <v>205</v>
      </c>
      <c r="H4330" s="21" t="s">
        <v>206</v>
      </c>
      <c r="I4330" s="20">
        <v>2540315110195</v>
      </c>
      <c r="J4330" s="20" t="s">
        <v>32501</v>
      </c>
      <c r="K4330" s="24">
        <v>43053</v>
      </c>
      <c r="L4330" s="19">
        <v>0</v>
      </c>
      <c r="M4330" s="28">
        <v>179.95</v>
      </c>
      <c r="N4330" s="24"/>
    </row>
    <row r="4331" spans="2:14" hidden="1" x14ac:dyDescent="0.25">
      <c r="B4331" s="20">
        <v>34051058</v>
      </c>
      <c r="C4331" s="20"/>
      <c r="D4331" s="20"/>
      <c r="E4331" s="17" t="s">
        <v>13300</v>
      </c>
      <c r="F4331" s="21" t="s">
        <v>3153</v>
      </c>
      <c r="G4331" s="21" t="s">
        <v>205</v>
      </c>
      <c r="H4331" s="21" t="s">
        <v>206</v>
      </c>
      <c r="I4331" s="20">
        <v>2569014100010</v>
      </c>
      <c r="J4331" s="20" t="s">
        <v>32502</v>
      </c>
      <c r="K4331" s="24">
        <v>43617</v>
      </c>
      <c r="L4331" s="19">
        <v>0</v>
      </c>
      <c r="M4331" s="28">
        <v>149.94999999999999</v>
      </c>
      <c r="N4331" s="24"/>
    </row>
    <row r="4332" spans="2:14" hidden="1" x14ac:dyDescent="0.25">
      <c r="B4332" s="20">
        <v>34051060</v>
      </c>
      <c r="C4332" s="20"/>
      <c r="D4332" s="20"/>
      <c r="E4332" s="17" t="s">
        <v>13302</v>
      </c>
      <c r="F4332" s="21" t="s">
        <v>3153</v>
      </c>
      <c r="G4332" s="21" t="s">
        <v>205</v>
      </c>
      <c r="H4332" s="21" t="s">
        <v>206</v>
      </c>
      <c r="I4332" s="20">
        <v>2569014100011</v>
      </c>
      <c r="J4332" s="20" t="s">
        <v>32503</v>
      </c>
      <c r="K4332" s="24">
        <v>43617</v>
      </c>
      <c r="L4332" s="19">
        <v>0</v>
      </c>
      <c r="M4332" s="28">
        <v>149.94999999999999</v>
      </c>
      <c r="N4332" s="24"/>
    </row>
    <row r="4333" spans="2:14" hidden="1" x14ac:dyDescent="0.25">
      <c r="B4333" s="20">
        <v>34051062</v>
      </c>
      <c r="C4333" s="20"/>
      <c r="D4333" s="20"/>
      <c r="E4333" s="17" t="s">
        <v>13304</v>
      </c>
      <c r="F4333" s="21" t="s">
        <v>3153</v>
      </c>
      <c r="G4333" s="21" t="s">
        <v>205</v>
      </c>
      <c r="H4333" s="21" t="s">
        <v>206</v>
      </c>
      <c r="I4333" s="20">
        <v>2569014100012</v>
      </c>
      <c r="J4333" s="20" t="s">
        <v>32504</v>
      </c>
      <c r="K4333" s="24">
        <v>43617</v>
      </c>
      <c r="L4333" s="19">
        <v>0</v>
      </c>
      <c r="M4333" s="28">
        <v>149.94999999999999</v>
      </c>
      <c r="N4333" s="24"/>
    </row>
    <row r="4334" spans="2:14" hidden="1" x14ac:dyDescent="0.25">
      <c r="B4334" s="20">
        <v>34051064</v>
      </c>
      <c r="C4334" s="20"/>
      <c r="D4334" s="20"/>
      <c r="E4334" s="17" t="s">
        <v>13306</v>
      </c>
      <c r="F4334" s="21" t="s">
        <v>3153</v>
      </c>
      <c r="G4334" s="21" t="s">
        <v>205</v>
      </c>
      <c r="H4334" s="21" t="s">
        <v>206</v>
      </c>
      <c r="I4334" s="20">
        <v>2569014100013</v>
      </c>
      <c r="J4334" s="20" t="s">
        <v>32505</v>
      </c>
      <c r="K4334" s="24">
        <v>43617</v>
      </c>
      <c r="L4334" s="19">
        <v>0</v>
      </c>
      <c r="M4334" s="28">
        <v>149.94999999999999</v>
      </c>
      <c r="N4334" s="24"/>
    </row>
    <row r="4335" spans="2:14" hidden="1" x14ac:dyDescent="0.25">
      <c r="B4335" s="20">
        <v>34051066</v>
      </c>
      <c r="C4335" s="20"/>
      <c r="D4335" s="20"/>
      <c r="E4335" s="17" t="s">
        <v>13308</v>
      </c>
      <c r="F4335" s="21" t="s">
        <v>3153</v>
      </c>
      <c r="G4335" s="21" t="s">
        <v>205</v>
      </c>
      <c r="H4335" s="21" t="s">
        <v>206</v>
      </c>
      <c r="I4335" s="20">
        <v>2569014100014</v>
      </c>
      <c r="J4335" s="20" t="s">
        <v>32506</v>
      </c>
      <c r="K4335" s="24">
        <v>43617</v>
      </c>
      <c r="L4335" s="19">
        <v>0</v>
      </c>
      <c r="M4335" s="28">
        <v>149.94999999999999</v>
      </c>
      <c r="N4335" s="24"/>
    </row>
    <row r="4336" spans="2:14" hidden="1" x14ac:dyDescent="0.25">
      <c r="B4336" s="20">
        <v>34051051</v>
      </c>
      <c r="C4336" s="20"/>
      <c r="D4336" s="20"/>
      <c r="E4336" s="17" t="s">
        <v>13310</v>
      </c>
      <c r="F4336" s="21" t="s">
        <v>3153</v>
      </c>
      <c r="G4336" s="21" t="s">
        <v>205</v>
      </c>
      <c r="H4336" s="21" t="s">
        <v>206</v>
      </c>
      <c r="I4336" s="20">
        <v>2569014100065</v>
      </c>
      <c r="J4336" s="20" t="s">
        <v>32507</v>
      </c>
      <c r="K4336" s="24">
        <v>43617</v>
      </c>
      <c r="L4336" s="19">
        <v>0</v>
      </c>
      <c r="M4336" s="28">
        <v>149.94999999999999</v>
      </c>
      <c r="N4336" s="24"/>
    </row>
    <row r="4337" spans="2:14" hidden="1" x14ac:dyDescent="0.25">
      <c r="B4337" s="20">
        <v>34051053</v>
      </c>
      <c r="C4337" s="20"/>
      <c r="D4337" s="20"/>
      <c r="E4337" s="17" t="s">
        <v>13312</v>
      </c>
      <c r="F4337" s="21" t="s">
        <v>3153</v>
      </c>
      <c r="G4337" s="21" t="s">
        <v>205</v>
      </c>
      <c r="H4337" s="21" t="s">
        <v>206</v>
      </c>
      <c r="I4337" s="20">
        <v>2569014100075</v>
      </c>
      <c r="J4337" s="20" t="s">
        <v>32508</v>
      </c>
      <c r="K4337" s="24">
        <v>43617</v>
      </c>
      <c r="L4337" s="19">
        <v>0</v>
      </c>
      <c r="M4337" s="28">
        <v>149.94999999999999</v>
      </c>
      <c r="N4337" s="24"/>
    </row>
    <row r="4338" spans="2:14" hidden="1" x14ac:dyDescent="0.25">
      <c r="B4338" s="20">
        <v>34051055</v>
      </c>
      <c r="C4338" s="20"/>
      <c r="D4338" s="20"/>
      <c r="E4338" s="17" t="s">
        <v>13314</v>
      </c>
      <c r="F4338" s="21" t="s">
        <v>3153</v>
      </c>
      <c r="G4338" s="21" t="s">
        <v>205</v>
      </c>
      <c r="H4338" s="21" t="s">
        <v>206</v>
      </c>
      <c r="I4338" s="20">
        <v>2569014100085</v>
      </c>
      <c r="J4338" s="20" t="s">
        <v>32509</v>
      </c>
      <c r="K4338" s="24">
        <v>43617</v>
      </c>
      <c r="L4338" s="19">
        <v>0</v>
      </c>
      <c r="M4338" s="28">
        <v>149.94999999999999</v>
      </c>
      <c r="N4338" s="24"/>
    </row>
    <row r="4339" spans="2:14" hidden="1" x14ac:dyDescent="0.25">
      <c r="B4339" s="20">
        <v>34051057</v>
      </c>
      <c r="C4339" s="20"/>
      <c r="D4339" s="20"/>
      <c r="E4339" s="17" t="s">
        <v>13316</v>
      </c>
      <c r="F4339" s="21" t="s">
        <v>3153</v>
      </c>
      <c r="G4339" s="21" t="s">
        <v>205</v>
      </c>
      <c r="H4339" s="21" t="s">
        <v>206</v>
      </c>
      <c r="I4339" s="20">
        <v>2569014100095</v>
      </c>
      <c r="J4339" s="20" t="s">
        <v>32510</v>
      </c>
      <c r="K4339" s="24">
        <v>43617</v>
      </c>
      <c r="L4339" s="19">
        <v>0</v>
      </c>
      <c r="M4339" s="28">
        <v>149.94999999999999</v>
      </c>
      <c r="N4339" s="24"/>
    </row>
    <row r="4340" spans="2:14" hidden="1" x14ac:dyDescent="0.25">
      <c r="B4340" s="20">
        <v>34051076</v>
      </c>
      <c r="C4340" s="20"/>
      <c r="D4340" s="20"/>
      <c r="E4340" s="17" t="s">
        <v>13284</v>
      </c>
      <c r="F4340" s="21" t="s">
        <v>3153</v>
      </c>
      <c r="G4340" s="21" t="s">
        <v>205</v>
      </c>
      <c r="H4340" s="21" t="s">
        <v>206</v>
      </c>
      <c r="I4340" s="20">
        <v>2569014982105</v>
      </c>
      <c r="J4340" s="20" t="s">
        <v>32511</v>
      </c>
      <c r="K4340" s="24">
        <v>43617</v>
      </c>
      <c r="L4340" s="19">
        <v>0</v>
      </c>
      <c r="M4340" s="28">
        <v>149.94999999999999</v>
      </c>
      <c r="N4340" s="24"/>
    </row>
    <row r="4341" spans="2:14" hidden="1" x14ac:dyDescent="0.25">
      <c r="B4341" s="20">
        <v>34051078</v>
      </c>
      <c r="C4341" s="20"/>
      <c r="D4341" s="20"/>
      <c r="E4341" s="17" t="s">
        <v>13286</v>
      </c>
      <c r="F4341" s="21" t="s">
        <v>3153</v>
      </c>
      <c r="G4341" s="21" t="s">
        <v>205</v>
      </c>
      <c r="H4341" s="21" t="s">
        <v>206</v>
      </c>
      <c r="I4341" s="20">
        <v>2569014982115</v>
      </c>
      <c r="J4341" s="20" t="s">
        <v>32512</v>
      </c>
      <c r="K4341" s="24">
        <v>43617</v>
      </c>
      <c r="L4341" s="19">
        <v>0</v>
      </c>
      <c r="M4341" s="28">
        <v>149.94999999999999</v>
      </c>
      <c r="N4341" s="24"/>
    </row>
    <row r="4342" spans="2:14" hidden="1" x14ac:dyDescent="0.25">
      <c r="B4342" s="20">
        <v>34051080</v>
      </c>
      <c r="C4342" s="20"/>
      <c r="D4342" s="20"/>
      <c r="E4342" s="17" t="s">
        <v>13288</v>
      </c>
      <c r="F4342" s="21" t="s">
        <v>3153</v>
      </c>
      <c r="G4342" s="21" t="s">
        <v>205</v>
      </c>
      <c r="H4342" s="21" t="s">
        <v>206</v>
      </c>
      <c r="I4342" s="20">
        <v>2569014982125</v>
      </c>
      <c r="J4342" s="20" t="s">
        <v>32513</v>
      </c>
      <c r="K4342" s="24">
        <v>43617</v>
      </c>
      <c r="L4342" s="19">
        <v>0</v>
      </c>
      <c r="M4342" s="28">
        <v>149.94999999999999</v>
      </c>
      <c r="N4342" s="24"/>
    </row>
    <row r="4343" spans="2:14" hidden="1" x14ac:dyDescent="0.25">
      <c r="B4343" s="20">
        <v>34051082</v>
      </c>
      <c r="C4343" s="20"/>
      <c r="D4343" s="20"/>
      <c r="E4343" s="17" t="s">
        <v>13290</v>
      </c>
      <c r="F4343" s="21" t="s">
        <v>3153</v>
      </c>
      <c r="G4343" s="21" t="s">
        <v>205</v>
      </c>
      <c r="H4343" s="21" t="s">
        <v>206</v>
      </c>
      <c r="I4343" s="20">
        <v>2569014982135</v>
      </c>
      <c r="J4343" s="20" t="s">
        <v>32514</v>
      </c>
      <c r="K4343" s="24">
        <v>43617</v>
      </c>
      <c r="L4343" s="19">
        <v>0</v>
      </c>
      <c r="M4343" s="28">
        <v>149.94999999999999</v>
      </c>
      <c r="N4343" s="24"/>
    </row>
    <row r="4344" spans="2:14" hidden="1" x14ac:dyDescent="0.25">
      <c r="B4344" s="20">
        <v>34050625</v>
      </c>
      <c r="C4344" s="20"/>
      <c r="D4344" s="20"/>
      <c r="E4344" s="17" t="s">
        <v>13242</v>
      </c>
      <c r="F4344" s="21" t="s">
        <v>3153</v>
      </c>
      <c r="G4344" s="21" t="s">
        <v>205</v>
      </c>
      <c r="H4344" s="21" t="s">
        <v>206</v>
      </c>
      <c r="I4344" s="20">
        <v>2612013100510</v>
      </c>
      <c r="J4344" s="20" t="s">
        <v>32515</v>
      </c>
      <c r="K4344" s="24">
        <v>42387</v>
      </c>
      <c r="L4344" s="19">
        <v>0</v>
      </c>
      <c r="M4344" s="28">
        <v>159.94999999999999</v>
      </c>
      <c r="N4344" s="24"/>
    </row>
    <row r="4345" spans="2:14" hidden="1" x14ac:dyDescent="0.25">
      <c r="B4345" s="20">
        <v>34050627</v>
      </c>
      <c r="C4345" s="20"/>
      <c r="D4345" s="20"/>
      <c r="E4345" s="17" t="s">
        <v>13244</v>
      </c>
      <c r="F4345" s="21" t="s">
        <v>3153</v>
      </c>
      <c r="G4345" s="21" t="s">
        <v>205</v>
      </c>
      <c r="H4345" s="21" t="s">
        <v>206</v>
      </c>
      <c r="I4345" s="20">
        <v>2612013100511</v>
      </c>
      <c r="J4345" s="20" t="s">
        <v>32516</v>
      </c>
      <c r="K4345" s="24">
        <v>42387</v>
      </c>
      <c r="L4345" s="19">
        <v>0</v>
      </c>
      <c r="M4345" s="28">
        <v>159.94999999999999</v>
      </c>
      <c r="N4345" s="24"/>
    </row>
    <row r="4346" spans="2:14" hidden="1" x14ac:dyDescent="0.25">
      <c r="B4346" s="20">
        <v>34050629</v>
      </c>
      <c r="C4346" s="20"/>
      <c r="D4346" s="20"/>
      <c r="E4346" s="17" t="s">
        <v>13246</v>
      </c>
      <c r="F4346" s="21" t="s">
        <v>3153</v>
      </c>
      <c r="G4346" s="21" t="s">
        <v>205</v>
      </c>
      <c r="H4346" s="21" t="s">
        <v>206</v>
      </c>
      <c r="I4346" s="20">
        <v>2612013100512</v>
      </c>
      <c r="J4346" s="20" t="s">
        <v>32517</v>
      </c>
      <c r="K4346" s="24">
        <v>42387</v>
      </c>
      <c r="L4346" s="19">
        <v>0</v>
      </c>
      <c r="M4346" s="28">
        <v>159.94999999999999</v>
      </c>
      <c r="N4346" s="24"/>
    </row>
    <row r="4347" spans="2:14" hidden="1" x14ac:dyDescent="0.25">
      <c r="B4347" s="20">
        <v>34050631</v>
      </c>
      <c r="C4347" s="20"/>
      <c r="D4347" s="20"/>
      <c r="E4347" s="17" t="s">
        <v>13248</v>
      </c>
      <c r="F4347" s="21" t="s">
        <v>3153</v>
      </c>
      <c r="G4347" s="21" t="s">
        <v>205</v>
      </c>
      <c r="H4347" s="21" t="s">
        <v>206</v>
      </c>
      <c r="I4347" s="20">
        <v>2612013100513</v>
      </c>
      <c r="J4347" s="20" t="s">
        <v>32518</v>
      </c>
      <c r="K4347" s="24">
        <v>42387</v>
      </c>
      <c r="L4347" s="19">
        <v>0</v>
      </c>
      <c r="M4347" s="28">
        <v>159.94999999999999</v>
      </c>
      <c r="N4347" s="24"/>
    </row>
    <row r="4348" spans="2:14" hidden="1" x14ac:dyDescent="0.25">
      <c r="B4348" s="20">
        <v>34050620</v>
      </c>
      <c r="C4348" s="20"/>
      <c r="D4348" s="20"/>
      <c r="E4348" s="17" t="s">
        <v>13249</v>
      </c>
      <c r="F4348" s="21" t="s">
        <v>3153</v>
      </c>
      <c r="G4348" s="21" t="s">
        <v>205</v>
      </c>
      <c r="H4348" s="21" t="s">
        <v>206</v>
      </c>
      <c r="I4348" s="20">
        <v>2612013100575</v>
      </c>
      <c r="J4348" s="20" t="s">
        <v>32519</v>
      </c>
      <c r="K4348" s="24">
        <v>42387</v>
      </c>
      <c r="L4348" s="19">
        <v>0</v>
      </c>
      <c r="M4348" s="28">
        <v>159.94999999999999</v>
      </c>
      <c r="N4348" s="24"/>
    </row>
    <row r="4349" spans="2:14" hidden="1" x14ac:dyDescent="0.25">
      <c r="B4349" s="20">
        <v>34050622</v>
      </c>
      <c r="C4349" s="20"/>
      <c r="D4349" s="20"/>
      <c r="E4349" s="17" t="s">
        <v>13251</v>
      </c>
      <c r="F4349" s="21" t="s">
        <v>3153</v>
      </c>
      <c r="G4349" s="21" t="s">
        <v>205</v>
      </c>
      <c r="H4349" s="21" t="s">
        <v>206</v>
      </c>
      <c r="I4349" s="20">
        <v>2612013100585</v>
      </c>
      <c r="J4349" s="20" t="s">
        <v>32520</v>
      </c>
      <c r="K4349" s="24">
        <v>42387</v>
      </c>
      <c r="L4349" s="19">
        <v>0</v>
      </c>
      <c r="M4349" s="28">
        <v>159.94999999999999</v>
      </c>
      <c r="N4349" s="24"/>
    </row>
    <row r="4350" spans="2:14" hidden="1" x14ac:dyDescent="0.25">
      <c r="B4350" s="20">
        <v>34050624</v>
      </c>
      <c r="C4350" s="20"/>
      <c r="D4350" s="20"/>
      <c r="E4350" s="17" t="s">
        <v>13253</v>
      </c>
      <c r="F4350" s="21" t="s">
        <v>3153</v>
      </c>
      <c r="G4350" s="21" t="s">
        <v>205</v>
      </c>
      <c r="H4350" s="21" t="s">
        <v>206</v>
      </c>
      <c r="I4350" s="20">
        <v>2612013100595</v>
      </c>
      <c r="J4350" s="20" t="s">
        <v>32521</v>
      </c>
      <c r="K4350" s="24">
        <v>42387</v>
      </c>
      <c r="L4350" s="19">
        <v>0</v>
      </c>
      <c r="M4350" s="28">
        <v>159.94999999999999</v>
      </c>
      <c r="N4350" s="24"/>
    </row>
    <row r="4351" spans="2:14" hidden="1" x14ac:dyDescent="0.25">
      <c r="B4351" s="20">
        <v>34050594</v>
      </c>
      <c r="C4351" s="20"/>
      <c r="D4351" s="20"/>
      <c r="E4351" s="17" t="s">
        <v>13210</v>
      </c>
      <c r="F4351" s="21" t="s">
        <v>3153</v>
      </c>
      <c r="G4351" s="21" t="s">
        <v>205</v>
      </c>
      <c r="H4351" s="21" t="s">
        <v>206</v>
      </c>
      <c r="I4351" s="20">
        <v>2652013131105</v>
      </c>
      <c r="J4351" s="20" t="s">
        <v>32522</v>
      </c>
      <c r="K4351" s="24">
        <v>42387</v>
      </c>
      <c r="L4351" s="19">
        <v>0</v>
      </c>
      <c r="M4351" s="28">
        <v>139.94999999999999</v>
      </c>
      <c r="N4351" s="24"/>
    </row>
    <row r="4352" spans="2:14" hidden="1" x14ac:dyDescent="0.25">
      <c r="B4352" s="20">
        <v>34050598</v>
      </c>
      <c r="C4352" s="20"/>
      <c r="D4352" s="20"/>
      <c r="E4352" s="17" t="s">
        <v>13211</v>
      </c>
      <c r="F4352" s="21" t="s">
        <v>3153</v>
      </c>
      <c r="G4352" s="21" t="s">
        <v>205</v>
      </c>
      <c r="H4352" s="21" t="s">
        <v>206</v>
      </c>
      <c r="I4352" s="20">
        <v>2652013131125</v>
      </c>
      <c r="J4352" s="20" t="s">
        <v>32523</v>
      </c>
      <c r="K4352" s="24">
        <v>42387</v>
      </c>
      <c r="L4352" s="19">
        <v>0</v>
      </c>
      <c r="M4352" s="28">
        <v>139.94999999999999</v>
      </c>
      <c r="N4352" s="24"/>
    </row>
    <row r="4353" spans="2:14" hidden="1" x14ac:dyDescent="0.25">
      <c r="B4353" s="20">
        <v>34060527</v>
      </c>
      <c r="C4353" s="20"/>
      <c r="D4353" s="20"/>
      <c r="E4353" s="17" t="s">
        <v>13276</v>
      </c>
      <c r="F4353" s="21" t="s">
        <v>3153</v>
      </c>
      <c r="G4353" s="21" t="s">
        <v>205</v>
      </c>
      <c r="H4353" s="21" t="s">
        <v>206</v>
      </c>
      <c r="I4353" s="20">
        <v>2654014213105</v>
      </c>
      <c r="J4353" s="20" t="s">
        <v>32524</v>
      </c>
      <c r="K4353" s="24">
        <v>42387</v>
      </c>
      <c r="L4353" s="19">
        <v>0</v>
      </c>
      <c r="M4353" s="28">
        <v>139.94999999999999</v>
      </c>
      <c r="N4353" s="24"/>
    </row>
    <row r="4354" spans="2:14" hidden="1" x14ac:dyDescent="0.25">
      <c r="B4354" s="20">
        <v>34060533</v>
      </c>
      <c r="C4354" s="20"/>
      <c r="D4354" s="20"/>
      <c r="E4354" s="17" t="s">
        <v>13278</v>
      </c>
      <c r="F4354" s="21" t="s">
        <v>3153</v>
      </c>
      <c r="G4354" s="21" t="s">
        <v>205</v>
      </c>
      <c r="H4354" s="21" t="s">
        <v>206</v>
      </c>
      <c r="I4354" s="20">
        <v>2654014213135</v>
      </c>
      <c r="J4354" s="20" t="s">
        <v>32525</v>
      </c>
      <c r="K4354" s="24">
        <v>42387</v>
      </c>
      <c r="L4354" s="19">
        <v>0</v>
      </c>
      <c r="M4354" s="28">
        <v>139.94999999999999</v>
      </c>
      <c r="N4354" s="24"/>
    </row>
    <row r="4355" spans="2:14" hidden="1" x14ac:dyDescent="0.25">
      <c r="B4355" s="20">
        <v>34051174</v>
      </c>
      <c r="C4355" s="20"/>
      <c r="D4355" s="20"/>
      <c r="E4355" s="17" t="s">
        <v>12923</v>
      </c>
      <c r="F4355" s="21" t="s">
        <v>3153</v>
      </c>
      <c r="G4355" s="21" t="s">
        <v>205</v>
      </c>
      <c r="H4355" s="21" t="s">
        <v>206</v>
      </c>
      <c r="I4355" s="20">
        <v>25102141235105</v>
      </c>
      <c r="J4355" s="20" t="s">
        <v>32534</v>
      </c>
      <c r="K4355" s="24">
        <v>43053</v>
      </c>
      <c r="L4355" s="19">
        <v>0</v>
      </c>
      <c r="M4355" s="28">
        <v>149.94999999999999</v>
      </c>
      <c r="N4355" s="24"/>
    </row>
    <row r="4356" spans="2:14" hidden="1" x14ac:dyDescent="0.25">
      <c r="B4356" s="20">
        <v>34051176</v>
      </c>
      <c r="C4356" s="20"/>
      <c r="D4356" s="20"/>
      <c r="E4356" s="17" t="s">
        <v>12925</v>
      </c>
      <c r="F4356" s="21" t="s">
        <v>3153</v>
      </c>
      <c r="G4356" s="21" t="s">
        <v>205</v>
      </c>
      <c r="H4356" s="21" t="s">
        <v>206</v>
      </c>
      <c r="I4356" s="20">
        <v>25102141235115</v>
      </c>
      <c r="J4356" s="20" t="s">
        <v>32535</v>
      </c>
      <c r="K4356" s="24">
        <v>43053</v>
      </c>
      <c r="L4356" s="19">
        <v>0</v>
      </c>
      <c r="M4356" s="28">
        <v>149.94999999999999</v>
      </c>
      <c r="N4356" s="24"/>
    </row>
    <row r="4357" spans="2:14" hidden="1" x14ac:dyDescent="0.25">
      <c r="B4357" s="20">
        <v>34051178</v>
      </c>
      <c r="C4357" s="20"/>
      <c r="D4357" s="20"/>
      <c r="E4357" s="17" t="s">
        <v>12927</v>
      </c>
      <c r="F4357" s="21" t="s">
        <v>3153</v>
      </c>
      <c r="G4357" s="21" t="s">
        <v>205</v>
      </c>
      <c r="H4357" s="21" t="s">
        <v>206</v>
      </c>
      <c r="I4357" s="20">
        <v>25102141235125</v>
      </c>
      <c r="J4357" s="20" t="s">
        <v>32536</v>
      </c>
      <c r="K4357" s="24">
        <v>43053</v>
      </c>
      <c r="L4357" s="19">
        <v>0</v>
      </c>
      <c r="M4357" s="28">
        <v>149.94999999999999</v>
      </c>
      <c r="N4357" s="24"/>
    </row>
    <row r="4358" spans="2:14" hidden="1" x14ac:dyDescent="0.25">
      <c r="B4358" s="20">
        <v>34051180</v>
      </c>
      <c r="C4358" s="20"/>
      <c r="D4358" s="20"/>
      <c r="E4358" s="17" t="s">
        <v>12929</v>
      </c>
      <c r="F4358" s="21" t="s">
        <v>3153</v>
      </c>
      <c r="G4358" s="21" t="s">
        <v>205</v>
      </c>
      <c r="H4358" s="21" t="s">
        <v>206</v>
      </c>
      <c r="I4358" s="20">
        <v>25102141235135</v>
      </c>
      <c r="J4358" s="20" t="s">
        <v>32537</v>
      </c>
      <c r="K4358" s="24">
        <v>43053</v>
      </c>
      <c r="L4358" s="19">
        <v>0</v>
      </c>
      <c r="M4358" s="28">
        <v>149.94999999999999</v>
      </c>
      <c r="N4358" s="24"/>
    </row>
    <row r="4359" spans="2:14" hidden="1" x14ac:dyDescent="0.25">
      <c r="B4359" s="20">
        <v>34051208</v>
      </c>
      <c r="C4359" s="20"/>
      <c r="D4359" s="20"/>
      <c r="E4359" s="17" t="s">
        <v>13090</v>
      </c>
      <c r="F4359" s="21" t="s">
        <v>3153</v>
      </c>
      <c r="G4359" s="21" t="s">
        <v>205</v>
      </c>
      <c r="H4359" s="21" t="s">
        <v>206</v>
      </c>
      <c r="I4359" s="20">
        <v>25103141235105</v>
      </c>
      <c r="J4359" s="20" t="s">
        <v>32538</v>
      </c>
      <c r="K4359" s="24">
        <v>43053</v>
      </c>
      <c r="L4359" s="19">
        <v>0</v>
      </c>
      <c r="M4359" s="28">
        <v>149.94999999999999</v>
      </c>
      <c r="N4359" s="24"/>
    </row>
    <row r="4360" spans="2:14" hidden="1" x14ac:dyDescent="0.25">
      <c r="B4360" s="20">
        <v>34051210</v>
      </c>
      <c r="C4360" s="20"/>
      <c r="D4360" s="20"/>
      <c r="E4360" s="17" t="s">
        <v>13091</v>
      </c>
      <c r="F4360" s="21" t="s">
        <v>3153</v>
      </c>
      <c r="G4360" s="21" t="s">
        <v>205</v>
      </c>
      <c r="H4360" s="21" t="s">
        <v>206</v>
      </c>
      <c r="I4360" s="20">
        <v>25103141235115</v>
      </c>
      <c r="J4360" s="20" t="s">
        <v>32539</v>
      </c>
      <c r="K4360" s="24">
        <v>43053</v>
      </c>
      <c r="L4360" s="19">
        <v>0</v>
      </c>
      <c r="M4360" s="28">
        <v>149.94999999999999</v>
      </c>
      <c r="N4360" s="24"/>
    </row>
    <row r="4361" spans="2:14" hidden="1" x14ac:dyDescent="0.25">
      <c r="B4361" s="20">
        <v>34051212</v>
      </c>
      <c r="C4361" s="20"/>
      <c r="D4361" s="20"/>
      <c r="E4361" s="17" t="s">
        <v>13092</v>
      </c>
      <c r="F4361" s="21" t="s">
        <v>3153</v>
      </c>
      <c r="G4361" s="21" t="s">
        <v>205</v>
      </c>
      <c r="H4361" s="21" t="s">
        <v>206</v>
      </c>
      <c r="I4361" s="20">
        <v>25103141235125</v>
      </c>
      <c r="J4361" s="20" t="s">
        <v>32540</v>
      </c>
      <c r="K4361" s="24">
        <v>43053</v>
      </c>
      <c r="L4361" s="19">
        <v>0</v>
      </c>
      <c r="M4361" s="28">
        <v>149.94999999999999</v>
      </c>
      <c r="N4361" s="24"/>
    </row>
    <row r="4362" spans="2:14" hidden="1" x14ac:dyDescent="0.25">
      <c r="B4362" s="20">
        <v>34051214</v>
      </c>
      <c r="C4362" s="20"/>
      <c r="D4362" s="20"/>
      <c r="E4362" s="17" t="s">
        <v>13093</v>
      </c>
      <c r="F4362" s="21" t="s">
        <v>3153</v>
      </c>
      <c r="G4362" s="21" t="s">
        <v>205</v>
      </c>
      <c r="H4362" s="21" t="s">
        <v>206</v>
      </c>
      <c r="I4362" s="20">
        <v>25103141235135</v>
      </c>
      <c r="J4362" s="20" t="s">
        <v>32541</v>
      </c>
      <c r="K4362" s="24">
        <v>43053</v>
      </c>
      <c r="L4362" s="19">
        <v>0</v>
      </c>
      <c r="M4362" s="28">
        <v>149.94999999999999</v>
      </c>
      <c r="N4362" s="24"/>
    </row>
    <row r="4363" spans="2:14" hidden="1" x14ac:dyDescent="0.25">
      <c r="B4363" s="20">
        <v>34051646</v>
      </c>
      <c r="C4363" s="20"/>
      <c r="D4363" s="20"/>
      <c r="E4363" s="17" t="s">
        <v>13123</v>
      </c>
      <c r="F4363" s="21" t="s">
        <v>3153</v>
      </c>
      <c r="G4363" s="21" t="s">
        <v>205</v>
      </c>
      <c r="H4363" s="21" t="s">
        <v>206</v>
      </c>
      <c r="I4363" s="20">
        <v>25126171082105</v>
      </c>
      <c r="J4363" s="20" t="s">
        <v>32542</v>
      </c>
      <c r="K4363" s="24">
        <v>43617</v>
      </c>
      <c r="L4363" s="19">
        <v>0</v>
      </c>
      <c r="M4363" s="28">
        <v>159.94999999999999</v>
      </c>
      <c r="N4363" s="24">
        <v>42786</v>
      </c>
    </row>
    <row r="4364" spans="2:14" hidden="1" x14ac:dyDescent="0.25">
      <c r="B4364" s="20">
        <v>34051648</v>
      </c>
      <c r="C4364" s="20"/>
      <c r="D4364" s="20"/>
      <c r="E4364" s="17" t="s">
        <v>13125</v>
      </c>
      <c r="F4364" s="21" t="s">
        <v>3153</v>
      </c>
      <c r="G4364" s="21" t="s">
        <v>205</v>
      </c>
      <c r="H4364" s="21" t="s">
        <v>206</v>
      </c>
      <c r="I4364" s="20">
        <v>25126171082115</v>
      </c>
      <c r="J4364" s="20" t="s">
        <v>32543</v>
      </c>
      <c r="K4364" s="24">
        <v>43617</v>
      </c>
      <c r="L4364" s="19">
        <v>0</v>
      </c>
      <c r="M4364" s="28">
        <v>159.94999999999999</v>
      </c>
      <c r="N4364" s="24">
        <v>42786</v>
      </c>
    </row>
    <row r="4365" spans="2:14" hidden="1" x14ac:dyDescent="0.25">
      <c r="B4365" s="20">
        <v>34051650</v>
      </c>
      <c r="C4365" s="20"/>
      <c r="D4365" s="20"/>
      <c r="E4365" s="17" t="s">
        <v>13127</v>
      </c>
      <c r="F4365" s="21" t="s">
        <v>3153</v>
      </c>
      <c r="G4365" s="21" t="s">
        <v>205</v>
      </c>
      <c r="H4365" s="21" t="s">
        <v>206</v>
      </c>
      <c r="I4365" s="20">
        <v>25126171082125</v>
      </c>
      <c r="J4365" s="20" t="s">
        <v>32544</v>
      </c>
      <c r="K4365" s="24">
        <v>43617</v>
      </c>
      <c r="L4365" s="19">
        <v>0</v>
      </c>
      <c r="M4365" s="28">
        <v>159.94999999999999</v>
      </c>
      <c r="N4365" s="24">
        <v>42786</v>
      </c>
    </row>
    <row r="4366" spans="2:14" hidden="1" x14ac:dyDescent="0.25">
      <c r="B4366" s="20">
        <v>34051613</v>
      </c>
      <c r="C4366" s="20"/>
      <c r="D4366" s="20"/>
      <c r="E4366" s="17" t="s">
        <v>13112</v>
      </c>
      <c r="F4366" s="21" t="s">
        <v>3153</v>
      </c>
      <c r="G4366" s="21" t="s">
        <v>205</v>
      </c>
      <c r="H4366" s="21" t="s">
        <v>206</v>
      </c>
      <c r="I4366" s="20">
        <v>25126171100105</v>
      </c>
      <c r="J4366" s="20" t="s">
        <v>32545</v>
      </c>
      <c r="K4366" s="24">
        <v>43617</v>
      </c>
      <c r="L4366" s="19">
        <v>0</v>
      </c>
      <c r="M4366" s="28">
        <v>159.94999999999999</v>
      </c>
      <c r="N4366" s="24">
        <v>42786</v>
      </c>
    </row>
    <row r="4367" spans="2:14" hidden="1" x14ac:dyDescent="0.25">
      <c r="B4367" s="20">
        <v>34051615</v>
      </c>
      <c r="C4367" s="20"/>
      <c r="D4367" s="20"/>
      <c r="E4367" s="17" t="s">
        <v>13114</v>
      </c>
      <c r="F4367" s="21" t="s">
        <v>3153</v>
      </c>
      <c r="G4367" s="21" t="s">
        <v>205</v>
      </c>
      <c r="H4367" s="21" t="s">
        <v>206</v>
      </c>
      <c r="I4367" s="20">
        <v>25126171100115</v>
      </c>
      <c r="J4367" s="20" t="s">
        <v>32546</v>
      </c>
      <c r="K4367" s="24">
        <v>43617</v>
      </c>
      <c r="L4367" s="19">
        <v>0</v>
      </c>
      <c r="M4367" s="28">
        <v>159.94999999999999</v>
      </c>
      <c r="N4367" s="24">
        <v>42786</v>
      </c>
    </row>
    <row r="4368" spans="2:14" hidden="1" x14ac:dyDescent="0.25">
      <c r="B4368" s="20">
        <v>34051617</v>
      </c>
      <c r="C4368" s="20"/>
      <c r="D4368" s="20"/>
      <c r="E4368" s="17" t="s">
        <v>13116</v>
      </c>
      <c r="F4368" s="21" t="s">
        <v>3153</v>
      </c>
      <c r="G4368" s="21" t="s">
        <v>205</v>
      </c>
      <c r="H4368" s="21" t="s">
        <v>206</v>
      </c>
      <c r="I4368" s="20">
        <v>25126171100125</v>
      </c>
      <c r="J4368" s="20" t="s">
        <v>32547</v>
      </c>
      <c r="K4368" s="24">
        <v>43617</v>
      </c>
      <c r="L4368" s="19">
        <v>0</v>
      </c>
      <c r="M4368" s="28">
        <v>159.94999999999999</v>
      </c>
      <c r="N4368" s="24">
        <v>42786</v>
      </c>
    </row>
    <row r="4369" spans="2:14" hidden="1" x14ac:dyDescent="0.25">
      <c r="B4369" s="20">
        <v>34051025</v>
      </c>
      <c r="C4369" s="20"/>
      <c r="D4369" s="20"/>
      <c r="E4369" s="17" t="s">
        <v>12819</v>
      </c>
      <c r="F4369" s="21" t="s">
        <v>3153</v>
      </c>
      <c r="G4369" s="21" t="s">
        <v>205</v>
      </c>
      <c r="H4369" s="21" t="s">
        <v>206</v>
      </c>
      <c r="I4369" s="20">
        <v>25190141000105</v>
      </c>
      <c r="J4369" s="20" t="s">
        <v>32548</v>
      </c>
      <c r="K4369" s="24">
        <v>43617</v>
      </c>
      <c r="L4369" s="19">
        <v>0</v>
      </c>
      <c r="M4369" s="28">
        <v>169.95</v>
      </c>
      <c r="N4369" s="24"/>
    </row>
    <row r="4370" spans="2:14" hidden="1" x14ac:dyDescent="0.25">
      <c r="B4370" s="20">
        <v>34051027</v>
      </c>
      <c r="C4370" s="20"/>
      <c r="D4370" s="20"/>
      <c r="E4370" s="17" t="s">
        <v>12821</v>
      </c>
      <c r="F4370" s="21" t="s">
        <v>3153</v>
      </c>
      <c r="G4370" s="21" t="s">
        <v>205</v>
      </c>
      <c r="H4370" s="21" t="s">
        <v>206</v>
      </c>
      <c r="I4370" s="20">
        <v>25190141000115</v>
      </c>
      <c r="J4370" s="20" t="s">
        <v>32549</v>
      </c>
      <c r="K4370" s="24">
        <v>43617</v>
      </c>
      <c r="L4370" s="19">
        <v>0</v>
      </c>
      <c r="M4370" s="28">
        <v>169.95</v>
      </c>
      <c r="N4370" s="24"/>
    </row>
    <row r="4371" spans="2:14" hidden="1" x14ac:dyDescent="0.25">
      <c r="B4371" s="20">
        <v>34051029</v>
      </c>
      <c r="C4371" s="20"/>
      <c r="D4371" s="20"/>
      <c r="E4371" s="17" t="s">
        <v>12823</v>
      </c>
      <c r="F4371" s="21" t="s">
        <v>3153</v>
      </c>
      <c r="G4371" s="21" t="s">
        <v>205</v>
      </c>
      <c r="H4371" s="21" t="s">
        <v>206</v>
      </c>
      <c r="I4371" s="20">
        <v>25190141000125</v>
      </c>
      <c r="J4371" s="20" t="s">
        <v>32550</v>
      </c>
      <c r="K4371" s="24">
        <v>43617</v>
      </c>
      <c r="L4371" s="19">
        <v>0</v>
      </c>
      <c r="M4371" s="28">
        <v>169.95</v>
      </c>
      <c r="N4371" s="24"/>
    </row>
    <row r="4372" spans="2:14" hidden="1" x14ac:dyDescent="0.25">
      <c r="B4372" s="20">
        <v>34051031</v>
      </c>
      <c r="C4372" s="20"/>
      <c r="D4372" s="20"/>
      <c r="E4372" s="17" t="s">
        <v>12825</v>
      </c>
      <c r="F4372" s="21" t="s">
        <v>3153</v>
      </c>
      <c r="G4372" s="21" t="s">
        <v>205</v>
      </c>
      <c r="H4372" s="21" t="s">
        <v>206</v>
      </c>
      <c r="I4372" s="20">
        <v>25190141000135</v>
      </c>
      <c r="J4372" s="20" t="s">
        <v>32551</v>
      </c>
      <c r="K4372" s="24">
        <v>43617</v>
      </c>
      <c r="L4372" s="19">
        <v>0</v>
      </c>
      <c r="M4372" s="28">
        <v>169.95</v>
      </c>
      <c r="N4372" s="24"/>
    </row>
    <row r="4373" spans="2:14" hidden="1" x14ac:dyDescent="0.25">
      <c r="B4373" s="20">
        <v>34051042</v>
      </c>
      <c r="C4373" s="20"/>
      <c r="D4373" s="20"/>
      <c r="E4373" s="17" t="s">
        <v>12836</v>
      </c>
      <c r="F4373" s="21" t="s">
        <v>3153</v>
      </c>
      <c r="G4373" s="21" t="s">
        <v>205</v>
      </c>
      <c r="H4373" s="21" t="s">
        <v>206</v>
      </c>
      <c r="I4373" s="20">
        <v>25190141020105</v>
      </c>
      <c r="J4373" s="20" t="s">
        <v>32552</v>
      </c>
      <c r="K4373" s="24">
        <v>43617</v>
      </c>
      <c r="L4373" s="19">
        <v>0</v>
      </c>
      <c r="M4373" s="28">
        <v>169.95</v>
      </c>
      <c r="N4373" s="24"/>
    </row>
    <row r="4374" spans="2:14" hidden="1" x14ac:dyDescent="0.25">
      <c r="B4374" s="20">
        <v>34051044</v>
      </c>
      <c r="C4374" s="20"/>
      <c r="D4374" s="20"/>
      <c r="E4374" s="17" t="s">
        <v>12838</v>
      </c>
      <c r="F4374" s="21" t="s">
        <v>3153</v>
      </c>
      <c r="G4374" s="21" t="s">
        <v>205</v>
      </c>
      <c r="H4374" s="21" t="s">
        <v>206</v>
      </c>
      <c r="I4374" s="20">
        <v>25190141020115</v>
      </c>
      <c r="J4374" s="20" t="s">
        <v>32553</v>
      </c>
      <c r="K4374" s="24">
        <v>43617</v>
      </c>
      <c r="L4374" s="19">
        <v>0</v>
      </c>
      <c r="M4374" s="28">
        <v>169.95</v>
      </c>
      <c r="N4374" s="24"/>
    </row>
    <row r="4375" spans="2:14" hidden="1" x14ac:dyDescent="0.25">
      <c r="B4375" s="20">
        <v>34051046</v>
      </c>
      <c r="C4375" s="20"/>
      <c r="D4375" s="20"/>
      <c r="E4375" s="17" t="s">
        <v>12840</v>
      </c>
      <c r="F4375" s="21" t="s">
        <v>3153</v>
      </c>
      <c r="G4375" s="21" t="s">
        <v>205</v>
      </c>
      <c r="H4375" s="21" t="s">
        <v>206</v>
      </c>
      <c r="I4375" s="20">
        <v>25190141020125</v>
      </c>
      <c r="J4375" s="20" t="s">
        <v>32554</v>
      </c>
      <c r="K4375" s="24">
        <v>43617</v>
      </c>
      <c r="L4375" s="19">
        <v>0</v>
      </c>
      <c r="M4375" s="28">
        <v>169.95</v>
      </c>
      <c r="N4375" s="24"/>
    </row>
    <row r="4376" spans="2:14" hidden="1" x14ac:dyDescent="0.25">
      <c r="B4376" s="20">
        <v>34051048</v>
      </c>
      <c r="C4376" s="20"/>
      <c r="D4376" s="20"/>
      <c r="E4376" s="17" t="s">
        <v>12842</v>
      </c>
      <c r="F4376" s="21" t="s">
        <v>3153</v>
      </c>
      <c r="G4376" s="21" t="s">
        <v>205</v>
      </c>
      <c r="H4376" s="21" t="s">
        <v>206</v>
      </c>
      <c r="I4376" s="20">
        <v>25190141020135</v>
      </c>
      <c r="J4376" s="20" t="s">
        <v>32555</v>
      </c>
      <c r="K4376" s="24">
        <v>43617</v>
      </c>
      <c r="L4376" s="19">
        <v>0</v>
      </c>
      <c r="M4376" s="28">
        <v>169.95</v>
      </c>
      <c r="N4376" s="24"/>
    </row>
    <row r="4377" spans="2:14" hidden="1" x14ac:dyDescent="0.25">
      <c r="B4377" s="20">
        <v>34051371</v>
      </c>
      <c r="C4377" s="20"/>
      <c r="D4377" s="20"/>
      <c r="E4377" s="17" t="s">
        <v>13611</v>
      </c>
      <c r="F4377" s="21" t="s">
        <v>3153</v>
      </c>
      <c r="G4377" s="21" t="s">
        <v>205</v>
      </c>
      <c r="H4377" s="21" t="s">
        <v>206</v>
      </c>
      <c r="I4377" s="20">
        <v>25191151237105</v>
      </c>
      <c r="J4377" s="20" t="s">
        <v>32556</v>
      </c>
      <c r="K4377" s="24">
        <v>43770</v>
      </c>
      <c r="L4377" s="19">
        <v>0</v>
      </c>
      <c r="M4377" s="28">
        <v>169.95</v>
      </c>
      <c r="N4377" s="24"/>
    </row>
    <row r="4378" spans="2:14" hidden="1" x14ac:dyDescent="0.25">
      <c r="B4378" s="20">
        <v>34051373</v>
      </c>
      <c r="C4378" s="20"/>
      <c r="D4378" s="20"/>
      <c r="E4378" s="17" t="s">
        <v>13613</v>
      </c>
      <c r="F4378" s="21" t="s">
        <v>3153</v>
      </c>
      <c r="G4378" s="21" t="s">
        <v>205</v>
      </c>
      <c r="H4378" s="21" t="s">
        <v>206</v>
      </c>
      <c r="I4378" s="20">
        <v>25191151237115</v>
      </c>
      <c r="J4378" s="20" t="s">
        <v>32557</v>
      </c>
      <c r="K4378" s="24">
        <v>43770</v>
      </c>
      <c r="L4378" s="19">
        <v>0</v>
      </c>
      <c r="M4378" s="28">
        <v>169.95</v>
      </c>
      <c r="N4378" s="24"/>
    </row>
    <row r="4379" spans="2:14" hidden="1" x14ac:dyDescent="0.25">
      <c r="B4379" s="20">
        <v>34051375</v>
      </c>
      <c r="C4379" s="20"/>
      <c r="D4379" s="20"/>
      <c r="E4379" s="17" t="s">
        <v>13615</v>
      </c>
      <c r="F4379" s="21" t="s">
        <v>3153</v>
      </c>
      <c r="G4379" s="21" t="s">
        <v>205</v>
      </c>
      <c r="H4379" s="21" t="s">
        <v>206</v>
      </c>
      <c r="I4379" s="20">
        <v>25191151237125</v>
      </c>
      <c r="J4379" s="20" t="s">
        <v>32558</v>
      </c>
      <c r="K4379" s="24">
        <v>43770</v>
      </c>
      <c r="L4379" s="19">
        <v>0</v>
      </c>
      <c r="M4379" s="28">
        <v>169.95</v>
      </c>
      <c r="N4379" s="24"/>
    </row>
    <row r="4380" spans="2:14" hidden="1" x14ac:dyDescent="0.25">
      <c r="B4380" s="20">
        <v>34051377</v>
      </c>
      <c r="C4380" s="20"/>
      <c r="D4380" s="20"/>
      <c r="E4380" s="17" t="s">
        <v>13617</v>
      </c>
      <c r="F4380" s="21" t="s">
        <v>3153</v>
      </c>
      <c r="G4380" s="21" t="s">
        <v>205</v>
      </c>
      <c r="H4380" s="21" t="s">
        <v>206</v>
      </c>
      <c r="I4380" s="20">
        <v>25191151237135</v>
      </c>
      <c r="J4380" s="20" t="s">
        <v>32559</v>
      </c>
      <c r="K4380" s="24">
        <v>43770</v>
      </c>
      <c r="L4380" s="19">
        <v>0</v>
      </c>
      <c r="M4380" s="28">
        <v>169.95</v>
      </c>
      <c r="N4380" s="24"/>
    </row>
    <row r="4381" spans="2:14" hidden="1" x14ac:dyDescent="0.25">
      <c r="B4381" s="20">
        <v>34051388</v>
      </c>
      <c r="C4381" s="20"/>
      <c r="D4381" s="20"/>
      <c r="E4381" s="17" t="s">
        <v>13636</v>
      </c>
      <c r="F4381" s="21" t="s">
        <v>3153</v>
      </c>
      <c r="G4381" s="21" t="s">
        <v>205</v>
      </c>
      <c r="H4381" s="21" t="s">
        <v>206</v>
      </c>
      <c r="I4381" s="20">
        <v>25191151536105</v>
      </c>
      <c r="J4381" s="20" t="s">
        <v>32560</v>
      </c>
      <c r="K4381" s="24">
        <v>43770</v>
      </c>
      <c r="L4381" s="19">
        <v>0</v>
      </c>
      <c r="M4381" s="28">
        <v>169.95</v>
      </c>
      <c r="N4381" s="24"/>
    </row>
    <row r="4382" spans="2:14" hidden="1" x14ac:dyDescent="0.25">
      <c r="B4382" s="20">
        <v>34051390</v>
      </c>
      <c r="C4382" s="20"/>
      <c r="D4382" s="20"/>
      <c r="E4382" s="17" t="s">
        <v>13638</v>
      </c>
      <c r="F4382" s="21" t="s">
        <v>3153</v>
      </c>
      <c r="G4382" s="21" t="s">
        <v>205</v>
      </c>
      <c r="H4382" s="21" t="s">
        <v>206</v>
      </c>
      <c r="I4382" s="20">
        <v>25191151536115</v>
      </c>
      <c r="J4382" s="20" t="s">
        <v>32561</v>
      </c>
      <c r="K4382" s="24">
        <v>43770</v>
      </c>
      <c r="L4382" s="19">
        <v>0</v>
      </c>
      <c r="M4382" s="28">
        <v>169.95</v>
      </c>
      <c r="N4382" s="24"/>
    </row>
    <row r="4383" spans="2:14" hidden="1" x14ac:dyDescent="0.25">
      <c r="B4383" s="20">
        <v>34051392</v>
      </c>
      <c r="C4383" s="20"/>
      <c r="D4383" s="20"/>
      <c r="E4383" s="17" t="s">
        <v>13640</v>
      </c>
      <c r="F4383" s="21" t="s">
        <v>3153</v>
      </c>
      <c r="G4383" s="21" t="s">
        <v>205</v>
      </c>
      <c r="H4383" s="21" t="s">
        <v>206</v>
      </c>
      <c r="I4383" s="20">
        <v>25191151536125</v>
      </c>
      <c r="J4383" s="20" t="s">
        <v>32562</v>
      </c>
      <c r="K4383" s="24">
        <v>43770</v>
      </c>
      <c r="L4383" s="19">
        <v>0</v>
      </c>
      <c r="M4383" s="28">
        <v>169.95</v>
      </c>
      <c r="N4383" s="24"/>
    </row>
    <row r="4384" spans="2:14" hidden="1" x14ac:dyDescent="0.25">
      <c r="B4384" s="20">
        <v>34051394</v>
      </c>
      <c r="C4384" s="20"/>
      <c r="D4384" s="20"/>
      <c r="E4384" s="17" t="s">
        <v>13642</v>
      </c>
      <c r="F4384" s="21" t="s">
        <v>3153</v>
      </c>
      <c r="G4384" s="21" t="s">
        <v>205</v>
      </c>
      <c r="H4384" s="21" t="s">
        <v>206</v>
      </c>
      <c r="I4384" s="20">
        <v>25191151536135</v>
      </c>
      <c r="J4384" s="20" t="s">
        <v>32563</v>
      </c>
      <c r="K4384" s="24">
        <v>43770</v>
      </c>
      <c r="L4384" s="19">
        <v>0</v>
      </c>
      <c r="M4384" s="28">
        <v>169.95</v>
      </c>
      <c r="N4384" s="24"/>
    </row>
    <row r="4385" spans="1:14" hidden="1" x14ac:dyDescent="0.25">
      <c r="B4385" s="20">
        <v>34050977</v>
      </c>
      <c r="C4385" s="20"/>
      <c r="D4385" s="20"/>
      <c r="E4385" s="17" t="s">
        <v>13044</v>
      </c>
      <c r="F4385" s="21" t="s">
        <v>3153</v>
      </c>
      <c r="G4385" s="21" t="s">
        <v>205</v>
      </c>
      <c r="H4385" s="21" t="s">
        <v>206</v>
      </c>
      <c r="I4385" s="20">
        <v>25402151101105</v>
      </c>
      <c r="J4385" s="20" t="s">
        <v>32564</v>
      </c>
      <c r="K4385" s="24">
        <v>43770</v>
      </c>
      <c r="L4385" s="19">
        <v>0</v>
      </c>
      <c r="M4385" s="28">
        <v>179.95</v>
      </c>
      <c r="N4385" s="24"/>
    </row>
    <row r="4386" spans="1:14" hidden="1" x14ac:dyDescent="0.25">
      <c r="B4386" s="20">
        <v>34050979</v>
      </c>
      <c r="C4386" s="20"/>
      <c r="D4386" s="20"/>
      <c r="E4386" s="17" t="s">
        <v>13046</v>
      </c>
      <c r="F4386" s="21" t="s">
        <v>3153</v>
      </c>
      <c r="G4386" s="21" t="s">
        <v>205</v>
      </c>
      <c r="H4386" s="21" t="s">
        <v>206</v>
      </c>
      <c r="I4386" s="20">
        <v>25402151101115</v>
      </c>
      <c r="J4386" s="20" t="s">
        <v>32565</v>
      </c>
      <c r="K4386" s="24">
        <v>43770</v>
      </c>
      <c r="L4386" s="19">
        <v>0</v>
      </c>
      <c r="M4386" s="28">
        <v>179.95</v>
      </c>
      <c r="N4386" s="24"/>
    </row>
    <row r="4387" spans="1:14" hidden="1" x14ac:dyDescent="0.25">
      <c r="B4387" s="20">
        <v>34050981</v>
      </c>
      <c r="C4387" s="20"/>
      <c r="D4387" s="20"/>
      <c r="E4387" s="17" t="s">
        <v>13048</v>
      </c>
      <c r="F4387" s="21" t="s">
        <v>3153</v>
      </c>
      <c r="G4387" s="21" t="s">
        <v>205</v>
      </c>
      <c r="H4387" s="21" t="s">
        <v>206</v>
      </c>
      <c r="I4387" s="20">
        <v>25402151101125</v>
      </c>
      <c r="J4387" s="20" t="s">
        <v>32566</v>
      </c>
      <c r="K4387" s="24">
        <v>43770</v>
      </c>
      <c r="L4387" s="19">
        <v>0</v>
      </c>
      <c r="M4387" s="28">
        <v>179.95</v>
      </c>
      <c r="N4387" s="24"/>
    </row>
    <row r="4388" spans="1:14" hidden="1" x14ac:dyDescent="0.25">
      <c r="B4388" s="20">
        <v>34050983</v>
      </c>
      <c r="C4388" s="20"/>
      <c r="D4388" s="20"/>
      <c r="E4388" s="17" t="s">
        <v>13050</v>
      </c>
      <c r="F4388" s="21" t="s">
        <v>3153</v>
      </c>
      <c r="G4388" s="21" t="s">
        <v>205</v>
      </c>
      <c r="H4388" s="21" t="s">
        <v>206</v>
      </c>
      <c r="I4388" s="20">
        <v>25402151101135</v>
      </c>
      <c r="J4388" s="20" t="s">
        <v>32567</v>
      </c>
      <c r="K4388" s="24">
        <v>43770</v>
      </c>
      <c r="L4388" s="19">
        <v>0</v>
      </c>
      <c r="M4388" s="28">
        <v>179.95</v>
      </c>
      <c r="N4388" s="24"/>
    </row>
    <row r="4389" spans="1:14" hidden="1" x14ac:dyDescent="0.25">
      <c r="B4389" s="20">
        <v>34050996</v>
      </c>
      <c r="C4389" s="20"/>
      <c r="D4389" s="20"/>
      <c r="E4389" s="17" t="s">
        <v>12679</v>
      </c>
      <c r="F4389" s="21" t="s">
        <v>3153</v>
      </c>
      <c r="G4389" s="21" t="s">
        <v>205</v>
      </c>
      <c r="H4389" s="21" t="s">
        <v>206</v>
      </c>
      <c r="I4389" s="20">
        <v>25403151101105</v>
      </c>
      <c r="J4389" s="20" t="s">
        <v>32568</v>
      </c>
      <c r="K4389" s="24">
        <v>43053</v>
      </c>
      <c r="L4389" s="19">
        <v>0</v>
      </c>
      <c r="M4389" s="28">
        <v>179.95</v>
      </c>
      <c r="N4389" s="24"/>
    </row>
    <row r="4390" spans="1:14" hidden="1" x14ac:dyDescent="0.25">
      <c r="B4390" s="20">
        <v>34050998</v>
      </c>
      <c r="C4390" s="20"/>
      <c r="D4390" s="20"/>
      <c r="E4390" s="17" t="s">
        <v>12681</v>
      </c>
      <c r="F4390" s="21" t="s">
        <v>3153</v>
      </c>
      <c r="G4390" s="21" t="s">
        <v>205</v>
      </c>
      <c r="H4390" s="21" t="s">
        <v>206</v>
      </c>
      <c r="I4390" s="20">
        <v>25403151101115</v>
      </c>
      <c r="J4390" s="20" t="s">
        <v>32569</v>
      </c>
      <c r="K4390" s="24">
        <v>43053</v>
      </c>
      <c r="L4390" s="19">
        <v>0</v>
      </c>
      <c r="M4390" s="28">
        <v>179.95</v>
      </c>
      <c r="N4390" s="24"/>
    </row>
    <row r="4391" spans="1:14" hidden="1" x14ac:dyDescent="0.25">
      <c r="B4391" s="20">
        <v>34051059</v>
      </c>
      <c r="C4391" s="20"/>
      <c r="D4391" s="20"/>
      <c r="E4391" s="17" t="s">
        <v>13301</v>
      </c>
      <c r="F4391" s="21" t="s">
        <v>3153</v>
      </c>
      <c r="G4391" s="21" t="s">
        <v>205</v>
      </c>
      <c r="H4391" s="21" t="s">
        <v>206</v>
      </c>
      <c r="I4391" s="20">
        <v>25690141000105</v>
      </c>
      <c r="J4391" s="20" t="s">
        <v>32570</v>
      </c>
      <c r="K4391" s="24">
        <v>43617</v>
      </c>
      <c r="L4391" s="19">
        <v>0</v>
      </c>
      <c r="M4391" s="28">
        <v>149.94999999999999</v>
      </c>
      <c r="N4391" s="24"/>
    </row>
    <row r="4392" spans="1:14" hidden="1" x14ac:dyDescent="0.25">
      <c r="B4392" s="20">
        <v>34051061</v>
      </c>
      <c r="C4392" s="20"/>
      <c r="D4392" s="20"/>
      <c r="E4392" s="17" t="s">
        <v>13303</v>
      </c>
      <c r="F4392" s="21" t="s">
        <v>3153</v>
      </c>
      <c r="G4392" s="21" t="s">
        <v>205</v>
      </c>
      <c r="H4392" s="21" t="s">
        <v>206</v>
      </c>
      <c r="I4392" s="20">
        <v>25690141000115</v>
      </c>
      <c r="J4392" s="20" t="s">
        <v>32571</v>
      </c>
      <c r="K4392" s="24">
        <v>43617</v>
      </c>
      <c r="L4392" s="19">
        <v>0</v>
      </c>
      <c r="M4392" s="28">
        <v>149.94999999999999</v>
      </c>
      <c r="N4392" s="24"/>
    </row>
    <row r="4393" spans="1:14" hidden="1" x14ac:dyDescent="0.25">
      <c r="B4393" s="20">
        <v>34051063</v>
      </c>
      <c r="C4393" s="20"/>
      <c r="D4393" s="20"/>
      <c r="E4393" s="17" t="s">
        <v>13305</v>
      </c>
      <c r="F4393" s="21" t="s">
        <v>3153</v>
      </c>
      <c r="G4393" s="21" t="s">
        <v>205</v>
      </c>
      <c r="H4393" s="21" t="s">
        <v>206</v>
      </c>
      <c r="I4393" s="20">
        <v>25690141000125</v>
      </c>
      <c r="J4393" s="20" t="s">
        <v>32572</v>
      </c>
      <c r="K4393" s="24">
        <v>43617</v>
      </c>
      <c r="L4393" s="19">
        <v>0</v>
      </c>
      <c r="M4393" s="28">
        <v>149.94999999999999</v>
      </c>
      <c r="N4393" s="24"/>
    </row>
    <row r="4394" spans="1:14" hidden="1" x14ac:dyDescent="0.25">
      <c r="B4394" s="20">
        <v>34051065</v>
      </c>
      <c r="C4394" s="20"/>
      <c r="D4394" s="20"/>
      <c r="E4394" s="17" t="s">
        <v>13307</v>
      </c>
      <c r="F4394" s="21" t="s">
        <v>3153</v>
      </c>
      <c r="G4394" s="21" t="s">
        <v>205</v>
      </c>
      <c r="H4394" s="21" t="s">
        <v>206</v>
      </c>
      <c r="I4394" s="20">
        <v>25690141000135</v>
      </c>
      <c r="J4394" s="20" t="s">
        <v>32573</v>
      </c>
      <c r="K4394" s="24">
        <v>43617</v>
      </c>
      <c r="L4394" s="19">
        <v>0</v>
      </c>
      <c r="M4394" s="28">
        <v>149.94999999999999</v>
      </c>
      <c r="N4394" s="24"/>
    </row>
    <row r="4395" spans="1:14" hidden="1" x14ac:dyDescent="0.25">
      <c r="B4395" s="20">
        <v>34050626</v>
      </c>
      <c r="C4395" s="20"/>
      <c r="D4395" s="20"/>
      <c r="E4395" s="17" t="s">
        <v>13243</v>
      </c>
      <c r="F4395" s="21" t="s">
        <v>3153</v>
      </c>
      <c r="G4395" s="21" t="s">
        <v>205</v>
      </c>
      <c r="H4395" s="21" t="s">
        <v>206</v>
      </c>
      <c r="I4395" s="20">
        <v>26120131005105</v>
      </c>
      <c r="J4395" s="20" t="s">
        <v>32574</v>
      </c>
      <c r="K4395" s="24">
        <v>42387</v>
      </c>
      <c r="L4395" s="19">
        <v>0</v>
      </c>
      <c r="M4395" s="28">
        <v>159.94999999999999</v>
      </c>
      <c r="N4395" s="24"/>
    </row>
    <row r="4396" spans="1:14" hidden="1" x14ac:dyDescent="0.25">
      <c r="B4396" s="20">
        <v>34050628</v>
      </c>
      <c r="C4396" s="20"/>
      <c r="D4396" s="20"/>
      <c r="E4396" s="17" t="s">
        <v>13245</v>
      </c>
      <c r="F4396" s="21" t="s">
        <v>3153</v>
      </c>
      <c r="G4396" s="21" t="s">
        <v>205</v>
      </c>
      <c r="H4396" s="21" t="s">
        <v>206</v>
      </c>
      <c r="I4396" s="20">
        <v>26120131005115</v>
      </c>
      <c r="J4396" s="20" t="s">
        <v>32575</v>
      </c>
      <c r="K4396" s="24">
        <v>42387</v>
      </c>
      <c r="L4396" s="19">
        <v>0</v>
      </c>
      <c r="M4396" s="28">
        <v>159.94999999999999</v>
      </c>
      <c r="N4396" s="24"/>
    </row>
    <row r="4397" spans="1:14" hidden="1" x14ac:dyDescent="0.25">
      <c r="B4397" s="20">
        <v>34050630</v>
      </c>
      <c r="C4397" s="20"/>
      <c r="D4397" s="20"/>
      <c r="E4397" s="17" t="s">
        <v>13247</v>
      </c>
      <c r="F4397" s="21" t="s">
        <v>3153</v>
      </c>
      <c r="G4397" s="21" t="s">
        <v>205</v>
      </c>
      <c r="H4397" s="21" t="s">
        <v>206</v>
      </c>
      <c r="I4397" s="20">
        <v>26120131005125</v>
      </c>
      <c r="J4397" s="20" t="s">
        <v>32576</v>
      </c>
      <c r="K4397" s="24">
        <v>42387</v>
      </c>
      <c r="L4397" s="19">
        <v>0</v>
      </c>
      <c r="M4397" s="28">
        <v>159.94999999999999</v>
      </c>
      <c r="N4397" s="24"/>
    </row>
    <row r="4398" spans="1:14" hidden="1" x14ac:dyDescent="0.25">
      <c r="A4398" s="17" t="s">
        <v>31932</v>
      </c>
      <c r="B4398" s="20">
        <v>34050856</v>
      </c>
      <c r="C4398" s="20"/>
      <c r="D4398" s="20"/>
      <c r="E4398" s="17" t="s">
        <v>12698</v>
      </c>
      <c r="F4398" s="21" t="s">
        <v>3153</v>
      </c>
      <c r="G4398" s="21" t="s">
        <v>205</v>
      </c>
      <c r="H4398" s="21" t="s">
        <v>206</v>
      </c>
      <c r="I4398" s="20">
        <v>25104141396</v>
      </c>
      <c r="J4398" s="20" t="s">
        <v>45121</v>
      </c>
      <c r="K4398" s="24">
        <v>42020</v>
      </c>
      <c r="L4398" s="19">
        <v>0</v>
      </c>
      <c r="M4398" s="28">
        <v>149.94999999999999</v>
      </c>
      <c r="N4398" s="24"/>
    </row>
    <row r="4399" spans="1:14" hidden="1" x14ac:dyDescent="0.25">
      <c r="A4399" s="17" t="s">
        <v>33346</v>
      </c>
      <c r="B4399" s="20">
        <v>34051694</v>
      </c>
      <c r="C4399" s="20"/>
      <c r="D4399" s="20"/>
      <c r="E4399" s="17" t="s">
        <v>12741</v>
      </c>
      <c r="F4399" s="21" t="s">
        <v>3153</v>
      </c>
      <c r="G4399" s="21" t="s">
        <v>205</v>
      </c>
      <c r="H4399" s="21" t="s">
        <v>206</v>
      </c>
      <c r="I4399" s="20" t="s">
        <v>12742</v>
      </c>
      <c r="J4399" s="20" t="s">
        <v>33347</v>
      </c>
      <c r="K4399" s="24">
        <v>43711</v>
      </c>
      <c r="L4399" s="19">
        <v>0</v>
      </c>
      <c r="M4399" s="28">
        <v>139.94999999999999</v>
      </c>
      <c r="N4399" s="24">
        <v>42975</v>
      </c>
    </row>
    <row r="4400" spans="1:14" hidden="1" x14ac:dyDescent="0.25">
      <c r="A4400" s="17" t="s">
        <v>33348</v>
      </c>
      <c r="B4400" s="20">
        <v>34051695</v>
      </c>
      <c r="C4400" s="20"/>
      <c r="D4400" s="20"/>
      <c r="E4400" s="17" t="s">
        <v>12743</v>
      </c>
      <c r="F4400" s="21" t="s">
        <v>3153</v>
      </c>
      <c r="G4400" s="21" t="s">
        <v>205</v>
      </c>
      <c r="H4400" s="21" t="s">
        <v>206</v>
      </c>
      <c r="I4400" s="20" t="s">
        <v>21463</v>
      </c>
      <c r="J4400" s="20" t="s">
        <v>33349</v>
      </c>
      <c r="K4400" s="24">
        <v>43711</v>
      </c>
      <c r="L4400" s="19">
        <v>0</v>
      </c>
      <c r="M4400" s="28">
        <v>139.94999999999999</v>
      </c>
      <c r="N4400" s="24">
        <v>42975</v>
      </c>
    </row>
    <row r="4401" spans="1:14" hidden="1" x14ac:dyDescent="0.25">
      <c r="A4401" s="17" t="s">
        <v>33350</v>
      </c>
      <c r="B4401" s="20">
        <v>34051696</v>
      </c>
      <c r="C4401" s="20"/>
      <c r="D4401" s="20"/>
      <c r="E4401" s="17" t="s">
        <v>12744</v>
      </c>
      <c r="F4401" s="21" t="s">
        <v>3153</v>
      </c>
      <c r="G4401" s="21" t="s">
        <v>205</v>
      </c>
      <c r="H4401" s="21" t="s">
        <v>206</v>
      </c>
      <c r="I4401" s="20" t="s">
        <v>12745</v>
      </c>
      <c r="J4401" s="20" t="s">
        <v>33351</v>
      </c>
      <c r="K4401" s="24">
        <v>43711</v>
      </c>
      <c r="L4401" s="19">
        <v>0</v>
      </c>
      <c r="M4401" s="28">
        <v>139.94999999999999</v>
      </c>
      <c r="N4401" s="24">
        <v>42975</v>
      </c>
    </row>
    <row r="4402" spans="1:14" hidden="1" x14ac:dyDescent="0.25">
      <c r="A4402" s="17" t="s">
        <v>33352</v>
      </c>
      <c r="B4402" s="20">
        <v>34051697</v>
      </c>
      <c r="C4402" s="20"/>
      <c r="D4402" s="20"/>
      <c r="E4402" s="17" t="s">
        <v>12746</v>
      </c>
      <c r="F4402" s="21" t="s">
        <v>3153</v>
      </c>
      <c r="G4402" s="21" t="s">
        <v>205</v>
      </c>
      <c r="H4402" s="21" t="s">
        <v>206</v>
      </c>
      <c r="I4402" s="20" t="s">
        <v>21464</v>
      </c>
      <c r="J4402" s="20" t="s">
        <v>33353</v>
      </c>
      <c r="K4402" s="24">
        <v>43711</v>
      </c>
      <c r="L4402" s="19">
        <v>0</v>
      </c>
      <c r="M4402" s="28">
        <v>139.94999999999999</v>
      </c>
      <c r="N4402" s="24">
        <v>42975</v>
      </c>
    </row>
    <row r="4403" spans="1:14" hidden="1" x14ac:dyDescent="0.25">
      <c r="A4403" s="17" t="s">
        <v>33354</v>
      </c>
      <c r="B4403" s="20">
        <v>34051698</v>
      </c>
      <c r="C4403" s="20"/>
      <c r="D4403" s="20"/>
      <c r="E4403" s="17" t="s">
        <v>12747</v>
      </c>
      <c r="F4403" s="21" t="s">
        <v>3153</v>
      </c>
      <c r="G4403" s="21" t="s">
        <v>205</v>
      </c>
      <c r="H4403" s="21" t="s">
        <v>206</v>
      </c>
      <c r="I4403" s="20" t="s">
        <v>12748</v>
      </c>
      <c r="J4403" s="20" t="s">
        <v>33355</v>
      </c>
      <c r="K4403" s="24">
        <v>43711</v>
      </c>
      <c r="L4403" s="19">
        <v>0</v>
      </c>
      <c r="M4403" s="28">
        <v>139.94999999999999</v>
      </c>
      <c r="N4403" s="24">
        <v>42975</v>
      </c>
    </row>
    <row r="4404" spans="1:14" hidden="1" x14ac:dyDescent="0.25">
      <c r="A4404" s="17" t="s">
        <v>33356</v>
      </c>
      <c r="B4404" s="20">
        <v>34051699</v>
      </c>
      <c r="C4404" s="20"/>
      <c r="D4404" s="20"/>
      <c r="E4404" s="17" t="s">
        <v>12749</v>
      </c>
      <c r="F4404" s="21" t="s">
        <v>3153</v>
      </c>
      <c r="G4404" s="21" t="s">
        <v>205</v>
      </c>
      <c r="H4404" s="21" t="s">
        <v>206</v>
      </c>
      <c r="I4404" s="20" t="s">
        <v>21465</v>
      </c>
      <c r="J4404" s="20" t="s">
        <v>33357</v>
      </c>
      <c r="K4404" s="24">
        <v>43711</v>
      </c>
      <c r="L4404" s="19">
        <v>0</v>
      </c>
      <c r="M4404" s="28">
        <v>139.94999999999999</v>
      </c>
      <c r="N4404" s="24">
        <v>42975</v>
      </c>
    </row>
    <row r="4405" spans="1:14" hidden="1" x14ac:dyDescent="0.25">
      <c r="A4405" s="17" t="s">
        <v>33358</v>
      </c>
      <c r="B4405" s="20">
        <v>34051700</v>
      </c>
      <c r="C4405" s="20"/>
      <c r="D4405" s="20"/>
      <c r="E4405" s="17" t="s">
        <v>12750</v>
      </c>
      <c r="F4405" s="21" t="s">
        <v>3153</v>
      </c>
      <c r="G4405" s="21" t="s">
        <v>205</v>
      </c>
      <c r="H4405" s="21" t="s">
        <v>206</v>
      </c>
      <c r="I4405" s="20" t="s">
        <v>12751</v>
      </c>
      <c r="J4405" s="20" t="s">
        <v>33359</v>
      </c>
      <c r="K4405" s="24">
        <v>43711</v>
      </c>
      <c r="L4405" s="19">
        <v>0</v>
      </c>
      <c r="M4405" s="28">
        <v>139.94999999999999</v>
      </c>
      <c r="N4405" s="24">
        <v>42975</v>
      </c>
    </row>
    <row r="4406" spans="1:14" hidden="1" x14ac:dyDescent="0.25">
      <c r="A4406" s="17" t="s">
        <v>33360</v>
      </c>
      <c r="B4406" s="20">
        <v>34051701</v>
      </c>
      <c r="C4406" s="20"/>
      <c r="D4406" s="20"/>
      <c r="E4406" s="17" t="s">
        <v>12752</v>
      </c>
      <c r="F4406" s="21" t="s">
        <v>3153</v>
      </c>
      <c r="G4406" s="21" t="s">
        <v>205</v>
      </c>
      <c r="H4406" s="21" t="s">
        <v>206</v>
      </c>
      <c r="I4406" s="20" t="s">
        <v>21466</v>
      </c>
      <c r="J4406" s="20" t="s">
        <v>33361</v>
      </c>
      <c r="K4406" s="24">
        <v>43711</v>
      </c>
      <c r="L4406" s="19">
        <v>0</v>
      </c>
      <c r="M4406" s="28">
        <v>139.94999999999999</v>
      </c>
      <c r="N4406" s="24">
        <v>42975</v>
      </c>
    </row>
    <row r="4407" spans="1:14" hidden="1" x14ac:dyDescent="0.25">
      <c r="A4407" s="17" t="s">
        <v>33362</v>
      </c>
      <c r="B4407" s="20">
        <v>34051702</v>
      </c>
      <c r="C4407" s="20"/>
      <c r="D4407" s="20"/>
      <c r="E4407" s="17" t="s">
        <v>12753</v>
      </c>
      <c r="F4407" s="21" t="s">
        <v>3153</v>
      </c>
      <c r="G4407" s="21" t="s">
        <v>205</v>
      </c>
      <c r="H4407" s="21" t="s">
        <v>206</v>
      </c>
      <c r="I4407" s="20" t="s">
        <v>12754</v>
      </c>
      <c r="J4407" s="20" t="s">
        <v>33363</v>
      </c>
      <c r="K4407" s="24">
        <v>43711</v>
      </c>
      <c r="L4407" s="19">
        <v>0</v>
      </c>
      <c r="M4407" s="28">
        <v>139.94999999999999</v>
      </c>
      <c r="N4407" s="24">
        <v>42975</v>
      </c>
    </row>
    <row r="4408" spans="1:14" hidden="1" x14ac:dyDescent="0.25">
      <c r="A4408" s="17" t="s">
        <v>33364</v>
      </c>
      <c r="B4408" s="20">
        <v>34051686</v>
      </c>
      <c r="C4408" s="20"/>
      <c r="D4408" s="20"/>
      <c r="E4408" s="17" t="s">
        <v>12755</v>
      </c>
      <c r="F4408" s="21" t="s">
        <v>3153</v>
      </c>
      <c r="G4408" s="21" t="s">
        <v>205</v>
      </c>
      <c r="H4408" s="21" t="s">
        <v>206</v>
      </c>
      <c r="I4408" s="20" t="s">
        <v>12756</v>
      </c>
      <c r="J4408" s="20" t="s">
        <v>33365</v>
      </c>
      <c r="K4408" s="24">
        <v>43711</v>
      </c>
      <c r="L4408" s="19">
        <v>0</v>
      </c>
      <c r="M4408" s="28">
        <v>139.94999999999999</v>
      </c>
      <c r="N4408" s="24">
        <v>42975</v>
      </c>
    </row>
    <row r="4409" spans="1:14" hidden="1" x14ac:dyDescent="0.25">
      <c r="A4409" s="17" t="s">
        <v>33366</v>
      </c>
      <c r="B4409" s="20">
        <v>34051687</v>
      </c>
      <c r="C4409" s="20"/>
      <c r="D4409" s="20"/>
      <c r="E4409" s="17" t="s">
        <v>12757</v>
      </c>
      <c r="F4409" s="21" t="s">
        <v>3153</v>
      </c>
      <c r="G4409" s="21" t="s">
        <v>205</v>
      </c>
      <c r="H4409" s="21" t="s">
        <v>206</v>
      </c>
      <c r="I4409" s="20" t="s">
        <v>12758</v>
      </c>
      <c r="J4409" s="20" t="s">
        <v>33367</v>
      </c>
      <c r="K4409" s="24">
        <v>43711</v>
      </c>
      <c r="L4409" s="19">
        <v>0</v>
      </c>
      <c r="M4409" s="28">
        <v>139.94999999999999</v>
      </c>
      <c r="N4409" s="24">
        <v>42975</v>
      </c>
    </row>
    <row r="4410" spans="1:14" hidden="1" x14ac:dyDescent="0.25">
      <c r="B4410" s="20">
        <v>34051703</v>
      </c>
      <c r="C4410" s="20"/>
      <c r="D4410" s="20"/>
      <c r="E4410" s="17" t="s">
        <v>12732</v>
      </c>
      <c r="F4410" s="21" t="s">
        <v>3153</v>
      </c>
      <c r="G4410" s="21" t="s">
        <v>205</v>
      </c>
      <c r="H4410" s="21" t="s">
        <v>206</v>
      </c>
      <c r="I4410" s="20" t="s">
        <v>12733</v>
      </c>
      <c r="J4410" s="20" t="s">
        <v>33368</v>
      </c>
      <c r="K4410" s="24">
        <v>43711</v>
      </c>
      <c r="L4410" s="19">
        <v>0</v>
      </c>
      <c r="M4410" s="28">
        <v>139.94999999999999</v>
      </c>
      <c r="N4410" s="24">
        <v>42975</v>
      </c>
    </row>
    <row r="4411" spans="1:14" hidden="1" x14ac:dyDescent="0.25">
      <c r="A4411" s="17" t="s">
        <v>33369</v>
      </c>
      <c r="B4411" s="20">
        <v>34051688</v>
      </c>
      <c r="C4411" s="20"/>
      <c r="D4411" s="20"/>
      <c r="E4411" s="17" t="s">
        <v>12759</v>
      </c>
      <c r="F4411" s="21" t="s">
        <v>3153</v>
      </c>
      <c r="G4411" s="21" t="s">
        <v>205</v>
      </c>
      <c r="H4411" s="21" t="s">
        <v>206</v>
      </c>
      <c r="I4411" s="20" t="s">
        <v>12760</v>
      </c>
      <c r="J4411" s="20" t="s">
        <v>33370</v>
      </c>
      <c r="K4411" s="24">
        <v>43711</v>
      </c>
      <c r="L4411" s="19">
        <v>0</v>
      </c>
      <c r="M4411" s="28">
        <v>139.94999999999999</v>
      </c>
      <c r="N4411" s="24">
        <v>42975</v>
      </c>
    </row>
    <row r="4412" spans="1:14" hidden="1" x14ac:dyDescent="0.25">
      <c r="A4412" s="17" t="s">
        <v>33371</v>
      </c>
      <c r="B4412" s="20">
        <v>34051689</v>
      </c>
      <c r="C4412" s="20"/>
      <c r="D4412" s="20"/>
      <c r="E4412" s="17" t="s">
        <v>12761</v>
      </c>
      <c r="F4412" s="21" t="s">
        <v>3153</v>
      </c>
      <c r="G4412" s="21" t="s">
        <v>205</v>
      </c>
      <c r="H4412" s="21" t="s">
        <v>206</v>
      </c>
      <c r="I4412" s="20" t="s">
        <v>12762</v>
      </c>
      <c r="J4412" s="20" t="s">
        <v>33372</v>
      </c>
      <c r="K4412" s="24">
        <v>43711</v>
      </c>
      <c r="L4412" s="19">
        <v>0</v>
      </c>
      <c r="M4412" s="28">
        <v>139.94999999999999</v>
      </c>
      <c r="N4412" s="24">
        <v>42975</v>
      </c>
    </row>
    <row r="4413" spans="1:14" hidden="1" x14ac:dyDescent="0.25">
      <c r="A4413" s="17" t="s">
        <v>33373</v>
      </c>
      <c r="B4413" s="20">
        <v>34051690</v>
      </c>
      <c r="C4413" s="20"/>
      <c r="D4413" s="20"/>
      <c r="E4413" s="17" t="s">
        <v>12763</v>
      </c>
      <c r="F4413" s="21" t="s">
        <v>3153</v>
      </c>
      <c r="G4413" s="21" t="s">
        <v>205</v>
      </c>
      <c r="H4413" s="21" t="s">
        <v>206</v>
      </c>
      <c r="I4413" s="20" t="s">
        <v>12764</v>
      </c>
      <c r="J4413" s="20" t="s">
        <v>33374</v>
      </c>
      <c r="K4413" s="24">
        <v>43711</v>
      </c>
      <c r="L4413" s="19">
        <v>0</v>
      </c>
      <c r="M4413" s="28">
        <v>139.94999999999999</v>
      </c>
      <c r="N4413" s="24">
        <v>42975</v>
      </c>
    </row>
    <row r="4414" spans="1:14" hidden="1" x14ac:dyDescent="0.25">
      <c r="A4414" s="17" t="s">
        <v>33375</v>
      </c>
      <c r="B4414" s="20">
        <v>34051691</v>
      </c>
      <c r="C4414" s="20"/>
      <c r="D4414" s="20"/>
      <c r="E4414" s="17" t="s">
        <v>12765</v>
      </c>
      <c r="F4414" s="21" t="s">
        <v>3153</v>
      </c>
      <c r="G4414" s="21" t="s">
        <v>205</v>
      </c>
      <c r="H4414" s="21" t="s">
        <v>206</v>
      </c>
      <c r="I4414" s="20" t="s">
        <v>12766</v>
      </c>
      <c r="J4414" s="20" t="s">
        <v>33376</v>
      </c>
      <c r="K4414" s="24">
        <v>43711</v>
      </c>
      <c r="L4414" s="19">
        <v>0</v>
      </c>
      <c r="M4414" s="28">
        <v>139.94999999999999</v>
      </c>
      <c r="N4414" s="24">
        <v>42975</v>
      </c>
    </row>
    <row r="4415" spans="1:14" hidden="1" x14ac:dyDescent="0.25">
      <c r="A4415" s="17" t="s">
        <v>33377</v>
      </c>
      <c r="B4415" s="20">
        <v>34051692</v>
      </c>
      <c r="C4415" s="20"/>
      <c r="D4415" s="20"/>
      <c r="E4415" s="17" t="s">
        <v>12767</v>
      </c>
      <c r="F4415" s="21" t="s">
        <v>3153</v>
      </c>
      <c r="G4415" s="21" t="s">
        <v>205</v>
      </c>
      <c r="H4415" s="21" t="s">
        <v>206</v>
      </c>
      <c r="I4415" s="20" t="s">
        <v>12768</v>
      </c>
      <c r="J4415" s="20" t="s">
        <v>33378</v>
      </c>
      <c r="K4415" s="24">
        <v>43711</v>
      </c>
      <c r="L4415" s="19">
        <v>0</v>
      </c>
      <c r="M4415" s="28">
        <v>139.94999999999999</v>
      </c>
      <c r="N4415" s="24">
        <v>42975</v>
      </c>
    </row>
    <row r="4416" spans="1:14" hidden="1" x14ac:dyDescent="0.25">
      <c r="B4416" s="20">
        <v>34051693</v>
      </c>
      <c r="C4416" s="20"/>
      <c r="D4416" s="20"/>
      <c r="E4416" s="17" t="s">
        <v>12769</v>
      </c>
      <c r="F4416" s="21" t="s">
        <v>3153</v>
      </c>
      <c r="G4416" s="21" t="s">
        <v>205</v>
      </c>
      <c r="H4416" s="21" t="s">
        <v>206</v>
      </c>
      <c r="I4416" s="20" t="s">
        <v>12770</v>
      </c>
      <c r="J4416" s="20" t="s">
        <v>33379</v>
      </c>
      <c r="K4416" s="24">
        <v>43711</v>
      </c>
      <c r="L4416" s="19">
        <v>0</v>
      </c>
      <c r="M4416" s="28">
        <v>139.94999999999999</v>
      </c>
      <c r="N4416" s="24">
        <v>42975</v>
      </c>
    </row>
    <row r="4417" spans="1:14" hidden="1" x14ac:dyDescent="0.25">
      <c r="A4417" s="17" t="s">
        <v>33380</v>
      </c>
      <c r="B4417" s="20">
        <v>34051728</v>
      </c>
      <c r="C4417" s="20"/>
      <c r="D4417" s="20"/>
      <c r="E4417" s="17" t="s">
        <v>12771</v>
      </c>
      <c r="F4417" s="21" t="s">
        <v>3153</v>
      </c>
      <c r="G4417" s="21" t="s">
        <v>205</v>
      </c>
      <c r="H4417" s="21" t="s">
        <v>206</v>
      </c>
      <c r="I4417" s="20" t="s">
        <v>12772</v>
      </c>
      <c r="J4417" s="20" t="s">
        <v>33381</v>
      </c>
      <c r="K4417" s="24">
        <v>43711</v>
      </c>
      <c r="L4417" s="19">
        <v>0</v>
      </c>
      <c r="M4417" s="28">
        <v>139.94999999999999</v>
      </c>
      <c r="N4417" s="24">
        <v>42975</v>
      </c>
    </row>
    <row r="4418" spans="1:14" hidden="1" x14ac:dyDescent="0.25">
      <c r="A4418" s="17" t="s">
        <v>33382</v>
      </c>
      <c r="B4418" s="20">
        <v>34051729</v>
      </c>
      <c r="C4418" s="20"/>
      <c r="D4418" s="20"/>
      <c r="E4418" s="17" t="s">
        <v>12773</v>
      </c>
      <c r="F4418" s="21" t="s">
        <v>3153</v>
      </c>
      <c r="G4418" s="21" t="s">
        <v>205</v>
      </c>
      <c r="H4418" s="21" t="s">
        <v>206</v>
      </c>
      <c r="I4418" s="20" t="s">
        <v>21467</v>
      </c>
      <c r="J4418" s="20" t="s">
        <v>33383</v>
      </c>
      <c r="K4418" s="24">
        <v>43711</v>
      </c>
      <c r="L4418" s="19">
        <v>0</v>
      </c>
      <c r="M4418" s="28">
        <v>139.94999999999999</v>
      </c>
      <c r="N4418" s="24">
        <v>42975</v>
      </c>
    </row>
    <row r="4419" spans="1:14" hidden="1" x14ac:dyDescent="0.25">
      <c r="A4419" s="17" t="s">
        <v>33384</v>
      </c>
      <c r="B4419" s="20">
        <v>34051730</v>
      </c>
      <c r="C4419" s="20"/>
      <c r="D4419" s="20"/>
      <c r="E4419" s="17" t="s">
        <v>12774</v>
      </c>
      <c r="F4419" s="21" t="s">
        <v>3153</v>
      </c>
      <c r="G4419" s="21" t="s">
        <v>205</v>
      </c>
      <c r="H4419" s="21" t="s">
        <v>206</v>
      </c>
      <c r="I4419" s="20" t="s">
        <v>12775</v>
      </c>
      <c r="J4419" s="20" t="s">
        <v>33385</v>
      </c>
      <c r="K4419" s="24">
        <v>43711</v>
      </c>
      <c r="L4419" s="19">
        <v>0</v>
      </c>
      <c r="M4419" s="28">
        <v>139.94999999999999</v>
      </c>
      <c r="N4419" s="24">
        <v>42975</v>
      </c>
    </row>
    <row r="4420" spans="1:14" hidden="1" x14ac:dyDescent="0.25">
      <c r="A4420" s="17" t="s">
        <v>33386</v>
      </c>
      <c r="B4420" s="20">
        <v>34051731</v>
      </c>
      <c r="C4420" s="20"/>
      <c r="D4420" s="20"/>
      <c r="E4420" s="17" t="s">
        <v>12776</v>
      </c>
      <c r="F4420" s="21" t="s">
        <v>3153</v>
      </c>
      <c r="G4420" s="21" t="s">
        <v>205</v>
      </c>
      <c r="H4420" s="21" t="s">
        <v>206</v>
      </c>
      <c r="I4420" s="20" t="s">
        <v>21468</v>
      </c>
      <c r="J4420" s="20" t="s">
        <v>33387</v>
      </c>
      <c r="K4420" s="24">
        <v>43711</v>
      </c>
      <c r="L4420" s="19">
        <v>0</v>
      </c>
      <c r="M4420" s="28">
        <v>139.94999999999999</v>
      </c>
      <c r="N4420" s="24">
        <v>42975</v>
      </c>
    </row>
    <row r="4421" spans="1:14" hidden="1" x14ac:dyDescent="0.25">
      <c r="A4421" s="17" t="s">
        <v>33388</v>
      </c>
      <c r="B4421" s="20">
        <v>34051732</v>
      </c>
      <c r="C4421" s="20"/>
      <c r="D4421" s="20"/>
      <c r="E4421" s="17" t="s">
        <v>12777</v>
      </c>
      <c r="F4421" s="21" t="s">
        <v>3153</v>
      </c>
      <c r="G4421" s="21" t="s">
        <v>205</v>
      </c>
      <c r="H4421" s="21" t="s">
        <v>206</v>
      </c>
      <c r="I4421" s="20" t="s">
        <v>12778</v>
      </c>
      <c r="J4421" s="20" t="s">
        <v>33389</v>
      </c>
      <c r="K4421" s="24">
        <v>43711</v>
      </c>
      <c r="L4421" s="19">
        <v>0</v>
      </c>
      <c r="M4421" s="28">
        <v>139.94999999999999</v>
      </c>
      <c r="N4421" s="24">
        <v>42975</v>
      </c>
    </row>
    <row r="4422" spans="1:14" hidden="1" x14ac:dyDescent="0.25">
      <c r="A4422" s="17" t="s">
        <v>33390</v>
      </c>
      <c r="B4422" s="20">
        <v>34051733</v>
      </c>
      <c r="C4422" s="20"/>
      <c r="D4422" s="20"/>
      <c r="E4422" s="17" t="s">
        <v>12779</v>
      </c>
      <c r="F4422" s="21" t="s">
        <v>3153</v>
      </c>
      <c r="G4422" s="21" t="s">
        <v>205</v>
      </c>
      <c r="H4422" s="21" t="s">
        <v>206</v>
      </c>
      <c r="I4422" s="20" t="s">
        <v>21469</v>
      </c>
      <c r="J4422" s="20" t="s">
        <v>33391</v>
      </c>
      <c r="K4422" s="24">
        <v>43711</v>
      </c>
      <c r="L4422" s="19">
        <v>0</v>
      </c>
      <c r="M4422" s="28">
        <v>139.94999999999999</v>
      </c>
      <c r="N4422" s="24">
        <v>42975</v>
      </c>
    </row>
    <row r="4423" spans="1:14" hidden="1" x14ac:dyDescent="0.25">
      <c r="A4423" s="17" t="s">
        <v>33392</v>
      </c>
      <c r="B4423" s="20">
        <v>34051734</v>
      </c>
      <c r="C4423" s="20"/>
      <c r="D4423" s="20"/>
      <c r="E4423" s="17" t="s">
        <v>12780</v>
      </c>
      <c r="F4423" s="21" t="s">
        <v>3153</v>
      </c>
      <c r="G4423" s="21" t="s">
        <v>205</v>
      </c>
      <c r="H4423" s="21" t="s">
        <v>206</v>
      </c>
      <c r="I4423" s="20" t="s">
        <v>12781</v>
      </c>
      <c r="J4423" s="20" t="s">
        <v>33393</v>
      </c>
      <c r="K4423" s="24">
        <v>43711</v>
      </c>
      <c r="L4423" s="19">
        <v>0</v>
      </c>
      <c r="M4423" s="28">
        <v>139.94999999999999</v>
      </c>
      <c r="N4423" s="24">
        <v>42975</v>
      </c>
    </row>
    <row r="4424" spans="1:14" hidden="1" x14ac:dyDescent="0.25">
      <c r="A4424" s="17" t="s">
        <v>33394</v>
      </c>
      <c r="B4424" s="20">
        <v>34051735</v>
      </c>
      <c r="C4424" s="20"/>
      <c r="D4424" s="20"/>
      <c r="E4424" s="17" t="s">
        <v>12782</v>
      </c>
      <c r="F4424" s="21" t="s">
        <v>3153</v>
      </c>
      <c r="G4424" s="21" t="s">
        <v>205</v>
      </c>
      <c r="H4424" s="21" t="s">
        <v>206</v>
      </c>
      <c r="I4424" s="20" t="s">
        <v>21470</v>
      </c>
      <c r="J4424" s="20" t="s">
        <v>33395</v>
      </c>
      <c r="K4424" s="24">
        <v>43711</v>
      </c>
      <c r="L4424" s="19">
        <v>0</v>
      </c>
      <c r="M4424" s="28">
        <v>139.94999999999999</v>
      </c>
      <c r="N4424" s="24">
        <v>42975</v>
      </c>
    </row>
    <row r="4425" spans="1:14" hidden="1" x14ac:dyDescent="0.25">
      <c r="A4425" s="17" t="s">
        <v>33396</v>
      </c>
      <c r="B4425" s="20">
        <v>34051736</v>
      </c>
      <c r="C4425" s="20"/>
      <c r="D4425" s="20"/>
      <c r="E4425" s="17" t="s">
        <v>12783</v>
      </c>
      <c r="F4425" s="21" t="s">
        <v>3153</v>
      </c>
      <c r="G4425" s="21" t="s">
        <v>205</v>
      </c>
      <c r="H4425" s="21" t="s">
        <v>206</v>
      </c>
      <c r="I4425" s="20" t="s">
        <v>12784</v>
      </c>
      <c r="J4425" s="20" t="s">
        <v>33397</v>
      </c>
      <c r="K4425" s="24">
        <v>43711</v>
      </c>
      <c r="L4425" s="19">
        <v>0</v>
      </c>
      <c r="M4425" s="28">
        <v>139.94999999999999</v>
      </c>
      <c r="N4425" s="24">
        <v>42975</v>
      </c>
    </row>
    <row r="4426" spans="1:14" hidden="1" x14ac:dyDescent="0.25">
      <c r="A4426" s="17" t="s">
        <v>33398</v>
      </c>
      <c r="B4426" s="20">
        <v>34051720</v>
      </c>
      <c r="C4426" s="20"/>
      <c r="D4426" s="20"/>
      <c r="E4426" s="17" t="s">
        <v>12785</v>
      </c>
      <c r="F4426" s="21" t="s">
        <v>3153</v>
      </c>
      <c r="G4426" s="21" t="s">
        <v>205</v>
      </c>
      <c r="H4426" s="21" t="s">
        <v>206</v>
      </c>
      <c r="I4426" s="20" t="s">
        <v>12786</v>
      </c>
      <c r="J4426" s="20" t="s">
        <v>33399</v>
      </c>
      <c r="K4426" s="24">
        <v>43711</v>
      </c>
      <c r="L4426" s="19">
        <v>0</v>
      </c>
      <c r="M4426" s="28">
        <v>139.94999999999999</v>
      </c>
      <c r="N4426" s="24">
        <v>42975</v>
      </c>
    </row>
    <row r="4427" spans="1:14" hidden="1" x14ac:dyDescent="0.25">
      <c r="A4427" s="17" t="s">
        <v>33400</v>
      </c>
      <c r="B4427" s="20">
        <v>34051721</v>
      </c>
      <c r="C4427" s="20"/>
      <c r="D4427" s="20"/>
      <c r="E4427" s="17" t="s">
        <v>12787</v>
      </c>
      <c r="F4427" s="21" t="s">
        <v>3153</v>
      </c>
      <c r="G4427" s="21" t="s">
        <v>205</v>
      </c>
      <c r="H4427" s="21" t="s">
        <v>206</v>
      </c>
      <c r="I4427" s="20" t="s">
        <v>12788</v>
      </c>
      <c r="J4427" s="20" t="s">
        <v>33401</v>
      </c>
      <c r="K4427" s="24">
        <v>43711</v>
      </c>
      <c r="L4427" s="19">
        <v>0</v>
      </c>
      <c r="M4427" s="28">
        <v>139.94999999999999</v>
      </c>
      <c r="N4427" s="24">
        <v>42975</v>
      </c>
    </row>
    <row r="4428" spans="1:14" hidden="1" x14ac:dyDescent="0.25">
      <c r="A4428" s="17" t="s">
        <v>33402</v>
      </c>
      <c r="B4428" s="20">
        <v>34051722</v>
      </c>
      <c r="C4428" s="20"/>
      <c r="D4428" s="20"/>
      <c r="E4428" s="17" t="s">
        <v>12789</v>
      </c>
      <c r="F4428" s="21" t="s">
        <v>3153</v>
      </c>
      <c r="G4428" s="21" t="s">
        <v>205</v>
      </c>
      <c r="H4428" s="21" t="s">
        <v>206</v>
      </c>
      <c r="I4428" s="20" t="s">
        <v>12790</v>
      </c>
      <c r="J4428" s="20" t="s">
        <v>33403</v>
      </c>
      <c r="K4428" s="24">
        <v>43711</v>
      </c>
      <c r="L4428" s="19">
        <v>0</v>
      </c>
      <c r="M4428" s="28">
        <v>139.94999999999999</v>
      </c>
      <c r="N4428" s="24">
        <v>42975</v>
      </c>
    </row>
    <row r="4429" spans="1:14" hidden="1" x14ac:dyDescent="0.25">
      <c r="A4429" s="17" t="s">
        <v>33404</v>
      </c>
      <c r="B4429" s="20">
        <v>34051723</v>
      </c>
      <c r="C4429" s="20"/>
      <c r="D4429" s="20"/>
      <c r="E4429" s="17" t="s">
        <v>12791</v>
      </c>
      <c r="F4429" s="21" t="s">
        <v>3153</v>
      </c>
      <c r="G4429" s="21" t="s">
        <v>205</v>
      </c>
      <c r="H4429" s="21" t="s">
        <v>206</v>
      </c>
      <c r="I4429" s="20" t="s">
        <v>12792</v>
      </c>
      <c r="J4429" s="20" t="s">
        <v>33405</v>
      </c>
      <c r="K4429" s="24">
        <v>43711</v>
      </c>
      <c r="L4429" s="19">
        <v>0</v>
      </c>
      <c r="M4429" s="28">
        <v>139.94999999999999</v>
      </c>
      <c r="N4429" s="24">
        <v>42975</v>
      </c>
    </row>
    <row r="4430" spans="1:14" hidden="1" x14ac:dyDescent="0.25">
      <c r="A4430" s="17" t="s">
        <v>33406</v>
      </c>
      <c r="B4430" s="20">
        <v>34051724</v>
      </c>
      <c r="C4430" s="20"/>
      <c r="D4430" s="20"/>
      <c r="E4430" s="17" t="s">
        <v>12793</v>
      </c>
      <c r="F4430" s="21" t="s">
        <v>3153</v>
      </c>
      <c r="G4430" s="21" t="s">
        <v>205</v>
      </c>
      <c r="H4430" s="21" t="s">
        <v>206</v>
      </c>
      <c r="I4430" s="20" t="s">
        <v>12794</v>
      </c>
      <c r="J4430" s="20" t="s">
        <v>33407</v>
      </c>
      <c r="K4430" s="24">
        <v>43711</v>
      </c>
      <c r="L4430" s="19">
        <v>0</v>
      </c>
      <c r="M4430" s="28">
        <v>139.94999999999999</v>
      </c>
      <c r="N4430" s="24">
        <v>42975</v>
      </c>
    </row>
    <row r="4431" spans="1:14" hidden="1" x14ac:dyDescent="0.25">
      <c r="A4431" s="17" t="s">
        <v>33408</v>
      </c>
      <c r="B4431" s="20">
        <v>34051725</v>
      </c>
      <c r="C4431" s="20"/>
      <c r="D4431" s="20"/>
      <c r="E4431" s="17" t="s">
        <v>12795</v>
      </c>
      <c r="F4431" s="21" t="s">
        <v>3153</v>
      </c>
      <c r="G4431" s="21" t="s">
        <v>205</v>
      </c>
      <c r="H4431" s="21" t="s">
        <v>206</v>
      </c>
      <c r="I4431" s="20" t="s">
        <v>12796</v>
      </c>
      <c r="J4431" s="20" t="s">
        <v>33409</v>
      </c>
      <c r="K4431" s="24">
        <v>43711</v>
      </c>
      <c r="L4431" s="19">
        <v>0</v>
      </c>
      <c r="M4431" s="28">
        <v>139.94999999999999</v>
      </c>
      <c r="N4431" s="24">
        <v>42975</v>
      </c>
    </row>
    <row r="4432" spans="1:14" hidden="1" x14ac:dyDescent="0.25">
      <c r="A4432" s="17" t="s">
        <v>33410</v>
      </c>
      <c r="B4432" s="20">
        <v>34051726</v>
      </c>
      <c r="C4432" s="20"/>
      <c r="D4432" s="20"/>
      <c r="E4432" s="17" t="s">
        <v>12797</v>
      </c>
      <c r="F4432" s="21" t="s">
        <v>3153</v>
      </c>
      <c r="G4432" s="21" t="s">
        <v>205</v>
      </c>
      <c r="H4432" s="21" t="s">
        <v>206</v>
      </c>
      <c r="I4432" s="20" t="s">
        <v>12798</v>
      </c>
      <c r="J4432" s="20" t="s">
        <v>33411</v>
      </c>
      <c r="K4432" s="24">
        <v>43711</v>
      </c>
      <c r="L4432" s="19">
        <v>0</v>
      </c>
      <c r="M4432" s="28">
        <v>139.94999999999999</v>
      </c>
      <c r="N4432" s="24">
        <v>42975</v>
      </c>
    </row>
    <row r="4433" spans="1:14" hidden="1" x14ac:dyDescent="0.25">
      <c r="A4433" s="17" t="s">
        <v>33412</v>
      </c>
      <c r="B4433" s="20">
        <v>34051727</v>
      </c>
      <c r="C4433" s="20"/>
      <c r="D4433" s="20"/>
      <c r="E4433" s="17" t="s">
        <v>12799</v>
      </c>
      <c r="F4433" s="21" t="s">
        <v>3153</v>
      </c>
      <c r="G4433" s="21" t="s">
        <v>205</v>
      </c>
      <c r="H4433" s="21" t="s">
        <v>206</v>
      </c>
      <c r="I4433" s="20" t="s">
        <v>12800</v>
      </c>
      <c r="J4433" s="20" t="s">
        <v>33413</v>
      </c>
      <c r="K4433" s="24">
        <v>43711</v>
      </c>
      <c r="L4433" s="19">
        <v>0</v>
      </c>
      <c r="M4433" s="28">
        <v>139.94999999999999</v>
      </c>
      <c r="N4433" s="24">
        <v>42975</v>
      </c>
    </row>
    <row r="4434" spans="1:14" hidden="1" x14ac:dyDescent="0.25">
      <c r="B4434" s="20">
        <v>28010776</v>
      </c>
      <c r="C4434" s="20"/>
      <c r="D4434" s="20"/>
      <c r="E4434" s="17" t="s">
        <v>15202</v>
      </c>
      <c r="F4434" s="21" t="s">
        <v>7064</v>
      </c>
      <c r="G4434" s="21" t="s">
        <v>205</v>
      </c>
      <c r="H4434" s="21" t="s">
        <v>206</v>
      </c>
      <c r="I4434" s="20">
        <v>31506131250</v>
      </c>
      <c r="J4434" s="20" t="s">
        <v>33504</v>
      </c>
      <c r="K4434" s="24">
        <v>42474</v>
      </c>
      <c r="L4434" s="19">
        <v>0</v>
      </c>
      <c r="M4434" s="28">
        <v>899.95</v>
      </c>
      <c r="N4434" s="24"/>
    </row>
    <row r="4435" spans="1:14" hidden="1" x14ac:dyDescent="0.25">
      <c r="B4435" s="20">
        <v>28010675</v>
      </c>
      <c r="C4435" s="20"/>
      <c r="D4435" s="20"/>
      <c r="E4435" s="17" t="s">
        <v>15205</v>
      </c>
      <c r="F4435" s="21" t="s">
        <v>7064</v>
      </c>
      <c r="G4435" s="21" t="s">
        <v>205</v>
      </c>
      <c r="H4435" s="21" t="s">
        <v>206</v>
      </c>
      <c r="I4435" s="20">
        <v>31508111054</v>
      </c>
      <c r="J4435" s="20" t="s">
        <v>33505</v>
      </c>
      <c r="K4435" s="24">
        <v>42474</v>
      </c>
      <c r="L4435" s="19">
        <v>0</v>
      </c>
      <c r="M4435" s="28">
        <v>899.95</v>
      </c>
      <c r="N4435" s="24"/>
    </row>
    <row r="4436" spans="1:14" hidden="1" x14ac:dyDescent="0.25">
      <c r="B4436" s="20">
        <v>28010682</v>
      </c>
      <c r="C4436" s="20"/>
      <c r="D4436" s="20"/>
      <c r="E4436" s="17" t="s">
        <v>15206</v>
      </c>
      <c r="F4436" s="21" t="s">
        <v>7064</v>
      </c>
      <c r="G4436" s="21" t="s">
        <v>205</v>
      </c>
      <c r="H4436" s="21" t="s">
        <v>206</v>
      </c>
      <c r="I4436" s="20">
        <v>31508112048</v>
      </c>
      <c r="J4436" s="20" t="s">
        <v>33506</v>
      </c>
      <c r="K4436" s="24">
        <v>42474</v>
      </c>
      <c r="L4436" s="19">
        <v>0</v>
      </c>
      <c r="M4436" s="28">
        <v>899.95</v>
      </c>
      <c r="N4436" s="24"/>
    </row>
    <row r="4437" spans="1:14" hidden="1" x14ac:dyDescent="0.25">
      <c r="B4437" s="20">
        <v>28010683</v>
      </c>
      <c r="C4437" s="20"/>
      <c r="D4437" s="20"/>
      <c r="E4437" s="17" t="s">
        <v>15207</v>
      </c>
      <c r="F4437" s="21" t="s">
        <v>7064</v>
      </c>
      <c r="G4437" s="21" t="s">
        <v>205</v>
      </c>
      <c r="H4437" s="21" t="s">
        <v>206</v>
      </c>
      <c r="I4437" s="20">
        <v>31508112050</v>
      </c>
      <c r="J4437" s="20" t="s">
        <v>33507</v>
      </c>
      <c r="K4437" s="24">
        <v>42474</v>
      </c>
      <c r="L4437" s="19">
        <v>0</v>
      </c>
      <c r="M4437" s="28">
        <v>899.95</v>
      </c>
      <c r="N4437" s="24"/>
    </row>
    <row r="4438" spans="1:14" hidden="1" x14ac:dyDescent="0.25">
      <c r="B4438" s="20">
        <v>28010685</v>
      </c>
      <c r="C4438" s="20"/>
      <c r="D4438" s="20"/>
      <c r="E4438" s="17" t="s">
        <v>15208</v>
      </c>
      <c r="F4438" s="21" t="s">
        <v>7064</v>
      </c>
      <c r="G4438" s="21" t="s">
        <v>205</v>
      </c>
      <c r="H4438" s="21" t="s">
        <v>206</v>
      </c>
      <c r="I4438" s="20">
        <v>31508112054</v>
      </c>
      <c r="J4438" s="20" t="s">
        <v>33508</v>
      </c>
      <c r="K4438" s="24">
        <v>42474</v>
      </c>
      <c r="L4438" s="19">
        <v>0</v>
      </c>
      <c r="M4438" s="28">
        <v>899.95</v>
      </c>
      <c r="N4438" s="24"/>
    </row>
    <row r="4439" spans="1:14" hidden="1" x14ac:dyDescent="0.25">
      <c r="B4439" s="20">
        <v>28010931</v>
      </c>
      <c r="C4439" s="20"/>
      <c r="D4439" s="20"/>
      <c r="E4439" s="17" t="s">
        <v>15090</v>
      </c>
      <c r="F4439" s="21" t="s">
        <v>7064</v>
      </c>
      <c r="G4439" s="21" t="s">
        <v>205</v>
      </c>
      <c r="H4439" s="21" t="s">
        <v>206</v>
      </c>
      <c r="I4439" s="20">
        <v>31510151248</v>
      </c>
      <c r="J4439" s="20" t="s">
        <v>33509</v>
      </c>
      <c r="K4439" s="24">
        <v>43617</v>
      </c>
      <c r="L4439" s="19">
        <v>0</v>
      </c>
      <c r="M4439" s="28">
        <v>899.95</v>
      </c>
      <c r="N4439" s="24"/>
    </row>
    <row r="4440" spans="1:14" hidden="1" x14ac:dyDescent="0.25">
      <c r="B4440" s="20">
        <v>28010932</v>
      </c>
      <c r="C4440" s="20"/>
      <c r="D4440" s="20"/>
      <c r="E4440" s="17" t="s">
        <v>15091</v>
      </c>
      <c r="F4440" s="21" t="s">
        <v>7064</v>
      </c>
      <c r="G4440" s="21" t="s">
        <v>205</v>
      </c>
      <c r="H4440" s="21" t="s">
        <v>206</v>
      </c>
      <c r="I4440" s="20">
        <v>31510151250</v>
      </c>
      <c r="J4440" s="20" t="s">
        <v>33510</v>
      </c>
      <c r="K4440" s="24">
        <v>43617</v>
      </c>
      <c r="L4440" s="19">
        <v>0</v>
      </c>
      <c r="M4440" s="28">
        <v>899.95</v>
      </c>
      <c r="N4440" s="24"/>
    </row>
    <row r="4441" spans="1:14" hidden="1" x14ac:dyDescent="0.25">
      <c r="B4441" s="20">
        <v>28010933</v>
      </c>
      <c r="C4441" s="20"/>
      <c r="D4441" s="20"/>
      <c r="E4441" s="17" t="s">
        <v>15092</v>
      </c>
      <c r="F4441" s="21" t="s">
        <v>7064</v>
      </c>
      <c r="G4441" s="21" t="s">
        <v>205</v>
      </c>
      <c r="H4441" s="21" t="s">
        <v>206</v>
      </c>
      <c r="I4441" s="20">
        <v>31510151252</v>
      </c>
      <c r="J4441" s="20" t="s">
        <v>33511</v>
      </c>
      <c r="K4441" s="24">
        <v>43617</v>
      </c>
      <c r="L4441" s="19">
        <v>0</v>
      </c>
      <c r="M4441" s="28">
        <v>899.95</v>
      </c>
      <c r="N4441" s="24"/>
    </row>
    <row r="4442" spans="1:14" hidden="1" x14ac:dyDescent="0.25">
      <c r="B4442" s="20">
        <v>28010934</v>
      </c>
      <c r="C4442" s="20"/>
      <c r="D4442" s="20"/>
      <c r="E4442" s="17" t="s">
        <v>15093</v>
      </c>
      <c r="F4442" s="21" t="s">
        <v>7064</v>
      </c>
      <c r="G4442" s="21" t="s">
        <v>205</v>
      </c>
      <c r="H4442" s="21" t="s">
        <v>206</v>
      </c>
      <c r="I4442" s="20">
        <v>31510151254</v>
      </c>
      <c r="J4442" s="20" t="s">
        <v>33512</v>
      </c>
      <c r="K4442" s="24">
        <v>43617</v>
      </c>
      <c r="L4442" s="19">
        <v>0</v>
      </c>
      <c r="M4442" s="28">
        <v>899.95</v>
      </c>
      <c r="N4442" s="24"/>
    </row>
    <row r="4443" spans="1:14" hidden="1" x14ac:dyDescent="0.25">
      <c r="B4443" s="20">
        <v>28010935</v>
      </c>
      <c r="C4443" s="20"/>
      <c r="D4443" s="20"/>
      <c r="E4443" s="17" t="s">
        <v>15094</v>
      </c>
      <c r="F4443" s="21" t="s">
        <v>7064</v>
      </c>
      <c r="G4443" s="21" t="s">
        <v>205</v>
      </c>
      <c r="H4443" s="21" t="s">
        <v>206</v>
      </c>
      <c r="I4443" s="20">
        <v>31510151256</v>
      </c>
      <c r="J4443" s="20" t="s">
        <v>33513</v>
      </c>
      <c r="K4443" s="24">
        <v>43617</v>
      </c>
      <c r="L4443" s="19">
        <v>0</v>
      </c>
      <c r="M4443" s="28">
        <v>899.95</v>
      </c>
      <c r="N4443" s="24"/>
    </row>
    <row r="4444" spans="1:14" hidden="1" x14ac:dyDescent="0.25">
      <c r="B4444" s="20">
        <v>28010936</v>
      </c>
      <c r="C4444" s="20"/>
      <c r="D4444" s="20"/>
      <c r="E4444" s="17" t="s">
        <v>15095</v>
      </c>
      <c r="F4444" s="21" t="s">
        <v>7064</v>
      </c>
      <c r="G4444" s="21" t="s">
        <v>205</v>
      </c>
      <c r="H4444" s="21" t="s">
        <v>206</v>
      </c>
      <c r="I4444" s="20">
        <v>31510151258</v>
      </c>
      <c r="J4444" s="20" t="s">
        <v>33514</v>
      </c>
      <c r="K4444" s="24">
        <v>43617</v>
      </c>
      <c r="L4444" s="19">
        <v>0</v>
      </c>
      <c r="M4444" s="28">
        <v>899.95</v>
      </c>
      <c r="N4444" s="24"/>
    </row>
    <row r="4445" spans="1:14" hidden="1" x14ac:dyDescent="0.25">
      <c r="B4445" s="20">
        <v>28010937</v>
      </c>
      <c r="C4445" s="20"/>
      <c r="D4445" s="20"/>
      <c r="E4445" s="17" t="s">
        <v>15096</v>
      </c>
      <c r="F4445" s="21" t="s">
        <v>7064</v>
      </c>
      <c r="G4445" s="21" t="s">
        <v>205</v>
      </c>
      <c r="H4445" s="21" t="s">
        <v>206</v>
      </c>
      <c r="I4445" s="20">
        <v>31510151260</v>
      </c>
      <c r="J4445" s="20" t="s">
        <v>33515</v>
      </c>
      <c r="K4445" s="24">
        <v>43617</v>
      </c>
      <c r="L4445" s="19">
        <v>0</v>
      </c>
      <c r="M4445" s="28">
        <v>899.95</v>
      </c>
      <c r="N4445" s="24"/>
    </row>
    <row r="4446" spans="1:14" hidden="1" x14ac:dyDescent="0.25">
      <c r="B4446" s="20">
        <v>28010927</v>
      </c>
      <c r="C4446" s="20"/>
      <c r="D4446" s="20"/>
      <c r="E4446" s="17" t="s">
        <v>14738</v>
      </c>
      <c r="F4446" s="21" t="s">
        <v>7064</v>
      </c>
      <c r="G4446" s="21" t="s">
        <v>205</v>
      </c>
      <c r="H4446" s="21" t="s">
        <v>206</v>
      </c>
      <c r="I4446" s="20">
        <v>31545151254</v>
      </c>
      <c r="J4446" s="20" t="s">
        <v>33516</v>
      </c>
      <c r="K4446" s="24">
        <v>42975</v>
      </c>
      <c r="L4446" s="19">
        <v>0</v>
      </c>
      <c r="M4446" s="28">
        <v>1499.95</v>
      </c>
      <c r="N4446" s="24"/>
    </row>
    <row r="4447" spans="1:14" hidden="1" x14ac:dyDescent="0.25">
      <c r="B4447" s="20">
        <v>28010952</v>
      </c>
      <c r="C4447" s="20"/>
      <c r="D4447" s="20"/>
      <c r="E4447" s="17" t="s">
        <v>14901</v>
      </c>
      <c r="F4447" s="21" t="s">
        <v>7064</v>
      </c>
      <c r="G4447" s="21" t="s">
        <v>205</v>
      </c>
      <c r="H4447" s="21" t="s">
        <v>206</v>
      </c>
      <c r="I4447" s="20">
        <v>31550161346</v>
      </c>
      <c r="J4447" s="20" t="s">
        <v>33517</v>
      </c>
      <c r="K4447" s="24">
        <v>43770</v>
      </c>
      <c r="L4447" s="19">
        <v>0</v>
      </c>
      <c r="M4447" s="28">
        <v>1349.95</v>
      </c>
      <c r="N4447" s="24"/>
    </row>
    <row r="4448" spans="1:14" hidden="1" x14ac:dyDescent="0.25">
      <c r="B4448" s="20">
        <v>28010953</v>
      </c>
      <c r="C4448" s="20"/>
      <c r="D4448" s="20"/>
      <c r="E4448" s="17" t="s">
        <v>14902</v>
      </c>
      <c r="F4448" s="21" t="s">
        <v>7064</v>
      </c>
      <c r="G4448" s="21" t="s">
        <v>205</v>
      </c>
      <c r="H4448" s="21" t="s">
        <v>206</v>
      </c>
      <c r="I4448" s="20">
        <v>31550161348</v>
      </c>
      <c r="J4448" s="20" t="s">
        <v>33518</v>
      </c>
      <c r="K4448" s="24">
        <v>43770</v>
      </c>
      <c r="L4448" s="19">
        <v>0</v>
      </c>
      <c r="M4448" s="28">
        <v>1349.95</v>
      </c>
      <c r="N4448" s="24"/>
    </row>
    <row r="4449" spans="2:14" hidden="1" x14ac:dyDescent="0.25">
      <c r="B4449" s="20">
        <v>28010954</v>
      </c>
      <c r="C4449" s="20"/>
      <c r="D4449" s="20"/>
      <c r="E4449" s="17" t="s">
        <v>14903</v>
      </c>
      <c r="F4449" s="21" t="s">
        <v>7064</v>
      </c>
      <c r="G4449" s="21" t="s">
        <v>205</v>
      </c>
      <c r="H4449" s="21" t="s">
        <v>206</v>
      </c>
      <c r="I4449" s="20">
        <v>31550161350</v>
      </c>
      <c r="J4449" s="20" t="s">
        <v>33519</v>
      </c>
      <c r="K4449" s="24">
        <v>43770</v>
      </c>
      <c r="L4449" s="19">
        <v>0</v>
      </c>
      <c r="M4449" s="28">
        <v>1349.95</v>
      </c>
      <c r="N4449" s="24"/>
    </row>
    <row r="4450" spans="2:14" hidden="1" x14ac:dyDescent="0.25">
      <c r="B4450" s="20">
        <v>28010955</v>
      </c>
      <c r="C4450" s="20"/>
      <c r="D4450" s="20"/>
      <c r="E4450" s="17" t="s">
        <v>14904</v>
      </c>
      <c r="F4450" s="21" t="s">
        <v>7064</v>
      </c>
      <c r="G4450" s="21" t="s">
        <v>205</v>
      </c>
      <c r="H4450" s="21" t="s">
        <v>206</v>
      </c>
      <c r="I4450" s="20">
        <v>31550161352</v>
      </c>
      <c r="J4450" s="20" t="s">
        <v>33520</v>
      </c>
      <c r="K4450" s="24">
        <v>43770</v>
      </c>
      <c r="L4450" s="19">
        <v>0</v>
      </c>
      <c r="M4450" s="28">
        <v>1349.95</v>
      </c>
      <c r="N4450" s="24"/>
    </row>
    <row r="4451" spans="2:14" hidden="1" x14ac:dyDescent="0.25">
      <c r="B4451" s="20">
        <v>28010956</v>
      </c>
      <c r="C4451" s="20"/>
      <c r="D4451" s="20"/>
      <c r="E4451" s="17" t="s">
        <v>14905</v>
      </c>
      <c r="F4451" s="21" t="s">
        <v>7064</v>
      </c>
      <c r="G4451" s="21" t="s">
        <v>205</v>
      </c>
      <c r="H4451" s="21" t="s">
        <v>206</v>
      </c>
      <c r="I4451" s="20">
        <v>31550161354</v>
      </c>
      <c r="J4451" s="20" t="s">
        <v>33521</v>
      </c>
      <c r="K4451" s="24">
        <v>43770</v>
      </c>
      <c r="L4451" s="19">
        <v>0</v>
      </c>
      <c r="M4451" s="28">
        <v>1349.95</v>
      </c>
      <c r="N4451" s="24"/>
    </row>
    <row r="4452" spans="2:14" hidden="1" x14ac:dyDescent="0.25">
      <c r="B4452" s="20">
        <v>28010957</v>
      </c>
      <c r="C4452" s="20"/>
      <c r="D4452" s="20"/>
      <c r="E4452" s="17" t="s">
        <v>14906</v>
      </c>
      <c r="F4452" s="21" t="s">
        <v>7064</v>
      </c>
      <c r="G4452" s="21" t="s">
        <v>205</v>
      </c>
      <c r="H4452" s="21" t="s">
        <v>206</v>
      </c>
      <c r="I4452" s="20">
        <v>31550161356</v>
      </c>
      <c r="J4452" s="20" t="s">
        <v>33522</v>
      </c>
      <c r="K4452" s="24">
        <v>43770</v>
      </c>
      <c r="L4452" s="19">
        <v>0</v>
      </c>
      <c r="M4452" s="28">
        <v>1349.95</v>
      </c>
      <c r="N4452" s="24"/>
    </row>
    <row r="4453" spans="2:14" hidden="1" x14ac:dyDescent="0.25">
      <c r="B4453" s="20">
        <v>28010958</v>
      </c>
      <c r="C4453" s="20"/>
      <c r="D4453" s="20"/>
      <c r="E4453" s="17" t="s">
        <v>14907</v>
      </c>
      <c r="F4453" s="21" t="s">
        <v>7064</v>
      </c>
      <c r="G4453" s="21" t="s">
        <v>205</v>
      </c>
      <c r="H4453" s="21" t="s">
        <v>206</v>
      </c>
      <c r="I4453" s="20">
        <v>31550161358</v>
      </c>
      <c r="J4453" s="20" t="s">
        <v>33523</v>
      </c>
      <c r="K4453" s="24">
        <v>43770</v>
      </c>
      <c r="L4453" s="19">
        <v>0</v>
      </c>
      <c r="M4453" s="28">
        <v>1349.95</v>
      </c>
      <c r="N4453" s="24"/>
    </row>
    <row r="4454" spans="2:14" hidden="1" x14ac:dyDescent="0.25">
      <c r="B4454" s="20">
        <v>28010959</v>
      </c>
      <c r="C4454" s="20"/>
      <c r="D4454" s="20"/>
      <c r="E4454" s="17" t="s">
        <v>14908</v>
      </c>
      <c r="F4454" s="21" t="s">
        <v>7064</v>
      </c>
      <c r="G4454" s="21" t="s">
        <v>205</v>
      </c>
      <c r="H4454" s="21" t="s">
        <v>206</v>
      </c>
      <c r="I4454" s="20">
        <v>31553161360</v>
      </c>
      <c r="J4454" s="20" t="s">
        <v>33524</v>
      </c>
      <c r="K4454" s="24">
        <v>43770</v>
      </c>
      <c r="L4454" s="19">
        <v>0</v>
      </c>
      <c r="M4454" s="28">
        <v>1349.95</v>
      </c>
      <c r="N4454" s="24"/>
    </row>
    <row r="4455" spans="2:14" hidden="1" x14ac:dyDescent="0.25">
      <c r="B4455" s="20">
        <v>28010960</v>
      </c>
      <c r="C4455" s="20"/>
      <c r="D4455" s="20"/>
      <c r="E4455" s="17" t="s">
        <v>14909</v>
      </c>
      <c r="F4455" s="21" t="s">
        <v>7064</v>
      </c>
      <c r="G4455" s="21" t="s">
        <v>205</v>
      </c>
      <c r="H4455" s="21" t="s">
        <v>206</v>
      </c>
      <c r="I4455" s="20">
        <v>31553161362</v>
      </c>
      <c r="J4455" s="20" t="s">
        <v>33525</v>
      </c>
      <c r="K4455" s="24">
        <v>43770</v>
      </c>
      <c r="L4455" s="19">
        <v>0</v>
      </c>
      <c r="M4455" s="28">
        <v>1349.95</v>
      </c>
      <c r="N4455" s="24"/>
    </row>
    <row r="4456" spans="2:14" hidden="1" x14ac:dyDescent="0.25">
      <c r="B4456" s="20">
        <v>28010961</v>
      </c>
      <c r="C4456" s="20"/>
      <c r="D4456" s="20"/>
      <c r="E4456" s="17" t="s">
        <v>14910</v>
      </c>
      <c r="F4456" s="21" t="s">
        <v>7064</v>
      </c>
      <c r="G4456" s="21" t="s">
        <v>205</v>
      </c>
      <c r="H4456" s="21" t="s">
        <v>206</v>
      </c>
      <c r="I4456" s="20">
        <v>31553161364</v>
      </c>
      <c r="J4456" s="20" t="s">
        <v>33526</v>
      </c>
      <c r="K4456" s="24">
        <v>43770</v>
      </c>
      <c r="L4456" s="19">
        <v>0</v>
      </c>
      <c r="M4456" s="28">
        <v>1349.95</v>
      </c>
      <c r="N4456" s="24"/>
    </row>
    <row r="4457" spans="2:14" hidden="1" x14ac:dyDescent="0.25">
      <c r="B4457" s="20">
        <v>28010924</v>
      </c>
      <c r="C4457" s="20"/>
      <c r="D4457" s="20"/>
      <c r="E4457" s="17" t="s">
        <v>14735</v>
      </c>
      <c r="F4457" s="21" t="s">
        <v>7064</v>
      </c>
      <c r="G4457" s="21" t="s">
        <v>205</v>
      </c>
      <c r="H4457" s="21" t="s">
        <v>206</v>
      </c>
      <c r="I4457" s="20">
        <v>31565151248</v>
      </c>
      <c r="J4457" s="20" t="s">
        <v>33539</v>
      </c>
      <c r="K4457" s="24">
        <v>42975</v>
      </c>
      <c r="L4457" s="19">
        <v>0</v>
      </c>
      <c r="M4457" s="28">
        <v>1499.95</v>
      </c>
      <c r="N4457" s="24"/>
    </row>
    <row r="4458" spans="2:14" hidden="1" x14ac:dyDescent="0.25">
      <c r="B4458" s="20">
        <v>28010925</v>
      </c>
      <c r="C4458" s="20"/>
      <c r="D4458" s="20"/>
      <c r="E4458" s="17" t="s">
        <v>14736</v>
      </c>
      <c r="F4458" s="21" t="s">
        <v>7064</v>
      </c>
      <c r="G4458" s="21" t="s">
        <v>205</v>
      </c>
      <c r="H4458" s="21" t="s">
        <v>206</v>
      </c>
      <c r="I4458" s="20">
        <v>31565151250</v>
      </c>
      <c r="J4458" s="20" t="s">
        <v>33540</v>
      </c>
      <c r="K4458" s="24">
        <v>42975</v>
      </c>
      <c r="L4458" s="19">
        <v>0</v>
      </c>
      <c r="M4458" s="28">
        <v>1499.95</v>
      </c>
      <c r="N4458" s="24"/>
    </row>
    <row r="4459" spans="2:14" hidden="1" x14ac:dyDescent="0.25">
      <c r="B4459" s="20">
        <v>28010926</v>
      </c>
      <c r="C4459" s="20"/>
      <c r="D4459" s="20"/>
      <c r="E4459" s="17" t="s">
        <v>14737</v>
      </c>
      <c r="F4459" s="21" t="s">
        <v>7064</v>
      </c>
      <c r="G4459" s="21" t="s">
        <v>205</v>
      </c>
      <c r="H4459" s="21" t="s">
        <v>206</v>
      </c>
      <c r="I4459" s="20">
        <v>31565151252</v>
      </c>
      <c r="J4459" s="20" t="s">
        <v>33541</v>
      </c>
      <c r="K4459" s="24">
        <v>42975</v>
      </c>
      <c r="L4459" s="19">
        <v>0</v>
      </c>
      <c r="M4459" s="28">
        <v>1499.95</v>
      </c>
      <c r="N4459" s="24"/>
    </row>
    <row r="4460" spans="2:14" hidden="1" x14ac:dyDescent="0.25">
      <c r="B4460" s="20">
        <v>28010928</v>
      </c>
      <c r="C4460" s="20"/>
      <c r="D4460" s="20"/>
      <c r="E4460" s="17" t="s">
        <v>14739</v>
      </c>
      <c r="F4460" s="21" t="s">
        <v>7064</v>
      </c>
      <c r="G4460" s="21" t="s">
        <v>205</v>
      </c>
      <c r="H4460" s="21" t="s">
        <v>206</v>
      </c>
      <c r="I4460" s="20">
        <v>31565151256</v>
      </c>
      <c r="J4460" s="20" t="s">
        <v>33542</v>
      </c>
      <c r="K4460" s="24">
        <v>42975</v>
      </c>
      <c r="L4460" s="19">
        <v>0</v>
      </c>
      <c r="M4460" s="28">
        <v>1499.95</v>
      </c>
      <c r="N4460" s="24"/>
    </row>
    <row r="4461" spans="2:14" hidden="1" x14ac:dyDescent="0.25">
      <c r="B4461" s="20">
        <v>28010929</v>
      </c>
      <c r="C4461" s="20"/>
      <c r="D4461" s="20"/>
      <c r="E4461" s="17" t="s">
        <v>14740</v>
      </c>
      <c r="F4461" s="21" t="s">
        <v>7064</v>
      </c>
      <c r="G4461" s="21" t="s">
        <v>205</v>
      </c>
      <c r="H4461" s="21" t="s">
        <v>206</v>
      </c>
      <c r="I4461" s="20">
        <v>31565151258</v>
      </c>
      <c r="J4461" s="20" t="s">
        <v>33543</v>
      </c>
      <c r="K4461" s="24">
        <v>42975</v>
      </c>
      <c r="L4461" s="19">
        <v>0</v>
      </c>
      <c r="M4461" s="28">
        <v>1499.95</v>
      </c>
      <c r="N4461" s="24"/>
    </row>
    <row r="4462" spans="2:14" hidden="1" x14ac:dyDescent="0.25">
      <c r="B4462" s="20">
        <v>28010930</v>
      </c>
      <c r="C4462" s="20"/>
      <c r="D4462" s="20"/>
      <c r="E4462" s="17" t="s">
        <v>14741</v>
      </c>
      <c r="F4462" s="21" t="s">
        <v>7064</v>
      </c>
      <c r="G4462" s="21" t="s">
        <v>205</v>
      </c>
      <c r="H4462" s="21" t="s">
        <v>206</v>
      </c>
      <c r="I4462" s="20">
        <v>31565151260</v>
      </c>
      <c r="J4462" s="20" t="s">
        <v>33544</v>
      </c>
      <c r="K4462" s="24">
        <v>42975</v>
      </c>
      <c r="L4462" s="19">
        <v>0</v>
      </c>
      <c r="M4462" s="28">
        <v>1499.95</v>
      </c>
      <c r="N4462" s="24"/>
    </row>
    <row r="4463" spans="2:14" hidden="1" x14ac:dyDescent="0.25">
      <c r="B4463" s="20">
        <v>28020429</v>
      </c>
      <c r="C4463" s="20"/>
      <c r="D4463" s="20"/>
      <c r="E4463" s="17" t="s">
        <v>15161</v>
      </c>
      <c r="F4463" s="21" t="s">
        <v>7064</v>
      </c>
      <c r="G4463" s="21" t="s">
        <v>205</v>
      </c>
      <c r="H4463" s="21" t="s">
        <v>206</v>
      </c>
      <c r="I4463" s="20">
        <v>31610151248</v>
      </c>
      <c r="J4463" s="20" t="s">
        <v>33545</v>
      </c>
      <c r="K4463" s="24">
        <v>43617</v>
      </c>
      <c r="L4463" s="19">
        <v>0</v>
      </c>
      <c r="M4463" s="28">
        <v>899.95</v>
      </c>
      <c r="N4463" s="24"/>
    </row>
    <row r="4464" spans="2:14" hidden="1" x14ac:dyDescent="0.25">
      <c r="B4464" s="20">
        <v>28020430</v>
      </c>
      <c r="C4464" s="20"/>
      <c r="D4464" s="20"/>
      <c r="E4464" s="17" t="s">
        <v>15162</v>
      </c>
      <c r="F4464" s="21" t="s">
        <v>7064</v>
      </c>
      <c r="G4464" s="21" t="s">
        <v>205</v>
      </c>
      <c r="H4464" s="21" t="s">
        <v>206</v>
      </c>
      <c r="I4464" s="20">
        <v>31610151250</v>
      </c>
      <c r="J4464" s="20" t="s">
        <v>33546</v>
      </c>
      <c r="K4464" s="24">
        <v>43617</v>
      </c>
      <c r="L4464" s="19">
        <v>0</v>
      </c>
      <c r="M4464" s="28">
        <v>899.95</v>
      </c>
      <c r="N4464" s="24"/>
    </row>
    <row r="4465" spans="2:14" hidden="1" x14ac:dyDescent="0.25">
      <c r="B4465" s="20">
        <v>28020431</v>
      </c>
      <c r="C4465" s="20"/>
      <c r="D4465" s="20"/>
      <c r="E4465" s="17" t="s">
        <v>15163</v>
      </c>
      <c r="F4465" s="21" t="s">
        <v>7064</v>
      </c>
      <c r="G4465" s="21" t="s">
        <v>205</v>
      </c>
      <c r="H4465" s="21" t="s">
        <v>206</v>
      </c>
      <c r="I4465" s="20">
        <v>31610151252</v>
      </c>
      <c r="J4465" s="20" t="s">
        <v>33547</v>
      </c>
      <c r="K4465" s="24">
        <v>43617</v>
      </c>
      <c r="L4465" s="19">
        <v>0</v>
      </c>
      <c r="M4465" s="28">
        <v>899.95</v>
      </c>
      <c r="N4465" s="24"/>
    </row>
    <row r="4466" spans="2:14" hidden="1" x14ac:dyDescent="0.25">
      <c r="B4466" s="20">
        <v>28020432</v>
      </c>
      <c r="C4466" s="20"/>
      <c r="D4466" s="20"/>
      <c r="E4466" s="17" t="s">
        <v>15164</v>
      </c>
      <c r="F4466" s="21" t="s">
        <v>7064</v>
      </c>
      <c r="G4466" s="21" t="s">
        <v>205</v>
      </c>
      <c r="H4466" s="21" t="s">
        <v>206</v>
      </c>
      <c r="I4466" s="20">
        <v>31610151254</v>
      </c>
      <c r="J4466" s="20" t="s">
        <v>33548</v>
      </c>
      <c r="K4466" s="24">
        <v>43617</v>
      </c>
      <c r="L4466" s="19">
        <v>0</v>
      </c>
      <c r="M4466" s="28">
        <v>899.95</v>
      </c>
      <c r="N4466" s="24"/>
    </row>
    <row r="4467" spans="2:14" hidden="1" x14ac:dyDescent="0.25">
      <c r="B4467" s="20">
        <v>28020433</v>
      </c>
      <c r="C4467" s="20"/>
      <c r="D4467" s="20"/>
      <c r="E4467" s="17" t="s">
        <v>15165</v>
      </c>
      <c r="F4467" s="21" t="s">
        <v>7064</v>
      </c>
      <c r="G4467" s="21" t="s">
        <v>205</v>
      </c>
      <c r="H4467" s="21" t="s">
        <v>206</v>
      </c>
      <c r="I4467" s="20">
        <v>31610151256</v>
      </c>
      <c r="J4467" s="20" t="s">
        <v>33549</v>
      </c>
      <c r="K4467" s="24">
        <v>43617</v>
      </c>
      <c r="L4467" s="19">
        <v>0</v>
      </c>
      <c r="M4467" s="28">
        <v>899.95</v>
      </c>
      <c r="N4467" s="24"/>
    </row>
    <row r="4468" spans="2:14" hidden="1" x14ac:dyDescent="0.25">
      <c r="B4468" s="20">
        <v>28020434</v>
      </c>
      <c r="C4468" s="20"/>
      <c r="D4468" s="20"/>
      <c r="E4468" s="17" t="s">
        <v>15166</v>
      </c>
      <c r="F4468" s="21" t="s">
        <v>7064</v>
      </c>
      <c r="G4468" s="21" t="s">
        <v>205</v>
      </c>
      <c r="H4468" s="21" t="s">
        <v>206</v>
      </c>
      <c r="I4468" s="20">
        <v>31610151258</v>
      </c>
      <c r="J4468" s="20" t="s">
        <v>33550</v>
      </c>
      <c r="K4468" s="24">
        <v>43617</v>
      </c>
      <c r="L4468" s="19">
        <v>0</v>
      </c>
      <c r="M4468" s="28">
        <v>899.95</v>
      </c>
      <c r="N4468" s="24"/>
    </row>
    <row r="4469" spans="2:14" hidden="1" x14ac:dyDescent="0.25">
      <c r="B4469" s="20">
        <v>28020385</v>
      </c>
      <c r="C4469" s="20"/>
      <c r="D4469" s="20"/>
      <c r="E4469" s="17" t="s">
        <v>14937</v>
      </c>
      <c r="F4469" s="21" t="s">
        <v>7064</v>
      </c>
      <c r="G4469" s="21" t="s">
        <v>205</v>
      </c>
      <c r="H4469" s="21" t="s">
        <v>206</v>
      </c>
      <c r="I4469" s="20">
        <v>31650141048</v>
      </c>
      <c r="J4469" s="20" t="s">
        <v>33551</v>
      </c>
      <c r="K4469" s="24">
        <v>42513</v>
      </c>
      <c r="L4469" s="19">
        <v>0</v>
      </c>
      <c r="M4469" s="28">
        <v>1099.95</v>
      </c>
      <c r="N4469" s="24"/>
    </row>
    <row r="4470" spans="2:14" hidden="1" x14ac:dyDescent="0.25">
      <c r="B4470" s="20">
        <v>28020386</v>
      </c>
      <c r="C4470" s="20"/>
      <c r="D4470" s="20"/>
      <c r="E4470" s="17" t="s">
        <v>14938</v>
      </c>
      <c r="F4470" s="21" t="s">
        <v>7064</v>
      </c>
      <c r="G4470" s="21" t="s">
        <v>205</v>
      </c>
      <c r="H4470" s="21" t="s">
        <v>206</v>
      </c>
      <c r="I4470" s="20">
        <v>31650141050</v>
      </c>
      <c r="J4470" s="20" t="s">
        <v>33552</v>
      </c>
      <c r="K4470" s="24">
        <v>42513</v>
      </c>
      <c r="L4470" s="19">
        <v>0</v>
      </c>
      <c r="M4470" s="28">
        <v>1099.95</v>
      </c>
      <c r="N4470" s="24"/>
    </row>
    <row r="4471" spans="2:14" hidden="1" x14ac:dyDescent="0.25">
      <c r="B4471" s="20">
        <v>28020387</v>
      </c>
      <c r="C4471" s="20"/>
      <c r="D4471" s="20"/>
      <c r="E4471" s="17" t="s">
        <v>14939</v>
      </c>
      <c r="F4471" s="21" t="s">
        <v>7064</v>
      </c>
      <c r="G4471" s="21" t="s">
        <v>205</v>
      </c>
      <c r="H4471" s="21" t="s">
        <v>206</v>
      </c>
      <c r="I4471" s="20">
        <v>31650141052</v>
      </c>
      <c r="J4471" s="20" t="s">
        <v>33553</v>
      </c>
      <c r="K4471" s="24">
        <v>42513</v>
      </c>
      <c r="L4471" s="19">
        <v>0</v>
      </c>
      <c r="M4471" s="28">
        <v>1099.95</v>
      </c>
      <c r="N4471" s="24"/>
    </row>
    <row r="4472" spans="2:14" hidden="1" x14ac:dyDescent="0.25">
      <c r="B4472" s="20">
        <v>28020388</v>
      </c>
      <c r="C4472" s="20"/>
      <c r="D4472" s="20"/>
      <c r="E4472" s="17" t="s">
        <v>14940</v>
      </c>
      <c r="F4472" s="21" t="s">
        <v>7064</v>
      </c>
      <c r="G4472" s="21" t="s">
        <v>205</v>
      </c>
      <c r="H4472" s="21" t="s">
        <v>206</v>
      </c>
      <c r="I4472" s="20">
        <v>31650141054</v>
      </c>
      <c r="J4472" s="20" t="s">
        <v>33554</v>
      </c>
      <c r="K4472" s="24">
        <v>42513</v>
      </c>
      <c r="L4472" s="19">
        <v>0</v>
      </c>
      <c r="M4472" s="28">
        <v>1099.95</v>
      </c>
      <c r="N4472" s="24"/>
    </row>
    <row r="4473" spans="2:14" hidden="1" x14ac:dyDescent="0.25">
      <c r="B4473" s="20">
        <v>28020389</v>
      </c>
      <c r="C4473" s="20"/>
      <c r="D4473" s="20"/>
      <c r="E4473" s="17" t="s">
        <v>14941</v>
      </c>
      <c r="F4473" s="21" t="s">
        <v>7064</v>
      </c>
      <c r="G4473" s="21" t="s">
        <v>205</v>
      </c>
      <c r="H4473" s="21" t="s">
        <v>206</v>
      </c>
      <c r="I4473" s="20">
        <v>31650141056</v>
      </c>
      <c r="J4473" s="20" t="s">
        <v>33555</v>
      </c>
      <c r="K4473" s="24">
        <v>42513</v>
      </c>
      <c r="L4473" s="19">
        <v>0</v>
      </c>
      <c r="M4473" s="28">
        <v>1099.95</v>
      </c>
      <c r="N4473" s="24"/>
    </row>
    <row r="4474" spans="2:14" hidden="1" x14ac:dyDescent="0.25">
      <c r="B4474" s="20">
        <v>28020390</v>
      </c>
      <c r="C4474" s="20"/>
      <c r="D4474" s="20"/>
      <c r="E4474" s="17" t="s">
        <v>14942</v>
      </c>
      <c r="F4474" s="21" t="s">
        <v>7064</v>
      </c>
      <c r="G4474" s="21" t="s">
        <v>205</v>
      </c>
      <c r="H4474" s="21" t="s">
        <v>206</v>
      </c>
      <c r="I4474" s="20">
        <v>31650141058</v>
      </c>
      <c r="J4474" s="20" t="s">
        <v>33556</v>
      </c>
      <c r="K4474" s="24">
        <v>42513</v>
      </c>
      <c r="L4474" s="19">
        <v>0</v>
      </c>
      <c r="M4474" s="28">
        <v>1099.95</v>
      </c>
      <c r="N4474" s="24"/>
    </row>
    <row r="4475" spans="2:14" hidden="1" x14ac:dyDescent="0.25">
      <c r="B4475" s="20">
        <v>28020391</v>
      </c>
      <c r="C4475" s="20"/>
      <c r="D4475" s="20"/>
      <c r="E4475" s="17" t="s">
        <v>14943</v>
      </c>
      <c r="F4475" s="21" t="s">
        <v>7064</v>
      </c>
      <c r="G4475" s="21" t="s">
        <v>205</v>
      </c>
      <c r="H4475" s="21" t="s">
        <v>206</v>
      </c>
      <c r="I4475" s="20">
        <v>31650141060</v>
      </c>
      <c r="J4475" s="20" t="s">
        <v>33557</v>
      </c>
      <c r="K4475" s="24">
        <v>42513</v>
      </c>
      <c r="L4475" s="19">
        <v>0</v>
      </c>
      <c r="M4475" s="28">
        <v>1099.95</v>
      </c>
      <c r="N4475" s="24"/>
    </row>
    <row r="4476" spans="2:14" hidden="1" x14ac:dyDescent="0.25">
      <c r="B4476" s="20">
        <v>28020422</v>
      </c>
      <c r="C4476" s="20"/>
      <c r="D4476" s="20"/>
      <c r="E4476" s="17" t="s">
        <v>14763</v>
      </c>
      <c r="F4476" s="21" t="s">
        <v>7064</v>
      </c>
      <c r="G4476" s="21" t="s">
        <v>205</v>
      </c>
      <c r="H4476" s="21" t="s">
        <v>206</v>
      </c>
      <c r="I4476" s="20">
        <v>31665151048</v>
      </c>
      <c r="J4476" s="20" t="s">
        <v>33568</v>
      </c>
      <c r="K4476" s="24">
        <v>43617</v>
      </c>
      <c r="L4476" s="19">
        <v>0</v>
      </c>
      <c r="M4476" s="28">
        <v>1299.95</v>
      </c>
      <c r="N4476" s="24"/>
    </row>
    <row r="4477" spans="2:14" hidden="1" x14ac:dyDescent="0.25">
      <c r="B4477" s="20">
        <v>28020423</v>
      </c>
      <c r="C4477" s="20"/>
      <c r="D4477" s="20"/>
      <c r="E4477" s="17" t="s">
        <v>14764</v>
      </c>
      <c r="F4477" s="21" t="s">
        <v>7064</v>
      </c>
      <c r="G4477" s="21" t="s">
        <v>205</v>
      </c>
      <c r="H4477" s="21" t="s">
        <v>206</v>
      </c>
      <c r="I4477" s="20">
        <v>31665151050</v>
      </c>
      <c r="J4477" s="20" t="s">
        <v>33569</v>
      </c>
      <c r="K4477" s="24">
        <v>43617</v>
      </c>
      <c r="L4477" s="19">
        <v>0</v>
      </c>
      <c r="M4477" s="28">
        <v>1299.95</v>
      </c>
      <c r="N4477" s="24"/>
    </row>
    <row r="4478" spans="2:14" hidden="1" x14ac:dyDescent="0.25">
      <c r="B4478" s="20">
        <v>28020424</v>
      </c>
      <c r="C4478" s="20"/>
      <c r="D4478" s="20"/>
      <c r="E4478" s="17" t="s">
        <v>14765</v>
      </c>
      <c r="F4478" s="21" t="s">
        <v>7064</v>
      </c>
      <c r="G4478" s="21" t="s">
        <v>205</v>
      </c>
      <c r="H4478" s="21" t="s">
        <v>206</v>
      </c>
      <c r="I4478" s="20">
        <v>31665151052</v>
      </c>
      <c r="J4478" s="20" t="s">
        <v>33570</v>
      </c>
      <c r="K4478" s="24">
        <v>43617</v>
      </c>
      <c r="L4478" s="19">
        <v>0</v>
      </c>
      <c r="M4478" s="28">
        <v>1299.95</v>
      </c>
      <c r="N4478" s="24"/>
    </row>
    <row r="4479" spans="2:14" hidden="1" x14ac:dyDescent="0.25">
      <c r="B4479" s="20">
        <v>28020425</v>
      </c>
      <c r="C4479" s="20"/>
      <c r="D4479" s="20"/>
      <c r="E4479" s="17" t="s">
        <v>14766</v>
      </c>
      <c r="F4479" s="21" t="s">
        <v>7064</v>
      </c>
      <c r="G4479" s="21" t="s">
        <v>205</v>
      </c>
      <c r="H4479" s="21" t="s">
        <v>206</v>
      </c>
      <c r="I4479" s="20">
        <v>31665151054</v>
      </c>
      <c r="J4479" s="20" t="s">
        <v>33571</v>
      </c>
      <c r="K4479" s="24">
        <v>43617</v>
      </c>
      <c r="L4479" s="19">
        <v>0</v>
      </c>
      <c r="M4479" s="28">
        <v>1299.95</v>
      </c>
      <c r="N4479" s="24"/>
    </row>
    <row r="4480" spans="2:14" hidden="1" x14ac:dyDescent="0.25">
      <c r="B4480" s="20">
        <v>28020426</v>
      </c>
      <c r="C4480" s="20"/>
      <c r="D4480" s="20"/>
      <c r="E4480" s="17" t="s">
        <v>14767</v>
      </c>
      <c r="F4480" s="21" t="s">
        <v>7064</v>
      </c>
      <c r="G4480" s="21" t="s">
        <v>205</v>
      </c>
      <c r="H4480" s="21" t="s">
        <v>206</v>
      </c>
      <c r="I4480" s="20">
        <v>31665151056</v>
      </c>
      <c r="J4480" s="20" t="s">
        <v>33572</v>
      </c>
      <c r="K4480" s="24">
        <v>43617</v>
      </c>
      <c r="L4480" s="19">
        <v>0</v>
      </c>
      <c r="M4480" s="28">
        <v>1299.95</v>
      </c>
      <c r="N4480" s="24"/>
    </row>
    <row r="4481" spans="2:14" hidden="1" x14ac:dyDescent="0.25">
      <c r="B4481" s="20">
        <v>28020427</v>
      </c>
      <c r="C4481" s="20"/>
      <c r="D4481" s="20"/>
      <c r="E4481" s="17" t="s">
        <v>14768</v>
      </c>
      <c r="F4481" s="21" t="s">
        <v>7064</v>
      </c>
      <c r="G4481" s="21" t="s">
        <v>205</v>
      </c>
      <c r="H4481" s="21" t="s">
        <v>206</v>
      </c>
      <c r="I4481" s="20">
        <v>31665151058</v>
      </c>
      <c r="J4481" s="20" t="s">
        <v>33573</v>
      </c>
      <c r="K4481" s="24">
        <v>43617</v>
      </c>
      <c r="L4481" s="19">
        <v>0</v>
      </c>
      <c r="M4481" s="28">
        <v>1299.95</v>
      </c>
      <c r="N4481" s="24"/>
    </row>
    <row r="4482" spans="2:14" hidden="1" x14ac:dyDescent="0.25">
      <c r="B4482" s="20">
        <v>28020428</v>
      </c>
      <c r="C4482" s="20"/>
      <c r="D4482" s="20"/>
      <c r="E4482" s="17" t="s">
        <v>14769</v>
      </c>
      <c r="F4482" s="21" t="s">
        <v>7064</v>
      </c>
      <c r="G4482" s="21" t="s">
        <v>205</v>
      </c>
      <c r="H4482" s="21" t="s">
        <v>206</v>
      </c>
      <c r="I4482" s="20">
        <v>31665151060</v>
      </c>
      <c r="J4482" s="20" t="s">
        <v>33574</v>
      </c>
      <c r="K4482" s="24">
        <v>43617</v>
      </c>
      <c r="L4482" s="19">
        <v>0</v>
      </c>
      <c r="M4482" s="28">
        <v>1299.95</v>
      </c>
      <c r="N4482" s="24"/>
    </row>
    <row r="4483" spans="2:14" hidden="1" x14ac:dyDescent="0.25">
      <c r="B4483" s="20">
        <v>28040036</v>
      </c>
      <c r="C4483" s="20"/>
      <c r="D4483" s="20"/>
      <c r="E4483" s="17" t="s">
        <v>14721</v>
      </c>
      <c r="F4483" s="21" t="s">
        <v>7064</v>
      </c>
      <c r="G4483" s="21" t="s">
        <v>205</v>
      </c>
      <c r="H4483" s="21" t="s">
        <v>206</v>
      </c>
      <c r="I4483" s="20">
        <v>31710151238</v>
      </c>
      <c r="J4483" s="20" t="s">
        <v>33575</v>
      </c>
      <c r="K4483" s="24">
        <v>43617</v>
      </c>
      <c r="L4483" s="19">
        <v>0</v>
      </c>
      <c r="M4483" s="28">
        <v>899.95</v>
      </c>
      <c r="N4483" s="24"/>
    </row>
    <row r="4484" spans="2:14" hidden="1" x14ac:dyDescent="0.25">
      <c r="B4484" s="20">
        <v>28040037</v>
      </c>
      <c r="C4484" s="20"/>
      <c r="D4484" s="20"/>
      <c r="E4484" s="17" t="s">
        <v>14722</v>
      </c>
      <c r="F4484" s="21" t="s">
        <v>7064</v>
      </c>
      <c r="G4484" s="21" t="s">
        <v>205</v>
      </c>
      <c r="H4484" s="21" t="s">
        <v>206</v>
      </c>
      <c r="I4484" s="20">
        <v>31710151240</v>
      </c>
      <c r="J4484" s="20" t="s">
        <v>33576</v>
      </c>
      <c r="K4484" s="24">
        <v>43617</v>
      </c>
      <c r="L4484" s="19">
        <v>0</v>
      </c>
      <c r="M4484" s="28">
        <v>899.95</v>
      </c>
      <c r="N4484" s="24"/>
    </row>
    <row r="4485" spans="2:14" hidden="1" x14ac:dyDescent="0.25">
      <c r="B4485" s="20">
        <v>28040038</v>
      </c>
      <c r="C4485" s="20"/>
      <c r="D4485" s="20"/>
      <c r="E4485" s="17" t="s">
        <v>14723</v>
      </c>
      <c r="F4485" s="21" t="s">
        <v>7064</v>
      </c>
      <c r="G4485" s="21" t="s">
        <v>205</v>
      </c>
      <c r="H4485" s="21" t="s">
        <v>206</v>
      </c>
      <c r="I4485" s="20">
        <v>31710151242</v>
      </c>
      <c r="J4485" s="20" t="s">
        <v>33577</v>
      </c>
      <c r="K4485" s="24">
        <v>43617</v>
      </c>
      <c r="L4485" s="19">
        <v>0</v>
      </c>
      <c r="M4485" s="28">
        <v>899.95</v>
      </c>
      <c r="N4485" s="24"/>
    </row>
    <row r="4486" spans="2:14" hidden="1" x14ac:dyDescent="0.25">
      <c r="B4486" s="20">
        <v>28040039</v>
      </c>
      <c r="C4486" s="20"/>
      <c r="D4486" s="20"/>
      <c r="E4486" s="17" t="s">
        <v>14724</v>
      </c>
      <c r="F4486" s="21" t="s">
        <v>7064</v>
      </c>
      <c r="G4486" s="21" t="s">
        <v>205</v>
      </c>
      <c r="H4486" s="21" t="s">
        <v>206</v>
      </c>
      <c r="I4486" s="20">
        <v>31710151244</v>
      </c>
      <c r="J4486" s="20" t="s">
        <v>33578</v>
      </c>
      <c r="K4486" s="24">
        <v>43617</v>
      </c>
      <c r="L4486" s="19">
        <v>0</v>
      </c>
      <c r="M4486" s="28">
        <v>899.95</v>
      </c>
      <c r="N4486" s="24"/>
    </row>
    <row r="4487" spans="2:14" hidden="1" x14ac:dyDescent="0.25">
      <c r="B4487" s="20">
        <v>28040040</v>
      </c>
      <c r="C4487" s="20"/>
      <c r="D4487" s="20"/>
      <c r="E4487" s="17" t="s">
        <v>14725</v>
      </c>
      <c r="F4487" s="21" t="s">
        <v>7064</v>
      </c>
      <c r="G4487" s="21" t="s">
        <v>205</v>
      </c>
      <c r="H4487" s="21" t="s">
        <v>206</v>
      </c>
      <c r="I4487" s="20">
        <v>31710151246</v>
      </c>
      <c r="J4487" s="20" t="s">
        <v>33579</v>
      </c>
      <c r="K4487" s="24">
        <v>43617</v>
      </c>
      <c r="L4487" s="19">
        <v>0</v>
      </c>
      <c r="M4487" s="28">
        <v>899.95</v>
      </c>
      <c r="N4487" s="24"/>
    </row>
    <row r="4488" spans="2:14" hidden="1" x14ac:dyDescent="0.25">
      <c r="B4488" s="20">
        <v>28040041</v>
      </c>
      <c r="C4488" s="20"/>
      <c r="D4488" s="20"/>
      <c r="E4488" s="17" t="s">
        <v>14726</v>
      </c>
      <c r="F4488" s="21" t="s">
        <v>7064</v>
      </c>
      <c r="G4488" s="21" t="s">
        <v>205</v>
      </c>
      <c r="H4488" s="21" t="s">
        <v>206</v>
      </c>
      <c r="I4488" s="20">
        <v>31710151248</v>
      </c>
      <c r="J4488" s="20" t="s">
        <v>33580</v>
      </c>
      <c r="K4488" s="24">
        <v>43617</v>
      </c>
      <c r="L4488" s="19">
        <v>0</v>
      </c>
      <c r="M4488" s="28">
        <v>899.95</v>
      </c>
      <c r="N4488" s="24"/>
    </row>
    <row r="4489" spans="2:14" hidden="1" x14ac:dyDescent="0.25">
      <c r="B4489" s="20">
        <v>28040042</v>
      </c>
      <c r="C4489" s="20"/>
      <c r="D4489" s="20"/>
      <c r="E4489" s="17" t="s">
        <v>14727</v>
      </c>
      <c r="F4489" s="21" t="s">
        <v>7064</v>
      </c>
      <c r="G4489" s="21" t="s">
        <v>205</v>
      </c>
      <c r="H4489" s="21" t="s">
        <v>206</v>
      </c>
      <c r="I4489" s="20">
        <v>31710151250</v>
      </c>
      <c r="J4489" s="20" t="s">
        <v>33581</v>
      </c>
      <c r="K4489" s="24">
        <v>43617</v>
      </c>
      <c r="L4489" s="19">
        <v>0</v>
      </c>
      <c r="M4489" s="28">
        <v>899.95</v>
      </c>
      <c r="N4489" s="24"/>
    </row>
    <row r="4490" spans="2:14" hidden="1" x14ac:dyDescent="0.25">
      <c r="B4490" s="20">
        <v>28030029</v>
      </c>
      <c r="C4490" s="20"/>
      <c r="D4490" s="20"/>
      <c r="E4490" s="17" t="s">
        <v>14707</v>
      </c>
      <c r="F4490" s="21" t="s">
        <v>7064</v>
      </c>
      <c r="G4490" s="21" t="s">
        <v>205</v>
      </c>
      <c r="H4490" s="21" t="s">
        <v>206</v>
      </c>
      <c r="I4490" s="20">
        <v>31810151238</v>
      </c>
      <c r="J4490" s="20" t="s">
        <v>33582</v>
      </c>
      <c r="K4490" s="24">
        <v>43617</v>
      </c>
      <c r="L4490" s="19">
        <v>0</v>
      </c>
      <c r="M4490" s="28">
        <v>899.95</v>
      </c>
      <c r="N4490" s="24"/>
    </row>
    <row r="4491" spans="2:14" hidden="1" x14ac:dyDescent="0.25">
      <c r="B4491" s="20">
        <v>28030030</v>
      </c>
      <c r="C4491" s="20"/>
      <c r="D4491" s="20"/>
      <c r="E4491" s="17" t="s">
        <v>14708</v>
      </c>
      <c r="F4491" s="21" t="s">
        <v>7064</v>
      </c>
      <c r="G4491" s="21" t="s">
        <v>205</v>
      </c>
      <c r="H4491" s="21" t="s">
        <v>206</v>
      </c>
      <c r="I4491" s="20">
        <v>31810151240</v>
      </c>
      <c r="J4491" s="20" t="s">
        <v>33583</v>
      </c>
      <c r="K4491" s="24">
        <v>43617</v>
      </c>
      <c r="L4491" s="19">
        <v>0</v>
      </c>
      <c r="M4491" s="28">
        <v>899.95</v>
      </c>
      <c r="N4491" s="24"/>
    </row>
    <row r="4492" spans="2:14" hidden="1" x14ac:dyDescent="0.25">
      <c r="B4492" s="20">
        <v>28030031</v>
      </c>
      <c r="C4492" s="20"/>
      <c r="D4492" s="20"/>
      <c r="E4492" s="17" t="s">
        <v>14709</v>
      </c>
      <c r="F4492" s="21" t="s">
        <v>7064</v>
      </c>
      <c r="G4492" s="21" t="s">
        <v>205</v>
      </c>
      <c r="H4492" s="21" t="s">
        <v>206</v>
      </c>
      <c r="I4492" s="20">
        <v>31810151242</v>
      </c>
      <c r="J4492" s="20" t="s">
        <v>33584</v>
      </c>
      <c r="K4492" s="24">
        <v>43617</v>
      </c>
      <c r="L4492" s="19">
        <v>0</v>
      </c>
      <c r="M4492" s="28">
        <v>899.95</v>
      </c>
      <c r="N4492" s="24"/>
    </row>
    <row r="4493" spans="2:14" hidden="1" x14ac:dyDescent="0.25">
      <c r="B4493" s="20">
        <v>28030032</v>
      </c>
      <c r="C4493" s="20"/>
      <c r="D4493" s="20"/>
      <c r="E4493" s="17" t="s">
        <v>14710</v>
      </c>
      <c r="F4493" s="21" t="s">
        <v>7064</v>
      </c>
      <c r="G4493" s="21" t="s">
        <v>205</v>
      </c>
      <c r="H4493" s="21" t="s">
        <v>206</v>
      </c>
      <c r="I4493" s="20">
        <v>31810151244</v>
      </c>
      <c r="J4493" s="20" t="s">
        <v>33585</v>
      </c>
      <c r="K4493" s="24">
        <v>43617</v>
      </c>
      <c r="L4493" s="19">
        <v>0</v>
      </c>
      <c r="M4493" s="28">
        <v>899.95</v>
      </c>
      <c r="N4493" s="24"/>
    </row>
    <row r="4494" spans="2:14" hidden="1" x14ac:dyDescent="0.25">
      <c r="B4494" s="20">
        <v>28030033</v>
      </c>
      <c r="C4494" s="20"/>
      <c r="D4494" s="20"/>
      <c r="E4494" s="17" t="s">
        <v>14711</v>
      </c>
      <c r="F4494" s="21" t="s">
        <v>7064</v>
      </c>
      <c r="G4494" s="21" t="s">
        <v>205</v>
      </c>
      <c r="H4494" s="21" t="s">
        <v>206</v>
      </c>
      <c r="I4494" s="20">
        <v>31810151246</v>
      </c>
      <c r="J4494" s="20" t="s">
        <v>33586</v>
      </c>
      <c r="K4494" s="24">
        <v>43617</v>
      </c>
      <c r="L4494" s="19">
        <v>0</v>
      </c>
      <c r="M4494" s="28">
        <v>899.95</v>
      </c>
      <c r="N4494" s="24"/>
    </row>
    <row r="4495" spans="2:14" hidden="1" x14ac:dyDescent="0.25">
      <c r="B4495" s="20">
        <v>28030034</v>
      </c>
      <c r="C4495" s="20"/>
      <c r="D4495" s="20"/>
      <c r="E4495" s="17" t="s">
        <v>14712</v>
      </c>
      <c r="F4495" s="21" t="s">
        <v>7064</v>
      </c>
      <c r="G4495" s="21" t="s">
        <v>205</v>
      </c>
      <c r="H4495" s="21" t="s">
        <v>206</v>
      </c>
      <c r="I4495" s="20">
        <v>31810151248</v>
      </c>
      <c r="J4495" s="20" t="s">
        <v>33587</v>
      </c>
      <c r="K4495" s="24">
        <v>43617</v>
      </c>
      <c r="L4495" s="19">
        <v>0</v>
      </c>
      <c r="M4495" s="28">
        <v>899.95</v>
      </c>
      <c r="N4495" s="24"/>
    </row>
    <row r="4496" spans="2:14" hidden="1" x14ac:dyDescent="0.25">
      <c r="B4496" s="20">
        <v>28030035</v>
      </c>
      <c r="C4496" s="20"/>
      <c r="D4496" s="20"/>
      <c r="E4496" s="17" t="s">
        <v>14713</v>
      </c>
      <c r="F4496" s="21" t="s">
        <v>7064</v>
      </c>
      <c r="G4496" s="21" t="s">
        <v>205</v>
      </c>
      <c r="H4496" s="21" t="s">
        <v>206</v>
      </c>
      <c r="I4496" s="20">
        <v>31810151250</v>
      </c>
      <c r="J4496" s="20" t="s">
        <v>33588</v>
      </c>
      <c r="K4496" s="24">
        <v>43617</v>
      </c>
      <c r="L4496" s="19">
        <v>0</v>
      </c>
      <c r="M4496" s="28">
        <v>899.95</v>
      </c>
      <c r="N4496" s="24"/>
    </row>
    <row r="4497" spans="2:14" hidden="1" x14ac:dyDescent="0.25">
      <c r="B4497" s="20">
        <v>28011001</v>
      </c>
      <c r="C4497" s="20"/>
      <c r="D4497" s="20"/>
      <c r="E4497" s="17" t="s">
        <v>14823</v>
      </c>
      <c r="F4497" s="21" t="s">
        <v>7064</v>
      </c>
      <c r="G4497" s="21" t="s">
        <v>205</v>
      </c>
      <c r="H4497" s="21" t="s">
        <v>206</v>
      </c>
      <c r="I4497" s="20">
        <v>315051612346</v>
      </c>
      <c r="J4497" s="20" t="s">
        <v>33589</v>
      </c>
      <c r="K4497" s="24">
        <v>42975</v>
      </c>
      <c r="L4497" s="19">
        <v>0</v>
      </c>
      <c r="M4497" s="28">
        <v>1199.95</v>
      </c>
      <c r="N4497" s="24"/>
    </row>
    <row r="4498" spans="2:14" hidden="1" x14ac:dyDescent="0.25">
      <c r="B4498" s="20">
        <v>28011002</v>
      </c>
      <c r="C4498" s="20"/>
      <c r="D4498" s="20"/>
      <c r="E4498" s="17" t="s">
        <v>14824</v>
      </c>
      <c r="F4498" s="21" t="s">
        <v>7064</v>
      </c>
      <c r="G4498" s="21" t="s">
        <v>205</v>
      </c>
      <c r="H4498" s="21" t="s">
        <v>206</v>
      </c>
      <c r="I4498" s="20">
        <v>315051612348</v>
      </c>
      <c r="J4498" s="20" t="s">
        <v>33590</v>
      </c>
      <c r="K4498" s="24">
        <v>42975</v>
      </c>
      <c r="L4498" s="19">
        <v>0</v>
      </c>
      <c r="M4498" s="28">
        <v>1199.95</v>
      </c>
      <c r="N4498" s="24"/>
    </row>
    <row r="4499" spans="2:14" hidden="1" x14ac:dyDescent="0.25">
      <c r="B4499" s="20">
        <v>28011003</v>
      </c>
      <c r="C4499" s="20"/>
      <c r="D4499" s="20"/>
      <c r="E4499" s="17" t="s">
        <v>14825</v>
      </c>
      <c r="F4499" s="21" t="s">
        <v>7064</v>
      </c>
      <c r="G4499" s="21" t="s">
        <v>205</v>
      </c>
      <c r="H4499" s="21" t="s">
        <v>206</v>
      </c>
      <c r="I4499" s="20">
        <v>315051612350</v>
      </c>
      <c r="J4499" s="20" t="s">
        <v>33591</v>
      </c>
      <c r="K4499" s="24">
        <v>42975</v>
      </c>
      <c r="L4499" s="19">
        <v>0</v>
      </c>
      <c r="M4499" s="28">
        <v>1199.95</v>
      </c>
      <c r="N4499" s="24"/>
    </row>
    <row r="4500" spans="2:14" hidden="1" x14ac:dyDescent="0.25">
      <c r="B4500" s="20">
        <v>28011004</v>
      </c>
      <c r="C4500" s="20"/>
      <c r="D4500" s="20"/>
      <c r="E4500" s="17" t="s">
        <v>14826</v>
      </c>
      <c r="F4500" s="21" t="s">
        <v>7064</v>
      </c>
      <c r="G4500" s="21" t="s">
        <v>205</v>
      </c>
      <c r="H4500" s="21" t="s">
        <v>206</v>
      </c>
      <c r="I4500" s="20">
        <v>315051612352</v>
      </c>
      <c r="J4500" s="20" t="s">
        <v>33592</v>
      </c>
      <c r="K4500" s="24">
        <v>42975</v>
      </c>
      <c r="L4500" s="19">
        <v>0</v>
      </c>
      <c r="M4500" s="28">
        <v>1199.95</v>
      </c>
      <c r="N4500" s="24"/>
    </row>
    <row r="4501" spans="2:14" hidden="1" x14ac:dyDescent="0.25">
      <c r="B4501" s="20">
        <v>28011005</v>
      </c>
      <c r="C4501" s="20"/>
      <c r="D4501" s="20"/>
      <c r="E4501" s="17" t="s">
        <v>14827</v>
      </c>
      <c r="F4501" s="21" t="s">
        <v>7064</v>
      </c>
      <c r="G4501" s="21" t="s">
        <v>205</v>
      </c>
      <c r="H4501" s="21" t="s">
        <v>206</v>
      </c>
      <c r="I4501" s="20">
        <v>315051612354</v>
      </c>
      <c r="J4501" s="20" t="s">
        <v>33593</v>
      </c>
      <c r="K4501" s="24">
        <v>42975</v>
      </c>
      <c r="L4501" s="19">
        <v>0</v>
      </c>
      <c r="M4501" s="28">
        <v>1199.95</v>
      </c>
      <c r="N4501" s="24"/>
    </row>
    <row r="4502" spans="2:14" hidden="1" x14ac:dyDescent="0.25">
      <c r="B4502" s="20">
        <v>28011006</v>
      </c>
      <c r="C4502" s="20"/>
      <c r="D4502" s="20"/>
      <c r="E4502" s="17" t="s">
        <v>14828</v>
      </c>
      <c r="F4502" s="21" t="s">
        <v>7064</v>
      </c>
      <c r="G4502" s="21" t="s">
        <v>205</v>
      </c>
      <c r="H4502" s="21" t="s">
        <v>206</v>
      </c>
      <c r="I4502" s="20">
        <v>315051612356</v>
      </c>
      <c r="J4502" s="20" t="s">
        <v>33594</v>
      </c>
      <c r="K4502" s="24">
        <v>42975</v>
      </c>
      <c r="L4502" s="19">
        <v>0</v>
      </c>
      <c r="M4502" s="28">
        <v>1199.95</v>
      </c>
      <c r="N4502" s="24"/>
    </row>
    <row r="4503" spans="2:14" hidden="1" x14ac:dyDescent="0.25">
      <c r="B4503" s="20">
        <v>28011007</v>
      </c>
      <c r="C4503" s="20"/>
      <c r="D4503" s="20"/>
      <c r="E4503" s="17" t="s">
        <v>14829</v>
      </c>
      <c r="F4503" s="21" t="s">
        <v>7064</v>
      </c>
      <c r="G4503" s="21" t="s">
        <v>205</v>
      </c>
      <c r="H4503" s="21" t="s">
        <v>206</v>
      </c>
      <c r="I4503" s="20">
        <v>315051612358</v>
      </c>
      <c r="J4503" s="20" t="s">
        <v>33595</v>
      </c>
      <c r="K4503" s="24">
        <v>42975</v>
      </c>
      <c r="L4503" s="19">
        <v>0</v>
      </c>
      <c r="M4503" s="28">
        <v>1199.95</v>
      </c>
      <c r="N4503" s="24"/>
    </row>
    <row r="4504" spans="2:14" hidden="1" x14ac:dyDescent="0.25">
      <c r="B4504" s="20">
        <v>28011008</v>
      </c>
      <c r="C4504" s="20"/>
      <c r="D4504" s="20"/>
      <c r="E4504" s="17" t="s">
        <v>14830</v>
      </c>
      <c r="F4504" s="21" t="s">
        <v>7064</v>
      </c>
      <c r="G4504" s="21" t="s">
        <v>205</v>
      </c>
      <c r="H4504" s="21" t="s">
        <v>206</v>
      </c>
      <c r="I4504" s="20">
        <v>315051612360</v>
      </c>
      <c r="J4504" s="20" t="s">
        <v>33596</v>
      </c>
      <c r="K4504" s="24">
        <v>42975</v>
      </c>
      <c r="L4504" s="19">
        <v>0</v>
      </c>
      <c r="M4504" s="28">
        <v>1199.95</v>
      </c>
      <c r="N4504" s="24"/>
    </row>
    <row r="4505" spans="2:14" hidden="1" x14ac:dyDescent="0.25">
      <c r="B4505" s="20">
        <v>28011009</v>
      </c>
      <c r="C4505" s="20"/>
      <c r="D4505" s="20"/>
      <c r="E4505" s="17" t="s">
        <v>14831</v>
      </c>
      <c r="F4505" s="21" t="s">
        <v>7064</v>
      </c>
      <c r="G4505" s="21" t="s">
        <v>205</v>
      </c>
      <c r="H4505" s="21" t="s">
        <v>206</v>
      </c>
      <c r="I4505" s="20">
        <v>315051612362</v>
      </c>
      <c r="J4505" s="20" t="s">
        <v>33597</v>
      </c>
      <c r="K4505" s="24">
        <v>42975</v>
      </c>
      <c r="L4505" s="19">
        <v>0</v>
      </c>
      <c r="M4505" s="28">
        <v>1199.95</v>
      </c>
      <c r="N4505" s="24"/>
    </row>
    <row r="4506" spans="2:14" hidden="1" x14ac:dyDescent="0.25">
      <c r="B4506" s="20">
        <v>28011010</v>
      </c>
      <c r="C4506" s="20"/>
      <c r="D4506" s="20"/>
      <c r="E4506" s="17" t="s">
        <v>14832</v>
      </c>
      <c r="F4506" s="21" t="s">
        <v>7064</v>
      </c>
      <c r="G4506" s="21" t="s">
        <v>205</v>
      </c>
      <c r="H4506" s="21" t="s">
        <v>206</v>
      </c>
      <c r="I4506" s="20">
        <v>315051612364</v>
      </c>
      <c r="J4506" s="20" t="s">
        <v>33598</v>
      </c>
      <c r="K4506" s="24">
        <v>42975</v>
      </c>
      <c r="L4506" s="19">
        <v>0</v>
      </c>
      <c r="M4506" s="28">
        <v>1199.95</v>
      </c>
      <c r="N4506" s="24"/>
    </row>
    <row r="4507" spans="2:14" hidden="1" x14ac:dyDescent="0.25">
      <c r="B4507" s="20">
        <v>28011011</v>
      </c>
      <c r="C4507" s="20"/>
      <c r="D4507" s="20"/>
      <c r="E4507" s="17" t="s">
        <v>14833</v>
      </c>
      <c r="F4507" s="21" t="s">
        <v>7064</v>
      </c>
      <c r="G4507" s="21" t="s">
        <v>205</v>
      </c>
      <c r="H4507" s="21" t="s">
        <v>206</v>
      </c>
      <c r="I4507" s="20">
        <v>315051612546</v>
      </c>
      <c r="J4507" s="20" t="s">
        <v>33599</v>
      </c>
      <c r="K4507" s="24">
        <v>42975</v>
      </c>
      <c r="L4507" s="19">
        <v>0</v>
      </c>
      <c r="M4507" s="28">
        <v>1199.95</v>
      </c>
      <c r="N4507" s="24"/>
    </row>
    <row r="4508" spans="2:14" hidden="1" x14ac:dyDescent="0.25">
      <c r="B4508" s="20">
        <v>28011012</v>
      </c>
      <c r="C4508" s="20"/>
      <c r="D4508" s="20"/>
      <c r="E4508" s="17" t="s">
        <v>14834</v>
      </c>
      <c r="F4508" s="21" t="s">
        <v>7064</v>
      </c>
      <c r="G4508" s="21" t="s">
        <v>205</v>
      </c>
      <c r="H4508" s="21" t="s">
        <v>206</v>
      </c>
      <c r="I4508" s="20">
        <v>315051612548</v>
      </c>
      <c r="J4508" s="20" t="s">
        <v>33600</v>
      </c>
      <c r="K4508" s="24">
        <v>42975</v>
      </c>
      <c r="L4508" s="19">
        <v>0</v>
      </c>
      <c r="M4508" s="28">
        <v>1199.95</v>
      </c>
      <c r="N4508" s="24"/>
    </row>
    <row r="4509" spans="2:14" hidden="1" x14ac:dyDescent="0.25">
      <c r="B4509" s="20">
        <v>28011013</v>
      </c>
      <c r="C4509" s="20"/>
      <c r="D4509" s="20"/>
      <c r="E4509" s="17" t="s">
        <v>14835</v>
      </c>
      <c r="F4509" s="21" t="s">
        <v>7064</v>
      </c>
      <c r="G4509" s="21" t="s">
        <v>205</v>
      </c>
      <c r="H4509" s="21" t="s">
        <v>206</v>
      </c>
      <c r="I4509" s="20">
        <v>315051612550</v>
      </c>
      <c r="J4509" s="20" t="s">
        <v>33601</v>
      </c>
      <c r="K4509" s="24">
        <v>42975</v>
      </c>
      <c r="L4509" s="19">
        <v>0</v>
      </c>
      <c r="M4509" s="28">
        <v>1199.95</v>
      </c>
      <c r="N4509" s="24"/>
    </row>
    <row r="4510" spans="2:14" hidden="1" x14ac:dyDescent="0.25">
      <c r="B4510" s="20">
        <v>28011014</v>
      </c>
      <c r="C4510" s="20"/>
      <c r="D4510" s="20"/>
      <c r="E4510" s="17" t="s">
        <v>14836</v>
      </c>
      <c r="F4510" s="21" t="s">
        <v>7064</v>
      </c>
      <c r="G4510" s="21" t="s">
        <v>205</v>
      </c>
      <c r="H4510" s="21" t="s">
        <v>206</v>
      </c>
      <c r="I4510" s="20">
        <v>315051612552</v>
      </c>
      <c r="J4510" s="20" t="s">
        <v>33602</v>
      </c>
      <c r="K4510" s="24">
        <v>42975</v>
      </c>
      <c r="L4510" s="19">
        <v>0</v>
      </c>
      <c r="M4510" s="28">
        <v>1199.95</v>
      </c>
      <c r="N4510" s="24"/>
    </row>
    <row r="4511" spans="2:14" hidden="1" x14ac:dyDescent="0.25">
      <c r="B4511" s="20">
        <v>28011015</v>
      </c>
      <c r="C4511" s="20"/>
      <c r="D4511" s="20"/>
      <c r="E4511" s="17" t="s">
        <v>14837</v>
      </c>
      <c r="F4511" s="21" t="s">
        <v>7064</v>
      </c>
      <c r="G4511" s="21" t="s">
        <v>205</v>
      </c>
      <c r="H4511" s="21" t="s">
        <v>206</v>
      </c>
      <c r="I4511" s="20">
        <v>315051612554</v>
      </c>
      <c r="J4511" s="20" t="s">
        <v>33603</v>
      </c>
      <c r="K4511" s="24">
        <v>42975</v>
      </c>
      <c r="L4511" s="19">
        <v>0</v>
      </c>
      <c r="M4511" s="28">
        <v>1199.95</v>
      </c>
      <c r="N4511" s="24"/>
    </row>
    <row r="4512" spans="2:14" hidden="1" x14ac:dyDescent="0.25">
      <c r="B4512" s="20">
        <v>28011016</v>
      </c>
      <c r="C4512" s="20"/>
      <c r="D4512" s="20"/>
      <c r="E4512" s="17" t="s">
        <v>14838</v>
      </c>
      <c r="F4512" s="21" t="s">
        <v>7064</v>
      </c>
      <c r="G4512" s="21" t="s">
        <v>205</v>
      </c>
      <c r="H4512" s="21" t="s">
        <v>206</v>
      </c>
      <c r="I4512" s="20">
        <v>315051612556</v>
      </c>
      <c r="J4512" s="20" t="s">
        <v>33604</v>
      </c>
      <c r="K4512" s="24">
        <v>42975</v>
      </c>
      <c r="L4512" s="19">
        <v>0</v>
      </c>
      <c r="M4512" s="28">
        <v>1199.95</v>
      </c>
      <c r="N4512" s="24"/>
    </row>
    <row r="4513" spans="2:14" hidden="1" x14ac:dyDescent="0.25">
      <c r="B4513" s="20">
        <v>28011017</v>
      </c>
      <c r="C4513" s="20"/>
      <c r="D4513" s="20"/>
      <c r="E4513" s="17" t="s">
        <v>14839</v>
      </c>
      <c r="F4513" s="21" t="s">
        <v>7064</v>
      </c>
      <c r="G4513" s="21" t="s">
        <v>205</v>
      </c>
      <c r="H4513" s="21" t="s">
        <v>206</v>
      </c>
      <c r="I4513" s="20">
        <v>315051612558</v>
      </c>
      <c r="J4513" s="20" t="s">
        <v>33605</v>
      </c>
      <c r="K4513" s="24">
        <v>42975</v>
      </c>
      <c r="L4513" s="19">
        <v>0</v>
      </c>
      <c r="M4513" s="28">
        <v>1199.95</v>
      </c>
      <c r="N4513" s="24"/>
    </row>
    <row r="4514" spans="2:14" hidden="1" x14ac:dyDescent="0.25">
      <c r="B4514" s="20">
        <v>28011018</v>
      </c>
      <c r="C4514" s="20"/>
      <c r="D4514" s="20"/>
      <c r="E4514" s="17" t="s">
        <v>14840</v>
      </c>
      <c r="F4514" s="21" t="s">
        <v>7064</v>
      </c>
      <c r="G4514" s="21" t="s">
        <v>205</v>
      </c>
      <c r="H4514" s="21" t="s">
        <v>206</v>
      </c>
      <c r="I4514" s="20">
        <v>315051612560</v>
      </c>
      <c r="J4514" s="20" t="s">
        <v>33606</v>
      </c>
      <c r="K4514" s="24">
        <v>42975</v>
      </c>
      <c r="L4514" s="19">
        <v>0</v>
      </c>
      <c r="M4514" s="28">
        <v>1199.95</v>
      </c>
      <c r="N4514" s="24"/>
    </row>
    <row r="4515" spans="2:14" hidden="1" x14ac:dyDescent="0.25">
      <c r="B4515" s="20">
        <v>28010876</v>
      </c>
      <c r="C4515" s="20"/>
      <c r="D4515" s="20"/>
      <c r="E4515" s="17" t="s">
        <v>15203</v>
      </c>
      <c r="F4515" s="21" t="s">
        <v>7064</v>
      </c>
      <c r="G4515" s="21" t="s">
        <v>205</v>
      </c>
      <c r="H4515" s="21" t="s">
        <v>206</v>
      </c>
      <c r="I4515" s="20">
        <v>315061313150</v>
      </c>
      <c r="J4515" s="20" t="s">
        <v>33607</v>
      </c>
      <c r="K4515" s="24">
        <v>42474</v>
      </c>
      <c r="L4515" s="19">
        <v>0</v>
      </c>
      <c r="M4515" s="28">
        <v>899.95</v>
      </c>
      <c r="N4515" s="24"/>
    </row>
    <row r="4516" spans="2:14" hidden="1" x14ac:dyDescent="0.25">
      <c r="B4516" s="20">
        <v>28010877</v>
      </c>
      <c r="C4516" s="20"/>
      <c r="D4516" s="20"/>
      <c r="E4516" s="17" t="s">
        <v>15204</v>
      </c>
      <c r="F4516" s="21" t="s">
        <v>7064</v>
      </c>
      <c r="G4516" s="21" t="s">
        <v>205</v>
      </c>
      <c r="H4516" s="21" t="s">
        <v>206</v>
      </c>
      <c r="I4516" s="20">
        <v>315061313152</v>
      </c>
      <c r="J4516" s="20" t="s">
        <v>33608</v>
      </c>
      <c r="K4516" s="24">
        <v>42474</v>
      </c>
      <c r="L4516" s="19">
        <v>0</v>
      </c>
      <c r="M4516" s="28">
        <v>899.95</v>
      </c>
      <c r="N4516" s="24"/>
    </row>
    <row r="4517" spans="2:14" hidden="1" x14ac:dyDescent="0.25">
      <c r="B4517" s="20">
        <v>28010938</v>
      </c>
      <c r="C4517" s="20"/>
      <c r="D4517" s="20"/>
      <c r="E4517" s="17" t="s">
        <v>15097</v>
      </c>
      <c r="F4517" s="21" t="s">
        <v>7064</v>
      </c>
      <c r="G4517" s="21" t="s">
        <v>205</v>
      </c>
      <c r="H4517" s="21" t="s">
        <v>206</v>
      </c>
      <c r="I4517" s="20">
        <v>315101512348</v>
      </c>
      <c r="J4517" s="20" t="s">
        <v>33609</v>
      </c>
      <c r="K4517" s="24">
        <v>43617</v>
      </c>
      <c r="L4517" s="19">
        <v>0</v>
      </c>
      <c r="M4517" s="28">
        <v>899.95</v>
      </c>
      <c r="N4517" s="24"/>
    </row>
    <row r="4518" spans="2:14" hidden="1" x14ac:dyDescent="0.25">
      <c r="B4518" s="20">
        <v>28010939</v>
      </c>
      <c r="C4518" s="20"/>
      <c r="D4518" s="20"/>
      <c r="E4518" s="17" t="s">
        <v>15098</v>
      </c>
      <c r="F4518" s="21" t="s">
        <v>7064</v>
      </c>
      <c r="G4518" s="21" t="s">
        <v>205</v>
      </c>
      <c r="H4518" s="21" t="s">
        <v>206</v>
      </c>
      <c r="I4518" s="20">
        <v>315101512350</v>
      </c>
      <c r="J4518" s="20" t="s">
        <v>33610</v>
      </c>
      <c r="K4518" s="24">
        <v>43617</v>
      </c>
      <c r="L4518" s="19">
        <v>0</v>
      </c>
      <c r="M4518" s="28">
        <v>899.95</v>
      </c>
      <c r="N4518" s="24"/>
    </row>
    <row r="4519" spans="2:14" hidden="1" x14ac:dyDescent="0.25">
      <c r="B4519" s="20">
        <v>28010940</v>
      </c>
      <c r="C4519" s="20"/>
      <c r="D4519" s="20"/>
      <c r="E4519" s="17" t="s">
        <v>15099</v>
      </c>
      <c r="F4519" s="21" t="s">
        <v>7064</v>
      </c>
      <c r="G4519" s="21" t="s">
        <v>205</v>
      </c>
      <c r="H4519" s="21" t="s">
        <v>206</v>
      </c>
      <c r="I4519" s="20">
        <v>315101512352</v>
      </c>
      <c r="J4519" s="20" t="s">
        <v>33611</v>
      </c>
      <c r="K4519" s="24">
        <v>43617</v>
      </c>
      <c r="L4519" s="19">
        <v>0</v>
      </c>
      <c r="M4519" s="28">
        <v>899.95</v>
      </c>
      <c r="N4519" s="24"/>
    </row>
    <row r="4520" spans="2:14" hidden="1" x14ac:dyDescent="0.25">
      <c r="B4520" s="20">
        <v>28010941</v>
      </c>
      <c r="C4520" s="20"/>
      <c r="D4520" s="20"/>
      <c r="E4520" s="17" t="s">
        <v>15100</v>
      </c>
      <c r="F4520" s="21" t="s">
        <v>7064</v>
      </c>
      <c r="G4520" s="21" t="s">
        <v>205</v>
      </c>
      <c r="H4520" s="21" t="s">
        <v>206</v>
      </c>
      <c r="I4520" s="20">
        <v>315101512354</v>
      </c>
      <c r="J4520" s="20" t="s">
        <v>33612</v>
      </c>
      <c r="K4520" s="24">
        <v>43617</v>
      </c>
      <c r="L4520" s="19">
        <v>0</v>
      </c>
      <c r="M4520" s="28">
        <v>899.95</v>
      </c>
      <c r="N4520" s="24"/>
    </row>
    <row r="4521" spans="2:14" hidden="1" x14ac:dyDescent="0.25">
      <c r="B4521" s="20">
        <v>28010942</v>
      </c>
      <c r="C4521" s="20"/>
      <c r="D4521" s="20"/>
      <c r="E4521" s="17" t="s">
        <v>15101</v>
      </c>
      <c r="F4521" s="21" t="s">
        <v>7064</v>
      </c>
      <c r="G4521" s="21" t="s">
        <v>205</v>
      </c>
      <c r="H4521" s="21" t="s">
        <v>206</v>
      </c>
      <c r="I4521" s="20">
        <v>315101512356</v>
      </c>
      <c r="J4521" s="20" t="s">
        <v>33613</v>
      </c>
      <c r="K4521" s="24">
        <v>43617</v>
      </c>
      <c r="L4521" s="19">
        <v>0</v>
      </c>
      <c r="M4521" s="28">
        <v>899.95</v>
      </c>
      <c r="N4521" s="24"/>
    </row>
    <row r="4522" spans="2:14" hidden="1" x14ac:dyDescent="0.25">
      <c r="B4522" s="20">
        <v>28010943</v>
      </c>
      <c r="C4522" s="20"/>
      <c r="D4522" s="20"/>
      <c r="E4522" s="17" t="s">
        <v>15102</v>
      </c>
      <c r="F4522" s="21" t="s">
        <v>7064</v>
      </c>
      <c r="G4522" s="21" t="s">
        <v>205</v>
      </c>
      <c r="H4522" s="21" t="s">
        <v>206</v>
      </c>
      <c r="I4522" s="20">
        <v>315101512358</v>
      </c>
      <c r="J4522" s="20" t="s">
        <v>33614</v>
      </c>
      <c r="K4522" s="24">
        <v>43617</v>
      </c>
      <c r="L4522" s="19">
        <v>0</v>
      </c>
      <c r="M4522" s="28">
        <v>899.95</v>
      </c>
      <c r="N4522" s="24"/>
    </row>
    <row r="4523" spans="2:14" hidden="1" x14ac:dyDescent="0.25">
      <c r="B4523" s="20">
        <v>28010944</v>
      </c>
      <c r="C4523" s="20"/>
      <c r="D4523" s="20"/>
      <c r="E4523" s="17" t="s">
        <v>15103</v>
      </c>
      <c r="F4523" s="21" t="s">
        <v>7064</v>
      </c>
      <c r="G4523" s="21" t="s">
        <v>205</v>
      </c>
      <c r="H4523" s="21" t="s">
        <v>206</v>
      </c>
      <c r="I4523" s="20">
        <v>315101512360</v>
      </c>
      <c r="J4523" s="20" t="s">
        <v>33615</v>
      </c>
      <c r="K4523" s="24">
        <v>43617</v>
      </c>
      <c r="L4523" s="19">
        <v>0</v>
      </c>
      <c r="M4523" s="28">
        <v>899.95</v>
      </c>
      <c r="N4523" s="24"/>
    </row>
    <row r="4524" spans="2:14" hidden="1" x14ac:dyDescent="0.25">
      <c r="B4524" s="20">
        <v>28010945</v>
      </c>
      <c r="C4524" s="20"/>
      <c r="D4524" s="20"/>
      <c r="E4524" s="17" t="s">
        <v>15104</v>
      </c>
      <c r="F4524" s="21" t="s">
        <v>7064</v>
      </c>
      <c r="G4524" s="21" t="s">
        <v>205</v>
      </c>
      <c r="H4524" s="21" t="s">
        <v>206</v>
      </c>
      <c r="I4524" s="20">
        <v>315101512548</v>
      </c>
      <c r="J4524" s="20" t="s">
        <v>33616</v>
      </c>
      <c r="K4524" s="24">
        <v>43617</v>
      </c>
      <c r="L4524" s="19">
        <v>0</v>
      </c>
      <c r="M4524" s="28">
        <v>899.95</v>
      </c>
      <c r="N4524" s="24"/>
    </row>
    <row r="4525" spans="2:14" hidden="1" x14ac:dyDescent="0.25">
      <c r="B4525" s="20">
        <v>28010946</v>
      </c>
      <c r="C4525" s="20"/>
      <c r="D4525" s="20"/>
      <c r="E4525" s="17" t="s">
        <v>15105</v>
      </c>
      <c r="F4525" s="21" t="s">
        <v>7064</v>
      </c>
      <c r="G4525" s="21" t="s">
        <v>205</v>
      </c>
      <c r="H4525" s="21" t="s">
        <v>206</v>
      </c>
      <c r="I4525" s="20">
        <v>315101512550</v>
      </c>
      <c r="J4525" s="20" t="s">
        <v>33617</v>
      </c>
      <c r="K4525" s="24">
        <v>43617</v>
      </c>
      <c r="L4525" s="19">
        <v>0</v>
      </c>
      <c r="M4525" s="28">
        <v>899.95</v>
      </c>
      <c r="N4525" s="24"/>
    </row>
    <row r="4526" spans="2:14" hidden="1" x14ac:dyDescent="0.25">
      <c r="B4526" s="20">
        <v>28010947</v>
      </c>
      <c r="C4526" s="20"/>
      <c r="D4526" s="20"/>
      <c r="E4526" s="17" t="s">
        <v>15106</v>
      </c>
      <c r="F4526" s="21" t="s">
        <v>7064</v>
      </c>
      <c r="G4526" s="21" t="s">
        <v>205</v>
      </c>
      <c r="H4526" s="21" t="s">
        <v>206</v>
      </c>
      <c r="I4526" s="20">
        <v>315101512552</v>
      </c>
      <c r="J4526" s="20" t="s">
        <v>33618</v>
      </c>
      <c r="K4526" s="24">
        <v>43617</v>
      </c>
      <c r="L4526" s="19">
        <v>0</v>
      </c>
      <c r="M4526" s="28">
        <v>899.95</v>
      </c>
      <c r="N4526" s="24"/>
    </row>
    <row r="4527" spans="2:14" hidden="1" x14ac:dyDescent="0.25">
      <c r="B4527" s="20">
        <v>28010948</v>
      </c>
      <c r="C4527" s="20"/>
      <c r="D4527" s="20"/>
      <c r="E4527" s="17" t="s">
        <v>15107</v>
      </c>
      <c r="F4527" s="21" t="s">
        <v>7064</v>
      </c>
      <c r="G4527" s="21" t="s">
        <v>205</v>
      </c>
      <c r="H4527" s="21" t="s">
        <v>206</v>
      </c>
      <c r="I4527" s="20">
        <v>315101512554</v>
      </c>
      <c r="J4527" s="20" t="s">
        <v>33619</v>
      </c>
      <c r="K4527" s="24">
        <v>43617</v>
      </c>
      <c r="L4527" s="19">
        <v>0</v>
      </c>
      <c r="M4527" s="28">
        <v>899.95</v>
      </c>
      <c r="N4527" s="24"/>
    </row>
    <row r="4528" spans="2:14" hidden="1" x14ac:dyDescent="0.25">
      <c r="B4528" s="20">
        <v>28010949</v>
      </c>
      <c r="C4528" s="20"/>
      <c r="D4528" s="20"/>
      <c r="E4528" s="17" t="s">
        <v>15108</v>
      </c>
      <c r="F4528" s="21" t="s">
        <v>7064</v>
      </c>
      <c r="G4528" s="21" t="s">
        <v>205</v>
      </c>
      <c r="H4528" s="21" t="s">
        <v>206</v>
      </c>
      <c r="I4528" s="20">
        <v>315101512556</v>
      </c>
      <c r="J4528" s="20" t="s">
        <v>33620</v>
      </c>
      <c r="K4528" s="24">
        <v>43617</v>
      </c>
      <c r="L4528" s="19">
        <v>0</v>
      </c>
      <c r="M4528" s="28">
        <v>899.95</v>
      </c>
      <c r="N4528" s="24"/>
    </row>
    <row r="4529" spans="2:14" hidden="1" x14ac:dyDescent="0.25">
      <c r="B4529" s="20">
        <v>28010950</v>
      </c>
      <c r="C4529" s="20"/>
      <c r="D4529" s="20"/>
      <c r="E4529" s="17" t="s">
        <v>15109</v>
      </c>
      <c r="F4529" s="21" t="s">
        <v>7064</v>
      </c>
      <c r="G4529" s="21" t="s">
        <v>205</v>
      </c>
      <c r="H4529" s="21" t="s">
        <v>206</v>
      </c>
      <c r="I4529" s="20">
        <v>315101512558</v>
      </c>
      <c r="J4529" s="20" t="s">
        <v>33621</v>
      </c>
      <c r="K4529" s="24">
        <v>43617</v>
      </c>
      <c r="L4529" s="19">
        <v>0</v>
      </c>
      <c r="M4529" s="28">
        <v>899.95</v>
      </c>
      <c r="N4529" s="24"/>
    </row>
    <row r="4530" spans="2:14" hidden="1" x14ac:dyDescent="0.25">
      <c r="B4530" s="20">
        <v>28010951</v>
      </c>
      <c r="C4530" s="20"/>
      <c r="D4530" s="20"/>
      <c r="E4530" s="17" t="s">
        <v>15110</v>
      </c>
      <c r="F4530" s="21" t="s">
        <v>7064</v>
      </c>
      <c r="G4530" s="21" t="s">
        <v>205</v>
      </c>
      <c r="H4530" s="21" t="s">
        <v>206</v>
      </c>
      <c r="I4530" s="20">
        <v>315101512560</v>
      </c>
      <c r="J4530" s="20" t="s">
        <v>33622</v>
      </c>
      <c r="K4530" s="24">
        <v>43617</v>
      </c>
      <c r="L4530" s="19">
        <v>0</v>
      </c>
      <c r="M4530" s="28">
        <v>899.95</v>
      </c>
      <c r="N4530" s="24"/>
    </row>
    <row r="4531" spans="2:14" hidden="1" x14ac:dyDescent="0.25">
      <c r="B4531" s="20">
        <v>28010994</v>
      </c>
      <c r="C4531" s="20"/>
      <c r="D4531" s="20"/>
      <c r="E4531" s="17" t="s">
        <v>15111</v>
      </c>
      <c r="F4531" s="21" t="s">
        <v>7064</v>
      </c>
      <c r="G4531" s="21" t="s">
        <v>205</v>
      </c>
      <c r="H4531" s="21" t="s">
        <v>206</v>
      </c>
      <c r="I4531" s="20">
        <v>315101515548</v>
      </c>
      <c r="J4531" s="20" t="s">
        <v>33623</v>
      </c>
      <c r="K4531" s="24">
        <v>43617</v>
      </c>
      <c r="L4531" s="19">
        <v>0</v>
      </c>
      <c r="M4531" s="28">
        <v>899.95</v>
      </c>
      <c r="N4531" s="24"/>
    </row>
    <row r="4532" spans="2:14" hidden="1" x14ac:dyDescent="0.25">
      <c r="B4532" s="20">
        <v>28010995</v>
      </c>
      <c r="C4532" s="20"/>
      <c r="D4532" s="20"/>
      <c r="E4532" s="17" t="s">
        <v>15112</v>
      </c>
      <c r="F4532" s="21" t="s">
        <v>7064</v>
      </c>
      <c r="G4532" s="21" t="s">
        <v>205</v>
      </c>
      <c r="H4532" s="21" t="s">
        <v>206</v>
      </c>
      <c r="I4532" s="20">
        <v>315101515550</v>
      </c>
      <c r="J4532" s="20" t="s">
        <v>33624</v>
      </c>
      <c r="K4532" s="24">
        <v>43617</v>
      </c>
      <c r="L4532" s="19">
        <v>0</v>
      </c>
      <c r="M4532" s="28">
        <v>899.95</v>
      </c>
      <c r="N4532" s="24"/>
    </row>
    <row r="4533" spans="2:14" hidden="1" x14ac:dyDescent="0.25">
      <c r="B4533" s="20">
        <v>28010996</v>
      </c>
      <c r="C4533" s="20"/>
      <c r="D4533" s="20"/>
      <c r="E4533" s="17" t="s">
        <v>15113</v>
      </c>
      <c r="F4533" s="21" t="s">
        <v>7064</v>
      </c>
      <c r="G4533" s="21" t="s">
        <v>205</v>
      </c>
      <c r="H4533" s="21" t="s">
        <v>206</v>
      </c>
      <c r="I4533" s="20">
        <v>315101515552</v>
      </c>
      <c r="J4533" s="20" t="s">
        <v>33625</v>
      </c>
      <c r="K4533" s="24">
        <v>43617</v>
      </c>
      <c r="L4533" s="19">
        <v>0</v>
      </c>
      <c r="M4533" s="28">
        <v>899.95</v>
      </c>
      <c r="N4533" s="24"/>
    </row>
    <row r="4534" spans="2:14" hidden="1" x14ac:dyDescent="0.25">
      <c r="B4534" s="20">
        <v>28010997</v>
      </c>
      <c r="C4534" s="20"/>
      <c r="D4534" s="20"/>
      <c r="E4534" s="17" t="s">
        <v>15114</v>
      </c>
      <c r="F4534" s="21" t="s">
        <v>7064</v>
      </c>
      <c r="G4534" s="21" t="s">
        <v>205</v>
      </c>
      <c r="H4534" s="21" t="s">
        <v>206</v>
      </c>
      <c r="I4534" s="20">
        <v>315101515554</v>
      </c>
      <c r="J4534" s="20" t="s">
        <v>33626</v>
      </c>
      <c r="K4534" s="24">
        <v>43617</v>
      </c>
      <c r="L4534" s="19">
        <v>0</v>
      </c>
      <c r="M4534" s="28">
        <v>899.95</v>
      </c>
      <c r="N4534" s="24"/>
    </row>
    <row r="4535" spans="2:14" hidden="1" x14ac:dyDescent="0.25">
      <c r="B4535" s="20">
        <v>28010998</v>
      </c>
      <c r="C4535" s="20"/>
      <c r="D4535" s="20"/>
      <c r="E4535" s="17" t="s">
        <v>15115</v>
      </c>
      <c r="F4535" s="21" t="s">
        <v>7064</v>
      </c>
      <c r="G4535" s="21" t="s">
        <v>205</v>
      </c>
      <c r="H4535" s="21" t="s">
        <v>206</v>
      </c>
      <c r="I4535" s="20">
        <v>315101515556</v>
      </c>
      <c r="J4535" s="20" t="s">
        <v>33627</v>
      </c>
      <c r="K4535" s="24">
        <v>43617</v>
      </c>
      <c r="L4535" s="19">
        <v>0</v>
      </c>
      <c r="M4535" s="28">
        <v>899.95</v>
      </c>
      <c r="N4535" s="24"/>
    </row>
    <row r="4536" spans="2:14" hidden="1" x14ac:dyDescent="0.25">
      <c r="B4536" s="20">
        <v>28010999</v>
      </c>
      <c r="C4536" s="20"/>
      <c r="D4536" s="20"/>
      <c r="E4536" s="17" t="s">
        <v>15116</v>
      </c>
      <c r="F4536" s="21" t="s">
        <v>7064</v>
      </c>
      <c r="G4536" s="21" t="s">
        <v>205</v>
      </c>
      <c r="H4536" s="21" t="s">
        <v>206</v>
      </c>
      <c r="I4536" s="20">
        <v>315101515558</v>
      </c>
      <c r="J4536" s="20" t="s">
        <v>33628</v>
      </c>
      <c r="K4536" s="24">
        <v>43617</v>
      </c>
      <c r="L4536" s="19">
        <v>0</v>
      </c>
      <c r="M4536" s="28">
        <v>899.95</v>
      </c>
      <c r="N4536" s="24"/>
    </row>
    <row r="4537" spans="2:14" hidden="1" x14ac:dyDescent="0.25">
      <c r="B4537" s="20">
        <v>28011000</v>
      </c>
      <c r="C4537" s="20"/>
      <c r="D4537" s="20"/>
      <c r="E4537" s="17" t="s">
        <v>15117</v>
      </c>
      <c r="F4537" s="21" t="s">
        <v>7064</v>
      </c>
      <c r="G4537" s="21" t="s">
        <v>205</v>
      </c>
      <c r="H4537" s="21" t="s">
        <v>206</v>
      </c>
      <c r="I4537" s="20">
        <v>315101515560</v>
      </c>
      <c r="J4537" s="20" t="s">
        <v>33629</v>
      </c>
      <c r="K4537" s="24">
        <v>43617</v>
      </c>
      <c r="L4537" s="19">
        <v>0</v>
      </c>
      <c r="M4537" s="28">
        <v>899.95</v>
      </c>
      <c r="N4537" s="24"/>
    </row>
    <row r="4538" spans="2:14" hidden="1" x14ac:dyDescent="0.25">
      <c r="B4538" s="20">
        <v>28010962</v>
      </c>
      <c r="C4538" s="20"/>
      <c r="D4538" s="20"/>
      <c r="E4538" s="17" t="s">
        <v>14911</v>
      </c>
      <c r="F4538" s="21" t="s">
        <v>7064</v>
      </c>
      <c r="G4538" s="21" t="s">
        <v>205</v>
      </c>
      <c r="H4538" s="21" t="s">
        <v>206</v>
      </c>
      <c r="I4538" s="20">
        <v>315501621346</v>
      </c>
      <c r="J4538" s="20" t="s">
        <v>33630</v>
      </c>
      <c r="K4538" s="24">
        <v>43770</v>
      </c>
      <c r="L4538" s="19">
        <v>0</v>
      </c>
      <c r="M4538" s="28">
        <v>1349.95</v>
      </c>
      <c r="N4538" s="24"/>
    </row>
    <row r="4539" spans="2:14" hidden="1" x14ac:dyDescent="0.25">
      <c r="B4539" s="20">
        <v>28010963</v>
      </c>
      <c r="C4539" s="20"/>
      <c r="D4539" s="20"/>
      <c r="E4539" s="17" t="s">
        <v>14912</v>
      </c>
      <c r="F4539" s="21" t="s">
        <v>7064</v>
      </c>
      <c r="G4539" s="21" t="s">
        <v>205</v>
      </c>
      <c r="H4539" s="21" t="s">
        <v>206</v>
      </c>
      <c r="I4539" s="20">
        <v>315501621348</v>
      </c>
      <c r="J4539" s="20" t="s">
        <v>33631</v>
      </c>
      <c r="K4539" s="24">
        <v>43770</v>
      </c>
      <c r="L4539" s="19">
        <v>0</v>
      </c>
      <c r="M4539" s="28">
        <v>1349.95</v>
      </c>
      <c r="N4539" s="24"/>
    </row>
    <row r="4540" spans="2:14" hidden="1" x14ac:dyDescent="0.25">
      <c r="B4540" s="20">
        <v>28010964</v>
      </c>
      <c r="C4540" s="20"/>
      <c r="D4540" s="20"/>
      <c r="E4540" s="17" t="s">
        <v>14913</v>
      </c>
      <c r="F4540" s="21" t="s">
        <v>7064</v>
      </c>
      <c r="G4540" s="21" t="s">
        <v>205</v>
      </c>
      <c r="H4540" s="21" t="s">
        <v>206</v>
      </c>
      <c r="I4540" s="20">
        <v>315501621350</v>
      </c>
      <c r="J4540" s="20" t="s">
        <v>33632</v>
      </c>
      <c r="K4540" s="24">
        <v>43770</v>
      </c>
      <c r="L4540" s="19">
        <v>0</v>
      </c>
      <c r="M4540" s="28">
        <v>1349.95</v>
      </c>
      <c r="N4540" s="24"/>
    </row>
    <row r="4541" spans="2:14" hidden="1" x14ac:dyDescent="0.25">
      <c r="B4541" s="20">
        <v>28010965</v>
      </c>
      <c r="C4541" s="20"/>
      <c r="D4541" s="20"/>
      <c r="E4541" s="17" t="s">
        <v>14914</v>
      </c>
      <c r="F4541" s="21" t="s">
        <v>7064</v>
      </c>
      <c r="G4541" s="21" t="s">
        <v>205</v>
      </c>
      <c r="H4541" s="21" t="s">
        <v>206</v>
      </c>
      <c r="I4541" s="20">
        <v>315501621352</v>
      </c>
      <c r="J4541" s="20" t="s">
        <v>33633</v>
      </c>
      <c r="K4541" s="24">
        <v>43770</v>
      </c>
      <c r="L4541" s="19">
        <v>0</v>
      </c>
      <c r="M4541" s="28">
        <v>1349.95</v>
      </c>
      <c r="N4541" s="24"/>
    </row>
    <row r="4542" spans="2:14" hidden="1" x14ac:dyDescent="0.25">
      <c r="B4542" s="20">
        <v>28010966</v>
      </c>
      <c r="C4542" s="20"/>
      <c r="D4542" s="20"/>
      <c r="E4542" s="17" t="s">
        <v>14915</v>
      </c>
      <c r="F4542" s="21" t="s">
        <v>7064</v>
      </c>
      <c r="G4542" s="21" t="s">
        <v>205</v>
      </c>
      <c r="H4542" s="21" t="s">
        <v>206</v>
      </c>
      <c r="I4542" s="20">
        <v>315501621354</v>
      </c>
      <c r="J4542" s="20" t="s">
        <v>33634</v>
      </c>
      <c r="K4542" s="24">
        <v>43770</v>
      </c>
      <c r="L4542" s="19">
        <v>0</v>
      </c>
      <c r="M4542" s="28">
        <v>1349.95</v>
      </c>
      <c r="N4542" s="24"/>
    </row>
    <row r="4543" spans="2:14" hidden="1" x14ac:dyDescent="0.25">
      <c r="B4543" s="20">
        <v>28010967</v>
      </c>
      <c r="C4543" s="20"/>
      <c r="D4543" s="20"/>
      <c r="E4543" s="17" t="s">
        <v>14916</v>
      </c>
      <c r="F4543" s="21" t="s">
        <v>7064</v>
      </c>
      <c r="G4543" s="21" t="s">
        <v>205</v>
      </c>
      <c r="H4543" s="21" t="s">
        <v>206</v>
      </c>
      <c r="I4543" s="20">
        <v>315501621356</v>
      </c>
      <c r="J4543" s="20" t="s">
        <v>33635</v>
      </c>
      <c r="K4543" s="24">
        <v>43770</v>
      </c>
      <c r="L4543" s="19">
        <v>0</v>
      </c>
      <c r="M4543" s="28">
        <v>1349.95</v>
      </c>
      <c r="N4543" s="24"/>
    </row>
    <row r="4544" spans="2:14" hidden="1" x14ac:dyDescent="0.25">
      <c r="B4544" s="20">
        <v>28010968</v>
      </c>
      <c r="C4544" s="20"/>
      <c r="D4544" s="20"/>
      <c r="E4544" s="17" t="s">
        <v>14917</v>
      </c>
      <c r="F4544" s="21" t="s">
        <v>7064</v>
      </c>
      <c r="G4544" s="21" t="s">
        <v>205</v>
      </c>
      <c r="H4544" s="21" t="s">
        <v>206</v>
      </c>
      <c r="I4544" s="20">
        <v>315501621358</v>
      </c>
      <c r="J4544" s="20" t="s">
        <v>33636</v>
      </c>
      <c r="K4544" s="24">
        <v>43770</v>
      </c>
      <c r="L4544" s="19">
        <v>0</v>
      </c>
      <c r="M4544" s="28">
        <v>1349.95</v>
      </c>
      <c r="N4544" s="24"/>
    </row>
    <row r="4545" spans="2:14" hidden="1" x14ac:dyDescent="0.25">
      <c r="B4545" s="20">
        <v>28010969</v>
      </c>
      <c r="C4545" s="20"/>
      <c r="D4545" s="20"/>
      <c r="E4545" s="17" t="s">
        <v>14918</v>
      </c>
      <c r="F4545" s="21" t="s">
        <v>7064</v>
      </c>
      <c r="G4545" s="21" t="s">
        <v>205</v>
      </c>
      <c r="H4545" s="21" t="s">
        <v>206</v>
      </c>
      <c r="I4545" s="20">
        <v>315531621360</v>
      </c>
      <c r="J4545" s="20" t="s">
        <v>33637</v>
      </c>
      <c r="K4545" s="24">
        <v>43770</v>
      </c>
      <c r="L4545" s="19">
        <v>0</v>
      </c>
      <c r="M4545" s="28">
        <v>1349.95</v>
      </c>
      <c r="N4545" s="24"/>
    </row>
    <row r="4546" spans="2:14" hidden="1" x14ac:dyDescent="0.25">
      <c r="B4546" s="20">
        <v>28010910</v>
      </c>
      <c r="C4546" s="20"/>
      <c r="D4546" s="20"/>
      <c r="E4546" s="17" t="s">
        <v>14742</v>
      </c>
      <c r="F4546" s="21" t="s">
        <v>7064</v>
      </c>
      <c r="G4546" s="21" t="s">
        <v>205</v>
      </c>
      <c r="H4546" s="21" t="s">
        <v>206</v>
      </c>
      <c r="I4546" s="20">
        <v>315651512348</v>
      </c>
      <c r="J4546" s="20" t="s">
        <v>33660</v>
      </c>
      <c r="K4546" s="24">
        <v>42975</v>
      </c>
      <c r="L4546" s="19">
        <v>0</v>
      </c>
      <c r="M4546" s="28">
        <v>1499.95</v>
      </c>
      <c r="N4546" s="24"/>
    </row>
    <row r="4547" spans="2:14" hidden="1" x14ac:dyDescent="0.25">
      <c r="B4547" s="20">
        <v>28010911</v>
      </c>
      <c r="C4547" s="20"/>
      <c r="D4547" s="20"/>
      <c r="E4547" s="17" t="s">
        <v>14743</v>
      </c>
      <c r="F4547" s="21" t="s">
        <v>7064</v>
      </c>
      <c r="G4547" s="21" t="s">
        <v>205</v>
      </c>
      <c r="H4547" s="21" t="s">
        <v>206</v>
      </c>
      <c r="I4547" s="20">
        <v>315651512350</v>
      </c>
      <c r="J4547" s="20" t="s">
        <v>33661</v>
      </c>
      <c r="K4547" s="24">
        <v>42975</v>
      </c>
      <c r="L4547" s="19">
        <v>0</v>
      </c>
      <c r="M4547" s="28">
        <v>1499.95</v>
      </c>
      <c r="N4547" s="24"/>
    </row>
    <row r="4548" spans="2:14" hidden="1" x14ac:dyDescent="0.25">
      <c r="B4548" s="20">
        <v>28010912</v>
      </c>
      <c r="C4548" s="20"/>
      <c r="D4548" s="20"/>
      <c r="E4548" s="17" t="s">
        <v>14744</v>
      </c>
      <c r="F4548" s="21" t="s">
        <v>7064</v>
      </c>
      <c r="G4548" s="21" t="s">
        <v>205</v>
      </c>
      <c r="H4548" s="21" t="s">
        <v>206</v>
      </c>
      <c r="I4548" s="20">
        <v>315651512352</v>
      </c>
      <c r="J4548" s="20" t="s">
        <v>33662</v>
      </c>
      <c r="K4548" s="24">
        <v>42975</v>
      </c>
      <c r="L4548" s="19">
        <v>0</v>
      </c>
      <c r="M4548" s="28">
        <v>1499.95</v>
      </c>
      <c r="N4548" s="24"/>
    </row>
    <row r="4549" spans="2:14" hidden="1" x14ac:dyDescent="0.25">
      <c r="B4549" s="20">
        <v>28010913</v>
      </c>
      <c r="C4549" s="20"/>
      <c r="D4549" s="20"/>
      <c r="E4549" s="17" t="s">
        <v>14745</v>
      </c>
      <c r="F4549" s="21" t="s">
        <v>7064</v>
      </c>
      <c r="G4549" s="21" t="s">
        <v>205</v>
      </c>
      <c r="H4549" s="21" t="s">
        <v>206</v>
      </c>
      <c r="I4549" s="20">
        <v>315651512354</v>
      </c>
      <c r="J4549" s="20" t="s">
        <v>33663</v>
      </c>
      <c r="K4549" s="24">
        <v>42975</v>
      </c>
      <c r="L4549" s="19">
        <v>0</v>
      </c>
      <c r="M4549" s="28">
        <v>1499.95</v>
      </c>
      <c r="N4549" s="24"/>
    </row>
    <row r="4550" spans="2:14" hidden="1" x14ac:dyDescent="0.25">
      <c r="B4550" s="20">
        <v>28010914</v>
      </c>
      <c r="C4550" s="20"/>
      <c r="D4550" s="20"/>
      <c r="E4550" s="17" t="s">
        <v>14746</v>
      </c>
      <c r="F4550" s="21" t="s">
        <v>7064</v>
      </c>
      <c r="G4550" s="21" t="s">
        <v>205</v>
      </c>
      <c r="H4550" s="21" t="s">
        <v>206</v>
      </c>
      <c r="I4550" s="20">
        <v>315651512356</v>
      </c>
      <c r="J4550" s="20" t="s">
        <v>33664</v>
      </c>
      <c r="K4550" s="24">
        <v>42975</v>
      </c>
      <c r="L4550" s="19">
        <v>0</v>
      </c>
      <c r="M4550" s="28">
        <v>1499.95</v>
      </c>
      <c r="N4550" s="24"/>
    </row>
    <row r="4551" spans="2:14" hidden="1" x14ac:dyDescent="0.25">
      <c r="B4551" s="20">
        <v>28010915</v>
      </c>
      <c r="C4551" s="20"/>
      <c r="D4551" s="20"/>
      <c r="E4551" s="17" t="s">
        <v>14747</v>
      </c>
      <c r="F4551" s="21" t="s">
        <v>7064</v>
      </c>
      <c r="G4551" s="21" t="s">
        <v>205</v>
      </c>
      <c r="H4551" s="21" t="s">
        <v>206</v>
      </c>
      <c r="I4551" s="20">
        <v>315651512358</v>
      </c>
      <c r="J4551" s="20" t="s">
        <v>33665</v>
      </c>
      <c r="K4551" s="24">
        <v>42975</v>
      </c>
      <c r="L4551" s="19">
        <v>0</v>
      </c>
      <c r="M4551" s="28">
        <v>1499.95</v>
      </c>
      <c r="N4551" s="24"/>
    </row>
    <row r="4552" spans="2:14" hidden="1" x14ac:dyDescent="0.25">
      <c r="B4552" s="20">
        <v>28010916</v>
      </c>
      <c r="C4552" s="20"/>
      <c r="D4552" s="20"/>
      <c r="E4552" s="17" t="s">
        <v>14748</v>
      </c>
      <c r="F4552" s="21" t="s">
        <v>7064</v>
      </c>
      <c r="G4552" s="21" t="s">
        <v>205</v>
      </c>
      <c r="H4552" s="21" t="s">
        <v>206</v>
      </c>
      <c r="I4552" s="20">
        <v>315651512360</v>
      </c>
      <c r="J4552" s="20" t="s">
        <v>33666</v>
      </c>
      <c r="K4552" s="24">
        <v>42975</v>
      </c>
      <c r="L4552" s="19">
        <v>0</v>
      </c>
      <c r="M4552" s="28">
        <v>1499.95</v>
      </c>
      <c r="N4552" s="24"/>
    </row>
    <row r="4553" spans="2:14" hidden="1" x14ac:dyDescent="0.25">
      <c r="B4553" s="20">
        <v>28010917</v>
      </c>
      <c r="C4553" s="20"/>
      <c r="D4553" s="20"/>
      <c r="E4553" s="17" t="s">
        <v>14749</v>
      </c>
      <c r="F4553" s="21" t="s">
        <v>7064</v>
      </c>
      <c r="G4553" s="21" t="s">
        <v>205</v>
      </c>
      <c r="H4553" s="21" t="s">
        <v>206</v>
      </c>
      <c r="I4553" s="20">
        <v>315651512548</v>
      </c>
      <c r="J4553" s="20" t="s">
        <v>33667</v>
      </c>
      <c r="K4553" s="24">
        <v>42975</v>
      </c>
      <c r="L4553" s="19">
        <v>0</v>
      </c>
      <c r="M4553" s="28">
        <v>1499.95</v>
      </c>
      <c r="N4553" s="24"/>
    </row>
    <row r="4554" spans="2:14" hidden="1" x14ac:dyDescent="0.25">
      <c r="B4554" s="20">
        <v>28010918</v>
      </c>
      <c r="C4554" s="20"/>
      <c r="D4554" s="20"/>
      <c r="E4554" s="17" t="s">
        <v>14750</v>
      </c>
      <c r="F4554" s="21" t="s">
        <v>7064</v>
      </c>
      <c r="G4554" s="21" t="s">
        <v>205</v>
      </c>
      <c r="H4554" s="21" t="s">
        <v>206</v>
      </c>
      <c r="I4554" s="20">
        <v>315651512550</v>
      </c>
      <c r="J4554" s="20" t="s">
        <v>33668</v>
      </c>
      <c r="K4554" s="24">
        <v>42975</v>
      </c>
      <c r="L4554" s="19">
        <v>0</v>
      </c>
      <c r="M4554" s="28">
        <v>1499.95</v>
      </c>
      <c r="N4554" s="24"/>
    </row>
    <row r="4555" spans="2:14" hidden="1" x14ac:dyDescent="0.25">
      <c r="B4555" s="20">
        <v>28010919</v>
      </c>
      <c r="C4555" s="20"/>
      <c r="D4555" s="20"/>
      <c r="E4555" s="17" t="s">
        <v>14751</v>
      </c>
      <c r="F4555" s="21" t="s">
        <v>7064</v>
      </c>
      <c r="G4555" s="21" t="s">
        <v>205</v>
      </c>
      <c r="H4555" s="21" t="s">
        <v>206</v>
      </c>
      <c r="I4555" s="20">
        <v>315651512552</v>
      </c>
      <c r="J4555" s="20" t="s">
        <v>33669</v>
      </c>
      <c r="K4555" s="24">
        <v>42975</v>
      </c>
      <c r="L4555" s="19">
        <v>0</v>
      </c>
      <c r="M4555" s="28">
        <v>1499.95</v>
      </c>
      <c r="N4555" s="24"/>
    </row>
    <row r="4556" spans="2:14" hidden="1" x14ac:dyDescent="0.25">
      <c r="B4556" s="20">
        <v>28010920</v>
      </c>
      <c r="C4556" s="20"/>
      <c r="D4556" s="20"/>
      <c r="E4556" s="17" t="s">
        <v>14752</v>
      </c>
      <c r="F4556" s="21" t="s">
        <v>7064</v>
      </c>
      <c r="G4556" s="21" t="s">
        <v>205</v>
      </c>
      <c r="H4556" s="21" t="s">
        <v>206</v>
      </c>
      <c r="I4556" s="20">
        <v>315651512554</v>
      </c>
      <c r="J4556" s="20" t="s">
        <v>33670</v>
      </c>
      <c r="K4556" s="24">
        <v>42975</v>
      </c>
      <c r="L4556" s="19">
        <v>0</v>
      </c>
      <c r="M4556" s="28">
        <v>1499.95</v>
      </c>
      <c r="N4556" s="24"/>
    </row>
    <row r="4557" spans="2:14" hidden="1" x14ac:dyDescent="0.25">
      <c r="B4557" s="20">
        <v>28010921</v>
      </c>
      <c r="C4557" s="20"/>
      <c r="D4557" s="20"/>
      <c r="E4557" s="17" t="s">
        <v>14753</v>
      </c>
      <c r="F4557" s="21" t="s">
        <v>7064</v>
      </c>
      <c r="G4557" s="21" t="s">
        <v>205</v>
      </c>
      <c r="H4557" s="21" t="s">
        <v>206</v>
      </c>
      <c r="I4557" s="20">
        <v>315651512556</v>
      </c>
      <c r="J4557" s="20" t="s">
        <v>33671</v>
      </c>
      <c r="K4557" s="24">
        <v>42975</v>
      </c>
      <c r="L4557" s="19">
        <v>0</v>
      </c>
      <c r="M4557" s="28">
        <v>1499.95</v>
      </c>
      <c r="N4557" s="24"/>
    </row>
    <row r="4558" spans="2:14" hidden="1" x14ac:dyDescent="0.25">
      <c r="B4558" s="20">
        <v>28010922</v>
      </c>
      <c r="C4558" s="20"/>
      <c r="D4558" s="20"/>
      <c r="E4558" s="17" t="s">
        <v>14754</v>
      </c>
      <c r="F4558" s="21" t="s">
        <v>7064</v>
      </c>
      <c r="G4558" s="21" t="s">
        <v>205</v>
      </c>
      <c r="H4558" s="21" t="s">
        <v>206</v>
      </c>
      <c r="I4558" s="20">
        <v>315651512558</v>
      </c>
      <c r="J4558" s="20" t="s">
        <v>33672</v>
      </c>
      <c r="K4558" s="24">
        <v>42975</v>
      </c>
      <c r="L4558" s="19">
        <v>0</v>
      </c>
      <c r="M4558" s="28">
        <v>1499.95</v>
      </c>
      <c r="N4558" s="24"/>
    </row>
    <row r="4559" spans="2:14" hidden="1" x14ac:dyDescent="0.25">
      <c r="B4559" s="20">
        <v>28010923</v>
      </c>
      <c r="C4559" s="20"/>
      <c r="D4559" s="20"/>
      <c r="E4559" s="17" t="s">
        <v>14755</v>
      </c>
      <c r="F4559" s="21" t="s">
        <v>7064</v>
      </c>
      <c r="G4559" s="21" t="s">
        <v>205</v>
      </c>
      <c r="H4559" s="21" t="s">
        <v>206</v>
      </c>
      <c r="I4559" s="20">
        <v>315651512560</v>
      </c>
      <c r="J4559" s="20" t="s">
        <v>33673</v>
      </c>
      <c r="K4559" s="24">
        <v>42975</v>
      </c>
      <c r="L4559" s="19">
        <v>0</v>
      </c>
      <c r="M4559" s="28">
        <v>1499.95</v>
      </c>
      <c r="N4559" s="24"/>
    </row>
    <row r="4560" spans="2:14" hidden="1" x14ac:dyDescent="0.25">
      <c r="B4560" s="20">
        <v>28020436</v>
      </c>
      <c r="C4560" s="20"/>
      <c r="D4560" s="20"/>
      <c r="E4560" s="17" t="s">
        <v>15170</v>
      </c>
      <c r="F4560" s="21" t="s">
        <v>7064</v>
      </c>
      <c r="G4560" s="21" t="s">
        <v>205</v>
      </c>
      <c r="H4560" s="21" t="s">
        <v>206</v>
      </c>
      <c r="I4560" s="20">
        <v>316101512348</v>
      </c>
      <c r="J4560" s="20" t="s">
        <v>33674</v>
      </c>
      <c r="K4560" s="24">
        <v>43617</v>
      </c>
      <c r="L4560" s="19">
        <v>0</v>
      </c>
      <c r="M4560" s="28">
        <v>899.95</v>
      </c>
      <c r="N4560" s="24"/>
    </row>
    <row r="4561" spans="2:14" hidden="1" x14ac:dyDescent="0.25">
      <c r="B4561" s="20">
        <v>28020437</v>
      </c>
      <c r="C4561" s="20"/>
      <c r="D4561" s="20"/>
      <c r="E4561" s="17" t="s">
        <v>15173</v>
      </c>
      <c r="F4561" s="21" t="s">
        <v>7064</v>
      </c>
      <c r="G4561" s="21" t="s">
        <v>205</v>
      </c>
      <c r="H4561" s="21" t="s">
        <v>206</v>
      </c>
      <c r="I4561" s="20">
        <v>316101512350</v>
      </c>
      <c r="J4561" s="20" t="s">
        <v>33675</v>
      </c>
      <c r="K4561" s="24">
        <v>43617</v>
      </c>
      <c r="L4561" s="19">
        <v>0</v>
      </c>
      <c r="M4561" s="28">
        <v>899.95</v>
      </c>
      <c r="N4561" s="24"/>
    </row>
    <row r="4562" spans="2:14" hidden="1" x14ac:dyDescent="0.25">
      <c r="B4562" s="20">
        <v>28020438</v>
      </c>
      <c r="C4562" s="20"/>
      <c r="D4562" s="20"/>
      <c r="E4562" s="17" t="s">
        <v>15176</v>
      </c>
      <c r="F4562" s="21" t="s">
        <v>7064</v>
      </c>
      <c r="G4562" s="21" t="s">
        <v>205</v>
      </c>
      <c r="H4562" s="21" t="s">
        <v>206</v>
      </c>
      <c r="I4562" s="20">
        <v>316101512352</v>
      </c>
      <c r="J4562" s="20" t="s">
        <v>33676</v>
      </c>
      <c r="K4562" s="24">
        <v>43617</v>
      </c>
      <c r="L4562" s="19">
        <v>0</v>
      </c>
      <c r="M4562" s="28">
        <v>899.95</v>
      </c>
      <c r="N4562" s="24"/>
    </row>
    <row r="4563" spans="2:14" hidden="1" x14ac:dyDescent="0.25">
      <c r="B4563" s="20">
        <v>28020439</v>
      </c>
      <c r="C4563" s="20"/>
      <c r="D4563" s="20"/>
      <c r="E4563" s="17" t="s">
        <v>15179</v>
      </c>
      <c r="F4563" s="21" t="s">
        <v>7064</v>
      </c>
      <c r="G4563" s="21" t="s">
        <v>205</v>
      </c>
      <c r="H4563" s="21" t="s">
        <v>206</v>
      </c>
      <c r="I4563" s="20">
        <v>316101512354</v>
      </c>
      <c r="J4563" s="20" t="s">
        <v>33677</v>
      </c>
      <c r="K4563" s="24">
        <v>43617</v>
      </c>
      <c r="L4563" s="19">
        <v>0</v>
      </c>
      <c r="M4563" s="28">
        <v>899.95</v>
      </c>
      <c r="N4563" s="24"/>
    </row>
    <row r="4564" spans="2:14" hidden="1" x14ac:dyDescent="0.25">
      <c r="B4564" s="20">
        <v>28020440</v>
      </c>
      <c r="C4564" s="20"/>
      <c r="D4564" s="20"/>
      <c r="E4564" s="17" t="s">
        <v>15182</v>
      </c>
      <c r="F4564" s="21" t="s">
        <v>7064</v>
      </c>
      <c r="G4564" s="21" t="s">
        <v>205</v>
      </c>
      <c r="H4564" s="21" t="s">
        <v>206</v>
      </c>
      <c r="I4564" s="20">
        <v>316101512356</v>
      </c>
      <c r="J4564" s="20" t="s">
        <v>33678</v>
      </c>
      <c r="K4564" s="24">
        <v>43617</v>
      </c>
      <c r="L4564" s="19">
        <v>0</v>
      </c>
      <c r="M4564" s="28">
        <v>899.95</v>
      </c>
      <c r="N4564" s="24"/>
    </row>
    <row r="4565" spans="2:14" hidden="1" x14ac:dyDescent="0.25">
      <c r="B4565" s="20">
        <v>28020441</v>
      </c>
      <c r="C4565" s="20"/>
      <c r="D4565" s="20"/>
      <c r="E4565" s="17" t="s">
        <v>15185</v>
      </c>
      <c r="F4565" s="21" t="s">
        <v>7064</v>
      </c>
      <c r="G4565" s="21" t="s">
        <v>205</v>
      </c>
      <c r="H4565" s="21" t="s">
        <v>206</v>
      </c>
      <c r="I4565" s="20">
        <v>316101512358</v>
      </c>
      <c r="J4565" s="20" t="s">
        <v>33679</v>
      </c>
      <c r="K4565" s="24">
        <v>43617</v>
      </c>
      <c r="L4565" s="19">
        <v>0</v>
      </c>
      <c r="M4565" s="28">
        <v>899.95</v>
      </c>
      <c r="N4565" s="24"/>
    </row>
    <row r="4566" spans="2:14" hidden="1" x14ac:dyDescent="0.25">
      <c r="B4566" s="20">
        <v>28020442</v>
      </c>
      <c r="C4566" s="20"/>
      <c r="D4566" s="20"/>
      <c r="E4566" s="17" t="s">
        <v>15188</v>
      </c>
      <c r="F4566" s="21" t="s">
        <v>7064</v>
      </c>
      <c r="G4566" s="21" t="s">
        <v>205</v>
      </c>
      <c r="H4566" s="21" t="s">
        <v>206</v>
      </c>
      <c r="I4566" s="20">
        <v>316101512360</v>
      </c>
      <c r="J4566" s="20" t="s">
        <v>33680</v>
      </c>
      <c r="K4566" s="24">
        <v>43617</v>
      </c>
      <c r="L4566" s="19">
        <v>0</v>
      </c>
      <c r="M4566" s="28">
        <v>899.95</v>
      </c>
      <c r="N4566" s="24"/>
    </row>
    <row r="4567" spans="2:14" hidden="1" x14ac:dyDescent="0.25">
      <c r="B4567" s="20">
        <v>28020463</v>
      </c>
      <c r="C4567" s="20"/>
      <c r="D4567" s="20"/>
      <c r="E4567" s="17" t="s">
        <v>15195</v>
      </c>
      <c r="F4567" s="21" t="s">
        <v>7064</v>
      </c>
      <c r="G4567" s="21" t="s">
        <v>205</v>
      </c>
      <c r="H4567" s="21" t="s">
        <v>206</v>
      </c>
      <c r="I4567" s="20">
        <v>316101515548</v>
      </c>
      <c r="J4567" s="20" t="s">
        <v>33681</v>
      </c>
      <c r="K4567" s="24">
        <v>43617</v>
      </c>
      <c r="L4567" s="19">
        <v>0</v>
      </c>
      <c r="M4567" s="28">
        <v>899.95</v>
      </c>
      <c r="N4567" s="24"/>
    </row>
    <row r="4568" spans="2:14" hidden="1" x14ac:dyDescent="0.25">
      <c r="B4568" s="20">
        <v>28020464</v>
      </c>
      <c r="C4568" s="20"/>
      <c r="D4568" s="20"/>
      <c r="E4568" s="17" t="s">
        <v>15196</v>
      </c>
      <c r="F4568" s="21" t="s">
        <v>7064</v>
      </c>
      <c r="G4568" s="21" t="s">
        <v>205</v>
      </c>
      <c r="H4568" s="21" t="s">
        <v>206</v>
      </c>
      <c r="I4568" s="20">
        <v>316101515550</v>
      </c>
      <c r="J4568" s="20" t="s">
        <v>33682</v>
      </c>
      <c r="K4568" s="24">
        <v>43617</v>
      </c>
      <c r="L4568" s="19">
        <v>0</v>
      </c>
      <c r="M4568" s="28">
        <v>899.95</v>
      </c>
      <c r="N4568" s="24"/>
    </row>
    <row r="4569" spans="2:14" hidden="1" x14ac:dyDescent="0.25">
      <c r="B4569" s="20">
        <v>28020465</v>
      </c>
      <c r="C4569" s="20"/>
      <c r="D4569" s="20"/>
      <c r="E4569" s="17" t="s">
        <v>15197</v>
      </c>
      <c r="F4569" s="21" t="s">
        <v>7064</v>
      </c>
      <c r="G4569" s="21" t="s">
        <v>205</v>
      </c>
      <c r="H4569" s="21" t="s">
        <v>206</v>
      </c>
      <c r="I4569" s="20">
        <v>316101515552</v>
      </c>
      <c r="J4569" s="20" t="s">
        <v>33683</v>
      </c>
      <c r="K4569" s="24">
        <v>43617</v>
      </c>
      <c r="L4569" s="19">
        <v>0</v>
      </c>
      <c r="M4569" s="28">
        <v>899.95</v>
      </c>
      <c r="N4569" s="24"/>
    </row>
    <row r="4570" spans="2:14" hidden="1" x14ac:dyDescent="0.25">
      <c r="B4570" s="20">
        <v>28020466</v>
      </c>
      <c r="C4570" s="20"/>
      <c r="D4570" s="20"/>
      <c r="E4570" s="17" t="s">
        <v>15198</v>
      </c>
      <c r="F4570" s="21" t="s">
        <v>7064</v>
      </c>
      <c r="G4570" s="21" t="s">
        <v>205</v>
      </c>
      <c r="H4570" s="21" t="s">
        <v>206</v>
      </c>
      <c r="I4570" s="20">
        <v>316101515554</v>
      </c>
      <c r="J4570" s="20" t="s">
        <v>33684</v>
      </c>
      <c r="K4570" s="24">
        <v>43617</v>
      </c>
      <c r="L4570" s="19">
        <v>0</v>
      </c>
      <c r="M4570" s="28">
        <v>899.95</v>
      </c>
      <c r="N4570" s="24"/>
    </row>
    <row r="4571" spans="2:14" hidden="1" x14ac:dyDescent="0.25">
      <c r="B4571" s="20">
        <v>28020467</v>
      </c>
      <c r="C4571" s="20"/>
      <c r="D4571" s="20"/>
      <c r="E4571" s="17" t="s">
        <v>15199</v>
      </c>
      <c r="F4571" s="21" t="s">
        <v>7064</v>
      </c>
      <c r="G4571" s="21" t="s">
        <v>205</v>
      </c>
      <c r="H4571" s="21" t="s">
        <v>206</v>
      </c>
      <c r="I4571" s="20">
        <v>316101515556</v>
      </c>
      <c r="J4571" s="20" t="s">
        <v>33685</v>
      </c>
      <c r="K4571" s="24">
        <v>43617</v>
      </c>
      <c r="L4571" s="19">
        <v>0</v>
      </c>
      <c r="M4571" s="28">
        <v>899.95</v>
      </c>
      <c r="N4571" s="24"/>
    </row>
    <row r="4572" spans="2:14" hidden="1" x14ac:dyDescent="0.25">
      <c r="B4572" s="20">
        <v>28020468</v>
      </c>
      <c r="C4572" s="20"/>
      <c r="D4572" s="20"/>
      <c r="E4572" s="17" t="s">
        <v>15200</v>
      </c>
      <c r="F4572" s="21" t="s">
        <v>7064</v>
      </c>
      <c r="G4572" s="21" t="s">
        <v>205</v>
      </c>
      <c r="H4572" s="21" t="s">
        <v>206</v>
      </c>
      <c r="I4572" s="20">
        <v>316101515558</v>
      </c>
      <c r="J4572" s="20" t="s">
        <v>33686</v>
      </c>
      <c r="K4572" s="24">
        <v>43617</v>
      </c>
      <c r="L4572" s="19">
        <v>0</v>
      </c>
      <c r="M4572" s="28">
        <v>899.95</v>
      </c>
      <c r="N4572" s="24"/>
    </row>
    <row r="4573" spans="2:14" hidden="1" x14ac:dyDescent="0.25">
      <c r="B4573" s="20">
        <v>28020469</v>
      </c>
      <c r="C4573" s="20"/>
      <c r="D4573" s="20"/>
      <c r="E4573" s="17" t="s">
        <v>15201</v>
      </c>
      <c r="F4573" s="21" t="s">
        <v>7064</v>
      </c>
      <c r="G4573" s="21" t="s">
        <v>205</v>
      </c>
      <c r="H4573" s="21" t="s">
        <v>206</v>
      </c>
      <c r="I4573" s="20">
        <v>316101515560</v>
      </c>
      <c r="J4573" s="20" t="s">
        <v>33687</v>
      </c>
      <c r="K4573" s="24">
        <v>43617</v>
      </c>
      <c r="L4573" s="19">
        <v>0</v>
      </c>
      <c r="M4573" s="28">
        <v>899.95</v>
      </c>
      <c r="N4573" s="24"/>
    </row>
    <row r="4574" spans="2:14" hidden="1" x14ac:dyDescent="0.25">
      <c r="B4574" s="20">
        <v>28020394</v>
      </c>
      <c r="C4574" s="20"/>
      <c r="D4574" s="20"/>
      <c r="E4574" s="17" t="s">
        <v>14944</v>
      </c>
      <c r="F4574" s="21" t="s">
        <v>7064</v>
      </c>
      <c r="G4574" s="21" t="s">
        <v>205</v>
      </c>
      <c r="H4574" s="21" t="s">
        <v>206</v>
      </c>
      <c r="I4574" s="20">
        <v>316501414048</v>
      </c>
      <c r="J4574" s="20" t="s">
        <v>33688</v>
      </c>
      <c r="K4574" s="24">
        <v>42513</v>
      </c>
      <c r="L4574" s="19">
        <v>0</v>
      </c>
      <c r="M4574" s="28">
        <v>1099.95</v>
      </c>
      <c r="N4574" s="24"/>
    </row>
    <row r="4575" spans="2:14" hidden="1" x14ac:dyDescent="0.25">
      <c r="B4575" s="20">
        <v>28020395</v>
      </c>
      <c r="C4575" s="20"/>
      <c r="D4575" s="20"/>
      <c r="E4575" s="17" t="s">
        <v>14945</v>
      </c>
      <c r="F4575" s="21" t="s">
        <v>7064</v>
      </c>
      <c r="G4575" s="21" t="s">
        <v>205</v>
      </c>
      <c r="H4575" s="21" t="s">
        <v>206</v>
      </c>
      <c r="I4575" s="20">
        <v>316501414050</v>
      </c>
      <c r="J4575" s="20" t="s">
        <v>33689</v>
      </c>
      <c r="K4575" s="24">
        <v>42513</v>
      </c>
      <c r="L4575" s="19">
        <v>0</v>
      </c>
      <c r="M4575" s="28">
        <v>1099.95</v>
      </c>
      <c r="N4575" s="24"/>
    </row>
    <row r="4576" spans="2:14" hidden="1" x14ac:dyDescent="0.25">
      <c r="B4576" s="20">
        <v>28020396</v>
      </c>
      <c r="C4576" s="20"/>
      <c r="D4576" s="20"/>
      <c r="E4576" s="17" t="s">
        <v>14946</v>
      </c>
      <c r="F4576" s="21" t="s">
        <v>7064</v>
      </c>
      <c r="G4576" s="21" t="s">
        <v>205</v>
      </c>
      <c r="H4576" s="21" t="s">
        <v>206</v>
      </c>
      <c r="I4576" s="20">
        <v>316501414052</v>
      </c>
      <c r="J4576" s="20" t="s">
        <v>33690</v>
      </c>
      <c r="K4576" s="24">
        <v>42513</v>
      </c>
      <c r="L4576" s="19">
        <v>0</v>
      </c>
      <c r="M4576" s="28">
        <v>1099.95</v>
      </c>
      <c r="N4576" s="24"/>
    </row>
    <row r="4577" spans="2:14" hidden="1" x14ac:dyDescent="0.25">
      <c r="B4577" s="20">
        <v>28020398</v>
      </c>
      <c r="C4577" s="20"/>
      <c r="D4577" s="20"/>
      <c r="E4577" s="17" t="s">
        <v>14947</v>
      </c>
      <c r="F4577" s="21" t="s">
        <v>7064</v>
      </c>
      <c r="G4577" s="21" t="s">
        <v>205</v>
      </c>
      <c r="H4577" s="21" t="s">
        <v>206</v>
      </c>
      <c r="I4577" s="20">
        <v>316501414056</v>
      </c>
      <c r="J4577" s="20" t="s">
        <v>33691</v>
      </c>
      <c r="K4577" s="24">
        <v>42513</v>
      </c>
      <c r="L4577" s="19">
        <v>0</v>
      </c>
      <c r="M4577" s="28">
        <v>1099.95</v>
      </c>
      <c r="N4577" s="24"/>
    </row>
    <row r="4578" spans="2:14" hidden="1" x14ac:dyDescent="0.25">
      <c r="B4578" s="20">
        <v>28020399</v>
      </c>
      <c r="C4578" s="20"/>
      <c r="D4578" s="20"/>
      <c r="E4578" s="17" t="s">
        <v>14948</v>
      </c>
      <c r="F4578" s="21" t="s">
        <v>7064</v>
      </c>
      <c r="G4578" s="21" t="s">
        <v>205</v>
      </c>
      <c r="H4578" s="21" t="s">
        <v>206</v>
      </c>
      <c r="I4578" s="20">
        <v>316501414058</v>
      </c>
      <c r="J4578" s="20" t="s">
        <v>33692</v>
      </c>
      <c r="K4578" s="24">
        <v>42513</v>
      </c>
      <c r="L4578" s="19">
        <v>0</v>
      </c>
      <c r="M4578" s="28">
        <v>1099.95</v>
      </c>
      <c r="N4578" s="24"/>
    </row>
    <row r="4579" spans="2:14" hidden="1" x14ac:dyDescent="0.25">
      <c r="B4579" s="20">
        <v>28020415</v>
      </c>
      <c r="C4579" s="20"/>
      <c r="D4579" s="20"/>
      <c r="E4579" s="17" t="s">
        <v>14756</v>
      </c>
      <c r="F4579" s="21" t="s">
        <v>7064</v>
      </c>
      <c r="G4579" s="21" t="s">
        <v>205</v>
      </c>
      <c r="H4579" s="21" t="s">
        <v>206</v>
      </c>
      <c r="I4579" s="20">
        <v>316651512348</v>
      </c>
      <c r="J4579" s="20" t="s">
        <v>33701</v>
      </c>
      <c r="K4579" s="24">
        <v>43617</v>
      </c>
      <c r="L4579" s="19">
        <v>0</v>
      </c>
      <c r="M4579" s="28">
        <v>1299.95</v>
      </c>
      <c r="N4579" s="24"/>
    </row>
    <row r="4580" spans="2:14" hidden="1" x14ac:dyDescent="0.25">
      <c r="B4580" s="20">
        <v>28020416</v>
      </c>
      <c r="C4580" s="20"/>
      <c r="D4580" s="20"/>
      <c r="E4580" s="17" t="s">
        <v>14757</v>
      </c>
      <c r="F4580" s="21" t="s">
        <v>7064</v>
      </c>
      <c r="G4580" s="21" t="s">
        <v>205</v>
      </c>
      <c r="H4580" s="21" t="s">
        <v>206</v>
      </c>
      <c r="I4580" s="20">
        <v>316651512350</v>
      </c>
      <c r="J4580" s="20" t="s">
        <v>33702</v>
      </c>
      <c r="K4580" s="24">
        <v>43617</v>
      </c>
      <c r="L4580" s="19">
        <v>0</v>
      </c>
      <c r="M4580" s="28">
        <v>1299.95</v>
      </c>
      <c r="N4580" s="24"/>
    </row>
    <row r="4581" spans="2:14" hidden="1" x14ac:dyDescent="0.25">
      <c r="B4581" s="20">
        <v>28020417</v>
      </c>
      <c r="C4581" s="20"/>
      <c r="D4581" s="20"/>
      <c r="E4581" s="17" t="s">
        <v>14758</v>
      </c>
      <c r="F4581" s="21" t="s">
        <v>7064</v>
      </c>
      <c r="G4581" s="21" t="s">
        <v>205</v>
      </c>
      <c r="H4581" s="21" t="s">
        <v>206</v>
      </c>
      <c r="I4581" s="20">
        <v>316651512352</v>
      </c>
      <c r="J4581" s="20" t="s">
        <v>33703</v>
      </c>
      <c r="K4581" s="24">
        <v>43617</v>
      </c>
      <c r="L4581" s="19">
        <v>0</v>
      </c>
      <c r="M4581" s="28">
        <v>1299.95</v>
      </c>
      <c r="N4581" s="24"/>
    </row>
    <row r="4582" spans="2:14" hidden="1" x14ac:dyDescent="0.25">
      <c r="B4582" s="20">
        <v>28020419</v>
      </c>
      <c r="C4582" s="20"/>
      <c r="D4582" s="20"/>
      <c r="E4582" s="17" t="s">
        <v>14760</v>
      </c>
      <c r="F4582" s="21" t="s">
        <v>7064</v>
      </c>
      <c r="G4582" s="21" t="s">
        <v>205</v>
      </c>
      <c r="H4582" s="21" t="s">
        <v>206</v>
      </c>
      <c r="I4582" s="20">
        <v>316651512356</v>
      </c>
      <c r="J4582" s="20" t="s">
        <v>33704</v>
      </c>
      <c r="K4582" s="24">
        <v>43617</v>
      </c>
      <c r="L4582" s="19">
        <v>0</v>
      </c>
      <c r="M4582" s="28">
        <v>1299.95</v>
      </c>
      <c r="N4582" s="24"/>
    </row>
    <row r="4583" spans="2:14" hidden="1" x14ac:dyDescent="0.25">
      <c r="B4583" s="20">
        <v>28020420</v>
      </c>
      <c r="C4583" s="20"/>
      <c r="D4583" s="20"/>
      <c r="E4583" s="17" t="s">
        <v>14761</v>
      </c>
      <c r="F4583" s="21" t="s">
        <v>7064</v>
      </c>
      <c r="G4583" s="21" t="s">
        <v>205</v>
      </c>
      <c r="H4583" s="21" t="s">
        <v>206</v>
      </c>
      <c r="I4583" s="20">
        <v>316651512358</v>
      </c>
      <c r="J4583" s="20" t="s">
        <v>33705</v>
      </c>
      <c r="K4583" s="24">
        <v>43617</v>
      </c>
      <c r="L4583" s="19">
        <v>0</v>
      </c>
      <c r="M4583" s="28">
        <v>1299.95</v>
      </c>
      <c r="N4583" s="24"/>
    </row>
    <row r="4584" spans="2:14" hidden="1" x14ac:dyDescent="0.25">
      <c r="B4584" s="20">
        <v>28020421</v>
      </c>
      <c r="C4584" s="20"/>
      <c r="D4584" s="20"/>
      <c r="E4584" s="17" t="s">
        <v>14762</v>
      </c>
      <c r="F4584" s="21" t="s">
        <v>7064</v>
      </c>
      <c r="G4584" s="21" t="s">
        <v>205</v>
      </c>
      <c r="H4584" s="21" t="s">
        <v>206</v>
      </c>
      <c r="I4584" s="20">
        <v>316651512360</v>
      </c>
      <c r="J4584" s="20" t="s">
        <v>33706</v>
      </c>
      <c r="K4584" s="24">
        <v>43617</v>
      </c>
      <c r="L4584" s="19">
        <v>0</v>
      </c>
      <c r="M4584" s="28">
        <v>1299.95</v>
      </c>
      <c r="N4584" s="24"/>
    </row>
    <row r="4585" spans="2:14" hidden="1" x14ac:dyDescent="0.25">
      <c r="B4585" s="20">
        <v>28040043</v>
      </c>
      <c r="C4585" s="20"/>
      <c r="D4585" s="20"/>
      <c r="E4585" s="17" t="s">
        <v>14728</v>
      </c>
      <c r="F4585" s="21" t="s">
        <v>7064</v>
      </c>
      <c r="G4585" s="21" t="s">
        <v>205</v>
      </c>
      <c r="H4585" s="21" t="s">
        <v>206</v>
      </c>
      <c r="I4585" s="20">
        <v>317101512338</v>
      </c>
      <c r="J4585" s="20" t="s">
        <v>33707</v>
      </c>
      <c r="K4585" s="24">
        <v>43617</v>
      </c>
      <c r="L4585" s="19">
        <v>0</v>
      </c>
      <c r="M4585" s="28">
        <v>899.95</v>
      </c>
      <c r="N4585" s="24"/>
    </row>
    <row r="4586" spans="2:14" hidden="1" x14ac:dyDescent="0.25">
      <c r="B4586" s="20">
        <v>28040044</v>
      </c>
      <c r="C4586" s="20"/>
      <c r="D4586" s="20"/>
      <c r="E4586" s="17" t="s">
        <v>14729</v>
      </c>
      <c r="F4586" s="21" t="s">
        <v>7064</v>
      </c>
      <c r="G4586" s="21" t="s">
        <v>205</v>
      </c>
      <c r="H4586" s="21" t="s">
        <v>206</v>
      </c>
      <c r="I4586" s="20">
        <v>317101512340</v>
      </c>
      <c r="J4586" s="20" t="s">
        <v>33708</v>
      </c>
      <c r="K4586" s="24">
        <v>43617</v>
      </c>
      <c r="L4586" s="19">
        <v>0</v>
      </c>
      <c r="M4586" s="28">
        <v>899.95</v>
      </c>
      <c r="N4586" s="24"/>
    </row>
    <row r="4587" spans="2:14" hidden="1" x14ac:dyDescent="0.25">
      <c r="B4587" s="20">
        <v>28040045</v>
      </c>
      <c r="C4587" s="20"/>
      <c r="D4587" s="20"/>
      <c r="E4587" s="17" t="s">
        <v>14730</v>
      </c>
      <c r="F4587" s="21" t="s">
        <v>7064</v>
      </c>
      <c r="G4587" s="21" t="s">
        <v>205</v>
      </c>
      <c r="H4587" s="21" t="s">
        <v>206</v>
      </c>
      <c r="I4587" s="20">
        <v>317101512342</v>
      </c>
      <c r="J4587" s="20" t="s">
        <v>33709</v>
      </c>
      <c r="K4587" s="24">
        <v>43617</v>
      </c>
      <c r="L4587" s="19">
        <v>0</v>
      </c>
      <c r="M4587" s="28">
        <v>899.95</v>
      </c>
      <c r="N4587" s="24"/>
    </row>
    <row r="4588" spans="2:14" hidden="1" x14ac:dyDescent="0.25">
      <c r="B4588" s="20">
        <v>28040046</v>
      </c>
      <c r="C4588" s="20"/>
      <c r="D4588" s="20"/>
      <c r="E4588" s="17" t="s">
        <v>14731</v>
      </c>
      <c r="F4588" s="21" t="s">
        <v>7064</v>
      </c>
      <c r="G4588" s="21" t="s">
        <v>205</v>
      </c>
      <c r="H4588" s="21" t="s">
        <v>206</v>
      </c>
      <c r="I4588" s="20">
        <v>317101512344</v>
      </c>
      <c r="J4588" s="20" t="s">
        <v>33710</v>
      </c>
      <c r="K4588" s="24">
        <v>43617</v>
      </c>
      <c r="L4588" s="19">
        <v>0</v>
      </c>
      <c r="M4588" s="28">
        <v>899.95</v>
      </c>
      <c r="N4588" s="24"/>
    </row>
    <row r="4589" spans="2:14" hidden="1" x14ac:dyDescent="0.25">
      <c r="B4589" s="20">
        <v>28040047</v>
      </c>
      <c r="C4589" s="20"/>
      <c r="D4589" s="20"/>
      <c r="E4589" s="17" t="s">
        <v>14732</v>
      </c>
      <c r="F4589" s="21" t="s">
        <v>7064</v>
      </c>
      <c r="G4589" s="21" t="s">
        <v>205</v>
      </c>
      <c r="H4589" s="21" t="s">
        <v>206</v>
      </c>
      <c r="I4589" s="20">
        <v>317101512346</v>
      </c>
      <c r="J4589" s="20" t="s">
        <v>33711</v>
      </c>
      <c r="K4589" s="24">
        <v>43617</v>
      </c>
      <c r="L4589" s="19">
        <v>0</v>
      </c>
      <c r="M4589" s="28">
        <v>899.95</v>
      </c>
      <c r="N4589" s="24"/>
    </row>
    <row r="4590" spans="2:14" hidden="1" x14ac:dyDescent="0.25">
      <c r="B4590" s="20">
        <v>28040048</v>
      </c>
      <c r="C4590" s="20"/>
      <c r="D4590" s="20"/>
      <c r="E4590" s="17" t="s">
        <v>14733</v>
      </c>
      <c r="F4590" s="21" t="s">
        <v>7064</v>
      </c>
      <c r="G4590" s="21" t="s">
        <v>205</v>
      </c>
      <c r="H4590" s="21" t="s">
        <v>206</v>
      </c>
      <c r="I4590" s="20">
        <v>317101512348</v>
      </c>
      <c r="J4590" s="20" t="s">
        <v>33712</v>
      </c>
      <c r="K4590" s="24">
        <v>43617</v>
      </c>
      <c r="L4590" s="19">
        <v>0</v>
      </c>
      <c r="M4590" s="28">
        <v>899.95</v>
      </c>
      <c r="N4590" s="24"/>
    </row>
    <row r="4591" spans="2:14" hidden="1" x14ac:dyDescent="0.25">
      <c r="B4591" s="20">
        <v>28040049</v>
      </c>
      <c r="C4591" s="20"/>
      <c r="D4591" s="20"/>
      <c r="E4591" s="17" t="s">
        <v>14734</v>
      </c>
      <c r="F4591" s="21" t="s">
        <v>7064</v>
      </c>
      <c r="G4591" s="21" t="s">
        <v>205</v>
      </c>
      <c r="H4591" s="21" t="s">
        <v>206</v>
      </c>
      <c r="I4591" s="20">
        <v>317101512350</v>
      </c>
      <c r="J4591" s="20" t="s">
        <v>33713</v>
      </c>
      <c r="K4591" s="24">
        <v>43617</v>
      </c>
      <c r="L4591" s="19">
        <v>0</v>
      </c>
      <c r="M4591" s="28">
        <v>899.95</v>
      </c>
      <c r="N4591" s="24"/>
    </row>
    <row r="4592" spans="2:14" hidden="1" x14ac:dyDescent="0.25">
      <c r="B4592" s="20">
        <v>28030036</v>
      </c>
      <c r="C4592" s="20"/>
      <c r="D4592" s="20"/>
      <c r="E4592" s="17" t="s">
        <v>14714</v>
      </c>
      <c r="F4592" s="21" t="s">
        <v>7064</v>
      </c>
      <c r="G4592" s="21" t="s">
        <v>205</v>
      </c>
      <c r="H4592" s="21" t="s">
        <v>206</v>
      </c>
      <c r="I4592" s="20">
        <v>318101512338</v>
      </c>
      <c r="J4592" s="20" t="s">
        <v>33714</v>
      </c>
      <c r="K4592" s="24">
        <v>43617</v>
      </c>
      <c r="L4592" s="19">
        <v>0</v>
      </c>
      <c r="M4592" s="28">
        <v>899.95</v>
      </c>
      <c r="N4592" s="24"/>
    </row>
    <row r="4593" spans="1:14" hidden="1" x14ac:dyDescent="0.25">
      <c r="B4593" s="20">
        <v>28030037</v>
      </c>
      <c r="C4593" s="20"/>
      <c r="D4593" s="20"/>
      <c r="E4593" s="17" t="s">
        <v>14715</v>
      </c>
      <c r="F4593" s="21" t="s">
        <v>7064</v>
      </c>
      <c r="G4593" s="21" t="s">
        <v>205</v>
      </c>
      <c r="H4593" s="21" t="s">
        <v>206</v>
      </c>
      <c r="I4593" s="20">
        <v>318101512340</v>
      </c>
      <c r="J4593" s="20" t="s">
        <v>33715</v>
      </c>
      <c r="K4593" s="24">
        <v>43617</v>
      </c>
      <c r="L4593" s="19">
        <v>0</v>
      </c>
      <c r="M4593" s="28">
        <v>899.95</v>
      </c>
      <c r="N4593" s="24"/>
    </row>
    <row r="4594" spans="1:14" hidden="1" x14ac:dyDescent="0.25">
      <c r="B4594" s="20">
        <v>28030038</v>
      </c>
      <c r="C4594" s="20"/>
      <c r="D4594" s="20"/>
      <c r="E4594" s="17" t="s">
        <v>14716</v>
      </c>
      <c r="F4594" s="21" t="s">
        <v>7064</v>
      </c>
      <c r="G4594" s="21" t="s">
        <v>205</v>
      </c>
      <c r="H4594" s="21" t="s">
        <v>206</v>
      </c>
      <c r="I4594" s="20">
        <v>318101512342</v>
      </c>
      <c r="J4594" s="20" t="s">
        <v>33716</v>
      </c>
      <c r="K4594" s="24">
        <v>43617</v>
      </c>
      <c r="L4594" s="19">
        <v>0</v>
      </c>
      <c r="M4594" s="28">
        <v>899.95</v>
      </c>
      <c r="N4594" s="24"/>
    </row>
    <row r="4595" spans="1:14" hidden="1" x14ac:dyDescent="0.25">
      <c r="B4595" s="20">
        <v>28030039</v>
      </c>
      <c r="C4595" s="20"/>
      <c r="D4595" s="20"/>
      <c r="E4595" s="17" t="s">
        <v>14717</v>
      </c>
      <c r="F4595" s="21" t="s">
        <v>7064</v>
      </c>
      <c r="G4595" s="21" t="s">
        <v>205</v>
      </c>
      <c r="H4595" s="21" t="s">
        <v>206</v>
      </c>
      <c r="I4595" s="20">
        <v>318101512344</v>
      </c>
      <c r="J4595" s="20" t="s">
        <v>33717</v>
      </c>
      <c r="K4595" s="24">
        <v>43617</v>
      </c>
      <c r="L4595" s="19">
        <v>0</v>
      </c>
      <c r="M4595" s="28">
        <v>899.95</v>
      </c>
      <c r="N4595" s="24"/>
    </row>
    <row r="4596" spans="1:14" hidden="1" x14ac:dyDescent="0.25">
      <c r="B4596" s="20">
        <v>28030040</v>
      </c>
      <c r="C4596" s="20"/>
      <c r="D4596" s="20"/>
      <c r="E4596" s="17" t="s">
        <v>14718</v>
      </c>
      <c r="F4596" s="21" t="s">
        <v>7064</v>
      </c>
      <c r="G4596" s="21" t="s">
        <v>205</v>
      </c>
      <c r="H4596" s="21" t="s">
        <v>206</v>
      </c>
      <c r="I4596" s="20">
        <v>318101512346</v>
      </c>
      <c r="J4596" s="20" t="s">
        <v>33718</v>
      </c>
      <c r="K4596" s="24">
        <v>43617</v>
      </c>
      <c r="L4596" s="19">
        <v>0</v>
      </c>
      <c r="M4596" s="28">
        <v>899.95</v>
      </c>
      <c r="N4596" s="24"/>
    </row>
    <row r="4597" spans="1:14" hidden="1" x14ac:dyDescent="0.25">
      <c r="B4597" s="20">
        <v>28030041</v>
      </c>
      <c r="C4597" s="20"/>
      <c r="D4597" s="20"/>
      <c r="E4597" s="17" t="s">
        <v>14719</v>
      </c>
      <c r="F4597" s="21" t="s">
        <v>7064</v>
      </c>
      <c r="G4597" s="21" t="s">
        <v>205</v>
      </c>
      <c r="H4597" s="21" t="s">
        <v>206</v>
      </c>
      <c r="I4597" s="20">
        <v>318101512348</v>
      </c>
      <c r="J4597" s="20" t="s">
        <v>33719</v>
      </c>
      <c r="K4597" s="24">
        <v>43617</v>
      </c>
      <c r="L4597" s="19">
        <v>0</v>
      </c>
      <c r="M4597" s="28">
        <v>899.95</v>
      </c>
      <c r="N4597" s="24"/>
    </row>
    <row r="4598" spans="1:14" hidden="1" x14ac:dyDescent="0.25">
      <c r="B4598" s="20">
        <v>28030042</v>
      </c>
      <c r="C4598" s="20"/>
      <c r="D4598" s="20"/>
      <c r="E4598" s="17" t="s">
        <v>14720</v>
      </c>
      <c r="F4598" s="21" t="s">
        <v>7064</v>
      </c>
      <c r="G4598" s="21" t="s">
        <v>205</v>
      </c>
      <c r="H4598" s="21" t="s">
        <v>206</v>
      </c>
      <c r="I4598" s="20">
        <v>318101512350</v>
      </c>
      <c r="J4598" s="20" t="s">
        <v>33720</v>
      </c>
      <c r="K4598" s="24">
        <v>43617</v>
      </c>
      <c r="L4598" s="19">
        <v>0</v>
      </c>
      <c r="M4598" s="28">
        <v>899.95</v>
      </c>
      <c r="N4598" s="24"/>
    </row>
    <row r="4599" spans="1:14" hidden="1" x14ac:dyDescent="0.25">
      <c r="B4599" s="20">
        <v>28011019</v>
      </c>
      <c r="C4599" s="20"/>
      <c r="D4599" s="20"/>
      <c r="E4599" s="17" t="s">
        <v>14861</v>
      </c>
      <c r="F4599" s="21" t="s">
        <v>7064</v>
      </c>
      <c r="G4599" s="21" t="s">
        <v>205</v>
      </c>
      <c r="H4599" s="21" t="s">
        <v>206</v>
      </c>
      <c r="I4599" s="20">
        <v>3150516123646</v>
      </c>
      <c r="J4599" s="20" t="s">
        <v>33722</v>
      </c>
      <c r="K4599" s="24">
        <v>42975</v>
      </c>
      <c r="L4599" s="19">
        <v>0</v>
      </c>
      <c r="M4599" s="28">
        <v>1199.95</v>
      </c>
      <c r="N4599" s="24"/>
    </row>
    <row r="4600" spans="1:14" hidden="1" x14ac:dyDescent="0.25">
      <c r="B4600" s="20">
        <v>28011020</v>
      </c>
      <c r="C4600" s="20"/>
      <c r="D4600" s="20"/>
      <c r="E4600" s="17" t="s">
        <v>14864</v>
      </c>
      <c r="F4600" s="21" t="s">
        <v>7064</v>
      </c>
      <c r="G4600" s="21" t="s">
        <v>205</v>
      </c>
      <c r="H4600" s="21" t="s">
        <v>206</v>
      </c>
      <c r="I4600" s="20">
        <v>3150516123648</v>
      </c>
      <c r="J4600" s="20" t="s">
        <v>33723</v>
      </c>
      <c r="K4600" s="24">
        <v>42975</v>
      </c>
      <c r="L4600" s="19">
        <v>0</v>
      </c>
      <c r="M4600" s="28">
        <v>1199.95</v>
      </c>
      <c r="N4600" s="24"/>
    </row>
    <row r="4601" spans="1:14" hidden="1" x14ac:dyDescent="0.25">
      <c r="B4601" s="20">
        <v>28011021</v>
      </c>
      <c r="C4601" s="20"/>
      <c r="D4601" s="20"/>
      <c r="E4601" s="17" t="s">
        <v>14867</v>
      </c>
      <c r="F4601" s="21" t="s">
        <v>7064</v>
      </c>
      <c r="G4601" s="21" t="s">
        <v>205</v>
      </c>
      <c r="H4601" s="21" t="s">
        <v>206</v>
      </c>
      <c r="I4601" s="20">
        <v>3150516123650</v>
      </c>
      <c r="J4601" s="20" t="s">
        <v>33724</v>
      </c>
      <c r="K4601" s="24">
        <v>42975</v>
      </c>
      <c r="L4601" s="19">
        <v>0</v>
      </c>
      <c r="M4601" s="28">
        <v>1199.95</v>
      </c>
      <c r="N4601" s="24"/>
    </row>
    <row r="4602" spans="1:14" hidden="1" x14ac:dyDescent="0.25">
      <c r="B4602" s="20">
        <v>28011022</v>
      </c>
      <c r="C4602" s="20"/>
      <c r="D4602" s="20"/>
      <c r="E4602" s="17" t="s">
        <v>14870</v>
      </c>
      <c r="F4602" s="21" t="s">
        <v>7064</v>
      </c>
      <c r="G4602" s="21" t="s">
        <v>205</v>
      </c>
      <c r="H4602" s="21" t="s">
        <v>206</v>
      </c>
      <c r="I4602" s="20">
        <v>3150516123652</v>
      </c>
      <c r="J4602" s="20" t="s">
        <v>33725</v>
      </c>
      <c r="K4602" s="24">
        <v>42975</v>
      </c>
      <c r="L4602" s="19">
        <v>0</v>
      </c>
      <c r="M4602" s="28">
        <v>1199.95</v>
      </c>
      <c r="N4602" s="24"/>
    </row>
    <row r="4603" spans="1:14" hidden="1" x14ac:dyDescent="0.25">
      <c r="B4603" s="20">
        <v>28011023</v>
      </c>
      <c r="C4603" s="20"/>
      <c r="D4603" s="20"/>
      <c r="E4603" s="17" t="s">
        <v>14873</v>
      </c>
      <c r="F4603" s="21" t="s">
        <v>7064</v>
      </c>
      <c r="G4603" s="21" t="s">
        <v>205</v>
      </c>
      <c r="H4603" s="21" t="s">
        <v>206</v>
      </c>
      <c r="I4603" s="20">
        <v>3150516123654</v>
      </c>
      <c r="J4603" s="20" t="s">
        <v>33726</v>
      </c>
      <c r="K4603" s="24">
        <v>42975</v>
      </c>
      <c r="L4603" s="19">
        <v>0</v>
      </c>
      <c r="M4603" s="28">
        <v>1199.95</v>
      </c>
      <c r="N4603" s="24"/>
    </row>
    <row r="4604" spans="1:14" hidden="1" x14ac:dyDescent="0.25">
      <c r="B4604" s="20">
        <v>28011024</v>
      </c>
      <c r="C4604" s="20"/>
      <c r="D4604" s="20"/>
      <c r="E4604" s="17" t="s">
        <v>14876</v>
      </c>
      <c r="F4604" s="21" t="s">
        <v>7064</v>
      </c>
      <c r="G4604" s="21" t="s">
        <v>205</v>
      </c>
      <c r="H4604" s="21" t="s">
        <v>206</v>
      </c>
      <c r="I4604" s="20">
        <v>3150516123656</v>
      </c>
      <c r="J4604" s="20" t="s">
        <v>33727</v>
      </c>
      <c r="K4604" s="24">
        <v>42975</v>
      </c>
      <c r="L4604" s="19">
        <v>0</v>
      </c>
      <c r="M4604" s="28">
        <v>1199.95</v>
      </c>
      <c r="N4604" s="24"/>
    </row>
    <row r="4605" spans="1:14" hidden="1" x14ac:dyDescent="0.25">
      <c r="B4605" s="20">
        <v>28011025</v>
      </c>
      <c r="C4605" s="20"/>
      <c r="D4605" s="20"/>
      <c r="E4605" s="17" t="s">
        <v>14879</v>
      </c>
      <c r="F4605" s="21" t="s">
        <v>7064</v>
      </c>
      <c r="G4605" s="21" t="s">
        <v>205</v>
      </c>
      <c r="H4605" s="21" t="s">
        <v>206</v>
      </c>
      <c r="I4605" s="20">
        <v>3150516123658</v>
      </c>
      <c r="J4605" s="20" t="s">
        <v>33728</v>
      </c>
      <c r="K4605" s="24">
        <v>42975</v>
      </c>
      <c r="L4605" s="19">
        <v>0</v>
      </c>
      <c r="M4605" s="28">
        <v>1199.95</v>
      </c>
      <c r="N4605" s="24"/>
    </row>
    <row r="4606" spans="1:14" hidden="1" x14ac:dyDescent="0.25">
      <c r="B4606" s="20">
        <v>28011026</v>
      </c>
      <c r="C4606" s="20"/>
      <c r="D4606" s="20"/>
      <c r="E4606" s="17" t="s">
        <v>14882</v>
      </c>
      <c r="F4606" s="21" t="s">
        <v>7064</v>
      </c>
      <c r="G4606" s="21" t="s">
        <v>205</v>
      </c>
      <c r="H4606" s="21" t="s">
        <v>206</v>
      </c>
      <c r="I4606" s="20">
        <v>3150516123660</v>
      </c>
      <c r="J4606" s="20" t="s">
        <v>33729</v>
      </c>
      <c r="K4606" s="24">
        <v>42975</v>
      </c>
      <c r="L4606" s="19">
        <v>0</v>
      </c>
      <c r="M4606" s="28">
        <v>1199.95</v>
      </c>
      <c r="N4606" s="24"/>
    </row>
    <row r="4607" spans="1:14" hidden="1" x14ac:dyDescent="0.25">
      <c r="A4607" s="17" t="s">
        <v>32036</v>
      </c>
      <c r="B4607" s="20">
        <v>34050857</v>
      </c>
      <c r="C4607" s="20"/>
      <c r="D4607" s="20"/>
      <c r="E4607" s="17" t="s">
        <v>12699</v>
      </c>
      <c r="F4607" s="21" t="s">
        <v>3153</v>
      </c>
      <c r="G4607" s="21" t="s">
        <v>205</v>
      </c>
      <c r="H4607" s="21" t="s">
        <v>206</v>
      </c>
      <c r="I4607" s="20">
        <v>251041413965</v>
      </c>
      <c r="J4607" s="20" t="s">
        <v>45122</v>
      </c>
      <c r="K4607" s="24">
        <v>42020</v>
      </c>
      <c r="L4607" s="19">
        <v>0</v>
      </c>
      <c r="M4607" s="28">
        <v>149.94999999999999</v>
      </c>
      <c r="N4607" s="24"/>
    </row>
    <row r="4608" spans="1:14" hidden="1" x14ac:dyDescent="0.25">
      <c r="A4608" s="17" t="s">
        <v>31933</v>
      </c>
      <c r="B4608" s="20">
        <v>34050858</v>
      </c>
      <c r="C4608" s="20"/>
      <c r="D4608" s="20"/>
      <c r="E4608" s="17" t="s">
        <v>12700</v>
      </c>
      <c r="F4608" s="21" t="s">
        <v>3153</v>
      </c>
      <c r="G4608" s="21" t="s">
        <v>205</v>
      </c>
      <c r="H4608" s="21" t="s">
        <v>206</v>
      </c>
      <c r="I4608" s="20">
        <v>25104141397</v>
      </c>
      <c r="J4608" s="20" t="s">
        <v>45123</v>
      </c>
      <c r="K4608" s="24">
        <v>42020</v>
      </c>
      <c r="L4608" s="19">
        <v>0</v>
      </c>
      <c r="M4608" s="28">
        <v>149.94999999999999</v>
      </c>
      <c r="N4608" s="24"/>
    </row>
    <row r="4609" spans="1:14" hidden="1" x14ac:dyDescent="0.25">
      <c r="A4609" s="17" t="s">
        <v>32037</v>
      </c>
      <c r="B4609" s="20">
        <v>34050859</v>
      </c>
      <c r="C4609" s="20"/>
      <c r="D4609" s="20"/>
      <c r="E4609" s="17" t="s">
        <v>12701</v>
      </c>
      <c r="F4609" s="21" t="s">
        <v>3153</v>
      </c>
      <c r="G4609" s="21" t="s">
        <v>205</v>
      </c>
      <c r="H4609" s="21" t="s">
        <v>206</v>
      </c>
      <c r="I4609" s="20">
        <v>251041413975</v>
      </c>
      <c r="J4609" s="20" t="s">
        <v>45124</v>
      </c>
      <c r="K4609" s="24">
        <v>42020</v>
      </c>
      <c r="L4609" s="19">
        <v>0</v>
      </c>
      <c r="M4609" s="28">
        <v>149.94999999999999</v>
      </c>
      <c r="N4609" s="24"/>
    </row>
    <row r="4610" spans="1:14" hidden="1" x14ac:dyDescent="0.25">
      <c r="A4610" s="17" t="s">
        <v>31934</v>
      </c>
      <c r="B4610" s="20">
        <v>34050860</v>
      </c>
      <c r="C4610" s="20"/>
      <c r="D4610" s="20"/>
      <c r="E4610" s="17" t="s">
        <v>12702</v>
      </c>
      <c r="F4610" s="21" t="s">
        <v>3153</v>
      </c>
      <c r="G4610" s="21" t="s">
        <v>205</v>
      </c>
      <c r="H4610" s="21" t="s">
        <v>206</v>
      </c>
      <c r="I4610" s="20">
        <v>25104141398</v>
      </c>
      <c r="J4610" s="20" t="s">
        <v>45125</v>
      </c>
      <c r="K4610" s="24">
        <v>42020</v>
      </c>
      <c r="L4610" s="19">
        <v>0</v>
      </c>
      <c r="M4610" s="28">
        <v>149.94999999999999</v>
      </c>
      <c r="N4610" s="24"/>
    </row>
    <row r="4611" spans="1:14" hidden="1" x14ac:dyDescent="0.25">
      <c r="A4611" s="17" t="s">
        <v>32038</v>
      </c>
      <c r="B4611" s="20">
        <v>34050861</v>
      </c>
      <c r="C4611" s="20"/>
      <c r="D4611" s="20"/>
      <c r="E4611" s="17" t="s">
        <v>12703</v>
      </c>
      <c r="F4611" s="21" t="s">
        <v>3153</v>
      </c>
      <c r="G4611" s="21" t="s">
        <v>205</v>
      </c>
      <c r="H4611" s="21" t="s">
        <v>206</v>
      </c>
      <c r="I4611" s="20">
        <v>251041413985</v>
      </c>
      <c r="J4611" s="20" t="s">
        <v>45126</v>
      </c>
      <c r="K4611" s="24">
        <v>42020</v>
      </c>
      <c r="L4611" s="19">
        <v>0</v>
      </c>
      <c r="M4611" s="28">
        <v>149.94999999999999</v>
      </c>
      <c r="N4611" s="24"/>
    </row>
    <row r="4612" spans="1:14" hidden="1" x14ac:dyDescent="0.25">
      <c r="A4612" s="17" t="s">
        <v>32039</v>
      </c>
      <c r="B4612" s="20">
        <v>34050863</v>
      </c>
      <c r="C4612" s="20"/>
      <c r="D4612" s="20"/>
      <c r="E4612" s="17" t="s">
        <v>12705</v>
      </c>
      <c r="F4612" s="21" t="s">
        <v>3153</v>
      </c>
      <c r="G4612" s="21" t="s">
        <v>205</v>
      </c>
      <c r="H4612" s="21" t="s">
        <v>206</v>
      </c>
      <c r="I4612" s="20">
        <v>251041413995</v>
      </c>
      <c r="J4612" s="20" t="s">
        <v>45128</v>
      </c>
      <c r="K4612" s="24">
        <v>42020</v>
      </c>
      <c r="L4612" s="19">
        <v>0</v>
      </c>
      <c r="M4612" s="28">
        <v>149.94999999999999</v>
      </c>
      <c r="N4612" s="24"/>
    </row>
    <row r="4613" spans="1:14" hidden="1" x14ac:dyDescent="0.25">
      <c r="A4613" s="17" t="s">
        <v>32033</v>
      </c>
      <c r="B4613" s="20">
        <v>34050864</v>
      </c>
      <c r="C4613" s="20"/>
      <c r="D4613" s="20"/>
      <c r="E4613" s="17" t="s">
        <v>12692</v>
      </c>
      <c r="F4613" s="21" t="s">
        <v>3153</v>
      </c>
      <c r="G4613" s="21" t="s">
        <v>205</v>
      </c>
      <c r="H4613" s="21" t="s">
        <v>206</v>
      </c>
      <c r="I4613" s="20">
        <v>251041413910</v>
      </c>
      <c r="J4613" s="20" t="s">
        <v>45115</v>
      </c>
      <c r="K4613" s="24">
        <v>42020</v>
      </c>
      <c r="L4613" s="19">
        <v>0</v>
      </c>
      <c r="M4613" s="28">
        <v>149.94999999999999</v>
      </c>
      <c r="N4613" s="24"/>
    </row>
    <row r="4614" spans="1:14" hidden="1" x14ac:dyDescent="0.25">
      <c r="A4614" s="17" t="s">
        <v>32252</v>
      </c>
      <c r="B4614" s="20">
        <v>34050865</v>
      </c>
      <c r="C4614" s="20"/>
      <c r="D4614" s="20"/>
      <c r="E4614" s="17" t="s">
        <v>12693</v>
      </c>
      <c r="F4614" s="21" t="s">
        <v>3153</v>
      </c>
      <c r="G4614" s="21" t="s">
        <v>205</v>
      </c>
      <c r="H4614" s="21" t="s">
        <v>206</v>
      </c>
      <c r="I4614" s="20">
        <v>2510414139105</v>
      </c>
      <c r="J4614" s="20" t="s">
        <v>45116</v>
      </c>
      <c r="K4614" s="24">
        <v>42020</v>
      </c>
      <c r="L4614" s="19">
        <v>0</v>
      </c>
      <c r="M4614" s="28">
        <v>149.94999999999999</v>
      </c>
      <c r="N4614" s="24"/>
    </row>
    <row r="4615" spans="1:14" hidden="1" x14ac:dyDescent="0.25">
      <c r="A4615" s="17" t="s">
        <v>32034</v>
      </c>
      <c r="B4615" s="20">
        <v>34050866</v>
      </c>
      <c r="C4615" s="20"/>
      <c r="D4615" s="20"/>
      <c r="E4615" s="17" t="s">
        <v>12694</v>
      </c>
      <c r="F4615" s="21" t="s">
        <v>3153</v>
      </c>
      <c r="G4615" s="21" t="s">
        <v>205</v>
      </c>
      <c r="H4615" s="21" t="s">
        <v>206</v>
      </c>
      <c r="I4615" s="20">
        <v>251041413911</v>
      </c>
      <c r="J4615" s="20" t="s">
        <v>45117</v>
      </c>
      <c r="K4615" s="24">
        <v>42020</v>
      </c>
      <c r="L4615" s="19">
        <v>0</v>
      </c>
      <c r="M4615" s="28">
        <v>149.94999999999999</v>
      </c>
      <c r="N4615" s="24"/>
    </row>
    <row r="4616" spans="1:14" hidden="1" x14ac:dyDescent="0.25">
      <c r="A4616" s="17" t="s">
        <v>32253</v>
      </c>
      <c r="B4616" s="20">
        <v>34050867</v>
      </c>
      <c r="C4616" s="20"/>
      <c r="D4616" s="20"/>
      <c r="E4616" s="17" t="s">
        <v>12695</v>
      </c>
      <c r="F4616" s="21" t="s">
        <v>3153</v>
      </c>
      <c r="G4616" s="21" t="s">
        <v>205</v>
      </c>
      <c r="H4616" s="21" t="s">
        <v>206</v>
      </c>
      <c r="I4616" s="20">
        <v>2510414139115</v>
      </c>
      <c r="J4616" s="20" t="s">
        <v>45118</v>
      </c>
      <c r="K4616" s="24">
        <v>42020</v>
      </c>
      <c r="L4616" s="19">
        <v>0</v>
      </c>
      <c r="M4616" s="28">
        <v>149.94999999999999</v>
      </c>
      <c r="N4616" s="24"/>
    </row>
    <row r="4617" spans="1:14" hidden="1" x14ac:dyDescent="0.25">
      <c r="B4617" s="20">
        <v>28030043</v>
      </c>
      <c r="C4617" s="20"/>
      <c r="D4617" s="20"/>
      <c r="E4617" s="17" t="s">
        <v>14693</v>
      </c>
      <c r="F4617" s="21" t="s">
        <v>7064</v>
      </c>
      <c r="G4617" s="21" t="s">
        <v>205</v>
      </c>
      <c r="H4617" s="21" t="s">
        <v>206</v>
      </c>
      <c r="I4617" s="20" t="s">
        <v>14694</v>
      </c>
      <c r="J4617" s="20" t="s">
        <v>33903</v>
      </c>
      <c r="K4617" s="24">
        <v>43374</v>
      </c>
      <c r="L4617" s="19">
        <v>0</v>
      </c>
      <c r="M4617" s="28">
        <v>999.95</v>
      </c>
      <c r="N4617" s="24">
        <v>42786</v>
      </c>
    </row>
    <row r="4618" spans="1:14" hidden="1" x14ac:dyDescent="0.25">
      <c r="B4618" s="20">
        <v>28030044</v>
      </c>
      <c r="C4618" s="20"/>
      <c r="D4618" s="20"/>
      <c r="E4618" s="17" t="s">
        <v>14695</v>
      </c>
      <c r="F4618" s="21" t="s">
        <v>7064</v>
      </c>
      <c r="G4618" s="21" t="s">
        <v>205</v>
      </c>
      <c r="H4618" s="21" t="s">
        <v>206</v>
      </c>
      <c r="I4618" s="20" t="s">
        <v>14696</v>
      </c>
      <c r="J4618" s="20" t="s">
        <v>33904</v>
      </c>
      <c r="K4618" s="24">
        <v>43374</v>
      </c>
      <c r="L4618" s="19">
        <v>0</v>
      </c>
      <c r="M4618" s="28">
        <v>999.95</v>
      </c>
      <c r="N4618" s="24">
        <v>42786</v>
      </c>
    </row>
    <row r="4619" spans="1:14" hidden="1" x14ac:dyDescent="0.25">
      <c r="B4619" s="20">
        <v>28030045</v>
      </c>
      <c r="C4619" s="20"/>
      <c r="D4619" s="20"/>
      <c r="E4619" s="17" t="s">
        <v>14697</v>
      </c>
      <c r="F4619" s="21" t="s">
        <v>7064</v>
      </c>
      <c r="G4619" s="21" t="s">
        <v>205</v>
      </c>
      <c r="H4619" s="21" t="s">
        <v>206</v>
      </c>
      <c r="I4619" s="20" t="s">
        <v>14698</v>
      </c>
      <c r="J4619" s="20" t="s">
        <v>33905</v>
      </c>
      <c r="K4619" s="24">
        <v>43374</v>
      </c>
      <c r="L4619" s="19">
        <v>0</v>
      </c>
      <c r="M4619" s="28">
        <v>999.95</v>
      </c>
      <c r="N4619" s="24">
        <v>42786</v>
      </c>
    </row>
    <row r="4620" spans="1:14" hidden="1" x14ac:dyDescent="0.25">
      <c r="B4620" s="20">
        <v>28030046</v>
      </c>
      <c r="C4620" s="20"/>
      <c r="D4620" s="20"/>
      <c r="E4620" s="17" t="s">
        <v>14699</v>
      </c>
      <c r="F4620" s="21" t="s">
        <v>7064</v>
      </c>
      <c r="G4620" s="21" t="s">
        <v>205</v>
      </c>
      <c r="H4620" s="21" t="s">
        <v>206</v>
      </c>
      <c r="I4620" s="20" t="s">
        <v>14700</v>
      </c>
      <c r="J4620" s="20" t="s">
        <v>33906</v>
      </c>
      <c r="K4620" s="24">
        <v>43374</v>
      </c>
      <c r="L4620" s="19">
        <v>0</v>
      </c>
      <c r="M4620" s="28">
        <v>999.95</v>
      </c>
      <c r="N4620" s="24">
        <v>42786</v>
      </c>
    </row>
    <row r="4621" spans="1:14" hidden="1" x14ac:dyDescent="0.25">
      <c r="B4621" s="20">
        <v>28030047</v>
      </c>
      <c r="C4621" s="20"/>
      <c r="D4621" s="20"/>
      <c r="E4621" s="17" t="s">
        <v>14701</v>
      </c>
      <c r="F4621" s="21" t="s">
        <v>7064</v>
      </c>
      <c r="G4621" s="21" t="s">
        <v>205</v>
      </c>
      <c r="H4621" s="21" t="s">
        <v>206</v>
      </c>
      <c r="I4621" s="20" t="s">
        <v>14702</v>
      </c>
      <c r="J4621" s="20" t="s">
        <v>33907</v>
      </c>
      <c r="K4621" s="24">
        <v>43374</v>
      </c>
      <c r="L4621" s="19">
        <v>0</v>
      </c>
      <c r="M4621" s="28">
        <v>999.95</v>
      </c>
      <c r="N4621" s="24">
        <v>42786</v>
      </c>
    </row>
    <row r="4622" spans="1:14" hidden="1" x14ac:dyDescent="0.25">
      <c r="B4622" s="20">
        <v>28030048</v>
      </c>
      <c r="C4622" s="20"/>
      <c r="D4622" s="20"/>
      <c r="E4622" s="17" t="s">
        <v>14703</v>
      </c>
      <c r="F4622" s="21" t="s">
        <v>7064</v>
      </c>
      <c r="G4622" s="21" t="s">
        <v>205</v>
      </c>
      <c r="H4622" s="21" t="s">
        <v>206</v>
      </c>
      <c r="I4622" s="20" t="s">
        <v>14704</v>
      </c>
      <c r="J4622" s="20" t="s">
        <v>33908</v>
      </c>
      <c r="K4622" s="24">
        <v>43374</v>
      </c>
      <c r="L4622" s="19">
        <v>0</v>
      </c>
      <c r="M4622" s="28">
        <v>999.95</v>
      </c>
      <c r="N4622" s="24">
        <v>42786</v>
      </c>
    </row>
    <row r="4623" spans="1:14" hidden="1" x14ac:dyDescent="0.25">
      <c r="B4623" s="20">
        <v>28030049</v>
      </c>
      <c r="C4623" s="20"/>
      <c r="D4623" s="20"/>
      <c r="E4623" s="17" t="s">
        <v>14705</v>
      </c>
      <c r="F4623" s="21" t="s">
        <v>7064</v>
      </c>
      <c r="G4623" s="21" t="s">
        <v>205</v>
      </c>
      <c r="H4623" s="21" t="s">
        <v>206</v>
      </c>
      <c r="I4623" s="20" t="s">
        <v>14706</v>
      </c>
      <c r="J4623" s="20" t="s">
        <v>33909</v>
      </c>
      <c r="K4623" s="24">
        <v>43374</v>
      </c>
      <c r="L4623" s="19">
        <v>0</v>
      </c>
      <c r="M4623" s="28">
        <v>999.95</v>
      </c>
      <c r="N4623" s="24">
        <v>42786</v>
      </c>
    </row>
    <row r="4624" spans="1:14" hidden="1" x14ac:dyDescent="0.25">
      <c r="B4624" s="20">
        <v>28030050</v>
      </c>
      <c r="C4624" s="20"/>
      <c r="D4624" s="20"/>
      <c r="E4624" s="17" t="s">
        <v>14679</v>
      </c>
      <c r="F4624" s="21" t="s">
        <v>7064</v>
      </c>
      <c r="G4624" s="21" t="s">
        <v>205</v>
      </c>
      <c r="H4624" s="21" t="s">
        <v>206</v>
      </c>
      <c r="I4624" s="20" t="s">
        <v>14680</v>
      </c>
      <c r="J4624" s="20" t="s">
        <v>33910</v>
      </c>
      <c r="K4624" s="24">
        <v>43374</v>
      </c>
      <c r="L4624" s="19">
        <v>0</v>
      </c>
      <c r="M4624" s="28">
        <v>999.95</v>
      </c>
      <c r="N4624" s="24">
        <v>42786</v>
      </c>
    </row>
    <row r="4625" spans="2:14" hidden="1" x14ac:dyDescent="0.25">
      <c r="B4625" s="20">
        <v>28030051</v>
      </c>
      <c r="C4625" s="20"/>
      <c r="D4625" s="20"/>
      <c r="E4625" s="17" t="s">
        <v>14681</v>
      </c>
      <c r="F4625" s="21" t="s">
        <v>7064</v>
      </c>
      <c r="G4625" s="21" t="s">
        <v>205</v>
      </c>
      <c r="H4625" s="21" t="s">
        <v>206</v>
      </c>
      <c r="I4625" s="20" t="s">
        <v>14682</v>
      </c>
      <c r="J4625" s="20" t="s">
        <v>33911</v>
      </c>
      <c r="K4625" s="24">
        <v>43374</v>
      </c>
      <c r="L4625" s="19">
        <v>0</v>
      </c>
      <c r="M4625" s="28">
        <v>999.95</v>
      </c>
      <c r="N4625" s="24">
        <v>42786</v>
      </c>
    </row>
    <row r="4626" spans="2:14" hidden="1" x14ac:dyDescent="0.25">
      <c r="B4626" s="20">
        <v>28030052</v>
      </c>
      <c r="C4626" s="20"/>
      <c r="D4626" s="20"/>
      <c r="E4626" s="17" t="s">
        <v>14683</v>
      </c>
      <c r="F4626" s="21" t="s">
        <v>7064</v>
      </c>
      <c r="G4626" s="21" t="s">
        <v>205</v>
      </c>
      <c r="H4626" s="21" t="s">
        <v>206</v>
      </c>
      <c r="I4626" s="20" t="s">
        <v>14684</v>
      </c>
      <c r="J4626" s="20" t="s">
        <v>33912</v>
      </c>
      <c r="K4626" s="24">
        <v>43374</v>
      </c>
      <c r="L4626" s="19">
        <v>0</v>
      </c>
      <c r="M4626" s="28">
        <v>999.95</v>
      </c>
      <c r="N4626" s="24">
        <v>42786</v>
      </c>
    </row>
    <row r="4627" spans="2:14" hidden="1" x14ac:dyDescent="0.25">
      <c r="B4627" s="20">
        <v>28030053</v>
      </c>
      <c r="C4627" s="20"/>
      <c r="D4627" s="20"/>
      <c r="E4627" s="17" t="s">
        <v>14685</v>
      </c>
      <c r="F4627" s="21" t="s">
        <v>7064</v>
      </c>
      <c r="G4627" s="21" t="s">
        <v>205</v>
      </c>
      <c r="H4627" s="21" t="s">
        <v>206</v>
      </c>
      <c r="I4627" s="20" t="s">
        <v>14686</v>
      </c>
      <c r="J4627" s="20" t="s">
        <v>33913</v>
      </c>
      <c r="K4627" s="24">
        <v>43374</v>
      </c>
      <c r="L4627" s="19">
        <v>0</v>
      </c>
      <c r="M4627" s="28">
        <v>999.95</v>
      </c>
      <c r="N4627" s="24">
        <v>42786</v>
      </c>
    </row>
    <row r="4628" spans="2:14" hidden="1" x14ac:dyDescent="0.25">
      <c r="B4628" s="20">
        <v>28030054</v>
      </c>
      <c r="C4628" s="20"/>
      <c r="D4628" s="20"/>
      <c r="E4628" s="17" t="s">
        <v>14687</v>
      </c>
      <c r="F4628" s="21" t="s">
        <v>7064</v>
      </c>
      <c r="G4628" s="21" t="s">
        <v>205</v>
      </c>
      <c r="H4628" s="21" t="s">
        <v>206</v>
      </c>
      <c r="I4628" s="20" t="s">
        <v>14688</v>
      </c>
      <c r="J4628" s="20" t="s">
        <v>33914</v>
      </c>
      <c r="K4628" s="24">
        <v>43374</v>
      </c>
      <c r="L4628" s="19">
        <v>0</v>
      </c>
      <c r="M4628" s="28">
        <v>999.95</v>
      </c>
      <c r="N4628" s="24">
        <v>42786</v>
      </c>
    </row>
    <row r="4629" spans="2:14" hidden="1" x14ac:dyDescent="0.25">
      <c r="B4629" s="20">
        <v>28030055</v>
      </c>
      <c r="C4629" s="20"/>
      <c r="D4629" s="20"/>
      <c r="E4629" s="17" t="s">
        <v>14689</v>
      </c>
      <c r="F4629" s="21" t="s">
        <v>7064</v>
      </c>
      <c r="G4629" s="21" t="s">
        <v>205</v>
      </c>
      <c r="H4629" s="21" t="s">
        <v>206</v>
      </c>
      <c r="I4629" s="20" t="s">
        <v>14690</v>
      </c>
      <c r="J4629" s="20" t="s">
        <v>33915</v>
      </c>
      <c r="K4629" s="24">
        <v>43374</v>
      </c>
      <c r="L4629" s="19">
        <v>0</v>
      </c>
      <c r="M4629" s="28">
        <v>999.95</v>
      </c>
      <c r="N4629" s="24">
        <v>42786</v>
      </c>
    </row>
    <row r="4630" spans="2:14" hidden="1" x14ac:dyDescent="0.25">
      <c r="B4630" s="20">
        <v>28030056</v>
      </c>
      <c r="C4630" s="20"/>
      <c r="D4630" s="20"/>
      <c r="E4630" s="17" t="s">
        <v>14691</v>
      </c>
      <c r="F4630" s="21" t="s">
        <v>7064</v>
      </c>
      <c r="G4630" s="21" t="s">
        <v>205</v>
      </c>
      <c r="H4630" s="21" t="s">
        <v>206</v>
      </c>
      <c r="I4630" s="20" t="s">
        <v>14692</v>
      </c>
      <c r="J4630" s="20" t="s">
        <v>33916</v>
      </c>
      <c r="K4630" s="24">
        <v>43374</v>
      </c>
      <c r="L4630" s="19">
        <v>0</v>
      </c>
      <c r="M4630" s="28">
        <v>999.95</v>
      </c>
      <c r="N4630" s="24">
        <v>42786</v>
      </c>
    </row>
    <row r="4631" spans="2:14" hidden="1" x14ac:dyDescent="0.25">
      <c r="B4631" s="20">
        <v>28011192</v>
      </c>
      <c r="C4631" s="20"/>
      <c r="D4631" s="20"/>
      <c r="E4631" s="17" t="s">
        <v>14791</v>
      </c>
      <c r="F4631" s="21" t="s">
        <v>10903</v>
      </c>
      <c r="G4631" s="21" t="s">
        <v>205</v>
      </c>
      <c r="H4631" s="21" t="s">
        <v>206</v>
      </c>
      <c r="I4631" s="20" t="s">
        <v>14792</v>
      </c>
      <c r="J4631" s="20" t="s">
        <v>34030</v>
      </c>
      <c r="K4631" s="24">
        <v>43617</v>
      </c>
      <c r="L4631" s="19">
        <v>0</v>
      </c>
      <c r="M4631" s="28">
        <v>899.95</v>
      </c>
      <c r="N4631" s="24">
        <v>42975</v>
      </c>
    </row>
    <row r="4632" spans="2:14" hidden="1" x14ac:dyDescent="0.25">
      <c r="B4632" s="20">
        <v>28011193</v>
      </c>
      <c r="C4632" s="20"/>
      <c r="D4632" s="20"/>
      <c r="E4632" s="17" t="s">
        <v>14793</v>
      </c>
      <c r="F4632" s="21" t="s">
        <v>10903</v>
      </c>
      <c r="G4632" s="21" t="s">
        <v>205</v>
      </c>
      <c r="H4632" s="21" t="s">
        <v>206</v>
      </c>
      <c r="I4632" s="20" t="s">
        <v>14794</v>
      </c>
      <c r="J4632" s="20" t="s">
        <v>34031</v>
      </c>
      <c r="K4632" s="24">
        <v>43617</v>
      </c>
      <c r="L4632" s="19">
        <v>0</v>
      </c>
      <c r="M4632" s="28">
        <v>899.95</v>
      </c>
      <c r="N4632" s="24">
        <v>42975</v>
      </c>
    </row>
    <row r="4633" spans="2:14" hidden="1" x14ac:dyDescent="0.25">
      <c r="B4633" s="20">
        <v>28011194</v>
      </c>
      <c r="C4633" s="20"/>
      <c r="D4633" s="20"/>
      <c r="E4633" s="17" t="s">
        <v>14795</v>
      </c>
      <c r="F4633" s="21" t="s">
        <v>10903</v>
      </c>
      <c r="G4633" s="21" t="s">
        <v>205</v>
      </c>
      <c r="H4633" s="21" t="s">
        <v>206</v>
      </c>
      <c r="I4633" s="20" t="s">
        <v>14796</v>
      </c>
      <c r="J4633" s="20" t="s">
        <v>34032</v>
      </c>
      <c r="K4633" s="24">
        <v>43617</v>
      </c>
      <c r="L4633" s="19">
        <v>0</v>
      </c>
      <c r="M4633" s="28">
        <v>899.95</v>
      </c>
      <c r="N4633" s="24">
        <v>42975</v>
      </c>
    </row>
    <row r="4634" spans="2:14" hidden="1" x14ac:dyDescent="0.25">
      <c r="B4634" s="20">
        <v>28011195</v>
      </c>
      <c r="C4634" s="20"/>
      <c r="D4634" s="20"/>
      <c r="E4634" s="17" t="s">
        <v>14797</v>
      </c>
      <c r="F4634" s="21" t="s">
        <v>10903</v>
      </c>
      <c r="G4634" s="21" t="s">
        <v>205</v>
      </c>
      <c r="H4634" s="21" t="s">
        <v>206</v>
      </c>
      <c r="I4634" s="20" t="s">
        <v>14798</v>
      </c>
      <c r="J4634" s="20" t="s">
        <v>34033</v>
      </c>
      <c r="K4634" s="24">
        <v>43617</v>
      </c>
      <c r="L4634" s="19">
        <v>0</v>
      </c>
      <c r="M4634" s="28">
        <v>899.95</v>
      </c>
      <c r="N4634" s="24">
        <v>42975</v>
      </c>
    </row>
    <row r="4635" spans="2:14" hidden="1" x14ac:dyDescent="0.25">
      <c r="B4635" s="20">
        <v>28011196</v>
      </c>
      <c r="C4635" s="20"/>
      <c r="D4635" s="20"/>
      <c r="E4635" s="17" t="s">
        <v>14799</v>
      </c>
      <c r="F4635" s="21" t="s">
        <v>10903</v>
      </c>
      <c r="G4635" s="21" t="s">
        <v>205</v>
      </c>
      <c r="H4635" s="21" t="s">
        <v>206</v>
      </c>
      <c r="I4635" s="20" t="s">
        <v>14800</v>
      </c>
      <c r="J4635" s="20" t="s">
        <v>34034</v>
      </c>
      <c r="K4635" s="24">
        <v>43617</v>
      </c>
      <c r="L4635" s="19">
        <v>0</v>
      </c>
      <c r="M4635" s="28">
        <v>899.95</v>
      </c>
      <c r="N4635" s="24">
        <v>42975</v>
      </c>
    </row>
    <row r="4636" spans="2:14" hidden="1" x14ac:dyDescent="0.25">
      <c r="B4636" s="20">
        <v>28011197</v>
      </c>
      <c r="C4636" s="20"/>
      <c r="D4636" s="20"/>
      <c r="E4636" s="17" t="s">
        <v>14801</v>
      </c>
      <c r="F4636" s="21" t="s">
        <v>10903</v>
      </c>
      <c r="G4636" s="21" t="s">
        <v>205</v>
      </c>
      <c r="H4636" s="21" t="s">
        <v>206</v>
      </c>
      <c r="I4636" s="20" t="s">
        <v>14802</v>
      </c>
      <c r="J4636" s="20" t="s">
        <v>34035</v>
      </c>
      <c r="K4636" s="24">
        <v>43617</v>
      </c>
      <c r="L4636" s="19">
        <v>0</v>
      </c>
      <c r="M4636" s="28">
        <v>899.95</v>
      </c>
      <c r="N4636" s="24">
        <v>42975</v>
      </c>
    </row>
    <row r="4637" spans="2:14" hidden="1" x14ac:dyDescent="0.25">
      <c r="B4637" s="20">
        <v>28011198</v>
      </c>
      <c r="C4637" s="20"/>
      <c r="D4637" s="20"/>
      <c r="E4637" s="17" t="s">
        <v>14803</v>
      </c>
      <c r="F4637" s="21" t="s">
        <v>10903</v>
      </c>
      <c r="G4637" s="21" t="s">
        <v>205</v>
      </c>
      <c r="H4637" s="21" t="s">
        <v>206</v>
      </c>
      <c r="I4637" s="20" t="s">
        <v>14804</v>
      </c>
      <c r="J4637" s="20" t="s">
        <v>34036</v>
      </c>
      <c r="K4637" s="24">
        <v>43617</v>
      </c>
      <c r="L4637" s="19">
        <v>0</v>
      </c>
      <c r="M4637" s="28">
        <v>899.95</v>
      </c>
      <c r="N4637" s="24">
        <v>42975</v>
      </c>
    </row>
    <row r="4638" spans="2:14" hidden="1" x14ac:dyDescent="0.25">
      <c r="B4638" s="20">
        <v>28011199</v>
      </c>
      <c r="C4638" s="20"/>
      <c r="D4638" s="20"/>
      <c r="E4638" s="17" t="s">
        <v>14805</v>
      </c>
      <c r="F4638" s="21" t="s">
        <v>10903</v>
      </c>
      <c r="G4638" s="21" t="s">
        <v>205</v>
      </c>
      <c r="H4638" s="21" t="s">
        <v>206</v>
      </c>
      <c r="I4638" s="20" t="s">
        <v>14806</v>
      </c>
      <c r="J4638" s="20" t="s">
        <v>34037</v>
      </c>
      <c r="K4638" s="24">
        <v>43617</v>
      </c>
      <c r="L4638" s="19">
        <v>0</v>
      </c>
      <c r="M4638" s="28">
        <v>899.95</v>
      </c>
      <c r="N4638" s="24">
        <v>42975</v>
      </c>
    </row>
    <row r="4639" spans="2:14" hidden="1" x14ac:dyDescent="0.25">
      <c r="B4639" s="20">
        <v>28011200</v>
      </c>
      <c r="C4639" s="20"/>
      <c r="D4639" s="20"/>
      <c r="E4639" s="17" t="s">
        <v>14807</v>
      </c>
      <c r="F4639" s="21" t="s">
        <v>10903</v>
      </c>
      <c r="G4639" s="21" t="s">
        <v>205</v>
      </c>
      <c r="H4639" s="21" t="s">
        <v>206</v>
      </c>
      <c r="I4639" s="20" t="s">
        <v>14808</v>
      </c>
      <c r="J4639" s="20" t="s">
        <v>34038</v>
      </c>
      <c r="K4639" s="24">
        <v>43617</v>
      </c>
      <c r="L4639" s="19">
        <v>0</v>
      </c>
      <c r="M4639" s="28">
        <v>899.95</v>
      </c>
      <c r="N4639" s="24">
        <v>42975</v>
      </c>
    </row>
    <row r="4640" spans="2:14" hidden="1" x14ac:dyDescent="0.25">
      <c r="B4640" s="20">
        <v>28011201</v>
      </c>
      <c r="C4640" s="20"/>
      <c r="D4640" s="20"/>
      <c r="E4640" s="17" t="s">
        <v>14809</v>
      </c>
      <c r="F4640" s="21" t="s">
        <v>10903</v>
      </c>
      <c r="G4640" s="21" t="s">
        <v>205</v>
      </c>
      <c r="H4640" s="21" t="s">
        <v>206</v>
      </c>
      <c r="I4640" s="20" t="s">
        <v>14810</v>
      </c>
      <c r="J4640" s="20" t="s">
        <v>34039</v>
      </c>
      <c r="K4640" s="24">
        <v>43617</v>
      </c>
      <c r="L4640" s="19">
        <v>0</v>
      </c>
      <c r="M4640" s="28">
        <v>899.95</v>
      </c>
      <c r="N4640" s="24">
        <v>42975</v>
      </c>
    </row>
    <row r="4641" spans="2:14" hidden="1" x14ac:dyDescent="0.25">
      <c r="B4641" s="20">
        <v>28011202</v>
      </c>
      <c r="C4641" s="20"/>
      <c r="D4641" s="20"/>
      <c r="E4641" s="17" t="s">
        <v>14811</v>
      </c>
      <c r="F4641" s="21" t="s">
        <v>10903</v>
      </c>
      <c r="G4641" s="21" t="s">
        <v>205</v>
      </c>
      <c r="H4641" s="21" t="s">
        <v>206</v>
      </c>
      <c r="I4641" s="20" t="s">
        <v>14812</v>
      </c>
      <c r="J4641" s="20" t="s">
        <v>34040</v>
      </c>
      <c r="K4641" s="24">
        <v>43617</v>
      </c>
      <c r="L4641" s="19">
        <v>0</v>
      </c>
      <c r="M4641" s="28">
        <v>899.95</v>
      </c>
      <c r="N4641" s="24">
        <v>42975</v>
      </c>
    </row>
    <row r="4642" spans="2:14" hidden="1" x14ac:dyDescent="0.25">
      <c r="B4642" s="20">
        <v>28011203</v>
      </c>
      <c r="C4642" s="20"/>
      <c r="D4642" s="20"/>
      <c r="E4642" s="17" t="s">
        <v>14813</v>
      </c>
      <c r="F4642" s="21" t="s">
        <v>10903</v>
      </c>
      <c r="G4642" s="21" t="s">
        <v>205</v>
      </c>
      <c r="H4642" s="21" t="s">
        <v>206</v>
      </c>
      <c r="I4642" s="20" t="s">
        <v>14814</v>
      </c>
      <c r="J4642" s="20" t="s">
        <v>34041</v>
      </c>
      <c r="K4642" s="24">
        <v>43617</v>
      </c>
      <c r="L4642" s="19">
        <v>0</v>
      </c>
      <c r="M4642" s="28">
        <v>899.95</v>
      </c>
      <c r="N4642" s="24">
        <v>42975</v>
      </c>
    </row>
    <row r="4643" spans="2:14" hidden="1" x14ac:dyDescent="0.25">
      <c r="B4643" s="20">
        <v>28011204</v>
      </c>
      <c r="C4643" s="20"/>
      <c r="D4643" s="20"/>
      <c r="E4643" s="17" t="s">
        <v>14815</v>
      </c>
      <c r="F4643" s="21" t="s">
        <v>10903</v>
      </c>
      <c r="G4643" s="21" t="s">
        <v>205</v>
      </c>
      <c r="H4643" s="21" t="s">
        <v>206</v>
      </c>
      <c r="I4643" s="20" t="s">
        <v>14816</v>
      </c>
      <c r="J4643" s="20" t="s">
        <v>34042</v>
      </c>
      <c r="K4643" s="24">
        <v>43617</v>
      </c>
      <c r="L4643" s="19">
        <v>0</v>
      </c>
      <c r="M4643" s="28">
        <v>899.95</v>
      </c>
      <c r="N4643" s="24">
        <v>42975</v>
      </c>
    </row>
    <row r="4644" spans="2:14" hidden="1" x14ac:dyDescent="0.25">
      <c r="B4644" s="20">
        <v>28011205</v>
      </c>
      <c r="C4644" s="20"/>
      <c r="D4644" s="20"/>
      <c r="E4644" s="17" t="s">
        <v>14817</v>
      </c>
      <c r="F4644" s="21" t="s">
        <v>10903</v>
      </c>
      <c r="G4644" s="21" t="s">
        <v>205</v>
      </c>
      <c r="H4644" s="21" t="s">
        <v>206</v>
      </c>
      <c r="I4644" s="20" t="s">
        <v>14818</v>
      </c>
      <c r="J4644" s="20" t="s">
        <v>34043</v>
      </c>
      <c r="K4644" s="24">
        <v>43617</v>
      </c>
      <c r="L4644" s="19">
        <v>0</v>
      </c>
      <c r="M4644" s="28">
        <v>899.95</v>
      </c>
      <c r="N4644" s="24">
        <v>42975</v>
      </c>
    </row>
    <row r="4645" spans="2:14" hidden="1" x14ac:dyDescent="0.25">
      <c r="B4645" s="20">
        <v>28011206</v>
      </c>
      <c r="C4645" s="20"/>
      <c r="D4645" s="20"/>
      <c r="E4645" s="17" t="s">
        <v>14819</v>
      </c>
      <c r="F4645" s="21" t="s">
        <v>10903</v>
      </c>
      <c r="G4645" s="21" t="s">
        <v>205</v>
      </c>
      <c r="H4645" s="21" t="s">
        <v>206</v>
      </c>
      <c r="I4645" s="20" t="s">
        <v>14820</v>
      </c>
      <c r="J4645" s="20" t="s">
        <v>34044</v>
      </c>
      <c r="K4645" s="24">
        <v>43617</v>
      </c>
      <c r="L4645" s="19">
        <v>0</v>
      </c>
      <c r="M4645" s="28">
        <v>899.95</v>
      </c>
      <c r="N4645" s="24">
        <v>42975</v>
      </c>
    </row>
    <row r="4646" spans="2:14" hidden="1" x14ac:dyDescent="0.25">
      <c r="B4646" s="20">
        <v>28011207</v>
      </c>
      <c r="C4646" s="20"/>
      <c r="D4646" s="20"/>
      <c r="E4646" s="17" t="s">
        <v>14821</v>
      </c>
      <c r="F4646" s="21" t="s">
        <v>10903</v>
      </c>
      <c r="G4646" s="21" t="s">
        <v>205</v>
      </c>
      <c r="H4646" s="21" t="s">
        <v>206</v>
      </c>
      <c r="I4646" s="20" t="s">
        <v>14822</v>
      </c>
      <c r="J4646" s="20" t="s">
        <v>34045</v>
      </c>
      <c r="K4646" s="24">
        <v>43617</v>
      </c>
      <c r="L4646" s="19">
        <v>0</v>
      </c>
      <c r="M4646" s="28">
        <v>899.95</v>
      </c>
      <c r="N4646" s="24">
        <v>42975</v>
      </c>
    </row>
    <row r="4647" spans="2:14" hidden="1" x14ac:dyDescent="0.25">
      <c r="B4647" s="20">
        <v>28011153</v>
      </c>
      <c r="C4647" s="20"/>
      <c r="D4647" s="20"/>
      <c r="E4647" s="17" t="s">
        <v>14949</v>
      </c>
      <c r="F4647" s="21" t="s">
        <v>10903</v>
      </c>
      <c r="G4647" s="21" t="s">
        <v>205</v>
      </c>
      <c r="H4647" s="21" t="s">
        <v>206</v>
      </c>
      <c r="I4647" s="20" t="s">
        <v>14950</v>
      </c>
      <c r="J4647" s="20" t="s">
        <v>34046</v>
      </c>
      <c r="K4647" s="24">
        <v>43770</v>
      </c>
      <c r="L4647" s="19">
        <v>0</v>
      </c>
      <c r="M4647" s="28">
        <v>1349.95</v>
      </c>
      <c r="N4647" s="24">
        <v>42975</v>
      </c>
    </row>
    <row r="4648" spans="2:14" hidden="1" x14ac:dyDescent="0.25">
      <c r="B4648" s="20">
        <v>28011154</v>
      </c>
      <c r="C4648" s="20"/>
      <c r="D4648" s="20"/>
      <c r="E4648" s="17" t="s">
        <v>14951</v>
      </c>
      <c r="F4648" s="21" t="s">
        <v>10903</v>
      </c>
      <c r="G4648" s="21" t="s">
        <v>205</v>
      </c>
      <c r="H4648" s="21" t="s">
        <v>206</v>
      </c>
      <c r="I4648" s="20" t="s">
        <v>14952</v>
      </c>
      <c r="J4648" s="20" t="s">
        <v>34047</v>
      </c>
      <c r="K4648" s="24">
        <v>43770</v>
      </c>
      <c r="L4648" s="19">
        <v>0</v>
      </c>
      <c r="M4648" s="28">
        <v>1349.95</v>
      </c>
      <c r="N4648" s="24">
        <v>42975</v>
      </c>
    </row>
    <row r="4649" spans="2:14" hidden="1" x14ac:dyDescent="0.25">
      <c r="B4649" s="20">
        <v>28011155</v>
      </c>
      <c r="C4649" s="20"/>
      <c r="D4649" s="20"/>
      <c r="E4649" s="17" t="s">
        <v>14953</v>
      </c>
      <c r="F4649" s="21" t="s">
        <v>10903</v>
      </c>
      <c r="G4649" s="21" t="s">
        <v>205</v>
      </c>
      <c r="H4649" s="21" t="s">
        <v>206</v>
      </c>
      <c r="I4649" s="20" t="s">
        <v>14954</v>
      </c>
      <c r="J4649" s="20" t="s">
        <v>34048</v>
      </c>
      <c r="K4649" s="24">
        <v>43770</v>
      </c>
      <c r="L4649" s="19">
        <v>0</v>
      </c>
      <c r="M4649" s="28">
        <v>1349.95</v>
      </c>
      <c r="N4649" s="24">
        <v>42975</v>
      </c>
    </row>
    <row r="4650" spans="2:14" hidden="1" x14ac:dyDescent="0.25">
      <c r="B4650" s="20">
        <v>28011156</v>
      </c>
      <c r="C4650" s="20"/>
      <c r="D4650" s="20"/>
      <c r="E4650" s="17" t="s">
        <v>14955</v>
      </c>
      <c r="F4650" s="21" t="s">
        <v>10903</v>
      </c>
      <c r="G4650" s="21" t="s">
        <v>205</v>
      </c>
      <c r="H4650" s="21" t="s">
        <v>206</v>
      </c>
      <c r="I4650" s="20" t="s">
        <v>14956</v>
      </c>
      <c r="J4650" s="20" t="s">
        <v>34049</v>
      </c>
      <c r="K4650" s="24">
        <v>43770</v>
      </c>
      <c r="L4650" s="19">
        <v>0</v>
      </c>
      <c r="M4650" s="28">
        <v>1349.95</v>
      </c>
      <c r="N4650" s="24">
        <v>42975</v>
      </c>
    </row>
    <row r="4651" spans="2:14" hidden="1" x14ac:dyDescent="0.25">
      <c r="B4651" s="20">
        <v>28011157</v>
      </c>
      <c r="C4651" s="20"/>
      <c r="D4651" s="20"/>
      <c r="E4651" s="17" t="s">
        <v>14957</v>
      </c>
      <c r="F4651" s="21" t="s">
        <v>10903</v>
      </c>
      <c r="G4651" s="21" t="s">
        <v>205</v>
      </c>
      <c r="H4651" s="21" t="s">
        <v>206</v>
      </c>
      <c r="I4651" s="20" t="s">
        <v>14958</v>
      </c>
      <c r="J4651" s="20" t="s">
        <v>34050</v>
      </c>
      <c r="K4651" s="24">
        <v>43770</v>
      </c>
      <c r="L4651" s="19">
        <v>0</v>
      </c>
      <c r="M4651" s="28">
        <v>1349.95</v>
      </c>
      <c r="N4651" s="24">
        <v>42975</v>
      </c>
    </row>
    <row r="4652" spans="2:14" hidden="1" x14ac:dyDescent="0.25">
      <c r="B4652" s="20">
        <v>28011158</v>
      </c>
      <c r="C4652" s="20"/>
      <c r="D4652" s="20"/>
      <c r="E4652" s="17" t="s">
        <v>14959</v>
      </c>
      <c r="F4652" s="21" t="s">
        <v>10903</v>
      </c>
      <c r="G4652" s="21" t="s">
        <v>205</v>
      </c>
      <c r="H4652" s="21" t="s">
        <v>206</v>
      </c>
      <c r="I4652" s="20" t="s">
        <v>14960</v>
      </c>
      <c r="J4652" s="20" t="s">
        <v>34051</v>
      </c>
      <c r="K4652" s="24">
        <v>43770</v>
      </c>
      <c r="L4652" s="19">
        <v>0</v>
      </c>
      <c r="M4652" s="28">
        <v>1349.95</v>
      </c>
      <c r="N4652" s="24">
        <v>42975</v>
      </c>
    </row>
    <row r="4653" spans="2:14" hidden="1" x14ac:dyDescent="0.25">
      <c r="B4653" s="20">
        <v>28011159</v>
      </c>
      <c r="C4653" s="20"/>
      <c r="D4653" s="20"/>
      <c r="E4653" s="17" t="s">
        <v>14961</v>
      </c>
      <c r="F4653" s="21" t="s">
        <v>10903</v>
      </c>
      <c r="G4653" s="21" t="s">
        <v>205</v>
      </c>
      <c r="H4653" s="21" t="s">
        <v>206</v>
      </c>
      <c r="I4653" s="20" t="s">
        <v>14962</v>
      </c>
      <c r="J4653" s="20" t="s">
        <v>34052</v>
      </c>
      <c r="K4653" s="24">
        <v>43770</v>
      </c>
      <c r="L4653" s="19">
        <v>0</v>
      </c>
      <c r="M4653" s="28">
        <v>1349.95</v>
      </c>
      <c r="N4653" s="24">
        <v>42975</v>
      </c>
    </row>
    <row r="4654" spans="2:14" hidden="1" x14ac:dyDescent="0.25">
      <c r="B4654" s="20">
        <v>28011077</v>
      </c>
      <c r="C4654" s="20"/>
      <c r="D4654" s="20"/>
      <c r="E4654" s="17" t="s">
        <v>14965</v>
      </c>
      <c r="F4654" s="21" t="s">
        <v>10903</v>
      </c>
      <c r="G4654" s="21" t="s">
        <v>205</v>
      </c>
      <c r="H4654" s="21" t="s">
        <v>206</v>
      </c>
      <c r="I4654" s="20" t="s">
        <v>21590</v>
      </c>
      <c r="J4654" s="20" t="s">
        <v>34053</v>
      </c>
      <c r="K4654" s="24">
        <v>43739</v>
      </c>
      <c r="L4654" s="19">
        <v>0</v>
      </c>
      <c r="M4654" s="28">
        <v>1999.95</v>
      </c>
      <c r="N4654" s="24">
        <v>42975</v>
      </c>
    </row>
    <row r="4655" spans="2:14" hidden="1" x14ac:dyDescent="0.25">
      <c r="B4655" s="20">
        <v>28011078</v>
      </c>
      <c r="C4655" s="20"/>
      <c r="D4655" s="20"/>
      <c r="E4655" s="17" t="s">
        <v>14966</v>
      </c>
      <c r="F4655" s="21" t="s">
        <v>10903</v>
      </c>
      <c r="G4655" s="21" t="s">
        <v>205</v>
      </c>
      <c r="H4655" s="21" t="s">
        <v>206</v>
      </c>
      <c r="I4655" s="20" t="s">
        <v>21591</v>
      </c>
      <c r="J4655" s="20" t="s">
        <v>34054</v>
      </c>
      <c r="K4655" s="24">
        <v>43739</v>
      </c>
      <c r="L4655" s="19">
        <v>0</v>
      </c>
      <c r="M4655" s="28">
        <v>1999.95</v>
      </c>
      <c r="N4655" s="24">
        <v>42975</v>
      </c>
    </row>
    <row r="4656" spans="2:14" hidden="1" x14ac:dyDescent="0.25">
      <c r="B4656" s="20">
        <v>28011079</v>
      </c>
      <c r="C4656" s="20"/>
      <c r="D4656" s="20"/>
      <c r="E4656" s="17" t="s">
        <v>14967</v>
      </c>
      <c r="F4656" s="21" t="s">
        <v>10903</v>
      </c>
      <c r="G4656" s="21" t="s">
        <v>205</v>
      </c>
      <c r="H4656" s="21" t="s">
        <v>206</v>
      </c>
      <c r="I4656" s="20" t="s">
        <v>21592</v>
      </c>
      <c r="J4656" s="20" t="s">
        <v>34055</v>
      </c>
      <c r="K4656" s="24">
        <v>43739</v>
      </c>
      <c r="L4656" s="19">
        <v>0</v>
      </c>
      <c r="M4656" s="28">
        <v>1999.95</v>
      </c>
      <c r="N4656" s="24">
        <v>42975</v>
      </c>
    </row>
    <row r="4657" spans="2:14" hidden="1" x14ac:dyDescent="0.25">
      <c r="B4657" s="20">
        <v>28011080</v>
      </c>
      <c r="C4657" s="20"/>
      <c r="D4657" s="20"/>
      <c r="E4657" s="17" t="s">
        <v>14968</v>
      </c>
      <c r="F4657" s="21" t="s">
        <v>10903</v>
      </c>
      <c r="G4657" s="21" t="s">
        <v>205</v>
      </c>
      <c r="H4657" s="21" t="s">
        <v>206</v>
      </c>
      <c r="I4657" s="20" t="s">
        <v>21593</v>
      </c>
      <c r="J4657" s="20" t="s">
        <v>34056</v>
      </c>
      <c r="K4657" s="24">
        <v>43739</v>
      </c>
      <c r="L4657" s="19">
        <v>0</v>
      </c>
      <c r="M4657" s="28">
        <v>1999.95</v>
      </c>
      <c r="N4657" s="24">
        <v>42975</v>
      </c>
    </row>
    <row r="4658" spans="2:14" hidden="1" x14ac:dyDescent="0.25">
      <c r="B4658" s="20">
        <v>28011081</v>
      </c>
      <c r="C4658" s="20"/>
      <c r="D4658" s="20"/>
      <c r="E4658" s="17" t="s">
        <v>14969</v>
      </c>
      <c r="F4658" s="21" t="s">
        <v>10903</v>
      </c>
      <c r="G4658" s="21" t="s">
        <v>205</v>
      </c>
      <c r="H4658" s="21" t="s">
        <v>206</v>
      </c>
      <c r="I4658" s="20" t="s">
        <v>21594</v>
      </c>
      <c r="J4658" s="20" t="s">
        <v>34057</v>
      </c>
      <c r="K4658" s="24">
        <v>43739</v>
      </c>
      <c r="L4658" s="19">
        <v>0</v>
      </c>
      <c r="M4658" s="28">
        <v>1999.95</v>
      </c>
      <c r="N4658" s="24">
        <v>42975</v>
      </c>
    </row>
    <row r="4659" spans="2:14" hidden="1" x14ac:dyDescent="0.25">
      <c r="B4659" s="20">
        <v>28011082</v>
      </c>
      <c r="C4659" s="20"/>
      <c r="D4659" s="20"/>
      <c r="E4659" s="17" t="s">
        <v>14970</v>
      </c>
      <c r="F4659" s="21" t="s">
        <v>10903</v>
      </c>
      <c r="G4659" s="21" t="s">
        <v>205</v>
      </c>
      <c r="H4659" s="21" t="s">
        <v>206</v>
      </c>
      <c r="I4659" s="20" t="s">
        <v>21595</v>
      </c>
      <c r="J4659" s="20" t="s">
        <v>34058</v>
      </c>
      <c r="K4659" s="24">
        <v>43739</v>
      </c>
      <c r="L4659" s="19">
        <v>0</v>
      </c>
      <c r="M4659" s="28">
        <v>1999.95</v>
      </c>
      <c r="N4659" s="24">
        <v>42975</v>
      </c>
    </row>
    <row r="4660" spans="2:14" hidden="1" x14ac:dyDescent="0.25">
      <c r="B4660" s="20">
        <v>28011083</v>
      </c>
      <c r="C4660" s="20"/>
      <c r="D4660" s="20"/>
      <c r="E4660" s="17" t="s">
        <v>14971</v>
      </c>
      <c r="F4660" s="21" t="s">
        <v>10903</v>
      </c>
      <c r="G4660" s="21" t="s">
        <v>205</v>
      </c>
      <c r="H4660" s="21" t="s">
        <v>206</v>
      </c>
      <c r="I4660" s="20" t="s">
        <v>14972</v>
      </c>
      <c r="J4660" s="20" t="s">
        <v>34059</v>
      </c>
      <c r="K4660" s="24">
        <v>43739</v>
      </c>
      <c r="L4660" s="19">
        <v>0</v>
      </c>
      <c r="M4660" s="28">
        <v>1999.95</v>
      </c>
      <c r="N4660" s="24">
        <v>42975</v>
      </c>
    </row>
    <row r="4661" spans="2:14" hidden="1" x14ac:dyDescent="0.25">
      <c r="B4661" s="20">
        <v>28011084</v>
      </c>
      <c r="C4661" s="20"/>
      <c r="D4661" s="20"/>
      <c r="E4661" s="17" t="s">
        <v>14973</v>
      </c>
      <c r="F4661" s="21" t="s">
        <v>10903</v>
      </c>
      <c r="G4661" s="21" t="s">
        <v>205</v>
      </c>
      <c r="H4661" s="21" t="s">
        <v>206</v>
      </c>
      <c r="I4661" s="20" t="s">
        <v>14974</v>
      </c>
      <c r="J4661" s="20" t="s">
        <v>34060</v>
      </c>
      <c r="K4661" s="24">
        <v>43739</v>
      </c>
      <c r="L4661" s="19">
        <v>0</v>
      </c>
      <c r="M4661" s="28">
        <v>1999.95</v>
      </c>
      <c r="N4661" s="24">
        <v>42975</v>
      </c>
    </row>
    <row r="4662" spans="2:14" hidden="1" x14ac:dyDescent="0.25">
      <c r="B4662" s="20">
        <v>28011085</v>
      </c>
      <c r="C4662" s="20"/>
      <c r="D4662" s="20"/>
      <c r="E4662" s="17" t="s">
        <v>14979</v>
      </c>
      <c r="F4662" s="21" t="s">
        <v>10903</v>
      </c>
      <c r="G4662" s="21" t="s">
        <v>205</v>
      </c>
      <c r="H4662" s="21" t="s">
        <v>206</v>
      </c>
      <c r="I4662" s="20" t="s">
        <v>14980</v>
      </c>
      <c r="J4662" s="20" t="s">
        <v>34061</v>
      </c>
      <c r="K4662" s="24">
        <v>43739</v>
      </c>
      <c r="L4662" s="19">
        <v>0</v>
      </c>
      <c r="M4662" s="28">
        <v>1999.95</v>
      </c>
      <c r="N4662" s="24">
        <v>42975</v>
      </c>
    </row>
    <row r="4663" spans="2:14" hidden="1" x14ac:dyDescent="0.25">
      <c r="B4663" s="20">
        <v>28011086</v>
      </c>
      <c r="C4663" s="20"/>
      <c r="D4663" s="20"/>
      <c r="E4663" s="17" t="s">
        <v>14975</v>
      </c>
      <c r="F4663" s="21" t="s">
        <v>10903</v>
      </c>
      <c r="G4663" s="21" t="s">
        <v>205</v>
      </c>
      <c r="H4663" s="21" t="s">
        <v>206</v>
      </c>
      <c r="I4663" s="20" t="s">
        <v>14976</v>
      </c>
      <c r="J4663" s="20" t="s">
        <v>34062</v>
      </c>
      <c r="K4663" s="24">
        <v>43739</v>
      </c>
      <c r="L4663" s="19">
        <v>0</v>
      </c>
      <c r="M4663" s="28">
        <v>1999.95</v>
      </c>
      <c r="N4663" s="24">
        <v>42975</v>
      </c>
    </row>
    <row r="4664" spans="2:14" hidden="1" x14ac:dyDescent="0.25">
      <c r="B4664" s="20">
        <v>28011087</v>
      </c>
      <c r="C4664" s="20"/>
      <c r="D4664" s="20"/>
      <c r="E4664" s="17" t="s">
        <v>14963</v>
      </c>
      <c r="F4664" s="21" t="s">
        <v>10903</v>
      </c>
      <c r="G4664" s="21" t="s">
        <v>205</v>
      </c>
      <c r="H4664" s="21" t="s">
        <v>206</v>
      </c>
      <c r="I4664" s="20" t="s">
        <v>14964</v>
      </c>
      <c r="J4664" s="20" t="s">
        <v>34063</v>
      </c>
      <c r="K4664" s="24">
        <v>43739</v>
      </c>
      <c r="L4664" s="19">
        <v>0</v>
      </c>
      <c r="M4664" s="28">
        <v>1999.95</v>
      </c>
      <c r="N4664" s="24">
        <v>42975</v>
      </c>
    </row>
    <row r="4665" spans="2:14" hidden="1" x14ac:dyDescent="0.25">
      <c r="B4665" s="20">
        <v>28011088</v>
      </c>
      <c r="C4665" s="20"/>
      <c r="D4665" s="20"/>
      <c r="E4665" s="17" t="s">
        <v>14977</v>
      </c>
      <c r="F4665" s="21" t="s">
        <v>10903</v>
      </c>
      <c r="G4665" s="21" t="s">
        <v>205</v>
      </c>
      <c r="H4665" s="21" t="s">
        <v>206</v>
      </c>
      <c r="I4665" s="20" t="s">
        <v>14978</v>
      </c>
      <c r="J4665" s="20" t="s">
        <v>34064</v>
      </c>
      <c r="K4665" s="24">
        <v>43739</v>
      </c>
      <c r="L4665" s="19">
        <v>0</v>
      </c>
      <c r="M4665" s="28">
        <v>1999.95</v>
      </c>
      <c r="N4665" s="24">
        <v>42975</v>
      </c>
    </row>
    <row r="4666" spans="2:14" hidden="1" x14ac:dyDescent="0.25">
      <c r="B4666" s="20">
        <v>27010300</v>
      </c>
      <c r="C4666" s="20"/>
      <c r="D4666" s="20"/>
      <c r="E4666" s="17" t="s">
        <v>7129</v>
      </c>
      <c r="F4666" s="21" t="s">
        <v>16</v>
      </c>
      <c r="G4666" s="21" t="s">
        <v>205</v>
      </c>
      <c r="H4666" s="21" t="s">
        <v>206</v>
      </c>
      <c r="I4666" s="20">
        <v>67820813</v>
      </c>
      <c r="J4666" s="20" t="s">
        <v>34162</v>
      </c>
      <c r="K4666" s="24">
        <v>42242</v>
      </c>
      <c r="L4666" s="19">
        <v>0</v>
      </c>
      <c r="M4666" s="28">
        <v>39.950000000000003</v>
      </c>
      <c r="N4666" s="24"/>
    </row>
    <row r="4667" spans="2:14" hidden="1" x14ac:dyDescent="0.25">
      <c r="B4667" s="20">
        <v>35120134</v>
      </c>
      <c r="C4667" s="20"/>
      <c r="D4667" s="20"/>
      <c r="E4667" s="17" t="s">
        <v>191</v>
      </c>
      <c r="F4667" s="21" t="s">
        <v>16</v>
      </c>
      <c r="G4667" s="21" t="s">
        <v>205</v>
      </c>
      <c r="H4667" s="21" t="s">
        <v>206</v>
      </c>
      <c r="I4667" s="20">
        <v>610611413</v>
      </c>
      <c r="J4667" s="20" t="s">
        <v>34166</v>
      </c>
      <c r="K4667" s="24">
        <v>43405</v>
      </c>
      <c r="L4667" s="19">
        <v>0</v>
      </c>
      <c r="M4667" s="28">
        <v>129.94999999999999</v>
      </c>
      <c r="N4667" s="24"/>
    </row>
    <row r="4668" spans="2:14" hidden="1" x14ac:dyDescent="0.25">
      <c r="B4668" s="20">
        <v>27010667</v>
      </c>
      <c r="C4668" s="20"/>
      <c r="D4668" s="20"/>
      <c r="E4668" s="17" t="s">
        <v>7137</v>
      </c>
      <c r="F4668" s="21" t="s">
        <v>16</v>
      </c>
      <c r="G4668" s="21" t="s">
        <v>205</v>
      </c>
      <c r="H4668" s="21" t="s">
        <v>206</v>
      </c>
      <c r="I4668" s="20">
        <v>6700014123</v>
      </c>
      <c r="J4668" s="20" t="s">
        <v>34183</v>
      </c>
      <c r="K4668" s="24"/>
      <c r="L4668" s="19">
        <v>0</v>
      </c>
      <c r="M4668" s="28">
        <v>139.94999999999999</v>
      </c>
      <c r="N4668" s="24"/>
    </row>
    <row r="4669" spans="2:14" hidden="1" x14ac:dyDescent="0.25">
      <c r="B4669" s="20">
        <v>27010497</v>
      </c>
      <c r="C4669" s="20"/>
      <c r="D4669" s="20"/>
      <c r="E4669" s="17" t="s">
        <v>12473</v>
      </c>
      <c r="F4669" s="21" t="s">
        <v>16</v>
      </c>
      <c r="G4669" s="21" t="s">
        <v>205</v>
      </c>
      <c r="H4669" s="21" t="s">
        <v>206</v>
      </c>
      <c r="I4669" s="20">
        <v>6700211321</v>
      </c>
      <c r="J4669" s="20" t="s">
        <v>34184</v>
      </c>
      <c r="K4669" s="24">
        <v>41968</v>
      </c>
      <c r="L4669" s="19">
        <v>0</v>
      </c>
      <c r="M4669" s="28">
        <v>159.94999999999999</v>
      </c>
      <c r="N4669" s="24"/>
    </row>
    <row r="4670" spans="2:14" hidden="1" x14ac:dyDescent="0.25">
      <c r="B4670" s="20">
        <v>27060152</v>
      </c>
      <c r="C4670" s="20"/>
      <c r="D4670" s="20"/>
      <c r="E4670" s="17" t="s">
        <v>7186</v>
      </c>
      <c r="F4670" s="21" t="s">
        <v>16</v>
      </c>
      <c r="G4670" s="21" t="s">
        <v>205</v>
      </c>
      <c r="H4670" s="21" t="s">
        <v>206</v>
      </c>
      <c r="I4670" s="20">
        <v>65422131001</v>
      </c>
      <c r="J4670" s="20" t="s">
        <v>34189</v>
      </c>
      <c r="K4670" s="24">
        <v>43053</v>
      </c>
      <c r="L4670" s="19">
        <v>0</v>
      </c>
      <c r="M4670" s="28">
        <v>39.950000000000003</v>
      </c>
      <c r="N4670" s="24"/>
    </row>
    <row r="4671" spans="2:14" hidden="1" x14ac:dyDescent="0.25">
      <c r="B4671" s="20">
        <v>27040286</v>
      </c>
      <c r="C4671" s="20"/>
      <c r="D4671" s="20"/>
      <c r="E4671" s="17" t="s">
        <v>7187</v>
      </c>
      <c r="F4671" s="21" t="s">
        <v>16</v>
      </c>
      <c r="G4671" s="21" t="s">
        <v>205</v>
      </c>
      <c r="H4671" s="21" t="s">
        <v>206</v>
      </c>
      <c r="I4671" s="20">
        <v>65423131001</v>
      </c>
      <c r="J4671" s="20" t="s">
        <v>34190</v>
      </c>
      <c r="K4671" s="24">
        <v>43053</v>
      </c>
      <c r="L4671" s="19">
        <v>0</v>
      </c>
      <c r="M4671" s="28">
        <v>39.950000000000003</v>
      </c>
      <c r="N4671" s="24"/>
    </row>
    <row r="4672" spans="2:14" hidden="1" x14ac:dyDescent="0.25">
      <c r="B4672" s="20">
        <v>29400110</v>
      </c>
      <c r="C4672" s="20"/>
      <c r="D4672" s="20"/>
      <c r="E4672" s="17" t="s">
        <v>16226</v>
      </c>
      <c r="F4672" s="21" t="s">
        <v>16</v>
      </c>
      <c r="G4672" s="21" t="s">
        <v>205</v>
      </c>
      <c r="H4672" s="21" t="s">
        <v>206</v>
      </c>
      <c r="I4672" s="20" t="s">
        <v>16227</v>
      </c>
      <c r="J4672" s="20" t="s">
        <v>34238</v>
      </c>
      <c r="K4672" s="24">
        <v>42242</v>
      </c>
      <c r="L4672" s="19">
        <v>0</v>
      </c>
      <c r="M4672" s="28">
        <v>39.950000000000003</v>
      </c>
      <c r="N4672" s="24"/>
    </row>
    <row r="4673" spans="2:14" hidden="1" x14ac:dyDescent="0.25">
      <c r="B4673" s="20">
        <v>29400078</v>
      </c>
      <c r="C4673" s="20"/>
      <c r="D4673" s="20"/>
      <c r="E4673" s="17" t="s">
        <v>16265</v>
      </c>
      <c r="F4673" s="21" t="s">
        <v>16</v>
      </c>
      <c r="G4673" s="21" t="s">
        <v>205</v>
      </c>
      <c r="H4673" s="21" t="s">
        <v>206</v>
      </c>
      <c r="I4673" s="20" t="s">
        <v>16266</v>
      </c>
      <c r="J4673" s="20" t="s">
        <v>34257</v>
      </c>
      <c r="K4673" s="24">
        <v>42242</v>
      </c>
      <c r="L4673" s="19">
        <v>0</v>
      </c>
      <c r="M4673" s="28">
        <v>69.95</v>
      </c>
      <c r="N4673" s="24"/>
    </row>
    <row r="4674" spans="2:14" hidden="1" x14ac:dyDescent="0.25">
      <c r="B4674" s="20">
        <v>29400079</v>
      </c>
      <c r="C4674" s="20"/>
      <c r="D4674" s="20"/>
      <c r="E4674" s="17" t="s">
        <v>16267</v>
      </c>
      <c r="F4674" s="21" t="s">
        <v>16</v>
      </c>
      <c r="G4674" s="21" t="s">
        <v>205</v>
      </c>
      <c r="H4674" s="21" t="s">
        <v>206</v>
      </c>
      <c r="I4674" s="20" t="s">
        <v>16268</v>
      </c>
      <c r="J4674" s="20" t="s">
        <v>34258</v>
      </c>
      <c r="K4674" s="24">
        <v>42242</v>
      </c>
      <c r="L4674" s="19">
        <v>0</v>
      </c>
      <c r="M4674" s="28">
        <v>69.95</v>
      </c>
      <c r="N4674" s="24"/>
    </row>
    <row r="4675" spans="2:14" hidden="1" x14ac:dyDescent="0.25">
      <c r="B4675" s="20">
        <v>29400090</v>
      </c>
      <c r="C4675" s="20"/>
      <c r="D4675" s="20"/>
      <c r="E4675" s="17" t="s">
        <v>16322</v>
      </c>
      <c r="F4675" s="21" t="s">
        <v>16</v>
      </c>
      <c r="G4675" s="21" t="s">
        <v>205</v>
      </c>
      <c r="H4675" s="21" t="s">
        <v>206</v>
      </c>
      <c r="I4675" s="20" t="s">
        <v>16323</v>
      </c>
      <c r="J4675" s="20" t="s">
        <v>34259</v>
      </c>
      <c r="K4675" s="24">
        <v>42289</v>
      </c>
      <c r="L4675" s="19">
        <v>0</v>
      </c>
      <c r="M4675" s="28">
        <v>79.95</v>
      </c>
      <c r="N4675" s="24"/>
    </row>
    <row r="4676" spans="2:14" hidden="1" x14ac:dyDescent="0.25">
      <c r="B4676" s="20">
        <v>29400086</v>
      </c>
      <c r="C4676" s="20"/>
      <c r="D4676" s="20"/>
      <c r="E4676" s="17" t="s">
        <v>16324</v>
      </c>
      <c r="F4676" s="21" t="s">
        <v>16</v>
      </c>
      <c r="G4676" s="21" t="s">
        <v>205</v>
      </c>
      <c r="H4676" s="21" t="s">
        <v>206</v>
      </c>
      <c r="I4676" s="20" t="s">
        <v>16325</v>
      </c>
      <c r="J4676" s="20" t="s">
        <v>34260</v>
      </c>
      <c r="K4676" s="24">
        <v>42289</v>
      </c>
      <c r="L4676" s="19">
        <v>0</v>
      </c>
      <c r="M4676" s="28">
        <v>79.95</v>
      </c>
      <c r="N4676" s="24"/>
    </row>
    <row r="4677" spans="2:14" hidden="1" x14ac:dyDescent="0.25">
      <c r="B4677" s="20">
        <v>29400072</v>
      </c>
      <c r="C4677" s="20"/>
      <c r="D4677" s="20"/>
      <c r="E4677" s="17" t="s">
        <v>16261</v>
      </c>
      <c r="F4677" s="21" t="s">
        <v>16</v>
      </c>
      <c r="G4677" s="21" t="s">
        <v>205</v>
      </c>
      <c r="H4677" s="21" t="s">
        <v>206</v>
      </c>
      <c r="I4677" s="20" t="s">
        <v>16262</v>
      </c>
      <c r="J4677" s="20" t="s">
        <v>34261</v>
      </c>
      <c r="K4677" s="24">
        <v>42242</v>
      </c>
      <c r="L4677" s="19">
        <v>0</v>
      </c>
      <c r="M4677" s="28">
        <v>64.95</v>
      </c>
      <c r="N4677" s="24"/>
    </row>
    <row r="4678" spans="2:14" hidden="1" x14ac:dyDescent="0.25">
      <c r="B4678" s="20">
        <v>29400073</v>
      </c>
      <c r="C4678" s="20"/>
      <c r="D4678" s="20"/>
      <c r="E4678" s="17" t="s">
        <v>16263</v>
      </c>
      <c r="F4678" s="21" t="s">
        <v>16</v>
      </c>
      <c r="G4678" s="21" t="s">
        <v>205</v>
      </c>
      <c r="H4678" s="21" t="s">
        <v>206</v>
      </c>
      <c r="I4678" s="20" t="s">
        <v>16264</v>
      </c>
      <c r="J4678" s="20" t="s">
        <v>34262</v>
      </c>
      <c r="K4678" s="24">
        <v>42242</v>
      </c>
      <c r="L4678" s="19">
        <v>0</v>
      </c>
      <c r="M4678" s="28">
        <v>64.95</v>
      </c>
      <c r="N4678" s="24"/>
    </row>
    <row r="4679" spans="2:14" hidden="1" x14ac:dyDescent="0.25">
      <c r="B4679" s="20">
        <v>29400096</v>
      </c>
      <c r="C4679" s="20"/>
      <c r="D4679" s="20"/>
      <c r="E4679" s="17" t="s">
        <v>16316</v>
      </c>
      <c r="F4679" s="21" t="s">
        <v>16</v>
      </c>
      <c r="G4679" s="21" t="s">
        <v>205</v>
      </c>
      <c r="H4679" s="21" t="s">
        <v>206</v>
      </c>
      <c r="I4679" s="20" t="s">
        <v>16317</v>
      </c>
      <c r="J4679" s="20" t="s">
        <v>34263</v>
      </c>
      <c r="K4679" s="24">
        <v>42289</v>
      </c>
      <c r="L4679" s="19">
        <v>0</v>
      </c>
      <c r="M4679" s="28">
        <v>69.95</v>
      </c>
      <c r="N4679" s="24"/>
    </row>
    <row r="4680" spans="2:14" hidden="1" x14ac:dyDescent="0.25">
      <c r="B4680" s="20">
        <v>29400097</v>
      </c>
      <c r="C4680" s="20"/>
      <c r="D4680" s="20"/>
      <c r="E4680" s="17" t="s">
        <v>16318</v>
      </c>
      <c r="F4680" s="21" t="s">
        <v>16</v>
      </c>
      <c r="G4680" s="21" t="s">
        <v>205</v>
      </c>
      <c r="H4680" s="21" t="s">
        <v>206</v>
      </c>
      <c r="I4680" s="20" t="s">
        <v>16319</v>
      </c>
      <c r="J4680" s="20" t="s">
        <v>34264</v>
      </c>
      <c r="K4680" s="24">
        <v>42289</v>
      </c>
      <c r="L4680" s="19">
        <v>0</v>
      </c>
      <c r="M4680" s="28">
        <v>69.95</v>
      </c>
      <c r="N4680" s="24"/>
    </row>
    <row r="4681" spans="2:14" hidden="1" x14ac:dyDescent="0.25">
      <c r="B4681" s="20">
        <v>29400095</v>
      </c>
      <c r="C4681" s="20"/>
      <c r="D4681" s="20"/>
      <c r="E4681" s="17" t="s">
        <v>16320</v>
      </c>
      <c r="F4681" s="21" t="s">
        <v>16</v>
      </c>
      <c r="G4681" s="21" t="s">
        <v>205</v>
      </c>
      <c r="H4681" s="21" t="s">
        <v>206</v>
      </c>
      <c r="I4681" s="20" t="s">
        <v>16321</v>
      </c>
      <c r="J4681" s="20" t="s">
        <v>34265</v>
      </c>
      <c r="K4681" s="24">
        <v>42289</v>
      </c>
      <c r="L4681" s="19">
        <v>0</v>
      </c>
      <c r="M4681" s="28">
        <v>69.95</v>
      </c>
      <c r="N4681" s="24"/>
    </row>
    <row r="4682" spans="2:14" hidden="1" x14ac:dyDescent="0.25">
      <c r="B4682" s="20">
        <v>27070098</v>
      </c>
      <c r="C4682" s="20"/>
      <c r="D4682" s="20" t="s">
        <v>16708</v>
      </c>
      <c r="E4682" s="17" t="s">
        <v>11141</v>
      </c>
      <c r="F4682" s="21" t="s">
        <v>16</v>
      </c>
      <c r="G4682" s="21" t="s">
        <v>205</v>
      </c>
      <c r="H4682" s="21" t="s">
        <v>206</v>
      </c>
      <c r="I4682" s="20" t="s">
        <v>11142</v>
      </c>
      <c r="J4682" s="20" t="s">
        <v>34282</v>
      </c>
      <c r="K4682" s="24">
        <v>43405</v>
      </c>
      <c r="L4682" s="19">
        <v>0</v>
      </c>
      <c r="M4682" s="28">
        <v>349.95</v>
      </c>
      <c r="N4682" s="24"/>
    </row>
    <row r="4683" spans="2:14" hidden="1" x14ac:dyDescent="0.25">
      <c r="B4683" s="20">
        <v>27070097</v>
      </c>
      <c r="C4683" s="20"/>
      <c r="D4683" s="20" t="s">
        <v>16709</v>
      </c>
      <c r="E4683" s="17" t="s">
        <v>11143</v>
      </c>
      <c r="F4683" s="21" t="s">
        <v>16</v>
      </c>
      <c r="G4683" s="21" t="s">
        <v>205</v>
      </c>
      <c r="H4683" s="21" t="s">
        <v>206</v>
      </c>
      <c r="I4683" s="20" t="s">
        <v>11144</v>
      </c>
      <c r="J4683" s="20" t="s">
        <v>34283</v>
      </c>
      <c r="K4683" s="24">
        <v>43405</v>
      </c>
      <c r="L4683" s="19">
        <v>0</v>
      </c>
      <c r="M4683" s="28">
        <v>349.95</v>
      </c>
      <c r="N4683" s="24"/>
    </row>
    <row r="4684" spans="2:14" hidden="1" x14ac:dyDescent="0.25">
      <c r="B4684" s="20">
        <v>27070100</v>
      </c>
      <c r="C4684" s="20"/>
      <c r="D4684" s="20" t="s">
        <v>16755</v>
      </c>
      <c r="E4684" s="17" t="s">
        <v>11137</v>
      </c>
      <c r="F4684" s="21" t="s">
        <v>16</v>
      </c>
      <c r="G4684" s="21" t="s">
        <v>205</v>
      </c>
      <c r="H4684" s="21" t="s">
        <v>206</v>
      </c>
      <c r="I4684" s="20" t="s">
        <v>11138</v>
      </c>
      <c r="J4684" s="20" t="s">
        <v>34286</v>
      </c>
      <c r="K4684" s="24">
        <v>43405</v>
      </c>
      <c r="L4684" s="19">
        <v>0</v>
      </c>
      <c r="M4684" s="28">
        <v>289.95</v>
      </c>
      <c r="N4684" s="24"/>
    </row>
    <row r="4685" spans="2:14" hidden="1" x14ac:dyDescent="0.25">
      <c r="B4685" s="20">
        <v>27070099</v>
      </c>
      <c r="C4685" s="20"/>
      <c r="D4685" s="20" t="s">
        <v>16756</v>
      </c>
      <c r="E4685" s="17" t="s">
        <v>11139</v>
      </c>
      <c r="F4685" s="21" t="s">
        <v>16</v>
      </c>
      <c r="G4685" s="21" t="s">
        <v>205</v>
      </c>
      <c r="H4685" s="21" t="s">
        <v>206</v>
      </c>
      <c r="I4685" s="20" t="s">
        <v>11140</v>
      </c>
      <c r="J4685" s="20" t="s">
        <v>34287</v>
      </c>
      <c r="K4685" s="24">
        <v>43405</v>
      </c>
      <c r="L4685" s="19">
        <v>0</v>
      </c>
      <c r="M4685" s="28">
        <v>289.95</v>
      </c>
      <c r="N4685" s="24"/>
    </row>
    <row r="4686" spans="2:14" hidden="1" x14ac:dyDescent="0.25">
      <c r="B4686" s="20">
        <v>27040365</v>
      </c>
      <c r="C4686" s="20"/>
      <c r="D4686" s="20" t="s">
        <v>16705</v>
      </c>
      <c r="E4686" s="17" t="s">
        <v>10820</v>
      </c>
      <c r="F4686" s="21" t="s">
        <v>16</v>
      </c>
      <c r="G4686" s="21" t="s">
        <v>205</v>
      </c>
      <c r="H4686" s="21" t="s">
        <v>206</v>
      </c>
      <c r="I4686" s="20" t="s">
        <v>10821</v>
      </c>
      <c r="J4686" s="20" t="s">
        <v>34288</v>
      </c>
      <c r="K4686" s="24">
        <v>43770</v>
      </c>
      <c r="L4686" s="19">
        <v>0</v>
      </c>
      <c r="M4686" s="28">
        <v>349.95</v>
      </c>
      <c r="N4686" s="24"/>
    </row>
    <row r="4687" spans="2:14" hidden="1" x14ac:dyDescent="0.25">
      <c r="B4687" s="20">
        <v>27040366</v>
      </c>
      <c r="C4687" s="20"/>
      <c r="D4687" s="20" t="s">
        <v>16706</v>
      </c>
      <c r="E4687" s="17" t="s">
        <v>10822</v>
      </c>
      <c r="F4687" s="21" t="s">
        <v>16</v>
      </c>
      <c r="G4687" s="21" t="s">
        <v>205</v>
      </c>
      <c r="H4687" s="21" t="s">
        <v>206</v>
      </c>
      <c r="I4687" s="20" t="s">
        <v>10823</v>
      </c>
      <c r="J4687" s="20" t="s">
        <v>34289</v>
      </c>
      <c r="K4687" s="24">
        <v>43770</v>
      </c>
      <c r="L4687" s="19">
        <v>0</v>
      </c>
      <c r="M4687" s="28">
        <v>349.95</v>
      </c>
      <c r="N4687" s="24"/>
    </row>
    <row r="4688" spans="2:14" hidden="1" x14ac:dyDescent="0.25">
      <c r="B4688" s="20">
        <v>27040321</v>
      </c>
      <c r="C4688" s="20"/>
      <c r="D4688" s="20"/>
      <c r="E4688" s="17" t="s">
        <v>10815</v>
      </c>
      <c r="F4688" s="21" t="s">
        <v>16</v>
      </c>
      <c r="G4688" s="21" t="s">
        <v>205</v>
      </c>
      <c r="H4688" s="21" t="s">
        <v>206</v>
      </c>
      <c r="I4688" s="20" t="s">
        <v>10816</v>
      </c>
      <c r="J4688" s="20" t="s">
        <v>34290</v>
      </c>
      <c r="K4688" s="24">
        <v>42242</v>
      </c>
      <c r="L4688" s="19">
        <v>0</v>
      </c>
      <c r="M4688" s="28">
        <v>349.95</v>
      </c>
      <c r="N4688" s="24"/>
    </row>
    <row r="4689" spans="2:14" hidden="1" x14ac:dyDescent="0.25">
      <c r="B4689" s="20">
        <v>27040367</v>
      </c>
      <c r="C4689" s="20"/>
      <c r="D4689" s="20" t="s">
        <v>16703</v>
      </c>
      <c r="E4689" s="17" t="s">
        <v>10815</v>
      </c>
      <c r="F4689" s="21" t="s">
        <v>16</v>
      </c>
      <c r="G4689" s="21" t="s">
        <v>205</v>
      </c>
      <c r="H4689" s="21" t="s">
        <v>206</v>
      </c>
      <c r="I4689" s="20" t="s">
        <v>10817</v>
      </c>
      <c r="J4689" s="20" t="s">
        <v>34291</v>
      </c>
      <c r="K4689" s="24">
        <v>43770</v>
      </c>
      <c r="L4689" s="19">
        <v>0</v>
      </c>
      <c r="M4689" s="28">
        <v>349.95</v>
      </c>
      <c r="N4689" s="24"/>
    </row>
    <row r="4690" spans="2:14" hidden="1" x14ac:dyDescent="0.25">
      <c r="B4690" s="20">
        <v>27040368</v>
      </c>
      <c r="C4690" s="20"/>
      <c r="D4690" s="20" t="s">
        <v>16704</v>
      </c>
      <c r="E4690" s="17" t="s">
        <v>10818</v>
      </c>
      <c r="F4690" s="21" t="s">
        <v>16</v>
      </c>
      <c r="G4690" s="21" t="s">
        <v>205</v>
      </c>
      <c r="H4690" s="21" t="s">
        <v>206</v>
      </c>
      <c r="I4690" s="20" t="s">
        <v>10819</v>
      </c>
      <c r="J4690" s="20" t="s">
        <v>34292</v>
      </c>
      <c r="K4690" s="24">
        <v>43770</v>
      </c>
      <c r="L4690" s="19">
        <v>0</v>
      </c>
      <c r="M4690" s="28">
        <v>349.95</v>
      </c>
      <c r="N4690" s="24"/>
    </row>
    <row r="4691" spans="2:14" hidden="1" x14ac:dyDescent="0.25">
      <c r="B4691" s="20">
        <v>27040369</v>
      </c>
      <c r="C4691" s="20"/>
      <c r="D4691" s="20" t="s">
        <v>16701</v>
      </c>
      <c r="E4691" s="17" t="s">
        <v>10811</v>
      </c>
      <c r="F4691" s="21" t="s">
        <v>16</v>
      </c>
      <c r="G4691" s="21" t="s">
        <v>205</v>
      </c>
      <c r="H4691" s="21" t="s">
        <v>206</v>
      </c>
      <c r="I4691" s="20" t="s">
        <v>10812</v>
      </c>
      <c r="J4691" s="20" t="s">
        <v>34293</v>
      </c>
      <c r="K4691" s="24">
        <v>43770</v>
      </c>
      <c r="L4691" s="19">
        <v>0</v>
      </c>
      <c r="M4691" s="28">
        <v>459.95</v>
      </c>
      <c r="N4691" s="24"/>
    </row>
    <row r="4692" spans="2:14" hidden="1" x14ac:dyDescent="0.25">
      <c r="B4692" s="20">
        <v>27040370</v>
      </c>
      <c r="C4692" s="20"/>
      <c r="D4692" s="20" t="s">
        <v>16702</v>
      </c>
      <c r="E4692" s="17" t="s">
        <v>10813</v>
      </c>
      <c r="F4692" s="21" t="s">
        <v>16</v>
      </c>
      <c r="G4692" s="21" t="s">
        <v>205</v>
      </c>
      <c r="H4692" s="21" t="s">
        <v>206</v>
      </c>
      <c r="I4692" s="20" t="s">
        <v>10814</v>
      </c>
      <c r="J4692" s="20" t="s">
        <v>34294</v>
      </c>
      <c r="K4692" s="24">
        <v>43770</v>
      </c>
      <c r="L4692" s="19">
        <v>0</v>
      </c>
      <c r="M4692" s="28">
        <v>459.95</v>
      </c>
      <c r="N4692" s="24"/>
    </row>
    <row r="4693" spans="2:14" hidden="1" x14ac:dyDescent="0.25">
      <c r="B4693" s="20">
        <v>27020003</v>
      </c>
      <c r="C4693" s="20"/>
      <c r="D4693" s="20"/>
      <c r="E4693" s="17" t="s">
        <v>174</v>
      </c>
      <c r="F4693" s="21" t="s">
        <v>16</v>
      </c>
      <c r="G4693" s="21" t="s">
        <v>205</v>
      </c>
      <c r="H4693" s="21" t="s">
        <v>206</v>
      </c>
      <c r="I4693" s="20" t="s">
        <v>175</v>
      </c>
      <c r="J4693" s="20" t="s">
        <v>34298</v>
      </c>
      <c r="K4693" s="24">
        <v>42513</v>
      </c>
      <c r="L4693" s="19">
        <v>0</v>
      </c>
      <c r="M4693" s="28">
        <v>29.95</v>
      </c>
      <c r="N4693" s="24"/>
    </row>
    <row r="4694" spans="2:14" hidden="1" x14ac:dyDescent="0.25">
      <c r="B4694" s="20">
        <v>27020002</v>
      </c>
      <c r="C4694" s="20"/>
      <c r="D4694" s="20"/>
      <c r="E4694" s="17" t="s">
        <v>176</v>
      </c>
      <c r="F4694" s="21" t="s">
        <v>16</v>
      </c>
      <c r="G4694" s="21" t="s">
        <v>205</v>
      </c>
      <c r="H4694" s="21" t="s">
        <v>206</v>
      </c>
      <c r="I4694" s="20" t="s">
        <v>177</v>
      </c>
      <c r="J4694" s="20" t="s">
        <v>34299</v>
      </c>
      <c r="K4694" s="24">
        <v>42513</v>
      </c>
      <c r="L4694" s="19">
        <v>0</v>
      </c>
      <c r="M4694" s="28">
        <v>29.95</v>
      </c>
      <c r="N4694" s="24"/>
    </row>
    <row r="4695" spans="2:14" hidden="1" x14ac:dyDescent="0.25">
      <c r="B4695" s="20">
        <v>27020001</v>
      </c>
      <c r="C4695" s="20"/>
      <c r="D4695" s="20"/>
      <c r="E4695" s="17" t="s">
        <v>178</v>
      </c>
      <c r="F4695" s="21" t="s">
        <v>16</v>
      </c>
      <c r="G4695" s="21" t="s">
        <v>205</v>
      </c>
      <c r="H4695" s="21" t="s">
        <v>206</v>
      </c>
      <c r="I4695" s="20" t="s">
        <v>179</v>
      </c>
      <c r="J4695" s="20" t="s">
        <v>34300</v>
      </c>
      <c r="K4695" s="24">
        <v>42513</v>
      </c>
      <c r="L4695" s="19">
        <v>0</v>
      </c>
      <c r="M4695" s="28">
        <v>29.95</v>
      </c>
      <c r="N4695" s="24"/>
    </row>
    <row r="4696" spans="2:14" hidden="1" x14ac:dyDescent="0.25">
      <c r="B4696" s="20">
        <v>27060151</v>
      </c>
      <c r="C4696" s="20"/>
      <c r="D4696" s="20"/>
      <c r="E4696" s="17" t="s">
        <v>7168</v>
      </c>
      <c r="F4696" s="21" t="s">
        <v>16</v>
      </c>
      <c r="G4696" s="21" t="s">
        <v>205</v>
      </c>
      <c r="H4696" s="21" t="s">
        <v>206</v>
      </c>
      <c r="I4696" s="20" t="s">
        <v>7169</v>
      </c>
      <c r="J4696" s="20" t="s">
        <v>34301</v>
      </c>
      <c r="K4696" s="24">
        <v>43053</v>
      </c>
      <c r="L4696" s="19">
        <v>0</v>
      </c>
      <c r="M4696" s="28">
        <v>44.95</v>
      </c>
      <c r="N4696" s="24"/>
    </row>
    <row r="4697" spans="2:14" hidden="1" x14ac:dyDescent="0.25">
      <c r="B4697" s="20">
        <v>27060150</v>
      </c>
      <c r="C4697" s="20"/>
      <c r="D4697" s="20"/>
      <c r="E4697" s="17" t="s">
        <v>7172</v>
      </c>
      <c r="F4697" s="21" t="s">
        <v>16</v>
      </c>
      <c r="G4697" s="21" t="s">
        <v>205</v>
      </c>
      <c r="H4697" s="21" t="s">
        <v>206</v>
      </c>
      <c r="I4697" s="20" t="s">
        <v>7173</v>
      </c>
      <c r="J4697" s="20" t="s">
        <v>34302</v>
      </c>
      <c r="K4697" s="24">
        <v>43053</v>
      </c>
      <c r="L4697" s="19">
        <v>0</v>
      </c>
      <c r="M4697" s="28">
        <v>44.95</v>
      </c>
      <c r="N4697" s="24"/>
    </row>
    <row r="4698" spans="2:14" hidden="1" x14ac:dyDescent="0.25">
      <c r="B4698" s="20">
        <v>27060180</v>
      </c>
      <c r="C4698" s="20"/>
      <c r="D4698" s="20" t="s">
        <v>7170</v>
      </c>
      <c r="E4698" s="17" t="s">
        <v>7171</v>
      </c>
      <c r="F4698" s="21" t="s">
        <v>16</v>
      </c>
      <c r="G4698" s="21" t="s">
        <v>205</v>
      </c>
      <c r="H4698" s="21" t="s">
        <v>206</v>
      </c>
      <c r="I4698" s="20" t="s">
        <v>21257</v>
      </c>
      <c r="J4698" s="20" t="s">
        <v>34303</v>
      </c>
      <c r="K4698" s="24">
        <v>43374</v>
      </c>
      <c r="L4698" s="19">
        <v>0</v>
      </c>
      <c r="M4698" s="28">
        <v>49.95</v>
      </c>
      <c r="N4698" s="24">
        <v>42947</v>
      </c>
    </row>
    <row r="4699" spans="2:14" hidden="1" x14ac:dyDescent="0.25">
      <c r="B4699" s="20">
        <v>27060179</v>
      </c>
      <c r="C4699" s="20"/>
      <c r="D4699" s="20" t="s">
        <v>7174</v>
      </c>
      <c r="E4699" s="17" t="s">
        <v>7175</v>
      </c>
      <c r="F4699" s="21" t="s">
        <v>16</v>
      </c>
      <c r="G4699" s="21" t="s">
        <v>205</v>
      </c>
      <c r="H4699" s="21" t="s">
        <v>206</v>
      </c>
      <c r="I4699" s="20" t="s">
        <v>7176</v>
      </c>
      <c r="J4699" s="20" t="s">
        <v>34304</v>
      </c>
      <c r="K4699" s="24">
        <v>43374</v>
      </c>
      <c r="L4699" s="19">
        <v>0</v>
      </c>
      <c r="M4699" s="28">
        <v>49.95</v>
      </c>
      <c r="N4699" s="24">
        <v>42947</v>
      </c>
    </row>
    <row r="4700" spans="2:14" hidden="1" x14ac:dyDescent="0.25">
      <c r="B4700" s="20">
        <v>27040285</v>
      </c>
      <c r="C4700" s="20"/>
      <c r="D4700" s="20"/>
      <c r="E4700" s="17" t="s">
        <v>7177</v>
      </c>
      <c r="F4700" s="21" t="s">
        <v>16</v>
      </c>
      <c r="G4700" s="21" t="s">
        <v>205</v>
      </c>
      <c r="H4700" s="21" t="s">
        <v>206</v>
      </c>
      <c r="I4700" s="20" t="s">
        <v>7178</v>
      </c>
      <c r="J4700" s="20" t="s">
        <v>34305</v>
      </c>
      <c r="K4700" s="24">
        <v>43053</v>
      </c>
      <c r="L4700" s="19">
        <v>0</v>
      </c>
      <c r="M4700" s="28">
        <v>44.95</v>
      </c>
      <c r="N4700" s="24"/>
    </row>
    <row r="4701" spans="2:14" hidden="1" x14ac:dyDescent="0.25">
      <c r="B4701" s="20">
        <v>27040284</v>
      </c>
      <c r="C4701" s="20"/>
      <c r="D4701" s="20"/>
      <c r="E4701" s="17" t="s">
        <v>7181</v>
      </c>
      <c r="F4701" s="21" t="s">
        <v>16</v>
      </c>
      <c r="G4701" s="21" t="s">
        <v>205</v>
      </c>
      <c r="H4701" s="21" t="s">
        <v>206</v>
      </c>
      <c r="I4701" s="20" t="s">
        <v>7182</v>
      </c>
      <c r="J4701" s="20" t="s">
        <v>34306</v>
      </c>
      <c r="K4701" s="24">
        <v>43053</v>
      </c>
      <c r="L4701" s="19">
        <v>0</v>
      </c>
      <c r="M4701" s="28">
        <v>44.95</v>
      </c>
      <c r="N4701" s="24"/>
    </row>
    <row r="4702" spans="2:14" hidden="1" x14ac:dyDescent="0.25">
      <c r="B4702" s="20">
        <v>27040434</v>
      </c>
      <c r="C4702" s="20"/>
      <c r="D4702" s="20" t="s">
        <v>7179</v>
      </c>
      <c r="E4702" s="17" t="s">
        <v>7180</v>
      </c>
      <c r="F4702" s="21" t="s">
        <v>16</v>
      </c>
      <c r="G4702" s="21" t="s">
        <v>205</v>
      </c>
      <c r="H4702" s="21" t="s">
        <v>206</v>
      </c>
      <c r="I4702" s="20" t="s">
        <v>21258</v>
      </c>
      <c r="J4702" s="20" t="s">
        <v>34307</v>
      </c>
      <c r="K4702" s="24">
        <v>43374</v>
      </c>
      <c r="L4702" s="19">
        <v>0</v>
      </c>
      <c r="M4702" s="28">
        <v>49.95</v>
      </c>
      <c r="N4702" s="24">
        <v>42947</v>
      </c>
    </row>
    <row r="4703" spans="2:14" hidden="1" x14ac:dyDescent="0.25">
      <c r="B4703" s="20">
        <v>27040433</v>
      </c>
      <c r="C4703" s="20"/>
      <c r="D4703" s="20" t="s">
        <v>7183</v>
      </c>
      <c r="E4703" s="17" t="s">
        <v>7184</v>
      </c>
      <c r="F4703" s="21" t="s">
        <v>16</v>
      </c>
      <c r="G4703" s="21" t="s">
        <v>205</v>
      </c>
      <c r="H4703" s="21" t="s">
        <v>206</v>
      </c>
      <c r="I4703" s="20" t="s">
        <v>7185</v>
      </c>
      <c r="J4703" s="20" t="s">
        <v>34308</v>
      </c>
      <c r="K4703" s="24">
        <v>43374</v>
      </c>
      <c r="L4703" s="19">
        <v>0</v>
      </c>
      <c r="M4703" s="28">
        <v>49.95</v>
      </c>
      <c r="N4703" s="24">
        <v>42947</v>
      </c>
    </row>
    <row r="4704" spans="2:14" hidden="1" x14ac:dyDescent="0.25">
      <c r="B4704" s="20">
        <v>27020159</v>
      </c>
      <c r="C4704" s="20"/>
      <c r="D4704" s="20"/>
      <c r="E4704" s="17" t="s">
        <v>12013</v>
      </c>
      <c r="F4704" s="21" t="s">
        <v>16</v>
      </c>
      <c r="G4704" s="21" t="s">
        <v>205</v>
      </c>
      <c r="H4704" s="21" t="s">
        <v>206</v>
      </c>
      <c r="I4704" s="20" t="s">
        <v>12014</v>
      </c>
      <c r="J4704" s="20" t="s">
        <v>34324</v>
      </c>
      <c r="K4704" s="24">
        <v>43739</v>
      </c>
      <c r="L4704" s="19">
        <v>0</v>
      </c>
      <c r="M4704" s="28">
        <v>169.95</v>
      </c>
      <c r="N4704" s="24"/>
    </row>
    <row r="4705" spans="1:14" hidden="1" x14ac:dyDescent="0.25">
      <c r="B4705" s="20">
        <v>27020158</v>
      </c>
      <c r="C4705" s="20"/>
      <c r="D4705" s="20"/>
      <c r="E4705" s="17" t="s">
        <v>12015</v>
      </c>
      <c r="F4705" s="21" t="s">
        <v>16</v>
      </c>
      <c r="G4705" s="21" t="s">
        <v>205</v>
      </c>
      <c r="H4705" s="21" t="s">
        <v>206</v>
      </c>
      <c r="I4705" s="20" t="s">
        <v>12016</v>
      </c>
      <c r="J4705" s="20" t="s">
        <v>34325</v>
      </c>
      <c r="K4705" s="24">
        <v>43739</v>
      </c>
      <c r="L4705" s="19">
        <v>0</v>
      </c>
      <c r="M4705" s="28">
        <v>169.95</v>
      </c>
      <c r="N4705" s="24"/>
    </row>
    <row r="4706" spans="1:14" hidden="1" x14ac:dyDescent="0.25">
      <c r="B4706" s="20">
        <v>27020157</v>
      </c>
      <c r="C4706" s="20"/>
      <c r="D4706" s="20"/>
      <c r="E4706" s="17" t="s">
        <v>12017</v>
      </c>
      <c r="F4706" s="21" t="s">
        <v>16</v>
      </c>
      <c r="G4706" s="21" t="s">
        <v>205</v>
      </c>
      <c r="H4706" s="21" t="s">
        <v>206</v>
      </c>
      <c r="I4706" s="20" t="s">
        <v>12018</v>
      </c>
      <c r="J4706" s="20" t="s">
        <v>34326</v>
      </c>
      <c r="K4706" s="24">
        <v>43739</v>
      </c>
      <c r="L4706" s="19">
        <v>0</v>
      </c>
      <c r="M4706" s="28">
        <v>169.95</v>
      </c>
      <c r="N4706" s="24"/>
    </row>
    <row r="4707" spans="1:14" hidden="1" x14ac:dyDescent="0.25">
      <c r="B4707" s="20">
        <v>27020160</v>
      </c>
      <c r="C4707" s="20"/>
      <c r="D4707" s="20"/>
      <c r="E4707" s="17" t="s">
        <v>12019</v>
      </c>
      <c r="F4707" s="21" t="s">
        <v>16</v>
      </c>
      <c r="G4707" s="21" t="s">
        <v>205</v>
      </c>
      <c r="H4707" s="21" t="s">
        <v>206</v>
      </c>
      <c r="I4707" s="20" t="s">
        <v>12020</v>
      </c>
      <c r="J4707" s="20" t="s">
        <v>34327</v>
      </c>
      <c r="K4707" s="24">
        <v>43739</v>
      </c>
      <c r="L4707" s="19">
        <v>0</v>
      </c>
      <c r="M4707" s="28">
        <v>169.95</v>
      </c>
      <c r="N4707" s="24"/>
    </row>
    <row r="4708" spans="1:14" hidden="1" x14ac:dyDescent="0.25">
      <c r="B4708" s="20">
        <v>27020156</v>
      </c>
      <c r="C4708" s="20"/>
      <c r="D4708" s="20"/>
      <c r="E4708" s="17" t="s">
        <v>12021</v>
      </c>
      <c r="F4708" s="21" t="s">
        <v>16</v>
      </c>
      <c r="G4708" s="21" t="s">
        <v>205</v>
      </c>
      <c r="H4708" s="21" t="s">
        <v>206</v>
      </c>
      <c r="I4708" s="20" t="s">
        <v>12022</v>
      </c>
      <c r="J4708" s="20" t="s">
        <v>34328</v>
      </c>
      <c r="K4708" s="24">
        <v>43739</v>
      </c>
      <c r="L4708" s="19">
        <v>0</v>
      </c>
      <c r="M4708" s="28">
        <v>169.95</v>
      </c>
      <c r="N4708" s="24"/>
    </row>
    <row r="4709" spans="1:14" hidden="1" x14ac:dyDescent="0.25">
      <c r="B4709" s="20"/>
      <c r="C4709" s="20"/>
      <c r="D4709" s="20" t="s">
        <v>16664</v>
      </c>
      <c r="E4709" s="17" t="s">
        <v>16663</v>
      </c>
      <c r="F4709" s="21" t="s">
        <v>16</v>
      </c>
      <c r="G4709" s="21" t="s">
        <v>205</v>
      </c>
      <c r="H4709" s="21" t="s">
        <v>206</v>
      </c>
      <c r="I4709" s="20" t="s">
        <v>16662</v>
      </c>
      <c r="J4709" s="20" t="s">
        <v>34329</v>
      </c>
      <c r="K4709" s="24">
        <v>43617</v>
      </c>
      <c r="L4709" s="19">
        <v>0</v>
      </c>
      <c r="M4709" s="28">
        <v>49.95</v>
      </c>
      <c r="N4709" s="24"/>
    </row>
    <row r="4710" spans="1:14" hidden="1" x14ac:dyDescent="0.25">
      <c r="B4710" s="20">
        <v>27020164</v>
      </c>
      <c r="C4710" s="20"/>
      <c r="D4710" s="20"/>
      <c r="E4710" s="17" t="s">
        <v>12073</v>
      </c>
      <c r="F4710" s="21" t="s">
        <v>16</v>
      </c>
      <c r="G4710" s="21" t="s">
        <v>205</v>
      </c>
      <c r="H4710" s="21" t="s">
        <v>206</v>
      </c>
      <c r="I4710" s="20" t="s">
        <v>12074</v>
      </c>
      <c r="J4710" s="20" t="s">
        <v>34337</v>
      </c>
      <c r="K4710" s="24">
        <v>43739</v>
      </c>
      <c r="L4710" s="19">
        <v>0</v>
      </c>
      <c r="M4710" s="28">
        <v>149.94999999999999</v>
      </c>
      <c r="N4710" s="24"/>
    </row>
    <row r="4711" spans="1:14" hidden="1" x14ac:dyDescent="0.25">
      <c r="B4711" s="20">
        <v>27020163</v>
      </c>
      <c r="C4711" s="20"/>
      <c r="D4711" s="20"/>
      <c r="E4711" s="17" t="s">
        <v>12075</v>
      </c>
      <c r="F4711" s="21" t="s">
        <v>16</v>
      </c>
      <c r="G4711" s="21" t="s">
        <v>205</v>
      </c>
      <c r="H4711" s="21" t="s">
        <v>206</v>
      </c>
      <c r="I4711" s="20" t="s">
        <v>12076</v>
      </c>
      <c r="J4711" s="20" t="s">
        <v>34338</v>
      </c>
      <c r="K4711" s="24">
        <v>43739</v>
      </c>
      <c r="L4711" s="19">
        <v>0</v>
      </c>
      <c r="M4711" s="28">
        <v>149.94999999999999</v>
      </c>
      <c r="N4711" s="24"/>
    </row>
    <row r="4712" spans="1:14" hidden="1" x14ac:dyDescent="0.25">
      <c r="B4712" s="20">
        <v>27020162</v>
      </c>
      <c r="C4712" s="20"/>
      <c r="D4712" s="20"/>
      <c r="E4712" s="17" t="s">
        <v>12077</v>
      </c>
      <c r="F4712" s="21" t="s">
        <v>16</v>
      </c>
      <c r="G4712" s="21" t="s">
        <v>205</v>
      </c>
      <c r="H4712" s="21" t="s">
        <v>206</v>
      </c>
      <c r="I4712" s="20" t="s">
        <v>12078</v>
      </c>
      <c r="J4712" s="20" t="s">
        <v>34339</v>
      </c>
      <c r="K4712" s="24">
        <v>43739</v>
      </c>
      <c r="L4712" s="19">
        <v>0</v>
      </c>
      <c r="M4712" s="28">
        <v>149.94999999999999</v>
      </c>
      <c r="N4712" s="24"/>
    </row>
    <row r="4713" spans="1:14" hidden="1" x14ac:dyDescent="0.25">
      <c r="B4713" s="20">
        <v>27020165</v>
      </c>
      <c r="C4713" s="20"/>
      <c r="D4713" s="20"/>
      <c r="E4713" s="17" t="s">
        <v>12079</v>
      </c>
      <c r="F4713" s="21" t="s">
        <v>16</v>
      </c>
      <c r="G4713" s="21" t="s">
        <v>205</v>
      </c>
      <c r="H4713" s="21" t="s">
        <v>206</v>
      </c>
      <c r="I4713" s="20" t="s">
        <v>12080</v>
      </c>
      <c r="J4713" s="20" t="s">
        <v>34340</v>
      </c>
      <c r="K4713" s="24">
        <v>43739</v>
      </c>
      <c r="L4713" s="19">
        <v>0</v>
      </c>
      <c r="M4713" s="28">
        <v>149.94999999999999</v>
      </c>
      <c r="N4713" s="24"/>
    </row>
    <row r="4714" spans="1:14" hidden="1" x14ac:dyDescent="0.25">
      <c r="B4714" s="20">
        <v>27020161</v>
      </c>
      <c r="C4714" s="20"/>
      <c r="D4714" s="20"/>
      <c r="E4714" s="17" t="s">
        <v>12081</v>
      </c>
      <c r="F4714" s="21" t="s">
        <v>16</v>
      </c>
      <c r="G4714" s="21" t="s">
        <v>205</v>
      </c>
      <c r="H4714" s="21" t="s">
        <v>206</v>
      </c>
      <c r="I4714" s="20" t="s">
        <v>12082</v>
      </c>
      <c r="J4714" s="20" t="s">
        <v>34341</v>
      </c>
      <c r="K4714" s="24">
        <v>43739</v>
      </c>
      <c r="L4714" s="19">
        <v>0</v>
      </c>
      <c r="M4714" s="28">
        <v>149.94999999999999</v>
      </c>
      <c r="N4714" s="24"/>
    </row>
    <row r="4715" spans="1:14" hidden="1" x14ac:dyDescent="0.25">
      <c r="B4715" s="20">
        <v>27040303</v>
      </c>
      <c r="C4715" s="20"/>
      <c r="D4715" s="20"/>
      <c r="E4715" s="17" t="s">
        <v>7132</v>
      </c>
      <c r="F4715" s="21" t="s">
        <v>16</v>
      </c>
      <c r="G4715" s="21" t="s">
        <v>205</v>
      </c>
      <c r="H4715" s="21" t="s">
        <v>206</v>
      </c>
      <c r="I4715" s="20" t="s">
        <v>7133</v>
      </c>
      <c r="J4715" s="20" t="s">
        <v>34348</v>
      </c>
      <c r="K4715" s="24">
        <v>42513</v>
      </c>
      <c r="L4715" s="19">
        <v>0</v>
      </c>
      <c r="M4715" s="28">
        <v>139.94999999999999</v>
      </c>
      <c r="N4715" s="24"/>
    </row>
    <row r="4716" spans="1:14" hidden="1" x14ac:dyDescent="0.25">
      <c r="B4716" s="20">
        <v>27040302</v>
      </c>
      <c r="C4716" s="20"/>
      <c r="D4716" s="20"/>
      <c r="E4716" s="17" t="s">
        <v>7134</v>
      </c>
      <c r="F4716" s="21" t="s">
        <v>16</v>
      </c>
      <c r="G4716" s="21" t="s">
        <v>205</v>
      </c>
      <c r="H4716" s="21" t="s">
        <v>206</v>
      </c>
      <c r="I4716" s="20" t="s">
        <v>7135</v>
      </c>
      <c r="J4716" s="20" t="s">
        <v>34349</v>
      </c>
      <c r="K4716" s="24">
        <v>42513</v>
      </c>
      <c r="L4716" s="19">
        <v>0</v>
      </c>
      <c r="M4716" s="28">
        <v>139.94999999999999</v>
      </c>
      <c r="N4716" s="24"/>
    </row>
    <row r="4717" spans="1:14" hidden="1" x14ac:dyDescent="0.25">
      <c r="B4717" s="20">
        <v>27020141</v>
      </c>
      <c r="C4717" s="20"/>
      <c r="D4717" s="20"/>
      <c r="E4717" s="17" t="s">
        <v>8368</v>
      </c>
      <c r="F4717" s="21" t="s">
        <v>16</v>
      </c>
      <c r="G4717" s="21" t="s">
        <v>205</v>
      </c>
      <c r="H4717" s="21" t="s">
        <v>206</v>
      </c>
      <c r="I4717" s="20" t="s">
        <v>8369</v>
      </c>
      <c r="J4717" s="20" t="s">
        <v>34362</v>
      </c>
      <c r="K4717" s="24">
        <v>42242</v>
      </c>
      <c r="L4717" s="19">
        <v>0</v>
      </c>
      <c r="M4717" s="28">
        <v>299.95</v>
      </c>
      <c r="N4717" s="24"/>
    </row>
    <row r="4718" spans="1:14" hidden="1" x14ac:dyDescent="0.25">
      <c r="B4718" s="20">
        <v>27020140</v>
      </c>
      <c r="C4718" s="20"/>
      <c r="D4718" s="20"/>
      <c r="E4718" s="17" t="s">
        <v>8377</v>
      </c>
      <c r="F4718" s="21" t="s">
        <v>16</v>
      </c>
      <c r="G4718" s="21" t="s">
        <v>205</v>
      </c>
      <c r="H4718" s="21" t="s">
        <v>206</v>
      </c>
      <c r="I4718" s="20" t="s">
        <v>8378</v>
      </c>
      <c r="J4718" s="20" t="s">
        <v>34363</v>
      </c>
      <c r="K4718" s="24">
        <v>42242</v>
      </c>
      <c r="L4718" s="19">
        <v>0</v>
      </c>
      <c r="M4718" s="28">
        <v>299.95</v>
      </c>
      <c r="N4718" s="24"/>
    </row>
    <row r="4719" spans="1:14" hidden="1" x14ac:dyDescent="0.25">
      <c r="A4719" s="17" t="s">
        <v>34364</v>
      </c>
      <c r="B4719" s="20">
        <v>27020179</v>
      </c>
      <c r="C4719" s="20"/>
      <c r="D4719" s="20" t="s">
        <v>16698</v>
      </c>
      <c r="E4719" s="17" t="s">
        <v>8368</v>
      </c>
      <c r="F4719" s="21" t="s">
        <v>16</v>
      </c>
      <c r="G4719" s="21" t="s">
        <v>205</v>
      </c>
      <c r="H4719" s="21" t="s">
        <v>206</v>
      </c>
      <c r="I4719" s="20" t="s">
        <v>8370</v>
      </c>
      <c r="J4719" s="20" t="s">
        <v>34365</v>
      </c>
      <c r="K4719" s="24">
        <v>43711</v>
      </c>
      <c r="L4719" s="19">
        <v>0</v>
      </c>
      <c r="M4719" s="28">
        <v>299.95</v>
      </c>
      <c r="N4719" s="24"/>
    </row>
    <row r="4720" spans="1:14" hidden="1" x14ac:dyDescent="0.25">
      <c r="A4720" s="17" t="s">
        <v>34366</v>
      </c>
      <c r="B4720" s="20">
        <v>27020177</v>
      </c>
      <c r="C4720" s="20"/>
      <c r="D4720" s="20" t="s">
        <v>16752</v>
      </c>
      <c r="E4720" s="17" t="s">
        <v>8371</v>
      </c>
      <c r="F4720" s="21" t="s">
        <v>16</v>
      </c>
      <c r="G4720" s="21" t="s">
        <v>205</v>
      </c>
      <c r="H4720" s="21" t="s">
        <v>206</v>
      </c>
      <c r="I4720" s="20" t="s">
        <v>8372</v>
      </c>
      <c r="J4720" s="20" t="s">
        <v>34367</v>
      </c>
      <c r="K4720" s="24">
        <v>43711</v>
      </c>
      <c r="L4720" s="19">
        <v>0</v>
      </c>
      <c r="M4720" s="28">
        <v>299.95</v>
      </c>
      <c r="N4720" s="24"/>
    </row>
    <row r="4721" spans="1:14" hidden="1" x14ac:dyDescent="0.25">
      <c r="A4721" s="17" t="s">
        <v>34368</v>
      </c>
      <c r="B4721" s="20">
        <v>27020176</v>
      </c>
      <c r="C4721" s="20"/>
      <c r="D4721" s="20" t="s">
        <v>16753</v>
      </c>
      <c r="E4721" s="17" t="s">
        <v>8373</v>
      </c>
      <c r="F4721" s="21" t="s">
        <v>16</v>
      </c>
      <c r="G4721" s="21" t="s">
        <v>205</v>
      </c>
      <c r="H4721" s="21" t="s">
        <v>206</v>
      </c>
      <c r="I4721" s="20" t="s">
        <v>8374</v>
      </c>
      <c r="J4721" s="20" t="s">
        <v>34369</v>
      </c>
      <c r="K4721" s="24">
        <v>43711</v>
      </c>
      <c r="L4721" s="19">
        <v>0</v>
      </c>
      <c r="M4721" s="28">
        <v>299.95</v>
      </c>
      <c r="N4721" s="24"/>
    </row>
    <row r="4722" spans="1:14" hidden="1" x14ac:dyDescent="0.25">
      <c r="A4722" s="17" t="s">
        <v>34370</v>
      </c>
      <c r="B4722" s="20">
        <v>27020175</v>
      </c>
      <c r="C4722" s="20"/>
      <c r="D4722" s="20" t="s">
        <v>16699</v>
      </c>
      <c r="E4722" s="17" t="s">
        <v>8375</v>
      </c>
      <c r="F4722" s="21" t="s">
        <v>16</v>
      </c>
      <c r="G4722" s="21" t="s">
        <v>205</v>
      </c>
      <c r="H4722" s="21" t="s">
        <v>206</v>
      </c>
      <c r="I4722" s="20" t="s">
        <v>8376</v>
      </c>
      <c r="J4722" s="20" t="s">
        <v>34371</v>
      </c>
      <c r="K4722" s="24">
        <v>43711</v>
      </c>
      <c r="L4722" s="19">
        <v>0</v>
      </c>
      <c r="M4722" s="28">
        <v>299.95</v>
      </c>
      <c r="N4722" s="24"/>
    </row>
    <row r="4723" spans="1:14" hidden="1" x14ac:dyDescent="0.25">
      <c r="A4723" s="17" t="s">
        <v>34372</v>
      </c>
      <c r="B4723" s="20">
        <v>27020178</v>
      </c>
      <c r="C4723" s="20"/>
      <c r="D4723" s="20" t="s">
        <v>16754</v>
      </c>
      <c r="E4723" s="17" t="s">
        <v>8377</v>
      </c>
      <c r="F4723" s="21" t="s">
        <v>16</v>
      </c>
      <c r="G4723" s="21" t="s">
        <v>205</v>
      </c>
      <c r="H4723" s="21" t="s">
        <v>206</v>
      </c>
      <c r="I4723" s="20" t="s">
        <v>8379</v>
      </c>
      <c r="J4723" s="20" t="s">
        <v>34373</v>
      </c>
      <c r="K4723" s="24">
        <v>43711</v>
      </c>
      <c r="L4723" s="19">
        <v>0</v>
      </c>
      <c r="M4723" s="28">
        <v>299.95</v>
      </c>
      <c r="N4723" s="24"/>
    </row>
    <row r="4724" spans="1:14" hidden="1" x14ac:dyDescent="0.25">
      <c r="B4724" s="20">
        <v>27020146</v>
      </c>
      <c r="C4724" s="20"/>
      <c r="D4724" s="20"/>
      <c r="E4724" s="17" t="s">
        <v>8357</v>
      </c>
      <c r="F4724" s="21" t="s">
        <v>16</v>
      </c>
      <c r="G4724" s="21" t="s">
        <v>205</v>
      </c>
      <c r="H4724" s="21" t="s">
        <v>206</v>
      </c>
      <c r="I4724" s="20" t="s">
        <v>8358</v>
      </c>
      <c r="J4724" s="20" t="s">
        <v>34374</v>
      </c>
      <c r="K4724" s="24">
        <v>42242</v>
      </c>
      <c r="L4724" s="19">
        <v>0</v>
      </c>
      <c r="M4724" s="28">
        <v>189.95</v>
      </c>
      <c r="N4724" s="24"/>
    </row>
    <row r="4725" spans="1:14" hidden="1" x14ac:dyDescent="0.25">
      <c r="B4725" s="20">
        <v>27020184</v>
      </c>
      <c r="C4725" s="20"/>
      <c r="D4725" s="20" t="s">
        <v>16697</v>
      </c>
      <c r="E4725" s="17" t="s">
        <v>8357</v>
      </c>
      <c r="F4725" s="21" t="s">
        <v>16</v>
      </c>
      <c r="G4725" s="21" t="s">
        <v>205</v>
      </c>
      <c r="H4725" s="21" t="s">
        <v>206</v>
      </c>
      <c r="I4725" s="20" t="s">
        <v>8359</v>
      </c>
      <c r="J4725" s="20" t="s">
        <v>34375</v>
      </c>
      <c r="K4725" s="24">
        <v>43711</v>
      </c>
      <c r="L4725" s="19">
        <v>0</v>
      </c>
      <c r="M4725" s="28">
        <v>239.95</v>
      </c>
      <c r="N4725" s="24"/>
    </row>
    <row r="4726" spans="1:14" hidden="1" x14ac:dyDescent="0.25">
      <c r="B4726" s="20">
        <v>27020182</v>
      </c>
      <c r="C4726" s="20"/>
      <c r="D4726" s="20" t="s">
        <v>16748</v>
      </c>
      <c r="E4726" s="17" t="s">
        <v>8360</v>
      </c>
      <c r="F4726" s="21" t="s">
        <v>16</v>
      </c>
      <c r="G4726" s="21" t="s">
        <v>205</v>
      </c>
      <c r="H4726" s="21" t="s">
        <v>206</v>
      </c>
      <c r="I4726" s="20" t="s">
        <v>8361</v>
      </c>
      <c r="J4726" s="20" t="s">
        <v>34376</v>
      </c>
      <c r="K4726" s="24">
        <v>43711</v>
      </c>
      <c r="L4726" s="19">
        <v>0</v>
      </c>
      <c r="M4726" s="28">
        <v>239.95</v>
      </c>
      <c r="N4726" s="24"/>
    </row>
    <row r="4727" spans="1:14" hidden="1" x14ac:dyDescent="0.25">
      <c r="B4727" s="20">
        <v>27020181</v>
      </c>
      <c r="C4727" s="20"/>
      <c r="D4727" s="20" t="s">
        <v>16749</v>
      </c>
      <c r="E4727" s="17" t="s">
        <v>8362</v>
      </c>
      <c r="F4727" s="21" t="s">
        <v>16</v>
      </c>
      <c r="G4727" s="21" t="s">
        <v>205</v>
      </c>
      <c r="H4727" s="21" t="s">
        <v>206</v>
      </c>
      <c r="I4727" s="20" t="s">
        <v>8363</v>
      </c>
      <c r="J4727" s="20" t="s">
        <v>34377</v>
      </c>
      <c r="K4727" s="24">
        <v>43711</v>
      </c>
      <c r="L4727" s="19">
        <v>0</v>
      </c>
      <c r="M4727" s="28">
        <v>239.95</v>
      </c>
      <c r="N4727" s="24"/>
    </row>
    <row r="4728" spans="1:14" hidden="1" x14ac:dyDescent="0.25">
      <c r="B4728" s="20">
        <v>27020180</v>
      </c>
      <c r="C4728" s="20"/>
      <c r="D4728" s="20" t="s">
        <v>16750</v>
      </c>
      <c r="E4728" s="17" t="s">
        <v>8364</v>
      </c>
      <c r="F4728" s="21" t="s">
        <v>16</v>
      </c>
      <c r="G4728" s="21" t="s">
        <v>205</v>
      </c>
      <c r="H4728" s="21" t="s">
        <v>206</v>
      </c>
      <c r="I4728" s="20" t="s">
        <v>8365</v>
      </c>
      <c r="J4728" s="20" t="s">
        <v>34378</v>
      </c>
      <c r="K4728" s="24">
        <v>43711</v>
      </c>
      <c r="L4728" s="19">
        <v>0</v>
      </c>
      <c r="M4728" s="28">
        <v>239.95</v>
      </c>
      <c r="N4728" s="24"/>
    </row>
    <row r="4729" spans="1:14" hidden="1" x14ac:dyDescent="0.25">
      <c r="B4729" s="20">
        <v>27020183</v>
      </c>
      <c r="C4729" s="20"/>
      <c r="D4729" s="20" t="s">
        <v>16751</v>
      </c>
      <c r="E4729" s="17" t="s">
        <v>8366</v>
      </c>
      <c r="F4729" s="21" t="s">
        <v>16</v>
      </c>
      <c r="G4729" s="21" t="s">
        <v>205</v>
      </c>
      <c r="H4729" s="21" t="s">
        <v>206</v>
      </c>
      <c r="I4729" s="20" t="s">
        <v>8367</v>
      </c>
      <c r="J4729" s="20" t="s">
        <v>34379</v>
      </c>
      <c r="K4729" s="24">
        <v>43711</v>
      </c>
      <c r="L4729" s="19">
        <v>0</v>
      </c>
      <c r="M4729" s="28">
        <v>239.95</v>
      </c>
      <c r="N4729" s="24"/>
    </row>
    <row r="4730" spans="1:14" hidden="1" x14ac:dyDescent="0.25">
      <c r="A4730" s="17" t="s">
        <v>34380</v>
      </c>
      <c r="B4730" s="20">
        <v>27020189</v>
      </c>
      <c r="C4730" s="20"/>
      <c r="D4730" s="20" t="s">
        <v>16695</v>
      </c>
      <c r="E4730" s="17" t="s">
        <v>8347</v>
      </c>
      <c r="F4730" s="21" t="s">
        <v>16</v>
      </c>
      <c r="G4730" s="21" t="s">
        <v>205</v>
      </c>
      <c r="H4730" s="21" t="s">
        <v>206</v>
      </c>
      <c r="I4730" s="20" t="s">
        <v>8348</v>
      </c>
      <c r="J4730" s="20" t="s">
        <v>34381</v>
      </c>
      <c r="K4730" s="24">
        <v>43711</v>
      </c>
      <c r="L4730" s="19">
        <v>0</v>
      </c>
      <c r="M4730" s="28">
        <v>199.95</v>
      </c>
      <c r="N4730" s="24"/>
    </row>
    <row r="4731" spans="1:14" hidden="1" x14ac:dyDescent="0.25">
      <c r="A4731" s="17" t="s">
        <v>34382</v>
      </c>
      <c r="B4731" s="20">
        <v>27020187</v>
      </c>
      <c r="C4731" s="20"/>
      <c r="D4731" s="20" t="s">
        <v>16745</v>
      </c>
      <c r="E4731" s="17" t="s">
        <v>8349</v>
      </c>
      <c r="F4731" s="21" t="s">
        <v>16</v>
      </c>
      <c r="G4731" s="21" t="s">
        <v>205</v>
      </c>
      <c r="H4731" s="21" t="s">
        <v>206</v>
      </c>
      <c r="I4731" s="20" t="s">
        <v>8350</v>
      </c>
      <c r="J4731" s="20" t="s">
        <v>34383</v>
      </c>
      <c r="K4731" s="24">
        <v>43711</v>
      </c>
      <c r="L4731" s="19">
        <v>0</v>
      </c>
      <c r="M4731" s="28">
        <v>199.95</v>
      </c>
      <c r="N4731" s="24"/>
    </row>
    <row r="4732" spans="1:14" hidden="1" x14ac:dyDescent="0.25">
      <c r="A4732" s="17" t="s">
        <v>34384</v>
      </c>
      <c r="B4732" s="20">
        <v>27020186</v>
      </c>
      <c r="C4732" s="20"/>
      <c r="D4732" s="20" t="s">
        <v>16746</v>
      </c>
      <c r="E4732" s="17" t="s">
        <v>8351</v>
      </c>
      <c r="F4732" s="21" t="s">
        <v>16</v>
      </c>
      <c r="G4732" s="21" t="s">
        <v>205</v>
      </c>
      <c r="H4732" s="21" t="s">
        <v>206</v>
      </c>
      <c r="I4732" s="20" t="s">
        <v>8352</v>
      </c>
      <c r="J4732" s="20" t="s">
        <v>34385</v>
      </c>
      <c r="K4732" s="24">
        <v>43711</v>
      </c>
      <c r="L4732" s="19">
        <v>0</v>
      </c>
      <c r="M4732" s="28">
        <v>199.95</v>
      </c>
      <c r="N4732" s="24"/>
    </row>
    <row r="4733" spans="1:14" hidden="1" x14ac:dyDescent="0.25">
      <c r="A4733" s="17" t="s">
        <v>34386</v>
      </c>
      <c r="B4733" s="20">
        <v>27020185</v>
      </c>
      <c r="C4733" s="20"/>
      <c r="D4733" s="20" t="s">
        <v>16696</v>
      </c>
      <c r="E4733" s="17" t="s">
        <v>8353</v>
      </c>
      <c r="F4733" s="21" t="s">
        <v>16</v>
      </c>
      <c r="G4733" s="21" t="s">
        <v>205</v>
      </c>
      <c r="H4733" s="21" t="s">
        <v>206</v>
      </c>
      <c r="I4733" s="20" t="s">
        <v>8354</v>
      </c>
      <c r="J4733" s="20" t="s">
        <v>34387</v>
      </c>
      <c r="K4733" s="24">
        <v>43711</v>
      </c>
      <c r="L4733" s="19">
        <v>0</v>
      </c>
      <c r="M4733" s="28">
        <v>199.95</v>
      </c>
      <c r="N4733" s="24"/>
    </row>
    <row r="4734" spans="1:14" hidden="1" x14ac:dyDescent="0.25">
      <c r="A4734" s="17" t="s">
        <v>34388</v>
      </c>
      <c r="B4734" s="20">
        <v>27020188</v>
      </c>
      <c r="C4734" s="20"/>
      <c r="D4734" s="20" t="s">
        <v>16747</v>
      </c>
      <c r="E4734" s="17" t="s">
        <v>8355</v>
      </c>
      <c r="F4734" s="21" t="s">
        <v>16</v>
      </c>
      <c r="G4734" s="21" t="s">
        <v>205</v>
      </c>
      <c r="H4734" s="21" t="s">
        <v>206</v>
      </c>
      <c r="I4734" s="20" t="s">
        <v>8356</v>
      </c>
      <c r="J4734" s="20" t="s">
        <v>34389</v>
      </c>
      <c r="K4734" s="24">
        <v>43711</v>
      </c>
      <c r="L4734" s="19">
        <v>0</v>
      </c>
      <c r="M4734" s="28">
        <v>199.95</v>
      </c>
      <c r="N4734" s="24"/>
    </row>
    <row r="4735" spans="1:14" hidden="1" x14ac:dyDescent="0.25">
      <c r="B4735" s="20">
        <v>28400020</v>
      </c>
      <c r="C4735" s="20"/>
      <c r="D4735" s="20" t="s">
        <v>16738</v>
      </c>
      <c r="E4735" s="17" t="s">
        <v>13664</v>
      </c>
      <c r="F4735" s="21" t="s">
        <v>16</v>
      </c>
      <c r="G4735" s="21" t="s">
        <v>205</v>
      </c>
      <c r="H4735" s="21" t="s">
        <v>206</v>
      </c>
      <c r="I4735" s="20" t="s">
        <v>13665</v>
      </c>
      <c r="J4735" s="20" t="s">
        <v>34405</v>
      </c>
      <c r="K4735" s="24">
        <v>43647</v>
      </c>
      <c r="L4735" s="19">
        <v>0</v>
      </c>
      <c r="M4735" s="28">
        <v>59.95</v>
      </c>
      <c r="N4735" s="24"/>
    </row>
    <row r="4736" spans="1:14" hidden="1" x14ac:dyDescent="0.25">
      <c r="B4736" s="20">
        <v>28400019</v>
      </c>
      <c r="C4736" s="20"/>
      <c r="D4736" s="20" t="s">
        <v>16739</v>
      </c>
      <c r="E4736" s="17" t="s">
        <v>13666</v>
      </c>
      <c r="F4736" s="21" t="s">
        <v>16</v>
      </c>
      <c r="G4736" s="21" t="s">
        <v>205</v>
      </c>
      <c r="H4736" s="21" t="s">
        <v>206</v>
      </c>
      <c r="I4736" s="20" t="s">
        <v>13667</v>
      </c>
      <c r="J4736" s="20" t="s">
        <v>34406</v>
      </c>
      <c r="K4736" s="24">
        <v>43647</v>
      </c>
      <c r="L4736" s="19">
        <v>0</v>
      </c>
      <c r="M4736" s="28">
        <v>59.95</v>
      </c>
      <c r="N4736" s="24"/>
    </row>
    <row r="4737" spans="2:14" hidden="1" x14ac:dyDescent="0.25">
      <c r="B4737" s="20">
        <v>28400018</v>
      </c>
      <c r="C4737" s="20"/>
      <c r="D4737" s="20" t="s">
        <v>16740</v>
      </c>
      <c r="E4737" s="17" t="s">
        <v>13668</v>
      </c>
      <c r="F4737" s="21" t="s">
        <v>16</v>
      </c>
      <c r="G4737" s="21" t="s">
        <v>205</v>
      </c>
      <c r="H4737" s="21" t="s">
        <v>206</v>
      </c>
      <c r="I4737" s="20" t="s">
        <v>13669</v>
      </c>
      <c r="J4737" s="20" t="s">
        <v>34407</v>
      </c>
      <c r="K4737" s="24">
        <v>43647</v>
      </c>
      <c r="L4737" s="19">
        <v>0</v>
      </c>
      <c r="M4737" s="28">
        <v>59.95</v>
      </c>
      <c r="N4737" s="24"/>
    </row>
    <row r="4738" spans="2:14" hidden="1" x14ac:dyDescent="0.25">
      <c r="B4738" s="20">
        <v>28400021</v>
      </c>
      <c r="C4738" s="20"/>
      <c r="D4738" s="20" t="s">
        <v>16715</v>
      </c>
      <c r="E4738" s="17" t="s">
        <v>13670</v>
      </c>
      <c r="F4738" s="21" t="s">
        <v>16</v>
      </c>
      <c r="G4738" s="21" t="s">
        <v>205</v>
      </c>
      <c r="H4738" s="21" t="s">
        <v>206</v>
      </c>
      <c r="I4738" s="20" t="s">
        <v>13671</v>
      </c>
      <c r="J4738" s="20" t="s">
        <v>34408</v>
      </c>
      <c r="K4738" s="24">
        <v>43647</v>
      </c>
      <c r="L4738" s="19">
        <v>0</v>
      </c>
      <c r="M4738" s="28">
        <v>59.95</v>
      </c>
      <c r="N4738" s="24"/>
    </row>
    <row r="4739" spans="2:14" hidden="1" x14ac:dyDescent="0.25">
      <c r="B4739" s="20">
        <v>27020068</v>
      </c>
      <c r="C4739" s="20"/>
      <c r="D4739" s="20"/>
      <c r="E4739" s="17" t="s">
        <v>7565</v>
      </c>
      <c r="F4739" s="21" t="s">
        <v>16</v>
      </c>
      <c r="G4739" s="21" t="s">
        <v>205</v>
      </c>
      <c r="H4739" s="21" t="s">
        <v>206</v>
      </c>
      <c r="I4739" s="20" t="s">
        <v>7566</v>
      </c>
      <c r="J4739" s="20" t="s">
        <v>34424</v>
      </c>
      <c r="K4739" s="24">
        <v>42242</v>
      </c>
      <c r="L4739" s="19">
        <v>0</v>
      </c>
      <c r="M4739" s="28">
        <v>229.95</v>
      </c>
      <c r="N4739" s="24"/>
    </row>
    <row r="4740" spans="2:14" hidden="1" x14ac:dyDescent="0.25">
      <c r="B4740" s="20">
        <v>27060170</v>
      </c>
      <c r="C4740" s="20"/>
      <c r="D4740" s="20" t="s">
        <v>7188</v>
      </c>
      <c r="E4740" s="17" t="s">
        <v>7189</v>
      </c>
      <c r="F4740" s="21" t="s">
        <v>16</v>
      </c>
      <c r="G4740" s="21" t="s">
        <v>205</v>
      </c>
      <c r="H4740" s="21" t="s">
        <v>206</v>
      </c>
      <c r="I4740" s="20" t="s">
        <v>7190</v>
      </c>
      <c r="J4740" s="20" t="s">
        <v>34439</v>
      </c>
      <c r="K4740" s="24">
        <v>43374</v>
      </c>
      <c r="L4740" s="19">
        <v>0</v>
      </c>
      <c r="M4740" s="28">
        <v>44.95</v>
      </c>
      <c r="N4740" s="24">
        <v>42947</v>
      </c>
    </row>
    <row r="4741" spans="2:14" hidden="1" x14ac:dyDescent="0.25">
      <c r="B4741" s="20">
        <v>27040373</v>
      </c>
      <c r="C4741" s="20"/>
      <c r="D4741" s="20" t="s">
        <v>7191</v>
      </c>
      <c r="E4741" s="17" t="s">
        <v>7192</v>
      </c>
      <c r="F4741" s="21" t="s">
        <v>16</v>
      </c>
      <c r="G4741" s="21" t="s">
        <v>205</v>
      </c>
      <c r="H4741" s="21" t="s">
        <v>206</v>
      </c>
      <c r="I4741" s="20" t="s">
        <v>7193</v>
      </c>
      <c r="J4741" s="20" t="s">
        <v>34440</v>
      </c>
      <c r="K4741" s="24">
        <v>43374</v>
      </c>
      <c r="L4741" s="19">
        <v>0</v>
      </c>
      <c r="M4741" s="28">
        <v>44.95</v>
      </c>
      <c r="N4741" s="24">
        <v>42947</v>
      </c>
    </row>
    <row r="4742" spans="2:14" hidden="1" x14ac:dyDescent="0.25">
      <c r="B4742" s="20">
        <v>34300225</v>
      </c>
      <c r="C4742" s="20"/>
      <c r="D4742" s="20"/>
      <c r="E4742" s="17" t="s">
        <v>14639</v>
      </c>
      <c r="F4742" s="21" t="s">
        <v>16</v>
      </c>
      <c r="G4742" s="21" t="s">
        <v>205</v>
      </c>
      <c r="H4742" s="21" t="s">
        <v>206</v>
      </c>
      <c r="I4742" s="20" t="s">
        <v>14640</v>
      </c>
      <c r="J4742" s="20" t="s">
        <v>34443</v>
      </c>
      <c r="K4742" s="24">
        <v>41911</v>
      </c>
      <c r="L4742" s="19">
        <v>0</v>
      </c>
      <c r="M4742" s="28">
        <v>59.95</v>
      </c>
      <c r="N4742" s="24"/>
    </row>
    <row r="4743" spans="2:14" hidden="1" x14ac:dyDescent="0.25">
      <c r="B4743" s="20">
        <v>34300224</v>
      </c>
      <c r="C4743" s="20"/>
      <c r="D4743" s="20"/>
      <c r="E4743" s="17" t="s">
        <v>14641</v>
      </c>
      <c r="F4743" s="21" t="s">
        <v>16</v>
      </c>
      <c r="G4743" s="21" t="s">
        <v>205</v>
      </c>
      <c r="H4743" s="21" t="s">
        <v>206</v>
      </c>
      <c r="I4743" s="20" t="s">
        <v>14642</v>
      </c>
      <c r="J4743" s="20" t="s">
        <v>34444</v>
      </c>
      <c r="K4743" s="24">
        <v>41911</v>
      </c>
      <c r="L4743" s="19">
        <v>0</v>
      </c>
      <c r="M4743" s="28">
        <v>59.95</v>
      </c>
      <c r="N4743" s="24"/>
    </row>
    <row r="4744" spans="2:14" hidden="1" x14ac:dyDescent="0.25">
      <c r="B4744" s="20">
        <v>34300227</v>
      </c>
      <c r="C4744" s="20"/>
      <c r="D4744" s="20"/>
      <c r="E4744" s="17" t="s">
        <v>14643</v>
      </c>
      <c r="F4744" s="21" t="s">
        <v>16</v>
      </c>
      <c r="G4744" s="21" t="s">
        <v>205</v>
      </c>
      <c r="H4744" s="21" t="s">
        <v>206</v>
      </c>
      <c r="I4744" s="20" t="s">
        <v>14644</v>
      </c>
      <c r="J4744" s="20" t="s">
        <v>34445</v>
      </c>
      <c r="K4744" s="24">
        <v>41911</v>
      </c>
      <c r="L4744" s="19">
        <v>0</v>
      </c>
      <c r="M4744" s="28">
        <v>59.95</v>
      </c>
      <c r="N4744" s="24"/>
    </row>
    <row r="4745" spans="2:14" hidden="1" x14ac:dyDescent="0.25">
      <c r="B4745" s="20">
        <v>27010592</v>
      </c>
      <c r="C4745" s="20"/>
      <c r="D4745" s="20"/>
      <c r="E4745" s="17" t="s">
        <v>12474</v>
      </c>
      <c r="F4745" s="21" t="s">
        <v>16</v>
      </c>
      <c r="G4745" s="21" t="s">
        <v>205</v>
      </c>
      <c r="H4745" s="21" t="s">
        <v>206</v>
      </c>
      <c r="I4745" s="20" t="s">
        <v>12475</v>
      </c>
      <c r="J4745" s="20" t="s">
        <v>34446</v>
      </c>
      <c r="K4745" s="24"/>
      <c r="L4745" s="19">
        <v>0</v>
      </c>
      <c r="M4745" s="28">
        <v>259.95</v>
      </c>
      <c r="N4745" s="24"/>
    </row>
    <row r="4746" spans="2:14" hidden="1" x14ac:dyDescent="0.25">
      <c r="B4746" s="20">
        <v>27010591</v>
      </c>
      <c r="C4746" s="20"/>
      <c r="D4746" s="20"/>
      <c r="E4746" s="17" t="s">
        <v>12476</v>
      </c>
      <c r="F4746" s="21" t="s">
        <v>16</v>
      </c>
      <c r="G4746" s="21" t="s">
        <v>205</v>
      </c>
      <c r="H4746" s="21" t="s">
        <v>206</v>
      </c>
      <c r="I4746" s="20" t="s">
        <v>12477</v>
      </c>
      <c r="J4746" s="20" t="s">
        <v>34447</v>
      </c>
      <c r="K4746" s="24"/>
      <c r="L4746" s="19">
        <v>0</v>
      </c>
      <c r="M4746" s="28">
        <v>259.95</v>
      </c>
      <c r="N4746" s="24"/>
    </row>
    <row r="4747" spans="2:14" hidden="1" x14ac:dyDescent="0.25">
      <c r="B4747" s="20">
        <v>27010590</v>
      </c>
      <c r="C4747" s="20"/>
      <c r="D4747" s="20"/>
      <c r="E4747" s="17" t="s">
        <v>12478</v>
      </c>
      <c r="F4747" s="21" t="s">
        <v>16</v>
      </c>
      <c r="G4747" s="21" t="s">
        <v>205</v>
      </c>
      <c r="H4747" s="21" t="s">
        <v>206</v>
      </c>
      <c r="I4747" s="20" t="s">
        <v>12479</v>
      </c>
      <c r="J4747" s="20" t="s">
        <v>34448</v>
      </c>
      <c r="K4747" s="24"/>
      <c r="L4747" s="19">
        <v>0</v>
      </c>
      <c r="M4747" s="28">
        <v>259.95</v>
      </c>
      <c r="N4747" s="24"/>
    </row>
    <row r="4748" spans="2:14" hidden="1" x14ac:dyDescent="0.25">
      <c r="B4748" s="20">
        <v>27010595</v>
      </c>
      <c r="C4748" s="20"/>
      <c r="D4748" s="20"/>
      <c r="E4748" s="17" t="s">
        <v>12480</v>
      </c>
      <c r="F4748" s="21" t="s">
        <v>16</v>
      </c>
      <c r="G4748" s="21" t="s">
        <v>205</v>
      </c>
      <c r="H4748" s="21" t="s">
        <v>206</v>
      </c>
      <c r="I4748" s="20" t="s">
        <v>12481</v>
      </c>
      <c r="J4748" s="20" t="s">
        <v>34449</v>
      </c>
      <c r="K4748" s="24"/>
      <c r="L4748" s="19">
        <v>0</v>
      </c>
      <c r="M4748" s="28">
        <v>259.95</v>
      </c>
      <c r="N4748" s="24"/>
    </row>
    <row r="4749" spans="2:14" hidden="1" x14ac:dyDescent="0.25">
      <c r="B4749" s="20">
        <v>27010594</v>
      </c>
      <c r="C4749" s="20"/>
      <c r="D4749" s="20"/>
      <c r="E4749" s="17" t="s">
        <v>12482</v>
      </c>
      <c r="F4749" s="21" t="s">
        <v>16</v>
      </c>
      <c r="G4749" s="21" t="s">
        <v>205</v>
      </c>
      <c r="H4749" s="21" t="s">
        <v>206</v>
      </c>
      <c r="I4749" s="20" t="s">
        <v>12483</v>
      </c>
      <c r="J4749" s="20" t="s">
        <v>34450</v>
      </c>
      <c r="K4749" s="24"/>
      <c r="L4749" s="19">
        <v>0</v>
      </c>
      <c r="M4749" s="28">
        <v>259.95</v>
      </c>
      <c r="N4749" s="24"/>
    </row>
    <row r="4750" spans="2:14" hidden="1" x14ac:dyDescent="0.25">
      <c r="B4750" s="20">
        <v>27010593</v>
      </c>
      <c r="C4750" s="20"/>
      <c r="D4750" s="20"/>
      <c r="E4750" s="17" t="s">
        <v>12484</v>
      </c>
      <c r="F4750" s="21" t="s">
        <v>16</v>
      </c>
      <c r="G4750" s="21" t="s">
        <v>205</v>
      </c>
      <c r="H4750" s="21" t="s">
        <v>206</v>
      </c>
      <c r="I4750" s="20" t="s">
        <v>12485</v>
      </c>
      <c r="J4750" s="20" t="s">
        <v>34451</v>
      </c>
      <c r="K4750" s="24"/>
      <c r="L4750" s="19">
        <v>0</v>
      </c>
      <c r="M4750" s="28">
        <v>259.95</v>
      </c>
      <c r="N4750" s="24"/>
    </row>
    <row r="4751" spans="2:14" hidden="1" x14ac:dyDescent="0.25">
      <c r="B4751" s="20">
        <v>27010827</v>
      </c>
      <c r="C4751" s="20"/>
      <c r="D4751" s="20" t="s">
        <v>12433</v>
      </c>
      <c r="E4751" s="17" t="s">
        <v>12434</v>
      </c>
      <c r="F4751" s="21" t="s">
        <v>16</v>
      </c>
      <c r="G4751" s="21" t="s">
        <v>205</v>
      </c>
      <c r="H4751" s="21" t="s">
        <v>206</v>
      </c>
      <c r="I4751" s="20" t="s">
        <v>21442</v>
      </c>
      <c r="J4751" s="20" t="s">
        <v>34455</v>
      </c>
      <c r="K4751" s="24">
        <v>43711</v>
      </c>
      <c r="L4751" s="19">
        <v>0</v>
      </c>
      <c r="M4751" s="28">
        <v>119.95</v>
      </c>
      <c r="N4751" s="24">
        <v>42947</v>
      </c>
    </row>
    <row r="4752" spans="2:14" hidden="1" x14ac:dyDescent="0.25">
      <c r="B4752" s="20">
        <v>27010828</v>
      </c>
      <c r="C4752" s="20"/>
      <c r="D4752" s="20" t="s">
        <v>12435</v>
      </c>
      <c r="E4752" s="17" t="s">
        <v>12436</v>
      </c>
      <c r="F4752" s="21" t="s">
        <v>16</v>
      </c>
      <c r="G4752" s="21" t="s">
        <v>205</v>
      </c>
      <c r="H4752" s="21" t="s">
        <v>206</v>
      </c>
      <c r="I4752" s="20" t="s">
        <v>12437</v>
      </c>
      <c r="J4752" s="20" t="s">
        <v>34456</v>
      </c>
      <c r="K4752" s="24">
        <v>43711</v>
      </c>
      <c r="L4752" s="19">
        <v>0</v>
      </c>
      <c r="M4752" s="28">
        <v>119.95</v>
      </c>
      <c r="N4752" s="24">
        <v>42947</v>
      </c>
    </row>
    <row r="4753" spans="2:14" hidden="1" x14ac:dyDescent="0.25">
      <c r="B4753" s="20">
        <v>27010700</v>
      </c>
      <c r="C4753" s="20"/>
      <c r="D4753" s="20" t="s">
        <v>16737</v>
      </c>
      <c r="E4753" s="17" t="s">
        <v>16665</v>
      </c>
      <c r="F4753" s="21" t="s">
        <v>16</v>
      </c>
      <c r="G4753" s="21" t="s">
        <v>205</v>
      </c>
      <c r="H4753" s="21" t="s">
        <v>206</v>
      </c>
      <c r="I4753" s="20" t="s">
        <v>16667</v>
      </c>
      <c r="J4753" s="20" t="s">
        <v>34457</v>
      </c>
      <c r="K4753" s="24">
        <v>43647</v>
      </c>
      <c r="L4753" s="19">
        <v>0</v>
      </c>
      <c r="M4753" s="28">
        <v>119.95</v>
      </c>
      <c r="N4753" s="24"/>
    </row>
    <row r="4754" spans="2:14" hidden="1" x14ac:dyDescent="0.25">
      <c r="B4754" s="20">
        <v>27010784</v>
      </c>
      <c r="C4754" s="20"/>
      <c r="D4754" s="20" t="s">
        <v>16736</v>
      </c>
      <c r="E4754" s="17" t="s">
        <v>12432</v>
      </c>
      <c r="F4754" s="21" t="s">
        <v>16</v>
      </c>
      <c r="G4754" s="21" t="s">
        <v>205</v>
      </c>
      <c r="H4754" s="21" t="s">
        <v>206</v>
      </c>
      <c r="I4754" s="20" t="s">
        <v>16666</v>
      </c>
      <c r="J4754" s="20" t="s">
        <v>34458</v>
      </c>
      <c r="K4754" s="24">
        <v>43647</v>
      </c>
      <c r="L4754" s="19">
        <v>0</v>
      </c>
      <c r="M4754" s="28">
        <v>119.95</v>
      </c>
      <c r="N4754" s="24"/>
    </row>
    <row r="4755" spans="2:14" hidden="1" x14ac:dyDescent="0.25">
      <c r="B4755" s="20">
        <v>27010838</v>
      </c>
      <c r="C4755" s="20"/>
      <c r="D4755" s="20" t="s">
        <v>14</v>
      </c>
      <c r="E4755" s="17" t="s">
        <v>15</v>
      </c>
      <c r="F4755" s="21" t="s">
        <v>16</v>
      </c>
      <c r="G4755" s="21" t="s">
        <v>205</v>
      </c>
      <c r="H4755" s="21" t="s">
        <v>206</v>
      </c>
      <c r="I4755" s="20" t="s">
        <v>19</v>
      </c>
      <c r="J4755" s="20" t="s">
        <v>34459</v>
      </c>
      <c r="K4755" s="24">
        <v>43221</v>
      </c>
      <c r="L4755" s="19">
        <v>0</v>
      </c>
      <c r="M4755" s="28">
        <v>119.95</v>
      </c>
      <c r="N4755" s="24">
        <v>43020</v>
      </c>
    </row>
    <row r="4756" spans="2:14" hidden="1" x14ac:dyDescent="0.25">
      <c r="B4756" s="20">
        <v>27010839</v>
      </c>
      <c r="C4756" s="20"/>
      <c r="D4756" s="20" t="s">
        <v>20</v>
      </c>
      <c r="E4756" s="17" t="s">
        <v>21</v>
      </c>
      <c r="F4756" s="21" t="s">
        <v>16</v>
      </c>
      <c r="G4756" s="21" t="s">
        <v>205</v>
      </c>
      <c r="H4756" s="21" t="s">
        <v>206</v>
      </c>
      <c r="I4756" s="20" t="s">
        <v>22</v>
      </c>
      <c r="J4756" s="20" t="s">
        <v>34460</v>
      </c>
      <c r="K4756" s="24">
        <v>43221</v>
      </c>
      <c r="L4756" s="19">
        <v>0</v>
      </c>
      <c r="M4756" s="28">
        <v>119.95</v>
      </c>
      <c r="N4756" s="24">
        <v>43020</v>
      </c>
    </row>
    <row r="4757" spans="2:14" hidden="1" x14ac:dyDescent="0.25">
      <c r="B4757" s="20">
        <v>27010775</v>
      </c>
      <c r="C4757" s="20"/>
      <c r="D4757" s="20" t="s">
        <v>12450</v>
      </c>
      <c r="E4757" s="17" t="s">
        <v>12451</v>
      </c>
      <c r="F4757" s="21" t="s">
        <v>16</v>
      </c>
      <c r="G4757" s="21" t="s">
        <v>205</v>
      </c>
      <c r="H4757" s="21" t="s">
        <v>206</v>
      </c>
      <c r="I4757" s="20" t="s">
        <v>12452</v>
      </c>
      <c r="J4757" s="20" t="s">
        <v>34466</v>
      </c>
      <c r="K4757" s="24">
        <v>43088</v>
      </c>
      <c r="L4757" s="19">
        <v>0</v>
      </c>
      <c r="M4757" s="28">
        <v>229.95</v>
      </c>
      <c r="N4757" s="24"/>
    </row>
    <row r="4758" spans="2:14" hidden="1" x14ac:dyDescent="0.25">
      <c r="B4758" s="20">
        <v>27010776</v>
      </c>
      <c r="C4758" s="20"/>
      <c r="D4758" s="20" t="s">
        <v>12453</v>
      </c>
      <c r="E4758" s="17" t="s">
        <v>12454</v>
      </c>
      <c r="F4758" s="21" t="s">
        <v>16</v>
      </c>
      <c r="G4758" s="21" t="s">
        <v>205</v>
      </c>
      <c r="H4758" s="21" t="s">
        <v>206</v>
      </c>
      <c r="I4758" s="20" t="s">
        <v>12455</v>
      </c>
      <c r="J4758" s="20" t="s">
        <v>34467</v>
      </c>
      <c r="K4758" s="24">
        <v>43088</v>
      </c>
      <c r="L4758" s="19">
        <v>0</v>
      </c>
      <c r="M4758" s="28">
        <v>229.95</v>
      </c>
      <c r="N4758" s="24"/>
    </row>
    <row r="4759" spans="2:14" hidden="1" x14ac:dyDescent="0.25">
      <c r="B4759" s="20">
        <v>27010774</v>
      </c>
      <c r="C4759" s="20"/>
      <c r="D4759" s="20" t="s">
        <v>12456</v>
      </c>
      <c r="E4759" s="17" t="s">
        <v>12457</v>
      </c>
      <c r="F4759" s="21" t="s">
        <v>16</v>
      </c>
      <c r="G4759" s="21" t="s">
        <v>205</v>
      </c>
      <c r="H4759" s="21" t="s">
        <v>206</v>
      </c>
      <c r="I4759" s="20" t="s">
        <v>12458</v>
      </c>
      <c r="J4759" s="20" t="s">
        <v>34468</v>
      </c>
      <c r="K4759" s="24">
        <v>43088</v>
      </c>
      <c r="L4759" s="19">
        <v>0</v>
      </c>
      <c r="M4759" s="28">
        <v>229.95</v>
      </c>
      <c r="N4759" s="24"/>
    </row>
    <row r="4760" spans="2:14" hidden="1" x14ac:dyDescent="0.25">
      <c r="B4760" s="20">
        <v>27010825</v>
      </c>
      <c r="C4760" s="20"/>
      <c r="D4760" s="20" t="s">
        <v>12459</v>
      </c>
      <c r="E4760" s="17" t="s">
        <v>12460</v>
      </c>
      <c r="F4760" s="21" t="s">
        <v>16</v>
      </c>
      <c r="G4760" s="21" t="s">
        <v>205</v>
      </c>
      <c r="H4760" s="21" t="s">
        <v>206</v>
      </c>
      <c r="I4760" s="20" t="s">
        <v>21443</v>
      </c>
      <c r="J4760" s="20" t="s">
        <v>34471</v>
      </c>
      <c r="K4760" s="24">
        <v>43711</v>
      </c>
      <c r="L4760" s="19">
        <v>0</v>
      </c>
      <c r="M4760" s="28">
        <v>179.95</v>
      </c>
      <c r="N4760" s="24">
        <v>42947</v>
      </c>
    </row>
    <row r="4761" spans="2:14" hidden="1" x14ac:dyDescent="0.25">
      <c r="B4761" s="20">
        <v>27010826</v>
      </c>
      <c r="C4761" s="20"/>
      <c r="D4761" s="20" t="s">
        <v>12461</v>
      </c>
      <c r="E4761" s="17" t="s">
        <v>12462</v>
      </c>
      <c r="F4761" s="21" t="s">
        <v>16</v>
      </c>
      <c r="G4761" s="21" t="s">
        <v>205</v>
      </c>
      <c r="H4761" s="21" t="s">
        <v>206</v>
      </c>
      <c r="I4761" s="20" t="s">
        <v>12463</v>
      </c>
      <c r="J4761" s="20" t="s">
        <v>34472</v>
      </c>
      <c r="K4761" s="24">
        <v>43711</v>
      </c>
      <c r="L4761" s="19">
        <v>0</v>
      </c>
      <c r="M4761" s="28">
        <v>179.95</v>
      </c>
      <c r="N4761" s="24">
        <v>42947</v>
      </c>
    </row>
    <row r="4762" spans="2:14" hidden="1" x14ac:dyDescent="0.25">
      <c r="B4762" s="20">
        <v>27010824</v>
      </c>
      <c r="C4762" s="20"/>
      <c r="D4762" s="20" t="s">
        <v>12464</v>
      </c>
      <c r="E4762" s="17" t="s">
        <v>12465</v>
      </c>
      <c r="F4762" s="21" t="s">
        <v>16</v>
      </c>
      <c r="G4762" s="21" t="s">
        <v>205</v>
      </c>
      <c r="H4762" s="21" t="s">
        <v>206</v>
      </c>
      <c r="I4762" s="20" t="s">
        <v>12466</v>
      </c>
      <c r="J4762" s="20" t="s">
        <v>34473</v>
      </c>
      <c r="K4762" s="24">
        <v>43711</v>
      </c>
      <c r="L4762" s="19">
        <v>0</v>
      </c>
      <c r="M4762" s="28">
        <v>179.95</v>
      </c>
      <c r="N4762" s="24">
        <v>42947</v>
      </c>
    </row>
    <row r="4763" spans="2:14" hidden="1" x14ac:dyDescent="0.25">
      <c r="B4763" s="20">
        <v>27010778</v>
      </c>
      <c r="C4763" s="20"/>
      <c r="D4763" s="20" t="s">
        <v>16710</v>
      </c>
      <c r="E4763" s="17" t="s">
        <v>12467</v>
      </c>
      <c r="F4763" s="21" t="s">
        <v>16</v>
      </c>
      <c r="G4763" s="21" t="s">
        <v>205</v>
      </c>
      <c r="H4763" s="21" t="s">
        <v>206</v>
      </c>
      <c r="I4763" s="20" t="s">
        <v>12468</v>
      </c>
      <c r="J4763" s="20" t="s">
        <v>34474</v>
      </c>
      <c r="K4763" s="24">
        <v>43711</v>
      </c>
      <c r="L4763" s="19">
        <v>0</v>
      </c>
      <c r="M4763" s="28">
        <v>179.95</v>
      </c>
      <c r="N4763" s="24"/>
    </row>
    <row r="4764" spans="2:14" hidden="1" x14ac:dyDescent="0.25">
      <c r="B4764" s="20">
        <v>27010779</v>
      </c>
      <c r="C4764" s="20"/>
      <c r="D4764" s="20" t="s">
        <v>16711</v>
      </c>
      <c r="E4764" s="17" t="s">
        <v>12469</v>
      </c>
      <c r="F4764" s="21" t="s">
        <v>16</v>
      </c>
      <c r="G4764" s="21" t="s">
        <v>205</v>
      </c>
      <c r="H4764" s="21" t="s">
        <v>206</v>
      </c>
      <c r="I4764" s="20" t="s">
        <v>12470</v>
      </c>
      <c r="J4764" s="20" t="s">
        <v>34475</v>
      </c>
      <c r="K4764" s="24">
        <v>43711</v>
      </c>
      <c r="L4764" s="19">
        <v>0</v>
      </c>
      <c r="M4764" s="28">
        <v>179.95</v>
      </c>
      <c r="N4764" s="24"/>
    </row>
    <row r="4765" spans="2:14" hidden="1" x14ac:dyDescent="0.25">
      <c r="B4765" s="20">
        <v>27010777</v>
      </c>
      <c r="C4765" s="20"/>
      <c r="D4765" s="20" t="s">
        <v>16712</v>
      </c>
      <c r="E4765" s="17" t="s">
        <v>12471</v>
      </c>
      <c r="F4765" s="21" t="s">
        <v>16</v>
      </c>
      <c r="G4765" s="21" t="s">
        <v>205</v>
      </c>
      <c r="H4765" s="21" t="s">
        <v>206</v>
      </c>
      <c r="I4765" s="20" t="s">
        <v>12472</v>
      </c>
      <c r="J4765" s="20" t="s">
        <v>34476</v>
      </c>
      <c r="K4765" s="24">
        <v>43711</v>
      </c>
      <c r="L4765" s="19">
        <v>0</v>
      </c>
      <c r="M4765" s="28">
        <v>179.95</v>
      </c>
      <c r="N4765" s="24"/>
    </row>
    <row r="4766" spans="2:14" hidden="1" x14ac:dyDescent="0.25">
      <c r="B4766" s="20">
        <v>27010841</v>
      </c>
      <c r="C4766" s="20"/>
      <c r="D4766" s="20" t="s">
        <v>23</v>
      </c>
      <c r="E4766" s="17" t="s">
        <v>24</v>
      </c>
      <c r="F4766" s="21" t="s">
        <v>16</v>
      </c>
      <c r="G4766" s="21" t="s">
        <v>205</v>
      </c>
      <c r="H4766" s="21" t="s">
        <v>206</v>
      </c>
      <c r="I4766" s="20" t="s">
        <v>25</v>
      </c>
      <c r="J4766" s="20" t="s">
        <v>34477</v>
      </c>
      <c r="K4766" s="24">
        <v>43221</v>
      </c>
      <c r="L4766" s="19">
        <v>0</v>
      </c>
      <c r="M4766" s="28">
        <v>179.95</v>
      </c>
      <c r="N4766" s="24">
        <v>43020</v>
      </c>
    </row>
    <row r="4767" spans="2:14" hidden="1" x14ac:dyDescent="0.25">
      <c r="B4767" s="20">
        <v>27010842</v>
      </c>
      <c r="C4767" s="20"/>
      <c r="D4767" s="20" t="s">
        <v>26</v>
      </c>
      <c r="E4767" s="17" t="s">
        <v>27</v>
      </c>
      <c r="F4767" s="21" t="s">
        <v>16</v>
      </c>
      <c r="G4767" s="21" t="s">
        <v>205</v>
      </c>
      <c r="H4767" s="21" t="s">
        <v>206</v>
      </c>
      <c r="I4767" s="20" t="s">
        <v>28</v>
      </c>
      <c r="J4767" s="20" t="s">
        <v>34478</v>
      </c>
      <c r="K4767" s="24">
        <v>43221</v>
      </c>
      <c r="L4767" s="19">
        <v>0</v>
      </c>
      <c r="M4767" s="28">
        <v>179.95</v>
      </c>
      <c r="N4767" s="24">
        <v>43020</v>
      </c>
    </row>
    <row r="4768" spans="2:14" hidden="1" x14ac:dyDescent="0.25">
      <c r="B4768" s="20">
        <v>27010840</v>
      </c>
      <c r="C4768" s="20"/>
      <c r="D4768" s="20" t="s">
        <v>29</v>
      </c>
      <c r="E4768" s="17" t="s">
        <v>30</v>
      </c>
      <c r="F4768" s="21" t="s">
        <v>16</v>
      </c>
      <c r="G4768" s="21" t="s">
        <v>205</v>
      </c>
      <c r="H4768" s="21" t="s">
        <v>206</v>
      </c>
      <c r="I4768" s="20" t="s">
        <v>31</v>
      </c>
      <c r="J4768" s="20" t="s">
        <v>34479</v>
      </c>
      <c r="K4768" s="24">
        <v>43221</v>
      </c>
      <c r="L4768" s="19">
        <v>0</v>
      </c>
      <c r="M4768" s="28">
        <v>179.95</v>
      </c>
      <c r="N4768" s="24">
        <v>43020</v>
      </c>
    </row>
    <row r="4769" spans="2:14" hidden="1" x14ac:dyDescent="0.25">
      <c r="B4769" s="20">
        <v>33321110</v>
      </c>
      <c r="C4769" s="20"/>
      <c r="D4769" s="20"/>
      <c r="E4769" s="17" t="s">
        <v>5529</v>
      </c>
      <c r="F4769" s="21" t="s">
        <v>4171</v>
      </c>
      <c r="G4769" s="21" t="s">
        <v>205</v>
      </c>
      <c r="H4769" s="21" t="s">
        <v>206</v>
      </c>
      <c r="I4769" s="20" t="s">
        <v>5530</v>
      </c>
      <c r="J4769" s="20" t="s">
        <v>34690</v>
      </c>
      <c r="K4769" s="24">
        <v>43435</v>
      </c>
      <c r="L4769" s="19">
        <v>0</v>
      </c>
      <c r="M4769" s="28">
        <v>24.95</v>
      </c>
      <c r="N4769" s="24"/>
    </row>
    <row r="4770" spans="2:14" hidden="1" x14ac:dyDescent="0.25">
      <c r="B4770" s="20">
        <v>33321114</v>
      </c>
      <c r="C4770" s="20"/>
      <c r="D4770" s="20"/>
      <c r="E4770" s="17" t="s">
        <v>5539</v>
      </c>
      <c r="F4770" s="21" t="s">
        <v>4171</v>
      </c>
      <c r="G4770" s="21" t="s">
        <v>205</v>
      </c>
      <c r="H4770" s="21" t="s">
        <v>206</v>
      </c>
      <c r="I4770" s="20" t="s">
        <v>5540</v>
      </c>
      <c r="J4770" s="20" t="s">
        <v>34691</v>
      </c>
      <c r="K4770" s="24">
        <v>43435</v>
      </c>
      <c r="L4770" s="19">
        <v>0</v>
      </c>
      <c r="M4770" s="28">
        <v>24.95</v>
      </c>
      <c r="N4770" s="24"/>
    </row>
    <row r="4771" spans="2:14" hidden="1" x14ac:dyDescent="0.25">
      <c r="B4771" s="20">
        <v>33321113</v>
      </c>
      <c r="C4771" s="20"/>
      <c r="D4771" s="20"/>
      <c r="E4771" s="17" t="s">
        <v>5541</v>
      </c>
      <c r="F4771" s="21" t="s">
        <v>4171</v>
      </c>
      <c r="G4771" s="21" t="s">
        <v>205</v>
      </c>
      <c r="H4771" s="21" t="s">
        <v>206</v>
      </c>
      <c r="I4771" s="20" t="s">
        <v>5542</v>
      </c>
      <c r="J4771" s="20" t="s">
        <v>34692</v>
      </c>
      <c r="K4771" s="24">
        <v>43435</v>
      </c>
      <c r="L4771" s="19">
        <v>0</v>
      </c>
      <c r="M4771" s="28">
        <v>24.95</v>
      </c>
      <c r="N4771" s="24"/>
    </row>
    <row r="4772" spans="2:14" hidden="1" x14ac:dyDescent="0.25">
      <c r="B4772" s="20">
        <v>33321112</v>
      </c>
      <c r="C4772" s="20"/>
      <c r="D4772" s="20"/>
      <c r="E4772" s="17" t="s">
        <v>5543</v>
      </c>
      <c r="F4772" s="21" t="s">
        <v>4171</v>
      </c>
      <c r="G4772" s="21" t="s">
        <v>205</v>
      </c>
      <c r="H4772" s="21" t="s">
        <v>206</v>
      </c>
      <c r="I4772" s="20" t="s">
        <v>5544</v>
      </c>
      <c r="J4772" s="20" t="s">
        <v>34693</v>
      </c>
      <c r="K4772" s="24">
        <v>43435</v>
      </c>
      <c r="L4772" s="19">
        <v>0</v>
      </c>
      <c r="M4772" s="28">
        <v>24.95</v>
      </c>
      <c r="N4772" s="24"/>
    </row>
    <row r="4773" spans="2:14" hidden="1" x14ac:dyDescent="0.25">
      <c r="B4773" s="20">
        <v>33321111</v>
      </c>
      <c r="C4773" s="20"/>
      <c r="D4773" s="20"/>
      <c r="E4773" s="17" t="s">
        <v>5545</v>
      </c>
      <c r="F4773" s="21" t="s">
        <v>4171</v>
      </c>
      <c r="G4773" s="21" t="s">
        <v>205</v>
      </c>
      <c r="H4773" s="21" t="s">
        <v>206</v>
      </c>
      <c r="I4773" s="20" t="s">
        <v>5546</v>
      </c>
      <c r="J4773" s="20" t="s">
        <v>34694</v>
      </c>
      <c r="K4773" s="24">
        <v>43435</v>
      </c>
      <c r="L4773" s="19">
        <v>0</v>
      </c>
      <c r="M4773" s="28">
        <v>24.95</v>
      </c>
      <c r="N4773" s="24"/>
    </row>
    <row r="4774" spans="2:14" hidden="1" x14ac:dyDescent="0.25">
      <c r="B4774" s="20">
        <v>33321115</v>
      </c>
      <c r="C4774" s="20"/>
      <c r="D4774" s="20"/>
      <c r="E4774" s="17" t="s">
        <v>5527</v>
      </c>
      <c r="F4774" s="21" t="s">
        <v>4171</v>
      </c>
      <c r="G4774" s="21" t="s">
        <v>205</v>
      </c>
      <c r="H4774" s="21" t="s">
        <v>206</v>
      </c>
      <c r="I4774" s="20" t="s">
        <v>5528</v>
      </c>
      <c r="J4774" s="20" t="s">
        <v>34695</v>
      </c>
      <c r="K4774" s="24">
        <v>43435</v>
      </c>
      <c r="L4774" s="19">
        <v>0</v>
      </c>
      <c r="M4774" s="28">
        <v>24.95</v>
      </c>
      <c r="N4774" s="24"/>
    </row>
    <row r="4775" spans="2:14" hidden="1" x14ac:dyDescent="0.25">
      <c r="B4775" s="20">
        <v>33321119</v>
      </c>
      <c r="C4775" s="20"/>
      <c r="D4775" s="20"/>
      <c r="E4775" s="17" t="s">
        <v>5531</v>
      </c>
      <c r="F4775" s="21" t="s">
        <v>4171</v>
      </c>
      <c r="G4775" s="21" t="s">
        <v>205</v>
      </c>
      <c r="H4775" s="21" t="s">
        <v>206</v>
      </c>
      <c r="I4775" s="20" t="s">
        <v>5532</v>
      </c>
      <c r="J4775" s="20" t="s">
        <v>34696</v>
      </c>
      <c r="K4775" s="24">
        <v>43435</v>
      </c>
      <c r="L4775" s="19">
        <v>0</v>
      </c>
      <c r="M4775" s="28">
        <v>24.95</v>
      </c>
      <c r="N4775" s="24"/>
    </row>
    <row r="4776" spans="2:14" hidden="1" x14ac:dyDescent="0.25">
      <c r="B4776" s="20">
        <v>33321118</v>
      </c>
      <c r="C4776" s="20"/>
      <c r="D4776" s="20"/>
      <c r="E4776" s="17" t="s">
        <v>5533</v>
      </c>
      <c r="F4776" s="21" t="s">
        <v>4171</v>
      </c>
      <c r="G4776" s="21" t="s">
        <v>205</v>
      </c>
      <c r="H4776" s="21" t="s">
        <v>206</v>
      </c>
      <c r="I4776" s="20" t="s">
        <v>5534</v>
      </c>
      <c r="J4776" s="20" t="s">
        <v>34697</v>
      </c>
      <c r="K4776" s="24">
        <v>43435</v>
      </c>
      <c r="L4776" s="19">
        <v>0</v>
      </c>
      <c r="M4776" s="28">
        <v>24.95</v>
      </c>
      <c r="N4776" s="24"/>
    </row>
    <row r="4777" spans="2:14" hidden="1" x14ac:dyDescent="0.25">
      <c r="B4777" s="20">
        <v>33321117</v>
      </c>
      <c r="C4777" s="20"/>
      <c r="D4777" s="20"/>
      <c r="E4777" s="17" t="s">
        <v>5535</v>
      </c>
      <c r="F4777" s="21" t="s">
        <v>4171</v>
      </c>
      <c r="G4777" s="21" t="s">
        <v>205</v>
      </c>
      <c r="H4777" s="21" t="s">
        <v>206</v>
      </c>
      <c r="I4777" s="20" t="s">
        <v>5536</v>
      </c>
      <c r="J4777" s="20" t="s">
        <v>34698</v>
      </c>
      <c r="K4777" s="24">
        <v>43435</v>
      </c>
      <c r="L4777" s="19">
        <v>0</v>
      </c>
      <c r="M4777" s="28">
        <v>24.95</v>
      </c>
      <c r="N4777" s="24"/>
    </row>
    <row r="4778" spans="2:14" hidden="1" x14ac:dyDescent="0.25">
      <c r="B4778" s="20">
        <v>33321116</v>
      </c>
      <c r="C4778" s="20"/>
      <c r="D4778" s="20"/>
      <c r="E4778" s="17" t="s">
        <v>5537</v>
      </c>
      <c r="F4778" s="21" t="s">
        <v>4171</v>
      </c>
      <c r="G4778" s="21" t="s">
        <v>205</v>
      </c>
      <c r="H4778" s="21" t="s">
        <v>206</v>
      </c>
      <c r="I4778" s="20" t="s">
        <v>5538</v>
      </c>
      <c r="J4778" s="20" t="s">
        <v>34699</v>
      </c>
      <c r="K4778" s="24">
        <v>43435</v>
      </c>
      <c r="L4778" s="19">
        <v>0</v>
      </c>
      <c r="M4778" s="28">
        <v>24.95</v>
      </c>
      <c r="N4778" s="24"/>
    </row>
    <row r="4779" spans="2:14" hidden="1" x14ac:dyDescent="0.25">
      <c r="B4779" s="20">
        <v>33321120</v>
      </c>
      <c r="C4779" s="20"/>
      <c r="D4779" s="20"/>
      <c r="E4779" s="17" t="s">
        <v>5547</v>
      </c>
      <c r="F4779" s="21" t="s">
        <v>4171</v>
      </c>
      <c r="G4779" s="21" t="s">
        <v>205</v>
      </c>
      <c r="H4779" s="21" t="s">
        <v>206</v>
      </c>
      <c r="I4779" s="20" t="s">
        <v>5548</v>
      </c>
      <c r="J4779" s="20" t="s">
        <v>34700</v>
      </c>
      <c r="K4779" s="24">
        <v>43435</v>
      </c>
      <c r="L4779" s="19">
        <v>0</v>
      </c>
      <c r="M4779" s="28">
        <v>24.95</v>
      </c>
      <c r="N4779" s="24"/>
    </row>
    <row r="4780" spans="2:14" hidden="1" x14ac:dyDescent="0.25">
      <c r="B4780" s="20">
        <v>33321124</v>
      </c>
      <c r="C4780" s="20"/>
      <c r="D4780" s="20"/>
      <c r="E4780" s="17" t="s">
        <v>5549</v>
      </c>
      <c r="F4780" s="21" t="s">
        <v>4171</v>
      </c>
      <c r="G4780" s="21" t="s">
        <v>205</v>
      </c>
      <c r="H4780" s="21" t="s">
        <v>206</v>
      </c>
      <c r="I4780" s="20" t="s">
        <v>5550</v>
      </c>
      <c r="J4780" s="20" t="s">
        <v>34701</v>
      </c>
      <c r="K4780" s="24">
        <v>43435</v>
      </c>
      <c r="L4780" s="19">
        <v>0</v>
      </c>
      <c r="M4780" s="28">
        <v>24.95</v>
      </c>
      <c r="N4780" s="24"/>
    </row>
    <row r="4781" spans="2:14" hidden="1" x14ac:dyDescent="0.25">
      <c r="B4781" s="20">
        <v>33321123</v>
      </c>
      <c r="C4781" s="20"/>
      <c r="D4781" s="20"/>
      <c r="E4781" s="17" t="s">
        <v>5551</v>
      </c>
      <c r="F4781" s="21" t="s">
        <v>4171</v>
      </c>
      <c r="G4781" s="21" t="s">
        <v>205</v>
      </c>
      <c r="H4781" s="21" t="s">
        <v>206</v>
      </c>
      <c r="I4781" s="20" t="s">
        <v>5552</v>
      </c>
      <c r="J4781" s="20" t="s">
        <v>34702</v>
      </c>
      <c r="K4781" s="24">
        <v>43435</v>
      </c>
      <c r="L4781" s="19">
        <v>0</v>
      </c>
      <c r="M4781" s="28">
        <v>24.95</v>
      </c>
      <c r="N4781" s="24"/>
    </row>
    <row r="4782" spans="2:14" hidden="1" x14ac:dyDescent="0.25">
      <c r="B4782" s="20">
        <v>33321122</v>
      </c>
      <c r="C4782" s="20"/>
      <c r="D4782" s="20"/>
      <c r="E4782" s="17" t="s">
        <v>5553</v>
      </c>
      <c r="F4782" s="21" t="s">
        <v>4171</v>
      </c>
      <c r="G4782" s="21" t="s">
        <v>205</v>
      </c>
      <c r="H4782" s="21" t="s">
        <v>206</v>
      </c>
      <c r="I4782" s="20" t="s">
        <v>5554</v>
      </c>
      <c r="J4782" s="20" t="s">
        <v>34703</v>
      </c>
      <c r="K4782" s="24">
        <v>43435</v>
      </c>
      <c r="L4782" s="19">
        <v>0</v>
      </c>
      <c r="M4782" s="28">
        <v>24.95</v>
      </c>
      <c r="N4782" s="24"/>
    </row>
    <row r="4783" spans="2:14" hidden="1" x14ac:dyDescent="0.25">
      <c r="B4783" s="20">
        <v>33321121</v>
      </c>
      <c r="C4783" s="20"/>
      <c r="D4783" s="20"/>
      <c r="E4783" s="17" t="s">
        <v>5555</v>
      </c>
      <c r="F4783" s="21" t="s">
        <v>4171</v>
      </c>
      <c r="G4783" s="21" t="s">
        <v>205</v>
      </c>
      <c r="H4783" s="21" t="s">
        <v>206</v>
      </c>
      <c r="I4783" s="20" t="s">
        <v>5556</v>
      </c>
      <c r="J4783" s="20" t="s">
        <v>34704</v>
      </c>
      <c r="K4783" s="24">
        <v>43435</v>
      </c>
      <c r="L4783" s="19">
        <v>0</v>
      </c>
      <c r="M4783" s="28">
        <v>24.95</v>
      </c>
      <c r="N4783" s="24"/>
    </row>
    <row r="4784" spans="2:14" hidden="1" x14ac:dyDescent="0.25">
      <c r="B4784" s="20">
        <v>33321130</v>
      </c>
      <c r="C4784" s="20"/>
      <c r="D4784" s="20"/>
      <c r="E4784" s="17" t="s">
        <v>5577</v>
      </c>
      <c r="F4784" s="21" t="s">
        <v>4171</v>
      </c>
      <c r="G4784" s="21" t="s">
        <v>205</v>
      </c>
      <c r="H4784" s="21" t="s">
        <v>206</v>
      </c>
      <c r="I4784" s="20" t="s">
        <v>5578</v>
      </c>
      <c r="J4784" s="20" t="s">
        <v>34705</v>
      </c>
      <c r="K4784" s="24">
        <v>43435</v>
      </c>
      <c r="L4784" s="19">
        <v>0</v>
      </c>
      <c r="M4784" s="28">
        <v>24.95</v>
      </c>
      <c r="N4784" s="24"/>
    </row>
    <row r="4785" spans="2:14" hidden="1" x14ac:dyDescent="0.25">
      <c r="B4785" s="20">
        <v>33321134</v>
      </c>
      <c r="C4785" s="20"/>
      <c r="D4785" s="20"/>
      <c r="E4785" s="17" t="s">
        <v>5579</v>
      </c>
      <c r="F4785" s="21" t="s">
        <v>4171</v>
      </c>
      <c r="G4785" s="21" t="s">
        <v>205</v>
      </c>
      <c r="H4785" s="21" t="s">
        <v>206</v>
      </c>
      <c r="I4785" s="20" t="s">
        <v>5580</v>
      </c>
      <c r="J4785" s="20" t="s">
        <v>34706</v>
      </c>
      <c r="K4785" s="24">
        <v>43435</v>
      </c>
      <c r="L4785" s="19">
        <v>0</v>
      </c>
      <c r="M4785" s="28">
        <v>24.95</v>
      </c>
      <c r="N4785" s="24"/>
    </row>
    <row r="4786" spans="2:14" hidden="1" x14ac:dyDescent="0.25">
      <c r="B4786" s="20">
        <v>33321133</v>
      </c>
      <c r="C4786" s="20"/>
      <c r="D4786" s="20"/>
      <c r="E4786" s="17" t="s">
        <v>5581</v>
      </c>
      <c r="F4786" s="21" t="s">
        <v>4171</v>
      </c>
      <c r="G4786" s="21" t="s">
        <v>205</v>
      </c>
      <c r="H4786" s="21" t="s">
        <v>206</v>
      </c>
      <c r="I4786" s="20" t="s">
        <v>5582</v>
      </c>
      <c r="J4786" s="20" t="s">
        <v>34707</v>
      </c>
      <c r="K4786" s="24">
        <v>43435</v>
      </c>
      <c r="L4786" s="19">
        <v>0</v>
      </c>
      <c r="M4786" s="28">
        <v>24.95</v>
      </c>
      <c r="N4786" s="24"/>
    </row>
    <row r="4787" spans="2:14" hidden="1" x14ac:dyDescent="0.25">
      <c r="B4787" s="20">
        <v>33321132</v>
      </c>
      <c r="C4787" s="20"/>
      <c r="D4787" s="20"/>
      <c r="E4787" s="17" t="s">
        <v>5583</v>
      </c>
      <c r="F4787" s="21" t="s">
        <v>4171</v>
      </c>
      <c r="G4787" s="21" t="s">
        <v>205</v>
      </c>
      <c r="H4787" s="21" t="s">
        <v>206</v>
      </c>
      <c r="I4787" s="20" t="s">
        <v>5584</v>
      </c>
      <c r="J4787" s="20" t="s">
        <v>34708</v>
      </c>
      <c r="K4787" s="24">
        <v>43435</v>
      </c>
      <c r="L4787" s="19">
        <v>0</v>
      </c>
      <c r="M4787" s="28">
        <v>24.95</v>
      </c>
      <c r="N4787" s="24"/>
    </row>
    <row r="4788" spans="2:14" hidden="1" x14ac:dyDescent="0.25">
      <c r="B4788" s="20">
        <v>33321131</v>
      </c>
      <c r="C4788" s="20"/>
      <c r="D4788" s="20"/>
      <c r="E4788" s="17" t="s">
        <v>5585</v>
      </c>
      <c r="F4788" s="21" t="s">
        <v>4171</v>
      </c>
      <c r="G4788" s="21" t="s">
        <v>205</v>
      </c>
      <c r="H4788" s="21" t="s">
        <v>206</v>
      </c>
      <c r="I4788" s="20" t="s">
        <v>5586</v>
      </c>
      <c r="J4788" s="20" t="s">
        <v>34709</v>
      </c>
      <c r="K4788" s="24">
        <v>43435</v>
      </c>
      <c r="L4788" s="19">
        <v>0</v>
      </c>
      <c r="M4788" s="28">
        <v>24.95</v>
      </c>
      <c r="N4788" s="24"/>
    </row>
    <row r="4789" spans="2:14" hidden="1" x14ac:dyDescent="0.25">
      <c r="B4789" s="20">
        <v>33321135</v>
      </c>
      <c r="C4789" s="20"/>
      <c r="D4789" s="20"/>
      <c r="E4789" s="17" t="s">
        <v>5567</v>
      </c>
      <c r="F4789" s="21" t="s">
        <v>4171</v>
      </c>
      <c r="G4789" s="21" t="s">
        <v>205</v>
      </c>
      <c r="H4789" s="21" t="s">
        <v>206</v>
      </c>
      <c r="I4789" s="20" t="s">
        <v>5568</v>
      </c>
      <c r="J4789" s="20" t="s">
        <v>34710</v>
      </c>
      <c r="K4789" s="24">
        <v>43435</v>
      </c>
      <c r="L4789" s="19">
        <v>0</v>
      </c>
      <c r="M4789" s="28">
        <v>24.95</v>
      </c>
      <c r="N4789" s="24"/>
    </row>
    <row r="4790" spans="2:14" hidden="1" x14ac:dyDescent="0.25">
      <c r="B4790" s="20">
        <v>33321139</v>
      </c>
      <c r="C4790" s="20"/>
      <c r="D4790" s="20"/>
      <c r="E4790" s="17" t="s">
        <v>5569</v>
      </c>
      <c r="F4790" s="21" t="s">
        <v>4171</v>
      </c>
      <c r="G4790" s="21" t="s">
        <v>205</v>
      </c>
      <c r="H4790" s="21" t="s">
        <v>206</v>
      </c>
      <c r="I4790" s="20" t="s">
        <v>5570</v>
      </c>
      <c r="J4790" s="20" t="s">
        <v>34711</v>
      </c>
      <c r="K4790" s="24">
        <v>43435</v>
      </c>
      <c r="L4790" s="19">
        <v>0</v>
      </c>
      <c r="M4790" s="28">
        <v>24.95</v>
      </c>
      <c r="N4790" s="24"/>
    </row>
    <row r="4791" spans="2:14" hidden="1" x14ac:dyDescent="0.25">
      <c r="B4791" s="20">
        <v>33321138</v>
      </c>
      <c r="C4791" s="20"/>
      <c r="D4791" s="20"/>
      <c r="E4791" s="17" t="s">
        <v>5571</v>
      </c>
      <c r="F4791" s="21" t="s">
        <v>4171</v>
      </c>
      <c r="G4791" s="21" t="s">
        <v>205</v>
      </c>
      <c r="H4791" s="21" t="s">
        <v>206</v>
      </c>
      <c r="I4791" s="20" t="s">
        <v>5572</v>
      </c>
      <c r="J4791" s="20" t="s">
        <v>34712</v>
      </c>
      <c r="K4791" s="24">
        <v>43435</v>
      </c>
      <c r="L4791" s="19">
        <v>0</v>
      </c>
      <c r="M4791" s="28">
        <v>24.95</v>
      </c>
      <c r="N4791" s="24"/>
    </row>
    <row r="4792" spans="2:14" hidden="1" x14ac:dyDescent="0.25">
      <c r="B4792" s="20">
        <v>33321137</v>
      </c>
      <c r="C4792" s="20"/>
      <c r="D4792" s="20"/>
      <c r="E4792" s="17" t="s">
        <v>5573</v>
      </c>
      <c r="F4792" s="21" t="s">
        <v>4171</v>
      </c>
      <c r="G4792" s="21" t="s">
        <v>205</v>
      </c>
      <c r="H4792" s="21" t="s">
        <v>206</v>
      </c>
      <c r="I4792" s="20" t="s">
        <v>5574</v>
      </c>
      <c r="J4792" s="20" t="s">
        <v>34713</v>
      </c>
      <c r="K4792" s="24">
        <v>43435</v>
      </c>
      <c r="L4792" s="19">
        <v>0</v>
      </c>
      <c r="M4792" s="28">
        <v>24.95</v>
      </c>
      <c r="N4792" s="24"/>
    </row>
    <row r="4793" spans="2:14" hidden="1" x14ac:dyDescent="0.25">
      <c r="B4793" s="20">
        <v>33321136</v>
      </c>
      <c r="C4793" s="20"/>
      <c r="D4793" s="20"/>
      <c r="E4793" s="17" t="s">
        <v>5575</v>
      </c>
      <c r="F4793" s="21" t="s">
        <v>4171</v>
      </c>
      <c r="G4793" s="21" t="s">
        <v>205</v>
      </c>
      <c r="H4793" s="21" t="s">
        <v>206</v>
      </c>
      <c r="I4793" s="20" t="s">
        <v>5576</v>
      </c>
      <c r="J4793" s="20" t="s">
        <v>34714</v>
      </c>
      <c r="K4793" s="24">
        <v>43435</v>
      </c>
      <c r="L4793" s="19">
        <v>0</v>
      </c>
      <c r="M4793" s="28">
        <v>24.95</v>
      </c>
      <c r="N4793" s="24"/>
    </row>
    <row r="4794" spans="2:14" hidden="1" x14ac:dyDescent="0.25">
      <c r="B4794" s="20">
        <v>33321125</v>
      </c>
      <c r="C4794" s="20"/>
      <c r="D4794" s="20"/>
      <c r="E4794" s="17" t="s">
        <v>5557</v>
      </c>
      <c r="F4794" s="21" t="s">
        <v>4171</v>
      </c>
      <c r="G4794" s="21" t="s">
        <v>205</v>
      </c>
      <c r="H4794" s="21" t="s">
        <v>206</v>
      </c>
      <c r="I4794" s="20" t="s">
        <v>5558</v>
      </c>
      <c r="J4794" s="20" t="s">
        <v>34715</v>
      </c>
      <c r="K4794" s="24">
        <v>43435</v>
      </c>
      <c r="L4794" s="19">
        <v>0</v>
      </c>
      <c r="M4794" s="28">
        <v>24.95</v>
      </c>
      <c r="N4794" s="24"/>
    </row>
    <row r="4795" spans="2:14" hidden="1" x14ac:dyDescent="0.25">
      <c r="B4795" s="20">
        <v>33321129</v>
      </c>
      <c r="C4795" s="20"/>
      <c r="D4795" s="20"/>
      <c r="E4795" s="17" t="s">
        <v>5559</v>
      </c>
      <c r="F4795" s="21" t="s">
        <v>4171</v>
      </c>
      <c r="G4795" s="21" t="s">
        <v>205</v>
      </c>
      <c r="H4795" s="21" t="s">
        <v>206</v>
      </c>
      <c r="I4795" s="20" t="s">
        <v>5560</v>
      </c>
      <c r="J4795" s="20" t="s">
        <v>34716</v>
      </c>
      <c r="K4795" s="24">
        <v>43435</v>
      </c>
      <c r="L4795" s="19">
        <v>0</v>
      </c>
      <c r="M4795" s="28">
        <v>24.95</v>
      </c>
      <c r="N4795" s="24"/>
    </row>
    <row r="4796" spans="2:14" hidden="1" x14ac:dyDescent="0.25">
      <c r="B4796" s="20">
        <v>33321128</v>
      </c>
      <c r="C4796" s="20"/>
      <c r="D4796" s="20"/>
      <c r="E4796" s="17" t="s">
        <v>5561</v>
      </c>
      <c r="F4796" s="21" t="s">
        <v>4171</v>
      </c>
      <c r="G4796" s="21" t="s">
        <v>205</v>
      </c>
      <c r="H4796" s="21" t="s">
        <v>206</v>
      </c>
      <c r="I4796" s="20" t="s">
        <v>5562</v>
      </c>
      <c r="J4796" s="20" t="s">
        <v>34717</v>
      </c>
      <c r="K4796" s="24">
        <v>43435</v>
      </c>
      <c r="L4796" s="19">
        <v>0</v>
      </c>
      <c r="M4796" s="28">
        <v>24.95</v>
      </c>
      <c r="N4796" s="24"/>
    </row>
    <row r="4797" spans="2:14" hidden="1" x14ac:dyDescent="0.25">
      <c r="B4797" s="20">
        <v>33321127</v>
      </c>
      <c r="C4797" s="20"/>
      <c r="D4797" s="20"/>
      <c r="E4797" s="17" t="s">
        <v>5563</v>
      </c>
      <c r="F4797" s="21" t="s">
        <v>4171</v>
      </c>
      <c r="G4797" s="21" t="s">
        <v>205</v>
      </c>
      <c r="H4797" s="21" t="s">
        <v>206</v>
      </c>
      <c r="I4797" s="20" t="s">
        <v>5564</v>
      </c>
      <c r="J4797" s="20" t="s">
        <v>34718</v>
      </c>
      <c r="K4797" s="24">
        <v>43435</v>
      </c>
      <c r="L4797" s="19">
        <v>0</v>
      </c>
      <c r="M4797" s="28">
        <v>24.95</v>
      </c>
      <c r="N4797" s="24"/>
    </row>
    <row r="4798" spans="2:14" hidden="1" x14ac:dyDescent="0.25">
      <c r="B4798" s="20">
        <v>33321126</v>
      </c>
      <c r="C4798" s="20"/>
      <c r="D4798" s="20"/>
      <c r="E4798" s="17" t="s">
        <v>5565</v>
      </c>
      <c r="F4798" s="21" t="s">
        <v>4171</v>
      </c>
      <c r="G4798" s="21" t="s">
        <v>205</v>
      </c>
      <c r="H4798" s="21" t="s">
        <v>206</v>
      </c>
      <c r="I4798" s="20" t="s">
        <v>5566</v>
      </c>
      <c r="J4798" s="20" t="s">
        <v>34719</v>
      </c>
      <c r="K4798" s="24">
        <v>43435</v>
      </c>
      <c r="L4798" s="19">
        <v>0</v>
      </c>
      <c r="M4798" s="28">
        <v>24.95</v>
      </c>
      <c r="N4798" s="24"/>
    </row>
    <row r="4799" spans="2:14" hidden="1" x14ac:dyDescent="0.25">
      <c r="B4799" s="20">
        <v>33304058</v>
      </c>
      <c r="C4799" s="20"/>
      <c r="D4799" s="20"/>
      <c r="E4799" s="17" t="s">
        <v>5217</v>
      </c>
      <c r="F4799" s="21" t="s">
        <v>4171</v>
      </c>
      <c r="G4799" s="21" t="s">
        <v>205</v>
      </c>
      <c r="H4799" s="21" t="s">
        <v>206</v>
      </c>
      <c r="I4799" s="20" t="s">
        <v>5218</v>
      </c>
      <c r="J4799" s="20" t="s">
        <v>34738</v>
      </c>
      <c r="K4799" s="24">
        <v>43435</v>
      </c>
      <c r="L4799" s="19">
        <v>0</v>
      </c>
      <c r="M4799" s="28">
        <v>39.950000000000003</v>
      </c>
      <c r="N4799" s="24"/>
    </row>
    <row r="4800" spans="2:14" hidden="1" x14ac:dyDescent="0.25">
      <c r="B4800" s="20">
        <v>33304056</v>
      </c>
      <c r="C4800" s="20"/>
      <c r="D4800" s="20"/>
      <c r="E4800" s="17" t="s">
        <v>5219</v>
      </c>
      <c r="F4800" s="21" t="s">
        <v>4171</v>
      </c>
      <c r="G4800" s="21" t="s">
        <v>205</v>
      </c>
      <c r="H4800" s="21" t="s">
        <v>206</v>
      </c>
      <c r="I4800" s="20" t="s">
        <v>5220</v>
      </c>
      <c r="J4800" s="20" t="s">
        <v>34739</v>
      </c>
      <c r="K4800" s="24">
        <v>43435</v>
      </c>
      <c r="L4800" s="19">
        <v>0</v>
      </c>
      <c r="M4800" s="28">
        <v>39.950000000000003</v>
      </c>
      <c r="N4800" s="24"/>
    </row>
    <row r="4801" spans="2:14" hidden="1" x14ac:dyDescent="0.25">
      <c r="B4801" s="20">
        <v>33304055</v>
      </c>
      <c r="C4801" s="20"/>
      <c r="D4801" s="20"/>
      <c r="E4801" s="17" t="s">
        <v>5221</v>
      </c>
      <c r="F4801" s="21" t="s">
        <v>4171</v>
      </c>
      <c r="G4801" s="21" t="s">
        <v>205</v>
      </c>
      <c r="H4801" s="21" t="s">
        <v>206</v>
      </c>
      <c r="I4801" s="20" t="s">
        <v>5222</v>
      </c>
      <c r="J4801" s="20" t="s">
        <v>34740</v>
      </c>
      <c r="K4801" s="24">
        <v>43435</v>
      </c>
      <c r="L4801" s="19">
        <v>0</v>
      </c>
      <c r="M4801" s="28">
        <v>39.950000000000003</v>
      </c>
      <c r="N4801" s="24"/>
    </row>
    <row r="4802" spans="2:14" hidden="1" x14ac:dyDescent="0.25">
      <c r="B4802" s="20">
        <v>33304054</v>
      </c>
      <c r="C4802" s="20"/>
      <c r="D4802" s="20"/>
      <c r="E4802" s="17" t="s">
        <v>5223</v>
      </c>
      <c r="F4802" s="21" t="s">
        <v>4171</v>
      </c>
      <c r="G4802" s="21" t="s">
        <v>205</v>
      </c>
      <c r="H4802" s="21" t="s">
        <v>206</v>
      </c>
      <c r="I4802" s="20" t="s">
        <v>5224</v>
      </c>
      <c r="J4802" s="20" t="s">
        <v>34741</v>
      </c>
      <c r="K4802" s="24">
        <v>43435</v>
      </c>
      <c r="L4802" s="19">
        <v>0</v>
      </c>
      <c r="M4802" s="28">
        <v>39.950000000000003</v>
      </c>
      <c r="N4802" s="24"/>
    </row>
    <row r="4803" spans="2:14" hidden="1" x14ac:dyDescent="0.25">
      <c r="B4803" s="20">
        <v>33304057</v>
      </c>
      <c r="C4803" s="20"/>
      <c r="D4803" s="20"/>
      <c r="E4803" s="17" t="s">
        <v>5225</v>
      </c>
      <c r="F4803" s="21" t="s">
        <v>4171</v>
      </c>
      <c r="G4803" s="21" t="s">
        <v>205</v>
      </c>
      <c r="H4803" s="21" t="s">
        <v>206</v>
      </c>
      <c r="I4803" s="20" t="s">
        <v>5226</v>
      </c>
      <c r="J4803" s="20" t="s">
        <v>34742</v>
      </c>
      <c r="K4803" s="24">
        <v>43435</v>
      </c>
      <c r="L4803" s="19">
        <v>0</v>
      </c>
      <c r="M4803" s="28">
        <v>39.950000000000003</v>
      </c>
      <c r="N4803" s="24"/>
    </row>
    <row r="4804" spans="2:14" hidden="1" x14ac:dyDescent="0.25">
      <c r="B4804" s="20">
        <v>33304053</v>
      </c>
      <c r="C4804" s="20"/>
      <c r="D4804" s="20"/>
      <c r="E4804" s="17" t="s">
        <v>5237</v>
      </c>
      <c r="F4804" s="21" t="s">
        <v>4171</v>
      </c>
      <c r="G4804" s="21" t="s">
        <v>205</v>
      </c>
      <c r="H4804" s="21" t="s">
        <v>206</v>
      </c>
      <c r="I4804" s="20" t="s">
        <v>5238</v>
      </c>
      <c r="J4804" s="20" t="s">
        <v>34743</v>
      </c>
      <c r="K4804" s="24">
        <v>43435</v>
      </c>
      <c r="L4804" s="19">
        <v>0</v>
      </c>
      <c r="M4804" s="28">
        <v>39.950000000000003</v>
      </c>
      <c r="N4804" s="24"/>
    </row>
    <row r="4805" spans="2:14" hidden="1" x14ac:dyDescent="0.25">
      <c r="B4805" s="20">
        <v>33304051</v>
      </c>
      <c r="C4805" s="20"/>
      <c r="D4805" s="20"/>
      <c r="E4805" s="17" t="s">
        <v>5239</v>
      </c>
      <c r="F4805" s="21" t="s">
        <v>4171</v>
      </c>
      <c r="G4805" s="21" t="s">
        <v>205</v>
      </c>
      <c r="H4805" s="21" t="s">
        <v>206</v>
      </c>
      <c r="I4805" s="20" t="s">
        <v>5240</v>
      </c>
      <c r="J4805" s="20" t="s">
        <v>34744</v>
      </c>
      <c r="K4805" s="24">
        <v>43435</v>
      </c>
      <c r="L4805" s="19">
        <v>0</v>
      </c>
      <c r="M4805" s="28">
        <v>39.950000000000003</v>
      </c>
      <c r="N4805" s="24"/>
    </row>
    <row r="4806" spans="2:14" hidden="1" x14ac:dyDescent="0.25">
      <c r="B4806" s="20">
        <v>33304050</v>
      </c>
      <c r="C4806" s="20"/>
      <c r="D4806" s="20"/>
      <c r="E4806" s="17" t="s">
        <v>5241</v>
      </c>
      <c r="F4806" s="21" t="s">
        <v>4171</v>
      </c>
      <c r="G4806" s="21" t="s">
        <v>205</v>
      </c>
      <c r="H4806" s="21" t="s">
        <v>206</v>
      </c>
      <c r="I4806" s="20" t="s">
        <v>5242</v>
      </c>
      <c r="J4806" s="20" t="s">
        <v>34745</v>
      </c>
      <c r="K4806" s="24">
        <v>43435</v>
      </c>
      <c r="L4806" s="19">
        <v>0</v>
      </c>
      <c r="M4806" s="28">
        <v>39.950000000000003</v>
      </c>
      <c r="N4806" s="24"/>
    </row>
    <row r="4807" spans="2:14" hidden="1" x14ac:dyDescent="0.25">
      <c r="B4807" s="20">
        <v>33304049</v>
      </c>
      <c r="C4807" s="20"/>
      <c r="D4807" s="20"/>
      <c r="E4807" s="17" t="s">
        <v>5243</v>
      </c>
      <c r="F4807" s="21" t="s">
        <v>4171</v>
      </c>
      <c r="G4807" s="21" t="s">
        <v>205</v>
      </c>
      <c r="H4807" s="21" t="s">
        <v>206</v>
      </c>
      <c r="I4807" s="20" t="s">
        <v>5244</v>
      </c>
      <c r="J4807" s="20" t="s">
        <v>34746</v>
      </c>
      <c r="K4807" s="24">
        <v>43435</v>
      </c>
      <c r="L4807" s="19">
        <v>0</v>
      </c>
      <c r="M4807" s="28">
        <v>39.950000000000003</v>
      </c>
      <c r="N4807" s="24"/>
    </row>
    <row r="4808" spans="2:14" hidden="1" x14ac:dyDescent="0.25">
      <c r="B4808" s="20">
        <v>33304052</v>
      </c>
      <c r="C4808" s="20"/>
      <c r="D4808" s="20"/>
      <c r="E4808" s="17" t="s">
        <v>5245</v>
      </c>
      <c r="F4808" s="21" t="s">
        <v>4171</v>
      </c>
      <c r="G4808" s="21" t="s">
        <v>205</v>
      </c>
      <c r="H4808" s="21" t="s">
        <v>206</v>
      </c>
      <c r="I4808" s="20" t="s">
        <v>5246</v>
      </c>
      <c r="J4808" s="20" t="s">
        <v>34747</v>
      </c>
      <c r="K4808" s="24">
        <v>43435</v>
      </c>
      <c r="L4808" s="19">
        <v>0</v>
      </c>
      <c r="M4808" s="28">
        <v>39.950000000000003</v>
      </c>
      <c r="N4808" s="24"/>
    </row>
    <row r="4809" spans="2:14" hidden="1" x14ac:dyDescent="0.25">
      <c r="B4809" s="20">
        <v>33304063</v>
      </c>
      <c r="C4809" s="20"/>
      <c r="D4809" s="20"/>
      <c r="E4809" s="17" t="s">
        <v>5227</v>
      </c>
      <c r="F4809" s="21" t="s">
        <v>4171</v>
      </c>
      <c r="G4809" s="21" t="s">
        <v>205</v>
      </c>
      <c r="H4809" s="21" t="s">
        <v>206</v>
      </c>
      <c r="I4809" s="20" t="s">
        <v>5228</v>
      </c>
      <c r="J4809" s="20" t="s">
        <v>34748</v>
      </c>
      <c r="K4809" s="24">
        <v>43435</v>
      </c>
      <c r="L4809" s="19">
        <v>0</v>
      </c>
      <c r="M4809" s="28">
        <v>39.950000000000003</v>
      </c>
      <c r="N4809" s="24"/>
    </row>
    <row r="4810" spans="2:14" hidden="1" x14ac:dyDescent="0.25">
      <c r="B4810" s="20">
        <v>33304061</v>
      </c>
      <c r="C4810" s="20"/>
      <c r="D4810" s="20"/>
      <c r="E4810" s="17" t="s">
        <v>5229</v>
      </c>
      <c r="F4810" s="21" t="s">
        <v>4171</v>
      </c>
      <c r="G4810" s="21" t="s">
        <v>205</v>
      </c>
      <c r="H4810" s="21" t="s">
        <v>206</v>
      </c>
      <c r="I4810" s="20" t="s">
        <v>5230</v>
      </c>
      <c r="J4810" s="20" t="s">
        <v>34749</v>
      </c>
      <c r="K4810" s="24">
        <v>43435</v>
      </c>
      <c r="L4810" s="19">
        <v>0</v>
      </c>
      <c r="M4810" s="28">
        <v>39.950000000000003</v>
      </c>
      <c r="N4810" s="24"/>
    </row>
    <row r="4811" spans="2:14" hidden="1" x14ac:dyDescent="0.25">
      <c r="B4811" s="20">
        <v>33304060</v>
      </c>
      <c r="C4811" s="20"/>
      <c r="D4811" s="20"/>
      <c r="E4811" s="17" t="s">
        <v>5231</v>
      </c>
      <c r="F4811" s="21" t="s">
        <v>4171</v>
      </c>
      <c r="G4811" s="21" t="s">
        <v>205</v>
      </c>
      <c r="H4811" s="21" t="s">
        <v>206</v>
      </c>
      <c r="I4811" s="20" t="s">
        <v>5232</v>
      </c>
      <c r="J4811" s="20" t="s">
        <v>34750</v>
      </c>
      <c r="K4811" s="24">
        <v>43435</v>
      </c>
      <c r="L4811" s="19">
        <v>0</v>
      </c>
      <c r="M4811" s="28">
        <v>39.950000000000003</v>
      </c>
      <c r="N4811" s="24"/>
    </row>
    <row r="4812" spans="2:14" hidden="1" x14ac:dyDescent="0.25">
      <c r="B4812" s="20">
        <v>33304059</v>
      </c>
      <c r="C4812" s="20"/>
      <c r="D4812" s="20"/>
      <c r="E4812" s="17" t="s">
        <v>5233</v>
      </c>
      <c r="F4812" s="21" t="s">
        <v>4171</v>
      </c>
      <c r="G4812" s="21" t="s">
        <v>205</v>
      </c>
      <c r="H4812" s="21" t="s">
        <v>206</v>
      </c>
      <c r="I4812" s="20" t="s">
        <v>5234</v>
      </c>
      <c r="J4812" s="20" t="s">
        <v>34751</v>
      </c>
      <c r="K4812" s="24">
        <v>43435</v>
      </c>
      <c r="L4812" s="19">
        <v>0</v>
      </c>
      <c r="M4812" s="28">
        <v>39.950000000000003</v>
      </c>
      <c r="N4812" s="24"/>
    </row>
    <row r="4813" spans="2:14" hidden="1" x14ac:dyDescent="0.25">
      <c r="B4813" s="20">
        <v>33304062</v>
      </c>
      <c r="C4813" s="20"/>
      <c r="D4813" s="20"/>
      <c r="E4813" s="17" t="s">
        <v>5235</v>
      </c>
      <c r="F4813" s="21" t="s">
        <v>4171</v>
      </c>
      <c r="G4813" s="21" t="s">
        <v>205</v>
      </c>
      <c r="H4813" s="21" t="s">
        <v>206</v>
      </c>
      <c r="I4813" s="20" t="s">
        <v>5236</v>
      </c>
      <c r="J4813" s="20" t="s">
        <v>34752</v>
      </c>
      <c r="K4813" s="24">
        <v>43435</v>
      </c>
      <c r="L4813" s="19">
        <v>0</v>
      </c>
      <c r="M4813" s="28">
        <v>39.950000000000003</v>
      </c>
      <c r="N4813" s="24"/>
    </row>
    <row r="4814" spans="2:14" hidden="1" x14ac:dyDescent="0.25">
      <c r="B4814" s="20">
        <v>33304048</v>
      </c>
      <c r="C4814" s="20"/>
      <c r="D4814" s="20"/>
      <c r="E4814" s="17" t="s">
        <v>5207</v>
      </c>
      <c r="F4814" s="21" t="s">
        <v>4171</v>
      </c>
      <c r="G4814" s="21" t="s">
        <v>205</v>
      </c>
      <c r="H4814" s="21" t="s">
        <v>206</v>
      </c>
      <c r="I4814" s="20" t="s">
        <v>5208</v>
      </c>
      <c r="J4814" s="20" t="s">
        <v>34753</v>
      </c>
      <c r="K4814" s="24">
        <v>43435</v>
      </c>
      <c r="L4814" s="19">
        <v>0</v>
      </c>
      <c r="M4814" s="28">
        <v>39.950000000000003</v>
      </c>
      <c r="N4814" s="24"/>
    </row>
    <row r="4815" spans="2:14" hidden="1" x14ac:dyDescent="0.25">
      <c r="B4815" s="20">
        <v>33304046</v>
      </c>
      <c r="C4815" s="20"/>
      <c r="D4815" s="20"/>
      <c r="E4815" s="17" t="s">
        <v>5209</v>
      </c>
      <c r="F4815" s="21" t="s">
        <v>4171</v>
      </c>
      <c r="G4815" s="21" t="s">
        <v>205</v>
      </c>
      <c r="H4815" s="21" t="s">
        <v>206</v>
      </c>
      <c r="I4815" s="20" t="s">
        <v>5210</v>
      </c>
      <c r="J4815" s="20" t="s">
        <v>34754</v>
      </c>
      <c r="K4815" s="24">
        <v>43435</v>
      </c>
      <c r="L4815" s="19">
        <v>0</v>
      </c>
      <c r="M4815" s="28">
        <v>39.950000000000003</v>
      </c>
      <c r="N4815" s="24"/>
    </row>
    <row r="4816" spans="2:14" hidden="1" x14ac:dyDescent="0.25">
      <c r="B4816" s="20">
        <v>33304045</v>
      </c>
      <c r="C4816" s="20"/>
      <c r="D4816" s="20"/>
      <c r="E4816" s="17" t="s">
        <v>5211</v>
      </c>
      <c r="F4816" s="21" t="s">
        <v>4171</v>
      </c>
      <c r="G4816" s="21" t="s">
        <v>205</v>
      </c>
      <c r="H4816" s="21" t="s">
        <v>206</v>
      </c>
      <c r="I4816" s="20" t="s">
        <v>5212</v>
      </c>
      <c r="J4816" s="20" t="s">
        <v>34755</v>
      </c>
      <c r="K4816" s="24">
        <v>43435</v>
      </c>
      <c r="L4816" s="19">
        <v>0</v>
      </c>
      <c r="M4816" s="28">
        <v>39.950000000000003</v>
      </c>
      <c r="N4816" s="24"/>
    </row>
    <row r="4817" spans="2:14" hidden="1" x14ac:dyDescent="0.25">
      <c r="B4817" s="20">
        <v>33304044</v>
      </c>
      <c r="C4817" s="20"/>
      <c r="D4817" s="20"/>
      <c r="E4817" s="17" t="s">
        <v>5213</v>
      </c>
      <c r="F4817" s="21" t="s">
        <v>4171</v>
      </c>
      <c r="G4817" s="21" t="s">
        <v>205</v>
      </c>
      <c r="H4817" s="21" t="s">
        <v>206</v>
      </c>
      <c r="I4817" s="20" t="s">
        <v>5214</v>
      </c>
      <c r="J4817" s="20" t="s">
        <v>34756</v>
      </c>
      <c r="K4817" s="24">
        <v>43435</v>
      </c>
      <c r="L4817" s="19">
        <v>0</v>
      </c>
      <c r="M4817" s="28">
        <v>39.950000000000003</v>
      </c>
      <c r="N4817" s="24"/>
    </row>
    <row r="4818" spans="2:14" hidden="1" x14ac:dyDescent="0.25">
      <c r="B4818" s="20">
        <v>33304047</v>
      </c>
      <c r="C4818" s="20"/>
      <c r="D4818" s="20"/>
      <c r="E4818" s="17" t="s">
        <v>5215</v>
      </c>
      <c r="F4818" s="21" t="s">
        <v>4171</v>
      </c>
      <c r="G4818" s="21" t="s">
        <v>205</v>
      </c>
      <c r="H4818" s="21" t="s">
        <v>206</v>
      </c>
      <c r="I4818" s="20" t="s">
        <v>5216</v>
      </c>
      <c r="J4818" s="20" t="s">
        <v>34757</v>
      </c>
      <c r="K4818" s="24">
        <v>43435</v>
      </c>
      <c r="L4818" s="19">
        <v>0</v>
      </c>
      <c r="M4818" s="28">
        <v>39.950000000000003</v>
      </c>
      <c r="N4818" s="24"/>
    </row>
    <row r="4819" spans="2:14" hidden="1" x14ac:dyDescent="0.25">
      <c r="B4819" s="20">
        <v>33304023</v>
      </c>
      <c r="C4819" s="20"/>
      <c r="D4819" s="20"/>
      <c r="E4819" s="17" t="s">
        <v>5497</v>
      </c>
      <c r="F4819" s="21" t="s">
        <v>4171</v>
      </c>
      <c r="G4819" s="21" t="s">
        <v>205</v>
      </c>
      <c r="H4819" s="21" t="s">
        <v>206</v>
      </c>
      <c r="I4819" s="20" t="s">
        <v>5498</v>
      </c>
      <c r="J4819" s="20" t="s">
        <v>34779</v>
      </c>
      <c r="K4819" s="24">
        <v>43435</v>
      </c>
      <c r="L4819" s="19">
        <v>0</v>
      </c>
      <c r="M4819" s="28">
        <v>39.950000000000003</v>
      </c>
      <c r="N4819" s="24"/>
    </row>
    <row r="4820" spans="2:14" hidden="1" x14ac:dyDescent="0.25">
      <c r="B4820" s="20">
        <v>33304021</v>
      </c>
      <c r="C4820" s="20"/>
      <c r="D4820" s="20"/>
      <c r="E4820" s="17" t="s">
        <v>5499</v>
      </c>
      <c r="F4820" s="21" t="s">
        <v>4171</v>
      </c>
      <c r="G4820" s="21" t="s">
        <v>205</v>
      </c>
      <c r="H4820" s="21" t="s">
        <v>206</v>
      </c>
      <c r="I4820" s="20" t="s">
        <v>5500</v>
      </c>
      <c r="J4820" s="20" t="s">
        <v>34780</v>
      </c>
      <c r="K4820" s="24">
        <v>43435</v>
      </c>
      <c r="L4820" s="19">
        <v>0</v>
      </c>
      <c r="M4820" s="28">
        <v>39.950000000000003</v>
      </c>
      <c r="N4820" s="24"/>
    </row>
    <row r="4821" spans="2:14" hidden="1" x14ac:dyDescent="0.25">
      <c r="B4821" s="20">
        <v>33304020</v>
      </c>
      <c r="C4821" s="20"/>
      <c r="D4821" s="20"/>
      <c r="E4821" s="17" t="s">
        <v>5501</v>
      </c>
      <c r="F4821" s="21" t="s">
        <v>4171</v>
      </c>
      <c r="G4821" s="21" t="s">
        <v>205</v>
      </c>
      <c r="H4821" s="21" t="s">
        <v>206</v>
      </c>
      <c r="I4821" s="20" t="s">
        <v>5502</v>
      </c>
      <c r="J4821" s="20" t="s">
        <v>34781</v>
      </c>
      <c r="K4821" s="24">
        <v>43435</v>
      </c>
      <c r="L4821" s="19">
        <v>0</v>
      </c>
      <c r="M4821" s="28">
        <v>39.950000000000003</v>
      </c>
      <c r="N4821" s="24"/>
    </row>
    <row r="4822" spans="2:14" hidden="1" x14ac:dyDescent="0.25">
      <c r="B4822" s="20">
        <v>33304019</v>
      </c>
      <c r="C4822" s="20"/>
      <c r="D4822" s="20"/>
      <c r="E4822" s="17" t="s">
        <v>5503</v>
      </c>
      <c r="F4822" s="21" t="s">
        <v>4171</v>
      </c>
      <c r="G4822" s="21" t="s">
        <v>205</v>
      </c>
      <c r="H4822" s="21" t="s">
        <v>206</v>
      </c>
      <c r="I4822" s="20" t="s">
        <v>5504</v>
      </c>
      <c r="J4822" s="20" t="s">
        <v>34782</v>
      </c>
      <c r="K4822" s="24">
        <v>43435</v>
      </c>
      <c r="L4822" s="19">
        <v>0</v>
      </c>
      <c r="M4822" s="28">
        <v>39.950000000000003</v>
      </c>
      <c r="N4822" s="24"/>
    </row>
    <row r="4823" spans="2:14" hidden="1" x14ac:dyDescent="0.25">
      <c r="B4823" s="20">
        <v>33304022</v>
      </c>
      <c r="C4823" s="20"/>
      <c r="D4823" s="20"/>
      <c r="E4823" s="17" t="s">
        <v>5505</v>
      </c>
      <c r="F4823" s="21" t="s">
        <v>4171</v>
      </c>
      <c r="G4823" s="21" t="s">
        <v>205</v>
      </c>
      <c r="H4823" s="21" t="s">
        <v>206</v>
      </c>
      <c r="I4823" s="20" t="s">
        <v>5506</v>
      </c>
      <c r="J4823" s="20" t="s">
        <v>34783</v>
      </c>
      <c r="K4823" s="24">
        <v>43435</v>
      </c>
      <c r="L4823" s="19">
        <v>0</v>
      </c>
      <c r="M4823" s="28">
        <v>39.950000000000003</v>
      </c>
      <c r="N4823" s="24"/>
    </row>
    <row r="4824" spans="2:14" hidden="1" x14ac:dyDescent="0.25">
      <c r="B4824" s="20">
        <v>33304043</v>
      </c>
      <c r="C4824" s="20"/>
      <c r="D4824" s="20"/>
      <c r="E4824" s="17" t="s">
        <v>5487</v>
      </c>
      <c r="F4824" s="21" t="s">
        <v>4171</v>
      </c>
      <c r="G4824" s="21" t="s">
        <v>205</v>
      </c>
      <c r="H4824" s="21" t="s">
        <v>206</v>
      </c>
      <c r="I4824" s="20" t="s">
        <v>5488</v>
      </c>
      <c r="J4824" s="20" t="s">
        <v>34784</v>
      </c>
      <c r="K4824" s="24">
        <v>43435</v>
      </c>
      <c r="L4824" s="19">
        <v>0</v>
      </c>
      <c r="M4824" s="28">
        <v>39.950000000000003</v>
      </c>
      <c r="N4824" s="24"/>
    </row>
    <row r="4825" spans="2:14" hidden="1" x14ac:dyDescent="0.25">
      <c r="B4825" s="20">
        <v>33304041</v>
      </c>
      <c r="C4825" s="20"/>
      <c r="D4825" s="20"/>
      <c r="E4825" s="17" t="s">
        <v>5489</v>
      </c>
      <c r="F4825" s="21" t="s">
        <v>4171</v>
      </c>
      <c r="G4825" s="21" t="s">
        <v>205</v>
      </c>
      <c r="H4825" s="21" t="s">
        <v>206</v>
      </c>
      <c r="I4825" s="20" t="s">
        <v>5490</v>
      </c>
      <c r="J4825" s="20" t="s">
        <v>34785</v>
      </c>
      <c r="K4825" s="24">
        <v>43435</v>
      </c>
      <c r="L4825" s="19">
        <v>0</v>
      </c>
      <c r="M4825" s="28">
        <v>39.950000000000003</v>
      </c>
      <c r="N4825" s="24"/>
    </row>
    <row r="4826" spans="2:14" hidden="1" x14ac:dyDescent="0.25">
      <c r="B4826" s="20">
        <v>33304040</v>
      </c>
      <c r="C4826" s="20"/>
      <c r="D4826" s="20"/>
      <c r="E4826" s="17" t="s">
        <v>5491</v>
      </c>
      <c r="F4826" s="21" t="s">
        <v>4171</v>
      </c>
      <c r="G4826" s="21" t="s">
        <v>205</v>
      </c>
      <c r="H4826" s="21" t="s">
        <v>206</v>
      </c>
      <c r="I4826" s="20" t="s">
        <v>5492</v>
      </c>
      <c r="J4826" s="20" t="s">
        <v>34786</v>
      </c>
      <c r="K4826" s="24">
        <v>43435</v>
      </c>
      <c r="L4826" s="19">
        <v>0</v>
      </c>
      <c r="M4826" s="28">
        <v>39.950000000000003</v>
      </c>
      <c r="N4826" s="24"/>
    </row>
    <row r="4827" spans="2:14" hidden="1" x14ac:dyDescent="0.25">
      <c r="B4827" s="20">
        <v>33304039</v>
      </c>
      <c r="C4827" s="20"/>
      <c r="D4827" s="20"/>
      <c r="E4827" s="17" t="s">
        <v>5493</v>
      </c>
      <c r="F4827" s="21" t="s">
        <v>4171</v>
      </c>
      <c r="G4827" s="21" t="s">
        <v>205</v>
      </c>
      <c r="H4827" s="21" t="s">
        <v>206</v>
      </c>
      <c r="I4827" s="20" t="s">
        <v>5494</v>
      </c>
      <c r="J4827" s="20" t="s">
        <v>34787</v>
      </c>
      <c r="K4827" s="24">
        <v>43435</v>
      </c>
      <c r="L4827" s="19">
        <v>0</v>
      </c>
      <c r="M4827" s="28">
        <v>39.950000000000003</v>
      </c>
      <c r="N4827" s="24"/>
    </row>
    <row r="4828" spans="2:14" hidden="1" x14ac:dyDescent="0.25">
      <c r="B4828" s="20">
        <v>33304042</v>
      </c>
      <c r="C4828" s="20"/>
      <c r="D4828" s="20"/>
      <c r="E4828" s="17" t="s">
        <v>5495</v>
      </c>
      <c r="F4828" s="21" t="s">
        <v>4171</v>
      </c>
      <c r="G4828" s="21" t="s">
        <v>205</v>
      </c>
      <c r="H4828" s="21" t="s">
        <v>206</v>
      </c>
      <c r="I4828" s="20" t="s">
        <v>5496</v>
      </c>
      <c r="J4828" s="20" t="s">
        <v>34788</v>
      </c>
      <c r="K4828" s="24">
        <v>43435</v>
      </c>
      <c r="L4828" s="19">
        <v>0</v>
      </c>
      <c r="M4828" s="28">
        <v>39.950000000000003</v>
      </c>
      <c r="N4828" s="24"/>
    </row>
    <row r="4829" spans="2:14" hidden="1" x14ac:dyDescent="0.25">
      <c r="B4829" s="20">
        <v>33304028</v>
      </c>
      <c r="C4829" s="20"/>
      <c r="D4829" s="20"/>
      <c r="E4829" s="17" t="s">
        <v>5517</v>
      </c>
      <c r="F4829" s="21" t="s">
        <v>4171</v>
      </c>
      <c r="G4829" s="21" t="s">
        <v>205</v>
      </c>
      <c r="H4829" s="21" t="s">
        <v>206</v>
      </c>
      <c r="I4829" s="20" t="s">
        <v>5518</v>
      </c>
      <c r="J4829" s="20" t="s">
        <v>34789</v>
      </c>
      <c r="K4829" s="24">
        <v>43435</v>
      </c>
      <c r="L4829" s="19">
        <v>0</v>
      </c>
      <c r="M4829" s="28">
        <v>39.950000000000003</v>
      </c>
      <c r="N4829" s="24"/>
    </row>
    <row r="4830" spans="2:14" hidden="1" x14ac:dyDescent="0.25">
      <c r="B4830" s="20">
        <v>33304026</v>
      </c>
      <c r="C4830" s="20"/>
      <c r="D4830" s="20"/>
      <c r="E4830" s="17" t="s">
        <v>5519</v>
      </c>
      <c r="F4830" s="21" t="s">
        <v>4171</v>
      </c>
      <c r="G4830" s="21" t="s">
        <v>205</v>
      </c>
      <c r="H4830" s="21" t="s">
        <v>206</v>
      </c>
      <c r="I4830" s="20" t="s">
        <v>5520</v>
      </c>
      <c r="J4830" s="20" t="s">
        <v>34790</v>
      </c>
      <c r="K4830" s="24">
        <v>43435</v>
      </c>
      <c r="L4830" s="19">
        <v>0</v>
      </c>
      <c r="M4830" s="28">
        <v>39.950000000000003</v>
      </c>
      <c r="N4830" s="24"/>
    </row>
    <row r="4831" spans="2:14" hidden="1" x14ac:dyDescent="0.25">
      <c r="B4831" s="20">
        <v>33304025</v>
      </c>
      <c r="C4831" s="20"/>
      <c r="D4831" s="20"/>
      <c r="E4831" s="17" t="s">
        <v>5521</v>
      </c>
      <c r="F4831" s="21" t="s">
        <v>4171</v>
      </c>
      <c r="G4831" s="21" t="s">
        <v>205</v>
      </c>
      <c r="H4831" s="21" t="s">
        <v>206</v>
      </c>
      <c r="I4831" s="20" t="s">
        <v>5522</v>
      </c>
      <c r="J4831" s="20" t="s">
        <v>34791</v>
      </c>
      <c r="K4831" s="24">
        <v>43435</v>
      </c>
      <c r="L4831" s="19">
        <v>0</v>
      </c>
      <c r="M4831" s="28">
        <v>39.950000000000003</v>
      </c>
      <c r="N4831" s="24"/>
    </row>
    <row r="4832" spans="2:14" hidden="1" x14ac:dyDescent="0.25">
      <c r="B4832" s="20">
        <v>33304024</v>
      </c>
      <c r="C4832" s="20"/>
      <c r="D4832" s="20"/>
      <c r="E4832" s="17" t="s">
        <v>5523</v>
      </c>
      <c r="F4832" s="21" t="s">
        <v>4171</v>
      </c>
      <c r="G4832" s="21" t="s">
        <v>205</v>
      </c>
      <c r="H4832" s="21" t="s">
        <v>206</v>
      </c>
      <c r="I4832" s="20" t="s">
        <v>5524</v>
      </c>
      <c r="J4832" s="20" t="s">
        <v>34792</v>
      </c>
      <c r="K4832" s="24">
        <v>43435</v>
      </c>
      <c r="L4832" s="19">
        <v>0</v>
      </c>
      <c r="M4832" s="28">
        <v>39.950000000000003</v>
      </c>
      <c r="N4832" s="24"/>
    </row>
    <row r="4833" spans="2:14" hidden="1" x14ac:dyDescent="0.25">
      <c r="B4833" s="20">
        <v>33304027</v>
      </c>
      <c r="C4833" s="20"/>
      <c r="D4833" s="20"/>
      <c r="E4833" s="17" t="s">
        <v>5525</v>
      </c>
      <c r="F4833" s="21" t="s">
        <v>4171</v>
      </c>
      <c r="G4833" s="21" t="s">
        <v>205</v>
      </c>
      <c r="H4833" s="21" t="s">
        <v>206</v>
      </c>
      <c r="I4833" s="20" t="s">
        <v>5526</v>
      </c>
      <c r="J4833" s="20" t="s">
        <v>34793</v>
      </c>
      <c r="K4833" s="24">
        <v>43435</v>
      </c>
      <c r="L4833" s="19">
        <v>0</v>
      </c>
      <c r="M4833" s="28">
        <v>39.950000000000003</v>
      </c>
      <c r="N4833" s="24"/>
    </row>
    <row r="4834" spans="2:14" hidden="1" x14ac:dyDescent="0.25">
      <c r="B4834" s="20">
        <v>33304033</v>
      </c>
      <c r="C4834" s="20"/>
      <c r="D4834" s="20"/>
      <c r="E4834" s="17" t="s">
        <v>5467</v>
      </c>
      <c r="F4834" s="21" t="s">
        <v>4171</v>
      </c>
      <c r="G4834" s="21" t="s">
        <v>205</v>
      </c>
      <c r="H4834" s="21" t="s">
        <v>206</v>
      </c>
      <c r="I4834" s="20" t="s">
        <v>5468</v>
      </c>
      <c r="J4834" s="20" t="s">
        <v>34794</v>
      </c>
      <c r="K4834" s="24">
        <v>43435</v>
      </c>
      <c r="L4834" s="19">
        <v>0</v>
      </c>
      <c r="M4834" s="28">
        <v>39.950000000000003</v>
      </c>
      <c r="N4834" s="24"/>
    </row>
    <row r="4835" spans="2:14" hidden="1" x14ac:dyDescent="0.25">
      <c r="B4835" s="20">
        <v>33304031</v>
      </c>
      <c r="C4835" s="20"/>
      <c r="D4835" s="20"/>
      <c r="E4835" s="17" t="s">
        <v>5469</v>
      </c>
      <c r="F4835" s="21" t="s">
        <v>4171</v>
      </c>
      <c r="G4835" s="21" t="s">
        <v>205</v>
      </c>
      <c r="H4835" s="21" t="s">
        <v>206</v>
      </c>
      <c r="I4835" s="20" t="s">
        <v>5470</v>
      </c>
      <c r="J4835" s="20" t="s">
        <v>34795</v>
      </c>
      <c r="K4835" s="24">
        <v>43435</v>
      </c>
      <c r="L4835" s="19">
        <v>0</v>
      </c>
      <c r="M4835" s="28">
        <v>39.950000000000003</v>
      </c>
      <c r="N4835" s="24"/>
    </row>
    <row r="4836" spans="2:14" hidden="1" x14ac:dyDescent="0.25">
      <c r="B4836" s="20">
        <v>33304030</v>
      </c>
      <c r="C4836" s="20"/>
      <c r="D4836" s="20"/>
      <c r="E4836" s="17" t="s">
        <v>5471</v>
      </c>
      <c r="F4836" s="21" t="s">
        <v>4171</v>
      </c>
      <c r="G4836" s="21" t="s">
        <v>205</v>
      </c>
      <c r="H4836" s="21" t="s">
        <v>206</v>
      </c>
      <c r="I4836" s="20" t="s">
        <v>5472</v>
      </c>
      <c r="J4836" s="20" t="s">
        <v>34796</v>
      </c>
      <c r="K4836" s="24">
        <v>43435</v>
      </c>
      <c r="L4836" s="19">
        <v>0</v>
      </c>
      <c r="M4836" s="28">
        <v>39.950000000000003</v>
      </c>
      <c r="N4836" s="24"/>
    </row>
    <row r="4837" spans="2:14" hidden="1" x14ac:dyDescent="0.25">
      <c r="B4837" s="20">
        <v>33304029</v>
      </c>
      <c r="C4837" s="20"/>
      <c r="D4837" s="20"/>
      <c r="E4837" s="17" t="s">
        <v>5473</v>
      </c>
      <c r="F4837" s="21" t="s">
        <v>4171</v>
      </c>
      <c r="G4837" s="21" t="s">
        <v>205</v>
      </c>
      <c r="H4837" s="21" t="s">
        <v>206</v>
      </c>
      <c r="I4837" s="20" t="s">
        <v>5474</v>
      </c>
      <c r="J4837" s="20" t="s">
        <v>34797</v>
      </c>
      <c r="K4837" s="24">
        <v>43435</v>
      </c>
      <c r="L4837" s="19">
        <v>0</v>
      </c>
      <c r="M4837" s="28">
        <v>39.950000000000003</v>
      </c>
      <c r="N4837" s="24"/>
    </row>
    <row r="4838" spans="2:14" hidden="1" x14ac:dyDescent="0.25">
      <c r="B4838" s="20">
        <v>33304032</v>
      </c>
      <c r="C4838" s="20"/>
      <c r="D4838" s="20"/>
      <c r="E4838" s="17" t="s">
        <v>5475</v>
      </c>
      <c r="F4838" s="21" t="s">
        <v>4171</v>
      </c>
      <c r="G4838" s="21" t="s">
        <v>205</v>
      </c>
      <c r="H4838" s="21" t="s">
        <v>206</v>
      </c>
      <c r="I4838" s="20" t="s">
        <v>5476</v>
      </c>
      <c r="J4838" s="20" t="s">
        <v>34798</v>
      </c>
      <c r="K4838" s="24">
        <v>43435</v>
      </c>
      <c r="L4838" s="19">
        <v>0</v>
      </c>
      <c r="M4838" s="28">
        <v>39.950000000000003</v>
      </c>
      <c r="N4838" s="24"/>
    </row>
    <row r="4839" spans="2:14" hidden="1" x14ac:dyDescent="0.25">
      <c r="B4839" s="20">
        <v>33304038</v>
      </c>
      <c r="C4839" s="20"/>
      <c r="D4839" s="20"/>
      <c r="E4839" s="17" t="s">
        <v>5507</v>
      </c>
      <c r="F4839" s="21" t="s">
        <v>4171</v>
      </c>
      <c r="G4839" s="21" t="s">
        <v>205</v>
      </c>
      <c r="H4839" s="21" t="s">
        <v>206</v>
      </c>
      <c r="I4839" s="20" t="s">
        <v>5508</v>
      </c>
      <c r="J4839" s="20" t="s">
        <v>34799</v>
      </c>
      <c r="K4839" s="24">
        <v>43435</v>
      </c>
      <c r="L4839" s="19">
        <v>0</v>
      </c>
      <c r="M4839" s="28">
        <v>39.950000000000003</v>
      </c>
      <c r="N4839" s="24"/>
    </row>
    <row r="4840" spans="2:14" hidden="1" x14ac:dyDescent="0.25">
      <c r="B4840" s="20">
        <v>33304036</v>
      </c>
      <c r="C4840" s="20"/>
      <c r="D4840" s="20"/>
      <c r="E4840" s="17" t="s">
        <v>5509</v>
      </c>
      <c r="F4840" s="21" t="s">
        <v>4171</v>
      </c>
      <c r="G4840" s="21" t="s">
        <v>205</v>
      </c>
      <c r="H4840" s="21" t="s">
        <v>206</v>
      </c>
      <c r="I4840" s="20" t="s">
        <v>5510</v>
      </c>
      <c r="J4840" s="20" t="s">
        <v>34800</v>
      </c>
      <c r="K4840" s="24">
        <v>43435</v>
      </c>
      <c r="L4840" s="19">
        <v>0</v>
      </c>
      <c r="M4840" s="28">
        <v>39.950000000000003</v>
      </c>
      <c r="N4840" s="24"/>
    </row>
    <row r="4841" spans="2:14" hidden="1" x14ac:dyDescent="0.25">
      <c r="B4841" s="20">
        <v>33304035</v>
      </c>
      <c r="C4841" s="20"/>
      <c r="D4841" s="20"/>
      <c r="E4841" s="17" t="s">
        <v>5511</v>
      </c>
      <c r="F4841" s="21" t="s">
        <v>4171</v>
      </c>
      <c r="G4841" s="21" t="s">
        <v>205</v>
      </c>
      <c r="H4841" s="21" t="s">
        <v>206</v>
      </c>
      <c r="I4841" s="20" t="s">
        <v>5512</v>
      </c>
      <c r="J4841" s="20" t="s">
        <v>34801</v>
      </c>
      <c r="K4841" s="24">
        <v>43435</v>
      </c>
      <c r="L4841" s="19">
        <v>0</v>
      </c>
      <c r="M4841" s="28">
        <v>39.950000000000003</v>
      </c>
      <c r="N4841" s="24"/>
    </row>
    <row r="4842" spans="2:14" hidden="1" x14ac:dyDescent="0.25">
      <c r="B4842" s="20">
        <v>33304034</v>
      </c>
      <c r="C4842" s="20"/>
      <c r="D4842" s="20"/>
      <c r="E4842" s="17" t="s">
        <v>5513</v>
      </c>
      <c r="F4842" s="21" t="s">
        <v>4171</v>
      </c>
      <c r="G4842" s="21" t="s">
        <v>205</v>
      </c>
      <c r="H4842" s="21" t="s">
        <v>206</v>
      </c>
      <c r="I4842" s="20" t="s">
        <v>5514</v>
      </c>
      <c r="J4842" s="20" t="s">
        <v>34802</v>
      </c>
      <c r="K4842" s="24">
        <v>43435</v>
      </c>
      <c r="L4842" s="19">
        <v>0</v>
      </c>
      <c r="M4842" s="28">
        <v>39.950000000000003</v>
      </c>
      <c r="N4842" s="24"/>
    </row>
    <row r="4843" spans="2:14" hidden="1" x14ac:dyDescent="0.25">
      <c r="B4843" s="20">
        <v>33304037</v>
      </c>
      <c r="C4843" s="20"/>
      <c r="D4843" s="20"/>
      <c r="E4843" s="17" t="s">
        <v>5515</v>
      </c>
      <c r="F4843" s="21" t="s">
        <v>4171</v>
      </c>
      <c r="G4843" s="21" t="s">
        <v>205</v>
      </c>
      <c r="H4843" s="21" t="s">
        <v>206</v>
      </c>
      <c r="I4843" s="20" t="s">
        <v>5516</v>
      </c>
      <c r="J4843" s="20" t="s">
        <v>34803</v>
      </c>
      <c r="K4843" s="24">
        <v>43435</v>
      </c>
      <c r="L4843" s="19">
        <v>0</v>
      </c>
      <c r="M4843" s="28">
        <v>39.950000000000003</v>
      </c>
      <c r="N4843" s="24"/>
    </row>
    <row r="4844" spans="2:14" hidden="1" x14ac:dyDescent="0.25">
      <c r="B4844" s="20">
        <v>33304018</v>
      </c>
      <c r="C4844" s="20"/>
      <c r="D4844" s="20"/>
      <c r="E4844" s="17" t="s">
        <v>5477</v>
      </c>
      <c r="F4844" s="21" t="s">
        <v>4171</v>
      </c>
      <c r="G4844" s="21" t="s">
        <v>205</v>
      </c>
      <c r="H4844" s="21" t="s">
        <v>206</v>
      </c>
      <c r="I4844" s="20" t="s">
        <v>5478</v>
      </c>
      <c r="J4844" s="20" t="s">
        <v>34804</v>
      </c>
      <c r="K4844" s="24">
        <v>43435</v>
      </c>
      <c r="L4844" s="19">
        <v>0</v>
      </c>
      <c r="M4844" s="28">
        <v>39.950000000000003</v>
      </c>
      <c r="N4844" s="24"/>
    </row>
    <row r="4845" spans="2:14" hidden="1" x14ac:dyDescent="0.25">
      <c r="B4845" s="20">
        <v>33304016</v>
      </c>
      <c r="C4845" s="20"/>
      <c r="D4845" s="20"/>
      <c r="E4845" s="17" t="s">
        <v>5479</v>
      </c>
      <c r="F4845" s="21" t="s">
        <v>4171</v>
      </c>
      <c r="G4845" s="21" t="s">
        <v>205</v>
      </c>
      <c r="H4845" s="21" t="s">
        <v>206</v>
      </c>
      <c r="I4845" s="20" t="s">
        <v>5480</v>
      </c>
      <c r="J4845" s="20" t="s">
        <v>34805</v>
      </c>
      <c r="K4845" s="24">
        <v>43435</v>
      </c>
      <c r="L4845" s="19">
        <v>0</v>
      </c>
      <c r="M4845" s="28">
        <v>39.950000000000003</v>
      </c>
      <c r="N4845" s="24"/>
    </row>
    <row r="4846" spans="2:14" hidden="1" x14ac:dyDescent="0.25">
      <c r="B4846" s="20">
        <v>33304015</v>
      </c>
      <c r="C4846" s="20"/>
      <c r="D4846" s="20"/>
      <c r="E4846" s="17" t="s">
        <v>5481</v>
      </c>
      <c r="F4846" s="21" t="s">
        <v>4171</v>
      </c>
      <c r="G4846" s="21" t="s">
        <v>205</v>
      </c>
      <c r="H4846" s="21" t="s">
        <v>206</v>
      </c>
      <c r="I4846" s="20" t="s">
        <v>5482</v>
      </c>
      <c r="J4846" s="20" t="s">
        <v>34806</v>
      </c>
      <c r="K4846" s="24">
        <v>43435</v>
      </c>
      <c r="L4846" s="19">
        <v>0</v>
      </c>
      <c r="M4846" s="28">
        <v>39.950000000000003</v>
      </c>
      <c r="N4846" s="24"/>
    </row>
    <row r="4847" spans="2:14" hidden="1" x14ac:dyDescent="0.25">
      <c r="B4847" s="20">
        <v>33304014</v>
      </c>
      <c r="C4847" s="20"/>
      <c r="D4847" s="20"/>
      <c r="E4847" s="17" t="s">
        <v>5483</v>
      </c>
      <c r="F4847" s="21" t="s">
        <v>4171</v>
      </c>
      <c r="G4847" s="21" t="s">
        <v>205</v>
      </c>
      <c r="H4847" s="21" t="s">
        <v>206</v>
      </c>
      <c r="I4847" s="20" t="s">
        <v>5484</v>
      </c>
      <c r="J4847" s="20" t="s">
        <v>34807</v>
      </c>
      <c r="K4847" s="24">
        <v>43435</v>
      </c>
      <c r="L4847" s="19">
        <v>0</v>
      </c>
      <c r="M4847" s="28">
        <v>39.950000000000003</v>
      </c>
      <c r="N4847" s="24"/>
    </row>
    <row r="4848" spans="2:14" hidden="1" x14ac:dyDescent="0.25">
      <c r="B4848" s="20">
        <v>33304017</v>
      </c>
      <c r="C4848" s="20"/>
      <c r="D4848" s="20"/>
      <c r="E4848" s="17" t="s">
        <v>5485</v>
      </c>
      <c r="F4848" s="21" t="s">
        <v>4171</v>
      </c>
      <c r="G4848" s="21" t="s">
        <v>205</v>
      </c>
      <c r="H4848" s="21" t="s">
        <v>206</v>
      </c>
      <c r="I4848" s="20" t="s">
        <v>5486</v>
      </c>
      <c r="J4848" s="20" t="s">
        <v>34808</v>
      </c>
      <c r="K4848" s="24">
        <v>43435</v>
      </c>
      <c r="L4848" s="19">
        <v>0</v>
      </c>
      <c r="M4848" s="28">
        <v>39.950000000000003</v>
      </c>
      <c r="N4848" s="24"/>
    </row>
    <row r="4849" spans="1:14" hidden="1" x14ac:dyDescent="0.25">
      <c r="A4849" s="17" t="s">
        <v>34853</v>
      </c>
      <c r="B4849" s="20">
        <v>33304088</v>
      </c>
      <c r="C4849" s="20"/>
      <c r="D4849" s="20"/>
      <c r="E4849" s="17" t="s">
        <v>5317</v>
      </c>
      <c r="F4849" s="21" t="s">
        <v>4171</v>
      </c>
      <c r="G4849" s="21" t="s">
        <v>205</v>
      </c>
      <c r="H4849" s="21" t="s">
        <v>206</v>
      </c>
      <c r="I4849" s="20" t="s">
        <v>5318</v>
      </c>
      <c r="J4849" s="20" t="s">
        <v>34854</v>
      </c>
      <c r="K4849" s="24">
        <v>43435</v>
      </c>
      <c r="L4849" s="19">
        <v>0</v>
      </c>
      <c r="M4849" s="28">
        <v>29.95</v>
      </c>
      <c r="N4849" s="24"/>
    </row>
    <row r="4850" spans="1:14" hidden="1" x14ac:dyDescent="0.25">
      <c r="A4850" s="17" t="s">
        <v>34855</v>
      </c>
      <c r="B4850" s="20">
        <v>33304086</v>
      </c>
      <c r="C4850" s="20"/>
      <c r="D4850" s="20"/>
      <c r="E4850" s="17" t="s">
        <v>5319</v>
      </c>
      <c r="F4850" s="21" t="s">
        <v>4171</v>
      </c>
      <c r="G4850" s="21" t="s">
        <v>205</v>
      </c>
      <c r="H4850" s="21" t="s">
        <v>206</v>
      </c>
      <c r="I4850" s="20" t="s">
        <v>5320</v>
      </c>
      <c r="J4850" s="20" t="s">
        <v>34856</v>
      </c>
      <c r="K4850" s="24">
        <v>43435</v>
      </c>
      <c r="L4850" s="19">
        <v>0</v>
      </c>
      <c r="M4850" s="28">
        <v>29.95</v>
      </c>
      <c r="N4850" s="24"/>
    </row>
    <row r="4851" spans="1:14" hidden="1" x14ac:dyDescent="0.25">
      <c r="A4851" s="17" t="s">
        <v>34857</v>
      </c>
      <c r="B4851" s="20">
        <v>33304085</v>
      </c>
      <c r="C4851" s="20"/>
      <c r="D4851" s="20"/>
      <c r="E4851" s="17" t="s">
        <v>5321</v>
      </c>
      <c r="F4851" s="21" t="s">
        <v>4171</v>
      </c>
      <c r="G4851" s="21" t="s">
        <v>205</v>
      </c>
      <c r="H4851" s="21" t="s">
        <v>206</v>
      </c>
      <c r="I4851" s="20" t="s">
        <v>5322</v>
      </c>
      <c r="J4851" s="20" t="s">
        <v>34858</v>
      </c>
      <c r="K4851" s="24">
        <v>43435</v>
      </c>
      <c r="L4851" s="19">
        <v>0</v>
      </c>
      <c r="M4851" s="28">
        <v>29.95</v>
      </c>
      <c r="N4851" s="24"/>
    </row>
    <row r="4852" spans="1:14" hidden="1" x14ac:dyDescent="0.25">
      <c r="A4852" s="17" t="s">
        <v>34859</v>
      </c>
      <c r="B4852" s="20">
        <v>33304084</v>
      </c>
      <c r="C4852" s="20"/>
      <c r="D4852" s="20"/>
      <c r="E4852" s="17" t="s">
        <v>5323</v>
      </c>
      <c r="F4852" s="21" t="s">
        <v>4171</v>
      </c>
      <c r="G4852" s="21" t="s">
        <v>205</v>
      </c>
      <c r="H4852" s="21" t="s">
        <v>206</v>
      </c>
      <c r="I4852" s="20" t="s">
        <v>5324</v>
      </c>
      <c r="J4852" s="20" t="s">
        <v>34860</v>
      </c>
      <c r="K4852" s="24">
        <v>43435</v>
      </c>
      <c r="L4852" s="19">
        <v>0</v>
      </c>
      <c r="M4852" s="28">
        <v>29.95</v>
      </c>
      <c r="N4852" s="24"/>
    </row>
    <row r="4853" spans="1:14" hidden="1" x14ac:dyDescent="0.25">
      <c r="A4853" s="17" t="s">
        <v>34861</v>
      </c>
      <c r="B4853" s="20">
        <v>33304087</v>
      </c>
      <c r="C4853" s="20"/>
      <c r="D4853" s="20"/>
      <c r="E4853" s="17" t="s">
        <v>5325</v>
      </c>
      <c r="F4853" s="21" t="s">
        <v>4171</v>
      </c>
      <c r="G4853" s="21" t="s">
        <v>205</v>
      </c>
      <c r="H4853" s="21" t="s">
        <v>206</v>
      </c>
      <c r="I4853" s="20" t="s">
        <v>5326</v>
      </c>
      <c r="J4853" s="20" t="s">
        <v>34862</v>
      </c>
      <c r="K4853" s="24">
        <v>43435</v>
      </c>
      <c r="L4853" s="19">
        <v>0</v>
      </c>
      <c r="M4853" s="28">
        <v>29.95</v>
      </c>
      <c r="N4853" s="24"/>
    </row>
    <row r="4854" spans="1:14" hidden="1" x14ac:dyDescent="0.25">
      <c r="A4854" s="17" t="s">
        <v>34863</v>
      </c>
      <c r="B4854" s="20">
        <v>33304068</v>
      </c>
      <c r="C4854" s="20"/>
      <c r="D4854" s="20"/>
      <c r="E4854" s="17" t="s">
        <v>5347</v>
      </c>
      <c r="F4854" s="21" t="s">
        <v>4171</v>
      </c>
      <c r="G4854" s="21" t="s">
        <v>205</v>
      </c>
      <c r="H4854" s="21" t="s">
        <v>206</v>
      </c>
      <c r="I4854" s="20" t="s">
        <v>5348</v>
      </c>
      <c r="J4854" s="20" t="s">
        <v>34864</v>
      </c>
      <c r="K4854" s="24">
        <v>43435</v>
      </c>
      <c r="L4854" s="19">
        <v>0</v>
      </c>
      <c r="M4854" s="28">
        <v>29.95</v>
      </c>
      <c r="N4854" s="24"/>
    </row>
    <row r="4855" spans="1:14" hidden="1" x14ac:dyDescent="0.25">
      <c r="A4855" s="17" t="s">
        <v>34865</v>
      </c>
      <c r="B4855" s="20">
        <v>33304066</v>
      </c>
      <c r="C4855" s="20"/>
      <c r="D4855" s="20"/>
      <c r="E4855" s="17" t="s">
        <v>5349</v>
      </c>
      <c r="F4855" s="21" t="s">
        <v>4171</v>
      </c>
      <c r="G4855" s="21" t="s">
        <v>205</v>
      </c>
      <c r="H4855" s="21" t="s">
        <v>206</v>
      </c>
      <c r="I4855" s="20" t="s">
        <v>5350</v>
      </c>
      <c r="J4855" s="20" t="s">
        <v>34866</v>
      </c>
      <c r="K4855" s="24">
        <v>43435</v>
      </c>
      <c r="L4855" s="19">
        <v>0</v>
      </c>
      <c r="M4855" s="28">
        <v>29.95</v>
      </c>
      <c r="N4855" s="24"/>
    </row>
    <row r="4856" spans="1:14" hidden="1" x14ac:dyDescent="0.25">
      <c r="A4856" s="17" t="s">
        <v>34867</v>
      </c>
      <c r="B4856" s="20">
        <v>33304065</v>
      </c>
      <c r="C4856" s="20"/>
      <c r="D4856" s="20"/>
      <c r="E4856" s="17" t="s">
        <v>5351</v>
      </c>
      <c r="F4856" s="21" t="s">
        <v>4171</v>
      </c>
      <c r="G4856" s="21" t="s">
        <v>205</v>
      </c>
      <c r="H4856" s="21" t="s">
        <v>206</v>
      </c>
      <c r="I4856" s="20" t="s">
        <v>5352</v>
      </c>
      <c r="J4856" s="20" t="s">
        <v>34868</v>
      </c>
      <c r="K4856" s="24">
        <v>43435</v>
      </c>
      <c r="L4856" s="19">
        <v>0</v>
      </c>
      <c r="M4856" s="28">
        <v>29.95</v>
      </c>
      <c r="N4856" s="24"/>
    </row>
    <row r="4857" spans="1:14" hidden="1" x14ac:dyDescent="0.25">
      <c r="A4857" s="17" t="s">
        <v>34869</v>
      </c>
      <c r="B4857" s="20">
        <v>33304064</v>
      </c>
      <c r="C4857" s="20"/>
      <c r="D4857" s="20"/>
      <c r="E4857" s="17" t="s">
        <v>5353</v>
      </c>
      <c r="F4857" s="21" t="s">
        <v>4171</v>
      </c>
      <c r="G4857" s="21" t="s">
        <v>205</v>
      </c>
      <c r="H4857" s="21" t="s">
        <v>206</v>
      </c>
      <c r="I4857" s="20" t="s">
        <v>5354</v>
      </c>
      <c r="J4857" s="20" t="s">
        <v>34870</v>
      </c>
      <c r="K4857" s="24">
        <v>43435</v>
      </c>
      <c r="L4857" s="19">
        <v>0</v>
      </c>
      <c r="M4857" s="28">
        <v>29.95</v>
      </c>
      <c r="N4857" s="24"/>
    </row>
    <row r="4858" spans="1:14" hidden="1" x14ac:dyDescent="0.25">
      <c r="A4858" s="17" t="s">
        <v>34871</v>
      </c>
      <c r="B4858" s="20">
        <v>33304067</v>
      </c>
      <c r="C4858" s="20"/>
      <c r="D4858" s="20"/>
      <c r="E4858" s="17" t="s">
        <v>5355</v>
      </c>
      <c r="F4858" s="21" t="s">
        <v>4171</v>
      </c>
      <c r="G4858" s="21" t="s">
        <v>205</v>
      </c>
      <c r="H4858" s="21" t="s">
        <v>206</v>
      </c>
      <c r="I4858" s="20" t="s">
        <v>5356</v>
      </c>
      <c r="J4858" s="20" t="s">
        <v>34872</v>
      </c>
      <c r="K4858" s="24">
        <v>43435</v>
      </c>
      <c r="L4858" s="19">
        <v>0</v>
      </c>
      <c r="M4858" s="28">
        <v>29.95</v>
      </c>
      <c r="N4858" s="24"/>
    </row>
    <row r="4859" spans="1:14" hidden="1" x14ac:dyDescent="0.25">
      <c r="A4859" s="17" t="s">
        <v>34873</v>
      </c>
      <c r="B4859" s="20">
        <v>33304083</v>
      </c>
      <c r="C4859" s="20"/>
      <c r="D4859" s="20"/>
      <c r="E4859" s="17" t="s">
        <v>5327</v>
      </c>
      <c r="F4859" s="21" t="s">
        <v>4171</v>
      </c>
      <c r="G4859" s="21" t="s">
        <v>205</v>
      </c>
      <c r="H4859" s="21" t="s">
        <v>206</v>
      </c>
      <c r="I4859" s="20" t="s">
        <v>5328</v>
      </c>
      <c r="J4859" s="20" t="s">
        <v>34874</v>
      </c>
      <c r="K4859" s="24">
        <v>43435</v>
      </c>
      <c r="L4859" s="19">
        <v>0</v>
      </c>
      <c r="M4859" s="28">
        <v>29.95</v>
      </c>
      <c r="N4859" s="24"/>
    </row>
    <row r="4860" spans="1:14" hidden="1" x14ac:dyDescent="0.25">
      <c r="A4860" s="17" t="s">
        <v>34875</v>
      </c>
      <c r="B4860" s="20">
        <v>33304081</v>
      </c>
      <c r="C4860" s="20"/>
      <c r="D4860" s="20"/>
      <c r="E4860" s="17" t="s">
        <v>5329</v>
      </c>
      <c r="F4860" s="21" t="s">
        <v>4171</v>
      </c>
      <c r="G4860" s="21" t="s">
        <v>205</v>
      </c>
      <c r="H4860" s="21" t="s">
        <v>206</v>
      </c>
      <c r="I4860" s="20" t="s">
        <v>5330</v>
      </c>
      <c r="J4860" s="20" t="s">
        <v>34876</v>
      </c>
      <c r="K4860" s="24">
        <v>43435</v>
      </c>
      <c r="L4860" s="19">
        <v>0</v>
      </c>
      <c r="M4860" s="28">
        <v>29.95</v>
      </c>
      <c r="N4860" s="24"/>
    </row>
    <row r="4861" spans="1:14" hidden="1" x14ac:dyDescent="0.25">
      <c r="A4861" s="17" t="s">
        <v>34877</v>
      </c>
      <c r="B4861" s="20">
        <v>33304080</v>
      </c>
      <c r="C4861" s="20"/>
      <c r="D4861" s="20"/>
      <c r="E4861" s="17" t="s">
        <v>5331</v>
      </c>
      <c r="F4861" s="21" t="s">
        <v>4171</v>
      </c>
      <c r="G4861" s="21" t="s">
        <v>205</v>
      </c>
      <c r="H4861" s="21" t="s">
        <v>206</v>
      </c>
      <c r="I4861" s="20" t="s">
        <v>5332</v>
      </c>
      <c r="J4861" s="20" t="s">
        <v>34878</v>
      </c>
      <c r="K4861" s="24">
        <v>43435</v>
      </c>
      <c r="L4861" s="19">
        <v>0</v>
      </c>
      <c r="M4861" s="28">
        <v>29.95</v>
      </c>
      <c r="N4861" s="24"/>
    </row>
    <row r="4862" spans="1:14" hidden="1" x14ac:dyDescent="0.25">
      <c r="A4862" s="17" t="s">
        <v>34879</v>
      </c>
      <c r="B4862" s="20">
        <v>33304079</v>
      </c>
      <c r="C4862" s="20"/>
      <c r="D4862" s="20"/>
      <c r="E4862" s="17" t="s">
        <v>5333</v>
      </c>
      <c r="F4862" s="21" t="s">
        <v>4171</v>
      </c>
      <c r="G4862" s="21" t="s">
        <v>205</v>
      </c>
      <c r="H4862" s="21" t="s">
        <v>206</v>
      </c>
      <c r="I4862" s="20" t="s">
        <v>5334</v>
      </c>
      <c r="J4862" s="20" t="s">
        <v>34880</v>
      </c>
      <c r="K4862" s="24">
        <v>43435</v>
      </c>
      <c r="L4862" s="19">
        <v>0</v>
      </c>
      <c r="M4862" s="28">
        <v>29.95</v>
      </c>
      <c r="N4862" s="24"/>
    </row>
    <row r="4863" spans="1:14" hidden="1" x14ac:dyDescent="0.25">
      <c r="A4863" s="17" t="s">
        <v>34881</v>
      </c>
      <c r="B4863" s="20">
        <v>33304082</v>
      </c>
      <c r="C4863" s="20"/>
      <c r="D4863" s="20"/>
      <c r="E4863" s="17" t="s">
        <v>5335</v>
      </c>
      <c r="F4863" s="21" t="s">
        <v>4171</v>
      </c>
      <c r="G4863" s="21" t="s">
        <v>205</v>
      </c>
      <c r="H4863" s="21" t="s">
        <v>206</v>
      </c>
      <c r="I4863" s="20" t="s">
        <v>5336</v>
      </c>
      <c r="J4863" s="20" t="s">
        <v>34882</v>
      </c>
      <c r="K4863" s="24">
        <v>43435</v>
      </c>
      <c r="L4863" s="19">
        <v>0</v>
      </c>
      <c r="M4863" s="28">
        <v>29.95</v>
      </c>
      <c r="N4863" s="24"/>
    </row>
    <row r="4864" spans="1:14" hidden="1" x14ac:dyDescent="0.25">
      <c r="A4864" s="17" t="s">
        <v>34883</v>
      </c>
      <c r="B4864" s="20">
        <v>33304073</v>
      </c>
      <c r="C4864" s="20"/>
      <c r="D4864" s="20"/>
      <c r="E4864" s="17" t="s">
        <v>5337</v>
      </c>
      <c r="F4864" s="21" t="s">
        <v>4171</v>
      </c>
      <c r="G4864" s="21" t="s">
        <v>205</v>
      </c>
      <c r="H4864" s="21" t="s">
        <v>206</v>
      </c>
      <c r="I4864" s="20" t="s">
        <v>5338</v>
      </c>
      <c r="J4864" s="20" t="s">
        <v>34884</v>
      </c>
      <c r="K4864" s="24">
        <v>43435</v>
      </c>
      <c r="L4864" s="19">
        <v>0</v>
      </c>
      <c r="M4864" s="28">
        <v>29.95</v>
      </c>
      <c r="N4864" s="24"/>
    </row>
    <row r="4865" spans="1:14" hidden="1" x14ac:dyDescent="0.25">
      <c r="A4865" s="17" t="s">
        <v>34885</v>
      </c>
      <c r="B4865" s="20">
        <v>33304071</v>
      </c>
      <c r="C4865" s="20"/>
      <c r="D4865" s="20"/>
      <c r="E4865" s="17" t="s">
        <v>5339</v>
      </c>
      <c r="F4865" s="21" t="s">
        <v>4171</v>
      </c>
      <c r="G4865" s="21" t="s">
        <v>205</v>
      </c>
      <c r="H4865" s="21" t="s">
        <v>206</v>
      </c>
      <c r="I4865" s="20" t="s">
        <v>5340</v>
      </c>
      <c r="J4865" s="20" t="s">
        <v>34886</v>
      </c>
      <c r="K4865" s="24">
        <v>43435</v>
      </c>
      <c r="L4865" s="19">
        <v>0</v>
      </c>
      <c r="M4865" s="28">
        <v>29.95</v>
      </c>
      <c r="N4865" s="24"/>
    </row>
    <row r="4866" spans="1:14" hidden="1" x14ac:dyDescent="0.25">
      <c r="A4866" s="17" t="s">
        <v>34887</v>
      </c>
      <c r="B4866" s="20">
        <v>33304070</v>
      </c>
      <c r="C4866" s="20"/>
      <c r="D4866" s="20"/>
      <c r="E4866" s="17" t="s">
        <v>5341</v>
      </c>
      <c r="F4866" s="21" t="s">
        <v>4171</v>
      </c>
      <c r="G4866" s="21" t="s">
        <v>205</v>
      </c>
      <c r="H4866" s="21" t="s">
        <v>206</v>
      </c>
      <c r="I4866" s="20" t="s">
        <v>5342</v>
      </c>
      <c r="J4866" s="20" t="s">
        <v>34888</v>
      </c>
      <c r="K4866" s="24">
        <v>43435</v>
      </c>
      <c r="L4866" s="19">
        <v>0</v>
      </c>
      <c r="M4866" s="28">
        <v>29.95</v>
      </c>
      <c r="N4866" s="24"/>
    </row>
    <row r="4867" spans="1:14" hidden="1" x14ac:dyDescent="0.25">
      <c r="A4867" s="17" t="s">
        <v>34889</v>
      </c>
      <c r="B4867" s="20">
        <v>33304069</v>
      </c>
      <c r="C4867" s="20"/>
      <c r="D4867" s="20"/>
      <c r="E4867" s="17" t="s">
        <v>5343</v>
      </c>
      <c r="F4867" s="21" t="s">
        <v>4171</v>
      </c>
      <c r="G4867" s="21" t="s">
        <v>205</v>
      </c>
      <c r="H4867" s="21" t="s">
        <v>206</v>
      </c>
      <c r="I4867" s="20" t="s">
        <v>5344</v>
      </c>
      <c r="J4867" s="20" t="s">
        <v>34890</v>
      </c>
      <c r="K4867" s="24">
        <v>43435</v>
      </c>
      <c r="L4867" s="19">
        <v>0</v>
      </c>
      <c r="M4867" s="28">
        <v>29.95</v>
      </c>
      <c r="N4867" s="24"/>
    </row>
    <row r="4868" spans="1:14" hidden="1" x14ac:dyDescent="0.25">
      <c r="A4868" s="17" t="s">
        <v>34891</v>
      </c>
      <c r="B4868" s="20">
        <v>33304072</v>
      </c>
      <c r="C4868" s="20"/>
      <c r="D4868" s="20"/>
      <c r="E4868" s="17" t="s">
        <v>5345</v>
      </c>
      <c r="F4868" s="21" t="s">
        <v>4171</v>
      </c>
      <c r="G4868" s="21" t="s">
        <v>205</v>
      </c>
      <c r="H4868" s="21" t="s">
        <v>206</v>
      </c>
      <c r="I4868" s="20" t="s">
        <v>5346</v>
      </c>
      <c r="J4868" s="20" t="s">
        <v>34892</v>
      </c>
      <c r="K4868" s="24">
        <v>43435</v>
      </c>
      <c r="L4868" s="19">
        <v>0</v>
      </c>
      <c r="M4868" s="28">
        <v>29.95</v>
      </c>
      <c r="N4868" s="24"/>
    </row>
    <row r="4869" spans="1:14" hidden="1" x14ac:dyDescent="0.25">
      <c r="A4869" s="17" t="s">
        <v>34893</v>
      </c>
      <c r="B4869" s="20">
        <v>33304078</v>
      </c>
      <c r="C4869" s="20"/>
      <c r="D4869" s="20"/>
      <c r="E4869" s="17" t="s">
        <v>5307</v>
      </c>
      <c r="F4869" s="21" t="s">
        <v>4171</v>
      </c>
      <c r="G4869" s="21" t="s">
        <v>205</v>
      </c>
      <c r="H4869" s="21" t="s">
        <v>206</v>
      </c>
      <c r="I4869" s="20" t="s">
        <v>5308</v>
      </c>
      <c r="J4869" s="20" t="s">
        <v>34894</v>
      </c>
      <c r="K4869" s="24">
        <v>43435</v>
      </c>
      <c r="L4869" s="19">
        <v>0</v>
      </c>
      <c r="M4869" s="28">
        <v>29.95</v>
      </c>
      <c r="N4869" s="24"/>
    </row>
    <row r="4870" spans="1:14" hidden="1" x14ac:dyDescent="0.25">
      <c r="A4870" s="17" t="s">
        <v>34895</v>
      </c>
      <c r="B4870" s="20">
        <v>33304076</v>
      </c>
      <c r="C4870" s="20"/>
      <c r="D4870" s="20"/>
      <c r="E4870" s="17" t="s">
        <v>5309</v>
      </c>
      <c r="F4870" s="21" t="s">
        <v>4171</v>
      </c>
      <c r="G4870" s="21" t="s">
        <v>205</v>
      </c>
      <c r="H4870" s="21" t="s">
        <v>206</v>
      </c>
      <c r="I4870" s="20" t="s">
        <v>5310</v>
      </c>
      <c r="J4870" s="20" t="s">
        <v>34896</v>
      </c>
      <c r="K4870" s="24">
        <v>43435</v>
      </c>
      <c r="L4870" s="19">
        <v>0</v>
      </c>
      <c r="M4870" s="28">
        <v>29.95</v>
      </c>
      <c r="N4870" s="24"/>
    </row>
    <row r="4871" spans="1:14" hidden="1" x14ac:dyDescent="0.25">
      <c r="A4871" s="17" t="s">
        <v>34897</v>
      </c>
      <c r="B4871" s="20">
        <v>33304075</v>
      </c>
      <c r="C4871" s="20"/>
      <c r="D4871" s="20"/>
      <c r="E4871" s="17" t="s">
        <v>5311</v>
      </c>
      <c r="F4871" s="21" t="s">
        <v>4171</v>
      </c>
      <c r="G4871" s="21" t="s">
        <v>205</v>
      </c>
      <c r="H4871" s="21" t="s">
        <v>206</v>
      </c>
      <c r="I4871" s="20" t="s">
        <v>5312</v>
      </c>
      <c r="J4871" s="20" t="s">
        <v>34898</v>
      </c>
      <c r="K4871" s="24">
        <v>43435</v>
      </c>
      <c r="L4871" s="19">
        <v>0</v>
      </c>
      <c r="M4871" s="28">
        <v>29.95</v>
      </c>
      <c r="N4871" s="24"/>
    </row>
    <row r="4872" spans="1:14" hidden="1" x14ac:dyDescent="0.25">
      <c r="A4872" s="17" t="s">
        <v>34899</v>
      </c>
      <c r="B4872" s="20">
        <v>33304074</v>
      </c>
      <c r="C4872" s="20"/>
      <c r="D4872" s="20"/>
      <c r="E4872" s="17" t="s">
        <v>5313</v>
      </c>
      <c r="F4872" s="21" t="s">
        <v>4171</v>
      </c>
      <c r="G4872" s="21" t="s">
        <v>205</v>
      </c>
      <c r="H4872" s="21" t="s">
        <v>206</v>
      </c>
      <c r="I4872" s="20" t="s">
        <v>5314</v>
      </c>
      <c r="J4872" s="20" t="s">
        <v>34900</v>
      </c>
      <c r="K4872" s="24">
        <v>43435</v>
      </c>
      <c r="L4872" s="19">
        <v>0</v>
      </c>
      <c r="M4872" s="28">
        <v>29.95</v>
      </c>
      <c r="N4872" s="24"/>
    </row>
    <row r="4873" spans="1:14" hidden="1" x14ac:dyDescent="0.25">
      <c r="A4873" s="17" t="s">
        <v>34901</v>
      </c>
      <c r="B4873" s="20">
        <v>33304077</v>
      </c>
      <c r="C4873" s="20"/>
      <c r="D4873" s="20"/>
      <c r="E4873" s="17" t="s">
        <v>5315</v>
      </c>
      <c r="F4873" s="21" t="s">
        <v>4171</v>
      </c>
      <c r="G4873" s="21" t="s">
        <v>205</v>
      </c>
      <c r="H4873" s="21" t="s">
        <v>206</v>
      </c>
      <c r="I4873" s="20" t="s">
        <v>5316</v>
      </c>
      <c r="J4873" s="20" t="s">
        <v>34902</v>
      </c>
      <c r="K4873" s="24">
        <v>43435</v>
      </c>
      <c r="L4873" s="19">
        <v>0</v>
      </c>
      <c r="M4873" s="28">
        <v>29.95</v>
      </c>
      <c r="N4873" s="24"/>
    </row>
    <row r="4874" spans="1:14" hidden="1" x14ac:dyDescent="0.25">
      <c r="B4874" s="20">
        <v>33304103</v>
      </c>
      <c r="C4874" s="20"/>
      <c r="D4874" s="20"/>
      <c r="E4874" s="17" t="s">
        <v>5397</v>
      </c>
      <c r="F4874" s="21" t="s">
        <v>4171</v>
      </c>
      <c r="G4874" s="21" t="s">
        <v>205</v>
      </c>
      <c r="H4874" s="21" t="s">
        <v>206</v>
      </c>
      <c r="I4874" s="20" t="s">
        <v>5398</v>
      </c>
      <c r="J4874" s="20" t="s">
        <v>34903</v>
      </c>
      <c r="K4874" s="24">
        <v>43435</v>
      </c>
      <c r="L4874" s="19">
        <v>0</v>
      </c>
      <c r="M4874" s="28">
        <v>29.95</v>
      </c>
      <c r="N4874" s="24"/>
    </row>
    <row r="4875" spans="1:14" hidden="1" x14ac:dyDescent="0.25">
      <c r="B4875" s="20">
        <v>33304101</v>
      </c>
      <c r="C4875" s="20"/>
      <c r="D4875" s="20"/>
      <c r="E4875" s="17" t="s">
        <v>5399</v>
      </c>
      <c r="F4875" s="21" t="s">
        <v>4171</v>
      </c>
      <c r="G4875" s="21" t="s">
        <v>205</v>
      </c>
      <c r="H4875" s="21" t="s">
        <v>206</v>
      </c>
      <c r="I4875" s="20" t="s">
        <v>5400</v>
      </c>
      <c r="J4875" s="20" t="s">
        <v>34904</v>
      </c>
      <c r="K4875" s="24">
        <v>43435</v>
      </c>
      <c r="L4875" s="19">
        <v>0</v>
      </c>
      <c r="M4875" s="28">
        <v>29.95</v>
      </c>
      <c r="N4875" s="24"/>
    </row>
    <row r="4876" spans="1:14" hidden="1" x14ac:dyDescent="0.25">
      <c r="B4876" s="20">
        <v>33304100</v>
      </c>
      <c r="C4876" s="20"/>
      <c r="D4876" s="20"/>
      <c r="E4876" s="17" t="s">
        <v>5401</v>
      </c>
      <c r="F4876" s="21" t="s">
        <v>4171</v>
      </c>
      <c r="G4876" s="21" t="s">
        <v>205</v>
      </c>
      <c r="H4876" s="21" t="s">
        <v>206</v>
      </c>
      <c r="I4876" s="20" t="s">
        <v>5402</v>
      </c>
      <c r="J4876" s="20" t="s">
        <v>34905</v>
      </c>
      <c r="K4876" s="24">
        <v>43435</v>
      </c>
      <c r="L4876" s="19">
        <v>0</v>
      </c>
      <c r="M4876" s="28">
        <v>29.95</v>
      </c>
      <c r="N4876" s="24"/>
    </row>
    <row r="4877" spans="1:14" hidden="1" x14ac:dyDescent="0.25">
      <c r="B4877" s="20">
        <v>33304099</v>
      </c>
      <c r="C4877" s="20"/>
      <c r="D4877" s="20"/>
      <c r="E4877" s="17" t="s">
        <v>5403</v>
      </c>
      <c r="F4877" s="21" t="s">
        <v>4171</v>
      </c>
      <c r="G4877" s="21" t="s">
        <v>205</v>
      </c>
      <c r="H4877" s="21" t="s">
        <v>206</v>
      </c>
      <c r="I4877" s="20" t="s">
        <v>5404</v>
      </c>
      <c r="J4877" s="20" t="s">
        <v>34906</v>
      </c>
      <c r="K4877" s="24">
        <v>43435</v>
      </c>
      <c r="L4877" s="19">
        <v>0</v>
      </c>
      <c r="M4877" s="28">
        <v>29.95</v>
      </c>
      <c r="N4877" s="24"/>
    </row>
    <row r="4878" spans="1:14" hidden="1" x14ac:dyDescent="0.25">
      <c r="B4878" s="20">
        <v>33304102</v>
      </c>
      <c r="C4878" s="20"/>
      <c r="D4878" s="20"/>
      <c r="E4878" s="17" t="s">
        <v>5405</v>
      </c>
      <c r="F4878" s="21" t="s">
        <v>4171</v>
      </c>
      <c r="G4878" s="21" t="s">
        <v>205</v>
      </c>
      <c r="H4878" s="21" t="s">
        <v>206</v>
      </c>
      <c r="I4878" s="20" t="s">
        <v>5406</v>
      </c>
      <c r="J4878" s="20" t="s">
        <v>34907</v>
      </c>
      <c r="K4878" s="24">
        <v>43435</v>
      </c>
      <c r="L4878" s="19">
        <v>0</v>
      </c>
      <c r="M4878" s="28">
        <v>29.95</v>
      </c>
      <c r="N4878" s="24"/>
    </row>
    <row r="4879" spans="1:14" hidden="1" x14ac:dyDescent="0.25">
      <c r="B4879" s="20">
        <v>33304093</v>
      </c>
      <c r="C4879" s="20"/>
      <c r="D4879" s="20"/>
      <c r="E4879" s="17" t="s">
        <v>5437</v>
      </c>
      <c r="F4879" s="21" t="s">
        <v>4171</v>
      </c>
      <c r="G4879" s="21" t="s">
        <v>205</v>
      </c>
      <c r="H4879" s="21" t="s">
        <v>206</v>
      </c>
      <c r="I4879" s="20" t="s">
        <v>5438</v>
      </c>
      <c r="J4879" s="20" t="s">
        <v>34908</v>
      </c>
      <c r="K4879" s="24">
        <v>43435</v>
      </c>
      <c r="L4879" s="19">
        <v>0</v>
      </c>
      <c r="M4879" s="28">
        <v>29.95</v>
      </c>
      <c r="N4879" s="24"/>
    </row>
    <row r="4880" spans="1:14" hidden="1" x14ac:dyDescent="0.25">
      <c r="B4880" s="20">
        <v>33304091</v>
      </c>
      <c r="C4880" s="20"/>
      <c r="D4880" s="20"/>
      <c r="E4880" s="17" t="s">
        <v>5439</v>
      </c>
      <c r="F4880" s="21" t="s">
        <v>4171</v>
      </c>
      <c r="G4880" s="21" t="s">
        <v>205</v>
      </c>
      <c r="H4880" s="21" t="s">
        <v>206</v>
      </c>
      <c r="I4880" s="20" t="s">
        <v>5440</v>
      </c>
      <c r="J4880" s="20" t="s">
        <v>34909</v>
      </c>
      <c r="K4880" s="24">
        <v>43435</v>
      </c>
      <c r="L4880" s="19">
        <v>0</v>
      </c>
      <c r="M4880" s="28">
        <v>29.95</v>
      </c>
      <c r="N4880" s="24"/>
    </row>
    <row r="4881" spans="2:14" hidden="1" x14ac:dyDescent="0.25">
      <c r="B4881" s="20">
        <v>33304090</v>
      </c>
      <c r="C4881" s="20"/>
      <c r="D4881" s="20"/>
      <c r="E4881" s="17" t="s">
        <v>5441</v>
      </c>
      <c r="F4881" s="21" t="s">
        <v>4171</v>
      </c>
      <c r="G4881" s="21" t="s">
        <v>205</v>
      </c>
      <c r="H4881" s="21" t="s">
        <v>206</v>
      </c>
      <c r="I4881" s="20" t="s">
        <v>5442</v>
      </c>
      <c r="J4881" s="20" t="s">
        <v>34910</v>
      </c>
      <c r="K4881" s="24">
        <v>43435</v>
      </c>
      <c r="L4881" s="19">
        <v>0</v>
      </c>
      <c r="M4881" s="28">
        <v>29.95</v>
      </c>
      <c r="N4881" s="24"/>
    </row>
    <row r="4882" spans="2:14" hidden="1" x14ac:dyDescent="0.25">
      <c r="B4882" s="20">
        <v>33304089</v>
      </c>
      <c r="C4882" s="20"/>
      <c r="D4882" s="20"/>
      <c r="E4882" s="17" t="s">
        <v>5443</v>
      </c>
      <c r="F4882" s="21" t="s">
        <v>4171</v>
      </c>
      <c r="G4882" s="21" t="s">
        <v>205</v>
      </c>
      <c r="H4882" s="21" t="s">
        <v>206</v>
      </c>
      <c r="I4882" s="20" t="s">
        <v>5444</v>
      </c>
      <c r="J4882" s="20" t="s">
        <v>34911</v>
      </c>
      <c r="K4882" s="24">
        <v>43435</v>
      </c>
      <c r="L4882" s="19">
        <v>0</v>
      </c>
      <c r="M4882" s="28">
        <v>29.95</v>
      </c>
      <c r="N4882" s="24"/>
    </row>
    <row r="4883" spans="2:14" hidden="1" x14ac:dyDescent="0.25">
      <c r="B4883" s="20">
        <v>33304092</v>
      </c>
      <c r="C4883" s="20"/>
      <c r="D4883" s="20"/>
      <c r="E4883" s="17" t="s">
        <v>5445</v>
      </c>
      <c r="F4883" s="21" t="s">
        <v>4171</v>
      </c>
      <c r="G4883" s="21" t="s">
        <v>205</v>
      </c>
      <c r="H4883" s="21" t="s">
        <v>206</v>
      </c>
      <c r="I4883" s="20" t="s">
        <v>5446</v>
      </c>
      <c r="J4883" s="20" t="s">
        <v>34912</v>
      </c>
      <c r="K4883" s="24">
        <v>43435</v>
      </c>
      <c r="L4883" s="19">
        <v>0</v>
      </c>
      <c r="M4883" s="28">
        <v>29.95</v>
      </c>
      <c r="N4883" s="24"/>
    </row>
    <row r="4884" spans="2:14" hidden="1" x14ac:dyDescent="0.25">
      <c r="B4884" s="20">
        <v>33304113</v>
      </c>
      <c r="C4884" s="20"/>
      <c r="D4884" s="20"/>
      <c r="E4884" s="17" t="s">
        <v>5457</v>
      </c>
      <c r="F4884" s="21" t="s">
        <v>4171</v>
      </c>
      <c r="G4884" s="21" t="s">
        <v>205</v>
      </c>
      <c r="H4884" s="21" t="s">
        <v>206</v>
      </c>
      <c r="I4884" s="20" t="s">
        <v>5458</v>
      </c>
      <c r="J4884" s="20" t="s">
        <v>34913</v>
      </c>
      <c r="K4884" s="24">
        <v>43435</v>
      </c>
      <c r="L4884" s="19">
        <v>0</v>
      </c>
      <c r="M4884" s="28">
        <v>29.95</v>
      </c>
      <c r="N4884" s="24"/>
    </row>
    <row r="4885" spans="2:14" hidden="1" x14ac:dyDescent="0.25">
      <c r="B4885" s="20">
        <v>33304111</v>
      </c>
      <c r="C4885" s="20"/>
      <c r="D4885" s="20"/>
      <c r="E4885" s="17" t="s">
        <v>5459</v>
      </c>
      <c r="F4885" s="21" t="s">
        <v>4171</v>
      </c>
      <c r="G4885" s="21" t="s">
        <v>205</v>
      </c>
      <c r="H4885" s="21" t="s">
        <v>206</v>
      </c>
      <c r="I4885" s="20" t="s">
        <v>5460</v>
      </c>
      <c r="J4885" s="20" t="s">
        <v>34914</v>
      </c>
      <c r="K4885" s="24">
        <v>43435</v>
      </c>
      <c r="L4885" s="19">
        <v>0</v>
      </c>
      <c r="M4885" s="28">
        <v>29.95</v>
      </c>
      <c r="N4885" s="24"/>
    </row>
    <row r="4886" spans="2:14" hidden="1" x14ac:dyDescent="0.25">
      <c r="B4886" s="20">
        <v>33304110</v>
      </c>
      <c r="C4886" s="20"/>
      <c r="D4886" s="20"/>
      <c r="E4886" s="17" t="s">
        <v>5461</v>
      </c>
      <c r="F4886" s="21" t="s">
        <v>4171</v>
      </c>
      <c r="G4886" s="21" t="s">
        <v>205</v>
      </c>
      <c r="H4886" s="21" t="s">
        <v>206</v>
      </c>
      <c r="I4886" s="20" t="s">
        <v>5462</v>
      </c>
      <c r="J4886" s="20" t="s">
        <v>34915</v>
      </c>
      <c r="K4886" s="24">
        <v>43435</v>
      </c>
      <c r="L4886" s="19">
        <v>0</v>
      </c>
      <c r="M4886" s="28">
        <v>29.95</v>
      </c>
      <c r="N4886" s="24"/>
    </row>
    <row r="4887" spans="2:14" hidden="1" x14ac:dyDescent="0.25">
      <c r="B4887" s="20">
        <v>33304109</v>
      </c>
      <c r="C4887" s="20"/>
      <c r="D4887" s="20"/>
      <c r="E4887" s="17" t="s">
        <v>5463</v>
      </c>
      <c r="F4887" s="21" t="s">
        <v>4171</v>
      </c>
      <c r="G4887" s="21" t="s">
        <v>205</v>
      </c>
      <c r="H4887" s="21" t="s">
        <v>206</v>
      </c>
      <c r="I4887" s="20" t="s">
        <v>5464</v>
      </c>
      <c r="J4887" s="20" t="s">
        <v>34916</v>
      </c>
      <c r="K4887" s="24">
        <v>43435</v>
      </c>
      <c r="L4887" s="19">
        <v>0</v>
      </c>
      <c r="M4887" s="28">
        <v>29.95</v>
      </c>
      <c r="N4887" s="24"/>
    </row>
    <row r="4888" spans="2:14" hidden="1" x14ac:dyDescent="0.25">
      <c r="B4888" s="20">
        <v>33304112</v>
      </c>
      <c r="C4888" s="20"/>
      <c r="D4888" s="20"/>
      <c r="E4888" s="17" t="s">
        <v>5465</v>
      </c>
      <c r="F4888" s="21" t="s">
        <v>4171</v>
      </c>
      <c r="G4888" s="21" t="s">
        <v>205</v>
      </c>
      <c r="H4888" s="21" t="s">
        <v>206</v>
      </c>
      <c r="I4888" s="20" t="s">
        <v>5466</v>
      </c>
      <c r="J4888" s="20" t="s">
        <v>34917</v>
      </c>
      <c r="K4888" s="24">
        <v>43435</v>
      </c>
      <c r="L4888" s="19">
        <v>0</v>
      </c>
      <c r="M4888" s="28">
        <v>29.95</v>
      </c>
      <c r="N4888" s="24"/>
    </row>
    <row r="4889" spans="2:14" hidden="1" x14ac:dyDescent="0.25">
      <c r="B4889" s="20">
        <v>33304118</v>
      </c>
      <c r="C4889" s="20"/>
      <c r="D4889" s="20"/>
      <c r="E4889" s="17" t="s">
        <v>5447</v>
      </c>
      <c r="F4889" s="21" t="s">
        <v>4171</v>
      </c>
      <c r="G4889" s="21" t="s">
        <v>205</v>
      </c>
      <c r="H4889" s="21" t="s">
        <v>206</v>
      </c>
      <c r="I4889" s="20" t="s">
        <v>5448</v>
      </c>
      <c r="J4889" s="20" t="s">
        <v>34918</v>
      </c>
      <c r="K4889" s="24">
        <v>43435</v>
      </c>
      <c r="L4889" s="19">
        <v>0</v>
      </c>
      <c r="M4889" s="28">
        <v>29.95</v>
      </c>
      <c r="N4889" s="24"/>
    </row>
    <row r="4890" spans="2:14" hidden="1" x14ac:dyDescent="0.25">
      <c r="B4890" s="20">
        <v>33304116</v>
      </c>
      <c r="C4890" s="20"/>
      <c r="D4890" s="20"/>
      <c r="E4890" s="17" t="s">
        <v>5449</v>
      </c>
      <c r="F4890" s="21" t="s">
        <v>4171</v>
      </c>
      <c r="G4890" s="21" t="s">
        <v>205</v>
      </c>
      <c r="H4890" s="21" t="s">
        <v>206</v>
      </c>
      <c r="I4890" s="20" t="s">
        <v>5450</v>
      </c>
      <c r="J4890" s="20" t="s">
        <v>34919</v>
      </c>
      <c r="K4890" s="24">
        <v>43435</v>
      </c>
      <c r="L4890" s="19">
        <v>0</v>
      </c>
      <c r="M4890" s="28">
        <v>29.95</v>
      </c>
      <c r="N4890" s="24"/>
    </row>
    <row r="4891" spans="2:14" hidden="1" x14ac:dyDescent="0.25">
      <c r="B4891" s="20">
        <v>33304115</v>
      </c>
      <c r="C4891" s="20"/>
      <c r="D4891" s="20"/>
      <c r="E4891" s="17" t="s">
        <v>5451</v>
      </c>
      <c r="F4891" s="21" t="s">
        <v>4171</v>
      </c>
      <c r="G4891" s="21" t="s">
        <v>205</v>
      </c>
      <c r="H4891" s="21" t="s">
        <v>206</v>
      </c>
      <c r="I4891" s="20" t="s">
        <v>5452</v>
      </c>
      <c r="J4891" s="20" t="s">
        <v>34920</v>
      </c>
      <c r="K4891" s="24">
        <v>43435</v>
      </c>
      <c r="L4891" s="19">
        <v>0</v>
      </c>
      <c r="M4891" s="28">
        <v>29.95</v>
      </c>
      <c r="N4891" s="24"/>
    </row>
    <row r="4892" spans="2:14" hidden="1" x14ac:dyDescent="0.25">
      <c r="B4892" s="20">
        <v>33304114</v>
      </c>
      <c r="C4892" s="20"/>
      <c r="D4892" s="20"/>
      <c r="E4892" s="17" t="s">
        <v>5453</v>
      </c>
      <c r="F4892" s="21" t="s">
        <v>4171</v>
      </c>
      <c r="G4892" s="21" t="s">
        <v>205</v>
      </c>
      <c r="H4892" s="21" t="s">
        <v>206</v>
      </c>
      <c r="I4892" s="20" t="s">
        <v>5454</v>
      </c>
      <c r="J4892" s="20" t="s">
        <v>34921</v>
      </c>
      <c r="K4892" s="24">
        <v>43435</v>
      </c>
      <c r="L4892" s="19">
        <v>0</v>
      </c>
      <c r="M4892" s="28">
        <v>29.95</v>
      </c>
      <c r="N4892" s="24"/>
    </row>
    <row r="4893" spans="2:14" hidden="1" x14ac:dyDescent="0.25">
      <c r="B4893" s="20">
        <v>33304117</v>
      </c>
      <c r="C4893" s="20"/>
      <c r="D4893" s="20"/>
      <c r="E4893" s="17" t="s">
        <v>5455</v>
      </c>
      <c r="F4893" s="21" t="s">
        <v>4171</v>
      </c>
      <c r="G4893" s="21" t="s">
        <v>205</v>
      </c>
      <c r="H4893" s="21" t="s">
        <v>206</v>
      </c>
      <c r="I4893" s="20" t="s">
        <v>5456</v>
      </c>
      <c r="J4893" s="20" t="s">
        <v>34922</v>
      </c>
      <c r="K4893" s="24">
        <v>43435</v>
      </c>
      <c r="L4893" s="19">
        <v>0</v>
      </c>
      <c r="M4893" s="28">
        <v>29.95</v>
      </c>
      <c r="N4893" s="24"/>
    </row>
    <row r="4894" spans="2:14" hidden="1" x14ac:dyDescent="0.25">
      <c r="B4894" s="20">
        <v>33304098</v>
      </c>
      <c r="C4894" s="20"/>
      <c r="D4894" s="20"/>
      <c r="E4894" s="17" t="s">
        <v>5407</v>
      </c>
      <c r="F4894" s="21" t="s">
        <v>4171</v>
      </c>
      <c r="G4894" s="21" t="s">
        <v>205</v>
      </c>
      <c r="H4894" s="21" t="s">
        <v>206</v>
      </c>
      <c r="I4894" s="20" t="s">
        <v>5408</v>
      </c>
      <c r="J4894" s="20" t="s">
        <v>34923</v>
      </c>
      <c r="K4894" s="24">
        <v>43435</v>
      </c>
      <c r="L4894" s="19">
        <v>0</v>
      </c>
      <c r="M4894" s="28">
        <v>29.95</v>
      </c>
      <c r="N4894" s="24"/>
    </row>
    <row r="4895" spans="2:14" hidden="1" x14ac:dyDescent="0.25">
      <c r="B4895" s="20">
        <v>33304096</v>
      </c>
      <c r="C4895" s="20"/>
      <c r="D4895" s="20"/>
      <c r="E4895" s="17" t="s">
        <v>5409</v>
      </c>
      <c r="F4895" s="21" t="s">
        <v>4171</v>
      </c>
      <c r="G4895" s="21" t="s">
        <v>205</v>
      </c>
      <c r="H4895" s="21" t="s">
        <v>206</v>
      </c>
      <c r="I4895" s="20" t="s">
        <v>5410</v>
      </c>
      <c r="J4895" s="20" t="s">
        <v>34924</v>
      </c>
      <c r="K4895" s="24">
        <v>43435</v>
      </c>
      <c r="L4895" s="19">
        <v>0</v>
      </c>
      <c r="M4895" s="28">
        <v>29.95</v>
      </c>
      <c r="N4895" s="24"/>
    </row>
    <row r="4896" spans="2:14" hidden="1" x14ac:dyDescent="0.25">
      <c r="B4896" s="20">
        <v>33304095</v>
      </c>
      <c r="C4896" s="20"/>
      <c r="D4896" s="20"/>
      <c r="E4896" s="17" t="s">
        <v>5411</v>
      </c>
      <c r="F4896" s="21" t="s">
        <v>4171</v>
      </c>
      <c r="G4896" s="21" t="s">
        <v>205</v>
      </c>
      <c r="H4896" s="21" t="s">
        <v>206</v>
      </c>
      <c r="I4896" s="20" t="s">
        <v>5412</v>
      </c>
      <c r="J4896" s="20" t="s">
        <v>34925</v>
      </c>
      <c r="K4896" s="24">
        <v>43435</v>
      </c>
      <c r="L4896" s="19">
        <v>0</v>
      </c>
      <c r="M4896" s="28">
        <v>29.95</v>
      </c>
      <c r="N4896" s="24"/>
    </row>
    <row r="4897" spans="2:14" hidden="1" x14ac:dyDescent="0.25">
      <c r="B4897" s="20">
        <v>33304094</v>
      </c>
      <c r="C4897" s="20"/>
      <c r="D4897" s="20"/>
      <c r="E4897" s="17" t="s">
        <v>5413</v>
      </c>
      <c r="F4897" s="21" t="s">
        <v>4171</v>
      </c>
      <c r="G4897" s="21" t="s">
        <v>205</v>
      </c>
      <c r="H4897" s="21" t="s">
        <v>206</v>
      </c>
      <c r="I4897" s="20" t="s">
        <v>5414</v>
      </c>
      <c r="J4897" s="20" t="s">
        <v>34926</v>
      </c>
      <c r="K4897" s="24">
        <v>43435</v>
      </c>
      <c r="L4897" s="19">
        <v>0</v>
      </c>
      <c r="M4897" s="28">
        <v>29.95</v>
      </c>
      <c r="N4897" s="24"/>
    </row>
    <row r="4898" spans="2:14" hidden="1" x14ac:dyDescent="0.25">
      <c r="B4898" s="20">
        <v>33304097</v>
      </c>
      <c r="C4898" s="20"/>
      <c r="D4898" s="20"/>
      <c r="E4898" s="17" t="s">
        <v>5415</v>
      </c>
      <c r="F4898" s="21" t="s">
        <v>4171</v>
      </c>
      <c r="G4898" s="21" t="s">
        <v>205</v>
      </c>
      <c r="H4898" s="21" t="s">
        <v>206</v>
      </c>
      <c r="I4898" s="20" t="s">
        <v>5416</v>
      </c>
      <c r="J4898" s="20" t="s">
        <v>34927</v>
      </c>
      <c r="K4898" s="24">
        <v>43435</v>
      </c>
      <c r="L4898" s="19">
        <v>0</v>
      </c>
      <c r="M4898" s="28">
        <v>29.95</v>
      </c>
      <c r="N4898" s="24"/>
    </row>
    <row r="4899" spans="2:14" hidden="1" x14ac:dyDescent="0.25">
      <c r="B4899" s="20">
        <v>33304123</v>
      </c>
      <c r="C4899" s="20"/>
      <c r="D4899" s="20"/>
      <c r="E4899" s="17" t="s">
        <v>5427</v>
      </c>
      <c r="F4899" s="21" t="s">
        <v>4171</v>
      </c>
      <c r="G4899" s="21" t="s">
        <v>205</v>
      </c>
      <c r="H4899" s="21" t="s">
        <v>206</v>
      </c>
      <c r="I4899" s="20" t="s">
        <v>5428</v>
      </c>
      <c r="J4899" s="20" t="s">
        <v>34928</v>
      </c>
      <c r="K4899" s="24">
        <v>43435</v>
      </c>
      <c r="L4899" s="19">
        <v>0</v>
      </c>
      <c r="M4899" s="28">
        <v>29.95</v>
      </c>
      <c r="N4899" s="24"/>
    </row>
    <row r="4900" spans="2:14" hidden="1" x14ac:dyDescent="0.25">
      <c r="B4900" s="20">
        <v>33304121</v>
      </c>
      <c r="C4900" s="20"/>
      <c r="D4900" s="20"/>
      <c r="E4900" s="17" t="s">
        <v>5429</v>
      </c>
      <c r="F4900" s="21" t="s">
        <v>4171</v>
      </c>
      <c r="G4900" s="21" t="s">
        <v>205</v>
      </c>
      <c r="H4900" s="21" t="s">
        <v>206</v>
      </c>
      <c r="I4900" s="20" t="s">
        <v>5430</v>
      </c>
      <c r="J4900" s="20" t="s">
        <v>34929</v>
      </c>
      <c r="K4900" s="24">
        <v>43435</v>
      </c>
      <c r="L4900" s="19">
        <v>0</v>
      </c>
      <c r="M4900" s="28">
        <v>29.95</v>
      </c>
      <c r="N4900" s="24"/>
    </row>
    <row r="4901" spans="2:14" hidden="1" x14ac:dyDescent="0.25">
      <c r="B4901" s="20">
        <v>33304120</v>
      </c>
      <c r="C4901" s="20"/>
      <c r="D4901" s="20"/>
      <c r="E4901" s="17" t="s">
        <v>5431</v>
      </c>
      <c r="F4901" s="21" t="s">
        <v>4171</v>
      </c>
      <c r="G4901" s="21" t="s">
        <v>205</v>
      </c>
      <c r="H4901" s="21" t="s">
        <v>206</v>
      </c>
      <c r="I4901" s="20" t="s">
        <v>5432</v>
      </c>
      <c r="J4901" s="20" t="s">
        <v>34930</v>
      </c>
      <c r="K4901" s="24">
        <v>43435</v>
      </c>
      <c r="L4901" s="19">
        <v>0</v>
      </c>
      <c r="M4901" s="28">
        <v>29.95</v>
      </c>
      <c r="N4901" s="24"/>
    </row>
    <row r="4902" spans="2:14" hidden="1" x14ac:dyDescent="0.25">
      <c r="B4902" s="20">
        <v>33304119</v>
      </c>
      <c r="C4902" s="20"/>
      <c r="D4902" s="20"/>
      <c r="E4902" s="17" t="s">
        <v>5433</v>
      </c>
      <c r="F4902" s="21" t="s">
        <v>4171</v>
      </c>
      <c r="G4902" s="21" t="s">
        <v>205</v>
      </c>
      <c r="H4902" s="21" t="s">
        <v>206</v>
      </c>
      <c r="I4902" s="20" t="s">
        <v>5434</v>
      </c>
      <c r="J4902" s="20" t="s">
        <v>34931</v>
      </c>
      <c r="K4902" s="24">
        <v>43435</v>
      </c>
      <c r="L4902" s="19">
        <v>0</v>
      </c>
      <c r="M4902" s="28">
        <v>29.95</v>
      </c>
      <c r="N4902" s="24"/>
    </row>
    <row r="4903" spans="2:14" hidden="1" x14ac:dyDescent="0.25">
      <c r="B4903" s="20">
        <v>33304122</v>
      </c>
      <c r="C4903" s="20"/>
      <c r="D4903" s="20"/>
      <c r="E4903" s="17" t="s">
        <v>5435</v>
      </c>
      <c r="F4903" s="21" t="s">
        <v>4171</v>
      </c>
      <c r="G4903" s="21" t="s">
        <v>205</v>
      </c>
      <c r="H4903" s="21" t="s">
        <v>206</v>
      </c>
      <c r="I4903" s="20" t="s">
        <v>5436</v>
      </c>
      <c r="J4903" s="20" t="s">
        <v>34932</v>
      </c>
      <c r="K4903" s="24">
        <v>43435</v>
      </c>
      <c r="L4903" s="19">
        <v>0</v>
      </c>
      <c r="M4903" s="28">
        <v>29.95</v>
      </c>
      <c r="N4903" s="24"/>
    </row>
    <row r="4904" spans="2:14" hidden="1" x14ac:dyDescent="0.25">
      <c r="B4904" s="20">
        <v>33304108</v>
      </c>
      <c r="C4904" s="20"/>
      <c r="D4904" s="20"/>
      <c r="E4904" s="17" t="s">
        <v>5417</v>
      </c>
      <c r="F4904" s="21" t="s">
        <v>4171</v>
      </c>
      <c r="G4904" s="21" t="s">
        <v>205</v>
      </c>
      <c r="H4904" s="21" t="s">
        <v>206</v>
      </c>
      <c r="I4904" s="20" t="s">
        <v>5418</v>
      </c>
      <c r="J4904" s="20" t="s">
        <v>34933</v>
      </c>
      <c r="K4904" s="24">
        <v>43435</v>
      </c>
      <c r="L4904" s="19">
        <v>0</v>
      </c>
      <c r="M4904" s="28">
        <v>29.95</v>
      </c>
      <c r="N4904" s="24"/>
    </row>
    <row r="4905" spans="2:14" hidden="1" x14ac:dyDescent="0.25">
      <c r="B4905" s="20">
        <v>33304106</v>
      </c>
      <c r="C4905" s="20"/>
      <c r="D4905" s="20"/>
      <c r="E4905" s="17" t="s">
        <v>5419</v>
      </c>
      <c r="F4905" s="21" t="s">
        <v>4171</v>
      </c>
      <c r="G4905" s="21" t="s">
        <v>205</v>
      </c>
      <c r="H4905" s="21" t="s">
        <v>206</v>
      </c>
      <c r="I4905" s="20" t="s">
        <v>5420</v>
      </c>
      <c r="J4905" s="20" t="s">
        <v>34934</v>
      </c>
      <c r="K4905" s="24">
        <v>43435</v>
      </c>
      <c r="L4905" s="19">
        <v>0</v>
      </c>
      <c r="M4905" s="28">
        <v>29.95</v>
      </c>
      <c r="N4905" s="24"/>
    </row>
    <row r="4906" spans="2:14" hidden="1" x14ac:dyDescent="0.25">
      <c r="B4906" s="20">
        <v>33304105</v>
      </c>
      <c r="C4906" s="20"/>
      <c r="D4906" s="20"/>
      <c r="E4906" s="17" t="s">
        <v>5421</v>
      </c>
      <c r="F4906" s="21" t="s">
        <v>4171</v>
      </c>
      <c r="G4906" s="21" t="s">
        <v>205</v>
      </c>
      <c r="H4906" s="21" t="s">
        <v>206</v>
      </c>
      <c r="I4906" s="20" t="s">
        <v>5422</v>
      </c>
      <c r="J4906" s="20" t="s">
        <v>34935</v>
      </c>
      <c r="K4906" s="24">
        <v>43435</v>
      </c>
      <c r="L4906" s="19">
        <v>0</v>
      </c>
      <c r="M4906" s="28">
        <v>29.95</v>
      </c>
      <c r="N4906" s="24"/>
    </row>
    <row r="4907" spans="2:14" hidden="1" x14ac:dyDescent="0.25">
      <c r="B4907" s="20">
        <v>33304104</v>
      </c>
      <c r="C4907" s="20"/>
      <c r="D4907" s="20"/>
      <c r="E4907" s="17" t="s">
        <v>5423</v>
      </c>
      <c r="F4907" s="21" t="s">
        <v>4171</v>
      </c>
      <c r="G4907" s="21" t="s">
        <v>205</v>
      </c>
      <c r="H4907" s="21" t="s">
        <v>206</v>
      </c>
      <c r="I4907" s="20" t="s">
        <v>5424</v>
      </c>
      <c r="J4907" s="20" t="s">
        <v>34936</v>
      </c>
      <c r="K4907" s="24">
        <v>43435</v>
      </c>
      <c r="L4907" s="19">
        <v>0</v>
      </c>
      <c r="M4907" s="28">
        <v>29.95</v>
      </c>
      <c r="N4907" s="24"/>
    </row>
    <row r="4908" spans="2:14" hidden="1" x14ac:dyDescent="0.25">
      <c r="B4908" s="20">
        <v>33304107</v>
      </c>
      <c r="C4908" s="20"/>
      <c r="D4908" s="20"/>
      <c r="E4908" s="17" t="s">
        <v>5425</v>
      </c>
      <c r="F4908" s="21" t="s">
        <v>4171</v>
      </c>
      <c r="G4908" s="21" t="s">
        <v>205</v>
      </c>
      <c r="H4908" s="21" t="s">
        <v>206</v>
      </c>
      <c r="I4908" s="20" t="s">
        <v>5426</v>
      </c>
      <c r="J4908" s="20" t="s">
        <v>34937</v>
      </c>
      <c r="K4908" s="24">
        <v>43435</v>
      </c>
      <c r="L4908" s="19">
        <v>0</v>
      </c>
      <c r="M4908" s="28">
        <v>29.95</v>
      </c>
      <c r="N4908" s="24"/>
    </row>
    <row r="4909" spans="2:14" hidden="1" x14ac:dyDescent="0.25">
      <c r="B4909" s="20">
        <v>33304138</v>
      </c>
      <c r="C4909" s="20"/>
      <c r="D4909" s="20"/>
      <c r="E4909" s="17" t="s">
        <v>5267</v>
      </c>
      <c r="F4909" s="21" t="s">
        <v>4171</v>
      </c>
      <c r="G4909" s="21" t="s">
        <v>205</v>
      </c>
      <c r="H4909" s="21" t="s">
        <v>206</v>
      </c>
      <c r="I4909" s="20" t="s">
        <v>5268</v>
      </c>
      <c r="J4909" s="20" t="s">
        <v>34969</v>
      </c>
      <c r="K4909" s="24">
        <v>43435</v>
      </c>
      <c r="L4909" s="19">
        <v>0</v>
      </c>
      <c r="M4909" s="28">
        <v>24.95</v>
      </c>
      <c r="N4909" s="24"/>
    </row>
    <row r="4910" spans="2:14" hidden="1" x14ac:dyDescent="0.25">
      <c r="B4910" s="20">
        <v>33304136</v>
      </c>
      <c r="C4910" s="20"/>
      <c r="D4910" s="20"/>
      <c r="E4910" s="17" t="s">
        <v>5269</v>
      </c>
      <c r="F4910" s="21" t="s">
        <v>4171</v>
      </c>
      <c r="G4910" s="21" t="s">
        <v>205</v>
      </c>
      <c r="H4910" s="21" t="s">
        <v>206</v>
      </c>
      <c r="I4910" s="20" t="s">
        <v>5270</v>
      </c>
      <c r="J4910" s="20" t="s">
        <v>34970</v>
      </c>
      <c r="K4910" s="24">
        <v>43435</v>
      </c>
      <c r="L4910" s="19">
        <v>0</v>
      </c>
      <c r="M4910" s="28">
        <v>24.95</v>
      </c>
      <c r="N4910" s="24"/>
    </row>
    <row r="4911" spans="2:14" hidden="1" x14ac:dyDescent="0.25">
      <c r="B4911" s="20">
        <v>33304135</v>
      </c>
      <c r="C4911" s="20"/>
      <c r="D4911" s="20"/>
      <c r="E4911" s="17" t="s">
        <v>5271</v>
      </c>
      <c r="F4911" s="21" t="s">
        <v>4171</v>
      </c>
      <c r="G4911" s="21" t="s">
        <v>205</v>
      </c>
      <c r="H4911" s="21" t="s">
        <v>206</v>
      </c>
      <c r="I4911" s="20" t="s">
        <v>5272</v>
      </c>
      <c r="J4911" s="20" t="s">
        <v>34971</v>
      </c>
      <c r="K4911" s="24">
        <v>43435</v>
      </c>
      <c r="L4911" s="19">
        <v>0</v>
      </c>
      <c r="M4911" s="28">
        <v>24.95</v>
      </c>
      <c r="N4911" s="24"/>
    </row>
    <row r="4912" spans="2:14" hidden="1" x14ac:dyDescent="0.25">
      <c r="B4912" s="20">
        <v>33304134</v>
      </c>
      <c r="C4912" s="20"/>
      <c r="D4912" s="20"/>
      <c r="E4912" s="17" t="s">
        <v>5273</v>
      </c>
      <c r="F4912" s="21" t="s">
        <v>4171</v>
      </c>
      <c r="G4912" s="21" t="s">
        <v>205</v>
      </c>
      <c r="H4912" s="21" t="s">
        <v>206</v>
      </c>
      <c r="I4912" s="20" t="s">
        <v>5274</v>
      </c>
      <c r="J4912" s="20" t="s">
        <v>34972</v>
      </c>
      <c r="K4912" s="24">
        <v>43435</v>
      </c>
      <c r="L4912" s="19">
        <v>0</v>
      </c>
      <c r="M4912" s="28">
        <v>24.95</v>
      </c>
      <c r="N4912" s="24"/>
    </row>
    <row r="4913" spans="2:14" hidden="1" x14ac:dyDescent="0.25">
      <c r="B4913" s="20">
        <v>33304137</v>
      </c>
      <c r="C4913" s="20"/>
      <c r="D4913" s="20"/>
      <c r="E4913" s="17" t="s">
        <v>5275</v>
      </c>
      <c r="F4913" s="21" t="s">
        <v>4171</v>
      </c>
      <c r="G4913" s="21" t="s">
        <v>205</v>
      </c>
      <c r="H4913" s="21" t="s">
        <v>206</v>
      </c>
      <c r="I4913" s="20" t="s">
        <v>5276</v>
      </c>
      <c r="J4913" s="20" t="s">
        <v>34973</v>
      </c>
      <c r="K4913" s="24">
        <v>43435</v>
      </c>
      <c r="L4913" s="19">
        <v>0</v>
      </c>
      <c r="M4913" s="28">
        <v>24.95</v>
      </c>
      <c r="N4913" s="24"/>
    </row>
    <row r="4914" spans="2:14" hidden="1" x14ac:dyDescent="0.25">
      <c r="B4914" s="20">
        <v>33304128</v>
      </c>
      <c r="C4914" s="20"/>
      <c r="D4914" s="20"/>
      <c r="E4914" s="17" t="s">
        <v>5257</v>
      </c>
      <c r="F4914" s="21" t="s">
        <v>4171</v>
      </c>
      <c r="G4914" s="21" t="s">
        <v>205</v>
      </c>
      <c r="H4914" s="21" t="s">
        <v>206</v>
      </c>
      <c r="I4914" s="20" t="s">
        <v>5258</v>
      </c>
      <c r="J4914" s="20" t="s">
        <v>34974</v>
      </c>
      <c r="K4914" s="24">
        <v>43435</v>
      </c>
      <c r="L4914" s="19">
        <v>0</v>
      </c>
      <c r="M4914" s="28">
        <v>24.95</v>
      </c>
      <c r="N4914" s="24"/>
    </row>
    <row r="4915" spans="2:14" hidden="1" x14ac:dyDescent="0.25">
      <c r="B4915" s="20">
        <v>33304126</v>
      </c>
      <c r="C4915" s="20"/>
      <c r="D4915" s="20"/>
      <c r="E4915" s="17" t="s">
        <v>5259</v>
      </c>
      <c r="F4915" s="21" t="s">
        <v>4171</v>
      </c>
      <c r="G4915" s="21" t="s">
        <v>205</v>
      </c>
      <c r="H4915" s="21" t="s">
        <v>206</v>
      </c>
      <c r="I4915" s="20" t="s">
        <v>5260</v>
      </c>
      <c r="J4915" s="20" t="s">
        <v>34975</v>
      </c>
      <c r="K4915" s="24">
        <v>43435</v>
      </c>
      <c r="L4915" s="19">
        <v>0</v>
      </c>
      <c r="M4915" s="28">
        <v>24.95</v>
      </c>
      <c r="N4915" s="24"/>
    </row>
    <row r="4916" spans="2:14" ht="18" hidden="1" customHeight="1" x14ac:dyDescent="0.25">
      <c r="B4916" s="20">
        <v>33304125</v>
      </c>
      <c r="C4916" s="20"/>
      <c r="D4916" s="20"/>
      <c r="E4916" s="17" t="s">
        <v>5261</v>
      </c>
      <c r="F4916" s="21" t="s">
        <v>4171</v>
      </c>
      <c r="G4916" s="21" t="s">
        <v>205</v>
      </c>
      <c r="H4916" s="21" t="s">
        <v>206</v>
      </c>
      <c r="I4916" s="20" t="s">
        <v>5262</v>
      </c>
      <c r="J4916" s="20" t="s">
        <v>34976</v>
      </c>
      <c r="K4916" s="24">
        <v>43435</v>
      </c>
      <c r="L4916" s="19">
        <v>0</v>
      </c>
      <c r="M4916" s="28">
        <v>24.95</v>
      </c>
      <c r="N4916" s="24"/>
    </row>
    <row r="4917" spans="2:14" hidden="1" x14ac:dyDescent="0.25">
      <c r="B4917" s="20">
        <v>33304124</v>
      </c>
      <c r="C4917" s="20"/>
      <c r="D4917" s="20"/>
      <c r="E4917" s="17" t="s">
        <v>5263</v>
      </c>
      <c r="F4917" s="21" t="s">
        <v>4171</v>
      </c>
      <c r="G4917" s="21" t="s">
        <v>205</v>
      </c>
      <c r="H4917" s="21" t="s">
        <v>206</v>
      </c>
      <c r="I4917" s="20" t="s">
        <v>5264</v>
      </c>
      <c r="J4917" s="20" t="s">
        <v>34977</v>
      </c>
      <c r="K4917" s="24">
        <v>43435</v>
      </c>
      <c r="L4917" s="19">
        <v>0</v>
      </c>
      <c r="M4917" s="28">
        <v>24.95</v>
      </c>
      <c r="N4917" s="24"/>
    </row>
    <row r="4918" spans="2:14" hidden="1" x14ac:dyDescent="0.25">
      <c r="B4918" s="20">
        <v>33304127</v>
      </c>
      <c r="C4918" s="20"/>
      <c r="D4918" s="20"/>
      <c r="E4918" s="17" t="s">
        <v>5265</v>
      </c>
      <c r="F4918" s="21" t="s">
        <v>4171</v>
      </c>
      <c r="G4918" s="21" t="s">
        <v>205</v>
      </c>
      <c r="H4918" s="21" t="s">
        <v>206</v>
      </c>
      <c r="I4918" s="20" t="s">
        <v>5266</v>
      </c>
      <c r="J4918" s="20" t="s">
        <v>34978</v>
      </c>
      <c r="K4918" s="24">
        <v>43435</v>
      </c>
      <c r="L4918" s="19">
        <v>0</v>
      </c>
      <c r="M4918" s="28">
        <v>24.95</v>
      </c>
      <c r="N4918" s="24"/>
    </row>
    <row r="4919" spans="2:14" hidden="1" x14ac:dyDescent="0.25">
      <c r="B4919" s="20">
        <v>33304133</v>
      </c>
      <c r="C4919" s="20"/>
      <c r="D4919" s="20"/>
      <c r="E4919" s="17" t="s">
        <v>5247</v>
      </c>
      <c r="F4919" s="21" t="s">
        <v>4171</v>
      </c>
      <c r="G4919" s="21" t="s">
        <v>205</v>
      </c>
      <c r="H4919" s="21" t="s">
        <v>206</v>
      </c>
      <c r="I4919" s="20" t="s">
        <v>5248</v>
      </c>
      <c r="J4919" s="20" t="s">
        <v>34979</v>
      </c>
      <c r="K4919" s="24">
        <v>43435</v>
      </c>
      <c r="L4919" s="19">
        <v>0</v>
      </c>
      <c r="M4919" s="28">
        <v>24.95</v>
      </c>
      <c r="N4919" s="24"/>
    </row>
    <row r="4920" spans="2:14" hidden="1" x14ac:dyDescent="0.25">
      <c r="B4920" s="20">
        <v>33304131</v>
      </c>
      <c r="C4920" s="20"/>
      <c r="D4920" s="20"/>
      <c r="E4920" s="17" t="s">
        <v>5249</v>
      </c>
      <c r="F4920" s="21" t="s">
        <v>4171</v>
      </c>
      <c r="G4920" s="21" t="s">
        <v>205</v>
      </c>
      <c r="H4920" s="21" t="s">
        <v>206</v>
      </c>
      <c r="I4920" s="20" t="s">
        <v>5250</v>
      </c>
      <c r="J4920" s="20" t="s">
        <v>34980</v>
      </c>
      <c r="K4920" s="24">
        <v>43435</v>
      </c>
      <c r="L4920" s="19">
        <v>0</v>
      </c>
      <c r="M4920" s="28">
        <v>24.95</v>
      </c>
      <c r="N4920" s="24"/>
    </row>
    <row r="4921" spans="2:14" hidden="1" x14ac:dyDescent="0.25">
      <c r="B4921" s="20">
        <v>33304130</v>
      </c>
      <c r="C4921" s="20"/>
      <c r="D4921" s="20"/>
      <c r="E4921" s="17" t="s">
        <v>5251</v>
      </c>
      <c r="F4921" s="21" t="s">
        <v>4171</v>
      </c>
      <c r="G4921" s="21" t="s">
        <v>205</v>
      </c>
      <c r="H4921" s="21" t="s">
        <v>206</v>
      </c>
      <c r="I4921" s="20" t="s">
        <v>5252</v>
      </c>
      <c r="J4921" s="20" t="s">
        <v>34981</v>
      </c>
      <c r="K4921" s="24">
        <v>43435</v>
      </c>
      <c r="L4921" s="19">
        <v>0</v>
      </c>
      <c r="M4921" s="28">
        <v>24.95</v>
      </c>
      <c r="N4921" s="24"/>
    </row>
    <row r="4922" spans="2:14" hidden="1" x14ac:dyDescent="0.25">
      <c r="B4922" s="20">
        <v>33304129</v>
      </c>
      <c r="C4922" s="20"/>
      <c r="D4922" s="20"/>
      <c r="E4922" s="17" t="s">
        <v>5253</v>
      </c>
      <c r="F4922" s="21" t="s">
        <v>4171</v>
      </c>
      <c r="G4922" s="21" t="s">
        <v>205</v>
      </c>
      <c r="H4922" s="21" t="s">
        <v>206</v>
      </c>
      <c r="I4922" s="20" t="s">
        <v>5254</v>
      </c>
      <c r="J4922" s="20" t="s">
        <v>34982</v>
      </c>
      <c r="K4922" s="24">
        <v>43435</v>
      </c>
      <c r="L4922" s="19">
        <v>0</v>
      </c>
      <c r="M4922" s="28">
        <v>24.95</v>
      </c>
      <c r="N4922" s="24"/>
    </row>
    <row r="4923" spans="2:14" hidden="1" x14ac:dyDescent="0.25">
      <c r="B4923" s="20">
        <v>33304132</v>
      </c>
      <c r="C4923" s="20"/>
      <c r="D4923" s="20"/>
      <c r="E4923" s="17" t="s">
        <v>5255</v>
      </c>
      <c r="F4923" s="21" t="s">
        <v>4171</v>
      </c>
      <c r="G4923" s="21" t="s">
        <v>205</v>
      </c>
      <c r="H4923" s="21" t="s">
        <v>206</v>
      </c>
      <c r="I4923" s="20" t="s">
        <v>5256</v>
      </c>
      <c r="J4923" s="20" t="s">
        <v>34983</v>
      </c>
      <c r="K4923" s="24">
        <v>43435</v>
      </c>
      <c r="L4923" s="19">
        <v>0</v>
      </c>
      <c r="M4923" s="28">
        <v>24.95</v>
      </c>
      <c r="N4923" s="24"/>
    </row>
    <row r="4924" spans="2:14" hidden="1" x14ac:dyDescent="0.25">
      <c r="B4924" s="20">
        <v>33304143</v>
      </c>
      <c r="C4924" s="20"/>
      <c r="D4924" s="20"/>
      <c r="E4924" s="17" t="s">
        <v>5297</v>
      </c>
      <c r="F4924" s="21" t="s">
        <v>4171</v>
      </c>
      <c r="G4924" s="21" t="s">
        <v>205</v>
      </c>
      <c r="H4924" s="21" t="s">
        <v>206</v>
      </c>
      <c r="I4924" s="20" t="s">
        <v>5298</v>
      </c>
      <c r="J4924" s="20" t="s">
        <v>34984</v>
      </c>
      <c r="K4924" s="24">
        <v>43435</v>
      </c>
      <c r="L4924" s="19">
        <v>0</v>
      </c>
      <c r="M4924" s="28">
        <v>24.95</v>
      </c>
      <c r="N4924" s="24"/>
    </row>
    <row r="4925" spans="2:14" hidden="1" x14ac:dyDescent="0.25">
      <c r="B4925" s="20">
        <v>33304141</v>
      </c>
      <c r="C4925" s="20"/>
      <c r="D4925" s="20"/>
      <c r="E4925" s="17" t="s">
        <v>5299</v>
      </c>
      <c r="F4925" s="21" t="s">
        <v>4171</v>
      </c>
      <c r="G4925" s="21" t="s">
        <v>205</v>
      </c>
      <c r="H4925" s="21" t="s">
        <v>206</v>
      </c>
      <c r="I4925" s="20" t="s">
        <v>5300</v>
      </c>
      <c r="J4925" s="20" t="s">
        <v>34985</v>
      </c>
      <c r="K4925" s="24">
        <v>43435</v>
      </c>
      <c r="L4925" s="19">
        <v>0</v>
      </c>
      <c r="M4925" s="28">
        <v>24.95</v>
      </c>
      <c r="N4925" s="24"/>
    </row>
    <row r="4926" spans="2:14" hidden="1" x14ac:dyDescent="0.25">
      <c r="B4926" s="20">
        <v>33304140</v>
      </c>
      <c r="C4926" s="20"/>
      <c r="D4926" s="20"/>
      <c r="E4926" s="17" t="s">
        <v>5301</v>
      </c>
      <c r="F4926" s="21" t="s">
        <v>4171</v>
      </c>
      <c r="G4926" s="21" t="s">
        <v>205</v>
      </c>
      <c r="H4926" s="21" t="s">
        <v>206</v>
      </c>
      <c r="I4926" s="20" t="s">
        <v>5302</v>
      </c>
      <c r="J4926" s="20" t="s">
        <v>34986</v>
      </c>
      <c r="K4926" s="24">
        <v>43435</v>
      </c>
      <c r="L4926" s="19">
        <v>0</v>
      </c>
      <c r="M4926" s="28">
        <v>24.95</v>
      </c>
      <c r="N4926" s="24"/>
    </row>
    <row r="4927" spans="2:14" hidden="1" x14ac:dyDescent="0.25">
      <c r="B4927" s="20">
        <v>33304139</v>
      </c>
      <c r="C4927" s="20"/>
      <c r="D4927" s="20"/>
      <c r="E4927" s="17" t="s">
        <v>5303</v>
      </c>
      <c r="F4927" s="21" t="s">
        <v>4171</v>
      </c>
      <c r="G4927" s="21" t="s">
        <v>205</v>
      </c>
      <c r="H4927" s="21" t="s">
        <v>206</v>
      </c>
      <c r="I4927" s="20" t="s">
        <v>5304</v>
      </c>
      <c r="J4927" s="20" t="s">
        <v>34987</v>
      </c>
      <c r="K4927" s="24">
        <v>43435</v>
      </c>
      <c r="L4927" s="19">
        <v>0</v>
      </c>
      <c r="M4927" s="28">
        <v>24.95</v>
      </c>
      <c r="N4927" s="24"/>
    </row>
    <row r="4928" spans="2:14" hidden="1" x14ac:dyDescent="0.25">
      <c r="B4928" s="20">
        <v>33304142</v>
      </c>
      <c r="C4928" s="20"/>
      <c r="D4928" s="20"/>
      <c r="E4928" s="17" t="s">
        <v>5305</v>
      </c>
      <c r="F4928" s="21" t="s">
        <v>4171</v>
      </c>
      <c r="G4928" s="21" t="s">
        <v>205</v>
      </c>
      <c r="H4928" s="21" t="s">
        <v>206</v>
      </c>
      <c r="I4928" s="20" t="s">
        <v>5306</v>
      </c>
      <c r="J4928" s="20" t="s">
        <v>34988</v>
      </c>
      <c r="K4928" s="24">
        <v>43435</v>
      </c>
      <c r="L4928" s="19">
        <v>0</v>
      </c>
      <c r="M4928" s="28">
        <v>24.95</v>
      </c>
      <c r="N4928" s="24"/>
    </row>
    <row r="4929" spans="2:14" hidden="1" x14ac:dyDescent="0.25">
      <c r="B4929" s="20">
        <v>33304148</v>
      </c>
      <c r="C4929" s="20"/>
      <c r="D4929" s="20"/>
      <c r="E4929" s="17" t="s">
        <v>5277</v>
      </c>
      <c r="F4929" s="21" t="s">
        <v>4171</v>
      </c>
      <c r="G4929" s="21" t="s">
        <v>205</v>
      </c>
      <c r="H4929" s="21" t="s">
        <v>206</v>
      </c>
      <c r="I4929" s="20" t="s">
        <v>5278</v>
      </c>
      <c r="J4929" s="20" t="s">
        <v>34989</v>
      </c>
      <c r="K4929" s="24">
        <v>43435</v>
      </c>
      <c r="L4929" s="19">
        <v>0</v>
      </c>
      <c r="M4929" s="28">
        <v>24.95</v>
      </c>
      <c r="N4929" s="24"/>
    </row>
    <row r="4930" spans="2:14" hidden="1" x14ac:dyDescent="0.25">
      <c r="B4930" s="20">
        <v>33304146</v>
      </c>
      <c r="C4930" s="20"/>
      <c r="D4930" s="20"/>
      <c r="E4930" s="17" t="s">
        <v>5279</v>
      </c>
      <c r="F4930" s="21" t="s">
        <v>4171</v>
      </c>
      <c r="G4930" s="21" t="s">
        <v>205</v>
      </c>
      <c r="H4930" s="21" t="s">
        <v>206</v>
      </c>
      <c r="I4930" s="20" t="s">
        <v>5280</v>
      </c>
      <c r="J4930" s="20" t="s">
        <v>34990</v>
      </c>
      <c r="K4930" s="24">
        <v>43435</v>
      </c>
      <c r="L4930" s="19">
        <v>0</v>
      </c>
      <c r="M4930" s="28">
        <v>24.95</v>
      </c>
      <c r="N4930" s="24"/>
    </row>
    <row r="4931" spans="2:14" hidden="1" x14ac:dyDescent="0.25">
      <c r="B4931" s="20">
        <v>33304145</v>
      </c>
      <c r="C4931" s="20"/>
      <c r="D4931" s="20"/>
      <c r="E4931" s="17" t="s">
        <v>5281</v>
      </c>
      <c r="F4931" s="21" t="s">
        <v>4171</v>
      </c>
      <c r="G4931" s="21" t="s">
        <v>205</v>
      </c>
      <c r="H4931" s="21" t="s">
        <v>206</v>
      </c>
      <c r="I4931" s="20" t="s">
        <v>5282</v>
      </c>
      <c r="J4931" s="20" t="s">
        <v>34991</v>
      </c>
      <c r="K4931" s="24">
        <v>43435</v>
      </c>
      <c r="L4931" s="19">
        <v>0</v>
      </c>
      <c r="M4931" s="28">
        <v>24.95</v>
      </c>
      <c r="N4931" s="24"/>
    </row>
    <row r="4932" spans="2:14" hidden="1" x14ac:dyDescent="0.25">
      <c r="B4932" s="20">
        <v>33304144</v>
      </c>
      <c r="C4932" s="20"/>
      <c r="D4932" s="20"/>
      <c r="E4932" s="17" t="s">
        <v>5283</v>
      </c>
      <c r="F4932" s="21" t="s">
        <v>4171</v>
      </c>
      <c r="G4932" s="21" t="s">
        <v>205</v>
      </c>
      <c r="H4932" s="21" t="s">
        <v>206</v>
      </c>
      <c r="I4932" s="20" t="s">
        <v>5284</v>
      </c>
      <c r="J4932" s="20" t="s">
        <v>34992</v>
      </c>
      <c r="K4932" s="24">
        <v>43435</v>
      </c>
      <c r="L4932" s="19">
        <v>0</v>
      </c>
      <c r="M4932" s="28">
        <v>24.95</v>
      </c>
      <c r="N4932" s="24"/>
    </row>
    <row r="4933" spans="2:14" hidden="1" x14ac:dyDescent="0.25">
      <c r="B4933" s="20">
        <v>33304147</v>
      </c>
      <c r="C4933" s="20"/>
      <c r="D4933" s="20"/>
      <c r="E4933" s="17" t="s">
        <v>5285</v>
      </c>
      <c r="F4933" s="21" t="s">
        <v>4171</v>
      </c>
      <c r="G4933" s="21" t="s">
        <v>205</v>
      </c>
      <c r="H4933" s="21" t="s">
        <v>206</v>
      </c>
      <c r="I4933" s="20" t="s">
        <v>5286</v>
      </c>
      <c r="J4933" s="20" t="s">
        <v>34993</v>
      </c>
      <c r="K4933" s="24">
        <v>43435</v>
      </c>
      <c r="L4933" s="19">
        <v>0</v>
      </c>
      <c r="M4933" s="28">
        <v>24.95</v>
      </c>
      <c r="N4933" s="24"/>
    </row>
    <row r="4934" spans="2:14" hidden="1" x14ac:dyDescent="0.25">
      <c r="B4934" s="20">
        <v>33304153</v>
      </c>
      <c r="C4934" s="20"/>
      <c r="D4934" s="20"/>
      <c r="E4934" s="17" t="s">
        <v>5287</v>
      </c>
      <c r="F4934" s="21" t="s">
        <v>4171</v>
      </c>
      <c r="G4934" s="21" t="s">
        <v>205</v>
      </c>
      <c r="H4934" s="21" t="s">
        <v>206</v>
      </c>
      <c r="I4934" s="20" t="s">
        <v>5288</v>
      </c>
      <c r="J4934" s="20" t="s">
        <v>34994</v>
      </c>
      <c r="K4934" s="24">
        <v>43435</v>
      </c>
      <c r="L4934" s="19">
        <v>0</v>
      </c>
      <c r="M4934" s="28">
        <v>24.95</v>
      </c>
      <c r="N4934" s="24"/>
    </row>
    <row r="4935" spans="2:14" hidden="1" x14ac:dyDescent="0.25">
      <c r="B4935" s="20">
        <v>33304151</v>
      </c>
      <c r="C4935" s="20"/>
      <c r="D4935" s="20"/>
      <c r="E4935" s="17" t="s">
        <v>5289</v>
      </c>
      <c r="F4935" s="21" t="s">
        <v>4171</v>
      </c>
      <c r="G4935" s="21" t="s">
        <v>205</v>
      </c>
      <c r="H4935" s="21" t="s">
        <v>206</v>
      </c>
      <c r="I4935" s="20" t="s">
        <v>5290</v>
      </c>
      <c r="J4935" s="20" t="s">
        <v>34995</v>
      </c>
      <c r="K4935" s="24">
        <v>43435</v>
      </c>
      <c r="L4935" s="19">
        <v>0</v>
      </c>
      <c r="M4935" s="28">
        <v>24.95</v>
      </c>
      <c r="N4935" s="24"/>
    </row>
    <row r="4936" spans="2:14" hidden="1" x14ac:dyDescent="0.25">
      <c r="B4936" s="20">
        <v>33304150</v>
      </c>
      <c r="C4936" s="20"/>
      <c r="D4936" s="20"/>
      <c r="E4936" s="17" t="s">
        <v>5291</v>
      </c>
      <c r="F4936" s="21" t="s">
        <v>4171</v>
      </c>
      <c r="G4936" s="21" t="s">
        <v>205</v>
      </c>
      <c r="H4936" s="21" t="s">
        <v>206</v>
      </c>
      <c r="I4936" s="20" t="s">
        <v>5292</v>
      </c>
      <c r="J4936" s="20" t="s">
        <v>34996</v>
      </c>
      <c r="K4936" s="24">
        <v>43435</v>
      </c>
      <c r="L4936" s="19">
        <v>0</v>
      </c>
      <c r="M4936" s="28">
        <v>24.95</v>
      </c>
      <c r="N4936" s="24"/>
    </row>
    <row r="4937" spans="2:14" hidden="1" x14ac:dyDescent="0.25">
      <c r="B4937" s="20">
        <v>33304149</v>
      </c>
      <c r="C4937" s="20"/>
      <c r="D4937" s="20"/>
      <c r="E4937" s="17" t="s">
        <v>5293</v>
      </c>
      <c r="F4937" s="21" t="s">
        <v>4171</v>
      </c>
      <c r="G4937" s="21" t="s">
        <v>205</v>
      </c>
      <c r="H4937" s="21" t="s">
        <v>206</v>
      </c>
      <c r="I4937" s="20" t="s">
        <v>5294</v>
      </c>
      <c r="J4937" s="20" t="s">
        <v>34997</v>
      </c>
      <c r="K4937" s="24">
        <v>43435</v>
      </c>
      <c r="L4937" s="19">
        <v>0</v>
      </c>
      <c r="M4937" s="28">
        <v>24.95</v>
      </c>
      <c r="N4937" s="24"/>
    </row>
    <row r="4938" spans="2:14" hidden="1" x14ac:dyDescent="0.25">
      <c r="B4938" s="20">
        <v>33304152</v>
      </c>
      <c r="C4938" s="20"/>
      <c r="D4938" s="20"/>
      <c r="E4938" s="17" t="s">
        <v>5295</v>
      </c>
      <c r="F4938" s="21" t="s">
        <v>4171</v>
      </c>
      <c r="G4938" s="21" t="s">
        <v>205</v>
      </c>
      <c r="H4938" s="21" t="s">
        <v>206</v>
      </c>
      <c r="I4938" s="20" t="s">
        <v>5296</v>
      </c>
      <c r="J4938" s="20" t="s">
        <v>34998</v>
      </c>
      <c r="K4938" s="24">
        <v>43435</v>
      </c>
      <c r="L4938" s="19">
        <v>0</v>
      </c>
      <c r="M4938" s="28">
        <v>24.95</v>
      </c>
      <c r="N4938" s="24"/>
    </row>
    <row r="4939" spans="2:14" hidden="1" x14ac:dyDescent="0.25">
      <c r="B4939" s="20">
        <v>33304158</v>
      </c>
      <c r="C4939" s="20"/>
      <c r="D4939" s="20"/>
      <c r="E4939" s="17" t="s">
        <v>5357</v>
      </c>
      <c r="F4939" s="21" t="s">
        <v>4171</v>
      </c>
      <c r="G4939" s="21" t="s">
        <v>205</v>
      </c>
      <c r="H4939" s="21" t="s">
        <v>206</v>
      </c>
      <c r="I4939" s="20" t="s">
        <v>5358</v>
      </c>
      <c r="J4939" s="20" t="s">
        <v>34999</v>
      </c>
      <c r="K4939" s="24">
        <v>43435</v>
      </c>
      <c r="L4939" s="19">
        <v>0</v>
      </c>
      <c r="M4939" s="28">
        <v>49.95</v>
      </c>
      <c r="N4939" s="24"/>
    </row>
    <row r="4940" spans="2:14" hidden="1" x14ac:dyDescent="0.25">
      <c r="B4940" s="20">
        <v>33304156</v>
      </c>
      <c r="C4940" s="20"/>
      <c r="D4940" s="20"/>
      <c r="E4940" s="17" t="s">
        <v>5359</v>
      </c>
      <c r="F4940" s="21" t="s">
        <v>4171</v>
      </c>
      <c r="G4940" s="21" t="s">
        <v>205</v>
      </c>
      <c r="H4940" s="21" t="s">
        <v>206</v>
      </c>
      <c r="I4940" s="20" t="s">
        <v>5360</v>
      </c>
      <c r="J4940" s="20" t="s">
        <v>35000</v>
      </c>
      <c r="K4940" s="24">
        <v>43435</v>
      </c>
      <c r="L4940" s="19">
        <v>0</v>
      </c>
      <c r="M4940" s="28">
        <v>49.95</v>
      </c>
      <c r="N4940" s="24"/>
    </row>
    <row r="4941" spans="2:14" hidden="1" x14ac:dyDescent="0.25">
      <c r="B4941" s="20">
        <v>33304155</v>
      </c>
      <c r="C4941" s="20"/>
      <c r="D4941" s="20"/>
      <c r="E4941" s="17" t="s">
        <v>5361</v>
      </c>
      <c r="F4941" s="21" t="s">
        <v>4171</v>
      </c>
      <c r="G4941" s="21" t="s">
        <v>205</v>
      </c>
      <c r="H4941" s="21" t="s">
        <v>206</v>
      </c>
      <c r="I4941" s="20" t="s">
        <v>5362</v>
      </c>
      <c r="J4941" s="20" t="s">
        <v>35001</v>
      </c>
      <c r="K4941" s="24">
        <v>43435</v>
      </c>
      <c r="L4941" s="19">
        <v>0</v>
      </c>
      <c r="M4941" s="28">
        <v>49.95</v>
      </c>
      <c r="N4941" s="24"/>
    </row>
    <row r="4942" spans="2:14" hidden="1" x14ac:dyDescent="0.25">
      <c r="B4942" s="20">
        <v>33304154</v>
      </c>
      <c r="C4942" s="20"/>
      <c r="D4942" s="20"/>
      <c r="E4942" s="17" t="s">
        <v>5363</v>
      </c>
      <c r="F4942" s="21" t="s">
        <v>4171</v>
      </c>
      <c r="G4942" s="21" t="s">
        <v>205</v>
      </c>
      <c r="H4942" s="21" t="s">
        <v>206</v>
      </c>
      <c r="I4942" s="20" t="s">
        <v>5364</v>
      </c>
      <c r="J4942" s="20" t="s">
        <v>35002</v>
      </c>
      <c r="K4942" s="24">
        <v>43435</v>
      </c>
      <c r="L4942" s="19">
        <v>0</v>
      </c>
      <c r="M4942" s="28">
        <v>49.95</v>
      </c>
      <c r="N4942" s="24"/>
    </row>
    <row r="4943" spans="2:14" hidden="1" x14ac:dyDescent="0.25">
      <c r="B4943" s="20">
        <v>33304157</v>
      </c>
      <c r="C4943" s="20"/>
      <c r="D4943" s="20"/>
      <c r="E4943" s="17" t="s">
        <v>5365</v>
      </c>
      <c r="F4943" s="21" t="s">
        <v>4171</v>
      </c>
      <c r="G4943" s="21" t="s">
        <v>205</v>
      </c>
      <c r="H4943" s="21" t="s">
        <v>206</v>
      </c>
      <c r="I4943" s="20" t="s">
        <v>5366</v>
      </c>
      <c r="J4943" s="20" t="s">
        <v>35003</v>
      </c>
      <c r="K4943" s="24">
        <v>43435</v>
      </c>
      <c r="L4943" s="19">
        <v>0</v>
      </c>
      <c r="M4943" s="28">
        <v>49.95</v>
      </c>
      <c r="N4943" s="24"/>
    </row>
    <row r="4944" spans="2:14" hidden="1" x14ac:dyDescent="0.25">
      <c r="B4944" s="20">
        <v>33304168</v>
      </c>
      <c r="C4944" s="20"/>
      <c r="D4944" s="20"/>
      <c r="E4944" s="17" t="s">
        <v>5377</v>
      </c>
      <c r="F4944" s="21" t="s">
        <v>4171</v>
      </c>
      <c r="G4944" s="21" t="s">
        <v>205</v>
      </c>
      <c r="H4944" s="21" t="s">
        <v>206</v>
      </c>
      <c r="I4944" s="20" t="s">
        <v>5378</v>
      </c>
      <c r="J4944" s="20" t="s">
        <v>35004</v>
      </c>
      <c r="K4944" s="24">
        <v>43435</v>
      </c>
      <c r="L4944" s="19">
        <v>0</v>
      </c>
      <c r="M4944" s="28">
        <v>49.95</v>
      </c>
      <c r="N4944" s="24"/>
    </row>
    <row r="4945" spans="2:14" hidden="1" x14ac:dyDescent="0.25">
      <c r="B4945" s="20">
        <v>33304166</v>
      </c>
      <c r="C4945" s="20"/>
      <c r="D4945" s="20"/>
      <c r="E4945" s="17" t="s">
        <v>5379</v>
      </c>
      <c r="F4945" s="21" t="s">
        <v>4171</v>
      </c>
      <c r="G4945" s="21" t="s">
        <v>205</v>
      </c>
      <c r="H4945" s="21" t="s">
        <v>206</v>
      </c>
      <c r="I4945" s="20" t="s">
        <v>5380</v>
      </c>
      <c r="J4945" s="20" t="s">
        <v>35005</v>
      </c>
      <c r="K4945" s="24">
        <v>43435</v>
      </c>
      <c r="L4945" s="19">
        <v>0</v>
      </c>
      <c r="M4945" s="28">
        <v>49.95</v>
      </c>
      <c r="N4945" s="24"/>
    </row>
    <row r="4946" spans="2:14" hidden="1" x14ac:dyDescent="0.25">
      <c r="B4946" s="20">
        <v>33304165</v>
      </c>
      <c r="C4946" s="20"/>
      <c r="D4946" s="20"/>
      <c r="E4946" s="17" t="s">
        <v>5381</v>
      </c>
      <c r="F4946" s="21" t="s">
        <v>4171</v>
      </c>
      <c r="G4946" s="21" t="s">
        <v>205</v>
      </c>
      <c r="H4946" s="21" t="s">
        <v>206</v>
      </c>
      <c r="I4946" s="20" t="s">
        <v>5382</v>
      </c>
      <c r="J4946" s="20" t="s">
        <v>35006</v>
      </c>
      <c r="K4946" s="24">
        <v>43435</v>
      </c>
      <c r="L4946" s="19">
        <v>0</v>
      </c>
      <c r="M4946" s="28">
        <v>49.95</v>
      </c>
      <c r="N4946" s="24"/>
    </row>
    <row r="4947" spans="2:14" hidden="1" x14ac:dyDescent="0.25">
      <c r="B4947" s="20">
        <v>33304164</v>
      </c>
      <c r="C4947" s="20"/>
      <c r="D4947" s="20"/>
      <c r="E4947" s="17" t="s">
        <v>5383</v>
      </c>
      <c r="F4947" s="21" t="s">
        <v>4171</v>
      </c>
      <c r="G4947" s="21" t="s">
        <v>205</v>
      </c>
      <c r="H4947" s="21" t="s">
        <v>206</v>
      </c>
      <c r="I4947" s="20" t="s">
        <v>5384</v>
      </c>
      <c r="J4947" s="20" t="s">
        <v>35007</v>
      </c>
      <c r="K4947" s="24">
        <v>43435</v>
      </c>
      <c r="L4947" s="19">
        <v>0</v>
      </c>
      <c r="M4947" s="28">
        <v>49.95</v>
      </c>
      <c r="N4947" s="24"/>
    </row>
    <row r="4948" spans="2:14" hidden="1" x14ac:dyDescent="0.25">
      <c r="B4948" s="20">
        <v>33304167</v>
      </c>
      <c r="C4948" s="20"/>
      <c r="D4948" s="20"/>
      <c r="E4948" s="17" t="s">
        <v>5385</v>
      </c>
      <c r="F4948" s="21" t="s">
        <v>4171</v>
      </c>
      <c r="G4948" s="21" t="s">
        <v>205</v>
      </c>
      <c r="H4948" s="21" t="s">
        <v>206</v>
      </c>
      <c r="I4948" s="20" t="s">
        <v>5386</v>
      </c>
      <c r="J4948" s="20" t="s">
        <v>35008</v>
      </c>
      <c r="K4948" s="24">
        <v>43435</v>
      </c>
      <c r="L4948" s="19">
        <v>0</v>
      </c>
      <c r="M4948" s="28">
        <v>49.95</v>
      </c>
      <c r="N4948" s="24"/>
    </row>
    <row r="4949" spans="2:14" hidden="1" x14ac:dyDescent="0.25">
      <c r="B4949" s="20">
        <v>33304173</v>
      </c>
      <c r="C4949" s="20"/>
      <c r="D4949" s="20"/>
      <c r="E4949" s="17" t="s">
        <v>5367</v>
      </c>
      <c r="F4949" s="21" t="s">
        <v>4171</v>
      </c>
      <c r="G4949" s="21" t="s">
        <v>205</v>
      </c>
      <c r="H4949" s="21" t="s">
        <v>206</v>
      </c>
      <c r="I4949" s="20" t="s">
        <v>5368</v>
      </c>
      <c r="J4949" s="20" t="s">
        <v>35009</v>
      </c>
      <c r="K4949" s="24">
        <v>43435</v>
      </c>
      <c r="L4949" s="19">
        <v>0</v>
      </c>
      <c r="M4949" s="28">
        <v>49.95</v>
      </c>
      <c r="N4949" s="24"/>
    </row>
    <row r="4950" spans="2:14" hidden="1" x14ac:dyDescent="0.25">
      <c r="B4950" s="20">
        <v>33304171</v>
      </c>
      <c r="C4950" s="20"/>
      <c r="D4950" s="20"/>
      <c r="E4950" s="17" t="s">
        <v>5369</v>
      </c>
      <c r="F4950" s="21" t="s">
        <v>4171</v>
      </c>
      <c r="G4950" s="21" t="s">
        <v>205</v>
      </c>
      <c r="H4950" s="21" t="s">
        <v>206</v>
      </c>
      <c r="I4950" s="20" t="s">
        <v>5370</v>
      </c>
      <c r="J4950" s="20" t="s">
        <v>35010</v>
      </c>
      <c r="K4950" s="24">
        <v>43435</v>
      </c>
      <c r="L4950" s="19">
        <v>0</v>
      </c>
      <c r="M4950" s="28">
        <v>49.95</v>
      </c>
      <c r="N4950" s="24"/>
    </row>
    <row r="4951" spans="2:14" hidden="1" x14ac:dyDescent="0.25">
      <c r="B4951" s="20">
        <v>33304170</v>
      </c>
      <c r="C4951" s="20"/>
      <c r="D4951" s="20"/>
      <c r="E4951" s="17" t="s">
        <v>5371</v>
      </c>
      <c r="F4951" s="21" t="s">
        <v>4171</v>
      </c>
      <c r="G4951" s="21" t="s">
        <v>205</v>
      </c>
      <c r="H4951" s="21" t="s">
        <v>206</v>
      </c>
      <c r="I4951" s="20" t="s">
        <v>5372</v>
      </c>
      <c r="J4951" s="20" t="s">
        <v>35011</v>
      </c>
      <c r="K4951" s="24">
        <v>43435</v>
      </c>
      <c r="L4951" s="19">
        <v>0</v>
      </c>
      <c r="M4951" s="28">
        <v>49.95</v>
      </c>
      <c r="N4951" s="24"/>
    </row>
    <row r="4952" spans="2:14" hidden="1" x14ac:dyDescent="0.25">
      <c r="B4952" s="20">
        <v>33304169</v>
      </c>
      <c r="C4952" s="20"/>
      <c r="D4952" s="20"/>
      <c r="E4952" s="17" t="s">
        <v>5373</v>
      </c>
      <c r="F4952" s="21" t="s">
        <v>4171</v>
      </c>
      <c r="G4952" s="21" t="s">
        <v>205</v>
      </c>
      <c r="H4952" s="21" t="s">
        <v>206</v>
      </c>
      <c r="I4952" s="20" t="s">
        <v>5374</v>
      </c>
      <c r="J4952" s="20" t="s">
        <v>35012</v>
      </c>
      <c r="K4952" s="24">
        <v>43435</v>
      </c>
      <c r="L4952" s="19">
        <v>0</v>
      </c>
      <c r="M4952" s="28">
        <v>49.95</v>
      </c>
      <c r="N4952" s="24"/>
    </row>
    <row r="4953" spans="2:14" hidden="1" x14ac:dyDescent="0.25">
      <c r="B4953" s="20">
        <v>33304172</v>
      </c>
      <c r="C4953" s="20"/>
      <c r="D4953" s="20"/>
      <c r="E4953" s="17" t="s">
        <v>5375</v>
      </c>
      <c r="F4953" s="21" t="s">
        <v>4171</v>
      </c>
      <c r="G4953" s="21" t="s">
        <v>205</v>
      </c>
      <c r="H4953" s="21" t="s">
        <v>206</v>
      </c>
      <c r="I4953" s="20" t="s">
        <v>5376</v>
      </c>
      <c r="J4953" s="20" t="s">
        <v>35013</v>
      </c>
      <c r="K4953" s="24">
        <v>43435</v>
      </c>
      <c r="L4953" s="19">
        <v>0</v>
      </c>
      <c r="M4953" s="28">
        <v>49.95</v>
      </c>
      <c r="N4953" s="24"/>
    </row>
    <row r="4954" spans="2:14" hidden="1" x14ac:dyDescent="0.25">
      <c r="B4954" s="20">
        <v>33304163</v>
      </c>
      <c r="C4954" s="20"/>
      <c r="D4954" s="20"/>
      <c r="E4954" s="17" t="s">
        <v>5387</v>
      </c>
      <c r="F4954" s="21" t="s">
        <v>4171</v>
      </c>
      <c r="G4954" s="21" t="s">
        <v>205</v>
      </c>
      <c r="H4954" s="21" t="s">
        <v>206</v>
      </c>
      <c r="I4954" s="20" t="s">
        <v>5388</v>
      </c>
      <c r="J4954" s="20" t="s">
        <v>35014</v>
      </c>
      <c r="K4954" s="24">
        <v>43435</v>
      </c>
      <c r="L4954" s="19">
        <v>0</v>
      </c>
      <c r="M4954" s="28">
        <v>49.95</v>
      </c>
      <c r="N4954" s="24"/>
    </row>
    <row r="4955" spans="2:14" hidden="1" x14ac:dyDescent="0.25">
      <c r="B4955" s="20">
        <v>33304161</v>
      </c>
      <c r="C4955" s="20"/>
      <c r="D4955" s="20"/>
      <c r="E4955" s="17" t="s">
        <v>5389</v>
      </c>
      <c r="F4955" s="21" t="s">
        <v>4171</v>
      </c>
      <c r="G4955" s="21" t="s">
        <v>205</v>
      </c>
      <c r="H4955" s="21" t="s">
        <v>206</v>
      </c>
      <c r="I4955" s="20" t="s">
        <v>5390</v>
      </c>
      <c r="J4955" s="20" t="s">
        <v>35015</v>
      </c>
      <c r="K4955" s="24">
        <v>43435</v>
      </c>
      <c r="L4955" s="19">
        <v>0</v>
      </c>
      <c r="M4955" s="28">
        <v>49.95</v>
      </c>
      <c r="N4955" s="24"/>
    </row>
    <row r="4956" spans="2:14" hidden="1" x14ac:dyDescent="0.25">
      <c r="B4956" s="20">
        <v>33304160</v>
      </c>
      <c r="C4956" s="20"/>
      <c r="D4956" s="20"/>
      <c r="E4956" s="17" t="s">
        <v>5391</v>
      </c>
      <c r="F4956" s="21" t="s">
        <v>4171</v>
      </c>
      <c r="G4956" s="21" t="s">
        <v>205</v>
      </c>
      <c r="H4956" s="21" t="s">
        <v>206</v>
      </c>
      <c r="I4956" s="20" t="s">
        <v>5392</v>
      </c>
      <c r="J4956" s="20" t="s">
        <v>35016</v>
      </c>
      <c r="K4956" s="24">
        <v>43435</v>
      </c>
      <c r="L4956" s="19">
        <v>0</v>
      </c>
      <c r="M4956" s="28">
        <v>49.95</v>
      </c>
      <c r="N4956" s="24"/>
    </row>
    <row r="4957" spans="2:14" hidden="1" x14ac:dyDescent="0.25">
      <c r="B4957" s="20">
        <v>33304159</v>
      </c>
      <c r="C4957" s="20"/>
      <c r="D4957" s="20"/>
      <c r="E4957" s="17" t="s">
        <v>5393</v>
      </c>
      <c r="F4957" s="21" t="s">
        <v>4171</v>
      </c>
      <c r="G4957" s="21" t="s">
        <v>205</v>
      </c>
      <c r="H4957" s="21" t="s">
        <v>206</v>
      </c>
      <c r="I4957" s="20" t="s">
        <v>5394</v>
      </c>
      <c r="J4957" s="20" t="s">
        <v>35017</v>
      </c>
      <c r="K4957" s="24">
        <v>43435</v>
      </c>
      <c r="L4957" s="19">
        <v>0</v>
      </c>
      <c r="M4957" s="28">
        <v>49.95</v>
      </c>
      <c r="N4957" s="24"/>
    </row>
    <row r="4958" spans="2:14" hidden="1" x14ac:dyDescent="0.25">
      <c r="B4958" s="20">
        <v>33304162</v>
      </c>
      <c r="C4958" s="20"/>
      <c r="D4958" s="20"/>
      <c r="E4958" s="17" t="s">
        <v>5395</v>
      </c>
      <c r="F4958" s="21" t="s">
        <v>4171</v>
      </c>
      <c r="G4958" s="21" t="s">
        <v>205</v>
      </c>
      <c r="H4958" s="21" t="s">
        <v>206</v>
      </c>
      <c r="I4958" s="20" t="s">
        <v>5396</v>
      </c>
      <c r="J4958" s="20" t="s">
        <v>35018</v>
      </c>
      <c r="K4958" s="24">
        <v>43435</v>
      </c>
      <c r="L4958" s="19">
        <v>0</v>
      </c>
      <c r="M4958" s="28">
        <v>49.95</v>
      </c>
      <c r="N4958" s="24"/>
    </row>
    <row r="4959" spans="2:14" hidden="1" x14ac:dyDescent="0.25">
      <c r="B4959" s="20">
        <v>33303698</v>
      </c>
      <c r="C4959" s="20"/>
      <c r="D4959" s="20"/>
      <c r="E4959" s="17" t="s">
        <v>5028</v>
      </c>
      <c r="F4959" s="21" t="s">
        <v>4171</v>
      </c>
      <c r="G4959" s="21" t="s">
        <v>205</v>
      </c>
      <c r="H4959" s="21" t="s">
        <v>206</v>
      </c>
      <c r="I4959" s="20" t="s">
        <v>5029</v>
      </c>
      <c r="J4959" s="20" t="s">
        <v>35033</v>
      </c>
      <c r="K4959" s="24">
        <v>42975</v>
      </c>
      <c r="L4959" s="19">
        <v>0</v>
      </c>
      <c r="M4959" s="28">
        <v>59.95</v>
      </c>
      <c r="N4959" s="24"/>
    </row>
    <row r="4960" spans="2:14" hidden="1" x14ac:dyDescent="0.25">
      <c r="B4960" s="20">
        <v>33303699</v>
      </c>
      <c r="C4960" s="20"/>
      <c r="D4960" s="20"/>
      <c r="E4960" s="17" t="s">
        <v>5030</v>
      </c>
      <c r="F4960" s="21" t="s">
        <v>4171</v>
      </c>
      <c r="G4960" s="21" t="s">
        <v>205</v>
      </c>
      <c r="H4960" s="21" t="s">
        <v>206</v>
      </c>
      <c r="I4960" s="20" t="s">
        <v>5031</v>
      </c>
      <c r="J4960" s="20" t="s">
        <v>35034</v>
      </c>
      <c r="K4960" s="24">
        <v>42975</v>
      </c>
      <c r="L4960" s="19">
        <v>0</v>
      </c>
      <c r="M4960" s="28">
        <v>59.95</v>
      </c>
      <c r="N4960" s="24"/>
    </row>
    <row r="4961" spans="2:14" hidden="1" x14ac:dyDescent="0.25">
      <c r="B4961" s="20">
        <v>33303696</v>
      </c>
      <c r="C4961" s="20"/>
      <c r="D4961" s="20"/>
      <c r="E4961" s="17" t="s">
        <v>5032</v>
      </c>
      <c r="F4961" s="21" t="s">
        <v>4171</v>
      </c>
      <c r="G4961" s="21" t="s">
        <v>205</v>
      </c>
      <c r="H4961" s="21" t="s">
        <v>206</v>
      </c>
      <c r="I4961" s="20" t="s">
        <v>5033</v>
      </c>
      <c r="J4961" s="20" t="s">
        <v>35035</v>
      </c>
      <c r="K4961" s="24">
        <v>42975</v>
      </c>
      <c r="L4961" s="19">
        <v>0</v>
      </c>
      <c r="M4961" s="28">
        <v>59.95</v>
      </c>
      <c r="N4961" s="24"/>
    </row>
    <row r="4962" spans="2:14" hidden="1" x14ac:dyDescent="0.25">
      <c r="B4962" s="20">
        <v>33303695</v>
      </c>
      <c r="C4962" s="20"/>
      <c r="D4962" s="20"/>
      <c r="E4962" s="17" t="s">
        <v>5034</v>
      </c>
      <c r="F4962" s="21" t="s">
        <v>4171</v>
      </c>
      <c r="G4962" s="21" t="s">
        <v>205</v>
      </c>
      <c r="H4962" s="21" t="s">
        <v>206</v>
      </c>
      <c r="I4962" s="20" t="s">
        <v>5035</v>
      </c>
      <c r="J4962" s="20" t="s">
        <v>35036</v>
      </c>
      <c r="K4962" s="24">
        <v>42975</v>
      </c>
      <c r="L4962" s="19">
        <v>0</v>
      </c>
      <c r="M4962" s="28">
        <v>59.95</v>
      </c>
      <c r="N4962" s="24"/>
    </row>
    <row r="4963" spans="2:14" hidden="1" x14ac:dyDescent="0.25">
      <c r="B4963" s="20">
        <v>33303694</v>
      </c>
      <c r="C4963" s="20"/>
      <c r="D4963" s="20"/>
      <c r="E4963" s="17" t="s">
        <v>5036</v>
      </c>
      <c r="F4963" s="21" t="s">
        <v>4171</v>
      </c>
      <c r="G4963" s="21" t="s">
        <v>205</v>
      </c>
      <c r="H4963" s="21" t="s">
        <v>206</v>
      </c>
      <c r="I4963" s="20" t="s">
        <v>5037</v>
      </c>
      <c r="J4963" s="20" t="s">
        <v>35037</v>
      </c>
      <c r="K4963" s="24">
        <v>42975</v>
      </c>
      <c r="L4963" s="19">
        <v>0</v>
      </c>
      <c r="M4963" s="28">
        <v>59.95</v>
      </c>
      <c r="N4963" s="24"/>
    </row>
    <row r="4964" spans="2:14" hidden="1" x14ac:dyDescent="0.25">
      <c r="B4964" s="20">
        <v>33303697</v>
      </c>
      <c r="C4964" s="20"/>
      <c r="D4964" s="20"/>
      <c r="E4964" s="17" t="s">
        <v>5038</v>
      </c>
      <c r="F4964" s="21" t="s">
        <v>4171</v>
      </c>
      <c r="G4964" s="21" t="s">
        <v>205</v>
      </c>
      <c r="H4964" s="21" t="s">
        <v>206</v>
      </c>
      <c r="I4964" s="20" t="s">
        <v>5039</v>
      </c>
      <c r="J4964" s="20" t="s">
        <v>35038</v>
      </c>
      <c r="K4964" s="24">
        <v>42975</v>
      </c>
      <c r="L4964" s="19">
        <v>0</v>
      </c>
      <c r="M4964" s="28">
        <v>59.95</v>
      </c>
      <c r="N4964" s="24"/>
    </row>
    <row r="4965" spans="2:14" hidden="1" x14ac:dyDescent="0.25">
      <c r="B4965" s="20">
        <v>33303704</v>
      </c>
      <c r="C4965" s="20"/>
      <c r="D4965" s="20"/>
      <c r="E4965" s="17" t="s">
        <v>5016</v>
      </c>
      <c r="F4965" s="21" t="s">
        <v>4171</v>
      </c>
      <c r="G4965" s="21" t="s">
        <v>205</v>
      </c>
      <c r="H4965" s="21" t="s">
        <v>206</v>
      </c>
      <c r="I4965" s="20" t="s">
        <v>5017</v>
      </c>
      <c r="J4965" s="20" t="s">
        <v>35039</v>
      </c>
      <c r="K4965" s="24">
        <v>42975</v>
      </c>
      <c r="L4965" s="19">
        <v>0</v>
      </c>
      <c r="M4965" s="28">
        <v>59.95</v>
      </c>
      <c r="N4965" s="24"/>
    </row>
    <row r="4966" spans="2:14" hidden="1" x14ac:dyDescent="0.25">
      <c r="B4966" s="20">
        <v>33303705</v>
      </c>
      <c r="C4966" s="20"/>
      <c r="D4966" s="20"/>
      <c r="E4966" s="17" t="s">
        <v>5018</v>
      </c>
      <c r="F4966" s="21" t="s">
        <v>4171</v>
      </c>
      <c r="G4966" s="21" t="s">
        <v>205</v>
      </c>
      <c r="H4966" s="21" t="s">
        <v>206</v>
      </c>
      <c r="I4966" s="20" t="s">
        <v>5019</v>
      </c>
      <c r="J4966" s="20" t="s">
        <v>35040</v>
      </c>
      <c r="K4966" s="24">
        <v>42975</v>
      </c>
      <c r="L4966" s="19">
        <v>0</v>
      </c>
      <c r="M4966" s="28">
        <v>59.95</v>
      </c>
      <c r="N4966" s="24"/>
    </row>
    <row r="4967" spans="2:14" hidden="1" x14ac:dyDescent="0.25">
      <c r="B4967" s="20">
        <v>33303702</v>
      </c>
      <c r="C4967" s="20"/>
      <c r="D4967" s="20"/>
      <c r="E4967" s="17" t="s">
        <v>5020</v>
      </c>
      <c r="F4967" s="21" t="s">
        <v>4171</v>
      </c>
      <c r="G4967" s="21" t="s">
        <v>205</v>
      </c>
      <c r="H4967" s="21" t="s">
        <v>206</v>
      </c>
      <c r="I4967" s="20" t="s">
        <v>5021</v>
      </c>
      <c r="J4967" s="20" t="s">
        <v>35041</v>
      </c>
      <c r="K4967" s="24">
        <v>42975</v>
      </c>
      <c r="L4967" s="19">
        <v>0</v>
      </c>
      <c r="M4967" s="28">
        <v>59.95</v>
      </c>
      <c r="N4967" s="24"/>
    </row>
    <row r="4968" spans="2:14" hidden="1" x14ac:dyDescent="0.25">
      <c r="B4968" s="20">
        <v>33303701</v>
      </c>
      <c r="C4968" s="20"/>
      <c r="D4968" s="20"/>
      <c r="E4968" s="17" t="s">
        <v>5022</v>
      </c>
      <c r="F4968" s="21" t="s">
        <v>4171</v>
      </c>
      <c r="G4968" s="21" t="s">
        <v>205</v>
      </c>
      <c r="H4968" s="21" t="s">
        <v>206</v>
      </c>
      <c r="I4968" s="20" t="s">
        <v>5023</v>
      </c>
      <c r="J4968" s="20" t="s">
        <v>35042</v>
      </c>
      <c r="K4968" s="24">
        <v>42975</v>
      </c>
      <c r="L4968" s="19">
        <v>0</v>
      </c>
      <c r="M4968" s="28">
        <v>59.95</v>
      </c>
      <c r="N4968" s="24"/>
    </row>
    <row r="4969" spans="2:14" hidden="1" x14ac:dyDescent="0.25">
      <c r="B4969" s="20">
        <v>33303700</v>
      </c>
      <c r="C4969" s="20"/>
      <c r="D4969" s="20"/>
      <c r="E4969" s="17" t="s">
        <v>5024</v>
      </c>
      <c r="F4969" s="21" t="s">
        <v>4171</v>
      </c>
      <c r="G4969" s="21" t="s">
        <v>205</v>
      </c>
      <c r="H4969" s="21" t="s">
        <v>206</v>
      </c>
      <c r="I4969" s="20" t="s">
        <v>5025</v>
      </c>
      <c r="J4969" s="20" t="s">
        <v>35043</v>
      </c>
      <c r="K4969" s="24">
        <v>42975</v>
      </c>
      <c r="L4969" s="19">
        <v>0</v>
      </c>
      <c r="M4969" s="28">
        <v>59.95</v>
      </c>
      <c r="N4969" s="24"/>
    </row>
    <row r="4970" spans="2:14" hidden="1" x14ac:dyDescent="0.25">
      <c r="B4970" s="20">
        <v>33303703</v>
      </c>
      <c r="C4970" s="20"/>
      <c r="D4970" s="20"/>
      <c r="E4970" s="17" t="s">
        <v>5026</v>
      </c>
      <c r="F4970" s="21" t="s">
        <v>4171</v>
      </c>
      <c r="G4970" s="21" t="s">
        <v>205</v>
      </c>
      <c r="H4970" s="21" t="s">
        <v>206</v>
      </c>
      <c r="I4970" s="20" t="s">
        <v>5027</v>
      </c>
      <c r="J4970" s="20" t="s">
        <v>35044</v>
      </c>
      <c r="K4970" s="24">
        <v>42975</v>
      </c>
      <c r="L4970" s="19">
        <v>0</v>
      </c>
      <c r="M4970" s="28">
        <v>59.95</v>
      </c>
      <c r="N4970" s="24"/>
    </row>
    <row r="4971" spans="2:14" hidden="1" x14ac:dyDescent="0.25">
      <c r="B4971" s="20">
        <v>33303693</v>
      </c>
      <c r="C4971" s="20"/>
      <c r="D4971" s="20"/>
      <c r="E4971" s="17" t="s">
        <v>5061</v>
      </c>
      <c r="F4971" s="21" t="s">
        <v>4171</v>
      </c>
      <c r="G4971" s="21" t="s">
        <v>205</v>
      </c>
      <c r="H4971" s="21" t="s">
        <v>206</v>
      </c>
      <c r="I4971" s="20" t="s">
        <v>5062</v>
      </c>
      <c r="J4971" s="20" t="s">
        <v>35045</v>
      </c>
      <c r="K4971" s="24">
        <v>43435</v>
      </c>
      <c r="L4971" s="19">
        <v>0</v>
      </c>
      <c r="M4971" s="28">
        <v>49.95</v>
      </c>
      <c r="N4971" s="24"/>
    </row>
    <row r="4972" spans="2:14" hidden="1" x14ac:dyDescent="0.25">
      <c r="B4972" s="20">
        <v>33303691</v>
      </c>
      <c r="C4972" s="20"/>
      <c r="D4972" s="20"/>
      <c r="E4972" s="17" t="s">
        <v>5063</v>
      </c>
      <c r="F4972" s="21" t="s">
        <v>4171</v>
      </c>
      <c r="G4972" s="21" t="s">
        <v>205</v>
      </c>
      <c r="H4972" s="21" t="s">
        <v>206</v>
      </c>
      <c r="I4972" s="20" t="s">
        <v>5064</v>
      </c>
      <c r="J4972" s="20" t="s">
        <v>35046</v>
      </c>
      <c r="K4972" s="24">
        <v>43435</v>
      </c>
      <c r="L4972" s="19">
        <v>0</v>
      </c>
      <c r="M4972" s="28">
        <v>49.95</v>
      </c>
      <c r="N4972" s="24"/>
    </row>
    <row r="4973" spans="2:14" hidden="1" x14ac:dyDescent="0.25">
      <c r="B4973" s="20">
        <v>33303690</v>
      </c>
      <c r="C4973" s="20"/>
      <c r="D4973" s="20"/>
      <c r="E4973" s="17" t="s">
        <v>5065</v>
      </c>
      <c r="F4973" s="21" t="s">
        <v>4171</v>
      </c>
      <c r="G4973" s="21" t="s">
        <v>205</v>
      </c>
      <c r="H4973" s="21" t="s">
        <v>206</v>
      </c>
      <c r="I4973" s="20" t="s">
        <v>5066</v>
      </c>
      <c r="J4973" s="20" t="s">
        <v>35047</v>
      </c>
      <c r="K4973" s="24">
        <v>43435</v>
      </c>
      <c r="L4973" s="19">
        <v>0</v>
      </c>
      <c r="M4973" s="28">
        <v>49.95</v>
      </c>
      <c r="N4973" s="24"/>
    </row>
    <row r="4974" spans="2:14" hidden="1" x14ac:dyDescent="0.25">
      <c r="B4974" s="20">
        <v>33303689</v>
      </c>
      <c r="C4974" s="20"/>
      <c r="D4974" s="20"/>
      <c r="E4974" s="17" t="s">
        <v>5067</v>
      </c>
      <c r="F4974" s="21" t="s">
        <v>4171</v>
      </c>
      <c r="G4974" s="21" t="s">
        <v>205</v>
      </c>
      <c r="H4974" s="21" t="s">
        <v>206</v>
      </c>
      <c r="I4974" s="20" t="s">
        <v>5068</v>
      </c>
      <c r="J4974" s="20" t="s">
        <v>35048</v>
      </c>
      <c r="K4974" s="24">
        <v>43435</v>
      </c>
      <c r="L4974" s="19">
        <v>0</v>
      </c>
      <c r="M4974" s="28">
        <v>49.95</v>
      </c>
      <c r="N4974" s="24"/>
    </row>
    <row r="4975" spans="2:14" hidden="1" x14ac:dyDescent="0.25">
      <c r="B4975" s="20">
        <v>33303692</v>
      </c>
      <c r="C4975" s="20"/>
      <c r="D4975" s="20"/>
      <c r="E4975" s="17" t="s">
        <v>5069</v>
      </c>
      <c r="F4975" s="21" t="s">
        <v>4171</v>
      </c>
      <c r="G4975" s="21" t="s">
        <v>205</v>
      </c>
      <c r="H4975" s="21" t="s">
        <v>206</v>
      </c>
      <c r="I4975" s="20" t="s">
        <v>5070</v>
      </c>
      <c r="J4975" s="20" t="s">
        <v>35049</v>
      </c>
      <c r="K4975" s="24">
        <v>43435</v>
      </c>
      <c r="L4975" s="19">
        <v>0</v>
      </c>
      <c r="M4975" s="28">
        <v>49.95</v>
      </c>
      <c r="N4975" s="24"/>
    </row>
    <row r="4976" spans="2:14" hidden="1" x14ac:dyDescent="0.25">
      <c r="B4976" s="20">
        <v>33321353</v>
      </c>
      <c r="C4976" s="20"/>
      <c r="D4976" s="20" t="s">
        <v>6042</v>
      </c>
      <c r="E4976" s="17" t="s">
        <v>6043</v>
      </c>
      <c r="F4976" s="21" t="s">
        <v>75</v>
      </c>
      <c r="G4976" s="21" t="s">
        <v>205</v>
      </c>
      <c r="H4976" s="21" t="s">
        <v>206</v>
      </c>
      <c r="I4976" s="20" t="s">
        <v>6044</v>
      </c>
      <c r="J4976" s="20" t="s">
        <v>35055</v>
      </c>
      <c r="K4976" s="24">
        <v>43405</v>
      </c>
      <c r="L4976" s="19">
        <v>0</v>
      </c>
      <c r="M4976" s="28">
        <v>24.95</v>
      </c>
      <c r="N4976" s="24">
        <v>42947</v>
      </c>
    </row>
    <row r="4977" spans="2:14" hidden="1" x14ac:dyDescent="0.25">
      <c r="B4977" s="20">
        <v>33321357</v>
      </c>
      <c r="C4977" s="20"/>
      <c r="D4977" s="20" t="s">
        <v>6060</v>
      </c>
      <c r="E4977" s="17" t="s">
        <v>6061</v>
      </c>
      <c r="F4977" s="21" t="s">
        <v>75</v>
      </c>
      <c r="G4977" s="21" t="s">
        <v>205</v>
      </c>
      <c r="H4977" s="21" t="s">
        <v>206</v>
      </c>
      <c r="I4977" s="20" t="s">
        <v>6062</v>
      </c>
      <c r="J4977" s="20" t="s">
        <v>35056</v>
      </c>
      <c r="K4977" s="24">
        <v>43405</v>
      </c>
      <c r="L4977" s="19">
        <v>0</v>
      </c>
      <c r="M4977" s="28">
        <v>24.95</v>
      </c>
      <c r="N4977" s="24">
        <v>42947</v>
      </c>
    </row>
    <row r="4978" spans="2:14" hidden="1" x14ac:dyDescent="0.25">
      <c r="B4978" s="20">
        <v>33321356</v>
      </c>
      <c r="C4978" s="20"/>
      <c r="D4978" s="20" t="s">
        <v>6063</v>
      </c>
      <c r="E4978" s="17" t="s">
        <v>6064</v>
      </c>
      <c r="F4978" s="21" t="s">
        <v>75</v>
      </c>
      <c r="G4978" s="21" t="s">
        <v>205</v>
      </c>
      <c r="H4978" s="21" t="s">
        <v>206</v>
      </c>
      <c r="I4978" s="20" t="s">
        <v>6065</v>
      </c>
      <c r="J4978" s="20" t="s">
        <v>35057</v>
      </c>
      <c r="K4978" s="24">
        <v>43405</v>
      </c>
      <c r="L4978" s="19">
        <v>0</v>
      </c>
      <c r="M4978" s="28">
        <v>24.95</v>
      </c>
      <c r="N4978" s="24">
        <v>42947</v>
      </c>
    </row>
    <row r="4979" spans="2:14" hidden="1" x14ac:dyDescent="0.25">
      <c r="B4979" s="20">
        <v>33321355</v>
      </c>
      <c r="C4979" s="20"/>
      <c r="D4979" s="20" t="s">
        <v>6066</v>
      </c>
      <c r="E4979" s="17" t="s">
        <v>6067</v>
      </c>
      <c r="F4979" s="21" t="s">
        <v>75</v>
      </c>
      <c r="G4979" s="21" t="s">
        <v>205</v>
      </c>
      <c r="H4979" s="21" t="s">
        <v>206</v>
      </c>
      <c r="I4979" s="20" t="s">
        <v>6068</v>
      </c>
      <c r="J4979" s="20" t="s">
        <v>35058</v>
      </c>
      <c r="K4979" s="24">
        <v>43405</v>
      </c>
      <c r="L4979" s="19">
        <v>0</v>
      </c>
      <c r="M4979" s="28">
        <v>24.95</v>
      </c>
      <c r="N4979" s="24">
        <v>42947</v>
      </c>
    </row>
    <row r="4980" spans="2:14" hidden="1" x14ac:dyDescent="0.25">
      <c r="B4980" s="20">
        <v>33321354</v>
      </c>
      <c r="C4980" s="20"/>
      <c r="D4980" s="20" t="s">
        <v>6069</v>
      </c>
      <c r="E4980" s="17" t="s">
        <v>6070</v>
      </c>
      <c r="F4980" s="21" t="s">
        <v>75</v>
      </c>
      <c r="G4980" s="21" t="s">
        <v>205</v>
      </c>
      <c r="H4980" s="21" t="s">
        <v>206</v>
      </c>
      <c r="I4980" s="20" t="s">
        <v>6071</v>
      </c>
      <c r="J4980" s="20" t="s">
        <v>35059</v>
      </c>
      <c r="K4980" s="24">
        <v>43405</v>
      </c>
      <c r="L4980" s="19">
        <v>0</v>
      </c>
      <c r="M4980" s="28">
        <v>24.95</v>
      </c>
      <c r="N4980" s="24">
        <v>42947</v>
      </c>
    </row>
    <row r="4981" spans="2:14" hidden="1" x14ac:dyDescent="0.25">
      <c r="B4981" s="20">
        <v>33321292</v>
      </c>
      <c r="C4981" s="20"/>
      <c r="D4981" s="20" t="s">
        <v>6048</v>
      </c>
      <c r="E4981" s="17" t="s">
        <v>6049</v>
      </c>
      <c r="F4981" s="21" t="s">
        <v>75</v>
      </c>
      <c r="G4981" s="21" t="s">
        <v>205</v>
      </c>
      <c r="H4981" s="21" t="s">
        <v>206</v>
      </c>
      <c r="I4981" s="20" t="s">
        <v>6050</v>
      </c>
      <c r="J4981" s="20" t="s">
        <v>35060</v>
      </c>
      <c r="K4981" s="24">
        <v>43405</v>
      </c>
      <c r="L4981" s="19">
        <v>0</v>
      </c>
      <c r="M4981" s="28">
        <v>24.95</v>
      </c>
      <c r="N4981" s="24">
        <v>42947</v>
      </c>
    </row>
    <row r="4982" spans="2:14" hidden="1" x14ac:dyDescent="0.25">
      <c r="B4982" s="20">
        <v>33321296</v>
      </c>
      <c r="C4982" s="20"/>
      <c r="D4982" s="20" t="s">
        <v>6080</v>
      </c>
      <c r="E4982" s="17" t="s">
        <v>6081</v>
      </c>
      <c r="F4982" s="21" t="s">
        <v>75</v>
      </c>
      <c r="G4982" s="21" t="s">
        <v>205</v>
      </c>
      <c r="H4982" s="21" t="s">
        <v>206</v>
      </c>
      <c r="I4982" s="20" t="s">
        <v>6082</v>
      </c>
      <c r="J4982" s="20" t="s">
        <v>35061</v>
      </c>
      <c r="K4982" s="24">
        <v>43405</v>
      </c>
      <c r="L4982" s="19">
        <v>0</v>
      </c>
      <c r="M4982" s="28">
        <v>24.95</v>
      </c>
      <c r="N4982" s="24">
        <v>42947</v>
      </c>
    </row>
    <row r="4983" spans="2:14" hidden="1" x14ac:dyDescent="0.25">
      <c r="B4983" s="20">
        <v>33321295</v>
      </c>
      <c r="C4983" s="20"/>
      <c r="D4983" s="20" t="s">
        <v>6083</v>
      </c>
      <c r="E4983" s="17" t="s">
        <v>6084</v>
      </c>
      <c r="F4983" s="21" t="s">
        <v>75</v>
      </c>
      <c r="G4983" s="21" t="s">
        <v>205</v>
      </c>
      <c r="H4983" s="21" t="s">
        <v>206</v>
      </c>
      <c r="I4983" s="20" t="s">
        <v>6085</v>
      </c>
      <c r="J4983" s="20" t="s">
        <v>35062</v>
      </c>
      <c r="K4983" s="24">
        <v>43405</v>
      </c>
      <c r="L4983" s="19">
        <v>0</v>
      </c>
      <c r="M4983" s="28">
        <v>24.95</v>
      </c>
      <c r="N4983" s="24">
        <v>42947</v>
      </c>
    </row>
    <row r="4984" spans="2:14" hidden="1" x14ac:dyDescent="0.25">
      <c r="B4984" s="20">
        <v>33321294</v>
      </c>
      <c r="C4984" s="20"/>
      <c r="D4984" s="20" t="s">
        <v>6086</v>
      </c>
      <c r="E4984" s="17" t="s">
        <v>6087</v>
      </c>
      <c r="F4984" s="21" t="s">
        <v>75</v>
      </c>
      <c r="G4984" s="21" t="s">
        <v>205</v>
      </c>
      <c r="H4984" s="21" t="s">
        <v>206</v>
      </c>
      <c r="I4984" s="20" t="s">
        <v>6088</v>
      </c>
      <c r="J4984" s="20" t="s">
        <v>35063</v>
      </c>
      <c r="K4984" s="24">
        <v>43405</v>
      </c>
      <c r="L4984" s="19">
        <v>0</v>
      </c>
      <c r="M4984" s="28">
        <v>24.95</v>
      </c>
      <c r="N4984" s="24">
        <v>42947</v>
      </c>
    </row>
    <row r="4985" spans="2:14" hidden="1" x14ac:dyDescent="0.25">
      <c r="B4985" s="20">
        <v>33321293</v>
      </c>
      <c r="C4985" s="20"/>
      <c r="D4985" s="20" t="s">
        <v>6089</v>
      </c>
      <c r="E4985" s="17" t="s">
        <v>6090</v>
      </c>
      <c r="F4985" s="21" t="s">
        <v>75</v>
      </c>
      <c r="G4985" s="21" t="s">
        <v>205</v>
      </c>
      <c r="H4985" s="21" t="s">
        <v>206</v>
      </c>
      <c r="I4985" s="20" t="s">
        <v>6091</v>
      </c>
      <c r="J4985" s="20" t="s">
        <v>35064</v>
      </c>
      <c r="K4985" s="24">
        <v>43405</v>
      </c>
      <c r="L4985" s="19">
        <v>0</v>
      </c>
      <c r="M4985" s="28">
        <v>24.95</v>
      </c>
      <c r="N4985" s="24">
        <v>42947</v>
      </c>
    </row>
    <row r="4986" spans="2:14" hidden="1" x14ac:dyDescent="0.25">
      <c r="B4986" s="20">
        <v>33321297</v>
      </c>
      <c r="C4986" s="20"/>
      <c r="D4986" s="20" t="s">
        <v>6045</v>
      </c>
      <c r="E4986" s="17" t="s">
        <v>6046</v>
      </c>
      <c r="F4986" s="21" t="s">
        <v>75</v>
      </c>
      <c r="G4986" s="21" t="s">
        <v>205</v>
      </c>
      <c r="H4986" s="21" t="s">
        <v>206</v>
      </c>
      <c r="I4986" s="20" t="s">
        <v>6047</v>
      </c>
      <c r="J4986" s="20" t="s">
        <v>35065</v>
      </c>
      <c r="K4986" s="24">
        <v>43405</v>
      </c>
      <c r="L4986" s="19">
        <v>0</v>
      </c>
      <c r="M4986" s="28">
        <v>24.95</v>
      </c>
      <c r="N4986" s="24">
        <v>42947</v>
      </c>
    </row>
    <row r="4987" spans="2:14" hidden="1" x14ac:dyDescent="0.25">
      <c r="B4987" s="20">
        <v>33321301</v>
      </c>
      <c r="C4987" s="20"/>
      <c r="D4987" s="20" t="s">
        <v>6072</v>
      </c>
      <c r="E4987" s="17" t="s">
        <v>6073</v>
      </c>
      <c r="F4987" s="21" t="s">
        <v>75</v>
      </c>
      <c r="G4987" s="21" t="s">
        <v>205</v>
      </c>
      <c r="H4987" s="21" t="s">
        <v>206</v>
      </c>
      <c r="I4987" s="20" t="s">
        <v>21179</v>
      </c>
      <c r="J4987" s="20" t="s">
        <v>35066</v>
      </c>
      <c r="K4987" s="24">
        <v>43405</v>
      </c>
      <c r="L4987" s="19">
        <v>0</v>
      </c>
      <c r="M4987" s="28">
        <v>24.95</v>
      </c>
      <c r="N4987" s="24">
        <v>42947</v>
      </c>
    </row>
    <row r="4988" spans="2:14" hidden="1" x14ac:dyDescent="0.25">
      <c r="B4988" s="20">
        <v>33321300</v>
      </c>
      <c r="C4988" s="20"/>
      <c r="D4988" s="20" t="s">
        <v>6074</v>
      </c>
      <c r="E4988" s="17" t="s">
        <v>6075</v>
      </c>
      <c r="F4988" s="21" t="s">
        <v>75</v>
      </c>
      <c r="G4988" s="21" t="s">
        <v>205</v>
      </c>
      <c r="H4988" s="21" t="s">
        <v>206</v>
      </c>
      <c r="I4988" s="20" t="s">
        <v>21180</v>
      </c>
      <c r="J4988" s="20" t="s">
        <v>35067</v>
      </c>
      <c r="K4988" s="24">
        <v>43405</v>
      </c>
      <c r="L4988" s="19">
        <v>0</v>
      </c>
      <c r="M4988" s="28">
        <v>24.95</v>
      </c>
      <c r="N4988" s="24">
        <v>42947</v>
      </c>
    </row>
    <row r="4989" spans="2:14" hidden="1" x14ac:dyDescent="0.25">
      <c r="B4989" s="20">
        <v>33321299</v>
      </c>
      <c r="C4989" s="20"/>
      <c r="D4989" s="20" t="s">
        <v>6076</v>
      </c>
      <c r="E4989" s="17" t="s">
        <v>6077</v>
      </c>
      <c r="F4989" s="21" t="s">
        <v>75</v>
      </c>
      <c r="G4989" s="21" t="s">
        <v>205</v>
      </c>
      <c r="H4989" s="21" t="s">
        <v>206</v>
      </c>
      <c r="I4989" s="20" t="s">
        <v>21181</v>
      </c>
      <c r="J4989" s="20" t="s">
        <v>35068</v>
      </c>
      <c r="K4989" s="24">
        <v>43405</v>
      </c>
      <c r="L4989" s="19">
        <v>0</v>
      </c>
      <c r="M4989" s="28">
        <v>24.95</v>
      </c>
      <c r="N4989" s="24">
        <v>42947</v>
      </c>
    </row>
    <row r="4990" spans="2:14" hidden="1" x14ac:dyDescent="0.25">
      <c r="B4990" s="20">
        <v>33321298</v>
      </c>
      <c r="C4990" s="20"/>
      <c r="D4990" s="20" t="s">
        <v>6078</v>
      </c>
      <c r="E4990" s="17" t="s">
        <v>6079</v>
      </c>
      <c r="F4990" s="21" t="s">
        <v>75</v>
      </c>
      <c r="G4990" s="21" t="s">
        <v>205</v>
      </c>
      <c r="H4990" s="21" t="s">
        <v>206</v>
      </c>
      <c r="I4990" s="20" t="s">
        <v>21182</v>
      </c>
      <c r="J4990" s="20" t="s">
        <v>35069</v>
      </c>
      <c r="K4990" s="24">
        <v>43405</v>
      </c>
      <c r="L4990" s="19">
        <v>0</v>
      </c>
      <c r="M4990" s="28">
        <v>24.95</v>
      </c>
      <c r="N4990" s="24">
        <v>42947</v>
      </c>
    </row>
    <row r="4991" spans="2:14" hidden="1" x14ac:dyDescent="0.25">
      <c r="B4991" s="20">
        <v>33321302</v>
      </c>
      <c r="C4991" s="20"/>
      <c r="D4991" s="20" t="s">
        <v>6112</v>
      </c>
      <c r="E4991" s="17" t="s">
        <v>6113</v>
      </c>
      <c r="F4991" s="21" t="s">
        <v>75</v>
      </c>
      <c r="G4991" s="21" t="s">
        <v>205</v>
      </c>
      <c r="H4991" s="21" t="s">
        <v>206</v>
      </c>
      <c r="I4991" s="20" t="s">
        <v>21187</v>
      </c>
      <c r="J4991" s="20" t="s">
        <v>35070</v>
      </c>
      <c r="K4991" s="24">
        <v>43405</v>
      </c>
      <c r="L4991" s="19">
        <v>0</v>
      </c>
      <c r="M4991" s="28">
        <v>24.95</v>
      </c>
      <c r="N4991" s="24">
        <v>42947</v>
      </c>
    </row>
    <row r="4992" spans="2:14" hidden="1" x14ac:dyDescent="0.25">
      <c r="B4992" s="20">
        <v>33321306</v>
      </c>
      <c r="C4992" s="20"/>
      <c r="D4992" s="20" t="s">
        <v>6114</v>
      </c>
      <c r="E4992" s="17" t="s">
        <v>6115</v>
      </c>
      <c r="F4992" s="21" t="s">
        <v>75</v>
      </c>
      <c r="G4992" s="21" t="s">
        <v>205</v>
      </c>
      <c r="H4992" s="21" t="s">
        <v>206</v>
      </c>
      <c r="I4992" s="20" t="s">
        <v>6116</v>
      </c>
      <c r="J4992" s="20" t="s">
        <v>35071</v>
      </c>
      <c r="K4992" s="24">
        <v>43405</v>
      </c>
      <c r="L4992" s="19">
        <v>0</v>
      </c>
      <c r="M4992" s="28">
        <v>24.95</v>
      </c>
      <c r="N4992" s="24">
        <v>42947</v>
      </c>
    </row>
    <row r="4993" spans="2:14" hidden="1" x14ac:dyDescent="0.25">
      <c r="B4993" s="20">
        <v>33321305</v>
      </c>
      <c r="C4993" s="20"/>
      <c r="D4993" s="20" t="s">
        <v>6117</v>
      </c>
      <c r="E4993" s="17" t="s">
        <v>6118</v>
      </c>
      <c r="F4993" s="21" t="s">
        <v>75</v>
      </c>
      <c r="G4993" s="21" t="s">
        <v>205</v>
      </c>
      <c r="H4993" s="21" t="s">
        <v>206</v>
      </c>
      <c r="I4993" s="20" t="s">
        <v>6119</v>
      </c>
      <c r="J4993" s="20" t="s">
        <v>35072</v>
      </c>
      <c r="K4993" s="24">
        <v>43405</v>
      </c>
      <c r="L4993" s="19">
        <v>0</v>
      </c>
      <c r="M4993" s="28">
        <v>24.95</v>
      </c>
      <c r="N4993" s="24">
        <v>42947</v>
      </c>
    </row>
    <row r="4994" spans="2:14" hidden="1" x14ac:dyDescent="0.25">
      <c r="B4994" s="20">
        <v>33321304</v>
      </c>
      <c r="C4994" s="20"/>
      <c r="D4994" s="20" t="s">
        <v>6120</v>
      </c>
      <c r="E4994" s="17" t="s">
        <v>6121</v>
      </c>
      <c r="F4994" s="21" t="s">
        <v>75</v>
      </c>
      <c r="G4994" s="21" t="s">
        <v>205</v>
      </c>
      <c r="H4994" s="21" t="s">
        <v>206</v>
      </c>
      <c r="I4994" s="20" t="s">
        <v>6122</v>
      </c>
      <c r="J4994" s="20" t="s">
        <v>35073</v>
      </c>
      <c r="K4994" s="24">
        <v>43405</v>
      </c>
      <c r="L4994" s="19">
        <v>0</v>
      </c>
      <c r="M4994" s="28">
        <v>24.95</v>
      </c>
      <c r="N4994" s="24">
        <v>42947</v>
      </c>
    </row>
    <row r="4995" spans="2:14" hidden="1" x14ac:dyDescent="0.25">
      <c r="B4995" s="20">
        <v>33321303</v>
      </c>
      <c r="C4995" s="20"/>
      <c r="D4995" s="20" t="s">
        <v>6123</v>
      </c>
      <c r="E4995" s="17" t="s">
        <v>6124</v>
      </c>
      <c r="F4995" s="21" t="s">
        <v>75</v>
      </c>
      <c r="G4995" s="21" t="s">
        <v>205</v>
      </c>
      <c r="H4995" s="21" t="s">
        <v>206</v>
      </c>
      <c r="I4995" s="20" t="s">
        <v>6125</v>
      </c>
      <c r="J4995" s="20" t="s">
        <v>35074</v>
      </c>
      <c r="K4995" s="24">
        <v>43405</v>
      </c>
      <c r="L4995" s="19">
        <v>0</v>
      </c>
      <c r="M4995" s="28">
        <v>24.95</v>
      </c>
      <c r="N4995" s="24">
        <v>42947</v>
      </c>
    </row>
    <row r="4996" spans="2:14" hidden="1" x14ac:dyDescent="0.25">
      <c r="B4996" s="20">
        <v>33321307</v>
      </c>
      <c r="C4996" s="20"/>
      <c r="D4996" s="20" t="s">
        <v>6051</v>
      </c>
      <c r="E4996" s="17" t="s">
        <v>6052</v>
      </c>
      <c r="F4996" s="21" t="s">
        <v>75</v>
      </c>
      <c r="G4996" s="21" t="s">
        <v>205</v>
      </c>
      <c r="H4996" s="21" t="s">
        <v>206</v>
      </c>
      <c r="I4996" s="20" t="s">
        <v>6053</v>
      </c>
      <c r="J4996" s="20" t="s">
        <v>35075</v>
      </c>
      <c r="K4996" s="24">
        <v>43405</v>
      </c>
      <c r="L4996" s="19">
        <v>0</v>
      </c>
      <c r="M4996" s="28">
        <v>24.95</v>
      </c>
      <c r="N4996" s="24">
        <v>42947</v>
      </c>
    </row>
    <row r="4997" spans="2:14" hidden="1" x14ac:dyDescent="0.25">
      <c r="B4997" s="20">
        <v>33321311</v>
      </c>
      <c r="C4997" s="20"/>
      <c r="D4997" s="20" t="s">
        <v>6092</v>
      </c>
      <c r="E4997" s="17" t="s">
        <v>6093</v>
      </c>
      <c r="F4997" s="21" t="s">
        <v>75</v>
      </c>
      <c r="G4997" s="21" t="s">
        <v>205</v>
      </c>
      <c r="H4997" s="21" t="s">
        <v>206</v>
      </c>
      <c r="I4997" s="20" t="s">
        <v>21183</v>
      </c>
      <c r="J4997" s="20" t="s">
        <v>35076</v>
      </c>
      <c r="K4997" s="24">
        <v>43405</v>
      </c>
      <c r="L4997" s="19">
        <v>0</v>
      </c>
      <c r="M4997" s="28">
        <v>24.95</v>
      </c>
      <c r="N4997" s="24">
        <v>42947</v>
      </c>
    </row>
    <row r="4998" spans="2:14" hidden="1" x14ac:dyDescent="0.25">
      <c r="B4998" s="20">
        <v>33321310</v>
      </c>
      <c r="C4998" s="20"/>
      <c r="D4998" s="20" t="s">
        <v>6094</v>
      </c>
      <c r="E4998" s="17" t="s">
        <v>6095</v>
      </c>
      <c r="F4998" s="21" t="s">
        <v>75</v>
      </c>
      <c r="G4998" s="21" t="s">
        <v>205</v>
      </c>
      <c r="H4998" s="21" t="s">
        <v>206</v>
      </c>
      <c r="I4998" s="20" t="s">
        <v>21184</v>
      </c>
      <c r="J4998" s="20" t="s">
        <v>35077</v>
      </c>
      <c r="K4998" s="24">
        <v>43405</v>
      </c>
      <c r="L4998" s="19">
        <v>0</v>
      </c>
      <c r="M4998" s="28">
        <v>24.95</v>
      </c>
      <c r="N4998" s="24">
        <v>42947</v>
      </c>
    </row>
    <row r="4999" spans="2:14" hidden="1" x14ac:dyDescent="0.25">
      <c r="B4999" s="20">
        <v>33321309</v>
      </c>
      <c r="C4999" s="20"/>
      <c r="D4999" s="20" t="s">
        <v>6096</v>
      </c>
      <c r="E4999" s="17" t="s">
        <v>6097</v>
      </c>
      <c r="F4999" s="21" t="s">
        <v>75</v>
      </c>
      <c r="G4999" s="21" t="s">
        <v>205</v>
      </c>
      <c r="H4999" s="21" t="s">
        <v>206</v>
      </c>
      <c r="I4999" s="20" t="s">
        <v>21185</v>
      </c>
      <c r="J4999" s="20" t="s">
        <v>35078</v>
      </c>
      <c r="K4999" s="24">
        <v>43405</v>
      </c>
      <c r="L4999" s="19">
        <v>0</v>
      </c>
      <c r="M4999" s="28">
        <v>24.95</v>
      </c>
      <c r="N4999" s="24">
        <v>42947</v>
      </c>
    </row>
    <row r="5000" spans="2:14" hidden="1" x14ac:dyDescent="0.25">
      <c r="B5000" s="20">
        <v>33321308</v>
      </c>
      <c r="C5000" s="20"/>
      <c r="D5000" s="20" t="s">
        <v>6098</v>
      </c>
      <c r="E5000" s="17" t="s">
        <v>6099</v>
      </c>
      <c r="F5000" s="21" t="s">
        <v>75</v>
      </c>
      <c r="G5000" s="21" t="s">
        <v>205</v>
      </c>
      <c r="H5000" s="21" t="s">
        <v>206</v>
      </c>
      <c r="I5000" s="20" t="s">
        <v>21186</v>
      </c>
      <c r="J5000" s="20" t="s">
        <v>35079</v>
      </c>
      <c r="K5000" s="24">
        <v>43405</v>
      </c>
      <c r="L5000" s="19">
        <v>0</v>
      </c>
      <c r="M5000" s="28">
        <v>24.95</v>
      </c>
      <c r="N5000" s="24">
        <v>42947</v>
      </c>
    </row>
    <row r="5001" spans="2:14" hidden="1" x14ac:dyDescent="0.25">
      <c r="B5001" s="20">
        <v>33321312</v>
      </c>
      <c r="C5001" s="20"/>
      <c r="D5001" s="20" t="s">
        <v>6057</v>
      </c>
      <c r="E5001" s="17" t="s">
        <v>6058</v>
      </c>
      <c r="F5001" s="21" t="s">
        <v>75</v>
      </c>
      <c r="G5001" s="21" t="s">
        <v>205</v>
      </c>
      <c r="H5001" s="21" t="s">
        <v>206</v>
      </c>
      <c r="I5001" s="20" t="s">
        <v>6059</v>
      </c>
      <c r="J5001" s="20" t="s">
        <v>35080</v>
      </c>
      <c r="K5001" s="24">
        <v>43405</v>
      </c>
      <c r="L5001" s="19">
        <v>0</v>
      </c>
      <c r="M5001" s="28">
        <v>24.95</v>
      </c>
      <c r="N5001" s="24">
        <v>42947</v>
      </c>
    </row>
    <row r="5002" spans="2:14" hidden="1" x14ac:dyDescent="0.25">
      <c r="B5002" s="20">
        <v>33321316</v>
      </c>
      <c r="C5002" s="20"/>
      <c r="D5002" s="20" t="s">
        <v>6126</v>
      </c>
      <c r="E5002" s="17" t="s">
        <v>6127</v>
      </c>
      <c r="F5002" s="21" t="s">
        <v>75</v>
      </c>
      <c r="G5002" s="21" t="s">
        <v>205</v>
      </c>
      <c r="H5002" s="21" t="s">
        <v>206</v>
      </c>
      <c r="I5002" s="20" t="s">
        <v>21188</v>
      </c>
      <c r="J5002" s="20" t="s">
        <v>35081</v>
      </c>
      <c r="K5002" s="24">
        <v>43405</v>
      </c>
      <c r="L5002" s="19">
        <v>0</v>
      </c>
      <c r="M5002" s="28">
        <v>24.95</v>
      </c>
      <c r="N5002" s="24">
        <v>42947</v>
      </c>
    </row>
    <row r="5003" spans="2:14" hidden="1" x14ac:dyDescent="0.25">
      <c r="B5003" s="20">
        <v>33321315</v>
      </c>
      <c r="C5003" s="20"/>
      <c r="D5003" s="20" t="s">
        <v>6128</v>
      </c>
      <c r="E5003" s="17" t="s">
        <v>6129</v>
      </c>
      <c r="F5003" s="21" t="s">
        <v>75</v>
      </c>
      <c r="G5003" s="21" t="s">
        <v>205</v>
      </c>
      <c r="H5003" s="21" t="s">
        <v>206</v>
      </c>
      <c r="I5003" s="20" t="s">
        <v>21189</v>
      </c>
      <c r="J5003" s="20" t="s">
        <v>35082</v>
      </c>
      <c r="K5003" s="24">
        <v>43405</v>
      </c>
      <c r="L5003" s="19">
        <v>0</v>
      </c>
      <c r="M5003" s="28">
        <v>24.95</v>
      </c>
      <c r="N5003" s="24">
        <v>42947</v>
      </c>
    </row>
    <row r="5004" spans="2:14" hidden="1" x14ac:dyDescent="0.25">
      <c r="B5004" s="20">
        <v>33321314</v>
      </c>
      <c r="C5004" s="20"/>
      <c r="D5004" s="20" t="s">
        <v>6130</v>
      </c>
      <c r="E5004" s="17" t="s">
        <v>6131</v>
      </c>
      <c r="F5004" s="21" t="s">
        <v>75</v>
      </c>
      <c r="G5004" s="21" t="s">
        <v>205</v>
      </c>
      <c r="H5004" s="21" t="s">
        <v>206</v>
      </c>
      <c r="I5004" s="20" t="s">
        <v>21190</v>
      </c>
      <c r="J5004" s="20" t="s">
        <v>35083</v>
      </c>
      <c r="K5004" s="24">
        <v>43405</v>
      </c>
      <c r="L5004" s="19">
        <v>0</v>
      </c>
      <c r="M5004" s="28">
        <v>24.95</v>
      </c>
      <c r="N5004" s="24">
        <v>42947</v>
      </c>
    </row>
    <row r="5005" spans="2:14" hidden="1" x14ac:dyDescent="0.25">
      <c r="B5005" s="20">
        <v>33321313</v>
      </c>
      <c r="C5005" s="20"/>
      <c r="D5005" s="20" t="s">
        <v>6132</v>
      </c>
      <c r="E5005" s="17" t="s">
        <v>6133</v>
      </c>
      <c r="F5005" s="21" t="s">
        <v>75</v>
      </c>
      <c r="G5005" s="21" t="s">
        <v>205</v>
      </c>
      <c r="H5005" s="21" t="s">
        <v>206</v>
      </c>
      <c r="I5005" s="20" t="s">
        <v>21191</v>
      </c>
      <c r="J5005" s="20" t="s">
        <v>35084</v>
      </c>
      <c r="K5005" s="24">
        <v>43405</v>
      </c>
      <c r="L5005" s="19">
        <v>0</v>
      </c>
      <c r="M5005" s="28">
        <v>24.95</v>
      </c>
      <c r="N5005" s="24">
        <v>42947</v>
      </c>
    </row>
    <row r="5006" spans="2:14" hidden="1" x14ac:dyDescent="0.25">
      <c r="B5006" s="20">
        <v>33321317</v>
      </c>
      <c r="C5006" s="20"/>
      <c r="D5006" s="20" t="s">
        <v>6054</v>
      </c>
      <c r="E5006" s="17" t="s">
        <v>6055</v>
      </c>
      <c r="F5006" s="21" t="s">
        <v>75</v>
      </c>
      <c r="G5006" s="21" t="s">
        <v>205</v>
      </c>
      <c r="H5006" s="21" t="s">
        <v>206</v>
      </c>
      <c r="I5006" s="20" t="s">
        <v>6056</v>
      </c>
      <c r="J5006" s="20" t="s">
        <v>35085</v>
      </c>
      <c r="K5006" s="24">
        <v>43405</v>
      </c>
      <c r="L5006" s="19">
        <v>0</v>
      </c>
      <c r="M5006" s="28">
        <v>24.95</v>
      </c>
      <c r="N5006" s="24">
        <v>42947</v>
      </c>
    </row>
    <row r="5007" spans="2:14" hidden="1" x14ac:dyDescent="0.25">
      <c r="B5007" s="20">
        <v>33321321</v>
      </c>
      <c r="C5007" s="20"/>
      <c r="D5007" s="20" t="s">
        <v>6100</v>
      </c>
      <c r="E5007" s="17" t="s">
        <v>6101</v>
      </c>
      <c r="F5007" s="21" t="s">
        <v>75</v>
      </c>
      <c r="G5007" s="21" t="s">
        <v>205</v>
      </c>
      <c r="H5007" s="21" t="s">
        <v>206</v>
      </c>
      <c r="I5007" s="20" t="s">
        <v>6102</v>
      </c>
      <c r="J5007" s="20" t="s">
        <v>35086</v>
      </c>
      <c r="K5007" s="24">
        <v>43405</v>
      </c>
      <c r="L5007" s="19">
        <v>0</v>
      </c>
      <c r="M5007" s="28">
        <v>24.95</v>
      </c>
      <c r="N5007" s="24">
        <v>42947</v>
      </c>
    </row>
    <row r="5008" spans="2:14" hidden="1" x14ac:dyDescent="0.25">
      <c r="B5008" s="20">
        <v>33321320</v>
      </c>
      <c r="C5008" s="20"/>
      <c r="D5008" s="20" t="s">
        <v>6103</v>
      </c>
      <c r="E5008" s="17" t="s">
        <v>6104</v>
      </c>
      <c r="F5008" s="21" t="s">
        <v>75</v>
      </c>
      <c r="G5008" s="21" t="s">
        <v>205</v>
      </c>
      <c r="H5008" s="21" t="s">
        <v>206</v>
      </c>
      <c r="I5008" s="20" t="s">
        <v>6105</v>
      </c>
      <c r="J5008" s="20" t="s">
        <v>35087</v>
      </c>
      <c r="K5008" s="24">
        <v>43405</v>
      </c>
      <c r="L5008" s="19">
        <v>0</v>
      </c>
      <c r="M5008" s="28">
        <v>24.95</v>
      </c>
      <c r="N5008" s="24">
        <v>42947</v>
      </c>
    </row>
    <row r="5009" spans="1:14" hidden="1" x14ac:dyDescent="0.25">
      <c r="B5009" s="20">
        <v>33321319</v>
      </c>
      <c r="C5009" s="20"/>
      <c r="D5009" s="20" t="s">
        <v>6106</v>
      </c>
      <c r="E5009" s="17" t="s">
        <v>6107</v>
      </c>
      <c r="F5009" s="21" t="s">
        <v>75</v>
      </c>
      <c r="G5009" s="21" t="s">
        <v>205</v>
      </c>
      <c r="H5009" s="21" t="s">
        <v>206</v>
      </c>
      <c r="I5009" s="20" t="s">
        <v>6108</v>
      </c>
      <c r="J5009" s="20" t="s">
        <v>35088</v>
      </c>
      <c r="K5009" s="24">
        <v>43405</v>
      </c>
      <c r="L5009" s="19">
        <v>0</v>
      </c>
      <c r="M5009" s="28">
        <v>24.95</v>
      </c>
      <c r="N5009" s="24">
        <v>42947</v>
      </c>
    </row>
    <row r="5010" spans="1:14" hidden="1" x14ac:dyDescent="0.25">
      <c r="B5010" s="20">
        <v>33321318</v>
      </c>
      <c r="C5010" s="20"/>
      <c r="D5010" s="20" t="s">
        <v>6109</v>
      </c>
      <c r="E5010" s="17" t="s">
        <v>6110</v>
      </c>
      <c r="F5010" s="21" t="s">
        <v>75</v>
      </c>
      <c r="G5010" s="21" t="s">
        <v>205</v>
      </c>
      <c r="H5010" s="21" t="s">
        <v>206</v>
      </c>
      <c r="I5010" s="20" t="s">
        <v>6111</v>
      </c>
      <c r="J5010" s="20" t="s">
        <v>35089</v>
      </c>
      <c r="K5010" s="24">
        <v>43405</v>
      </c>
      <c r="L5010" s="19">
        <v>0</v>
      </c>
      <c r="M5010" s="28">
        <v>24.95</v>
      </c>
      <c r="N5010" s="24">
        <v>42947</v>
      </c>
    </row>
    <row r="5011" spans="1:14" hidden="1" x14ac:dyDescent="0.25">
      <c r="A5011" s="17" t="s">
        <v>35090</v>
      </c>
      <c r="B5011" s="20">
        <v>33321378</v>
      </c>
      <c r="C5011" s="20"/>
      <c r="D5011" s="20" t="s">
        <v>16580</v>
      </c>
      <c r="E5011" s="17" t="s">
        <v>16581</v>
      </c>
      <c r="F5011" s="21" t="s">
        <v>75</v>
      </c>
      <c r="G5011" s="21" t="s">
        <v>205</v>
      </c>
      <c r="H5011" s="21" t="s">
        <v>206</v>
      </c>
      <c r="I5011" s="20" t="s">
        <v>16582</v>
      </c>
      <c r="J5011" s="20" t="s">
        <v>35091</v>
      </c>
      <c r="K5011" s="24">
        <v>43739</v>
      </c>
      <c r="L5011" s="19">
        <v>0</v>
      </c>
      <c r="M5011" s="28">
        <v>24.95</v>
      </c>
      <c r="N5011" s="24">
        <v>43290</v>
      </c>
    </row>
    <row r="5012" spans="1:14" hidden="1" x14ac:dyDescent="0.25">
      <c r="A5012" s="17" t="s">
        <v>35092</v>
      </c>
      <c r="B5012" s="20"/>
      <c r="C5012" s="20"/>
      <c r="D5012" s="20" t="s">
        <v>16583</v>
      </c>
      <c r="E5012" s="17" t="s">
        <v>16584</v>
      </c>
      <c r="F5012" s="21" t="s">
        <v>75</v>
      </c>
      <c r="G5012" s="21" t="s">
        <v>205</v>
      </c>
      <c r="H5012" s="21" t="s">
        <v>206</v>
      </c>
      <c r="I5012" s="20" t="s">
        <v>16585</v>
      </c>
      <c r="J5012" s="20" t="s">
        <v>35093</v>
      </c>
      <c r="K5012" s="24">
        <v>43739</v>
      </c>
      <c r="L5012" s="19">
        <v>0</v>
      </c>
      <c r="M5012" s="28">
        <v>24.95</v>
      </c>
      <c r="N5012" s="24">
        <v>43290</v>
      </c>
    </row>
    <row r="5013" spans="1:14" hidden="1" x14ac:dyDescent="0.25">
      <c r="A5013" s="17" t="s">
        <v>35094</v>
      </c>
      <c r="B5013" s="20">
        <v>33321382</v>
      </c>
      <c r="C5013" s="20"/>
      <c r="D5013" s="20" t="s">
        <v>16586</v>
      </c>
      <c r="E5013" s="17" t="s">
        <v>16587</v>
      </c>
      <c r="F5013" s="21" t="s">
        <v>75</v>
      </c>
      <c r="G5013" s="21" t="s">
        <v>205</v>
      </c>
      <c r="H5013" s="21" t="s">
        <v>206</v>
      </c>
      <c r="I5013" s="20" t="s">
        <v>16588</v>
      </c>
      <c r="J5013" s="20" t="s">
        <v>35095</v>
      </c>
      <c r="K5013" s="24">
        <v>43739</v>
      </c>
      <c r="L5013" s="19">
        <v>0</v>
      </c>
      <c r="M5013" s="28">
        <v>24.95</v>
      </c>
      <c r="N5013" s="24">
        <v>43290</v>
      </c>
    </row>
    <row r="5014" spans="1:14" hidden="1" x14ac:dyDescent="0.25">
      <c r="A5014" s="17" t="s">
        <v>35096</v>
      </c>
      <c r="B5014" s="20">
        <v>33321381</v>
      </c>
      <c r="C5014" s="20"/>
      <c r="D5014" s="20" t="s">
        <v>16589</v>
      </c>
      <c r="E5014" s="17" t="s">
        <v>16590</v>
      </c>
      <c r="F5014" s="21" t="s">
        <v>75</v>
      </c>
      <c r="G5014" s="21" t="s">
        <v>205</v>
      </c>
      <c r="H5014" s="21" t="s">
        <v>206</v>
      </c>
      <c r="I5014" s="20" t="s">
        <v>16591</v>
      </c>
      <c r="J5014" s="20" t="s">
        <v>35097</v>
      </c>
      <c r="K5014" s="24">
        <v>43739</v>
      </c>
      <c r="L5014" s="19">
        <v>0</v>
      </c>
      <c r="M5014" s="28">
        <v>24.95</v>
      </c>
      <c r="N5014" s="24">
        <v>43290</v>
      </c>
    </row>
    <row r="5015" spans="1:14" hidden="1" x14ac:dyDescent="0.25">
      <c r="A5015" s="17" t="s">
        <v>35098</v>
      </c>
      <c r="B5015" s="20">
        <v>33321380</v>
      </c>
      <c r="C5015" s="20"/>
      <c r="D5015" s="20" t="s">
        <v>16592</v>
      </c>
      <c r="E5015" s="17" t="s">
        <v>16593</v>
      </c>
      <c r="F5015" s="21" t="s">
        <v>75</v>
      </c>
      <c r="G5015" s="21" t="s">
        <v>205</v>
      </c>
      <c r="H5015" s="21" t="s">
        <v>206</v>
      </c>
      <c r="I5015" s="20" t="s">
        <v>16594</v>
      </c>
      <c r="J5015" s="20" t="s">
        <v>35099</v>
      </c>
      <c r="K5015" s="24">
        <v>43739</v>
      </c>
      <c r="L5015" s="19">
        <v>0</v>
      </c>
      <c r="M5015" s="28">
        <v>24.95</v>
      </c>
      <c r="N5015" s="24">
        <v>43290</v>
      </c>
    </row>
    <row r="5016" spans="1:14" hidden="1" x14ac:dyDescent="0.25">
      <c r="A5016" s="17" t="s">
        <v>35100</v>
      </c>
      <c r="B5016" s="20">
        <v>33321379</v>
      </c>
      <c r="C5016" s="20"/>
      <c r="D5016" s="20" t="s">
        <v>16595</v>
      </c>
      <c r="E5016" s="17" t="s">
        <v>16596</v>
      </c>
      <c r="F5016" s="21" t="s">
        <v>75</v>
      </c>
      <c r="G5016" s="21" t="s">
        <v>205</v>
      </c>
      <c r="H5016" s="21" t="s">
        <v>206</v>
      </c>
      <c r="I5016" s="20" t="s">
        <v>16597</v>
      </c>
      <c r="J5016" s="20" t="s">
        <v>35101</v>
      </c>
      <c r="K5016" s="24">
        <v>43739</v>
      </c>
      <c r="L5016" s="19">
        <v>0</v>
      </c>
      <c r="M5016" s="28">
        <v>24.95</v>
      </c>
      <c r="N5016" s="24">
        <v>43290</v>
      </c>
    </row>
    <row r="5017" spans="1:14" hidden="1" x14ac:dyDescent="0.25">
      <c r="A5017" s="17" t="s">
        <v>35104</v>
      </c>
      <c r="B5017" s="20">
        <v>33321387</v>
      </c>
      <c r="C5017" s="20"/>
      <c r="D5017" s="20" t="s">
        <v>16630</v>
      </c>
      <c r="E5017" s="17" t="s">
        <v>16631</v>
      </c>
      <c r="F5017" s="21" t="s">
        <v>75</v>
      </c>
      <c r="G5017" s="21" t="s">
        <v>205</v>
      </c>
      <c r="H5017" s="21" t="s">
        <v>206</v>
      </c>
      <c r="I5017" s="20" t="s">
        <v>16632</v>
      </c>
      <c r="J5017" s="20" t="s">
        <v>35105</v>
      </c>
      <c r="K5017" s="24">
        <v>43739</v>
      </c>
      <c r="L5017" s="19">
        <v>0</v>
      </c>
      <c r="M5017" s="28">
        <v>24.95</v>
      </c>
      <c r="N5017" s="24">
        <v>43290</v>
      </c>
    </row>
    <row r="5018" spans="1:14" hidden="1" x14ac:dyDescent="0.25">
      <c r="A5018" s="17" t="s">
        <v>35112</v>
      </c>
      <c r="B5018" s="20">
        <v>33321392</v>
      </c>
      <c r="C5018" s="20"/>
      <c r="D5018" s="20" t="s">
        <v>16618</v>
      </c>
      <c r="E5018" s="17" t="s">
        <v>16619</v>
      </c>
      <c r="F5018" s="21" t="s">
        <v>75</v>
      </c>
      <c r="G5018" s="21" t="s">
        <v>205</v>
      </c>
      <c r="H5018" s="21" t="s">
        <v>206</v>
      </c>
      <c r="I5018" s="20" t="s">
        <v>21687</v>
      </c>
      <c r="J5018" s="20" t="s">
        <v>35113</v>
      </c>
      <c r="K5018" s="24">
        <v>43739</v>
      </c>
      <c r="L5018" s="19">
        <v>0</v>
      </c>
      <c r="M5018" s="28">
        <v>24.95</v>
      </c>
      <c r="N5018" s="24">
        <v>43290</v>
      </c>
    </row>
    <row r="5019" spans="1:14" hidden="1" x14ac:dyDescent="0.25">
      <c r="A5019" s="17" t="s">
        <v>35114</v>
      </c>
      <c r="B5019" s="20">
        <v>33321391</v>
      </c>
      <c r="C5019" s="20"/>
      <c r="D5019" s="20" t="s">
        <v>16620</v>
      </c>
      <c r="E5019" s="17" t="s">
        <v>16621</v>
      </c>
      <c r="F5019" s="21" t="s">
        <v>75</v>
      </c>
      <c r="G5019" s="21" t="s">
        <v>205</v>
      </c>
      <c r="H5019" s="21" t="s">
        <v>206</v>
      </c>
      <c r="I5019" s="20" t="s">
        <v>21688</v>
      </c>
      <c r="J5019" s="20" t="s">
        <v>35115</v>
      </c>
      <c r="K5019" s="24">
        <v>43739</v>
      </c>
      <c r="L5019" s="19">
        <v>0</v>
      </c>
      <c r="M5019" s="28">
        <v>24.95</v>
      </c>
      <c r="N5019" s="24">
        <v>43290</v>
      </c>
    </row>
    <row r="5020" spans="1:14" hidden="1" x14ac:dyDescent="0.25">
      <c r="A5020" s="17" t="s">
        <v>35116</v>
      </c>
      <c r="B5020" s="20">
        <v>33321390</v>
      </c>
      <c r="C5020" s="20"/>
      <c r="D5020" s="20" t="s">
        <v>16622</v>
      </c>
      <c r="E5020" s="17" t="s">
        <v>16623</v>
      </c>
      <c r="F5020" s="21" t="s">
        <v>75</v>
      </c>
      <c r="G5020" s="21" t="s">
        <v>205</v>
      </c>
      <c r="H5020" s="21" t="s">
        <v>206</v>
      </c>
      <c r="I5020" s="20" t="s">
        <v>21689</v>
      </c>
      <c r="J5020" s="20" t="s">
        <v>35117</v>
      </c>
      <c r="K5020" s="24">
        <v>43739</v>
      </c>
      <c r="L5020" s="19">
        <v>0</v>
      </c>
      <c r="M5020" s="28">
        <v>24.95</v>
      </c>
      <c r="N5020" s="24">
        <v>43290</v>
      </c>
    </row>
    <row r="5021" spans="1:14" hidden="1" x14ac:dyDescent="0.25">
      <c r="A5021" s="17" t="s">
        <v>35118</v>
      </c>
      <c r="B5021" s="20">
        <v>33321393</v>
      </c>
      <c r="C5021" s="20"/>
      <c r="D5021" s="20" t="s">
        <v>16642</v>
      </c>
      <c r="E5021" s="17" t="s">
        <v>16643</v>
      </c>
      <c r="F5021" s="21" t="s">
        <v>75</v>
      </c>
      <c r="G5021" s="21" t="s">
        <v>205</v>
      </c>
      <c r="H5021" s="21" t="s">
        <v>206</v>
      </c>
      <c r="I5021" s="20" t="s">
        <v>16644</v>
      </c>
      <c r="J5021" s="20" t="s">
        <v>35119</v>
      </c>
      <c r="K5021" s="24">
        <v>43739</v>
      </c>
      <c r="L5021" s="19">
        <v>0</v>
      </c>
      <c r="M5021" s="28">
        <v>24.95</v>
      </c>
      <c r="N5021" s="24">
        <v>43290</v>
      </c>
    </row>
    <row r="5022" spans="1:14" hidden="1" x14ac:dyDescent="0.25">
      <c r="A5022" s="17" t="s">
        <v>35120</v>
      </c>
      <c r="B5022" s="20">
        <v>33321397</v>
      </c>
      <c r="C5022" s="20"/>
      <c r="D5022" s="20" t="s">
        <v>16648</v>
      </c>
      <c r="E5022" s="17" t="s">
        <v>16649</v>
      </c>
      <c r="F5022" s="21" t="s">
        <v>75</v>
      </c>
      <c r="G5022" s="21" t="s">
        <v>205</v>
      </c>
      <c r="H5022" s="21" t="s">
        <v>206</v>
      </c>
      <c r="I5022" s="20" t="s">
        <v>21693</v>
      </c>
      <c r="J5022" s="20" t="s">
        <v>35121</v>
      </c>
      <c r="K5022" s="24">
        <v>43739</v>
      </c>
      <c r="L5022" s="19">
        <v>0</v>
      </c>
      <c r="M5022" s="28">
        <v>24.95</v>
      </c>
      <c r="N5022" s="24">
        <v>43290</v>
      </c>
    </row>
    <row r="5023" spans="1:14" hidden="1" x14ac:dyDescent="0.25">
      <c r="A5023" s="17" t="s">
        <v>35122</v>
      </c>
      <c r="B5023" s="20">
        <v>33321396</v>
      </c>
      <c r="C5023" s="20"/>
      <c r="D5023" s="20" t="s">
        <v>16650</v>
      </c>
      <c r="E5023" s="17" t="s">
        <v>16651</v>
      </c>
      <c r="F5023" s="21" t="s">
        <v>75</v>
      </c>
      <c r="G5023" s="21" t="s">
        <v>205</v>
      </c>
      <c r="H5023" s="21" t="s">
        <v>206</v>
      </c>
      <c r="I5023" s="20" t="s">
        <v>21694</v>
      </c>
      <c r="J5023" s="20" t="s">
        <v>35123</v>
      </c>
      <c r="K5023" s="24">
        <v>43739</v>
      </c>
      <c r="L5023" s="19">
        <v>0</v>
      </c>
      <c r="M5023" s="28">
        <v>24.95</v>
      </c>
      <c r="N5023" s="24">
        <v>43290</v>
      </c>
    </row>
    <row r="5024" spans="1:14" hidden="1" x14ac:dyDescent="0.25">
      <c r="A5024" s="17" t="s">
        <v>35124</v>
      </c>
      <c r="B5024" s="20">
        <v>33321395</v>
      </c>
      <c r="C5024" s="20"/>
      <c r="D5024" s="20" t="s">
        <v>16652</v>
      </c>
      <c r="E5024" s="17" t="s">
        <v>16653</v>
      </c>
      <c r="F5024" s="21" t="s">
        <v>75</v>
      </c>
      <c r="G5024" s="21" t="s">
        <v>205</v>
      </c>
      <c r="H5024" s="21" t="s">
        <v>206</v>
      </c>
      <c r="I5024" s="20" t="s">
        <v>21695</v>
      </c>
      <c r="J5024" s="20" t="s">
        <v>35125</v>
      </c>
      <c r="K5024" s="24">
        <v>43739</v>
      </c>
      <c r="L5024" s="19">
        <v>0</v>
      </c>
      <c r="M5024" s="28">
        <v>24.95</v>
      </c>
      <c r="N5024" s="24">
        <v>43290</v>
      </c>
    </row>
    <row r="5025" spans="1:14" hidden="1" x14ac:dyDescent="0.25">
      <c r="A5025" s="17" t="s">
        <v>35126</v>
      </c>
      <c r="B5025" s="20">
        <v>33321394</v>
      </c>
      <c r="C5025" s="20"/>
      <c r="D5025" s="20" t="s">
        <v>16654</v>
      </c>
      <c r="E5025" s="17" t="s">
        <v>16655</v>
      </c>
      <c r="F5025" s="21" t="s">
        <v>75</v>
      </c>
      <c r="G5025" s="21" t="s">
        <v>205</v>
      </c>
      <c r="H5025" s="21" t="s">
        <v>206</v>
      </c>
      <c r="I5025" s="20" t="s">
        <v>21696</v>
      </c>
      <c r="J5025" s="20" t="s">
        <v>35127</v>
      </c>
      <c r="K5025" s="24">
        <v>43739</v>
      </c>
      <c r="L5025" s="19">
        <v>0</v>
      </c>
      <c r="M5025" s="28">
        <v>24.95</v>
      </c>
      <c r="N5025" s="24">
        <v>43290</v>
      </c>
    </row>
    <row r="5026" spans="1:14" hidden="1" x14ac:dyDescent="0.25">
      <c r="A5026" s="17" t="s">
        <v>35128</v>
      </c>
      <c r="B5026" s="20">
        <v>33321398</v>
      </c>
      <c r="C5026" s="20"/>
      <c r="D5026" s="20" t="s">
        <v>16598</v>
      </c>
      <c r="E5026" s="17" t="s">
        <v>16599</v>
      </c>
      <c r="F5026" s="21" t="s">
        <v>75</v>
      </c>
      <c r="G5026" s="21" t="s">
        <v>205</v>
      </c>
      <c r="H5026" s="21" t="s">
        <v>206</v>
      </c>
      <c r="I5026" s="20" t="s">
        <v>16600</v>
      </c>
      <c r="J5026" s="20" t="s">
        <v>35129</v>
      </c>
      <c r="K5026" s="24">
        <v>43739</v>
      </c>
      <c r="L5026" s="19">
        <v>0</v>
      </c>
      <c r="M5026" s="28">
        <v>24.95</v>
      </c>
      <c r="N5026" s="24">
        <v>43290</v>
      </c>
    </row>
    <row r="5027" spans="1:14" hidden="1" x14ac:dyDescent="0.25">
      <c r="A5027" s="17" t="s">
        <v>35130</v>
      </c>
      <c r="B5027" s="20">
        <v>33321402</v>
      </c>
      <c r="C5027" s="20"/>
      <c r="D5027" s="20" t="s">
        <v>16604</v>
      </c>
      <c r="E5027" s="17" t="s">
        <v>16605</v>
      </c>
      <c r="F5027" s="21" t="s">
        <v>75</v>
      </c>
      <c r="G5027" s="21" t="s">
        <v>205</v>
      </c>
      <c r="H5027" s="21" t="s">
        <v>206</v>
      </c>
      <c r="I5027" s="20" t="s">
        <v>21683</v>
      </c>
      <c r="J5027" s="20" t="s">
        <v>35131</v>
      </c>
      <c r="K5027" s="24">
        <v>43739</v>
      </c>
      <c r="L5027" s="19">
        <v>0</v>
      </c>
      <c r="M5027" s="28">
        <v>24.95</v>
      </c>
      <c r="N5027" s="24">
        <v>43290</v>
      </c>
    </row>
    <row r="5028" spans="1:14" hidden="1" x14ac:dyDescent="0.25">
      <c r="A5028" s="17" t="s">
        <v>35132</v>
      </c>
      <c r="B5028" s="20">
        <v>33321401</v>
      </c>
      <c r="C5028" s="20"/>
      <c r="D5028" s="20" t="s">
        <v>16606</v>
      </c>
      <c r="E5028" s="17" t="s">
        <v>16607</v>
      </c>
      <c r="F5028" s="21" t="s">
        <v>75</v>
      </c>
      <c r="G5028" s="21" t="s">
        <v>205</v>
      </c>
      <c r="H5028" s="21" t="s">
        <v>206</v>
      </c>
      <c r="I5028" s="20" t="s">
        <v>21684</v>
      </c>
      <c r="J5028" s="20" t="s">
        <v>35133</v>
      </c>
      <c r="K5028" s="24">
        <v>43739</v>
      </c>
      <c r="L5028" s="19">
        <v>0</v>
      </c>
      <c r="M5028" s="28">
        <v>24.95</v>
      </c>
      <c r="N5028" s="24">
        <v>43290</v>
      </c>
    </row>
    <row r="5029" spans="1:14" hidden="1" x14ac:dyDescent="0.25">
      <c r="A5029" s="17" t="s">
        <v>35134</v>
      </c>
      <c r="B5029" s="20">
        <v>33321400</v>
      </c>
      <c r="C5029" s="20"/>
      <c r="D5029" s="20" t="s">
        <v>16608</v>
      </c>
      <c r="E5029" s="17" t="s">
        <v>16609</v>
      </c>
      <c r="F5029" s="21" t="s">
        <v>75</v>
      </c>
      <c r="G5029" s="21" t="s">
        <v>205</v>
      </c>
      <c r="H5029" s="21" t="s">
        <v>206</v>
      </c>
      <c r="I5029" s="20" t="s">
        <v>21685</v>
      </c>
      <c r="J5029" s="20" t="s">
        <v>35135</v>
      </c>
      <c r="K5029" s="24">
        <v>43739</v>
      </c>
      <c r="L5029" s="19">
        <v>0</v>
      </c>
      <c r="M5029" s="28">
        <v>24.95</v>
      </c>
      <c r="N5029" s="24">
        <v>43290</v>
      </c>
    </row>
    <row r="5030" spans="1:14" hidden="1" x14ac:dyDescent="0.25">
      <c r="A5030" s="17" t="s">
        <v>35136</v>
      </c>
      <c r="B5030" s="20">
        <v>33321399</v>
      </c>
      <c r="C5030" s="20"/>
      <c r="D5030" s="20" t="s">
        <v>16610</v>
      </c>
      <c r="E5030" s="17" t="s">
        <v>16611</v>
      </c>
      <c r="F5030" s="21" t="s">
        <v>75</v>
      </c>
      <c r="G5030" s="21" t="s">
        <v>205</v>
      </c>
      <c r="H5030" s="21" t="s">
        <v>206</v>
      </c>
      <c r="I5030" s="20" t="s">
        <v>21686</v>
      </c>
      <c r="J5030" s="20" t="s">
        <v>35137</v>
      </c>
      <c r="K5030" s="24">
        <v>43739</v>
      </c>
      <c r="L5030" s="19">
        <v>0</v>
      </c>
      <c r="M5030" s="28">
        <v>24.95</v>
      </c>
      <c r="N5030" s="24">
        <v>43290</v>
      </c>
    </row>
    <row r="5031" spans="1:14" hidden="1" x14ac:dyDescent="0.25">
      <c r="B5031" s="20">
        <v>33304775</v>
      </c>
      <c r="C5031" s="20"/>
      <c r="D5031" s="20" t="s">
        <v>5587</v>
      </c>
      <c r="E5031" s="17" t="s">
        <v>5588</v>
      </c>
      <c r="F5031" s="21" t="s">
        <v>75</v>
      </c>
      <c r="G5031" s="21" t="s">
        <v>205</v>
      </c>
      <c r="H5031" s="21" t="s">
        <v>206</v>
      </c>
      <c r="I5031" s="20" t="s">
        <v>21099</v>
      </c>
      <c r="J5031" s="20" t="s">
        <v>35175</v>
      </c>
      <c r="K5031" s="24"/>
      <c r="L5031" s="19">
        <v>0</v>
      </c>
      <c r="M5031" s="28">
        <v>39.950000000000003</v>
      </c>
      <c r="N5031" s="24">
        <v>42947</v>
      </c>
    </row>
    <row r="5032" spans="1:14" hidden="1" x14ac:dyDescent="0.25">
      <c r="B5032" s="20">
        <v>33304773</v>
      </c>
      <c r="C5032" s="20"/>
      <c r="D5032" s="20" t="s">
        <v>5589</v>
      </c>
      <c r="E5032" s="17" t="s">
        <v>5590</v>
      </c>
      <c r="F5032" s="21" t="s">
        <v>75</v>
      </c>
      <c r="G5032" s="21" t="s">
        <v>205</v>
      </c>
      <c r="H5032" s="21" t="s">
        <v>206</v>
      </c>
      <c r="I5032" s="20" t="s">
        <v>21100</v>
      </c>
      <c r="J5032" s="20" t="s">
        <v>35176</v>
      </c>
      <c r="K5032" s="24"/>
      <c r="L5032" s="19">
        <v>0</v>
      </c>
      <c r="M5032" s="28">
        <v>39.950000000000003</v>
      </c>
      <c r="N5032" s="24">
        <v>42947</v>
      </c>
    </row>
    <row r="5033" spans="1:14" hidden="1" x14ac:dyDescent="0.25">
      <c r="B5033" s="20">
        <v>33304772</v>
      </c>
      <c r="C5033" s="20"/>
      <c r="D5033" s="20" t="s">
        <v>5591</v>
      </c>
      <c r="E5033" s="17" t="s">
        <v>5592</v>
      </c>
      <c r="F5033" s="21" t="s">
        <v>75</v>
      </c>
      <c r="G5033" s="21" t="s">
        <v>205</v>
      </c>
      <c r="H5033" s="21" t="s">
        <v>206</v>
      </c>
      <c r="I5033" s="20" t="s">
        <v>21101</v>
      </c>
      <c r="J5033" s="20" t="s">
        <v>35177</v>
      </c>
      <c r="K5033" s="24"/>
      <c r="L5033" s="19">
        <v>0</v>
      </c>
      <c r="M5033" s="28">
        <v>39.950000000000003</v>
      </c>
      <c r="N5033" s="24">
        <v>42947</v>
      </c>
    </row>
    <row r="5034" spans="1:14" hidden="1" x14ac:dyDescent="0.25">
      <c r="B5034" s="20">
        <v>33304771</v>
      </c>
      <c r="C5034" s="20"/>
      <c r="D5034" s="20" t="s">
        <v>5593</v>
      </c>
      <c r="E5034" s="17" t="s">
        <v>5594</v>
      </c>
      <c r="F5034" s="21" t="s">
        <v>75</v>
      </c>
      <c r="G5034" s="21" t="s">
        <v>205</v>
      </c>
      <c r="H5034" s="21" t="s">
        <v>206</v>
      </c>
      <c r="I5034" s="20" t="s">
        <v>21102</v>
      </c>
      <c r="J5034" s="20" t="s">
        <v>35178</v>
      </c>
      <c r="K5034" s="24"/>
      <c r="L5034" s="19">
        <v>0</v>
      </c>
      <c r="M5034" s="28">
        <v>39.950000000000003</v>
      </c>
      <c r="N5034" s="24">
        <v>42947</v>
      </c>
    </row>
    <row r="5035" spans="1:14" hidden="1" x14ac:dyDescent="0.25">
      <c r="B5035" s="20">
        <v>33304774</v>
      </c>
      <c r="C5035" s="20"/>
      <c r="D5035" s="20" t="s">
        <v>5595</v>
      </c>
      <c r="E5035" s="17" t="s">
        <v>5596</v>
      </c>
      <c r="F5035" s="21" t="s">
        <v>75</v>
      </c>
      <c r="G5035" s="21" t="s">
        <v>205</v>
      </c>
      <c r="H5035" s="21" t="s">
        <v>206</v>
      </c>
      <c r="I5035" s="20" t="s">
        <v>21103</v>
      </c>
      <c r="J5035" s="20" t="s">
        <v>35179</v>
      </c>
      <c r="K5035" s="24"/>
      <c r="L5035" s="19">
        <v>0</v>
      </c>
      <c r="M5035" s="28">
        <v>39.950000000000003</v>
      </c>
      <c r="N5035" s="24">
        <v>42947</v>
      </c>
    </row>
    <row r="5036" spans="1:14" hidden="1" x14ac:dyDescent="0.25">
      <c r="B5036" s="20">
        <v>33304780</v>
      </c>
      <c r="C5036" s="20"/>
      <c r="D5036" s="20" t="s">
        <v>5622</v>
      </c>
      <c r="E5036" s="17" t="s">
        <v>5623</v>
      </c>
      <c r="F5036" s="21" t="s">
        <v>75</v>
      </c>
      <c r="G5036" s="21" t="s">
        <v>205</v>
      </c>
      <c r="H5036" s="21" t="s">
        <v>206</v>
      </c>
      <c r="I5036" s="20" t="s">
        <v>21109</v>
      </c>
      <c r="J5036" s="20" t="s">
        <v>35180</v>
      </c>
      <c r="K5036" s="24"/>
      <c r="L5036" s="19">
        <v>0</v>
      </c>
      <c r="M5036" s="28">
        <v>39.950000000000003</v>
      </c>
      <c r="N5036" s="24">
        <v>42947</v>
      </c>
    </row>
    <row r="5037" spans="1:14" hidden="1" x14ac:dyDescent="0.25">
      <c r="B5037" s="20">
        <v>33304778</v>
      </c>
      <c r="C5037" s="20"/>
      <c r="D5037" s="20" t="s">
        <v>5624</v>
      </c>
      <c r="E5037" s="17" t="s">
        <v>5625</v>
      </c>
      <c r="F5037" s="21" t="s">
        <v>75</v>
      </c>
      <c r="G5037" s="21" t="s">
        <v>205</v>
      </c>
      <c r="H5037" s="21" t="s">
        <v>206</v>
      </c>
      <c r="I5037" s="20" t="s">
        <v>21110</v>
      </c>
      <c r="J5037" s="20" t="s">
        <v>35181</v>
      </c>
      <c r="K5037" s="24"/>
      <c r="L5037" s="19">
        <v>0</v>
      </c>
      <c r="M5037" s="28">
        <v>39.950000000000003</v>
      </c>
      <c r="N5037" s="24">
        <v>42947</v>
      </c>
    </row>
    <row r="5038" spans="1:14" hidden="1" x14ac:dyDescent="0.25">
      <c r="B5038" s="20">
        <v>33304777</v>
      </c>
      <c r="C5038" s="20"/>
      <c r="D5038" s="20" t="s">
        <v>5626</v>
      </c>
      <c r="E5038" s="17" t="s">
        <v>5627</v>
      </c>
      <c r="F5038" s="21" t="s">
        <v>75</v>
      </c>
      <c r="G5038" s="21" t="s">
        <v>205</v>
      </c>
      <c r="H5038" s="21" t="s">
        <v>206</v>
      </c>
      <c r="I5038" s="20" t="s">
        <v>21111</v>
      </c>
      <c r="J5038" s="20" t="s">
        <v>35182</v>
      </c>
      <c r="K5038" s="24"/>
      <c r="L5038" s="19">
        <v>0</v>
      </c>
      <c r="M5038" s="28">
        <v>39.950000000000003</v>
      </c>
      <c r="N5038" s="24">
        <v>42947</v>
      </c>
    </row>
    <row r="5039" spans="1:14" hidden="1" x14ac:dyDescent="0.25">
      <c r="B5039" s="20">
        <v>33304776</v>
      </c>
      <c r="C5039" s="20"/>
      <c r="D5039" s="20" t="s">
        <v>5628</v>
      </c>
      <c r="E5039" s="17" t="s">
        <v>5629</v>
      </c>
      <c r="F5039" s="21" t="s">
        <v>75</v>
      </c>
      <c r="G5039" s="21" t="s">
        <v>205</v>
      </c>
      <c r="H5039" s="21" t="s">
        <v>206</v>
      </c>
      <c r="I5039" s="20" t="s">
        <v>21112</v>
      </c>
      <c r="J5039" s="20" t="s">
        <v>35183</v>
      </c>
      <c r="K5039" s="24"/>
      <c r="L5039" s="19">
        <v>0</v>
      </c>
      <c r="M5039" s="28">
        <v>39.950000000000003</v>
      </c>
      <c r="N5039" s="24">
        <v>42947</v>
      </c>
    </row>
    <row r="5040" spans="1:14" hidden="1" x14ac:dyDescent="0.25">
      <c r="B5040" s="20">
        <v>33304779</v>
      </c>
      <c r="C5040" s="20"/>
      <c r="D5040" s="20" t="s">
        <v>5630</v>
      </c>
      <c r="E5040" s="17" t="s">
        <v>5631</v>
      </c>
      <c r="F5040" s="21" t="s">
        <v>75</v>
      </c>
      <c r="G5040" s="21" t="s">
        <v>205</v>
      </c>
      <c r="H5040" s="21" t="s">
        <v>206</v>
      </c>
      <c r="I5040" s="20" t="s">
        <v>21113</v>
      </c>
      <c r="J5040" s="20" t="s">
        <v>35184</v>
      </c>
      <c r="K5040" s="24"/>
      <c r="L5040" s="19">
        <v>0</v>
      </c>
      <c r="M5040" s="28">
        <v>39.950000000000003</v>
      </c>
      <c r="N5040" s="24">
        <v>42947</v>
      </c>
    </row>
    <row r="5041" spans="1:14" hidden="1" x14ac:dyDescent="0.25">
      <c r="B5041" s="20">
        <v>33304790</v>
      </c>
      <c r="C5041" s="20"/>
      <c r="D5041" s="20" t="s">
        <v>5632</v>
      </c>
      <c r="E5041" s="17" t="s">
        <v>5633</v>
      </c>
      <c r="F5041" s="21" t="s">
        <v>75</v>
      </c>
      <c r="G5041" s="21" t="s">
        <v>205</v>
      </c>
      <c r="H5041" s="21" t="s">
        <v>206</v>
      </c>
      <c r="I5041" s="20" t="s">
        <v>21114</v>
      </c>
      <c r="J5041" s="20" t="s">
        <v>35189</v>
      </c>
      <c r="K5041" s="24"/>
      <c r="L5041" s="19">
        <v>0</v>
      </c>
      <c r="M5041" s="28">
        <v>39.950000000000003</v>
      </c>
      <c r="N5041" s="24">
        <v>42947</v>
      </c>
    </row>
    <row r="5042" spans="1:14" hidden="1" x14ac:dyDescent="0.25">
      <c r="B5042" s="20">
        <v>33304788</v>
      </c>
      <c r="C5042" s="20"/>
      <c r="D5042" s="20" t="s">
        <v>5634</v>
      </c>
      <c r="E5042" s="17" t="s">
        <v>5635</v>
      </c>
      <c r="F5042" s="21" t="s">
        <v>75</v>
      </c>
      <c r="G5042" s="21" t="s">
        <v>205</v>
      </c>
      <c r="H5042" s="21" t="s">
        <v>206</v>
      </c>
      <c r="I5042" s="20" t="s">
        <v>21115</v>
      </c>
      <c r="J5042" s="20" t="s">
        <v>35190</v>
      </c>
      <c r="K5042" s="24"/>
      <c r="L5042" s="19">
        <v>0</v>
      </c>
      <c r="M5042" s="28">
        <v>39.950000000000003</v>
      </c>
      <c r="N5042" s="24">
        <v>42947</v>
      </c>
    </row>
    <row r="5043" spans="1:14" hidden="1" x14ac:dyDescent="0.25">
      <c r="B5043" s="20">
        <v>33304787</v>
      </c>
      <c r="C5043" s="20"/>
      <c r="D5043" s="20" t="s">
        <v>5636</v>
      </c>
      <c r="E5043" s="17" t="s">
        <v>5637</v>
      </c>
      <c r="F5043" s="21" t="s">
        <v>75</v>
      </c>
      <c r="G5043" s="21" t="s">
        <v>205</v>
      </c>
      <c r="H5043" s="21" t="s">
        <v>206</v>
      </c>
      <c r="I5043" s="20" t="s">
        <v>21116</v>
      </c>
      <c r="J5043" s="20" t="s">
        <v>35191</v>
      </c>
      <c r="K5043" s="24"/>
      <c r="L5043" s="19">
        <v>0</v>
      </c>
      <c r="M5043" s="28">
        <v>39.950000000000003</v>
      </c>
      <c r="N5043" s="24">
        <v>42947</v>
      </c>
    </row>
    <row r="5044" spans="1:14" hidden="1" x14ac:dyDescent="0.25">
      <c r="B5044" s="20">
        <v>33304786</v>
      </c>
      <c r="C5044" s="20"/>
      <c r="D5044" s="20" t="s">
        <v>5638</v>
      </c>
      <c r="E5044" s="17" t="s">
        <v>5639</v>
      </c>
      <c r="F5044" s="21" t="s">
        <v>75</v>
      </c>
      <c r="G5044" s="21" t="s">
        <v>205</v>
      </c>
      <c r="H5044" s="21" t="s">
        <v>206</v>
      </c>
      <c r="I5044" s="20" t="s">
        <v>21117</v>
      </c>
      <c r="J5044" s="20" t="s">
        <v>35192</v>
      </c>
      <c r="K5044" s="24"/>
      <c r="L5044" s="19">
        <v>0</v>
      </c>
      <c r="M5044" s="28">
        <v>39.950000000000003</v>
      </c>
      <c r="N5044" s="24">
        <v>42947</v>
      </c>
    </row>
    <row r="5045" spans="1:14" hidden="1" x14ac:dyDescent="0.25">
      <c r="B5045" s="20">
        <v>33304789</v>
      </c>
      <c r="C5045" s="20"/>
      <c r="D5045" s="20" t="s">
        <v>5640</v>
      </c>
      <c r="E5045" s="17" t="s">
        <v>5641</v>
      </c>
      <c r="F5045" s="21" t="s">
        <v>75</v>
      </c>
      <c r="G5045" s="21" t="s">
        <v>205</v>
      </c>
      <c r="H5045" s="21" t="s">
        <v>206</v>
      </c>
      <c r="I5045" s="20" t="s">
        <v>21118</v>
      </c>
      <c r="J5045" s="20" t="s">
        <v>35193</v>
      </c>
      <c r="K5045" s="24"/>
      <c r="L5045" s="19">
        <v>0</v>
      </c>
      <c r="M5045" s="28">
        <v>39.950000000000003</v>
      </c>
      <c r="N5045" s="24">
        <v>42947</v>
      </c>
    </row>
    <row r="5046" spans="1:14" hidden="1" x14ac:dyDescent="0.25">
      <c r="B5046" s="20">
        <v>33304795</v>
      </c>
      <c r="C5046" s="20"/>
      <c r="D5046" s="20" t="s">
        <v>6007</v>
      </c>
      <c r="E5046" s="17" t="s">
        <v>6008</v>
      </c>
      <c r="F5046" s="21" t="s">
        <v>75</v>
      </c>
      <c r="G5046" s="21" t="s">
        <v>205</v>
      </c>
      <c r="H5046" s="21" t="s">
        <v>206</v>
      </c>
      <c r="I5046" s="20" t="s">
        <v>21169</v>
      </c>
      <c r="J5046" s="20" t="s">
        <v>35194</v>
      </c>
      <c r="K5046" s="24"/>
      <c r="L5046" s="19">
        <v>0</v>
      </c>
      <c r="M5046" s="28">
        <v>39.950000000000003</v>
      </c>
      <c r="N5046" s="24">
        <v>42947</v>
      </c>
    </row>
    <row r="5047" spans="1:14" hidden="1" x14ac:dyDescent="0.25">
      <c r="B5047" s="20">
        <v>33304793</v>
      </c>
      <c r="C5047" s="20"/>
      <c r="D5047" s="20" t="s">
        <v>6009</v>
      </c>
      <c r="E5047" s="17" t="s">
        <v>6010</v>
      </c>
      <c r="F5047" s="21" t="s">
        <v>75</v>
      </c>
      <c r="G5047" s="21" t="s">
        <v>205</v>
      </c>
      <c r="H5047" s="21" t="s">
        <v>206</v>
      </c>
      <c r="I5047" s="20" t="s">
        <v>21170</v>
      </c>
      <c r="J5047" s="20" t="s">
        <v>35195</v>
      </c>
      <c r="K5047" s="24"/>
      <c r="L5047" s="19">
        <v>0</v>
      </c>
      <c r="M5047" s="28">
        <v>39.950000000000003</v>
      </c>
      <c r="N5047" s="24">
        <v>42947</v>
      </c>
    </row>
    <row r="5048" spans="1:14" hidden="1" x14ac:dyDescent="0.25">
      <c r="B5048" s="20">
        <v>33304792</v>
      </c>
      <c r="C5048" s="20"/>
      <c r="D5048" s="20" t="s">
        <v>6011</v>
      </c>
      <c r="E5048" s="17" t="s">
        <v>6012</v>
      </c>
      <c r="F5048" s="21" t="s">
        <v>75</v>
      </c>
      <c r="G5048" s="21" t="s">
        <v>205</v>
      </c>
      <c r="H5048" s="21" t="s">
        <v>206</v>
      </c>
      <c r="I5048" s="20" t="s">
        <v>21171</v>
      </c>
      <c r="J5048" s="20" t="s">
        <v>35196</v>
      </c>
      <c r="K5048" s="24"/>
      <c r="L5048" s="19">
        <v>0</v>
      </c>
      <c r="M5048" s="28">
        <v>39.950000000000003</v>
      </c>
      <c r="N5048" s="24">
        <v>42947</v>
      </c>
    </row>
    <row r="5049" spans="1:14" hidden="1" x14ac:dyDescent="0.25">
      <c r="B5049" s="20">
        <v>33304791</v>
      </c>
      <c r="C5049" s="20"/>
      <c r="D5049" s="20" t="s">
        <v>6013</v>
      </c>
      <c r="E5049" s="17" t="s">
        <v>6014</v>
      </c>
      <c r="F5049" s="21" t="s">
        <v>75</v>
      </c>
      <c r="G5049" s="21" t="s">
        <v>205</v>
      </c>
      <c r="H5049" s="21" t="s">
        <v>206</v>
      </c>
      <c r="I5049" s="20" t="s">
        <v>21172</v>
      </c>
      <c r="J5049" s="20" t="s">
        <v>35197</v>
      </c>
      <c r="K5049" s="24"/>
      <c r="L5049" s="19">
        <v>0</v>
      </c>
      <c r="M5049" s="28">
        <v>39.950000000000003</v>
      </c>
      <c r="N5049" s="24">
        <v>42947</v>
      </c>
    </row>
    <row r="5050" spans="1:14" hidden="1" x14ac:dyDescent="0.25">
      <c r="B5050" s="20">
        <v>33304794</v>
      </c>
      <c r="C5050" s="20"/>
      <c r="D5050" s="20" t="s">
        <v>6015</v>
      </c>
      <c r="E5050" s="17" t="s">
        <v>6016</v>
      </c>
      <c r="F5050" s="21" t="s">
        <v>75</v>
      </c>
      <c r="G5050" s="21" t="s">
        <v>205</v>
      </c>
      <c r="H5050" s="21" t="s">
        <v>206</v>
      </c>
      <c r="I5050" s="20" t="s">
        <v>21173</v>
      </c>
      <c r="J5050" s="20" t="s">
        <v>35198</v>
      </c>
      <c r="K5050" s="24"/>
      <c r="L5050" s="19">
        <v>0</v>
      </c>
      <c r="M5050" s="28">
        <v>39.950000000000003</v>
      </c>
      <c r="N5050" s="24">
        <v>42947</v>
      </c>
    </row>
    <row r="5051" spans="1:14" hidden="1" x14ac:dyDescent="0.25">
      <c r="B5051" s="20">
        <v>33304770</v>
      </c>
      <c r="C5051" s="20"/>
      <c r="D5051" s="20" t="s">
        <v>5597</v>
      </c>
      <c r="E5051" s="17" t="s">
        <v>5598</v>
      </c>
      <c r="F5051" s="21" t="s">
        <v>75</v>
      </c>
      <c r="G5051" s="21" t="s">
        <v>205</v>
      </c>
      <c r="H5051" s="21" t="s">
        <v>206</v>
      </c>
      <c r="I5051" s="20" t="s">
        <v>5599</v>
      </c>
      <c r="J5051" s="20" t="s">
        <v>35199</v>
      </c>
      <c r="K5051" s="24"/>
      <c r="L5051" s="19">
        <v>0</v>
      </c>
      <c r="M5051" s="28">
        <v>39.950000000000003</v>
      </c>
      <c r="N5051" s="24">
        <v>42947</v>
      </c>
    </row>
    <row r="5052" spans="1:14" hidden="1" x14ac:dyDescent="0.25">
      <c r="B5052" s="20">
        <v>33304768</v>
      </c>
      <c r="C5052" s="20"/>
      <c r="D5052" s="20" t="s">
        <v>5600</v>
      </c>
      <c r="E5052" s="17" t="s">
        <v>5601</v>
      </c>
      <c r="F5052" s="21" t="s">
        <v>75</v>
      </c>
      <c r="G5052" s="21" t="s">
        <v>205</v>
      </c>
      <c r="H5052" s="21" t="s">
        <v>206</v>
      </c>
      <c r="I5052" s="20" t="s">
        <v>5602</v>
      </c>
      <c r="J5052" s="20" t="s">
        <v>35200</v>
      </c>
      <c r="K5052" s="24"/>
      <c r="L5052" s="19">
        <v>0</v>
      </c>
      <c r="M5052" s="28">
        <v>39.950000000000003</v>
      </c>
      <c r="N5052" s="24">
        <v>42947</v>
      </c>
    </row>
    <row r="5053" spans="1:14" hidden="1" x14ac:dyDescent="0.25">
      <c r="B5053" s="20">
        <v>33304767</v>
      </c>
      <c r="C5053" s="20"/>
      <c r="D5053" s="20" t="s">
        <v>5603</v>
      </c>
      <c r="E5053" s="17" t="s">
        <v>5604</v>
      </c>
      <c r="F5053" s="21" t="s">
        <v>75</v>
      </c>
      <c r="G5053" s="21" t="s">
        <v>205</v>
      </c>
      <c r="H5053" s="21" t="s">
        <v>206</v>
      </c>
      <c r="I5053" s="20" t="s">
        <v>5605</v>
      </c>
      <c r="J5053" s="20" t="s">
        <v>35201</v>
      </c>
      <c r="K5053" s="24"/>
      <c r="L5053" s="19">
        <v>0</v>
      </c>
      <c r="M5053" s="28">
        <v>39.950000000000003</v>
      </c>
      <c r="N5053" s="24">
        <v>42947</v>
      </c>
    </row>
    <row r="5054" spans="1:14" hidden="1" x14ac:dyDescent="0.25">
      <c r="B5054" s="20">
        <v>33304766</v>
      </c>
      <c r="C5054" s="20"/>
      <c r="D5054" s="20" t="s">
        <v>5606</v>
      </c>
      <c r="E5054" s="17" t="s">
        <v>5607</v>
      </c>
      <c r="F5054" s="21" t="s">
        <v>75</v>
      </c>
      <c r="G5054" s="21" t="s">
        <v>205</v>
      </c>
      <c r="H5054" s="21" t="s">
        <v>206</v>
      </c>
      <c r="I5054" s="20" t="s">
        <v>5608</v>
      </c>
      <c r="J5054" s="20" t="s">
        <v>35202</v>
      </c>
      <c r="K5054" s="24"/>
      <c r="L5054" s="19">
        <v>0</v>
      </c>
      <c r="M5054" s="28">
        <v>39.950000000000003</v>
      </c>
      <c r="N5054" s="24">
        <v>42947</v>
      </c>
    </row>
    <row r="5055" spans="1:14" hidden="1" x14ac:dyDescent="0.25">
      <c r="B5055" s="20">
        <v>33304769</v>
      </c>
      <c r="C5055" s="20"/>
      <c r="D5055" s="20" t="s">
        <v>5609</v>
      </c>
      <c r="E5055" s="17" t="s">
        <v>5610</v>
      </c>
      <c r="F5055" s="21" t="s">
        <v>75</v>
      </c>
      <c r="G5055" s="21" t="s">
        <v>205</v>
      </c>
      <c r="H5055" s="21" t="s">
        <v>206</v>
      </c>
      <c r="I5055" s="20" t="s">
        <v>5611</v>
      </c>
      <c r="J5055" s="20" t="s">
        <v>35203</v>
      </c>
      <c r="K5055" s="24"/>
      <c r="L5055" s="19">
        <v>0</v>
      </c>
      <c r="M5055" s="28">
        <v>39.950000000000003</v>
      </c>
      <c r="N5055" s="24">
        <v>42947</v>
      </c>
    </row>
    <row r="5056" spans="1:14" hidden="1" x14ac:dyDescent="0.25">
      <c r="A5056" s="17" t="s">
        <v>35204</v>
      </c>
      <c r="B5056" s="20">
        <v>33305376</v>
      </c>
      <c r="C5056" s="20"/>
      <c r="D5056" s="20" t="s">
        <v>120</v>
      </c>
      <c r="E5056" s="17" t="s">
        <v>121</v>
      </c>
      <c r="F5056" s="21" t="s">
        <v>75</v>
      </c>
      <c r="G5056" s="21" t="s">
        <v>205</v>
      </c>
      <c r="H5056" s="21" t="s">
        <v>206</v>
      </c>
      <c r="I5056" s="20" t="s">
        <v>20880</v>
      </c>
      <c r="J5056" s="20" t="s">
        <v>35205</v>
      </c>
      <c r="K5056" s="24">
        <v>43739</v>
      </c>
      <c r="L5056" s="19">
        <v>0</v>
      </c>
      <c r="M5056" s="28">
        <v>39.950000000000003</v>
      </c>
      <c r="N5056" s="24">
        <v>43290</v>
      </c>
    </row>
    <row r="5057" spans="1:14" hidden="1" x14ac:dyDescent="0.25">
      <c r="A5057" s="17" t="s">
        <v>35206</v>
      </c>
      <c r="B5057" s="20">
        <v>33305374</v>
      </c>
      <c r="C5057" s="20"/>
      <c r="D5057" s="20" t="s">
        <v>112</v>
      </c>
      <c r="E5057" s="17" t="s">
        <v>113</v>
      </c>
      <c r="F5057" s="21" t="s">
        <v>75</v>
      </c>
      <c r="G5057" s="21" t="s">
        <v>205</v>
      </c>
      <c r="H5057" s="21" t="s">
        <v>206</v>
      </c>
      <c r="I5057" s="20" t="s">
        <v>20876</v>
      </c>
      <c r="J5057" s="20" t="s">
        <v>35207</v>
      </c>
      <c r="K5057" s="24">
        <v>43739</v>
      </c>
      <c r="L5057" s="19">
        <v>0</v>
      </c>
      <c r="M5057" s="28">
        <v>39.950000000000003</v>
      </c>
      <c r="N5057" s="24">
        <v>43290</v>
      </c>
    </row>
    <row r="5058" spans="1:14" hidden="1" x14ac:dyDescent="0.25">
      <c r="A5058" s="17" t="s">
        <v>35208</v>
      </c>
      <c r="B5058" s="20">
        <v>33305373</v>
      </c>
      <c r="C5058" s="20"/>
      <c r="D5058" s="20" t="s">
        <v>114</v>
      </c>
      <c r="E5058" s="17" t="s">
        <v>115</v>
      </c>
      <c r="F5058" s="21" t="s">
        <v>75</v>
      </c>
      <c r="G5058" s="21" t="s">
        <v>205</v>
      </c>
      <c r="H5058" s="21" t="s">
        <v>206</v>
      </c>
      <c r="I5058" s="20" t="s">
        <v>20877</v>
      </c>
      <c r="J5058" s="20" t="s">
        <v>35209</v>
      </c>
      <c r="K5058" s="24">
        <v>43739</v>
      </c>
      <c r="L5058" s="19">
        <v>0</v>
      </c>
      <c r="M5058" s="28">
        <v>39.950000000000003</v>
      </c>
      <c r="N5058" s="24">
        <v>43290</v>
      </c>
    </row>
    <row r="5059" spans="1:14" hidden="1" x14ac:dyDescent="0.25">
      <c r="A5059" s="17" t="s">
        <v>35210</v>
      </c>
      <c r="B5059" s="20">
        <v>33305372</v>
      </c>
      <c r="C5059" s="20"/>
      <c r="D5059" s="20" t="s">
        <v>116</v>
      </c>
      <c r="E5059" s="17" t="s">
        <v>117</v>
      </c>
      <c r="F5059" s="21" t="s">
        <v>75</v>
      </c>
      <c r="G5059" s="21" t="s">
        <v>205</v>
      </c>
      <c r="H5059" s="21" t="s">
        <v>206</v>
      </c>
      <c r="I5059" s="20" t="s">
        <v>20878</v>
      </c>
      <c r="J5059" s="20" t="s">
        <v>35211</v>
      </c>
      <c r="K5059" s="24">
        <v>43739</v>
      </c>
      <c r="L5059" s="19">
        <v>0</v>
      </c>
      <c r="M5059" s="28">
        <v>39.950000000000003</v>
      </c>
      <c r="N5059" s="24">
        <v>43290</v>
      </c>
    </row>
    <row r="5060" spans="1:14" hidden="1" x14ac:dyDescent="0.25">
      <c r="A5060" s="17" t="s">
        <v>35212</v>
      </c>
      <c r="B5060" s="20">
        <v>33305375</v>
      </c>
      <c r="C5060" s="20"/>
      <c r="D5060" s="20" t="s">
        <v>118</v>
      </c>
      <c r="E5060" s="17" t="s">
        <v>119</v>
      </c>
      <c r="F5060" s="21" t="s">
        <v>75</v>
      </c>
      <c r="G5060" s="21" t="s">
        <v>205</v>
      </c>
      <c r="H5060" s="21" t="s">
        <v>206</v>
      </c>
      <c r="I5060" s="20" t="s">
        <v>20879</v>
      </c>
      <c r="J5060" s="20" t="s">
        <v>35213</v>
      </c>
      <c r="K5060" s="24">
        <v>43739</v>
      </c>
      <c r="L5060" s="19">
        <v>0</v>
      </c>
      <c r="M5060" s="28">
        <v>39.950000000000003</v>
      </c>
      <c r="N5060" s="24">
        <v>43290</v>
      </c>
    </row>
    <row r="5061" spans="1:14" hidden="1" x14ac:dyDescent="0.25">
      <c r="A5061" s="17" t="s">
        <v>35214</v>
      </c>
      <c r="B5061" s="20">
        <v>33305381</v>
      </c>
      <c r="C5061" s="20"/>
      <c r="D5061" s="20" t="s">
        <v>134</v>
      </c>
      <c r="E5061" s="17" t="s">
        <v>135</v>
      </c>
      <c r="F5061" s="21" t="s">
        <v>75</v>
      </c>
      <c r="G5061" s="21" t="s">
        <v>205</v>
      </c>
      <c r="H5061" s="21" t="s">
        <v>206</v>
      </c>
      <c r="I5061" s="20" t="s">
        <v>136</v>
      </c>
      <c r="J5061" s="20" t="s">
        <v>35215</v>
      </c>
      <c r="K5061" s="24">
        <v>43739</v>
      </c>
      <c r="L5061" s="19">
        <v>0</v>
      </c>
      <c r="M5061" s="28">
        <v>39.950000000000003</v>
      </c>
      <c r="N5061" s="24">
        <v>43290</v>
      </c>
    </row>
    <row r="5062" spans="1:14" hidden="1" x14ac:dyDescent="0.25">
      <c r="A5062" s="17" t="s">
        <v>35216</v>
      </c>
      <c r="B5062" s="20">
        <v>33305379</v>
      </c>
      <c r="C5062" s="20"/>
      <c r="D5062" s="20" t="s">
        <v>122</v>
      </c>
      <c r="E5062" s="17" t="s">
        <v>123</v>
      </c>
      <c r="F5062" s="21" t="s">
        <v>75</v>
      </c>
      <c r="G5062" s="21" t="s">
        <v>205</v>
      </c>
      <c r="H5062" s="21" t="s">
        <v>206</v>
      </c>
      <c r="I5062" s="20" t="s">
        <v>124</v>
      </c>
      <c r="J5062" s="20" t="s">
        <v>35217</v>
      </c>
      <c r="K5062" s="24">
        <v>43739</v>
      </c>
      <c r="L5062" s="19">
        <v>0</v>
      </c>
      <c r="M5062" s="28">
        <v>39.950000000000003</v>
      </c>
      <c r="N5062" s="24">
        <v>43290</v>
      </c>
    </row>
    <row r="5063" spans="1:14" hidden="1" x14ac:dyDescent="0.25">
      <c r="A5063" s="17" t="s">
        <v>35218</v>
      </c>
      <c r="B5063" s="20">
        <v>33305378</v>
      </c>
      <c r="C5063" s="20"/>
      <c r="D5063" s="20" t="s">
        <v>125</v>
      </c>
      <c r="E5063" s="17" t="s">
        <v>126</v>
      </c>
      <c r="F5063" s="21" t="s">
        <v>75</v>
      </c>
      <c r="G5063" s="21" t="s">
        <v>205</v>
      </c>
      <c r="H5063" s="21" t="s">
        <v>206</v>
      </c>
      <c r="I5063" s="20" t="s">
        <v>127</v>
      </c>
      <c r="J5063" s="20" t="s">
        <v>35219</v>
      </c>
      <c r="K5063" s="24">
        <v>43739</v>
      </c>
      <c r="L5063" s="19">
        <v>0</v>
      </c>
      <c r="M5063" s="28">
        <v>39.950000000000003</v>
      </c>
      <c r="N5063" s="24">
        <v>43290</v>
      </c>
    </row>
    <row r="5064" spans="1:14" hidden="1" x14ac:dyDescent="0.25">
      <c r="A5064" s="17" t="s">
        <v>35220</v>
      </c>
      <c r="B5064" s="20">
        <v>33305377</v>
      </c>
      <c r="C5064" s="20"/>
      <c r="D5064" s="20" t="s">
        <v>128</v>
      </c>
      <c r="E5064" s="17" t="s">
        <v>129</v>
      </c>
      <c r="F5064" s="21" t="s">
        <v>75</v>
      </c>
      <c r="G5064" s="21" t="s">
        <v>205</v>
      </c>
      <c r="H5064" s="21" t="s">
        <v>206</v>
      </c>
      <c r="I5064" s="20" t="s">
        <v>130</v>
      </c>
      <c r="J5064" s="20" t="s">
        <v>35221</v>
      </c>
      <c r="K5064" s="24">
        <v>43739</v>
      </c>
      <c r="L5064" s="19">
        <v>0</v>
      </c>
      <c r="M5064" s="28">
        <v>39.950000000000003</v>
      </c>
      <c r="N5064" s="24">
        <v>43290</v>
      </c>
    </row>
    <row r="5065" spans="1:14" hidden="1" x14ac:dyDescent="0.25">
      <c r="A5065" s="17" t="s">
        <v>35222</v>
      </c>
      <c r="B5065" s="20">
        <v>33305380</v>
      </c>
      <c r="C5065" s="20"/>
      <c r="D5065" s="20" t="s">
        <v>131</v>
      </c>
      <c r="E5065" s="17" t="s">
        <v>132</v>
      </c>
      <c r="F5065" s="21" t="s">
        <v>75</v>
      </c>
      <c r="G5065" s="21" t="s">
        <v>205</v>
      </c>
      <c r="H5065" s="21" t="s">
        <v>206</v>
      </c>
      <c r="I5065" s="20" t="s">
        <v>133</v>
      </c>
      <c r="J5065" s="20" t="s">
        <v>35223</v>
      </c>
      <c r="K5065" s="24">
        <v>43739</v>
      </c>
      <c r="L5065" s="19">
        <v>0</v>
      </c>
      <c r="M5065" s="28">
        <v>39.950000000000003</v>
      </c>
      <c r="N5065" s="24">
        <v>43290</v>
      </c>
    </row>
    <row r="5066" spans="1:14" hidden="1" x14ac:dyDescent="0.25">
      <c r="A5066" s="17" t="s">
        <v>35224</v>
      </c>
      <c r="B5066" s="20">
        <v>33305386</v>
      </c>
      <c r="C5066" s="20"/>
      <c r="D5066" s="20" t="s">
        <v>161</v>
      </c>
      <c r="E5066" s="17" t="s">
        <v>162</v>
      </c>
      <c r="F5066" s="21" t="s">
        <v>75</v>
      </c>
      <c r="G5066" s="21" t="s">
        <v>205</v>
      </c>
      <c r="H5066" s="21" t="s">
        <v>206</v>
      </c>
      <c r="I5066" s="20" t="s">
        <v>20894</v>
      </c>
      <c r="J5066" s="20" t="s">
        <v>35225</v>
      </c>
      <c r="K5066" s="24">
        <v>43739</v>
      </c>
      <c r="L5066" s="19">
        <v>0</v>
      </c>
      <c r="M5066" s="28">
        <v>39.950000000000003</v>
      </c>
      <c r="N5066" s="24">
        <v>43290</v>
      </c>
    </row>
    <row r="5067" spans="1:14" hidden="1" x14ac:dyDescent="0.25">
      <c r="A5067" s="17" t="s">
        <v>35226</v>
      </c>
      <c r="B5067" s="20">
        <v>33305384</v>
      </c>
      <c r="C5067" s="20"/>
      <c r="D5067" s="20" t="s">
        <v>153</v>
      </c>
      <c r="E5067" s="17" t="s">
        <v>154</v>
      </c>
      <c r="F5067" s="21" t="s">
        <v>75</v>
      </c>
      <c r="G5067" s="21" t="s">
        <v>205</v>
      </c>
      <c r="H5067" s="21" t="s">
        <v>206</v>
      </c>
      <c r="I5067" s="20" t="s">
        <v>20890</v>
      </c>
      <c r="J5067" s="20" t="s">
        <v>35227</v>
      </c>
      <c r="K5067" s="24">
        <v>43739</v>
      </c>
      <c r="L5067" s="19">
        <v>0</v>
      </c>
      <c r="M5067" s="28">
        <v>39.950000000000003</v>
      </c>
      <c r="N5067" s="24">
        <v>43290</v>
      </c>
    </row>
    <row r="5068" spans="1:14" hidden="1" x14ac:dyDescent="0.25">
      <c r="A5068" s="17" t="s">
        <v>35228</v>
      </c>
      <c r="B5068" s="20">
        <v>33305383</v>
      </c>
      <c r="C5068" s="20"/>
      <c r="D5068" s="20" t="s">
        <v>155</v>
      </c>
      <c r="E5068" s="17" t="s">
        <v>156</v>
      </c>
      <c r="F5068" s="21" t="s">
        <v>75</v>
      </c>
      <c r="G5068" s="21" t="s">
        <v>205</v>
      </c>
      <c r="H5068" s="21" t="s">
        <v>206</v>
      </c>
      <c r="I5068" s="20" t="s">
        <v>20891</v>
      </c>
      <c r="J5068" s="20" t="s">
        <v>35229</v>
      </c>
      <c r="K5068" s="24">
        <v>43739</v>
      </c>
      <c r="L5068" s="19">
        <v>0</v>
      </c>
      <c r="M5068" s="28">
        <v>39.950000000000003</v>
      </c>
      <c r="N5068" s="24">
        <v>43290</v>
      </c>
    </row>
    <row r="5069" spans="1:14" hidden="1" x14ac:dyDescent="0.25">
      <c r="A5069" s="17" t="s">
        <v>35230</v>
      </c>
      <c r="B5069" s="20">
        <v>33305382</v>
      </c>
      <c r="C5069" s="20"/>
      <c r="D5069" s="20" t="s">
        <v>157</v>
      </c>
      <c r="E5069" s="17" t="s">
        <v>158</v>
      </c>
      <c r="F5069" s="21" t="s">
        <v>75</v>
      </c>
      <c r="G5069" s="21" t="s">
        <v>205</v>
      </c>
      <c r="H5069" s="21" t="s">
        <v>206</v>
      </c>
      <c r="I5069" s="20" t="s">
        <v>20892</v>
      </c>
      <c r="J5069" s="20" t="s">
        <v>35231</v>
      </c>
      <c r="K5069" s="24">
        <v>43739</v>
      </c>
      <c r="L5069" s="19">
        <v>0</v>
      </c>
      <c r="M5069" s="28">
        <v>39.950000000000003</v>
      </c>
      <c r="N5069" s="24">
        <v>43290</v>
      </c>
    </row>
    <row r="5070" spans="1:14" hidden="1" x14ac:dyDescent="0.25">
      <c r="A5070" s="17" t="s">
        <v>35232</v>
      </c>
      <c r="B5070" s="20">
        <v>33305385</v>
      </c>
      <c r="C5070" s="20"/>
      <c r="D5070" s="20" t="s">
        <v>159</v>
      </c>
      <c r="E5070" s="17" t="s">
        <v>160</v>
      </c>
      <c r="F5070" s="21" t="s">
        <v>75</v>
      </c>
      <c r="G5070" s="21" t="s">
        <v>205</v>
      </c>
      <c r="H5070" s="21" t="s">
        <v>206</v>
      </c>
      <c r="I5070" s="20" t="s">
        <v>20893</v>
      </c>
      <c r="J5070" s="20" t="s">
        <v>35233</v>
      </c>
      <c r="K5070" s="24">
        <v>43739</v>
      </c>
      <c r="L5070" s="19">
        <v>0</v>
      </c>
      <c r="M5070" s="28">
        <v>39.950000000000003</v>
      </c>
      <c r="N5070" s="24">
        <v>43290</v>
      </c>
    </row>
    <row r="5071" spans="1:14" hidden="1" x14ac:dyDescent="0.25">
      <c r="A5071" s="17" t="s">
        <v>35234</v>
      </c>
      <c r="B5071" s="20">
        <v>33305391</v>
      </c>
      <c r="C5071" s="20"/>
      <c r="D5071" s="20"/>
      <c r="E5071" s="17" t="s">
        <v>167</v>
      </c>
      <c r="F5071" s="21" t="s">
        <v>75</v>
      </c>
      <c r="G5071" s="21" t="s">
        <v>205</v>
      </c>
      <c r="H5071" s="21" t="s">
        <v>206</v>
      </c>
      <c r="I5071" s="20" t="s">
        <v>20899</v>
      </c>
      <c r="J5071" s="20" t="s">
        <v>35235</v>
      </c>
      <c r="K5071" s="24">
        <v>43739</v>
      </c>
      <c r="L5071" s="19">
        <v>0</v>
      </c>
      <c r="M5071" s="28">
        <v>39.950000000000003</v>
      </c>
      <c r="N5071" s="24">
        <v>43290</v>
      </c>
    </row>
    <row r="5072" spans="1:14" hidden="1" x14ac:dyDescent="0.25">
      <c r="A5072" s="17" t="s">
        <v>35236</v>
      </c>
      <c r="B5072" s="20">
        <v>33305389</v>
      </c>
      <c r="C5072" s="20"/>
      <c r="D5072" s="20"/>
      <c r="E5072" s="17" t="s">
        <v>163</v>
      </c>
      <c r="F5072" s="21" t="s">
        <v>75</v>
      </c>
      <c r="G5072" s="21" t="s">
        <v>205</v>
      </c>
      <c r="H5072" s="21" t="s">
        <v>206</v>
      </c>
      <c r="I5072" s="20" t="s">
        <v>20895</v>
      </c>
      <c r="J5072" s="20" t="s">
        <v>35237</v>
      </c>
      <c r="K5072" s="24">
        <v>43739</v>
      </c>
      <c r="L5072" s="19">
        <v>0</v>
      </c>
      <c r="M5072" s="28">
        <v>39.950000000000003</v>
      </c>
      <c r="N5072" s="24">
        <v>43290</v>
      </c>
    </row>
    <row r="5073" spans="1:14" hidden="1" x14ac:dyDescent="0.25">
      <c r="A5073" s="17" t="s">
        <v>35238</v>
      </c>
      <c r="B5073" s="20">
        <v>33305388</v>
      </c>
      <c r="C5073" s="20"/>
      <c r="D5073" s="20"/>
      <c r="E5073" s="17" t="s">
        <v>164</v>
      </c>
      <c r="F5073" s="21" t="s">
        <v>75</v>
      </c>
      <c r="G5073" s="21" t="s">
        <v>205</v>
      </c>
      <c r="H5073" s="21" t="s">
        <v>206</v>
      </c>
      <c r="I5073" s="20" t="s">
        <v>20896</v>
      </c>
      <c r="J5073" s="20" t="s">
        <v>35239</v>
      </c>
      <c r="K5073" s="24">
        <v>43739</v>
      </c>
      <c r="L5073" s="19">
        <v>0</v>
      </c>
      <c r="M5073" s="28">
        <v>39.950000000000003</v>
      </c>
      <c r="N5073" s="24">
        <v>43290</v>
      </c>
    </row>
    <row r="5074" spans="1:14" hidden="1" x14ac:dyDescent="0.25">
      <c r="A5074" s="17" t="s">
        <v>35240</v>
      </c>
      <c r="B5074" s="20">
        <v>33305387</v>
      </c>
      <c r="C5074" s="20"/>
      <c r="D5074" s="20"/>
      <c r="E5074" s="17" t="s">
        <v>165</v>
      </c>
      <c r="F5074" s="21" t="s">
        <v>75</v>
      </c>
      <c r="G5074" s="21" t="s">
        <v>205</v>
      </c>
      <c r="H5074" s="21" t="s">
        <v>206</v>
      </c>
      <c r="I5074" s="20" t="s">
        <v>20897</v>
      </c>
      <c r="J5074" s="20" t="s">
        <v>35241</v>
      </c>
      <c r="K5074" s="24">
        <v>43739</v>
      </c>
      <c r="L5074" s="19">
        <v>0</v>
      </c>
      <c r="M5074" s="28">
        <v>39.950000000000003</v>
      </c>
      <c r="N5074" s="24">
        <v>43290</v>
      </c>
    </row>
    <row r="5075" spans="1:14" hidden="1" x14ac:dyDescent="0.25">
      <c r="A5075" s="17" t="s">
        <v>35242</v>
      </c>
      <c r="B5075" s="20">
        <v>33305390</v>
      </c>
      <c r="C5075" s="20"/>
      <c r="D5075" s="20"/>
      <c r="E5075" s="17" t="s">
        <v>166</v>
      </c>
      <c r="F5075" s="21" t="s">
        <v>75</v>
      </c>
      <c r="G5075" s="21" t="s">
        <v>205</v>
      </c>
      <c r="H5075" s="21" t="s">
        <v>206</v>
      </c>
      <c r="I5075" s="20" t="s">
        <v>20898</v>
      </c>
      <c r="J5075" s="20" t="s">
        <v>35243</v>
      </c>
      <c r="K5075" s="24">
        <v>43739</v>
      </c>
      <c r="L5075" s="19">
        <v>0</v>
      </c>
      <c r="M5075" s="28">
        <v>39.950000000000003</v>
      </c>
      <c r="N5075" s="24">
        <v>43290</v>
      </c>
    </row>
    <row r="5076" spans="1:14" hidden="1" x14ac:dyDescent="0.25">
      <c r="A5076" s="17" t="s">
        <v>35244</v>
      </c>
      <c r="B5076" s="20">
        <v>33305396</v>
      </c>
      <c r="C5076" s="20"/>
      <c r="D5076" s="20" t="s">
        <v>145</v>
      </c>
      <c r="E5076" s="17" t="s">
        <v>146</v>
      </c>
      <c r="F5076" s="21" t="s">
        <v>75</v>
      </c>
      <c r="G5076" s="21" t="s">
        <v>205</v>
      </c>
      <c r="H5076" s="21" t="s">
        <v>206</v>
      </c>
      <c r="I5076" s="20" t="s">
        <v>20885</v>
      </c>
      <c r="J5076" s="20" t="s">
        <v>35245</v>
      </c>
      <c r="K5076" s="24">
        <v>43739</v>
      </c>
      <c r="L5076" s="19">
        <v>0</v>
      </c>
      <c r="M5076" s="28">
        <v>39.950000000000003</v>
      </c>
      <c r="N5076" s="24">
        <v>43290</v>
      </c>
    </row>
    <row r="5077" spans="1:14" hidden="1" x14ac:dyDescent="0.25">
      <c r="A5077" s="17" t="s">
        <v>35246</v>
      </c>
      <c r="B5077" s="20">
        <v>33305394</v>
      </c>
      <c r="C5077" s="20"/>
      <c r="D5077" s="20" t="s">
        <v>137</v>
      </c>
      <c r="E5077" s="17" t="s">
        <v>138</v>
      </c>
      <c r="F5077" s="21" t="s">
        <v>75</v>
      </c>
      <c r="G5077" s="21" t="s">
        <v>205</v>
      </c>
      <c r="H5077" s="21" t="s">
        <v>206</v>
      </c>
      <c r="I5077" s="20" t="s">
        <v>20881</v>
      </c>
      <c r="J5077" s="20" t="s">
        <v>35247</v>
      </c>
      <c r="K5077" s="24">
        <v>43739</v>
      </c>
      <c r="L5077" s="19">
        <v>0</v>
      </c>
      <c r="M5077" s="28">
        <v>39.950000000000003</v>
      </c>
      <c r="N5077" s="24">
        <v>43290</v>
      </c>
    </row>
    <row r="5078" spans="1:14" hidden="1" x14ac:dyDescent="0.25">
      <c r="A5078" s="17" t="s">
        <v>35248</v>
      </c>
      <c r="B5078" s="20">
        <v>33305393</v>
      </c>
      <c r="C5078" s="20"/>
      <c r="D5078" s="20" t="s">
        <v>139</v>
      </c>
      <c r="E5078" s="17" t="s">
        <v>140</v>
      </c>
      <c r="F5078" s="21" t="s">
        <v>75</v>
      </c>
      <c r="G5078" s="21" t="s">
        <v>205</v>
      </c>
      <c r="H5078" s="21" t="s">
        <v>206</v>
      </c>
      <c r="I5078" s="20" t="s">
        <v>20882</v>
      </c>
      <c r="J5078" s="20" t="s">
        <v>35249</v>
      </c>
      <c r="K5078" s="24">
        <v>43739</v>
      </c>
      <c r="L5078" s="19">
        <v>0</v>
      </c>
      <c r="M5078" s="28">
        <v>39.950000000000003</v>
      </c>
      <c r="N5078" s="24">
        <v>43290</v>
      </c>
    </row>
    <row r="5079" spans="1:14" hidden="1" x14ac:dyDescent="0.25">
      <c r="A5079" s="17" t="s">
        <v>35250</v>
      </c>
      <c r="B5079" s="20">
        <v>33305392</v>
      </c>
      <c r="C5079" s="20"/>
      <c r="D5079" s="20" t="s">
        <v>141</v>
      </c>
      <c r="E5079" s="17" t="s">
        <v>142</v>
      </c>
      <c r="F5079" s="21" t="s">
        <v>75</v>
      </c>
      <c r="G5079" s="21" t="s">
        <v>205</v>
      </c>
      <c r="H5079" s="21" t="s">
        <v>206</v>
      </c>
      <c r="I5079" s="20" t="s">
        <v>20883</v>
      </c>
      <c r="J5079" s="20" t="s">
        <v>35251</v>
      </c>
      <c r="K5079" s="24">
        <v>43739</v>
      </c>
      <c r="L5079" s="19">
        <v>0</v>
      </c>
      <c r="M5079" s="28">
        <v>39.950000000000003</v>
      </c>
      <c r="N5079" s="24">
        <v>43290</v>
      </c>
    </row>
    <row r="5080" spans="1:14" hidden="1" x14ac:dyDescent="0.25">
      <c r="A5080" s="17" t="s">
        <v>35252</v>
      </c>
      <c r="B5080" s="20">
        <v>33305395</v>
      </c>
      <c r="C5080" s="20"/>
      <c r="D5080" s="20" t="s">
        <v>143</v>
      </c>
      <c r="E5080" s="17" t="s">
        <v>144</v>
      </c>
      <c r="F5080" s="21" t="s">
        <v>75</v>
      </c>
      <c r="G5080" s="21" t="s">
        <v>205</v>
      </c>
      <c r="H5080" s="21" t="s">
        <v>206</v>
      </c>
      <c r="I5080" s="20" t="s">
        <v>20884</v>
      </c>
      <c r="J5080" s="20" t="s">
        <v>35253</v>
      </c>
      <c r="K5080" s="24">
        <v>43739</v>
      </c>
      <c r="L5080" s="19">
        <v>0</v>
      </c>
      <c r="M5080" s="28">
        <v>39.950000000000003</v>
      </c>
      <c r="N5080" s="24">
        <v>43290</v>
      </c>
    </row>
    <row r="5081" spans="1:14" hidden="1" x14ac:dyDescent="0.25">
      <c r="B5081" s="20">
        <v>33304750</v>
      </c>
      <c r="C5081" s="20"/>
      <c r="D5081" s="20" t="s">
        <v>5982</v>
      </c>
      <c r="E5081" s="17" t="s">
        <v>5983</v>
      </c>
      <c r="F5081" s="21" t="s">
        <v>75</v>
      </c>
      <c r="G5081" s="21" t="s">
        <v>205</v>
      </c>
      <c r="H5081" s="21" t="s">
        <v>206</v>
      </c>
      <c r="I5081" s="20" t="s">
        <v>5984</v>
      </c>
      <c r="J5081" s="20" t="s">
        <v>35264</v>
      </c>
      <c r="K5081" s="24">
        <v>43405</v>
      </c>
      <c r="L5081" s="19">
        <v>0</v>
      </c>
      <c r="M5081" s="28">
        <v>44.95</v>
      </c>
      <c r="N5081" s="24">
        <v>42947</v>
      </c>
    </row>
    <row r="5082" spans="1:14" hidden="1" x14ac:dyDescent="0.25">
      <c r="B5082" s="20">
        <v>33304748</v>
      </c>
      <c r="C5082" s="20"/>
      <c r="D5082" s="20" t="s">
        <v>5985</v>
      </c>
      <c r="E5082" s="17" t="s">
        <v>5986</v>
      </c>
      <c r="F5082" s="21" t="s">
        <v>75</v>
      </c>
      <c r="G5082" s="21" t="s">
        <v>205</v>
      </c>
      <c r="H5082" s="21" t="s">
        <v>206</v>
      </c>
      <c r="I5082" s="20" t="s">
        <v>5987</v>
      </c>
      <c r="J5082" s="20" t="s">
        <v>35265</v>
      </c>
      <c r="K5082" s="24">
        <v>43405</v>
      </c>
      <c r="L5082" s="19">
        <v>0</v>
      </c>
      <c r="M5082" s="28">
        <v>44.95</v>
      </c>
      <c r="N5082" s="24">
        <v>42947</v>
      </c>
    </row>
    <row r="5083" spans="1:14" hidden="1" x14ac:dyDescent="0.25">
      <c r="B5083" s="20">
        <v>33304747</v>
      </c>
      <c r="C5083" s="20"/>
      <c r="D5083" s="20" t="s">
        <v>5988</v>
      </c>
      <c r="E5083" s="17" t="s">
        <v>5989</v>
      </c>
      <c r="F5083" s="21" t="s">
        <v>75</v>
      </c>
      <c r="G5083" s="21" t="s">
        <v>205</v>
      </c>
      <c r="H5083" s="21" t="s">
        <v>206</v>
      </c>
      <c r="I5083" s="20" t="s">
        <v>5990</v>
      </c>
      <c r="J5083" s="20" t="s">
        <v>35266</v>
      </c>
      <c r="K5083" s="24">
        <v>43405</v>
      </c>
      <c r="L5083" s="19">
        <v>0</v>
      </c>
      <c r="M5083" s="28">
        <v>44.95</v>
      </c>
      <c r="N5083" s="24">
        <v>42947</v>
      </c>
    </row>
    <row r="5084" spans="1:14" hidden="1" x14ac:dyDescent="0.25">
      <c r="B5084" s="20">
        <v>33304746</v>
      </c>
      <c r="C5084" s="20"/>
      <c r="D5084" s="20" t="s">
        <v>5991</v>
      </c>
      <c r="E5084" s="17" t="s">
        <v>5992</v>
      </c>
      <c r="F5084" s="21" t="s">
        <v>75</v>
      </c>
      <c r="G5084" s="21" t="s">
        <v>205</v>
      </c>
      <c r="H5084" s="21" t="s">
        <v>206</v>
      </c>
      <c r="I5084" s="20" t="s">
        <v>5993</v>
      </c>
      <c r="J5084" s="20" t="s">
        <v>35267</v>
      </c>
      <c r="K5084" s="24">
        <v>43405</v>
      </c>
      <c r="L5084" s="19">
        <v>0</v>
      </c>
      <c r="M5084" s="28">
        <v>44.95</v>
      </c>
      <c r="N5084" s="24">
        <v>42947</v>
      </c>
    </row>
    <row r="5085" spans="1:14" hidden="1" x14ac:dyDescent="0.25">
      <c r="B5085" s="20">
        <v>33304749</v>
      </c>
      <c r="C5085" s="20"/>
      <c r="D5085" s="20" t="s">
        <v>5994</v>
      </c>
      <c r="E5085" s="17" t="s">
        <v>5995</v>
      </c>
      <c r="F5085" s="21" t="s">
        <v>75</v>
      </c>
      <c r="G5085" s="21" t="s">
        <v>205</v>
      </c>
      <c r="H5085" s="21" t="s">
        <v>206</v>
      </c>
      <c r="I5085" s="20" t="s">
        <v>5996</v>
      </c>
      <c r="J5085" s="20" t="s">
        <v>35268</v>
      </c>
      <c r="K5085" s="24">
        <v>43405</v>
      </c>
      <c r="L5085" s="19">
        <v>0</v>
      </c>
      <c r="M5085" s="28">
        <v>44.95</v>
      </c>
      <c r="N5085" s="24">
        <v>42947</v>
      </c>
    </row>
    <row r="5086" spans="1:14" hidden="1" x14ac:dyDescent="0.25">
      <c r="B5086" s="20">
        <v>33304755</v>
      </c>
      <c r="C5086" s="20"/>
      <c r="D5086" s="20" t="s">
        <v>5967</v>
      </c>
      <c r="E5086" s="17" t="s">
        <v>5968</v>
      </c>
      <c r="F5086" s="21" t="s">
        <v>75</v>
      </c>
      <c r="G5086" s="21" t="s">
        <v>205</v>
      </c>
      <c r="H5086" s="21" t="s">
        <v>206</v>
      </c>
      <c r="I5086" s="20" t="s">
        <v>5969</v>
      </c>
      <c r="J5086" s="20" t="s">
        <v>35269</v>
      </c>
      <c r="K5086" s="24">
        <v>43405</v>
      </c>
      <c r="L5086" s="19">
        <v>0</v>
      </c>
      <c r="M5086" s="28">
        <v>44.95</v>
      </c>
      <c r="N5086" s="24">
        <v>42947</v>
      </c>
    </row>
    <row r="5087" spans="1:14" hidden="1" x14ac:dyDescent="0.25">
      <c r="B5087" s="20">
        <v>33304753</v>
      </c>
      <c r="C5087" s="20"/>
      <c r="D5087" s="20" t="s">
        <v>5970</v>
      </c>
      <c r="E5087" s="17" t="s">
        <v>5971</v>
      </c>
      <c r="F5087" s="21" t="s">
        <v>75</v>
      </c>
      <c r="G5087" s="21" t="s">
        <v>205</v>
      </c>
      <c r="H5087" s="21" t="s">
        <v>206</v>
      </c>
      <c r="I5087" s="20" t="s">
        <v>5972</v>
      </c>
      <c r="J5087" s="20" t="s">
        <v>35270</v>
      </c>
      <c r="K5087" s="24">
        <v>43405</v>
      </c>
      <c r="L5087" s="19">
        <v>0</v>
      </c>
      <c r="M5087" s="28">
        <v>44.95</v>
      </c>
      <c r="N5087" s="24">
        <v>42947</v>
      </c>
    </row>
    <row r="5088" spans="1:14" hidden="1" x14ac:dyDescent="0.25">
      <c r="B5088" s="20">
        <v>33304752</v>
      </c>
      <c r="C5088" s="20"/>
      <c r="D5088" s="20" t="s">
        <v>5973</v>
      </c>
      <c r="E5088" s="17" t="s">
        <v>5974</v>
      </c>
      <c r="F5088" s="21" t="s">
        <v>75</v>
      </c>
      <c r="G5088" s="21" t="s">
        <v>205</v>
      </c>
      <c r="H5088" s="21" t="s">
        <v>206</v>
      </c>
      <c r="I5088" s="20" t="s">
        <v>5975</v>
      </c>
      <c r="J5088" s="20" t="s">
        <v>35271</v>
      </c>
      <c r="K5088" s="24">
        <v>43405</v>
      </c>
      <c r="L5088" s="19">
        <v>0</v>
      </c>
      <c r="M5088" s="28">
        <v>44.95</v>
      </c>
      <c r="N5088" s="24">
        <v>42947</v>
      </c>
    </row>
    <row r="5089" spans="1:14" hidden="1" x14ac:dyDescent="0.25">
      <c r="B5089" s="20">
        <v>33304751</v>
      </c>
      <c r="C5089" s="20"/>
      <c r="D5089" s="20" t="s">
        <v>5976</v>
      </c>
      <c r="E5089" s="17" t="s">
        <v>5977</v>
      </c>
      <c r="F5089" s="21" t="s">
        <v>75</v>
      </c>
      <c r="G5089" s="21" t="s">
        <v>205</v>
      </c>
      <c r="H5089" s="21" t="s">
        <v>206</v>
      </c>
      <c r="I5089" s="20" t="s">
        <v>5978</v>
      </c>
      <c r="J5089" s="20" t="s">
        <v>35272</v>
      </c>
      <c r="K5089" s="24">
        <v>43405</v>
      </c>
      <c r="L5089" s="19">
        <v>0</v>
      </c>
      <c r="M5089" s="28">
        <v>44.95</v>
      </c>
      <c r="N5089" s="24">
        <v>42947</v>
      </c>
    </row>
    <row r="5090" spans="1:14" hidden="1" x14ac:dyDescent="0.25">
      <c r="B5090" s="20">
        <v>33304754</v>
      </c>
      <c r="C5090" s="20"/>
      <c r="D5090" s="20" t="s">
        <v>5979</v>
      </c>
      <c r="E5090" s="17" t="s">
        <v>5980</v>
      </c>
      <c r="F5090" s="21" t="s">
        <v>75</v>
      </c>
      <c r="G5090" s="21" t="s">
        <v>205</v>
      </c>
      <c r="H5090" s="21" t="s">
        <v>206</v>
      </c>
      <c r="I5090" s="20" t="s">
        <v>5981</v>
      </c>
      <c r="J5090" s="20" t="s">
        <v>35273</v>
      </c>
      <c r="K5090" s="24">
        <v>43405</v>
      </c>
      <c r="L5090" s="19">
        <v>0</v>
      </c>
      <c r="M5090" s="28">
        <v>44.95</v>
      </c>
      <c r="N5090" s="24">
        <v>42947</v>
      </c>
    </row>
    <row r="5091" spans="1:14" hidden="1" x14ac:dyDescent="0.25">
      <c r="B5091" s="20">
        <v>33304760</v>
      </c>
      <c r="C5091" s="20"/>
      <c r="D5091" s="20" t="s">
        <v>5997</v>
      </c>
      <c r="E5091" s="17" t="s">
        <v>5998</v>
      </c>
      <c r="F5091" s="21" t="s">
        <v>75</v>
      </c>
      <c r="G5091" s="21" t="s">
        <v>205</v>
      </c>
      <c r="H5091" s="21" t="s">
        <v>206</v>
      </c>
      <c r="I5091" s="20" t="s">
        <v>21164</v>
      </c>
      <c r="J5091" s="20" t="s">
        <v>35274</v>
      </c>
      <c r="K5091" s="24">
        <v>43405</v>
      </c>
      <c r="L5091" s="19">
        <v>0</v>
      </c>
      <c r="M5091" s="28">
        <v>44.95</v>
      </c>
      <c r="N5091" s="24">
        <v>42947</v>
      </c>
    </row>
    <row r="5092" spans="1:14" hidden="1" x14ac:dyDescent="0.25">
      <c r="B5092" s="20">
        <v>33304758</v>
      </c>
      <c r="C5092" s="20"/>
      <c r="D5092" s="20" t="s">
        <v>5999</v>
      </c>
      <c r="E5092" s="17" t="s">
        <v>6000</v>
      </c>
      <c r="F5092" s="21" t="s">
        <v>75</v>
      </c>
      <c r="G5092" s="21" t="s">
        <v>205</v>
      </c>
      <c r="H5092" s="21" t="s">
        <v>206</v>
      </c>
      <c r="I5092" s="20" t="s">
        <v>21165</v>
      </c>
      <c r="J5092" s="20" t="s">
        <v>35275</v>
      </c>
      <c r="K5092" s="24">
        <v>43405</v>
      </c>
      <c r="L5092" s="19">
        <v>0</v>
      </c>
      <c r="M5092" s="28">
        <v>44.95</v>
      </c>
      <c r="N5092" s="24">
        <v>42947</v>
      </c>
    </row>
    <row r="5093" spans="1:14" hidden="1" x14ac:dyDescent="0.25">
      <c r="B5093" s="20">
        <v>33304757</v>
      </c>
      <c r="C5093" s="20"/>
      <c r="D5093" s="20" t="s">
        <v>6001</v>
      </c>
      <c r="E5093" s="17" t="s">
        <v>6002</v>
      </c>
      <c r="F5093" s="21" t="s">
        <v>75</v>
      </c>
      <c r="G5093" s="21" t="s">
        <v>205</v>
      </c>
      <c r="H5093" s="21" t="s">
        <v>206</v>
      </c>
      <c r="I5093" s="20" t="s">
        <v>21166</v>
      </c>
      <c r="J5093" s="20" t="s">
        <v>35276</v>
      </c>
      <c r="K5093" s="24">
        <v>43405</v>
      </c>
      <c r="L5093" s="19">
        <v>0</v>
      </c>
      <c r="M5093" s="28">
        <v>44.95</v>
      </c>
      <c r="N5093" s="24">
        <v>42947</v>
      </c>
    </row>
    <row r="5094" spans="1:14" hidden="1" x14ac:dyDescent="0.25">
      <c r="B5094" s="20">
        <v>33304756</v>
      </c>
      <c r="C5094" s="20"/>
      <c r="D5094" s="20" t="s">
        <v>6003</v>
      </c>
      <c r="E5094" s="17" t="s">
        <v>6004</v>
      </c>
      <c r="F5094" s="21" t="s">
        <v>75</v>
      </c>
      <c r="G5094" s="21" t="s">
        <v>205</v>
      </c>
      <c r="H5094" s="21" t="s">
        <v>206</v>
      </c>
      <c r="I5094" s="20" t="s">
        <v>21167</v>
      </c>
      <c r="J5094" s="20" t="s">
        <v>35277</v>
      </c>
      <c r="K5094" s="24">
        <v>43405</v>
      </c>
      <c r="L5094" s="19">
        <v>0</v>
      </c>
      <c r="M5094" s="28">
        <v>44.95</v>
      </c>
      <c r="N5094" s="24">
        <v>42947</v>
      </c>
    </row>
    <row r="5095" spans="1:14" hidden="1" x14ac:dyDescent="0.25">
      <c r="B5095" s="20">
        <v>33304759</v>
      </c>
      <c r="C5095" s="20"/>
      <c r="D5095" s="20" t="s">
        <v>6005</v>
      </c>
      <c r="E5095" s="17" t="s">
        <v>6006</v>
      </c>
      <c r="F5095" s="21" t="s">
        <v>75</v>
      </c>
      <c r="G5095" s="21" t="s">
        <v>205</v>
      </c>
      <c r="H5095" s="21" t="s">
        <v>206</v>
      </c>
      <c r="I5095" s="20" t="s">
        <v>21168</v>
      </c>
      <c r="J5095" s="20" t="s">
        <v>35278</v>
      </c>
      <c r="K5095" s="24">
        <v>43405</v>
      </c>
      <c r="L5095" s="19">
        <v>0</v>
      </c>
      <c r="M5095" s="28">
        <v>44.95</v>
      </c>
      <c r="N5095" s="24">
        <v>42947</v>
      </c>
    </row>
    <row r="5096" spans="1:14" hidden="1" x14ac:dyDescent="0.25">
      <c r="B5096" s="20">
        <v>33304765</v>
      </c>
      <c r="C5096" s="20"/>
      <c r="D5096" s="20" t="s">
        <v>5952</v>
      </c>
      <c r="E5096" s="17" t="s">
        <v>5953</v>
      </c>
      <c r="F5096" s="21" t="s">
        <v>75</v>
      </c>
      <c r="G5096" s="21" t="s">
        <v>205</v>
      </c>
      <c r="H5096" s="21" t="s">
        <v>206</v>
      </c>
      <c r="I5096" s="20" t="s">
        <v>5954</v>
      </c>
      <c r="J5096" s="20" t="s">
        <v>35279</v>
      </c>
      <c r="K5096" s="24">
        <v>43405</v>
      </c>
      <c r="L5096" s="19">
        <v>0</v>
      </c>
      <c r="M5096" s="28">
        <v>44.95</v>
      </c>
      <c r="N5096" s="24">
        <v>42947</v>
      </c>
    </row>
    <row r="5097" spans="1:14" hidden="1" x14ac:dyDescent="0.25">
      <c r="B5097" s="20">
        <v>33304763</v>
      </c>
      <c r="C5097" s="20"/>
      <c r="D5097" s="20" t="s">
        <v>5955</v>
      </c>
      <c r="E5097" s="17" t="s">
        <v>5956</v>
      </c>
      <c r="F5097" s="21" t="s">
        <v>75</v>
      </c>
      <c r="G5097" s="21" t="s">
        <v>205</v>
      </c>
      <c r="H5097" s="21" t="s">
        <v>206</v>
      </c>
      <c r="I5097" s="20" t="s">
        <v>5957</v>
      </c>
      <c r="J5097" s="20" t="s">
        <v>35280</v>
      </c>
      <c r="K5097" s="24">
        <v>43405</v>
      </c>
      <c r="L5097" s="19">
        <v>0</v>
      </c>
      <c r="M5097" s="28">
        <v>44.95</v>
      </c>
      <c r="N5097" s="24">
        <v>42947</v>
      </c>
    </row>
    <row r="5098" spans="1:14" hidden="1" x14ac:dyDescent="0.25">
      <c r="B5098" s="20">
        <v>33304762</v>
      </c>
      <c r="C5098" s="20"/>
      <c r="D5098" s="20" t="s">
        <v>5958</v>
      </c>
      <c r="E5098" s="17" t="s">
        <v>5959</v>
      </c>
      <c r="F5098" s="21" t="s">
        <v>75</v>
      </c>
      <c r="G5098" s="21" t="s">
        <v>205</v>
      </c>
      <c r="H5098" s="21" t="s">
        <v>206</v>
      </c>
      <c r="I5098" s="20" t="s">
        <v>5960</v>
      </c>
      <c r="J5098" s="20" t="s">
        <v>35281</v>
      </c>
      <c r="K5098" s="24">
        <v>43405</v>
      </c>
      <c r="L5098" s="19">
        <v>0</v>
      </c>
      <c r="M5098" s="28">
        <v>44.95</v>
      </c>
      <c r="N5098" s="24">
        <v>42947</v>
      </c>
    </row>
    <row r="5099" spans="1:14" hidden="1" x14ac:dyDescent="0.25">
      <c r="B5099" s="20">
        <v>33304761</v>
      </c>
      <c r="C5099" s="20"/>
      <c r="D5099" s="20" t="s">
        <v>5961</v>
      </c>
      <c r="E5099" s="17" t="s">
        <v>5962</v>
      </c>
      <c r="F5099" s="21" t="s">
        <v>75</v>
      </c>
      <c r="G5099" s="21" t="s">
        <v>205</v>
      </c>
      <c r="H5099" s="21" t="s">
        <v>206</v>
      </c>
      <c r="I5099" s="20" t="s">
        <v>5963</v>
      </c>
      <c r="J5099" s="20" t="s">
        <v>35282</v>
      </c>
      <c r="K5099" s="24">
        <v>43405</v>
      </c>
      <c r="L5099" s="19">
        <v>0</v>
      </c>
      <c r="M5099" s="28">
        <v>44.95</v>
      </c>
      <c r="N5099" s="24">
        <v>42947</v>
      </c>
    </row>
    <row r="5100" spans="1:14" hidden="1" x14ac:dyDescent="0.25">
      <c r="B5100" s="20">
        <v>33304764</v>
      </c>
      <c r="C5100" s="20"/>
      <c r="D5100" s="20" t="s">
        <v>5964</v>
      </c>
      <c r="E5100" s="17" t="s">
        <v>5965</v>
      </c>
      <c r="F5100" s="21" t="s">
        <v>75</v>
      </c>
      <c r="G5100" s="21" t="s">
        <v>205</v>
      </c>
      <c r="H5100" s="21" t="s">
        <v>206</v>
      </c>
      <c r="I5100" s="20" t="s">
        <v>5966</v>
      </c>
      <c r="J5100" s="20" t="s">
        <v>35283</v>
      </c>
      <c r="K5100" s="24">
        <v>43405</v>
      </c>
      <c r="L5100" s="19">
        <v>0</v>
      </c>
      <c r="M5100" s="28">
        <v>44.95</v>
      </c>
      <c r="N5100" s="24">
        <v>42947</v>
      </c>
    </row>
    <row r="5101" spans="1:14" hidden="1" x14ac:dyDescent="0.25">
      <c r="A5101" s="17" t="s">
        <v>35284</v>
      </c>
      <c r="B5101" s="20"/>
      <c r="C5101" s="20"/>
      <c r="D5101" s="20" t="s">
        <v>16043</v>
      </c>
      <c r="E5101" s="17" t="s">
        <v>16044</v>
      </c>
      <c r="F5101" s="21" t="s">
        <v>75</v>
      </c>
      <c r="G5101" s="21" t="s">
        <v>205</v>
      </c>
      <c r="H5101" s="21" t="s">
        <v>206</v>
      </c>
      <c r="I5101" s="20" t="s">
        <v>16045</v>
      </c>
      <c r="J5101" s="20" t="s">
        <v>35285</v>
      </c>
      <c r="K5101" s="24">
        <v>43739</v>
      </c>
      <c r="L5101" s="19">
        <v>0</v>
      </c>
      <c r="M5101" s="28">
        <v>44.95</v>
      </c>
      <c r="N5101" s="24">
        <v>43290</v>
      </c>
    </row>
    <row r="5102" spans="1:14" hidden="1" x14ac:dyDescent="0.25">
      <c r="A5102" s="17" t="s">
        <v>35286</v>
      </c>
      <c r="B5102" s="20"/>
      <c r="C5102" s="20"/>
      <c r="D5102" s="20" t="s">
        <v>16046</v>
      </c>
      <c r="E5102" s="17" t="s">
        <v>16047</v>
      </c>
      <c r="F5102" s="21" t="s">
        <v>75</v>
      </c>
      <c r="G5102" s="21" t="s">
        <v>205</v>
      </c>
      <c r="H5102" s="21" t="s">
        <v>206</v>
      </c>
      <c r="I5102" s="20" t="s">
        <v>16048</v>
      </c>
      <c r="J5102" s="20" t="s">
        <v>35287</v>
      </c>
      <c r="K5102" s="24">
        <v>43739</v>
      </c>
      <c r="L5102" s="19">
        <v>0</v>
      </c>
      <c r="M5102" s="28">
        <v>44.95</v>
      </c>
      <c r="N5102" s="24">
        <v>43290</v>
      </c>
    </row>
    <row r="5103" spans="1:14" hidden="1" x14ac:dyDescent="0.25">
      <c r="A5103" s="17" t="s">
        <v>35288</v>
      </c>
      <c r="B5103" s="20"/>
      <c r="C5103" s="20"/>
      <c r="D5103" s="20" t="s">
        <v>16049</v>
      </c>
      <c r="E5103" s="17" t="s">
        <v>16050</v>
      </c>
      <c r="F5103" s="21" t="s">
        <v>75</v>
      </c>
      <c r="G5103" s="21" t="s">
        <v>205</v>
      </c>
      <c r="H5103" s="21" t="s">
        <v>206</v>
      </c>
      <c r="I5103" s="20" t="s">
        <v>16051</v>
      </c>
      <c r="J5103" s="20" t="s">
        <v>35289</v>
      </c>
      <c r="K5103" s="24">
        <v>43739</v>
      </c>
      <c r="L5103" s="19">
        <v>0</v>
      </c>
      <c r="M5103" s="28">
        <v>44.95</v>
      </c>
      <c r="N5103" s="24">
        <v>43290</v>
      </c>
    </row>
    <row r="5104" spans="1:14" hidden="1" x14ac:dyDescent="0.25">
      <c r="A5104" s="17" t="s">
        <v>35290</v>
      </c>
      <c r="B5104" s="20"/>
      <c r="C5104" s="20"/>
      <c r="D5104" s="20" t="s">
        <v>16052</v>
      </c>
      <c r="E5104" s="17" t="s">
        <v>16053</v>
      </c>
      <c r="F5104" s="21" t="s">
        <v>75</v>
      </c>
      <c r="G5104" s="21" t="s">
        <v>205</v>
      </c>
      <c r="H5104" s="21" t="s">
        <v>206</v>
      </c>
      <c r="I5104" s="20" t="s">
        <v>16054</v>
      </c>
      <c r="J5104" s="20" t="s">
        <v>35291</v>
      </c>
      <c r="K5104" s="24">
        <v>43739</v>
      </c>
      <c r="L5104" s="19">
        <v>0</v>
      </c>
      <c r="M5104" s="28">
        <v>44.95</v>
      </c>
      <c r="N5104" s="24">
        <v>43290</v>
      </c>
    </row>
    <row r="5105" spans="1:14" hidden="1" x14ac:dyDescent="0.25">
      <c r="A5105" s="17" t="s">
        <v>35292</v>
      </c>
      <c r="B5105" s="20"/>
      <c r="C5105" s="20"/>
      <c r="D5105" s="20" t="s">
        <v>16055</v>
      </c>
      <c r="E5105" s="17" t="s">
        <v>16056</v>
      </c>
      <c r="F5105" s="21" t="s">
        <v>75</v>
      </c>
      <c r="G5105" s="21" t="s">
        <v>205</v>
      </c>
      <c r="H5105" s="21" t="s">
        <v>206</v>
      </c>
      <c r="I5105" s="20" t="s">
        <v>16057</v>
      </c>
      <c r="J5105" s="20" t="s">
        <v>35293</v>
      </c>
      <c r="K5105" s="24">
        <v>43739</v>
      </c>
      <c r="L5105" s="19">
        <v>0</v>
      </c>
      <c r="M5105" s="28">
        <v>44.95</v>
      </c>
      <c r="N5105" s="24">
        <v>43290</v>
      </c>
    </row>
    <row r="5106" spans="1:14" hidden="1" x14ac:dyDescent="0.25">
      <c r="A5106" s="17" t="s">
        <v>35294</v>
      </c>
      <c r="B5106" s="20"/>
      <c r="C5106" s="20"/>
      <c r="D5106" s="20" t="s">
        <v>16028</v>
      </c>
      <c r="E5106" s="17" t="s">
        <v>16029</v>
      </c>
      <c r="F5106" s="21" t="s">
        <v>75</v>
      </c>
      <c r="G5106" s="21" t="s">
        <v>205</v>
      </c>
      <c r="H5106" s="21" t="s">
        <v>206</v>
      </c>
      <c r="I5106" s="20" t="s">
        <v>16030</v>
      </c>
      <c r="J5106" s="20" t="s">
        <v>35295</v>
      </c>
      <c r="K5106" s="24">
        <v>43739</v>
      </c>
      <c r="L5106" s="19">
        <v>0</v>
      </c>
      <c r="M5106" s="28">
        <v>44.95</v>
      </c>
      <c r="N5106" s="24">
        <v>43290</v>
      </c>
    </row>
    <row r="5107" spans="1:14" hidden="1" x14ac:dyDescent="0.25">
      <c r="A5107" s="17" t="s">
        <v>35296</v>
      </c>
      <c r="B5107" s="20"/>
      <c r="C5107" s="20"/>
      <c r="D5107" s="20" t="s">
        <v>16031</v>
      </c>
      <c r="E5107" s="17" t="s">
        <v>16032</v>
      </c>
      <c r="F5107" s="21" t="s">
        <v>75</v>
      </c>
      <c r="G5107" s="21" t="s">
        <v>205</v>
      </c>
      <c r="H5107" s="21" t="s">
        <v>206</v>
      </c>
      <c r="I5107" s="20" t="s">
        <v>16033</v>
      </c>
      <c r="J5107" s="20" t="s">
        <v>35297</v>
      </c>
      <c r="K5107" s="24">
        <v>43739</v>
      </c>
      <c r="L5107" s="19">
        <v>0</v>
      </c>
      <c r="M5107" s="28">
        <v>44.95</v>
      </c>
      <c r="N5107" s="24">
        <v>43290</v>
      </c>
    </row>
    <row r="5108" spans="1:14" hidden="1" x14ac:dyDescent="0.25">
      <c r="A5108" s="17" t="s">
        <v>35298</v>
      </c>
      <c r="B5108" s="20"/>
      <c r="C5108" s="20"/>
      <c r="D5108" s="20" t="s">
        <v>16034</v>
      </c>
      <c r="E5108" s="17" t="s">
        <v>16035</v>
      </c>
      <c r="F5108" s="21" t="s">
        <v>75</v>
      </c>
      <c r="G5108" s="21" t="s">
        <v>205</v>
      </c>
      <c r="H5108" s="21" t="s">
        <v>206</v>
      </c>
      <c r="I5108" s="20" t="s">
        <v>16036</v>
      </c>
      <c r="J5108" s="20" t="s">
        <v>35299</v>
      </c>
      <c r="K5108" s="24">
        <v>43739</v>
      </c>
      <c r="L5108" s="19">
        <v>0</v>
      </c>
      <c r="M5108" s="28">
        <v>44.95</v>
      </c>
      <c r="N5108" s="24">
        <v>43290</v>
      </c>
    </row>
    <row r="5109" spans="1:14" hidden="1" x14ac:dyDescent="0.25">
      <c r="A5109" s="17" t="s">
        <v>35300</v>
      </c>
      <c r="B5109" s="20"/>
      <c r="C5109" s="20"/>
      <c r="D5109" s="20" t="s">
        <v>16037</v>
      </c>
      <c r="E5109" s="17" t="s">
        <v>16038</v>
      </c>
      <c r="F5109" s="21" t="s">
        <v>75</v>
      </c>
      <c r="G5109" s="21" t="s">
        <v>205</v>
      </c>
      <c r="H5109" s="21" t="s">
        <v>206</v>
      </c>
      <c r="I5109" s="20" t="s">
        <v>16039</v>
      </c>
      <c r="J5109" s="20" t="s">
        <v>35301</v>
      </c>
      <c r="K5109" s="24">
        <v>43739</v>
      </c>
      <c r="L5109" s="19">
        <v>0</v>
      </c>
      <c r="M5109" s="28">
        <v>44.95</v>
      </c>
      <c r="N5109" s="24">
        <v>43290</v>
      </c>
    </row>
    <row r="5110" spans="1:14" hidden="1" x14ac:dyDescent="0.25">
      <c r="A5110" s="17" t="s">
        <v>35302</v>
      </c>
      <c r="B5110" s="20"/>
      <c r="C5110" s="20"/>
      <c r="D5110" s="20" t="s">
        <v>16040</v>
      </c>
      <c r="E5110" s="17" t="s">
        <v>16041</v>
      </c>
      <c r="F5110" s="21" t="s">
        <v>75</v>
      </c>
      <c r="G5110" s="21" t="s">
        <v>205</v>
      </c>
      <c r="H5110" s="21" t="s">
        <v>206</v>
      </c>
      <c r="I5110" s="20" t="s">
        <v>16042</v>
      </c>
      <c r="J5110" s="20" t="s">
        <v>35303</v>
      </c>
      <c r="K5110" s="24">
        <v>43739</v>
      </c>
      <c r="L5110" s="19">
        <v>0</v>
      </c>
      <c r="M5110" s="28">
        <v>44.95</v>
      </c>
      <c r="N5110" s="24">
        <v>43290</v>
      </c>
    </row>
    <row r="5111" spans="1:14" hidden="1" x14ac:dyDescent="0.25">
      <c r="A5111" s="17" t="s">
        <v>35304</v>
      </c>
      <c r="B5111" s="20"/>
      <c r="C5111" s="20"/>
      <c r="D5111" s="20" t="s">
        <v>16073</v>
      </c>
      <c r="E5111" s="17" t="s">
        <v>16074</v>
      </c>
      <c r="F5111" s="21" t="s">
        <v>75</v>
      </c>
      <c r="G5111" s="21" t="s">
        <v>205</v>
      </c>
      <c r="H5111" s="21" t="s">
        <v>206</v>
      </c>
      <c r="I5111" s="20" t="s">
        <v>16075</v>
      </c>
      <c r="J5111" s="20" t="s">
        <v>35305</v>
      </c>
      <c r="K5111" s="24">
        <v>43739</v>
      </c>
      <c r="L5111" s="19">
        <v>0</v>
      </c>
      <c r="M5111" s="28">
        <v>44.95</v>
      </c>
      <c r="N5111" s="24">
        <v>43290</v>
      </c>
    </row>
    <row r="5112" spans="1:14" hidden="1" x14ac:dyDescent="0.25">
      <c r="A5112" s="17" t="s">
        <v>35306</v>
      </c>
      <c r="B5112" s="20"/>
      <c r="C5112" s="20"/>
      <c r="D5112" s="20" t="s">
        <v>16076</v>
      </c>
      <c r="E5112" s="17" t="s">
        <v>16077</v>
      </c>
      <c r="F5112" s="21" t="s">
        <v>75</v>
      </c>
      <c r="G5112" s="21" t="s">
        <v>205</v>
      </c>
      <c r="H5112" s="21" t="s">
        <v>206</v>
      </c>
      <c r="I5112" s="20" t="s">
        <v>16078</v>
      </c>
      <c r="J5112" s="20" t="s">
        <v>35307</v>
      </c>
      <c r="K5112" s="24">
        <v>43739</v>
      </c>
      <c r="L5112" s="19">
        <v>0</v>
      </c>
      <c r="M5112" s="28">
        <v>44.95</v>
      </c>
      <c r="N5112" s="24">
        <v>43290</v>
      </c>
    </row>
    <row r="5113" spans="1:14" hidden="1" x14ac:dyDescent="0.25">
      <c r="A5113" s="17" t="s">
        <v>35308</v>
      </c>
      <c r="B5113" s="20"/>
      <c r="C5113" s="20"/>
      <c r="D5113" s="20" t="s">
        <v>16079</v>
      </c>
      <c r="E5113" s="17" t="s">
        <v>16080</v>
      </c>
      <c r="F5113" s="21" t="s">
        <v>75</v>
      </c>
      <c r="G5113" s="21" t="s">
        <v>205</v>
      </c>
      <c r="H5113" s="21" t="s">
        <v>206</v>
      </c>
      <c r="I5113" s="20" t="s">
        <v>16081</v>
      </c>
      <c r="J5113" s="20" t="s">
        <v>35309</v>
      </c>
      <c r="K5113" s="24">
        <v>43739</v>
      </c>
      <c r="L5113" s="19">
        <v>0</v>
      </c>
      <c r="M5113" s="28">
        <v>44.95</v>
      </c>
      <c r="N5113" s="24">
        <v>43290</v>
      </c>
    </row>
    <row r="5114" spans="1:14" hidden="1" x14ac:dyDescent="0.25">
      <c r="A5114" s="17" t="s">
        <v>35310</v>
      </c>
      <c r="B5114" s="20"/>
      <c r="C5114" s="20"/>
      <c r="D5114" s="20" t="s">
        <v>16082</v>
      </c>
      <c r="E5114" s="17" t="s">
        <v>16083</v>
      </c>
      <c r="F5114" s="21" t="s">
        <v>75</v>
      </c>
      <c r="G5114" s="21" t="s">
        <v>205</v>
      </c>
      <c r="H5114" s="21" t="s">
        <v>206</v>
      </c>
      <c r="I5114" s="20" t="s">
        <v>16084</v>
      </c>
      <c r="J5114" s="20" t="s">
        <v>35311</v>
      </c>
      <c r="K5114" s="24">
        <v>43739</v>
      </c>
      <c r="L5114" s="19">
        <v>0</v>
      </c>
      <c r="M5114" s="28">
        <v>44.95</v>
      </c>
      <c r="N5114" s="24">
        <v>43290</v>
      </c>
    </row>
    <row r="5115" spans="1:14" hidden="1" x14ac:dyDescent="0.25">
      <c r="A5115" s="17" t="s">
        <v>35312</v>
      </c>
      <c r="B5115" s="20"/>
      <c r="C5115" s="20"/>
      <c r="D5115" s="20" t="s">
        <v>16085</v>
      </c>
      <c r="E5115" s="17" t="s">
        <v>16086</v>
      </c>
      <c r="F5115" s="21" t="s">
        <v>75</v>
      </c>
      <c r="G5115" s="21" t="s">
        <v>205</v>
      </c>
      <c r="H5115" s="21" t="s">
        <v>206</v>
      </c>
      <c r="I5115" s="20" t="s">
        <v>16087</v>
      </c>
      <c r="J5115" s="20" t="s">
        <v>35313</v>
      </c>
      <c r="K5115" s="24">
        <v>43739</v>
      </c>
      <c r="L5115" s="19">
        <v>0</v>
      </c>
      <c r="M5115" s="28">
        <v>44.95</v>
      </c>
      <c r="N5115" s="24">
        <v>43290</v>
      </c>
    </row>
    <row r="5116" spans="1:14" hidden="1" x14ac:dyDescent="0.25">
      <c r="A5116" s="17" t="s">
        <v>35314</v>
      </c>
      <c r="B5116" s="20"/>
      <c r="C5116" s="20"/>
      <c r="D5116" s="20" t="s">
        <v>16088</v>
      </c>
      <c r="E5116" s="17" t="s">
        <v>16089</v>
      </c>
      <c r="F5116" s="21" t="s">
        <v>75</v>
      </c>
      <c r="G5116" s="21" t="s">
        <v>205</v>
      </c>
      <c r="H5116" s="21" t="s">
        <v>206</v>
      </c>
      <c r="I5116" s="20" t="s">
        <v>21638</v>
      </c>
      <c r="J5116" s="20" t="s">
        <v>35315</v>
      </c>
      <c r="K5116" s="24">
        <v>43739</v>
      </c>
      <c r="L5116" s="19">
        <v>0</v>
      </c>
      <c r="M5116" s="28">
        <v>44.95</v>
      </c>
      <c r="N5116" s="24">
        <v>43290</v>
      </c>
    </row>
    <row r="5117" spans="1:14" hidden="1" x14ac:dyDescent="0.25">
      <c r="A5117" s="17" t="s">
        <v>35316</v>
      </c>
      <c r="B5117" s="20"/>
      <c r="C5117" s="20"/>
      <c r="D5117" s="20" t="s">
        <v>16090</v>
      </c>
      <c r="E5117" s="17" t="s">
        <v>16091</v>
      </c>
      <c r="F5117" s="21" t="s">
        <v>75</v>
      </c>
      <c r="G5117" s="21" t="s">
        <v>205</v>
      </c>
      <c r="H5117" s="21" t="s">
        <v>206</v>
      </c>
      <c r="I5117" s="20" t="s">
        <v>21639</v>
      </c>
      <c r="J5117" s="20" t="s">
        <v>35317</v>
      </c>
      <c r="K5117" s="24">
        <v>43739</v>
      </c>
      <c r="L5117" s="19">
        <v>0</v>
      </c>
      <c r="M5117" s="28">
        <v>44.95</v>
      </c>
      <c r="N5117" s="24">
        <v>43290</v>
      </c>
    </row>
    <row r="5118" spans="1:14" hidden="1" x14ac:dyDescent="0.25">
      <c r="A5118" s="17" t="s">
        <v>35318</v>
      </c>
      <c r="B5118" s="20"/>
      <c r="C5118" s="20"/>
      <c r="D5118" s="20" t="s">
        <v>16092</v>
      </c>
      <c r="E5118" s="17" t="s">
        <v>16093</v>
      </c>
      <c r="F5118" s="21" t="s">
        <v>75</v>
      </c>
      <c r="G5118" s="21" t="s">
        <v>205</v>
      </c>
      <c r="H5118" s="21" t="s">
        <v>206</v>
      </c>
      <c r="I5118" s="20" t="s">
        <v>21640</v>
      </c>
      <c r="J5118" s="20" t="s">
        <v>35319</v>
      </c>
      <c r="K5118" s="24">
        <v>43739</v>
      </c>
      <c r="L5118" s="19">
        <v>0</v>
      </c>
      <c r="M5118" s="28">
        <v>44.95</v>
      </c>
      <c r="N5118" s="24">
        <v>43290</v>
      </c>
    </row>
    <row r="5119" spans="1:14" hidden="1" x14ac:dyDescent="0.25">
      <c r="A5119" s="17" t="s">
        <v>35320</v>
      </c>
      <c r="B5119" s="20"/>
      <c r="C5119" s="20"/>
      <c r="D5119" s="20" t="s">
        <v>16094</v>
      </c>
      <c r="E5119" s="17" t="s">
        <v>16095</v>
      </c>
      <c r="F5119" s="21" t="s">
        <v>75</v>
      </c>
      <c r="G5119" s="21" t="s">
        <v>205</v>
      </c>
      <c r="H5119" s="21" t="s">
        <v>206</v>
      </c>
      <c r="I5119" s="20" t="s">
        <v>21641</v>
      </c>
      <c r="J5119" s="20" t="s">
        <v>35321</v>
      </c>
      <c r="K5119" s="24">
        <v>43739</v>
      </c>
      <c r="L5119" s="19">
        <v>0</v>
      </c>
      <c r="M5119" s="28">
        <v>44.95</v>
      </c>
      <c r="N5119" s="24">
        <v>43290</v>
      </c>
    </row>
    <row r="5120" spans="1:14" hidden="1" x14ac:dyDescent="0.25">
      <c r="A5120" s="17" t="s">
        <v>35322</v>
      </c>
      <c r="B5120" s="20"/>
      <c r="C5120" s="20"/>
      <c r="D5120" s="20" t="s">
        <v>16096</v>
      </c>
      <c r="E5120" s="17" t="s">
        <v>16097</v>
      </c>
      <c r="F5120" s="21" t="s">
        <v>75</v>
      </c>
      <c r="G5120" s="21" t="s">
        <v>205</v>
      </c>
      <c r="H5120" s="21" t="s">
        <v>206</v>
      </c>
      <c r="I5120" s="20" t="s">
        <v>21642</v>
      </c>
      <c r="J5120" s="20" t="s">
        <v>35323</v>
      </c>
      <c r="K5120" s="24">
        <v>43739</v>
      </c>
      <c r="L5120" s="19">
        <v>0</v>
      </c>
      <c r="M5120" s="28">
        <v>44.95</v>
      </c>
      <c r="N5120" s="24">
        <v>43290</v>
      </c>
    </row>
    <row r="5121" spans="1:14" hidden="1" x14ac:dyDescent="0.25">
      <c r="A5121" s="17" t="s">
        <v>35324</v>
      </c>
      <c r="B5121" s="20"/>
      <c r="C5121" s="20"/>
      <c r="D5121" s="20" t="s">
        <v>16058</v>
      </c>
      <c r="E5121" s="17" t="s">
        <v>16059</v>
      </c>
      <c r="F5121" s="21" t="s">
        <v>75</v>
      </c>
      <c r="G5121" s="21" t="s">
        <v>205</v>
      </c>
      <c r="H5121" s="21" t="s">
        <v>206</v>
      </c>
      <c r="I5121" s="20" t="s">
        <v>16060</v>
      </c>
      <c r="J5121" s="20" t="s">
        <v>35325</v>
      </c>
      <c r="K5121" s="24">
        <v>43739</v>
      </c>
      <c r="L5121" s="19">
        <v>0</v>
      </c>
      <c r="M5121" s="28">
        <v>44.95</v>
      </c>
      <c r="N5121" s="24">
        <v>43290</v>
      </c>
    </row>
    <row r="5122" spans="1:14" hidden="1" x14ac:dyDescent="0.25">
      <c r="A5122" s="17" t="s">
        <v>35326</v>
      </c>
      <c r="B5122" s="20"/>
      <c r="C5122" s="20"/>
      <c r="D5122" s="20" t="s">
        <v>16061</v>
      </c>
      <c r="E5122" s="17" t="s">
        <v>16062</v>
      </c>
      <c r="F5122" s="21" t="s">
        <v>75</v>
      </c>
      <c r="G5122" s="21" t="s">
        <v>205</v>
      </c>
      <c r="H5122" s="21" t="s">
        <v>206</v>
      </c>
      <c r="I5122" s="20" t="s">
        <v>16063</v>
      </c>
      <c r="J5122" s="20" t="s">
        <v>35327</v>
      </c>
      <c r="K5122" s="24">
        <v>43739</v>
      </c>
      <c r="L5122" s="19">
        <v>0</v>
      </c>
      <c r="M5122" s="28">
        <v>44.95</v>
      </c>
      <c r="N5122" s="24">
        <v>43290</v>
      </c>
    </row>
    <row r="5123" spans="1:14" hidden="1" x14ac:dyDescent="0.25">
      <c r="A5123" s="17" t="s">
        <v>35328</v>
      </c>
      <c r="B5123" s="20"/>
      <c r="C5123" s="20"/>
      <c r="D5123" s="20" t="s">
        <v>16064</v>
      </c>
      <c r="E5123" s="17" t="s">
        <v>16065</v>
      </c>
      <c r="F5123" s="21" t="s">
        <v>75</v>
      </c>
      <c r="G5123" s="21" t="s">
        <v>205</v>
      </c>
      <c r="H5123" s="21" t="s">
        <v>206</v>
      </c>
      <c r="I5123" s="20" t="s">
        <v>16066</v>
      </c>
      <c r="J5123" s="20" t="s">
        <v>35329</v>
      </c>
      <c r="K5123" s="24">
        <v>43739</v>
      </c>
      <c r="L5123" s="19">
        <v>0</v>
      </c>
      <c r="M5123" s="28">
        <v>44.95</v>
      </c>
      <c r="N5123" s="24">
        <v>43290</v>
      </c>
    </row>
    <row r="5124" spans="1:14" hidden="1" x14ac:dyDescent="0.25">
      <c r="A5124" s="17" t="s">
        <v>35330</v>
      </c>
      <c r="B5124" s="20"/>
      <c r="C5124" s="20"/>
      <c r="D5124" s="20" t="s">
        <v>16067</v>
      </c>
      <c r="E5124" s="17" t="s">
        <v>16068</v>
      </c>
      <c r="F5124" s="21" t="s">
        <v>75</v>
      </c>
      <c r="G5124" s="21" t="s">
        <v>205</v>
      </c>
      <c r="H5124" s="21" t="s">
        <v>206</v>
      </c>
      <c r="I5124" s="20" t="s">
        <v>16069</v>
      </c>
      <c r="J5124" s="20" t="s">
        <v>35331</v>
      </c>
      <c r="K5124" s="24">
        <v>43739</v>
      </c>
      <c r="L5124" s="19">
        <v>0</v>
      </c>
      <c r="M5124" s="28">
        <v>44.95</v>
      </c>
      <c r="N5124" s="24">
        <v>43290</v>
      </c>
    </row>
    <row r="5125" spans="1:14" hidden="1" x14ac:dyDescent="0.25">
      <c r="A5125" s="17" t="s">
        <v>35332</v>
      </c>
      <c r="B5125" s="20"/>
      <c r="C5125" s="20"/>
      <c r="D5125" s="20" t="s">
        <v>16070</v>
      </c>
      <c r="E5125" s="17" t="s">
        <v>16071</v>
      </c>
      <c r="F5125" s="21" t="s">
        <v>75</v>
      </c>
      <c r="G5125" s="21" t="s">
        <v>205</v>
      </c>
      <c r="H5125" s="21" t="s">
        <v>206</v>
      </c>
      <c r="I5125" s="20" t="s">
        <v>16072</v>
      </c>
      <c r="J5125" s="20" t="s">
        <v>35333</v>
      </c>
      <c r="K5125" s="24">
        <v>43739</v>
      </c>
      <c r="L5125" s="19">
        <v>0</v>
      </c>
      <c r="M5125" s="28">
        <v>44.95</v>
      </c>
      <c r="N5125" s="24">
        <v>43290</v>
      </c>
    </row>
    <row r="5126" spans="1:14" hidden="1" x14ac:dyDescent="0.25">
      <c r="A5126" s="17" t="s">
        <v>35364</v>
      </c>
      <c r="B5126" s="20">
        <v>33304810</v>
      </c>
      <c r="C5126" s="20"/>
      <c r="D5126" s="20" t="s">
        <v>5742</v>
      </c>
      <c r="E5126" s="17" t="s">
        <v>5743</v>
      </c>
      <c r="F5126" s="21" t="s">
        <v>75</v>
      </c>
      <c r="G5126" s="21" t="s">
        <v>205</v>
      </c>
      <c r="H5126" s="21" t="s">
        <v>206</v>
      </c>
      <c r="I5126" s="20" t="s">
        <v>5744</v>
      </c>
      <c r="J5126" s="20" t="s">
        <v>35365</v>
      </c>
      <c r="K5126" s="24">
        <v>43405</v>
      </c>
      <c r="L5126" s="19">
        <v>0</v>
      </c>
      <c r="M5126" s="28">
        <v>29.95</v>
      </c>
      <c r="N5126" s="24">
        <v>42947</v>
      </c>
    </row>
    <row r="5127" spans="1:14" hidden="1" x14ac:dyDescent="0.25">
      <c r="A5127" s="17" t="s">
        <v>35366</v>
      </c>
      <c r="B5127" s="20">
        <v>33304808</v>
      </c>
      <c r="C5127" s="20"/>
      <c r="D5127" s="20" t="s">
        <v>5745</v>
      </c>
      <c r="E5127" s="17" t="s">
        <v>5746</v>
      </c>
      <c r="F5127" s="21" t="s">
        <v>75</v>
      </c>
      <c r="G5127" s="21" t="s">
        <v>205</v>
      </c>
      <c r="H5127" s="21" t="s">
        <v>206</v>
      </c>
      <c r="I5127" s="20" t="s">
        <v>5747</v>
      </c>
      <c r="J5127" s="20" t="s">
        <v>35367</v>
      </c>
      <c r="K5127" s="24">
        <v>43405</v>
      </c>
      <c r="L5127" s="19">
        <v>0</v>
      </c>
      <c r="M5127" s="28">
        <v>29.95</v>
      </c>
      <c r="N5127" s="24">
        <v>42947</v>
      </c>
    </row>
    <row r="5128" spans="1:14" hidden="1" x14ac:dyDescent="0.25">
      <c r="A5128" s="17" t="s">
        <v>35368</v>
      </c>
      <c r="B5128" s="20">
        <v>33304807</v>
      </c>
      <c r="C5128" s="20"/>
      <c r="D5128" s="20" t="s">
        <v>5748</v>
      </c>
      <c r="E5128" s="17" t="s">
        <v>5749</v>
      </c>
      <c r="F5128" s="21" t="s">
        <v>75</v>
      </c>
      <c r="G5128" s="21" t="s">
        <v>205</v>
      </c>
      <c r="H5128" s="21" t="s">
        <v>206</v>
      </c>
      <c r="I5128" s="20" t="s">
        <v>5750</v>
      </c>
      <c r="J5128" s="20" t="s">
        <v>35369</v>
      </c>
      <c r="K5128" s="24">
        <v>43405</v>
      </c>
      <c r="L5128" s="19">
        <v>0</v>
      </c>
      <c r="M5128" s="28">
        <v>29.95</v>
      </c>
      <c r="N5128" s="24">
        <v>42947</v>
      </c>
    </row>
    <row r="5129" spans="1:14" hidden="1" x14ac:dyDescent="0.25">
      <c r="A5129" s="17" t="s">
        <v>35370</v>
      </c>
      <c r="B5129" s="20">
        <v>33304806</v>
      </c>
      <c r="C5129" s="20"/>
      <c r="D5129" s="20" t="s">
        <v>5751</v>
      </c>
      <c r="E5129" s="17" t="s">
        <v>5752</v>
      </c>
      <c r="F5129" s="21" t="s">
        <v>75</v>
      </c>
      <c r="G5129" s="21" t="s">
        <v>205</v>
      </c>
      <c r="H5129" s="21" t="s">
        <v>206</v>
      </c>
      <c r="I5129" s="20" t="s">
        <v>5753</v>
      </c>
      <c r="J5129" s="20" t="s">
        <v>35371</v>
      </c>
      <c r="K5129" s="24">
        <v>43405</v>
      </c>
      <c r="L5129" s="19">
        <v>0</v>
      </c>
      <c r="M5129" s="28">
        <v>29.95</v>
      </c>
      <c r="N5129" s="24">
        <v>42947</v>
      </c>
    </row>
    <row r="5130" spans="1:14" hidden="1" x14ac:dyDescent="0.25">
      <c r="A5130" s="17" t="s">
        <v>35372</v>
      </c>
      <c r="B5130" s="20">
        <v>33304809</v>
      </c>
      <c r="C5130" s="20"/>
      <c r="D5130" s="20" t="s">
        <v>5754</v>
      </c>
      <c r="E5130" s="17" t="s">
        <v>5755</v>
      </c>
      <c r="F5130" s="21" t="s">
        <v>75</v>
      </c>
      <c r="G5130" s="21" t="s">
        <v>205</v>
      </c>
      <c r="H5130" s="21" t="s">
        <v>206</v>
      </c>
      <c r="I5130" s="20" t="s">
        <v>5756</v>
      </c>
      <c r="J5130" s="20" t="s">
        <v>35373</v>
      </c>
      <c r="K5130" s="24">
        <v>43405</v>
      </c>
      <c r="L5130" s="19">
        <v>0</v>
      </c>
      <c r="M5130" s="28">
        <v>29.95</v>
      </c>
      <c r="N5130" s="24">
        <v>42947</v>
      </c>
    </row>
    <row r="5131" spans="1:14" hidden="1" x14ac:dyDescent="0.25">
      <c r="A5131" s="17" t="s">
        <v>35374</v>
      </c>
      <c r="B5131" s="20">
        <v>33304815</v>
      </c>
      <c r="C5131" s="20"/>
      <c r="D5131" s="20" t="s">
        <v>5732</v>
      </c>
      <c r="E5131" s="17" t="s">
        <v>5733</v>
      </c>
      <c r="F5131" s="21" t="s">
        <v>75</v>
      </c>
      <c r="G5131" s="21" t="s">
        <v>205</v>
      </c>
      <c r="H5131" s="21" t="s">
        <v>206</v>
      </c>
      <c r="I5131" s="20" t="s">
        <v>21129</v>
      </c>
      <c r="J5131" s="20" t="s">
        <v>35375</v>
      </c>
      <c r="K5131" s="24">
        <v>43405</v>
      </c>
      <c r="L5131" s="19">
        <v>0</v>
      </c>
      <c r="M5131" s="28">
        <v>29.95</v>
      </c>
      <c r="N5131" s="24">
        <v>42947</v>
      </c>
    </row>
    <row r="5132" spans="1:14" hidden="1" x14ac:dyDescent="0.25">
      <c r="A5132" s="17" t="s">
        <v>35376</v>
      </c>
      <c r="B5132" s="20">
        <v>33304813</v>
      </c>
      <c r="C5132" s="20"/>
      <c r="D5132" s="20" t="s">
        <v>5734</v>
      </c>
      <c r="E5132" s="17" t="s">
        <v>5735</v>
      </c>
      <c r="F5132" s="21" t="s">
        <v>75</v>
      </c>
      <c r="G5132" s="21" t="s">
        <v>205</v>
      </c>
      <c r="H5132" s="21" t="s">
        <v>206</v>
      </c>
      <c r="I5132" s="20" t="s">
        <v>21130</v>
      </c>
      <c r="J5132" s="20" t="s">
        <v>35377</v>
      </c>
      <c r="K5132" s="24">
        <v>43405</v>
      </c>
      <c r="L5132" s="19">
        <v>0</v>
      </c>
      <c r="M5132" s="28">
        <v>29.95</v>
      </c>
      <c r="N5132" s="24">
        <v>42947</v>
      </c>
    </row>
    <row r="5133" spans="1:14" hidden="1" x14ac:dyDescent="0.25">
      <c r="A5133" s="17" t="s">
        <v>35378</v>
      </c>
      <c r="B5133" s="20">
        <v>33304812</v>
      </c>
      <c r="C5133" s="20"/>
      <c r="D5133" s="20" t="s">
        <v>5736</v>
      </c>
      <c r="E5133" s="17" t="s">
        <v>5737</v>
      </c>
      <c r="F5133" s="21" t="s">
        <v>75</v>
      </c>
      <c r="G5133" s="21" t="s">
        <v>205</v>
      </c>
      <c r="H5133" s="21" t="s">
        <v>206</v>
      </c>
      <c r="I5133" s="20" t="s">
        <v>21131</v>
      </c>
      <c r="J5133" s="20" t="s">
        <v>35379</v>
      </c>
      <c r="K5133" s="24">
        <v>43405</v>
      </c>
      <c r="L5133" s="19">
        <v>0</v>
      </c>
      <c r="M5133" s="28">
        <v>29.95</v>
      </c>
      <c r="N5133" s="24">
        <v>42947</v>
      </c>
    </row>
    <row r="5134" spans="1:14" hidden="1" x14ac:dyDescent="0.25">
      <c r="A5134" s="17" t="s">
        <v>35380</v>
      </c>
      <c r="B5134" s="20">
        <v>33304811</v>
      </c>
      <c r="C5134" s="20"/>
      <c r="D5134" s="20" t="s">
        <v>5738</v>
      </c>
      <c r="E5134" s="17" t="s">
        <v>5739</v>
      </c>
      <c r="F5134" s="21" t="s">
        <v>75</v>
      </c>
      <c r="G5134" s="21" t="s">
        <v>205</v>
      </c>
      <c r="H5134" s="21" t="s">
        <v>206</v>
      </c>
      <c r="I5134" s="20" t="s">
        <v>21132</v>
      </c>
      <c r="J5134" s="20" t="s">
        <v>35381</v>
      </c>
      <c r="K5134" s="24">
        <v>43405</v>
      </c>
      <c r="L5134" s="19">
        <v>0</v>
      </c>
      <c r="M5134" s="28">
        <v>29.95</v>
      </c>
      <c r="N5134" s="24">
        <v>42947</v>
      </c>
    </row>
    <row r="5135" spans="1:14" hidden="1" x14ac:dyDescent="0.25">
      <c r="A5135" s="17" t="s">
        <v>35382</v>
      </c>
      <c r="B5135" s="20">
        <v>33304814</v>
      </c>
      <c r="C5135" s="20"/>
      <c r="D5135" s="20" t="s">
        <v>5740</v>
      </c>
      <c r="E5135" s="17" t="s">
        <v>5741</v>
      </c>
      <c r="F5135" s="21" t="s">
        <v>75</v>
      </c>
      <c r="G5135" s="21" t="s">
        <v>205</v>
      </c>
      <c r="H5135" s="21" t="s">
        <v>206</v>
      </c>
      <c r="I5135" s="20" t="s">
        <v>21133</v>
      </c>
      <c r="J5135" s="20" t="s">
        <v>35383</v>
      </c>
      <c r="K5135" s="24">
        <v>43405</v>
      </c>
      <c r="L5135" s="19">
        <v>0</v>
      </c>
      <c r="M5135" s="28">
        <v>29.95</v>
      </c>
      <c r="N5135" s="24">
        <v>42947</v>
      </c>
    </row>
    <row r="5136" spans="1:14" hidden="1" x14ac:dyDescent="0.25">
      <c r="A5136" s="17" t="s">
        <v>35384</v>
      </c>
      <c r="B5136" s="20">
        <v>33304820</v>
      </c>
      <c r="C5136" s="20"/>
      <c r="D5136" s="20" t="s">
        <v>5797</v>
      </c>
      <c r="E5136" s="17" t="s">
        <v>5798</v>
      </c>
      <c r="F5136" s="21" t="s">
        <v>75</v>
      </c>
      <c r="G5136" s="21" t="s">
        <v>205</v>
      </c>
      <c r="H5136" s="21" t="s">
        <v>206</v>
      </c>
      <c r="I5136" s="20" t="s">
        <v>5799</v>
      </c>
      <c r="J5136" s="20" t="s">
        <v>35385</v>
      </c>
      <c r="K5136" s="24">
        <v>43405</v>
      </c>
      <c r="L5136" s="19">
        <v>0</v>
      </c>
      <c r="M5136" s="28">
        <v>29.95</v>
      </c>
      <c r="N5136" s="24">
        <v>42947</v>
      </c>
    </row>
    <row r="5137" spans="1:14" hidden="1" x14ac:dyDescent="0.25">
      <c r="A5137" s="17" t="s">
        <v>35386</v>
      </c>
      <c r="B5137" s="20">
        <v>33304818</v>
      </c>
      <c r="C5137" s="20"/>
      <c r="D5137" s="20" t="s">
        <v>5800</v>
      </c>
      <c r="E5137" s="17" t="s">
        <v>5801</v>
      </c>
      <c r="F5137" s="21" t="s">
        <v>75</v>
      </c>
      <c r="G5137" s="21" t="s">
        <v>205</v>
      </c>
      <c r="H5137" s="21" t="s">
        <v>206</v>
      </c>
      <c r="I5137" s="20" t="s">
        <v>5802</v>
      </c>
      <c r="J5137" s="20" t="s">
        <v>35387</v>
      </c>
      <c r="K5137" s="24">
        <v>43405</v>
      </c>
      <c r="L5137" s="19">
        <v>0</v>
      </c>
      <c r="M5137" s="28">
        <v>29.95</v>
      </c>
      <c r="N5137" s="24">
        <v>42947</v>
      </c>
    </row>
    <row r="5138" spans="1:14" hidden="1" x14ac:dyDescent="0.25">
      <c r="A5138" s="17" t="s">
        <v>35388</v>
      </c>
      <c r="B5138" s="20">
        <v>33304817</v>
      </c>
      <c r="C5138" s="20"/>
      <c r="D5138" s="20" t="s">
        <v>5803</v>
      </c>
      <c r="E5138" s="17" t="s">
        <v>5804</v>
      </c>
      <c r="F5138" s="21" t="s">
        <v>75</v>
      </c>
      <c r="G5138" s="21" t="s">
        <v>205</v>
      </c>
      <c r="H5138" s="21" t="s">
        <v>206</v>
      </c>
      <c r="I5138" s="20" t="s">
        <v>5805</v>
      </c>
      <c r="J5138" s="20" t="s">
        <v>35389</v>
      </c>
      <c r="K5138" s="24">
        <v>43405</v>
      </c>
      <c r="L5138" s="19">
        <v>0</v>
      </c>
      <c r="M5138" s="28">
        <v>29.95</v>
      </c>
      <c r="N5138" s="24">
        <v>42947</v>
      </c>
    </row>
    <row r="5139" spans="1:14" hidden="1" x14ac:dyDescent="0.25">
      <c r="A5139" s="17" t="s">
        <v>35390</v>
      </c>
      <c r="B5139" s="20">
        <v>33304816</v>
      </c>
      <c r="C5139" s="20"/>
      <c r="D5139" s="20" t="s">
        <v>5806</v>
      </c>
      <c r="E5139" s="17" t="s">
        <v>5807</v>
      </c>
      <c r="F5139" s="21" t="s">
        <v>75</v>
      </c>
      <c r="G5139" s="21" t="s">
        <v>205</v>
      </c>
      <c r="H5139" s="21" t="s">
        <v>206</v>
      </c>
      <c r="I5139" s="20" t="s">
        <v>5808</v>
      </c>
      <c r="J5139" s="20" t="s">
        <v>35391</v>
      </c>
      <c r="K5139" s="24">
        <v>43405</v>
      </c>
      <c r="L5139" s="19">
        <v>0</v>
      </c>
      <c r="M5139" s="28">
        <v>29.95</v>
      </c>
      <c r="N5139" s="24">
        <v>42947</v>
      </c>
    </row>
    <row r="5140" spans="1:14" hidden="1" x14ac:dyDescent="0.25">
      <c r="A5140" s="17" t="s">
        <v>35392</v>
      </c>
      <c r="B5140" s="20">
        <v>33304819</v>
      </c>
      <c r="C5140" s="20"/>
      <c r="D5140" s="20" t="s">
        <v>5809</v>
      </c>
      <c r="E5140" s="17" t="s">
        <v>5810</v>
      </c>
      <c r="F5140" s="21" t="s">
        <v>75</v>
      </c>
      <c r="G5140" s="21" t="s">
        <v>205</v>
      </c>
      <c r="H5140" s="21" t="s">
        <v>206</v>
      </c>
      <c r="I5140" s="20" t="s">
        <v>5811</v>
      </c>
      <c r="J5140" s="20" t="s">
        <v>35393</v>
      </c>
      <c r="K5140" s="24">
        <v>43405</v>
      </c>
      <c r="L5140" s="19">
        <v>0</v>
      </c>
      <c r="M5140" s="28">
        <v>29.95</v>
      </c>
      <c r="N5140" s="24">
        <v>42947</v>
      </c>
    </row>
    <row r="5141" spans="1:14" hidden="1" x14ac:dyDescent="0.25">
      <c r="A5141" s="17" t="s">
        <v>35394</v>
      </c>
      <c r="B5141" s="20">
        <v>33304825</v>
      </c>
      <c r="C5141" s="20"/>
      <c r="D5141" s="20" t="s">
        <v>6017</v>
      </c>
      <c r="E5141" s="17" t="s">
        <v>6018</v>
      </c>
      <c r="F5141" s="21" t="s">
        <v>75</v>
      </c>
      <c r="G5141" s="21" t="s">
        <v>205</v>
      </c>
      <c r="H5141" s="21" t="s">
        <v>206</v>
      </c>
      <c r="I5141" s="20" t="s">
        <v>6019</v>
      </c>
      <c r="J5141" s="20" t="s">
        <v>35395</v>
      </c>
      <c r="K5141" s="24">
        <v>43405</v>
      </c>
      <c r="L5141" s="19">
        <v>0</v>
      </c>
      <c r="M5141" s="28">
        <v>29.95</v>
      </c>
      <c r="N5141" s="24">
        <v>42947</v>
      </c>
    </row>
    <row r="5142" spans="1:14" hidden="1" x14ac:dyDescent="0.25">
      <c r="A5142" s="17" t="s">
        <v>35396</v>
      </c>
      <c r="B5142" s="20">
        <v>33304823</v>
      </c>
      <c r="C5142" s="20"/>
      <c r="D5142" s="20" t="s">
        <v>6020</v>
      </c>
      <c r="E5142" s="17" t="s">
        <v>6021</v>
      </c>
      <c r="F5142" s="21" t="s">
        <v>75</v>
      </c>
      <c r="G5142" s="21" t="s">
        <v>205</v>
      </c>
      <c r="H5142" s="21" t="s">
        <v>206</v>
      </c>
      <c r="I5142" s="20" t="s">
        <v>6022</v>
      </c>
      <c r="J5142" s="20" t="s">
        <v>35397</v>
      </c>
      <c r="K5142" s="24">
        <v>43405</v>
      </c>
      <c r="L5142" s="19">
        <v>0</v>
      </c>
      <c r="M5142" s="28">
        <v>29.95</v>
      </c>
      <c r="N5142" s="24">
        <v>42947</v>
      </c>
    </row>
    <row r="5143" spans="1:14" hidden="1" x14ac:dyDescent="0.25">
      <c r="A5143" s="17" t="s">
        <v>35398</v>
      </c>
      <c r="B5143" s="20">
        <v>33304822</v>
      </c>
      <c r="C5143" s="20"/>
      <c r="D5143" s="20" t="s">
        <v>6023</v>
      </c>
      <c r="E5143" s="17" t="s">
        <v>6024</v>
      </c>
      <c r="F5143" s="21" t="s">
        <v>75</v>
      </c>
      <c r="G5143" s="21" t="s">
        <v>205</v>
      </c>
      <c r="H5143" s="21" t="s">
        <v>206</v>
      </c>
      <c r="I5143" s="20" t="s">
        <v>6025</v>
      </c>
      <c r="J5143" s="20" t="s">
        <v>35399</v>
      </c>
      <c r="K5143" s="24">
        <v>43405</v>
      </c>
      <c r="L5143" s="19">
        <v>0</v>
      </c>
      <c r="M5143" s="28">
        <v>29.95</v>
      </c>
      <c r="N5143" s="24">
        <v>42947</v>
      </c>
    </row>
    <row r="5144" spans="1:14" hidden="1" x14ac:dyDescent="0.25">
      <c r="A5144" s="17" t="s">
        <v>35400</v>
      </c>
      <c r="B5144" s="20">
        <v>33304821</v>
      </c>
      <c r="C5144" s="20"/>
      <c r="D5144" s="20" t="s">
        <v>6026</v>
      </c>
      <c r="E5144" s="17" t="s">
        <v>6027</v>
      </c>
      <c r="F5144" s="21" t="s">
        <v>75</v>
      </c>
      <c r="G5144" s="21" t="s">
        <v>205</v>
      </c>
      <c r="H5144" s="21" t="s">
        <v>206</v>
      </c>
      <c r="I5144" s="20" t="s">
        <v>6028</v>
      </c>
      <c r="J5144" s="20" t="s">
        <v>35401</v>
      </c>
      <c r="K5144" s="24">
        <v>43405</v>
      </c>
      <c r="L5144" s="19">
        <v>0</v>
      </c>
      <c r="M5144" s="28">
        <v>29.95</v>
      </c>
      <c r="N5144" s="24">
        <v>42947</v>
      </c>
    </row>
    <row r="5145" spans="1:14" hidden="1" x14ac:dyDescent="0.25">
      <c r="A5145" s="17" t="s">
        <v>35402</v>
      </c>
      <c r="B5145" s="20">
        <v>33304824</v>
      </c>
      <c r="C5145" s="20"/>
      <c r="D5145" s="20" t="s">
        <v>6029</v>
      </c>
      <c r="E5145" s="17" t="s">
        <v>6030</v>
      </c>
      <c r="F5145" s="21" t="s">
        <v>75</v>
      </c>
      <c r="G5145" s="21" t="s">
        <v>205</v>
      </c>
      <c r="H5145" s="21" t="s">
        <v>206</v>
      </c>
      <c r="I5145" s="20" t="s">
        <v>6031</v>
      </c>
      <c r="J5145" s="20" t="s">
        <v>35403</v>
      </c>
      <c r="K5145" s="24">
        <v>43405</v>
      </c>
      <c r="L5145" s="19">
        <v>0</v>
      </c>
      <c r="M5145" s="28">
        <v>29.95</v>
      </c>
      <c r="N5145" s="24">
        <v>42947</v>
      </c>
    </row>
    <row r="5146" spans="1:14" hidden="1" x14ac:dyDescent="0.25">
      <c r="A5146" s="17" t="s">
        <v>35404</v>
      </c>
      <c r="B5146" s="20">
        <v>33304805</v>
      </c>
      <c r="C5146" s="20"/>
      <c r="D5146" s="20" t="s">
        <v>5782</v>
      </c>
      <c r="E5146" s="17" t="s">
        <v>5783</v>
      </c>
      <c r="F5146" s="21" t="s">
        <v>75</v>
      </c>
      <c r="G5146" s="21" t="s">
        <v>205</v>
      </c>
      <c r="H5146" s="21" t="s">
        <v>206</v>
      </c>
      <c r="I5146" s="20" t="s">
        <v>5784</v>
      </c>
      <c r="J5146" s="20" t="s">
        <v>35405</v>
      </c>
      <c r="K5146" s="24">
        <v>43405</v>
      </c>
      <c r="L5146" s="19">
        <v>0</v>
      </c>
      <c r="M5146" s="28">
        <v>29.95</v>
      </c>
      <c r="N5146" s="24">
        <v>42947</v>
      </c>
    </row>
    <row r="5147" spans="1:14" hidden="1" x14ac:dyDescent="0.25">
      <c r="A5147" s="17" t="s">
        <v>35406</v>
      </c>
      <c r="B5147" s="20">
        <v>33304803</v>
      </c>
      <c r="C5147" s="20"/>
      <c r="D5147" s="20" t="s">
        <v>5785</v>
      </c>
      <c r="E5147" s="17" t="s">
        <v>5786</v>
      </c>
      <c r="F5147" s="21" t="s">
        <v>75</v>
      </c>
      <c r="G5147" s="21" t="s">
        <v>205</v>
      </c>
      <c r="H5147" s="21" t="s">
        <v>206</v>
      </c>
      <c r="I5147" s="20" t="s">
        <v>5787</v>
      </c>
      <c r="J5147" s="20" t="s">
        <v>35407</v>
      </c>
      <c r="K5147" s="24">
        <v>43405</v>
      </c>
      <c r="L5147" s="19">
        <v>0</v>
      </c>
      <c r="M5147" s="28">
        <v>29.95</v>
      </c>
      <c r="N5147" s="24">
        <v>42947</v>
      </c>
    </row>
    <row r="5148" spans="1:14" hidden="1" x14ac:dyDescent="0.25">
      <c r="A5148" s="17" t="s">
        <v>35408</v>
      </c>
      <c r="B5148" s="20">
        <v>33304802</v>
      </c>
      <c r="C5148" s="20"/>
      <c r="D5148" s="20" t="s">
        <v>5788</v>
      </c>
      <c r="E5148" s="17" t="s">
        <v>5789</v>
      </c>
      <c r="F5148" s="21" t="s">
        <v>75</v>
      </c>
      <c r="G5148" s="21" t="s">
        <v>205</v>
      </c>
      <c r="H5148" s="21" t="s">
        <v>206</v>
      </c>
      <c r="I5148" s="20" t="s">
        <v>5790</v>
      </c>
      <c r="J5148" s="20" t="s">
        <v>35409</v>
      </c>
      <c r="K5148" s="24">
        <v>43405</v>
      </c>
      <c r="L5148" s="19">
        <v>0</v>
      </c>
      <c r="M5148" s="28">
        <v>29.95</v>
      </c>
      <c r="N5148" s="24">
        <v>42947</v>
      </c>
    </row>
    <row r="5149" spans="1:14" hidden="1" x14ac:dyDescent="0.25">
      <c r="A5149" s="17" t="s">
        <v>35410</v>
      </c>
      <c r="B5149" s="20">
        <v>33304801</v>
      </c>
      <c r="C5149" s="20"/>
      <c r="D5149" s="20" t="s">
        <v>5791</v>
      </c>
      <c r="E5149" s="17" t="s">
        <v>5792</v>
      </c>
      <c r="F5149" s="21" t="s">
        <v>75</v>
      </c>
      <c r="G5149" s="21" t="s">
        <v>205</v>
      </c>
      <c r="H5149" s="21" t="s">
        <v>206</v>
      </c>
      <c r="I5149" s="20" t="s">
        <v>5793</v>
      </c>
      <c r="J5149" s="20" t="s">
        <v>35411</v>
      </c>
      <c r="K5149" s="24">
        <v>43405</v>
      </c>
      <c r="L5149" s="19">
        <v>0</v>
      </c>
      <c r="M5149" s="28">
        <v>29.95</v>
      </c>
      <c r="N5149" s="24">
        <v>42947</v>
      </c>
    </row>
    <row r="5150" spans="1:14" hidden="1" x14ac:dyDescent="0.25">
      <c r="A5150" s="17" t="s">
        <v>35412</v>
      </c>
      <c r="B5150" s="20">
        <v>33304804</v>
      </c>
      <c r="C5150" s="20"/>
      <c r="D5150" s="20" t="s">
        <v>5794</v>
      </c>
      <c r="E5150" s="17" t="s">
        <v>5795</v>
      </c>
      <c r="F5150" s="21" t="s">
        <v>75</v>
      </c>
      <c r="G5150" s="21" t="s">
        <v>205</v>
      </c>
      <c r="H5150" s="21" t="s">
        <v>206</v>
      </c>
      <c r="I5150" s="20" t="s">
        <v>5796</v>
      </c>
      <c r="J5150" s="20" t="s">
        <v>35413</v>
      </c>
      <c r="K5150" s="24">
        <v>43405</v>
      </c>
      <c r="L5150" s="19">
        <v>0</v>
      </c>
      <c r="M5150" s="28">
        <v>29.95</v>
      </c>
      <c r="N5150" s="24">
        <v>42947</v>
      </c>
    </row>
    <row r="5151" spans="1:14" hidden="1" x14ac:dyDescent="0.25">
      <c r="A5151" s="17" t="s">
        <v>35414</v>
      </c>
      <c r="B5151" s="20">
        <v>33304830</v>
      </c>
      <c r="C5151" s="20"/>
      <c r="D5151" s="20" t="s">
        <v>6032</v>
      </c>
      <c r="E5151" s="17" t="s">
        <v>6033</v>
      </c>
      <c r="F5151" s="21" t="s">
        <v>75</v>
      </c>
      <c r="G5151" s="21" t="s">
        <v>205</v>
      </c>
      <c r="H5151" s="21" t="s">
        <v>206</v>
      </c>
      <c r="I5151" s="20" t="s">
        <v>21174</v>
      </c>
      <c r="J5151" s="20" t="s">
        <v>35415</v>
      </c>
      <c r="K5151" s="24">
        <v>43405</v>
      </c>
      <c r="L5151" s="19">
        <v>0</v>
      </c>
      <c r="M5151" s="28">
        <v>29.95</v>
      </c>
      <c r="N5151" s="24">
        <v>42947</v>
      </c>
    </row>
    <row r="5152" spans="1:14" hidden="1" x14ac:dyDescent="0.25">
      <c r="A5152" s="17" t="s">
        <v>35416</v>
      </c>
      <c r="B5152" s="20">
        <v>33304828</v>
      </c>
      <c r="C5152" s="20"/>
      <c r="D5152" s="20" t="s">
        <v>6034</v>
      </c>
      <c r="E5152" s="17" t="s">
        <v>6035</v>
      </c>
      <c r="F5152" s="21" t="s">
        <v>75</v>
      </c>
      <c r="G5152" s="21" t="s">
        <v>205</v>
      </c>
      <c r="H5152" s="21" t="s">
        <v>206</v>
      </c>
      <c r="I5152" s="20" t="s">
        <v>21175</v>
      </c>
      <c r="J5152" s="20" t="s">
        <v>35417</v>
      </c>
      <c r="K5152" s="24">
        <v>43405</v>
      </c>
      <c r="L5152" s="19">
        <v>0</v>
      </c>
      <c r="M5152" s="28">
        <v>29.95</v>
      </c>
      <c r="N5152" s="24">
        <v>42947</v>
      </c>
    </row>
    <row r="5153" spans="1:14" hidden="1" x14ac:dyDescent="0.25">
      <c r="A5153" s="17" t="s">
        <v>35418</v>
      </c>
      <c r="B5153" s="20">
        <v>33304827</v>
      </c>
      <c r="C5153" s="20"/>
      <c r="D5153" s="20" t="s">
        <v>6036</v>
      </c>
      <c r="E5153" s="17" t="s">
        <v>6037</v>
      </c>
      <c r="F5153" s="21" t="s">
        <v>75</v>
      </c>
      <c r="G5153" s="21" t="s">
        <v>205</v>
      </c>
      <c r="H5153" s="21" t="s">
        <v>206</v>
      </c>
      <c r="I5153" s="20" t="s">
        <v>21176</v>
      </c>
      <c r="J5153" s="20" t="s">
        <v>35419</v>
      </c>
      <c r="K5153" s="24">
        <v>43405</v>
      </c>
      <c r="L5153" s="19">
        <v>0</v>
      </c>
      <c r="M5153" s="28">
        <v>29.95</v>
      </c>
      <c r="N5153" s="24">
        <v>42947</v>
      </c>
    </row>
    <row r="5154" spans="1:14" hidden="1" x14ac:dyDescent="0.25">
      <c r="A5154" s="17" t="s">
        <v>35420</v>
      </c>
      <c r="B5154" s="20">
        <v>33304826</v>
      </c>
      <c r="C5154" s="20"/>
      <c r="D5154" s="20" t="s">
        <v>6038</v>
      </c>
      <c r="E5154" s="17" t="s">
        <v>6039</v>
      </c>
      <c r="F5154" s="21" t="s">
        <v>75</v>
      </c>
      <c r="G5154" s="21" t="s">
        <v>205</v>
      </c>
      <c r="H5154" s="21" t="s">
        <v>206</v>
      </c>
      <c r="I5154" s="20" t="s">
        <v>21177</v>
      </c>
      <c r="J5154" s="20" t="s">
        <v>35421</v>
      </c>
      <c r="K5154" s="24">
        <v>43405</v>
      </c>
      <c r="L5154" s="19">
        <v>0</v>
      </c>
      <c r="M5154" s="28">
        <v>29.95</v>
      </c>
      <c r="N5154" s="24">
        <v>42947</v>
      </c>
    </row>
    <row r="5155" spans="1:14" hidden="1" x14ac:dyDescent="0.25">
      <c r="A5155" s="17" t="s">
        <v>35422</v>
      </c>
      <c r="B5155" s="20">
        <v>33304829</v>
      </c>
      <c r="C5155" s="20"/>
      <c r="D5155" s="20" t="s">
        <v>6040</v>
      </c>
      <c r="E5155" s="17" t="s">
        <v>6041</v>
      </c>
      <c r="F5155" s="21" t="s">
        <v>75</v>
      </c>
      <c r="G5155" s="21" t="s">
        <v>205</v>
      </c>
      <c r="H5155" s="21" t="s">
        <v>206</v>
      </c>
      <c r="I5155" s="20" t="s">
        <v>21178</v>
      </c>
      <c r="J5155" s="20" t="s">
        <v>35423</v>
      </c>
      <c r="K5155" s="24">
        <v>43405</v>
      </c>
      <c r="L5155" s="19">
        <v>0</v>
      </c>
      <c r="M5155" s="28">
        <v>29.95</v>
      </c>
      <c r="N5155" s="24">
        <v>42947</v>
      </c>
    </row>
    <row r="5156" spans="1:14" hidden="1" x14ac:dyDescent="0.25">
      <c r="A5156" s="17" t="s">
        <v>35424</v>
      </c>
      <c r="B5156" s="20"/>
      <c r="C5156" s="20"/>
      <c r="D5156" s="20" t="s">
        <v>12321</v>
      </c>
      <c r="E5156" s="17" t="s">
        <v>12322</v>
      </c>
      <c r="F5156" s="21" t="s">
        <v>75</v>
      </c>
      <c r="G5156" s="21" t="s">
        <v>205</v>
      </c>
      <c r="H5156" s="21" t="s">
        <v>206</v>
      </c>
      <c r="I5156" s="20" t="s">
        <v>21437</v>
      </c>
      <c r="J5156" s="20" t="s">
        <v>35425</v>
      </c>
      <c r="K5156" s="24">
        <v>43405</v>
      </c>
      <c r="L5156" s="19">
        <v>0</v>
      </c>
      <c r="M5156" s="28">
        <v>29.95</v>
      </c>
      <c r="N5156" s="24">
        <v>42922</v>
      </c>
    </row>
    <row r="5157" spans="1:14" hidden="1" x14ac:dyDescent="0.25">
      <c r="A5157" s="17" t="s">
        <v>35426</v>
      </c>
      <c r="B5157" s="20"/>
      <c r="C5157" s="20"/>
      <c r="D5157" s="20" t="s">
        <v>12323</v>
      </c>
      <c r="E5157" s="17" t="s">
        <v>12322</v>
      </c>
      <c r="F5157" s="21" t="s">
        <v>75</v>
      </c>
      <c r="G5157" s="21" t="s">
        <v>205</v>
      </c>
      <c r="H5157" s="21" t="s">
        <v>206</v>
      </c>
      <c r="I5157" s="20" t="s">
        <v>21438</v>
      </c>
      <c r="J5157" s="20" t="s">
        <v>35427</v>
      </c>
      <c r="K5157" s="24">
        <v>43405</v>
      </c>
      <c r="L5157" s="19">
        <v>0</v>
      </c>
      <c r="M5157" s="28">
        <v>29.95</v>
      </c>
      <c r="N5157" s="24">
        <v>42922</v>
      </c>
    </row>
    <row r="5158" spans="1:14" hidden="1" x14ac:dyDescent="0.25">
      <c r="A5158" s="17" t="s">
        <v>35428</v>
      </c>
      <c r="B5158" s="20"/>
      <c r="C5158" s="20"/>
      <c r="D5158" s="20" t="s">
        <v>12324</v>
      </c>
      <c r="E5158" s="17" t="s">
        <v>12322</v>
      </c>
      <c r="F5158" s="21" t="s">
        <v>75</v>
      </c>
      <c r="G5158" s="21" t="s">
        <v>205</v>
      </c>
      <c r="H5158" s="21" t="s">
        <v>206</v>
      </c>
      <c r="I5158" s="20" t="s">
        <v>21439</v>
      </c>
      <c r="J5158" s="20" t="s">
        <v>35429</v>
      </c>
      <c r="K5158" s="24">
        <v>43405</v>
      </c>
      <c r="L5158" s="19">
        <v>0</v>
      </c>
      <c r="M5158" s="28">
        <v>29.95</v>
      </c>
      <c r="N5158" s="24">
        <v>42922</v>
      </c>
    </row>
    <row r="5159" spans="1:14" hidden="1" x14ac:dyDescent="0.25">
      <c r="A5159" s="17" t="s">
        <v>35430</v>
      </c>
      <c r="B5159" s="20"/>
      <c r="C5159" s="20"/>
      <c r="D5159" s="20" t="s">
        <v>12325</v>
      </c>
      <c r="E5159" s="17" t="s">
        <v>12322</v>
      </c>
      <c r="F5159" s="21" t="s">
        <v>75</v>
      </c>
      <c r="G5159" s="21" t="s">
        <v>205</v>
      </c>
      <c r="H5159" s="21" t="s">
        <v>206</v>
      </c>
      <c r="I5159" s="20" t="s">
        <v>21440</v>
      </c>
      <c r="J5159" s="20" t="s">
        <v>35431</v>
      </c>
      <c r="K5159" s="24">
        <v>43405</v>
      </c>
      <c r="L5159" s="19">
        <v>0</v>
      </c>
      <c r="M5159" s="28">
        <v>29.95</v>
      </c>
      <c r="N5159" s="24">
        <v>42922</v>
      </c>
    </row>
    <row r="5160" spans="1:14" hidden="1" x14ac:dyDescent="0.25">
      <c r="A5160" s="17" t="s">
        <v>35432</v>
      </c>
      <c r="B5160" s="20"/>
      <c r="C5160" s="20"/>
      <c r="D5160" s="20" t="s">
        <v>12326</v>
      </c>
      <c r="E5160" s="17" t="s">
        <v>12322</v>
      </c>
      <c r="F5160" s="21" t="s">
        <v>75</v>
      </c>
      <c r="G5160" s="21" t="s">
        <v>205</v>
      </c>
      <c r="H5160" s="21" t="s">
        <v>206</v>
      </c>
      <c r="I5160" s="20" t="s">
        <v>21441</v>
      </c>
      <c r="J5160" s="20" t="s">
        <v>35433</v>
      </c>
      <c r="K5160" s="24">
        <v>43405</v>
      </c>
      <c r="L5160" s="19">
        <v>0</v>
      </c>
      <c r="M5160" s="28">
        <v>29.95</v>
      </c>
      <c r="N5160" s="24">
        <v>42922</v>
      </c>
    </row>
    <row r="5161" spans="1:14" hidden="1" x14ac:dyDescent="0.25">
      <c r="A5161" s="17" t="s">
        <v>35434</v>
      </c>
      <c r="B5161" s="20">
        <v>33304835</v>
      </c>
      <c r="C5161" s="20"/>
      <c r="D5161" s="20" t="s">
        <v>5757</v>
      </c>
      <c r="E5161" s="17" t="s">
        <v>5758</v>
      </c>
      <c r="F5161" s="21" t="s">
        <v>75</v>
      </c>
      <c r="G5161" s="21" t="s">
        <v>205</v>
      </c>
      <c r="H5161" s="21" t="s">
        <v>206</v>
      </c>
      <c r="I5161" s="20" t="s">
        <v>21134</v>
      </c>
      <c r="J5161" s="20" t="s">
        <v>35435</v>
      </c>
      <c r="K5161" s="24">
        <v>43405</v>
      </c>
      <c r="L5161" s="19">
        <v>0</v>
      </c>
      <c r="M5161" s="28">
        <v>29.95</v>
      </c>
      <c r="N5161" s="24">
        <v>42947</v>
      </c>
    </row>
    <row r="5162" spans="1:14" hidden="1" x14ac:dyDescent="0.25">
      <c r="A5162" s="17" t="s">
        <v>35436</v>
      </c>
      <c r="B5162" s="20">
        <v>33304833</v>
      </c>
      <c r="C5162" s="20"/>
      <c r="D5162" s="20" t="s">
        <v>5759</v>
      </c>
      <c r="E5162" s="17" t="s">
        <v>5760</v>
      </c>
      <c r="F5162" s="21" t="s">
        <v>75</v>
      </c>
      <c r="G5162" s="21" t="s">
        <v>205</v>
      </c>
      <c r="H5162" s="21" t="s">
        <v>206</v>
      </c>
      <c r="I5162" s="20" t="s">
        <v>21135</v>
      </c>
      <c r="J5162" s="20" t="s">
        <v>35437</v>
      </c>
      <c r="K5162" s="24">
        <v>43405</v>
      </c>
      <c r="L5162" s="19">
        <v>0</v>
      </c>
      <c r="M5162" s="28">
        <v>29.95</v>
      </c>
      <c r="N5162" s="24">
        <v>42947</v>
      </c>
    </row>
    <row r="5163" spans="1:14" hidden="1" x14ac:dyDescent="0.25">
      <c r="A5163" s="17" t="s">
        <v>35438</v>
      </c>
      <c r="B5163" s="20">
        <v>33304832</v>
      </c>
      <c r="C5163" s="20"/>
      <c r="D5163" s="20" t="s">
        <v>5761</v>
      </c>
      <c r="E5163" s="17" t="s">
        <v>5762</v>
      </c>
      <c r="F5163" s="21" t="s">
        <v>75</v>
      </c>
      <c r="G5163" s="21" t="s">
        <v>205</v>
      </c>
      <c r="H5163" s="21" t="s">
        <v>206</v>
      </c>
      <c r="I5163" s="20" t="s">
        <v>21136</v>
      </c>
      <c r="J5163" s="20" t="s">
        <v>35439</v>
      </c>
      <c r="K5163" s="24">
        <v>43405</v>
      </c>
      <c r="L5163" s="19">
        <v>0</v>
      </c>
      <c r="M5163" s="28">
        <v>29.95</v>
      </c>
      <c r="N5163" s="24">
        <v>42947</v>
      </c>
    </row>
    <row r="5164" spans="1:14" hidden="1" x14ac:dyDescent="0.25">
      <c r="A5164" s="17" t="s">
        <v>35440</v>
      </c>
      <c r="B5164" s="20">
        <v>33304831</v>
      </c>
      <c r="C5164" s="20"/>
      <c r="D5164" s="20" t="s">
        <v>5763</v>
      </c>
      <c r="E5164" s="17" t="s">
        <v>5764</v>
      </c>
      <c r="F5164" s="21" t="s">
        <v>75</v>
      </c>
      <c r="G5164" s="21" t="s">
        <v>205</v>
      </c>
      <c r="H5164" s="21" t="s">
        <v>206</v>
      </c>
      <c r="I5164" s="20" t="s">
        <v>21137</v>
      </c>
      <c r="J5164" s="20" t="s">
        <v>35441</v>
      </c>
      <c r="K5164" s="24">
        <v>43405</v>
      </c>
      <c r="L5164" s="19">
        <v>0</v>
      </c>
      <c r="M5164" s="28">
        <v>29.95</v>
      </c>
      <c r="N5164" s="24">
        <v>42947</v>
      </c>
    </row>
    <row r="5165" spans="1:14" hidden="1" x14ac:dyDescent="0.25">
      <c r="A5165" s="17" t="s">
        <v>35442</v>
      </c>
      <c r="B5165" s="20">
        <v>33304834</v>
      </c>
      <c r="C5165" s="20"/>
      <c r="D5165" s="20" t="s">
        <v>5765</v>
      </c>
      <c r="E5165" s="17" t="s">
        <v>5766</v>
      </c>
      <c r="F5165" s="21" t="s">
        <v>75</v>
      </c>
      <c r="G5165" s="21" t="s">
        <v>205</v>
      </c>
      <c r="H5165" s="21" t="s">
        <v>206</v>
      </c>
      <c r="I5165" s="20" t="s">
        <v>21138</v>
      </c>
      <c r="J5165" s="20" t="s">
        <v>35443</v>
      </c>
      <c r="K5165" s="24">
        <v>43405</v>
      </c>
      <c r="L5165" s="19">
        <v>0</v>
      </c>
      <c r="M5165" s="28">
        <v>29.95</v>
      </c>
      <c r="N5165" s="24">
        <v>42947</v>
      </c>
    </row>
    <row r="5166" spans="1:14" hidden="1" x14ac:dyDescent="0.25">
      <c r="A5166" s="17" t="s">
        <v>35444</v>
      </c>
      <c r="B5166" s="20">
        <v>33304840</v>
      </c>
      <c r="C5166" s="20"/>
      <c r="D5166" s="20" t="s">
        <v>5812</v>
      </c>
      <c r="E5166" s="17" t="s">
        <v>5813</v>
      </c>
      <c r="F5166" s="21" t="s">
        <v>75</v>
      </c>
      <c r="G5166" s="21" t="s">
        <v>205</v>
      </c>
      <c r="H5166" s="21" t="s">
        <v>206</v>
      </c>
      <c r="I5166" s="20" t="s">
        <v>21139</v>
      </c>
      <c r="J5166" s="20" t="s">
        <v>35445</v>
      </c>
      <c r="K5166" s="24">
        <v>43405</v>
      </c>
      <c r="L5166" s="19">
        <v>0</v>
      </c>
      <c r="M5166" s="28">
        <v>29.95</v>
      </c>
      <c r="N5166" s="24">
        <v>42947</v>
      </c>
    </row>
    <row r="5167" spans="1:14" hidden="1" x14ac:dyDescent="0.25">
      <c r="A5167" s="17" t="s">
        <v>35446</v>
      </c>
      <c r="B5167" s="20">
        <v>33304838</v>
      </c>
      <c r="C5167" s="20"/>
      <c r="D5167" s="20" t="s">
        <v>5814</v>
      </c>
      <c r="E5167" s="17" t="s">
        <v>5815</v>
      </c>
      <c r="F5167" s="21" t="s">
        <v>75</v>
      </c>
      <c r="G5167" s="21" t="s">
        <v>205</v>
      </c>
      <c r="H5167" s="21" t="s">
        <v>206</v>
      </c>
      <c r="I5167" s="20" t="s">
        <v>21140</v>
      </c>
      <c r="J5167" s="20" t="s">
        <v>35447</v>
      </c>
      <c r="K5167" s="24">
        <v>43405</v>
      </c>
      <c r="L5167" s="19">
        <v>0</v>
      </c>
      <c r="M5167" s="28">
        <v>29.95</v>
      </c>
      <c r="N5167" s="24">
        <v>42947</v>
      </c>
    </row>
    <row r="5168" spans="1:14" hidden="1" x14ac:dyDescent="0.25">
      <c r="A5168" s="17" t="s">
        <v>35448</v>
      </c>
      <c r="B5168" s="20">
        <v>33304837</v>
      </c>
      <c r="C5168" s="20"/>
      <c r="D5168" s="20" t="s">
        <v>5816</v>
      </c>
      <c r="E5168" s="17" t="s">
        <v>5817</v>
      </c>
      <c r="F5168" s="21" t="s">
        <v>75</v>
      </c>
      <c r="G5168" s="21" t="s">
        <v>205</v>
      </c>
      <c r="H5168" s="21" t="s">
        <v>206</v>
      </c>
      <c r="I5168" s="20" t="s">
        <v>21141</v>
      </c>
      <c r="J5168" s="20" t="s">
        <v>35449</v>
      </c>
      <c r="K5168" s="24">
        <v>43405</v>
      </c>
      <c r="L5168" s="19">
        <v>0</v>
      </c>
      <c r="M5168" s="28">
        <v>29.95</v>
      </c>
      <c r="N5168" s="24">
        <v>42947</v>
      </c>
    </row>
    <row r="5169" spans="1:14" hidden="1" x14ac:dyDescent="0.25">
      <c r="A5169" s="17" t="s">
        <v>35450</v>
      </c>
      <c r="B5169" s="20">
        <v>33304836</v>
      </c>
      <c r="C5169" s="20"/>
      <c r="D5169" s="20" t="s">
        <v>5818</v>
      </c>
      <c r="E5169" s="17" t="s">
        <v>5819</v>
      </c>
      <c r="F5169" s="21" t="s">
        <v>75</v>
      </c>
      <c r="G5169" s="21" t="s">
        <v>205</v>
      </c>
      <c r="H5169" s="21" t="s">
        <v>206</v>
      </c>
      <c r="I5169" s="20" t="s">
        <v>21142</v>
      </c>
      <c r="J5169" s="20" t="s">
        <v>35451</v>
      </c>
      <c r="K5169" s="24">
        <v>43405</v>
      </c>
      <c r="L5169" s="19">
        <v>0</v>
      </c>
      <c r="M5169" s="28">
        <v>29.95</v>
      </c>
      <c r="N5169" s="24">
        <v>42947</v>
      </c>
    </row>
    <row r="5170" spans="1:14" hidden="1" x14ac:dyDescent="0.25">
      <c r="A5170" s="17" t="s">
        <v>35452</v>
      </c>
      <c r="B5170" s="20">
        <v>33304839</v>
      </c>
      <c r="C5170" s="20"/>
      <c r="D5170" s="20" t="s">
        <v>5820</v>
      </c>
      <c r="E5170" s="17" t="s">
        <v>5821</v>
      </c>
      <c r="F5170" s="21" t="s">
        <v>75</v>
      </c>
      <c r="G5170" s="21" t="s">
        <v>205</v>
      </c>
      <c r="H5170" s="21" t="s">
        <v>206</v>
      </c>
      <c r="I5170" s="20" t="s">
        <v>21143</v>
      </c>
      <c r="J5170" s="20" t="s">
        <v>35453</v>
      </c>
      <c r="K5170" s="24">
        <v>43405</v>
      </c>
      <c r="L5170" s="19">
        <v>0</v>
      </c>
      <c r="M5170" s="28">
        <v>29.95</v>
      </c>
      <c r="N5170" s="24">
        <v>42947</v>
      </c>
    </row>
    <row r="5171" spans="1:14" hidden="1" x14ac:dyDescent="0.25">
      <c r="A5171" s="17" t="s">
        <v>35454</v>
      </c>
      <c r="B5171" s="20">
        <v>33304800</v>
      </c>
      <c r="C5171" s="20"/>
      <c r="D5171" s="20" t="s">
        <v>5717</v>
      </c>
      <c r="E5171" s="17" t="s">
        <v>5718</v>
      </c>
      <c r="F5171" s="21" t="s">
        <v>75</v>
      </c>
      <c r="G5171" s="21" t="s">
        <v>205</v>
      </c>
      <c r="H5171" s="21" t="s">
        <v>206</v>
      </c>
      <c r="I5171" s="20" t="s">
        <v>5719</v>
      </c>
      <c r="J5171" s="20" t="s">
        <v>35455</v>
      </c>
      <c r="K5171" s="24">
        <v>43405</v>
      </c>
      <c r="L5171" s="19">
        <v>0</v>
      </c>
      <c r="M5171" s="28">
        <v>29.95</v>
      </c>
      <c r="N5171" s="24">
        <v>42947</v>
      </c>
    </row>
    <row r="5172" spans="1:14" hidden="1" x14ac:dyDescent="0.25">
      <c r="A5172" s="17" t="s">
        <v>35456</v>
      </c>
      <c r="B5172" s="20">
        <v>33304798</v>
      </c>
      <c r="C5172" s="20"/>
      <c r="D5172" s="20" t="s">
        <v>5720</v>
      </c>
      <c r="E5172" s="17" t="s">
        <v>5721</v>
      </c>
      <c r="F5172" s="21" t="s">
        <v>75</v>
      </c>
      <c r="G5172" s="21" t="s">
        <v>205</v>
      </c>
      <c r="H5172" s="21" t="s">
        <v>206</v>
      </c>
      <c r="I5172" s="20" t="s">
        <v>5722</v>
      </c>
      <c r="J5172" s="20" t="s">
        <v>35457</v>
      </c>
      <c r="K5172" s="24">
        <v>43405</v>
      </c>
      <c r="L5172" s="19">
        <v>0</v>
      </c>
      <c r="M5172" s="28">
        <v>29.95</v>
      </c>
      <c r="N5172" s="24">
        <v>42947</v>
      </c>
    </row>
    <row r="5173" spans="1:14" hidden="1" x14ac:dyDescent="0.25">
      <c r="A5173" s="17" t="s">
        <v>35458</v>
      </c>
      <c r="B5173" s="20">
        <v>33304797</v>
      </c>
      <c r="C5173" s="20"/>
      <c r="D5173" s="20" t="s">
        <v>5723</v>
      </c>
      <c r="E5173" s="17" t="s">
        <v>5724</v>
      </c>
      <c r="F5173" s="21" t="s">
        <v>75</v>
      </c>
      <c r="G5173" s="21" t="s">
        <v>205</v>
      </c>
      <c r="H5173" s="21" t="s">
        <v>206</v>
      </c>
      <c r="I5173" s="20" t="s">
        <v>5725</v>
      </c>
      <c r="J5173" s="20" t="s">
        <v>35459</v>
      </c>
      <c r="K5173" s="24">
        <v>43405</v>
      </c>
      <c r="L5173" s="19">
        <v>0</v>
      </c>
      <c r="M5173" s="28">
        <v>29.95</v>
      </c>
      <c r="N5173" s="24">
        <v>42947</v>
      </c>
    </row>
    <row r="5174" spans="1:14" hidden="1" x14ac:dyDescent="0.25">
      <c r="A5174" s="17" t="s">
        <v>35460</v>
      </c>
      <c r="B5174" s="20">
        <v>33304796</v>
      </c>
      <c r="C5174" s="20"/>
      <c r="D5174" s="20" t="s">
        <v>5726</v>
      </c>
      <c r="E5174" s="17" t="s">
        <v>5727</v>
      </c>
      <c r="F5174" s="21" t="s">
        <v>75</v>
      </c>
      <c r="G5174" s="21" t="s">
        <v>205</v>
      </c>
      <c r="H5174" s="21" t="s">
        <v>206</v>
      </c>
      <c r="I5174" s="20" t="s">
        <v>5728</v>
      </c>
      <c r="J5174" s="20" t="s">
        <v>35461</v>
      </c>
      <c r="K5174" s="24">
        <v>43405</v>
      </c>
      <c r="L5174" s="19">
        <v>0</v>
      </c>
      <c r="M5174" s="28">
        <v>29.95</v>
      </c>
      <c r="N5174" s="24">
        <v>42947</v>
      </c>
    </row>
    <row r="5175" spans="1:14" hidden="1" x14ac:dyDescent="0.25">
      <c r="A5175" s="17" t="s">
        <v>35462</v>
      </c>
      <c r="B5175" s="20">
        <v>33304799</v>
      </c>
      <c r="C5175" s="20"/>
      <c r="D5175" s="20" t="s">
        <v>5729</v>
      </c>
      <c r="E5175" s="17" t="s">
        <v>5730</v>
      </c>
      <c r="F5175" s="21" t="s">
        <v>75</v>
      </c>
      <c r="G5175" s="21" t="s">
        <v>205</v>
      </c>
      <c r="H5175" s="21" t="s">
        <v>206</v>
      </c>
      <c r="I5175" s="20" t="s">
        <v>5731</v>
      </c>
      <c r="J5175" s="20" t="s">
        <v>35463</v>
      </c>
      <c r="K5175" s="24">
        <v>43405</v>
      </c>
      <c r="L5175" s="19">
        <v>0</v>
      </c>
      <c r="M5175" s="28">
        <v>29.95</v>
      </c>
      <c r="N5175" s="24">
        <v>42947</v>
      </c>
    </row>
    <row r="5176" spans="1:14" hidden="1" x14ac:dyDescent="0.25">
      <c r="A5176" s="17" t="s">
        <v>35464</v>
      </c>
      <c r="B5176" s="20">
        <v>33304845</v>
      </c>
      <c r="C5176" s="20"/>
      <c r="D5176" s="20" t="s">
        <v>5767</v>
      </c>
      <c r="E5176" s="17" t="s">
        <v>5768</v>
      </c>
      <c r="F5176" s="21" t="s">
        <v>75</v>
      </c>
      <c r="G5176" s="21" t="s">
        <v>205</v>
      </c>
      <c r="H5176" s="21" t="s">
        <v>206</v>
      </c>
      <c r="I5176" s="20" t="s">
        <v>5769</v>
      </c>
      <c r="J5176" s="20" t="s">
        <v>35465</v>
      </c>
      <c r="K5176" s="24">
        <v>43405</v>
      </c>
      <c r="L5176" s="19">
        <v>0</v>
      </c>
      <c r="M5176" s="28">
        <v>29.95</v>
      </c>
      <c r="N5176" s="24">
        <v>42947</v>
      </c>
    </row>
    <row r="5177" spans="1:14" hidden="1" x14ac:dyDescent="0.25">
      <c r="A5177" s="17" t="s">
        <v>35466</v>
      </c>
      <c r="B5177" s="20">
        <v>33304843</v>
      </c>
      <c r="C5177" s="20"/>
      <c r="D5177" s="20" t="s">
        <v>5770</v>
      </c>
      <c r="E5177" s="17" t="s">
        <v>5771</v>
      </c>
      <c r="F5177" s="21" t="s">
        <v>75</v>
      </c>
      <c r="G5177" s="21" t="s">
        <v>205</v>
      </c>
      <c r="H5177" s="21" t="s">
        <v>206</v>
      </c>
      <c r="I5177" s="20" t="s">
        <v>5772</v>
      </c>
      <c r="J5177" s="20" t="s">
        <v>35467</v>
      </c>
      <c r="K5177" s="24">
        <v>43405</v>
      </c>
      <c r="L5177" s="19">
        <v>0</v>
      </c>
      <c r="M5177" s="28">
        <v>29.95</v>
      </c>
      <c r="N5177" s="24">
        <v>42947</v>
      </c>
    </row>
    <row r="5178" spans="1:14" hidden="1" x14ac:dyDescent="0.25">
      <c r="A5178" s="17" t="s">
        <v>35468</v>
      </c>
      <c r="B5178" s="20">
        <v>33304842</v>
      </c>
      <c r="C5178" s="20"/>
      <c r="D5178" s="20" t="s">
        <v>5773</v>
      </c>
      <c r="E5178" s="17" t="s">
        <v>5774</v>
      </c>
      <c r="F5178" s="21" t="s">
        <v>75</v>
      </c>
      <c r="G5178" s="21" t="s">
        <v>205</v>
      </c>
      <c r="H5178" s="21" t="s">
        <v>206</v>
      </c>
      <c r="I5178" s="20" t="s">
        <v>5775</v>
      </c>
      <c r="J5178" s="20" t="s">
        <v>35469</v>
      </c>
      <c r="K5178" s="24">
        <v>43405</v>
      </c>
      <c r="L5178" s="19">
        <v>0</v>
      </c>
      <c r="M5178" s="28">
        <v>29.95</v>
      </c>
      <c r="N5178" s="24">
        <v>42947</v>
      </c>
    </row>
    <row r="5179" spans="1:14" hidden="1" x14ac:dyDescent="0.25">
      <c r="A5179" s="17" t="s">
        <v>35470</v>
      </c>
      <c r="B5179" s="20">
        <v>33304841</v>
      </c>
      <c r="C5179" s="20"/>
      <c r="D5179" s="20" t="s">
        <v>5776</v>
      </c>
      <c r="E5179" s="17" t="s">
        <v>5777</v>
      </c>
      <c r="F5179" s="21" t="s">
        <v>75</v>
      </c>
      <c r="G5179" s="21" t="s">
        <v>205</v>
      </c>
      <c r="H5179" s="21" t="s">
        <v>206</v>
      </c>
      <c r="I5179" s="20" t="s">
        <v>5778</v>
      </c>
      <c r="J5179" s="20" t="s">
        <v>35471</v>
      </c>
      <c r="K5179" s="24">
        <v>43405</v>
      </c>
      <c r="L5179" s="19">
        <v>0</v>
      </c>
      <c r="M5179" s="28">
        <v>29.95</v>
      </c>
      <c r="N5179" s="24">
        <v>42947</v>
      </c>
    </row>
    <row r="5180" spans="1:14" hidden="1" x14ac:dyDescent="0.25">
      <c r="A5180" s="17" t="s">
        <v>35472</v>
      </c>
      <c r="B5180" s="20">
        <v>33304844</v>
      </c>
      <c r="C5180" s="20"/>
      <c r="D5180" s="20" t="s">
        <v>5779</v>
      </c>
      <c r="E5180" s="17" t="s">
        <v>5780</v>
      </c>
      <c r="F5180" s="21" t="s">
        <v>75</v>
      </c>
      <c r="G5180" s="21" t="s">
        <v>205</v>
      </c>
      <c r="H5180" s="21" t="s">
        <v>206</v>
      </c>
      <c r="I5180" s="20" t="s">
        <v>5781</v>
      </c>
      <c r="J5180" s="20" t="s">
        <v>35473</v>
      </c>
      <c r="K5180" s="24">
        <v>43405</v>
      </c>
      <c r="L5180" s="19">
        <v>0</v>
      </c>
      <c r="M5180" s="28">
        <v>29.95</v>
      </c>
      <c r="N5180" s="24">
        <v>42947</v>
      </c>
    </row>
    <row r="5181" spans="1:14" hidden="1" x14ac:dyDescent="0.25">
      <c r="A5181" s="17" t="s">
        <v>35474</v>
      </c>
      <c r="B5181" s="20"/>
      <c r="C5181" s="20"/>
      <c r="D5181" s="20" t="s">
        <v>12186</v>
      </c>
      <c r="E5181" s="17" t="s">
        <v>12187</v>
      </c>
      <c r="F5181" s="21" t="s">
        <v>75</v>
      </c>
      <c r="G5181" s="21" t="s">
        <v>205</v>
      </c>
      <c r="H5181" s="21" t="s">
        <v>206</v>
      </c>
      <c r="I5181" s="20" t="s">
        <v>12188</v>
      </c>
      <c r="J5181" s="20" t="s">
        <v>35475</v>
      </c>
      <c r="K5181" s="24">
        <v>43405</v>
      </c>
      <c r="L5181" s="19">
        <v>0</v>
      </c>
      <c r="M5181" s="28">
        <v>29.95</v>
      </c>
      <c r="N5181" s="24">
        <v>43182</v>
      </c>
    </row>
    <row r="5182" spans="1:14" hidden="1" x14ac:dyDescent="0.25">
      <c r="A5182" s="17" t="s">
        <v>35476</v>
      </c>
      <c r="B5182" s="20"/>
      <c r="C5182" s="20"/>
      <c r="D5182" s="20" t="s">
        <v>12189</v>
      </c>
      <c r="E5182" s="17" t="s">
        <v>12190</v>
      </c>
      <c r="F5182" s="21" t="s">
        <v>75</v>
      </c>
      <c r="G5182" s="21" t="s">
        <v>205</v>
      </c>
      <c r="H5182" s="21" t="s">
        <v>206</v>
      </c>
      <c r="I5182" s="20" t="s">
        <v>12191</v>
      </c>
      <c r="J5182" s="20" t="s">
        <v>35477</v>
      </c>
      <c r="K5182" s="24">
        <v>43405</v>
      </c>
      <c r="L5182" s="19">
        <v>0</v>
      </c>
      <c r="M5182" s="28">
        <v>29.95</v>
      </c>
      <c r="N5182" s="24">
        <v>43182</v>
      </c>
    </row>
    <row r="5183" spans="1:14" hidden="1" x14ac:dyDescent="0.25">
      <c r="A5183" s="17" t="s">
        <v>35478</v>
      </c>
      <c r="B5183" s="20"/>
      <c r="C5183" s="20"/>
      <c r="D5183" s="20" t="s">
        <v>12192</v>
      </c>
      <c r="E5183" s="17" t="s">
        <v>12193</v>
      </c>
      <c r="F5183" s="21" t="s">
        <v>75</v>
      </c>
      <c r="G5183" s="21" t="s">
        <v>205</v>
      </c>
      <c r="H5183" s="21" t="s">
        <v>206</v>
      </c>
      <c r="I5183" s="20" t="s">
        <v>12194</v>
      </c>
      <c r="J5183" s="20" t="s">
        <v>35479</v>
      </c>
      <c r="K5183" s="24">
        <v>43405</v>
      </c>
      <c r="L5183" s="19">
        <v>0</v>
      </c>
      <c r="M5183" s="28">
        <v>29.95</v>
      </c>
      <c r="N5183" s="24">
        <v>43182</v>
      </c>
    </row>
    <row r="5184" spans="1:14" hidden="1" x14ac:dyDescent="0.25">
      <c r="A5184" s="17" t="s">
        <v>35480</v>
      </c>
      <c r="B5184" s="20"/>
      <c r="C5184" s="20"/>
      <c r="D5184" s="20" t="s">
        <v>12195</v>
      </c>
      <c r="E5184" s="17" t="s">
        <v>12196</v>
      </c>
      <c r="F5184" s="21" t="s">
        <v>75</v>
      </c>
      <c r="G5184" s="21" t="s">
        <v>205</v>
      </c>
      <c r="H5184" s="21" t="s">
        <v>206</v>
      </c>
      <c r="I5184" s="20" t="s">
        <v>12197</v>
      </c>
      <c r="J5184" s="20" t="s">
        <v>35481</v>
      </c>
      <c r="K5184" s="24">
        <v>43405</v>
      </c>
      <c r="L5184" s="19">
        <v>0</v>
      </c>
      <c r="M5184" s="28">
        <v>29.95</v>
      </c>
      <c r="N5184" s="24">
        <v>43182</v>
      </c>
    </row>
    <row r="5185" spans="1:14" hidden="1" x14ac:dyDescent="0.25">
      <c r="A5185" s="17" t="s">
        <v>35482</v>
      </c>
      <c r="B5185" s="20"/>
      <c r="C5185" s="20"/>
      <c r="D5185" s="20" t="s">
        <v>12198</v>
      </c>
      <c r="E5185" s="17" t="s">
        <v>12199</v>
      </c>
      <c r="F5185" s="21" t="s">
        <v>75</v>
      </c>
      <c r="G5185" s="21" t="s">
        <v>205</v>
      </c>
      <c r="H5185" s="21" t="s">
        <v>206</v>
      </c>
      <c r="I5185" s="20" t="s">
        <v>12200</v>
      </c>
      <c r="J5185" s="20" t="s">
        <v>35483</v>
      </c>
      <c r="K5185" s="24">
        <v>43405</v>
      </c>
      <c r="L5185" s="19">
        <v>0</v>
      </c>
      <c r="M5185" s="28">
        <v>29.95</v>
      </c>
      <c r="N5185" s="24">
        <v>43182</v>
      </c>
    </row>
    <row r="5186" spans="1:14" hidden="1" x14ac:dyDescent="0.25">
      <c r="A5186" s="17" t="s">
        <v>35484</v>
      </c>
      <c r="B5186" s="20">
        <v>33305406</v>
      </c>
      <c r="C5186" s="20"/>
      <c r="D5186" s="20" t="s">
        <v>12238</v>
      </c>
      <c r="E5186" s="17" t="s">
        <v>12239</v>
      </c>
      <c r="F5186" s="21" t="s">
        <v>75</v>
      </c>
      <c r="G5186" s="21" t="s">
        <v>205</v>
      </c>
      <c r="H5186" s="21" t="s">
        <v>206</v>
      </c>
      <c r="I5186" s="20" t="s">
        <v>12240</v>
      </c>
      <c r="J5186" s="20" t="s">
        <v>35485</v>
      </c>
      <c r="K5186" s="24">
        <v>43739</v>
      </c>
      <c r="L5186" s="19">
        <v>0</v>
      </c>
      <c r="M5186" s="28">
        <v>29.95</v>
      </c>
      <c r="N5186" s="24">
        <v>43290</v>
      </c>
    </row>
    <row r="5187" spans="1:14" hidden="1" x14ac:dyDescent="0.25">
      <c r="A5187" s="17" t="s">
        <v>35486</v>
      </c>
      <c r="B5187" s="20">
        <v>33305404</v>
      </c>
      <c r="C5187" s="20"/>
      <c r="D5187" s="20" t="s">
        <v>12226</v>
      </c>
      <c r="E5187" s="17" t="s">
        <v>12227</v>
      </c>
      <c r="F5187" s="21" t="s">
        <v>75</v>
      </c>
      <c r="G5187" s="21" t="s">
        <v>205</v>
      </c>
      <c r="H5187" s="21" t="s">
        <v>206</v>
      </c>
      <c r="I5187" s="20" t="s">
        <v>12228</v>
      </c>
      <c r="J5187" s="20" t="s">
        <v>35487</v>
      </c>
      <c r="K5187" s="24">
        <v>43739</v>
      </c>
      <c r="L5187" s="19">
        <v>0</v>
      </c>
      <c r="M5187" s="28">
        <v>29.95</v>
      </c>
      <c r="N5187" s="24">
        <v>43290</v>
      </c>
    </row>
    <row r="5188" spans="1:14" hidden="1" x14ac:dyDescent="0.25">
      <c r="A5188" s="17" t="s">
        <v>35488</v>
      </c>
      <c r="B5188" s="20">
        <v>33305403</v>
      </c>
      <c r="C5188" s="20"/>
      <c r="D5188" s="20" t="s">
        <v>12229</v>
      </c>
      <c r="E5188" s="17" t="s">
        <v>12230</v>
      </c>
      <c r="F5188" s="21" t="s">
        <v>75</v>
      </c>
      <c r="G5188" s="21" t="s">
        <v>205</v>
      </c>
      <c r="H5188" s="21" t="s">
        <v>206</v>
      </c>
      <c r="I5188" s="20" t="s">
        <v>12231</v>
      </c>
      <c r="J5188" s="20" t="s">
        <v>35489</v>
      </c>
      <c r="K5188" s="24">
        <v>43739</v>
      </c>
      <c r="L5188" s="19">
        <v>0</v>
      </c>
      <c r="M5188" s="28">
        <v>29.95</v>
      </c>
      <c r="N5188" s="24">
        <v>43290</v>
      </c>
    </row>
    <row r="5189" spans="1:14" hidden="1" x14ac:dyDescent="0.25">
      <c r="A5189" s="17" t="s">
        <v>35490</v>
      </c>
      <c r="B5189" s="20">
        <v>33305402</v>
      </c>
      <c r="C5189" s="20"/>
      <c r="D5189" s="20" t="s">
        <v>12232</v>
      </c>
      <c r="E5189" s="17" t="s">
        <v>12233</v>
      </c>
      <c r="F5189" s="21" t="s">
        <v>75</v>
      </c>
      <c r="G5189" s="21" t="s">
        <v>205</v>
      </c>
      <c r="H5189" s="21" t="s">
        <v>206</v>
      </c>
      <c r="I5189" s="20" t="s">
        <v>12234</v>
      </c>
      <c r="J5189" s="20" t="s">
        <v>35491</v>
      </c>
      <c r="K5189" s="24">
        <v>43739</v>
      </c>
      <c r="L5189" s="19">
        <v>0</v>
      </c>
      <c r="M5189" s="28">
        <v>29.95</v>
      </c>
      <c r="N5189" s="24">
        <v>43290</v>
      </c>
    </row>
    <row r="5190" spans="1:14" hidden="1" x14ac:dyDescent="0.25">
      <c r="A5190" s="17" t="s">
        <v>35492</v>
      </c>
      <c r="B5190" s="20">
        <v>33305405</v>
      </c>
      <c r="C5190" s="20"/>
      <c r="D5190" s="20" t="s">
        <v>12235</v>
      </c>
      <c r="E5190" s="17" t="s">
        <v>12236</v>
      </c>
      <c r="F5190" s="21" t="s">
        <v>75</v>
      </c>
      <c r="G5190" s="21" t="s">
        <v>205</v>
      </c>
      <c r="H5190" s="21" t="s">
        <v>206</v>
      </c>
      <c r="I5190" s="20" t="s">
        <v>12237</v>
      </c>
      <c r="J5190" s="20" t="s">
        <v>35493</v>
      </c>
      <c r="K5190" s="24">
        <v>43739</v>
      </c>
      <c r="L5190" s="19">
        <v>0</v>
      </c>
      <c r="M5190" s="28">
        <v>29.95</v>
      </c>
      <c r="N5190" s="24">
        <v>43290</v>
      </c>
    </row>
    <row r="5191" spans="1:14" hidden="1" x14ac:dyDescent="0.25">
      <c r="A5191" s="17" t="s">
        <v>35494</v>
      </c>
      <c r="B5191" s="20">
        <v>33305411</v>
      </c>
      <c r="C5191" s="20"/>
      <c r="D5191" s="20" t="s">
        <v>12213</v>
      </c>
      <c r="E5191" s="17" t="s">
        <v>12214</v>
      </c>
      <c r="F5191" s="21" t="s">
        <v>75</v>
      </c>
      <c r="G5191" s="21" t="s">
        <v>205</v>
      </c>
      <c r="H5191" s="21" t="s">
        <v>206</v>
      </c>
      <c r="I5191" s="20" t="s">
        <v>12215</v>
      </c>
      <c r="J5191" s="20" t="s">
        <v>35495</v>
      </c>
      <c r="K5191" s="24">
        <v>43739</v>
      </c>
      <c r="L5191" s="19">
        <v>0</v>
      </c>
      <c r="M5191" s="28">
        <v>29.95</v>
      </c>
      <c r="N5191" s="24">
        <v>43290</v>
      </c>
    </row>
    <row r="5192" spans="1:14" hidden="1" x14ac:dyDescent="0.25">
      <c r="A5192" s="17" t="s">
        <v>35496</v>
      </c>
      <c r="B5192" s="20">
        <v>33305409</v>
      </c>
      <c r="C5192" s="20"/>
      <c r="D5192" s="20" t="s">
        <v>12201</v>
      </c>
      <c r="E5192" s="17" t="s">
        <v>12202</v>
      </c>
      <c r="F5192" s="21" t="s">
        <v>75</v>
      </c>
      <c r="G5192" s="21" t="s">
        <v>205</v>
      </c>
      <c r="H5192" s="21" t="s">
        <v>206</v>
      </c>
      <c r="I5192" s="20" t="s">
        <v>12203</v>
      </c>
      <c r="J5192" s="20" t="s">
        <v>35497</v>
      </c>
      <c r="K5192" s="24">
        <v>43739</v>
      </c>
      <c r="L5192" s="19">
        <v>0</v>
      </c>
      <c r="M5192" s="28">
        <v>29.95</v>
      </c>
      <c r="N5192" s="24">
        <v>43290</v>
      </c>
    </row>
    <row r="5193" spans="1:14" hidden="1" x14ac:dyDescent="0.25">
      <c r="A5193" s="17" t="s">
        <v>35498</v>
      </c>
      <c r="B5193" s="20">
        <v>33305408</v>
      </c>
      <c r="C5193" s="20"/>
      <c r="D5193" s="20" t="s">
        <v>12204</v>
      </c>
      <c r="E5193" s="17" t="s">
        <v>12205</v>
      </c>
      <c r="F5193" s="21" t="s">
        <v>75</v>
      </c>
      <c r="G5193" s="21" t="s">
        <v>205</v>
      </c>
      <c r="H5193" s="21" t="s">
        <v>206</v>
      </c>
      <c r="I5193" s="20" t="s">
        <v>12206</v>
      </c>
      <c r="J5193" s="20" t="s">
        <v>35499</v>
      </c>
      <c r="K5193" s="24">
        <v>43739</v>
      </c>
      <c r="L5193" s="19">
        <v>0</v>
      </c>
      <c r="M5193" s="28">
        <v>29.95</v>
      </c>
      <c r="N5193" s="24">
        <v>43290</v>
      </c>
    </row>
    <row r="5194" spans="1:14" hidden="1" x14ac:dyDescent="0.25">
      <c r="A5194" s="17" t="s">
        <v>35500</v>
      </c>
      <c r="B5194" s="20">
        <v>33305407</v>
      </c>
      <c r="C5194" s="20"/>
      <c r="D5194" s="20" t="s">
        <v>12207</v>
      </c>
      <c r="E5194" s="17" t="s">
        <v>12208</v>
      </c>
      <c r="F5194" s="21" t="s">
        <v>75</v>
      </c>
      <c r="G5194" s="21" t="s">
        <v>205</v>
      </c>
      <c r="H5194" s="21" t="s">
        <v>206</v>
      </c>
      <c r="I5194" s="20" t="s">
        <v>12209</v>
      </c>
      <c r="J5194" s="20" t="s">
        <v>35501</v>
      </c>
      <c r="K5194" s="24">
        <v>43739</v>
      </c>
      <c r="L5194" s="19">
        <v>0</v>
      </c>
      <c r="M5194" s="28">
        <v>29.95</v>
      </c>
      <c r="N5194" s="24">
        <v>43290</v>
      </c>
    </row>
    <row r="5195" spans="1:14" hidden="1" x14ac:dyDescent="0.25">
      <c r="A5195" s="17" t="s">
        <v>35502</v>
      </c>
      <c r="B5195" s="20">
        <v>33305410</v>
      </c>
      <c r="C5195" s="20"/>
      <c r="D5195" s="20" t="s">
        <v>12210</v>
      </c>
      <c r="E5195" s="17" t="s">
        <v>12211</v>
      </c>
      <c r="F5195" s="21" t="s">
        <v>75</v>
      </c>
      <c r="G5195" s="21" t="s">
        <v>205</v>
      </c>
      <c r="H5195" s="21" t="s">
        <v>206</v>
      </c>
      <c r="I5195" s="20" t="s">
        <v>12212</v>
      </c>
      <c r="J5195" s="20" t="s">
        <v>35503</v>
      </c>
      <c r="K5195" s="24">
        <v>43739</v>
      </c>
      <c r="L5195" s="19">
        <v>0</v>
      </c>
      <c r="M5195" s="28">
        <v>29.95</v>
      </c>
      <c r="N5195" s="24">
        <v>43290</v>
      </c>
    </row>
    <row r="5196" spans="1:14" hidden="1" x14ac:dyDescent="0.25">
      <c r="A5196" s="17" t="s">
        <v>35504</v>
      </c>
      <c r="B5196" s="20">
        <v>33305416</v>
      </c>
      <c r="C5196" s="20"/>
      <c r="D5196" s="20" t="s">
        <v>12224</v>
      </c>
      <c r="E5196" s="17" t="s">
        <v>12225</v>
      </c>
      <c r="F5196" s="21" t="s">
        <v>75</v>
      </c>
      <c r="G5196" s="21" t="s">
        <v>205</v>
      </c>
      <c r="H5196" s="21" t="s">
        <v>206</v>
      </c>
      <c r="I5196" s="20" t="s">
        <v>21421</v>
      </c>
      <c r="J5196" s="20" t="s">
        <v>35505</v>
      </c>
      <c r="K5196" s="24">
        <v>43739</v>
      </c>
      <c r="L5196" s="19">
        <v>0</v>
      </c>
      <c r="M5196" s="28">
        <v>29.95</v>
      </c>
      <c r="N5196" s="24">
        <v>43290</v>
      </c>
    </row>
    <row r="5197" spans="1:14" hidden="1" x14ac:dyDescent="0.25">
      <c r="A5197" s="17" t="s">
        <v>35506</v>
      </c>
      <c r="B5197" s="20">
        <v>33305414</v>
      </c>
      <c r="C5197" s="20"/>
      <c r="D5197" s="20" t="s">
        <v>12216</v>
      </c>
      <c r="E5197" s="17" t="s">
        <v>12217</v>
      </c>
      <c r="F5197" s="21" t="s">
        <v>75</v>
      </c>
      <c r="G5197" s="21" t="s">
        <v>205</v>
      </c>
      <c r="H5197" s="21" t="s">
        <v>206</v>
      </c>
      <c r="I5197" s="20" t="s">
        <v>21417</v>
      </c>
      <c r="J5197" s="20" t="s">
        <v>35507</v>
      </c>
      <c r="K5197" s="24">
        <v>43739</v>
      </c>
      <c r="L5197" s="19">
        <v>0</v>
      </c>
      <c r="M5197" s="28">
        <v>29.95</v>
      </c>
      <c r="N5197" s="24">
        <v>43290</v>
      </c>
    </row>
    <row r="5198" spans="1:14" hidden="1" x14ac:dyDescent="0.25">
      <c r="A5198" s="17" t="s">
        <v>35508</v>
      </c>
      <c r="B5198" s="20">
        <v>33305413</v>
      </c>
      <c r="C5198" s="20"/>
      <c r="D5198" s="20" t="s">
        <v>12218</v>
      </c>
      <c r="E5198" s="17" t="s">
        <v>12219</v>
      </c>
      <c r="F5198" s="21" t="s">
        <v>75</v>
      </c>
      <c r="G5198" s="21" t="s">
        <v>205</v>
      </c>
      <c r="H5198" s="21" t="s">
        <v>206</v>
      </c>
      <c r="I5198" s="20" t="s">
        <v>21418</v>
      </c>
      <c r="J5198" s="20" t="s">
        <v>35509</v>
      </c>
      <c r="K5198" s="24">
        <v>43739</v>
      </c>
      <c r="L5198" s="19">
        <v>0</v>
      </c>
      <c r="M5198" s="28">
        <v>29.95</v>
      </c>
      <c r="N5198" s="24">
        <v>43290</v>
      </c>
    </row>
    <row r="5199" spans="1:14" hidden="1" x14ac:dyDescent="0.25">
      <c r="A5199" s="17" t="s">
        <v>35510</v>
      </c>
      <c r="B5199" s="20">
        <v>33305412</v>
      </c>
      <c r="C5199" s="20"/>
      <c r="D5199" s="20" t="s">
        <v>12220</v>
      </c>
      <c r="E5199" s="17" t="s">
        <v>12221</v>
      </c>
      <c r="F5199" s="21" t="s">
        <v>75</v>
      </c>
      <c r="G5199" s="21" t="s">
        <v>205</v>
      </c>
      <c r="H5199" s="21" t="s">
        <v>206</v>
      </c>
      <c r="I5199" s="20" t="s">
        <v>21419</v>
      </c>
      <c r="J5199" s="20" t="s">
        <v>35511</v>
      </c>
      <c r="K5199" s="24">
        <v>43739</v>
      </c>
      <c r="L5199" s="19">
        <v>0</v>
      </c>
      <c r="M5199" s="28">
        <v>29.95</v>
      </c>
      <c r="N5199" s="24">
        <v>43290</v>
      </c>
    </row>
    <row r="5200" spans="1:14" hidden="1" x14ac:dyDescent="0.25">
      <c r="A5200" s="17" t="s">
        <v>35512</v>
      </c>
      <c r="B5200" s="20">
        <v>33305415</v>
      </c>
      <c r="C5200" s="20"/>
      <c r="D5200" s="20" t="s">
        <v>12222</v>
      </c>
      <c r="E5200" s="17" t="s">
        <v>12223</v>
      </c>
      <c r="F5200" s="21" t="s">
        <v>75</v>
      </c>
      <c r="G5200" s="21" t="s">
        <v>205</v>
      </c>
      <c r="H5200" s="21" t="s">
        <v>206</v>
      </c>
      <c r="I5200" s="20" t="s">
        <v>21420</v>
      </c>
      <c r="J5200" s="20" t="s">
        <v>35513</v>
      </c>
      <c r="K5200" s="24">
        <v>43739</v>
      </c>
      <c r="L5200" s="19">
        <v>0</v>
      </c>
      <c r="M5200" s="28">
        <v>29.95</v>
      </c>
      <c r="N5200" s="24">
        <v>43290</v>
      </c>
    </row>
    <row r="5201" spans="1:14" hidden="1" x14ac:dyDescent="0.25">
      <c r="A5201" s="17" t="s">
        <v>35514</v>
      </c>
      <c r="B5201" s="20">
        <v>33305421</v>
      </c>
      <c r="C5201" s="20"/>
      <c r="D5201" s="20" t="s">
        <v>12308</v>
      </c>
      <c r="E5201" s="17" t="s">
        <v>12309</v>
      </c>
      <c r="F5201" s="21" t="s">
        <v>75</v>
      </c>
      <c r="G5201" s="21" t="s">
        <v>205</v>
      </c>
      <c r="H5201" s="21" t="s">
        <v>206</v>
      </c>
      <c r="I5201" s="20" t="s">
        <v>12310</v>
      </c>
      <c r="J5201" s="20" t="s">
        <v>35515</v>
      </c>
      <c r="K5201" s="24">
        <v>43739</v>
      </c>
      <c r="L5201" s="19">
        <v>0</v>
      </c>
      <c r="M5201" s="28">
        <v>29.95</v>
      </c>
      <c r="N5201" s="24">
        <v>43290</v>
      </c>
    </row>
    <row r="5202" spans="1:14" hidden="1" x14ac:dyDescent="0.25">
      <c r="A5202" s="17" t="s">
        <v>35516</v>
      </c>
      <c r="B5202" s="20">
        <v>33305419</v>
      </c>
      <c r="C5202" s="20"/>
      <c r="D5202" s="20" t="s">
        <v>12296</v>
      </c>
      <c r="E5202" s="17" t="s">
        <v>12297</v>
      </c>
      <c r="F5202" s="21" t="s">
        <v>75</v>
      </c>
      <c r="G5202" s="21" t="s">
        <v>205</v>
      </c>
      <c r="H5202" s="21" t="s">
        <v>206</v>
      </c>
      <c r="I5202" s="20" t="s">
        <v>12298</v>
      </c>
      <c r="J5202" s="20" t="s">
        <v>35517</v>
      </c>
      <c r="K5202" s="24">
        <v>43739</v>
      </c>
      <c r="L5202" s="19">
        <v>0</v>
      </c>
      <c r="M5202" s="28">
        <v>29.95</v>
      </c>
      <c r="N5202" s="24">
        <v>43290</v>
      </c>
    </row>
    <row r="5203" spans="1:14" hidden="1" x14ac:dyDescent="0.25">
      <c r="A5203" s="17" t="s">
        <v>35518</v>
      </c>
      <c r="B5203" s="20">
        <v>33305418</v>
      </c>
      <c r="C5203" s="20"/>
      <c r="D5203" s="20" t="s">
        <v>12299</v>
      </c>
      <c r="E5203" s="17" t="s">
        <v>12300</v>
      </c>
      <c r="F5203" s="21" t="s">
        <v>75</v>
      </c>
      <c r="G5203" s="21" t="s">
        <v>205</v>
      </c>
      <c r="H5203" s="21" t="s">
        <v>206</v>
      </c>
      <c r="I5203" s="20" t="s">
        <v>12301</v>
      </c>
      <c r="J5203" s="20" t="s">
        <v>35519</v>
      </c>
      <c r="K5203" s="24">
        <v>43739</v>
      </c>
      <c r="L5203" s="19">
        <v>0</v>
      </c>
      <c r="M5203" s="28">
        <v>29.95</v>
      </c>
      <c r="N5203" s="24">
        <v>43290</v>
      </c>
    </row>
    <row r="5204" spans="1:14" hidden="1" x14ac:dyDescent="0.25">
      <c r="A5204" s="17" t="s">
        <v>35520</v>
      </c>
      <c r="B5204" s="20">
        <v>33305417</v>
      </c>
      <c r="C5204" s="20"/>
      <c r="D5204" s="20" t="s">
        <v>12302</v>
      </c>
      <c r="E5204" s="17" t="s">
        <v>12303</v>
      </c>
      <c r="F5204" s="21" t="s">
        <v>75</v>
      </c>
      <c r="G5204" s="21" t="s">
        <v>205</v>
      </c>
      <c r="H5204" s="21" t="s">
        <v>206</v>
      </c>
      <c r="I5204" s="20" t="s">
        <v>12304</v>
      </c>
      <c r="J5204" s="20" t="s">
        <v>35521</v>
      </c>
      <c r="K5204" s="24">
        <v>43739</v>
      </c>
      <c r="L5204" s="19">
        <v>0</v>
      </c>
      <c r="M5204" s="28">
        <v>29.95</v>
      </c>
      <c r="N5204" s="24">
        <v>43290</v>
      </c>
    </row>
    <row r="5205" spans="1:14" hidden="1" x14ac:dyDescent="0.25">
      <c r="A5205" s="17" t="s">
        <v>35522</v>
      </c>
      <c r="B5205" s="20">
        <v>33305420</v>
      </c>
      <c r="C5205" s="20"/>
      <c r="D5205" s="20" t="s">
        <v>12305</v>
      </c>
      <c r="E5205" s="17" t="s">
        <v>12306</v>
      </c>
      <c r="F5205" s="21" t="s">
        <v>75</v>
      </c>
      <c r="G5205" s="21" t="s">
        <v>205</v>
      </c>
      <c r="H5205" s="21" t="s">
        <v>206</v>
      </c>
      <c r="I5205" s="20" t="s">
        <v>12307</v>
      </c>
      <c r="J5205" s="20" t="s">
        <v>35523</v>
      </c>
      <c r="K5205" s="24">
        <v>43739</v>
      </c>
      <c r="L5205" s="19">
        <v>0</v>
      </c>
      <c r="M5205" s="28">
        <v>29.95</v>
      </c>
      <c r="N5205" s="24">
        <v>43290</v>
      </c>
    </row>
    <row r="5206" spans="1:14" hidden="1" x14ac:dyDescent="0.25">
      <c r="A5206" s="17" t="s">
        <v>35524</v>
      </c>
      <c r="B5206" s="20">
        <v>33305426</v>
      </c>
      <c r="C5206" s="20"/>
      <c r="D5206" s="20" t="s">
        <v>12319</v>
      </c>
      <c r="E5206" s="17" t="s">
        <v>12320</v>
      </c>
      <c r="F5206" s="21" t="s">
        <v>75</v>
      </c>
      <c r="G5206" s="21" t="s">
        <v>205</v>
      </c>
      <c r="H5206" s="21" t="s">
        <v>206</v>
      </c>
      <c r="I5206" s="20" t="s">
        <v>21436</v>
      </c>
      <c r="J5206" s="20" t="s">
        <v>35525</v>
      </c>
      <c r="K5206" s="24">
        <v>43739</v>
      </c>
      <c r="L5206" s="19">
        <v>0</v>
      </c>
      <c r="M5206" s="28">
        <v>29.95</v>
      </c>
      <c r="N5206" s="24">
        <v>43290</v>
      </c>
    </row>
    <row r="5207" spans="1:14" hidden="1" x14ac:dyDescent="0.25">
      <c r="A5207" s="17" t="s">
        <v>35526</v>
      </c>
      <c r="B5207" s="20">
        <v>33305424</v>
      </c>
      <c r="C5207" s="20"/>
      <c r="D5207" s="20" t="s">
        <v>12311</v>
      </c>
      <c r="E5207" s="17" t="s">
        <v>12312</v>
      </c>
      <c r="F5207" s="21" t="s">
        <v>75</v>
      </c>
      <c r="G5207" s="21" t="s">
        <v>205</v>
      </c>
      <c r="H5207" s="21" t="s">
        <v>206</v>
      </c>
      <c r="I5207" s="20" t="s">
        <v>21432</v>
      </c>
      <c r="J5207" s="20" t="s">
        <v>35527</v>
      </c>
      <c r="K5207" s="24">
        <v>43739</v>
      </c>
      <c r="L5207" s="19">
        <v>0</v>
      </c>
      <c r="M5207" s="28">
        <v>29.95</v>
      </c>
      <c r="N5207" s="24">
        <v>43290</v>
      </c>
    </row>
    <row r="5208" spans="1:14" hidden="1" x14ac:dyDescent="0.25">
      <c r="A5208" s="17" t="s">
        <v>35528</v>
      </c>
      <c r="B5208" s="20">
        <v>33305423</v>
      </c>
      <c r="C5208" s="20"/>
      <c r="D5208" s="20" t="s">
        <v>12313</v>
      </c>
      <c r="E5208" s="17" t="s">
        <v>12314</v>
      </c>
      <c r="F5208" s="21" t="s">
        <v>75</v>
      </c>
      <c r="G5208" s="21" t="s">
        <v>205</v>
      </c>
      <c r="H5208" s="21" t="s">
        <v>206</v>
      </c>
      <c r="I5208" s="20" t="s">
        <v>21433</v>
      </c>
      <c r="J5208" s="20" t="s">
        <v>35529</v>
      </c>
      <c r="K5208" s="24">
        <v>43739</v>
      </c>
      <c r="L5208" s="19">
        <v>0</v>
      </c>
      <c r="M5208" s="28">
        <v>29.95</v>
      </c>
      <c r="N5208" s="24">
        <v>43290</v>
      </c>
    </row>
    <row r="5209" spans="1:14" hidden="1" x14ac:dyDescent="0.25">
      <c r="A5209" s="17" t="s">
        <v>35530</v>
      </c>
      <c r="B5209" s="20">
        <v>33305422</v>
      </c>
      <c r="C5209" s="20"/>
      <c r="D5209" s="20" t="s">
        <v>12315</v>
      </c>
      <c r="E5209" s="17" t="s">
        <v>12316</v>
      </c>
      <c r="F5209" s="21" t="s">
        <v>75</v>
      </c>
      <c r="G5209" s="21" t="s">
        <v>205</v>
      </c>
      <c r="H5209" s="21" t="s">
        <v>206</v>
      </c>
      <c r="I5209" s="20" t="s">
        <v>21434</v>
      </c>
      <c r="J5209" s="20" t="s">
        <v>35531</v>
      </c>
      <c r="K5209" s="24">
        <v>43739</v>
      </c>
      <c r="L5209" s="19">
        <v>0</v>
      </c>
      <c r="M5209" s="28">
        <v>29.95</v>
      </c>
      <c r="N5209" s="24">
        <v>43290</v>
      </c>
    </row>
    <row r="5210" spans="1:14" hidden="1" x14ac:dyDescent="0.25">
      <c r="A5210" s="17" t="s">
        <v>35532</v>
      </c>
      <c r="B5210" s="20">
        <v>33305425</v>
      </c>
      <c r="C5210" s="20"/>
      <c r="D5210" s="20" t="s">
        <v>12317</v>
      </c>
      <c r="E5210" s="17" t="s">
        <v>12318</v>
      </c>
      <c r="F5210" s="21" t="s">
        <v>75</v>
      </c>
      <c r="G5210" s="21" t="s">
        <v>205</v>
      </c>
      <c r="H5210" s="21" t="s">
        <v>206</v>
      </c>
      <c r="I5210" s="20" t="s">
        <v>21435</v>
      </c>
      <c r="J5210" s="20" t="s">
        <v>35533</v>
      </c>
      <c r="K5210" s="24">
        <v>43739</v>
      </c>
      <c r="L5210" s="19">
        <v>0</v>
      </c>
      <c r="M5210" s="28">
        <v>29.95</v>
      </c>
      <c r="N5210" s="24">
        <v>43290</v>
      </c>
    </row>
    <row r="5211" spans="1:14" hidden="1" x14ac:dyDescent="0.25">
      <c r="A5211" s="17" t="s">
        <v>35534</v>
      </c>
      <c r="B5211" s="20">
        <v>33305431</v>
      </c>
      <c r="C5211" s="20"/>
      <c r="D5211" s="20"/>
      <c r="E5211" s="17" t="s">
        <v>12294</v>
      </c>
      <c r="F5211" s="21" t="s">
        <v>75</v>
      </c>
      <c r="G5211" s="21" t="s">
        <v>205</v>
      </c>
      <c r="H5211" s="21" t="s">
        <v>206</v>
      </c>
      <c r="I5211" s="20" t="s">
        <v>12295</v>
      </c>
      <c r="J5211" s="20" t="s">
        <v>35535</v>
      </c>
      <c r="K5211" s="24">
        <v>43739</v>
      </c>
      <c r="L5211" s="19">
        <v>0</v>
      </c>
      <c r="M5211" s="28">
        <v>29.95</v>
      </c>
      <c r="N5211" s="24">
        <v>43290</v>
      </c>
    </row>
    <row r="5212" spans="1:14" hidden="1" x14ac:dyDescent="0.25">
      <c r="A5212" s="17" t="s">
        <v>35536</v>
      </c>
      <c r="B5212" s="20">
        <v>33305429</v>
      </c>
      <c r="C5212" s="20"/>
      <c r="D5212" s="20"/>
      <c r="E5212" s="17" t="s">
        <v>12286</v>
      </c>
      <c r="F5212" s="21" t="s">
        <v>75</v>
      </c>
      <c r="G5212" s="21" t="s">
        <v>205</v>
      </c>
      <c r="H5212" s="21" t="s">
        <v>206</v>
      </c>
      <c r="I5212" s="20" t="s">
        <v>12287</v>
      </c>
      <c r="J5212" s="20" t="s">
        <v>35537</v>
      </c>
      <c r="K5212" s="24">
        <v>43739</v>
      </c>
      <c r="L5212" s="19">
        <v>0</v>
      </c>
      <c r="M5212" s="28">
        <v>29.95</v>
      </c>
      <c r="N5212" s="24">
        <v>43290</v>
      </c>
    </row>
    <row r="5213" spans="1:14" hidden="1" x14ac:dyDescent="0.25">
      <c r="A5213" s="17" t="s">
        <v>35538</v>
      </c>
      <c r="B5213" s="20">
        <v>33305428</v>
      </c>
      <c r="C5213" s="20"/>
      <c r="D5213" s="20"/>
      <c r="E5213" s="17" t="s">
        <v>12288</v>
      </c>
      <c r="F5213" s="21" t="s">
        <v>75</v>
      </c>
      <c r="G5213" s="21" t="s">
        <v>205</v>
      </c>
      <c r="H5213" s="21" t="s">
        <v>206</v>
      </c>
      <c r="I5213" s="20" t="s">
        <v>12289</v>
      </c>
      <c r="J5213" s="20" t="s">
        <v>35539</v>
      </c>
      <c r="K5213" s="24">
        <v>43739</v>
      </c>
      <c r="L5213" s="19">
        <v>0</v>
      </c>
      <c r="M5213" s="28">
        <v>29.95</v>
      </c>
      <c r="N5213" s="24">
        <v>43290</v>
      </c>
    </row>
    <row r="5214" spans="1:14" hidden="1" x14ac:dyDescent="0.25">
      <c r="A5214" s="17" t="s">
        <v>35540</v>
      </c>
      <c r="B5214" s="20">
        <v>33305427</v>
      </c>
      <c r="C5214" s="20"/>
      <c r="D5214" s="20"/>
      <c r="E5214" s="17" t="s">
        <v>12290</v>
      </c>
      <c r="F5214" s="21" t="s">
        <v>75</v>
      </c>
      <c r="G5214" s="21" t="s">
        <v>205</v>
      </c>
      <c r="H5214" s="21" t="s">
        <v>206</v>
      </c>
      <c r="I5214" s="20" t="s">
        <v>12291</v>
      </c>
      <c r="J5214" s="20" t="s">
        <v>35541</v>
      </c>
      <c r="K5214" s="24">
        <v>43739</v>
      </c>
      <c r="L5214" s="19">
        <v>0</v>
      </c>
      <c r="M5214" s="28">
        <v>29.95</v>
      </c>
      <c r="N5214" s="24">
        <v>43290</v>
      </c>
    </row>
    <row r="5215" spans="1:14" hidden="1" x14ac:dyDescent="0.25">
      <c r="A5215" s="17" t="s">
        <v>35542</v>
      </c>
      <c r="B5215" s="20">
        <v>33305430</v>
      </c>
      <c r="C5215" s="20"/>
      <c r="D5215" s="20"/>
      <c r="E5215" s="17" t="s">
        <v>12292</v>
      </c>
      <c r="F5215" s="21" t="s">
        <v>75</v>
      </c>
      <c r="G5215" s="21" t="s">
        <v>205</v>
      </c>
      <c r="H5215" s="21" t="s">
        <v>206</v>
      </c>
      <c r="I5215" s="20" t="s">
        <v>12293</v>
      </c>
      <c r="J5215" s="20" t="s">
        <v>35543</v>
      </c>
      <c r="K5215" s="24">
        <v>43739</v>
      </c>
      <c r="L5215" s="19">
        <v>0</v>
      </c>
      <c r="M5215" s="28">
        <v>29.95</v>
      </c>
      <c r="N5215" s="24">
        <v>43290</v>
      </c>
    </row>
    <row r="5216" spans="1:14" hidden="1" x14ac:dyDescent="0.25">
      <c r="A5216" s="17" t="s">
        <v>35544</v>
      </c>
      <c r="B5216" s="20">
        <v>33305436</v>
      </c>
      <c r="C5216" s="20"/>
      <c r="D5216" s="20" t="s">
        <v>12283</v>
      </c>
      <c r="E5216" s="17" t="s">
        <v>12284</v>
      </c>
      <c r="F5216" s="21" t="s">
        <v>75</v>
      </c>
      <c r="G5216" s="21" t="s">
        <v>205</v>
      </c>
      <c r="H5216" s="21" t="s">
        <v>206</v>
      </c>
      <c r="I5216" s="20" t="s">
        <v>12285</v>
      </c>
      <c r="J5216" s="20" t="s">
        <v>35545</v>
      </c>
      <c r="K5216" s="24">
        <v>43739</v>
      </c>
      <c r="L5216" s="19">
        <v>0</v>
      </c>
      <c r="M5216" s="28">
        <v>29.95</v>
      </c>
      <c r="N5216" s="24">
        <v>43290</v>
      </c>
    </row>
    <row r="5217" spans="1:14" hidden="1" x14ac:dyDescent="0.25">
      <c r="A5217" s="17" t="s">
        <v>35546</v>
      </c>
      <c r="B5217" s="20">
        <v>33305434</v>
      </c>
      <c r="C5217" s="20"/>
      <c r="D5217" s="20" t="s">
        <v>12271</v>
      </c>
      <c r="E5217" s="17" t="s">
        <v>12272</v>
      </c>
      <c r="F5217" s="21" t="s">
        <v>75</v>
      </c>
      <c r="G5217" s="21" t="s">
        <v>205</v>
      </c>
      <c r="H5217" s="21" t="s">
        <v>206</v>
      </c>
      <c r="I5217" s="20" t="s">
        <v>12273</v>
      </c>
      <c r="J5217" s="20" t="s">
        <v>35547</v>
      </c>
      <c r="K5217" s="24">
        <v>43739</v>
      </c>
      <c r="L5217" s="19">
        <v>0</v>
      </c>
      <c r="M5217" s="28">
        <v>29.95</v>
      </c>
      <c r="N5217" s="24">
        <v>43290</v>
      </c>
    </row>
    <row r="5218" spans="1:14" hidden="1" x14ac:dyDescent="0.25">
      <c r="A5218" s="17" t="s">
        <v>35548</v>
      </c>
      <c r="B5218" s="20">
        <v>33305433</v>
      </c>
      <c r="C5218" s="20"/>
      <c r="D5218" s="20" t="s">
        <v>12274</v>
      </c>
      <c r="E5218" s="17" t="s">
        <v>12275</v>
      </c>
      <c r="F5218" s="21" t="s">
        <v>75</v>
      </c>
      <c r="G5218" s="21" t="s">
        <v>205</v>
      </c>
      <c r="H5218" s="21" t="s">
        <v>206</v>
      </c>
      <c r="I5218" s="20" t="s">
        <v>12276</v>
      </c>
      <c r="J5218" s="20" t="s">
        <v>35549</v>
      </c>
      <c r="K5218" s="24">
        <v>43739</v>
      </c>
      <c r="L5218" s="19">
        <v>0</v>
      </c>
      <c r="M5218" s="28">
        <v>29.95</v>
      </c>
      <c r="N5218" s="24">
        <v>43290</v>
      </c>
    </row>
    <row r="5219" spans="1:14" hidden="1" x14ac:dyDescent="0.25">
      <c r="B5219" s="20">
        <v>33305432</v>
      </c>
      <c r="C5219" s="20"/>
      <c r="D5219" s="20" t="s">
        <v>12277</v>
      </c>
      <c r="E5219" s="17" t="s">
        <v>12278</v>
      </c>
      <c r="F5219" s="21" t="s">
        <v>75</v>
      </c>
      <c r="G5219" s="21" t="s">
        <v>205</v>
      </c>
      <c r="H5219" s="21" t="s">
        <v>206</v>
      </c>
      <c r="I5219" s="20" t="s">
        <v>12279</v>
      </c>
      <c r="J5219" s="20" t="s">
        <v>35550</v>
      </c>
      <c r="K5219" s="24">
        <v>43739</v>
      </c>
      <c r="L5219" s="19">
        <v>0</v>
      </c>
      <c r="M5219" s="28">
        <v>29.95</v>
      </c>
      <c r="N5219" s="24">
        <v>43290</v>
      </c>
    </row>
    <row r="5220" spans="1:14" hidden="1" x14ac:dyDescent="0.25">
      <c r="A5220" s="17" t="s">
        <v>35551</v>
      </c>
      <c r="B5220" s="20">
        <v>33305435</v>
      </c>
      <c r="C5220" s="20"/>
      <c r="D5220" s="20" t="s">
        <v>12280</v>
      </c>
      <c r="E5220" s="17" t="s">
        <v>12281</v>
      </c>
      <c r="F5220" s="21" t="s">
        <v>75</v>
      </c>
      <c r="G5220" s="21" t="s">
        <v>205</v>
      </c>
      <c r="H5220" s="21" t="s">
        <v>206</v>
      </c>
      <c r="I5220" s="20" t="s">
        <v>12282</v>
      </c>
      <c r="J5220" s="20" t="s">
        <v>35552</v>
      </c>
      <c r="K5220" s="24">
        <v>43739</v>
      </c>
      <c r="L5220" s="19">
        <v>0</v>
      </c>
      <c r="M5220" s="28">
        <v>29.95</v>
      </c>
      <c r="N5220" s="24">
        <v>43290</v>
      </c>
    </row>
    <row r="5221" spans="1:14" hidden="1" x14ac:dyDescent="0.25">
      <c r="A5221" s="17" t="s">
        <v>35553</v>
      </c>
      <c r="B5221" s="20">
        <v>33305441</v>
      </c>
      <c r="C5221" s="20"/>
      <c r="D5221" s="20" t="s">
        <v>12249</v>
      </c>
      <c r="E5221" s="17" t="s">
        <v>12250</v>
      </c>
      <c r="F5221" s="21" t="s">
        <v>75</v>
      </c>
      <c r="G5221" s="21" t="s">
        <v>205</v>
      </c>
      <c r="H5221" s="21" t="s">
        <v>206</v>
      </c>
      <c r="I5221" s="20" t="s">
        <v>21426</v>
      </c>
      <c r="J5221" s="20" t="s">
        <v>35554</v>
      </c>
      <c r="K5221" s="24">
        <v>43739</v>
      </c>
      <c r="L5221" s="19">
        <v>0</v>
      </c>
      <c r="M5221" s="28">
        <v>29.95</v>
      </c>
      <c r="N5221" s="24">
        <v>43290</v>
      </c>
    </row>
    <row r="5222" spans="1:14" hidden="1" x14ac:dyDescent="0.25">
      <c r="A5222" s="17" t="s">
        <v>35555</v>
      </c>
      <c r="B5222" s="20">
        <v>33305439</v>
      </c>
      <c r="C5222" s="20"/>
      <c r="D5222" s="20" t="s">
        <v>12241</v>
      </c>
      <c r="E5222" s="17" t="s">
        <v>12242</v>
      </c>
      <c r="F5222" s="21" t="s">
        <v>75</v>
      </c>
      <c r="G5222" s="21" t="s">
        <v>205</v>
      </c>
      <c r="H5222" s="21" t="s">
        <v>206</v>
      </c>
      <c r="I5222" s="20" t="s">
        <v>21422</v>
      </c>
      <c r="J5222" s="20" t="s">
        <v>35556</v>
      </c>
      <c r="K5222" s="24">
        <v>43739</v>
      </c>
      <c r="L5222" s="19">
        <v>0</v>
      </c>
      <c r="M5222" s="28">
        <v>29.95</v>
      </c>
      <c r="N5222" s="24">
        <v>43290</v>
      </c>
    </row>
    <row r="5223" spans="1:14" hidden="1" x14ac:dyDescent="0.25">
      <c r="A5223" s="17" t="s">
        <v>35557</v>
      </c>
      <c r="B5223" s="20">
        <v>33305438</v>
      </c>
      <c r="C5223" s="20"/>
      <c r="D5223" s="20" t="s">
        <v>12243</v>
      </c>
      <c r="E5223" s="17" t="s">
        <v>12244</v>
      </c>
      <c r="F5223" s="21" t="s">
        <v>75</v>
      </c>
      <c r="G5223" s="21" t="s">
        <v>205</v>
      </c>
      <c r="H5223" s="21" t="s">
        <v>206</v>
      </c>
      <c r="I5223" s="20" t="s">
        <v>21423</v>
      </c>
      <c r="J5223" s="20" t="s">
        <v>35558</v>
      </c>
      <c r="K5223" s="24">
        <v>43739</v>
      </c>
      <c r="L5223" s="19">
        <v>0</v>
      </c>
      <c r="M5223" s="28">
        <v>29.95</v>
      </c>
      <c r="N5223" s="24">
        <v>43290</v>
      </c>
    </row>
    <row r="5224" spans="1:14" hidden="1" x14ac:dyDescent="0.25">
      <c r="A5224" s="17" t="s">
        <v>35559</v>
      </c>
      <c r="B5224" s="20">
        <v>33305437</v>
      </c>
      <c r="C5224" s="20"/>
      <c r="D5224" s="20" t="s">
        <v>12245</v>
      </c>
      <c r="E5224" s="17" t="s">
        <v>12246</v>
      </c>
      <c r="F5224" s="21" t="s">
        <v>75</v>
      </c>
      <c r="G5224" s="21" t="s">
        <v>205</v>
      </c>
      <c r="H5224" s="21" t="s">
        <v>206</v>
      </c>
      <c r="I5224" s="20" t="s">
        <v>21424</v>
      </c>
      <c r="J5224" s="20" t="s">
        <v>35560</v>
      </c>
      <c r="K5224" s="24">
        <v>43739</v>
      </c>
      <c r="L5224" s="19">
        <v>0</v>
      </c>
      <c r="M5224" s="28">
        <v>29.95</v>
      </c>
      <c r="N5224" s="24">
        <v>43290</v>
      </c>
    </row>
    <row r="5225" spans="1:14" hidden="1" x14ac:dyDescent="0.25">
      <c r="A5225" s="17" t="s">
        <v>35561</v>
      </c>
      <c r="B5225" s="20">
        <v>33305440</v>
      </c>
      <c r="C5225" s="20"/>
      <c r="D5225" s="20" t="s">
        <v>12247</v>
      </c>
      <c r="E5225" s="17" t="s">
        <v>12248</v>
      </c>
      <c r="F5225" s="21" t="s">
        <v>75</v>
      </c>
      <c r="G5225" s="21" t="s">
        <v>205</v>
      </c>
      <c r="H5225" s="21" t="s">
        <v>206</v>
      </c>
      <c r="I5225" s="20" t="s">
        <v>21425</v>
      </c>
      <c r="J5225" s="20" t="s">
        <v>35562</v>
      </c>
      <c r="K5225" s="24">
        <v>43739</v>
      </c>
      <c r="L5225" s="19">
        <v>0</v>
      </c>
      <c r="M5225" s="28">
        <v>29.95</v>
      </c>
      <c r="N5225" s="24">
        <v>43290</v>
      </c>
    </row>
    <row r="5226" spans="1:14" hidden="1" x14ac:dyDescent="0.25">
      <c r="A5226" s="17" t="s">
        <v>35563</v>
      </c>
      <c r="B5226" s="20">
        <v>33305446</v>
      </c>
      <c r="C5226" s="20"/>
      <c r="D5226" s="20" t="s">
        <v>12268</v>
      </c>
      <c r="E5226" s="17" t="s">
        <v>12269</v>
      </c>
      <c r="F5226" s="21" t="s">
        <v>75</v>
      </c>
      <c r="G5226" s="21" t="s">
        <v>205</v>
      </c>
      <c r="H5226" s="21" t="s">
        <v>206</v>
      </c>
      <c r="I5226" s="20" t="s">
        <v>12270</v>
      </c>
      <c r="J5226" s="20" t="s">
        <v>35564</v>
      </c>
      <c r="K5226" s="24">
        <v>43739</v>
      </c>
      <c r="L5226" s="19">
        <v>0</v>
      </c>
      <c r="M5226" s="28">
        <v>29.95</v>
      </c>
      <c r="N5226" s="24">
        <v>43290</v>
      </c>
    </row>
    <row r="5227" spans="1:14" hidden="1" x14ac:dyDescent="0.25">
      <c r="A5227" s="17" t="s">
        <v>35565</v>
      </c>
      <c r="B5227" s="20">
        <v>33305444</v>
      </c>
      <c r="C5227" s="20"/>
      <c r="D5227" s="20" t="s">
        <v>12256</v>
      </c>
      <c r="E5227" s="17" t="s">
        <v>12257</v>
      </c>
      <c r="F5227" s="21" t="s">
        <v>75</v>
      </c>
      <c r="G5227" s="21" t="s">
        <v>205</v>
      </c>
      <c r="H5227" s="21" t="s">
        <v>206</v>
      </c>
      <c r="I5227" s="20" t="s">
        <v>12258</v>
      </c>
      <c r="J5227" s="20" t="s">
        <v>35566</v>
      </c>
      <c r="K5227" s="24">
        <v>43739</v>
      </c>
      <c r="L5227" s="19">
        <v>0</v>
      </c>
      <c r="M5227" s="28">
        <v>29.95</v>
      </c>
      <c r="N5227" s="24">
        <v>43290</v>
      </c>
    </row>
    <row r="5228" spans="1:14" hidden="1" x14ac:dyDescent="0.25">
      <c r="A5228" s="17" t="s">
        <v>35567</v>
      </c>
      <c r="B5228" s="20">
        <v>33305443</v>
      </c>
      <c r="C5228" s="20"/>
      <c r="D5228" s="20" t="s">
        <v>12259</v>
      </c>
      <c r="E5228" s="17" t="s">
        <v>12260</v>
      </c>
      <c r="F5228" s="21" t="s">
        <v>75</v>
      </c>
      <c r="G5228" s="21" t="s">
        <v>205</v>
      </c>
      <c r="H5228" s="21" t="s">
        <v>206</v>
      </c>
      <c r="I5228" s="20" t="s">
        <v>12261</v>
      </c>
      <c r="J5228" s="20" t="s">
        <v>35568</v>
      </c>
      <c r="K5228" s="24">
        <v>43739</v>
      </c>
      <c r="L5228" s="19">
        <v>0</v>
      </c>
      <c r="M5228" s="28">
        <v>29.95</v>
      </c>
      <c r="N5228" s="24">
        <v>43290</v>
      </c>
    </row>
    <row r="5229" spans="1:14" hidden="1" x14ac:dyDescent="0.25">
      <c r="A5229" s="17" t="s">
        <v>35569</v>
      </c>
      <c r="B5229" s="20">
        <v>33305442</v>
      </c>
      <c r="C5229" s="20"/>
      <c r="D5229" s="20" t="s">
        <v>12262</v>
      </c>
      <c r="E5229" s="17" t="s">
        <v>12263</v>
      </c>
      <c r="F5229" s="21" t="s">
        <v>75</v>
      </c>
      <c r="G5229" s="21" t="s">
        <v>205</v>
      </c>
      <c r="H5229" s="21" t="s">
        <v>206</v>
      </c>
      <c r="I5229" s="20" t="s">
        <v>12264</v>
      </c>
      <c r="J5229" s="20" t="s">
        <v>35570</v>
      </c>
      <c r="K5229" s="24">
        <v>43739</v>
      </c>
      <c r="L5229" s="19">
        <v>0</v>
      </c>
      <c r="M5229" s="28">
        <v>29.95</v>
      </c>
      <c r="N5229" s="24">
        <v>43290</v>
      </c>
    </row>
    <row r="5230" spans="1:14" hidden="1" x14ac:dyDescent="0.25">
      <c r="A5230" s="17" t="s">
        <v>35571</v>
      </c>
      <c r="B5230" s="20">
        <v>33305445</v>
      </c>
      <c r="C5230" s="20"/>
      <c r="D5230" s="20" t="s">
        <v>12265</v>
      </c>
      <c r="E5230" s="17" t="s">
        <v>12266</v>
      </c>
      <c r="F5230" s="21" t="s">
        <v>75</v>
      </c>
      <c r="G5230" s="21" t="s">
        <v>205</v>
      </c>
      <c r="H5230" s="21" t="s">
        <v>206</v>
      </c>
      <c r="I5230" s="20" t="s">
        <v>12267</v>
      </c>
      <c r="J5230" s="20" t="s">
        <v>35572</v>
      </c>
      <c r="K5230" s="24">
        <v>43739</v>
      </c>
      <c r="L5230" s="19">
        <v>0</v>
      </c>
      <c r="M5230" s="28">
        <v>29.95</v>
      </c>
      <c r="N5230" s="24">
        <v>43290</v>
      </c>
    </row>
    <row r="5231" spans="1:14" hidden="1" x14ac:dyDescent="0.25">
      <c r="A5231" s="17" t="s">
        <v>35573</v>
      </c>
      <c r="B5231" s="20">
        <v>33305451</v>
      </c>
      <c r="C5231" s="20"/>
      <c r="D5231" s="20"/>
      <c r="E5231" s="17" t="s">
        <v>12255</v>
      </c>
      <c r="F5231" s="21" t="s">
        <v>75</v>
      </c>
      <c r="G5231" s="21" t="s">
        <v>205</v>
      </c>
      <c r="H5231" s="21" t="s">
        <v>206</v>
      </c>
      <c r="I5231" s="20" t="s">
        <v>21431</v>
      </c>
      <c r="J5231" s="20" t="s">
        <v>35574</v>
      </c>
      <c r="K5231" s="24">
        <v>43739</v>
      </c>
      <c r="L5231" s="19">
        <v>0</v>
      </c>
      <c r="M5231" s="28">
        <v>29.95</v>
      </c>
      <c r="N5231" s="24">
        <v>43290</v>
      </c>
    </row>
    <row r="5232" spans="1:14" hidden="1" x14ac:dyDescent="0.25">
      <c r="A5232" s="17" t="s">
        <v>35575</v>
      </c>
      <c r="B5232" s="20">
        <v>33305449</v>
      </c>
      <c r="C5232" s="20"/>
      <c r="D5232" s="20"/>
      <c r="E5232" s="17" t="s">
        <v>12251</v>
      </c>
      <c r="F5232" s="21" t="s">
        <v>75</v>
      </c>
      <c r="G5232" s="21" t="s">
        <v>205</v>
      </c>
      <c r="H5232" s="21" t="s">
        <v>206</v>
      </c>
      <c r="I5232" s="20" t="s">
        <v>21427</v>
      </c>
      <c r="J5232" s="20" t="s">
        <v>35576</v>
      </c>
      <c r="K5232" s="24">
        <v>43739</v>
      </c>
      <c r="L5232" s="19">
        <v>0</v>
      </c>
      <c r="M5232" s="28">
        <v>29.95</v>
      </c>
      <c r="N5232" s="24">
        <v>43290</v>
      </c>
    </row>
    <row r="5233" spans="1:14" hidden="1" x14ac:dyDescent="0.25">
      <c r="A5233" s="17" t="s">
        <v>35577</v>
      </c>
      <c r="B5233" s="20">
        <v>33305448</v>
      </c>
      <c r="C5233" s="20"/>
      <c r="D5233" s="20"/>
      <c r="E5233" s="17" t="s">
        <v>12252</v>
      </c>
      <c r="F5233" s="21" t="s">
        <v>75</v>
      </c>
      <c r="G5233" s="21" t="s">
        <v>205</v>
      </c>
      <c r="H5233" s="21" t="s">
        <v>206</v>
      </c>
      <c r="I5233" s="20" t="s">
        <v>21428</v>
      </c>
      <c r="J5233" s="20" t="s">
        <v>35578</v>
      </c>
      <c r="K5233" s="24">
        <v>43739</v>
      </c>
      <c r="L5233" s="19">
        <v>0</v>
      </c>
      <c r="M5233" s="28">
        <v>29.95</v>
      </c>
      <c r="N5233" s="24">
        <v>43290</v>
      </c>
    </row>
    <row r="5234" spans="1:14" hidden="1" x14ac:dyDescent="0.25">
      <c r="A5234" s="17" t="s">
        <v>35579</v>
      </c>
      <c r="B5234" s="20">
        <v>33305447</v>
      </c>
      <c r="C5234" s="20"/>
      <c r="D5234" s="20"/>
      <c r="E5234" s="17" t="s">
        <v>12253</v>
      </c>
      <c r="F5234" s="21" t="s">
        <v>75</v>
      </c>
      <c r="G5234" s="21" t="s">
        <v>205</v>
      </c>
      <c r="H5234" s="21" t="s">
        <v>206</v>
      </c>
      <c r="I5234" s="20" t="s">
        <v>21429</v>
      </c>
      <c r="J5234" s="20" t="s">
        <v>35580</v>
      </c>
      <c r="K5234" s="24">
        <v>43739</v>
      </c>
      <c r="L5234" s="19">
        <v>0</v>
      </c>
      <c r="M5234" s="28">
        <v>29.95</v>
      </c>
      <c r="N5234" s="24">
        <v>43290</v>
      </c>
    </row>
    <row r="5235" spans="1:14" hidden="1" x14ac:dyDescent="0.25">
      <c r="A5235" s="17" t="s">
        <v>35581</v>
      </c>
      <c r="B5235" s="20">
        <v>33305450</v>
      </c>
      <c r="C5235" s="20"/>
      <c r="D5235" s="20"/>
      <c r="E5235" s="17" t="s">
        <v>12254</v>
      </c>
      <c r="F5235" s="21" t="s">
        <v>75</v>
      </c>
      <c r="G5235" s="21" t="s">
        <v>205</v>
      </c>
      <c r="H5235" s="21" t="s">
        <v>206</v>
      </c>
      <c r="I5235" s="20" t="s">
        <v>21430</v>
      </c>
      <c r="J5235" s="20" t="s">
        <v>35582</v>
      </c>
      <c r="K5235" s="24">
        <v>43739</v>
      </c>
      <c r="L5235" s="19">
        <v>0</v>
      </c>
      <c r="M5235" s="28">
        <v>29.95</v>
      </c>
      <c r="N5235" s="24">
        <v>43290</v>
      </c>
    </row>
    <row r="5236" spans="1:14" hidden="1" x14ac:dyDescent="0.25">
      <c r="B5236" s="20">
        <v>33304855</v>
      </c>
      <c r="C5236" s="20"/>
      <c r="D5236" s="20" t="s">
        <v>5642</v>
      </c>
      <c r="E5236" s="17" t="s">
        <v>5643</v>
      </c>
      <c r="F5236" s="21" t="s">
        <v>75</v>
      </c>
      <c r="G5236" s="21" t="s">
        <v>205</v>
      </c>
      <c r="H5236" s="21" t="s">
        <v>206</v>
      </c>
      <c r="I5236" s="20" t="s">
        <v>5644</v>
      </c>
      <c r="J5236" s="20" t="s">
        <v>35633</v>
      </c>
      <c r="K5236" s="24">
        <v>43405</v>
      </c>
      <c r="L5236" s="19">
        <v>0</v>
      </c>
      <c r="M5236" s="28">
        <v>24.95</v>
      </c>
      <c r="N5236" s="24">
        <v>42947</v>
      </c>
    </row>
    <row r="5237" spans="1:14" hidden="1" x14ac:dyDescent="0.25">
      <c r="B5237" s="20">
        <v>33304853</v>
      </c>
      <c r="C5237" s="20"/>
      <c r="D5237" s="20" t="s">
        <v>5645</v>
      </c>
      <c r="E5237" s="17" t="s">
        <v>5646</v>
      </c>
      <c r="F5237" s="21" t="s">
        <v>75</v>
      </c>
      <c r="G5237" s="21" t="s">
        <v>205</v>
      </c>
      <c r="H5237" s="21" t="s">
        <v>206</v>
      </c>
      <c r="I5237" s="20" t="s">
        <v>5647</v>
      </c>
      <c r="J5237" s="20" t="s">
        <v>35634</v>
      </c>
      <c r="K5237" s="24">
        <v>43405</v>
      </c>
      <c r="L5237" s="19">
        <v>0</v>
      </c>
      <c r="M5237" s="28">
        <v>24.95</v>
      </c>
      <c r="N5237" s="24">
        <v>42947</v>
      </c>
    </row>
    <row r="5238" spans="1:14" hidden="1" x14ac:dyDescent="0.25">
      <c r="B5238" s="20">
        <v>33304852</v>
      </c>
      <c r="C5238" s="20"/>
      <c r="D5238" s="20" t="s">
        <v>5648</v>
      </c>
      <c r="E5238" s="17" t="s">
        <v>5649</v>
      </c>
      <c r="F5238" s="21" t="s">
        <v>75</v>
      </c>
      <c r="G5238" s="21" t="s">
        <v>205</v>
      </c>
      <c r="H5238" s="21" t="s">
        <v>206</v>
      </c>
      <c r="I5238" s="20" t="s">
        <v>5650</v>
      </c>
      <c r="J5238" s="20" t="s">
        <v>35635</v>
      </c>
      <c r="K5238" s="24">
        <v>43405</v>
      </c>
      <c r="L5238" s="19">
        <v>0</v>
      </c>
      <c r="M5238" s="28">
        <v>24.95</v>
      </c>
      <c r="N5238" s="24">
        <v>42947</v>
      </c>
    </row>
    <row r="5239" spans="1:14" hidden="1" x14ac:dyDescent="0.25">
      <c r="B5239" s="20">
        <v>33304851</v>
      </c>
      <c r="C5239" s="20"/>
      <c r="D5239" s="20" t="s">
        <v>5651</v>
      </c>
      <c r="E5239" s="17" t="s">
        <v>5652</v>
      </c>
      <c r="F5239" s="21" t="s">
        <v>75</v>
      </c>
      <c r="G5239" s="21" t="s">
        <v>205</v>
      </c>
      <c r="H5239" s="21" t="s">
        <v>206</v>
      </c>
      <c r="I5239" s="20" t="s">
        <v>5653</v>
      </c>
      <c r="J5239" s="20" t="s">
        <v>35636</v>
      </c>
      <c r="K5239" s="24">
        <v>43405</v>
      </c>
      <c r="L5239" s="19">
        <v>0</v>
      </c>
      <c r="M5239" s="28">
        <v>24.95</v>
      </c>
      <c r="N5239" s="24">
        <v>42947</v>
      </c>
    </row>
    <row r="5240" spans="1:14" hidden="1" x14ac:dyDescent="0.25">
      <c r="B5240" s="20">
        <v>33304854</v>
      </c>
      <c r="C5240" s="20"/>
      <c r="D5240" s="20" t="s">
        <v>5654</v>
      </c>
      <c r="E5240" s="17" t="s">
        <v>5655</v>
      </c>
      <c r="F5240" s="21" t="s">
        <v>75</v>
      </c>
      <c r="G5240" s="21" t="s">
        <v>205</v>
      </c>
      <c r="H5240" s="21" t="s">
        <v>206</v>
      </c>
      <c r="I5240" s="20" t="s">
        <v>5656</v>
      </c>
      <c r="J5240" s="20" t="s">
        <v>35637</v>
      </c>
      <c r="K5240" s="24">
        <v>43405</v>
      </c>
      <c r="L5240" s="19">
        <v>0</v>
      </c>
      <c r="M5240" s="28">
        <v>24.95</v>
      </c>
      <c r="N5240" s="24">
        <v>42947</v>
      </c>
    </row>
    <row r="5241" spans="1:14" hidden="1" x14ac:dyDescent="0.25">
      <c r="B5241" s="20">
        <v>33304860</v>
      </c>
      <c r="C5241" s="20"/>
      <c r="D5241" s="20" t="s">
        <v>5662</v>
      </c>
      <c r="E5241" s="17" t="s">
        <v>5663</v>
      </c>
      <c r="F5241" s="21" t="s">
        <v>75</v>
      </c>
      <c r="G5241" s="21" t="s">
        <v>205</v>
      </c>
      <c r="H5241" s="21" t="s">
        <v>206</v>
      </c>
      <c r="I5241" s="20" t="s">
        <v>5664</v>
      </c>
      <c r="J5241" s="20" t="s">
        <v>35638</v>
      </c>
      <c r="K5241" s="24">
        <v>43405</v>
      </c>
      <c r="L5241" s="19">
        <v>0</v>
      </c>
      <c r="M5241" s="28">
        <v>24.95</v>
      </c>
      <c r="N5241" s="24">
        <v>42947</v>
      </c>
    </row>
    <row r="5242" spans="1:14" hidden="1" x14ac:dyDescent="0.25">
      <c r="B5242" s="20">
        <v>33304858</v>
      </c>
      <c r="C5242" s="20"/>
      <c r="D5242" s="20" t="s">
        <v>5665</v>
      </c>
      <c r="E5242" s="17" t="s">
        <v>5666</v>
      </c>
      <c r="F5242" s="21" t="s">
        <v>75</v>
      </c>
      <c r="G5242" s="21" t="s">
        <v>205</v>
      </c>
      <c r="H5242" s="21" t="s">
        <v>206</v>
      </c>
      <c r="I5242" s="20" t="s">
        <v>5667</v>
      </c>
      <c r="J5242" s="20" t="s">
        <v>35639</v>
      </c>
      <c r="K5242" s="24">
        <v>43405</v>
      </c>
      <c r="L5242" s="19">
        <v>0</v>
      </c>
      <c r="M5242" s="28">
        <v>24.95</v>
      </c>
      <c r="N5242" s="24">
        <v>42947</v>
      </c>
    </row>
    <row r="5243" spans="1:14" hidden="1" x14ac:dyDescent="0.25">
      <c r="B5243" s="20">
        <v>33304857</v>
      </c>
      <c r="C5243" s="20"/>
      <c r="D5243" s="20" t="s">
        <v>5668</v>
      </c>
      <c r="E5243" s="17" t="s">
        <v>5669</v>
      </c>
      <c r="F5243" s="21" t="s">
        <v>75</v>
      </c>
      <c r="G5243" s="21" t="s">
        <v>205</v>
      </c>
      <c r="H5243" s="21" t="s">
        <v>206</v>
      </c>
      <c r="I5243" s="20" t="s">
        <v>5670</v>
      </c>
      <c r="J5243" s="20" t="s">
        <v>35640</v>
      </c>
      <c r="K5243" s="24">
        <v>43405</v>
      </c>
      <c r="L5243" s="19">
        <v>0</v>
      </c>
      <c r="M5243" s="28">
        <v>24.95</v>
      </c>
      <c r="N5243" s="24">
        <v>42947</v>
      </c>
    </row>
    <row r="5244" spans="1:14" hidden="1" x14ac:dyDescent="0.25">
      <c r="B5244" s="20">
        <v>33304856</v>
      </c>
      <c r="C5244" s="20"/>
      <c r="D5244" s="20" t="s">
        <v>5671</v>
      </c>
      <c r="E5244" s="17" t="s">
        <v>5672</v>
      </c>
      <c r="F5244" s="21" t="s">
        <v>75</v>
      </c>
      <c r="G5244" s="21" t="s">
        <v>205</v>
      </c>
      <c r="H5244" s="21" t="s">
        <v>206</v>
      </c>
      <c r="I5244" s="20" t="s">
        <v>5673</v>
      </c>
      <c r="J5244" s="20" t="s">
        <v>35641</v>
      </c>
      <c r="K5244" s="24">
        <v>43405</v>
      </c>
      <c r="L5244" s="19">
        <v>0</v>
      </c>
      <c r="M5244" s="28">
        <v>24.95</v>
      </c>
      <c r="N5244" s="24">
        <v>42947</v>
      </c>
    </row>
    <row r="5245" spans="1:14" hidden="1" x14ac:dyDescent="0.25">
      <c r="B5245" s="20">
        <v>33304859</v>
      </c>
      <c r="C5245" s="20"/>
      <c r="D5245" s="20" t="s">
        <v>5674</v>
      </c>
      <c r="E5245" s="17" t="s">
        <v>5675</v>
      </c>
      <c r="F5245" s="21" t="s">
        <v>75</v>
      </c>
      <c r="G5245" s="21" t="s">
        <v>205</v>
      </c>
      <c r="H5245" s="21" t="s">
        <v>206</v>
      </c>
      <c r="I5245" s="20" t="s">
        <v>5676</v>
      </c>
      <c r="J5245" s="20" t="s">
        <v>35642</v>
      </c>
      <c r="K5245" s="24">
        <v>43405</v>
      </c>
      <c r="L5245" s="19">
        <v>0</v>
      </c>
      <c r="M5245" s="28">
        <v>24.95</v>
      </c>
      <c r="N5245" s="24">
        <v>42947</v>
      </c>
    </row>
    <row r="5246" spans="1:14" hidden="1" x14ac:dyDescent="0.25">
      <c r="A5246" s="17" t="s">
        <v>35643</v>
      </c>
      <c r="B5246" s="20">
        <v>33305456</v>
      </c>
      <c r="C5246" s="20"/>
      <c r="D5246" s="20" t="s">
        <v>3202</v>
      </c>
      <c r="E5246" s="17" t="s">
        <v>3203</v>
      </c>
      <c r="F5246" s="21" t="s">
        <v>75</v>
      </c>
      <c r="G5246" s="21" t="s">
        <v>205</v>
      </c>
      <c r="H5246" s="21" t="s">
        <v>206</v>
      </c>
      <c r="I5246" s="20" t="s">
        <v>3204</v>
      </c>
      <c r="J5246" s="20" t="s">
        <v>35644</v>
      </c>
      <c r="K5246" s="24">
        <v>43739</v>
      </c>
      <c r="L5246" s="19">
        <v>0</v>
      </c>
      <c r="M5246" s="28">
        <v>24.95</v>
      </c>
      <c r="N5246" s="24">
        <v>43290</v>
      </c>
    </row>
    <row r="5247" spans="1:14" hidden="1" x14ac:dyDescent="0.25">
      <c r="A5247" s="17" t="s">
        <v>35645</v>
      </c>
      <c r="B5247" s="20">
        <v>33305454</v>
      </c>
      <c r="C5247" s="20"/>
      <c r="D5247" s="20" t="s">
        <v>3190</v>
      </c>
      <c r="E5247" s="17" t="s">
        <v>3191</v>
      </c>
      <c r="F5247" s="21" t="s">
        <v>75</v>
      </c>
      <c r="G5247" s="21" t="s">
        <v>205</v>
      </c>
      <c r="H5247" s="21" t="s">
        <v>206</v>
      </c>
      <c r="I5247" s="20" t="s">
        <v>3192</v>
      </c>
      <c r="J5247" s="20" t="s">
        <v>35646</v>
      </c>
      <c r="K5247" s="24">
        <v>43739</v>
      </c>
      <c r="L5247" s="19">
        <v>0</v>
      </c>
      <c r="M5247" s="28">
        <v>24.95</v>
      </c>
      <c r="N5247" s="24">
        <v>43290</v>
      </c>
    </row>
    <row r="5248" spans="1:14" hidden="1" x14ac:dyDescent="0.25">
      <c r="A5248" s="17" t="s">
        <v>35647</v>
      </c>
      <c r="B5248" s="20">
        <v>33305453</v>
      </c>
      <c r="C5248" s="20"/>
      <c r="D5248" s="20" t="s">
        <v>3193</v>
      </c>
      <c r="E5248" s="17" t="s">
        <v>3194</v>
      </c>
      <c r="F5248" s="21" t="s">
        <v>75</v>
      </c>
      <c r="G5248" s="21" t="s">
        <v>205</v>
      </c>
      <c r="H5248" s="21" t="s">
        <v>206</v>
      </c>
      <c r="I5248" s="20" t="s">
        <v>3195</v>
      </c>
      <c r="J5248" s="20" t="s">
        <v>35648</v>
      </c>
      <c r="K5248" s="24">
        <v>43739</v>
      </c>
      <c r="L5248" s="19">
        <v>0</v>
      </c>
      <c r="M5248" s="28">
        <v>24.95</v>
      </c>
      <c r="N5248" s="24">
        <v>43290</v>
      </c>
    </row>
    <row r="5249" spans="1:14" hidden="1" x14ac:dyDescent="0.25">
      <c r="A5249" s="17" t="s">
        <v>35649</v>
      </c>
      <c r="B5249" s="20">
        <v>33305452</v>
      </c>
      <c r="C5249" s="20"/>
      <c r="D5249" s="20" t="s">
        <v>3196</v>
      </c>
      <c r="E5249" s="17" t="s">
        <v>3197</v>
      </c>
      <c r="F5249" s="21" t="s">
        <v>75</v>
      </c>
      <c r="G5249" s="21" t="s">
        <v>205</v>
      </c>
      <c r="H5249" s="21" t="s">
        <v>206</v>
      </c>
      <c r="I5249" s="20" t="s">
        <v>3198</v>
      </c>
      <c r="J5249" s="20" t="s">
        <v>35650</v>
      </c>
      <c r="K5249" s="24">
        <v>43739</v>
      </c>
      <c r="L5249" s="19">
        <v>0</v>
      </c>
      <c r="M5249" s="28">
        <v>24.95</v>
      </c>
      <c r="N5249" s="24">
        <v>43290</v>
      </c>
    </row>
    <row r="5250" spans="1:14" hidden="1" x14ac:dyDescent="0.25">
      <c r="A5250" s="17" t="s">
        <v>35651</v>
      </c>
      <c r="B5250" s="20">
        <v>33305455</v>
      </c>
      <c r="C5250" s="20"/>
      <c r="D5250" s="20" t="s">
        <v>3199</v>
      </c>
      <c r="E5250" s="17" t="s">
        <v>3200</v>
      </c>
      <c r="F5250" s="21" t="s">
        <v>75</v>
      </c>
      <c r="G5250" s="21" t="s">
        <v>205</v>
      </c>
      <c r="H5250" s="21" t="s">
        <v>206</v>
      </c>
      <c r="I5250" s="20" t="s">
        <v>3201</v>
      </c>
      <c r="J5250" s="20" t="s">
        <v>35652</v>
      </c>
      <c r="K5250" s="24">
        <v>43739</v>
      </c>
      <c r="L5250" s="19">
        <v>0</v>
      </c>
      <c r="M5250" s="28">
        <v>24.95</v>
      </c>
      <c r="N5250" s="24">
        <v>43290</v>
      </c>
    </row>
    <row r="5251" spans="1:14" hidden="1" x14ac:dyDescent="0.25">
      <c r="A5251" s="17" t="s">
        <v>35653</v>
      </c>
      <c r="B5251" s="20">
        <v>33305461</v>
      </c>
      <c r="C5251" s="20"/>
      <c r="D5251" s="20" t="s">
        <v>3242</v>
      </c>
      <c r="E5251" s="17" t="s">
        <v>3243</v>
      </c>
      <c r="F5251" s="21" t="s">
        <v>75</v>
      </c>
      <c r="G5251" s="21" t="s">
        <v>205</v>
      </c>
      <c r="H5251" s="21" t="s">
        <v>206</v>
      </c>
      <c r="I5251" s="20" t="s">
        <v>3244</v>
      </c>
      <c r="J5251" s="20" t="s">
        <v>35654</v>
      </c>
      <c r="K5251" s="24">
        <v>43739</v>
      </c>
      <c r="L5251" s="19">
        <v>0</v>
      </c>
      <c r="M5251" s="28">
        <v>24.95</v>
      </c>
      <c r="N5251" s="24">
        <v>43290</v>
      </c>
    </row>
    <row r="5252" spans="1:14" hidden="1" x14ac:dyDescent="0.25">
      <c r="A5252" s="17" t="s">
        <v>35655</v>
      </c>
      <c r="B5252" s="20">
        <v>33305459</v>
      </c>
      <c r="C5252" s="20"/>
      <c r="D5252" s="20" t="s">
        <v>3230</v>
      </c>
      <c r="E5252" s="17" t="s">
        <v>3231</v>
      </c>
      <c r="F5252" s="21" t="s">
        <v>75</v>
      </c>
      <c r="G5252" s="21" t="s">
        <v>205</v>
      </c>
      <c r="H5252" s="21" t="s">
        <v>206</v>
      </c>
      <c r="I5252" s="20" t="s">
        <v>3232</v>
      </c>
      <c r="J5252" s="20" t="s">
        <v>35656</v>
      </c>
      <c r="K5252" s="24">
        <v>43739</v>
      </c>
      <c r="L5252" s="19">
        <v>0</v>
      </c>
      <c r="M5252" s="28">
        <v>24.95</v>
      </c>
      <c r="N5252" s="24">
        <v>43290</v>
      </c>
    </row>
    <row r="5253" spans="1:14" hidden="1" x14ac:dyDescent="0.25">
      <c r="A5253" s="17" t="s">
        <v>35657</v>
      </c>
      <c r="B5253" s="20">
        <v>33305458</v>
      </c>
      <c r="C5253" s="20"/>
      <c r="D5253" s="20" t="s">
        <v>3233</v>
      </c>
      <c r="E5253" s="17" t="s">
        <v>3234</v>
      </c>
      <c r="F5253" s="21" t="s">
        <v>75</v>
      </c>
      <c r="G5253" s="21" t="s">
        <v>205</v>
      </c>
      <c r="H5253" s="21" t="s">
        <v>206</v>
      </c>
      <c r="I5253" s="20" t="s">
        <v>3235</v>
      </c>
      <c r="J5253" s="20" t="s">
        <v>35658</v>
      </c>
      <c r="K5253" s="24">
        <v>43739</v>
      </c>
      <c r="L5253" s="19">
        <v>0</v>
      </c>
      <c r="M5253" s="28">
        <v>24.95</v>
      </c>
      <c r="N5253" s="24">
        <v>43290</v>
      </c>
    </row>
    <row r="5254" spans="1:14" hidden="1" x14ac:dyDescent="0.25">
      <c r="A5254" s="17" t="s">
        <v>35659</v>
      </c>
      <c r="B5254" s="20">
        <v>33305457</v>
      </c>
      <c r="C5254" s="20"/>
      <c r="D5254" s="20" t="s">
        <v>3236</v>
      </c>
      <c r="E5254" s="17" t="s">
        <v>3237</v>
      </c>
      <c r="F5254" s="21" t="s">
        <v>75</v>
      </c>
      <c r="G5254" s="21" t="s">
        <v>205</v>
      </c>
      <c r="H5254" s="21" t="s">
        <v>206</v>
      </c>
      <c r="I5254" s="20" t="s">
        <v>3238</v>
      </c>
      <c r="J5254" s="20" t="s">
        <v>35660</v>
      </c>
      <c r="K5254" s="24">
        <v>43739</v>
      </c>
      <c r="L5254" s="19">
        <v>0</v>
      </c>
      <c r="M5254" s="28">
        <v>24.95</v>
      </c>
      <c r="N5254" s="24">
        <v>43290</v>
      </c>
    </row>
    <row r="5255" spans="1:14" hidden="1" x14ac:dyDescent="0.25">
      <c r="A5255" s="17" t="s">
        <v>35661</v>
      </c>
      <c r="B5255" s="20">
        <v>33305460</v>
      </c>
      <c r="C5255" s="20"/>
      <c r="D5255" s="20" t="s">
        <v>3239</v>
      </c>
      <c r="E5255" s="17" t="s">
        <v>3240</v>
      </c>
      <c r="F5255" s="21" t="s">
        <v>75</v>
      </c>
      <c r="G5255" s="21" t="s">
        <v>205</v>
      </c>
      <c r="H5255" s="21" t="s">
        <v>206</v>
      </c>
      <c r="I5255" s="20" t="s">
        <v>3241</v>
      </c>
      <c r="J5255" s="20" t="s">
        <v>35662</v>
      </c>
      <c r="K5255" s="24">
        <v>43739</v>
      </c>
      <c r="L5255" s="19">
        <v>0</v>
      </c>
      <c r="M5255" s="28">
        <v>24.95</v>
      </c>
      <c r="N5255" s="24">
        <v>43290</v>
      </c>
    </row>
    <row r="5256" spans="1:14" hidden="1" x14ac:dyDescent="0.25">
      <c r="A5256" s="17" t="s">
        <v>35663</v>
      </c>
      <c r="B5256" s="20">
        <v>33305466</v>
      </c>
      <c r="C5256" s="20"/>
      <c r="D5256" s="20" t="s">
        <v>3228</v>
      </c>
      <c r="E5256" s="17" t="s">
        <v>3229</v>
      </c>
      <c r="F5256" s="21" t="s">
        <v>75</v>
      </c>
      <c r="G5256" s="21" t="s">
        <v>205</v>
      </c>
      <c r="H5256" s="21" t="s">
        <v>206</v>
      </c>
      <c r="I5256" s="20" t="s">
        <v>21019</v>
      </c>
      <c r="J5256" s="20" t="s">
        <v>35664</v>
      </c>
      <c r="K5256" s="24">
        <v>43739</v>
      </c>
      <c r="L5256" s="19">
        <v>0</v>
      </c>
      <c r="M5256" s="28">
        <v>24.95</v>
      </c>
      <c r="N5256" s="24">
        <v>43290</v>
      </c>
    </row>
    <row r="5257" spans="1:14" hidden="1" x14ac:dyDescent="0.25">
      <c r="A5257" s="17" t="s">
        <v>35665</v>
      </c>
      <c r="B5257" s="20">
        <v>33305464</v>
      </c>
      <c r="C5257" s="20"/>
      <c r="D5257" s="20" t="s">
        <v>3220</v>
      </c>
      <c r="E5257" s="17" t="s">
        <v>3221</v>
      </c>
      <c r="F5257" s="21" t="s">
        <v>75</v>
      </c>
      <c r="G5257" s="21" t="s">
        <v>205</v>
      </c>
      <c r="H5257" s="21" t="s">
        <v>206</v>
      </c>
      <c r="I5257" s="20" t="s">
        <v>21015</v>
      </c>
      <c r="J5257" s="20" t="s">
        <v>35666</v>
      </c>
      <c r="K5257" s="24">
        <v>43739</v>
      </c>
      <c r="L5257" s="19">
        <v>0</v>
      </c>
      <c r="M5257" s="28">
        <v>24.95</v>
      </c>
      <c r="N5257" s="24">
        <v>43290</v>
      </c>
    </row>
    <row r="5258" spans="1:14" hidden="1" x14ac:dyDescent="0.25">
      <c r="A5258" s="17" t="s">
        <v>35667</v>
      </c>
      <c r="B5258" s="20">
        <v>33305463</v>
      </c>
      <c r="C5258" s="20"/>
      <c r="D5258" s="20" t="s">
        <v>3222</v>
      </c>
      <c r="E5258" s="17" t="s">
        <v>3223</v>
      </c>
      <c r="F5258" s="21" t="s">
        <v>75</v>
      </c>
      <c r="G5258" s="21" t="s">
        <v>205</v>
      </c>
      <c r="H5258" s="21" t="s">
        <v>206</v>
      </c>
      <c r="I5258" s="20" t="s">
        <v>21016</v>
      </c>
      <c r="J5258" s="20" t="s">
        <v>35668</v>
      </c>
      <c r="K5258" s="24">
        <v>43739</v>
      </c>
      <c r="L5258" s="19">
        <v>0</v>
      </c>
      <c r="M5258" s="28">
        <v>24.95</v>
      </c>
      <c r="N5258" s="24">
        <v>43290</v>
      </c>
    </row>
    <row r="5259" spans="1:14" hidden="1" x14ac:dyDescent="0.25">
      <c r="A5259" s="17" t="s">
        <v>35669</v>
      </c>
      <c r="B5259" s="20">
        <v>33305462</v>
      </c>
      <c r="C5259" s="20"/>
      <c r="D5259" s="20" t="s">
        <v>3224</v>
      </c>
      <c r="E5259" s="17" t="s">
        <v>3225</v>
      </c>
      <c r="F5259" s="21" t="s">
        <v>75</v>
      </c>
      <c r="G5259" s="21" t="s">
        <v>205</v>
      </c>
      <c r="H5259" s="21" t="s">
        <v>206</v>
      </c>
      <c r="I5259" s="20" t="s">
        <v>21017</v>
      </c>
      <c r="J5259" s="20" t="s">
        <v>35670</v>
      </c>
      <c r="K5259" s="24">
        <v>43739</v>
      </c>
      <c r="L5259" s="19">
        <v>0</v>
      </c>
      <c r="M5259" s="28">
        <v>24.95</v>
      </c>
      <c r="N5259" s="24">
        <v>43290</v>
      </c>
    </row>
    <row r="5260" spans="1:14" hidden="1" x14ac:dyDescent="0.25">
      <c r="A5260" s="17" t="s">
        <v>35671</v>
      </c>
      <c r="B5260" s="20">
        <v>33305465</v>
      </c>
      <c r="C5260" s="20"/>
      <c r="D5260" s="20" t="s">
        <v>3226</v>
      </c>
      <c r="E5260" s="17" t="s">
        <v>3227</v>
      </c>
      <c r="F5260" s="21" t="s">
        <v>75</v>
      </c>
      <c r="G5260" s="21" t="s">
        <v>205</v>
      </c>
      <c r="H5260" s="21" t="s">
        <v>206</v>
      </c>
      <c r="I5260" s="20" t="s">
        <v>21018</v>
      </c>
      <c r="J5260" s="20" t="s">
        <v>35672</v>
      </c>
      <c r="K5260" s="24">
        <v>43739</v>
      </c>
      <c r="L5260" s="19">
        <v>0</v>
      </c>
      <c r="M5260" s="28">
        <v>24.95</v>
      </c>
      <c r="N5260" s="24">
        <v>43290</v>
      </c>
    </row>
    <row r="5261" spans="1:14" hidden="1" x14ac:dyDescent="0.25">
      <c r="A5261" s="17" t="s">
        <v>35673</v>
      </c>
      <c r="B5261" s="20">
        <v>33305471</v>
      </c>
      <c r="C5261" s="20"/>
      <c r="D5261" s="20" t="s">
        <v>3267</v>
      </c>
      <c r="E5261" s="17" t="s">
        <v>3268</v>
      </c>
      <c r="F5261" s="21" t="s">
        <v>75</v>
      </c>
      <c r="G5261" s="21" t="s">
        <v>205</v>
      </c>
      <c r="H5261" s="21" t="s">
        <v>206</v>
      </c>
      <c r="I5261" s="20" t="s">
        <v>3269</v>
      </c>
      <c r="J5261" s="20" t="s">
        <v>35674</v>
      </c>
      <c r="K5261" s="24">
        <v>43739</v>
      </c>
      <c r="L5261" s="19">
        <v>0</v>
      </c>
      <c r="M5261" s="28">
        <v>24.95</v>
      </c>
      <c r="N5261" s="24">
        <v>43290</v>
      </c>
    </row>
    <row r="5262" spans="1:14" hidden="1" x14ac:dyDescent="0.25">
      <c r="A5262" s="17" t="s">
        <v>35675</v>
      </c>
      <c r="B5262" s="20">
        <v>33305469</v>
      </c>
      <c r="C5262" s="20"/>
      <c r="D5262" s="20" t="s">
        <v>3255</v>
      </c>
      <c r="E5262" s="17" t="s">
        <v>3256</v>
      </c>
      <c r="F5262" s="21" t="s">
        <v>75</v>
      </c>
      <c r="G5262" s="21" t="s">
        <v>205</v>
      </c>
      <c r="H5262" s="21" t="s">
        <v>206</v>
      </c>
      <c r="I5262" s="20" t="s">
        <v>3257</v>
      </c>
      <c r="J5262" s="20" t="s">
        <v>35676</v>
      </c>
      <c r="K5262" s="24">
        <v>43739</v>
      </c>
      <c r="L5262" s="19">
        <v>0</v>
      </c>
      <c r="M5262" s="28">
        <v>24.95</v>
      </c>
      <c r="N5262" s="24">
        <v>43290</v>
      </c>
    </row>
    <row r="5263" spans="1:14" hidden="1" x14ac:dyDescent="0.25">
      <c r="A5263" s="17" t="s">
        <v>35677</v>
      </c>
      <c r="B5263" s="20">
        <v>33305468</v>
      </c>
      <c r="C5263" s="20"/>
      <c r="D5263" s="20" t="s">
        <v>3258</v>
      </c>
      <c r="E5263" s="17" t="s">
        <v>3259</v>
      </c>
      <c r="F5263" s="21" t="s">
        <v>75</v>
      </c>
      <c r="G5263" s="21" t="s">
        <v>205</v>
      </c>
      <c r="H5263" s="21" t="s">
        <v>206</v>
      </c>
      <c r="I5263" s="20" t="s">
        <v>3260</v>
      </c>
      <c r="J5263" s="20" t="s">
        <v>35678</v>
      </c>
      <c r="K5263" s="24">
        <v>43739</v>
      </c>
      <c r="L5263" s="19">
        <v>0</v>
      </c>
      <c r="M5263" s="28">
        <v>24.95</v>
      </c>
      <c r="N5263" s="24">
        <v>43290</v>
      </c>
    </row>
    <row r="5264" spans="1:14" hidden="1" x14ac:dyDescent="0.25">
      <c r="A5264" s="17" t="s">
        <v>35679</v>
      </c>
      <c r="B5264" s="20">
        <v>33305467</v>
      </c>
      <c r="C5264" s="20"/>
      <c r="D5264" s="20" t="s">
        <v>3261</v>
      </c>
      <c r="E5264" s="17" t="s">
        <v>3262</v>
      </c>
      <c r="F5264" s="21" t="s">
        <v>75</v>
      </c>
      <c r="G5264" s="21" t="s">
        <v>205</v>
      </c>
      <c r="H5264" s="21" t="s">
        <v>206</v>
      </c>
      <c r="I5264" s="20" t="s">
        <v>3263</v>
      </c>
      <c r="J5264" s="20" t="s">
        <v>35680</v>
      </c>
      <c r="K5264" s="24">
        <v>43739</v>
      </c>
      <c r="L5264" s="19">
        <v>0</v>
      </c>
      <c r="M5264" s="28">
        <v>24.95</v>
      </c>
      <c r="N5264" s="24">
        <v>43290</v>
      </c>
    </row>
    <row r="5265" spans="1:14" hidden="1" x14ac:dyDescent="0.25">
      <c r="A5265" s="17" t="s">
        <v>35681</v>
      </c>
      <c r="B5265" s="20">
        <v>33305470</v>
      </c>
      <c r="C5265" s="20"/>
      <c r="D5265" s="20" t="s">
        <v>3264</v>
      </c>
      <c r="E5265" s="17" t="s">
        <v>3265</v>
      </c>
      <c r="F5265" s="21" t="s">
        <v>75</v>
      </c>
      <c r="G5265" s="21" t="s">
        <v>205</v>
      </c>
      <c r="H5265" s="21" t="s">
        <v>206</v>
      </c>
      <c r="I5265" s="20" t="s">
        <v>3266</v>
      </c>
      <c r="J5265" s="20" t="s">
        <v>35682</v>
      </c>
      <c r="K5265" s="24">
        <v>43739</v>
      </c>
      <c r="L5265" s="19">
        <v>0</v>
      </c>
      <c r="M5265" s="28">
        <v>24.95</v>
      </c>
      <c r="N5265" s="24">
        <v>43290</v>
      </c>
    </row>
    <row r="5266" spans="1:14" hidden="1" x14ac:dyDescent="0.25">
      <c r="A5266" s="17" t="s">
        <v>35683</v>
      </c>
      <c r="B5266" s="20">
        <v>33305476</v>
      </c>
      <c r="C5266" s="20"/>
      <c r="D5266" s="20" t="s">
        <v>3217</v>
      </c>
      <c r="E5266" s="17" t="s">
        <v>3218</v>
      </c>
      <c r="F5266" s="21" t="s">
        <v>75</v>
      </c>
      <c r="G5266" s="21" t="s">
        <v>205</v>
      </c>
      <c r="H5266" s="21" t="s">
        <v>206</v>
      </c>
      <c r="I5266" s="20" t="s">
        <v>3219</v>
      </c>
      <c r="J5266" s="20" t="s">
        <v>35684</v>
      </c>
      <c r="K5266" s="24">
        <v>43739</v>
      </c>
      <c r="L5266" s="19">
        <v>0</v>
      </c>
      <c r="M5266" s="28">
        <v>24.95</v>
      </c>
      <c r="N5266" s="24">
        <v>43290</v>
      </c>
    </row>
    <row r="5267" spans="1:14" hidden="1" x14ac:dyDescent="0.25">
      <c r="A5267" s="17" t="s">
        <v>35685</v>
      </c>
      <c r="B5267" s="20">
        <v>33305474</v>
      </c>
      <c r="C5267" s="20"/>
      <c r="D5267" s="20" t="s">
        <v>3205</v>
      </c>
      <c r="E5267" s="17" t="s">
        <v>3206</v>
      </c>
      <c r="F5267" s="21" t="s">
        <v>75</v>
      </c>
      <c r="G5267" s="21" t="s">
        <v>205</v>
      </c>
      <c r="H5267" s="21" t="s">
        <v>206</v>
      </c>
      <c r="I5267" s="20" t="s">
        <v>3207</v>
      </c>
      <c r="J5267" s="20" t="s">
        <v>35686</v>
      </c>
      <c r="K5267" s="24">
        <v>43739</v>
      </c>
      <c r="L5267" s="19">
        <v>0</v>
      </c>
      <c r="M5267" s="28">
        <v>24.95</v>
      </c>
      <c r="N5267" s="24">
        <v>43290</v>
      </c>
    </row>
    <row r="5268" spans="1:14" hidden="1" x14ac:dyDescent="0.25">
      <c r="A5268" s="17" t="s">
        <v>35687</v>
      </c>
      <c r="B5268" s="20">
        <v>33305473</v>
      </c>
      <c r="C5268" s="20"/>
      <c r="D5268" s="20" t="s">
        <v>3208</v>
      </c>
      <c r="E5268" s="17" t="s">
        <v>3209</v>
      </c>
      <c r="F5268" s="21" t="s">
        <v>75</v>
      </c>
      <c r="G5268" s="21" t="s">
        <v>205</v>
      </c>
      <c r="H5268" s="21" t="s">
        <v>206</v>
      </c>
      <c r="I5268" s="20" t="s">
        <v>3210</v>
      </c>
      <c r="J5268" s="20" t="s">
        <v>35688</v>
      </c>
      <c r="K5268" s="24">
        <v>43739</v>
      </c>
      <c r="L5268" s="19">
        <v>0</v>
      </c>
      <c r="M5268" s="28">
        <v>24.95</v>
      </c>
      <c r="N5268" s="24">
        <v>43290</v>
      </c>
    </row>
    <row r="5269" spans="1:14" hidden="1" x14ac:dyDescent="0.25">
      <c r="A5269" s="17" t="s">
        <v>35689</v>
      </c>
      <c r="B5269" s="20">
        <v>33305472</v>
      </c>
      <c r="C5269" s="20"/>
      <c r="D5269" s="20" t="s">
        <v>3211</v>
      </c>
      <c r="E5269" s="17" t="s">
        <v>3212</v>
      </c>
      <c r="F5269" s="21" t="s">
        <v>75</v>
      </c>
      <c r="G5269" s="21" t="s">
        <v>205</v>
      </c>
      <c r="H5269" s="21" t="s">
        <v>206</v>
      </c>
      <c r="I5269" s="20" t="s">
        <v>3213</v>
      </c>
      <c r="J5269" s="20" t="s">
        <v>35690</v>
      </c>
      <c r="K5269" s="24">
        <v>43739</v>
      </c>
      <c r="L5269" s="19">
        <v>0</v>
      </c>
      <c r="M5269" s="28">
        <v>24.95</v>
      </c>
      <c r="N5269" s="24">
        <v>43290</v>
      </c>
    </row>
    <row r="5270" spans="1:14" hidden="1" x14ac:dyDescent="0.25">
      <c r="A5270" s="17" t="s">
        <v>35691</v>
      </c>
      <c r="B5270" s="20">
        <v>33305475</v>
      </c>
      <c r="C5270" s="20"/>
      <c r="D5270" s="20" t="s">
        <v>3214</v>
      </c>
      <c r="E5270" s="17" t="s">
        <v>3215</v>
      </c>
      <c r="F5270" s="21" t="s">
        <v>75</v>
      </c>
      <c r="G5270" s="21" t="s">
        <v>205</v>
      </c>
      <c r="H5270" s="21" t="s">
        <v>206</v>
      </c>
      <c r="I5270" s="20" t="s">
        <v>3216</v>
      </c>
      <c r="J5270" s="20" t="s">
        <v>35692</v>
      </c>
      <c r="K5270" s="24">
        <v>43739</v>
      </c>
      <c r="L5270" s="19">
        <v>0</v>
      </c>
      <c r="M5270" s="28">
        <v>24.95</v>
      </c>
      <c r="N5270" s="24">
        <v>43290</v>
      </c>
    </row>
    <row r="5271" spans="1:14" hidden="1" x14ac:dyDescent="0.25">
      <c r="A5271" s="17" t="s">
        <v>35693</v>
      </c>
      <c r="B5271" s="20">
        <v>33305481</v>
      </c>
      <c r="C5271" s="20"/>
      <c r="D5271" s="20" t="s">
        <v>3253</v>
      </c>
      <c r="E5271" s="17" t="s">
        <v>3254</v>
      </c>
      <c r="F5271" s="21" t="s">
        <v>75</v>
      </c>
      <c r="G5271" s="21" t="s">
        <v>205</v>
      </c>
      <c r="H5271" s="21" t="s">
        <v>206</v>
      </c>
      <c r="I5271" s="20" t="s">
        <v>21024</v>
      </c>
      <c r="J5271" s="20" t="s">
        <v>35694</v>
      </c>
      <c r="K5271" s="24">
        <v>43739</v>
      </c>
      <c r="L5271" s="19">
        <v>0</v>
      </c>
      <c r="M5271" s="28">
        <v>24.95</v>
      </c>
      <c r="N5271" s="24">
        <v>43290</v>
      </c>
    </row>
    <row r="5272" spans="1:14" hidden="1" x14ac:dyDescent="0.25">
      <c r="A5272" s="17" t="s">
        <v>35695</v>
      </c>
      <c r="B5272" s="20">
        <v>33305479</v>
      </c>
      <c r="C5272" s="20"/>
      <c r="D5272" s="20" t="s">
        <v>3245</v>
      </c>
      <c r="E5272" s="17" t="s">
        <v>3246</v>
      </c>
      <c r="F5272" s="21" t="s">
        <v>75</v>
      </c>
      <c r="G5272" s="21" t="s">
        <v>205</v>
      </c>
      <c r="H5272" s="21" t="s">
        <v>206</v>
      </c>
      <c r="I5272" s="20" t="s">
        <v>21020</v>
      </c>
      <c r="J5272" s="20" t="s">
        <v>35696</v>
      </c>
      <c r="K5272" s="24">
        <v>43739</v>
      </c>
      <c r="L5272" s="19">
        <v>0</v>
      </c>
      <c r="M5272" s="28">
        <v>24.95</v>
      </c>
      <c r="N5272" s="24">
        <v>43290</v>
      </c>
    </row>
    <row r="5273" spans="1:14" hidden="1" x14ac:dyDescent="0.25">
      <c r="A5273" s="17" t="s">
        <v>35697</v>
      </c>
      <c r="B5273" s="20">
        <v>33305478</v>
      </c>
      <c r="C5273" s="20"/>
      <c r="D5273" s="20" t="s">
        <v>3247</v>
      </c>
      <c r="E5273" s="17" t="s">
        <v>3248</v>
      </c>
      <c r="F5273" s="21" t="s">
        <v>75</v>
      </c>
      <c r="G5273" s="21" t="s">
        <v>205</v>
      </c>
      <c r="H5273" s="21" t="s">
        <v>206</v>
      </c>
      <c r="I5273" s="20" t="s">
        <v>21021</v>
      </c>
      <c r="J5273" s="20" t="s">
        <v>35698</v>
      </c>
      <c r="K5273" s="24">
        <v>43739</v>
      </c>
      <c r="L5273" s="19">
        <v>0</v>
      </c>
      <c r="M5273" s="28">
        <v>24.95</v>
      </c>
      <c r="N5273" s="24">
        <v>43290</v>
      </c>
    </row>
    <row r="5274" spans="1:14" hidden="1" x14ac:dyDescent="0.25">
      <c r="A5274" s="17" t="s">
        <v>35699</v>
      </c>
      <c r="B5274" s="20">
        <v>33305477</v>
      </c>
      <c r="C5274" s="20"/>
      <c r="D5274" s="20" t="s">
        <v>3249</v>
      </c>
      <c r="E5274" s="17" t="s">
        <v>3250</v>
      </c>
      <c r="F5274" s="21" t="s">
        <v>75</v>
      </c>
      <c r="G5274" s="21" t="s">
        <v>205</v>
      </c>
      <c r="H5274" s="21" t="s">
        <v>206</v>
      </c>
      <c r="I5274" s="20" t="s">
        <v>21022</v>
      </c>
      <c r="J5274" s="20" t="s">
        <v>35700</v>
      </c>
      <c r="K5274" s="24">
        <v>43739</v>
      </c>
      <c r="L5274" s="19">
        <v>0</v>
      </c>
      <c r="M5274" s="28">
        <v>24.95</v>
      </c>
      <c r="N5274" s="24">
        <v>43290</v>
      </c>
    </row>
    <row r="5275" spans="1:14" hidden="1" x14ac:dyDescent="0.25">
      <c r="A5275" s="17" t="s">
        <v>35701</v>
      </c>
      <c r="B5275" s="20">
        <v>33305480</v>
      </c>
      <c r="C5275" s="20"/>
      <c r="D5275" s="20" t="s">
        <v>3251</v>
      </c>
      <c r="E5275" s="17" t="s">
        <v>3252</v>
      </c>
      <c r="F5275" s="21" t="s">
        <v>75</v>
      </c>
      <c r="G5275" s="21" t="s">
        <v>205</v>
      </c>
      <c r="H5275" s="21" t="s">
        <v>206</v>
      </c>
      <c r="I5275" s="20" t="s">
        <v>21023</v>
      </c>
      <c r="J5275" s="20" t="s">
        <v>35702</v>
      </c>
      <c r="K5275" s="24">
        <v>43739</v>
      </c>
      <c r="L5275" s="19">
        <v>0</v>
      </c>
      <c r="M5275" s="28">
        <v>24.95</v>
      </c>
      <c r="N5275" s="24">
        <v>43290</v>
      </c>
    </row>
    <row r="5276" spans="1:14" hidden="1" x14ac:dyDescent="0.25">
      <c r="B5276" s="20">
        <v>33304865</v>
      </c>
      <c r="C5276" s="20"/>
      <c r="D5276" s="20" t="s">
        <v>5692</v>
      </c>
      <c r="E5276" s="17" t="s">
        <v>5693</v>
      </c>
      <c r="F5276" s="21" t="s">
        <v>75</v>
      </c>
      <c r="G5276" s="21" t="s">
        <v>205</v>
      </c>
      <c r="H5276" s="21" t="s">
        <v>206</v>
      </c>
      <c r="I5276" s="20" t="s">
        <v>5694</v>
      </c>
      <c r="J5276" s="20" t="s">
        <v>35728</v>
      </c>
      <c r="K5276" s="24">
        <v>43405</v>
      </c>
      <c r="L5276" s="19">
        <v>0</v>
      </c>
      <c r="M5276" s="28">
        <v>24.95</v>
      </c>
      <c r="N5276" s="24">
        <v>42947</v>
      </c>
    </row>
    <row r="5277" spans="1:14" hidden="1" x14ac:dyDescent="0.25">
      <c r="B5277" s="20">
        <v>33304863</v>
      </c>
      <c r="C5277" s="20"/>
      <c r="D5277" s="20" t="s">
        <v>5695</v>
      </c>
      <c r="E5277" s="17" t="s">
        <v>5696</v>
      </c>
      <c r="F5277" s="21" t="s">
        <v>75</v>
      </c>
      <c r="G5277" s="21" t="s">
        <v>205</v>
      </c>
      <c r="H5277" s="21" t="s">
        <v>206</v>
      </c>
      <c r="I5277" s="20" t="s">
        <v>5697</v>
      </c>
      <c r="J5277" s="20" t="s">
        <v>35729</v>
      </c>
      <c r="K5277" s="24">
        <v>43405</v>
      </c>
      <c r="L5277" s="19">
        <v>0</v>
      </c>
      <c r="M5277" s="28">
        <v>24.95</v>
      </c>
      <c r="N5277" s="24">
        <v>42947</v>
      </c>
    </row>
    <row r="5278" spans="1:14" hidden="1" x14ac:dyDescent="0.25">
      <c r="B5278" s="20">
        <v>33304862</v>
      </c>
      <c r="C5278" s="20"/>
      <c r="D5278" s="20" t="s">
        <v>5698</v>
      </c>
      <c r="E5278" s="17" t="s">
        <v>5699</v>
      </c>
      <c r="F5278" s="21" t="s">
        <v>75</v>
      </c>
      <c r="G5278" s="21" t="s">
        <v>205</v>
      </c>
      <c r="H5278" s="21" t="s">
        <v>206</v>
      </c>
      <c r="I5278" s="20" t="s">
        <v>5700</v>
      </c>
      <c r="J5278" s="20" t="s">
        <v>35730</v>
      </c>
      <c r="K5278" s="24">
        <v>43405</v>
      </c>
      <c r="L5278" s="19">
        <v>0</v>
      </c>
      <c r="M5278" s="28">
        <v>24.95</v>
      </c>
      <c r="N5278" s="24">
        <v>42947</v>
      </c>
    </row>
    <row r="5279" spans="1:14" hidden="1" x14ac:dyDescent="0.25">
      <c r="B5279" s="20">
        <v>33304861</v>
      </c>
      <c r="C5279" s="20"/>
      <c r="D5279" s="20" t="s">
        <v>5701</v>
      </c>
      <c r="E5279" s="17" t="s">
        <v>5702</v>
      </c>
      <c r="F5279" s="21" t="s">
        <v>75</v>
      </c>
      <c r="G5279" s="21" t="s">
        <v>205</v>
      </c>
      <c r="H5279" s="21" t="s">
        <v>206</v>
      </c>
      <c r="I5279" s="20" t="s">
        <v>5703</v>
      </c>
      <c r="J5279" s="20" t="s">
        <v>35731</v>
      </c>
      <c r="K5279" s="24">
        <v>43405</v>
      </c>
      <c r="L5279" s="19">
        <v>0</v>
      </c>
      <c r="M5279" s="28">
        <v>24.95</v>
      </c>
      <c r="N5279" s="24">
        <v>42947</v>
      </c>
    </row>
    <row r="5280" spans="1:14" hidden="1" x14ac:dyDescent="0.25">
      <c r="B5280" s="20">
        <v>33304864</v>
      </c>
      <c r="C5280" s="20"/>
      <c r="D5280" s="20" t="s">
        <v>5704</v>
      </c>
      <c r="E5280" s="17" t="s">
        <v>5705</v>
      </c>
      <c r="F5280" s="21" t="s">
        <v>75</v>
      </c>
      <c r="G5280" s="21" t="s">
        <v>205</v>
      </c>
      <c r="H5280" s="21" t="s">
        <v>206</v>
      </c>
      <c r="I5280" s="20" t="s">
        <v>5706</v>
      </c>
      <c r="J5280" s="20" t="s">
        <v>35732</v>
      </c>
      <c r="K5280" s="24">
        <v>43405</v>
      </c>
      <c r="L5280" s="19">
        <v>0</v>
      </c>
      <c r="M5280" s="28">
        <v>24.95</v>
      </c>
      <c r="N5280" s="24">
        <v>42947</v>
      </c>
    </row>
    <row r="5281" spans="2:14" hidden="1" x14ac:dyDescent="0.25">
      <c r="B5281" s="20">
        <v>33304870</v>
      </c>
      <c r="C5281" s="20"/>
      <c r="D5281" s="20" t="s">
        <v>5707</v>
      </c>
      <c r="E5281" s="17" t="s">
        <v>5708</v>
      </c>
      <c r="F5281" s="21" t="s">
        <v>75</v>
      </c>
      <c r="G5281" s="21" t="s">
        <v>205</v>
      </c>
      <c r="H5281" s="21" t="s">
        <v>206</v>
      </c>
      <c r="I5281" s="20" t="s">
        <v>21124</v>
      </c>
      <c r="J5281" s="20" t="s">
        <v>35733</v>
      </c>
      <c r="K5281" s="24">
        <v>43405</v>
      </c>
      <c r="L5281" s="19">
        <v>0</v>
      </c>
      <c r="M5281" s="28">
        <v>24.95</v>
      </c>
      <c r="N5281" s="24">
        <v>42947</v>
      </c>
    </row>
    <row r="5282" spans="2:14" hidden="1" x14ac:dyDescent="0.25">
      <c r="B5282" s="20">
        <v>33304868</v>
      </c>
      <c r="C5282" s="20"/>
      <c r="D5282" s="20" t="s">
        <v>5709</v>
      </c>
      <c r="E5282" s="17" t="s">
        <v>5710</v>
      </c>
      <c r="F5282" s="21" t="s">
        <v>75</v>
      </c>
      <c r="G5282" s="21" t="s">
        <v>205</v>
      </c>
      <c r="H5282" s="21" t="s">
        <v>206</v>
      </c>
      <c r="I5282" s="20" t="s">
        <v>21125</v>
      </c>
      <c r="J5282" s="20" t="s">
        <v>35734</v>
      </c>
      <c r="K5282" s="24">
        <v>43405</v>
      </c>
      <c r="L5282" s="19">
        <v>0</v>
      </c>
      <c r="M5282" s="28">
        <v>24.95</v>
      </c>
      <c r="N5282" s="24">
        <v>42947</v>
      </c>
    </row>
    <row r="5283" spans="2:14" hidden="1" x14ac:dyDescent="0.25">
      <c r="B5283" s="20">
        <v>33304867</v>
      </c>
      <c r="C5283" s="20"/>
      <c r="D5283" s="20" t="s">
        <v>5711</v>
      </c>
      <c r="E5283" s="17" t="s">
        <v>5712</v>
      </c>
      <c r="F5283" s="21" t="s">
        <v>75</v>
      </c>
      <c r="G5283" s="21" t="s">
        <v>205</v>
      </c>
      <c r="H5283" s="21" t="s">
        <v>206</v>
      </c>
      <c r="I5283" s="20" t="s">
        <v>21126</v>
      </c>
      <c r="J5283" s="20" t="s">
        <v>35735</v>
      </c>
      <c r="K5283" s="24">
        <v>43405</v>
      </c>
      <c r="L5283" s="19">
        <v>0</v>
      </c>
      <c r="M5283" s="28">
        <v>24.95</v>
      </c>
      <c r="N5283" s="24">
        <v>42947</v>
      </c>
    </row>
    <row r="5284" spans="2:14" hidden="1" x14ac:dyDescent="0.25">
      <c r="B5284" s="20">
        <v>33304866</v>
      </c>
      <c r="C5284" s="20"/>
      <c r="D5284" s="20" t="s">
        <v>5713</v>
      </c>
      <c r="E5284" s="17" t="s">
        <v>5714</v>
      </c>
      <c r="F5284" s="21" t="s">
        <v>75</v>
      </c>
      <c r="G5284" s="21" t="s">
        <v>205</v>
      </c>
      <c r="H5284" s="21" t="s">
        <v>206</v>
      </c>
      <c r="I5284" s="20" t="s">
        <v>21127</v>
      </c>
      <c r="J5284" s="20" t="s">
        <v>35736</v>
      </c>
      <c r="K5284" s="24">
        <v>43405</v>
      </c>
      <c r="L5284" s="19">
        <v>0</v>
      </c>
      <c r="M5284" s="28">
        <v>24.95</v>
      </c>
      <c r="N5284" s="24">
        <v>42947</v>
      </c>
    </row>
    <row r="5285" spans="2:14" hidden="1" x14ac:dyDescent="0.25">
      <c r="B5285" s="20">
        <v>33304869</v>
      </c>
      <c r="C5285" s="20"/>
      <c r="D5285" s="20" t="s">
        <v>5715</v>
      </c>
      <c r="E5285" s="17" t="s">
        <v>5716</v>
      </c>
      <c r="F5285" s="21" t="s">
        <v>75</v>
      </c>
      <c r="G5285" s="21" t="s">
        <v>205</v>
      </c>
      <c r="H5285" s="21" t="s">
        <v>206</v>
      </c>
      <c r="I5285" s="20" t="s">
        <v>21128</v>
      </c>
      <c r="J5285" s="20" t="s">
        <v>35737</v>
      </c>
      <c r="K5285" s="24">
        <v>43405</v>
      </c>
      <c r="L5285" s="19">
        <v>0</v>
      </c>
      <c r="M5285" s="28">
        <v>24.95</v>
      </c>
      <c r="N5285" s="24">
        <v>42947</v>
      </c>
    </row>
    <row r="5286" spans="2:14" hidden="1" x14ac:dyDescent="0.25">
      <c r="B5286" s="20">
        <v>33304875</v>
      </c>
      <c r="C5286" s="20"/>
      <c r="D5286" s="20" t="s">
        <v>5677</v>
      </c>
      <c r="E5286" s="17" t="s">
        <v>5678</v>
      </c>
      <c r="F5286" s="21" t="s">
        <v>75</v>
      </c>
      <c r="G5286" s="21" t="s">
        <v>205</v>
      </c>
      <c r="H5286" s="21" t="s">
        <v>206</v>
      </c>
      <c r="I5286" s="20" t="s">
        <v>5679</v>
      </c>
      <c r="J5286" s="20" t="s">
        <v>35738</v>
      </c>
      <c r="K5286" s="24">
        <v>43405</v>
      </c>
      <c r="L5286" s="19">
        <v>0</v>
      </c>
      <c r="M5286" s="28">
        <v>24.95</v>
      </c>
      <c r="N5286" s="24">
        <v>42947</v>
      </c>
    </row>
    <row r="5287" spans="2:14" hidden="1" x14ac:dyDescent="0.25">
      <c r="B5287" s="20">
        <v>33304873</v>
      </c>
      <c r="C5287" s="20"/>
      <c r="D5287" s="20" t="s">
        <v>5680</v>
      </c>
      <c r="E5287" s="17" t="s">
        <v>5681</v>
      </c>
      <c r="F5287" s="21" t="s">
        <v>75</v>
      </c>
      <c r="G5287" s="21" t="s">
        <v>205</v>
      </c>
      <c r="H5287" s="21" t="s">
        <v>206</v>
      </c>
      <c r="I5287" s="20" t="s">
        <v>5682</v>
      </c>
      <c r="J5287" s="20" t="s">
        <v>35739</v>
      </c>
      <c r="K5287" s="24">
        <v>43405</v>
      </c>
      <c r="L5287" s="19">
        <v>0</v>
      </c>
      <c r="M5287" s="28">
        <v>24.95</v>
      </c>
      <c r="N5287" s="24">
        <v>42947</v>
      </c>
    </row>
    <row r="5288" spans="2:14" hidden="1" x14ac:dyDescent="0.25">
      <c r="B5288" s="20">
        <v>33304872</v>
      </c>
      <c r="C5288" s="20"/>
      <c r="D5288" s="20" t="s">
        <v>5683</v>
      </c>
      <c r="E5288" s="17" t="s">
        <v>5684</v>
      </c>
      <c r="F5288" s="21" t="s">
        <v>75</v>
      </c>
      <c r="G5288" s="21" t="s">
        <v>205</v>
      </c>
      <c r="H5288" s="21" t="s">
        <v>206</v>
      </c>
      <c r="I5288" s="20" t="s">
        <v>5685</v>
      </c>
      <c r="J5288" s="20" t="s">
        <v>35740</v>
      </c>
      <c r="K5288" s="24">
        <v>43405</v>
      </c>
      <c r="L5288" s="19">
        <v>0</v>
      </c>
      <c r="M5288" s="28">
        <v>24.95</v>
      </c>
      <c r="N5288" s="24">
        <v>42947</v>
      </c>
    </row>
    <row r="5289" spans="2:14" hidden="1" x14ac:dyDescent="0.25">
      <c r="B5289" s="20">
        <v>33304871</v>
      </c>
      <c r="C5289" s="20"/>
      <c r="D5289" s="20" t="s">
        <v>5686</v>
      </c>
      <c r="E5289" s="17" t="s">
        <v>5687</v>
      </c>
      <c r="F5289" s="21" t="s">
        <v>75</v>
      </c>
      <c r="G5289" s="21" t="s">
        <v>205</v>
      </c>
      <c r="H5289" s="21" t="s">
        <v>206</v>
      </c>
      <c r="I5289" s="20" t="s">
        <v>5688</v>
      </c>
      <c r="J5289" s="20" t="s">
        <v>35741</v>
      </c>
      <c r="K5289" s="24">
        <v>43405</v>
      </c>
      <c r="L5289" s="19">
        <v>0</v>
      </c>
      <c r="M5289" s="28">
        <v>24.95</v>
      </c>
      <c r="N5289" s="24">
        <v>42947</v>
      </c>
    </row>
    <row r="5290" spans="2:14" hidden="1" x14ac:dyDescent="0.25">
      <c r="B5290" s="20">
        <v>33304874</v>
      </c>
      <c r="C5290" s="20"/>
      <c r="D5290" s="20" t="s">
        <v>5689</v>
      </c>
      <c r="E5290" s="17" t="s">
        <v>5690</v>
      </c>
      <c r="F5290" s="21" t="s">
        <v>75</v>
      </c>
      <c r="G5290" s="21" t="s">
        <v>205</v>
      </c>
      <c r="H5290" s="21" t="s">
        <v>206</v>
      </c>
      <c r="I5290" s="20" t="s">
        <v>5691</v>
      </c>
      <c r="J5290" s="20" t="s">
        <v>35742</v>
      </c>
      <c r="K5290" s="24">
        <v>43405</v>
      </c>
      <c r="L5290" s="19">
        <v>0</v>
      </c>
      <c r="M5290" s="28">
        <v>24.95</v>
      </c>
      <c r="N5290" s="24">
        <v>42947</v>
      </c>
    </row>
    <row r="5291" spans="2:14" hidden="1" x14ac:dyDescent="0.25">
      <c r="B5291" s="20"/>
      <c r="C5291" s="20"/>
      <c r="D5291" s="20" t="s">
        <v>16858</v>
      </c>
      <c r="E5291" s="17" t="s">
        <v>16859</v>
      </c>
      <c r="F5291" s="21" t="s">
        <v>75</v>
      </c>
      <c r="G5291" s="21" t="s">
        <v>205</v>
      </c>
      <c r="H5291" s="21" t="s">
        <v>206</v>
      </c>
      <c r="I5291" s="20" t="s">
        <v>16860</v>
      </c>
      <c r="J5291" s="20" t="s">
        <v>35743</v>
      </c>
      <c r="K5291" s="24">
        <v>43739</v>
      </c>
      <c r="L5291" s="19">
        <v>0</v>
      </c>
      <c r="M5291" s="28">
        <v>49.95</v>
      </c>
      <c r="N5291" s="24">
        <v>43560</v>
      </c>
    </row>
    <row r="5292" spans="2:14" hidden="1" x14ac:dyDescent="0.25">
      <c r="B5292" s="20"/>
      <c r="C5292" s="20"/>
      <c r="D5292" s="20" t="s">
        <v>16861</v>
      </c>
      <c r="E5292" s="17" t="s">
        <v>16859</v>
      </c>
      <c r="F5292" s="21" t="s">
        <v>75</v>
      </c>
      <c r="G5292" s="21" t="s">
        <v>205</v>
      </c>
      <c r="H5292" s="21" t="s">
        <v>206</v>
      </c>
      <c r="I5292" s="20" t="s">
        <v>16862</v>
      </c>
      <c r="J5292" s="20" t="s">
        <v>35744</v>
      </c>
      <c r="K5292" s="24">
        <v>43739</v>
      </c>
      <c r="L5292" s="19">
        <v>0</v>
      </c>
      <c r="M5292" s="28">
        <v>49.95</v>
      </c>
      <c r="N5292" s="24">
        <v>43560</v>
      </c>
    </row>
    <row r="5293" spans="2:14" hidden="1" x14ac:dyDescent="0.25">
      <c r="B5293" s="20"/>
      <c r="C5293" s="20"/>
      <c r="D5293" s="20" t="s">
        <v>16863</v>
      </c>
      <c r="E5293" s="17" t="s">
        <v>16859</v>
      </c>
      <c r="F5293" s="21" t="s">
        <v>75</v>
      </c>
      <c r="G5293" s="21" t="s">
        <v>205</v>
      </c>
      <c r="H5293" s="21" t="s">
        <v>206</v>
      </c>
      <c r="I5293" s="20" t="s">
        <v>16864</v>
      </c>
      <c r="J5293" s="20" t="s">
        <v>35745</v>
      </c>
      <c r="K5293" s="24">
        <v>43739</v>
      </c>
      <c r="L5293" s="19">
        <v>0</v>
      </c>
      <c r="M5293" s="28">
        <v>49.95</v>
      </c>
      <c r="N5293" s="24">
        <v>43560</v>
      </c>
    </row>
    <row r="5294" spans="2:14" hidden="1" x14ac:dyDescent="0.25">
      <c r="B5294" s="20"/>
      <c r="C5294" s="20"/>
      <c r="D5294" s="20" t="s">
        <v>16865</v>
      </c>
      <c r="E5294" s="17" t="s">
        <v>16859</v>
      </c>
      <c r="F5294" s="21" t="s">
        <v>75</v>
      </c>
      <c r="G5294" s="21" t="s">
        <v>205</v>
      </c>
      <c r="H5294" s="21" t="s">
        <v>206</v>
      </c>
      <c r="I5294" s="20" t="s">
        <v>16866</v>
      </c>
      <c r="J5294" s="20" t="s">
        <v>35746</v>
      </c>
      <c r="K5294" s="24">
        <v>43739</v>
      </c>
      <c r="L5294" s="19">
        <v>0</v>
      </c>
      <c r="M5294" s="28">
        <v>49.95</v>
      </c>
      <c r="N5294" s="24">
        <v>43560</v>
      </c>
    </row>
    <row r="5295" spans="2:14" hidden="1" x14ac:dyDescent="0.25">
      <c r="B5295" s="20"/>
      <c r="C5295" s="20"/>
      <c r="D5295" s="20" t="s">
        <v>16867</v>
      </c>
      <c r="E5295" s="17" t="s">
        <v>16859</v>
      </c>
      <c r="F5295" s="21" t="s">
        <v>75</v>
      </c>
      <c r="G5295" s="21" t="s">
        <v>205</v>
      </c>
      <c r="H5295" s="21" t="s">
        <v>206</v>
      </c>
      <c r="I5295" s="20" t="s">
        <v>16868</v>
      </c>
      <c r="J5295" s="20" t="s">
        <v>35747</v>
      </c>
      <c r="K5295" s="24">
        <v>43739</v>
      </c>
      <c r="L5295" s="19">
        <v>0</v>
      </c>
      <c r="M5295" s="28">
        <v>49.95</v>
      </c>
      <c r="N5295" s="24">
        <v>43560</v>
      </c>
    </row>
    <row r="5296" spans="2:14" hidden="1" x14ac:dyDescent="0.25">
      <c r="B5296" s="20">
        <v>33304880</v>
      </c>
      <c r="C5296" s="20"/>
      <c r="D5296" s="20" t="s">
        <v>5927</v>
      </c>
      <c r="E5296" s="17" t="s">
        <v>5928</v>
      </c>
      <c r="F5296" s="21" t="s">
        <v>75</v>
      </c>
      <c r="G5296" s="21" t="s">
        <v>205</v>
      </c>
      <c r="H5296" s="21" t="s">
        <v>206</v>
      </c>
      <c r="I5296" s="20" t="s">
        <v>5929</v>
      </c>
      <c r="J5296" s="20" t="s">
        <v>35748</v>
      </c>
      <c r="K5296" s="24">
        <v>43405</v>
      </c>
      <c r="L5296" s="19">
        <v>0</v>
      </c>
      <c r="M5296" s="28">
        <v>39.950000000000003</v>
      </c>
      <c r="N5296" s="24">
        <v>42947</v>
      </c>
    </row>
    <row r="5297" spans="2:14" hidden="1" x14ac:dyDescent="0.25">
      <c r="B5297" s="20">
        <v>33304878</v>
      </c>
      <c r="C5297" s="20"/>
      <c r="D5297" s="20" t="s">
        <v>5930</v>
      </c>
      <c r="E5297" s="17" t="s">
        <v>5931</v>
      </c>
      <c r="F5297" s="21" t="s">
        <v>75</v>
      </c>
      <c r="G5297" s="21" t="s">
        <v>205</v>
      </c>
      <c r="H5297" s="21" t="s">
        <v>206</v>
      </c>
      <c r="I5297" s="20" t="s">
        <v>5932</v>
      </c>
      <c r="J5297" s="20" t="s">
        <v>35749</v>
      </c>
      <c r="K5297" s="24">
        <v>43405</v>
      </c>
      <c r="L5297" s="19">
        <v>0</v>
      </c>
      <c r="M5297" s="28">
        <v>39.950000000000003</v>
      </c>
      <c r="N5297" s="24">
        <v>42947</v>
      </c>
    </row>
    <row r="5298" spans="2:14" hidden="1" x14ac:dyDescent="0.25">
      <c r="B5298" s="20">
        <v>33304877</v>
      </c>
      <c r="C5298" s="20"/>
      <c r="D5298" s="20" t="s">
        <v>5933</v>
      </c>
      <c r="E5298" s="17" t="s">
        <v>5934</v>
      </c>
      <c r="F5298" s="21" t="s">
        <v>75</v>
      </c>
      <c r="G5298" s="21" t="s">
        <v>205</v>
      </c>
      <c r="H5298" s="21" t="s">
        <v>206</v>
      </c>
      <c r="I5298" s="20" t="s">
        <v>5935</v>
      </c>
      <c r="J5298" s="20" t="s">
        <v>35750</v>
      </c>
      <c r="K5298" s="24">
        <v>43405</v>
      </c>
      <c r="L5298" s="19">
        <v>0</v>
      </c>
      <c r="M5298" s="28">
        <v>39.950000000000003</v>
      </c>
      <c r="N5298" s="24">
        <v>42947</v>
      </c>
    </row>
    <row r="5299" spans="2:14" hidden="1" x14ac:dyDescent="0.25">
      <c r="B5299" s="20">
        <v>33304876</v>
      </c>
      <c r="C5299" s="20"/>
      <c r="D5299" s="20" t="s">
        <v>5936</v>
      </c>
      <c r="E5299" s="17" t="s">
        <v>5937</v>
      </c>
      <c r="F5299" s="21" t="s">
        <v>75</v>
      </c>
      <c r="G5299" s="21" t="s">
        <v>205</v>
      </c>
      <c r="H5299" s="21" t="s">
        <v>206</v>
      </c>
      <c r="I5299" s="20" t="s">
        <v>5938</v>
      </c>
      <c r="J5299" s="20" t="s">
        <v>35751</v>
      </c>
      <c r="K5299" s="24">
        <v>43405</v>
      </c>
      <c r="L5299" s="19">
        <v>0</v>
      </c>
      <c r="M5299" s="28">
        <v>39.950000000000003</v>
      </c>
      <c r="N5299" s="24">
        <v>42947</v>
      </c>
    </row>
    <row r="5300" spans="2:14" hidden="1" x14ac:dyDescent="0.25">
      <c r="B5300" s="20">
        <v>33304879</v>
      </c>
      <c r="C5300" s="20"/>
      <c r="D5300" s="20" t="s">
        <v>5939</v>
      </c>
      <c r="E5300" s="17" t="s">
        <v>5940</v>
      </c>
      <c r="F5300" s="21" t="s">
        <v>75</v>
      </c>
      <c r="G5300" s="21" t="s">
        <v>205</v>
      </c>
      <c r="H5300" s="21" t="s">
        <v>206</v>
      </c>
      <c r="I5300" s="20" t="s">
        <v>5941</v>
      </c>
      <c r="J5300" s="20" t="s">
        <v>35752</v>
      </c>
      <c r="K5300" s="24">
        <v>43405</v>
      </c>
      <c r="L5300" s="19">
        <v>0</v>
      </c>
      <c r="M5300" s="28">
        <v>39.950000000000003</v>
      </c>
      <c r="N5300" s="24">
        <v>42947</v>
      </c>
    </row>
    <row r="5301" spans="2:14" hidden="1" x14ac:dyDescent="0.25">
      <c r="B5301" s="20">
        <v>33304885</v>
      </c>
      <c r="C5301" s="20"/>
      <c r="D5301" s="20" t="s">
        <v>5912</v>
      </c>
      <c r="E5301" s="17" t="s">
        <v>5913</v>
      </c>
      <c r="F5301" s="21" t="s">
        <v>75</v>
      </c>
      <c r="G5301" s="21" t="s">
        <v>205</v>
      </c>
      <c r="H5301" s="21" t="s">
        <v>206</v>
      </c>
      <c r="I5301" s="20" t="s">
        <v>5914</v>
      </c>
      <c r="J5301" s="20" t="s">
        <v>35753</v>
      </c>
      <c r="K5301" s="24">
        <v>43405</v>
      </c>
      <c r="L5301" s="19">
        <v>0</v>
      </c>
      <c r="M5301" s="28">
        <v>39.950000000000003</v>
      </c>
      <c r="N5301" s="24">
        <v>42947</v>
      </c>
    </row>
    <row r="5302" spans="2:14" hidden="1" x14ac:dyDescent="0.25">
      <c r="B5302" s="20">
        <v>33304883</v>
      </c>
      <c r="C5302" s="20"/>
      <c r="D5302" s="20" t="s">
        <v>5915</v>
      </c>
      <c r="E5302" s="17" t="s">
        <v>5916</v>
      </c>
      <c r="F5302" s="21" t="s">
        <v>75</v>
      </c>
      <c r="G5302" s="21" t="s">
        <v>205</v>
      </c>
      <c r="H5302" s="21" t="s">
        <v>206</v>
      </c>
      <c r="I5302" s="20" t="s">
        <v>5917</v>
      </c>
      <c r="J5302" s="20" t="s">
        <v>35754</v>
      </c>
      <c r="K5302" s="24">
        <v>43405</v>
      </c>
      <c r="L5302" s="19">
        <v>0</v>
      </c>
      <c r="M5302" s="28">
        <v>39.950000000000003</v>
      </c>
      <c r="N5302" s="24">
        <v>42947</v>
      </c>
    </row>
    <row r="5303" spans="2:14" hidden="1" x14ac:dyDescent="0.25">
      <c r="B5303" s="20">
        <v>33304882</v>
      </c>
      <c r="C5303" s="20"/>
      <c r="D5303" s="20" t="s">
        <v>5918</v>
      </c>
      <c r="E5303" s="17" t="s">
        <v>5919</v>
      </c>
      <c r="F5303" s="21" t="s">
        <v>75</v>
      </c>
      <c r="G5303" s="21" t="s">
        <v>205</v>
      </c>
      <c r="H5303" s="21" t="s">
        <v>206</v>
      </c>
      <c r="I5303" s="20" t="s">
        <v>5920</v>
      </c>
      <c r="J5303" s="20" t="s">
        <v>35755</v>
      </c>
      <c r="K5303" s="24">
        <v>43405</v>
      </c>
      <c r="L5303" s="19">
        <v>0</v>
      </c>
      <c r="M5303" s="28">
        <v>39.950000000000003</v>
      </c>
      <c r="N5303" s="24">
        <v>42947</v>
      </c>
    </row>
    <row r="5304" spans="2:14" hidden="1" x14ac:dyDescent="0.25">
      <c r="B5304" s="20">
        <v>33304881</v>
      </c>
      <c r="C5304" s="20"/>
      <c r="D5304" s="20" t="s">
        <v>5921</v>
      </c>
      <c r="E5304" s="17" t="s">
        <v>5922</v>
      </c>
      <c r="F5304" s="21" t="s">
        <v>75</v>
      </c>
      <c r="G5304" s="21" t="s">
        <v>205</v>
      </c>
      <c r="H5304" s="21" t="s">
        <v>206</v>
      </c>
      <c r="I5304" s="20" t="s">
        <v>5923</v>
      </c>
      <c r="J5304" s="20" t="s">
        <v>35756</v>
      </c>
      <c r="K5304" s="24">
        <v>43405</v>
      </c>
      <c r="L5304" s="19">
        <v>0</v>
      </c>
      <c r="M5304" s="28">
        <v>39.950000000000003</v>
      </c>
      <c r="N5304" s="24">
        <v>42947</v>
      </c>
    </row>
    <row r="5305" spans="2:14" hidden="1" x14ac:dyDescent="0.25">
      <c r="B5305" s="20">
        <v>33304884</v>
      </c>
      <c r="C5305" s="20"/>
      <c r="D5305" s="20" t="s">
        <v>5924</v>
      </c>
      <c r="E5305" s="17" t="s">
        <v>5925</v>
      </c>
      <c r="F5305" s="21" t="s">
        <v>75</v>
      </c>
      <c r="G5305" s="21" t="s">
        <v>205</v>
      </c>
      <c r="H5305" s="21" t="s">
        <v>206</v>
      </c>
      <c r="I5305" s="20" t="s">
        <v>5926</v>
      </c>
      <c r="J5305" s="20" t="s">
        <v>35757</v>
      </c>
      <c r="K5305" s="24">
        <v>43405</v>
      </c>
      <c r="L5305" s="19">
        <v>0</v>
      </c>
      <c r="M5305" s="28">
        <v>39.950000000000003</v>
      </c>
      <c r="N5305" s="24">
        <v>42947</v>
      </c>
    </row>
    <row r="5306" spans="2:14" hidden="1" x14ac:dyDescent="0.25">
      <c r="B5306" s="20">
        <v>33304890</v>
      </c>
      <c r="C5306" s="20"/>
      <c r="D5306" s="20" t="s">
        <v>5902</v>
      </c>
      <c r="E5306" s="17" t="s">
        <v>5903</v>
      </c>
      <c r="F5306" s="21" t="s">
        <v>75</v>
      </c>
      <c r="G5306" s="21" t="s">
        <v>205</v>
      </c>
      <c r="H5306" s="21" t="s">
        <v>206</v>
      </c>
      <c r="I5306" s="20" t="s">
        <v>21154</v>
      </c>
      <c r="J5306" s="20" t="s">
        <v>35758</v>
      </c>
      <c r="K5306" s="24">
        <v>43405</v>
      </c>
      <c r="L5306" s="19">
        <v>0</v>
      </c>
      <c r="M5306" s="28">
        <v>39.950000000000003</v>
      </c>
      <c r="N5306" s="24">
        <v>42947</v>
      </c>
    </row>
    <row r="5307" spans="2:14" hidden="1" x14ac:dyDescent="0.25">
      <c r="B5307" s="20">
        <v>33304888</v>
      </c>
      <c r="C5307" s="20"/>
      <c r="D5307" s="20" t="s">
        <v>5904</v>
      </c>
      <c r="E5307" s="17" t="s">
        <v>5905</v>
      </c>
      <c r="F5307" s="21" t="s">
        <v>75</v>
      </c>
      <c r="G5307" s="21" t="s">
        <v>205</v>
      </c>
      <c r="H5307" s="21" t="s">
        <v>206</v>
      </c>
      <c r="I5307" s="20" t="s">
        <v>21155</v>
      </c>
      <c r="J5307" s="20" t="s">
        <v>35759</v>
      </c>
      <c r="K5307" s="24">
        <v>43405</v>
      </c>
      <c r="L5307" s="19">
        <v>0</v>
      </c>
      <c r="M5307" s="28">
        <v>39.950000000000003</v>
      </c>
      <c r="N5307" s="24">
        <v>42947</v>
      </c>
    </row>
    <row r="5308" spans="2:14" hidden="1" x14ac:dyDescent="0.25">
      <c r="B5308" s="20">
        <v>33304887</v>
      </c>
      <c r="C5308" s="20"/>
      <c r="D5308" s="20" t="s">
        <v>5906</v>
      </c>
      <c r="E5308" s="17" t="s">
        <v>5907</v>
      </c>
      <c r="F5308" s="21" t="s">
        <v>75</v>
      </c>
      <c r="G5308" s="21" t="s">
        <v>205</v>
      </c>
      <c r="H5308" s="21" t="s">
        <v>206</v>
      </c>
      <c r="I5308" s="20" t="s">
        <v>21156</v>
      </c>
      <c r="J5308" s="20" t="s">
        <v>35760</v>
      </c>
      <c r="K5308" s="24">
        <v>43405</v>
      </c>
      <c r="L5308" s="19">
        <v>0</v>
      </c>
      <c r="M5308" s="28">
        <v>39.950000000000003</v>
      </c>
      <c r="N5308" s="24">
        <v>42947</v>
      </c>
    </row>
    <row r="5309" spans="2:14" hidden="1" x14ac:dyDescent="0.25">
      <c r="B5309" s="20">
        <v>33304886</v>
      </c>
      <c r="C5309" s="20"/>
      <c r="D5309" s="20" t="s">
        <v>5908</v>
      </c>
      <c r="E5309" s="17" t="s">
        <v>5909</v>
      </c>
      <c r="F5309" s="21" t="s">
        <v>75</v>
      </c>
      <c r="G5309" s="21" t="s">
        <v>205</v>
      </c>
      <c r="H5309" s="21" t="s">
        <v>206</v>
      </c>
      <c r="I5309" s="20" t="s">
        <v>21157</v>
      </c>
      <c r="J5309" s="20" t="s">
        <v>35761</v>
      </c>
      <c r="K5309" s="24">
        <v>43405</v>
      </c>
      <c r="L5309" s="19">
        <v>0</v>
      </c>
      <c r="M5309" s="28">
        <v>39.950000000000003</v>
      </c>
      <c r="N5309" s="24">
        <v>42947</v>
      </c>
    </row>
    <row r="5310" spans="2:14" hidden="1" x14ac:dyDescent="0.25">
      <c r="B5310" s="20">
        <v>33304889</v>
      </c>
      <c r="C5310" s="20"/>
      <c r="D5310" s="20" t="s">
        <v>5910</v>
      </c>
      <c r="E5310" s="17" t="s">
        <v>5911</v>
      </c>
      <c r="F5310" s="21" t="s">
        <v>75</v>
      </c>
      <c r="G5310" s="21" t="s">
        <v>205</v>
      </c>
      <c r="H5310" s="21" t="s">
        <v>206</v>
      </c>
      <c r="I5310" s="20" t="s">
        <v>21158</v>
      </c>
      <c r="J5310" s="20" t="s">
        <v>35762</v>
      </c>
      <c r="K5310" s="24">
        <v>43405</v>
      </c>
      <c r="L5310" s="19">
        <v>0</v>
      </c>
      <c r="M5310" s="28">
        <v>39.950000000000003</v>
      </c>
      <c r="N5310" s="24">
        <v>42947</v>
      </c>
    </row>
    <row r="5311" spans="2:14" hidden="1" x14ac:dyDescent="0.25">
      <c r="B5311" s="20">
        <v>33304895</v>
      </c>
      <c r="C5311" s="20"/>
      <c r="D5311" s="20" t="s">
        <v>5942</v>
      </c>
      <c r="E5311" s="17" t="s">
        <v>5943</v>
      </c>
      <c r="F5311" s="21" t="s">
        <v>75</v>
      </c>
      <c r="G5311" s="21" t="s">
        <v>205</v>
      </c>
      <c r="H5311" s="21" t="s">
        <v>206</v>
      </c>
      <c r="I5311" s="20" t="s">
        <v>21159</v>
      </c>
      <c r="J5311" s="20" t="s">
        <v>35763</v>
      </c>
      <c r="K5311" s="24">
        <v>43405</v>
      </c>
      <c r="L5311" s="19">
        <v>0</v>
      </c>
      <c r="M5311" s="28">
        <v>39.950000000000003</v>
      </c>
      <c r="N5311" s="24">
        <v>42947</v>
      </c>
    </row>
    <row r="5312" spans="2:14" hidden="1" x14ac:dyDescent="0.25">
      <c r="B5312" s="20">
        <v>33304893</v>
      </c>
      <c r="C5312" s="20"/>
      <c r="D5312" s="20" t="s">
        <v>5944</v>
      </c>
      <c r="E5312" s="17" t="s">
        <v>5945</v>
      </c>
      <c r="F5312" s="21" t="s">
        <v>75</v>
      </c>
      <c r="G5312" s="21" t="s">
        <v>205</v>
      </c>
      <c r="H5312" s="21" t="s">
        <v>206</v>
      </c>
      <c r="I5312" s="20" t="s">
        <v>21160</v>
      </c>
      <c r="J5312" s="20" t="s">
        <v>35764</v>
      </c>
      <c r="K5312" s="24">
        <v>43405</v>
      </c>
      <c r="L5312" s="19">
        <v>0</v>
      </c>
      <c r="M5312" s="28">
        <v>39.950000000000003</v>
      </c>
      <c r="N5312" s="24">
        <v>42947</v>
      </c>
    </row>
    <row r="5313" spans="1:14" hidden="1" x14ac:dyDescent="0.25">
      <c r="B5313" s="20">
        <v>33304892</v>
      </c>
      <c r="C5313" s="20"/>
      <c r="D5313" s="20" t="s">
        <v>5946</v>
      </c>
      <c r="E5313" s="17" t="s">
        <v>5947</v>
      </c>
      <c r="F5313" s="21" t="s">
        <v>75</v>
      </c>
      <c r="G5313" s="21" t="s">
        <v>205</v>
      </c>
      <c r="H5313" s="21" t="s">
        <v>206</v>
      </c>
      <c r="I5313" s="20" t="s">
        <v>21161</v>
      </c>
      <c r="J5313" s="20" t="s">
        <v>35765</v>
      </c>
      <c r="K5313" s="24">
        <v>43405</v>
      </c>
      <c r="L5313" s="19">
        <v>0</v>
      </c>
      <c r="M5313" s="28">
        <v>39.950000000000003</v>
      </c>
      <c r="N5313" s="24">
        <v>42947</v>
      </c>
    </row>
    <row r="5314" spans="1:14" hidden="1" x14ac:dyDescent="0.25">
      <c r="B5314" s="20">
        <v>33304891</v>
      </c>
      <c r="C5314" s="20"/>
      <c r="D5314" s="20" t="s">
        <v>5948</v>
      </c>
      <c r="E5314" s="17" t="s">
        <v>5949</v>
      </c>
      <c r="F5314" s="21" t="s">
        <v>75</v>
      </c>
      <c r="G5314" s="21" t="s">
        <v>205</v>
      </c>
      <c r="H5314" s="21" t="s">
        <v>206</v>
      </c>
      <c r="I5314" s="20" t="s">
        <v>21162</v>
      </c>
      <c r="J5314" s="20" t="s">
        <v>35766</v>
      </c>
      <c r="K5314" s="24">
        <v>43405</v>
      </c>
      <c r="L5314" s="19">
        <v>0</v>
      </c>
      <c r="M5314" s="28">
        <v>39.950000000000003</v>
      </c>
      <c r="N5314" s="24">
        <v>42947</v>
      </c>
    </row>
    <row r="5315" spans="1:14" hidden="1" x14ac:dyDescent="0.25">
      <c r="B5315" s="20">
        <v>33304894</v>
      </c>
      <c r="C5315" s="20"/>
      <c r="D5315" s="20" t="s">
        <v>5950</v>
      </c>
      <c r="E5315" s="17" t="s">
        <v>5951</v>
      </c>
      <c r="F5315" s="21" t="s">
        <v>75</v>
      </c>
      <c r="G5315" s="21" t="s">
        <v>205</v>
      </c>
      <c r="H5315" s="21" t="s">
        <v>206</v>
      </c>
      <c r="I5315" s="20" t="s">
        <v>21163</v>
      </c>
      <c r="J5315" s="20" t="s">
        <v>35767</v>
      </c>
      <c r="K5315" s="24">
        <v>43405</v>
      </c>
      <c r="L5315" s="19">
        <v>0</v>
      </c>
      <c r="M5315" s="28">
        <v>39.950000000000003</v>
      </c>
      <c r="N5315" s="24">
        <v>42947</v>
      </c>
    </row>
    <row r="5316" spans="1:14" hidden="1" x14ac:dyDescent="0.25">
      <c r="B5316" s="20">
        <v>33304900</v>
      </c>
      <c r="C5316" s="20"/>
      <c r="D5316" s="20" t="s">
        <v>5887</v>
      </c>
      <c r="E5316" s="17" t="s">
        <v>5888</v>
      </c>
      <c r="F5316" s="21" t="s">
        <v>75</v>
      </c>
      <c r="G5316" s="21" t="s">
        <v>205</v>
      </c>
      <c r="H5316" s="21" t="s">
        <v>206</v>
      </c>
      <c r="I5316" s="20" t="s">
        <v>5889</v>
      </c>
      <c r="J5316" s="20" t="s">
        <v>35768</v>
      </c>
      <c r="K5316" s="24">
        <v>43405</v>
      </c>
      <c r="L5316" s="19">
        <v>0</v>
      </c>
      <c r="M5316" s="28">
        <v>39.950000000000003</v>
      </c>
      <c r="N5316" s="24">
        <v>42947</v>
      </c>
    </row>
    <row r="5317" spans="1:14" hidden="1" x14ac:dyDescent="0.25">
      <c r="B5317" s="20">
        <v>33304898</v>
      </c>
      <c r="C5317" s="20"/>
      <c r="D5317" s="20" t="s">
        <v>5890</v>
      </c>
      <c r="E5317" s="17" t="s">
        <v>5891</v>
      </c>
      <c r="F5317" s="21" t="s">
        <v>75</v>
      </c>
      <c r="G5317" s="21" t="s">
        <v>205</v>
      </c>
      <c r="H5317" s="21" t="s">
        <v>206</v>
      </c>
      <c r="I5317" s="20" t="s">
        <v>5892</v>
      </c>
      <c r="J5317" s="20" t="s">
        <v>35769</v>
      </c>
      <c r="K5317" s="24">
        <v>43405</v>
      </c>
      <c r="L5317" s="19">
        <v>0</v>
      </c>
      <c r="M5317" s="28">
        <v>39.950000000000003</v>
      </c>
      <c r="N5317" s="24">
        <v>42947</v>
      </c>
    </row>
    <row r="5318" spans="1:14" hidden="1" x14ac:dyDescent="0.25">
      <c r="B5318" s="20">
        <v>33304897</v>
      </c>
      <c r="C5318" s="20"/>
      <c r="D5318" s="20" t="s">
        <v>5893</v>
      </c>
      <c r="E5318" s="17" t="s">
        <v>5894</v>
      </c>
      <c r="F5318" s="21" t="s">
        <v>75</v>
      </c>
      <c r="G5318" s="21" t="s">
        <v>205</v>
      </c>
      <c r="H5318" s="21" t="s">
        <v>206</v>
      </c>
      <c r="I5318" s="20" t="s">
        <v>5895</v>
      </c>
      <c r="J5318" s="20" t="s">
        <v>35770</v>
      </c>
      <c r="K5318" s="24">
        <v>43405</v>
      </c>
      <c r="L5318" s="19">
        <v>0</v>
      </c>
      <c r="M5318" s="28">
        <v>39.950000000000003</v>
      </c>
      <c r="N5318" s="24">
        <v>42947</v>
      </c>
    </row>
    <row r="5319" spans="1:14" hidden="1" x14ac:dyDescent="0.25">
      <c r="B5319" s="20">
        <v>33304896</v>
      </c>
      <c r="C5319" s="20"/>
      <c r="D5319" s="20" t="s">
        <v>5896</v>
      </c>
      <c r="E5319" s="17" t="s">
        <v>5897</v>
      </c>
      <c r="F5319" s="21" t="s">
        <v>75</v>
      </c>
      <c r="G5319" s="21" t="s">
        <v>205</v>
      </c>
      <c r="H5319" s="21" t="s">
        <v>206</v>
      </c>
      <c r="I5319" s="20" t="s">
        <v>5898</v>
      </c>
      <c r="J5319" s="20" t="s">
        <v>35771</v>
      </c>
      <c r="K5319" s="24">
        <v>43405</v>
      </c>
      <c r="L5319" s="19">
        <v>0</v>
      </c>
      <c r="M5319" s="28">
        <v>39.950000000000003</v>
      </c>
      <c r="N5319" s="24">
        <v>42947</v>
      </c>
    </row>
    <row r="5320" spans="1:14" hidden="1" x14ac:dyDescent="0.25">
      <c r="B5320" s="20">
        <v>33304899</v>
      </c>
      <c r="C5320" s="20"/>
      <c r="D5320" s="20" t="s">
        <v>5899</v>
      </c>
      <c r="E5320" s="17" t="s">
        <v>5900</v>
      </c>
      <c r="F5320" s="21" t="s">
        <v>75</v>
      </c>
      <c r="G5320" s="21" t="s">
        <v>205</v>
      </c>
      <c r="H5320" s="21" t="s">
        <v>206</v>
      </c>
      <c r="I5320" s="20" t="s">
        <v>5901</v>
      </c>
      <c r="J5320" s="20" t="s">
        <v>35772</v>
      </c>
      <c r="K5320" s="24">
        <v>43405</v>
      </c>
      <c r="L5320" s="19">
        <v>0</v>
      </c>
      <c r="M5320" s="28">
        <v>39.950000000000003</v>
      </c>
      <c r="N5320" s="24">
        <v>42947</v>
      </c>
    </row>
    <row r="5321" spans="1:14" hidden="1" x14ac:dyDescent="0.25">
      <c r="B5321" s="20"/>
      <c r="C5321" s="20"/>
      <c r="D5321" s="20" t="s">
        <v>12085</v>
      </c>
      <c r="E5321" s="17" t="s">
        <v>12086</v>
      </c>
      <c r="F5321" s="21" t="s">
        <v>75</v>
      </c>
      <c r="G5321" s="21" t="s">
        <v>205</v>
      </c>
      <c r="H5321" s="21" t="s">
        <v>206</v>
      </c>
      <c r="I5321" s="20" t="s">
        <v>12087</v>
      </c>
      <c r="J5321" s="20" t="s">
        <v>35773</v>
      </c>
      <c r="K5321" s="24">
        <v>43405</v>
      </c>
      <c r="L5321" s="19">
        <v>0</v>
      </c>
      <c r="M5321" s="28">
        <v>39.950000000000003</v>
      </c>
      <c r="N5321" s="24">
        <v>43140</v>
      </c>
    </row>
    <row r="5322" spans="1:14" hidden="1" x14ac:dyDescent="0.25">
      <c r="B5322" s="20"/>
      <c r="C5322" s="20"/>
      <c r="D5322" s="20" t="s">
        <v>12088</v>
      </c>
      <c r="E5322" s="17" t="s">
        <v>12089</v>
      </c>
      <c r="F5322" s="21" t="s">
        <v>75</v>
      </c>
      <c r="G5322" s="21" t="s">
        <v>205</v>
      </c>
      <c r="H5322" s="21" t="s">
        <v>206</v>
      </c>
      <c r="I5322" s="20" t="s">
        <v>12090</v>
      </c>
      <c r="J5322" s="20" t="s">
        <v>35774</v>
      </c>
      <c r="K5322" s="24">
        <v>43405</v>
      </c>
      <c r="L5322" s="19">
        <v>0</v>
      </c>
      <c r="M5322" s="28">
        <v>39.950000000000003</v>
      </c>
      <c r="N5322" s="24">
        <v>43140</v>
      </c>
    </row>
    <row r="5323" spans="1:14" hidden="1" x14ac:dyDescent="0.25">
      <c r="B5323" s="20"/>
      <c r="C5323" s="20"/>
      <c r="D5323" s="20" t="s">
        <v>12091</v>
      </c>
      <c r="E5323" s="17" t="s">
        <v>12092</v>
      </c>
      <c r="F5323" s="21" t="s">
        <v>75</v>
      </c>
      <c r="G5323" s="21" t="s">
        <v>205</v>
      </c>
      <c r="H5323" s="21" t="s">
        <v>206</v>
      </c>
      <c r="I5323" s="20" t="s">
        <v>12093</v>
      </c>
      <c r="J5323" s="20" t="s">
        <v>35775</v>
      </c>
      <c r="K5323" s="24">
        <v>43405</v>
      </c>
      <c r="L5323" s="19">
        <v>0</v>
      </c>
      <c r="M5323" s="28">
        <v>39.950000000000003</v>
      </c>
      <c r="N5323" s="24">
        <v>43140</v>
      </c>
    </row>
    <row r="5324" spans="1:14" hidden="1" x14ac:dyDescent="0.25">
      <c r="B5324" s="20"/>
      <c r="C5324" s="20"/>
      <c r="D5324" s="20" t="s">
        <v>12094</v>
      </c>
      <c r="E5324" s="17" t="s">
        <v>12095</v>
      </c>
      <c r="F5324" s="21" t="s">
        <v>75</v>
      </c>
      <c r="G5324" s="21" t="s">
        <v>205</v>
      </c>
      <c r="H5324" s="21" t="s">
        <v>206</v>
      </c>
      <c r="I5324" s="20" t="s">
        <v>12096</v>
      </c>
      <c r="J5324" s="20" t="s">
        <v>35776</v>
      </c>
      <c r="K5324" s="24">
        <v>43405</v>
      </c>
      <c r="L5324" s="19">
        <v>0</v>
      </c>
      <c r="M5324" s="28">
        <v>39.950000000000003</v>
      </c>
      <c r="N5324" s="24">
        <v>43140</v>
      </c>
    </row>
    <row r="5325" spans="1:14" hidden="1" x14ac:dyDescent="0.25">
      <c r="B5325" s="20"/>
      <c r="C5325" s="20"/>
      <c r="D5325" s="20" t="s">
        <v>12097</v>
      </c>
      <c r="E5325" s="17" t="s">
        <v>12098</v>
      </c>
      <c r="F5325" s="21" t="s">
        <v>75</v>
      </c>
      <c r="G5325" s="21" t="s">
        <v>205</v>
      </c>
      <c r="H5325" s="21" t="s">
        <v>206</v>
      </c>
      <c r="I5325" s="20" t="s">
        <v>12099</v>
      </c>
      <c r="J5325" s="20" t="s">
        <v>35777</v>
      </c>
      <c r="K5325" s="24">
        <v>43405</v>
      </c>
      <c r="L5325" s="19">
        <v>0</v>
      </c>
      <c r="M5325" s="28">
        <v>39.950000000000003</v>
      </c>
      <c r="N5325" s="24">
        <v>43140</v>
      </c>
    </row>
    <row r="5326" spans="1:14" hidden="1" x14ac:dyDescent="0.25">
      <c r="A5326" s="17" t="s">
        <v>35778</v>
      </c>
      <c r="B5326" s="20"/>
      <c r="C5326" s="20"/>
      <c r="D5326" s="20" t="s">
        <v>12130</v>
      </c>
      <c r="E5326" s="17" t="s">
        <v>12131</v>
      </c>
      <c r="F5326" s="21" t="s">
        <v>75</v>
      </c>
      <c r="G5326" s="21" t="s">
        <v>205</v>
      </c>
      <c r="H5326" s="21" t="s">
        <v>206</v>
      </c>
      <c r="I5326" s="20" t="s">
        <v>12132</v>
      </c>
      <c r="J5326" s="20" t="s">
        <v>35779</v>
      </c>
      <c r="K5326" s="24">
        <v>43739</v>
      </c>
      <c r="L5326" s="19">
        <v>0</v>
      </c>
      <c r="M5326" s="28">
        <v>34.950000000000003</v>
      </c>
      <c r="N5326" s="24">
        <v>43290</v>
      </c>
    </row>
    <row r="5327" spans="1:14" hidden="1" x14ac:dyDescent="0.25">
      <c r="A5327" s="17" t="s">
        <v>35780</v>
      </c>
      <c r="B5327" s="20"/>
      <c r="C5327" s="20"/>
      <c r="D5327" s="20" t="s">
        <v>12133</v>
      </c>
      <c r="E5327" s="17" t="s">
        <v>12134</v>
      </c>
      <c r="F5327" s="21" t="s">
        <v>75</v>
      </c>
      <c r="G5327" s="21" t="s">
        <v>205</v>
      </c>
      <c r="H5327" s="21" t="s">
        <v>206</v>
      </c>
      <c r="I5327" s="20" t="s">
        <v>12135</v>
      </c>
      <c r="J5327" s="20" t="s">
        <v>35781</v>
      </c>
      <c r="K5327" s="24">
        <v>43739</v>
      </c>
      <c r="L5327" s="19">
        <v>0</v>
      </c>
      <c r="M5327" s="28">
        <v>34.950000000000003</v>
      </c>
      <c r="N5327" s="24">
        <v>43290</v>
      </c>
    </row>
    <row r="5328" spans="1:14" hidden="1" x14ac:dyDescent="0.25">
      <c r="A5328" s="17" t="s">
        <v>35782</v>
      </c>
      <c r="B5328" s="20"/>
      <c r="C5328" s="20"/>
      <c r="D5328" s="20" t="s">
        <v>12136</v>
      </c>
      <c r="E5328" s="17" t="s">
        <v>12137</v>
      </c>
      <c r="F5328" s="21" t="s">
        <v>75</v>
      </c>
      <c r="G5328" s="21" t="s">
        <v>205</v>
      </c>
      <c r="H5328" s="21" t="s">
        <v>206</v>
      </c>
      <c r="I5328" s="20" t="s">
        <v>12138</v>
      </c>
      <c r="J5328" s="20" t="s">
        <v>35783</v>
      </c>
      <c r="K5328" s="24">
        <v>43739</v>
      </c>
      <c r="L5328" s="19">
        <v>0</v>
      </c>
      <c r="M5328" s="28">
        <v>34.950000000000003</v>
      </c>
      <c r="N5328" s="24">
        <v>43290</v>
      </c>
    </row>
    <row r="5329" spans="1:14" hidden="1" x14ac:dyDescent="0.25">
      <c r="A5329" s="17" t="s">
        <v>35784</v>
      </c>
      <c r="B5329" s="20"/>
      <c r="C5329" s="20"/>
      <c r="D5329" s="20" t="s">
        <v>12139</v>
      </c>
      <c r="E5329" s="17" t="s">
        <v>12140</v>
      </c>
      <c r="F5329" s="21" t="s">
        <v>75</v>
      </c>
      <c r="G5329" s="21" t="s">
        <v>205</v>
      </c>
      <c r="H5329" s="21" t="s">
        <v>206</v>
      </c>
      <c r="I5329" s="20" t="s">
        <v>12141</v>
      </c>
      <c r="J5329" s="20" t="s">
        <v>35785</v>
      </c>
      <c r="K5329" s="24">
        <v>43739</v>
      </c>
      <c r="L5329" s="19">
        <v>0</v>
      </c>
      <c r="M5329" s="28">
        <v>34.950000000000003</v>
      </c>
      <c r="N5329" s="24">
        <v>43290</v>
      </c>
    </row>
    <row r="5330" spans="1:14" hidden="1" x14ac:dyDescent="0.25">
      <c r="A5330" s="17" t="s">
        <v>35786</v>
      </c>
      <c r="B5330" s="20"/>
      <c r="C5330" s="20"/>
      <c r="D5330" s="20" t="s">
        <v>12142</v>
      </c>
      <c r="E5330" s="17" t="s">
        <v>12143</v>
      </c>
      <c r="F5330" s="21" t="s">
        <v>75</v>
      </c>
      <c r="G5330" s="21" t="s">
        <v>205</v>
      </c>
      <c r="H5330" s="21" t="s">
        <v>206</v>
      </c>
      <c r="I5330" s="20" t="s">
        <v>12144</v>
      </c>
      <c r="J5330" s="20" t="s">
        <v>35787</v>
      </c>
      <c r="K5330" s="24">
        <v>43739</v>
      </c>
      <c r="L5330" s="19">
        <v>0</v>
      </c>
      <c r="M5330" s="28">
        <v>34.950000000000003</v>
      </c>
      <c r="N5330" s="24">
        <v>43290</v>
      </c>
    </row>
    <row r="5331" spans="1:14" hidden="1" x14ac:dyDescent="0.25">
      <c r="A5331" s="17" t="s">
        <v>35788</v>
      </c>
      <c r="B5331" s="20"/>
      <c r="C5331" s="20"/>
      <c r="D5331" s="20" t="s">
        <v>12115</v>
      </c>
      <c r="E5331" s="17" t="s">
        <v>12116</v>
      </c>
      <c r="F5331" s="21" t="s">
        <v>75</v>
      </c>
      <c r="G5331" s="21" t="s">
        <v>205</v>
      </c>
      <c r="H5331" s="21" t="s">
        <v>206</v>
      </c>
      <c r="I5331" s="20" t="s">
        <v>12117</v>
      </c>
      <c r="J5331" s="20" t="s">
        <v>35789</v>
      </c>
      <c r="K5331" s="24">
        <v>43739</v>
      </c>
      <c r="L5331" s="19">
        <v>0</v>
      </c>
      <c r="M5331" s="28">
        <v>34.950000000000003</v>
      </c>
      <c r="N5331" s="24">
        <v>43290</v>
      </c>
    </row>
    <row r="5332" spans="1:14" hidden="1" x14ac:dyDescent="0.25">
      <c r="A5332" s="17" t="s">
        <v>35790</v>
      </c>
      <c r="B5332" s="20"/>
      <c r="C5332" s="20"/>
      <c r="D5332" s="20" t="s">
        <v>12118</v>
      </c>
      <c r="E5332" s="17" t="s">
        <v>12119</v>
      </c>
      <c r="F5332" s="21" t="s">
        <v>75</v>
      </c>
      <c r="G5332" s="21" t="s">
        <v>205</v>
      </c>
      <c r="H5332" s="21" t="s">
        <v>206</v>
      </c>
      <c r="I5332" s="20" t="s">
        <v>12120</v>
      </c>
      <c r="J5332" s="20" t="s">
        <v>35791</v>
      </c>
      <c r="K5332" s="24">
        <v>43739</v>
      </c>
      <c r="L5332" s="19">
        <v>0</v>
      </c>
      <c r="M5332" s="28">
        <v>34.950000000000003</v>
      </c>
      <c r="N5332" s="24">
        <v>43290</v>
      </c>
    </row>
    <row r="5333" spans="1:14" hidden="1" x14ac:dyDescent="0.25">
      <c r="A5333" s="17" t="s">
        <v>35792</v>
      </c>
      <c r="B5333" s="20"/>
      <c r="C5333" s="20"/>
      <c r="D5333" s="20" t="s">
        <v>12121</v>
      </c>
      <c r="E5333" s="17" t="s">
        <v>12122</v>
      </c>
      <c r="F5333" s="21" t="s">
        <v>75</v>
      </c>
      <c r="G5333" s="21" t="s">
        <v>205</v>
      </c>
      <c r="H5333" s="21" t="s">
        <v>206</v>
      </c>
      <c r="I5333" s="20" t="s">
        <v>12123</v>
      </c>
      <c r="J5333" s="20" t="s">
        <v>35793</v>
      </c>
      <c r="K5333" s="24">
        <v>43739</v>
      </c>
      <c r="L5333" s="19">
        <v>0</v>
      </c>
      <c r="M5333" s="28">
        <v>34.950000000000003</v>
      </c>
      <c r="N5333" s="24">
        <v>43290</v>
      </c>
    </row>
    <row r="5334" spans="1:14" hidden="1" x14ac:dyDescent="0.25">
      <c r="A5334" s="17" t="s">
        <v>35794</v>
      </c>
      <c r="B5334" s="20"/>
      <c r="C5334" s="20"/>
      <c r="D5334" s="20" t="s">
        <v>12124</v>
      </c>
      <c r="E5334" s="17" t="s">
        <v>12125</v>
      </c>
      <c r="F5334" s="21" t="s">
        <v>75</v>
      </c>
      <c r="G5334" s="21" t="s">
        <v>205</v>
      </c>
      <c r="H5334" s="21" t="s">
        <v>206</v>
      </c>
      <c r="I5334" s="20" t="s">
        <v>12126</v>
      </c>
      <c r="J5334" s="20" t="s">
        <v>35795</v>
      </c>
      <c r="K5334" s="24">
        <v>43739</v>
      </c>
      <c r="L5334" s="19">
        <v>0</v>
      </c>
      <c r="M5334" s="28">
        <v>34.950000000000003</v>
      </c>
      <c r="N5334" s="24">
        <v>43290</v>
      </c>
    </row>
    <row r="5335" spans="1:14" hidden="1" x14ac:dyDescent="0.25">
      <c r="A5335" s="17" t="s">
        <v>35796</v>
      </c>
      <c r="B5335" s="20"/>
      <c r="C5335" s="20"/>
      <c r="D5335" s="20" t="s">
        <v>12127</v>
      </c>
      <c r="E5335" s="17" t="s">
        <v>12128</v>
      </c>
      <c r="F5335" s="21" t="s">
        <v>75</v>
      </c>
      <c r="G5335" s="21" t="s">
        <v>205</v>
      </c>
      <c r="H5335" s="21" t="s">
        <v>206</v>
      </c>
      <c r="I5335" s="20" t="s">
        <v>12129</v>
      </c>
      <c r="J5335" s="20" t="s">
        <v>35797</v>
      </c>
      <c r="K5335" s="24">
        <v>43739</v>
      </c>
      <c r="L5335" s="19">
        <v>0</v>
      </c>
      <c r="M5335" s="28">
        <v>34.950000000000003</v>
      </c>
      <c r="N5335" s="24">
        <v>43290</v>
      </c>
    </row>
    <row r="5336" spans="1:14" hidden="1" x14ac:dyDescent="0.25">
      <c r="A5336" s="17" t="s">
        <v>35798</v>
      </c>
      <c r="B5336" s="20"/>
      <c r="C5336" s="20"/>
      <c r="D5336" s="20" t="s">
        <v>12100</v>
      </c>
      <c r="E5336" s="17" t="s">
        <v>12101</v>
      </c>
      <c r="F5336" s="21" t="s">
        <v>75</v>
      </c>
      <c r="G5336" s="21" t="s">
        <v>205</v>
      </c>
      <c r="H5336" s="21" t="s">
        <v>206</v>
      </c>
      <c r="I5336" s="20" t="s">
        <v>12102</v>
      </c>
      <c r="J5336" s="20" t="s">
        <v>35799</v>
      </c>
      <c r="K5336" s="24">
        <v>43739</v>
      </c>
      <c r="L5336" s="19">
        <v>0</v>
      </c>
      <c r="M5336" s="28">
        <v>34.950000000000003</v>
      </c>
      <c r="N5336" s="24">
        <v>43290</v>
      </c>
    </row>
    <row r="5337" spans="1:14" hidden="1" x14ac:dyDescent="0.25">
      <c r="A5337" s="17" t="s">
        <v>35800</v>
      </c>
      <c r="B5337" s="20"/>
      <c r="C5337" s="20"/>
      <c r="D5337" s="20" t="s">
        <v>12103</v>
      </c>
      <c r="E5337" s="17" t="s">
        <v>12104</v>
      </c>
      <c r="F5337" s="21" t="s">
        <v>75</v>
      </c>
      <c r="G5337" s="21" t="s">
        <v>205</v>
      </c>
      <c r="H5337" s="21" t="s">
        <v>206</v>
      </c>
      <c r="I5337" s="20" t="s">
        <v>12105</v>
      </c>
      <c r="J5337" s="20" t="s">
        <v>35801</v>
      </c>
      <c r="K5337" s="24">
        <v>43739</v>
      </c>
      <c r="L5337" s="19">
        <v>0</v>
      </c>
      <c r="M5337" s="28">
        <v>34.950000000000003</v>
      </c>
      <c r="N5337" s="24">
        <v>43290</v>
      </c>
    </row>
    <row r="5338" spans="1:14" hidden="1" x14ac:dyDescent="0.25">
      <c r="A5338" s="17" t="s">
        <v>35802</v>
      </c>
      <c r="B5338" s="20"/>
      <c r="C5338" s="20"/>
      <c r="D5338" s="20" t="s">
        <v>12106</v>
      </c>
      <c r="E5338" s="17" t="s">
        <v>12107</v>
      </c>
      <c r="F5338" s="21" t="s">
        <v>75</v>
      </c>
      <c r="G5338" s="21" t="s">
        <v>205</v>
      </c>
      <c r="H5338" s="21" t="s">
        <v>206</v>
      </c>
      <c r="I5338" s="20" t="s">
        <v>12108</v>
      </c>
      <c r="J5338" s="20" t="s">
        <v>35803</v>
      </c>
      <c r="K5338" s="24">
        <v>43739</v>
      </c>
      <c r="L5338" s="19">
        <v>0</v>
      </c>
      <c r="M5338" s="28">
        <v>34.950000000000003</v>
      </c>
      <c r="N5338" s="24">
        <v>43290</v>
      </c>
    </row>
    <row r="5339" spans="1:14" hidden="1" x14ac:dyDescent="0.25">
      <c r="A5339" s="17" t="s">
        <v>35804</v>
      </c>
      <c r="B5339" s="20"/>
      <c r="C5339" s="20"/>
      <c r="D5339" s="20" t="s">
        <v>12109</v>
      </c>
      <c r="E5339" s="17" t="s">
        <v>12110</v>
      </c>
      <c r="F5339" s="21" t="s">
        <v>75</v>
      </c>
      <c r="G5339" s="21" t="s">
        <v>205</v>
      </c>
      <c r="H5339" s="21" t="s">
        <v>206</v>
      </c>
      <c r="I5339" s="20" t="s">
        <v>12111</v>
      </c>
      <c r="J5339" s="20" t="s">
        <v>35805</v>
      </c>
      <c r="K5339" s="24">
        <v>43739</v>
      </c>
      <c r="L5339" s="19">
        <v>0</v>
      </c>
      <c r="M5339" s="28">
        <v>34.950000000000003</v>
      </c>
      <c r="N5339" s="24">
        <v>43290</v>
      </c>
    </row>
    <row r="5340" spans="1:14" hidden="1" x14ac:dyDescent="0.25">
      <c r="A5340" s="17" t="s">
        <v>35806</v>
      </c>
      <c r="B5340" s="20"/>
      <c r="C5340" s="20"/>
      <c r="D5340" s="20" t="s">
        <v>12112</v>
      </c>
      <c r="E5340" s="17" t="s">
        <v>12113</v>
      </c>
      <c r="F5340" s="21" t="s">
        <v>75</v>
      </c>
      <c r="G5340" s="21" t="s">
        <v>205</v>
      </c>
      <c r="H5340" s="21" t="s">
        <v>206</v>
      </c>
      <c r="I5340" s="20" t="s">
        <v>12114</v>
      </c>
      <c r="J5340" s="20" t="s">
        <v>35807</v>
      </c>
      <c r="K5340" s="24">
        <v>43739</v>
      </c>
      <c r="L5340" s="19">
        <v>0</v>
      </c>
      <c r="M5340" s="28">
        <v>34.950000000000003</v>
      </c>
      <c r="N5340" s="24">
        <v>43290</v>
      </c>
    </row>
    <row r="5341" spans="1:14" hidden="1" x14ac:dyDescent="0.25">
      <c r="A5341" s="17" t="s">
        <v>35808</v>
      </c>
      <c r="B5341" s="20"/>
      <c r="C5341" s="20"/>
      <c r="D5341" s="20" t="s">
        <v>12145</v>
      </c>
      <c r="E5341" s="17" t="s">
        <v>12146</v>
      </c>
      <c r="F5341" s="21" t="s">
        <v>75</v>
      </c>
      <c r="G5341" s="21" t="s">
        <v>205</v>
      </c>
      <c r="H5341" s="21" t="s">
        <v>206</v>
      </c>
      <c r="I5341" s="20" t="s">
        <v>12147</v>
      </c>
      <c r="J5341" s="20" t="s">
        <v>35809</v>
      </c>
      <c r="K5341" s="24">
        <v>43739</v>
      </c>
      <c r="L5341" s="19">
        <v>0</v>
      </c>
      <c r="M5341" s="28">
        <v>34.950000000000003</v>
      </c>
      <c r="N5341" s="24">
        <v>43290</v>
      </c>
    </row>
    <row r="5342" spans="1:14" hidden="1" x14ac:dyDescent="0.25">
      <c r="A5342" s="17" t="s">
        <v>35810</v>
      </c>
      <c r="B5342" s="20"/>
      <c r="C5342" s="20"/>
      <c r="D5342" s="20" t="s">
        <v>12148</v>
      </c>
      <c r="E5342" s="17" t="s">
        <v>12149</v>
      </c>
      <c r="F5342" s="21" t="s">
        <v>75</v>
      </c>
      <c r="G5342" s="21" t="s">
        <v>205</v>
      </c>
      <c r="H5342" s="21" t="s">
        <v>206</v>
      </c>
      <c r="I5342" s="20" t="s">
        <v>12150</v>
      </c>
      <c r="J5342" s="20" t="s">
        <v>35811</v>
      </c>
      <c r="K5342" s="24">
        <v>43739</v>
      </c>
      <c r="L5342" s="19">
        <v>0</v>
      </c>
      <c r="M5342" s="28">
        <v>34.950000000000003</v>
      </c>
      <c r="N5342" s="24">
        <v>43290</v>
      </c>
    </row>
    <row r="5343" spans="1:14" hidden="1" x14ac:dyDescent="0.25">
      <c r="A5343" s="17" t="s">
        <v>35812</v>
      </c>
      <c r="B5343" s="20"/>
      <c r="C5343" s="20"/>
      <c r="D5343" s="20" t="s">
        <v>12151</v>
      </c>
      <c r="E5343" s="17" t="s">
        <v>12152</v>
      </c>
      <c r="F5343" s="21" t="s">
        <v>75</v>
      </c>
      <c r="G5343" s="21" t="s">
        <v>205</v>
      </c>
      <c r="H5343" s="21" t="s">
        <v>206</v>
      </c>
      <c r="I5343" s="20" t="s">
        <v>12153</v>
      </c>
      <c r="J5343" s="20" t="s">
        <v>35813</v>
      </c>
      <c r="K5343" s="24">
        <v>43739</v>
      </c>
      <c r="L5343" s="19">
        <v>0</v>
      </c>
      <c r="M5343" s="28">
        <v>34.950000000000003</v>
      </c>
      <c r="N5343" s="24">
        <v>43290</v>
      </c>
    </row>
    <row r="5344" spans="1:14" hidden="1" x14ac:dyDescent="0.25">
      <c r="A5344" s="17" t="s">
        <v>35814</v>
      </c>
      <c r="B5344" s="20"/>
      <c r="C5344" s="20"/>
      <c r="D5344" s="20" t="s">
        <v>12154</v>
      </c>
      <c r="E5344" s="17" t="s">
        <v>12155</v>
      </c>
      <c r="F5344" s="21" t="s">
        <v>75</v>
      </c>
      <c r="G5344" s="21" t="s">
        <v>205</v>
      </c>
      <c r="H5344" s="21" t="s">
        <v>206</v>
      </c>
      <c r="I5344" s="20" t="s">
        <v>12156</v>
      </c>
      <c r="J5344" s="20" t="s">
        <v>35815</v>
      </c>
      <c r="K5344" s="24">
        <v>43739</v>
      </c>
      <c r="L5344" s="19">
        <v>0</v>
      </c>
      <c r="M5344" s="28">
        <v>34.950000000000003</v>
      </c>
      <c r="N5344" s="24">
        <v>43290</v>
      </c>
    </row>
    <row r="5345" spans="1:14" hidden="1" x14ac:dyDescent="0.25">
      <c r="A5345" s="17" t="s">
        <v>35816</v>
      </c>
      <c r="B5345" s="20"/>
      <c r="C5345" s="20"/>
      <c r="D5345" s="20" t="s">
        <v>12157</v>
      </c>
      <c r="E5345" s="17" t="s">
        <v>12158</v>
      </c>
      <c r="F5345" s="21" t="s">
        <v>75</v>
      </c>
      <c r="G5345" s="21" t="s">
        <v>205</v>
      </c>
      <c r="H5345" s="21" t="s">
        <v>206</v>
      </c>
      <c r="I5345" s="20" t="s">
        <v>12159</v>
      </c>
      <c r="J5345" s="20" t="s">
        <v>35817</v>
      </c>
      <c r="K5345" s="24">
        <v>43739</v>
      </c>
      <c r="L5345" s="19">
        <v>0</v>
      </c>
      <c r="M5345" s="28">
        <v>34.950000000000003</v>
      </c>
      <c r="N5345" s="24">
        <v>43290</v>
      </c>
    </row>
    <row r="5346" spans="1:14" hidden="1" x14ac:dyDescent="0.25">
      <c r="A5346" s="17" t="s">
        <v>35818</v>
      </c>
      <c r="B5346" s="20"/>
      <c r="C5346" s="20"/>
      <c r="D5346" s="20" t="s">
        <v>12160</v>
      </c>
      <c r="E5346" s="17" t="s">
        <v>12161</v>
      </c>
      <c r="F5346" s="21" t="s">
        <v>75</v>
      </c>
      <c r="G5346" s="21" t="s">
        <v>205</v>
      </c>
      <c r="H5346" s="21" t="s">
        <v>206</v>
      </c>
      <c r="I5346" s="20" t="s">
        <v>12162</v>
      </c>
      <c r="J5346" s="20" t="s">
        <v>35819</v>
      </c>
      <c r="K5346" s="24">
        <v>43739</v>
      </c>
      <c r="L5346" s="19">
        <v>0</v>
      </c>
      <c r="M5346" s="28">
        <v>34.950000000000003</v>
      </c>
      <c r="N5346" s="24">
        <v>43290</v>
      </c>
    </row>
    <row r="5347" spans="1:14" hidden="1" x14ac:dyDescent="0.25">
      <c r="A5347" s="17" t="s">
        <v>35820</v>
      </c>
      <c r="B5347" s="20"/>
      <c r="C5347" s="20"/>
      <c r="D5347" s="20" t="s">
        <v>12163</v>
      </c>
      <c r="E5347" s="17" t="s">
        <v>12164</v>
      </c>
      <c r="F5347" s="21" t="s">
        <v>75</v>
      </c>
      <c r="G5347" s="21" t="s">
        <v>205</v>
      </c>
      <c r="H5347" s="21" t="s">
        <v>206</v>
      </c>
      <c r="I5347" s="20" t="s">
        <v>12165</v>
      </c>
      <c r="J5347" s="20" t="s">
        <v>35821</v>
      </c>
      <c r="K5347" s="24">
        <v>43739</v>
      </c>
      <c r="L5347" s="19">
        <v>0</v>
      </c>
      <c r="M5347" s="28">
        <v>34.950000000000003</v>
      </c>
      <c r="N5347" s="24">
        <v>43290</v>
      </c>
    </row>
    <row r="5348" spans="1:14" hidden="1" x14ac:dyDescent="0.25">
      <c r="A5348" s="17" t="s">
        <v>35822</v>
      </c>
      <c r="B5348" s="20"/>
      <c r="C5348" s="20"/>
      <c r="D5348" s="20" t="s">
        <v>12166</v>
      </c>
      <c r="E5348" s="17" t="s">
        <v>12167</v>
      </c>
      <c r="F5348" s="21" t="s">
        <v>75</v>
      </c>
      <c r="G5348" s="21" t="s">
        <v>205</v>
      </c>
      <c r="H5348" s="21" t="s">
        <v>206</v>
      </c>
      <c r="I5348" s="20" t="s">
        <v>12168</v>
      </c>
      <c r="J5348" s="20" t="s">
        <v>35823</v>
      </c>
      <c r="K5348" s="24">
        <v>43739</v>
      </c>
      <c r="L5348" s="19">
        <v>0</v>
      </c>
      <c r="M5348" s="28">
        <v>34.950000000000003</v>
      </c>
      <c r="N5348" s="24">
        <v>43290</v>
      </c>
    </row>
    <row r="5349" spans="1:14" hidden="1" x14ac:dyDescent="0.25">
      <c r="A5349" s="17" t="s">
        <v>35824</v>
      </c>
      <c r="B5349" s="20"/>
      <c r="C5349" s="20"/>
      <c r="D5349" s="20" t="s">
        <v>12169</v>
      </c>
      <c r="E5349" s="17" t="s">
        <v>12170</v>
      </c>
      <c r="F5349" s="21" t="s">
        <v>75</v>
      </c>
      <c r="G5349" s="21" t="s">
        <v>205</v>
      </c>
      <c r="H5349" s="21" t="s">
        <v>206</v>
      </c>
      <c r="I5349" s="20" t="s">
        <v>12171</v>
      </c>
      <c r="J5349" s="20" t="s">
        <v>35825</v>
      </c>
      <c r="K5349" s="24">
        <v>43739</v>
      </c>
      <c r="L5349" s="19">
        <v>0</v>
      </c>
      <c r="M5349" s="28">
        <v>34.950000000000003</v>
      </c>
      <c r="N5349" s="24">
        <v>43290</v>
      </c>
    </row>
    <row r="5350" spans="1:14" hidden="1" x14ac:dyDescent="0.25">
      <c r="A5350" s="17" t="s">
        <v>35826</v>
      </c>
      <c r="B5350" s="20"/>
      <c r="C5350" s="20"/>
      <c r="D5350" s="20" t="s">
        <v>12172</v>
      </c>
      <c r="E5350" s="17" t="s">
        <v>12173</v>
      </c>
      <c r="F5350" s="21" t="s">
        <v>75</v>
      </c>
      <c r="G5350" s="21" t="s">
        <v>205</v>
      </c>
      <c r="H5350" s="21" t="s">
        <v>206</v>
      </c>
      <c r="I5350" s="20" t="s">
        <v>12174</v>
      </c>
      <c r="J5350" s="20" t="s">
        <v>35827</v>
      </c>
      <c r="K5350" s="24">
        <v>43739</v>
      </c>
      <c r="L5350" s="19">
        <v>0</v>
      </c>
      <c r="M5350" s="28">
        <v>34.950000000000003</v>
      </c>
      <c r="N5350" s="24">
        <v>43290</v>
      </c>
    </row>
    <row r="5351" spans="1:14" hidden="1" x14ac:dyDescent="0.25">
      <c r="B5351" s="20">
        <v>33304922</v>
      </c>
      <c r="C5351" s="20"/>
      <c r="D5351" s="20" t="s">
        <v>5852</v>
      </c>
      <c r="E5351" s="17" t="s">
        <v>5853</v>
      </c>
      <c r="F5351" s="21" t="s">
        <v>75</v>
      </c>
      <c r="G5351" s="21" t="s">
        <v>205</v>
      </c>
      <c r="H5351" s="21" t="s">
        <v>206</v>
      </c>
      <c r="I5351" s="20" t="s">
        <v>5854</v>
      </c>
      <c r="J5351" s="20" t="s">
        <v>35888</v>
      </c>
      <c r="K5351" s="24">
        <v>43435</v>
      </c>
      <c r="L5351" s="19">
        <v>0</v>
      </c>
      <c r="M5351" s="28">
        <v>34.950000000000003</v>
      </c>
      <c r="N5351" s="24">
        <v>42947</v>
      </c>
    </row>
    <row r="5352" spans="1:14" hidden="1" x14ac:dyDescent="0.25">
      <c r="B5352" s="20">
        <v>33304920</v>
      </c>
      <c r="C5352" s="20"/>
      <c r="D5352" s="20" t="s">
        <v>5855</v>
      </c>
      <c r="E5352" s="17" t="s">
        <v>5856</v>
      </c>
      <c r="F5352" s="21" t="s">
        <v>75</v>
      </c>
      <c r="G5352" s="21" t="s">
        <v>205</v>
      </c>
      <c r="H5352" s="21" t="s">
        <v>206</v>
      </c>
      <c r="I5352" s="20" t="s">
        <v>5857</v>
      </c>
      <c r="J5352" s="20" t="s">
        <v>35889</v>
      </c>
      <c r="K5352" s="24">
        <v>43435</v>
      </c>
      <c r="L5352" s="19">
        <v>0</v>
      </c>
      <c r="M5352" s="28">
        <v>34.950000000000003</v>
      </c>
      <c r="N5352" s="24">
        <v>42947</v>
      </c>
    </row>
    <row r="5353" spans="1:14" hidden="1" x14ac:dyDescent="0.25">
      <c r="B5353" s="20">
        <v>33304919</v>
      </c>
      <c r="C5353" s="20"/>
      <c r="D5353" s="20" t="s">
        <v>5858</v>
      </c>
      <c r="E5353" s="17" t="s">
        <v>5859</v>
      </c>
      <c r="F5353" s="21" t="s">
        <v>75</v>
      </c>
      <c r="G5353" s="21" t="s">
        <v>205</v>
      </c>
      <c r="H5353" s="21" t="s">
        <v>206</v>
      </c>
      <c r="I5353" s="20" t="s">
        <v>5860</v>
      </c>
      <c r="J5353" s="20" t="s">
        <v>35890</v>
      </c>
      <c r="K5353" s="24">
        <v>43435</v>
      </c>
      <c r="L5353" s="19">
        <v>0</v>
      </c>
      <c r="M5353" s="28">
        <v>34.950000000000003</v>
      </c>
      <c r="N5353" s="24">
        <v>42947</v>
      </c>
    </row>
    <row r="5354" spans="1:14" hidden="1" x14ac:dyDescent="0.25">
      <c r="B5354" s="20">
        <v>33304918</v>
      </c>
      <c r="C5354" s="20"/>
      <c r="D5354" s="20" t="s">
        <v>5861</v>
      </c>
      <c r="E5354" s="17" t="s">
        <v>5862</v>
      </c>
      <c r="F5354" s="21" t="s">
        <v>75</v>
      </c>
      <c r="G5354" s="21" t="s">
        <v>205</v>
      </c>
      <c r="H5354" s="21" t="s">
        <v>206</v>
      </c>
      <c r="I5354" s="20" t="s">
        <v>5863</v>
      </c>
      <c r="J5354" s="20" t="s">
        <v>35891</v>
      </c>
      <c r="K5354" s="24">
        <v>43435</v>
      </c>
      <c r="L5354" s="19">
        <v>0</v>
      </c>
      <c r="M5354" s="28">
        <v>34.950000000000003</v>
      </c>
      <c r="N5354" s="24">
        <v>42947</v>
      </c>
    </row>
    <row r="5355" spans="1:14" hidden="1" x14ac:dyDescent="0.25">
      <c r="B5355" s="20">
        <v>33304921</v>
      </c>
      <c r="C5355" s="20"/>
      <c r="D5355" s="20" t="s">
        <v>5864</v>
      </c>
      <c r="E5355" s="17" t="s">
        <v>5865</v>
      </c>
      <c r="F5355" s="21" t="s">
        <v>75</v>
      </c>
      <c r="G5355" s="21" t="s">
        <v>205</v>
      </c>
      <c r="H5355" s="21" t="s">
        <v>206</v>
      </c>
      <c r="I5355" s="20" t="s">
        <v>5866</v>
      </c>
      <c r="J5355" s="20" t="s">
        <v>35892</v>
      </c>
      <c r="K5355" s="24">
        <v>43435</v>
      </c>
      <c r="L5355" s="19">
        <v>0</v>
      </c>
      <c r="M5355" s="28">
        <v>34.950000000000003</v>
      </c>
      <c r="N5355" s="24">
        <v>42947</v>
      </c>
    </row>
    <row r="5356" spans="1:14" hidden="1" x14ac:dyDescent="0.25">
      <c r="B5356" s="20">
        <v>33304927</v>
      </c>
      <c r="C5356" s="20"/>
      <c r="D5356" s="20" t="s">
        <v>5867</v>
      </c>
      <c r="E5356" s="17" t="s">
        <v>5868</v>
      </c>
      <c r="F5356" s="21" t="s">
        <v>75</v>
      </c>
      <c r="G5356" s="21" t="s">
        <v>205</v>
      </c>
      <c r="H5356" s="21" t="s">
        <v>206</v>
      </c>
      <c r="I5356" s="20" t="s">
        <v>21144</v>
      </c>
      <c r="J5356" s="20" t="s">
        <v>35893</v>
      </c>
      <c r="K5356" s="24">
        <v>43435</v>
      </c>
      <c r="L5356" s="19">
        <v>0</v>
      </c>
      <c r="M5356" s="28">
        <v>34.950000000000003</v>
      </c>
      <c r="N5356" s="24">
        <v>42947</v>
      </c>
    </row>
    <row r="5357" spans="1:14" hidden="1" x14ac:dyDescent="0.25">
      <c r="B5357" s="20">
        <v>33304925</v>
      </c>
      <c r="C5357" s="20"/>
      <c r="D5357" s="20" t="s">
        <v>5869</v>
      </c>
      <c r="E5357" s="17" t="s">
        <v>5870</v>
      </c>
      <c r="F5357" s="21" t="s">
        <v>75</v>
      </c>
      <c r="G5357" s="21" t="s">
        <v>205</v>
      </c>
      <c r="H5357" s="21" t="s">
        <v>206</v>
      </c>
      <c r="I5357" s="20" t="s">
        <v>21145</v>
      </c>
      <c r="J5357" s="20" t="s">
        <v>35894</v>
      </c>
      <c r="K5357" s="24">
        <v>43435</v>
      </c>
      <c r="L5357" s="19">
        <v>0</v>
      </c>
      <c r="M5357" s="28">
        <v>34.950000000000003</v>
      </c>
      <c r="N5357" s="24">
        <v>42947</v>
      </c>
    </row>
    <row r="5358" spans="1:14" hidden="1" x14ac:dyDescent="0.25">
      <c r="B5358" s="20">
        <v>33304924</v>
      </c>
      <c r="C5358" s="20"/>
      <c r="D5358" s="20" t="s">
        <v>5871</v>
      </c>
      <c r="E5358" s="17" t="s">
        <v>5872</v>
      </c>
      <c r="F5358" s="21" t="s">
        <v>75</v>
      </c>
      <c r="G5358" s="21" t="s">
        <v>205</v>
      </c>
      <c r="H5358" s="21" t="s">
        <v>206</v>
      </c>
      <c r="I5358" s="20" t="s">
        <v>21146</v>
      </c>
      <c r="J5358" s="20" t="s">
        <v>35895</v>
      </c>
      <c r="K5358" s="24">
        <v>43435</v>
      </c>
      <c r="L5358" s="19">
        <v>0</v>
      </c>
      <c r="M5358" s="28">
        <v>34.950000000000003</v>
      </c>
      <c r="N5358" s="24">
        <v>42947</v>
      </c>
    </row>
    <row r="5359" spans="1:14" hidden="1" x14ac:dyDescent="0.25">
      <c r="B5359" s="20">
        <v>33304923</v>
      </c>
      <c r="C5359" s="20"/>
      <c r="D5359" s="20" t="s">
        <v>5873</v>
      </c>
      <c r="E5359" s="17" t="s">
        <v>5874</v>
      </c>
      <c r="F5359" s="21" t="s">
        <v>75</v>
      </c>
      <c r="G5359" s="21" t="s">
        <v>205</v>
      </c>
      <c r="H5359" s="21" t="s">
        <v>206</v>
      </c>
      <c r="I5359" s="20" t="s">
        <v>21147</v>
      </c>
      <c r="J5359" s="20" t="s">
        <v>35896</v>
      </c>
      <c r="K5359" s="24">
        <v>43435</v>
      </c>
      <c r="L5359" s="19">
        <v>0</v>
      </c>
      <c r="M5359" s="28">
        <v>34.950000000000003</v>
      </c>
      <c r="N5359" s="24">
        <v>42947</v>
      </c>
    </row>
    <row r="5360" spans="1:14" hidden="1" x14ac:dyDescent="0.25">
      <c r="B5360" s="20">
        <v>33304926</v>
      </c>
      <c r="C5360" s="20"/>
      <c r="D5360" s="20" t="s">
        <v>5875</v>
      </c>
      <c r="E5360" s="17" t="s">
        <v>5876</v>
      </c>
      <c r="F5360" s="21" t="s">
        <v>75</v>
      </c>
      <c r="G5360" s="21" t="s">
        <v>205</v>
      </c>
      <c r="H5360" s="21" t="s">
        <v>206</v>
      </c>
      <c r="I5360" s="20" t="s">
        <v>21148</v>
      </c>
      <c r="J5360" s="20" t="s">
        <v>35897</v>
      </c>
      <c r="K5360" s="24">
        <v>43435</v>
      </c>
      <c r="L5360" s="19">
        <v>0</v>
      </c>
      <c r="M5360" s="28">
        <v>34.950000000000003</v>
      </c>
      <c r="N5360" s="24">
        <v>42947</v>
      </c>
    </row>
    <row r="5361" spans="2:14" hidden="1" x14ac:dyDescent="0.25">
      <c r="B5361" s="20">
        <v>33304917</v>
      </c>
      <c r="C5361" s="20"/>
      <c r="D5361" s="20" t="s">
        <v>5877</v>
      </c>
      <c r="E5361" s="17" t="s">
        <v>5878</v>
      </c>
      <c r="F5361" s="21" t="s">
        <v>75</v>
      </c>
      <c r="G5361" s="21" t="s">
        <v>205</v>
      </c>
      <c r="H5361" s="21" t="s">
        <v>206</v>
      </c>
      <c r="I5361" s="20" t="s">
        <v>21149</v>
      </c>
      <c r="J5361" s="20" t="s">
        <v>35898</v>
      </c>
      <c r="K5361" s="24">
        <v>43435</v>
      </c>
      <c r="L5361" s="19">
        <v>0</v>
      </c>
      <c r="M5361" s="28">
        <v>34.950000000000003</v>
      </c>
      <c r="N5361" s="24">
        <v>42947</v>
      </c>
    </row>
    <row r="5362" spans="2:14" hidden="1" x14ac:dyDescent="0.25">
      <c r="B5362" s="20">
        <v>33304915</v>
      </c>
      <c r="C5362" s="20"/>
      <c r="D5362" s="20" t="s">
        <v>5879</v>
      </c>
      <c r="E5362" s="17" t="s">
        <v>5880</v>
      </c>
      <c r="F5362" s="21" t="s">
        <v>75</v>
      </c>
      <c r="G5362" s="21" t="s">
        <v>205</v>
      </c>
      <c r="H5362" s="21" t="s">
        <v>206</v>
      </c>
      <c r="I5362" s="20" t="s">
        <v>21150</v>
      </c>
      <c r="J5362" s="20" t="s">
        <v>35899</v>
      </c>
      <c r="K5362" s="24">
        <v>43435</v>
      </c>
      <c r="L5362" s="19">
        <v>0</v>
      </c>
      <c r="M5362" s="28">
        <v>34.950000000000003</v>
      </c>
      <c r="N5362" s="24">
        <v>42947</v>
      </c>
    </row>
    <row r="5363" spans="2:14" hidden="1" x14ac:dyDescent="0.25">
      <c r="B5363" s="20">
        <v>33304914</v>
      </c>
      <c r="C5363" s="20"/>
      <c r="D5363" s="20" t="s">
        <v>5881</v>
      </c>
      <c r="E5363" s="17" t="s">
        <v>5882</v>
      </c>
      <c r="F5363" s="21" t="s">
        <v>75</v>
      </c>
      <c r="G5363" s="21" t="s">
        <v>205</v>
      </c>
      <c r="H5363" s="21" t="s">
        <v>206</v>
      </c>
      <c r="I5363" s="20" t="s">
        <v>21151</v>
      </c>
      <c r="J5363" s="20" t="s">
        <v>35900</v>
      </c>
      <c r="K5363" s="24">
        <v>43435</v>
      </c>
      <c r="L5363" s="19">
        <v>0</v>
      </c>
      <c r="M5363" s="28">
        <v>34.950000000000003</v>
      </c>
      <c r="N5363" s="24">
        <v>42947</v>
      </c>
    </row>
    <row r="5364" spans="2:14" hidden="1" x14ac:dyDescent="0.25">
      <c r="B5364" s="20">
        <v>33304913</v>
      </c>
      <c r="C5364" s="20"/>
      <c r="D5364" s="20" t="s">
        <v>5883</v>
      </c>
      <c r="E5364" s="17" t="s">
        <v>5884</v>
      </c>
      <c r="F5364" s="21" t="s">
        <v>75</v>
      </c>
      <c r="G5364" s="21" t="s">
        <v>205</v>
      </c>
      <c r="H5364" s="21" t="s">
        <v>206</v>
      </c>
      <c r="I5364" s="20" t="s">
        <v>21152</v>
      </c>
      <c r="J5364" s="20" t="s">
        <v>35901</v>
      </c>
      <c r="K5364" s="24">
        <v>43435</v>
      </c>
      <c r="L5364" s="19">
        <v>0</v>
      </c>
      <c r="M5364" s="28">
        <v>34.950000000000003</v>
      </c>
      <c r="N5364" s="24">
        <v>42947</v>
      </c>
    </row>
    <row r="5365" spans="2:14" hidden="1" x14ac:dyDescent="0.25">
      <c r="B5365" s="20">
        <v>33304916</v>
      </c>
      <c r="C5365" s="20"/>
      <c r="D5365" s="20" t="s">
        <v>5885</v>
      </c>
      <c r="E5365" s="17" t="s">
        <v>5886</v>
      </c>
      <c r="F5365" s="21" t="s">
        <v>75</v>
      </c>
      <c r="G5365" s="21" t="s">
        <v>205</v>
      </c>
      <c r="H5365" s="21" t="s">
        <v>206</v>
      </c>
      <c r="I5365" s="20" t="s">
        <v>21153</v>
      </c>
      <c r="J5365" s="20" t="s">
        <v>35902</v>
      </c>
      <c r="K5365" s="24">
        <v>43435</v>
      </c>
      <c r="L5365" s="19">
        <v>0</v>
      </c>
      <c r="M5365" s="28">
        <v>34.950000000000003</v>
      </c>
      <c r="N5365" s="24">
        <v>42947</v>
      </c>
    </row>
    <row r="5366" spans="2:14" hidden="1" x14ac:dyDescent="0.25">
      <c r="B5366" s="20" t="s">
        <v>16811</v>
      </c>
      <c r="C5366" s="20"/>
      <c r="D5366" s="20" t="s">
        <v>10831</v>
      </c>
      <c r="E5366" s="17" t="s">
        <v>10832</v>
      </c>
      <c r="F5366" s="21" t="s">
        <v>7196</v>
      </c>
      <c r="G5366" s="21" t="s">
        <v>205</v>
      </c>
      <c r="H5366" s="21" t="s">
        <v>206</v>
      </c>
      <c r="I5366" s="20" t="s">
        <v>21394</v>
      </c>
      <c r="J5366" s="20" t="s">
        <v>36123</v>
      </c>
      <c r="K5366" s="24">
        <v>43711</v>
      </c>
      <c r="L5366" s="19">
        <v>0</v>
      </c>
      <c r="M5366" s="28">
        <v>649.95000000000005</v>
      </c>
      <c r="N5366" s="24">
        <v>43469</v>
      </c>
    </row>
    <row r="5367" spans="2:14" hidden="1" x14ac:dyDescent="0.25">
      <c r="B5367" s="20" t="s">
        <v>16812</v>
      </c>
      <c r="C5367" s="20"/>
      <c r="D5367" s="20" t="s">
        <v>10833</v>
      </c>
      <c r="E5367" s="17" t="s">
        <v>10834</v>
      </c>
      <c r="F5367" s="21" t="s">
        <v>7196</v>
      </c>
      <c r="G5367" s="21" t="s">
        <v>205</v>
      </c>
      <c r="H5367" s="21" t="s">
        <v>206</v>
      </c>
      <c r="I5367" s="20" t="s">
        <v>21395</v>
      </c>
      <c r="J5367" s="20" t="s">
        <v>36124</v>
      </c>
      <c r="K5367" s="24">
        <v>43711</v>
      </c>
      <c r="L5367" s="19">
        <v>0</v>
      </c>
      <c r="M5367" s="28">
        <v>649.95000000000005</v>
      </c>
      <c r="N5367" s="24">
        <v>43469</v>
      </c>
    </row>
    <row r="5368" spans="2:14" hidden="1" x14ac:dyDescent="0.25">
      <c r="B5368" s="20" t="s">
        <v>16813</v>
      </c>
      <c r="C5368" s="20"/>
      <c r="D5368" s="20" t="s">
        <v>10835</v>
      </c>
      <c r="E5368" s="17" t="s">
        <v>10836</v>
      </c>
      <c r="F5368" s="21" t="s">
        <v>7196</v>
      </c>
      <c r="G5368" s="21" t="s">
        <v>205</v>
      </c>
      <c r="H5368" s="21" t="s">
        <v>206</v>
      </c>
      <c r="I5368" s="20" t="s">
        <v>21396</v>
      </c>
      <c r="J5368" s="20" t="s">
        <v>36125</v>
      </c>
      <c r="K5368" s="24">
        <v>43711</v>
      </c>
      <c r="L5368" s="19">
        <v>0</v>
      </c>
      <c r="M5368" s="28">
        <v>649.95000000000005</v>
      </c>
      <c r="N5368" s="24">
        <v>43469</v>
      </c>
    </row>
    <row r="5369" spans="2:14" hidden="1" x14ac:dyDescent="0.25">
      <c r="B5369" s="20" t="s">
        <v>16814</v>
      </c>
      <c r="C5369" s="20"/>
      <c r="D5369" s="20" t="s">
        <v>10837</v>
      </c>
      <c r="E5369" s="17" t="s">
        <v>10838</v>
      </c>
      <c r="F5369" s="21" t="s">
        <v>7196</v>
      </c>
      <c r="G5369" s="21" t="s">
        <v>205</v>
      </c>
      <c r="H5369" s="21" t="s">
        <v>206</v>
      </c>
      <c r="I5369" s="20" t="s">
        <v>21397</v>
      </c>
      <c r="J5369" s="20" t="s">
        <v>36126</v>
      </c>
      <c r="K5369" s="24">
        <v>43711</v>
      </c>
      <c r="L5369" s="19">
        <v>0</v>
      </c>
      <c r="M5369" s="28">
        <v>649.95000000000005</v>
      </c>
      <c r="N5369" s="24">
        <v>43469</v>
      </c>
    </row>
    <row r="5370" spans="2:14" hidden="1" x14ac:dyDescent="0.25">
      <c r="B5370" s="20" t="s">
        <v>16810</v>
      </c>
      <c r="C5370" s="20"/>
      <c r="D5370" s="20" t="s">
        <v>10828</v>
      </c>
      <c r="E5370" s="17" t="s">
        <v>10829</v>
      </c>
      <c r="F5370" s="21" t="s">
        <v>7196</v>
      </c>
      <c r="G5370" s="21" t="s">
        <v>205</v>
      </c>
      <c r="H5370" s="21" t="s">
        <v>206</v>
      </c>
      <c r="I5370" s="20" t="s">
        <v>10830</v>
      </c>
      <c r="J5370" s="20" t="s">
        <v>36127</v>
      </c>
      <c r="K5370" s="24">
        <v>43711</v>
      </c>
      <c r="L5370" s="19">
        <v>0</v>
      </c>
      <c r="M5370" s="28">
        <v>649.95000000000005</v>
      </c>
      <c r="N5370" s="24">
        <v>43469</v>
      </c>
    </row>
    <row r="5371" spans="2:14" hidden="1" x14ac:dyDescent="0.25">
      <c r="B5371" s="20" t="s">
        <v>16835</v>
      </c>
      <c r="C5371" s="20"/>
      <c r="D5371" s="20" t="s">
        <v>16836</v>
      </c>
      <c r="E5371" s="17" t="s">
        <v>16837</v>
      </c>
      <c r="F5371" s="21" t="s">
        <v>7196</v>
      </c>
      <c r="G5371" s="21" t="s">
        <v>205</v>
      </c>
      <c r="H5371" s="21" t="s">
        <v>206</v>
      </c>
      <c r="I5371" s="20" t="s">
        <v>16838</v>
      </c>
      <c r="J5371" s="20" t="s">
        <v>36128</v>
      </c>
      <c r="K5371" s="24">
        <v>43739</v>
      </c>
      <c r="L5371" s="19">
        <v>0</v>
      </c>
      <c r="M5371" s="28">
        <v>599.95000000000005</v>
      </c>
      <c r="N5371" s="24">
        <v>43560</v>
      </c>
    </row>
    <row r="5372" spans="2:14" hidden="1" x14ac:dyDescent="0.25">
      <c r="B5372" s="20" t="s">
        <v>16839</v>
      </c>
      <c r="C5372" s="20"/>
      <c r="D5372" s="20" t="s">
        <v>16840</v>
      </c>
      <c r="E5372" s="17" t="s">
        <v>16841</v>
      </c>
      <c r="F5372" s="21" t="s">
        <v>7196</v>
      </c>
      <c r="G5372" s="21" t="s">
        <v>205</v>
      </c>
      <c r="H5372" s="21" t="s">
        <v>206</v>
      </c>
      <c r="I5372" s="20" t="s">
        <v>16842</v>
      </c>
      <c r="J5372" s="20" t="s">
        <v>36129</v>
      </c>
      <c r="K5372" s="24">
        <v>43739</v>
      </c>
      <c r="L5372" s="19">
        <v>0</v>
      </c>
      <c r="M5372" s="28">
        <v>599.95000000000005</v>
      </c>
      <c r="N5372" s="24">
        <v>43560</v>
      </c>
    </row>
    <row r="5373" spans="2:14" hidden="1" x14ac:dyDescent="0.25">
      <c r="B5373" s="20" t="s">
        <v>16843</v>
      </c>
      <c r="C5373" s="20"/>
      <c r="D5373" s="20" t="s">
        <v>16844</v>
      </c>
      <c r="E5373" s="17" t="s">
        <v>16845</v>
      </c>
      <c r="F5373" s="21" t="s">
        <v>7196</v>
      </c>
      <c r="G5373" s="21" t="s">
        <v>205</v>
      </c>
      <c r="H5373" s="21" t="s">
        <v>206</v>
      </c>
      <c r="I5373" s="20" t="s">
        <v>16846</v>
      </c>
      <c r="J5373" s="20" t="s">
        <v>36130</v>
      </c>
      <c r="K5373" s="24">
        <v>43739</v>
      </c>
      <c r="L5373" s="19">
        <v>0</v>
      </c>
      <c r="M5373" s="28">
        <v>599.95000000000005</v>
      </c>
      <c r="N5373" s="24">
        <v>43560</v>
      </c>
    </row>
    <row r="5374" spans="2:14" hidden="1" x14ac:dyDescent="0.25">
      <c r="B5374" s="20" t="s">
        <v>16847</v>
      </c>
      <c r="C5374" s="20"/>
      <c r="D5374" s="20" t="s">
        <v>16848</v>
      </c>
      <c r="E5374" s="17" t="s">
        <v>16849</v>
      </c>
      <c r="F5374" s="21" t="s">
        <v>7196</v>
      </c>
      <c r="G5374" s="21" t="s">
        <v>205</v>
      </c>
      <c r="H5374" s="21" t="s">
        <v>206</v>
      </c>
      <c r="I5374" s="20" t="s">
        <v>16850</v>
      </c>
      <c r="J5374" s="20" t="s">
        <v>36131</v>
      </c>
      <c r="K5374" s="24">
        <v>43739</v>
      </c>
      <c r="L5374" s="19">
        <v>0</v>
      </c>
      <c r="M5374" s="28">
        <v>599.95000000000005</v>
      </c>
      <c r="N5374" s="24">
        <v>43560</v>
      </c>
    </row>
    <row r="5375" spans="2:14" hidden="1" x14ac:dyDescent="0.25">
      <c r="B5375" s="20" t="s">
        <v>16851</v>
      </c>
      <c r="C5375" s="20"/>
      <c r="D5375" s="20" t="s">
        <v>16852</v>
      </c>
      <c r="E5375" s="17" t="s">
        <v>16853</v>
      </c>
      <c r="F5375" s="21" t="s">
        <v>7196</v>
      </c>
      <c r="G5375" s="21" t="s">
        <v>205</v>
      </c>
      <c r="H5375" s="21" t="s">
        <v>206</v>
      </c>
      <c r="I5375" s="20" t="s">
        <v>16854</v>
      </c>
      <c r="J5375" s="20" t="s">
        <v>36132</v>
      </c>
      <c r="K5375" s="24">
        <v>43739</v>
      </c>
      <c r="L5375" s="19">
        <v>0</v>
      </c>
      <c r="M5375" s="28">
        <v>599.95000000000005</v>
      </c>
      <c r="N5375" s="24">
        <v>43560</v>
      </c>
    </row>
    <row r="5376" spans="2:14" hidden="1" x14ac:dyDescent="0.25">
      <c r="B5376" s="20"/>
      <c r="C5376" s="20"/>
      <c r="D5376" s="20" t="s">
        <v>16855</v>
      </c>
      <c r="E5376" s="17" t="s">
        <v>16856</v>
      </c>
      <c r="F5376" s="21" t="s">
        <v>7196</v>
      </c>
      <c r="G5376" s="21" t="s">
        <v>205</v>
      </c>
      <c r="H5376" s="21" t="s">
        <v>206</v>
      </c>
      <c r="I5376" s="20" t="s">
        <v>16857</v>
      </c>
      <c r="J5376" s="20" t="s">
        <v>36133</v>
      </c>
      <c r="K5376" s="24">
        <v>43739</v>
      </c>
      <c r="L5376" s="19">
        <v>0</v>
      </c>
      <c r="M5376" s="28">
        <v>599.95000000000005</v>
      </c>
      <c r="N5376" s="24">
        <v>43560</v>
      </c>
    </row>
    <row r="5377" spans="1:14" hidden="1" x14ac:dyDescent="0.25">
      <c r="E5377" s="17" t="s">
        <v>40171</v>
      </c>
      <c r="F5377" s="17" t="s">
        <v>298</v>
      </c>
      <c r="G5377" s="21" t="s">
        <v>205</v>
      </c>
      <c r="H5377" s="21" t="s">
        <v>206</v>
      </c>
      <c r="I5377" s="17" t="s">
        <v>40172</v>
      </c>
      <c r="J5377" s="20">
        <v>8059175269868</v>
      </c>
      <c r="K5377" s="24"/>
      <c r="L5377" s="19">
        <v>0</v>
      </c>
      <c r="M5377" s="19">
        <v>529.95000000000005</v>
      </c>
      <c r="N5377" s="24"/>
    </row>
    <row r="5378" spans="1:14" hidden="1" x14ac:dyDescent="0.25">
      <c r="E5378" s="17" t="s">
        <v>40173</v>
      </c>
      <c r="F5378" s="17" t="s">
        <v>298</v>
      </c>
      <c r="G5378" s="21" t="s">
        <v>205</v>
      </c>
      <c r="H5378" s="21" t="s">
        <v>206</v>
      </c>
      <c r="I5378" s="17" t="s">
        <v>40174</v>
      </c>
      <c r="J5378" s="20">
        <v>8059175269875</v>
      </c>
      <c r="K5378" s="24"/>
      <c r="L5378" s="19">
        <v>0</v>
      </c>
      <c r="M5378" s="19">
        <v>529.95000000000005</v>
      </c>
      <c r="N5378" s="24"/>
    </row>
    <row r="5379" spans="1:14" hidden="1" x14ac:dyDescent="0.25">
      <c r="E5379" s="17" t="s">
        <v>40175</v>
      </c>
      <c r="F5379" s="17" t="s">
        <v>298</v>
      </c>
      <c r="G5379" s="21" t="s">
        <v>205</v>
      </c>
      <c r="H5379" s="21" t="s">
        <v>206</v>
      </c>
      <c r="I5379" s="17" t="s">
        <v>40176</v>
      </c>
      <c r="J5379" s="20">
        <v>8059175269882</v>
      </c>
      <c r="K5379" s="24"/>
      <c r="L5379" s="19">
        <v>0</v>
      </c>
      <c r="M5379" s="19">
        <v>529.95000000000005</v>
      </c>
      <c r="N5379" s="24"/>
    </row>
    <row r="5380" spans="1:14" hidden="1" x14ac:dyDescent="0.25">
      <c r="E5380" s="17" t="s">
        <v>40177</v>
      </c>
      <c r="F5380" s="17" t="s">
        <v>298</v>
      </c>
      <c r="G5380" s="21" t="s">
        <v>205</v>
      </c>
      <c r="H5380" s="21" t="s">
        <v>206</v>
      </c>
      <c r="I5380" s="17" t="s">
        <v>40178</v>
      </c>
      <c r="J5380" s="20">
        <v>8059175269899</v>
      </c>
      <c r="K5380" s="24"/>
      <c r="L5380" s="19">
        <v>0</v>
      </c>
      <c r="M5380" s="19">
        <v>529.95000000000005</v>
      </c>
      <c r="N5380" s="24"/>
    </row>
    <row r="5381" spans="1:14" hidden="1" x14ac:dyDescent="0.25">
      <c r="B5381" s="31">
        <v>28103503</v>
      </c>
      <c r="C5381" s="20"/>
      <c r="E5381" s="31" t="s">
        <v>38093</v>
      </c>
      <c r="F5381" s="31" t="s">
        <v>82</v>
      </c>
      <c r="G5381" s="21" t="s">
        <v>205</v>
      </c>
      <c r="H5381" s="21" t="s">
        <v>206</v>
      </c>
      <c r="I5381" s="31" t="s">
        <v>38100</v>
      </c>
      <c r="J5381" s="20">
        <v>8033637968018</v>
      </c>
      <c r="K5381" s="24"/>
      <c r="L5381" s="19">
        <v>349.95</v>
      </c>
      <c r="M5381" s="19">
        <v>349.95</v>
      </c>
      <c r="N5381" s="24"/>
    </row>
    <row r="5382" spans="1:14" hidden="1" x14ac:dyDescent="0.25">
      <c r="B5382" s="31">
        <v>28103504</v>
      </c>
      <c r="C5382" s="20"/>
      <c r="E5382" s="31" t="s">
        <v>38094</v>
      </c>
      <c r="F5382" s="31" t="s">
        <v>82</v>
      </c>
      <c r="G5382" s="21" t="s">
        <v>205</v>
      </c>
      <c r="H5382" s="21" t="s">
        <v>206</v>
      </c>
      <c r="I5382" s="31" t="s">
        <v>38101</v>
      </c>
      <c r="J5382" s="20">
        <v>8033637968025</v>
      </c>
      <c r="K5382" s="24"/>
      <c r="L5382" s="19">
        <v>349.95</v>
      </c>
      <c r="M5382" s="19">
        <v>349.95</v>
      </c>
      <c r="N5382" s="24"/>
    </row>
    <row r="5383" spans="1:14" hidden="1" x14ac:dyDescent="0.25">
      <c r="B5383" s="31">
        <v>28103505</v>
      </c>
      <c r="C5383" s="20"/>
      <c r="E5383" s="31" t="s">
        <v>38095</v>
      </c>
      <c r="F5383" s="31" t="s">
        <v>82</v>
      </c>
      <c r="G5383" s="21" t="s">
        <v>205</v>
      </c>
      <c r="H5383" s="21" t="s">
        <v>206</v>
      </c>
      <c r="I5383" s="31" t="s">
        <v>38102</v>
      </c>
      <c r="J5383" s="20">
        <v>8033637960029</v>
      </c>
      <c r="K5383" s="24"/>
      <c r="L5383" s="19">
        <v>349.95</v>
      </c>
      <c r="M5383" s="19">
        <v>349.95</v>
      </c>
      <c r="N5383" s="24"/>
    </row>
    <row r="5384" spans="1:14" hidden="1" x14ac:dyDescent="0.25">
      <c r="B5384" s="31">
        <v>28103506</v>
      </c>
      <c r="C5384" s="20"/>
      <c r="E5384" s="31" t="s">
        <v>38096</v>
      </c>
      <c r="F5384" s="31" t="s">
        <v>82</v>
      </c>
      <c r="G5384" s="21" t="s">
        <v>205</v>
      </c>
      <c r="H5384" s="21" t="s">
        <v>206</v>
      </c>
      <c r="I5384" s="31" t="s">
        <v>38103</v>
      </c>
      <c r="J5384" s="20">
        <v>8033637968032</v>
      </c>
      <c r="K5384" s="24"/>
      <c r="L5384" s="19">
        <v>349.95</v>
      </c>
      <c r="M5384" s="19">
        <v>349.95</v>
      </c>
      <c r="N5384" s="24"/>
    </row>
    <row r="5385" spans="1:14" hidden="1" x14ac:dyDescent="0.25">
      <c r="B5385" s="31">
        <v>28103507</v>
      </c>
      <c r="C5385" s="20"/>
      <c r="E5385" s="31" t="s">
        <v>38097</v>
      </c>
      <c r="F5385" s="31" t="s">
        <v>82</v>
      </c>
      <c r="G5385" s="21" t="s">
        <v>205</v>
      </c>
      <c r="H5385" s="21" t="s">
        <v>206</v>
      </c>
      <c r="I5385" s="31" t="s">
        <v>38104</v>
      </c>
      <c r="J5385" s="20">
        <v>8033637968049</v>
      </c>
      <c r="K5385" s="24"/>
      <c r="L5385" s="19">
        <v>349.95</v>
      </c>
      <c r="M5385" s="19">
        <v>349.95</v>
      </c>
      <c r="N5385" s="24"/>
    </row>
    <row r="5386" spans="1:14" hidden="1" x14ac:dyDescent="0.25">
      <c r="B5386" s="31">
        <v>28103508</v>
      </c>
      <c r="C5386" s="20"/>
      <c r="E5386" s="31" t="s">
        <v>38098</v>
      </c>
      <c r="F5386" s="31" t="s">
        <v>82</v>
      </c>
      <c r="G5386" s="21" t="s">
        <v>205</v>
      </c>
      <c r="H5386" s="21" t="s">
        <v>206</v>
      </c>
      <c r="I5386" s="31" t="s">
        <v>38105</v>
      </c>
      <c r="J5386" s="20">
        <v>8033637968056</v>
      </c>
      <c r="K5386" s="24"/>
      <c r="L5386" s="19">
        <v>349.95</v>
      </c>
      <c r="M5386" s="19">
        <v>349.95</v>
      </c>
      <c r="N5386" s="24"/>
    </row>
    <row r="5387" spans="1:14" hidden="1" x14ac:dyDescent="0.25">
      <c r="B5387" s="31">
        <v>28103509</v>
      </c>
      <c r="C5387" s="20"/>
      <c r="E5387" s="31" t="s">
        <v>38099</v>
      </c>
      <c r="F5387" s="31" t="s">
        <v>82</v>
      </c>
      <c r="G5387" s="21" t="s">
        <v>205</v>
      </c>
      <c r="H5387" s="21" t="s">
        <v>206</v>
      </c>
      <c r="I5387" s="31" t="s">
        <v>38106</v>
      </c>
      <c r="J5387" s="20">
        <v>8033637968063</v>
      </c>
      <c r="K5387" s="24"/>
      <c r="L5387" s="19">
        <v>349.95</v>
      </c>
      <c r="M5387" s="19">
        <v>349.95</v>
      </c>
      <c r="N5387" s="24"/>
    </row>
    <row r="5388" spans="1:14" hidden="1" x14ac:dyDescent="0.25">
      <c r="A5388" s="17" t="s">
        <v>24249</v>
      </c>
      <c r="B5388" s="20">
        <v>33110114</v>
      </c>
      <c r="C5388" s="20"/>
      <c r="D5388" s="20"/>
      <c r="E5388" s="17" t="s">
        <v>3931</v>
      </c>
      <c r="F5388" s="21" t="s">
        <v>3093</v>
      </c>
      <c r="G5388" s="21" t="s">
        <v>205</v>
      </c>
      <c r="H5388" s="21" t="s">
        <v>206</v>
      </c>
      <c r="I5388" s="20" t="s">
        <v>3932</v>
      </c>
      <c r="J5388" s="20" t="s">
        <v>24250</v>
      </c>
      <c r="K5388" s="24">
        <v>43282</v>
      </c>
      <c r="L5388" s="19">
        <v>0</v>
      </c>
      <c r="M5388" s="28">
        <v>89.95</v>
      </c>
      <c r="N5388" s="24"/>
    </row>
    <row r="5389" spans="1:14" hidden="1" x14ac:dyDescent="0.25">
      <c r="A5389" s="17" t="s">
        <v>24251</v>
      </c>
      <c r="B5389" s="20">
        <v>33110113</v>
      </c>
      <c r="C5389" s="20"/>
      <c r="D5389" s="20"/>
      <c r="E5389" s="17" t="s">
        <v>3933</v>
      </c>
      <c r="F5389" s="21" t="s">
        <v>3093</v>
      </c>
      <c r="G5389" s="21" t="s">
        <v>205</v>
      </c>
      <c r="H5389" s="21" t="s">
        <v>206</v>
      </c>
      <c r="I5389" s="20" t="s">
        <v>3934</v>
      </c>
      <c r="J5389" s="20" t="s">
        <v>24252</v>
      </c>
      <c r="K5389" s="24">
        <v>43282</v>
      </c>
      <c r="L5389" s="19">
        <v>0</v>
      </c>
      <c r="M5389" s="28">
        <v>89.95</v>
      </c>
      <c r="N5389" s="24"/>
    </row>
    <row r="5390" spans="1:14" hidden="1" x14ac:dyDescent="0.25">
      <c r="A5390" s="17" t="s">
        <v>24253</v>
      </c>
      <c r="B5390" s="20">
        <v>33110112</v>
      </c>
      <c r="C5390" s="20"/>
      <c r="D5390" s="20"/>
      <c r="E5390" s="17" t="s">
        <v>3935</v>
      </c>
      <c r="F5390" s="21" t="s">
        <v>3093</v>
      </c>
      <c r="G5390" s="21" t="s">
        <v>205</v>
      </c>
      <c r="H5390" s="21" t="s">
        <v>206</v>
      </c>
      <c r="I5390" s="20" t="s">
        <v>3936</v>
      </c>
      <c r="J5390" s="20" t="s">
        <v>24254</v>
      </c>
      <c r="K5390" s="24">
        <v>43282</v>
      </c>
      <c r="L5390" s="19">
        <v>0</v>
      </c>
      <c r="M5390" s="28">
        <v>89.95</v>
      </c>
      <c r="N5390" s="24"/>
    </row>
    <row r="5391" spans="1:14" hidden="1" x14ac:dyDescent="0.25">
      <c r="A5391" s="17" t="s">
        <v>24255</v>
      </c>
      <c r="B5391" s="20">
        <v>33110115</v>
      </c>
      <c r="C5391" s="20"/>
      <c r="D5391" s="20"/>
      <c r="E5391" s="17" t="s">
        <v>3937</v>
      </c>
      <c r="F5391" s="21" t="s">
        <v>3093</v>
      </c>
      <c r="G5391" s="21" t="s">
        <v>205</v>
      </c>
      <c r="H5391" s="21" t="s">
        <v>206</v>
      </c>
      <c r="I5391" s="20" t="s">
        <v>3938</v>
      </c>
      <c r="J5391" s="20" t="s">
        <v>24256</v>
      </c>
      <c r="K5391" s="24">
        <v>43282</v>
      </c>
      <c r="L5391" s="19">
        <v>0</v>
      </c>
      <c r="M5391" s="28">
        <v>89.95</v>
      </c>
      <c r="N5391" s="24"/>
    </row>
    <row r="5392" spans="1:14" hidden="1" x14ac:dyDescent="0.25">
      <c r="A5392" s="17" t="s">
        <v>24257</v>
      </c>
      <c r="B5392" s="20">
        <v>33110111</v>
      </c>
      <c r="C5392" s="20"/>
      <c r="D5392" s="20"/>
      <c r="E5392" s="17" t="s">
        <v>3939</v>
      </c>
      <c r="F5392" s="21" t="s">
        <v>3093</v>
      </c>
      <c r="G5392" s="21" t="s">
        <v>205</v>
      </c>
      <c r="H5392" s="21" t="s">
        <v>206</v>
      </c>
      <c r="I5392" s="20" t="s">
        <v>3940</v>
      </c>
      <c r="J5392" s="20" t="s">
        <v>24258</v>
      </c>
      <c r="K5392" s="24">
        <v>43282</v>
      </c>
      <c r="L5392" s="19">
        <v>0</v>
      </c>
      <c r="M5392" s="28">
        <v>89.95</v>
      </c>
      <c r="N5392" s="24"/>
    </row>
    <row r="5393" spans="1:14" hidden="1" x14ac:dyDescent="0.25">
      <c r="A5393" s="17" t="s">
        <v>33527</v>
      </c>
      <c r="B5393" s="20">
        <v>28010889</v>
      </c>
      <c r="C5393" s="20"/>
      <c r="D5393" s="20"/>
      <c r="E5393" s="17" t="s">
        <v>14981</v>
      </c>
      <c r="F5393" s="21" t="s">
        <v>7064</v>
      </c>
      <c r="G5393" s="21" t="s">
        <v>205</v>
      </c>
      <c r="H5393" s="21" t="s">
        <v>206</v>
      </c>
      <c r="I5393" s="20">
        <v>31560141248</v>
      </c>
      <c r="J5393" s="20" t="s">
        <v>33528</v>
      </c>
      <c r="K5393" s="24">
        <v>42977</v>
      </c>
      <c r="L5393" s="19">
        <v>0</v>
      </c>
      <c r="M5393" s="28">
        <v>2199.9499999999998</v>
      </c>
      <c r="N5393" s="24"/>
    </row>
    <row r="5394" spans="1:14" hidden="1" x14ac:dyDescent="0.25">
      <c r="A5394" s="17" t="s">
        <v>33529</v>
      </c>
      <c r="B5394" s="20">
        <v>28010890</v>
      </c>
      <c r="C5394" s="20"/>
      <c r="D5394" s="20"/>
      <c r="E5394" s="17" t="s">
        <v>14982</v>
      </c>
      <c r="F5394" s="21" t="s">
        <v>7064</v>
      </c>
      <c r="G5394" s="21" t="s">
        <v>205</v>
      </c>
      <c r="H5394" s="21" t="s">
        <v>206</v>
      </c>
      <c r="I5394" s="20">
        <v>31560141250</v>
      </c>
      <c r="J5394" s="20" t="s">
        <v>33530</v>
      </c>
      <c r="K5394" s="24">
        <v>42977</v>
      </c>
      <c r="L5394" s="19">
        <v>0</v>
      </c>
      <c r="M5394" s="28">
        <v>2199.9499999999998</v>
      </c>
      <c r="N5394" s="24"/>
    </row>
    <row r="5395" spans="1:14" hidden="1" x14ac:dyDescent="0.25">
      <c r="A5395" s="17" t="s">
        <v>33531</v>
      </c>
      <c r="B5395" s="20">
        <v>28010891</v>
      </c>
      <c r="C5395" s="20"/>
      <c r="D5395" s="20"/>
      <c r="E5395" s="17" t="s">
        <v>14983</v>
      </c>
      <c r="F5395" s="21" t="s">
        <v>7064</v>
      </c>
      <c r="G5395" s="21" t="s">
        <v>205</v>
      </c>
      <c r="H5395" s="21" t="s">
        <v>206</v>
      </c>
      <c r="I5395" s="20">
        <v>31560141252</v>
      </c>
      <c r="J5395" s="20" t="s">
        <v>33532</v>
      </c>
      <c r="K5395" s="24">
        <v>42977</v>
      </c>
      <c r="L5395" s="19">
        <v>0</v>
      </c>
      <c r="M5395" s="28">
        <v>2199.9499999999998</v>
      </c>
      <c r="N5395" s="24"/>
    </row>
    <row r="5396" spans="1:14" hidden="1" x14ac:dyDescent="0.25">
      <c r="A5396" s="17" t="s">
        <v>33533</v>
      </c>
      <c r="B5396" s="20">
        <v>28010892</v>
      </c>
      <c r="C5396" s="20"/>
      <c r="D5396" s="20"/>
      <c r="E5396" s="17" t="s">
        <v>14984</v>
      </c>
      <c r="F5396" s="21" t="s">
        <v>7064</v>
      </c>
      <c r="G5396" s="21" t="s">
        <v>205</v>
      </c>
      <c r="H5396" s="21" t="s">
        <v>206</v>
      </c>
      <c r="I5396" s="20">
        <v>31560141254</v>
      </c>
      <c r="J5396" s="20" t="s">
        <v>33534</v>
      </c>
      <c r="K5396" s="24">
        <v>42977</v>
      </c>
      <c r="L5396" s="19">
        <v>0</v>
      </c>
      <c r="M5396" s="28">
        <v>2199.9499999999998</v>
      </c>
      <c r="N5396" s="24"/>
    </row>
    <row r="5397" spans="1:14" hidden="1" x14ac:dyDescent="0.25">
      <c r="A5397" s="17" t="s">
        <v>33535</v>
      </c>
      <c r="B5397" s="20">
        <v>28010893</v>
      </c>
      <c r="C5397" s="20"/>
      <c r="D5397" s="20"/>
      <c r="E5397" s="17" t="s">
        <v>14985</v>
      </c>
      <c r="F5397" s="21" t="s">
        <v>7064</v>
      </c>
      <c r="G5397" s="21" t="s">
        <v>205</v>
      </c>
      <c r="H5397" s="21" t="s">
        <v>206</v>
      </c>
      <c r="I5397" s="20">
        <v>31560141256</v>
      </c>
      <c r="J5397" s="20" t="s">
        <v>33536</v>
      </c>
      <c r="K5397" s="24">
        <v>42977</v>
      </c>
      <c r="L5397" s="19">
        <v>0</v>
      </c>
      <c r="M5397" s="28">
        <v>2199.9499999999998</v>
      </c>
      <c r="N5397" s="24"/>
    </row>
    <row r="5398" spans="1:14" hidden="1" x14ac:dyDescent="0.25">
      <c r="A5398" s="17" t="s">
        <v>33537</v>
      </c>
      <c r="B5398" s="20">
        <v>28010894</v>
      </c>
      <c r="C5398" s="20"/>
      <c r="D5398" s="20"/>
      <c r="E5398" s="17" t="s">
        <v>14986</v>
      </c>
      <c r="F5398" s="21" t="s">
        <v>7064</v>
      </c>
      <c r="G5398" s="21" t="s">
        <v>205</v>
      </c>
      <c r="H5398" s="21" t="s">
        <v>206</v>
      </c>
      <c r="I5398" s="20">
        <v>31560141258</v>
      </c>
      <c r="J5398" s="20" t="s">
        <v>33538</v>
      </c>
      <c r="K5398" s="24">
        <v>42977</v>
      </c>
      <c r="L5398" s="19">
        <v>0</v>
      </c>
      <c r="M5398" s="28">
        <v>2199.9499999999998</v>
      </c>
      <c r="N5398" s="24"/>
    </row>
    <row r="5399" spans="1:14" hidden="1" x14ac:dyDescent="0.25">
      <c r="A5399" s="17" t="s">
        <v>33638</v>
      </c>
      <c r="B5399" s="20">
        <v>28010896</v>
      </c>
      <c r="C5399" s="20"/>
      <c r="D5399" s="20"/>
      <c r="E5399" s="17" t="s">
        <v>14993</v>
      </c>
      <c r="F5399" s="21" t="s">
        <v>7064</v>
      </c>
      <c r="G5399" s="21" t="s">
        <v>205</v>
      </c>
      <c r="H5399" s="21" t="s">
        <v>206</v>
      </c>
      <c r="I5399" s="20">
        <v>315601421348</v>
      </c>
      <c r="J5399" s="20" t="s">
        <v>33639</v>
      </c>
      <c r="K5399" s="24">
        <v>42977</v>
      </c>
      <c r="L5399" s="19">
        <v>0</v>
      </c>
      <c r="M5399" s="28">
        <v>2199.9499999999998</v>
      </c>
      <c r="N5399" s="24"/>
    </row>
    <row r="5400" spans="1:14" hidden="1" x14ac:dyDescent="0.25">
      <c r="A5400" s="17" t="s">
        <v>33640</v>
      </c>
      <c r="B5400" s="20">
        <v>28010897</v>
      </c>
      <c r="C5400" s="20"/>
      <c r="D5400" s="20"/>
      <c r="E5400" s="17" t="s">
        <v>14994</v>
      </c>
      <c r="F5400" s="21" t="s">
        <v>7064</v>
      </c>
      <c r="G5400" s="21" t="s">
        <v>205</v>
      </c>
      <c r="H5400" s="21" t="s">
        <v>206</v>
      </c>
      <c r="I5400" s="20">
        <v>315601421350</v>
      </c>
      <c r="J5400" s="20" t="s">
        <v>33641</v>
      </c>
      <c r="K5400" s="24">
        <v>42977</v>
      </c>
      <c r="L5400" s="19">
        <v>0</v>
      </c>
      <c r="M5400" s="28">
        <v>2199.9499999999998</v>
      </c>
      <c r="N5400" s="24"/>
    </row>
    <row r="5401" spans="1:14" hidden="1" x14ac:dyDescent="0.25">
      <c r="A5401" s="17" t="s">
        <v>33642</v>
      </c>
      <c r="B5401" s="20">
        <v>28010898</v>
      </c>
      <c r="C5401" s="20"/>
      <c r="D5401" s="20"/>
      <c r="E5401" s="17" t="s">
        <v>14995</v>
      </c>
      <c r="F5401" s="21" t="s">
        <v>7064</v>
      </c>
      <c r="G5401" s="21" t="s">
        <v>205</v>
      </c>
      <c r="H5401" s="21" t="s">
        <v>206</v>
      </c>
      <c r="I5401" s="20">
        <v>315601421352</v>
      </c>
      <c r="J5401" s="20" t="s">
        <v>33643</v>
      </c>
      <c r="K5401" s="24">
        <v>42977</v>
      </c>
      <c r="L5401" s="19">
        <v>0</v>
      </c>
      <c r="M5401" s="28">
        <v>2199.9499999999998</v>
      </c>
      <c r="N5401" s="24"/>
    </row>
    <row r="5402" spans="1:14" hidden="1" x14ac:dyDescent="0.25">
      <c r="A5402" s="17" t="s">
        <v>33644</v>
      </c>
      <c r="B5402" s="20">
        <v>28010899</v>
      </c>
      <c r="C5402" s="20"/>
      <c r="D5402" s="20"/>
      <c r="E5402" s="17" t="s">
        <v>14996</v>
      </c>
      <c r="F5402" s="21" t="s">
        <v>7064</v>
      </c>
      <c r="G5402" s="21" t="s">
        <v>205</v>
      </c>
      <c r="H5402" s="21" t="s">
        <v>206</v>
      </c>
      <c r="I5402" s="20">
        <v>315601421354</v>
      </c>
      <c r="J5402" s="20" t="s">
        <v>33645</v>
      </c>
      <c r="K5402" s="24">
        <v>42977</v>
      </c>
      <c r="L5402" s="19">
        <v>0</v>
      </c>
      <c r="M5402" s="28">
        <v>2199.9499999999998</v>
      </c>
      <c r="N5402" s="24"/>
    </row>
    <row r="5403" spans="1:14" hidden="1" x14ac:dyDescent="0.25">
      <c r="A5403" s="17" t="s">
        <v>33646</v>
      </c>
      <c r="B5403" s="20">
        <v>28010900</v>
      </c>
      <c r="C5403" s="20"/>
      <c r="D5403" s="20"/>
      <c r="E5403" s="17" t="s">
        <v>14997</v>
      </c>
      <c r="F5403" s="21" t="s">
        <v>7064</v>
      </c>
      <c r="G5403" s="21" t="s">
        <v>205</v>
      </c>
      <c r="H5403" s="21" t="s">
        <v>206</v>
      </c>
      <c r="I5403" s="20">
        <v>315601421356</v>
      </c>
      <c r="J5403" s="20" t="s">
        <v>33647</v>
      </c>
      <c r="K5403" s="24">
        <v>42977</v>
      </c>
      <c r="L5403" s="19">
        <v>0</v>
      </c>
      <c r="M5403" s="28">
        <v>2199.9499999999998</v>
      </c>
      <c r="N5403" s="24"/>
    </row>
    <row r="5404" spans="1:14" hidden="1" x14ac:dyDescent="0.25">
      <c r="A5404" s="17" t="s">
        <v>33648</v>
      </c>
      <c r="B5404" s="20">
        <v>28010903</v>
      </c>
      <c r="C5404" s="20"/>
      <c r="D5404" s="20"/>
      <c r="E5404" s="17" t="s">
        <v>14987</v>
      </c>
      <c r="F5404" s="21" t="s">
        <v>7064</v>
      </c>
      <c r="G5404" s="21" t="s">
        <v>205</v>
      </c>
      <c r="H5404" s="21" t="s">
        <v>206</v>
      </c>
      <c r="I5404" s="20">
        <v>315601432148</v>
      </c>
      <c r="J5404" s="20" t="s">
        <v>33649</v>
      </c>
      <c r="K5404" s="24">
        <v>42977</v>
      </c>
      <c r="L5404" s="19">
        <v>0</v>
      </c>
      <c r="M5404" s="28">
        <v>2199.9499999999998</v>
      </c>
      <c r="N5404" s="24"/>
    </row>
    <row r="5405" spans="1:14" hidden="1" x14ac:dyDescent="0.25">
      <c r="A5405" s="17" t="s">
        <v>33650</v>
      </c>
      <c r="B5405" s="20">
        <v>28010904</v>
      </c>
      <c r="C5405" s="20"/>
      <c r="D5405" s="20"/>
      <c r="E5405" s="17" t="s">
        <v>14988</v>
      </c>
      <c r="F5405" s="21" t="s">
        <v>7064</v>
      </c>
      <c r="G5405" s="21" t="s">
        <v>205</v>
      </c>
      <c r="H5405" s="21" t="s">
        <v>206</v>
      </c>
      <c r="I5405" s="20">
        <v>315601432150</v>
      </c>
      <c r="J5405" s="20" t="s">
        <v>33651</v>
      </c>
      <c r="K5405" s="24">
        <v>42977</v>
      </c>
      <c r="L5405" s="19">
        <v>0</v>
      </c>
      <c r="M5405" s="28">
        <v>2199.9499999999998</v>
      </c>
      <c r="N5405" s="24"/>
    </row>
    <row r="5406" spans="1:14" hidden="1" x14ac:dyDescent="0.25">
      <c r="A5406" s="17" t="s">
        <v>33652</v>
      </c>
      <c r="B5406" s="20">
        <v>28010905</v>
      </c>
      <c r="C5406" s="20"/>
      <c r="D5406" s="20"/>
      <c r="E5406" s="17" t="s">
        <v>14989</v>
      </c>
      <c r="F5406" s="21" t="s">
        <v>7064</v>
      </c>
      <c r="G5406" s="21" t="s">
        <v>205</v>
      </c>
      <c r="H5406" s="21" t="s">
        <v>206</v>
      </c>
      <c r="I5406" s="20">
        <v>315601432152</v>
      </c>
      <c r="J5406" s="20" t="s">
        <v>33653</v>
      </c>
      <c r="K5406" s="24">
        <v>42977</v>
      </c>
      <c r="L5406" s="19">
        <v>0</v>
      </c>
      <c r="M5406" s="28">
        <v>2199.9499999999998</v>
      </c>
      <c r="N5406" s="24"/>
    </row>
    <row r="5407" spans="1:14" hidden="1" x14ac:dyDescent="0.25">
      <c r="A5407" s="17" t="s">
        <v>33654</v>
      </c>
      <c r="B5407" s="20">
        <v>28010906</v>
      </c>
      <c r="C5407" s="20"/>
      <c r="D5407" s="20"/>
      <c r="E5407" s="17" t="s">
        <v>14990</v>
      </c>
      <c r="F5407" s="21" t="s">
        <v>7064</v>
      </c>
      <c r="G5407" s="21" t="s">
        <v>205</v>
      </c>
      <c r="H5407" s="21" t="s">
        <v>206</v>
      </c>
      <c r="I5407" s="20">
        <v>315601432154</v>
      </c>
      <c r="J5407" s="20" t="s">
        <v>33655</v>
      </c>
      <c r="K5407" s="24">
        <v>42977</v>
      </c>
      <c r="L5407" s="19">
        <v>0</v>
      </c>
      <c r="M5407" s="28">
        <v>2199.9499999999998</v>
      </c>
      <c r="N5407" s="24"/>
    </row>
    <row r="5408" spans="1:14" hidden="1" x14ac:dyDescent="0.25">
      <c r="A5408" s="17" t="s">
        <v>33656</v>
      </c>
      <c r="B5408" s="20">
        <v>28010907</v>
      </c>
      <c r="C5408" s="20"/>
      <c r="D5408" s="20"/>
      <c r="E5408" s="17" t="s">
        <v>14991</v>
      </c>
      <c r="F5408" s="21" t="s">
        <v>7064</v>
      </c>
      <c r="G5408" s="21" t="s">
        <v>205</v>
      </c>
      <c r="H5408" s="21" t="s">
        <v>206</v>
      </c>
      <c r="I5408" s="20">
        <v>315601432156</v>
      </c>
      <c r="J5408" s="20" t="s">
        <v>33657</v>
      </c>
      <c r="K5408" s="24">
        <v>42977</v>
      </c>
      <c r="L5408" s="19">
        <v>0</v>
      </c>
      <c r="M5408" s="28">
        <v>2199.9499999999998</v>
      </c>
      <c r="N5408" s="24"/>
    </row>
    <row r="5409" spans="1:14" hidden="1" x14ac:dyDescent="0.25">
      <c r="A5409" s="17" t="s">
        <v>33658</v>
      </c>
      <c r="B5409" s="20">
        <v>28010908</v>
      </c>
      <c r="C5409" s="20"/>
      <c r="D5409" s="20"/>
      <c r="E5409" s="17" t="s">
        <v>14992</v>
      </c>
      <c r="F5409" s="21" t="s">
        <v>7064</v>
      </c>
      <c r="G5409" s="21" t="s">
        <v>205</v>
      </c>
      <c r="H5409" s="21" t="s">
        <v>206</v>
      </c>
      <c r="I5409" s="20">
        <v>315601432158</v>
      </c>
      <c r="J5409" s="20" t="s">
        <v>33659</v>
      </c>
      <c r="K5409" s="24">
        <v>42977</v>
      </c>
      <c r="L5409" s="19">
        <v>0</v>
      </c>
      <c r="M5409" s="28">
        <v>2199.9499999999998</v>
      </c>
      <c r="N5409" s="24"/>
    </row>
    <row r="5410" spans="1:14" hidden="1" x14ac:dyDescent="0.25">
      <c r="A5410" s="17" t="s">
        <v>31480</v>
      </c>
      <c r="B5410" s="34">
        <v>28204012</v>
      </c>
      <c r="C5410" s="20"/>
      <c r="D5410" s="20"/>
      <c r="E5410" s="17" t="s">
        <v>10677</v>
      </c>
      <c r="F5410" s="21" t="s">
        <v>82</v>
      </c>
      <c r="G5410" s="21" t="s">
        <v>17</v>
      </c>
      <c r="H5410" s="21" t="s">
        <v>18</v>
      </c>
      <c r="I5410" s="20" t="s">
        <v>10678</v>
      </c>
      <c r="J5410" s="20" t="s">
        <v>31481</v>
      </c>
      <c r="K5410" s="24">
        <v>44774</v>
      </c>
      <c r="L5410" s="19">
        <v>0</v>
      </c>
      <c r="M5410" s="28">
        <v>489.95</v>
      </c>
      <c r="N5410" s="24">
        <v>42975</v>
      </c>
    </row>
    <row r="5411" spans="1:14" hidden="1" x14ac:dyDescent="0.25">
      <c r="A5411" s="17" t="s">
        <v>31466</v>
      </c>
      <c r="B5411" s="34">
        <v>28204091</v>
      </c>
      <c r="C5411" s="20"/>
      <c r="D5411" s="20"/>
      <c r="E5411" s="17" t="s">
        <v>10691</v>
      </c>
      <c r="F5411" s="21" t="s">
        <v>82</v>
      </c>
      <c r="G5411" s="21" t="s">
        <v>17</v>
      </c>
      <c r="H5411" s="21" t="s">
        <v>18</v>
      </c>
      <c r="I5411" s="20" t="s">
        <v>21382</v>
      </c>
      <c r="J5411" s="20" t="s">
        <v>31467</v>
      </c>
      <c r="K5411" s="24">
        <v>44774</v>
      </c>
      <c r="L5411" s="19">
        <v>0</v>
      </c>
      <c r="M5411" s="28">
        <v>489.95</v>
      </c>
      <c r="N5411" s="24">
        <v>42975</v>
      </c>
    </row>
    <row r="5412" spans="1:14" hidden="1" x14ac:dyDescent="0.25">
      <c r="A5412" s="17" t="s">
        <v>31484</v>
      </c>
      <c r="B5412" s="34">
        <v>28204010</v>
      </c>
      <c r="C5412" s="20"/>
      <c r="D5412" s="20"/>
      <c r="E5412" s="17" t="s">
        <v>10681</v>
      </c>
      <c r="F5412" s="21" t="s">
        <v>82</v>
      </c>
      <c r="G5412" s="21" t="s">
        <v>17</v>
      </c>
      <c r="H5412" s="21" t="s">
        <v>18</v>
      </c>
      <c r="I5412" s="20" t="s">
        <v>10682</v>
      </c>
      <c r="J5412" s="20" t="s">
        <v>31485</v>
      </c>
      <c r="K5412" s="24">
        <v>44774</v>
      </c>
      <c r="L5412" s="19">
        <v>0</v>
      </c>
      <c r="M5412" s="28">
        <v>489.95</v>
      </c>
      <c r="N5412" s="24">
        <v>42975</v>
      </c>
    </row>
    <row r="5413" spans="1:14" hidden="1" x14ac:dyDescent="0.25">
      <c r="A5413" s="17" t="s">
        <v>31482</v>
      </c>
      <c r="B5413" s="34">
        <v>28204011</v>
      </c>
      <c r="C5413" s="20"/>
      <c r="D5413" s="20"/>
      <c r="E5413" s="17" t="s">
        <v>10679</v>
      </c>
      <c r="F5413" s="21" t="s">
        <v>82</v>
      </c>
      <c r="G5413" s="21" t="s">
        <v>17</v>
      </c>
      <c r="H5413" s="21" t="s">
        <v>18</v>
      </c>
      <c r="I5413" s="20" t="s">
        <v>10680</v>
      </c>
      <c r="J5413" s="20" t="s">
        <v>31483</v>
      </c>
      <c r="K5413" s="24">
        <v>44774</v>
      </c>
      <c r="L5413" s="19">
        <v>0</v>
      </c>
      <c r="M5413" s="28">
        <v>489.95</v>
      </c>
      <c r="N5413" s="24">
        <v>42975</v>
      </c>
    </row>
    <row r="5414" spans="1:14" hidden="1" x14ac:dyDescent="0.25">
      <c r="A5414" s="17" t="s">
        <v>31486</v>
      </c>
      <c r="B5414" s="34">
        <v>28204013</v>
      </c>
      <c r="C5414" s="20"/>
      <c r="D5414" s="20"/>
      <c r="E5414" s="17" t="s">
        <v>10683</v>
      </c>
      <c r="F5414" s="21" t="s">
        <v>82</v>
      </c>
      <c r="G5414" s="21" t="s">
        <v>17</v>
      </c>
      <c r="H5414" s="21" t="s">
        <v>18</v>
      </c>
      <c r="I5414" s="20" t="s">
        <v>10684</v>
      </c>
      <c r="J5414" s="20" t="s">
        <v>31487</v>
      </c>
      <c r="K5414" s="24">
        <v>44774</v>
      </c>
      <c r="L5414" s="19">
        <v>0</v>
      </c>
      <c r="M5414" s="28">
        <v>489.95</v>
      </c>
      <c r="N5414" s="24">
        <v>42975</v>
      </c>
    </row>
    <row r="5415" spans="1:14" hidden="1" x14ac:dyDescent="0.25">
      <c r="A5415" s="17" t="s">
        <v>31474</v>
      </c>
      <c r="B5415" s="34">
        <v>28204014</v>
      </c>
      <c r="C5415" s="20"/>
      <c r="D5415" s="20"/>
      <c r="E5415" s="17" t="s">
        <v>10671</v>
      </c>
      <c r="F5415" s="21" t="s">
        <v>82</v>
      </c>
      <c r="G5415" s="21" t="s">
        <v>17</v>
      </c>
      <c r="H5415" s="21" t="s">
        <v>18</v>
      </c>
      <c r="I5415" s="20" t="s">
        <v>10672</v>
      </c>
      <c r="J5415" s="20" t="s">
        <v>31475</v>
      </c>
      <c r="K5415" s="24">
        <v>44774</v>
      </c>
      <c r="L5415" s="19">
        <v>0</v>
      </c>
      <c r="M5415" s="28">
        <v>489.95</v>
      </c>
      <c r="N5415" s="24">
        <v>42975</v>
      </c>
    </row>
    <row r="5416" spans="1:14" hidden="1" x14ac:dyDescent="0.25">
      <c r="A5416" s="17" t="s">
        <v>31476</v>
      </c>
      <c r="B5416" s="34">
        <v>28204015</v>
      </c>
      <c r="C5416" s="20"/>
      <c r="D5416" s="20"/>
      <c r="E5416" s="17" t="s">
        <v>10673</v>
      </c>
      <c r="F5416" s="21" t="s">
        <v>82</v>
      </c>
      <c r="G5416" s="21" t="s">
        <v>17</v>
      </c>
      <c r="H5416" s="21" t="s">
        <v>18</v>
      </c>
      <c r="I5416" s="20" t="s">
        <v>10674</v>
      </c>
      <c r="J5416" s="20" t="s">
        <v>31477</v>
      </c>
      <c r="K5416" s="24">
        <v>44774</v>
      </c>
      <c r="L5416" s="19">
        <v>0</v>
      </c>
      <c r="M5416" s="28">
        <v>489.95</v>
      </c>
      <c r="N5416" s="24">
        <v>42975</v>
      </c>
    </row>
    <row r="5417" spans="1:14" hidden="1" x14ac:dyDescent="0.25">
      <c r="A5417" s="17" t="s">
        <v>31478</v>
      </c>
      <c r="B5417" s="34">
        <v>28204016</v>
      </c>
      <c r="C5417" s="20"/>
      <c r="D5417" s="20"/>
      <c r="E5417" s="17" t="s">
        <v>10675</v>
      </c>
      <c r="F5417" s="21" t="s">
        <v>82</v>
      </c>
      <c r="G5417" s="21" t="s">
        <v>17</v>
      </c>
      <c r="H5417" s="21" t="s">
        <v>18</v>
      </c>
      <c r="I5417" s="20" t="s">
        <v>10676</v>
      </c>
      <c r="J5417" s="20" t="s">
        <v>31479</v>
      </c>
      <c r="K5417" s="24">
        <v>44774</v>
      </c>
      <c r="L5417" s="19">
        <v>0</v>
      </c>
      <c r="M5417" s="28">
        <v>489.95</v>
      </c>
      <c r="N5417" s="24">
        <v>42975</v>
      </c>
    </row>
    <row r="5418" spans="1:14" hidden="1" x14ac:dyDescent="0.25">
      <c r="A5418" s="17" t="s">
        <v>31470</v>
      </c>
      <c r="B5418" s="34">
        <v>28204089</v>
      </c>
      <c r="C5418" s="20"/>
      <c r="D5418" s="20"/>
      <c r="E5418" s="17" t="s">
        <v>10693</v>
      </c>
      <c r="F5418" s="21" t="s">
        <v>82</v>
      </c>
      <c r="G5418" s="21" t="s">
        <v>17</v>
      </c>
      <c r="H5418" s="21" t="s">
        <v>18</v>
      </c>
      <c r="I5418" s="20" t="s">
        <v>21384</v>
      </c>
      <c r="J5418" s="20" t="s">
        <v>31471</v>
      </c>
      <c r="K5418" s="24">
        <v>44774</v>
      </c>
      <c r="L5418" s="19">
        <v>0</v>
      </c>
      <c r="M5418" s="28">
        <v>489.95</v>
      </c>
      <c r="N5418" s="24">
        <v>42975</v>
      </c>
    </row>
    <row r="5419" spans="1:14" hidden="1" x14ac:dyDescent="0.25">
      <c r="A5419" s="17" t="s">
        <v>31468</v>
      </c>
      <c r="B5419" s="34">
        <v>28204090</v>
      </c>
      <c r="C5419" s="20"/>
      <c r="D5419" s="20"/>
      <c r="E5419" s="17" t="s">
        <v>10692</v>
      </c>
      <c r="F5419" s="21" t="s">
        <v>82</v>
      </c>
      <c r="G5419" s="21" t="s">
        <v>17</v>
      </c>
      <c r="H5419" s="21" t="s">
        <v>18</v>
      </c>
      <c r="I5419" s="20" t="s">
        <v>21383</v>
      </c>
      <c r="J5419" s="20" t="s">
        <v>31469</v>
      </c>
      <c r="K5419" s="24">
        <v>44774</v>
      </c>
      <c r="L5419" s="19">
        <v>0</v>
      </c>
      <c r="M5419" s="28">
        <v>489.95</v>
      </c>
      <c r="N5419" s="24">
        <v>42975</v>
      </c>
    </row>
    <row r="5420" spans="1:14" hidden="1" x14ac:dyDescent="0.25">
      <c r="A5420" s="17" t="s">
        <v>31472</v>
      </c>
      <c r="B5420" s="34">
        <v>28204092</v>
      </c>
      <c r="C5420" s="20"/>
      <c r="D5420" s="20"/>
      <c r="E5420" s="17" t="s">
        <v>10694</v>
      </c>
      <c r="F5420" s="21" t="s">
        <v>82</v>
      </c>
      <c r="G5420" s="21" t="s">
        <v>17</v>
      </c>
      <c r="H5420" s="21" t="s">
        <v>18</v>
      </c>
      <c r="I5420" s="20" t="s">
        <v>10695</v>
      </c>
      <c r="J5420" s="20" t="s">
        <v>31473</v>
      </c>
      <c r="K5420" s="24">
        <v>44774</v>
      </c>
      <c r="L5420" s="19">
        <v>0</v>
      </c>
      <c r="M5420" s="28">
        <v>489.95</v>
      </c>
      <c r="N5420" s="24">
        <v>42975</v>
      </c>
    </row>
    <row r="5421" spans="1:14" hidden="1" x14ac:dyDescent="0.25">
      <c r="A5421" s="17" t="s">
        <v>31460</v>
      </c>
      <c r="B5421" s="34">
        <v>28204093</v>
      </c>
      <c r="C5421" s="20"/>
      <c r="D5421" s="20"/>
      <c r="E5421" s="17" t="s">
        <v>10685</v>
      </c>
      <c r="F5421" s="21" t="s">
        <v>82</v>
      </c>
      <c r="G5421" s="21" t="s">
        <v>17</v>
      </c>
      <c r="H5421" s="21" t="s">
        <v>18</v>
      </c>
      <c r="I5421" s="20" t="s">
        <v>10686</v>
      </c>
      <c r="J5421" s="20" t="s">
        <v>31461</v>
      </c>
      <c r="K5421" s="24">
        <v>44774</v>
      </c>
      <c r="L5421" s="19">
        <v>0</v>
      </c>
      <c r="M5421" s="28">
        <v>489.95</v>
      </c>
      <c r="N5421" s="24">
        <v>42975</v>
      </c>
    </row>
    <row r="5422" spans="1:14" hidden="1" x14ac:dyDescent="0.25">
      <c r="A5422" s="17" t="s">
        <v>31462</v>
      </c>
      <c r="B5422" s="34">
        <v>28204094</v>
      </c>
      <c r="C5422" s="20"/>
      <c r="D5422" s="20"/>
      <c r="E5422" s="17" t="s">
        <v>10687</v>
      </c>
      <c r="F5422" s="21" t="s">
        <v>82</v>
      </c>
      <c r="G5422" s="21" t="s">
        <v>17</v>
      </c>
      <c r="H5422" s="21" t="s">
        <v>18</v>
      </c>
      <c r="I5422" s="20" t="s">
        <v>10688</v>
      </c>
      <c r="J5422" s="20" t="s">
        <v>31463</v>
      </c>
      <c r="K5422" s="24">
        <v>44774</v>
      </c>
      <c r="L5422" s="19">
        <v>0</v>
      </c>
      <c r="M5422" s="28">
        <v>489.95</v>
      </c>
      <c r="N5422" s="24">
        <v>42975</v>
      </c>
    </row>
    <row r="5423" spans="1:14" hidden="1" x14ac:dyDescent="0.25">
      <c r="A5423" s="17" t="s">
        <v>31464</v>
      </c>
      <c r="B5423" s="34">
        <v>28204095</v>
      </c>
      <c r="C5423" s="20"/>
      <c r="D5423" s="20"/>
      <c r="E5423" s="17" t="s">
        <v>10689</v>
      </c>
      <c r="F5423" s="21" t="s">
        <v>82</v>
      </c>
      <c r="G5423" s="21" t="s">
        <v>17</v>
      </c>
      <c r="H5423" s="21" t="s">
        <v>18</v>
      </c>
      <c r="I5423" s="20" t="s">
        <v>10690</v>
      </c>
      <c r="J5423" s="20" t="s">
        <v>31465</v>
      </c>
      <c r="K5423" s="24">
        <v>44774</v>
      </c>
      <c r="L5423" s="19">
        <v>0</v>
      </c>
      <c r="M5423" s="28">
        <v>489.95</v>
      </c>
      <c r="N5423" s="24">
        <v>42975</v>
      </c>
    </row>
    <row r="5424" spans="1:14" hidden="1" x14ac:dyDescent="0.25">
      <c r="A5424" s="17" t="s">
        <v>25911</v>
      </c>
      <c r="B5424" s="34">
        <v>33200593</v>
      </c>
      <c r="C5424" s="20"/>
      <c r="D5424" s="20"/>
      <c r="E5424" s="17" t="s">
        <v>4693</v>
      </c>
      <c r="F5424" s="21" t="s">
        <v>3752</v>
      </c>
      <c r="G5424" s="21" t="s">
        <v>17</v>
      </c>
      <c r="H5424" s="21" t="s">
        <v>18</v>
      </c>
      <c r="I5424" s="20" t="s">
        <v>4694</v>
      </c>
      <c r="J5424" s="20" t="s">
        <v>25912</v>
      </c>
      <c r="K5424" s="24">
        <v>44089</v>
      </c>
      <c r="L5424" s="19">
        <v>0</v>
      </c>
      <c r="M5424" s="19">
        <v>179.95</v>
      </c>
      <c r="N5424" s="24">
        <v>42975</v>
      </c>
    </row>
    <row r="5425" spans="1:14" hidden="1" x14ac:dyDescent="0.25">
      <c r="A5425" s="17" t="s">
        <v>25909</v>
      </c>
      <c r="B5425" s="34">
        <v>33200594</v>
      </c>
      <c r="C5425" s="20"/>
      <c r="D5425" s="20"/>
      <c r="E5425" s="17" t="s">
        <v>4691</v>
      </c>
      <c r="F5425" s="21" t="s">
        <v>3752</v>
      </c>
      <c r="G5425" s="21" t="s">
        <v>17</v>
      </c>
      <c r="H5425" s="21" t="s">
        <v>18</v>
      </c>
      <c r="I5425" s="20" t="s">
        <v>4692</v>
      </c>
      <c r="J5425" s="20" t="s">
        <v>25910</v>
      </c>
      <c r="K5425" s="24">
        <v>44089</v>
      </c>
      <c r="L5425" s="19">
        <v>0</v>
      </c>
      <c r="M5425" s="19">
        <v>179.95</v>
      </c>
      <c r="N5425" s="24">
        <v>42975</v>
      </c>
    </row>
    <row r="5426" spans="1:14" hidden="1" x14ac:dyDescent="0.25">
      <c r="A5426" s="17" t="s">
        <v>25907</v>
      </c>
      <c r="B5426" s="34">
        <v>33200595</v>
      </c>
      <c r="C5426" s="20"/>
      <c r="D5426" s="20"/>
      <c r="E5426" s="17" t="s">
        <v>4672</v>
      </c>
      <c r="F5426" s="21" t="s">
        <v>3752</v>
      </c>
      <c r="G5426" s="21" t="s">
        <v>17</v>
      </c>
      <c r="H5426" s="21" t="s">
        <v>18</v>
      </c>
      <c r="I5426" s="20" t="s">
        <v>4673</v>
      </c>
      <c r="J5426" s="20" t="s">
        <v>25908</v>
      </c>
      <c r="K5426" s="24">
        <v>44089</v>
      </c>
      <c r="L5426" s="19">
        <v>0</v>
      </c>
      <c r="M5426" s="19">
        <v>179.95</v>
      </c>
      <c r="N5426" s="24">
        <v>42975</v>
      </c>
    </row>
    <row r="5427" spans="1:14" hidden="1" x14ac:dyDescent="0.25">
      <c r="A5427" s="17" t="s">
        <v>25913</v>
      </c>
      <c r="B5427" s="34">
        <v>33200596</v>
      </c>
      <c r="C5427" s="20"/>
      <c r="D5427" s="20"/>
      <c r="E5427" s="17" t="s">
        <v>4674</v>
      </c>
      <c r="F5427" s="21" t="s">
        <v>3752</v>
      </c>
      <c r="G5427" s="21" t="s">
        <v>17</v>
      </c>
      <c r="H5427" s="21" t="s">
        <v>18</v>
      </c>
      <c r="I5427" s="20" t="s">
        <v>21095</v>
      </c>
      <c r="J5427" s="20" t="s">
        <v>25914</v>
      </c>
      <c r="K5427" s="24">
        <v>44089</v>
      </c>
      <c r="L5427" s="19">
        <v>0</v>
      </c>
      <c r="M5427" s="19">
        <v>179.95</v>
      </c>
      <c r="N5427" s="24">
        <v>42975</v>
      </c>
    </row>
    <row r="5428" spans="1:14" hidden="1" x14ac:dyDescent="0.25">
      <c r="A5428" s="17" t="s">
        <v>25903</v>
      </c>
      <c r="B5428" s="34">
        <v>33200597</v>
      </c>
      <c r="C5428" s="20"/>
      <c r="D5428" s="20"/>
      <c r="E5428" s="17" t="s">
        <v>4687</v>
      </c>
      <c r="F5428" s="21" t="s">
        <v>3752</v>
      </c>
      <c r="G5428" s="21" t="s">
        <v>17</v>
      </c>
      <c r="H5428" s="21" t="s">
        <v>18</v>
      </c>
      <c r="I5428" s="20" t="s">
        <v>4688</v>
      </c>
      <c r="J5428" s="20" t="s">
        <v>25904</v>
      </c>
      <c r="K5428" s="24">
        <v>44089</v>
      </c>
      <c r="L5428" s="19">
        <v>0</v>
      </c>
      <c r="M5428" s="19">
        <v>179.95</v>
      </c>
      <c r="N5428" s="24">
        <v>42975</v>
      </c>
    </row>
    <row r="5429" spans="1:14" hidden="1" x14ac:dyDescent="0.25">
      <c r="A5429" s="17" t="s">
        <v>25905</v>
      </c>
      <c r="B5429" s="34">
        <v>33200598</v>
      </c>
      <c r="C5429" s="20"/>
      <c r="D5429" s="20"/>
      <c r="E5429" s="17" t="s">
        <v>4689</v>
      </c>
      <c r="F5429" s="21" t="s">
        <v>3752</v>
      </c>
      <c r="G5429" s="21" t="s">
        <v>17</v>
      </c>
      <c r="H5429" s="21" t="s">
        <v>18</v>
      </c>
      <c r="I5429" s="20" t="s">
        <v>4690</v>
      </c>
      <c r="J5429" s="20" t="s">
        <v>25906</v>
      </c>
      <c r="K5429" s="24">
        <v>44089</v>
      </c>
      <c r="L5429" s="19">
        <v>0</v>
      </c>
      <c r="M5429" s="19">
        <v>179.95</v>
      </c>
      <c r="N5429" s="24">
        <v>42975</v>
      </c>
    </row>
    <row r="5430" spans="1:14" hidden="1" x14ac:dyDescent="0.25">
      <c r="A5430" s="17" t="s">
        <v>31691</v>
      </c>
      <c r="B5430" s="34">
        <v>28204133</v>
      </c>
      <c r="C5430" s="20"/>
      <c r="D5430" s="20"/>
      <c r="E5430" s="17" t="s">
        <v>9352</v>
      </c>
      <c r="F5430" s="21" t="s">
        <v>82</v>
      </c>
      <c r="G5430" s="21" t="s">
        <v>17</v>
      </c>
      <c r="H5430" s="21" t="s">
        <v>18</v>
      </c>
      <c r="I5430" s="20" t="s">
        <v>21320</v>
      </c>
      <c r="J5430" s="20" t="s">
        <v>31692</v>
      </c>
      <c r="K5430" s="24">
        <v>44743</v>
      </c>
      <c r="L5430" s="19">
        <v>0</v>
      </c>
      <c r="M5430" s="28">
        <v>199.95</v>
      </c>
      <c r="N5430" s="24">
        <v>42975</v>
      </c>
    </row>
    <row r="5431" spans="1:14" hidden="1" x14ac:dyDescent="0.25">
      <c r="A5431" s="17" t="s">
        <v>31689</v>
      </c>
      <c r="B5431" s="34">
        <v>28204134</v>
      </c>
      <c r="C5431" s="20"/>
      <c r="D5431" s="20"/>
      <c r="E5431" s="17" t="s">
        <v>9351</v>
      </c>
      <c r="F5431" s="21" t="s">
        <v>82</v>
      </c>
      <c r="G5431" s="21" t="s">
        <v>17</v>
      </c>
      <c r="H5431" s="21" t="s">
        <v>18</v>
      </c>
      <c r="I5431" s="20" t="s">
        <v>21319</v>
      </c>
      <c r="J5431" s="20" t="s">
        <v>31690</v>
      </c>
      <c r="K5431" s="24">
        <v>44743</v>
      </c>
      <c r="L5431" s="19">
        <v>0</v>
      </c>
      <c r="M5431" s="28">
        <v>199.95</v>
      </c>
      <c r="N5431" s="24">
        <v>42975</v>
      </c>
    </row>
    <row r="5432" spans="1:14" hidden="1" x14ac:dyDescent="0.25">
      <c r="A5432" s="17" t="s">
        <v>31687</v>
      </c>
      <c r="B5432" s="34">
        <v>28204135</v>
      </c>
      <c r="C5432" s="20"/>
      <c r="D5432" s="20"/>
      <c r="E5432" s="17" t="s">
        <v>9350</v>
      </c>
      <c r="F5432" s="21" t="s">
        <v>82</v>
      </c>
      <c r="G5432" s="21" t="s">
        <v>17</v>
      </c>
      <c r="H5432" s="21" t="s">
        <v>18</v>
      </c>
      <c r="I5432" s="20" t="s">
        <v>21318</v>
      </c>
      <c r="J5432" s="20" t="s">
        <v>31688</v>
      </c>
      <c r="K5432" s="24">
        <v>44743</v>
      </c>
      <c r="L5432" s="19">
        <v>0</v>
      </c>
      <c r="M5432" s="28">
        <v>199.95</v>
      </c>
      <c r="N5432" s="24">
        <v>42975</v>
      </c>
    </row>
    <row r="5433" spans="1:14" hidden="1" x14ac:dyDescent="0.25">
      <c r="A5433" s="17" t="s">
        <v>31693</v>
      </c>
      <c r="B5433" s="34">
        <v>28204136</v>
      </c>
      <c r="C5433" s="20"/>
      <c r="D5433" s="20"/>
      <c r="E5433" s="17" t="s">
        <v>9353</v>
      </c>
      <c r="F5433" s="21" t="s">
        <v>82</v>
      </c>
      <c r="G5433" s="21" t="s">
        <v>17</v>
      </c>
      <c r="H5433" s="21" t="s">
        <v>18</v>
      </c>
      <c r="I5433" s="20" t="s">
        <v>9354</v>
      </c>
      <c r="J5433" s="20" t="s">
        <v>31694</v>
      </c>
      <c r="K5433" s="24">
        <v>44743</v>
      </c>
      <c r="L5433" s="19">
        <v>0</v>
      </c>
      <c r="M5433" s="28">
        <v>199.95</v>
      </c>
      <c r="N5433" s="24">
        <v>42975</v>
      </c>
    </row>
    <row r="5434" spans="1:14" hidden="1" x14ac:dyDescent="0.25">
      <c r="A5434" s="17" t="s">
        <v>31681</v>
      </c>
      <c r="B5434" s="34">
        <v>28204137</v>
      </c>
      <c r="C5434" s="20"/>
      <c r="D5434" s="20"/>
      <c r="E5434" s="17" t="s">
        <v>9344</v>
      </c>
      <c r="F5434" s="21" t="s">
        <v>82</v>
      </c>
      <c r="G5434" s="21" t="s">
        <v>17</v>
      </c>
      <c r="H5434" s="21" t="s">
        <v>18</v>
      </c>
      <c r="I5434" s="20" t="s">
        <v>9345</v>
      </c>
      <c r="J5434" s="20" t="s">
        <v>31682</v>
      </c>
      <c r="K5434" s="24">
        <v>44743</v>
      </c>
      <c r="L5434" s="19">
        <v>0</v>
      </c>
      <c r="M5434" s="28">
        <v>199.95</v>
      </c>
      <c r="N5434" s="24">
        <v>42975</v>
      </c>
    </row>
    <row r="5435" spans="1:14" hidden="1" x14ac:dyDescent="0.25">
      <c r="A5435" s="17" t="s">
        <v>31683</v>
      </c>
      <c r="B5435" s="34">
        <v>28204138</v>
      </c>
      <c r="C5435" s="20"/>
      <c r="D5435" s="20"/>
      <c r="E5435" s="17" t="s">
        <v>9346</v>
      </c>
      <c r="F5435" s="21" t="s">
        <v>82</v>
      </c>
      <c r="G5435" s="21" t="s">
        <v>17</v>
      </c>
      <c r="H5435" s="21" t="s">
        <v>18</v>
      </c>
      <c r="I5435" s="20" t="s">
        <v>9347</v>
      </c>
      <c r="J5435" s="20" t="s">
        <v>31684</v>
      </c>
      <c r="K5435" s="24">
        <v>44743</v>
      </c>
      <c r="L5435" s="19">
        <v>0</v>
      </c>
      <c r="M5435" s="28">
        <v>199.95</v>
      </c>
      <c r="N5435" s="24">
        <v>42975</v>
      </c>
    </row>
    <row r="5436" spans="1:14" hidden="1" x14ac:dyDescent="0.25">
      <c r="A5436" s="17" t="s">
        <v>31685</v>
      </c>
      <c r="B5436" s="34">
        <v>28204139</v>
      </c>
      <c r="C5436" s="20"/>
      <c r="D5436" s="20"/>
      <c r="E5436" s="17" t="s">
        <v>9348</v>
      </c>
      <c r="F5436" s="21" t="s">
        <v>82</v>
      </c>
      <c r="G5436" s="21" t="s">
        <v>17</v>
      </c>
      <c r="H5436" s="21" t="s">
        <v>18</v>
      </c>
      <c r="I5436" s="20" t="s">
        <v>9349</v>
      </c>
      <c r="J5436" s="20" t="s">
        <v>31686</v>
      </c>
      <c r="K5436" s="24">
        <v>44743</v>
      </c>
      <c r="L5436" s="19">
        <v>0</v>
      </c>
      <c r="M5436" s="28">
        <v>199.95</v>
      </c>
      <c r="N5436" s="24">
        <v>42975</v>
      </c>
    </row>
    <row r="5437" spans="1:14" hidden="1" x14ac:dyDescent="0.25">
      <c r="A5437" s="17" t="s">
        <v>25921</v>
      </c>
      <c r="B5437" s="34">
        <v>33012970</v>
      </c>
      <c r="C5437" s="20" t="s">
        <v>19953</v>
      </c>
      <c r="D5437" s="20"/>
      <c r="E5437" s="17" t="s">
        <v>6523</v>
      </c>
      <c r="F5437" s="21" t="s">
        <v>3752</v>
      </c>
      <c r="G5437" s="21" t="s">
        <v>17</v>
      </c>
      <c r="H5437" s="21" t="s">
        <v>18</v>
      </c>
      <c r="I5437" s="20" t="s">
        <v>6524</v>
      </c>
      <c r="J5437" s="20" t="s">
        <v>25922</v>
      </c>
      <c r="K5437" s="24">
        <v>44348</v>
      </c>
      <c r="L5437" s="19">
        <v>0</v>
      </c>
      <c r="M5437" s="28">
        <v>99.95</v>
      </c>
      <c r="N5437" s="24">
        <v>42786</v>
      </c>
    </row>
    <row r="5438" spans="1:14" hidden="1" x14ac:dyDescent="0.25">
      <c r="A5438" s="17" t="s">
        <v>25919</v>
      </c>
      <c r="B5438" s="34">
        <v>33012971</v>
      </c>
      <c r="C5438" s="20" t="s">
        <v>19952</v>
      </c>
      <c r="D5438" s="20"/>
      <c r="E5438" s="17" t="s">
        <v>6521</v>
      </c>
      <c r="F5438" s="21" t="s">
        <v>3752</v>
      </c>
      <c r="G5438" s="21" t="s">
        <v>17</v>
      </c>
      <c r="H5438" s="21" t="s">
        <v>18</v>
      </c>
      <c r="I5438" s="20" t="s">
        <v>6522</v>
      </c>
      <c r="J5438" s="20" t="s">
        <v>25920</v>
      </c>
      <c r="K5438" s="24">
        <v>44348</v>
      </c>
      <c r="L5438" s="19">
        <v>0</v>
      </c>
      <c r="M5438" s="28">
        <v>99.95</v>
      </c>
      <c r="N5438" s="24">
        <v>42786</v>
      </c>
    </row>
    <row r="5439" spans="1:14" hidden="1" x14ac:dyDescent="0.25">
      <c r="A5439" s="17" t="s">
        <v>25917</v>
      </c>
      <c r="B5439" s="34">
        <v>33012972</v>
      </c>
      <c r="C5439" s="20" t="s">
        <v>19951</v>
      </c>
      <c r="D5439" s="20"/>
      <c r="E5439" s="17" t="s">
        <v>6519</v>
      </c>
      <c r="F5439" s="21" t="s">
        <v>3752</v>
      </c>
      <c r="G5439" s="21" t="s">
        <v>17</v>
      </c>
      <c r="H5439" s="21" t="s">
        <v>18</v>
      </c>
      <c r="I5439" s="20" t="s">
        <v>6520</v>
      </c>
      <c r="J5439" s="20" t="s">
        <v>25918</v>
      </c>
      <c r="K5439" s="24">
        <v>44348</v>
      </c>
      <c r="L5439" s="19">
        <v>0</v>
      </c>
      <c r="M5439" s="28">
        <v>99.95</v>
      </c>
      <c r="N5439" s="24">
        <v>42786</v>
      </c>
    </row>
    <row r="5440" spans="1:14" hidden="1" x14ac:dyDescent="0.25">
      <c r="A5440" s="17" t="s">
        <v>25923</v>
      </c>
      <c r="B5440" s="34">
        <v>33012973</v>
      </c>
      <c r="C5440" s="20" t="s">
        <v>19954</v>
      </c>
      <c r="D5440" s="20"/>
      <c r="E5440" s="17" t="s">
        <v>6525</v>
      </c>
      <c r="F5440" s="21" t="s">
        <v>3752</v>
      </c>
      <c r="G5440" s="21" t="s">
        <v>17</v>
      </c>
      <c r="H5440" s="21" t="s">
        <v>18</v>
      </c>
      <c r="I5440" s="20" t="s">
        <v>6526</v>
      </c>
      <c r="J5440" s="20" t="s">
        <v>25924</v>
      </c>
      <c r="K5440" s="24">
        <v>44348</v>
      </c>
      <c r="L5440" s="19">
        <v>0</v>
      </c>
      <c r="M5440" s="28">
        <v>99.95</v>
      </c>
      <c r="N5440" s="24">
        <v>42786</v>
      </c>
    </row>
    <row r="5441" spans="1:14" hidden="1" x14ac:dyDescent="0.25">
      <c r="A5441" s="17" t="s">
        <v>25925</v>
      </c>
      <c r="B5441" s="34">
        <v>33012974</v>
      </c>
      <c r="C5441" s="20" t="s">
        <v>19955</v>
      </c>
      <c r="D5441" s="20"/>
      <c r="E5441" s="17" t="s">
        <v>6527</v>
      </c>
      <c r="F5441" s="21" t="s">
        <v>3752</v>
      </c>
      <c r="G5441" s="21" t="s">
        <v>17</v>
      </c>
      <c r="H5441" s="21" t="s">
        <v>18</v>
      </c>
      <c r="I5441" s="20" t="s">
        <v>6528</v>
      </c>
      <c r="J5441" s="20" t="s">
        <v>25926</v>
      </c>
      <c r="K5441" s="24">
        <v>44348</v>
      </c>
      <c r="L5441" s="19">
        <v>0</v>
      </c>
      <c r="M5441" s="28">
        <v>99.95</v>
      </c>
      <c r="N5441" s="24">
        <v>42786</v>
      </c>
    </row>
    <row r="5442" spans="1:14" hidden="1" x14ac:dyDescent="0.25">
      <c r="A5442" s="17" t="s">
        <v>25915</v>
      </c>
      <c r="B5442" s="34">
        <v>33012975</v>
      </c>
      <c r="C5442" s="20" t="s">
        <v>19950</v>
      </c>
      <c r="D5442" s="20"/>
      <c r="E5442" s="17" t="s">
        <v>6517</v>
      </c>
      <c r="F5442" s="21" t="s">
        <v>3752</v>
      </c>
      <c r="G5442" s="21" t="s">
        <v>17</v>
      </c>
      <c r="H5442" s="21" t="s">
        <v>18</v>
      </c>
      <c r="I5442" s="20" t="s">
        <v>6518</v>
      </c>
      <c r="J5442" s="20" t="s">
        <v>25916</v>
      </c>
      <c r="K5442" s="24">
        <v>44348</v>
      </c>
      <c r="L5442" s="19">
        <v>0</v>
      </c>
      <c r="M5442" s="28">
        <v>99.95</v>
      </c>
      <c r="N5442" s="24">
        <v>42786</v>
      </c>
    </row>
    <row r="5443" spans="1:14" hidden="1" x14ac:dyDescent="0.25">
      <c r="A5443" s="17" t="s">
        <v>29558</v>
      </c>
      <c r="B5443" s="34">
        <v>28203924</v>
      </c>
      <c r="C5443" s="20"/>
      <c r="D5443" s="20"/>
      <c r="E5443" s="17" t="s">
        <v>8167</v>
      </c>
      <c r="F5443" s="21" t="s">
        <v>41</v>
      </c>
      <c r="G5443" s="21" t="s">
        <v>17</v>
      </c>
      <c r="H5443" s="21" t="s">
        <v>18</v>
      </c>
      <c r="I5443" s="20" t="s">
        <v>8168</v>
      </c>
      <c r="J5443" s="20" t="s">
        <v>29559</v>
      </c>
      <c r="K5443" s="24">
        <v>44136</v>
      </c>
      <c r="L5443" s="19">
        <v>0</v>
      </c>
      <c r="M5443" s="28">
        <v>269.95</v>
      </c>
      <c r="N5443" s="24">
        <v>42786</v>
      </c>
    </row>
    <row r="5444" spans="1:14" hidden="1" x14ac:dyDescent="0.25">
      <c r="A5444" s="17" t="s">
        <v>29562</v>
      </c>
      <c r="B5444" s="34">
        <v>28203926</v>
      </c>
      <c r="C5444" s="20"/>
      <c r="D5444" s="20"/>
      <c r="E5444" s="17" t="s">
        <v>8171</v>
      </c>
      <c r="F5444" s="21" t="s">
        <v>41</v>
      </c>
      <c r="G5444" s="21" t="s">
        <v>17</v>
      </c>
      <c r="H5444" s="21" t="s">
        <v>18</v>
      </c>
      <c r="I5444" s="20" t="s">
        <v>8172</v>
      </c>
      <c r="J5444" s="20" t="s">
        <v>29563</v>
      </c>
      <c r="K5444" s="24">
        <v>44136</v>
      </c>
      <c r="L5444" s="19">
        <v>0</v>
      </c>
      <c r="M5444" s="28">
        <v>269.95</v>
      </c>
      <c r="N5444" s="24">
        <v>42786</v>
      </c>
    </row>
    <row r="5445" spans="1:14" hidden="1" x14ac:dyDescent="0.25">
      <c r="A5445" s="17" t="s">
        <v>29600</v>
      </c>
      <c r="B5445" s="34">
        <v>28203931</v>
      </c>
      <c r="C5445" s="20"/>
      <c r="D5445" s="20"/>
      <c r="E5445" s="17" t="s">
        <v>8251</v>
      </c>
      <c r="F5445" s="21" t="s">
        <v>41</v>
      </c>
      <c r="G5445" s="21" t="s">
        <v>17</v>
      </c>
      <c r="H5445" s="21" t="s">
        <v>18</v>
      </c>
      <c r="I5445" s="20" t="s">
        <v>8252</v>
      </c>
      <c r="J5445" s="20" t="s">
        <v>29601</v>
      </c>
      <c r="K5445" s="24">
        <v>44136</v>
      </c>
      <c r="L5445" s="19">
        <v>0</v>
      </c>
      <c r="M5445" s="28">
        <v>269.95</v>
      </c>
      <c r="N5445" s="24">
        <v>42786</v>
      </c>
    </row>
    <row r="5446" spans="1:14" hidden="1" x14ac:dyDescent="0.25">
      <c r="A5446" s="17" t="s">
        <v>29598</v>
      </c>
      <c r="B5446" s="34">
        <v>28203932</v>
      </c>
      <c r="C5446" s="20"/>
      <c r="D5446" s="20"/>
      <c r="E5446" s="17" t="s">
        <v>8249</v>
      </c>
      <c r="F5446" s="21" t="s">
        <v>41</v>
      </c>
      <c r="G5446" s="21" t="s">
        <v>17</v>
      </c>
      <c r="H5446" s="21" t="s">
        <v>18</v>
      </c>
      <c r="I5446" s="20" t="s">
        <v>8250</v>
      </c>
      <c r="J5446" s="20" t="s">
        <v>29599</v>
      </c>
      <c r="K5446" s="24">
        <v>44136</v>
      </c>
      <c r="L5446" s="19">
        <v>0</v>
      </c>
      <c r="M5446" s="28">
        <v>269.95</v>
      </c>
      <c r="N5446" s="24">
        <v>42786</v>
      </c>
    </row>
    <row r="5447" spans="1:14" hidden="1" x14ac:dyDescent="0.25">
      <c r="A5447" s="17" t="s">
        <v>29556</v>
      </c>
      <c r="B5447" s="34">
        <v>28203925</v>
      </c>
      <c r="C5447" s="20"/>
      <c r="D5447" s="20"/>
      <c r="E5447" s="17" t="s">
        <v>8165</v>
      </c>
      <c r="F5447" s="21" t="s">
        <v>41</v>
      </c>
      <c r="G5447" s="21" t="s">
        <v>17</v>
      </c>
      <c r="H5447" s="21" t="s">
        <v>18</v>
      </c>
      <c r="I5447" s="20" t="s">
        <v>8166</v>
      </c>
      <c r="J5447" s="20" t="s">
        <v>29557</v>
      </c>
      <c r="K5447" s="24">
        <v>44136</v>
      </c>
      <c r="L5447" s="19">
        <v>0</v>
      </c>
      <c r="M5447" s="28">
        <v>269.95</v>
      </c>
      <c r="N5447" s="24">
        <v>42786</v>
      </c>
    </row>
    <row r="5448" spans="1:14" hidden="1" x14ac:dyDescent="0.25">
      <c r="A5448" s="17" t="s">
        <v>25954</v>
      </c>
      <c r="B5448" s="34">
        <v>33012977</v>
      </c>
      <c r="C5448" s="20" t="s">
        <v>19958</v>
      </c>
      <c r="D5448" s="20"/>
      <c r="E5448" s="17" t="s">
        <v>6533</v>
      </c>
      <c r="F5448" s="21" t="s">
        <v>3752</v>
      </c>
      <c r="G5448" s="21" t="s">
        <v>17</v>
      </c>
      <c r="H5448" s="21" t="s">
        <v>18</v>
      </c>
      <c r="I5448" s="20" t="s">
        <v>6534</v>
      </c>
      <c r="J5448" s="20" t="s">
        <v>25955</v>
      </c>
      <c r="K5448" s="24">
        <v>44348</v>
      </c>
      <c r="L5448" s="19">
        <v>0</v>
      </c>
      <c r="M5448" s="28">
        <v>99.95</v>
      </c>
      <c r="N5448" s="24">
        <v>42786</v>
      </c>
    </row>
    <row r="5449" spans="1:14" hidden="1" x14ac:dyDescent="0.25">
      <c r="B5449" s="34">
        <v>33012981</v>
      </c>
      <c r="C5449" s="20" t="s">
        <v>19956</v>
      </c>
      <c r="D5449" s="20"/>
      <c r="E5449" s="17" t="s">
        <v>6529</v>
      </c>
      <c r="F5449" s="21" t="s">
        <v>3752</v>
      </c>
      <c r="G5449" s="21" t="s">
        <v>17</v>
      </c>
      <c r="H5449" s="21" t="s">
        <v>18</v>
      </c>
      <c r="I5449" s="20" t="s">
        <v>6530</v>
      </c>
      <c r="J5449" s="20" t="s">
        <v>25937</v>
      </c>
      <c r="K5449" s="24">
        <v>44348</v>
      </c>
      <c r="L5449" s="19">
        <v>0</v>
      </c>
      <c r="M5449" s="28">
        <v>99.95</v>
      </c>
      <c r="N5449" s="24">
        <v>42786</v>
      </c>
    </row>
    <row r="5450" spans="1:14" hidden="1" x14ac:dyDescent="0.25">
      <c r="A5450" s="17" t="s">
        <v>25952</v>
      </c>
      <c r="B5450" s="34">
        <v>33012978</v>
      </c>
      <c r="C5450" s="20" t="s">
        <v>19957</v>
      </c>
      <c r="D5450" s="20"/>
      <c r="E5450" s="17" t="s">
        <v>6531</v>
      </c>
      <c r="F5450" s="21" t="s">
        <v>3752</v>
      </c>
      <c r="G5450" s="21" t="s">
        <v>17</v>
      </c>
      <c r="H5450" s="21" t="s">
        <v>18</v>
      </c>
      <c r="I5450" s="20" t="s">
        <v>6532</v>
      </c>
      <c r="J5450" s="20" t="s">
        <v>25953</v>
      </c>
      <c r="K5450" s="24">
        <v>44348</v>
      </c>
      <c r="L5450" s="19">
        <v>0</v>
      </c>
      <c r="M5450" s="28">
        <v>99.95</v>
      </c>
      <c r="N5450" s="24">
        <v>42786</v>
      </c>
    </row>
    <row r="5451" spans="1:14" hidden="1" x14ac:dyDescent="0.25">
      <c r="A5451" s="17" t="s">
        <v>25929</v>
      </c>
      <c r="B5451" s="34">
        <v>33012984</v>
      </c>
      <c r="C5451" s="20" t="s">
        <v>19939</v>
      </c>
      <c r="D5451" s="20"/>
      <c r="E5451" s="17" t="s">
        <v>6485</v>
      </c>
      <c r="F5451" s="21" t="s">
        <v>3752</v>
      </c>
      <c r="G5451" s="21" t="s">
        <v>17</v>
      </c>
      <c r="H5451" s="21" t="s">
        <v>18</v>
      </c>
      <c r="I5451" s="20" t="s">
        <v>6486</v>
      </c>
      <c r="J5451" s="20" t="s">
        <v>25930</v>
      </c>
      <c r="K5451" s="24">
        <v>44348</v>
      </c>
      <c r="L5451" s="19">
        <v>0</v>
      </c>
      <c r="M5451" s="28">
        <v>99.95</v>
      </c>
      <c r="N5451" s="24">
        <v>42786</v>
      </c>
    </row>
    <row r="5452" spans="1:14" hidden="1" x14ac:dyDescent="0.25">
      <c r="A5452" s="17" t="s">
        <v>25948</v>
      </c>
      <c r="B5452" s="34">
        <v>33012991</v>
      </c>
      <c r="C5452" s="20" t="s">
        <v>19948</v>
      </c>
      <c r="D5452" s="20"/>
      <c r="E5452" s="17" t="s">
        <v>6509</v>
      </c>
      <c r="F5452" s="21" t="s">
        <v>3752</v>
      </c>
      <c r="G5452" s="21" t="s">
        <v>17</v>
      </c>
      <c r="H5452" s="21" t="s">
        <v>18</v>
      </c>
      <c r="I5452" s="20" t="s">
        <v>6510</v>
      </c>
      <c r="J5452" s="20" t="s">
        <v>25949</v>
      </c>
      <c r="K5452" s="24">
        <v>44348</v>
      </c>
      <c r="L5452" s="19">
        <v>0</v>
      </c>
      <c r="M5452" s="28">
        <v>99.95</v>
      </c>
      <c r="N5452" s="24">
        <v>42786</v>
      </c>
    </row>
    <row r="5453" spans="1:14" hidden="1" x14ac:dyDescent="0.25">
      <c r="A5453" s="17" t="s">
        <v>25783</v>
      </c>
      <c r="B5453" s="34">
        <v>33020563</v>
      </c>
      <c r="C5453" s="20" t="s">
        <v>19884</v>
      </c>
      <c r="D5453" s="20"/>
      <c r="E5453" s="17" t="s">
        <v>3853</v>
      </c>
      <c r="F5453" s="21" t="s">
        <v>3752</v>
      </c>
      <c r="G5453" s="21" t="s">
        <v>17</v>
      </c>
      <c r="H5453" s="21" t="s">
        <v>18</v>
      </c>
      <c r="I5453" s="20" t="s">
        <v>3854</v>
      </c>
      <c r="J5453" s="20" t="s">
        <v>25784</v>
      </c>
      <c r="K5453" s="24">
        <v>44348</v>
      </c>
      <c r="L5453" s="19">
        <v>0</v>
      </c>
      <c r="M5453" s="28">
        <v>99.95</v>
      </c>
      <c r="N5453" s="24">
        <v>42786</v>
      </c>
    </row>
    <row r="5454" spans="1:14" hidden="1" x14ac:dyDescent="0.25">
      <c r="A5454" s="17" t="s">
        <v>25781</v>
      </c>
      <c r="B5454" s="34">
        <v>33020567</v>
      </c>
      <c r="C5454" s="20" t="s">
        <v>19883</v>
      </c>
      <c r="D5454" s="20"/>
      <c r="E5454" s="17" t="s">
        <v>3851</v>
      </c>
      <c r="F5454" s="21" t="s">
        <v>3752</v>
      </c>
      <c r="G5454" s="21" t="s">
        <v>17</v>
      </c>
      <c r="H5454" s="21" t="s">
        <v>18</v>
      </c>
      <c r="I5454" s="20" t="s">
        <v>3852</v>
      </c>
      <c r="J5454" s="20" t="s">
        <v>25782</v>
      </c>
      <c r="K5454" s="24">
        <v>44348</v>
      </c>
      <c r="L5454" s="19">
        <v>0</v>
      </c>
      <c r="M5454" s="28">
        <v>99.95</v>
      </c>
      <c r="N5454" s="24">
        <v>42786</v>
      </c>
    </row>
    <row r="5455" spans="1:14" hidden="1" x14ac:dyDescent="0.25">
      <c r="A5455" s="17" t="s">
        <v>25799</v>
      </c>
      <c r="B5455" s="34">
        <v>33020569</v>
      </c>
      <c r="C5455" s="20" t="s">
        <v>19887</v>
      </c>
      <c r="D5455" s="20"/>
      <c r="E5455" s="17" t="s">
        <v>3863</v>
      </c>
      <c r="F5455" s="21" t="s">
        <v>3752</v>
      </c>
      <c r="G5455" s="21" t="s">
        <v>17</v>
      </c>
      <c r="H5455" s="21" t="s">
        <v>18</v>
      </c>
      <c r="I5455" s="20" t="s">
        <v>3864</v>
      </c>
      <c r="J5455" s="20" t="s">
        <v>25800</v>
      </c>
      <c r="K5455" s="24">
        <v>44348</v>
      </c>
      <c r="L5455" s="19">
        <v>0</v>
      </c>
      <c r="M5455" s="28">
        <v>99.95</v>
      </c>
      <c r="N5455" s="24">
        <v>42786</v>
      </c>
    </row>
    <row r="5456" spans="1:14" hidden="1" x14ac:dyDescent="0.25">
      <c r="A5456" s="17" t="s">
        <v>25795</v>
      </c>
      <c r="B5456" s="34">
        <v>33020571</v>
      </c>
      <c r="C5456" s="20" t="s">
        <v>19885</v>
      </c>
      <c r="D5456" s="20"/>
      <c r="E5456" s="17" t="s">
        <v>3857</v>
      </c>
      <c r="F5456" s="21" t="s">
        <v>3752</v>
      </c>
      <c r="G5456" s="21" t="s">
        <v>17</v>
      </c>
      <c r="H5456" s="21" t="s">
        <v>18</v>
      </c>
      <c r="I5456" s="20" t="s">
        <v>3858</v>
      </c>
      <c r="J5456" s="20" t="s">
        <v>25796</v>
      </c>
      <c r="K5456" s="24">
        <v>44348</v>
      </c>
      <c r="L5456" s="19">
        <v>0</v>
      </c>
      <c r="M5456" s="28">
        <v>99.95</v>
      </c>
      <c r="N5456" s="24">
        <v>42786</v>
      </c>
    </row>
    <row r="5457" spans="1:14" hidden="1" x14ac:dyDescent="0.25">
      <c r="A5457" s="17" t="s">
        <v>25787</v>
      </c>
      <c r="B5457" s="34">
        <v>33020575</v>
      </c>
      <c r="C5457" s="20" t="s">
        <v>19876</v>
      </c>
      <c r="D5457" s="20"/>
      <c r="E5457" s="17" t="s">
        <v>3837</v>
      </c>
      <c r="F5457" s="21" t="s">
        <v>3752</v>
      </c>
      <c r="G5457" s="21" t="s">
        <v>17</v>
      </c>
      <c r="H5457" s="21" t="s">
        <v>18</v>
      </c>
      <c r="I5457" s="20" t="s">
        <v>3838</v>
      </c>
      <c r="J5457" s="20" t="s">
        <v>25788</v>
      </c>
      <c r="K5457" s="24">
        <v>44348</v>
      </c>
      <c r="L5457" s="19">
        <v>0</v>
      </c>
      <c r="M5457" s="28">
        <v>99.95</v>
      </c>
      <c r="N5457" s="24">
        <v>42786</v>
      </c>
    </row>
    <row r="5458" spans="1:14" hidden="1" x14ac:dyDescent="0.25">
      <c r="A5458" s="17" t="s">
        <v>25779</v>
      </c>
      <c r="B5458" s="34">
        <v>33020564</v>
      </c>
      <c r="C5458" s="20" t="s">
        <v>19882</v>
      </c>
      <c r="D5458" s="20"/>
      <c r="E5458" s="17" t="s">
        <v>3849</v>
      </c>
      <c r="F5458" s="21" t="s">
        <v>3752</v>
      </c>
      <c r="G5458" s="21" t="s">
        <v>17</v>
      </c>
      <c r="H5458" s="21" t="s">
        <v>18</v>
      </c>
      <c r="I5458" s="20" t="s">
        <v>3850</v>
      </c>
      <c r="J5458" s="20" t="s">
        <v>25780</v>
      </c>
      <c r="K5458" s="24">
        <v>44348</v>
      </c>
      <c r="L5458" s="19">
        <v>0</v>
      </c>
      <c r="M5458" s="28">
        <v>99.95</v>
      </c>
      <c r="N5458" s="24">
        <v>42786</v>
      </c>
    </row>
    <row r="5459" spans="1:14" hidden="1" x14ac:dyDescent="0.25">
      <c r="A5459" s="17" t="s">
        <v>25777</v>
      </c>
      <c r="B5459" s="34">
        <v>33020565</v>
      </c>
      <c r="C5459" s="20" t="s">
        <v>19881</v>
      </c>
      <c r="D5459" s="20"/>
      <c r="E5459" s="17" t="s">
        <v>3847</v>
      </c>
      <c r="F5459" s="21" t="s">
        <v>3752</v>
      </c>
      <c r="G5459" s="21" t="s">
        <v>17</v>
      </c>
      <c r="H5459" s="21" t="s">
        <v>18</v>
      </c>
      <c r="I5459" s="20" t="s">
        <v>3848</v>
      </c>
      <c r="J5459" s="20" t="s">
        <v>25778</v>
      </c>
      <c r="K5459" s="24">
        <v>44348</v>
      </c>
      <c r="L5459" s="19">
        <v>0</v>
      </c>
      <c r="M5459" s="28">
        <v>99.95</v>
      </c>
      <c r="N5459" s="24">
        <v>42786</v>
      </c>
    </row>
    <row r="5460" spans="1:14" hidden="1" x14ac:dyDescent="0.25">
      <c r="A5460" s="17" t="s">
        <v>25775</v>
      </c>
      <c r="B5460" s="34">
        <v>33020566</v>
      </c>
      <c r="C5460" s="20" t="s">
        <v>19880</v>
      </c>
      <c r="D5460" s="20"/>
      <c r="E5460" s="17" t="s">
        <v>3845</v>
      </c>
      <c r="F5460" s="21" t="s">
        <v>3752</v>
      </c>
      <c r="G5460" s="21" t="s">
        <v>17</v>
      </c>
      <c r="H5460" s="21" t="s">
        <v>18</v>
      </c>
      <c r="I5460" s="20" t="s">
        <v>3846</v>
      </c>
      <c r="J5460" s="20" t="s">
        <v>25776</v>
      </c>
      <c r="K5460" s="24">
        <v>44348</v>
      </c>
      <c r="L5460" s="19">
        <v>0</v>
      </c>
      <c r="M5460" s="28">
        <v>99.95</v>
      </c>
      <c r="N5460" s="24">
        <v>42786</v>
      </c>
    </row>
    <row r="5461" spans="1:14" hidden="1" x14ac:dyDescent="0.25">
      <c r="A5461" s="17" t="s">
        <v>25803</v>
      </c>
      <c r="B5461" s="34">
        <v>33020568</v>
      </c>
      <c r="C5461" s="20" t="s">
        <v>19889</v>
      </c>
      <c r="D5461" s="20"/>
      <c r="E5461" s="17" t="s">
        <v>3867</v>
      </c>
      <c r="F5461" s="21" t="s">
        <v>3752</v>
      </c>
      <c r="G5461" s="21" t="s">
        <v>17</v>
      </c>
      <c r="H5461" s="21" t="s">
        <v>18</v>
      </c>
      <c r="I5461" s="20" t="s">
        <v>3868</v>
      </c>
      <c r="J5461" s="20" t="s">
        <v>25804</v>
      </c>
      <c r="K5461" s="24">
        <v>44348</v>
      </c>
      <c r="L5461" s="19">
        <v>0</v>
      </c>
      <c r="M5461" s="28">
        <v>99.95</v>
      </c>
      <c r="N5461" s="24">
        <v>42786</v>
      </c>
    </row>
    <row r="5462" spans="1:14" hidden="1" x14ac:dyDescent="0.25">
      <c r="A5462" s="17" t="s">
        <v>25797</v>
      </c>
      <c r="B5462" s="34">
        <v>33020570</v>
      </c>
      <c r="C5462" s="20" t="s">
        <v>19886</v>
      </c>
      <c r="D5462" s="20"/>
      <c r="E5462" s="17" t="s">
        <v>3859</v>
      </c>
      <c r="F5462" s="21" t="s">
        <v>3752</v>
      </c>
      <c r="G5462" s="21" t="s">
        <v>17</v>
      </c>
      <c r="H5462" s="21" t="s">
        <v>18</v>
      </c>
      <c r="I5462" s="20" t="s">
        <v>3860</v>
      </c>
      <c r="J5462" s="20" t="s">
        <v>25798</v>
      </c>
      <c r="K5462" s="24">
        <v>44348</v>
      </c>
      <c r="L5462" s="19">
        <v>0</v>
      </c>
      <c r="M5462" s="28">
        <v>99.95</v>
      </c>
      <c r="N5462" s="24">
        <v>42786</v>
      </c>
    </row>
    <row r="5463" spans="1:14" hidden="1" x14ac:dyDescent="0.25">
      <c r="A5463" s="17" t="s">
        <v>25801</v>
      </c>
      <c r="B5463" s="34">
        <v>33020572</v>
      </c>
      <c r="C5463" s="20" t="s">
        <v>19888</v>
      </c>
      <c r="D5463" s="20"/>
      <c r="E5463" s="17" t="s">
        <v>3865</v>
      </c>
      <c r="F5463" s="21" t="s">
        <v>3752</v>
      </c>
      <c r="G5463" s="21" t="s">
        <v>17</v>
      </c>
      <c r="H5463" s="21" t="s">
        <v>18</v>
      </c>
      <c r="I5463" s="20" t="s">
        <v>3866</v>
      </c>
      <c r="J5463" s="20" t="s">
        <v>25802</v>
      </c>
      <c r="K5463" s="24">
        <v>44348</v>
      </c>
      <c r="L5463" s="19">
        <v>0</v>
      </c>
      <c r="M5463" s="28">
        <v>99.95</v>
      </c>
      <c r="N5463" s="24">
        <v>42786</v>
      </c>
    </row>
    <row r="5464" spans="1:14" hidden="1" x14ac:dyDescent="0.25">
      <c r="A5464" s="17" t="s">
        <v>25793</v>
      </c>
      <c r="B5464" s="34">
        <v>33020573</v>
      </c>
      <c r="C5464" s="20" t="s">
        <v>19879</v>
      </c>
      <c r="D5464" s="20"/>
      <c r="E5464" s="17" t="s">
        <v>3843</v>
      </c>
      <c r="F5464" s="21" t="s">
        <v>3752</v>
      </c>
      <c r="G5464" s="21" t="s">
        <v>17</v>
      </c>
      <c r="H5464" s="21" t="s">
        <v>18</v>
      </c>
      <c r="I5464" s="20" t="s">
        <v>3844</v>
      </c>
      <c r="J5464" s="20" t="s">
        <v>25794</v>
      </c>
      <c r="K5464" s="24">
        <v>44348</v>
      </c>
      <c r="L5464" s="19">
        <v>0</v>
      </c>
      <c r="M5464" s="28">
        <v>99.95</v>
      </c>
      <c r="N5464" s="24">
        <v>42786</v>
      </c>
    </row>
    <row r="5465" spans="1:14" hidden="1" x14ac:dyDescent="0.25">
      <c r="A5465" s="17" t="s">
        <v>25789</v>
      </c>
      <c r="B5465" s="34">
        <v>33020574</v>
      </c>
      <c r="C5465" s="20" t="s">
        <v>19877</v>
      </c>
      <c r="D5465" s="20"/>
      <c r="E5465" s="17" t="s">
        <v>3839</v>
      </c>
      <c r="F5465" s="21" t="s">
        <v>3752</v>
      </c>
      <c r="G5465" s="21" t="s">
        <v>17</v>
      </c>
      <c r="H5465" s="21" t="s">
        <v>18</v>
      </c>
      <c r="I5465" s="20" t="s">
        <v>3840</v>
      </c>
      <c r="J5465" s="20" t="s">
        <v>25790</v>
      </c>
      <c r="K5465" s="24">
        <v>44348</v>
      </c>
      <c r="L5465" s="19">
        <v>0</v>
      </c>
      <c r="M5465" s="28">
        <v>99.95</v>
      </c>
      <c r="N5465" s="24">
        <v>42786</v>
      </c>
    </row>
    <row r="5466" spans="1:14" hidden="1" x14ac:dyDescent="0.25">
      <c r="A5466" s="17" t="s">
        <v>25785</v>
      </c>
      <c r="B5466" s="34">
        <v>33020576</v>
      </c>
      <c r="C5466" s="20" t="s">
        <v>19875</v>
      </c>
      <c r="D5466" s="20"/>
      <c r="E5466" s="17" t="s">
        <v>3835</v>
      </c>
      <c r="F5466" s="21" t="s">
        <v>3752</v>
      </c>
      <c r="G5466" s="21" t="s">
        <v>17</v>
      </c>
      <c r="H5466" s="21" t="s">
        <v>18</v>
      </c>
      <c r="I5466" s="20" t="s">
        <v>3836</v>
      </c>
      <c r="J5466" s="20" t="s">
        <v>25786</v>
      </c>
      <c r="K5466" s="24">
        <v>44348</v>
      </c>
      <c r="L5466" s="19">
        <v>0</v>
      </c>
      <c r="M5466" s="28">
        <v>99.95</v>
      </c>
      <c r="N5466" s="24">
        <v>42786</v>
      </c>
    </row>
    <row r="5467" spans="1:14" hidden="1" x14ac:dyDescent="0.25">
      <c r="A5467" s="17" t="s">
        <v>25791</v>
      </c>
      <c r="B5467" s="34">
        <v>33020577</v>
      </c>
      <c r="C5467" s="20" t="s">
        <v>19878</v>
      </c>
      <c r="D5467" s="20"/>
      <c r="E5467" s="17" t="s">
        <v>3841</v>
      </c>
      <c r="F5467" s="21" t="s">
        <v>3752</v>
      </c>
      <c r="G5467" s="21" t="s">
        <v>17</v>
      </c>
      <c r="H5467" s="21" t="s">
        <v>18</v>
      </c>
      <c r="I5467" s="20" t="s">
        <v>3842</v>
      </c>
      <c r="J5467" s="20" t="s">
        <v>25792</v>
      </c>
      <c r="K5467" s="24">
        <v>44348</v>
      </c>
      <c r="L5467" s="19">
        <v>0</v>
      </c>
      <c r="M5467" s="28">
        <v>99.95</v>
      </c>
      <c r="N5467" s="24">
        <v>42786</v>
      </c>
    </row>
    <row r="5468" spans="1:14" hidden="1" x14ac:dyDescent="0.25">
      <c r="A5468" s="17" t="s">
        <v>25956</v>
      </c>
      <c r="B5468" s="34">
        <v>33012976</v>
      </c>
      <c r="C5468" s="20" t="s">
        <v>19959</v>
      </c>
      <c r="D5468" s="20"/>
      <c r="E5468" s="17" t="s">
        <v>6535</v>
      </c>
      <c r="F5468" s="21" t="s">
        <v>3752</v>
      </c>
      <c r="G5468" s="21" t="s">
        <v>17</v>
      </c>
      <c r="H5468" s="21" t="s">
        <v>18</v>
      </c>
      <c r="I5468" s="20" t="s">
        <v>6536</v>
      </c>
      <c r="J5468" s="20" t="s">
        <v>25957</v>
      </c>
      <c r="K5468" s="24">
        <v>44348</v>
      </c>
      <c r="L5468" s="19">
        <v>0</v>
      </c>
      <c r="M5468" s="28">
        <v>99.95</v>
      </c>
      <c r="N5468" s="24">
        <v>42786</v>
      </c>
    </row>
    <row r="5469" spans="1:14" hidden="1" x14ac:dyDescent="0.25">
      <c r="A5469" s="17" t="s">
        <v>25958</v>
      </c>
      <c r="B5469" s="34">
        <v>33012979</v>
      </c>
      <c r="C5469" s="20" t="s">
        <v>19960</v>
      </c>
      <c r="D5469" s="20"/>
      <c r="E5469" s="17" t="s">
        <v>6537</v>
      </c>
      <c r="F5469" s="21" t="s">
        <v>3752</v>
      </c>
      <c r="G5469" s="21" t="s">
        <v>17</v>
      </c>
      <c r="H5469" s="21" t="s">
        <v>18</v>
      </c>
      <c r="I5469" s="20" t="s">
        <v>6538</v>
      </c>
      <c r="J5469" s="20" t="s">
        <v>25959</v>
      </c>
      <c r="K5469" s="24">
        <v>44348</v>
      </c>
      <c r="L5469" s="19">
        <v>0</v>
      </c>
      <c r="M5469" s="28">
        <v>99.95</v>
      </c>
      <c r="N5469" s="24">
        <v>42786</v>
      </c>
    </row>
    <row r="5470" spans="1:14" hidden="1" x14ac:dyDescent="0.25">
      <c r="A5470" s="17" t="s">
        <v>25960</v>
      </c>
      <c r="B5470" s="34">
        <v>33012980</v>
      </c>
      <c r="C5470" s="20" t="s">
        <v>19961</v>
      </c>
      <c r="D5470" s="20"/>
      <c r="E5470" s="17" t="s">
        <v>6539</v>
      </c>
      <c r="F5470" s="21" t="s">
        <v>3752</v>
      </c>
      <c r="G5470" s="21" t="s">
        <v>17</v>
      </c>
      <c r="H5470" s="21" t="s">
        <v>18</v>
      </c>
      <c r="I5470" s="20" t="s">
        <v>6540</v>
      </c>
      <c r="J5470" s="20" t="s">
        <v>25961</v>
      </c>
      <c r="K5470" s="24">
        <v>44348</v>
      </c>
      <c r="L5470" s="19">
        <v>0</v>
      </c>
      <c r="M5470" s="28">
        <v>79.95</v>
      </c>
      <c r="N5470" s="24">
        <v>42786</v>
      </c>
    </row>
    <row r="5471" spans="1:14" hidden="1" x14ac:dyDescent="0.25">
      <c r="A5471" s="17" t="s">
        <v>25942</v>
      </c>
      <c r="B5471" s="34">
        <v>33012990</v>
      </c>
      <c r="C5471" s="20" t="s">
        <v>19945</v>
      </c>
      <c r="D5471" s="20"/>
      <c r="E5471" s="17" t="s">
        <v>6503</v>
      </c>
      <c r="F5471" s="21" t="s">
        <v>3752</v>
      </c>
      <c r="G5471" s="21" t="s">
        <v>17</v>
      </c>
      <c r="H5471" s="21" t="s">
        <v>18</v>
      </c>
      <c r="I5471" s="20" t="s">
        <v>6504</v>
      </c>
      <c r="J5471" s="20" t="s">
        <v>25943</v>
      </c>
      <c r="K5471" s="24">
        <v>44348</v>
      </c>
      <c r="L5471" s="19">
        <v>0</v>
      </c>
      <c r="M5471" s="28">
        <v>99.95</v>
      </c>
      <c r="N5471" s="24">
        <v>42786</v>
      </c>
    </row>
    <row r="5472" spans="1:14" hidden="1" x14ac:dyDescent="0.25">
      <c r="A5472" s="17" t="s">
        <v>25933</v>
      </c>
      <c r="B5472" s="34">
        <v>33012982</v>
      </c>
      <c r="C5472" s="20" t="s">
        <v>19941</v>
      </c>
      <c r="D5472" s="20"/>
      <c r="E5472" s="17" t="s">
        <v>6493</v>
      </c>
      <c r="F5472" s="21" t="s">
        <v>3752</v>
      </c>
      <c r="G5472" s="21" t="s">
        <v>17</v>
      </c>
      <c r="H5472" s="21" t="s">
        <v>18</v>
      </c>
      <c r="I5472" s="20" t="s">
        <v>6494</v>
      </c>
      <c r="J5472" s="20" t="s">
        <v>25934</v>
      </c>
      <c r="K5472" s="24">
        <v>44348</v>
      </c>
      <c r="L5472" s="19">
        <v>0</v>
      </c>
      <c r="M5472" s="28">
        <v>99.95</v>
      </c>
      <c r="N5472" s="24">
        <v>42786</v>
      </c>
    </row>
    <row r="5473" spans="1:14" hidden="1" x14ac:dyDescent="0.25">
      <c r="A5473" s="17" t="s">
        <v>25931</v>
      </c>
      <c r="B5473" s="34">
        <v>33012983</v>
      </c>
      <c r="C5473" s="20" t="s">
        <v>19940</v>
      </c>
      <c r="D5473" s="20"/>
      <c r="E5473" s="17" t="s">
        <v>6489</v>
      </c>
      <c r="F5473" s="21" t="s">
        <v>3752</v>
      </c>
      <c r="G5473" s="21" t="s">
        <v>17</v>
      </c>
      <c r="H5473" s="21" t="s">
        <v>18</v>
      </c>
      <c r="I5473" s="20" t="s">
        <v>6490</v>
      </c>
      <c r="J5473" s="20" t="s">
        <v>25932</v>
      </c>
      <c r="K5473" s="24">
        <v>44348</v>
      </c>
      <c r="L5473" s="19">
        <v>0</v>
      </c>
      <c r="M5473" s="28">
        <v>99.95</v>
      </c>
      <c r="N5473" s="24">
        <v>42786</v>
      </c>
    </row>
    <row r="5474" spans="1:14" hidden="1" x14ac:dyDescent="0.25">
      <c r="A5474" s="17" t="s">
        <v>25935</v>
      </c>
      <c r="B5474" s="34">
        <v>33012985</v>
      </c>
      <c r="C5474" s="20" t="s">
        <v>19942</v>
      </c>
      <c r="D5474" s="20"/>
      <c r="E5474" s="17" t="s">
        <v>6497</v>
      </c>
      <c r="F5474" s="21" t="s">
        <v>3752</v>
      </c>
      <c r="G5474" s="21" t="s">
        <v>17</v>
      </c>
      <c r="H5474" s="21" t="s">
        <v>18</v>
      </c>
      <c r="I5474" s="20" t="s">
        <v>6498</v>
      </c>
      <c r="J5474" s="20" t="s">
        <v>25936</v>
      </c>
      <c r="K5474" s="24">
        <v>44348</v>
      </c>
      <c r="L5474" s="19">
        <v>0</v>
      </c>
      <c r="M5474" s="28">
        <v>99.95</v>
      </c>
      <c r="N5474" s="24">
        <v>42786</v>
      </c>
    </row>
    <row r="5475" spans="1:14" hidden="1" x14ac:dyDescent="0.25">
      <c r="A5475" s="17" t="s">
        <v>25938</v>
      </c>
      <c r="B5475" s="34">
        <v>33012986</v>
      </c>
      <c r="C5475" s="20" t="s">
        <v>19943</v>
      </c>
      <c r="D5475" s="20"/>
      <c r="E5475" s="17" t="s">
        <v>6499</v>
      </c>
      <c r="F5475" s="21" t="s">
        <v>3752</v>
      </c>
      <c r="G5475" s="21" t="s">
        <v>17</v>
      </c>
      <c r="H5475" s="21" t="s">
        <v>18</v>
      </c>
      <c r="I5475" s="20" t="s">
        <v>6500</v>
      </c>
      <c r="J5475" s="20" t="s">
        <v>25939</v>
      </c>
      <c r="K5475" s="24">
        <v>44348</v>
      </c>
      <c r="L5475" s="19">
        <v>0</v>
      </c>
      <c r="M5475" s="28">
        <v>99.95</v>
      </c>
      <c r="N5475" s="24">
        <v>42786</v>
      </c>
    </row>
    <row r="5476" spans="1:14" hidden="1" x14ac:dyDescent="0.25">
      <c r="A5476" s="17" t="s">
        <v>25927</v>
      </c>
      <c r="B5476" s="34">
        <v>33012987</v>
      </c>
      <c r="C5476" s="20" t="s">
        <v>19938</v>
      </c>
      <c r="D5476" s="20"/>
      <c r="E5476" s="17" t="s">
        <v>6481</v>
      </c>
      <c r="F5476" s="21" t="s">
        <v>3752</v>
      </c>
      <c r="G5476" s="21" t="s">
        <v>17</v>
      </c>
      <c r="H5476" s="21" t="s">
        <v>18</v>
      </c>
      <c r="I5476" s="20" t="s">
        <v>6482</v>
      </c>
      <c r="J5476" s="20" t="s">
        <v>25928</v>
      </c>
      <c r="K5476" s="24">
        <v>44348</v>
      </c>
      <c r="L5476" s="19">
        <v>0</v>
      </c>
      <c r="M5476" s="28">
        <v>99.95</v>
      </c>
      <c r="N5476" s="24">
        <v>42786</v>
      </c>
    </row>
    <row r="5477" spans="1:14" hidden="1" x14ac:dyDescent="0.25">
      <c r="A5477" s="17" t="s">
        <v>25946</v>
      </c>
      <c r="B5477" s="34">
        <v>33012988</v>
      </c>
      <c r="C5477" s="20" t="s">
        <v>19947</v>
      </c>
      <c r="D5477" s="20"/>
      <c r="E5477" s="17" t="s">
        <v>6507</v>
      </c>
      <c r="F5477" s="21" t="s">
        <v>3752</v>
      </c>
      <c r="G5477" s="21" t="s">
        <v>17</v>
      </c>
      <c r="H5477" s="21" t="s">
        <v>18</v>
      </c>
      <c r="I5477" s="20" t="s">
        <v>6508</v>
      </c>
      <c r="J5477" s="20" t="s">
        <v>25947</v>
      </c>
      <c r="K5477" s="24">
        <v>44348</v>
      </c>
      <c r="L5477" s="19">
        <v>0</v>
      </c>
      <c r="M5477" s="28">
        <v>99.95</v>
      </c>
      <c r="N5477" s="24">
        <v>42786</v>
      </c>
    </row>
    <row r="5478" spans="1:14" hidden="1" x14ac:dyDescent="0.25">
      <c r="A5478" s="17" t="s">
        <v>25944</v>
      </c>
      <c r="B5478" s="34">
        <v>33012989</v>
      </c>
      <c r="C5478" s="20" t="s">
        <v>19946</v>
      </c>
      <c r="D5478" s="20"/>
      <c r="E5478" s="17" t="s">
        <v>6505</v>
      </c>
      <c r="F5478" s="21" t="s">
        <v>3752</v>
      </c>
      <c r="G5478" s="21" t="s">
        <v>17</v>
      </c>
      <c r="H5478" s="21" t="s">
        <v>18</v>
      </c>
      <c r="I5478" s="20" t="s">
        <v>6506</v>
      </c>
      <c r="J5478" s="20" t="s">
        <v>25945</v>
      </c>
      <c r="K5478" s="24">
        <v>44348</v>
      </c>
      <c r="L5478" s="19">
        <v>0</v>
      </c>
      <c r="M5478" s="28">
        <v>99.95</v>
      </c>
      <c r="N5478" s="24">
        <v>42786</v>
      </c>
    </row>
    <row r="5479" spans="1:14" hidden="1" x14ac:dyDescent="0.25">
      <c r="A5479" s="17" t="s">
        <v>25950</v>
      </c>
      <c r="B5479" s="34">
        <v>33012992</v>
      </c>
      <c r="C5479" s="20" t="s">
        <v>19949</v>
      </c>
      <c r="D5479" s="20"/>
      <c r="E5479" s="17" t="s">
        <v>6511</v>
      </c>
      <c r="F5479" s="21" t="s">
        <v>3752</v>
      </c>
      <c r="G5479" s="21" t="s">
        <v>17</v>
      </c>
      <c r="H5479" s="21" t="s">
        <v>18</v>
      </c>
      <c r="I5479" s="20" t="s">
        <v>6512</v>
      </c>
      <c r="J5479" s="20" t="s">
        <v>25951</v>
      </c>
      <c r="K5479" s="24">
        <v>44348</v>
      </c>
      <c r="L5479" s="19">
        <v>0</v>
      </c>
      <c r="M5479" s="28">
        <v>99.95</v>
      </c>
      <c r="N5479" s="24">
        <v>42786</v>
      </c>
    </row>
    <row r="5480" spans="1:14" hidden="1" x14ac:dyDescent="0.25">
      <c r="A5480" s="17" t="s">
        <v>25940</v>
      </c>
      <c r="B5480" s="34">
        <v>33012993</v>
      </c>
      <c r="C5480" s="20" t="s">
        <v>19944</v>
      </c>
      <c r="D5480" s="20"/>
      <c r="E5480" s="17" t="s">
        <v>6501</v>
      </c>
      <c r="F5480" s="21" t="s">
        <v>3752</v>
      </c>
      <c r="G5480" s="21" t="s">
        <v>17</v>
      </c>
      <c r="H5480" s="21" t="s">
        <v>18</v>
      </c>
      <c r="I5480" s="20" t="s">
        <v>6502</v>
      </c>
      <c r="J5480" s="20" t="s">
        <v>25941</v>
      </c>
      <c r="K5480" s="24">
        <v>44348</v>
      </c>
      <c r="L5480" s="19">
        <v>0</v>
      </c>
      <c r="M5480" s="28">
        <v>99.95</v>
      </c>
      <c r="N5480" s="24">
        <v>42786</v>
      </c>
    </row>
    <row r="5481" spans="1:14" hidden="1" x14ac:dyDescent="0.25">
      <c r="A5481" s="17" t="s">
        <v>29584</v>
      </c>
      <c r="B5481" s="34">
        <v>28203953</v>
      </c>
      <c r="C5481" s="20"/>
      <c r="D5481" s="20"/>
      <c r="E5481" s="17" t="s">
        <v>8235</v>
      </c>
      <c r="F5481" s="21" t="s">
        <v>41</v>
      </c>
      <c r="G5481" s="21" t="s">
        <v>17</v>
      </c>
      <c r="H5481" s="21" t="s">
        <v>18</v>
      </c>
      <c r="I5481" s="20" t="s">
        <v>8236</v>
      </c>
      <c r="J5481" s="20" t="s">
        <v>29585</v>
      </c>
      <c r="K5481" s="24">
        <v>44136</v>
      </c>
      <c r="L5481" s="19">
        <v>0</v>
      </c>
      <c r="M5481" s="28">
        <v>269.95</v>
      </c>
      <c r="N5481" s="24">
        <v>42786</v>
      </c>
    </row>
    <row r="5482" spans="1:14" hidden="1" x14ac:dyDescent="0.25">
      <c r="A5482" s="17" t="s">
        <v>29612</v>
      </c>
      <c r="B5482" s="34">
        <v>28203946</v>
      </c>
      <c r="C5482" s="20"/>
      <c r="D5482" s="20"/>
      <c r="E5482" s="17" t="s">
        <v>8137</v>
      </c>
      <c r="F5482" s="21" t="s">
        <v>41</v>
      </c>
      <c r="G5482" s="21" t="s">
        <v>17</v>
      </c>
      <c r="H5482" s="21" t="s">
        <v>18</v>
      </c>
      <c r="I5482" s="20" t="s">
        <v>8138</v>
      </c>
      <c r="J5482" s="20" t="s">
        <v>29613</v>
      </c>
      <c r="K5482" s="24">
        <v>44136</v>
      </c>
      <c r="L5482" s="19">
        <v>0</v>
      </c>
      <c r="M5482" s="28">
        <v>269.95</v>
      </c>
      <c r="N5482" s="24">
        <v>42786</v>
      </c>
    </row>
    <row r="5483" spans="1:14" hidden="1" x14ac:dyDescent="0.25">
      <c r="A5483" s="17" t="s">
        <v>30071</v>
      </c>
      <c r="B5483" s="34">
        <v>28550392</v>
      </c>
      <c r="C5483" s="20"/>
      <c r="D5483" s="20"/>
      <c r="E5483" s="17" t="s">
        <v>11381</v>
      </c>
      <c r="F5483" s="21" t="s">
        <v>41</v>
      </c>
      <c r="G5483" s="21" t="s">
        <v>17</v>
      </c>
      <c r="H5483" s="21" t="s">
        <v>18</v>
      </c>
      <c r="I5483" s="20" t="s">
        <v>11382</v>
      </c>
      <c r="J5483" s="20" t="s">
        <v>30072</v>
      </c>
      <c r="K5483" s="24">
        <v>44136</v>
      </c>
      <c r="L5483" s="19">
        <v>0</v>
      </c>
      <c r="M5483" s="28">
        <v>229.95</v>
      </c>
      <c r="N5483" s="24">
        <v>42786</v>
      </c>
    </row>
    <row r="5484" spans="1:14" hidden="1" x14ac:dyDescent="0.25">
      <c r="A5484" s="17" t="s">
        <v>30085</v>
      </c>
      <c r="B5484" s="34">
        <v>28550399</v>
      </c>
      <c r="C5484" s="20"/>
      <c r="D5484" s="20"/>
      <c r="E5484" s="17" t="s">
        <v>11465</v>
      </c>
      <c r="F5484" s="21" t="s">
        <v>41</v>
      </c>
      <c r="G5484" s="21" t="s">
        <v>17</v>
      </c>
      <c r="H5484" s="21" t="s">
        <v>18</v>
      </c>
      <c r="I5484" s="20" t="s">
        <v>11466</v>
      </c>
      <c r="J5484" s="20" t="s">
        <v>30086</v>
      </c>
      <c r="K5484" s="24">
        <v>44136</v>
      </c>
      <c r="L5484" s="19">
        <v>0</v>
      </c>
      <c r="M5484" s="28">
        <v>229.95</v>
      </c>
      <c r="N5484" s="24">
        <v>42786</v>
      </c>
    </row>
    <row r="5485" spans="1:14" hidden="1" x14ac:dyDescent="0.25">
      <c r="A5485" s="17" t="s">
        <v>29570</v>
      </c>
      <c r="B5485" s="34">
        <v>28203939</v>
      </c>
      <c r="C5485" s="20"/>
      <c r="D5485" s="20"/>
      <c r="E5485" s="17" t="s">
        <v>8151</v>
      </c>
      <c r="F5485" s="21" t="s">
        <v>41</v>
      </c>
      <c r="G5485" s="21" t="s">
        <v>17</v>
      </c>
      <c r="H5485" s="21" t="s">
        <v>18</v>
      </c>
      <c r="I5485" s="20" t="s">
        <v>8152</v>
      </c>
      <c r="J5485" s="20" t="s">
        <v>29571</v>
      </c>
      <c r="K5485" s="24">
        <v>44136</v>
      </c>
      <c r="L5485" s="19">
        <v>0</v>
      </c>
      <c r="M5485" s="28">
        <v>269.95</v>
      </c>
      <c r="N5485" s="24">
        <v>42786</v>
      </c>
    </row>
    <row r="5486" spans="1:14" hidden="1" x14ac:dyDescent="0.25">
      <c r="A5486" s="17" t="s">
        <v>29602</v>
      </c>
      <c r="B5486" s="34">
        <v>28203930</v>
      </c>
      <c r="C5486" s="20"/>
      <c r="D5486" s="20"/>
      <c r="E5486" s="17" t="s">
        <v>8253</v>
      </c>
      <c r="F5486" s="21" t="s">
        <v>41</v>
      </c>
      <c r="G5486" s="21" t="s">
        <v>17</v>
      </c>
      <c r="H5486" s="21" t="s">
        <v>18</v>
      </c>
      <c r="I5486" s="20" t="s">
        <v>8254</v>
      </c>
      <c r="J5486" s="20" t="s">
        <v>29603</v>
      </c>
      <c r="K5486" s="24">
        <v>44136</v>
      </c>
      <c r="L5486" s="19">
        <v>0</v>
      </c>
      <c r="M5486" s="28">
        <v>269.95</v>
      </c>
      <c r="N5486" s="24">
        <v>42786</v>
      </c>
    </row>
    <row r="5487" spans="1:14" hidden="1" x14ac:dyDescent="0.25">
      <c r="A5487" s="17" t="s">
        <v>30089</v>
      </c>
      <c r="B5487" s="34">
        <v>28550397</v>
      </c>
      <c r="C5487" s="20"/>
      <c r="D5487" s="20"/>
      <c r="E5487" s="17" t="s">
        <v>11469</v>
      </c>
      <c r="F5487" s="21" t="s">
        <v>41</v>
      </c>
      <c r="G5487" s="21" t="s">
        <v>17</v>
      </c>
      <c r="H5487" s="21" t="s">
        <v>18</v>
      </c>
      <c r="I5487" s="20" t="s">
        <v>11470</v>
      </c>
      <c r="J5487" s="20" t="s">
        <v>30090</v>
      </c>
      <c r="K5487" s="24">
        <v>44136</v>
      </c>
      <c r="L5487" s="19">
        <v>0</v>
      </c>
      <c r="M5487" s="28">
        <v>229.95</v>
      </c>
      <c r="N5487" s="24">
        <v>42786</v>
      </c>
    </row>
    <row r="5488" spans="1:14" hidden="1" x14ac:dyDescent="0.25">
      <c r="A5488" s="17" t="s">
        <v>30087</v>
      </c>
      <c r="B5488" s="34">
        <v>28550398</v>
      </c>
      <c r="C5488" s="20"/>
      <c r="D5488" s="20"/>
      <c r="E5488" s="17" t="s">
        <v>11467</v>
      </c>
      <c r="F5488" s="21" t="s">
        <v>41</v>
      </c>
      <c r="G5488" s="21" t="s">
        <v>17</v>
      </c>
      <c r="H5488" s="21" t="s">
        <v>18</v>
      </c>
      <c r="I5488" s="20" t="s">
        <v>11468</v>
      </c>
      <c r="J5488" s="20" t="s">
        <v>30088</v>
      </c>
      <c r="K5488" s="24">
        <v>44136</v>
      </c>
      <c r="L5488" s="19">
        <v>0</v>
      </c>
      <c r="M5488" s="28">
        <v>229.95</v>
      </c>
      <c r="N5488" s="24">
        <v>42786</v>
      </c>
    </row>
    <row r="5489" spans="1:14" hidden="1" x14ac:dyDescent="0.25">
      <c r="A5489" s="17" t="s">
        <v>30073</v>
      </c>
      <c r="B5489" s="34">
        <v>28550391</v>
      </c>
      <c r="C5489" s="20"/>
      <c r="D5489" s="20"/>
      <c r="E5489" s="17" t="s">
        <v>11383</v>
      </c>
      <c r="F5489" s="21" t="s">
        <v>41</v>
      </c>
      <c r="G5489" s="21" t="s">
        <v>17</v>
      </c>
      <c r="H5489" s="21" t="s">
        <v>18</v>
      </c>
      <c r="I5489" s="20" t="s">
        <v>11384</v>
      </c>
      <c r="J5489" s="20" t="s">
        <v>30074</v>
      </c>
      <c r="K5489" s="24">
        <v>44136</v>
      </c>
      <c r="L5489" s="19">
        <v>0</v>
      </c>
      <c r="M5489" s="28">
        <v>229.95</v>
      </c>
      <c r="N5489" s="24">
        <v>42786</v>
      </c>
    </row>
    <row r="5490" spans="1:14" hidden="1" x14ac:dyDescent="0.25">
      <c r="A5490" s="17" t="s">
        <v>30077</v>
      </c>
      <c r="B5490" s="34">
        <v>28550393</v>
      </c>
      <c r="C5490" s="20"/>
      <c r="D5490" s="20"/>
      <c r="E5490" s="17" t="s">
        <v>11387</v>
      </c>
      <c r="F5490" s="21" t="s">
        <v>41</v>
      </c>
      <c r="G5490" s="21" t="s">
        <v>17</v>
      </c>
      <c r="H5490" s="21" t="s">
        <v>18</v>
      </c>
      <c r="I5490" s="20" t="s">
        <v>11388</v>
      </c>
      <c r="J5490" s="20" t="s">
        <v>30078</v>
      </c>
      <c r="K5490" s="24">
        <v>44136</v>
      </c>
      <c r="L5490" s="19">
        <v>0</v>
      </c>
      <c r="M5490" s="28">
        <v>229.95</v>
      </c>
      <c r="N5490" s="24">
        <v>42786</v>
      </c>
    </row>
    <row r="5491" spans="1:14" hidden="1" x14ac:dyDescent="0.25">
      <c r="A5491" s="17" t="s">
        <v>30236</v>
      </c>
      <c r="B5491" s="34">
        <v>28203974</v>
      </c>
      <c r="C5491" s="20"/>
      <c r="D5491" s="20"/>
      <c r="E5491" s="17" t="s">
        <v>10190</v>
      </c>
      <c r="F5491" s="21" t="s">
        <v>41</v>
      </c>
      <c r="G5491" s="21" t="s">
        <v>17</v>
      </c>
      <c r="H5491" s="21" t="s">
        <v>18</v>
      </c>
      <c r="I5491" s="20" t="s">
        <v>10191</v>
      </c>
      <c r="J5491" s="20" t="s">
        <v>30237</v>
      </c>
      <c r="K5491" s="24">
        <v>44089</v>
      </c>
      <c r="L5491" s="19">
        <v>0</v>
      </c>
      <c r="M5491" s="19">
        <v>219.95</v>
      </c>
      <c r="N5491" s="24">
        <v>42786</v>
      </c>
    </row>
    <row r="5492" spans="1:14" hidden="1" x14ac:dyDescent="0.25">
      <c r="A5492" s="17" t="s">
        <v>30798</v>
      </c>
      <c r="B5492" s="34">
        <v>28220906</v>
      </c>
      <c r="C5492" s="20"/>
      <c r="D5492" s="20"/>
      <c r="E5492" s="17" t="s">
        <v>7957</v>
      </c>
      <c r="F5492" s="21" t="s">
        <v>41</v>
      </c>
      <c r="G5492" s="21" t="s">
        <v>17</v>
      </c>
      <c r="H5492" s="21" t="s">
        <v>18</v>
      </c>
      <c r="I5492" s="20" t="s">
        <v>7958</v>
      </c>
      <c r="J5492" s="20" t="s">
        <v>30799</v>
      </c>
      <c r="K5492" s="24">
        <v>44089</v>
      </c>
      <c r="L5492" s="19">
        <v>0</v>
      </c>
      <c r="M5492" s="19">
        <v>219.95</v>
      </c>
      <c r="N5492" s="24">
        <v>42786</v>
      </c>
    </row>
    <row r="5493" spans="1:14" hidden="1" x14ac:dyDescent="0.25">
      <c r="A5493" s="17" t="s">
        <v>28594</v>
      </c>
      <c r="B5493" s="34">
        <v>28103131</v>
      </c>
      <c r="C5493" s="20"/>
      <c r="D5493" s="20"/>
      <c r="E5493" s="17" t="s">
        <v>8807</v>
      </c>
      <c r="F5493" s="21" t="s">
        <v>41</v>
      </c>
      <c r="G5493" s="21" t="s">
        <v>36278</v>
      </c>
      <c r="H5493" s="21" t="s">
        <v>18</v>
      </c>
      <c r="I5493" s="20" t="s">
        <v>8808</v>
      </c>
      <c r="J5493" s="20" t="s">
        <v>28595</v>
      </c>
      <c r="K5493" s="24">
        <v>44089</v>
      </c>
      <c r="L5493" s="19">
        <v>0</v>
      </c>
      <c r="M5493" s="28">
        <v>459.95</v>
      </c>
      <c r="N5493" s="24">
        <v>42786</v>
      </c>
    </row>
    <row r="5494" spans="1:14" hidden="1" x14ac:dyDescent="0.25">
      <c r="A5494" s="17" t="s">
        <v>28596</v>
      </c>
      <c r="B5494" s="34">
        <v>28103132</v>
      </c>
      <c r="C5494" s="20"/>
      <c r="D5494" s="20"/>
      <c r="E5494" s="17" t="s">
        <v>8809</v>
      </c>
      <c r="F5494" s="21" t="s">
        <v>41</v>
      </c>
      <c r="G5494" s="21" t="s">
        <v>36278</v>
      </c>
      <c r="H5494" s="21" t="s">
        <v>18</v>
      </c>
      <c r="I5494" s="20" t="s">
        <v>8810</v>
      </c>
      <c r="J5494" s="20" t="s">
        <v>28597</v>
      </c>
      <c r="K5494" s="24">
        <v>44089</v>
      </c>
      <c r="L5494" s="19">
        <v>0</v>
      </c>
      <c r="M5494" s="28">
        <v>459.95</v>
      </c>
      <c r="N5494" s="24">
        <v>42786</v>
      </c>
    </row>
    <row r="5495" spans="1:14" hidden="1" x14ac:dyDescent="0.25">
      <c r="A5495" s="17" t="s">
        <v>28598</v>
      </c>
      <c r="B5495" s="34">
        <v>28103133</v>
      </c>
      <c r="C5495" s="20"/>
      <c r="D5495" s="20"/>
      <c r="E5495" s="17" t="s">
        <v>8811</v>
      </c>
      <c r="F5495" s="21" t="s">
        <v>41</v>
      </c>
      <c r="G5495" s="21" t="s">
        <v>36278</v>
      </c>
      <c r="H5495" s="21" t="s">
        <v>18</v>
      </c>
      <c r="I5495" s="20" t="s">
        <v>8812</v>
      </c>
      <c r="J5495" s="20" t="s">
        <v>28599</v>
      </c>
      <c r="K5495" s="24">
        <v>44089</v>
      </c>
      <c r="L5495" s="19">
        <v>0</v>
      </c>
      <c r="M5495" s="28">
        <v>459.95</v>
      </c>
      <c r="N5495" s="24">
        <v>42786</v>
      </c>
    </row>
    <row r="5496" spans="1:14" hidden="1" x14ac:dyDescent="0.25">
      <c r="A5496" s="17" t="s">
        <v>28600</v>
      </c>
      <c r="B5496" s="34">
        <v>28103134</v>
      </c>
      <c r="C5496" s="20"/>
      <c r="D5496" s="20"/>
      <c r="E5496" s="17" t="s">
        <v>8813</v>
      </c>
      <c r="F5496" s="21" t="s">
        <v>41</v>
      </c>
      <c r="G5496" s="21" t="s">
        <v>36278</v>
      </c>
      <c r="H5496" s="21" t="s">
        <v>18</v>
      </c>
      <c r="I5496" s="20" t="s">
        <v>8814</v>
      </c>
      <c r="J5496" s="20" t="s">
        <v>28601</v>
      </c>
      <c r="K5496" s="24">
        <v>44089</v>
      </c>
      <c r="L5496" s="19">
        <v>0</v>
      </c>
      <c r="M5496" s="28">
        <v>459.95</v>
      </c>
      <c r="N5496" s="24">
        <v>42786</v>
      </c>
    </row>
    <row r="5497" spans="1:14" hidden="1" x14ac:dyDescent="0.25">
      <c r="A5497" s="17" t="s">
        <v>28602</v>
      </c>
      <c r="B5497" s="34">
        <v>28103135</v>
      </c>
      <c r="C5497" s="20"/>
      <c r="D5497" s="20"/>
      <c r="E5497" s="17" t="s">
        <v>8815</v>
      </c>
      <c r="F5497" s="21" t="s">
        <v>41</v>
      </c>
      <c r="G5497" s="21" t="s">
        <v>36278</v>
      </c>
      <c r="H5497" s="21" t="s">
        <v>18</v>
      </c>
      <c r="I5497" s="20" t="s">
        <v>8816</v>
      </c>
      <c r="J5497" s="20" t="s">
        <v>28603</v>
      </c>
      <c r="K5497" s="24">
        <v>44089</v>
      </c>
      <c r="L5497" s="19">
        <v>0</v>
      </c>
      <c r="M5497" s="28">
        <v>459.95</v>
      </c>
      <c r="N5497" s="24">
        <v>42786</v>
      </c>
    </row>
    <row r="5498" spans="1:14" hidden="1" x14ac:dyDescent="0.25">
      <c r="A5498" s="17" t="s">
        <v>28604</v>
      </c>
      <c r="B5498" s="34">
        <v>28103136</v>
      </c>
      <c r="C5498" s="20"/>
      <c r="D5498" s="20"/>
      <c r="E5498" s="17" t="s">
        <v>8817</v>
      </c>
      <c r="F5498" s="21" t="s">
        <v>41</v>
      </c>
      <c r="G5498" s="21" t="s">
        <v>36278</v>
      </c>
      <c r="H5498" s="21" t="s">
        <v>18</v>
      </c>
      <c r="I5498" s="20" t="s">
        <v>8818</v>
      </c>
      <c r="J5498" s="20" t="s">
        <v>28605</v>
      </c>
      <c r="K5498" s="24">
        <v>44089</v>
      </c>
      <c r="L5498" s="19">
        <v>0</v>
      </c>
      <c r="M5498" s="28">
        <v>459.95</v>
      </c>
      <c r="N5498" s="24">
        <v>42786</v>
      </c>
    </row>
    <row r="5499" spans="1:14" hidden="1" x14ac:dyDescent="0.25">
      <c r="A5499" s="17" t="s">
        <v>28606</v>
      </c>
      <c r="B5499" s="34">
        <v>28103137</v>
      </c>
      <c r="C5499" s="20"/>
      <c r="D5499" s="20"/>
      <c r="E5499" s="17" t="s">
        <v>8819</v>
      </c>
      <c r="F5499" s="21" t="s">
        <v>41</v>
      </c>
      <c r="G5499" s="21" t="s">
        <v>36278</v>
      </c>
      <c r="H5499" s="21" t="s">
        <v>18</v>
      </c>
      <c r="I5499" s="20" t="s">
        <v>8820</v>
      </c>
      <c r="J5499" s="20" t="s">
        <v>28607</v>
      </c>
      <c r="K5499" s="24">
        <v>44089</v>
      </c>
      <c r="L5499" s="19">
        <v>0</v>
      </c>
      <c r="M5499" s="28">
        <v>459.95</v>
      </c>
      <c r="N5499" s="24">
        <v>42786</v>
      </c>
    </row>
    <row r="5500" spans="1:14" hidden="1" x14ac:dyDescent="0.25">
      <c r="A5500" s="17" t="s">
        <v>28608</v>
      </c>
      <c r="B5500" s="34">
        <v>28103124</v>
      </c>
      <c r="C5500" s="20"/>
      <c r="D5500" s="20"/>
      <c r="E5500" s="17" t="s">
        <v>8821</v>
      </c>
      <c r="F5500" s="21" t="s">
        <v>41</v>
      </c>
      <c r="G5500" s="21" t="s">
        <v>36278</v>
      </c>
      <c r="H5500" s="21" t="s">
        <v>18</v>
      </c>
      <c r="I5500" s="20" t="s">
        <v>8822</v>
      </c>
      <c r="J5500" s="20" t="s">
        <v>28609</v>
      </c>
      <c r="K5500" s="24">
        <v>44089</v>
      </c>
      <c r="L5500" s="19">
        <v>0</v>
      </c>
      <c r="M5500" s="28">
        <v>459.95</v>
      </c>
      <c r="N5500" s="24">
        <v>42786</v>
      </c>
    </row>
    <row r="5501" spans="1:14" hidden="1" x14ac:dyDescent="0.25">
      <c r="A5501" s="17" t="s">
        <v>28610</v>
      </c>
      <c r="B5501" s="34">
        <v>28103125</v>
      </c>
      <c r="C5501" s="20"/>
      <c r="D5501" s="20"/>
      <c r="E5501" s="17" t="s">
        <v>8823</v>
      </c>
      <c r="F5501" s="21" t="s">
        <v>41</v>
      </c>
      <c r="G5501" s="21" t="s">
        <v>36278</v>
      </c>
      <c r="H5501" s="21" t="s">
        <v>18</v>
      </c>
      <c r="I5501" s="20" t="s">
        <v>8824</v>
      </c>
      <c r="J5501" s="20" t="s">
        <v>28611</v>
      </c>
      <c r="K5501" s="24">
        <v>44089</v>
      </c>
      <c r="L5501" s="19">
        <v>0</v>
      </c>
      <c r="M5501" s="28">
        <v>459.95</v>
      </c>
      <c r="N5501" s="24">
        <v>42786</v>
      </c>
    </row>
    <row r="5502" spans="1:14" hidden="1" x14ac:dyDescent="0.25">
      <c r="A5502" s="17" t="s">
        <v>28612</v>
      </c>
      <c r="B5502" s="34">
        <v>28103126</v>
      </c>
      <c r="C5502" s="20"/>
      <c r="D5502" s="20"/>
      <c r="E5502" s="17" t="s">
        <v>8825</v>
      </c>
      <c r="F5502" s="21" t="s">
        <v>41</v>
      </c>
      <c r="G5502" s="21" t="s">
        <v>36278</v>
      </c>
      <c r="H5502" s="21" t="s">
        <v>18</v>
      </c>
      <c r="I5502" s="20" t="s">
        <v>8826</v>
      </c>
      <c r="J5502" s="20" t="s">
        <v>28613</v>
      </c>
      <c r="K5502" s="24">
        <v>44089</v>
      </c>
      <c r="L5502" s="19">
        <v>0</v>
      </c>
      <c r="M5502" s="28">
        <v>459.95</v>
      </c>
      <c r="N5502" s="24">
        <v>42786</v>
      </c>
    </row>
    <row r="5503" spans="1:14" hidden="1" x14ac:dyDescent="0.25">
      <c r="A5503" s="17" t="s">
        <v>28614</v>
      </c>
      <c r="B5503" s="34">
        <v>28103127</v>
      </c>
      <c r="C5503" s="20"/>
      <c r="D5503" s="20"/>
      <c r="E5503" s="17" t="s">
        <v>8827</v>
      </c>
      <c r="F5503" s="21" t="s">
        <v>41</v>
      </c>
      <c r="G5503" s="21" t="s">
        <v>36278</v>
      </c>
      <c r="H5503" s="21" t="s">
        <v>18</v>
      </c>
      <c r="I5503" s="20" t="s">
        <v>8828</v>
      </c>
      <c r="J5503" s="20" t="s">
        <v>28615</v>
      </c>
      <c r="K5503" s="24">
        <v>44089</v>
      </c>
      <c r="L5503" s="19">
        <v>0</v>
      </c>
      <c r="M5503" s="28">
        <v>459.95</v>
      </c>
      <c r="N5503" s="24">
        <v>42786</v>
      </c>
    </row>
    <row r="5504" spans="1:14" hidden="1" x14ac:dyDescent="0.25">
      <c r="A5504" s="17" t="s">
        <v>28616</v>
      </c>
      <c r="B5504" s="34">
        <v>28103128</v>
      </c>
      <c r="C5504" s="20"/>
      <c r="D5504" s="20"/>
      <c r="E5504" s="17" t="s">
        <v>8829</v>
      </c>
      <c r="F5504" s="21" t="s">
        <v>41</v>
      </c>
      <c r="G5504" s="21" t="s">
        <v>36278</v>
      </c>
      <c r="H5504" s="21" t="s">
        <v>18</v>
      </c>
      <c r="I5504" s="20" t="s">
        <v>8830</v>
      </c>
      <c r="J5504" s="20" t="s">
        <v>28617</v>
      </c>
      <c r="K5504" s="24">
        <v>44089</v>
      </c>
      <c r="L5504" s="19">
        <v>0</v>
      </c>
      <c r="M5504" s="28">
        <v>459.95</v>
      </c>
      <c r="N5504" s="24">
        <v>42786</v>
      </c>
    </row>
    <row r="5505" spans="1:14" hidden="1" x14ac:dyDescent="0.25">
      <c r="A5505" s="17" t="s">
        <v>28618</v>
      </c>
      <c r="B5505" s="34">
        <v>28103129</v>
      </c>
      <c r="C5505" s="20"/>
      <c r="D5505" s="20"/>
      <c r="E5505" s="17" t="s">
        <v>8831</v>
      </c>
      <c r="F5505" s="21" t="s">
        <v>41</v>
      </c>
      <c r="G5505" s="21" t="s">
        <v>36278</v>
      </c>
      <c r="H5505" s="21" t="s">
        <v>18</v>
      </c>
      <c r="I5505" s="20" t="s">
        <v>8832</v>
      </c>
      <c r="J5505" s="20" t="s">
        <v>28619</v>
      </c>
      <c r="K5505" s="24">
        <v>44089</v>
      </c>
      <c r="L5505" s="19">
        <v>0</v>
      </c>
      <c r="M5505" s="28">
        <v>459.95</v>
      </c>
      <c r="N5505" s="24">
        <v>42786</v>
      </c>
    </row>
    <row r="5506" spans="1:14" hidden="1" x14ac:dyDescent="0.25">
      <c r="A5506" s="17" t="s">
        <v>28620</v>
      </c>
      <c r="B5506" s="34">
        <v>28103130</v>
      </c>
      <c r="C5506" s="20"/>
      <c r="D5506" s="20"/>
      <c r="E5506" s="17" t="s">
        <v>8833</v>
      </c>
      <c r="F5506" s="21" t="s">
        <v>41</v>
      </c>
      <c r="G5506" s="21" t="s">
        <v>36278</v>
      </c>
      <c r="H5506" s="21" t="s">
        <v>18</v>
      </c>
      <c r="I5506" s="20" t="s">
        <v>8834</v>
      </c>
      <c r="J5506" s="20" t="s">
        <v>28621</v>
      </c>
      <c r="K5506" s="24">
        <v>44089</v>
      </c>
      <c r="L5506" s="19">
        <v>0</v>
      </c>
      <c r="M5506" s="28">
        <v>459.95</v>
      </c>
      <c r="N5506" s="24">
        <v>42786</v>
      </c>
    </row>
    <row r="5507" spans="1:14" hidden="1" x14ac:dyDescent="0.25">
      <c r="A5507" s="17" t="s">
        <v>28622</v>
      </c>
      <c r="B5507" s="34">
        <v>28103138</v>
      </c>
      <c r="C5507" s="20"/>
      <c r="D5507" s="20"/>
      <c r="E5507" s="17" t="s">
        <v>8835</v>
      </c>
      <c r="F5507" s="21" t="s">
        <v>41</v>
      </c>
      <c r="G5507" s="21" t="s">
        <v>36278</v>
      </c>
      <c r="H5507" s="21" t="s">
        <v>18</v>
      </c>
      <c r="I5507" s="20" t="s">
        <v>8836</v>
      </c>
      <c r="J5507" s="20" t="s">
        <v>28623</v>
      </c>
      <c r="K5507" s="24">
        <v>44089</v>
      </c>
      <c r="L5507" s="19">
        <v>0</v>
      </c>
      <c r="M5507" s="28">
        <v>459.95</v>
      </c>
      <c r="N5507" s="24">
        <v>42786</v>
      </c>
    </row>
    <row r="5508" spans="1:14" hidden="1" x14ac:dyDescent="0.25">
      <c r="A5508" s="17" t="s">
        <v>28624</v>
      </c>
      <c r="B5508" s="34">
        <v>28103139</v>
      </c>
      <c r="C5508" s="20"/>
      <c r="D5508" s="20"/>
      <c r="E5508" s="17" t="s">
        <v>8837</v>
      </c>
      <c r="F5508" s="21" t="s">
        <v>41</v>
      </c>
      <c r="G5508" s="21" t="s">
        <v>36278</v>
      </c>
      <c r="H5508" s="21" t="s">
        <v>18</v>
      </c>
      <c r="I5508" s="20" t="s">
        <v>8838</v>
      </c>
      <c r="J5508" s="20" t="s">
        <v>28625</v>
      </c>
      <c r="K5508" s="24">
        <v>44089</v>
      </c>
      <c r="L5508" s="19">
        <v>0</v>
      </c>
      <c r="M5508" s="28">
        <v>459.95</v>
      </c>
      <c r="N5508" s="24">
        <v>42786</v>
      </c>
    </row>
    <row r="5509" spans="1:14" hidden="1" x14ac:dyDescent="0.25">
      <c r="A5509" s="17" t="s">
        <v>28626</v>
      </c>
      <c r="B5509" s="34">
        <v>28103140</v>
      </c>
      <c r="C5509" s="20"/>
      <c r="D5509" s="20"/>
      <c r="E5509" s="17" t="s">
        <v>8839</v>
      </c>
      <c r="F5509" s="21" t="s">
        <v>41</v>
      </c>
      <c r="G5509" s="21" t="s">
        <v>36278</v>
      </c>
      <c r="H5509" s="21" t="s">
        <v>18</v>
      </c>
      <c r="I5509" s="20" t="s">
        <v>8840</v>
      </c>
      <c r="J5509" s="20" t="s">
        <v>28627</v>
      </c>
      <c r="K5509" s="24">
        <v>44089</v>
      </c>
      <c r="L5509" s="19">
        <v>0</v>
      </c>
      <c r="M5509" s="28">
        <v>459.95</v>
      </c>
      <c r="N5509" s="24">
        <v>42786</v>
      </c>
    </row>
    <row r="5510" spans="1:14" hidden="1" x14ac:dyDescent="0.25">
      <c r="A5510" s="17" t="s">
        <v>28628</v>
      </c>
      <c r="B5510" s="34">
        <v>28103141</v>
      </c>
      <c r="C5510" s="20"/>
      <c r="D5510" s="20"/>
      <c r="E5510" s="17" t="s">
        <v>8841</v>
      </c>
      <c r="F5510" s="21" t="s">
        <v>41</v>
      </c>
      <c r="G5510" s="21" t="s">
        <v>36278</v>
      </c>
      <c r="H5510" s="21" t="s">
        <v>18</v>
      </c>
      <c r="I5510" s="20" t="s">
        <v>8842</v>
      </c>
      <c r="J5510" s="20" t="s">
        <v>28629</v>
      </c>
      <c r="K5510" s="24">
        <v>44089</v>
      </c>
      <c r="L5510" s="19">
        <v>0</v>
      </c>
      <c r="M5510" s="28">
        <v>459.95</v>
      </c>
      <c r="N5510" s="24">
        <v>42786</v>
      </c>
    </row>
    <row r="5511" spans="1:14" hidden="1" x14ac:dyDescent="0.25">
      <c r="A5511" s="17" t="s">
        <v>28630</v>
      </c>
      <c r="B5511" s="34">
        <v>28103142</v>
      </c>
      <c r="C5511" s="20"/>
      <c r="D5511" s="20"/>
      <c r="E5511" s="17" t="s">
        <v>8843</v>
      </c>
      <c r="F5511" s="21" t="s">
        <v>41</v>
      </c>
      <c r="G5511" s="21" t="s">
        <v>36278</v>
      </c>
      <c r="H5511" s="21" t="s">
        <v>18</v>
      </c>
      <c r="I5511" s="20" t="s">
        <v>8844</v>
      </c>
      <c r="J5511" s="20" t="s">
        <v>28631</v>
      </c>
      <c r="K5511" s="24">
        <v>44089</v>
      </c>
      <c r="L5511" s="19">
        <v>0</v>
      </c>
      <c r="M5511" s="28">
        <v>459.95</v>
      </c>
      <c r="N5511" s="24">
        <v>42786</v>
      </c>
    </row>
    <row r="5512" spans="1:14" hidden="1" x14ac:dyDescent="0.25">
      <c r="A5512" s="17" t="s">
        <v>28632</v>
      </c>
      <c r="B5512" s="34">
        <v>28103143</v>
      </c>
      <c r="C5512" s="20"/>
      <c r="D5512" s="20"/>
      <c r="E5512" s="17" t="s">
        <v>8845</v>
      </c>
      <c r="F5512" s="21" t="s">
        <v>41</v>
      </c>
      <c r="G5512" s="21" t="s">
        <v>36278</v>
      </c>
      <c r="H5512" s="21" t="s">
        <v>18</v>
      </c>
      <c r="I5512" s="20" t="s">
        <v>8846</v>
      </c>
      <c r="J5512" s="20" t="s">
        <v>28633</v>
      </c>
      <c r="K5512" s="24">
        <v>44089</v>
      </c>
      <c r="L5512" s="19">
        <v>0</v>
      </c>
      <c r="M5512" s="28">
        <v>459.95</v>
      </c>
      <c r="N5512" s="24">
        <v>42786</v>
      </c>
    </row>
    <row r="5513" spans="1:14" hidden="1" x14ac:dyDescent="0.25">
      <c r="A5513" s="17" t="s">
        <v>28634</v>
      </c>
      <c r="B5513" s="34">
        <v>28103144</v>
      </c>
      <c r="C5513" s="20"/>
      <c r="D5513" s="20"/>
      <c r="E5513" s="17" t="s">
        <v>8847</v>
      </c>
      <c r="F5513" s="21" t="s">
        <v>41</v>
      </c>
      <c r="G5513" s="21" t="s">
        <v>36278</v>
      </c>
      <c r="H5513" s="21" t="s">
        <v>18</v>
      </c>
      <c r="I5513" s="20" t="s">
        <v>8848</v>
      </c>
      <c r="J5513" s="20" t="s">
        <v>28635</v>
      </c>
      <c r="K5513" s="24">
        <v>44089</v>
      </c>
      <c r="L5513" s="19">
        <v>0</v>
      </c>
      <c r="M5513" s="28">
        <v>459.95</v>
      </c>
      <c r="N5513" s="24">
        <v>42786</v>
      </c>
    </row>
    <row r="5514" spans="1:14" hidden="1" x14ac:dyDescent="0.25">
      <c r="A5514" s="17" t="s">
        <v>28705</v>
      </c>
      <c r="B5514" s="34">
        <v>28103101</v>
      </c>
      <c r="C5514" s="20"/>
      <c r="D5514" s="20"/>
      <c r="E5514" s="17" t="s">
        <v>8902</v>
      </c>
      <c r="F5514" s="21" t="s">
        <v>41</v>
      </c>
      <c r="G5514" s="21" t="s">
        <v>36278</v>
      </c>
      <c r="H5514" s="21" t="s">
        <v>18</v>
      </c>
      <c r="I5514" s="20" t="s">
        <v>8903</v>
      </c>
      <c r="J5514" s="20" t="s">
        <v>28706</v>
      </c>
      <c r="K5514" s="24">
        <v>44089</v>
      </c>
      <c r="L5514" s="19">
        <v>0</v>
      </c>
      <c r="M5514" s="28">
        <v>459.95</v>
      </c>
      <c r="N5514" s="24">
        <v>42786</v>
      </c>
    </row>
    <row r="5515" spans="1:14" hidden="1" x14ac:dyDescent="0.25">
      <c r="A5515" s="17" t="s">
        <v>28707</v>
      </c>
      <c r="B5515" s="34">
        <v>28103102</v>
      </c>
      <c r="C5515" s="20"/>
      <c r="D5515" s="20"/>
      <c r="E5515" s="17" t="s">
        <v>8904</v>
      </c>
      <c r="F5515" s="21" t="s">
        <v>41</v>
      </c>
      <c r="G5515" s="21" t="s">
        <v>36278</v>
      </c>
      <c r="H5515" s="21" t="s">
        <v>18</v>
      </c>
      <c r="I5515" s="20" t="s">
        <v>8905</v>
      </c>
      <c r="J5515" s="20" t="s">
        <v>28708</v>
      </c>
      <c r="K5515" s="24">
        <v>44089</v>
      </c>
      <c r="L5515" s="19">
        <v>0</v>
      </c>
      <c r="M5515" s="28">
        <v>459.95</v>
      </c>
      <c r="N5515" s="24">
        <v>42786</v>
      </c>
    </row>
    <row r="5516" spans="1:14" hidden="1" x14ac:dyDescent="0.25">
      <c r="A5516" s="17" t="s">
        <v>28709</v>
      </c>
      <c r="B5516" s="34">
        <v>28103103</v>
      </c>
      <c r="C5516" s="20"/>
      <c r="D5516" s="20"/>
      <c r="E5516" s="17" t="s">
        <v>8906</v>
      </c>
      <c r="F5516" s="21" t="s">
        <v>41</v>
      </c>
      <c r="G5516" s="21" t="s">
        <v>36278</v>
      </c>
      <c r="H5516" s="21" t="s">
        <v>18</v>
      </c>
      <c r="I5516" s="20" t="s">
        <v>8907</v>
      </c>
      <c r="J5516" s="20" t="s">
        <v>28710</v>
      </c>
      <c r="K5516" s="24">
        <v>44089</v>
      </c>
      <c r="L5516" s="19">
        <v>0</v>
      </c>
      <c r="M5516" s="28">
        <v>459.95</v>
      </c>
      <c r="N5516" s="24">
        <v>42786</v>
      </c>
    </row>
    <row r="5517" spans="1:14" hidden="1" x14ac:dyDescent="0.25">
      <c r="A5517" s="17" t="s">
        <v>28711</v>
      </c>
      <c r="B5517" s="34">
        <v>28103104</v>
      </c>
      <c r="C5517" s="20"/>
      <c r="D5517" s="20"/>
      <c r="E5517" s="17" t="s">
        <v>8908</v>
      </c>
      <c r="F5517" s="21" t="s">
        <v>41</v>
      </c>
      <c r="G5517" s="21" t="s">
        <v>36278</v>
      </c>
      <c r="H5517" s="21" t="s">
        <v>18</v>
      </c>
      <c r="I5517" s="20" t="s">
        <v>8909</v>
      </c>
      <c r="J5517" s="20" t="s">
        <v>28712</v>
      </c>
      <c r="K5517" s="24">
        <v>44089</v>
      </c>
      <c r="L5517" s="19">
        <v>0</v>
      </c>
      <c r="M5517" s="28">
        <v>459.95</v>
      </c>
      <c r="N5517" s="24">
        <v>42786</v>
      </c>
    </row>
    <row r="5518" spans="1:14" hidden="1" x14ac:dyDescent="0.25">
      <c r="A5518" s="17" t="s">
        <v>28713</v>
      </c>
      <c r="B5518" s="34">
        <v>28103105</v>
      </c>
      <c r="C5518" s="20"/>
      <c r="D5518" s="20"/>
      <c r="E5518" s="17" t="s">
        <v>8910</v>
      </c>
      <c r="F5518" s="21" t="s">
        <v>41</v>
      </c>
      <c r="G5518" s="21" t="s">
        <v>36278</v>
      </c>
      <c r="H5518" s="21" t="s">
        <v>18</v>
      </c>
      <c r="I5518" s="20" t="s">
        <v>8911</v>
      </c>
      <c r="J5518" s="20" t="s">
        <v>28714</v>
      </c>
      <c r="K5518" s="24">
        <v>44089</v>
      </c>
      <c r="L5518" s="19">
        <v>0</v>
      </c>
      <c r="M5518" s="28">
        <v>459.95</v>
      </c>
      <c r="N5518" s="24">
        <v>42786</v>
      </c>
    </row>
    <row r="5519" spans="1:14" hidden="1" x14ac:dyDescent="0.25">
      <c r="A5519" s="17" t="s">
        <v>28715</v>
      </c>
      <c r="B5519" s="34">
        <v>28103106</v>
      </c>
      <c r="C5519" s="20"/>
      <c r="D5519" s="20"/>
      <c r="E5519" s="17" t="s">
        <v>8912</v>
      </c>
      <c r="F5519" s="21" t="s">
        <v>41</v>
      </c>
      <c r="G5519" s="21" t="s">
        <v>36278</v>
      </c>
      <c r="H5519" s="21" t="s">
        <v>18</v>
      </c>
      <c r="I5519" s="20" t="s">
        <v>8913</v>
      </c>
      <c r="J5519" s="20" t="s">
        <v>28716</v>
      </c>
      <c r="K5519" s="24">
        <v>44089</v>
      </c>
      <c r="L5519" s="19">
        <v>0</v>
      </c>
      <c r="M5519" s="28">
        <v>459.95</v>
      </c>
      <c r="N5519" s="24">
        <v>42786</v>
      </c>
    </row>
    <row r="5520" spans="1:14" hidden="1" x14ac:dyDescent="0.25">
      <c r="A5520" s="17" t="s">
        <v>28717</v>
      </c>
      <c r="B5520" s="34">
        <v>28103107</v>
      </c>
      <c r="C5520" s="20"/>
      <c r="D5520" s="20"/>
      <c r="E5520" s="17" t="s">
        <v>8914</v>
      </c>
      <c r="F5520" s="21" t="s">
        <v>41</v>
      </c>
      <c r="G5520" s="21" t="s">
        <v>36278</v>
      </c>
      <c r="H5520" s="21" t="s">
        <v>18</v>
      </c>
      <c r="I5520" s="20" t="s">
        <v>8915</v>
      </c>
      <c r="J5520" s="20" t="s">
        <v>28718</v>
      </c>
      <c r="K5520" s="24">
        <v>44089</v>
      </c>
      <c r="L5520" s="19">
        <v>0</v>
      </c>
      <c r="M5520" s="28">
        <v>459.95</v>
      </c>
      <c r="N5520" s="24">
        <v>42786</v>
      </c>
    </row>
    <row r="5521" spans="1:14" hidden="1" x14ac:dyDescent="0.25">
      <c r="A5521" s="17" t="s">
        <v>29560</v>
      </c>
      <c r="B5521" s="34">
        <v>28203923</v>
      </c>
      <c r="C5521" s="20"/>
      <c r="D5521" s="20"/>
      <c r="E5521" s="17" t="s">
        <v>8169</v>
      </c>
      <c r="F5521" s="21" t="s">
        <v>41</v>
      </c>
      <c r="G5521" s="21" t="s">
        <v>17</v>
      </c>
      <c r="H5521" s="21" t="s">
        <v>18</v>
      </c>
      <c r="I5521" s="20" t="s">
        <v>8170</v>
      </c>
      <c r="J5521" s="20" t="s">
        <v>29561</v>
      </c>
      <c r="K5521" s="24">
        <v>44136</v>
      </c>
      <c r="L5521" s="19">
        <v>0</v>
      </c>
      <c r="M5521" s="28">
        <v>269.95</v>
      </c>
      <c r="N5521" s="24">
        <v>42786</v>
      </c>
    </row>
    <row r="5522" spans="1:14" hidden="1" x14ac:dyDescent="0.25">
      <c r="A5522" s="17" t="s">
        <v>29564</v>
      </c>
      <c r="B5522" s="34">
        <v>28203927</v>
      </c>
      <c r="C5522" s="20"/>
      <c r="D5522" s="20"/>
      <c r="E5522" s="17" t="s">
        <v>8173</v>
      </c>
      <c r="F5522" s="21" t="s">
        <v>41</v>
      </c>
      <c r="G5522" s="21" t="s">
        <v>17</v>
      </c>
      <c r="H5522" s="21" t="s">
        <v>18</v>
      </c>
      <c r="I5522" s="20" t="s">
        <v>8174</v>
      </c>
      <c r="J5522" s="20" t="s">
        <v>29565</v>
      </c>
      <c r="K5522" s="24">
        <v>44136</v>
      </c>
      <c r="L5522" s="19">
        <v>0</v>
      </c>
      <c r="M5522" s="28">
        <v>269.95</v>
      </c>
      <c r="N5522" s="24">
        <v>42786</v>
      </c>
    </row>
    <row r="5523" spans="1:14" hidden="1" x14ac:dyDescent="0.25">
      <c r="A5523" s="17" t="s">
        <v>29552</v>
      </c>
      <c r="B5523" s="34">
        <v>28203928</v>
      </c>
      <c r="C5523" s="20"/>
      <c r="D5523" s="20"/>
      <c r="E5523" s="17" t="s">
        <v>8161</v>
      </c>
      <c r="F5523" s="21" t="s">
        <v>41</v>
      </c>
      <c r="G5523" s="21" t="s">
        <v>17</v>
      </c>
      <c r="H5523" s="21" t="s">
        <v>18</v>
      </c>
      <c r="I5523" s="20" t="s">
        <v>8162</v>
      </c>
      <c r="J5523" s="20" t="s">
        <v>29553</v>
      </c>
      <c r="K5523" s="24">
        <v>44136</v>
      </c>
      <c r="L5523" s="19">
        <v>0</v>
      </c>
      <c r="M5523" s="28">
        <v>269.95</v>
      </c>
      <c r="N5523" s="24">
        <v>42786</v>
      </c>
    </row>
    <row r="5524" spans="1:14" hidden="1" x14ac:dyDescent="0.25">
      <c r="A5524" s="17" t="s">
        <v>29554</v>
      </c>
      <c r="B5524" s="34">
        <v>28203929</v>
      </c>
      <c r="C5524" s="20"/>
      <c r="D5524" s="20"/>
      <c r="E5524" s="17" t="s">
        <v>8163</v>
      </c>
      <c r="F5524" s="21" t="s">
        <v>41</v>
      </c>
      <c r="G5524" s="21" t="s">
        <v>17</v>
      </c>
      <c r="H5524" s="21" t="s">
        <v>18</v>
      </c>
      <c r="I5524" s="20" t="s">
        <v>8164</v>
      </c>
      <c r="J5524" s="20" t="s">
        <v>29555</v>
      </c>
      <c r="K5524" s="24">
        <v>44136</v>
      </c>
      <c r="L5524" s="19">
        <v>0</v>
      </c>
      <c r="M5524" s="28">
        <v>269.95</v>
      </c>
      <c r="N5524" s="24">
        <v>42786</v>
      </c>
    </row>
    <row r="5525" spans="1:14" hidden="1" x14ac:dyDescent="0.25">
      <c r="A5525" s="17" t="s">
        <v>29574</v>
      </c>
      <c r="B5525" s="34">
        <v>28203937</v>
      </c>
      <c r="C5525" s="20"/>
      <c r="D5525" s="20"/>
      <c r="E5525" s="17" t="s">
        <v>8155</v>
      </c>
      <c r="F5525" s="21" t="s">
        <v>41</v>
      </c>
      <c r="G5525" s="21" t="s">
        <v>17</v>
      </c>
      <c r="H5525" s="21" t="s">
        <v>18</v>
      </c>
      <c r="I5525" s="20" t="s">
        <v>8156</v>
      </c>
      <c r="J5525" s="20" t="s">
        <v>29575</v>
      </c>
      <c r="K5525" s="24">
        <v>44136</v>
      </c>
      <c r="L5525" s="19">
        <v>0</v>
      </c>
      <c r="M5525" s="28">
        <v>269.95</v>
      </c>
      <c r="N5525" s="24">
        <v>42786</v>
      </c>
    </row>
    <row r="5526" spans="1:14" hidden="1" x14ac:dyDescent="0.25">
      <c r="A5526" s="17" t="s">
        <v>29572</v>
      </c>
      <c r="B5526" s="34">
        <v>28203938</v>
      </c>
      <c r="C5526" s="20"/>
      <c r="D5526" s="20"/>
      <c r="E5526" s="17" t="s">
        <v>8153</v>
      </c>
      <c r="F5526" s="21" t="s">
        <v>41</v>
      </c>
      <c r="G5526" s="21" t="s">
        <v>17</v>
      </c>
      <c r="H5526" s="21" t="s">
        <v>18</v>
      </c>
      <c r="I5526" s="20" t="s">
        <v>8154</v>
      </c>
      <c r="J5526" s="20" t="s">
        <v>29573</v>
      </c>
      <c r="K5526" s="24">
        <v>44136</v>
      </c>
      <c r="L5526" s="19">
        <v>0</v>
      </c>
      <c r="M5526" s="28">
        <v>269.95</v>
      </c>
      <c r="N5526" s="24">
        <v>42786</v>
      </c>
    </row>
    <row r="5527" spans="1:14" hidden="1" x14ac:dyDescent="0.25">
      <c r="A5527" s="17" t="s">
        <v>29576</v>
      </c>
      <c r="B5527" s="34">
        <v>28203940</v>
      </c>
      <c r="C5527" s="20"/>
      <c r="D5527" s="20"/>
      <c r="E5527" s="17" t="s">
        <v>8157</v>
      </c>
      <c r="F5527" s="21" t="s">
        <v>41</v>
      </c>
      <c r="G5527" s="21" t="s">
        <v>17</v>
      </c>
      <c r="H5527" s="21" t="s">
        <v>18</v>
      </c>
      <c r="I5527" s="20" t="s">
        <v>8158</v>
      </c>
      <c r="J5527" s="20" t="s">
        <v>29577</v>
      </c>
      <c r="K5527" s="24">
        <v>44136</v>
      </c>
      <c r="L5527" s="19">
        <v>0</v>
      </c>
      <c r="M5527" s="28">
        <v>269.95</v>
      </c>
      <c r="N5527" s="24">
        <v>42786</v>
      </c>
    </row>
    <row r="5528" spans="1:14" hidden="1" x14ac:dyDescent="0.25">
      <c r="A5528" s="17" t="s">
        <v>29578</v>
      </c>
      <c r="B5528" s="34">
        <v>28203941</v>
      </c>
      <c r="C5528" s="20"/>
      <c r="D5528" s="20"/>
      <c r="E5528" s="17" t="s">
        <v>8159</v>
      </c>
      <c r="F5528" s="21" t="s">
        <v>41</v>
      </c>
      <c r="G5528" s="21" t="s">
        <v>17</v>
      </c>
      <c r="H5528" s="21" t="s">
        <v>18</v>
      </c>
      <c r="I5528" s="20" t="s">
        <v>8160</v>
      </c>
      <c r="J5528" s="20" t="s">
        <v>29579</v>
      </c>
      <c r="K5528" s="24">
        <v>44136</v>
      </c>
      <c r="L5528" s="19">
        <v>0</v>
      </c>
      <c r="M5528" s="28">
        <v>269.95</v>
      </c>
      <c r="N5528" s="24">
        <v>42786</v>
      </c>
    </row>
    <row r="5529" spans="1:14" hidden="1" x14ac:dyDescent="0.25">
      <c r="A5529" s="17" t="s">
        <v>29566</v>
      </c>
      <c r="B5529" s="34">
        <v>28203942</v>
      </c>
      <c r="C5529" s="20"/>
      <c r="D5529" s="20"/>
      <c r="E5529" s="17" t="s">
        <v>8147</v>
      </c>
      <c r="F5529" s="21" t="s">
        <v>41</v>
      </c>
      <c r="G5529" s="21" t="s">
        <v>17</v>
      </c>
      <c r="H5529" s="21" t="s">
        <v>18</v>
      </c>
      <c r="I5529" s="20" t="s">
        <v>8148</v>
      </c>
      <c r="J5529" s="20" t="s">
        <v>29567</v>
      </c>
      <c r="K5529" s="24">
        <v>44136</v>
      </c>
      <c r="L5529" s="19">
        <v>0</v>
      </c>
      <c r="M5529" s="28">
        <v>269.95</v>
      </c>
      <c r="N5529" s="24">
        <v>42786</v>
      </c>
    </row>
    <row r="5530" spans="1:14" hidden="1" x14ac:dyDescent="0.25">
      <c r="A5530" s="17" t="s">
        <v>29568</v>
      </c>
      <c r="B5530" s="34">
        <v>28203943</v>
      </c>
      <c r="C5530" s="20"/>
      <c r="D5530" s="20"/>
      <c r="E5530" s="17" t="s">
        <v>8149</v>
      </c>
      <c r="F5530" s="21" t="s">
        <v>41</v>
      </c>
      <c r="G5530" s="21" t="s">
        <v>17</v>
      </c>
      <c r="H5530" s="21" t="s">
        <v>18</v>
      </c>
      <c r="I5530" s="20" t="s">
        <v>8150</v>
      </c>
      <c r="J5530" s="20" t="s">
        <v>29569</v>
      </c>
      <c r="K5530" s="24">
        <v>44136</v>
      </c>
      <c r="L5530" s="19">
        <v>0</v>
      </c>
      <c r="M5530" s="28">
        <v>269.95</v>
      </c>
      <c r="N5530" s="24">
        <v>42786</v>
      </c>
    </row>
    <row r="5531" spans="1:14" hidden="1" x14ac:dyDescent="0.25">
      <c r="A5531" s="17" t="s">
        <v>29588</v>
      </c>
      <c r="B5531" s="34">
        <v>28203951</v>
      </c>
      <c r="C5531" s="20"/>
      <c r="D5531" s="20"/>
      <c r="E5531" s="17" t="s">
        <v>8239</v>
      </c>
      <c r="F5531" s="21" t="s">
        <v>41</v>
      </c>
      <c r="G5531" s="21" t="s">
        <v>17</v>
      </c>
      <c r="H5531" s="21" t="s">
        <v>18</v>
      </c>
      <c r="I5531" s="20" t="s">
        <v>8240</v>
      </c>
      <c r="J5531" s="20" t="s">
        <v>29589</v>
      </c>
      <c r="K5531" s="24">
        <v>44136</v>
      </c>
      <c r="L5531" s="19">
        <v>0</v>
      </c>
      <c r="M5531" s="28">
        <v>269.95</v>
      </c>
      <c r="N5531" s="24">
        <v>42786</v>
      </c>
    </row>
    <row r="5532" spans="1:14" hidden="1" x14ac:dyDescent="0.25">
      <c r="A5532" s="17" t="s">
        <v>29586</v>
      </c>
      <c r="B5532" s="34">
        <v>28203952</v>
      </c>
      <c r="C5532" s="20"/>
      <c r="D5532" s="20"/>
      <c r="E5532" s="17" t="s">
        <v>8237</v>
      </c>
      <c r="F5532" s="21" t="s">
        <v>41</v>
      </c>
      <c r="G5532" s="21" t="s">
        <v>17</v>
      </c>
      <c r="H5532" s="21" t="s">
        <v>18</v>
      </c>
      <c r="I5532" s="20" t="s">
        <v>8238</v>
      </c>
      <c r="J5532" s="20" t="s">
        <v>29587</v>
      </c>
      <c r="K5532" s="24">
        <v>44136</v>
      </c>
      <c r="L5532" s="19">
        <v>0</v>
      </c>
      <c r="M5532" s="28">
        <v>269.95</v>
      </c>
      <c r="N5532" s="24">
        <v>42786</v>
      </c>
    </row>
    <row r="5533" spans="1:14" hidden="1" x14ac:dyDescent="0.25">
      <c r="A5533" s="17" t="s">
        <v>29590</v>
      </c>
      <c r="B5533" s="34">
        <v>28203954</v>
      </c>
      <c r="C5533" s="20"/>
      <c r="D5533" s="20"/>
      <c r="E5533" s="17" t="s">
        <v>8241</v>
      </c>
      <c r="F5533" s="21" t="s">
        <v>41</v>
      </c>
      <c r="G5533" s="21" t="s">
        <v>17</v>
      </c>
      <c r="H5533" s="21" t="s">
        <v>18</v>
      </c>
      <c r="I5533" s="20" t="s">
        <v>8242</v>
      </c>
      <c r="J5533" s="20" t="s">
        <v>29591</v>
      </c>
      <c r="K5533" s="24">
        <v>44136</v>
      </c>
      <c r="L5533" s="19">
        <v>0</v>
      </c>
      <c r="M5533" s="28">
        <v>269.95</v>
      </c>
      <c r="N5533" s="24">
        <v>42786</v>
      </c>
    </row>
    <row r="5534" spans="1:14" hidden="1" x14ac:dyDescent="0.25">
      <c r="A5534" s="17" t="s">
        <v>29592</v>
      </c>
      <c r="B5534" s="34">
        <v>28203955</v>
      </c>
      <c r="C5534" s="20"/>
      <c r="D5534" s="20"/>
      <c r="E5534" s="17" t="s">
        <v>8243</v>
      </c>
      <c r="F5534" s="21" t="s">
        <v>41</v>
      </c>
      <c r="G5534" s="21" t="s">
        <v>17</v>
      </c>
      <c r="H5534" s="21" t="s">
        <v>18</v>
      </c>
      <c r="I5534" s="20" t="s">
        <v>8244</v>
      </c>
      <c r="J5534" s="20" t="s">
        <v>29593</v>
      </c>
      <c r="K5534" s="24">
        <v>44136</v>
      </c>
      <c r="L5534" s="19">
        <v>0</v>
      </c>
      <c r="M5534" s="28">
        <v>269.95</v>
      </c>
      <c r="N5534" s="24">
        <v>42786</v>
      </c>
    </row>
    <row r="5535" spans="1:14" hidden="1" x14ac:dyDescent="0.25">
      <c r="A5535" s="17" t="s">
        <v>29580</v>
      </c>
      <c r="B5535" s="34">
        <v>28203956</v>
      </c>
      <c r="C5535" s="20"/>
      <c r="D5535" s="20"/>
      <c r="E5535" s="17" t="s">
        <v>8231</v>
      </c>
      <c r="F5535" s="21" t="s">
        <v>41</v>
      </c>
      <c r="G5535" s="21" t="s">
        <v>17</v>
      </c>
      <c r="H5535" s="21" t="s">
        <v>18</v>
      </c>
      <c r="I5535" s="20" t="s">
        <v>8232</v>
      </c>
      <c r="J5535" s="20" t="s">
        <v>29581</v>
      </c>
      <c r="K5535" s="24">
        <v>44136</v>
      </c>
      <c r="L5535" s="19">
        <v>0</v>
      </c>
      <c r="M5535" s="28">
        <v>269.95</v>
      </c>
      <c r="N5535" s="24">
        <v>42786</v>
      </c>
    </row>
    <row r="5536" spans="1:14" hidden="1" x14ac:dyDescent="0.25">
      <c r="A5536" s="17" t="s">
        <v>29582</v>
      </c>
      <c r="B5536" s="34">
        <v>28203957</v>
      </c>
      <c r="C5536" s="20"/>
      <c r="D5536" s="20"/>
      <c r="E5536" s="17" t="s">
        <v>8233</v>
      </c>
      <c r="F5536" s="21" t="s">
        <v>41</v>
      </c>
      <c r="G5536" s="21" t="s">
        <v>17</v>
      </c>
      <c r="H5536" s="21" t="s">
        <v>18</v>
      </c>
      <c r="I5536" s="20" t="s">
        <v>8234</v>
      </c>
      <c r="J5536" s="20" t="s">
        <v>29583</v>
      </c>
      <c r="K5536" s="24">
        <v>44136</v>
      </c>
      <c r="L5536" s="19">
        <v>0</v>
      </c>
      <c r="M5536" s="28">
        <v>269.95</v>
      </c>
      <c r="N5536" s="24">
        <v>42786</v>
      </c>
    </row>
    <row r="5537" spans="1:14" hidden="1" x14ac:dyDescent="0.25">
      <c r="A5537" s="17" t="s">
        <v>29604</v>
      </c>
      <c r="B5537" s="34">
        <v>28203933</v>
      </c>
      <c r="C5537" s="20"/>
      <c r="D5537" s="20"/>
      <c r="E5537" s="17" t="s">
        <v>8255</v>
      </c>
      <c r="F5537" s="21" t="s">
        <v>41</v>
      </c>
      <c r="G5537" s="21" t="s">
        <v>17</v>
      </c>
      <c r="H5537" s="21" t="s">
        <v>18</v>
      </c>
      <c r="I5537" s="20" t="s">
        <v>8256</v>
      </c>
      <c r="J5537" s="20" t="s">
        <v>29605</v>
      </c>
      <c r="K5537" s="24">
        <v>44136</v>
      </c>
      <c r="L5537" s="19">
        <v>0</v>
      </c>
      <c r="M5537" s="28">
        <v>269.95</v>
      </c>
      <c r="N5537" s="24">
        <v>42786</v>
      </c>
    </row>
    <row r="5538" spans="1:14" hidden="1" x14ac:dyDescent="0.25">
      <c r="A5538" s="17" t="s">
        <v>29606</v>
      </c>
      <c r="B5538" s="34">
        <v>28203934</v>
      </c>
      <c r="C5538" s="20"/>
      <c r="D5538" s="20"/>
      <c r="E5538" s="17" t="s">
        <v>8257</v>
      </c>
      <c r="F5538" s="21" t="s">
        <v>41</v>
      </c>
      <c r="G5538" s="21" t="s">
        <v>17</v>
      </c>
      <c r="H5538" s="21" t="s">
        <v>18</v>
      </c>
      <c r="I5538" s="20" t="s">
        <v>8258</v>
      </c>
      <c r="J5538" s="20" t="s">
        <v>29607</v>
      </c>
      <c r="K5538" s="24">
        <v>44136</v>
      </c>
      <c r="L5538" s="19">
        <v>0</v>
      </c>
      <c r="M5538" s="28">
        <v>269.95</v>
      </c>
      <c r="N5538" s="24">
        <v>42786</v>
      </c>
    </row>
    <row r="5539" spans="1:14" hidden="1" x14ac:dyDescent="0.25">
      <c r="A5539" s="17" t="s">
        <v>29594</v>
      </c>
      <c r="B5539" s="34">
        <v>28203935</v>
      </c>
      <c r="C5539" s="20"/>
      <c r="D5539" s="20"/>
      <c r="E5539" s="17" t="s">
        <v>8245</v>
      </c>
      <c r="F5539" s="21" t="s">
        <v>41</v>
      </c>
      <c r="G5539" s="21" t="s">
        <v>17</v>
      </c>
      <c r="H5539" s="21" t="s">
        <v>18</v>
      </c>
      <c r="I5539" s="20" t="s">
        <v>8246</v>
      </c>
      <c r="J5539" s="20" t="s">
        <v>29595</v>
      </c>
      <c r="K5539" s="24">
        <v>44136</v>
      </c>
      <c r="L5539" s="19">
        <v>0</v>
      </c>
      <c r="M5539" s="28">
        <v>269.95</v>
      </c>
      <c r="N5539" s="24">
        <v>42786</v>
      </c>
    </row>
    <row r="5540" spans="1:14" hidden="1" x14ac:dyDescent="0.25">
      <c r="A5540" s="17" t="s">
        <v>29596</v>
      </c>
      <c r="B5540" s="34">
        <v>28203936</v>
      </c>
      <c r="C5540" s="20"/>
      <c r="D5540" s="20"/>
      <c r="E5540" s="17" t="s">
        <v>8247</v>
      </c>
      <c r="F5540" s="21" t="s">
        <v>41</v>
      </c>
      <c r="G5540" s="21" t="s">
        <v>17</v>
      </c>
      <c r="H5540" s="21" t="s">
        <v>18</v>
      </c>
      <c r="I5540" s="20" t="s">
        <v>8248</v>
      </c>
      <c r="J5540" s="20" t="s">
        <v>29597</v>
      </c>
      <c r="K5540" s="24">
        <v>44136</v>
      </c>
      <c r="L5540" s="19">
        <v>0</v>
      </c>
      <c r="M5540" s="28">
        <v>269.95</v>
      </c>
      <c r="N5540" s="24">
        <v>42786</v>
      </c>
    </row>
    <row r="5541" spans="1:14" hidden="1" x14ac:dyDescent="0.25">
      <c r="A5541" s="17" t="s">
        <v>29616</v>
      </c>
      <c r="B5541" s="34">
        <v>28203944</v>
      </c>
      <c r="C5541" s="20"/>
      <c r="D5541" s="20"/>
      <c r="E5541" s="17" t="s">
        <v>8141</v>
      </c>
      <c r="F5541" s="21" t="s">
        <v>41</v>
      </c>
      <c r="G5541" s="21" t="s">
        <v>17</v>
      </c>
      <c r="H5541" s="21" t="s">
        <v>18</v>
      </c>
      <c r="I5541" s="20" t="s">
        <v>8142</v>
      </c>
      <c r="J5541" s="20" t="s">
        <v>29617</v>
      </c>
      <c r="K5541" s="24">
        <v>44136</v>
      </c>
      <c r="L5541" s="19">
        <v>0</v>
      </c>
      <c r="M5541" s="28">
        <v>269.95</v>
      </c>
      <c r="N5541" s="24">
        <v>42786</v>
      </c>
    </row>
    <row r="5542" spans="1:14" hidden="1" x14ac:dyDescent="0.25">
      <c r="A5542" s="17" t="s">
        <v>29614</v>
      </c>
      <c r="B5542" s="34">
        <v>28203945</v>
      </c>
      <c r="C5542" s="20"/>
      <c r="D5542" s="20"/>
      <c r="E5542" s="17" t="s">
        <v>8139</v>
      </c>
      <c r="F5542" s="21" t="s">
        <v>41</v>
      </c>
      <c r="G5542" s="21" t="s">
        <v>17</v>
      </c>
      <c r="H5542" s="21" t="s">
        <v>18</v>
      </c>
      <c r="I5542" s="20" t="s">
        <v>8140</v>
      </c>
      <c r="J5542" s="20" t="s">
        <v>29615</v>
      </c>
      <c r="K5542" s="24">
        <v>44136</v>
      </c>
      <c r="L5542" s="19">
        <v>0</v>
      </c>
      <c r="M5542" s="28">
        <v>269.95</v>
      </c>
      <c r="N5542" s="24">
        <v>42786</v>
      </c>
    </row>
    <row r="5543" spans="1:14" hidden="1" x14ac:dyDescent="0.25">
      <c r="A5543" s="17" t="s">
        <v>29618</v>
      </c>
      <c r="B5543" s="34">
        <v>28203947</v>
      </c>
      <c r="C5543" s="20"/>
      <c r="D5543" s="20"/>
      <c r="E5543" s="17" t="s">
        <v>8143</v>
      </c>
      <c r="F5543" s="21" t="s">
        <v>41</v>
      </c>
      <c r="G5543" s="21" t="s">
        <v>17</v>
      </c>
      <c r="H5543" s="21" t="s">
        <v>18</v>
      </c>
      <c r="I5543" s="20" t="s">
        <v>8144</v>
      </c>
      <c r="J5543" s="20" t="s">
        <v>29619</v>
      </c>
      <c r="K5543" s="24">
        <v>44136</v>
      </c>
      <c r="L5543" s="19">
        <v>0</v>
      </c>
      <c r="M5543" s="28">
        <v>269.95</v>
      </c>
      <c r="N5543" s="24">
        <v>42786</v>
      </c>
    </row>
    <row r="5544" spans="1:14" hidden="1" x14ac:dyDescent="0.25">
      <c r="A5544" s="17" t="s">
        <v>29620</v>
      </c>
      <c r="B5544" s="34">
        <v>28203948</v>
      </c>
      <c r="C5544" s="20"/>
      <c r="D5544" s="20"/>
      <c r="E5544" s="17" t="s">
        <v>8145</v>
      </c>
      <c r="F5544" s="21" t="s">
        <v>41</v>
      </c>
      <c r="G5544" s="21" t="s">
        <v>17</v>
      </c>
      <c r="H5544" s="21" t="s">
        <v>18</v>
      </c>
      <c r="I5544" s="20" t="s">
        <v>8146</v>
      </c>
      <c r="J5544" s="20" t="s">
        <v>29621</v>
      </c>
      <c r="K5544" s="24">
        <v>44136</v>
      </c>
      <c r="L5544" s="19">
        <v>0</v>
      </c>
      <c r="M5544" s="28">
        <v>269.95</v>
      </c>
      <c r="N5544" s="24">
        <v>42786</v>
      </c>
    </row>
    <row r="5545" spans="1:14" hidden="1" x14ac:dyDescent="0.25">
      <c r="A5545" s="17" t="s">
        <v>29608</v>
      </c>
      <c r="B5545" s="34">
        <v>28203949</v>
      </c>
      <c r="C5545" s="20"/>
      <c r="D5545" s="20"/>
      <c r="E5545" s="17" t="s">
        <v>8133</v>
      </c>
      <c r="F5545" s="21" t="s">
        <v>41</v>
      </c>
      <c r="G5545" s="21" t="s">
        <v>17</v>
      </c>
      <c r="H5545" s="21" t="s">
        <v>18</v>
      </c>
      <c r="I5545" s="20" t="s">
        <v>8134</v>
      </c>
      <c r="J5545" s="20" t="s">
        <v>29609</v>
      </c>
      <c r="K5545" s="24">
        <v>44136</v>
      </c>
      <c r="L5545" s="19">
        <v>0</v>
      </c>
      <c r="M5545" s="28">
        <v>269.95</v>
      </c>
      <c r="N5545" s="24">
        <v>42786</v>
      </c>
    </row>
    <row r="5546" spans="1:14" hidden="1" x14ac:dyDescent="0.25">
      <c r="A5546" s="17" t="s">
        <v>29610</v>
      </c>
      <c r="B5546" s="34">
        <v>28203950</v>
      </c>
      <c r="C5546" s="20"/>
      <c r="D5546" s="20"/>
      <c r="E5546" s="17" t="s">
        <v>8135</v>
      </c>
      <c r="F5546" s="21" t="s">
        <v>41</v>
      </c>
      <c r="G5546" s="21" t="s">
        <v>17</v>
      </c>
      <c r="H5546" s="21" t="s">
        <v>18</v>
      </c>
      <c r="I5546" s="20" t="s">
        <v>8136</v>
      </c>
      <c r="J5546" s="20" t="s">
        <v>29611</v>
      </c>
      <c r="K5546" s="24">
        <v>44136</v>
      </c>
      <c r="L5546" s="19">
        <v>0</v>
      </c>
      <c r="M5546" s="28">
        <v>269.95</v>
      </c>
      <c r="N5546" s="24">
        <v>42786</v>
      </c>
    </row>
    <row r="5547" spans="1:14" hidden="1" x14ac:dyDescent="0.25">
      <c r="A5547" s="17" t="s">
        <v>30075</v>
      </c>
      <c r="B5547" s="34">
        <v>28550390</v>
      </c>
      <c r="C5547" s="20"/>
      <c r="D5547" s="20"/>
      <c r="E5547" s="17" t="s">
        <v>11385</v>
      </c>
      <c r="F5547" s="21" t="s">
        <v>41</v>
      </c>
      <c r="G5547" s="21" t="s">
        <v>17</v>
      </c>
      <c r="H5547" s="21" t="s">
        <v>18</v>
      </c>
      <c r="I5547" s="20" t="s">
        <v>11386</v>
      </c>
      <c r="J5547" s="20" t="s">
        <v>30076</v>
      </c>
      <c r="K5547" s="24">
        <v>44136</v>
      </c>
      <c r="L5547" s="19">
        <v>0</v>
      </c>
      <c r="M5547" s="28">
        <v>229.95</v>
      </c>
      <c r="N5547" s="24">
        <v>42786</v>
      </c>
    </row>
    <row r="5548" spans="1:14" hidden="1" x14ac:dyDescent="0.25">
      <c r="A5548" s="17" t="s">
        <v>30079</v>
      </c>
      <c r="B5548" s="34">
        <v>28550394</v>
      </c>
      <c r="C5548" s="20"/>
      <c r="D5548" s="20"/>
      <c r="E5548" s="17" t="s">
        <v>11389</v>
      </c>
      <c r="F5548" s="21" t="s">
        <v>41</v>
      </c>
      <c r="G5548" s="21" t="s">
        <v>17</v>
      </c>
      <c r="H5548" s="21" t="s">
        <v>18</v>
      </c>
      <c r="I5548" s="20" t="s">
        <v>11390</v>
      </c>
      <c r="J5548" s="20" t="s">
        <v>30080</v>
      </c>
      <c r="K5548" s="24">
        <v>44136</v>
      </c>
      <c r="L5548" s="19">
        <v>0</v>
      </c>
      <c r="M5548" s="28">
        <v>229.95</v>
      </c>
      <c r="N5548" s="24">
        <v>42786</v>
      </c>
    </row>
    <row r="5549" spans="1:14" hidden="1" x14ac:dyDescent="0.25">
      <c r="A5549" s="17" t="s">
        <v>30067</v>
      </c>
      <c r="B5549" s="34">
        <v>28550395</v>
      </c>
      <c r="C5549" s="20"/>
      <c r="D5549" s="20"/>
      <c r="E5549" s="17" t="s">
        <v>11377</v>
      </c>
      <c r="F5549" s="21" t="s">
        <v>41</v>
      </c>
      <c r="G5549" s="21" t="s">
        <v>17</v>
      </c>
      <c r="H5549" s="21" t="s">
        <v>18</v>
      </c>
      <c r="I5549" s="20" t="s">
        <v>11378</v>
      </c>
      <c r="J5549" s="20" t="s">
        <v>30068</v>
      </c>
      <c r="K5549" s="24">
        <v>44136</v>
      </c>
      <c r="L5549" s="19">
        <v>0</v>
      </c>
      <c r="M5549" s="28">
        <v>229.95</v>
      </c>
      <c r="N5549" s="24">
        <v>42786</v>
      </c>
    </row>
    <row r="5550" spans="1:14" hidden="1" x14ac:dyDescent="0.25">
      <c r="A5550" s="17" t="s">
        <v>30069</v>
      </c>
      <c r="B5550" s="34">
        <v>28550396</v>
      </c>
      <c r="C5550" s="20"/>
      <c r="D5550" s="20"/>
      <c r="E5550" s="17" t="s">
        <v>11379</v>
      </c>
      <c r="F5550" s="21" t="s">
        <v>41</v>
      </c>
      <c r="G5550" s="21" t="s">
        <v>17</v>
      </c>
      <c r="H5550" s="21" t="s">
        <v>18</v>
      </c>
      <c r="I5550" s="20" t="s">
        <v>11380</v>
      </c>
      <c r="J5550" s="20" t="s">
        <v>30070</v>
      </c>
      <c r="K5550" s="24">
        <v>44136</v>
      </c>
      <c r="L5550" s="19">
        <v>0</v>
      </c>
      <c r="M5550" s="28">
        <v>229.95</v>
      </c>
      <c r="N5550" s="24">
        <v>42786</v>
      </c>
    </row>
    <row r="5551" spans="1:14" hidden="1" x14ac:dyDescent="0.25">
      <c r="A5551" s="17" t="s">
        <v>30091</v>
      </c>
      <c r="B5551" s="34">
        <v>28550400</v>
      </c>
      <c r="C5551" s="20"/>
      <c r="D5551" s="20"/>
      <c r="E5551" s="17" t="s">
        <v>11471</v>
      </c>
      <c r="F5551" s="21" t="s">
        <v>41</v>
      </c>
      <c r="G5551" s="21" t="s">
        <v>17</v>
      </c>
      <c r="H5551" s="21" t="s">
        <v>18</v>
      </c>
      <c r="I5551" s="20" t="s">
        <v>11472</v>
      </c>
      <c r="J5551" s="20" t="s">
        <v>30092</v>
      </c>
      <c r="K5551" s="24">
        <v>44136</v>
      </c>
      <c r="L5551" s="19">
        <v>0</v>
      </c>
      <c r="M5551" s="28">
        <v>229.95</v>
      </c>
      <c r="N5551" s="24">
        <v>42786</v>
      </c>
    </row>
    <row r="5552" spans="1:14" hidden="1" x14ac:dyDescent="0.25">
      <c r="A5552" s="17" t="s">
        <v>30093</v>
      </c>
      <c r="B5552" s="34">
        <v>28550401</v>
      </c>
      <c r="C5552" s="20"/>
      <c r="D5552" s="20"/>
      <c r="E5552" s="17" t="s">
        <v>11473</v>
      </c>
      <c r="F5552" s="21" t="s">
        <v>41</v>
      </c>
      <c r="G5552" s="21" t="s">
        <v>17</v>
      </c>
      <c r="H5552" s="21" t="s">
        <v>18</v>
      </c>
      <c r="I5552" s="20" t="s">
        <v>11474</v>
      </c>
      <c r="J5552" s="20" t="s">
        <v>30094</v>
      </c>
      <c r="K5552" s="24">
        <v>44136</v>
      </c>
      <c r="L5552" s="19">
        <v>0</v>
      </c>
      <c r="M5552" s="28">
        <v>229.95</v>
      </c>
      <c r="N5552" s="24">
        <v>42786</v>
      </c>
    </row>
    <row r="5553" spans="1:14" hidden="1" x14ac:dyDescent="0.25">
      <c r="A5553" s="17" t="s">
        <v>30081</v>
      </c>
      <c r="B5553" s="34">
        <v>28550402</v>
      </c>
      <c r="C5553" s="20"/>
      <c r="D5553" s="20"/>
      <c r="E5553" s="17" t="s">
        <v>11461</v>
      </c>
      <c r="F5553" s="21" t="s">
        <v>41</v>
      </c>
      <c r="G5553" s="21" t="s">
        <v>17</v>
      </c>
      <c r="H5553" s="21" t="s">
        <v>18</v>
      </c>
      <c r="I5553" s="20" t="s">
        <v>11462</v>
      </c>
      <c r="J5553" s="20" t="s">
        <v>30082</v>
      </c>
      <c r="K5553" s="24">
        <v>44136</v>
      </c>
      <c r="L5553" s="19">
        <v>0</v>
      </c>
      <c r="M5553" s="28">
        <v>229.95</v>
      </c>
      <c r="N5553" s="24">
        <v>42786</v>
      </c>
    </row>
    <row r="5554" spans="1:14" hidden="1" x14ac:dyDescent="0.25">
      <c r="A5554" s="17" t="s">
        <v>30083</v>
      </c>
      <c r="B5554" s="34">
        <v>28550403</v>
      </c>
      <c r="C5554" s="20"/>
      <c r="D5554" s="20"/>
      <c r="E5554" s="17" t="s">
        <v>11463</v>
      </c>
      <c r="F5554" s="21" t="s">
        <v>41</v>
      </c>
      <c r="G5554" s="21" t="s">
        <v>17</v>
      </c>
      <c r="H5554" s="21" t="s">
        <v>18</v>
      </c>
      <c r="I5554" s="20" t="s">
        <v>11464</v>
      </c>
      <c r="J5554" s="20" t="s">
        <v>30084</v>
      </c>
      <c r="K5554" s="24">
        <v>44136</v>
      </c>
      <c r="L5554" s="19">
        <v>0</v>
      </c>
      <c r="M5554" s="28">
        <v>229.95</v>
      </c>
      <c r="N5554" s="24">
        <v>42786</v>
      </c>
    </row>
    <row r="5555" spans="1:14" hidden="1" x14ac:dyDescent="0.25">
      <c r="A5555" s="17" t="s">
        <v>30250</v>
      </c>
      <c r="B5555" s="34">
        <v>28203958</v>
      </c>
      <c r="C5555" s="20"/>
      <c r="D5555" s="20"/>
      <c r="E5555" s="17" t="s">
        <v>10208</v>
      </c>
      <c r="F5555" s="21" t="s">
        <v>41</v>
      </c>
      <c r="G5555" s="21" t="s">
        <v>17</v>
      </c>
      <c r="H5555" s="21" t="s">
        <v>18</v>
      </c>
      <c r="I5555" s="20" t="s">
        <v>10209</v>
      </c>
      <c r="J5555" s="20" t="s">
        <v>30251</v>
      </c>
      <c r="K5555" s="24">
        <v>44089</v>
      </c>
      <c r="L5555" s="19">
        <v>0</v>
      </c>
      <c r="M5555" s="19">
        <v>219.95</v>
      </c>
      <c r="N5555" s="24">
        <v>42786</v>
      </c>
    </row>
    <row r="5556" spans="1:14" hidden="1" x14ac:dyDescent="0.25">
      <c r="A5556" s="17" t="s">
        <v>30248</v>
      </c>
      <c r="B5556" s="34">
        <v>28203959</v>
      </c>
      <c r="C5556" s="20"/>
      <c r="D5556" s="20"/>
      <c r="E5556" s="17" t="s">
        <v>10206</v>
      </c>
      <c r="F5556" s="21" t="s">
        <v>41</v>
      </c>
      <c r="G5556" s="21" t="s">
        <v>17</v>
      </c>
      <c r="H5556" s="21" t="s">
        <v>18</v>
      </c>
      <c r="I5556" s="20" t="s">
        <v>10207</v>
      </c>
      <c r="J5556" s="20" t="s">
        <v>30249</v>
      </c>
      <c r="K5556" s="24">
        <v>44089</v>
      </c>
      <c r="L5556" s="19">
        <v>0</v>
      </c>
      <c r="M5556" s="19">
        <v>219.95</v>
      </c>
      <c r="N5556" s="24">
        <v>42786</v>
      </c>
    </row>
    <row r="5557" spans="1:14" hidden="1" x14ac:dyDescent="0.25">
      <c r="A5557" s="17" t="s">
        <v>30246</v>
      </c>
      <c r="B5557" s="34">
        <v>28203960</v>
      </c>
      <c r="C5557" s="20"/>
      <c r="D5557" s="20"/>
      <c r="E5557" s="17" t="s">
        <v>10204</v>
      </c>
      <c r="F5557" s="21" t="s">
        <v>41</v>
      </c>
      <c r="G5557" s="21" t="s">
        <v>17</v>
      </c>
      <c r="H5557" s="21" t="s">
        <v>18</v>
      </c>
      <c r="I5557" s="20" t="s">
        <v>10205</v>
      </c>
      <c r="J5557" s="20" t="s">
        <v>30247</v>
      </c>
      <c r="K5557" s="24">
        <v>44089</v>
      </c>
      <c r="L5557" s="19">
        <v>0</v>
      </c>
      <c r="M5557" s="19">
        <v>219.95</v>
      </c>
      <c r="N5557" s="24">
        <v>42786</v>
      </c>
    </row>
    <row r="5558" spans="1:14" hidden="1" x14ac:dyDescent="0.25">
      <c r="A5558" s="17" t="s">
        <v>30252</v>
      </c>
      <c r="B5558" s="34">
        <v>28203961</v>
      </c>
      <c r="C5558" s="20"/>
      <c r="D5558" s="20"/>
      <c r="E5558" s="17" t="s">
        <v>10210</v>
      </c>
      <c r="F5558" s="21" t="s">
        <v>41</v>
      </c>
      <c r="G5558" s="21" t="s">
        <v>17</v>
      </c>
      <c r="H5558" s="21" t="s">
        <v>18</v>
      </c>
      <c r="I5558" s="20" t="s">
        <v>10211</v>
      </c>
      <c r="J5558" s="20" t="s">
        <v>30253</v>
      </c>
      <c r="K5558" s="24">
        <v>44089</v>
      </c>
      <c r="L5558" s="19">
        <v>0</v>
      </c>
      <c r="M5558" s="19">
        <v>219.95</v>
      </c>
      <c r="N5558" s="24">
        <v>42786</v>
      </c>
    </row>
    <row r="5559" spans="1:14" hidden="1" x14ac:dyDescent="0.25">
      <c r="A5559" s="17" t="s">
        <v>30254</v>
      </c>
      <c r="B5559" s="34">
        <v>28203962</v>
      </c>
      <c r="C5559" s="20"/>
      <c r="D5559" s="20"/>
      <c r="E5559" s="17" t="s">
        <v>10212</v>
      </c>
      <c r="F5559" s="21" t="s">
        <v>41</v>
      </c>
      <c r="G5559" s="21" t="s">
        <v>17</v>
      </c>
      <c r="H5559" s="21" t="s">
        <v>18</v>
      </c>
      <c r="I5559" s="20" t="s">
        <v>10213</v>
      </c>
      <c r="J5559" s="20" t="s">
        <v>30255</v>
      </c>
      <c r="K5559" s="24">
        <v>44089</v>
      </c>
      <c r="L5559" s="19">
        <v>0</v>
      </c>
      <c r="M5559" s="19">
        <v>219.95</v>
      </c>
      <c r="N5559" s="24">
        <v>42786</v>
      </c>
    </row>
    <row r="5560" spans="1:14" hidden="1" x14ac:dyDescent="0.25">
      <c r="A5560" s="17" t="s">
        <v>30226</v>
      </c>
      <c r="B5560" s="34">
        <v>28203963</v>
      </c>
      <c r="C5560" s="20"/>
      <c r="D5560" s="20"/>
      <c r="E5560" s="17" t="s">
        <v>10200</v>
      </c>
      <c r="F5560" s="21" t="s">
        <v>41</v>
      </c>
      <c r="G5560" s="21" t="s">
        <v>17</v>
      </c>
      <c r="H5560" s="21" t="s">
        <v>18</v>
      </c>
      <c r="I5560" s="20" t="s">
        <v>10201</v>
      </c>
      <c r="J5560" s="20" t="s">
        <v>30227</v>
      </c>
      <c r="K5560" s="24">
        <v>44089</v>
      </c>
      <c r="L5560" s="19">
        <v>0</v>
      </c>
      <c r="M5560" s="19">
        <v>219.95</v>
      </c>
      <c r="N5560" s="24">
        <v>42786</v>
      </c>
    </row>
    <row r="5561" spans="1:14" hidden="1" x14ac:dyDescent="0.25">
      <c r="A5561" s="17" t="s">
        <v>30230</v>
      </c>
      <c r="B5561" s="34">
        <v>28203964</v>
      </c>
      <c r="C5561" s="20"/>
      <c r="D5561" s="20"/>
      <c r="E5561" s="17" t="s">
        <v>10202</v>
      </c>
      <c r="F5561" s="21" t="s">
        <v>41</v>
      </c>
      <c r="G5561" s="21" t="s">
        <v>17</v>
      </c>
      <c r="H5561" s="21" t="s">
        <v>18</v>
      </c>
      <c r="I5561" s="20" t="s">
        <v>10203</v>
      </c>
      <c r="J5561" s="20" t="s">
        <v>30231</v>
      </c>
      <c r="K5561" s="24">
        <v>44089</v>
      </c>
      <c r="L5561" s="19">
        <v>0</v>
      </c>
      <c r="M5561" s="19">
        <v>219.95</v>
      </c>
      <c r="N5561" s="24">
        <v>42786</v>
      </c>
    </row>
    <row r="5562" spans="1:14" hidden="1" x14ac:dyDescent="0.25">
      <c r="A5562" s="17" t="s">
        <v>30222</v>
      </c>
      <c r="B5562" s="34">
        <v>28203965</v>
      </c>
      <c r="C5562" s="20"/>
      <c r="D5562" s="20"/>
      <c r="E5562" s="17" t="s">
        <v>10180</v>
      </c>
      <c r="F5562" s="21" t="s">
        <v>41</v>
      </c>
      <c r="G5562" s="21" t="s">
        <v>17</v>
      </c>
      <c r="H5562" s="21" t="s">
        <v>18</v>
      </c>
      <c r="I5562" s="20" t="s">
        <v>10181</v>
      </c>
      <c r="J5562" s="20" t="s">
        <v>30223</v>
      </c>
      <c r="K5562" s="24">
        <v>44089</v>
      </c>
      <c r="L5562" s="19">
        <v>0</v>
      </c>
      <c r="M5562" s="19">
        <v>219.95</v>
      </c>
      <c r="N5562" s="24">
        <v>42786</v>
      </c>
    </row>
    <row r="5563" spans="1:14" hidden="1" x14ac:dyDescent="0.25">
      <c r="A5563" s="17" t="s">
        <v>30220</v>
      </c>
      <c r="B5563" s="34">
        <v>28203966</v>
      </c>
      <c r="C5563" s="20"/>
      <c r="D5563" s="20"/>
      <c r="E5563" s="17" t="s">
        <v>10178</v>
      </c>
      <c r="F5563" s="21" t="s">
        <v>41</v>
      </c>
      <c r="G5563" s="21" t="s">
        <v>17</v>
      </c>
      <c r="H5563" s="21" t="s">
        <v>18</v>
      </c>
      <c r="I5563" s="20" t="s">
        <v>10179</v>
      </c>
      <c r="J5563" s="20" t="s">
        <v>30221</v>
      </c>
      <c r="K5563" s="24">
        <v>44089</v>
      </c>
      <c r="L5563" s="19">
        <v>0</v>
      </c>
      <c r="M5563" s="19">
        <v>219.95</v>
      </c>
      <c r="N5563" s="24">
        <v>42786</v>
      </c>
    </row>
    <row r="5564" spans="1:14" hidden="1" x14ac:dyDescent="0.25">
      <c r="A5564" s="17" t="s">
        <v>30218</v>
      </c>
      <c r="B5564" s="34">
        <v>28203967</v>
      </c>
      <c r="C5564" s="20"/>
      <c r="D5564" s="20"/>
      <c r="E5564" s="17" t="s">
        <v>10176</v>
      </c>
      <c r="F5564" s="21" t="s">
        <v>41</v>
      </c>
      <c r="G5564" s="21" t="s">
        <v>17</v>
      </c>
      <c r="H5564" s="21" t="s">
        <v>18</v>
      </c>
      <c r="I5564" s="20" t="s">
        <v>10177</v>
      </c>
      <c r="J5564" s="20" t="s">
        <v>30219</v>
      </c>
      <c r="K5564" s="24">
        <v>44089</v>
      </c>
      <c r="L5564" s="19">
        <v>0</v>
      </c>
      <c r="M5564" s="19">
        <v>219.95</v>
      </c>
      <c r="N5564" s="24">
        <v>42786</v>
      </c>
    </row>
    <row r="5565" spans="1:14" hidden="1" x14ac:dyDescent="0.25">
      <c r="A5565" s="17" t="s">
        <v>30224</v>
      </c>
      <c r="B5565" s="34">
        <v>28203968</v>
      </c>
      <c r="C5565" s="20"/>
      <c r="D5565" s="20"/>
      <c r="E5565" s="17" t="s">
        <v>10182</v>
      </c>
      <c r="F5565" s="21" t="s">
        <v>41</v>
      </c>
      <c r="G5565" s="21" t="s">
        <v>17</v>
      </c>
      <c r="H5565" s="21" t="s">
        <v>18</v>
      </c>
      <c r="I5565" s="20" t="s">
        <v>10183</v>
      </c>
      <c r="J5565" s="20" t="s">
        <v>30225</v>
      </c>
      <c r="K5565" s="24">
        <v>44089</v>
      </c>
      <c r="L5565" s="19">
        <v>0</v>
      </c>
      <c r="M5565" s="19">
        <v>219.95</v>
      </c>
      <c r="N5565" s="24">
        <v>42786</v>
      </c>
    </row>
    <row r="5566" spans="1:14" hidden="1" x14ac:dyDescent="0.25">
      <c r="A5566" s="17" t="s">
        <v>30228</v>
      </c>
      <c r="B5566" s="34">
        <v>28203969</v>
      </c>
      <c r="C5566" s="20"/>
      <c r="D5566" s="20"/>
      <c r="E5566" s="17" t="s">
        <v>10184</v>
      </c>
      <c r="F5566" s="21" t="s">
        <v>41</v>
      </c>
      <c r="G5566" s="21" t="s">
        <v>17</v>
      </c>
      <c r="H5566" s="21" t="s">
        <v>18</v>
      </c>
      <c r="I5566" s="20" t="s">
        <v>10185</v>
      </c>
      <c r="J5566" s="20" t="s">
        <v>30229</v>
      </c>
      <c r="K5566" s="24">
        <v>44089</v>
      </c>
      <c r="L5566" s="19">
        <v>0</v>
      </c>
      <c r="M5566" s="19">
        <v>219.95</v>
      </c>
      <c r="N5566" s="24">
        <v>42786</v>
      </c>
    </row>
    <row r="5567" spans="1:14" hidden="1" x14ac:dyDescent="0.25">
      <c r="A5567" s="17" t="s">
        <v>30214</v>
      </c>
      <c r="B5567" s="34">
        <v>28203970</v>
      </c>
      <c r="C5567" s="20"/>
      <c r="D5567" s="20"/>
      <c r="E5567" s="17" t="s">
        <v>10172</v>
      </c>
      <c r="F5567" s="21" t="s">
        <v>41</v>
      </c>
      <c r="G5567" s="21" t="s">
        <v>17</v>
      </c>
      <c r="H5567" s="21" t="s">
        <v>18</v>
      </c>
      <c r="I5567" s="20" t="s">
        <v>10173</v>
      </c>
      <c r="J5567" s="20" t="s">
        <v>30215</v>
      </c>
      <c r="K5567" s="24">
        <v>44089</v>
      </c>
      <c r="L5567" s="19">
        <v>0</v>
      </c>
      <c r="M5567" s="19">
        <v>219.95</v>
      </c>
      <c r="N5567" s="24">
        <v>42786</v>
      </c>
    </row>
    <row r="5568" spans="1:14" hidden="1" x14ac:dyDescent="0.25">
      <c r="A5568" s="17" t="s">
        <v>30216</v>
      </c>
      <c r="B5568" s="34">
        <v>28203971</v>
      </c>
      <c r="C5568" s="20"/>
      <c r="D5568" s="20"/>
      <c r="E5568" s="17" t="s">
        <v>10174</v>
      </c>
      <c r="F5568" s="21" t="s">
        <v>41</v>
      </c>
      <c r="G5568" s="21" t="s">
        <v>17</v>
      </c>
      <c r="H5568" s="21" t="s">
        <v>18</v>
      </c>
      <c r="I5568" s="20" t="s">
        <v>10175</v>
      </c>
      <c r="J5568" s="20" t="s">
        <v>30217</v>
      </c>
      <c r="K5568" s="24">
        <v>44089</v>
      </c>
      <c r="L5568" s="19">
        <v>0</v>
      </c>
      <c r="M5568" s="19">
        <v>219.95</v>
      </c>
      <c r="N5568" s="24">
        <v>42786</v>
      </c>
    </row>
    <row r="5569" spans="1:14" hidden="1" x14ac:dyDescent="0.25">
      <c r="A5569" s="17" t="s">
        <v>30240</v>
      </c>
      <c r="B5569" s="34">
        <v>28203972</v>
      </c>
      <c r="C5569" s="20"/>
      <c r="D5569" s="20"/>
      <c r="E5569" s="17" t="s">
        <v>10194</v>
      </c>
      <c r="F5569" s="21" t="s">
        <v>41</v>
      </c>
      <c r="G5569" s="21" t="s">
        <v>17</v>
      </c>
      <c r="H5569" s="21" t="s">
        <v>18</v>
      </c>
      <c r="I5569" s="20" t="s">
        <v>10195</v>
      </c>
      <c r="J5569" s="20" t="s">
        <v>30241</v>
      </c>
      <c r="K5569" s="24">
        <v>44089</v>
      </c>
      <c r="L5569" s="19">
        <v>0</v>
      </c>
      <c r="M5569" s="19">
        <v>219.95</v>
      </c>
      <c r="N5569" s="24">
        <v>42786</v>
      </c>
    </row>
    <row r="5570" spans="1:14" hidden="1" x14ac:dyDescent="0.25">
      <c r="A5570" s="17" t="s">
        <v>30238</v>
      </c>
      <c r="B5570" s="34">
        <v>28203973</v>
      </c>
      <c r="C5570" s="20"/>
      <c r="D5570" s="20"/>
      <c r="E5570" s="17" t="s">
        <v>10192</v>
      </c>
      <c r="F5570" s="21" t="s">
        <v>41</v>
      </c>
      <c r="G5570" s="21" t="s">
        <v>17</v>
      </c>
      <c r="H5570" s="21" t="s">
        <v>18</v>
      </c>
      <c r="I5570" s="20" t="s">
        <v>10193</v>
      </c>
      <c r="J5570" s="20" t="s">
        <v>30239</v>
      </c>
      <c r="K5570" s="24">
        <v>44089</v>
      </c>
      <c r="L5570" s="19">
        <v>0</v>
      </c>
      <c r="M5570" s="19">
        <v>219.95</v>
      </c>
      <c r="N5570" s="24">
        <v>42786</v>
      </c>
    </row>
    <row r="5571" spans="1:14" hidden="1" x14ac:dyDescent="0.25">
      <c r="A5571" s="17" t="s">
        <v>30242</v>
      </c>
      <c r="B5571" s="34">
        <v>28203975</v>
      </c>
      <c r="C5571" s="20"/>
      <c r="D5571" s="20"/>
      <c r="E5571" s="17" t="s">
        <v>10196</v>
      </c>
      <c r="F5571" s="21" t="s">
        <v>41</v>
      </c>
      <c r="G5571" s="21" t="s">
        <v>17</v>
      </c>
      <c r="H5571" s="21" t="s">
        <v>18</v>
      </c>
      <c r="I5571" s="20" t="s">
        <v>10197</v>
      </c>
      <c r="J5571" s="20" t="s">
        <v>30243</v>
      </c>
      <c r="K5571" s="24">
        <v>44089</v>
      </c>
      <c r="L5571" s="19">
        <v>0</v>
      </c>
      <c r="M5571" s="19">
        <v>219.95</v>
      </c>
      <c r="N5571" s="24">
        <v>42786</v>
      </c>
    </row>
    <row r="5572" spans="1:14" hidden="1" x14ac:dyDescent="0.25">
      <c r="A5572" s="17" t="s">
        <v>30244</v>
      </c>
      <c r="B5572" s="34">
        <v>28203976</v>
      </c>
      <c r="C5572" s="20"/>
      <c r="D5572" s="20"/>
      <c r="E5572" s="17" t="s">
        <v>10198</v>
      </c>
      <c r="F5572" s="21" t="s">
        <v>41</v>
      </c>
      <c r="G5572" s="21" t="s">
        <v>17</v>
      </c>
      <c r="H5572" s="21" t="s">
        <v>18</v>
      </c>
      <c r="I5572" s="20" t="s">
        <v>10199</v>
      </c>
      <c r="J5572" s="20" t="s">
        <v>30245</v>
      </c>
      <c r="K5572" s="24">
        <v>44089</v>
      </c>
      <c r="L5572" s="19">
        <v>0</v>
      </c>
      <c r="M5572" s="19">
        <v>219.95</v>
      </c>
      <c r="N5572" s="24">
        <v>42786</v>
      </c>
    </row>
    <row r="5573" spans="1:14" hidden="1" x14ac:dyDescent="0.25">
      <c r="A5573" s="17" t="s">
        <v>30232</v>
      </c>
      <c r="B5573" s="34">
        <v>28203977</v>
      </c>
      <c r="C5573" s="20"/>
      <c r="D5573" s="20"/>
      <c r="E5573" s="17" t="s">
        <v>10186</v>
      </c>
      <c r="F5573" s="21" t="s">
        <v>41</v>
      </c>
      <c r="G5573" s="21" t="s">
        <v>17</v>
      </c>
      <c r="H5573" s="21" t="s">
        <v>18</v>
      </c>
      <c r="I5573" s="20" t="s">
        <v>10187</v>
      </c>
      <c r="J5573" s="20" t="s">
        <v>30233</v>
      </c>
      <c r="K5573" s="24">
        <v>44089</v>
      </c>
      <c r="L5573" s="19">
        <v>0</v>
      </c>
      <c r="M5573" s="19">
        <v>219.95</v>
      </c>
      <c r="N5573" s="24">
        <v>42786</v>
      </c>
    </row>
    <row r="5574" spans="1:14" hidden="1" x14ac:dyDescent="0.25">
      <c r="A5574" s="17" t="s">
        <v>30234</v>
      </c>
      <c r="B5574" s="34">
        <v>28203978</v>
      </c>
      <c r="C5574" s="20"/>
      <c r="D5574" s="20"/>
      <c r="E5574" s="17" t="s">
        <v>10188</v>
      </c>
      <c r="F5574" s="21" t="s">
        <v>41</v>
      </c>
      <c r="G5574" s="21" t="s">
        <v>17</v>
      </c>
      <c r="H5574" s="21" t="s">
        <v>18</v>
      </c>
      <c r="I5574" s="20" t="s">
        <v>10189</v>
      </c>
      <c r="J5574" s="20" t="s">
        <v>30235</v>
      </c>
      <c r="K5574" s="24">
        <v>44089</v>
      </c>
      <c r="L5574" s="19">
        <v>0</v>
      </c>
      <c r="M5574" s="19">
        <v>219.95</v>
      </c>
      <c r="N5574" s="24">
        <v>42786</v>
      </c>
    </row>
    <row r="5575" spans="1:14" hidden="1" x14ac:dyDescent="0.25">
      <c r="A5575" s="17" t="s">
        <v>30804</v>
      </c>
      <c r="B5575" s="34">
        <v>28220904</v>
      </c>
      <c r="C5575" s="20"/>
      <c r="D5575" s="20"/>
      <c r="E5575" s="17" t="s">
        <v>7963</v>
      </c>
      <c r="F5575" s="21" t="s">
        <v>41</v>
      </c>
      <c r="G5575" s="21" t="s">
        <v>17</v>
      </c>
      <c r="H5575" s="21" t="s">
        <v>18</v>
      </c>
      <c r="I5575" s="20" t="s">
        <v>7964</v>
      </c>
      <c r="J5575" s="20" t="s">
        <v>30805</v>
      </c>
      <c r="K5575" s="24">
        <v>44089</v>
      </c>
      <c r="L5575" s="19">
        <v>0</v>
      </c>
      <c r="M5575" s="19">
        <v>219.95</v>
      </c>
      <c r="N5575" s="24">
        <v>42786</v>
      </c>
    </row>
    <row r="5576" spans="1:14" hidden="1" x14ac:dyDescent="0.25">
      <c r="A5576" s="17" t="s">
        <v>30800</v>
      </c>
      <c r="B5576" s="34">
        <v>28220905</v>
      </c>
      <c r="C5576" s="20"/>
      <c r="D5576" s="20"/>
      <c r="E5576" s="17" t="s">
        <v>7959</v>
      </c>
      <c r="F5576" s="21" t="s">
        <v>41</v>
      </c>
      <c r="G5576" s="21" t="s">
        <v>17</v>
      </c>
      <c r="H5576" s="21" t="s">
        <v>18</v>
      </c>
      <c r="I5576" s="20" t="s">
        <v>7960</v>
      </c>
      <c r="J5576" s="20" t="s">
        <v>30801</v>
      </c>
      <c r="K5576" s="24">
        <v>44089</v>
      </c>
      <c r="L5576" s="19">
        <v>0</v>
      </c>
      <c r="M5576" s="19">
        <v>219.95</v>
      </c>
      <c r="N5576" s="24">
        <v>42786</v>
      </c>
    </row>
    <row r="5577" spans="1:14" hidden="1" x14ac:dyDescent="0.25">
      <c r="A5577" s="17" t="s">
        <v>30796</v>
      </c>
      <c r="B5577" s="34">
        <v>28220907</v>
      </c>
      <c r="C5577" s="20"/>
      <c r="D5577" s="20"/>
      <c r="E5577" s="17" t="s">
        <v>7955</v>
      </c>
      <c r="F5577" s="21" t="s">
        <v>41</v>
      </c>
      <c r="G5577" s="21" t="s">
        <v>17</v>
      </c>
      <c r="H5577" s="21" t="s">
        <v>18</v>
      </c>
      <c r="I5577" s="20" t="s">
        <v>7956</v>
      </c>
      <c r="J5577" s="20" t="s">
        <v>30797</v>
      </c>
      <c r="K5577" s="24">
        <v>44089</v>
      </c>
      <c r="L5577" s="19">
        <v>0</v>
      </c>
      <c r="M5577" s="19">
        <v>219.95</v>
      </c>
      <c r="N5577" s="24">
        <v>42786</v>
      </c>
    </row>
    <row r="5578" spans="1:14" hidden="1" x14ac:dyDescent="0.25">
      <c r="A5578" s="17" t="s">
        <v>30802</v>
      </c>
      <c r="B5578" s="34">
        <v>28220908</v>
      </c>
      <c r="C5578" s="20"/>
      <c r="D5578" s="20"/>
      <c r="E5578" s="17" t="s">
        <v>7961</v>
      </c>
      <c r="F5578" s="21" t="s">
        <v>41</v>
      </c>
      <c r="G5578" s="21" t="s">
        <v>17</v>
      </c>
      <c r="H5578" s="21" t="s">
        <v>18</v>
      </c>
      <c r="I5578" s="20" t="s">
        <v>7962</v>
      </c>
      <c r="J5578" s="20" t="s">
        <v>30803</v>
      </c>
      <c r="K5578" s="24">
        <v>44089</v>
      </c>
      <c r="L5578" s="19">
        <v>0</v>
      </c>
      <c r="M5578" s="19">
        <v>219.95</v>
      </c>
      <c r="N5578" s="24">
        <v>42786</v>
      </c>
    </row>
    <row r="5579" spans="1:14" hidden="1" x14ac:dyDescent="0.25">
      <c r="A5579" s="17" t="s">
        <v>30806</v>
      </c>
      <c r="B5579" s="34">
        <v>28220909</v>
      </c>
      <c r="C5579" s="20"/>
      <c r="D5579" s="20"/>
      <c r="E5579" s="17" t="s">
        <v>7965</v>
      </c>
      <c r="F5579" s="21" t="s">
        <v>41</v>
      </c>
      <c r="G5579" s="21" t="s">
        <v>17</v>
      </c>
      <c r="H5579" s="21" t="s">
        <v>18</v>
      </c>
      <c r="I5579" s="20" t="s">
        <v>7966</v>
      </c>
      <c r="J5579" s="20" t="s">
        <v>30807</v>
      </c>
      <c r="K5579" s="24">
        <v>44089</v>
      </c>
      <c r="L5579" s="19">
        <v>0</v>
      </c>
      <c r="M5579" s="19">
        <v>219.95</v>
      </c>
      <c r="N5579" s="24">
        <v>42786</v>
      </c>
    </row>
    <row r="5580" spans="1:14" hidden="1" x14ac:dyDescent="0.25">
      <c r="A5580" s="17" t="s">
        <v>30792</v>
      </c>
      <c r="B5580" s="34">
        <v>28220910</v>
      </c>
      <c r="C5580" s="20"/>
      <c r="D5580" s="20"/>
      <c r="E5580" s="17" t="s">
        <v>7987</v>
      </c>
      <c r="F5580" s="21" t="s">
        <v>41</v>
      </c>
      <c r="G5580" s="21" t="s">
        <v>17</v>
      </c>
      <c r="H5580" s="21" t="s">
        <v>18</v>
      </c>
      <c r="I5580" s="20" t="s">
        <v>7988</v>
      </c>
      <c r="J5580" s="20" t="s">
        <v>30793</v>
      </c>
      <c r="K5580" s="24">
        <v>44089</v>
      </c>
      <c r="L5580" s="19">
        <v>0</v>
      </c>
      <c r="M5580" s="19">
        <v>219.95</v>
      </c>
      <c r="N5580" s="24">
        <v>42786</v>
      </c>
    </row>
    <row r="5581" spans="1:14" hidden="1" x14ac:dyDescent="0.25">
      <c r="A5581" s="17" t="s">
        <v>30789</v>
      </c>
      <c r="B5581" s="34">
        <v>28220911</v>
      </c>
      <c r="C5581" s="20"/>
      <c r="D5581" s="20"/>
      <c r="E5581" s="17" t="s">
        <v>7983</v>
      </c>
      <c r="F5581" s="21" t="s">
        <v>41</v>
      </c>
      <c r="G5581" s="21" t="s">
        <v>17</v>
      </c>
      <c r="H5581" s="21" t="s">
        <v>18</v>
      </c>
      <c r="I5581" s="20" t="s">
        <v>7984</v>
      </c>
      <c r="J5581" s="20" t="s">
        <v>30790</v>
      </c>
      <c r="K5581" s="24">
        <v>44089</v>
      </c>
      <c r="L5581" s="19">
        <v>0</v>
      </c>
      <c r="M5581" s="19">
        <v>219.95</v>
      </c>
      <c r="N5581" s="24">
        <v>42786</v>
      </c>
    </row>
    <row r="5582" spans="1:14" hidden="1" x14ac:dyDescent="0.25">
      <c r="B5582" s="34">
        <v>28220912</v>
      </c>
      <c r="C5582" s="20"/>
      <c r="D5582" s="20"/>
      <c r="E5582" s="17" t="s">
        <v>7981</v>
      </c>
      <c r="F5582" s="21" t="s">
        <v>41</v>
      </c>
      <c r="G5582" s="21" t="s">
        <v>17</v>
      </c>
      <c r="H5582" s="21" t="s">
        <v>18</v>
      </c>
      <c r="I5582" s="20" t="s">
        <v>7982</v>
      </c>
      <c r="J5582" s="20" t="s">
        <v>30788</v>
      </c>
      <c r="K5582" s="24">
        <v>44089</v>
      </c>
      <c r="L5582" s="19">
        <v>0</v>
      </c>
      <c r="M5582" s="19">
        <v>219.95</v>
      </c>
      <c r="N5582" s="24">
        <v>42786</v>
      </c>
    </row>
    <row r="5583" spans="1:14" hidden="1" x14ac:dyDescent="0.25">
      <c r="B5583" s="34">
        <v>28220913</v>
      </c>
      <c r="C5583" s="20"/>
      <c r="D5583" s="20"/>
      <c r="E5583" s="17" t="s">
        <v>7979</v>
      </c>
      <c r="F5583" s="21" t="s">
        <v>41</v>
      </c>
      <c r="G5583" s="21" t="s">
        <v>17</v>
      </c>
      <c r="H5583" s="21" t="s">
        <v>18</v>
      </c>
      <c r="I5583" s="20" t="s">
        <v>7980</v>
      </c>
      <c r="J5583" s="20" t="s">
        <v>30787</v>
      </c>
      <c r="K5583" s="24">
        <v>44089</v>
      </c>
      <c r="L5583" s="19">
        <v>0</v>
      </c>
      <c r="M5583" s="19">
        <v>219.95</v>
      </c>
      <c r="N5583" s="24">
        <v>42786</v>
      </c>
    </row>
    <row r="5584" spans="1:14" hidden="1" x14ac:dyDescent="0.25">
      <c r="B5584" s="34">
        <v>28220914</v>
      </c>
      <c r="C5584" s="20"/>
      <c r="D5584" s="20"/>
      <c r="E5584" s="17" t="s">
        <v>7985</v>
      </c>
      <c r="F5584" s="21" t="s">
        <v>41</v>
      </c>
      <c r="G5584" s="21" t="s">
        <v>17</v>
      </c>
      <c r="H5584" s="21" t="s">
        <v>18</v>
      </c>
      <c r="I5584" s="20" t="s">
        <v>7986</v>
      </c>
      <c r="J5584" s="20" t="s">
        <v>30791</v>
      </c>
      <c r="K5584" s="24">
        <v>44089</v>
      </c>
      <c r="L5584" s="19">
        <v>0</v>
      </c>
      <c r="M5584" s="19">
        <v>219.95</v>
      </c>
      <c r="N5584" s="24">
        <v>42786</v>
      </c>
    </row>
    <row r="5585" spans="1:14" hidden="1" x14ac:dyDescent="0.25">
      <c r="A5585" s="17" t="s">
        <v>30794</v>
      </c>
      <c r="B5585" s="34">
        <v>28220915</v>
      </c>
      <c r="C5585" s="20"/>
      <c r="D5585" s="20"/>
      <c r="E5585" s="17" t="s">
        <v>7989</v>
      </c>
      <c r="F5585" s="21" t="s">
        <v>41</v>
      </c>
      <c r="G5585" s="21" t="s">
        <v>17</v>
      </c>
      <c r="H5585" s="21" t="s">
        <v>18</v>
      </c>
      <c r="I5585" s="20" t="s">
        <v>7990</v>
      </c>
      <c r="J5585" s="20" t="s">
        <v>30795</v>
      </c>
      <c r="K5585" s="24">
        <v>44089</v>
      </c>
      <c r="L5585" s="19">
        <v>0</v>
      </c>
      <c r="M5585" s="19">
        <v>219.95</v>
      </c>
      <c r="N5585" s="24">
        <v>42786</v>
      </c>
    </row>
    <row r="5586" spans="1:14" hidden="1" x14ac:dyDescent="0.25">
      <c r="A5586" s="17" t="s">
        <v>30783</v>
      </c>
      <c r="B5586" s="34">
        <v>28220916</v>
      </c>
      <c r="C5586" s="20"/>
      <c r="D5586" s="20"/>
      <c r="E5586" s="17" t="s">
        <v>7975</v>
      </c>
      <c r="F5586" s="21" t="s">
        <v>41</v>
      </c>
      <c r="G5586" s="21" t="s">
        <v>17</v>
      </c>
      <c r="H5586" s="21" t="s">
        <v>18</v>
      </c>
      <c r="I5586" s="20" t="s">
        <v>7976</v>
      </c>
      <c r="J5586" s="20" t="s">
        <v>30784</v>
      </c>
      <c r="K5586" s="24">
        <v>44089</v>
      </c>
      <c r="L5586" s="19">
        <v>0</v>
      </c>
      <c r="M5586" s="19">
        <v>219.95</v>
      </c>
      <c r="N5586" s="24">
        <v>42786</v>
      </c>
    </row>
    <row r="5587" spans="1:14" hidden="1" x14ac:dyDescent="0.25">
      <c r="A5587" s="17" t="s">
        <v>30779</v>
      </c>
      <c r="B5587" s="34">
        <v>28220917</v>
      </c>
      <c r="C5587" s="20"/>
      <c r="D5587" s="20"/>
      <c r="E5587" s="17" t="s">
        <v>7971</v>
      </c>
      <c r="F5587" s="21" t="s">
        <v>41</v>
      </c>
      <c r="G5587" s="21" t="s">
        <v>17</v>
      </c>
      <c r="H5587" s="21" t="s">
        <v>18</v>
      </c>
      <c r="I5587" s="20" t="s">
        <v>7972</v>
      </c>
      <c r="J5587" s="20" t="s">
        <v>30780</v>
      </c>
      <c r="K5587" s="24">
        <v>44089</v>
      </c>
      <c r="L5587" s="19">
        <v>0</v>
      </c>
      <c r="M5587" s="19">
        <v>219.95</v>
      </c>
      <c r="N5587" s="24">
        <v>42786</v>
      </c>
    </row>
    <row r="5588" spans="1:14" hidden="1" x14ac:dyDescent="0.25">
      <c r="A5588" s="17" t="s">
        <v>30777</v>
      </c>
      <c r="B5588" s="34">
        <v>28220918</v>
      </c>
      <c r="C5588" s="20"/>
      <c r="D5588" s="20"/>
      <c r="E5588" s="17" t="s">
        <v>7969</v>
      </c>
      <c r="F5588" s="21" t="s">
        <v>41</v>
      </c>
      <c r="G5588" s="21" t="s">
        <v>17</v>
      </c>
      <c r="H5588" s="21" t="s">
        <v>18</v>
      </c>
      <c r="I5588" s="20" t="s">
        <v>7970</v>
      </c>
      <c r="J5588" s="20" t="s">
        <v>30778</v>
      </c>
      <c r="K5588" s="24">
        <v>44089</v>
      </c>
      <c r="L5588" s="19">
        <v>0</v>
      </c>
      <c r="M5588" s="19">
        <v>219.95</v>
      </c>
      <c r="N5588" s="24">
        <v>42786</v>
      </c>
    </row>
    <row r="5589" spans="1:14" hidden="1" x14ac:dyDescent="0.25">
      <c r="A5589" s="17" t="s">
        <v>30775</v>
      </c>
      <c r="B5589" s="20">
        <v>28220919</v>
      </c>
      <c r="C5589" s="20"/>
      <c r="D5589" s="20"/>
      <c r="E5589" s="17" t="s">
        <v>7967</v>
      </c>
      <c r="F5589" s="21" t="s">
        <v>41</v>
      </c>
      <c r="G5589" s="21" t="s">
        <v>17</v>
      </c>
      <c r="H5589" s="21" t="s">
        <v>18</v>
      </c>
      <c r="I5589" s="20" t="s">
        <v>7968</v>
      </c>
      <c r="J5589" s="20" t="s">
        <v>30776</v>
      </c>
      <c r="K5589" s="24">
        <v>44089</v>
      </c>
      <c r="L5589" s="19">
        <v>0</v>
      </c>
      <c r="M5589" s="19">
        <v>219.95</v>
      </c>
      <c r="N5589" s="24">
        <v>42786</v>
      </c>
    </row>
    <row r="5590" spans="1:14" hidden="1" x14ac:dyDescent="0.25">
      <c r="A5590" s="17" t="s">
        <v>30781</v>
      </c>
      <c r="B5590" s="34">
        <v>28220920</v>
      </c>
      <c r="C5590" s="20"/>
      <c r="D5590" s="20"/>
      <c r="E5590" s="17" t="s">
        <v>7973</v>
      </c>
      <c r="F5590" s="21" t="s">
        <v>41</v>
      </c>
      <c r="G5590" s="21" t="s">
        <v>17</v>
      </c>
      <c r="H5590" s="21" t="s">
        <v>18</v>
      </c>
      <c r="I5590" s="20" t="s">
        <v>7974</v>
      </c>
      <c r="J5590" s="20" t="s">
        <v>30782</v>
      </c>
      <c r="K5590" s="24">
        <v>44089</v>
      </c>
      <c r="L5590" s="19">
        <v>0</v>
      </c>
      <c r="M5590" s="19">
        <v>219.95</v>
      </c>
      <c r="N5590" s="24">
        <v>42786</v>
      </c>
    </row>
    <row r="5591" spans="1:14" hidden="1" x14ac:dyDescent="0.25">
      <c r="A5591" s="17" t="s">
        <v>30785</v>
      </c>
      <c r="B5591" s="34">
        <v>28220921</v>
      </c>
      <c r="C5591" s="20"/>
      <c r="D5591" s="20"/>
      <c r="E5591" s="17" t="s">
        <v>7977</v>
      </c>
      <c r="F5591" s="21" t="s">
        <v>41</v>
      </c>
      <c r="G5591" s="21" t="s">
        <v>17</v>
      </c>
      <c r="H5591" s="21" t="s">
        <v>18</v>
      </c>
      <c r="I5591" s="20" t="s">
        <v>7978</v>
      </c>
      <c r="J5591" s="20" t="s">
        <v>30786</v>
      </c>
      <c r="K5591" s="24">
        <v>44089</v>
      </c>
      <c r="L5591" s="19">
        <v>0</v>
      </c>
      <c r="M5591" s="19">
        <v>219.95</v>
      </c>
      <c r="N5591" s="24">
        <v>42786</v>
      </c>
    </row>
    <row r="5592" spans="1:14" hidden="1" x14ac:dyDescent="0.25">
      <c r="A5592" s="17" t="s">
        <v>28562</v>
      </c>
      <c r="B5592" s="34">
        <v>28103115</v>
      </c>
      <c r="C5592" s="20"/>
      <c r="D5592" s="20"/>
      <c r="E5592" s="17" t="s">
        <v>8849</v>
      </c>
      <c r="F5592" s="21" t="s">
        <v>41</v>
      </c>
      <c r="G5592" s="21" t="s">
        <v>36278</v>
      </c>
      <c r="H5592" s="21" t="s">
        <v>18</v>
      </c>
      <c r="I5592" s="20" t="s">
        <v>8850</v>
      </c>
      <c r="J5592" s="20" t="s">
        <v>28563</v>
      </c>
      <c r="K5592" s="24">
        <v>44089</v>
      </c>
      <c r="L5592" s="19">
        <v>0</v>
      </c>
      <c r="M5592" s="28">
        <v>459.95</v>
      </c>
      <c r="N5592" s="24">
        <v>42786</v>
      </c>
    </row>
    <row r="5593" spans="1:14" hidden="1" x14ac:dyDescent="0.25">
      <c r="A5593" s="17" t="s">
        <v>28564</v>
      </c>
      <c r="B5593" s="34">
        <v>28103116</v>
      </c>
      <c r="C5593" s="20"/>
      <c r="D5593" s="20"/>
      <c r="E5593" s="17" t="s">
        <v>8851</v>
      </c>
      <c r="F5593" s="21" t="s">
        <v>41</v>
      </c>
      <c r="G5593" s="21" t="s">
        <v>36278</v>
      </c>
      <c r="H5593" s="21" t="s">
        <v>18</v>
      </c>
      <c r="I5593" s="20" t="s">
        <v>8852</v>
      </c>
      <c r="J5593" s="20" t="s">
        <v>28565</v>
      </c>
      <c r="K5593" s="24">
        <v>44089</v>
      </c>
      <c r="L5593" s="19">
        <v>0</v>
      </c>
      <c r="M5593" s="28">
        <v>459.95</v>
      </c>
      <c r="N5593" s="24">
        <v>42786</v>
      </c>
    </row>
    <row r="5594" spans="1:14" hidden="1" x14ac:dyDescent="0.25">
      <c r="A5594" s="17" t="s">
        <v>28566</v>
      </c>
      <c r="B5594" s="34">
        <v>28103117</v>
      </c>
      <c r="C5594" s="20"/>
      <c r="D5594" s="20"/>
      <c r="E5594" s="17" t="s">
        <v>8853</v>
      </c>
      <c r="F5594" s="21" t="s">
        <v>41</v>
      </c>
      <c r="G5594" s="21" t="s">
        <v>36278</v>
      </c>
      <c r="H5594" s="21" t="s">
        <v>18</v>
      </c>
      <c r="I5594" s="20" t="s">
        <v>8854</v>
      </c>
      <c r="J5594" s="20" t="s">
        <v>28567</v>
      </c>
      <c r="K5594" s="24">
        <v>44089</v>
      </c>
      <c r="L5594" s="19">
        <v>0</v>
      </c>
      <c r="M5594" s="28">
        <v>459.95</v>
      </c>
      <c r="N5594" s="24">
        <v>42786</v>
      </c>
    </row>
    <row r="5595" spans="1:14" hidden="1" x14ac:dyDescent="0.25">
      <c r="A5595" s="17" t="s">
        <v>28568</v>
      </c>
      <c r="B5595" s="34">
        <v>28103118</v>
      </c>
      <c r="C5595" s="20"/>
      <c r="D5595" s="20"/>
      <c r="E5595" s="17" t="s">
        <v>8855</v>
      </c>
      <c r="F5595" s="21" t="s">
        <v>41</v>
      </c>
      <c r="G5595" s="21" t="s">
        <v>36278</v>
      </c>
      <c r="H5595" s="21" t="s">
        <v>18</v>
      </c>
      <c r="I5595" s="20" t="s">
        <v>8856</v>
      </c>
      <c r="J5595" s="20" t="s">
        <v>28569</v>
      </c>
      <c r="K5595" s="24">
        <v>44089</v>
      </c>
      <c r="L5595" s="19">
        <v>0</v>
      </c>
      <c r="M5595" s="28">
        <v>459.95</v>
      </c>
      <c r="N5595" s="24">
        <v>42786</v>
      </c>
    </row>
    <row r="5596" spans="1:14" hidden="1" x14ac:dyDescent="0.25">
      <c r="A5596" s="17" t="s">
        <v>28570</v>
      </c>
      <c r="B5596" s="34">
        <v>28103119</v>
      </c>
      <c r="C5596" s="20"/>
      <c r="D5596" s="20"/>
      <c r="E5596" s="17" t="s">
        <v>8857</v>
      </c>
      <c r="F5596" s="21" t="s">
        <v>41</v>
      </c>
      <c r="G5596" s="21" t="s">
        <v>36278</v>
      </c>
      <c r="H5596" s="21" t="s">
        <v>18</v>
      </c>
      <c r="I5596" s="20" t="s">
        <v>8858</v>
      </c>
      <c r="J5596" s="20" t="s">
        <v>28571</v>
      </c>
      <c r="K5596" s="24">
        <v>44089</v>
      </c>
      <c r="L5596" s="19">
        <v>0</v>
      </c>
      <c r="M5596" s="28">
        <v>459.95</v>
      </c>
      <c r="N5596" s="24">
        <v>42786</v>
      </c>
    </row>
    <row r="5597" spans="1:14" hidden="1" x14ac:dyDescent="0.25">
      <c r="A5597" s="17" t="s">
        <v>28572</v>
      </c>
      <c r="B5597" s="34">
        <v>28103120</v>
      </c>
      <c r="C5597" s="20"/>
      <c r="D5597" s="20"/>
      <c r="E5597" s="17" t="s">
        <v>8859</v>
      </c>
      <c r="F5597" s="21" t="s">
        <v>41</v>
      </c>
      <c r="G5597" s="21" t="s">
        <v>36278</v>
      </c>
      <c r="H5597" s="21" t="s">
        <v>18</v>
      </c>
      <c r="I5597" s="20" t="s">
        <v>8860</v>
      </c>
      <c r="J5597" s="20" t="s">
        <v>28573</v>
      </c>
      <c r="K5597" s="24">
        <v>44089</v>
      </c>
      <c r="L5597" s="19">
        <v>0</v>
      </c>
      <c r="M5597" s="28">
        <v>459.95</v>
      </c>
      <c r="N5597" s="24">
        <v>42786</v>
      </c>
    </row>
    <row r="5598" spans="1:14" hidden="1" x14ac:dyDescent="0.25">
      <c r="A5598" s="17" t="s">
        <v>28574</v>
      </c>
      <c r="B5598" s="34">
        <v>28103121</v>
      </c>
      <c r="C5598" s="20"/>
      <c r="D5598" s="20"/>
      <c r="E5598" s="17" t="s">
        <v>8861</v>
      </c>
      <c r="F5598" s="21" t="s">
        <v>41</v>
      </c>
      <c r="G5598" s="21" t="s">
        <v>36278</v>
      </c>
      <c r="H5598" s="21" t="s">
        <v>18</v>
      </c>
      <c r="I5598" s="20" t="s">
        <v>8862</v>
      </c>
      <c r="J5598" s="20" t="s">
        <v>28575</v>
      </c>
      <c r="K5598" s="24">
        <v>44089</v>
      </c>
      <c r="L5598" s="19">
        <v>0</v>
      </c>
      <c r="M5598" s="28">
        <v>459.95</v>
      </c>
      <c r="N5598" s="24">
        <v>42786</v>
      </c>
    </row>
    <row r="5599" spans="1:14" hidden="1" x14ac:dyDescent="0.25">
      <c r="A5599" s="17" t="s">
        <v>28576</v>
      </c>
      <c r="B5599" s="34">
        <v>28103122</v>
      </c>
      <c r="C5599" s="20"/>
      <c r="D5599" s="20"/>
      <c r="E5599" s="17" t="s">
        <v>8863</v>
      </c>
      <c r="F5599" s="21" t="s">
        <v>41</v>
      </c>
      <c r="G5599" s="21" t="s">
        <v>36278</v>
      </c>
      <c r="H5599" s="21" t="s">
        <v>18</v>
      </c>
      <c r="I5599" s="20" t="s">
        <v>8864</v>
      </c>
      <c r="J5599" s="20" t="s">
        <v>28577</v>
      </c>
      <c r="K5599" s="24">
        <v>44089</v>
      </c>
      <c r="L5599" s="19">
        <v>0</v>
      </c>
      <c r="M5599" s="28">
        <v>459.95</v>
      </c>
      <c r="N5599" s="24">
        <v>42786</v>
      </c>
    </row>
    <row r="5600" spans="1:14" hidden="1" x14ac:dyDescent="0.25">
      <c r="A5600" s="17" t="s">
        <v>28578</v>
      </c>
      <c r="B5600" s="34">
        <v>28103123</v>
      </c>
      <c r="C5600" s="20"/>
      <c r="D5600" s="20"/>
      <c r="E5600" s="17" t="s">
        <v>8865</v>
      </c>
      <c r="F5600" s="21" t="s">
        <v>41</v>
      </c>
      <c r="G5600" s="21" t="s">
        <v>36278</v>
      </c>
      <c r="H5600" s="21" t="s">
        <v>18</v>
      </c>
      <c r="I5600" s="20" t="s">
        <v>8866</v>
      </c>
      <c r="J5600" s="20" t="s">
        <v>28579</v>
      </c>
      <c r="K5600" s="24">
        <v>44089</v>
      </c>
      <c r="L5600" s="19">
        <v>0</v>
      </c>
      <c r="M5600" s="28">
        <v>459.95</v>
      </c>
      <c r="N5600" s="24">
        <v>42786</v>
      </c>
    </row>
    <row r="5601" spans="1:14" hidden="1" x14ac:dyDescent="0.25">
      <c r="A5601" s="17" t="s">
        <v>28659</v>
      </c>
      <c r="B5601" s="34">
        <v>28103092</v>
      </c>
      <c r="C5601" s="20"/>
      <c r="D5601" s="20"/>
      <c r="E5601" s="17" t="s">
        <v>8916</v>
      </c>
      <c r="F5601" s="21" t="s">
        <v>41</v>
      </c>
      <c r="G5601" s="21" t="s">
        <v>36278</v>
      </c>
      <c r="H5601" s="21" t="s">
        <v>18</v>
      </c>
      <c r="I5601" s="20" t="s">
        <v>8917</v>
      </c>
      <c r="J5601" s="20" t="s">
        <v>28660</v>
      </c>
      <c r="K5601" s="24">
        <v>44089</v>
      </c>
      <c r="L5601" s="19">
        <v>0</v>
      </c>
      <c r="M5601" s="28">
        <v>459.95</v>
      </c>
      <c r="N5601" s="24">
        <v>42786</v>
      </c>
    </row>
    <row r="5602" spans="1:14" hidden="1" x14ac:dyDescent="0.25">
      <c r="A5602" s="17" t="s">
        <v>28661</v>
      </c>
      <c r="B5602" s="34">
        <v>28103093</v>
      </c>
      <c r="C5602" s="20"/>
      <c r="D5602" s="20"/>
      <c r="E5602" s="17" t="s">
        <v>8918</v>
      </c>
      <c r="F5602" s="21" t="s">
        <v>41</v>
      </c>
      <c r="G5602" s="21" t="s">
        <v>36278</v>
      </c>
      <c r="H5602" s="21" t="s">
        <v>18</v>
      </c>
      <c r="I5602" s="20" t="s">
        <v>8919</v>
      </c>
      <c r="J5602" s="20" t="s">
        <v>28662</v>
      </c>
      <c r="K5602" s="24">
        <v>44089</v>
      </c>
      <c r="L5602" s="19">
        <v>0</v>
      </c>
      <c r="M5602" s="28">
        <v>459.95</v>
      </c>
      <c r="N5602" s="24">
        <v>42786</v>
      </c>
    </row>
    <row r="5603" spans="1:14" hidden="1" x14ac:dyDescent="0.25">
      <c r="A5603" s="17" t="s">
        <v>28663</v>
      </c>
      <c r="B5603" s="34">
        <v>28103094</v>
      </c>
      <c r="C5603" s="20"/>
      <c r="D5603" s="20"/>
      <c r="E5603" s="17" t="s">
        <v>8920</v>
      </c>
      <c r="F5603" s="21" t="s">
        <v>41</v>
      </c>
      <c r="G5603" s="21" t="s">
        <v>36278</v>
      </c>
      <c r="H5603" s="21" t="s">
        <v>18</v>
      </c>
      <c r="I5603" s="20" t="s">
        <v>8921</v>
      </c>
      <c r="J5603" s="20" t="s">
        <v>28664</v>
      </c>
      <c r="K5603" s="24">
        <v>44089</v>
      </c>
      <c r="L5603" s="19">
        <v>0</v>
      </c>
      <c r="M5603" s="28">
        <v>459.95</v>
      </c>
      <c r="N5603" s="24">
        <v>42786</v>
      </c>
    </row>
    <row r="5604" spans="1:14" hidden="1" x14ac:dyDescent="0.25">
      <c r="A5604" s="17" t="s">
        <v>28665</v>
      </c>
      <c r="B5604" s="34">
        <v>28103095</v>
      </c>
      <c r="C5604" s="20"/>
      <c r="D5604" s="20"/>
      <c r="E5604" s="17" t="s">
        <v>8922</v>
      </c>
      <c r="F5604" s="21" t="s">
        <v>41</v>
      </c>
      <c r="G5604" s="21" t="s">
        <v>36278</v>
      </c>
      <c r="H5604" s="21" t="s">
        <v>18</v>
      </c>
      <c r="I5604" s="20" t="s">
        <v>8923</v>
      </c>
      <c r="J5604" s="20" t="s">
        <v>28666</v>
      </c>
      <c r="K5604" s="24">
        <v>44089</v>
      </c>
      <c r="L5604" s="19">
        <v>0</v>
      </c>
      <c r="M5604" s="28">
        <v>459.95</v>
      </c>
      <c r="N5604" s="24">
        <v>42786</v>
      </c>
    </row>
    <row r="5605" spans="1:14" hidden="1" x14ac:dyDescent="0.25">
      <c r="A5605" s="17" t="s">
        <v>28667</v>
      </c>
      <c r="B5605" s="34">
        <v>28103096</v>
      </c>
      <c r="C5605" s="20"/>
      <c r="D5605" s="20"/>
      <c r="E5605" s="17" t="s">
        <v>8924</v>
      </c>
      <c r="F5605" s="21" t="s">
        <v>41</v>
      </c>
      <c r="G5605" s="21" t="s">
        <v>36278</v>
      </c>
      <c r="H5605" s="21" t="s">
        <v>18</v>
      </c>
      <c r="I5605" s="20" t="s">
        <v>8925</v>
      </c>
      <c r="J5605" s="20" t="s">
        <v>28668</v>
      </c>
      <c r="K5605" s="24">
        <v>44089</v>
      </c>
      <c r="L5605" s="19">
        <v>0</v>
      </c>
      <c r="M5605" s="28">
        <v>459.95</v>
      </c>
      <c r="N5605" s="24">
        <v>42786</v>
      </c>
    </row>
    <row r="5606" spans="1:14" hidden="1" x14ac:dyDescent="0.25">
      <c r="A5606" s="17" t="s">
        <v>28669</v>
      </c>
      <c r="B5606" s="34">
        <v>28103097</v>
      </c>
      <c r="C5606" s="20"/>
      <c r="D5606" s="20"/>
      <c r="E5606" s="17" t="s">
        <v>8926</v>
      </c>
      <c r="F5606" s="21" t="s">
        <v>41</v>
      </c>
      <c r="G5606" s="21" t="s">
        <v>36278</v>
      </c>
      <c r="H5606" s="21" t="s">
        <v>18</v>
      </c>
      <c r="I5606" s="20" t="s">
        <v>8927</v>
      </c>
      <c r="J5606" s="20" t="s">
        <v>28670</v>
      </c>
      <c r="K5606" s="24">
        <v>44089</v>
      </c>
      <c r="L5606" s="19">
        <v>0</v>
      </c>
      <c r="M5606" s="28">
        <v>459.95</v>
      </c>
      <c r="N5606" s="24">
        <v>42786</v>
      </c>
    </row>
    <row r="5607" spans="1:14" hidden="1" x14ac:dyDescent="0.25">
      <c r="A5607" s="17" t="s">
        <v>28671</v>
      </c>
      <c r="B5607" s="34">
        <v>28103098</v>
      </c>
      <c r="C5607" s="20"/>
      <c r="D5607" s="20"/>
      <c r="E5607" s="17" t="s">
        <v>8928</v>
      </c>
      <c r="F5607" s="21" t="s">
        <v>41</v>
      </c>
      <c r="G5607" s="21" t="s">
        <v>36278</v>
      </c>
      <c r="H5607" s="21" t="s">
        <v>18</v>
      </c>
      <c r="I5607" s="20" t="s">
        <v>8929</v>
      </c>
      <c r="J5607" s="20" t="s">
        <v>28672</v>
      </c>
      <c r="K5607" s="24">
        <v>44089</v>
      </c>
      <c r="L5607" s="19">
        <v>0</v>
      </c>
      <c r="M5607" s="28">
        <v>459.95</v>
      </c>
      <c r="N5607" s="24">
        <v>42786</v>
      </c>
    </row>
    <row r="5608" spans="1:14" hidden="1" x14ac:dyDescent="0.25">
      <c r="A5608" s="17" t="s">
        <v>28673</v>
      </c>
      <c r="B5608" s="34">
        <v>28103099</v>
      </c>
      <c r="C5608" s="20"/>
      <c r="D5608" s="20"/>
      <c r="E5608" s="17" t="s">
        <v>8930</v>
      </c>
      <c r="F5608" s="21" t="s">
        <v>41</v>
      </c>
      <c r="G5608" s="21" t="s">
        <v>36278</v>
      </c>
      <c r="H5608" s="21" t="s">
        <v>18</v>
      </c>
      <c r="I5608" s="20" t="s">
        <v>8931</v>
      </c>
      <c r="J5608" s="20" t="s">
        <v>28674</v>
      </c>
      <c r="K5608" s="24">
        <v>44089</v>
      </c>
      <c r="L5608" s="19">
        <v>0</v>
      </c>
      <c r="M5608" s="28">
        <v>459.95</v>
      </c>
      <c r="N5608" s="24">
        <v>42786</v>
      </c>
    </row>
    <row r="5609" spans="1:14" hidden="1" x14ac:dyDescent="0.25">
      <c r="A5609" s="17" t="s">
        <v>28675</v>
      </c>
      <c r="B5609" s="34">
        <v>28103100</v>
      </c>
      <c r="C5609" s="20"/>
      <c r="D5609" s="20"/>
      <c r="E5609" s="17" t="s">
        <v>8932</v>
      </c>
      <c r="F5609" s="21" t="s">
        <v>41</v>
      </c>
      <c r="G5609" s="21" t="s">
        <v>36278</v>
      </c>
      <c r="H5609" s="21" t="s">
        <v>18</v>
      </c>
      <c r="I5609" s="20" t="s">
        <v>8933</v>
      </c>
      <c r="J5609" s="20" t="s">
        <v>28676</v>
      </c>
      <c r="K5609" s="24">
        <v>44089</v>
      </c>
      <c r="L5609" s="19">
        <v>0</v>
      </c>
      <c r="M5609" s="28">
        <v>459.95</v>
      </c>
      <c r="N5609" s="24">
        <v>42786</v>
      </c>
    </row>
    <row r="5610" spans="1:14" hidden="1" x14ac:dyDescent="0.25">
      <c r="A5610" s="17" t="s">
        <v>28691</v>
      </c>
      <c r="B5610" s="34">
        <v>28103108</v>
      </c>
      <c r="C5610" s="20"/>
      <c r="D5610" s="20"/>
      <c r="E5610" s="17" t="s">
        <v>8888</v>
      </c>
      <c r="F5610" s="21" t="s">
        <v>41</v>
      </c>
      <c r="G5610" s="21" t="s">
        <v>36278</v>
      </c>
      <c r="H5610" s="21" t="s">
        <v>18</v>
      </c>
      <c r="I5610" s="20" t="s">
        <v>8889</v>
      </c>
      <c r="J5610" s="20" t="s">
        <v>28692</v>
      </c>
      <c r="K5610" s="24">
        <v>44089</v>
      </c>
      <c r="L5610" s="19">
        <v>0</v>
      </c>
      <c r="M5610" s="28">
        <v>459.95</v>
      </c>
      <c r="N5610" s="24">
        <v>42786</v>
      </c>
    </row>
    <row r="5611" spans="1:14" hidden="1" x14ac:dyDescent="0.25">
      <c r="A5611" s="17" t="s">
        <v>28693</v>
      </c>
      <c r="B5611" s="34">
        <v>28103109</v>
      </c>
      <c r="C5611" s="20"/>
      <c r="D5611" s="20"/>
      <c r="E5611" s="17" t="s">
        <v>8890</v>
      </c>
      <c r="F5611" s="21" t="s">
        <v>41</v>
      </c>
      <c r="G5611" s="21" t="s">
        <v>36278</v>
      </c>
      <c r="H5611" s="21" t="s">
        <v>18</v>
      </c>
      <c r="I5611" s="20" t="s">
        <v>8891</v>
      </c>
      <c r="J5611" s="20" t="s">
        <v>28694</v>
      </c>
      <c r="K5611" s="24">
        <v>44089</v>
      </c>
      <c r="L5611" s="19">
        <v>0</v>
      </c>
      <c r="M5611" s="28">
        <v>459.95</v>
      </c>
      <c r="N5611" s="24">
        <v>42786</v>
      </c>
    </row>
    <row r="5612" spans="1:14" hidden="1" x14ac:dyDescent="0.25">
      <c r="A5612" s="17" t="s">
        <v>28695</v>
      </c>
      <c r="B5612" s="34">
        <v>28103110</v>
      </c>
      <c r="C5612" s="20"/>
      <c r="D5612" s="20"/>
      <c r="E5612" s="17" t="s">
        <v>8892</v>
      </c>
      <c r="F5612" s="21" t="s">
        <v>41</v>
      </c>
      <c r="G5612" s="21" t="s">
        <v>36278</v>
      </c>
      <c r="H5612" s="21" t="s">
        <v>18</v>
      </c>
      <c r="I5612" s="20" t="s">
        <v>8893</v>
      </c>
      <c r="J5612" s="20" t="s">
        <v>28696</v>
      </c>
      <c r="K5612" s="24">
        <v>44089</v>
      </c>
      <c r="L5612" s="19">
        <v>0</v>
      </c>
      <c r="M5612" s="28">
        <v>459.95</v>
      </c>
      <c r="N5612" s="24">
        <v>42786</v>
      </c>
    </row>
    <row r="5613" spans="1:14" hidden="1" x14ac:dyDescent="0.25">
      <c r="A5613" s="17" t="s">
        <v>28697</v>
      </c>
      <c r="B5613" s="34">
        <v>28103111</v>
      </c>
      <c r="C5613" s="20"/>
      <c r="D5613" s="20"/>
      <c r="E5613" s="17" t="s">
        <v>8894</v>
      </c>
      <c r="F5613" s="21" t="s">
        <v>41</v>
      </c>
      <c r="G5613" s="21" t="s">
        <v>36278</v>
      </c>
      <c r="H5613" s="21" t="s">
        <v>18</v>
      </c>
      <c r="I5613" s="20" t="s">
        <v>8895</v>
      </c>
      <c r="J5613" s="20" t="s">
        <v>28698</v>
      </c>
      <c r="K5613" s="24">
        <v>44089</v>
      </c>
      <c r="L5613" s="19">
        <v>0</v>
      </c>
      <c r="M5613" s="28">
        <v>459.95</v>
      </c>
      <c r="N5613" s="24">
        <v>42786</v>
      </c>
    </row>
    <row r="5614" spans="1:14" hidden="1" x14ac:dyDescent="0.25">
      <c r="A5614" s="17" t="s">
        <v>28699</v>
      </c>
      <c r="B5614" s="34">
        <v>28103112</v>
      </c>
      <c r="C5614" s="20"/>
      <c r="D5614" s="20"/>
      <c r="E5614" s="17" t="s">
        <v>8896</v>
      </c>
      <c r="F5614" s="21" t="s">
        <v>41</v>
      </c>
      <c r="G5614" s="21" t="s">
        <v>36278</v>
      </c>
      <c r="H5614" s="21" t="s">
        <v>18</v>
      </c>
      <c r="I5614" s="20" t="s">
        <v>8897</v>
      </c>
      <c r="J5614" s="20" t="s">
        <v>28700</v>
      </c>
      <c r="K5614" s="24">
        <v>44089</v>
      </c>
      <c r="L5614" s="19">
        <v>0</v>
      </c>
      <c r="M5614" s="28">
        <v>459.95</v>
      </c>
      <c r="N5614" s="24">
        <v>42786</v>
      </c>
    </row>
    <row r="5615" spans="1:14" hidden="1" x14ac:dyDescent="0.25">
      <c r="A5615" s="17" t="s">
        <v>28701</v>
      </c>
      <c r="B5615" s="34">
        <v>28103113</v>
      </c>
      <c r="C5615" s="20"/>
      <c r="D5615" s="20"/>
      <c r="E5615" s="17" t="s">
        <v>8898</v>
      </c>
      <c r="F5615" s="21" t="s">
        <v>41</v>
      </c>
      <c r="G5615" s="21" t="s">
        <v>36278</v>
      </c>
      <c r="H5615" s="21" t="s">
        <v>18</v>
      </c>
      <c r="I5615" s="20" t="s">
        <v>8899</v>
      </c>
      <c r="J5615" s="20" t="s">
        <v>28702</v>
      </c>
      <c r="K5615" s="24">
        <v>44089</v>
      </c>
      <c r="L5615" s="19">
        <v>0</v>
      </c>
      <c r="M5615" s="28">
        <v>459.95</v>
      </c>
      <c r="N5615" s="24">
        <v>42786</v>
      </c>
    </row>
    <row r="5616" spans="1:14" hidden="1" x14ac:dyDescent="0.25">
      <c r="A5616" s="17" t="s">
        <v>28703</v>
      </c>
      <c r="B5616" s="34">
        <v>28103114</v>
      </c>
      <c r="C5616" s="20"/>
      <c r="D5616" s="20"/>
      <c r="E5616" s="17" t="s">
        <v>8900</v>
      </c>
      <c r="F5616" s="21" t="s">
        <v>41</v>
      </c>
      <c r="G5616" s="21" t="s">
        <v>36278</v>
      </c>
      <c r="H5616" s="21" t="s">
        <v>18</v>
      </c>
      <c r="I5616" s="20" t="s">
        <v>8901</v>
      </c>
      <c r="J5616" s="20" t="s">
        <v>28704</v>
      </c>
      <c r="K5616" s="24">
        <v>44089</v>
      </c>
      <c r="L5616" s="19">
        <v>0</v>
      </c>
      <c r="M5616" s="28">
        <v>459.95</v>
      </c>
      <c r="N5616" s="24">
        <v>42786</v>
      </c>
    </row>
    <row r="5617" spans="1:14" hidden="1" x14ac:dyDescent="0.25">
      <c r="A5617" s="17" t="s">
        <v>33982</v>
      </c>
      <c r="B5617" s="34">
        <v>28011109</v>
      </c>
      <c r="C5617" s="20"/>
      <c r="D5617" s="20"/>
      <c r="E5617" s="17" t="s">
        <v>14862</v>
      </c>
      <c r="F5617" s="21" t="s">
        <v>10903</v>
      </c>
      <c r="G5617" s="21" t="s">
        <v>17</v>
      </c>
      <c r="H5617" s="21" t="s">
        <v>18</v>
      </c>
      <c r="I5617" s="20" t="s">
        <v>14863</v>
      </c>
      <c r="J5617" s="20" t="s">
        <v>33983</v>
      </c>
      <c r="K5617" s="24">
        <v>44682</v>
      </c>
      <c r="L5617" s="19">
        <v>0</v>
      </c>
      <c r="M5617" s="28">
        <v>1199.95</v>
      </c>
      <c r="N5617" s="24">
        <v>42975</v>
      </c>
    </row>
    <row r="5618" spans="1:14" hidden="1" x14ac:dyDescent="0.25">
      <c r="A5618" s="17" t="s">
        <v>33984</v>
      </c>
      <c r="B5618" s="34">
        <v>28011110</v>
      </c>
      <c r="C5618" s="20"/>
      <c r="D5618" s="20"/>
      <c r="E5618" s="17" t="s">
        <v>14865</v>
      </c>
      <c r="F5618" s="21" t="s">
        <v>10903</v>
      </c>
      <c r="G5618" s="21" t="s">
        <v>17</v>
      </c>
      <c r="H5618" s="21" t="s">
        <v>18</v>
      </c>
      <c r="I5618" s="20" t="s">
        <v>14866</v>
      </c>
      <c r="J5618" s="20" t="s">
        <v>33985</v>
      </c>
      <c r="K5618" s="24">
        <v>44682</v>
      </c>
      <c r="L5618" s="19">
        <v>0</v>
      </c>
      <c r="M5618" s="28">
        <v>1199.95</v>
      </c>
      <c r="N5618" s="24">
        <v>42975</v>
      </c>
    </row>
    <row r="5619" spans="1:14" hidden="1" x14ac:dyDescent="0.25">
      <c r="A5619" s="17" t="s">
        <v>33986</v>
      </c>
      <c r="B5619" s="34">
        <v>28011111</v>
      </c>
      <c r="C5619" s="20"/>
      <c r="D5619" s="20"/>
      <c r="E5619" s="17" t="s">
        <v>14868</v>
      </c>
      <c r="F5619" s="21" t="s">
        <v>10903</v>
      </c>
      <c r="G5619" s="21" t="s">
        <v>17</v>
      </c>
      <c r="H5619" s="21" t="s">
        <v>18</v>
      </c>
      <c r="I5619" s="20" t="s">
        <v>14869</v>
      </c>
      <c r="J5619" s="20" t="s">
        <v>33987</v>
      </c>
      <c r="K5619" s="24">
        <v>44682</v>
      </c>
      <c r="L5619" s="19">
        <v>0</v>
      </c>
      <c r="M5619" s="28">
        <v>1199.95</v>
      </c>
      <c r="N5619" s="24">
        <v>42975</v>
      </c>
    </row>
    <row r="5620" spans="1:14" hidden="1" x14ac:dyDescent="0.25">
      <c r="A5620" s="17" t="s">
        <v>33988</v>
      </c>
      <c r="B5620" s="34">
        <v>28011112</v>
      </c>
      <c r="C5620" s="20"/>
      <c r="D5620" s="20"/>
      <c r="E5620" s="17" t="s">
        <v>14871</v>
      </c>
      <c r="F5620" s="21" t="s">
        <v>10903</v>
      </c>
      <c r="G5620" s="21" t="s">
        <v>17</v>
      </c>
      <c r="H5620" s="21" t="s">
        <v>18</v>
      </c>
      <c r="I5620" s="20" t="s">
        <v>14872</v>
      </c>
      <c r="J5620" s="20" t="s">
        <v>33989</v>
      </c>
      <c r="K5620" s="24">
        <v>44682</v>
      </c>
      <c r="L5620" s="19">
        <v>0</v>
      </c>
      <c r="M5620" s="28">
        <v>1199.95</v>
      </c>
      <c r="N5620" s="24">
        <v>42975</v>
      </c>
    </row>
    <row r="5621" spans="1:14" hidden="1" x14ac:dyDescent="0.25">
      <c r="A5621" s="17" t="s">
        <v>33990</v>
      </c>
      <c r="B5621" s="34">
        <v>28011113</v>
      </c>
      <c r="C5621" s="20"/>
      <c r="D5621" s="20"/>
      <c r="E5621" s="17" t="s">
        <v>14874</v>
      </c>
      <c r="F5621" s="21" t="s">
        <v>10903</v>
      </c>
      <c r="G5621" s="21" t="s">
        <v>17</v>
      </c>
      <c r="H5621" s="21" t="s">
        <v>18</v>
      </c>
      <c r="I5621" s="20" t="s">
        <v>14875</v>
      </c>
      <c r="J5621" s="20" t="s">
        <v>33991</v>
      </c>
      <c r="K5621" s="24">
        <v>44682</v>
      </c>
      <c r="L5621" s="19">
        <v>0</v>
      </c>
      <c r="M5621" s="28">
        <v>1199.95</v>
      </c>
      <c r="N5621" s="24">
        <v>42975</v>
      </c>
    </row>
    <row r="5622" spans="1:14" hidden="1" x14ac:dyDescent="0.25">
      <c r="A5622" s="17" t="s">
        <v>33992</v>
      </c>
      <c r="B5622" s="34">
        <v>28011114</v>
      </c>
      <c r="C5622" s="20"/>
      <c r="D5622" s="20"/>
      <c r="E5622" s="17" t="s">
        <v>14877</v>
      </c>
      <c r="F5622" s="21" t="s">
        <v>10903</v>
      </c>
      <c r="G5622" s="21" t="s">
        <v>17</v>
      </c>
      <c r="H5622" s="21" t="s">
        <v>18</v>
      </c>
      <c r="I5622" s="20" t="s">
        <v>14878</v>
      </c>
      <c r="J5622" s="20" t="s">
        <v>33993</v>
      </c>
      <c r="K5622" s="24">
        <v>44682</v>
      </c>
      <c r="L5622" s="19">
        <v>0</v>
      </c>
      <c r="M5622" s="28">
        <v>1199.95</v>
      </c>
      <c r="N5622" s="24">
        <v>42975</v>
      </c>
    </row>
    <row r="5623" spans="1:14" hidden="1" x14ac:dyDescent="0.25">
      <c r="A5623" s="17" t="s">
        <v>33994</v>
      </c>
      <c r="B5623" s="34">
        <v>28011115</v>
      </c>
      <c r="C5623" s="20"/>
      <c r="D5623" s="20"/>
      <c r="E5623" s="17" t="s">
        <v>14880</v>
      </c>
      <c r="F5623" s="21" t="s">
        <v>10903</v>
      </c>
      <c r="G5623" s="21" t="s">
        <v>17</v>
      </c>
      <c r="H5623" s="21" t="s">
        <v>18</v>
      </c>
      <c r="I5623" s="20" t="s">
        <v>14881</v>
      </c>
      <c r="J5623" s="20" t="s">
        <v>33995</v>
      </c>
      <c r="K5623" s="24">
        <v>44682</v>
      </c>
      <c r="L5623" s="19">
        <v>0</v>
      </c>
      <c r="M5623" s="28">
        <v>1199.95</v>
      </c>
      <c r="N5623" s="24">
        <v>42975</v>
      </c>
    </row>
    <row r="5624" spans="1:14" hidden="1" x14ac:dyDescent="0.25">
      <c r="A5624" s="17" t="s">
        <v>33996</v>
      </c>
      <c r="B5624" s="34">
        <v>28011116</v>
      </c>
      <c r="C5624" s="20"/>
      <c r="D5624" s="20"/>
      <c r="E5624" s="17" t="s">
        <v>14883</v>
      </c>
      <c r="F5624" s="21" t="s">
        <v>10903</v>
      </c>
      <c r="G5624" s="21" t="s">
        <v>17</v>
      </c>
      <c r="H5624" s="21" t="s">
        <v>18</v>
      </c>
      <c r="I5624" s="20" t="s">
        <v>14884</v>
      </c>
      <c r="J5624" s="20" t="s">
        <v>33997</v>
      </c>
      <c r="K5624" s="24">
        <v>44682</v>
      </c>
      <c r="L5624" s="19">
        <v>0</v>
      </c>
      <c r="M5624" s="28">
        <v>1199.95</v>
      </c>
      <c r="N5624" s="24">
        <v>42975</v>
      </c>
    </row>
    <row r="5625" spans="1:14" hidden="1" x14ac:dyDescent="0.25">
      <c r="A5625" s="17" t="s">
        <v>33998</v>
      </c>
      <c r="B5625" s="34">
        <v>28011117</v>
      </c>
      <c r="C5625" s="20"/>
      <c r="D5625" s="20"/>
      <c r="E5625" s="17" t="s">
        <v>14885</v>
      </c>
      <c r="F5625" s="21" t="s">
        <v>10903</v>
      </c>
      <c r="G5625" s="21" t="s">
        <v>17</v>
      </c>
      <c r="H5625" s="21" t="s">
        <v>18</v>
      </c>
      <c r="I5625" s="20" t="s">
        <v>21574</v>
      </c>
      <c r="J5625" s="20" t="s">
        <v>33999</v>
      </c>
      <c r="K5625" s="24">
        <v>44682</v>
      </c>
      <c r="L5625" s="19">
        <v>0</v>
      </c>
      <c r="M5625" s="28">
        <v>1199.95</v>
      </c>
      <c r="N5625" s="24">
        <v>42975</v>
      </c>
    </row>
    <row r="5626" spans="1:14" hidden="1" x14ac:dyDescent="0.25">
      <c r="A5626" s="17" t="s">
        <v>34000</v>
      </c>
      <c r="B5626" s="34">
        <v>28011118</v>
      </c>
      <c r="C5626" s="20"/>
      <c r="D5626" s="20"/>
      <c r="E5626" s="17" t="s">
        <v>14886</v>
      </c>
      <c r="F5626" s="21" t="s">
        <v>10903</v>
      </c>
      <c r="G5626" s="21" t="s">
        <v>17</v>
      </c>
      <c r="H5626" s="21" t="s">
        <v>18</v>
      </c>
      <c r="I5626" s="20" t="s">
        <v>21575</v>
      </c>
      <c r="J5626" s="20" t="s">
        <v>34001</v>
      </c>
      <c r="K5626" s="24">
        <v>44682</v>
      </c>
      <c r="L5626" s="19">
        <v>0</v>
      </c>
      <c r="M5626" s="28">
        <v>1199.95</v>
      </c>
      <c r="N5626" s="24">
        <v>42975</v>
      </c>
    </row>
    <row r="5627" spans="1:14" hidden="1" x14ac:dyDescent="0.25">
      <c r="A5627" s="17" t="s">
        <v>34002</v>
      </c>
      <c r="B5627" s="34">
        <v>28011119</v>
      </c>
      <c r="C5627" s="20"/>
      <c r="D5627" s="20"/>
      <c r="E5627" s="17" t="s">
        <v>14887</v>
      </c>
      <c r="F5627" s="21" t="s">
        <v>10903</v>
      </c>
      <c r="G5627" s="21" t="s">
        <v>17</v>
      </c>
      <c r="H5627" s="21" t="s">
        <v>18</v>
      </c>
      <c r="I5627" s="20" t="s">
        <v>21576</v>
      </c>
      <c r="J5627" s="20" t="s">
        <v>34003</v>
      </c>
      <c r="K5627" s="24">
        <v>44682</v>
      </c>
      <c r="L5627" s="19">
        <v>0</v>
      </c>
      <c r="M5627" s="28">
        <v>1199.95</v>
      </c>
      <c r="N5627" s="24">
        <v>42975</v>
      </c>
    </row>
    <row r="5628" spans="1:14" hidden="1" x14ac:dyDescent="0.25">
      <c r="A5628" s="17" t="s">
        <v>34004</v>
      </c>
      <c r="B5628" s="34">
        <v>28011120</v>
      </c>
      <c r="C5628" s="20"/>
      <c r="D5628" s="20"/>
      <c r="E5628" s="17" t="s">
        <v>14888</v>
      </c>
      <c r="F5628" s="21" t="s">
        <v>10903</v>
      </c>
      <c r="G5628" s="21" t="s">
        <v>17</v>
      </c>
      <c r="H5628" s="21" t="s">
        <v>18</v>
      </c>
      <c r="I5628" s="20" t="s">
        <v>21577</v>
      </c>
      <c r="J5628" s="20" t="s">
        <v>34005</v>
      </c>
      <c r="K5628" s="24">
        <v>44682</v>
      </c>
      <c r="L5628" s="19">
        <v>0</v>
      </c>
      <c r="M5628" s="28">
        <v>1199.95</v>
      </c>
      <c r="N5628" s="24">
        <v>42975</v>
      </c>
    </row>
    <row r="5629" spans="1:14" hidden="1" x14ac:dyDescent="0.25">
      <c r="A5629" s="17" t="s">
        <v>34006</v>
      </c>
      <c r="B5629" s="34">
        <v>28011121</v>
      </c>
      <c r="C5629" s="20"/>
      <c r="D5629" s="20"/>
      <c r="E5629" s="17" t="s">
        <v>14889</v>
      </c>
      <c r="F5629" s="21" t="s">
        <v>10903</v>
      </c>
      <c r="G5629" s="21" t="s">
        <v>17</v>
      </c>
      <c r="H5629" s="21" t="s">
        <v>18</v>
      </c>
      <c r="I5629" s="20" t="s">
        <v>21578</v>
      </c>
      <c r="J5629" s="20" t="s">
        <v>34007</v>
      </c>
      <c r="K5629" s="24">
        <v>44682</v>
      </c>
      <c r="L5629" s="19">
        <v>0</v>
      </c>
      <c r="M5629" s="28">
        <v>1199.95</v>
      </c>
      <c r="N5629" s="24">
        <v>42975</v>
      </c>
    </row>
    <row r="5630" spans="1:14" hidden="1" x14ac:dyDescent="0.25">
      <c r="A5630" s="17" t="s">
        <v>34008</v>
      </c>
      <c r="B5630" s="34">
        <v>28011122</v>
      </c>
      <c r="C5630" s="20"/>
      <c r="D5630" s="20"/>
      <c r="E5630" s="17" t="s">
        <v>14890</v>
      </c>
      <c r="F5630" s="21" t="s">
        <v>10903</v>
      </c>
      <c r="G5630" s="21" t="s">
        <v>17</v>
      </c>
      <c r="H5630" s="21" t="s">
        <v>18</v>
      </c>
      <c r="I5630" s="20" t="s">
        <v>21579</v>
      </c>
      <c r="J5630" s="20" t="s">
        <v>34009</v>
      </c>
      <c r="K5630" s="24">
        <v>44682</v>
      </c>
      <c r="L5630" s="19">
        <v>0</v>
      </c>
      <c r="M5630" s="28">
        <v>1199.95</v>
      </c>
      <c r="N5630" s="24">
        <v>42975</v>
      </c>
    </row>
    <row r="5631" spans="1:14" hidden="1" x14ac:dyDescent="0.25">
      <c r="A5631" s="17" t="s">
        <v>34010</v>
      </c>
      <c r="B5631" s="34">
        <v>28011123</v>
      </c>
      <c r="C5631" s="20"/>
      <c r="D5631" s="20"/>
      <c r="E5631" s="17" t="s">
        <v>14891</v>
      </c>
      <c r="F5631" s="21" t="s">
        <v>10903</v>
      </c>
      <c r="G5631" s="21" t="s">
        <v>17</v>
      </c>
      <c r="H5631" s="21" t="s">
        <v>18</v>
      </c>
      <c r="I5631" s="20" t="s">
        <v>21580</v>
      </c>
      <c r="J5631" s="20" t="s">
        <v>34011</v>
      </c>
      <c r="K5631" s="24">
        <v>44682</v>
      </c>
      <c r="L5631" s="19">
        <v>0</v>
      </c>
      <c r="M5631" s="28">
        <v>1199.95</v>
      </c>
      <c r="N5631" s="24">
        <v>42975</v>
      </c>
    </row>
    <row r="5632" spans="1:14" hidden="1" x14ac:dyDescent="0.25">
      <c r="A5632" s="17" t="s">
        <v>34012</v>
      </c>
      <c r="B5632" s="34">
        <v>28011124</v>
      </c>
      <c r="C5632" s="20"/>
      <c r="D5632" s="20"/>
      <c r="E5632" s="17" t="s">
        <v>14892</v>
      </c>
      <c r="F5632" s="21" t="s">
        <v>10903</v>
      </c>
      <c r="G5632" s="21" t="s">
        <v>17</v>
      </c>
      <c r="H5632" s="21" t="s">
        <v>18</v>
      </c>
      <c r="I5632" s="20" t="s">
        <v>21581</v>
      </c>
      <c r="J5632" s="20" t="s">
        <v>34013</v>
      </c>
      <c r="K5632" s="24">
        <v>44682</v>
      </c>
      <c r="L5632" s="19">
        <v>0</v>
      </c>
      <c r="M5632" s="28">
        <v>1199.95</v>
      </c>
      <c r="N5632" s="24">
        <v>42975</v>
      </c>
    </row>
    <row r="5633" spans="1:14" hidden="1" x14ac:dyDescent="0.25">
      <c r="A5633" s="17" t="s">
        <v>34014</v>
      </c>
      <c r="B5633" s="34">
        <v>28011089</v>
      </c>
      <c r="C5633" s="20"/>
      <c r="D5633" s="20"/>
      <c r="E5633" s="17" t="s">
        <v>14893</v>
      </c>
      <c r="F5633" s="21" t="s">
        <v>10903</v>
      </c>
      <c r="G5633" s="21" t="s">
        <v>17</v>
      </c>
      <c r="H5633" s="21" t="s">
        <v>18</v>
      </c>
      <c r="I5633" s="20" t="s">
        <v>21582</v>
      </c>
      <c r="J5633" s="20" t="s">
        <v>34015</v>
      </c>
      <c r="K5633" s="24">
        <v>44682</v>
      </c>
      <c r="L5633" s="19">
        <v>0</v>
      </c>
      <c r="M5633" s="28">
        <v>1199.95</v>
      </c>
      <c r="N5633" s="24">
        <v>42975</v>
      </c>
    </row>
    <row r="5634" spans="1:14" hidden="1" x14ac:dyDescent="0.25">
      <c r="A5634" s="17" t="s">
        <v>34016</v>
      </c>
      <c r="B5634" s="34">
        <v>28011090</v>
      </c>
      <c r="C5634" s="20"/>
      <c r="D5634" s="20"/>
      <c r="E5634" s="17" t="s">
        <v>14894</v>
      </c>
      <c r="F5634" s="21" t="s">
        <v>10903</v>
      </c>
      <c r="G5634" s="21" t="s">
        <v>17</v>
      </c>
      <c r="H5634" s="21" t="s">
        <v>18</v>
      </c>
      <c r="I5634" s="20" t="s">
        <v>21583</v>
      </c>
      <c r="J5634" s="20" t="s">
        <v>34017</v>
      </c>
      <c r="K5634" s="24">
        <v>44682</v>
      </c>
      <c r="L5634" s="19">
        <v>0</v>
      </c>
      <c r="M5634" s="28">
        <v>1199.95</v>
      </c>
      <c r="N5634" s="24">
        <v>42975</v>
      </c>
    </row>
    <row r="5635" spans="1:14" hidden="1" x14ac:dyDescent="0.25">
      <c r="A5635" s="17" t="s">
        <v>34018</v>
      </c>
      <c r="B5635" s="34">
        <v>28011091</v>
      </c>
      <c r="C5635" s="20"/>
      <c r="D5635" s="20"/>
      <c r="E5635" s="17" t="s">
        <v>14895</v>
      </c>
      <c r="F5635" s="21" t="s">
        <v>10903</v>
      </c>
      <c r="G5635" s="21" t="s">
        <v>17</v>
      </c>
      <c r="H5635" s="21" t="s">
        <v>18</v>
      </c>
      <c r="I5635" s="20" t="s">
        <v>21584</v>
      </c>
      <c r="J5635" s="20" t="s">
        <v>34019</v>
      </c>
      <c r="K5635" s="24">
        <v>44682</v>
      </c>
      <c r="L5635" s="19">
        <v>0</v>
      </c>
      <c r="M5635" s="28">
        <v>1199.95</v>
      </c>
      <c r="N5635" s="24">
        <v>42975</v>
      </c>
    </row>
    <row r="5636" spans="1:14" hidden="1" x14ac:dyDescent="0.25">
      <c r="A5636" s="17" t="s">
        <v>34020</v>
      </c>
      <c r="B5636" s="34">
        <v>28011092</v>
      </c>
      <c r="C5636" s="20"/>
      <c r="D5636" s="20"/>
      <c r="E5636" s="17" t="s">
        <v>14896</v>
      </c>
      <c r="F5636" s="21" t="s">
        <v>10903</v>
      </c>
      <c r="G5636" s="21" t="s">
        <v>17</v>
      </c>
      <c r="H5636" s="21" t="s">
        <v>18</v>
      </c>
      <c r="I5636" s="20" t="s">
        <v>21585</v>
      </c>
      <c r="J5636" s="20" t="s">
        <v>34021</v>
      </c>
      <c r="K5636" s="24">
        <v>44682</v>
      </c>
      <c r="L5636" s="19">
        <v>0</v>
      </c>
      <c r="M5636" s="28">
        <v>1199.95</v>
      </c>
      <c r="N5636" s="24">
        <v>42975</v>
      </c>
    </row>
    <row r="5637" spans="1:14" hidden="1" x14ac:dyDescent="0.25">
      <c r="A5637" s="17" t="s">
        <v>34022</v>
      </c>
      <c r="B5637" s="34">
        <v>28011093</v>
      </c>
      <c r="C5637" s="20"/>
      <c r="D5637" s="20"/>
      <c r="E5637" s="17" t="s">
        <v>14897</v>
      </c>
      <c r="F5637" s="21" t="s">
        <v>10903</v>
      </c>
      <c r="G5637" s="21" t="s">
        <v>17</v>
      </c>
      <c r="H5637" s="21" t="s">
        <v>18</v>
      </c>
      <c r="I5637" s="20" t="s">
        <v>21586</v>
      </c>
      <c r="J5637" s="20" t="s">
        <v>34023</v>
      </c>
      <c r="K5637" s="24">
        <v>44682</v>
      </c>
      <c r="L5637" s="19">
        <v>0</v>
      </c>
      <c r="M5637" s="28">
        <v>1199.95</v>
      </c>
      <c r="N5637" s="24">
        <v>42975</v>
      </c>
    </row>
    <row r="5638" spans="1:14" hidden="1" x14ac:dyDescent="0.25">
      <c r="A5638" s="17" t="s">
        <v>34024</v>
      </c>
      <c r="B5638" s="34">
        <v>28011094</v>
      </c>
      <c r="C5638" s="20"/>
      <c r="D5638" s="20"/>
      <c r="E5638" s="17" t="s">
        <v>14898</v>
      </c>
      <c r="F5638" s="21" t="s">
        <v>10903</v>
      </c>
      <c r="G5638" s="21" t="s">
        <v>17</v>
      </c>
      <c r="H5638" s="21" t="s">
        <v>18</v>
      </c>
      <c r="I5638" s="20" t="s">
        <v>21587</v>
      </c>
      <c r="J5638" s="20" t="s">
        <v>34025</v>
      </c>
      <c r="K5638" s="24">
        <v>44682</v>
      </c>
      <c r="L5638" s="19">
        <v>0</v>
      </c>
      <c r="M5638" s="28">
        <v>1199.95</v>
      </c>
      <c r="N5638" s="24">
        <v>42975</v>
      </c>
    </row>
    <row r="5639" spans="1:14" hidden="1" x14ac:dyDescent="0.25">
      <c r="A5639" s="17" t="s">
        <v>34026</v>
      </c>
      <c r="B5639" s="34">
        <v>28011095</v>
      </c>
      <c r="C5639" s="20"/>
      <c r="D5639" s="20"/>
      <c r="E5639" s="17" t="s">
        <v>14899</v>
      </c>
      <c r="F5639" s="21" t="s">
        <v>10903</v>
      </c>
      <c r="G5639" s="21" t="s">
        <v>17</v>
      </c>
      <c r="H5639" s="21" t="s">
        <v>18</v>
      </c>
      <c r="I5639" s="20" t="s">
        <v>21588</v>
      </c>
      <c r="J5639" s="20" t="s">
        <v>34027</v>
      </c>
      <c r="K5639" s="24">
        <v>44682</v>
      </c>
      <c r="L5639" s="19">
        <v>0</v>
      </c>
      <c r="M5639" s="28">
        <v>1199.95</v>
      </c>
      <c r="N5639" s="24">
        <v>42975</v>
      </c>
    </row>
    <row r="5640" spans="1:14" hidden="1" x14ac:dyDescent="0.25">
      <c r="A5640" s="17" t="s">
        <v>34028</v>
      </c>
      <c r="B5640" s="34">
        <v>28011096</v>
      </c>
      <c r="C5640" s="20"/>
      <c r="D5640" s="20"/>
      <c r="E5640" s="17" t="s">
        <v>14900</v>
      </c>
      <c r="F5640" s="21" t="s">
        <v>10903</v>
      </c>
      <c r="G5640" s="21" t="s">
        <v>17</v>
      </c>
      <c r="H5640" s="21" t="s">
        <v>18</v>
      </c>
      <c r="I5640" s="20" t="s">
        <v>21589</v>
      </c>
      <c r="J5640" s="20" t="s">
        <v>34029</v>
      </c>
      <c r="K5640" s="24">
        <v>44682</v>
      </c>
      <c r="L5640" s="19">
        <v>0</v>
      </c>
      <c r="M5640" s="28">
        <v>1199.95</v>
      </c>
      <c r="N5640" s="24">
        <v>42975</v>
      </c>
    </row>
    <row r="5641" spans="1:14" hidden="1" x14ac:dyDescent="0.25">
      <c r="A5641" s="17" t="s">
        <v>33964</v>
      </c>
      <c r="B5641" s="34">
        <v>28011100</v>
      </c>
      <c r="C5641" s="20"/>
      <c r="D5641" s="20"/>
      <c r="E5641" s="17" t="s">
        <v>14843</v>
      </c>
      <c r="F5641" s="21" t="s">
        <v>10903</v>
      </c>
      <c r="G5641" s="21" t="s">
        <v>17</v>
      </c>
      <c r="H5641" s="21" t="s">
        <v>18</v>
      </c>
      <c r="I5641" s="20" t="s">
        <v>14844</v>
      </c>
      <c r="J5641" s="20" t="s">
        <v>33965</v>
      </c>
      <c r="K5641" s="24">
        <v>44682</v>
      </c>
      <c r="L5641" s="19">
        <v>0</v>
      </c>
      <c r="M5641" s="28">
        <v>1199.95</v>
      </c>
      <c r="N5641" s="24">
        <v>42975</v>
      </c>
    </row>
    <row r="5642" spans="1:14" hidden="1" x14ac:dyDescent="0.25">
      <c r="A5642" s="17" t="s">
        <v>33966</v>
      </c>
      <c r="B5642" s="34">
        <v>28011101</v>
      </c>
      <c r="C5642" s="20"/>
      <c r="D5642" s="20"/>
      <c r="E5642" s="17" t="s">
        <v>14845</v>
      </c>
      <c r="F5642" s="21" t="s">
        <v>10903</v>
      </c>
      <c r="G5642" s="21" t="s">
        <v>17</v>
      </c>
      <c r="H5642" s="21" t="s">
        <v>18</v>
      </c>
      <c r="I5642" s="20" t="s">
        <v>14846</v>
      </c>
      <c r="J5642" s="20" t="s">
        <v>33967</v>
      </c>
      <c r="K5642" s="24">
        <v>44682</v>
      </c>
      <c r="L5642" s="19">
        <v>0</v>
      </c>
      <c r="M5642" s="28">
        <v>1199.95</v>
      </c>
      <c r="N5642" s="24">
        <v>42975</v>
      </c>
    </row>
    <row r="5643" spans="1:14" hidden="1" x14ac:dyDescent="0.25">
      <c r="A5643" s="17" t="s">
        <v>33968</v>
      </c>
      <c r="B5643" s="34">
        <v>28011102</v>
      </c>
      <c r="C5643" s="20"/>
      <c r="D5643" s="20"/>
      <c r="E5643" s="17" t="s">
        <v>14847</v>
      </c>
      <c r="F5643" s="21" t="s">
        <v>10903</v>
      </c>
      <c r="G5643" s="21" t="s">
        <v>17</v>
      </c>
      <c r="H5643" s="21" t="s">
        <v>18</v>
      </c>
      <c r="I5643" s="20" t="s">
        <v>14848</v>
      </c>
      <c r="J5643" s="20" t="s">
        <v>33969</v>
      </c>
      <c r="K5643" s="24">
        <v>44682</v>
      </c>
      <c r="L5643" s="19">
        <v>0</v>
      </c>
      <c r="M5643" s="28">
        <v>1199.95</v>
      </c>
      <c r="N5643" s="24">
        <v>42975</v>
      </c>
    </row>
    <row r="5644" spans="1:14" hidden="1" x14ac:dyDescent="0.25">
      <c r="A5644" s="17" t="s">
        <v>33962</v>
      </c>
      <c r="B5644" s="34">
        <v>28011099</v>
      </c>
      <c r="C5644" s="20"/>
      <c r="D5644" s="20"/>
      <c r="E5644" s="17" t="s">
        <v>14841</v>
      </c>
      <c r="F5644" s="21" t="s">
        <v>10903</v>
      </c>
      <c r="G5644" s="21" t="s">
        <v>17</v>
      </c>
      <c r="H5644" s="21" t="s">
        <v>18</v>
      </c>
      <c r="I5644" s="20" t="s">
        <v>14842</v>
      </c>
      <c r="J5644" s="20" t="s">
        <v>33963</v>
      </c>
      <c r="K5644" s="24">
        <v>44682</v>
      </c>
      <c r="L5644" s="19">
        <v>0</v>
      </c>
      <c r="M5644" s="28">
        <v>1199.95</v>
      </c>
      <c r="N5644" s="24">
        <v>42975</v>
      </c>
    </row>
    <row r="5645" spans="1:14" hidden="1" x14ac:dyDescent="0.25">
      <c r="A5645" s="17" t="s">
        <v>33970</v>
      </c>
      <c r="B5645" s="34">
        <v>28011103</v>
      </c>
      <c r="C5645" s="20"/>
      <c r="D5645" s="20"/>
      <c r="E5645" s="17" t="s">
        <v>14849</v>
      </c>
      <c r="F5645" s="21" t="s">
        <v>10903</v>
      </c>
      <c r="G5645" s="21" t="s">
        <v>17</v>
      </c>
      <c r="H5645" s="21" t="s">
        <v>18</v>
      </c>
      <c r="I5645" s="20" t="s">
        <v>14850</v>
      </c>
      <c r="J5645" s="20" t="s">
        <v>33971</v>
      </c>
      <c r="K5645" s="24">
        <v>44682</v>
      </c>
      <c r="L5645" s="19">
        <v>0</v>
      </c>
      <c r="M5645" s="28">
        <v>1199.95</v>
      </c>
      <c r="N5645" s="24">
        <v>42975</v>
      </c>
    </row>
    <row r="5646" spans="1:14" hidden="1" x14ac:dyDescent="0.25">
      <c r="A5646" s="17" t="s">
        <v>33972</v>
      </c>
      <c r="B5646" s="34">
        <v>28011104</v>
      </c>
      <c r="C5646" s="20"/>
      <c r="D5646" s="20"/>
      <c r="E5646" s="17" t="s">
        <v>14851</v>
      </c>
      <c r="F5646" s="21" t="s">
        <v>10903</v>
      </c>
      <c r="G5646" s="21" t="s">
        <v>17</v>
      </c>
      <c r="H5646" s="21" t="s">
        <v>18</v>
      </c>
      <c r="I5646" s="20" t="s">
        <v>14852</v>
      </c>
      <c r="J5646" s="20" t="s">
        <v>33973</v>
      </c>
      <c r="K5646" s="24">
        <v>44682</v>
      </c>
      <c r="L5646" s="19">
        <v>0</v>
      </c>
      <c r="M5646" s="28">
        <v>1199.95</v>
      </c>
      <c r="N5646" s="24">
        <v>42975</v>
      </c>
    </row>
    <row r="5647" spans="1:14" hidden="1" x14ac:dyDescent="0.25">
      <c r="A5647" s="17" t="s">
        <v>33974</v>
      </c>
      <c r="B5647" s="34">
        <v>28011105</v>
      </c>
      <c r="C5647" s="20"/>
      <c r="D5647" s="20"/>
      <c r="E5647" s="17" t="s">
        <v>14853</v>
      </c>
      <c r="F5647" s="21" t="s">
        <v>10903</v>
      </c>
      <c r="G5647" s="21" t="s">
        <v>17</v>
      </c>
      <c r="H5647" s="21" t="s">
        <v>18</v>
      </c>
      <c r="I5647" s="20" t="s">
        <v>14854</v>
      </c>
      <c r="J5647" s="20" t="s">
        <v>33975</v>
      </c>
      <c r="K5647" s="24">
        <v>44682</v>
      </c>
      <c r="L5647" s="19">
        <v>0</v>
      </c>
      <c r="M5647" s="28">
        <v>1199.95</v>
      </c>
      <c r="N5647" s="24">
        <v>42975</v>
      </c>
    </row>
    <row r="5648" spans="1:14" hidden="1" x14ac:dyDescent="0.25">
      <c r="A5648" s="17" t="s">
        <v>33976</v>
      </c>
      <c r="B5648" s="34">
        <v>28011106</v>
      </c>
      <c r="C5648" s="20"/>
      <c r="D5648" s="20"/>
      <c r="E5648" s="17" t="s">
        <v>14855</v>
      </c>
      <c r="F5648" s="21" t="s">
        <v>10903</v>
      </c>
      <c r="G5648" s="21" t="s">
        <v>17</v>
      </c>
      <c r="H5648" s="21" t="s">
        <v>18</v>
      </c>
      <c r="I5648" s="20" t="s">
        <v>14856</v>
      </c>
      <c r="J5648" s="20" t="s">
        <v>33977</v>
      </c>
      <c r="K5648" s="24">
        <v>44682</v>
      </c>
      <c r="L5648" s="19">
        <v>0</v>
      </c>
      <c r="M5648" s="28">
        <v>1199.95</v>
      </c>
      <c r="N5648" s="24">
        <v>42975</v>
      </c>
    </row>
    <row r="5649" spans="1:14" hidden="1" x14ac:dyDescent="0.25">
      <c r="A5649" s="17" t="s">
        <v>33978</v>
      </c>
      <c r="B5649" s="34">
        <v>28011107</v>
      </c>
      <c r="C5649" s="20"/>
      <c r="D5649" s="20"/>
      <c r="E5649" s="17" t="s">
        <v>14857</v>
      </c>
      <c r="F5649" s="21" t="s">
        <v>10903</v>
      </c>
      <c r="G5649" s="21" t="s">
        <v>17</v>
      </c>
      <c r="H5649" s="21" t="s">
        <v>18</v>
      </c>
      <c r="I5649" s="20" t="s">
        <v>14858</v>
      </c>
      <c r="J5649" s="20" t="s">
        <v>33979</v>
      </c>
      <c r="K5649" s="24">
        <v>44682</v>
      </c>
      <c r="L5649" s="19">
        <v>0</v>
      </c>
      <c r="M5649" s="28">
        <v>1199.95</v>
      </c>
      <c r="N5649" s="24">
        <v>42975</v>
      </c>
    </row>
    <row r="5650" spans="1:14" hidden="1" x14ac:dyDescent="0.25">
      <c r="A5650" s="17" t="s">
        <v>33980</v>
      </c>
      <c r="B5650" s="34">
        <v>28011108</v>
      </c>
      <c r="C5650" s="20"/>
      <c r="D5650" s="20"/>
      <c r="E5650" s="17" t="s">
        <v>14859</v>
      </c>
      <c r="F5650" s="21" t="s">
        <v>10903</v>
      </c>
      <c r="G5650" s="21" t="s">
        <v>17</v>
      </c>
      <c r="H5650" s="21" t="s">
        <v>18</v>
      </c>
      <c r="I5650" s="20" t="s">
        <v>14860</v>
      </c>
      <c r="J5650" s="20" t="s">
        <v>33981</v>
      </c>
      <c r="K5650" s="24">
        <v>44682</v>
      </c>
      <c r="L5650" s="19">
        <v>0</v>
      </c>
      <c r="M5650" s="28">
        <v>1199.95</v>
      </c>
      <c r="N5650" s="24">
        <v>42975</v>
      </c>
    </row>
    <row r="5651" spans="1:14" hidden="1" x14ac:dyDescent="0.25">
      <c r="A5651" s="17" t="s">
        <v>23615</v>
      </c>
      <c r="B5651" s="34">
        <v>34101815</v>
      </c>
      <c r="C5651" s="20"/>
      <c r="D5651" s="20" t="s">
        <v>2388</v>
      </c>
      <c r="E5651" s="17" t="s">
        <v>2389</v>
      </c>
      <c r="F5651" s="21">
        <v>714</v>
      </c>
      <c r="G5651" s="21" t="s">
        <v>17</v>
      </c>
      <c r="H5651" s="21" t="s">
        <v>18</v>
      </c>
      <c r="I5651" s="20" t="s">
        <v>2390</v>
      </c>
      <c r="J5651" s="20" t="s">
        <v>23616</v>
      </c>
      <c r="K5651" s="24">
        <v>44105</v>
      </c>
      <c r="L5651" s="19">
        <v>0</v>
      </c>
      <c r="M5651" s="28">
        <v>369.95</v>
      </c>
      <c r="N5651" s="24">
        <v>42947</v>
      </c>
    </row>
    <row r="5652" spans="1:14" hidden="1" x14ac:dyDescent="0.25">
      <c r="A5652" s="17" t="s">
        <v>23617</v>
      </c>
      <c r="B5652" s="34">
        <v>34101816</v>
      </c>
      <c r="C5652" s="20"/>
      <c r="D5652" s="20" t="s">
        <v>2391</v>
      </c>
      <c r="E5652" s="17" t="s">
        <v>2392</v>
      </c>
      <c r="F5652" s="21">
        <v>714</v>
      </c>
      <c r="G5652" s="21" t="s">
        <v>17</v>
      </c>
      <c r="H5652" s="21" t="s">
        <v>18</v>
      </c>
      <c r="I5652" s="20" t="s">
        <v>2393</v>
      </c>
      <c r="J5652" s="20" t="s">
        <v>23618</v>
      </c>
      <c r="K5652" s="24">
        <v>44105</v>
      </c>
      <c r="L5652" s="19">
        <v>0</v>
      </c>
      <c r="M5652" s="28">
        <v>369.95</v>
      </c>
      <c r="N5652" s="24">
        <v>42947</v>
      </c>
    </row>
    <row r="5653" spans="1:14" hidden="1" x14ac:dyDescent="0.25">
      <c r="A5653" s="17" t="s">
        <v>23619</v>
      </c>
      <c r="B5653" s="34">
        <v>34101817</v>
      </c>
      <c r="C5653" s="20"/>
      <c r="D5653" s="20" t="s">
        <v>2394</v>
      </c>
      <c r="E5653" s="17" t="s">
        <v>2395</v>
      </c>
      <c r="F5653" s="21">
        <v>714</v>
      </c>
      <c r="G5653" s="21" t="s">
        <v>17</v>
      </c>
      <c r="H5653" s="21" t="s">
        <v>18</v>
      </c>
      <c r="I5653" s="20" t="s">
        <v>2396</v>
      </c>
      <c r="J5653" s="20" t="s">
        <v>23620</v>
      </c>
      <c r="K5653" s="24">
        <v>44105</v>
      </c>
      <c r="L5653" s="19">
        <v>0</v>
      </c>
      <c r="M5653" s="28">
        <v>369.95</v>
      </c>
      <c r="N5653" s="24">
        <v>42947</v>
      </c>
    </row>
    <row r="5654" spans="1:14" hidden="1" x14ac:dyDescent="0.25">
      <c r="A5654" s="17" t="s">
        <v>23621</v>
      </c>
      <c r="B5654" s="34">
        <v>34101818</v>
      </c>
      <c r="C5654" s="20"/>
      <c r="D5654" s="20" t="s">
        <v>2397</v>
      </c>
      <c r="E5654" s="17" t="s">
        <v>2398</v>
      </c>
      <c r="F5654" s="21">
        <v>714</v>
      </c>
      <c r="G5654" s="21" t="s">
        <v>17</v>
      </c>
      <c r="H5654" s="21" t="s">
        <v>18</v>
      </c>
      <c r="I5654" s="20" t="s">
        <v>2399</v>
      </c>
      <c r="J5654" s="20" t="s">
        <v>23622</v>
      </c>
      <c r="K5654" s="24">
        <v>44105</v>
      </c>
      <c r="L5654" s="19">
        <v>0</v>
      </c>
      <c r="M5654" s="28">
        <v>369.95</v>
      </c>
      <c r="N5654" s="24">
        <v>42947</v>
      </c>
    </row>
    <row r="5655" spans="1:14" hidden="1" x14ac:dyDescent="0.25">
      <c r="A5655" s="17" t="s">
        <v>23623</v>
      </c>
      <c r="B5655" s="34">
        <v>34101819</v>
      </c>
      <c r="C5655" s="20"/>
      <c r="D5655" s="20" t="s">
        <v>2400</v>
      </c>
      <c r="E5655" s="17" t="s">
        <v>2401</v>
      </c>
      <c r="F5655" s="21">
        <v>714</v>
      </c>
      <c r="G5655" s="21" t="s">
        <v>17</v>
      </c>
      <c r="H5655" s="21" t="s">
        <v>18</v>
      </c>
      <c r="I5655" s="20" t="s">
        <v>2402</v>
      </c>
      <c r="J5655" s="20" t="s">
        <v>23624</v>
      </c>
      <c r="K5655" s="24">
        <v>44105</v>
      </c>
      <c r="L5655" s="19">
        <v>0</v>
      </c>
      <c r="M5655" s="28">
        <v>369.95</v>
      </c>
      <c r="N5655" s="24">
        <v>42947</v>
      </c>
    </row>
    <row r="5656" spans="1:14" hidden="1" x14ac:dyDescent="0.25">
      <c r="A5656" s="17" t="s">
        <v>23601</v>
      </c>
      <c r="B5656" s="34">
        <v>34101820</v>
      </c>
      <c r="C5656" s="20"/>
      <c r="D5656" s="20" t="s">
        <v>2367</v>
      </c>
      <c r="E5656" s="17" t="s">
        <v>2368</v>
      </c>
      <c r="F5656" s="21">
        <v>714</v>
      </c>
      <c r="G5656" s="21" t="s">
        <v>17</v>
      </c>
      <c r="H5656" s="21" t="s">
        <v>18</v>
      </c>
      <c r="I5656" s="20" t="s">
        <v>2369</v>
      </c>
      <c r="J5656" s="20" t="s">
        <v>23602</v>
      </c>
      <c r="K5656" s="24">
        <v>44105</v>
      </c>
      <c r="L5656" s="19">
        <v>0</v>
      </c>
      <c r="M5656" s="28">
        <v>369.95</v>
      </c>
      <c r="N5656" s="24">
        <v>42947</v>
      </c>
    </row>
    <row r="5657" spans="1:14" hidden="1" x14ac:dyDescent="0.25">
      <c r="A5657" s="17" t="s">
        <v>23603</v>
      </c>
      <c r="B5657" s="34">
        <v>34101821</v>
      </c>
      <c r="C5657" s="20"/>
      <c r="D5657" s="20" t="s">
        <v>2370</v>
      </c>
      <c r="E5657" s="17" t="s">
        <v>2371</v>
      </c>
      <c r="F5657" s="21">
        <v>714</v>
      </c>
      <c r="G5657" s="21" t="s">
        <v>17</v>
      </c>
      <c r="H5657" s="21" t="s">
        <v>18</v>
      </c>
      <c r="I5657" s="20" t="s">
        <v>2372</v>
      </c>
      <c r="J5657" s="20" t="s">
        <v>23604</v>
      </c>
      <c r="K5657" s="24">
        <v>44105</v>
      </c>
      <c r="L5657" s="19">
        <v>0</v>
      </c>
      <c r="M5657" s="28">
        <v>369.95</v>
      </c>
      <c r="N5657" s="24">
        <v>42947</v>
      </c>
    </row>
    <row r="5658" spans="1:14" hidden="1" x14ac:dyDescent="0.25">
      <c r="A5658" s="17" t="s">
        <v>23605</v>
      </c>
      <c r="B5658" s="34">
        <v>34101822</v>
      </c>
      <c r="C5658" s="20"/>
      <c r="D5658" s="20" t="s">
        <v>2373</v>
      </c>
      <c r="E5658" s="17" t="s">
        <v>2374</v>
      </c>
      <c r="F5658" s="21">
        <v>714</v>
      </c>
      <c r="G5658" s="21" t="s">
        <v>17</v>
      </c>
      <c r="H5658" s="21" t="s">
        <v>18</v>
      </c>
      <c r="I5658" s="20" t="s">
        <v>2375</v>
      </c>
      <c r="J5658" s="20" t="s">
        <v>23606</v>
      </c>
      <c r="K5658" s="24">
        <v>44105</v>
      </c>
      <c r="L5658" s="19">
        <v>0</v>
      </c>
      <c r="M5658" s="28">
        <v>369.95</v>
      </c>
      <c r="N5658" s="24">
        <v>42947</v>
      </c>
    </row>
    <row r="5659" spans="1:14" hidden="1" x14ac:dyDescent="0.25">
      <c r="A5659" s="17" t="s">
        <v>23607</v>
      </c>
      <c r="B5659" s="34">
        <v>34101823</v>
      </c>
      <c r="C5659" s="20"/>
      <c r="D5659" s="20" t="s">
        <v>2376</v>
      </c>
      <c r="E5659" s="17" t="s">
        <v>2377</v>
      </c>
      <c r="F5659" s="21">
        <v>714</v>
      </c>
      <c r="G5659" s="21" t="s">
        <v>17</v>
      </c>
      <c r="H5659" s="21" t="s">
        <v>18</v>
      </c>
      <c r="I5659" s="20" t="s">
        <v>2378</v>
      </c>
      <c r="J5659" s="20" t="s">
        <v>23608</v>
      </c>
      <c r="K5659" s="24">
        <v>44105</v>
      </c>
      <c r="L5659" s="19">
        <v>0</v>
      </c>
      <c r="M5659" s="28">
        <v>369.95</v>
      </c>
      <c r="N5659" s="24">
        <v>42947</v>
      </c>
    </row>
    <row r="5660" spans="1:14" hidden="1" x14ac:dyDescent="0.25">
      <c r="A5660" s="17" t="s">
        <v>23609</v>
      </c>
      <c r="B5660" s="34">
        <v>34101824</v>
      </c>
      <c r="C5660" s="20"/>
      <c r="D5660" s="20" t="s">
        <v>2379</v>
      </c>
      <c r="E5660" s="17" t="s">
        <v>2380</v>
      </c>
      <c r="F5660" s="21">
        <v>714</v>
      </c>
      <c r="G5660" s="21" t="s">
        <v>17</v>
      </c>
      <c r="H5660" s="21" t="s">
        <v>18</v>
      </c>
      <c r="I5660" s="20" t="s">
        <v>2381</v>
      </c>
      <c r="J5660" s="20" t="s">
        <v>23610</v>
      </c>
      <c r="K5660" s="24">
        <v>44105</v>
      </c>
      <c r="L5660" s="19">
        <v>0</v>
      </c>
      <c r="M5660" s="28">
        <v>369.95</v>
      </c>
      <c r="N5660" s="24">
        <v>42947</v>
      </c>
    </row>
    <row r="5661" spans="1:14" hidden="1" x14ac:dyDescent="0.25">
      <c r="A5661" s="17" t="s">
        <v>23611</v>
      </c>
      <c r="B5661" s="34">
        <v>34101825</v>
      </c>
      <c r="C5661" s="20"/>
      <c r="D5661" s="20" t="s">
        <v>2382</v>
      </c>
      <c r="E5661" s="17" t="s">
        <v>2383</v>
      </c>
      <c r="F5661" s="21">
        <v>714</v>
      </c>
      <c r="G5661" s="21" t="s">
        <v>17</v>
      </c>
      <c r="H5661" s="21" t="s">
        <v>18</v>
      </c>
      <c r="I5661" s="20" t="s">
        <v>2384</v>
      </c>
      <c r="J5661" s="20" t="s">
        <v>23612</v>
      </c>
      <c r="K5661" s="24">
        <v>44105</v>
      </c>
      <c r="L5661" s="19">
        <v>0</v>
      </c>
      <c r="M5661" s="28">
        <v>369.95</v>
      </c>
      <c r="N5661" s="24">
        <v>42947</v>
      </c>
    </row>
    <row r="5662" spans="1:14" hidden="1" x14ac:dyDescent="0.25">
      <c r="A5662" s="17" t="s">
        <v>23613</v>
      </c>
      <c r="B5662" s="34">
        <v>34101826</v>
      </c>
      <c r="C5662" s="20"/>
      <c r="D5662" s="20" t="s">
        <v>2385</v>
      </c>
      <c r="E5662" s="17" t="s">
        <v>2386</v>
      </c>
      <c r="F5662" s="21">
        <v>714</v>
      </c>
      <c r="G5662" s="21" t="s">
        <v>17</v>
      </c>
      <c r="H5662" s="21" t="s">
        <v>18</v>
      </c>
      <c r="I5662" s="20" t="s">
        <v>2387</v>
      </c>
      <c r="J5662" s="20" t="s">
        <v>23614</v>
      </c>
      <c r="K5662" s="24">
        <v>44105</v>
      </c>
      <c r="L5662" s="19">
        <v>0</v>
      </c>
      <c r="M5662" s="28">
        <v>369.95</v>
      </c>
      <c r="N5662" s="24">
        <v>42947</v>
      </c>
    </row>
    <row r="5663" spans="1:14" hidden="1" x14ac:dyDescent="0.25">
      <c r="A5663" s="17" t="s">
        <v>24030</v>
      </c>
      <c r="B5663" s="34">
        <v>34101860</v>
      </c>
      <c r="C5663" s="20"/>
      <c r="D5663" s="20" t="s">
        <v>1635</v>
      </c>
      <c r="E5663" s="17" t="s">
        <v>1636</v>
      </c>
      <c r="F5663" s="21">
        <v>714</v>
      </c>
      <c r="G5663" s="21" t="s">
        <v>17</v>
      </c>
      <c r="H5663" s="21" t="s">
        <v>18</v>
      </c>
      <c r="I5663" s="20" t="s">
        <v>1637</v>
      </c>
      <c r="J5663" s="20" t="s">
        <v>24031</v>
      </c>
      <c r="K5663" s="24">
        <v>44105</v>
      </c>
      <c r="L5663" s="19">
        <v>0</v>
      </c>
      <c r="M5663" s="28">
        <v>279.95</v>
      </c>
      <c r="N5663" s="24">
        <v>42947</v>
      </c>
    </row>
    <row r="5664" spans="1:14" hidden="1" x14ac:dyDescent="0.25">
      <c r="A5664" s="17" t="s">
        <v>24032</v>
      </c>
      <c r="B5664" s="34">
        <v>34101861</v>
      </c>
      <c r="C5664" s="20"/>
      <c r="D5664" s="20" t="s">
        <v>1638</v>
      </c>
      <c r="E5664" s="17" t="s">
        <v>1639</v>
      </c>
      <c r="F5664" s="21">
        <v>714</v>
      </c>
      <c r="G5664" s="21" t="s">
        <v>17</v>
      </c>
      <c r="H5664" s="21" t="s">
        <v>18</v>
      </c>
      <c r="I5664" s="20" t="s">
        <v>1640</v>
      </c>
      <c r="J5664" s="20" t="s">
        <v>24033</v>
      </c>
      <c r="K5664" s="24">
        <v>44105</v>
      </c>
      <c r="L5664" s="19">
        <v>0</v>
      </c>
      <c r="M5664" s="28">
        <v>279.95</v>
      </c>
      <c r="N5664" s="24">
        <v>42947</v>
      </c>
    </row>
    <row r="5665" spans="1:14" hidden="1" x14ac:dyDescent="0.25">
      <c r="A5665" s="17" t="s">
        <v>24034</v>
      </c>
      <c r="B5665" s="34">
        <v>34101862</v>
      </c>
      <c r="C5665" s="20"/>
      <c r="D5665" s="20" t="s">
        <v>1641</v>
      </c>
      <c r="E5665" s="17" t="s">
        <v>1642</v>
      </c>
      <c r="F5665" s="21">
        <v>714</v>
      </c>
      <c r="G5665" s="21" t="s">
        <v>17</v>
      </c>
      <c r="H5665" s="21" t="s">
        <v>18</v>
      </c>
      <c r="I5665" s="20" t="s">
        <v>1643</v>
      </c>
      <c r="J5665" s="20" t="s">
        <v>24035</v>
      </c>
      <c r="K5665" s="24">
        <v>44105</v>
      </c>
      <c r="L5665" s="19">
        <v>0</v>
      </c>
      <c r="M5665" s="28">
        <v>279.95</v>
      </c>
      <c r="N5665" s="24">
        <v>42947</v>
      </c>
    </row>
    <row r="5666" spans="1:14" hidden="1" x14ac:dyDescent="0.25">
      <c r="A5666" s="17" t="s">
        <v>24036</v>
      </c>
      <c r="B5666" s="34">
        <v>34101863</v>
      </c>
      <c r="C5666" s="20"/>
      <c r="D5666" s="20" t="s">
        <v>1644</v>
      </c>
      <c r="E5666" s="17" t="s">
        <v>1645</v>
      </c>
      <c r="F5666" s="21">
        <v>714</v>
      </c>
      <c r="G5666" s="21" t="s">
        <v>17</v>
      </c>
      <c r="H5666" s="21" t="s">
        <v>18</v>
      </c>
      <c r="I5666" s="20" t="s">
        <v>1646</v>
      </c>
      <c r="J5666" s="20" t="s">
        <v>24037</v>
      </c>
      <c r="K5666" s="24">
        <v>44105</v>
      </c>
      <c r="L5666" s="19">
        <v>0</v>
      </c>
      <c r="M5666" s="28">
        <v>279.95</v>
      </c>
      <c r="N5666" s="24">
        <v>42947</v>
      </c>
    </row>
    <row r="5667" spans="1:14" hidden="1" x14ac:dyDescent="0.25">
      <c r="A5667" s="17" t="s">
        <v>24038</v>
      </c>
      <c r="B5667" s="34">
        <v>34101864</v>
      </c>
      <c r="C5667" s="20"/>
      <c r="D5667" s="20" t="s">
        <v>1647</v>
      </c>
      <c r="E5667" s="17" t="s">
        <v>1648</v>
      </c>
      <c r="F5667" s="21">
        <v>714</v>
      </c>
      <c r="G5667" s="21" t="s">
        <v>17</v>
      </c>
      <c r="H5667" s="21" t="s">
        <v>18</v>
      </c>
      <c r="I5667" s="20" t="s">
        <v>1649</v>
      </c>
      <c r="J5667" s="20" t="s">
        <v>24039</v>
      </c>
      <c r="K5667" s="24">
        <v>44105</v>
      </c>
      <c r="L5667" s="19">
        <v>0</v>
      </c>
      <c r="M5667" s="28">
        <v>279.95</v>
      </c>
      <c r="N5667" s="24">
        <v>42947</v>
      </c>
    </row>
    <row r="5668" spans="1:14" hidden="1" x14ac:dyDescent="0.25">
      <c r="A5668" s="17" t="s">
        <v>24016</v>
      </c>
      <c r="B5668" s="34">
        <v>34101865</v>
      </c>
      <c r="C5668" s="20"/>
      <c r="D5668" s="20" t="s">
        <v>1621</v>
      </c>
      <c r="E5668" s="17" t="s">
        <v>1622</v>
      </c>
      <c r="F5668" s="21">
        <v>714</v>
      </c>
      <c r="G5668" s="21" t="s">
        <v>17</v>
      </c>
      <c r="H5668" s="21" t="s">
        <v>18</v>
      </c>
      <c r="I5668" s="20" t="s">
        <v>20953</v>
      </c>
      <c r="J5668" s="20" t="s">
        <v>24017</v>
      </c>
      <c r="K5668" s="24">
        <v>44105</v>
      </c>
      <c r="L5668" s="19">
        <v>0</v>
      </c>
      <c r="M5668" s="28">
        <v>279.95</v>
      </c>
      <c r="N5668" s="24">
        <v>42947</v>
      </c>
    </row>
    <row r="5669" spans="1:14" hidden="1" x14ac:dyDescent="0.25">
      <c r="A5669" s="17" t="s">
        <v>24018</v>
      </c>
      <c r="B5669" s="34">
        <v>34101866</v>
      </c>
      <c r="C5669" s="20"/>
      <c r="D5669" s="20" t="s">
        <v>1623</v>
      </c>
      <c r="E5669" s="17" t="s">
        <v>1624</v>
      </c>
      <c r="F5669" s="21">
        <v>714</v>
      </c>
      <c r="G5669" s="21" t="s">
        <v>17</v>
      </c>
      <c r="H5669" s="21" t="s">
        <v>18</v>
      </c>
      <c r="I5669" s="20" t="s">
        <v>20954</v>
      </c>
      <c r="J5669" s="20" t="s">
        <v>24019</v>
      </c>
      <c r="K5669" s="24">
        <v>44105</v>
      </c>
      <c r="L5669" s="19">
        <v>0</v>
      </c>
      <c r="M5669" s="28">
        <v>279.95</v>
      </c>
      <c r="N5669" s="24">
        <v>42947</v>
      </c>
    </row>
    <row r="5670" spans="1:14" hidden="1" x14ac:dyDescent="0.25">
      <c r="A5670" s="17" t="s">
        <v>24020</v>
      </c>
      <c r="B5670" s="34">
        <v>34101867</v>
      </c>
      <c r="C5670" s="20"/>
      <c r="D5670" s="20" t="s">
        <v>1625</v>
      </c>
      <c r="E5670" s="17" t="s">
        <v>1626</v>
      </c>
      <c r="F5670" s="21">
        <v>714</v>
      </c>
      <c r="G5670" s="21" t="s">
        <v>17</v>
      </c>
      <c r="H5670" s="21" t="s">
        <v>18</v>
      </c>
      <c r="I5670" s="20" t="s">
        <v>20955</v>
      </c>
      <c r="J5670" s="20" t="s">
        <v>24021</v>
      </c>
      <c r="K5670" s="24">
        <v>44105</v>
      </c>
      <c r="L5670" s="19">
        <v>0</v>
      </c>
      <c r="M5670" s="28">
        <v>279.95</v>
      </c>
      <c r="N5670" s="24">
        <v>42947</v>
      </c>
    </row>
    <row r="5671" spans="1:14" hidden="1" x14ac:dyDescent="0.25">
      <c r="A5671" s="17" t="s">
        <v>24022</v>
      </c>
      <c r="B5671" s="34">
        <v>34101868</v>
      </c>
      <c r="C5671" s="20"/>
      <c r="D5671" s="20" t="s">
        <v>1627</v>
      </c>
      <c r="E5671" s="17" t="s">
        <v>1628</v>
      </c>
      <c r="F5671" s="21">
        <v>714</v>
      </c>
      <c r="G5671" s="21" t="s">
        <v>17</v>
      </c>
      <c r="H5671" s="21" t="s">
        <v>18</v>
      </c>
      <c r="I5671" s="20" t="s">
        <v>20956</v>
      </c>
      <c r="J5671" s="20" t="s">
        <v>24023</v>
      </c>
      <c r="K5671" s="24">
        <v>44105</v>
      </c>
      <c r="L5671" s="19">
        <v>0</v>
      </c>
      <c r="M5671" s="28">
        <v>279.95</v>
      </c>
      <c r="N5671" s="24">
        <v>42947</v>
      </c>
    </row>
    <row r="5672" spans="1:14" hidden="1" x14ac:dyDescent="0.25">
      <c r="A5672" s="17" t="s">
        <v>24024</v>
      </c>
      <c r="B5672" s="34">
        <v>34101869</v>
      </c>
      <c r="C5672" s="20"/>
      <c r="D5672" s="20" t="s">
        <v>1629</v>
      </c>
      <c r="E5672" s="17" t="s">
        <v>1630</v>
      </c>
      <c r="F5672" s="21">
        <v>714</v>
      </c>
      <c r="G5672" s="21" t="s">
        <v>17</v>
      </c>
      <c r="H5672" s="21" t="s">
        <v>18</v>
      </c>
      <c r="I5672" s="20" t="s">
        <v>20957</v>
      </c>
      <c r="J5672" s="20" t="s">
        <v>24025</v>
      </c>
      <c r="K5672" s="24">
        <v>44105</v>
      </c>
      <c r="L5672" s="19">
        <v>0</v>
      </c>
      <c r="M5672" s="28">
        <v>279.95</v>
      </c>
      <c r="N5672" s="24">
        <v>42947</v>
      </c>
    </row>
    <row r="5673" spans="1:14" hidden="1" x14ac:dyDescent="0.25">
      <c r="A5673" s="17" t="s">
        <v>24026</v>
      </c>
      <c r="B5673" s="34">
        <v>34101870</v>
      </c>
      <c r="C5673" s="20"/>
      <c r="D5673" s="20" t="s">
        <v>1631</v>
      </c>
      <c r="E5673" s="17" t="s">
        <v>1632</v>
      </c>
      <c r="F5673" s="21">
        <v>714</v>
      </c>
      <c r="G5673" s="21" t="s">
        <v>17</v>
      </c>
      <c r="H5673" s="21" t="s">
        <v>18</v>
      </c>
      <c r="I5673" s="20" t="s">
        <v>20958</v>
      </c>
      <c r="J5673" s="20" t="s">
        <v>24027</v>
      </c>
      <c r="K5673" s="24">
        <v>44105</v>
      </c>
      <c r="L5673" s="19">
        <v>0</v>
      </c>
      <c r="M5673" s="28">
        <v>279.95</v>
      </c>
      <c r="N5673" s="24">
        <v>42947</v>
      </c>
    </row>
    <row r="5674" spans="1:14" hidden="1" x14ac:dyDescent="0.25">
      <c r="A5674" s="17" t="s">
        <v>24028</v>
      </c>
      <c r="B5674" s="34">
        <v>34101871</v>
      </c>
      <c r="C5674" s="20"/>
      <c r="D5674" s="20" t="s">
        <v>1633</v>
      </c>
      <c r="E5674" s="17" t="s">
        <v>1634</v>
      </c>
      <c r="F5674" s="21">
        <v>714</v>
      </c>
      <c r="G5674" s="21" t="s">
        <v>17</v>
      </c>
      <c r="H5674" s="21" t="s">
        <v>18</v>
      </c>
      <c r="I5674" s="20" t="s">
        <v>20959</v>
      </c>
      <c r="J5674" s="20" t="s">
        <v>24029</v>
      </c>
      <c r="K5674" s="24">
        <v>44105</v>
      </c>
      <c r="L5674" s="19">
        <v>0</v>
      </c>
      <c r="M5674" s="28">
        <v>279.95</v>
      </c>
      <c r="N5674" s="24">
        <v>42947</v>
      </c>
    </row>
    <row r="5675" spans="1:14" hidden="1" x14ac:dyDescent="0.25">
      <c r="B5675" s="34">
        <v>28140083</v>
      </c>
      <c r="C5675" s="20"/>
      <c r="D5675" s="20"/>
      <c r="E5675" s="17" t="s">
        <v>11311</v>
      </c>
      <c r="F5675" s="21" t="s">
        <v>82</v>
      </c>
      <c r="G5675" s="21" t="s">
        <v>17</v>
      </c>
      <c r="H5675" s="21" t="s">
        <v>18</v>
      </c>
      <c r="I5675" s="20" t="s">
        <v>11312</v>
      </c>
      <c r="J5675" s="20" t="s">
        <v>31414</v>
      </c>
      <c r="K5675" s="24">
        <v>43864</v>
      </c>
      <c r="L5675" s="19">
        <v>0</v>
      </c>
      <c r="M5675" s="28">
        <v>449.95</v>
      </c>
      <c r="N5675" s="24">
        <v>42975</v>
      </c>
    </row>
    <row r="5676" spans="1:14" hidden="1" x14ac:dyDescent="0.25">
      <c r="B5676" s="34">
        <v>28140084</v>
      </c>
      <c r="C5676" s="20"/>
      <c r="D5676" s="20"/>
      <c r="E5676" s="17" t="s">
        <v>11313</v>
      </c>
      <c r="F5676" s="21" t="s">
        <v>82</v>
      </c>
      <c r="G5676" s="21" t="s">
        <v>17</v>
      </c>
      <c r="H5676" s="21" t="s">
        <v>18</v>
      </c>
      <c r="I5676" s="20" t="s">
        <v>11314</v>
      </c>
      <c r="J5676" s="20" t="s">
        <v>31415</v>
      </c>
      <c r="K5676" s="24">
        <v>43864</v>
      </c>
      <c r="L5676" s="19">
        <v>0</v>
      </c>
      <c r="M5676" s="28">
        <v>449.95</v>
      </c>
      <c r="N5676" s="24">
        <v>42975</v>
      </c>
    </row>
    <row r="5677" spans="1:14" hidden="1" x14ac:dyDescent="0.25">
      <c r="B5677" s="34">
        <v>28140085</v>
      </c>
      <c r="C5677" s="20"/>
      <c r="D5677" s="20"/>
      <c r="E5677" s="17" t="s">
        <v>11315</v>
      </c>
      <c r="F5677" s="21" t="s">
        <v>82</v>
      </c>
      <c r="G5677" s="21" t="s">
        <v>17</v>
      </c>
      <c r="H5677" s="21" t="s">
        <v>18</v>
      </c>
      <c r="I5677" s="20" t="s">
        <v>11316</v>
      </c>
      <c r="J5677" s="20" t="s">
        <v>31416</v>
      </c>
      <c r="K5677" s="24">
        <v>43864</v>
      </c>
      <c r="L5677" s="19">
        <v>0</v>
      </c>
      <c r="M5677" s="28">
        <v>449.95</v>
      </c>
      <c r="N5677" s="24">
        <v>42975</v>
      </c>
    </row>
    <row r="5678" spans="1:14" hidden="1" x14ac:dyDescent="0.25">
      <c r="B5678" s="34">
        <v>28140086</v>
      </c>
      <c r="C5678" s="20"/>
      <c r="D5678" s="20"/>
      <c r="E5678" s="17" t="s">
        <v>11317</v>
      </c>
      <c r="F5678" s="21" t="s">
        <v>82</v>
      </c>
      <c r="G5678" s="21" t="s">
        <v>17</v>
      </c>
      <c r="H5678" s="21" t="s">
        <v>18</v>
      </c>
      <c r="I5678" s="20" t="s">
        <v>11318</v>
      </c>
      <c r="J5678" s="20" t="s">
        <v>31417</v>
      </c>
      <c r="K5678" s="24">
        <v>43864</v>
      </c>
      <c r="L5678" s="19">
        <v>0</v>
      </c>
      <c r="M5678" s="28">
        <v>449.95</v>
      </c>
      <c r="N5678" s="24">
        <v>42975</v>
      </c>
    </row>
    <row r="5679" spans="1:14" hidden="1" x14ac:dyDescent="0.25">
      <c r="B5679" s="34">
        <v>28140087</v>
      </c>
      <c r="C5679" s="20"/>
      <c r="D5679" s="20"/>
      <c r="E5679" s="17" t="s">
        <v>11319</v>
      </c>
      <c r="F5679" s="21" t="s">
        <v>82</v>
      </c>
      <c r="G5679" s="21" t="s">
        <v>17</v>
      </c>
      <c r="H5679" s="21" t="s">
        <v>18</v>
      </c>
      <c r="I5679" s="20" t="s">
        <v>11320</v>
      </c>
      <c r="J5679" s="20" t="s">
        <v>31418</v>
      </c>
      <c r="K5679" s="24">
        <v>43864</v>
      </c>
      <c r="L5679" s="19">
        <v>0</v>
      </c>
      <c r="M5679" s="28">
        <v>449.95</v>
      </c>
      <c r="N5679" s="24">
        <v>42975</v>
      </c>
    </row>
    <row r="5680" spans="1:14" hidden="1" x14ac:dyDescent="0.25">
      <c r="B5680" s="34">
        <v>28140088</v>
      </c>
      <c r="C5680" s="20"/>
      <c r="D5680" s="20"/>
      <c r="E5680" s="17" t="s">
        <v>11321</v>
      </c>
      <c r="F5680" s="21" t="s">
        <v>82</v>
      </c>
      <c r="G5680" s="21" t="s">
        <v>17</v>
      </c>
      <c r="H5680" s="21" t="s">
        <v>18</v>
      </c>
      <c r="I5680" s="20" t="s">
        <v>11322</v>
      </c>
      <c r="J5680" s="20" t="s">
        <v>31419</v>
      </c>
      <c r="K5680" s="24">
        <v>43864</v>
      </c>
      <c r="L5680" s="19">
        <v>0</v>
      </c>
      <c r="M5680" s="28">
        <v>449.95</v>
      </c>
      <c r="N5680" s="24">
        <v>42975</v>
      </c>
    </row>
    <row r="5681" spans="1:14" hidden="1" x14ac:dyDescent="0.25">
      <c r="B5681" s="34">
        <v>28140089</v>
      </c>
      <c r="C5681" s="20"/>
      <c r="D5681" s="20"/>
      <c r="E5681" s="17" t="s">
        <v>11323</v>
      </c>
      <c r="F5681" s="21" t="s">
        <v>82</v>
      </c>
      <c r="G5681" s="21" t="s">
        <v>17</v>
      </c>
      <c r="H5681" s="21" t="s">
        <v>18</v>
      </c>
      <c r="I5681" s="20" t="s">
        <v>11324</v>
      </c>
      <c r="J5681" s="20" t="s">
        <v>31420</v>
      </c>
      <c r="K5681" s="24">
        <v>43864</v>
      </c>
      <c r="L5681" s="19">
        <v>0</v>
      </c>
      <c r="M5681" s="28">
        <v>449.95</v>
      </c>
      <c r="N5681" s="24">
        <v>42975</v>
      </c>
    </row>
    <row r="5682" spans="1:14" hidden="1" x14ac:dyDescent="0.25">
      <c r="A5682" s="17" t="s">
        <v>23877</v>
      </c>
      <c r="B5682" s="34">
        <v>34101896</v>
      </c>
      <c r="C5682" s="20"/>
      <c r="D5682" s="20" t="s">
        <v>2091</v>
      </c>
      <c r="E5682" s="17" t="s">
        <v>2092</v>
      </c>
      <c r="F5682" s="21">
        <v>714</v>
      </c>
      <c r="G5682" s="21" t="s">
        <v>17</v>
      </c>
      <c r="H5682" s="21" t="s">
        <v>18</v>
      </c>
      <c r="I5682" s="20" t="s">
        <v>20982</v>
      </c>
      <c r="J5682" s="20" t="s">
        <v>23878</v>
      </c>
      <c r="K5682" s="24">
        <v>44044</v>
      </c>
      <c r="L5682" s="19">
        <v>0</v>
      </c>
      <c r="M5682" s="19">
        <v>199.95</v>
      </c>
      <c r="N5682" s="24">
        <v>42947</v>
      </c>
    </row>
    <row r="5683" spans="1:14" hidden="1" x14ac:dyDescent="0.25">
      <c r="A5683" s="17" t="s">
        <v>23879</v>
      </c>
      <c r="B5683" s="34">
        <v>34101897</v>
      </c>
      <c r="C5683" s="20"/>
      <c r="D5683" s="20" t="s">
        <v>2093</v>
      </c>
      <c r="E5683" s="17" t="s">
        <v>2094</v>
      </c>
      <c r="F5683" s="21">
        <v>714</v>
      </c>
      <c r="G5683" s="21" t="s">
        <v>17</v>
      </c>
      <c r="H5683" s="21" t="s">
        <v>18</v>
      </c>
      <c r="I5683" s="20" t="s">
        <v>20983</v>
      </c>
      <c r="J5683" s="20" t="s">
        <v>23880</v>
      </c>
      <c r="K5683" s="24">
        <v>44044</v>
      </c>
      <c r="L5683" s="19">
        <v>0</v>
      </c>
      <c r="M5683" s="19">
        <v>199.95</v>
      </c>
      <c r="N5683" s="24">
        <v>42947</v>
      </c>
    </row>
    <row r="5684" spans="1:14" hidden="1" x14ac:dyDescent="0.25">
      <c r="A5684" s="17" t="s">
        <v>23881</v>
      </c>
      <c r="B5684" s="34">
        <v>34101898</v>
      </c>
      <c r="C5684" s="20"/>
      <c r="D5684" s="20" t="s">
        <v>2095</v>
      </c>
      <c r="E5684" s="17" t="s">
        <v>2096</v>
      </c>
      <c r="F5684" s="21">
        <v>714</v>
      </c>
      <c r="G5684" s="21" t="s">
        <v>17</v>
      </c>
      <c r="H5684" s="21" t="s">
        <v>18</v>
      </c>
      <c r="I5684" s="20" t="s">
        <v>20984</v>
      </c>
      <c r="J5684" s="20" t="s">
        <v>23882</v>
      </c>
      <c r="K5684" s="24">
        <v>44044</v>
      </c>
      <c r="L5684" s="19">
        <v>0</v>
      </c>
      <c r="M5684" s="19">
        <v>199.95</v>
      </c>
      <c r="N5684" s="24">
        <v>42947</v>
      </c>
    </row>
    <row r="5685" spans="1:14" hidden="1" x14ac:dyDescent="0.25">
      <c r="A5685" s="17" t="s">
        <v>23883</v>
      </c>
      <c r="B5685" s="34">
        <v>34101899</v>
      </c>
      <c r="C5685" s="20"/>
      <c r="D5685" s="20" t="s">
        <v>2097</v>
      </c>
      <c r="E5685" s="17" t="s">
        <v>2098</v>
      </c>
      <c r="F5685" s="21">
        <v>714</v>
      </c>
      <c r="G5685" s="21" t="s">
        <v>17</v>
      </c>
      <c r="H5685" s="21" t="s">
        <v>18</v>
      </c>
      <c r="I5685" s="20" t="s">
        <v>20985</v>
      </c>
      <c r="J5685" s="20" t="s">
        <v>23884</v>
      </c>
      <c r="K5685" s="24">
        <v>44044</v>
      </c>
      <c r="L5685" s="19">
        <v>0</v>
      </c>
      <c r="M5685" s="19">
        <v>199.95</v>
      </c>
      <c r="N5685" s="24">
        <v>42947</v>
      </c>
    </row>
    <row r="5686" spans="1:14" hidden="1" x14ac:dyDescent="0.25">
      <c r="A5686" s="17" t="s">
        <v>23885</v>
      </c>
      <c r="B5686" s="34">
        <v>34101900</v>
      </c>
      <c r="C5686" s="20"/>
      <c r="D5686" s="20" t="s">
        <v>2099</v>
      </c>
      <c r="E5686" s="17" t="s">
        <v>2100</v>
      </c>
      <c r="F5686" s="21">
        <v>714</v>
      </c>
      <c r="G5686" s="21" t="s">
        <v>17</v>
      </c>
      <c r="H5686" s="21" t="s">
        <v>18</v>
      </c>
      <c r="I5686" s="20" t="s">
        <v>20986</v>
      </c>
      <c r="J5686" s="20" t="s">
        <v>23886</v>
      </c>
      <c r="K5686" s="24">
        <v>44044</v>
      </c>
      <c r="L5686" s="19">
        <v>0</v>
      </c>
      <c r="M5686" s="19">
        <v>199.95</v>
      </c>
      <c r="N5686" s="24">
        <v>42947</v>
      </c>
    </row>
    <row r="5687" spans="1:14" hidden="1" x14ac:dyDescent="0.25">
      <c r="A5687" s="17" t="s">
        <v>23863</v>
      </c>
      <c r="B5687" s="34">
        <v>34101901</v>
      </c>
      <c r="C5687" s="20"/>
      <c r="D5687" s="20" t="s">
        <v>2751</v>
      </c>
      <c r="E5687" s="17" t="s">
        <v>2752</v>
      </c>
      <c r="F5687" s="21">
        <v>714</v>
      </c>
      <c r="G5687" s="21" t="s">
        <v>17</v>
      </c>
      <c r="H5687" s="21" t="s">
        <v>18</v>
      </c>
      <c r="I5687" s="20" t="s">
        <v>2753</v>
      </c>
      <c r="J5687" s="20" t="s">
        <v>23864</v>
      </c>
      <c r="K5687" s="24">
        <v>44044</v>
      </c>
      <c r="L5687" s="19">
        <v>0</v>
      </c>
      <c r="M5687" s="19">
        <v>199.95</v>
      </c>
      <c r="N5687" s="24">
        <v>42947</v>
      </c>
    </row>
    <row r="5688" spans="1:14" hidden="1" x14ac:dyDescent="0.25">
      <c r="A5688" s="17" t="s">
        <v>23865</v>
      </c>
      <c r="B5688" s="34">
        <v>34101902</v>
      </c>
      <c r="C5688" s="20"/>
      <c r="D5688" s="20" t="s">
        <v>2754</v>
      </c>
      <c r="E5688" s="17" t="s">
        <v>2755</v>
      </c>
      <c r="F5688" s="21">
        <v>714</v>
      </c>
      <c r="G5688" s="21" t="s">
        <v>17</v>
      </c>
      <c r="H5688" s="21" t="s">
        <v>18</v>
      </c>
      <c r="I5688" s="20" t="s">
        <v>2756</v>
      </c>
      <c r="J5688" s="20" t="s">
        <v>23866</v>
      </c>
      <c r="K5688" s="24">
        <v>44044</v>
      </c>
      <c r="L5688" s="19">
        <v>0</v>
      </c>
      <c r="M5688" s="19">
        <v>199.95</v>
      </c>
      <c r="N5688" s="24">
        <v>42947</v>
      </c>
    </row>
    <row r="5689" spans="1:14" hidden="1" x14ac:dyDescent="0.25">
      <c r="A5689" s="17" t="s">
        <v>23867</v>
      </c>
      <c r="B5689" s="34">
        <v>34101903</v>
      </c>
      <c r="C5689" s="20"/>
      <c r="D5689" s="20" t="s">
        <v>2757</v>
      </c>
      <c r="E5689" s="17" t="s">
        <v>2758</v>
      </c>
      <c r="F5689" s="21">
        <v>714</v>
      </c>
      <c r="G5689" s="21" t="s">
        <v>17</v>
      </c>
      <c r="H5689" s="21" t="s">
        <v>18</v>
      </c>
      <c r="I5689" s="20" t="s">
        <v>2759</v>
      </c>
      <c r="J5689" s="20" t="s">
        <v>23868</v>
      </c>
      <c r="K5689" s="24">
        <v>44044</v>
      </c>
      <c r="L5689" s="19">
        <v>0</v>
      </c>
      <c r="M5689" s="19">
        <v>199.95</v>
      </c>
      <c r="N5689" s="24">
        <v>42947</v>
      </c>
    </row>
    <row r="5690" spans="1:14" hidden="1" x14ac:dyDescent="0.25">
      <c r="A5690" s="17" t="s">
        <v>23869</v>
      </c>
      <c r="B5690" s="34">
        <v>34101904</v>
      </c>
      <c r="C5690" s="20"/>
      <c r="D5690" s="20" t="s">
        <v>2760</v>
      </c>
      <c r="E5690" s="17" t="s">
        <v>2761</v>
      </c>
      <c r="F5690" s="21">
        <v>714</v>
      </c>
      <c r="G5690" s="21" t="s">
        <v>17</v>
      </c>
      <c r="H5690" s="21" t="s">
        <v>18</v>
      </c>
      <c r="I5690" s="20" t="s">
        <v>2762</v>
      </c>
      <c r="J5690" s="20" t="s">
        <v>23870</v>
      </c>
      <c r="K5690" s="24">
        <v>44044</v>
      </c>
      <c r="L5690" s="19">
        <v>0</v>
      </c>
      <c r="M5690" s="19">
        <v>199.95</v>
      </c>
      <c r="N5690" s="24">
        <v>42947</v>
      </c>
    </row>
    <row r="5691" spans="1:14" hidden="1" x14ac:dyDescent="0.25">
      <c r="A5691" s="17" t="s">
        <v>23871</v>
      </c>
      <c r="B5691" s="34">
        <v>34101905</v>
      </c>
      <c r="C5691" s="20"/>
      <c r="D5691" s="20" t="s">
        <v>2763</v>
      </c>
      <c r="E5691" s="17" t="s">
        <v>2764</v>
      </c>
      <c r="F5691" s="21">
        <v>714</v>
      </c>
      <c r="G5691" s="21" t="s">
        <v>17</v>
      </c>
      <c r="H5691" s="21" t="s">
        <v>18</v>
      </c>
      <c r="I5691" s="20" t="s">
        <v>2765</v>
      </c>
      <c r="J5691" s="20" t="s">
        <v>23872</v>
      </c>
      <c r="K5691" s="24">
        <v>44044</v>
      </c>
      <c r="L5691" s="19">
        <v>0</v>
      </c>
      <c r="M5691" s="19">
        <v>199.95</v>
      </c>
      <c r="N5691" s="24">
        <v>42947</v>
      </c>
    </row>
    <row r="5692" spans="1:14" hidden="1" x14ac:dyDescent="0.25">
      <c r="A5692" s="17" t="s">
        <v>23873</v>
      </c>
      <c r="B5692" s="34">
        <v>34101906</v>
      </c>
      <c r="C5692" s="20"/>
      <c r="D5692" s="20" t="s">
        <v>2766</v>
      </c>
      <c r="E5692" s="17" t="s">
        <v>2767</v>
      </c>
      <c r="F5692" s="21">
        <v>714</v>
      </c>
      <c r="G5692" s="21" t="s">
        <v>17</v>
      </c>
      <c r="H5692" s="21" t="s">
        <v>18</v>
      </c>
      <c r="I5692" s="20" t="s">
        <v>2768</v>
      </c>
      <c r="J5692" s="20" t="s">
        <v>23874</v>
      </c>
      <c r="K5692" s="24">
        <v>44044</v>
      </c>
      <c r="L5692" s="19">
        <v>0</v>
      </c>
      <c r="M5692" s="19">
        <v>199.95</v>
      </c>
      <c r="N5692" s="24">
        <v>42947</v>
      </c>
    </row>
    <row r="5693" spans="1:14" hidden="1" x14ac:dyDescent="0.25">
      <c r="A5693" s="17" t="s">
        <v>23875</v>
      </c>
      <c r="B5693" s="34">
        <v>34101907</v>
      </c>
      <c r="C5693" s="20"/>
      <c r="D5693" s="20" t="s">
        <v>2769</v>
      </c>
      <c r="E5693" s="17" t="s">
        <v>2770</v>
      </c>
      <c r="F5693" s="21">
        <v>714</v>
      </c>
      <c r="G5693" s="21" t="s">
        <v>17</v>
      </c>
      <c r="H5693" s="21" t="s">
        <v>18</v>
      </c>
      <c r="I5693" s="20" t="s">
        <v>2771</v>
      </c>
      <c r="J5693" s="20" t="s">
        <v>23876</v>
      </c>
      <c r="K5693" s="24">
        <v>44044</v>
      </c>
      <c r="L5693" s="19">
        <v>0</v>
      </c>
      <c r="M5693" s="19">
        <v>199.95</v>
      </c>
      <c r="N5693" s="24">
        <v>42947</v>
      </c>
    </row>
    <row r="5694" spans="1:14" hidden="1" x14ac:dyDescent="0.25">
      <c r="A5694" s="17" t="s">
        <v>23917</v>
      </c>
      <c r="B5694" s="34">
        <v>34101920</v>
      </c>
      <c r="C5694" s="20"/>
      <c r="D5694" s="20" t="s">
        <v>2146</v>
      </c>
      <c r="E5694" s="17" t="s">
        <v>2147</v>
      </c>
      <c r="F5694" s="21">
        <v>714</v>
      </c>
      <c r="G5694" s="21" t="s">
        <v>17</v>
      </c>
      <c r="H5694" s="21" t="s">
        <v>18</v>
      </c>
      <c r="I5694" s="20" t="s">
        <v>2148</v>
      </c>
      <c r="J5694" s="20" t="s">
        <v>23918</v>
      </c>
      <c r="K5694" s="24">
        <v>44044</v>
      </c>
      <c r="L5694" s="19">
        <v>0</v>
      </c>
      <c r="M5694" s="19">
        <v>199.95</v>
      </c>
      <c r="N5694" s="24">
        <v>42947</v>
      </c>
    </row>
    <row r="5695" spans="1:14" hidden="1" x14ac:dyDescent="0.25">
      <c r="A5695" s="17" t="s">
        <v>23919</v>
      </c>
      <c r="B5695" s="34">
        <v>34101921</v>
      </c>
      <c r="C5695" s="20"/>
      <c r="D5695" s="20" t="s">
        <v>2149</v>
      </c>
      <c r="E5695" s="17" t="s">
        <v>2150</v>
      </c>
      <c r="F5695" s="21">
        <v>714</v>
      </c>
      <c r="G5695" s="21" t="s">
        <v>17</v>
      </c>
      <c r="H5695" s="21" t="s">
        <v>18</v>
      </c>
      <c r="I5695" s="20" t="s">
        <v>2151</v>
      </c>
      <c r="J5695" s="20" t="s">
        <v>23920</v>
      </c>
      <c r="K5695" s="24">
        <v>44044</v>
      </c>
      <c r="L5695" s="19">
        <v>0</v>
      </c>
      <c r="M5695" s="19">
        <v>199.95</v>
      </c>
      <c r="N5695" s="24">
        <v>42947</v>
      </c>
    </row>
    <row r="5696" spans="1:14" hidden="1" x14ac:dyDescent="0.25">
      <c r="A5696" s="17" t="s">
        <v>23921</v>
      </c>
      <c r="B5696" s="34">
        <v>34101922</v>
      </c>
      <c r="C5696" s="20"/>
      <c r="D5696" s="20" t="s">
        <v>2152</v>
      </c>
      <c r="E5696" s="17" t="s">
        <v>2153</v>
      </c>
      <c r="F5696" s="21">
        <v>714</v>
      </c>
      <c r="G5696" s="21" t="s">
        <v>17</v>
      </c>
      <c r="H5696" s="21" t="s">
        <v>18</v>
      </c>
      <c r="I5696" s="20" t="s">
        <v>2154</v>
      </c>
      <c r="J5696" s="20" t="s">
        <v>23922</v>
      </c>
      <c r="K5696" s="24">
        <v>44044</v>
      </c>
      <c r="L5696" s="19">
        <v>0</v>
      </c>
      <c r="M5696" s="19">
        <v>199.95</v>
      </c>
      <c r="N5696" s="24">
        <v>42947</v>
      </c>
    </row>
    <row r="5697" spans="1:14" hidden="1" x14ac:dyDescent="0.25">
      <c r="A5697" s="17" t="s">
        <v>23923</v>
      </c>
      <c r="B5697" s="34">
        <v>34101923</v>
      </c>
      <c r="C5697" s="20"/>
      <c r="D5697" s="20" t="s">
        <v>2155</v>
      </c>
      <c r="E5697" s="17" t="s">
        <v>2156</v>
      </c>
      <c r="F5697" s="21">
        <v>714</v>
      </c>
      <c r="G5697" s="21" t="s">
        <v>17</v>
      </c>
      <c r="H5697" s="21" t="s">
        <v>18</v>
      </c>
      <c r="I5697" s="20" t="s">
        <v>2157</v>
      </c>
      <c r="J5697" s="20" t="s">
        <v>23924</v>
      </c>
      <c r="K5697" s="24">
        <v>44044</v>
      </c>
      <c r="L5697" s="19">
        <v>0</v>
      </c>
      <c r="M5697" s="19">
        <v>199.95</v>
      </c>
      <c r="N5697" s="24">
        <v>42947</v>
      </c>
    </row>
    <row r="5698" spans="1:14" hidden="1" x14ac:dyDescent="0.25">
      <c r="A5698" s="17" t="s">
        <v>23925</v>
      </c>
      <c r="B5698" s="34">
        <v>34101924</v>
      </c>
      <c r="C5698" s="20"/>
      <c r="D5698" s="20" t="s">
        <v>2158</v>
      </c>
      <c r="E5698" s="17" t="s">
        <v>2159</v>
      </c>
      <c r="F5698" s="21">
        <v>714</v>
      </c>
      <c r="G5698" s="21" t="s">
        <v>17</v>
      </c>
      <c r="H5698" s="21" t="s">
        <v>18</v>
      </c>
      <c r="I5698" s="20" t="s">
        <v>2160</v>
      </c>
      <c r="J5698" s="20" t="s">
        <v>23926</v>
      </c>
      <c r="K5698" s="24">
        <v>44044</v>
      </c>
      <c r="L5698" s="19">
        <v>0</v>
      </c>
      <c r="M5698" s="19">
        <v>199.95</v>
      </c>
      <c r="N5698" s="24">
        <v>42947</v>
      </c>
    </row>
    <row r="5699" spans="1:14" hidden="1" x14ac:dyDescent="0.25">
      <c r="A5699" s="17" t="s">
        <v>23903</v>
      </c>
      <c r="B5699" s="34">
        <v>34101925</v>
      </c>
      <c r="C5699" s="20"/>
      <c r="D5699" s="20" t="s">
        <v>2125</v>
      </c>
      <c r="E5699" s="17" t="s">
        <v>2126</v>
      </c>
      <c r="F5699" s="21">
        <v>714</v>
      </c>
      <c r="G5699" s="21" t="s">
        <v>17</v>
      </c>
      <c r="H5699" s="21" t="s">
        <v>18</v>
      </c>
      <c r="I5699" s="20" t="s">
        <v>2127</v>
      </c>
      <c r="J5699" s="20" t="s">
        <v>23904</v>
      </c>
      <c r="K5699" s="24">
        <v>44044</v>
      </c>
      <c r="L5699" s="19">
        <v>0</v>
      </c>
      <c r="M5699" s="19">
        <v>199.95</v>
      </c>
      <c r="N5699" s="24">
        <v>42947</v>
      </c>
    </row>
    <row r="5700" spans="1:14" hidden="1" x14ac:dyDescent="0.25">
      <c r="A5700" s="17" t="s">
        <v>23905</v>
      </c>
      <c r="B5700" s="34">
        <v>34101926</v>
      </c>
      <c r="C5700" s="20"/>
      <c r="D5700" s="20" t="s">
        <v>2128</v>
      </c>
      <c r="E5700" s="17" t="s">
        <v>2129</v>
      </c>
      <c r="F5700" s="21">
        <v>714</v>
      </c>
      <c r="G5700" s="21" t="s">
        <v>17</v>
      </c>
      <c r="H5700" s="21" t="s">
        <v>18</v>
      </c>
      <c r="I5700" s="20" t="s">
        <v>2130</v>
      </c>
      <c r="J5700" s="20" t="s">
        <v>23906</v>
      </c>
      <c r="K5700" s="24">
        <v>44044</v>
      </c>
      <c r="L5700" s="19">
        <v>0</v>
      </c>
      <c r="M5700" s="19">
        <v>199.95</v>
      </c>
      <c r="N5700" s="24">
        <v>42947</v>
      </c>
    </row>
    <row r="5701" spans="1:14" hidden="1" x14ac:dyDescent="0.25">
      <c r="A5701" s="17" t="s">
        <v>23907</v>
      </c>
      <c r="B5701" s="34">
        <v>34101927</v>
      </c>
      <c r="C5701" s="20"/>
      <c r="D5701" s="20" t="s">
        <v>2131</v>
      </c>
      <c r="E5701" s="17" t="s">
        <v>2132</v>
      </c>
      <c r="F5701" s="21">
        <v>714</v>
      </c>
      <c r="G5701" s="21" t="s">
        <v>17</v>
      </c>
      <c r="H5701" s="21" t="s">
        <v>18</v>
      </c>
      <c r="I5701" s="20" t="s">
        <v>2133</v>
      </c>
      <c r="J5701" s="20" t="s">
        <v>23908</v>
      </c>
      <c r="K5701" s="24">
        <v>44044</v>
      </c>
      <c r="L5701" s="19">
        <v>0</v>
      </c>
      <c r="M5701" s="19">
        <v>199.95</v>
      </c>
      <c r="N5701" s="24">
        <v>42947</v>
      </c>
    </row>
    <row r="5702" spans="1:14" hidden="1" x14ac:dyDescent="0.25">
      <c r="A5702" s="17" t="s">
        <v>23909</v>
      </c>
      <c r="B5702" s="34">
        <v>34101928</v>
      </c>
      <c r="C5702" s="20"/>
      <c r="D5702" s="20" t="s">
        <v>2134</v>
      </c>
      <c r="E5702" s="17" t="s">
        <v>2135</v>
      </c>
      <c r="F5702" s="21">
        <v>714</v>
      </c>
      <c r="G5702" s="21" t="s">
        <v>17</v>
      </c>
      <c r="H5702" s="21" t="s">
        <v>18</v>
      </c>
      <c r="I5702" s="20" t="s">
        <v>2136</v>
      </c>
      <c r="J5702" s="20" t="s">
        <v>23910</v>
      </c>
      <c r="K5702" s="24">
        <v>44044</v>
      </c>
      <c r="L5702" s="19">
        <v>0</v>
      </c>
      <c r="M5702" s="19">
        <v>199.95</v>
      </c>
      <c r="N5702" s="24">
        <v>42947</v>
      </c>
    </row>
    <row r="5703" spans="1:14" hidden="1" x14ac:dyDescent="0.25">
      <c r="A5703" s="17" t="s">
        <v>23911</v>
      </c>
      <c r="B5703" s="34">
        <v>34101929</v>
      </c>
      <c r="C5703" s="20"/>
      <c r="D5703" s="20" t="s">
        <v>2137</v>
      </c>
      <c r="E5703" s="17" t="s">
        <v>2138</v>
      </c>
      <c r="F5703" s="21">
        <v>714</v>
      </c>
      <c r="G5703" s="21" t="s">
        <v>17</v>
      </c>
      <c r="H5703" s="21" t="s">
        <v>18</v>
      </c>
      <c r="I5703" s="20" t="s">
        <v>2139</v>
      </c>
      <c r="J5703" s="20" t="s">
        <v>23912</v>
      </c>
      <c r="K5703" s="24">
        <v>44044</v>
      </c>
      <c r="L5703" s="19">
        <v>0</v>
      </c>
      <c r="M5703" s="19">
        <v>199.95</v>
      </c>
      <c r="N5703" s="24">
        <v>42947</v>
      </c>
    </row>
    <row r="5704" spans="1:14" hidden="1" x14ac:dyDescent="0.25">
      <c r="A5704" s="17" t="s">
        <v>23913</v>
      </c>
      <c r="B5704" s="34">
        <v>34101930</v>
      </c>
      <c r="C5704" s="20"/>
      <c r="D5704" s="20" t="s">
        <v>2140</v>
      </c>
      <c r="E5704" s="17" t="s">
        <v>2141</v>
      </c>
      <c r="F5704" s="21">
        <v>714</v>
      </c>
      <c r="G5704" s="21" t="s">
        <v>17</v>
      </c>
      <c r="H5704" s="21" t="s">
        <v>18</v>
      </c>
      <c r="I5704" s="20" t="s">
        <v>2142</v>
      </c>
      <c r="J5704" s="20" t="s">
        <v>23914</v>
      </c>
      <c r="K5704" s="24">
        <v>44044</v>
      </c>
      <c r="L5704" s="19">
        <v>0</v>
      </c>
      <c r="M5704" s="19">
        <v>199.95</v>
      </c>
      <c r="N5704" s="24">
        <v>42947</v>
      </c>
    </row>
    <row r="5705" spans="1:14" hidden="1" x14ac:dyDescent="0.25">
      <c r="A5705" s="17" t="s">
        <v>23915</v>
      </c>
      <c r="B5705" s="34">
        <v>34101931</v>
      </c>
      <c r="C5705" s="20"/>
      <c r="D5705" s="20" t="s">
        <v>2143</v>
      </c>
      <c r="E5705" s="17" t="s">
        <v>2144</v>
      </c>
      <c r="F5705" s="21">
        <v>714</v>
      </c>
      <c r="G5705" s="21" t="s">
        <v>17</v>
      </c>
      <c r="H5705" s="21" t="s">
        <v>18</v>
      </c>
      <c r="I5705" s="20" t="s">
        <v>2145</v>
      </c>
      <c r="J5705" s="20" t="s">
        <v>23916</v>
      </c>
      <c r="K5705" s="24">
        <v>44044</v>
      </c>
      <c r="L5705" s="19">
        <v>0</v>
      </c>
      <c r="M5705" s="19">
        <v>199.95</v>
      </c>
      <c r="N5705" s="24">
        <v>42947</v>
      </c>
    </row>
    <row r="5706" spans="1:14" hidden="1" x14ac:dyDescent="0.25">
      <c r="A5706" s="17" t="s">
        <v>34313</v>
      </c>
      <c r="B5706" s="34">
        <v>27060183</v>
      </c>
      <c r="C5706" s="20"/>
      <c r="D5706" s="20" t="s">
        <v>7142</v>
      </c>
      <c r="E5706" s="17" t="s">
        <v>7143</v>
      </c>
      <c r="F5706" s="21" t="s">
        <v>16</v>
      </c>
      <c r="G5706" s="21" t="s">
        <v>17</v>
      </c>
      <c r="H5706" s="21" t="s">
        <v>18</v>
      </c>
      <c r="I5706" s="20" t="s">
        <v>7144</v>
      </c>
      <c r="J5706" s="20" t="s">
        <v>34314</v>
      </c>
      <c r="K5706" s="24">
        <v>44136</v>
      </c>
      <c r="L5706" s="19">
        <v>0</v>
      </c>
      <c r="M5706" s="19">
        <v>69.95</v>
      </c>
      <c r="N5706" s="24">
        <v>42947</v>
      </c>
    </row>
    <row r="5707" spans="1:14" hidden="1" x14ac:dyDescent="0.25">
      <c r="A5707" s="17" t="s">
        <v>34311</v>
      </c>
      <c r="B5707" s="34">
        <v>27060184</v>
      </c>
      <c r="C5707" s="20"/>
      <c r="D5707" s="20" t="s">
        <v>7140</v>
      </c>
      <c r="E5707" s="17" t="s">
        <v>7141</v>
      </c>
      <c r="F5707" s="21" t="s">
        <v>16</v>
      </c>
      <c r="G5707" s="21" t="s">
        <v>17</v>
      </c>
      <c r="H5707" s="21" t="s">
        <v>18</v>
      </c>
      <c r="I5707" s="20" t="s">
        <v>21253</v>
      </c>
      <c r="J5707" s="20" t="s">
        <v>34312</v>
      </c>
      <c r="K5707" s="24">
        <v>44136</v>
      </c>
      <c r="L5707" s="19">
        <v>0</v>
      </c>
      <c r="M5707" s="19">
        <v>69.95</v>
      </c>
      <c r="N5707" s="24">
        <v>42947</v>
      </c>
    </row>
    <row r="5708" spans="1:14" hidden="1" x14ac:dyDescent="0.25">
      <c r="A5708" s="17" t="s">
        <v>34309</v>
      </c>
      <c r="B5708" s="34">
        <v>27060185</v>
      </c>
      <c r="C5708" s="20"/>
      <c r="D5708" s="20" t="s">
        <v>7138</v>
      </c>
      <c r="E5708" s="17" t="s">
        <v>7139</v>
      </c>
      <c r="F5708" s="21" t="s">
        <v>16</v>
      </c>
      <c r="G5708" s="21" t="s">
        <v>17</v>
      </c>
      <c r="H5708" s="21" t="s">
        <v>18</v>
      </c>
      <c r="I5708" s="20" t="s">
        <v>21252</v>
      </c>
      <c r="J5708" s="20" t="s">
        <v>34310</v>
      </c>
      <c r="K5708" s="24">
        <v>44136</v>
      </c>
      <c r="L5708" s="19">
        <v>0</v>
      </c>
      <c r="M5708" s="19">
        <v>69.95</v>
      </c>
      <c r="N5708" s="24">
        <v>42947</v>
      </c>
    </row>
    <row r="5709" spans="1:14" hidden="1" x14ac:dyDescent="0.25">
      <c r="A5709" s="17" t="s">
        <v>34319</v>
      </c>
      <c r="B5709" s="34">
        <v>27040452</v>
      </c>
      <c r="C5709" s="20"/>
      <c r="D5709" s="20" t="s">
        <v>7149</v>
      </c>
      <c r="E5709" s="17" t="s">
        <v>7150</v>
      </c>
      <c r="F5709" s="21" t="s">
        <v>16</v>
      </c>
      <c r="G5709" s="21" t="s">
        <v>17</v>
      </c>
      <c r="H5709" s="21" t="s">
        <v>18</v>
      </c>
      <c r="I5709" s="20" t="s">
        <v>7151</v>
      </c>
      <c r="J5709" s="20" t="s">
        <v>34320</v>
      </c>
      <c r="K5709" s="24">
        <v>44136</v>
      </c>
      <c r="L5709" s="19">
        <v>0</v>
      </c>
      <c r="M5709" s="19">
        <v>84.95</v>
      </c>
      <c r="N5709" s="24">
        <v>42947</v>
      </c>
    </row>
    <row r="5710" spans="1:14" hidden="1" x14ac:dyDescent="0.25">
      <c r="A5710" s="17" t="s">
        <v>34317</v>
      </c>
      <c r="B5710" s="34">
        <v>27040453</v>
      </c>
      <c r="C5710" s="20"/>
      <c r="D5710" s="20" t="s">
        <v>7147</v>
      </c>
      <c r="E5710" s="17" t="s">
        <v>7148</v>
      </c>
      <c r="F5710" s="21" t="s">
        <v>16</v>
      </c>
      <c r="G5710" s="21" t="s">
        <v>17</v>
      </c>
      <c r="H5710" s="21" t="s">
        <v>18</v>
      </c>
      <c r="I5710" s="20" t="s">
        <v>21255</v>
      </c>
      <c r="J5710" s="20" t="s">
        <v>34318</v>
      </c>
      <c r="K5710" s="24">
        <v>44136</v>
      </c>
      <c r="L5710" s="19">
        <v>0</v>
      </c>
      <c r="M5710" s="19">
        <v>84.95</v>
      </c>
      <c r="N5710" s="24">
        <v>42947</v>
      </c>
    </row>
    <row r="5711" spans="1:14" hidden="1" x14ac:dyDescent="0.25">
      <c r="A5711" s="17" t="s">
        <v>34315</v>
      </c>
      <c r="B5711" s="34">
        <v>27040454</v>
      </c>
      <c r="C5711" s="20"/>
      <c r="D5711" s="20" t="s">
        <v>7145</v>
      </c>
      <c r="E5711" s="17" t="s">
        <v>7146</v>
      </c>
      <c r="F5711" s="21" t="s">
        <v>16</v>
      </c>
      <c r="G5711" s="21" t="s">
        <v>17</v>
      </c>
      <c r="H5711" s="21" t="s">
        <v>18</v>
      </c>
      <c r="I5711" s="20" t="s">
        <v>21254</v>
      </c>
      <c r="J5711" s="20" t="s">
        <v>34316</v>
      </c>
      <c r="K5711" s="24">
        <v>44136</v>
      </c>
      <c r="L5711" s="19">
        <v>0</v>
      </c>
      <c r="M5711" s="19">
        <v>84.95</v>
      </c>
      <c r="N5711" s="24">
        <v>42947</v>
      </c>
    </row>
    <row r="5712" spans="1:14" hidden="1" x14ac:dyDescent="0.25">
      <c r="A5712" s="17" t="s">
        <v>29992</v>
      </c>
      <c r="B5712" s="34">
        <v>28550427</v>
      </c>
      <c r="C5712" s="20" t="s">
        <v>20796</v>
      </c>
      <c r="D5712" s="20"/>
      <c r="E5712" s="17" t="s">
        <v>21886</v>
      </c>
      <c r="F5712" s="21" t="s">
        <v>41</v>
      </c>
      <c r="G5712" s="21" t="s">
        <v>17</v>
      </c>
      <c r="H5712" s="21" t="s">
        <v>18</v>
      </c>
      <c r="I5712" s="20" t="s">
        <v>11627</v>
      </c>
      <c r="J5712" s="20" t="s">
        <v>29993</v>
      </c>
      <c r="K5712" s="24">
        <v>44228</v>
      </c>
      <c r="L5712" s="28">
        <v>0</v>
      </c>
      <c r="M5712" s="28">
        <v>219.95</v>
      </c>
      <c r="N5712" s="24">
        <v>42975</v>
      </c>
    </row>
    <row r="5713" spans="1:14" hidden="1" x14ac:dyDescent="0.25">
      <c r="A5713" s="17" t="s">
        <v>30116</v>
      </c>
      <c r="B5713" s="34">
        <v>28230187</v>
      </c>
      <c r="C5713" s="20" t="s">
        <v>20802</v>
      </c>
      <c r="D5713" s="20"/>
      <c r="E5713" s="17" t="s">
        <v>11284</v>
      </c>
      <c r="F5713" s="21" t="s">
        <v>82</v>
      </c>
      <c r="G5713" s="21" t="s">
        <v>17</v>
      </c>
      <c r="H5713" s="21" t="s">
        <v>18</v>
      </c>
      <c r="I5713" s="20" t="s">
        <v>11285</v>
      </c>
      <c r="J5713" s="20" t="s">
        <v>30117</v>
      </c>
      <c r="K5713" s="24">
        <v>44470</v>
      </c>
      <c r="L5713" s="19">
        <v>0</v>
      </c>
      <c r="M5713" s="19">
        <v>219.95</v>
      </c>
      <c r="N5713" s="24">
        <v>42975</v>
      </c>
    </row>
    <row r="5714" spans="1:14" hidden="1" x14ac:dyDescent="0.25">
      <c r="A5714" s="17" t="s">
        <v>27583</v>
      </c>
      <c r="B5714" s="34">
        <v>34010557</v>
      </c>
      <c r="C5714" s="20" t="s">
        <v>19625</v>
      </c>
      <c r="D5714" s="20"/>
      <c r="E5714" s="17" t="s">
        <v>635</v>
      </c>
      <c r="F5714" s="21" t="s">
        <v>298</v>
      </c>
      <c r="G5714" s="21" t="s">
        <v>17</v>
      </c>
      <c r="H5714" s="21" t="s">
        <v>18</v>
      </c>
      <c r="I5714" s="20" t="s">
        <v>636</v>
      </c>
      <c r="J5714" s="20" t="s">
        <v>27584</v>
      </c>
      <c r="K5714" s="24">
        <v>44378</v>
      </c>
      <c r="L5714" s="19">
        <v>0</v>
      </c>
      <c r="M5714" s="28">
        <v>179.95</v>
      </c>
      <c r="N5714" s="24">
        <v>42975</v>
      </c>
    </row>
    <row r="5715" spans="1:14" hidden="1" x14ac:dyDescent="0.25">
      <c r="A5715" s="17" t="s">
        <v>27585</v>
      </c>
      <c r="B5715" s="34">
        <v>34010558</v>
      </c>
      <c r="C5715" s="20" t="s">
        <v>19626</v>
      </c>
      <c r="D5715" s="20"/>
      <c r="E5715" s="17" t="s">
        <v>637</v>
      </c>
      <c r="F5715" s="21" t="s">
        <v>298</v>
      </c>
      <c r="G5715" s="21" t="s">
        <v>17</v>
      </c>
      <c r="H5715" s="21" t="s">
        <v>18</v>
      </c>
      <c r="I5715" s="20" t="s">
        <v>638</v>
      </c>
      <c r="J5715" s="20" t="s">
        <v>27586</v>
      </c>
      <c r="K5715" s="24">
        <v>44378</v>
      </c>
      <c r="L5715" s="19">
        <v>0</v>
      </c>
      <c r="M5715" s="28">
        <v>179.95</v>
      </c>
      <c r="N5715" s="24">
        <v>42975</v>
      </c>
    </row>
    <row r="5716" spans="1:14" hidden="1" x14ac:dyDescent="0.25">
      <c r="A5716" s="17" t="s">
        <v>27587</v>
      </c>
      <c r="B5716" s="34">
        <v>34010559</v>
      </c>
      <c r="C5716" s="20" t="s">
        <v>19627</v>
      </c>
      <c r="D5716" s="20"/>
      <c r="E5716" s="17" t="s">
        <v>639</v>
      </c>
      <c r="F5716" s="21" t="s">
        <v>298</v>
      </c>
      <c r="G5716" s="21" t="s">
        <v>17</v>
      </c>
      <c r="H5716" s="21" t="s">
        <v>18</v>
      </c>
      <c r="I5716" s="20" t="s">
        <v>640</v>
      </c>
      <c r="J5716" s="20" t="s">
        <v>27588</v>
      </c>
      <c r="K5716" s="24">
        <v>44378</v>
      </c>
      <c r="L5716" s="19">
        <v>0</v>
      </c>
      <c r="M5716" s="28">
        <v>179.95</v>
      </c>
      <c r="N5716" s="24">
        <v>42975</v>
      </c>
    </row>
    <row r="5717" spans="1:14" hidden="1" x14ac:dyDescent="0.25">
      <c r="A5717" s="17" t="s">
        <v>27589</v>
      </c>
      <c r="B5717" s="34">
        <v>34010560</v>
      </c>
      <c r="C5717" s="20" t="s">
        <v>19628</v>
      </c>
      <c r="D5717" s="20"/>
      <c r="E5717" s="17" t="s">
        <v>641</v>
      </c>
      <c r="F5717" s="21" t="s">
        <v>298</v>
      </c>
      <c r="G5717" s="21" t="s">
        <v>17</v>
      </c>
      <c r="H5717" s="21" t="s">
        <v>18</v>
      </c>
      <c r="I5717" s="20" t="s">
        <v>642</v>
      </c>
      <c r="J5717" s="20" t="s">
        <v>27590</v>
      </c>
      <c r="K5717" s="24">
        <v>44378</v>
      </c>
      <c r="L5717" s="19">
        <v>0</v>
      </c>
      <c r="M5717" s="28">
        <v>179.95</v>
      </c>
      <c r="N5717" s="24">
        <v>42975</v>
      </c>
    </row>
    <row r="5718" spans="1:14" hidden="1" x14ac:dyDescent="0.25">
      <c r="A5718" s="17" t="s">
        <v>27573</v>
      </c>
      <c r="B5718" s="34">
        <v>34010561</v>
      </c>
      <c r="C5718" s="20" t="s">
        <v>19620</v>
      </c>
      <c r="D5718" s="20"/>
      <c r="E5718" s="17" t="s">
        <v>625</v>
      </c>
      <c r="F5718" s="21" t="s">
        <v>298</v>
      </c>
      <c r="G5718" s="21" t="s">
        <v>17</v>
      </c>
      <c r="H5718" s="21" t="s">
        <v>18</v>
      </c>
      <c r="I5718" s="20" t="s">
        <v>626</v>
      </c>
      <c r="J5718" s="20" t="s">
        <v>27574</v>
      </c>
      <c r="K5718" s="24">
        <v>44378</v>
      </c>
      <c r="L5718" s="19">
        <v>0</v>
      </c>
      <c r="M5718" s="28">
        <v>179.95</v>
      </c>
      <c r="N5718" s="24">
        <v>42975</v>
      </c>
    </row>
    <row r="5719" spans="1:14" hidden="1" x14ac:dyDescent="0.25">
      <c r="A5719" s="17" t="s">
        <v>27575</v>
      </c>
      <c r="B5719" s="34">
        <v>34010562</v>
      </c>
      <c r="C5719" s="20" t="s">
        <v>19621</v>
      </c>
      <c r="D5719" s="20"/>
      <c r="E5719" s="17" t="s">
        <v>627</v>
      </c>
      <c r="F5719" s="21" t="s">
        <v>298</v>
      </c>
      <c r="G5719" s="21" t="s">
        <v>17</v>
      </c>
      <c r="H5719" s="21" t="s">
        <v>18</v>
      </c>
      <c r="I5719" s="20" t="s">
        <v>628</v>
      </c>
      <c r="J5719" s="20" t="s">
        <v>27576</v>
      </c>
      <c r="K5719" s="24">
        <v>44378</v>
      </c>
      <c r="L5719" s="19">
        <v>0</v>
      </c>
      <c r="M5719" s="28">
        <v>179.95</v>
      </c>
      <c r="N5719" s="24">
        <v>42975</v>
      </c>
    </row>
    <row r="5720" spans="1:14" hidden="1" x14ac:dyDescent="0.25">
      <c r="A5720" s="17" t="s">
        <v>27577</v>
      </c>
      <c r="B5720" s="34">
        <v>34010563</v>
      </c>
      <c r="C5720" s="20" t="s">
        <v>19622</v>
      </c>
      <c r="D5720" s="20"/>
      <c r="E5720" s="17" t="s">
        <v>629</v>
      </c>
      <c r="F5720" s="21" t="s">
        <v>298</v>
      </c>
      <c r="G5720" s="21" t="s">
        <v>17</v>
      </c>
      <c r="H5720" s="21" t="s">
        <v>18</v>
      </c>
      <c r="I5720" s="20" t="s">
        <v>630</v>
      </c>
      <c r="J5720" s="20" t="s">
        <v>27578</v>
      </c>
      <c r="K5720" s="24">
        <v>44378</v>
      </c>
      <c r="L5720" s="19">
        <v>0</v>
      </c>
      <c r="M5720" s="28">
        <v>179.95</v>
      </c>
      <c r="N5720" s="24">
        <v>42975</v>
      </c>
    </row>
    <row r="5721" spans="1:14" hidden="1" x14ac:dyDescent="0.25">
      <c r="A5721" s="17" t="s">
        <v>27579</v>
      </c>
      <c r="B5721" s="34">
        <v>34010564</v>
      </c>
      <c r="C5721" s="20" t="s">
        <v>19623</v>
      </c>
      <c r="D5721" s="20"/>
      <c r="E5721" s="17" t="s">
        <v>631</v>
      </c>
      <c r="F5721" s="21" t="s">
        <v>298</v>
      </c>
      <c r="G5721" s="21" t="s">
        <v>17</v>
      </c>
      <c r="H5721" s="21" t="s">
        <v>18</v>
      </c>
      <c r="I5721" s="20" t="s">
        <v>632</v>
      </c>
      <c r="J5721" s="20" t="s">
        <v>27580</v>
      </c>
      <c r="K5721" s="24">
        <v>44378</v>
      </c>
      <c r="L5721" s="19">
        <v>0</v>
      </c>
      <c r="M5721" s="28">
        <v>179.95</v>
      </c>
      <c r="N5721" s="24">
        <v>42975</v>
      </c>
    </row>
    <row r="5722" spans="1:14" hidden="1" x14ac:dyDescent="0.25">
      <c r="A5722" s="17" t="s">
        <v>27581</v>
      </c>
      <c r="B5722" s="34">
        <v>34010565</v>
      </c>
      <c r="C5722" s="20" t="s">
        <v>19624</v>
      </c>
      <c r="D5722" s="20"/>
      <c r="E5722" s="17" t="s">
        <v>633</v>
      </c>
      <c r="F5722" s="21" t="s">
        <v>298</v>
      </c>
      <c r="G5722" s="21" t="s">
        <v>17</v>
      </c>
      <c r="H5722" s="21" t="s">
        <v>18</v>
      </c>
      <c r="I5722" s="20" t="s">
        <v>634</v>
      </c>
      <c r="J5722" s="20" t="s">
        <v>27582</v>
      </c>
      <c r="K5722" s="24">
        <v>44378</v>
      </c>
      <c r="L5722" s="19">
        <v>0</v>
      </c>
      <c r="M5722" s="28">
        <v>179.95</v>
      </c>
      <c r="N5722" s="24">
        <v>42975</v>
      </c>
    </row>
    <row r="5723" spans="1:14" hidden="1" x14ac:dyDescent="0.25">
      <c r="A5723" s="17" t="s">
        <v>27601</v>
      </c>
      <c r="B5723" s="34">
        <v>34010566</v>
      </c>
      <c r="C5723" s="20" t="s">
        <v>19633</v>
      </c>
      <c r="D5723" s="20"/>
      <c r="E5723" s="17" t="s">
        <v>648</v>
      </c>
      <c r="F5723" s="21" t="s">
        <v>298</v>
      </c>
      <c r="G5723" s="21" t="s">
        <v>17</v>
      </c>
      <c r="H5723" s="21" t="s">
        <v>18</v>
      </c>
      <c r="I5723" s="20" t="s">
        <v>649</v>
      </c>
      <c r="J5723" s="20" t="s">
        <v>27602</v>
      </c>
      <c r="K5723" s="24">
        <v>44378</v>
      </c>
      <c r="L5723" s="19">
        <v>0</v>
      </c>
      <c r="M5723" s="28">
        <v>179.95</v>
      </c>
      <c r="N5723" s="24">
        <v>42975</v>
      </c>
    </row>
    <row r="5724" spans="1:14" hidden="1" x14ac:dyDescent="0.25">
      <c r="A5724" s="17" t="s">
        <v>27603</v>
      </c>
      <c r="B5724" s="34">
        <v>34010567</v>
      </c>
      <c r="C5724" s="20" t="s">
        <v>19634</v>
      </c>
      <c r="D5724" s="20"/>
      <c r="E5724" s="17" t="s">
        <v>650</v>
      </c>
      <c r="F5724" s="21" t="s">
        <v>298</v>
      </c>
      <c r="G5724" s="21" t="s">
        <v>17</v>
      </c>
      <c r="H5724" s="21" t="s">
        <v>18</v>
      </c>
      <c r="I5724" s="20" t="s">
        <v>651</v>
      </c>
      <c r="J5724" s="20" t="s">
        <v>27604</v>
      </c>
      <c r="K5724" s="24">
        <v>44378</v>
      </c>
      <c r="L5724" s="19">
        <v>0</v>
      </c>
      <c r="M5724" s="28">
        <v>179.95</v>
      </c>
      <c r="N5724" s="24">
        <v>42975</v>
      </c>
    </row>
    <row r="5725" spans="1:14" hidden="1" x14ac:dyDescent="0.25">
      <c r="A5725" s="17" t="s">
        <v>27605</v>
      </c>
      <c r="B5725" s="34">
        <v>34010568</v>
      </c>
      <c r="C5725" s="20" t="s">
        <v>19635</v>
      </c>
      <c r="D5725" s="20"/>
      <c r="E5725" s="17" t="s">
        <v>652</v>
      </c>
      <c r="F5725" s="21" t="s">
        <v>298</v>
      </c>
      <c r="G5725" s="21" t="s">
        <v>17</v>
      </c>
      <c r="H5725" s="21" t="s">
        <v>18</v>
      </c>
      <c r="I5725" s="20" t="s">
        <v>653</v>
      </c>
      <c r="J5725" s="20" t="s">
        <v>27606</v>
      </c>
      <c r="K5725" s="24">
        <v>44378</v>
      </c>
      <c r="L5725" s="19">
        <v>0</v>
      </c>
      <c r="M5725" s="28">
        <v>179.95</v>
      </c>
      <c r="N5725" s="24">
        <v>42975</v>
      </c>
    </row>
    <row r="5726" spans="1:14" hidden="1" x14ac:dyDescent="0.25">
      <c r="A5726" s="17" t="s">
        <v>27607</v>
      </c>
      <c r="B5726" s="34">
        <v>34010569</v>
      </c>
      <c r="C5726" s="20" t="s">
        <v>19636</v>
      </c>
      <c r="D5726" s="20"/>
      <c r="E5726" s="17" t="s">
        <v>654</v>
      </c>
      <c r="F5726" s="21" t="s">
        <v>298</v>
      </c>
      <c r="G5726" s="21" t="s">
        <v>17</v>
      </c>
      <c r="H5726" s="21" t="s">
        <v>18</v>
      </c>
      <c r="I5726" s="20" t="s">
        <v>655</v>
      </c>
      <c r="J5726" s="20" t="s">
        <v>27608</v>
      </c>
      <c r="K5726" s="24">
        <v>44378</v>
      </c>
      <c r="L5726" s="19">
        <v>0</v>
      </c>
      <c r="M5726" s="28">
        <v>179.95</v>
      </c>
      <c r="N5726" s="24">
        <v>42975</v>
      </c>
    </row>
    <row r="5727" spans="1:14" hidden="1" x14ac:dyDescent="0.25">
      <c r="A5727" s="17" t="s">
        <v>27591</v>
      </c>
      <c r="B5727" s="34">
        <v>34010570</v>
      </c>
      <c r="C5727" s="20" t="s">
        <v>19629</v>
      </c>
      <c r="D5727" s="20"/>
      <c r="E5727" s="17" t="s">
        <v>643</v>
      </c>
      <c r="F5727" s="21" t="s">
        <v>298</v>
      </c>
      <c r="G5727" s="21" t="s">
        <v>17</v>
      </c>
      <c r="H5727" s="21" t="s">
        <v>18</v>
      </c>
      <c r="I5727" s="20" t="s">
        <v>20901</v>
      </c>
      <c r="J5727" s="20" t="s">
        <v>27592</v>
      </c>
      <c r="K5727" s="24">
        <v>44378</v>
      </c>
      <c r="L5727" s="19">
        <v>0</v>
      </c>
      <c r="M5727" s="28">
        <v>179.95</v>
      </c>
      <c r="N5727" s="24">
        <v>42975</v>
      </c>
    </row>
    <row r="5728" spans="1:14" hidden="1" x14ac:dyDescent="0.25">
      <c r="A5728" s="17" t="s">
        <v>27593</v>
      </c>
      <c r="B5728" s="34">
        <v>34010571</v>
      </c>
      <c r="C5728" s="20" t="s">
        <v>19630</v>
      </c>
      <c r="D5728" s="20"/>
      <c r="E5728" s="17" t="s">
        <v>644</v>
      </c>
      <c r="F5728" s="21" t="s">
        <v>298</v>
      </c>
      <c r="G5728" s="21" t="s">
        <v>17</v>
      </c>
      <c r="H5728" s="21" t="s">
        <v>18</v>
      </c>
      <c r="I5728" s="20" t="s">
        <v>20902</v>
      </c>
      <c r="J5728" s="20" t="s">
        <v>27594</v>
      </c>
      <c r="K5728" s="24">
        <v>44378</v>
      </c>
      <c r="L5728" s="19">
        <v>0</v>
      </c>
      <c r="M5728" s="28">
        <v>179.95</v>
      </c>
      <c r="N5728" s="24">
        <v>42975</v>
      </c>
    </row>
    <row r="5729" spans="1:14" hidden="1" x14ac:dyDescent="0.25">
      <c r="A5729" s="17" t="s">
        <v>27595</v>
      </c>
      <c r="B5729" s="34">
        <v>34010572</v>
      </c>
      <c r="C5729" s="20" t="s">
        <v>19631</v>
      </c>
      <c r="D5729" s="20"/>
      <c r="E5729" s="17" t="s">
        <v>645</v>
      </c>
      <c r="F5729" s="21" t="s">
        <v>298</v>
      </c>
      <c r="G5729" s="21" t="s">
        <v>17</v>
      </c>
      <c r="H5729" s="21" t="s">
        <v>18</v>
      </c>
      <c r="I5729" s="20" t="s">
        <v>20903</v>
      </c>
      <c r="J5729" s="20" t="s">
        <v>27596</v>
      </c>
      <c r="K5729" s="24">
        <v>44378</v>
      </c>
      <c r="L5729" s="19">
        <v>0</v>
      </c>
      <c r="M5729" s="28">
        <v>179.95</v>
      </c>
      <c r="N5729" s="24">
        <v>42975</v>
      </c>
    </row>
    <row r="5730" spans="1:14" hidden="1" x14ac:dyDescent="0.25">
      <c r="A5730" s="17" t="s">
        <v>27597</v>
      </c>
      <c r="B5730" s="34">
        <v>34010573</v>
      </c>
      <c r="C5730" s="20" t="s">
        <v>19632</v>
      </c>
      <c r="D5730" s="20"/>
      <c r="E5730" s="17" t="s">
        <v>646</v>
      </c>
      <c r="F5730" s="21" t="s">
        <v>298</v>
      </c>
      <c r="G5730" s="21" t="s">
        <v>17</v>
      </c>
      <c r="H5730" s="21" t="s">
        <v>18</v>
      </c>
      <c r="I5730" s="20" t="s">
        <v>20904</v>
      </c>
      <c r="J5730" s="20" t="s">
        <v>27598</v>
      </c>
      <c r="K5730" s="24">
        <v>44378</v>
      </c>
      <c r="L5730" s="19">
        <v>0</v>
      </c>
      <c r="M5730" s="28">
        <v>179.95</v>
      </c>
      <c r="N5730" s="24">
        <v>42975</v>
      </c>
    </row>
    <row r="5731" spans="1:14" hidden="1" x14ac:dyDescent="0.25">
      <c r="A5731" s="17" t="s">
        <v>27599</v>
      </c>
      <c r="B5731" s="34">
        <v>34010574</v>
      </c>
      <c r="C5731" s="20"/>
      <c r="D5731" s="20"/>
      <c r="E5731" s="17" t="s">
        <v>647</v>
      </c>
      <c r="F5731" s="21" t="s">
        <v>298</v>
      </c>
      <c r="G5731" s="21" t="s">
        <v>17</v>
      </c>
      <c r="H5731" s="21" t="s">
        <v>18</v>
      </c>
      <c r="I5731" s="20" t="s">
        <v>20905</v>
      </c>
      <c r="J5731" s="20" t="s">
        <v>27600</v>
      </c>
      <c r="K5731" s="24">
        <v>44378</v>
      </c>
      <c r="L5731" s="19">
        <v>0</v>
      </c>
      <c r="M5731" s="28">
        <v>179.95</v>
      </c>
      <c r="N5731" s="24">
        <v>42975</v>
      </c>
    </row>
    <row r="5732" spans="1:14" hidden="1" x14ac:dyDescent="0.25">
      <c r="A5732" s="17" t="s">
        <v>31269</v>
      </c>
      <c r="B5732" s="34">
        <v>28103232</v>
      </c>
      <c r="C5732" s="20"/>
      <c r="D5732" s="20"/>
      <c r="E5732" s="17" t="s">
        <v>8287</v>
      </c>
      <c r="F5732" s="21" t="s">
        <v>82</v>
      </c>
      <c r="G5732" s="21" t="s">
        <v>17</v>
      </c>
      <c r="H5732" s="21" t="s">
        <v>18</v>
      </c>
      <c r="I5732" s="20" t="s">
        <v>8288</v>
      </c>
      <c r="J5732" s="20" t="s">
        <v>31270</v>
      </c>
      <c r="K5732" s="24">
        <v>44621</v>
      </c>
      <c r="L5732" s="19">
        <v>0</v>
      </c>
      <c r="M5732" s="28">
        <v>699.95</v>
      </c>
      <c r="N5732" s="24">
        <v>42975</v>
      </c>
    </row>
    <row r="5733" spans="1:14" hidden="1" x14ac:dyDescent="0.25">
      <c r="A5733" s="17" t="s">
        <v>31271</v>
      </c>
      <c r="B5733" s="34">
        <v>28103233</v>
      </c>
      <c r="C5733" s="20"/>
      <c r="D5733" s="20"/>
      <c r="E5733" s="17" t="s">
        <v>8289</v>
      </c>
      <c r="F5733" s="21" t="s">
        <v>82</v>
      </c>
      <c r="G5733" s="21" t="s">
        <v>17</v>
      </c>
      <c r="H5733" s="21" t="s">
        <v>18</v>
      </c>
      <c r="I5733" s="20" t="s">
        <v>8290</v>
      </c>
      <c r="J5733" s="20" t="s">
        <v>31272</v>
      </c>
      <c r="K5733" s="24">
        <v>44621</v>
      </c>
      <c r="L5733" s="19">
        <v>0</v>
      </c>
      <c r="M5733" s="28">
        <v>699.95</v>
      </c>
      <c r="N5733" s="24">
        <v>42975</v>
      </c>
    </row>
    <row r="5734" spans="1:14" hidden="1" x14ac:dyDescent="0.25">
      <c r="A5734" s="17" t="s">
        <v>31273</v>
      </c>
      <c r="B5734" s="34">
        <v>28103234</v>
      </c>
      <c r="C5734" s="20"/>
      <c r="D5734" s="20"/>
      <c r="E5734" s="17" t="s">
        <v>8291</v>
      </c>
      <c r="F5734" s="21" t="s">
        <v>82</v>
      </c>
      <c r="G5734" s="21" t="s">
        <v>17</v>
      </c>
      <c r="H5734" s="21" t="s">
        <v>18</v>
      </c>
      <c r="I5734" s="20" t="s">
        <v>8292</v>
      </c>
      <c r="J5734" s="20" t="s">
        <v>31274</v>
      </c>
      <c r="K5734" s="24">
        <v>44621</v>
      </c>
      <c r="L5734" s="19">
        <v>0</v>
      </c>
      <c r="M5734" s="28">
        <v>699.95</v>
      </c>
      <c r="N5734" s="24">
        <v>42975</v>
      </c>
    </row>
    <row r="5735" spans="1:14" hidden="1" x14ac:dyDescent="0.25">
      <c r="A5735" s="17" t="s">
        <v>31275</v>
      </c>
      <c r="B5735" s="34">
        <v>28103235</v>
      </c>
      <c r="C5735" s="20"/>
      <c r="D5735" s="20"/>
      <c r="E5735" s="17" t="s">
        <v>8293</v>
      </c>
      <c r="F5735" s="21" t="s">
        <v>82</v>
      </c>
      <c r="G5735" s="21" t="s">
        <v>17</v>
      </c>
      <c r="H5735" s="21" t="s">
        <v>18</v>
      </c>
      <c r="I5735" s="20" t="s">
        <v>8294</v>
      </c>
      <c r="J5735" s="20" t="s">
        <v>31276</v>
      </c>
      <c r="K5735" s="24">
        <v>44621</v>
      </c>
      <c r="L5735" s="19">
        <v>0</v>
      </c>
      <c r="M5735" s="28">
        <v>699.95</v>
      </c>
      <c r="N5735" s="24">
        <v>42975</v>
      </c>
    </row>
    <row r="5736" spans="1:14" hidden="1" x14ac:dyDescent="0.25">
      <c r="A5736" s="17" t="s">
        <v>31277</v>
      </c>
      <c r="B5736" s="34">
        <v>28103236</v>
      </c>
      <c r="C5736" s="20"/>
      <c r="D5736" s="20"/>
      <c r="E5736" s="17" t="s">
        <v>8295</v>
      </c>
      <c r="F5736" s="21" t="s">
        <v>82</v>
      </c>
      <c r="G5736" s="21" t="s">
        <v>17</v>
      </c>
      <c r="H5736" s="21" t="s">
        <v>18</v>
      </c>
      <c r="I5736" s="20" t="s">
        <v>8296</v>
      </c>
      <c r="J5736" s="20" t="s">
        <v>31278</v>
      </c>
      <c r="K5736" s="24">
        <v>44621</v>
      </c>
      <c r="L5736" s="19">
        <v>0</v>
      </c>
      <c r="M5736" s="28">
        <v>699.95</v>
      </c>
      <c r="N5736" s="24">
        <v>42975</v>
      </c>
    </row>
    <row r="5737" spans="1:14" hidden="1" x14ac:dyDescent="0.25">
      <c r="A5737" s="17" t="s">
        <v>31279</v>
      </c>
      <c r="B5737" s="34">
        <v>28103237</v>
      </c>
      <c r="C5737" s="20"/>
      <c r="D5737" s="20"/>
      <c r="E5737" s="17" t="s">
        <v>8297</v>
      </c>
      <c r="F5737" s="21" t="s">
        <v>82</v>
      </c>
      <c r="G5737" s="21" t="s">
        <v>17</v>
      </c>
      <c r="H5737" s="21" t="s">
        <v>18</v>
      </c>
      <c r="I5737" s="20" t="s">
        <v>8298</v>
      </c>
      <c r="J5737" s="20" t="s">
        <v>31280</v>
      </c>
      <c r="K5737" s="24">
        <v>44621</v>
      </c>
      <c r="L5737" s="19">
        <v>0</v>
      </c>
      <c r="M5737" s="28">
        <v>699.95</v>
      </c>
      <c r="N5737" s="24">
        <v>42975</v>
      </c>
    </row>
    <row r="5738" spans="1:14" hidden="1" x14ac:dyDescent="0.25">
      <c r="A5738" s="17" t="s">
        <v>31281</v>
      </c>
      <c r="B5738" s="34">
        <v>28103238</v>
      </c>
      <c r="C5738" s="20"/>
      <c r="D5738" s="20"/>
      <c r="E5738" s="17" t="s">
        <v>8299</v>
      </c>
      <c r="F5738" s="21" t="s">
        <v>82</v>
      </c>
      <c r="G5738" s="21" t="s">
        <v>17</v>
      </c>
      <c r="H5738" s="21" t="s">
        <v>18</v>
      </c>
      <c r="I5738" s="20" t="s">
        <v>8300</v>
      </c>
      <c r="J5738" s="20" t="s">
        <v>31282</v>
      </c>
      <c r="K5738" s="24">
        <v>44621</v>
      </c>
      <c r="L5738" s="19">
        <v>0</v>
      </c>
      <c r="M5738" s="28">
        <v>699.95</v>
      </c>
      <c r="N5738" s="24">
        <v>42975</v>
      </c>
    </row>
    <row r="5739" spans="1:14" hidden="1" x14ac:dyDescent="0.25">
      <c r="A5739" s="17" t="s">
        <v>31297</v>
      </c>
      <c r="B5739" s="34">
        <v>28103253</v>
      </c>
      <c r="C5739" s="20"/>
      <c r="D5739" s="20"/>
      <c r="E5739" s="17" t="s">
        <v>8301</v>
      </c>
      <c r="F5739" s="21" t="s">
        <v>82</v>
      </c>
      <c r="G5739" s="21" t="s">
        <v>17</v>
      </c>
      <c r="H5739" s="21" t="s">
        <v>18</v>
      </c>
      <c r="I5739" s="20" t="s">
        <v>8302</v>
      </c>
      <c r="J5739" s="20" t="s">
        <v>31298</v>
      </c>
      <c r="K5739" s="24">
        <v>44621</v>
      </c>
      <c r="L5739" s="19">
        <v>0</v>
      </c>
      <c r="M5739" s="28">
        <v>699.95</v>
      </c>
      <c r="N5739" s="24">
        <v>42975</v>
      </c>
    </row>
    <row r="5740" spans="1:14" hidden="1" x14ac:dyDescent="0.25">
      <c r="A5740" s="17" t="s">
        <v>31299</v>
      </c>
      <c r="B5740" s="34">
        <v>28103254</v>
      </c>
      <c r="C5740" s="20"/>
      <c r="D5740" s="20"/>
      <c r="E5740" s="17" t="s">
        <v>8303</v>
      </c>
      <c r="F5740" s="21" t="s">
        <v>82</v>
      </c>
      <c r="G5740" s="21" t="s">
        <v>17</v>
      </c>
      <c r="H5740" s="21" t="s">
        <v>18</v>
      </c>
      <c r="I5740" s="20" t="s">
        <v>8304</v>
      </c>
      <c r="J5740" s="20" t="s">
        <v>31300</v>
      </c>
      <c r="K5740" s="24">
        <v>44621</v>
      </c>
      <c r="L5740" s="19">
        <v>0</v>
      </c>
      <c r="M5740" s="28">
        <v>699.95</v>
      </c>
      <c r="N5740" s="24">
        <v>42975</v>
      </c>
    </row>
    <row r="5741" spans="1:14" hidden="1" x14ac:dyDescent="0.25">
      <c r="A5741" s="17" t="s">
        <v>31301</v>
      </c>
      <c r="B5741" s="34">
        <v>28103255</v>
      </c>
      <c r="C5741" s="20"/>
      <c r="D5741" s="20"/>
      <c r="E5741" s="17" t="s">
        <v>8305</v>
      </c>
      <c r="F5741" s="21" t="s">
        <v>82</v>
      </c>
      <c r="G5741" s="21" t="s">
        <v>17</v>
      </c>
      <c r="H5741" s="21" t="s">
        <v>18</v>
      </c>
      <c r="I5741" s="20" t="s">
        <v>8306</v>
      </c>
      <c r="J5741" s="20" t="s">
        <v>31302</v>
      </c>
      <c r="K5741" s="24">
        <v>44621</v>
      </c>
      <c r="L5741" s="19">
        <v>0</v>
      </c>
      <c r="M5741" s="28">
        <v>699.95</v>
      </c>
      <c r="N5741" s="24">
        <v>42975</v>
      </c>
    </row>
    <row r="5742" spans="1:14" hidden="1" x14ac:dyDescent="0.25">
      <c r="A5742" s="17" t="s">
        <v>31303</v>
      </c>
      <c r="B5742" s="34">
        <v>28103256</v>
      </c>
      <c r="C5742" s="20"/>
      <c r="D5742" s="20"/>
      <c r="E5742" s="17" t="s">
        <v>8307</v>
      </c>
      <c r="F5742" s="21" t="s">
        <v>82</v>
      </c>
      <c r="G5742" s="21" t="s">
        <v>17</v>
      </c>
      <c r="H5742" s="21" t="s">
        <v>18</v>
      </c>
      <c r="I5742" s="20" t="s">
        <v>8308</v>
      </c>
      <c r="J5742" s="20" t="s">
        <v>31304</v>
      </c>
      <c r="K5742" s="24">
        <v>44621</v>
      </c>
      <c r="L5742" s="19">
        <v>0</v>
      </c>
      <c r="M5742" s="28">
        <v>699.95</v>
      </c>
      <c r="N5742" s="24">
        <v>42975</v>
      </c>
    </row>
    <row r="5743" spans="1:14" hidden="1" x14ac:dyDescent="0.25">
      <c r="A5743" s="17" t="s">
        <v>31317</v>
      </c>
      <c r="B5743" s="34">
        <v>28103257</v>
      </c>
      <c r="C5743" s="20"/>
      <c r="D5743" s="20"/>
      <c r="E5743" s="17" t="s">
        <v>8309</v>
      </c>
      <c r="F5743" s="21" t="s">
        <v>82</v>
      </c>
      <c r="G5743" s="21" t="s">
        <v>17</v>
      </c>
      <c r="H5743" s="21" t="s">
        <v>18</v>
      </c>
      <c r="I5743" s="20" t="s">
        <v>8310</v>
      </c>
      <c r="J5743" s="20" t="s">
        <v>31318</v>
      </c>
      <c r="K5743" s="24">
        <v>44621</v>
      </c>
      <c r="L5743" s="19">
        <v>0</v>
      </c>
      <c r="M5743" s="28">
        <v>699.95</v>
      </c>
      <c r="N5743" s="24">
        <v>42975</v>
      </c>
    </row>
    <row r="5744" spans="1:14" hidden="1" x14ac:dyDescent="0.25">
      <c r="A5744" s="17" t="s">
        <v>31321</v>
      </c>
      <c r="B5744" s="34">
        <v>28103258</v>
      </c>
      <c r="C5744" s="20"/>
      <c r="D5744" s="20"/>
      <c r="E5744" s="17" t="s">
        <v>8311</v>
      </c>
      <c r="F5744" s="21" t="s">
        <v>82</v>
      </c>
      <c r="G5744" s="21" t="s">
        <v>17</v>
      </c>
      <c r="H5744" s="21" t="s">
        <v>18</v>
      </c>
      <c r="I5744" s="20" t="s">
        <v>8312</v>
      </c>
      <c r="J5744" s="20" t="s">
        <v>31322</v>
      </c>
      <c r="K5744" s="24">
        <v>44621</v>
      </c>
      <c r="L5744" s="19">
        <v>0</v>
      </c>
      <c r="M5744" s="28">
        <v>699.95</v>
      </c>
      <c r="N5744" s="24">
        <v>42975</v>
      </c>
    </row>
    <row r="5745" spans="1:14" hidden="1" x14ac:dyDescent="0.25">
      <c r="A5745" s="17" t="s">
        <v>31323</v>
      </c>
      <c r="B5745" s="34">
        <v>28103259</v>
      </c>
      <c r="C5745" s="20"/>
      <c r="D5745" s="20"/>
      <c r="E5745" s="17" t="s">
        <v>8313</v>
      </c>
      <c r="F5745" s="21" t="s">
        <v>82</v>
      </c>
      <c r="G5745" s="21" t="s">
        <v>17</v>
      </c>
      <c r="H5745" s="21" t="s">
        <v>18</v>
      </c>
      <c r="I5745" s="20" t="s">
        <v>8314</v>
      </c>
      <c r="J5745" s="20" t="s">
        <v>31324</v>
      </c>
      <c r="K5745" s="24">
        <v>44621</v>
      </c>
      <c r="L5745" s="19">
        <v>0</v>
      </c>
      <c r="M5745" s="28">
        <v>699.95</v>
      </c>
      <c r="N5745" s="24">
        <v>42975</v>
      </c>
    </row>
    <row r="5746" spans="1:14" hidden="1" x14ac:dyDescent="0.25">
      <c r="A5746" s="17" t="s">
        <v>31283</v>
      </c>
      <c r="B5746" s="34">
        <v>28103239</v>
      </c>
      <c r="C5746" s="20"/>
      <c r="D5746" s="20"/>
      <c r="E5746" s="17" t="s">
        <v>8315</v>
      </c>
      <c r="F5746" s="21" t="s">
        <v>82</v>
      </c>
      <c r="G5746" s="21" t="s">
        <v>17</v>
      </c>
      <c r="H5746" s="21" t="s">
        <v>18</v>
      </c>
      <c r="I5746" s="20" t="s">
        <v>8316</v>
      </c>
      <c r="J5746" s="20" t="s">
        <v>31284</v>
      </c>
      <c r="K5746" s="24">
        <v>44621</v>
      </c>
      <c r="L5746" s="19">
        <v>0</v>
      </c>
      <c r="M5746" s="28">
        <v>699.95</v>
      </c>
      <c r="N5746" s="24">
        <v>42975</v>
      </c>
    </row>
    <row r="5747" spans="1:14" hidden="1" x14ac:dyDescent="0.25">
      <c r="A5747" s="17" t="s">
        <v>31285</v>
      </c>
      <c r="B5747" s="34">
        <v>28103240</v>
      </c>
      <c r="C5747" s="20"/>
      <c r="D5747" s="20"/>
      <c r="E5747" s="17" t="s">
        <v>8317</v>
      </c>
      <c r="F5747" s="21" t="s">
        <v>82</v>
      </c>
      <c r="G5747" s="21" t="s">
        <v>17</v>
      </c>
      <c r="H5747" s="21" t="s">
        <v>18</v>
      </c>
      <c r="I5747" s="20" t="s">
        <v>8318</v>
      </c>
      <c r="J5747" s="20" t="s">
        <v>31286</v>
      </c>
      <c r="K5747" s="24">
        <v>44621</v>
      </c>
      <c r="L5747" s="19">
        <v>0</v>
      </c>
      <c r="M5747" s="28">
        <v>699.95</v>
      </c>
      <c r="N5747" s="24">
        <v>42975</v>
      </c>
    </row>
    <row r="5748" spans="1:14" hidden="1" x14ac:dyDescent="0.25">
      <c r="A5748" s="17" t="s">
        <v>31287</v>
      </c>
      <c r="B5748" s="34">
        <v>28103241</v>
      </c>
      <c r="C5748" s="20"/>
      <c r="D5748" s="20"/>
      <c r="E5748" s="17" t="s">
        <v>8319</v>
      </c>
      <c r="F5748" s="21" t="s">
        <v>82</v>
      </c>
      <c r="G5748" s="21" t="s">
        <v>17</v>
      </c>
      <c r="H5748" s="21" t="s">
        <v>18</v>
      </c>
      <c r="I5748" s="20" t="s">
        <v>8320</v>
      </c>
      <c r="J5748" s="20" t="s">
        <v>31288</v>
      </c>
      <c r="K5748" s="24">
        <v>44621</v>
      </c>
      <c r="L5748" s="19">
        <v>0</v>
      </c>
      <c r="M5748" s="28">
        <v>699.95</v>
      </c>
      <c r="N5748" s="24">
        <v>42975</v>
      </c>
    </row>
    <row r="5749" spans="1:14" hidden="1" x14ac:dyDescent="0.25">
      <c r="A5749" s="17" t="s">
        <v>31289</v>
      </c>
      <c r="B5749" s="34">
        <v>28103242</v>
      </c>
      <c r="C5749" s="20"/>
      <c r="D5749" s="20"/>
      <c r="E5749" s="17" t="s">
        <v>8321</v>
      </c>
      <c r="F5749" s="21" t="s">
        <v>82</v>
      </c>
      <c r="G5749" s="21" t="s">
        <v>17</v>
      </c>
      <c r="H5749" s="21" t="s">
        <v>18</v>
      </c>
      <c r="I5749" s="20" t="s">
        <v>8322</v>
      </c>
      <c r="J5749" s="20" t="s">
        <v>31290</v>
      </c>
      <c r="K5749" s="24">
        <v>44621</v>
      </c>
      <c r="L5749" s="19">
        <v>0</v>
      </c>
      <c r="M5749" s="28">
        <v>699.95</v>
      </c>
      <c r="N5749" s="24">
        <v>42975</v>
      </c>
    </row>
    <row r="5750" spans="1:14" hidden="1" x14ac:dyDescent="0.25">
      <c r="A5750" s="17" t="s">
        <v>31291</v>
      </c>
      <c r="B5750" s="34">
        <v>28103243</v>
      </c>
      <c r="C5750" s="20"/>
      <c r="D5750" s="20"/>
      <c r="E5750" s="17" t="s">
        <v>8323</v>
      </c>
      <c r="F5750" s="21" t="s">
        <v>82</v>
      </c>
      <c r="G5750" s="21" t="s">
        <v>17</v>
      </c>
      <c r="H5750" s="21" t="s">
        <v>18</v>
      </c>
      <c r="I5750" s="20" t="s">
        <v>8324</v>
      </c>
      <c r="J5750" s="20" t="s">
        <v>31292</v>
      </c>
      <c r="K5750" s="24">
        <v>44621</v>
      </c>
      <c r="L5750" s="19">
        <v>0</v>
      </c>
      <c r="M5750" s="28">
        <v>699.95</v>
      </c>
      <c r="N5750" s="24">
        <v>42975</v>
      </c>
    </row>
    <row r="5751" spans="1:14" hidden="1" x14ac:dyDescent="0.25">
      <c r="A5751" s="17" t="s">
        <v>31293</v>
      </c>
      <c r="B5751" s="34">
        <v>28103244</v>
      </c>
      <c r="C5751" s="20"/>
      <c r="D5751" s="20"/>
      <c r="E5751" s="17" t="s">
        <v>8325</v>
      </c>
      <c r="F5751" s="21" t="s">
        <v>82</v>
      </c>
      <c r="G5751" s="21" t="s">
        <v>17</v>
      </c>
      <c r="H5751" s="21" t="s">
        <v>18</v>
      </c>
      <c r="I5751" s="20" t="s">
        <v>8326</v>
      </c>
      <c r="J5751" s="20" t="s">
        <v>31294</v>
      </c>
      <c r="K5751" s="24">
        <v>44621</v>
      </c>
      <c r="L5751" s="19">
        <v>0</v>
      </c>
      <c r="M5751" s="28">
        <v>699.95</v>
      </c>
      <c r="N5751" s="24">
        <v>42975</v>
      </c>
    </row>
    <row r="5752" spans="1:14" hidden="1" x14ac:dyDescent="0.25">
      <c r="A5752" s="17" t="s">
        <v>31295</v>
      </c>
      <c r="B5752" s="34">
        <v>28103245</v>
      </c>
      <c r="C5752" s="20"/>
      <c r="D5752" s="20"/>
      <c r="E5752" s="17" t="s">
        <v>8327</v>
      </c>
      <c r="F5752" s="21" t="s">
        <v>82</v>
      </c>
      <c r="G5752" s="21" t="s">
        <v>17</v>
      </c>
      <c r="H5752" s="21" t="s">
        <v>18</v>
      </c>
      <c r="I5752" s="20" t="s">
        <v>8328</v>
      </c>
      <c r="J5752" s="20" t="s">
        <v>31296</v>
      </c>
      <c r="K5752" s="24">
        <v>44621</v>
      </c>
      <c r="L5752" s="19">
        <v>0</v>
      </c>
      <c r="M5752" s="28">
        <v>699.95</v>
      </c>
      <c r="N5752" s="24">
        <v>42975</v>
      </c>
    </row>
    <row r="5753" spans="1:14" hidden="1" x14ac:dyDescent="0.25">
      <c r="A5753" s="17" t="s">
        <v>31305</v>
      </c>
      <c r="B5753" s="34">
        <v>28103246</v>
      </c>
      <c r="C5753" s="20"/>
      <c r="D5753" s="20"/>
      <c r="E5753" s="17" t="s">
        <v>8329</v>
      </c>
      <c r="F5753" s="21" t="s">
        <v>82</v>
      </c>
      <c r="G5753" s="21" t="s">
        <v>17</v>
      </c>
      <c r="H5753" s="21" t="s">
        <v>18</v>
      </c>
      <c r="I5753" s="20" t="s">
        <v>21294</v>
      </c>
      <c r="J5753" s="20" t="s">
        <v>31306</v>
      </c>
      <c r="K5753" s="24">
        <v>44621</v>
      </c>
      <c r="L5753" s="19">
        <v>0</v>
      </c>
      <c r="M5753" s="28">
        <v>699.95</v>
      </c>
      <c r="N5753" s="24">
        <v>42975</v>
      </c>
    </row>
    <row r="5754" spans="1:14" hidden="1" x14ac:dyDescent="0.25">
      <c r="A5754" s="17" t="s">
        <v>31307</v>
      </c>
      <c r="B5754" s="34">
        <v>28103247</v>
      </c>
      <c r="C5754" s="20"/>
      <c r="D5754" s="20"/>
      <c r="E5754" s="17" t="s">
        <v>8330</v>
      </c>
      <c r="F5754" s="21" t="s">
        <v>82</v>
      </c>
      <c r="G5754" s="21" t="s">
        <v>17</v>
      </c>
      <c r="H5754" s="21" t="s">
        <v>18</v>
      </c>
      <c r="I5754" s="20" t="s">
        <v>21295</v>
      </c>
      <c r="J5754" s="20" t="s">
        <v>31308</v>
      </c>
      <c r="K5754" s="24">
        <v>44621</v>
      </c>
      <c r="L5754" s="19">
        <v>0</v>
      </c>
      <c r="M5754" s="28">
        <v>699.95</v>
      </c>
      <c r="N5754" s="24">
        <v>42975</v>
      </c>
    </row>
    <row r="5755" spans="1:14" hidden="1" x14ac:dyDescent="0.25">
      <c r="A5755" s="17" t="s">
        <v>31309</v>
      </c>
      <c r="B5755" s="34">
        <v>28103248</v>
      </c>
      <c r="C5755" s="20"/>
      <c r="D5755" s="20"/>
      <c r="E5755" s="17" t="s">
        <v>8331</v>
      </c>
      <c r="F5755" s="21" t="s">
        <v>82</v>
      </c>
      <c r="G5755" s="21" t="s">
        <v>17</v>
      </c>
      <c r="H5755" s="21" t="s">
        <v>18</v>
      </c>
      <c r="I5755" s="20" t="s">
        <v>21296</v>
      </c>
      <c r="J5755" s="20" t="s">
        <v>31310</v>
      </c>
      <c r="K5755" s="24">
        <v>44621</v>
      </c>
      <c r="L5755" s="19">
        <v>0</v>
      </c>
      <c r="M5755" s="28">
        <v>699.95</v>
      </c>
      <c r="N5755" s="24">
        <v>42975</v>
      </c>
    </row>
    <row r="5756" spans="1:14" hidden="1" x14ac:dyDescent="0.25">
      <c r="A5756" s="17" t="s">
        <v>31311</v>
      </c>
      <c r="B5756" s="34">
        <v>28103249</v>
      </c>
      <c r="C5756" s="20"/>
      <c r="D5756" s="20"/>
      <c r="E5756" s="17" t="s">
        <v>8332</v>
      </c>
      <c r="F5756" s="21" t="s">
        <v>82</v>
      </c>
      <c r="G5756" s="21" t="s">
        <v>17</v>
      </c>
      <c r="H5756" s="21" t="s">
        <v>18</v>
      </c>
      <c r="I5756" s="20" t="s">
        <v>21297</v>
      </c>
      <c r="J5756" s="20" t="s">
        <v>31312</v>
      </c>
      <c r="K5756" s="24">
        <v>44621</v>
      </c>
      <c r="L5756" s="19">
        <v>0</v>
      </c>
      <c r="M5756" s="28">
        <v>699.95</v>
      </c>
      <c r="N5756" s="24">
        <v>42975</v>
      </c>
    </row>
    <row r="5757" spans="1:14" hidden="1" x14ac:dyDescent="0.25">
      <c r="A5757" s="17" t="s">
        <v>31313</v>
      </c>
      <c r="B5757" s="34">
        <v>28103250</v>
      </c>
      <c r="C5757" s="20"/>
      <c r="D5757" s="20"/>
      <c r="E5757" s="17" t="s">
        <v>8333</v>
      </c>
      <c r="F5757" s="21" t="s">
        <v>82</v>
      </c>
      <c r="G5757" s="21" t="s">
        <v>17</v>
      </c>
      <c r="H5757" s="21" t="s">
        <v>18</v>
      </c>
      <c r="I5757" s="20" t="s">
        <v>21298</v>
      </c>
      <c r="J5757" s="20" t="s">
        <v>31314</v>
      </c>
      <c r="K5757" s="24">
        <v>44621</v>
      </c>
      <c r="L5757" s="19">
        <v>0</v>
      </c>
      <c r="M5757" s="28">
        <v>699.95</v>
      </c>
      <c r="N5757" s="24">
        <v>42975</v>
      </c>
    </row>
    <row r="5758" spans="1:14" hidden="1" x14ac:dyDescent="0.25">
      <c r="A5758" s="17" t="s">
        <v>31315</v>
      </c>
      <c r="B5758" s="34">
        <v>28103251</v>
      </c>
      <c r="C5758" s="20"/>
      <c r="D5758" s="20"/>
      <c r="E5758" s="17" t="s">
        <v>8334</v>
      </c>
      <c r="F5758" s="21" t="s">
        <v>82</v>
      </c>
      <c r="G5758" s="21" t="s">
        <v>17</v>
      </c>
      <c r="H5758" s="21" t="s">
        <v>18</v>
      </c>
      <c r="I5758" s="20" t="s">
        <v>21299</v>
      </c>
      <c r="J5758" s="20" t="s">
        <v>31316</v>
      </c>
      <c r="K5758" s="24">
        <v>44621</v>
      </c>
      <c r="L5758" s="19">
        <v>0</v>
      </c>
      <c r="M5758" s="28">
        <v>699.95</v>
      </c>
      <c r="N5758" s="24">
        <v>42975</v>
      </c>
    </row>
    <row r="5759" spans="1:14" hidden="1" x14ac:dyDescent="0.25">
      <c r="A5759" s="17" t="s">
        <v>31319</v>
      </c>
      <c r="B5759" s="34">
        <v>28103252</v>
      </c>
      <c r="C5759" s="20"/>
      <c r="D5759" s="20"/>
      <c r="E5759" s="17" t="s">
        <v>8335</v>
      </c>
      <c r="F5759" s="21" t="s">
        <v>82</v>
      </c>
      <c r="G5759" s="21" t="s">
        <v>17</v>
      </c>
      <c r="H5759" s="21" t="s">
        <v>18</v>
      </c>
      <c r="I5759" s="20" t="s">
        <v>21300</v>
      </c>
      <c r="J5759" s="20" t="s">
        <v>31320</v>
      </c>
      <c r="K5759" s="24">
        <v>44621</v>
      </c>
      <c r="L5759" s="19">
        <v>0</v>
      </c>
      <c r="M5759" s="28">
        <v>699.95</v>
      </c>
      <c r="N5759" s="24">
        <v>42975</v>
      </c>
    </row>
    <row r="5760" spans="1:14" hidden="1" x14ac:dyDescent="0.25">
      <c r="A5760" s="17" t="s">
        <v>29996</v>
      </c>
      <c r="B5760" s="34">
        <v>28550425</v>
      </c>
      <c r="C5760" s="20" t="s">
        <v>20798</v>
      </c>
      <c r="D5760" s="20"/>
      <c r="E5760" s="17" t="s">
        <v>21888</v>
      </c>
      <c r="F5760" s="21" t="s">
        <v>41</v>
      </c>
      <c r="G5760" s="21" t="s">
        <v>17</v>
      </c>
      <c r="H5760" s="21" t="s">
        <v>18</v>
      </c>
      <c r="I5760" s="20" t="s">
        <v>11629</v>
      </c>
      <c r="J5760" s="20" t="s">
        <v>29997</v>
      </c>
      <c r="K5760" s="24">
        <v>44228</v>
      </c>
      <c r="L5760" s="28">
        <v>0</v>
      </c>
      <c r="M5760" s="28">
        <v>219.95</v>
      </c>
      <c r="N5760" s="24">
        <v>42975</v>
      </c>
    </row>
    <row r="5761" spans="1:14" hidden="1" x14ac:dyDescent="0.25">
      <c r="A5761" s="17" t="s">
        <v>29994</v>
      </c>
      <c r="B5761" s="34">
        <v>28550426</v>
      </c>
      <c r="C5761" s="20" t="s">
        <v>20797</v>
      </c>
      <c r="D5761" s="20"/>
      <c r="E5761" s="17" t="s">
        <v>21887</v>
      </c>
      <c r="F5761" s="21" t="s">
        <v>41</v>
      </c>
      <c r="G5761" s="21" t="s">
        <v>17</v>
      </c>
      <c r="H5761" s="21" t="s">
        <v>18</v>
      </c>
      <c r="I5761" s="20" t="s">
        <v>11628</v>
      </c>
      <c r="J5761" s="20" t="s">
        <v>29995</v>
      </c>
      <c r="K5761" s="24">
        <v>44228</v>
      </c>
      <c r="L5761" s="28">
        <v>0</v>
      </c>
      <c r="M5761" s="28">
        <v>219.95</v>
      </c>
      <c r="N5761" s="24">
        <v>42975</v>
      </c>
    </row>
    <row r="5762" spans="1:14" hidden="1" x14ac:dyDescent="0.25">
      <c r="A5762" s="17" t="s">
        <v>29998</v>
      </c>
      <c r="B5762" s="34">
        <v>28550428</v>
      </c>
      <c r="C5762" s="20" t="s">
        <v>20799</v>
      </c>
      <c r="D5762" s="20"/>
      <c r="E5762" s="17" t="s">
        <v>21889</v>
      </c>
      <c r="F5762" s="21" t="s">
        <v>41</v>
      </c>
      <c r="G5762" s="21" t="s">
        <v>17</v>
      </c>
      <c r="H5762" s="21" t="s">
        <v>18</v>
      </c>
      <c r="I5762" s="20" t="s">
        <v>11630</v>
      </c>
      <c r="J5762" s="20" t="s">
        <v>29999</v>
      </c>
      <c r="K5762" s="24">
        <v>44228</v>
      </c>
      <c r="L5762" s="28">
        <v>0</v>
      </c>
      <c r="M5762" s="28">
        <v>219.95</v>
      </c>
      <c r="N5762" s="24">
        <v>42975</v>
      </c>
    </row>
    <row r="5763" spans="1:14" hidden="1" x14ac:dyDescent="0.25">
      <c r="A5763" s="17" t="s">
        <v>29984</v>
      </c>
      <c r="B5763" s="34">
        <v>28550429</v>
      </c>
      <c r="C5763" s="20" t="s">
        <v>20792</v>
      </c>
      <c r="D5763" s="20"/>
      <c r="E5763" s="17" t="s">
        <v>21882</v>
      </c>
      <c r="F5763" s="21" t="s">
        <v>41</v>
      </c>
      <c r="G5763" s="21" t="s">
        <v>17</v>
      </c>
      <c r="H5763" s="21" t="s">
        <v>18</v>
      </c>
      <c r="I5763" s="20" t="s">
        <v>20609</v>
      </c>
      <c r="J5763" s="20" t="s">
        <v>29985</v>
      </c>
      <c r="K5763" s="24">
        <v>44228</v>
      </c>
      <c r="L5763" s="28">
        <v>0</v>
      </c>
      <c r="M5763" s="28">
        <v>219.95</v>
      </c>
      <c r="N5763" s="24">
        <v>42975</v>
      </c>
    </row>
    <row r="5764" spans="1:14" hidden="1" x14ac:dyDescent="0.25">
      <c r="A5764" s="17" t="s">
        <v>29986</v>
      </c>
      <c r="B5764" s="34">
        <v>28550430</v>
      </c>
      <c r="C5764" s="20" t="s">
        <v>20793</v>
      </c>
      <c r="D5764" s="20"/>
      <c r="E5764" s="17" t="s">
        <v>21883</v>
      </c>
      <c r="F5764" s="21" t="s">
        <v>41</v>
      </c>
      <c r="G5764" s="21" t="s">
        <v>17</v>
      </c>
      <c r="H5764" s="21" t="s">
        <v>18</v>
      </c>
      <c r="I5764" s="20" t="s">
        <v>20610</v>
      </c>
      <c r="J5764" s="20" t="s">
        <v>29987</v>
      </c>
      <c r="K5764" s="24">
        <v>44228</v>
      </c>
      <c r="L5764" s="28">
        <v>0</v>
      </c>
      <c r="M5764" s="28">
        <v>219.95</v>
      </c>
      <c r="N5764" s="24">
        <v>42975</v>
      </c>
    </row>
    <row r="5765" spans="1:14" hidden="1" x14ac:dyDescent="0.25">
      <c r="A5765" s="17" t="s">
        <v>29988</v>
      </c>
      <c r="B5765" s="34">
        <v>28550431</v>
      </c>
      <c r="C5765" s="20" t="s">
        <v>20794</v>
      </c>
      <c r="D5765" s="20"/>
      <c r="E5765" s="17" t="s">
        <v>21884</v>
      </c>
      <c r="F5765" s="21" t="s">
        <v>41</v>
      </c>
      <c r="G5765" s="21" t="s">
        <v>17</v>
      </c>
      <c r="H5765" s="21" t="s">
        <v>18</v>
      </c>
      <c r="I5765" s="20" t="s">
        <v>20611</v>
      </c>
      <c r="J5765" s="20" t="s">
        <v>29989</v>
      </c>
      <c r="K5765" s="24">
        <v>44228</v>
      </c>
      <c r="L5765" s="28">
        <v>0</v>
      </c>
      <c r="M5765" s="28">
        <v>219.95</v>
      </c>
      <c r="N5765" s="24">
        <v>42975</v>
      </c>
    </row>
    <row r="5766" spans="1:14" hidden="1" x14ac:dyDescent="0.25">
      <c r="A5766" s="17" t="s">
        <v>29990</v>
      </c>
      <c r="B5766" s="34">
        <v>28550432</v>
      </c>
      <c r="C5766" s="20" t="s">
        <v>20795</v>
      </c>
      <c r="D5766" s="20"/>
      <c r="E5766" s="17" t="s">
        <v>21885</v>
      </c>
      <c r="F5766" s="21" t="s">
        <v>41</v>
      </c>
      <c r="G5766" s="21" t="s">
        <v>17</v>
      </c>
      <c r="H5766" s="21" t="s">
        <v>18</v>
      </c>
      <c r="I5766" s="20" t="s">
        <v>20612</v>
      </c>
      <c r="J5766" s="20" t="s">
        <v>29991</v>
      </c>
      <c r="K5766" s="24">
        <v>44228</v>
      </c>
      <c r="L5766" s="28">
        <v>0</v>
      </c>
      <c r="M5766" s="28">
        <v>219.95</v>
      </c>
      <c r="N5766" s="24">
        <v>42975</v>
      </c>
    </row>
    <row r="5767" spans="1:14" hidden="1" x14ac:dyDescent="0.25">
      <c r="A5767" s="17" t="s">
        <v>30118</v>
      </c>
      <c r="B5767" s="34">
        <v>28230186</v>
      </c>
      <c r="C5767" s="20" t="s">
        <v>20803</v>
      </c>
      <c r="D5767" s="20"/>
      <c r="E5767" s="17" t="s">
        <v>11286</v>
      </c>
      <c r="F5767" s="21" t="s">
        <v>82</v>
      </c>
      <c r="G5767" s="21" t="s">
        <v>17</v>
      </c>
      <c r="H5767" s="21" t="s">
        <v>18</v>
      </c>
      <c r="I5767" s="20" t="s">
        <v>11287</v>
      </c>
      <c r="J5767" s="20" t="s">
        <v>30119</v>
      </c>
      <c r="K5767" s="24">
        <v>44470</v>
      </c>
      <c r="L5767" s="19">
        <v>0</v>
      </c>
      <c r="M5767" s="19">
        <v>219.95</v>
      </c>
      <c r="N5767" s="24">
        <v>42975</v>
      </c>
    </row>
    <row r="5768" spans="1:14" hidden="1" x14ac:dyDescent="0.25">
      <c r="A5768" s="17" t="s">
        <v>30114</v>
      </c>
      <c r="B5768" s="34">
        <v>28230188</v>
      </c>
      <c r="C5768" s="20" t="s">
        <v>20801</v>
      </c>
      <c r="D5768" s="20"/>
      <c r="E5768" s="17" t="s">
        <v>11282</v>
      </c>
      <c r="F5768" s="21" t="s">
        <v>82</v>
      </c>
      <c r="G5768" s="21" t="s">
        <v>17</v>
      </c>
      <c r="H5768" s="21" t="s">
        <v>18</v>
      </c>
      <c r="I5768" s="20" t="s">
        <v>11283</v>
      </c>
      <c r="J5768" s="20" t="s">
        <v>30115</v>
      </c>
      <c r="K5768" s="24">
        <v>44470</v>
      </c>
      <c r="L5768" s="19">
        <v>0</v>
      </c>
      <c r="M5768" s="19">
        <v>219.95</v>
      </c>
      <c r="N5768" s="24">
        <v>42975</v>
      </c>
    </row>
    <row r="5769" spans="1:14" hidden="1" x14ac:dyDescent="0.25">
      <c r="A5769" s="17" t="s">
        <v>30120</v>
      </c>
      <c r="B5769" s="34">
        <v>28230189</v>
      </c>
      <c r="C5769" s="20" t="s">
        <v>20804</v>
      </c>
      <c r="D5769" s="20"/>
      <c r="E5769" s="17" t="s">
        <v>11288</v>
      </c>
      <c r="F5769" s="21" t="s">
        <v>82</v>
      </c>
      <c r="G5769" s="21" t="s">
        <v>17</v>
      </c>
      <c r="H5769" s="21" t="s">
        <v>18</v>
      </c>
      <c r="I5769" s="20" t="s">
        <v>11289</v>
      </c>
      <c r="J5769" s="20" t="s">
        <v>30121</v>
      </c>
      <c r="K5769" s="24">
        <v>44470</v>
      </c>
      <c r="L5769" s="19">
        <v>0</v>
      </c>
      <c r="M5769" s="19">
        <v>219.95</v>
      </c>
      <c r="N5769" s="24">
        <v>42975</v>
      </c>
    </row>
    <row r="5770" spans="1:14" hidden="1" x14ac:dyDescent="0.25">
      <c r="A5770" s="17" t="s">
        <v>30112</v>
      </c>
      <c r="B5770" s="34">
        <v>28230190</v>
      </c>
      <c r="C5770" s="20" t="s">
        <v>20800</v>
      </c>
      <c r="D5770" s="20"/>
      <c r="E5770" s="17" t="s">
        <v>11280</v>
      </c>
      <c r="F5770" s="21" t="s">
        <v>82</v>
      </c>
      <c r="G5770" s="21" t="s">
        <v>17</v>
      </c>
      <c r="H5770" s="21" t="s">
        <v>18</v>
      </c>
      <c r="I5770" s="20" t="s">
        <v>11281</v>
      </c>
      <c r="J5770" s="20" t="s">
        <v>30113</v>
      </c>
      <c r="K5770" s="24">
        <v>44470</v>
      </c>
      <c r="L5770" s="19">
        <v>0</v>
      </c>
      <c r="M5770" s="19">
        <v>219.95</v>
      </c>
      <c r="N5770" s="24">
        <v>42975</v>
      </c>
    </row>
    <row r="5771" spans="1:14" hidden="1" x14ac:dyDescent="0.25">
      <c r="A5771" s="17" t="s">
        <v>24730</v>
      </c>
      <c r="B5771" s="34">
        <v>33200509</v>
      </c>
      <c r="C5771" s="20"/>
      <c r="D5771" s="20"/>
      <c r="E5771" s="17" t="s">
        <v>4656</v>
      </c>
      <c r="F5771" s="21" t="s">
        <v>3093</v>
      </c>
      <c r="G5771" s="21" t="s">
        <v>17</v>
      </c>
      <c r="H5771" s="21" t="s">
        <v>18</v>
      </c>
      <c r="I5771" s="20" t="s">
        <v>4657</v>
      </c>
      <c r="J5771" s="20" t="s">
        <v>24731</v>
      </c>
      <c r="K5771" s="24">
        <v>44089</v>
      </c>
      <c r="L5771" s="19">
        <v>0</v>
      </c>
      <c r="M5771" s="19">
        <v>179.95</v>
      </c>
      <c r="N5771" s="24">
        <v>42975</v>
      </c>
    </row>
    <row r="5772" spans="1:14" hidden="1" x14ac:dyDescent="0.25">
      <c r="A5772" s="17" t="s">
        <v>24728</v>
      </c>
      <c r="B5772" s="34">
        <v>33200510</v>
      </c>
      <c r="C5772" s="20"/>
      <c r="D5772" s="20"/>
      <c r="E5772" s="17" t="s">
        <v>4654</v>
      </c>
      <c r="F5772" s="21" t="s">
        <v>3093</v>
      </c>
      <c r="G5772" s="21" t="s">
        <v>17</v>
      </c>
      <c r="H5772" s="21" t="s">
        <v>18</v>
      </c>
      <c r="I5772" s="20" t="s">
        <v>4655</v>
      </c>
      <c r="J5772" s="20" t="s">
        <v>24729</v>
      </c>
      <c r="K5772" s="24">
        <v>44089</v>
      </c>
      <c r="L5772" s="19">
        <v>0</v>
      </c>
      <c r="M5772" s="19">
        <v>179.95</v>
      </c>
      <c r="N5772" s="24">
        <v>42975</v>
      </c>
    </row>
    <row r="5773" spans="1:14" hidden="1" x14ac:dyDescent="0.25">
      <c r="A5773" s="17" t="s">
        <v>24726</v>
      </c>
      <c r="B5773" s="34">
        <v>33200511</v>
      </c>
      <c r="C5773" s="20"/>
      <c r="D5773" s="20"/>
      <c r="E5773" s="17" t="s">
        <v>4652</v>
      </c>
      <c r="F5773" s="21" t="s">
        <v>3093</v>
      </c>
      <c r="G5773" s="21" t="s">
        <v>17</v>
      </c>
      <c r="H5773" s="21" t="s">
        <v>18</v>
      </c>
      <c r="I5773" s="20" t="s">
        <v>4653</v>
      </c>
      <c r="J5773" s="20" t="s">
        <v>24727</v>
      </c>
      <c r="K5773" s="24">
        <v>44089</v>
      </c>
      <c r="L5773" s="19">
        <v>0</v>
      </c>
      <c r="M5773" s="19">
        <v>179.95</v>
      </c>
      <c r="N5773" s="24">
        <v>42975</v>
      </c>
    </row>
    <row r="5774" spans="1:14" hidden="1" x14ac:dyDescent="0.25">
      <c r="A5774" s="17" t="s">
        <v>24732</v>
      </c>
      <c r="B5774" s="34">
        <v>33200512</v>
      </c>
      <c r="C5774" s="20"/>
      <c r="D5774" s="20"/>
      <c r="E5774" s="17" t="s">
        <v>4658</v>
      </c>
      <c r="F5774" s="21" t="s">
        <v>3093</v>
      </c>
      <c r="G5774" s="21" t="s">
        <v>17</v>
      </c>
      <c r="H5774" s="21" t="s">
        <v>18</v>
      </c>
      <c r="I5774" s="20" t="s">
        <v>4659</v>
      </c>
      <c r="J5774" s="20" t="s">
        <v>24733</v>
      </c>
      <c r="K5774" s="24">
        <v>44089</v>
      </c>
      <c r="L5774" s="19">
        <v>0</v>
      </c>
      <c r="M5774" s="19">
        <v>179.95</v>
      </c>
      <c r="N5774" s="24">
        <v>42975</v>
      </c>
    </row>
    <row r="5775" spans="1:14" hidden="1" x14ac:dyDescent="0.25">
      <c r="A5775" s="17" t="s">
        <v>24722</v>
      </c>
      <c r="B5775" s="34">
        <v>33200513</v>
      </c>
      <c r="C5775" s="20"/>
      <c r="D5775" s="20"/>
      <c r="E5775" s="17" t="s">
        <v>4648</v>
      </c>
      <c r="F5775" s="21" t="s">
        <v>3093</v>
      </c>
      <c r="G5775" s="21" t="s">
        <v>17</v>
      </c>
      <c r="H5775" s="21" t="s">
        <v>18</v>
      </c>
      <c r="I5775" s="20" t="s">
        <v>4649</v>
      </c>
      <c r="J5775" s="20" t="s">
        <v>24723</v>
      </c>
      <c r="K5775" s="24">
        <v>44089</v>
      </c>
      <c r="L5775" s="19">
        <v>0</v>
      </c>
      <c r="M5775" s="19">
        <v>179.95</v>
      </c>
      <c r="N5775" s="24">
        <v>42975</v>
      </c>
    </row>
    <row r="5776" spans="1:14" hidden="1" x14ac:dyDescent="0.25">
      <c r="A5776" s="17" t="s">
        <v>24724</v>
      </c>
      <c r="B5776" s="34">
        <v>33200514</v>
      </c>
      <c r="C5776" s="20"/>
      <c r="D5776" s="20"/>
      <c r="E5776" s="17" t="s">
        <v>4650</v>
      </c>
      <c r="F5776" s="21" t="s">
        <v>3093</v>
      </c>
      <c r="G5776" s="21" t="s">
        <v>17</v>
      </c>
      <c r="H5776" s="21" t="s">
        <v>18</v>
      </c>
      <c r="I5776" s="20" t="s">
        <v>4651</v>
      </c>
      <c r="J5776" s="20" t="s">
        <v>24725</v>
      </c>
      <c r="K5776" s="24">
        <v>44089</v>
      </c>
      <c r="L5776" s="19">
        <v>0</v>
      </c>
      <c r="M5776" s="19">
        <v>179.95</v>
      </c>
      <c r="N5776" s="24">
        <v>42975</v>
      </c>
    </row>
    <row r="5777" spans="1:14" hidden="1" x14ac:dyDescent="0.25">
      <c r="A5777" s="17" t="s">
        <v>24778</v>
      </c>
      <c r="B5777" s="34">
        <v>33200521</v>
      </c>
      <c r="C5777" s="20"/>
      <c r="D5777" s="20"/>
      <c r="E5777" s="17" t="s">
        <v>4632</v>
      </c>
      <c r="F5777" s="21" t="s">
        <v>3093</v>
      </c>
      <c r="G5777" s="21" t="s">
        <v>17</v>
      </c>
      <c r="H5777" s="21" t="s">
        <v>18</v>
      </c>
      <c r="I5777" s="20" t="s">
        <v>4633</v>
      </c>
      <c r="J5777" s="20" t="s">
        <v>24779</v>
      </c>
      <c r="K5777" s="24">
        <v>44089</v>
      </c>
      <c r="L5777" s="19">
        <v>0</v>
      </c>
      <c r="M5777" s="19">
        <v>179.95</v>
      </c>
      <c r="N5777" s="24">
        <v>42975</v>
      </c>
    </row>
    <row r="5778" spans="1:14" hidden="1" x14ac:dyDescent="0.25">
      <c r="A5778" s="17" t="s">
        <v>24776</v>
      </c>
      <c r="B5778" s="34">
        <v>33200522</v>
      </c>
      <c r="C5778" s="20"/>
      <c r="D5778" s="20"/>
      <c r="E5778" s="17" t="s">
        <v>4630</v>
      </c>
      <c r="F5778" s="21" t="s">
        <v>3093</v>
      </c>
      <c r="G5778" s="21" t="s">
        <v>17</v>
      </c>
      <c r="H5778" s="21" t="s">
        <v>18</v>
      </c>
      <c r="I5778" s="20" t="s">
        <v>4631</v>
      </c>
      <c r="J5778" s="20" t="s">
        <v>24777</v>
      </c>
      <c r="K5778" s="24">
        <v>44089</v>
      </c>
      <c r="L5778" s="19">
        <v>0</v>
      </c>
      <c r="M5778" s="19">
        <v>179.95</v>
      </c>
      <c r="N5778" s="24">
        <v>42975</v>
      </c>
    </row>
    <row r="5779" spans="1:14" hidden="1" x14ac:dyDescent="0.25">
      <c r="A5779" s="17" t="s">
        <v>24774</v>
      </c>
      <c r="B5779" s="34">
        <v>33200523</v>
      </c>
      <c r="C5779" s="20"/>
      <c r="D5779" s="20"/>
      <c r="E5779" s="17" t="s">
        <v>4628</v>
      </c>
      <c r="F5779" s="21" t="s">
        <v>3093</v>
      </c>
      <c r="G5779" s="21" t="s">
        <v>17</v>
      </c>
      <c r="H5779" s="21" t="s">
        <v>18</v>
      </c>
      <c r="I5779" s="20" t="s">
        <v>4629</v>
      </c>
      <c r="J5779" s="20" t="s">
        <v>24775</v>
      </c>
      <c r="K5779" s="24">
        <v>44089</v>
      </c>
      <c r="L5779" s="19">
        <v>0</v>
      </c>
      <c r="M5779" s="19">
        <v>179.95</v>
      </c>
      <c r="N5779" s="24">
        <v>42975</v>
      </c>
    </row>
    <row r="5780" spans="1:14" hidden="1" x14ac:dyDescent="0.25">
      <c r="A5780" s="17" t="s">
        <v>24780</v>
      </c>
      <c r="B5780" s="34">
        <v>33200524</v>
      </c>
      <c r="C5780" s="20"/>
      <c r="D5780" s="20"/>
      <c r="E5780" s="17" t="s">
        <v>4634</v>
      </c>
      <c r="F5780" s="21" t="s">
        <v>3093</v>
      </c>
      <c r="G5780" s="21" t="s">
        <v>17</v>
      </c>
      <c r="H5780" s="21" t="s">
        <v>18</v>
      </c>
      <c r="I5780" s="20" t="s">
        <v>4635</v>
      </c>
      <c r="J5780" s="20" t="s">
        <v>24781</v>
      </c>
      <c r="K5780" s="24">
        <v>44089</v>
      </c>
      <c r="L5780" s="19">
        <v>0</v>
      </c>
      <c r="M5780" s="19">
        <v>179.95</v>
      </c>
      <c r="N5780" s="24">
        <v>42975</v>
      </c>
    </row>
    <row r="5781" spans="1:14" hidden="1" x14ac:dyDescent="0.25">
      <c r="A5781" s="17" t="s">
        <v>24734</v>
      </c>
      <c r="B5781" s="34">
        <v>33200525</v>
      </c>
      <c r="C5781" s="20"/>
      <c r="D5781" s="20"/>
      <c r="E5781" s="17" t="s">
        <v>4624</v>
      </c>
      <c r="F5781" s="21" t="s">
        <v>3093</v>
      </c>
      <c r="G5781" s="21" t="s">
        <v>17</v>
      </c>
      <c r="H5781" s="21" t="s">
        <v>18</v>
      </c>
      <c r="I5781" s="20" t="s">
        <v>4625</v>
      </c>
      <c r="J5781" s="20" t="s">
        <v>24735</v>
      </c>
      <c r="K5781" s="24">
        <v>44089</v>
      </c>
      <c r="L5781" s="19">
        <v>0</v>
      </c>
      <c r="M5781" s="19">
        <v>179.95</v>
      </c>
      <c r="N5781" s="24">
        <v>42975</v>
      </c>
    </row>
    <row r="5782" spans="1:14" hidden="1" x14ac:dyDescent="0.25">
      <c r="A5782" s="17" t="s">
        <v>24746</v>
      </c>
      <c r="B5782" s="34">
        <v>33200526</v>
      </c>
      <c r="C5782" s="20"/>
      <c r="D5782" s="20"/>
      <c r="E5782" s="17" t="s">
        <v>4626</v>
      </c>
      <c r="F5782" s="21" t="s">
        <v>3093</v>
      </c>
      <c r="G5782" s="21" t="s">
        <v>17</v>
      </c>
      <c r="H5782" s="21" t="s">
        <v>18</v>
      </c>
      <c r="I5782" s="20" t="s">
        <v>4627</v>
      </c>
      <c r="J5782" s="20" t="s">
        <v>24747</v>
      </c>
      <c r="K5782" s="24">
        <v>44089</v>
      </c>
      <c r="L5782" s="19">
        <v>0</v>
      </c>
      <c r="M5782" s="19">
        <v>179.95</v>
      </c>
      <c r="N5782" s="24">
        <v>42975</v>
      </c>
    </row>
    <row r="5783" spans="1:14" hidden="1" x14ac:dyDescent="0.25">
      <c r="A5783" s="17" t="s">
        <v>24744</v>
      </c>
      <c r="B5783" s="34">
        <v>33200515</v>
      </c>
      <c r="C5783" s="20"/>
      <c r="D5783" s="20"/>
      <c r="E5783" s="17" t="s">
        <v>4606</v>
      </c>
      <c r="F5783" s="21" t="s">
        <v>3093</v>
      </c>
      <c r="G5783" s="21" t="s">
        <v>17</v>
      </c>
      <c r="H5783" s="21" t="s">
        <v>18</v>
      </c>
      <c r="I5783" s="20" t="s">
        <v>4607</v>
      </c>
      <c r="J5783" s="20" t="s">
        <v>24745</v>
      </c>
      <c r="K5783" s="24">
        <v>44089</v>
      </c>
      <c r="L5783" s="19">
        <v>0</v>
      </c>
      <c r="M5783" s="19">
        <v>179.95</v>
      </c>
      <c r="N5783" s="24">
        <v>42975</v>
      </c>
    </row>
    <row r="5784" spans="1:14" hidden="1" x14ac:dyDescent="0.25">
      <c r="A5784" s="17" t="s">
        <v>24742</v>
      </c>
      <c r="B5784" s="34">
        <v>33200516</v>
      </c>
      <c r="C5784" s="20"/>
      <c r="D5784" s="20"/>
      <c r="E5784" s="17" t="s">
        <v>4604</v>
      </c>
      <c r="F5784" s="21" t="s">
        <v>3093</v>
      </c>
      <c r="G5784" s="21" t="s">
        <v>17</v>
      </c>
      <c r="H5784" s="21" t="s">
        <v>18</v>
      </c>
      <c r="I5784" s="20" t="s">
        <v>4605</v>
      </c>
      <c r="J5784" s="20" t="s">
        <v>24743</v>
      </c>
      <c r="K5784" s="24">
        <v>44089</v>
      </c>
      <c r="L5784" s="19">
        <v>0</v>
      </c>
      <c r="M5784" s="19">
        <v>179.95</v>
      </c>
      <c r="N5784" s="24">
        <v>42975</v>
      </c>
    </row>
    <row r="5785" spans="1:14" hidden="1" x14ac:dyDescent="0.25">
      <c r="A5785" s="17" t="s">
        <v>24740</v>
      </c>
      <c r="B5785" s="34">
        <v>33200517</v>
      </c>
      <c r="C5785" s="20"/>
      <c r="D5785" s="20"/>
      <c r="E5785" s="17" t="s">
        <v>4602</v>
      </c>
      <c r="F5785" s="21" t="s">
        <v>3093</v>
      </c>
      <c r="G5785" s="21" t="s">
        <v>17</v>
      </c>
      <c r="H5785" s="21" t="s">
        <v>18</v>
      </c>
      <c r="I5785" s="20" t="s">
        <v>4603</v>
      </c>
      <c r="J5785" s="20" t="s">
        <v>24741</v>
      </c>
      <c r="K5785" s="24">
        <v>44089</v>
      </c>
      <c r="L5785" s="19">
        <v>0</v>
      </c>
      <c r="M5785" s="19">
        <v>179.95</v>
      </c>
      <c r="N5785" s="24">
        <v>42975</v>
      </c>
    </row>
    <row r="5786" spans="1:14" hidden="1" x14ac:dyDescent="0.25">
      <c r="A5786" s="17" t="s">
        <v>24748</v>
      </c>
      <c r="B5786" s="34">
        <v>33200518</v>
      </c>
      <c r="C5786" s="20"/>
      <c r="D5786" s="20"/>
      <c r="E5786" s="17" t="s">
        <v>4608</v>
      </c>
      <c r="F5786" s="21" t="s">
        <v>3093</v>
      </c>
      <c r="G5786" s="21" t="s">
        <v>17</v>
      </c>
      <c r="H5786" s="21" t="s">
        <v>18</v>
      </c>
      <c r="I5786" s="20" t="s">
        <v>4609</v>
      </c>
      <c r="J5786" s="20" t="s">
        <v>24749</v>
      </c>
      <c r="K5786" s="24">
        <v>44089</v>
      </c>
      <c r="L5786" s="19">
        <v>0</v>
      </c>
      <c r="M5786" s="19">
        <v>179.95</v>
      </c>
      <c r="N5786" s="24">
        <v>42975</v>
      </c>
    </row>
    <row r="5787" spans="1:14" hidden="1" x14ac:dyDescent="0.25">
      <c r="A5787" s="17" t="s">
        <v>24736</v>
      </c>
      <c r="B5787" s="34">
        <v>33200519</v>
      </c>
      <c r="C5787" s="20"/>
      <c r="D5787" s="20"/>
      <c r="E5787" s="17" t="s">
        <v>4598</v>
      </c>
      <c r="F5787" s="21" t="s">
        <v>3093</v>
      </c>
      <c r="G5787" s="21" t="s">
        <v>17</v>
      </c>
      <c r="H5787" s="21" t="s">
        <v>18</v>
      </c>
      <c r="I5787" s="20" t="s">
        <v>4599</v>
      </c>
      <c r="J5787" s="20" t="s">
        <v>24737</v>
      </c>
      <c r="K5787" s="24">
        <v>44089</v>
      </c>
      <c r="L5787" s="19">
        <v>0</v>
      </c>
      <c r="M5787" s="19">
        <v>179.95</v>
      </c>
      <c r="N5787" s="24">
        <v>42975</v>
      </c>
    </row>
    <row r="5788" spans="1:14" hidden="1" x14ac:dyDescent="0.25">
      <c r="A5788" s="17" t="s">
        <v>24738</v>
      </c>
      <c r="B5788" s="34">
        <v>33200520</v>
      </c>
      <c r="C5788" s="20"/>
      <c r="D5788" s="20"/>
      <c r="E5788" s="17" t="s">
        <v>4600</v>
      </c>
      <c r="F5788" s="21" t="s">
        <v>3093</v>
      </c>
      <c r="G5788" s="21" t="s">
        <v>17</v>
      </c>
      <c r="H5788" s="21" t="s">
        <v>18</v>
      </c>
      <c r="I5788" s="20" t="s">
        <v>4601</v>
      </c>
      <c r="J5788" s="20" t="s">
        <v>24739</v>
      </c>
      <c r="K5788" s="24">
        <v>44089</v>
      </c>
      <c r="L5788" s="19">
        <v>0</v>
      </c>
      <c r="M5788" s="19">
        <v>179.95</v>
      </c>
      <c r="N5788" s="24">
        <v>42975</v>
      </c>
    </row>
    <row r="5789" spans="1:14" hidden="1" x14ac:dyDescent="0.25">
      <c r="A5789" s="17" t="s">
        <v>24758</v>
      </c>
      <c r="B5789" s="34">
        <v>33200533</v>
      </c>
      <c r="C5789" s="20"/>
      <c r="D5789" s="20"/>
      <c r="E5789" s="17" t="s">
        <v>4668</v>
      </c>
      <c r="F5789" s="21" t="s">
        <v>3093</v>
      </c>
      <c r="G5789" s="21" t="s">
        <v>17</v>
      </c>
      <c r="H5789" s="21" t="s">
        <v>18</v>
      </c>
      <c r="I5789" s="20" t="s">
        <v>4669</v>
      </c>
      <c r="J5789" s="20" t="s">
        <v>24759</v>
      </c>
      <c r="K5789" s="24">
        <v>44089</v>
      </c>
      <c r="L5789" s="19">
        <v>0</v>
      </c>
      <c r="M5789" s="19">
        <v>179.95</v>
      </c>
      <c r="N5789" s="24">
        <v>42975</v>
      </c>
    </row>
    <row r="5790" spans="1:14" hidden="1" x14ac:dyDescent="0.25">
      <c r="A5790" s="17" t="s">
        <v>24756</v>
      </c>
      <c r="B5790" s="34">
        <v>33200534</v>
      </c>
      <c r="C5790" s="20"/>
      <c r="D5790" s="20"/>
      <c r="E5790" s="17" t="s">
        <v>4666</v>
      </c>
      <c r="F5790" s="21" t="s">
        <v>3093</v>
      </c>
      <c r="G5790" s="21" t="s">
        <v>17</v>
      </c>
      <c r="H5790" s="21" t="s">
        <v>18</v>
      </c>
      <c r="I5790" s="20" t="s">
        <v>4667</v>
      </c>
      <c r="J5790" s="20" t="s">
        <v>24757</v>
      </c>
      <c r="K5790" s="24">
        <v>44089</v>
      </c>
      <c r="L5790" s="19">
        <v>0</v>
      </c>
      <c r="M5790" s="19">
        <v>179.95</v>
      </c>
      <c r="N5790" s="24">
        <v>42975</v>
      </c>
    </row>
    <row r="5791" spans="1:14" hidden="1" x14ac:dyDescent="0.25">
      <c r="A5791" s="17" t="s">
        <v>24754</v>
      </c>
      <c r="B5791" s="34">
        <v>33200535</v>
      </c>
      <c r="C5791" s="20"/>
      <c r="D5791" s="20"/>
      <c r="E5791" s="17" t="s">
        <v>4664</v>
      </c>
      <c r="F5791" s="21" t="s">
        <v>3093</v>
      </c>
      <c r="G5791" s="21" t="s">
        <v>17</v>
      </c>
      <c r="H5791" s="21" t="s">
        <v>18</v>
      </c>
      <c r="I5791" s="20" t="s">
        <v>4665</v>
      </c>
      <c r="J5791" s="20" t="s">
        <v>24755</v>
      </c>
      <c r="K5791" s="24">
        <v>44089</v>
      </c>
      <c r="L5791" s="19">
        <v>0</v>
      </c>
      <c r="M5791" s="19">
        <v>179.95</v>
      </c>
      <c r="N5791" s="24">
        <v>42975</v>
      </c>
    </row>
    <row r="5792" spans="1:14" hidden="1" x14ac:dyDescent="0.25">
      <c r="A5792" s="17" t="s">
        <v>24760</v>
      </c>
      <c r="B5792" s="34">
        <v>33200536</v>
      </c>
      <c r="C5792" s="20"/>
      <c r="D5792" s="20"/>
      <c r="E5792" s="17" t="s">
        <v>4670</v>
      </c>
      <c r="F5792" s="21" t="s">
        <v>3093</v>
      </c>
      <c r="G5792" s="21" t="s">
        <v>17</v>
      </c>
      <c r="H5792" s="21" t="s">
        <v>18</v>
      </c>
      <c r="I5792" s="20" t="s">
        <v>4671</v>
      </c>
      <c r="J5792" s="20" t="s">
        <v>24761</v>
      </c>
      <c r="K5792" s="24">
        <v>44089</v>
      </c>
      <c r="L5792" s="19">
        <v>0</v>
      </c>
      <c r="M5792" s="19">
        <v>179.95</v>
      </c>
      <c r="N5792" s="24">
        <v>42975</v>
      </c>
    </row>
    <row r="5793" spans="1:14" hidden="1" x14ac:dyDescent="0.25">
      <c r="A5793" s="17" t="s">
        <v>24750</v>
      </c>
      <c r="B5793" s="34">
        <v>33200537</v>
      </c>
      <c r="C5793" s="20"/>
      <c r="D5793" s="20"/>
      <c r="E5793" s="17" t="s">
        <v>4660</v>
      </c>
      <c r="F5793" s="21" t="s">
        <v>3093</v>
      </c>
      <c r="G5793" s="21" t="s">
        <v>17</v>
      </c>
      <c r="H5793" s="21" t="s">
        <v>18</v>
      </c>
      <c r="I5793" s="20" t="s">
        <v>4661</v>
      </c>
      <c r="J5793" s="20" t="s">
        <v>24751</v>
      </c>
      <c r="K5793" s="24">
        <v>44089</v>
      </c>
      <c r="L5793" s="19">
        <v>0</v>
      </c>
      <c r="M5793" s="19">
        <v>179.95</v>
      </c>
      <c r="N5793" s="24">
        <v>42975</v>
      </c>
    </row>
    <row r="5794" spans="1:14" hidden="1" x14ac:dyDescent="0.25">
      <c r="A5794" s="17" t="s">
        <v>24752</v>
      </c>
      <c r="B5794" s="34">
        <v>33200538</v>
      </c>
      <c r="C5794" s="20"/>
      <c r="D5794" s="20"/>
      <c r="E5794" s="17" t="s">
        <v>4662</v>
      </c>
      <c r="F5794" s="21" t="s">
        <v>3093</v>
      </c>
      <c r="G5794" s="21" t="s">
        <v>17</v>
      </c>
      <c r="H5794" s="21" t="s">
        <v>18</v>
      </c>
      <c r="I5794" s="20" t="s">
        <v>4663</v>
      </c>
      <c r="J5794" s="20" t="s">
        <v>24753</v>
      </c>
      <c r="K5794" s="24">
        <v>44089</v>
      </c>
      <c r="L5794" s="19">
        <v>0</v>
      </c>
      <c r="M5794" s="19">
        <v>179.95</v>
      </c>
      <c r="N5794" s="24">
        <v>42975</v>
      </c>
    </row>
    <row r="5795" spans="1:14" hidden="1" x14ac:dyDescent="0.25">
      <c r="A5795" s="17" t="s">
        <v>24770</v>
      </c>
      <c r="B5795" s="34">
        <v>33200527</v>
      </c>
      <c r="C5795" s="20"/>
      <c r="D5795" s="20"/>
      <c r="E5795" s="17" t="s">
        <v>4644</v>
      </c>
      <c r="F5795" s="21" t="s">
        <v>3093</v>
      </c>
      <c r="G5795" s="21" t="s">
        <v>17</v>
      </c>
      <c r="H5795" s="21" t="s">
        <v>18</v>
      </c>
      <c r="I5795" s="20" t="s">
        <v>4645</v>
      </c>
      <c r="J5795" s="20" t="s">
        <v>24771</v>
      </c>
      <c r="K5795" s="24">
        <v>44089</v>
      </c>
      <c r="L5795" s="19">
        <v>0</v>
      </c>
      <c r="M5795" s="19">
        <v>179.95</v>
      </c>
      <c r="N5795" s="24">
        <v>42975</v>
      </c>
    </row>
    <row r="5796" spans="1:14" hidden="1" x14ac:dyDescent="0.25">
      <c r="A5796" s="17" t="s">
        <v>24768</v>
      </c>
      <c r="B5796" s="34">
        <v>33200528</v>
      </c>
      <c r="C5796" s="20"/>
      <c r="D5796" s="20"/>
      <c r="E5796" s="17" t="s">
        <v>4642</v>
      </c>
      <c r="F5796" s="21" t="s">
        <v>3093</v>
      </c>
      <c r="G5796" s="21" t="s">
        <v>17</v>
      </c>
      <c r="H5796" s="21" t="s">
        <v>18</v>
      </c>
      <c r="I5796" s="20" t="s">
        <v>4643</v>
      </c>
      <c r="J5796" s="20" t="s">
        <v>24769</v>
      </c>
      <c r="K5796" s="24">
        <v>44089</v>
      </c>
      <c r="L5796" s="19">
        <v>0</v>
      </c>
      <c r="M5796" s="19">
        <v>179.95</v>
      </c>
      <c r="N5796" s="24">
        <v>42975</v>
      </c>
    </row>
    <row r="5797" spans="1:14" hidden="1" x14ac:dyDescent="0.25">
      <c r="A5797" s="17" t="s">
        <v>24766</v>
      </c>
      <c r="B5797" s="34">
        <v>33200529</v>
      </c>
      <c r="C5797" s="20"/>
      <c r="D5797" s="20"/>
      <c r="E5797" s="17" t="s">
        <v>4640</v>
      </c>
      <c r="F5797" s="21" t="s">
        <v>3093</v>
      </c>
      <c r="G5797" s="21" t="s">
        <v>17</v>
      </c>
      <c r="H5797" s="21" t="s">
        <v>18</v>
      </c>
      <c r="I5797" s="20" t="s">
        <v>4641</v>
      </c>
      <c r="J5797" s="20" t="s">
        <v>24767</v>
      </c>
      <c r="K5797" s="24">
        <v>44089</v>
      </c>
      <c r="L5797" s="19">
        <v>0</v>
      </c>
      <c r="M5797" s="19">
        <v>179.95</v>
      </c>
      <c r="N5797" s="24">
        <v>42975</v>
      </c>
    </row>
    <row r="5798" spans="1:14" hidden="1" x14ac:dyDescent="0.25">
      <c r="A5798" s="17" t="s">
        <v>24772</v>
      </c>
      <c r="B5798" s="34">
        <v>33200530</v>
      </c>
      <c r="C5798" s="20"/>
      <c r="D5798" s="20"/>
      <c r="E5798" s="17" t="s">
        <v>4646</v>
      </c>
      <c r="F5798" s="21" t="s">
        <v>3093</v>
      </c>
      <c r="G5798" s="21" t="s">
        <v>17</v>
      </c>
      <c r="H5798" s="21" t="s">
        <v>18</v>
      </c>
      <c r="I5798" s="20" t="s">
        <v>4647</v>
      </c>
      <c r="J5798" s="20" t="s">
        <v>24773</v>
      </c>
      <c r="K5798" s="24">
        <v>44089</v>
      </c>
      <c r="L5798" s="19">
        <v>0</v>
      </c>
      <c r="M5798" s="19">
        <v>179.95</v>
      </c>
      <c r="N5798" s="24">
        <v>42975</v>
      </c>
    </row>
    <row r="5799" spans="1:14" hidden="1" x14ac:dyDescent="0.25">
      <c r="A5799" s="17" t="s">
        <v>24762</v>
      </c>
      <c r="B5799" s="34">
        <v>33200531</v>
      </c>
      <c r="C5799" s="20"/>
      <c r="D5799" s="20"/>
      <c r="E5799" s="17" t="s">
        <v>4636</v>
      </c>
      <c r="F5799" s="21" t="s">
        <v>3093</v>
      </c>
      <c r="G5799" s="21" t="s">
        <v>17</v>
      </c>
      <c r="H5799" s="21" t="s">
        <v>18</v>
      </c>
      <c r="I5799" s="20" t="s">
        <v>4637</v>
      </c>
      <c r="J5799" s="20" t="s">
        <v>24763</v>
      </c>
      <c r="K5799" s="24">
        <v>44089</v>
      </c>
      <c r="L5799" s="19">
        <v>0</v>
      </c>
      <c r="M5799" s="19">
        <v>179.95</v>
      </c>
      <c r="N5799" s="24">
        <v>42975</v>
      </c>
    </row>
    <row r="5800" spans="1:14" hidden="1" x14ac:dyDescent="0.25">
      <c r="A5800" s="17" t="s">
        <v>24764</v>
      </c>
      <c r="B5800" s="34">
        <v>33200532</v>
      </c>
      <c r="C5800" s="20"/>
      <c r="D5800" s="20"/>
      <c r="E5800" s="17" t="s">
        <v>4638</v>
      </c>
      <c r="F5800" s="21" t="s">
        <v>3093</v>
      </c>
      <c r="G5800" s="21" t="s">
        <v>17</v>
      </c>
      <c r="H5800" s="21" t="s">
        <v>18</v>
      </c>
      <c r="I5800" s="20" t="s">
        <v>4639</v>
      </c>
      <c r="J5800" s="20" t="s">
        <v>24765</v>
      </c>
      <c r="K5800" s="24">
        <v>44089</v>
      </c>
      <c r="L5800" s="19">
        <v>0</v>
      </c>
      <c r="M5800" s="19">
        <v>179.95</v>
      </c>
      <c r="N5800" s="24">
        <v>42975</v>
      </c>
    </row>
    <row r="5801" spans="1:14" hidden="1" x14ac:dyDescent="0.25">
      <c r="A5801" s="17" t="s">
        <v>35337</v>
      </c>
      <c r="B5801" s="17" t="s">
        <v>17236</v>
      </c>
      <c r="D5801" s="17" t="s">
        <v>17237</v>
      </c>
      <c r="E5801" s="17" t="s">
        <v>17238</v>
      </c>
      <c r="F5801" s="17" t="s">
        <v>75</v>
      </c>
      <c r="G5801" s="17" t="s">
        <v>17</v>
      </c>
      <c r="H5801" s="17" t="s">
        <v>18</v>
      </c>
      <c r="I5801" s="17" t="s">
        <v>17239</v>
      </c>
      <c r="J5801" s="20">
        <v>8059175080470</v>
      </c>
      <c r="K5801" s="36">
        <v>44037</v>
      </c>
      <c r="L5801" s="35">
        <v>0</v>
      </c>
      <c r="M5801" s="35">
        <v>44.95</v>
      </c>
      <c r="N5801" s="36">
        <v>43654</v>
      </c>
    </row>
    <row r="5802" spans="1:14" hidden="1" x14ac:dyDescent="0.25">
      <c r="A5802" s="17" t="s">
        <v>35142</v>
      </c>
      <c r="B5802" s="17" t="s">
        <v>17819</v>
      </c>
      <c r="D5802" s="17" t="s">
        <v>17820</v>
      </c>
      <c r="E5802" s="17" t="s">
        <v>17821</v>
      </c>
      <c r="F5802" s="17" t="s">
        <v>75</v>
      </c>
      <c r="G5802" s="17" t="s">
        <v>17</v>
      </c>
      <c r="H5802" s="17" t="s">
        <v>18</v>
      </c>
      <c r="I5802" s="17" t="s">
        <v>17822</v>
      </c>
      <c r="J5802" s="20">
        <v>8059175080494</v>
      </c>
      <c r="K5802" s="36">
        <v>44037</v>
      </c>
      <c r="L5802" s="35">
        <v>0</v>
      </c>
      <c r="M5802" s="35">
        <v>24.95</v>
      </c>
      <c r="N5802" s="36">
        <v>43654</v>
      </c>
    </row>
    <row r="5803" spans="1:14" hidden="1" x14ac:dyDescent="0.25">
      <c r="A5803" s="17" t="s">
        <v>35141</v>
      </c>
      <c r="B5803" s="17" t="s">
        <v>17823</v>
      </c>
      <c r="D5803" s="17" t="s">
        <v>17824</v>
      </c>
      <c r="E5803" s="17" t="s">
        <v>17825</v>
      </c>
      <c r="F5803" s="17" t="s">
        <v>75</v>
      </c>
      <c r="G5803" s="17" t="s">
        <v>17</v>
      </c>
      <c r="H5803" s="17" t="s">
        <v>18</v>
      </c>
      <c r="I5803" s="17" t="s">
        <v>17826</v>
      </c>
      <c r="J5803" s="20">
        <v>8059175080500</v>
      </c>
      <c r="K5803" s="36">
        <v>44037</v>
      </c>
      <c r="L5803" s="35">
        <v>0</v>
      </c>
      <c r="M5803" s="35">
        <v>24.95</v>
      </c>
      <c r="N5803" s="36">
        <v>43654</v>
      </c>
    </row>
    <row r="5804" spans="1:14" hidden="1" x14ac:dyDescent="0.25">
      <c r="A5804" s="17" t="s">
        <v>35140</v>
      </c>
      <c r="B5804" s="17" t="s">
        <v>17827</v>
      </c>
      <c r="D5804" s="17" t="s">
        <v>17828</v>
      </c>
      <c r="E5804" s="17" t="s">
        <v>17829</v>
      </c>
      <c r="F5804" s="17" t="s">
        <v>75</v>
      </c>
      <c r="G5804" s="17" t="s">
        <v>17</v>
      </c>
      <c r="H5804" s="17" t="s">
        <v>18</v>
      </c>
      <c r="I5804" s="17" t="s">
        <v>17830</v>
      </c>
      <c r="J5804" s="20">
        <v>8059175080517</v>
      </c>
      <c r="K5804" s="36">
        <v>44037</v>
      </c>
      <c r="L5804" s="35">
        <v>0</v>
      </c>
      <c r="M5804" s="35">
        <v>24.95</v>
      </c>
      <c r="N5804" s="36">
        <v>43654</v>
      </c>
    </row>
    <row r="5805" spans="1:14" hidden="1" x14ac:dyDescent="0.25">
      <c r="A5805" s="17" t="s">
        <v>35145</v>
      </c>
      <c r="B5805" s="17" t="s">
        <v>17834</v>
      </c>
      <c r="D5805" s="17" t="s">
        <v>17835</v>
      </c>
      <c r="E5805" s="17" t="s">
        <v>17836</v>
      </c>
      <c r="F5805" s="17" t="s">
        <v>75</v>
      </c>
      <c r="G5805" s="17" t="s">
        <v>17</v>
      </c>
      <c r="H5805" s="17" t="s">
        <v>18</v>
      </c>
      <c r="I5805" s="17" t="s">
        <v>17837</v>
      </c>
      <c r="J5805" s="20">
        <v>8059175080531</v>
      </c>
      <c r="K5805" s="36">
        <v>44037</v>
      </c>
      <c r="L5805" s="35">
        <v>0</v>
      </c>
      <c r="M5805" s="35">
        <v>24.95</v>
      </c>
      <c r="N5805" s="36">
        <v>43654</v>
      </c>
    </row>
    <row r="5806" spans="1:14" hidden="1" x14ac:dyDescent="0.25">
      <c r="A5806" s="17" t="s">
        <v>35149</v>
      </c>
      <c r="B5806" s="17" t="s">
        <v>17838</v>
      </c>
      <c r="D5806" s="17" t="s">
        <v>17839</v>
      </c>
      <c r="E5806" s="17" t="s">
        <v>17840</v>
      </c>
      <c r="F5806" s="17" t="s">
        <v>75</v>
      </c>
      <c r="G5806" s="17" t="s">
        <v>17</v>
      </c>
      <c r="H5806" s="17" t="s">
        <v>18</v>
      </c>
      <c r="I5806" s="17" t="s">
        <v>17841</v>
      </c>
      <c r="J5806" s="20">
        <v>8059175080548</v>
      </c>
      <c r="K5806" s="36">
        <v>44037</v>
      </c>
      <c r="L5806" s="35">
        <v>0</v>
      </c>
      <c r="M5806" s="35">
        <v>24.95</v>
      </c>
      <c r="N5806" s="36">
        <v>43654</v>
      </c>
    </row>
    <row r="5807" spans="1:14" hidden="1" x14ac:dyDescent="0.25">
      <c r="A5807" s="17" t="s">
        <v>35148</v>
      </c>
      <c r="B5807" s="17" t="s">
        <v>17842</v>
      </c>
      <c r="D5807" s="17" t="s">
        <v>17843</v>
      </c>
      <c r="E5807" s="17" t="s">
        <v>17844</v>
      </c>
      <c r="F5807" s="17" t="s">
        <v>75</v>
      </c>
      <c r="G5807" s="17" t="s">
        <v>17</v>
      </c>
      <c r="H5807" s="17" t="s">
        <v>18</v>
      </c>
      <c r="I5807" s="17" t="s">
        <v>17845</v>
      </c>
      <c r="J5807" s="20">
        <v>8059175080555</v>
      </c>
      <c r="K5807" s="36">
        <v>44037</v>
      </c>
      <c r="L5807" s="35">
        <v>0</v>
      </c>
      <c r="M5807" s="35">
        <v>24.95</v>
      </c>
      <c r="N5807" s="36">
        <v>43654</v>
      </c>
    </row>
    <row r="5808" spans="1:14" hidden="1" x14ac:dyDescent="0.25">
      <c r="A5808" s="17" t="s">
        <v>35147</v>
      </c>
      <c r="B5808" s="17" t="s">
        <v>17846</v>
      </c>
      <c r="D5808" s="17" t="s">
        <v>17847</v>
      </c>
      <c r="E5808" s="17" t="s">
        <v>17848</v>
      </c>
      <c r="F5808" s="17" t="s">
        <v>75</v>
      </c>
      <c r="G5808" s="17" t="s">
        <v>17</v>
      </c>
      <c r="H5808" s="17" t="s">
        <v>18</v>
      </c>
      <c r="I5808" s="17" t="s">
        <v>17849</v>
      </c>
      <c r="J5808" s="20">
        <v>8059175080562</v>
      </c>
      <c r="K5808" s="36">
        <v>44037</v>
      </c>
      <c r="L5808" s="35">
        <v>0</v>
      </c>
      <c r="M5808" s="35">
        <v>24.95</v>
      </c>
      <c r="N5808" s="36">
        <v>43654</v>
      </c>
    </row>
    <row r="5809" spans="1:14" hidden="1" x14ac:dyDescent="0.25">
      <c r="A5809" s="17" t="s">
        <v>35146</v>
      </c>
      <c r="B5809" s="17" t="s">
        <v>17850</v>
      </c>
      <c r="D5809" s="17" t="s">
        <v>17851</v>
      </c>
      <c r="E5809" s="17" t="s">
        <v>17852</v>
      </c>
      <c r="F5809" s="17" t="s">
        <v>75</v>
      </c>
      <c r="G5809" s="17" t="s">
        <v>17</v>
      </c>
      <c r="H5809" s="17" t="s">
        <v>18</v>
      </c>
      <c r="I5809" s="17" t="s">
        <v>17853</v>
      </c>
      <c r="J5809" s="20">
        <v>8059175080579</v>
      </c>
      <c r="K5809" s="36">
        <v>44037</v>
      </c>
      <c r="L5809" s="35">
        <v>0</v>
      </c>
      <c r="M5809" s="35">
        <v>24.95</v>
      </c>
      <c r="N5809" s="36">
        <v>43654</v>
      </c>
    </row>
    <row r="5810" spans="1:14" hidden="1" x14ac:dyDescent="0.25">
      <c r="A5810" s="17" t="s">
        <v>35160</v>
      </c>
      <c r="B5810" s="17" t="s">
        <v>17873</v>
      </c>
      <c r="D5810" s="17" t="s">
        <v>17874</v>
      </c>
      <c r="E5810" s="17" t="s">
        <v>17875</v>
      </c>
      <c r="F5810" s="17" t="s">
        <v>75</v>
      </c>
      <c r="G5810" s="17" t="s">
        <v>17</v>
      </c>
      <c r="H5810" s="17" t="s">
        <v>18</v>
      </c>
      <c r="I5810" s="17" t="s">
        <v>17876</v>
      </c>
      <c r="J5810" s="20">
        <v>8059175080654</v>
      </c>
      <c r="K5810" s="36">
        <v>44037</v>
      </c>
      <c r="L5810" s="35">
        <v>0</v>
      </c>
      <c r="M5810" s="35">
        <v>24.95</v>
      </c>
      <c r="N5810" s="36">
        <v>43654</v>
      </c>
    </row>
    <row r="5811" spans="1:14" hidden="1" x14ac:dyDescent="0.25">
      <c r="A5811" s="17" t="s">
        <v>35164</v>
      </c>
      <c r="B5811" s="17" t="s">
        <v>17877</v>
      </c>
      <c r="D5811" s="17" t="s">
        <v>17878</v>
      </c>
      <c r="E5811" s="17" t="s">
        <v>17879</v>
      </c>
      <c r="F5811" s="17" t="s">
        <v>75</v>
      </c>
      <c r="G5811" s="17" t="s">
        <v>17</v>
      </c>
      <c r="H5811" s="17" t="s">
        <v>18</v>
      </c>
      <c r="I5811" s="17" t="s">
        <v>17880</v>
      </c>
      <c r="J5811" s="20">
        <v>8059175080661</v>
      </c>
      <c r="K5811" s="36">
        <v>44037</v>
      </c>
      <c r="L5811" s="35">
        <v>0</v>
      </c>
      <c r="M5811" s="35">
        <v>24.95</v>
      </c>
      <c r="N5811" s="36">
        <v>43654</v>
      </c>
    </row>
    <row r="5812" spans="1:14" hidden="1" x14ac:dyDescent="0.25">
      <c r="A5812" s="17" t="s">
        <v>35163</v>
      </c>
      <c r="B5812" s="17" t="s">
        <v>17881</v>
      </c>
      <c r="D5812" s="17" t="s">
        <v>17882</v>
      </c>
      <c r="E5812" s="17" t="s">
        <v>17883</v>
      </c>
      <c r="F5812" s="17" t="s">
        <v>75</v>
      </c>
      <c r="G5812" s="17" t="s">
        <v>17</v>
      </c>
      <c r="H5812" s="17" t="s">
        <v>18</v>
      </c>
      <c r="I5812" s="17" t="s">
        <v>17884</v>
      </c>
      <c r="J5812" s="20">
        <v>8059175080678</v>
      </c>
      <c r="K5812" s="36">
        <v>44037</v>
      </c>
      <c r="L5812" s="35">
        <v>0</v>
      </c>
      <c r="M5812" s="35">
        <v>24.95</v>
      </c>
      <c r="N5812" s="36">
        <v>43654</v>
      </c>
    </row>
    <row r="5813" spans="1:14" hidden="1" x14ac:dyDescent="0.25">
      <c r="A5813" s="17" t="s">
        <v>35162</v>
      </c>
      <c r="B5813" s="17" t="s">
        <v>17885</v>
      </c>
      <c r="D5813" s="17" t="s">
        <v>17886</v>
      </c>
      <c r="E5813" s="17" t="s">
        <v>17887</v>
      </c>
      <c r="F5813" s="17" t="s">
        <v>75</v>
      </c>
      <c r="G5813" s="17" t="s">
        <v>17</v>
      </c>
      <c r="H5813" s="17" t="s">
        <v>18</v>
      </c>
      <c r="I5813" s="17" t="s">
        <v>17888</v>
      </c>
      <c r="J5813" s="20">
        <v>8059175080685</v>
      </c>
      <c r="K5813" s="36">
        <v>44037</v>
      </c>
      <c r="L5813" s="35">
        <v>0</v>
      </c>
      <c r="M5813" s="35">
        <v>24.95</v>
      </c>
      <c r="N5813" s="36">
        <v>43654</v>
      </c>
    </row>
    <row r="5814" spans="1:14" hidden="1" x14ac:dyDescent="0.25">
      <c r="A5814" s="17" t="s">
        <v>35161</v>
      </c>
      <c r="B5814" s="17" t="s">
        <v>17889</v>
      </c>
      <c r="D5814" s="17" t="s">
        <v>17890</v>
      </c>
      <c r="E5814" s="17" t="s">
        <v>17891</v>
      </c>
      <c r="F5814" s="17" t="s">
        <v>75</v>
      </c>
      <c r="G5814" s="17" t="s">
        <v>17</v>
      </c>
      <c r="H5814" s="17" t="s">
        <v>18</v>
      </c>
      <c r="I5814" s="17" t="s">
        <v>17892</v>
      </c>
      <c r="J5814" s="20">
        <v>8059175080692</v>
      </c>
      <c r="K5814" s="36">
        <v>44037</v>
      </c>
      <c r="L5814" s="35">
        <v>0</v>
      </c>
      <c r="M5814" s="35">
        <v>24.95</v>
      </c>
      <c r="N5814" s="36">
        <v>43654</v>
      </c>
    </row>
    <row r="5815" spans="1:14" hidden="1" x14ac:dyDescent="0.25">
      <c r="A5815" s="17" t="s">
        <v>35165</v>
      </c>
      <c r="B5815" s="17" t="s">
        <v>17893</v>
      </c>
      <c r="E5815" s="17" t="s">
        <v>17894</v>
      </c>
      <c r="F5815" s="17" t="s">
        <v>75</v>
      </c>
      <c r="G5815" s="17" t="s">
        <v>17</v>
      </c>
      <c r="H5815" s="17" t="s">
        <v>18</v>
      </c>
      <c r="I5815" s="17" t="s">
        <v>17895</v>
      </c>
      <c r="J5815" s="20">
        <v>8059175080722</v>
      </c>
      <c r="K5815" s="36">
        <v>44037</v>
      </c>
      <c r="L5815" s="35">
        <v>0</v>
      </c>
      <c r="M5815" s="35">
        <v>24.95</v>
      </c>
      <c r="N5815" s="36">
        <v>43654</v>
      </c>
    </row>
    <row r="5816" spans="1:14" hidden="1" x14ac:dyDescent="0.25">
      <c r="A5816" s="17" t="s">
        <v>35169</v>
      </c>
      <c r="B5816" s="17" t="s">
        <v>17896</v>
      </c>
      <c r="E5816" s="17" t="s">
        <v>17897</v>
      </c>
      <c r="F5816" s="17" t="s">
        <v>75</v>
      </c>
      <c r="G5816" s="17" t="s">
        <v>17</v>
      </c>
      <c r="H5816" s="17" t="s">
        <v>18</v>
      </c>
      <c r="I5816" s="17" t="s">
        <v>17898</v>
      </c>
      <c r="J5816" s="20">
        <v>8059175080739</v>
      </c>
      <c r="K5816" s="36">
        <v>44037</v>
      </c>
      <c r="L5816" s="35">
        <v>0</v>
      </c>
      <c r="M5816" s="35">
        <v>24.95</v>
      </c>
      <c r="N5816" s="36">
        <v>43654</v>
      </c>
    </row>
    <row r="5817" spans="1:14" hidden="1" x14ac:dyDescent="0.25">
      <c r="A5817" s="17" t="s">
        <v>35168</v>
      </c>
      <c r="B5817" s="17" t="s">
        <v>17899</v>
      </c>
      <c r="E5817" s="17" t="s">
        <v>17900</v>
      </c>
      <c r="F5817" s="17" t="s">
        <v>75</v>
      </c>
      <c r="G5817" s="17" t="s">
        <v>17</v>
      </c>
      <c r="H5817" s="17" t="s">
        <v>18</v>
      </c>
      <c r="I5817" s="17" t="s">
        <v>17901</v>
      </c>
      <c r="J5817" s="20">
        <v>8059175080746</v>
      </c>
      <c r="K5817" s="36">
        <v>44037</v>
      </c>
      <c r="L5817" s="35">
        <v>0</v>
      </c>
      <c r="M5817" s="35">
        <v>24.95</v>
      </c>
      <c r="N5817" s="36">
        <v>43654</v>
      </c>
    </row>
    <row r="5818" spans="1:14" hidden="1" x14ac:dyDescent="0.25">
      <c r="A5818" s="17" t="s">
        <v>35167</v>
      </c>
      <c r="B5818" s="17" t="s">
        <v>17902</v>
      </c>
      <c r="E5818" s="17" t="s">
        <v>17903</v>
      </c>
      <c r="F5818" s="17" t="s">
        <v>75</v>
      </c>
      <c r="G5818" s="17" t="s">
        <v>17</v>
      </c>
      <c r="H5818" s="17" t="s">
        <v>18</v>
      </c>
      <c r="I5818" s="17" t="s">
        <v>17904</v>
      </c>
      <c r="J5818" s="20">
        <v>8059175080753</v>
      </c>
      <c r="K5818" s="36">
        <v>44037</v>
      </c>
      <c r="L5818" s="35">
        <v>0</v>
      </c>
      <c r="M5818" s="35">
        <v>24.95</v>
      </c>
      <c r="N5818" s="36">
        <v>43654</v>
      </c>
    </row>
    <row r="5819" spans="1:14" hidden="1" x14ac:dyDescent="0.25">
      <c r="A5819" s="17" t="s">
        <v>35166</v>
      </c>
      <c r="B5819" s="17" t="s">
        <v>17905</v>
      </c>
      <c r="E5819" s="17" t="s">
        <v>17906</v>
      </c>
      <c r="F5819" s="17" t="s">
        <v>75</v>
      </c>
      <c r="G5819" s="17" t="s">
        <v>17</v>
      </c>
      <c r="H5819" s="17" t="s">
        <v>18</v>
      </c>
      <c r="I5819" s="17" t="s">
        <v>17907</v>
      </c>
      <c r="J5819" s="20">
        <v>8059175080760</v>
      </c>
      <c r="K5819" s="36">
        <v>44037</v>
      </c>
      <c r="L5819" s="35">
        <v>0</v>
      </c>
      <c r="M5819" s="35">
        <v>24.95</v>
      </c>
      <c r="N5819" s="36">
        <v>43654</v>
      </c>
    </row>
    <row r="5820" spans="1:14" hidden="1" x14ac:dyDescent="0.25">
      <c r="A5820" s="17" t="s">
        <v>35170</v>
      </c>
      <c r="B5820" s="17" t="s">
        <v>17908</v>
      </c>
      <c r="D5820" s="17" t="s">
        <v>17909</v>
      </c>
      <c r="E5820" s="17" t="s">
        <v>17910</v>
      </c>
      <c r="F5820" s="17" t="s">
        <v>75</v>
      </c>
      <c r="G5820" s="17" t="s">
        <v>17</v>
      </c>
      <c r="H5820" s="17" t="s">
        <v>18</v>
      </c>
      <c r="I5820" s="17" t="s">
        <v>17911</v>
      </c>
      <c r="J5820" s="20">
        <v>8059175080784</v>
      </c>
      <c r="K5820" s="36">
        <v>44037</v>
      </c>
      <c r="L5820" s="35">
        <v>0</v>
      </c>
      <c r="M5820" s="35">
        <v>24.95</v>
      </c>
      <c r="N5820" s="36">
        <v>43654</v>
      </c>
    </row>
    <row r="5821" spans="1:14" hidden="1" x14ac:dyDescent="0.25">
      <c r="A5821" s="17" t="s">
        <v>35174</v>
      </c>
      <c r="B5821" s="17" t="s">
        <v>17912</v>
      </c>
      <c r="D5821" s="17" t="s">
        <v>17913</v>
      </c>
      <c r="E5821" s="17" t="s">
        <v>17914</v>
      </c>
      <c r="F5821" s="17" t="s">
        <v>75</v>
      </c>
      <c r="G5821" s="17" t="s">
        <v>17</v>
      </c>
      <c r="H5821" s="17" t="s">
        <v>18</v>
      </c>
      <c r="I5821" s="17" t="s">
        <v>17915</v>
      </c>
      <c r="J5821" s="20">
        <v>8059175080791</v>
      </c>
      <c r="K5821" s="36">
        <v>44037</v>
      </c>
      <c r="L5821" s="35">
        <v>0</v>
      </c>
      <c r="M5821" s="35">
        <v>24.95</v>
      </c>
      <c r="N5821" s="36">
        <v>43654</v>
      </c>
    </row>
    <row r="5822" spans="1:14" hidden="1" x14ac:dyDescent="0.25">
      <c r="A5822" s="17" t="s">
        <v>35173</v>
      </c>
      <c r="B5822" s="17" t="s">
        <v>17916</v>
      </c>
      <c r="D5822" s="17" t="s">
        <v>17917</v>
      </c>
      <c r="E5822" s="17" t="s">
        <v>17918</v>
      </c>
      <c r="F5822" s="17" t="s">
        <v>75</v>
      </c>
      <c r="G5822" s="17" t="s">
        <v>17</v>
      </c>
      <c r="H5822" s="17" t="s">
        <v>18</v>
      </c>
      <c r="I5822" s="17" t="s">
        <v>17919</v>
      </c>
      <c r="J5822" s="20">
        <v>8059175080807</v>
      </c>
      <c r="K5822" s="36">
        <v>44037</v>
      </c>
      <c r="L5822" s="35">
        <v>0</v>
      </c>
      <c r="M5822" s="35">
        <v>24.95</v>
      </c>
      <c r="N5822" s="36">
        <v>43654</v>
      </c>
    </row>
    <row r="5823" spans="1:14" hidden="1" x14ac:dyDescent="0.25">
      <c r="A5823" s="17" t="s">
        <v>35172</v>
      </c>
      <c r="B5823" s="17" t="s">
        <v>17920</v>
      </c>
      <c r="D5823" s="17" t="s">
        <v>17921</v>
      </c>
      <c r="E5823" s="17" t="s">
        <v>17922</v>
      </c>
      <c r="F5823" s="17" t="s">
        <v>75</v>
      </c>
      <c r="G5823" s="17" t="s">
        <v>17</v>
      </c>
      <c r="H5823" s="17" t="s">
        <v>18</v>
      </c>
      <c r="I5823" s="17" t="s">
        <v>17923</v>
      </c>
      <c r="J5823" s="20">
        <v>8059175080814</v>
      </c>
      <c r="K5823" s="36">
        <v>44037</v>
      </c>
      <c r="L5823" s="35">
        <v>0</v>
      </c>
      <c r="M5823" s="35">
        <v>24.95</v>
      </c>
      <c r="N5823" s="36">
        <v>43654</v>
      </c>
    </row>
    <row r="5824" spans="1:14" hidden="1" x14ac:dyDescent="0.25">
      <c r="A5824" s="17" t="s">
        <v>35171</v>
      </c>
      <c r="B5824" s="17" t="s">
        <v>17924</v>
      </c>
      <c r="D5824" s="17" t="s">
        <v>17925</v>
      </c>
      <c r="E5824" s="17" t="s">
        <v>17926</v>
      </c>
      <c r="F5824" s="17" t="s">
        <v>75</v>
      </c>
      <c r="G5824" s="17" t="s">
        <v>17</v>
      </c>
      <c r="H5824" s="17" t="s">
        <v>18</v>
      </c>
      <c r="I5824" s="17" t="s">
        <v>17927</v>
      </c>
      <c r="J5824" s="20">
        <v>8059175080821</v>
      </c>
      <c r="K5824" s="36">
        <v>44037</v>
      </c>
      <c r="L5824" s="35">
        <v>0</v>
      </c>
      <c r="M5824" s="35">
        <v>24.95</v>
      </c>
      <c r="N5824" s="36">
        <v>43654</v>
      </c>
    </row>
    <row r="5825" spans="1:14" hidden="1" x14ac:dyDescent="0.25">
      <c r="A5825" s="17" t="s">
        <v>35336</v>
      </c>
      <c r="B5825" s="17" t="s">
        <v>17240</v>
      </c>
      <c r="D5825" s="17" t="s">
        <v>17241</v>
      </c>
      <c r="E5825" s="17" t="s">
        <v>17242</v>
      </c>
      <c r="F5825" s="17" t="s">
        <v>75</v>
      </c>
      <c r="G5825" s="17" t="s">
        <v>17</v>
      </c>
      <c r="H5825" s="17" t="s">
        <v>18</v>
      </c>
      <c r="I5825" s="17" t="s">
        <v>17243</v>
      </c>
      <c r="J5825" s="20">
        <v>8059175080838</v>
      </c>
      <c r="K5825" s="36">
        <v>44037</v>
      </c>
      <c r="L5825" s="35">
        <v>0</v>
      </c>
      <c r="M5825" s="35">
        <v>44.95</v>
      </c>
      <c r="N5825" s="36">
        <v>43654</v>
      </c>
    </row>
    <row r="5826" spans="1:14" hidden="1" x14ac:dyDescent="0.25">
      <c r="A5826" s="17" t="s">
        <v>35335</v>
      </c>
      <c r="B5826" s="17" t="s">
        <v>17244</v>
      </c>
      <c r="D5826" s="17" t="s">
        <v>17245</v>
      </c>
      <c r="E5826" s="17" t="s">
        <v>17246</v>
      </c>
      <c r="F5826" s="17" t="s">
        <v>75</v>
      </c>
      <c r="G5826" s="17" t="s">
        <v>17</v>
      </c>
      <c r="H5826" s="17" t="s">
        <v>18</v>
      </c>
      <c r="I5826" s="17" t="s">
        <v>17247</v>
      </c>
      <c r="J5826" s="20">
        <v>8059175080845</v>
      </c>
      <c r="K5826" s="36">
        <v>44037</v>
      </c>
      <c r="L5826" s="35">
        <v>0</v>
      </c>
      <c r="M5826" s="35">
        <v>44.95</v>
      </c>
      <c r="N5826" s="36">
        <v>43654</v>
      </c>
    </row>
    <row r="5827" spans="1:14" hidden="1" x14ac:dyDescent="0.25">
      <c r="A5827" s="17" t="s">
        <v>35338</v>
      </c>
      <c r="B5827" s="17" t="s">
        <v>17248</v>
      </c>
      <c r="D5827" s="17" t="s">
        <v>17249</v>
      </c>
      <c r="E5827" s="17" t="s">
        <v>17250</v>
      </c>
      <c r="F5827" s="17" t="s">
        <v>75</v>
      </c>
      <c r="G5827" s="17" t="s">
        <v>17</v>
      </c>
      <c r="H5827" s="17" t="s">
        <v>18</v>
      </c>
      <c r="I5827" s="17" t="s">
        <v>17251</v>
      </c>
      <c r="J5827" s="20">
        <v>8059175080852</v>
      </c>
      <c r="K5827" s="36">
        <v>44037</v>
      </c>
      <c r="L5827" s="35">
        <v>0</v>
      </c>
      <c r="M5827" s="35">
        <v>44.95</v>
      </c>
      <c r="N5827" s="36">
        <v>43654</v>
      </c>
    </row>
    <row r="5828" spans="1:14" hidden="1" x14ac:dyDescent="0.25">
      <c r="A5828" s="17" t="s">
        <v>35334</v>
      </c>
      <c r="B5828" s="17" t="s">
        <v>17252</v>
      </c>
      <c r="D5828" s="17" t="s">
        <v>17253</v>
      </c>
      <c r="E5828" s="17" t="s">
        <v>17254</v>
      </c>
      <c r="F5828" s="17" t="s">
        <v>75</v>
      </c>
      <c r="G5828" s="17" t="s">
        <v>17</v>
      </c>
      <c r="H5828" s="17" t="s">
        <v>18</v>
      </c>
      <c r="I5828" s="17" t="s">
        <v>17255</v>
      </c>
      <c r="J5828" s="20">
        <v>8059175080869</v>
      </c>
      <c r="K5828" s="36">
        <v>44037</v>
      </c>
      <c r="L5828" s="35">
        <v>0</v>
      </c>
      <c r="M5828" s="35">
        <v>44.95</v>
      </c>
      <c r="N5828" s="36">
        <v>43654</v>
      </c>
    </row>
    <row r="5829" spans="1:14" hidden="1" x14ac:dyDescent="0.25">
      <c r="A5829" s="17" t="s">
        <v>35342</v>
      </c>
      <c r="B5829" s="17" t="s">
        <v>17256</v>
      </c>
      <c r="D5829" s="17" t="s">
        <v>17257</v>
      </c>
      <c r="E5829" s="17" t="s">
        <v>17258</v>
      </c>
      <c r="F5829" s="17" t="s">
        <v>75</v>
      </c>
      <c r="G5829" s="17" t="s">
        <v>17</v>
      </c>
      <c r="H5829" s="17" t="s">
        <v>18</v>
      </c>
      <c r="I5829" s="17" t="s">
        <v>17259</v>
      </c>
      <c r="J5829" s="20">
        <v>8059175080876</v>
      </c>
      <c r="K5829" s="36">
        <v>44037</v>
      </c>
      <c r="L5829" s="35">
        <v>0</v>
      </c>
      <c r="M5829" s="35">
        <v>44.95</v>
      </c>
      <c r="N5829" s="36">
        <v>43654</v>
      </c>
    </row>
    <row r="5830" spans="1:14" hidden="1" x14ac:dyDescent="0.25">
      <c r="A5830" s="17" t="s">
        <v>35341</v>
      </c>
      <c r="B5830" s="17" t="s">
        <v>17260</v>
      </c>
      <c r="D5830" s="17" t="s">
        <v>17261</v>
      </c>
      <c r="E5830" s="17" t="s">
        <v>17262</v>
      </c>
      <c r="F5830" s="17" t="s">
        <v>75</v>
      </c>
      <c r="G5830" s="17" t="s">
        <v>17</v>
      </c>
      <c r="H5830" s="17" t="s">
        <v>18</v>
      </c>
      <c r="I5830" s="17" t="s">
        <v>17263</v>
      </c>
      <c r="J5830" s="20">
        <v>8059175080883</v>
      </c>
      <c r="K5830" s="36">
        <v>44037</v>
      </c>
      <c r="L5830" s="35">
        <v>0</v>
      </c>
      <c r="M5830" s="35">
        <v>44.95</v>
      </c>
      <c r="N5830" s="36">
        <v>43654</v>
      </c>
    </row>
    <row r="5831" spans="1:14" hidden="1" x14ac:dyDescent="0.25">
      <c r="A5831" s="17" t="s">
        <v>35340</v>
      </c>
      <c r="B5831" s="17" t="s">
        <v>17264</v>
      </c>
      <c r="D5831" s="17" t="s">
        <v>17265</v>
      </c>
      <c r="E5831" s="17" t="s">
        <v>17266</v>
      </c>
      <c r="F5831" s="17" t="s">
        <v>75</v>
      </c>
      <c r="G5831" s="17" t="s">
        <v>17</v>
      </c>
      <c r="H5831" s="17" t="s">
        <v>18</v>
      </c>
      <c r="I5831" s="17" t="s">
        <v>17267</v>
      </c>
      <c r="J5831" s="20">
        <v>8059175080890</v>
      </c>
      <c r="K5831" s="36">
        <v>44037</v>
      </c>
      <c r="L5831" s="35">
        <v>0</v>
      </c>
      <c r="M5831" s="35">
        <v>44.95</v>
      </c>
      <c r="N5831" s="36">
        <v>43654</v>
      </c>
    </row>
    <row r="5832" spans="1:14" hidden="1" x14ac:dyDescent="0.25">
      <c r="A5832" s="17" t="s">
        <v>35343</v>
      </c>
      <c r="B5832" s="17" t="s">
        <v>17268</v>
      </c>
      <c r="D5832" s="17" t="s">
        <v>17269</v>
      </c>
      <c r="E5832" s="17" t="s">
        <v>17270</v>
      </c>
      <c r="F5832" s="17" t="s">
        <v>75</v>
      </c>
      <c r="G5832" s="17" t="s">
        <v>17</v>
      </c>
      <c r="H5832" s="17" t="s">
        <v>18</v>
      </c>
      <c r="I5832" s="17" t="s">
        <v>17271</v>
      </c>
      <c r="J5832" s="20">
        <v>8059175080906</v>
      </c>
      <c r="K5832" s="36">
        <v>44037</v>
      </c>
      <c r="L5832" s="35">
        <v>0</v>
      </c>
      <c r="M5832" s="35">
        <v>44.95</v>
      </c>
      <c r="N5832" s="36">
        <v>43654</v>
      </c>
    </row>
    <row r="5833" spans="1:14" hidden="1" x14ac:dyDescent="0.25">
      <c r="A5833" s="17" t="s">
        <v>35339</v>
      </c>
      <c r="B5833" s="17" t="s">
        <v>17272</v>
      </c>
      <c r="D5833" s="17" t="s">
        <v>17273</v>
      </c>
      <c r="E5833" s="17" t="s">
        <v>17274</v>
      </c>
      <c r="F5833" s="17" t="s">
        <v>75</v>
      </c>
      <c r="G5833" s="17" t="s">
        <v>17</v>
      </c>
      <c r="H5833" s="17" t="s">
        <v>18</v>
      </c>
      <c r="I5833" s="17" t="s">
        <v>17275</v>
      </c>
      <c r="J5833" s="20">
        <v>8059175080913</v>
      </c>
      <c r="K5833" s="36">
        <v>44037</v>
      </c>
      <c r="L5833" s="35">
        <v>0</v>
      </c>
      <c r="M5833" s="35">
        <v>44.95</v>
      </c>
      <c r="N5833" s="36">
        <v>43654</v>
      </c>
    </row>
    <row r="5834" spans="1:14" hidden="1" x14ac:dyDescent="0.25">
      <c r="A5834" s="17" t="s">
        <v>35347</v>
      </c>
      <c r="B5834" s="17" t="s">
        <v>17276</v>
      </c>
      <c r="D5834" s="17" t="s">
        <v>17277</v>
      </c>
      <c r="E5834" s="17" t="s">
        <v>17278</v>
      </c>
      <c r="F5834" s="17" t="s">
        <v>75</v>
      </c>
      <c r="G5834" s="17" t="s">
        <v>17</v>
      </c>
      <c r="H5834" s="17" t="s">
        <v>18</v>
      </c>
      <c r="I5834" s="17" t="s">
        <v>17279</v>
      </c>
      <c r="J5834" s="20">
        <v>8059175080920</v>
      </c>
      <c r="K5834" s="36">
        <v>44037</v>
      </c>
      <c r="L5834" s="35">
        <v>0</v>
      </c>
      <c r="M5834" s="35">
        <v>44.95</v>
      </c>
      <c r="N5834" s="36">
        <v>43654</v>
      </c>
    </row>
    <row r="5835" spans="1:14" hidden="1" x14ac:dyDescent="0.25">
      <c r="A5835" s="17" t="s">
        <v>35346</v>
      </c>
      <c r="B5835" s="17" t="s">
        <v>17280</v>
      </c>
      <c r="D5835" s="17" t="s">
        <v>17281</v>
      </c>
      <c r="E5835" s="17" t="s">
        <v>17282</v>
      </c>
      <c r="F5835" s="17" t="s">
        <v>75</v>
      </c>
      <c r="G5835" s="17" t="s">
        <v>17</v>
      </c>
      <c r="H5835" s="17" t="s">
        <v>18</v>
      </c>
      <c r="I5835" s="17" t="s">
        <v>17283</v>
      </c>
      <c r="J5835" s="20">
        <v>8059175080937</v>
      </c>
      <c r="K5835" s="36">
        <v>44037</v>
      </c>
      <c r="L5835" s="35">
        <v>0</v>
      </c>
      <c r="M5835" s="35">
        <v>44.95</v>
      </c>
      <c r="N5835" s="36">
        <v>43654</v>
      </c>
    </row>
    <row r="5836" spans="1:14" hidden="1" x14ac:dyDescent="0.25">
      <c r="A5836" s="17" t="s">
        <v>35345</v>
      </c>
      <c r="B5836" s="17" t="s">
        <v>17284</v>
      </c>
      <c r="D5836" s="17" t="s">
        <v>17285</v>
      </c>
      <c r="E5836" s="17" t="s">
        <v>17286</v>
      </c>
      <c r="F5836" s="17" t="s">
        <v>75</v>
      </c>
      <c r="G5836" s="17" t="s">
        <v>17</v>
      </c>
      <c r="H5836" s="17" t="s">
        <v>18</v>
      </c>
      <c r="I5836" s="17" t="s">
        <v>17287</v>
      </c>
      <c r="J5836" s="20">
        <v>8059175080944</v>
      </c>
      <c r="K5836" s="36">
        <v>44037</v>
      </c>
      <c r="L5836" s="35">
        <v>0</v>
      </c>
      <c r="M5836" s="35">
        <v>44.95</v>
      </c>
      <c r="N5836" s="36">
        <v>43654</v>
      </c>
    </row>
    <row r="5837" spans="1:14" hidden="1" x14ac:dyDescent="0.25">
      <c r="A5837" s="17" t="s">
        <v>35348</v>
      </c>
      <c r="B5837" s="17" t="s">
        <v>17288</v>
      </c>
      <c r="D5837" s="17" t="s">
        <v>17289</v>
      </c>
      <c r="E5837" s="17" t="s">
        <v>17290</v>
      </c>
      <c r="F5837" s="17" t="s">
        <v>75</v>
      </c>
      <c r="G5837" s="17" t="s">
        <v>17</v>
      </c>
      <c r="H5837" s="17" t="s">
        <v>18</v>
      </c>
      <c r="I5837" s="17" t="s">
        <v>17291</v>
      </c>
      <c r="J5837" s="20">
        <v>8059175080951</v>
      </c>
      <c r="K5837" s="36">
        <v>44037</v>
      </c>
      <c r="L5837" s="35">
        <v>0</v>
      </c>
      <c r="M5837" s="35">
        <v>44.95</v>
      </c>
      <c r="N5837" s="36">
        <v>43654</v>
      </c>
    </row>
    <row r="5838" spans="1:14" hidden="1" x14ac:dyDescent="0.25">
      <c r="A5838" s="17" t="s">
        <v>35344</v>
      </c>
      <c r="B5838" s="17" t="s">
        <v>17292</v>
      </c>
      <c r="D5838" s="17" t="s">
        <v>17293</v>
      </c>
      <c r="E5838" s="17" t="s">
        <v>17294</v>
      </c>
      <c r="F5838" s="17" t="s">
        <v>75</v>
      </c>
      <c r="G5838" s="17" t="s">
        <v>17</v>
      </c>
      <c r="H5838" s="17" t="s">
        <v>18</v>
      </c>
      <c r="I5838" s="17" t="s">
        <v>17295</v>
      </c>
      <c r="J5838" s="20">
        <v>8059175080968</v>
      </c>
      <c r="K5838" s="36">
        <v>44037</v>
      </c>
      <c r="L5838" s="35">
        <v>0</v>
      </c>
      <c r="M5838" s="35">
        <v>44.95</v>
      </c>
      <c r="N5838" s="36">
        <v>43654</v>
      </c>
    </row>
    <row r="5839" spans="1:14" hidden="1" x14ac:dyDescent="0.25">
      <c r="A5839" s="17" t="s">
        <v>35352</v>
      </c>
      <c r="B5839" s="17" t="s">
        <v>17296</v>
      </c>
      <c r="D5839" s="17" t="s">
        <v>17297</v>
      </c>
      <c r="E5839" s="17" t="s">
        <v>17298</v>
      </c>
      <c r="F5839" s="17" t="s">
        <v>75</v>
      </c>
      <c r="G5839" s="17" t="s">
        <v>17</v>
      </c>
      <c r="H5839" s="17" t="s">
        <v>18</v>
      </c>
      <c r="I5839" s="17" t="s">
        <v>17299</v>
      </c>
      <c r="J5839" s="20">
        <v>8059175080975</v>
      </c>
      <c r="K5839" s="36">
        <v>44037</v>
      </c>
      <c r="L5839" s="35">
        <v>0</v>
      </c>
      <c r="M5839" s="35">
        <v>44.95</v>
      </c>
      <c r="N5839" s="36">
        <v>43654</v>
      </c>
    </row>
    <row r="5840" spans="1:14" hidden="1" x14ac:dyDescent="0.25">
      <c r="A5840" s="17" t="s">
        <v>35351</v>
      </c>
      <c r="B5840" s="17" t="s">
        <v>17300</v>
      </c>
      <c r="D5840" s="17" t="s">
        <v>17301</v>
      </c>
      <c r="E5840" s="17" t="s">
        <v>17302</v>
      </c>
      <c r="F5840" s="17" t="s">
        <v>75</v>
      </c>
      <c r="G5840" s="17" t="s">
        <v>17</v>
      </c>
      <c r="H5840" s="17" t="s">
        <v>18</v>
      </c>
      <c r="I5840" s="17" t="s">
        <v>17303</v>
      </c>
      <c r="J5840" s="20">
        <v>8059175080982</v>
      </c>
      <c r="K5840" s="36">
        <v>44037</v>
      </c>
      <c r="L5840" s="35">
        <v>0</v>
      </c>
      <c r="M5840" s="35">
        <v>44.95</v>
      </c>
      <c r="N5840" s="36">
        <v>43654</v>
      </c>
    </row>
    <row r="5841" spans="1:14" hidden="1" x14ac:dyDescent="0.25">
      <c r="A5841" s="17" t="s">
        <v>35350</v>
      </c>
      <c r="B5841" s="17" t="s">
        <v>17304</v>
      </c>
      <c r="D5841" s="17" t="s">
        <v>17305</v>
      </c>
      <c r="E5841" s="17" t="s">
        <v>17306</v>
      </c>
      <c r="F5841" s="17" t="s">
        <v>75</v>
      </c>
      <c r="G5841" s="17" t="s">
        <v>17</v>
      </c>
      <c r="H5841" s="17" t="s">
        <v>18</v>
      </c>
      <c r="I5841" s="17" t="s">
        <v>17307</v>
      </c>
      <c r="J5841" s="20">
        <v>8059175080999</v>
      </c>
      <c r="K5841" s="36">
        <v>44037</v>
      </c>
      <c r="L5841" s="35">
        <v>0</v>
      </c>
      <c r="M5841" s="35">
        <v>44.95</v>
      </c>
      <c r="N5841" s="36">
        <v>43654</v>
      </c>
    </row>
    <row r="5842" spans="1:14" hidden="1" x14ac:dyDescent="0.25">
      <c r="A5842" s="17" t="s">
        <v>35353</v>
      </c>
      <c r="B5842" s="17" t="s">
        <v>17308</v>
      </c>
      <c r="D5842" s="17" t="s">
        <v>17309</v>
      </c>
      <c r="E5842" s="17" t="s">
        <v>17310</v>
      </c>
      <c r="F5842" s="17" t="s">
        <v>75</v>
      </c>
      <c r="G5842" s="17" t="s">
        <v>17</v>
      </c>
      <c r="H5842" s="17" t="s">
        <v>18</v>
      </c>
      <c r="I5842" s="17" t="s">
        <v>17311</v>
      </c>
      <c r="J5842" s="20">
        <v>8059175081002</v>
      </c>
      <c r="K5842" s="36">
        <v>44037</v>
      </c>
      <c r="L5842" s="35">
        <v>0</v>
      </c>
      <c r="M5842" s="35">
        <v>44.95</v>
      </c>
      <c r="N5842" s="36">
        <v>43654</v>
      </c>
    </row>
    <row r="5843" spans="1:14" hidden="1" x14ac:dyDescent="0.25">
      <c r="A5843" s="17" t="s">
        <v>35349</v>
      </c>
      <c r="B5843" s="17" t="s">
        <v>17312</v>
      </c>
      <c r="D5843" s="17" t="s">
        <v>17313</v>
      </c>
      <c r="E5843" s="17" t="s">
        <v>17314</v>
      </c>
      <c r="F5843" s="17" t="s">
        <v>75</v>
      </c>
      <c r="G5843" s="17" t="s">
        <v>17</v>
      </c>
      <c r="H5843" s="17" t="s">
        <v>18</v>
      </c>
      <c r="I5843" s="17" t="s">
        <v>17315</v>
      </c>
      <c r="J5843" s="20">
        <v>8059175081019</v>
      </c>
      <c r="K5843" s="36">
        <v>44037</v>
      </c>
      <c r="L5843" s="35">
        <v>0</v>
      </c>
      <c r="M5843" s="35">
        <v>44.95</v>
      </c>
      <c r="N5843" s="36">
        <v>43654</v>
      </c>
    </row>
    <row r="5844" spans="1:14" hidden="1" x14ac:dyDescent="0.25">
      <c r="A5844" s="17" t="s">
        <v>35357</v>
      </c>
      <c r="B5844" s="17" t="s">
        <v>17316</v>
      </c>
      <c r="D5844" s="17" t="s">
        <v>17317</v>
      </c>
      <c r="E5844" s="17" t="s">
        <v>17318</v>
      </c>
      <c r="F5844" s="17" t="s">
        <v>75</v>
      </c>
      <c r="G5844" s="17" t="s">
        <v>17</v>
      </c>
      <c r="H5844" s="17" t="s">
        <v>18</v>
      </c>
      <c r="I5844" s="17" t="s">
        <v>17319</v>
      </c>
      <c r="J5844" s="20">
        <v>8059175081026</v>
      </c>
      <c r="K5844" s="36">
        <v>44037</v>
      </c>
      <c r="L5844" s="35">
        <v>0</v>
      </c>
      <c r="M5844" s="35">
        <v>44.95</v>
      </c>
      <c r="N5844" s="36">
        <v>43654</v>
      </c>
    </row>
    <row r="5845" spans="1:14" hidden="1" x14ac:dyDescent="0.25">
      <c r="A5845" s="17" t="s">
        <v>35356</v>
      </c>
      <c r="B5845" s="17" t="s">
        <v>17320</v>
      </c>
      <c r="D5845" s="17" t="s">
        <v>17321</v>
      </c>
      <c r="E5845" s="17" t="s">
        <v>17322</v>
      </c>
      <c r="F5845" s="17" t="s">
        <v>75</v>
      </c>
      <c r="G5845" s="17" t="s">
        <v>17</v>
      </c>
      <c r="H5845" s="17" t="s">
        <v>18</v>
      </c>
      <c r="I5845" s="17" t="s">
        <v>17323</v>
      </c>
      <c r="J5845" s="20">
        <v>8059175081033</v>
      </c>
      <c r="K5845" s="36">
        <v>44037</v>
      </c>
      <c r="L5845" s="35">
        <v>0</v>
      </c>
      <c r="M5845" s="35">
        <v>44.95</v>
      </c>
      <c r="N5845" s="36">
        <v>43654</v>
      </c>
    </row>
    <row r="5846" spans="1:14" hidden="1" x14ac:dyDescent="0.25">
      <c r="A5846" s="17" t="s">
        <v>35355</v>
      </c>
      <c r="B5846" s="17" t="s">
        <v>17324</v>
      </c>
      <c r="D5846" s="17" t="s">
        <v>17325</v>
      </c>
      <c r="E5846" s="17" t="s">
        <v>17326</v>
      </c>
      <c r="F5846" s="17" t="s">
        <v>75</v>
      </c>
      <c r="G5846" s="17" t="s">
        <v>17</v>
      </c>
      <c r="H5846" s="17" t="s">
        <v>18</v>
      </c>
      <c r="I5846" s="17" t="s">
        <v>17327</v>
      </c>
      <c r="J5846" s="20">
        <v>8059175081040</v>
      </c>
      <c r="K5846" s="36">
        <v>44037</v>
      </c>
      <c r="L5846" s="35">
        <v>0</v>
      </c>
      <c r="M5846" s="35">
        <v>44.95</v>
      </c>
      <c r="N5846" s="36">
        <v>43654</v>
      </c>
    </row>
    <row r="5847" spans="1:14" hidden="1" x14ac:dyDescent="0.25">
      <c r="A5847" s="17" t="s">
        <v>35358</v>
      </c>
      <c r="B5847" s="17" t="s">
        <v>17328</v>
      </c>
      <c r="D5847" s="17" t="s">
        <v>17329</v>
      </c>
      <c r="E5847" s="17" t="s">
        <v>17330</v>
      </c>
      <c r="F5847" s="17" t="s">
        <v>75</v>
      </c>
      <c r="G5847" s="17" t="s">
        <v>17</v>
      </c>
      <c r="H5847" s="17" t="s">
        <v>18</v>
      </c>
      <c r="I5847" s="17" t="s">
        <v>17331</v>
      </c>
      <c r="J5847" s="20">
        <v>8059175081057</v>
      </c>
      <c r="K5847" s="36">
        <v>44037</v>
      </c>
      <c r="L5847" s="35">
        <v>0</v>
      </c>
      <c r="M5847" s="35">
        <v>44.95</v>
      </c>
      <c r="N5847" s="36">
        <v>43654</v>
      </c>
    </row>
    <row r="5848" spans="1:14" hidden="1" x14ac:dyDescent="0.25">
      <c r="A5848" s="17" t="s">
        <v>35354</v>
      </c>
      <c r="B5848" s="17" t="s">
        <v>17332</v>
      </c>
      <c r="D5848" s="17" t="s">
        <v>17333</v>
      </c>
      <c r="E5848" s="17" t="s">
        <v>17334</v>
      </c>
      <c r="F5848" s="17" t="s">
        <v>75</v>
      </c>
      <c r="G5848" s="17" t="s">
        <v>17</v>
      </c>
      <c r="H5848" s="17" t="s">
        <v>18</v>
      </c>
      <c r="I5848" s="17" t="s">
        <v>17335</v>
      </c>
      <c r="J5848" s="20">
        <v>8059175081064</v>
      </c>
      <c r="K5848" s="36">
        <v>44037</v>
      </c>
      <c r="L5848" s="35">
        <v>0</v>
      </c>
      <c r="M5848" s="35">
        <v>44.95</v>
      </c>
      <c r="N5848" s="36">
        <v>43654</v>
      </c>
    </row>
    <row r="5849" spans="1:14" hidden="1" x14ac:dyDescent="0.25">
      <c r="A5849" s="17" t="s">
        <v>35362</v>
      </c>
      <c r="B5849" s="17" t="s">
        <v>17336</v>
      </c>
      <c r="D5849" s="17" t="s">
        <v>17337</v>
      </c>
      <c r="E5849" s="17" t="s">
        <v>17338</v>
      </c>
      <c r="F5849" s="17" t="s">
        <v>75</v>
      </c>
      <c r="G5849" s="17" t="s">
        <v>17</v>
      </c>
      <c r="H5849" s="17" t="s">
        <v>18</v>
      </c>
      <c r="I5849" s="17" t="s">
        <v>17339</v>
      </c>
      <c r="J5849" s="20">
        <v>8059175081071</v>
      </c>
      <c r="K5849" s="36">
        <v>44037</v>
      </c>
      <c r="L5849" s="35">
        <v>0</v>
      </c>
      <c r="M5849" s="35">
        <v>44.95</v>
      </c>
      <c r="N5849" s="36">
        <v>43654</v>
      </c>
    </row>
    <row r="5850" spans="1:14" hidden="1" x14ac:dyDescent="0.25">
      <c r="A5850" s="17" t="s">
        <v>35361</v>
      </c>
      <c r="B5850" s="17" t="s">
        <v>17340</v>
      </c>
      <c r="D5850" s="17" t="s">
        <v>17341</v>
      </c>
      <c r="E5850" s="17" t="s">
        <v>17342</v>
      </c>
      <c r="F5850" s="17" t="s">
        <v>75</v>
      </c>
      <c r="G5850" s="17" t="s">
        <v>17</v>
      </c>
      <c r="H5850" s="17" t="s">
        <v>18</v>
      </c>
      <c r="I5850" s="17" t="s">
        <v>17343</v>
      </c>
      <c r="J5850" s="20">
        <v>8059175081088</v>
      </c>
      <c r="K5850" s="36">
        <v>44037</v>
      </c>
      <c r="L5850" s="35">
        <v>0</v>
      </c>
      <c r="M5850" s="35">
        <v>44.95</v>
      </c>
      <c r="N5850" s="36">
        <v>43654</v>
      </c>
    </row>
    <row r="5851" spans="1:14" hidden="1" x14ac:dyDescent="0.25">
      <c r="A5851" s="17" t="s">
        <v>35360</v>
      </c>
      <c r="B5851" s="17" t="s">
        <v>17344</v>
      </c>
      <c r="D5851" s="17" t="s">
        <v>17345</v>
      </c>
      <c r="E5851" s="17" t="s">
        <v>17346</v>
      </c>
      <c r="F5851" s="17" t="s">
        <v>75</v>
      </c>
      <c r="G5851" s="17" t="s">
        <v>17</v>
      </c>
      <c r="H5851" s="17" t="s">
        <v>18</v>
      </c>
      <c r="I5851" s="17" t="s">
        <v>17347</v>
      </c>
      <c r="J5851" s="20">
        <v>8059175081095</v>
      </c>
      <c r="K5851" s="36">
        <v>44037</v>
      </c>
      <c r="L5851" s="35">
        <v>0</v>
      </c>
      <c r="M5851" s="35">
        <v>44.95</v>
      </c>
      <c r="N5851" s="36">
        <v>43654</v>
      </c>
    </row>
    <row r="5852" spans="1:14" hidden="1" x14ac:dyDescent="0.25">
      <c r="A5852" s="17" t="s">
        <v>35363</v>
      </c>
      <c r="B5852" s="17" t="s">
        <v>17348</v>
      </c>
      <c r="D5852" s="17" t="s">
        <v>17349</v>
      </c>
      <c r="E5852" s="17" t="s">
        <v>17350</v>
      </c>
      <c r="F5852" s="17" t="s">
        <v>75</v>
      </c>
      <c r="G5852" s="17" t="s">
        <v>17</v>
      </c>
      <c r="H5852" s="17" t="s">
        <v>18</v>
      </c>
      <c r="I5852" s="17" t="s">
        <v>17351</v>
      </c>
      <c r="J5852" s="20">
        <v>8059175081101</v>
      </c>
      <c r="K5852" s="36">
        <v>44037</v>
      </c>
      <c r="L5852" s="35">
        <v>0</v>
      </c>
      <c r="M5852" s="35">
        <v>44.95</v>
      </c>
      <c r="N5852" s="36">
        <v>43654</v>
      </c>
    </row>
    <row r="5853" spans="1:14" hidden="1" x14ac:dyDescent="0.25">
      <c r="A5853" s="17" t="s">
        <v>35359</v>
      </c>
      <c r="B5853" s="17" t="s">
        <v>17352</v>
      </c>
      <c r="D5853" s="17" t="s">
        <v>17353</v>
      </c>
      <c r="E5853" s="17" t="s">
        <v>17354</v>
      </c>
      <c r="F5853" s="17" t="s">
        <v>75</v>
      </c>
      <c r="G5853" s="17" t="s">
        <v>17</v>
      </c>
      <c r="H5853" s="17" t="s">
        <v>18</v>
      </c>
      <c r="I5853" s="17" t="s">
        <v>17355</v>
      </c>
      <c r="J5853" s="20">
        <v>8059175081118</v>
      </c>
      <c r="K5853" s="36">
        <v>44037</v>
      </c>
      <c r="L5853" s="35">
        <v>0</v>
      </c>
      <c r="M5853" s="35">
        <v>44.95</v>
      </c>
      <c r="N5853" s="36">
        <v>43654</v>
      </c>
    </row>
    <row r="5854" spans="1:14" hidden="1" x14ac:dyDescent="0.25">
      <c r="A5854" s="17" t="s">
        <v>35586</v>
      </c>
      <c r="B5854" s="17" t="s">
        <v>17476</v>
      </c>
      <c r="D5854" s="17" t="s">
        <v>17477</v>
      </c>
      <c r="E5854" s="17" t="s">
        <v>17478</v>
      </c>
      <c r="F5854" s="17" t="s">
        <v>75</v>
      </c>
      <c r="G5854" s="17" t="s">
        <v>17</v>
      </c>
      <c r="H5854" s="17" t="s">
        <v>18</v>
      </c>
      <c r="I5854" s="17" t="s">
        <v>17479</v>
      </c>
      <c r="J5854" s="20">
        <v>8059175081125</v>
      </c>
      <c r="K5854" s="36">
        <v>44037</v>
      </c>
      <c r="L5854" s="35">
        <v>0</v>
      </c>
      <c r="M5854" s="35">
        <v>29.95</v>
      </c>
      <c r="N5854" s="36">
        <v>43654</v>
      </c>
    </row>
    <row r="5855" spans="1:14" hidden="1" x14ac:dyDescent="0.25">
      <c r="A5855" s="17" t="s">
        <v>35585</v>
      </c>
      <c r="B5855" s="17" t="s">
        <v>17480</v>
      </c>
      <c r="D5855" s="17" t="s">
        <v>17481</v>
      </c>
      <c r="E5855" s="17" t="s">
        <v>17482</v>
      </c>
      <c r="F5855" s="17" t="s">
        <v>75</v>
      </c>
      <c r="G5855" s="17" t="s">
        <v>17</v>
      </c>
      <c r="H5855" s="17" t="s">
        <v>18</v>
      </c>
      <c r="I5855" s="17" t="s">
        <v>17483</v>
      </c>
      <c r="J5855" s="20">
        <v>8059175081132</v>
      </c>
      <c r="K5855" s="36">
        <v>44037</v>
      </c>
      <c r="L5855" s="35">
        <v>0</v>
      </c>
      <c r="M5855" s="35">
        <v>29.95</v>
      </c>
      <c r="N5855" s="36">
        <v>43654</v>
      </c>
    </row>
    <row r="5856" spans="1:14" hidden="1" x14ac:dyDescent="0.25">
      <c r="A5856" s="17" t="s">
        <v>35584</v>
      </c>
      <c r="B5856" s="17" t="s">
        <v>17484</v>
      </c>
      <c r="D5856" s="17" t="s">
        <v>17485</v>
      </c>
      <c r="E5856" s="17" t="s">
        <v>17486</v>
      </c>
      <c r="F5856" s="17" t="s">
        <v>75</v>
      </c>
      <c r="G5856" s="17" t="s">
        <v>17</v>
      </c>
      <c r="H5856" s="17" t="s">
        <v>18</v>
      </c>
      <c r="I5856" s="17" t="s">
        <v>17487</v>
      </c>
      <c r="J5856" s="20">
        <v>8059175081149</v>
      </c>
      <c r="K5856" s="36">
        <v>44037</v>
      </c>
      <c r="L5856" s="35">
        <v>0</v>
      </c>
      <c r="M5856" s="35">
        <v>29.95</v>
      </c>
      <c r="N5856" s="36">
        <v>43654</v>
      </c>
    </row>
    <row r="5857" spans="1:14" hidden="1" x14ac:dyDescent="0.25">
      <c r="A5857" s="17" t="s">
        <v>35587</v>
      </c>
      <c r="B5857" s="17" t="s">
        <v>17488</v>
      </c>
      <c r="D5857" s="17" t="s">
        <v>17489</v>
      </c>
      <c r="E5857" s="17" t="s">
        <v>12211</v>
      </c>
      <c r="F5857" s="17" t="s">
        <v>75</v>
      </c>
      <c r="G5857" s="17" t="s">
        <v>17</v>
      </c>
      <c r="H5857" s="17" t="s">
        <v>18</v>
      </c>
      <c r="I5857" s="17" t="s">
        <v>17490</v>
      </c>
      <c r="J5857" s="20">
        <v>8059175081156</v>
      </c>
      <c r="K5857" s="36">
        <v>44037</v>
      </c>
      <c r="L5857" s="35">
        <v>0</v>
      </c>
      <c r="M5857" s="35">
        <v>29.95</v>
      </c>
      <c r="N5857" s="36">
        <v>43654</v>
      </c>
    </row>
    <row r="5858" spans="1:14" hidden="1" x14ac:dyDescent="0.25">
      <c r="A5858" s="17" t="s">
        <v>35583</v>
      </c>
      <c r="B5858" s="17" t="s">
        <v>17491</v>
      </c>
      <c r="D5858" s="17" t="s">
        <v>17492</v>
      </c>
      <c r="E5858" s="17" t="s">
        <v>17493</v>
      </c>
      <c r="F5858" s="17" t="s">
        <v>75</v>
      </c>
      <c r="G5858" s="17" t="s">
        <v>17</v>
      </c>
      <c r="H5858" s="17" t="s">
        <v>18</v>
      </c>
      <c r="I5858" s="17" t="s">
        <v>17494</v>
      </c>
      <c r="J5858" s="20">
        <v>8059175081163</v>
      </c>
      <c r="K5858" s="36">
        <v>44037</v>
      </c>
      <c r="L5858" s="35">
        <v>0</v>
      </c>
      <c r="M5858" s="35">
        <v>29.95</v>
      </c>
      <c r="N5858" s="36">
        <v>43654</v>
      </c>
    </row>
    <row r="5859" spans="1:14" hidden="1" x14ac:dyDescent="0.25">
      <c r="A5859" s="17" t="s">
        <v>35591</v>
      </c>
      <c r="B5859" s="17" t="s">
        <v>17495</v>
      </c>
      <c r="D5859" s="17" t="s">
        <v>17496</v>
      </c>
      <c r="E5859" s="17" t="s">
        <v>17497</v>
      </c>
      <c r="F5859" s="17" t="s">
        <v>75</v>
      </c>
      <c r="G5859" s="17" t="s">
        <v>17</v>
      </c>
      <c r="H5859" s="17" t="s">
        <v>18</v>
      </c>
      <c r="I5859" s="17" t="s">
        <v>17498</v>
      </c>
      <c r="J5859" s="20">
        <v>8059175081170</v>
      </c>
      <c r="K5859" s="36">
        <v>44037</v>
      </c>
      <c r="L5859" s="35">
        <v>0</v>
      </c>
      <c r="M5859" s="35">
        <v>29.95</v>
      </c>
      <c r="N5859" s="36">
        <v>43654</v>
      </c>
    </row>
    <row r="5860" spans="1:14" hidden="1" x14ac:dyDescent="0.25">
      <c r="A5860" s="17" t="s">
        <v>35590</v>
      </c>
      <c r="B5860" s="17" t="s">
        <v>17499</v>
      </c>
      <c r="D5860" s="17" t="s">
        <v>17500</v>
      </c>
      <c r="E5860" s="17" t="s">
        <v>17501</v>
      </c>
      <c r="F5860" s="17" t="s">
        <v>75</v>
      </c>
      <c r="G5860" s="17" t="s">
        <v>17</v>
      </c>
      <c r="H5860" s="17" t="s">
        <v>18</v>
      </c>
      <c r="I5860" s="17" t="s">
        <v>17502</v>
      </c>
      <c r="J5860" s="20">
        <v>8059175081187</v>
      </c>
      <c r="K5860" s="36">
        <v>44037</v>
      </c>
      <c r="L5860" s="35">
        <v>0</v>
      </c>
      <c r="M5860" s="35">
        <v>29.95</v>
      </c>
      <c r="N5860" s="36">
        <v>43654</v>
      </c>
    </row>
    <row r="5861" spans="1:14" hidden="1" x14ac:dyDescent="0.25">
      <c r="A5861" s="17" t="s">
        <v>35589</v>
      </c>
      <c r="B5861" s="17" t="s">
        <v>17503</v>
      </c>
      <c r="D5861" s="17" t="s">
        <v>17504</v>
      </c>
      <c r="E5861" s="17" t="s">
        <v>17505</v>
      </c>
      <c r="F5861" s="17" t="s">
        <v>75</v>
      </c>
      <c r="G5861" s="17" t="s">
        <v>17</v>
      </c>
      <c r="H5861" s="17" t="s">
        <v>18</v>
      </c>
      <c r="I5861" s="17" t="s">
        <v>17506</v>
      </c>
      <c r="J5861" s="20">
        <v>8059175081194</v>
      </c>
      <c r="K5861" s="36">
        <v>44037</v>
      </c>
      <c r="L5861" s="35">
        <v>0</v>
      </c>
      <c r="M5861" s="35">
        <v>29.95</v>
      </c>
      <c r="N5861" s="36">
        <v>43654</v>
      </c>
    </row>
    <row r="5862" spans="1:14" hidden="1" x14ac:dyDescent="0.25">
      <c r="A5862" s="17" t="s">
        <v>35592</v>
      </c>
      <c r="B5862" s="17" t="s">
        <v>17507</v>
      </c>
      <c r="D5862" s="17" t="s">
        <v>17508</v>
      </c>
      <c r="E5862" s="17" t="s">
        <v>17509</v>
      </c>
      <c r="F5862" s="17" t="s">
        <v>75</v>
      </c>
      <c r="G5862" s="17" t="s">
        <v>17</v>
      </c>
      <c r="H5862" s="17" t="s">
        <v>18</v>
      </c>
      <c r="I5862" s="17" t="s">
        <v>17510</v>
      </c>
      <c r="J5862" s="20">
        <v>8059175081200</v>
      </c>
      <c r="K5862" s="36">
        <v>44037</v>
      </c>
      <c r="L5862" s="35">
        <v>0</v>
      </c>
      <c r="M5862" s="35">
        <v>29.95</v>
      </c>
      <c r="N5862" s="36">
        <v>43654</v>
      </c>
    </row>
    <row r="5863" spans="1:14" hidden="1" x14ac:dyDescent="0.25">
      <c r="A5863" s="17" t="s">
        <v>35588</v>
      </c>
      <c r="B5863" s="17" t="s">
        <v>17511</v>
      </c>
      <c r="D5863" s="17" t="s">
        <v>17512</v>
      </c>
      <c r="E5863" s="17" t="s">
        <v>17513</v>
      </c>
      <c r="F5863" s="17" t="s">
        <v>75</v>
      </c>
      <c r="G5863" s="17" t="s">
        <v>17</v>
      </c>
      <c r="H5863" s="17" t="s">
        <v>18</v>
      </c>
      <c r="I5863" s="17" t="s">
        <v>17514</v>
      </c>
      <c r="J5863" s="20">
        <v>8059175081217</v>
      </c>
      <c r="K5863" s="36">
        <v>44037</v>
      </c>
      <c r="L5863" s="35">
        <v>0</v>
      </c>
      <c r="M5863" s="35">
        <v>29.95</v>
      </c>
      <c r="N5863" s="36">
        <v>43654</v>
      </c>
    </row>
    <row r="5864" spans="1:14" hidden="1" x14ac:dyDescent="0.25">
      <c r="A5864" s="17" t="s">
        <v>35596</v>
      </c>
      <c r="B5864" s="17" t="s">
        <v>17515</v>
      </c>
      <c r="D5864" s="17" t="s">
        <v>17516</v>
      </c>
      <c r="E5864" s="17" t="s">
        <v>17517</v>
      </c>
      <c r="F5864" s="17" t="s">
        <v>75</v>
      </c>
      <c r="G5864" s="17" t="s">
        <v>17</v>
      </c>
      <c r="H5864" s="17" t="s">
        <v>18</v>
      </c>
      <c r="I5864" s="17" t="s">
        <v>17518</v>
      </c>
      <c r="J5864" s="20">
        <v>8059175081224</v>
      </c>
      <c r="K5864" s="36">
        <v>44037</v>
      </c>
      <c r="L5864" s="35">
        <v>0</v>
      </c>
      <c r="M5864" s="35">
        <v>29.95</v>
      </c>
      <c r="N5864" s="36">
        <v>43654</v>
      </c>
    </row>
    <row r="5865" spans="1:14" hidden="1" x14ac:dyDescent="0.25">
      <c r="A5865" s="17" t="s">
        <v>35595</v>
      </c>
      <c r="B5865" s="17" t="s">
        <v>17519</v>
      </c>
      <c r="D5865" s="17" t="s">
        <v>17520</v>
      </c>
      <c r="E5865" s="17" t="s">
        <v>17521</v>
      </c>
      <c r="F5865" s="17" t="s">
        <v>75</v>
      </c>
      <c r="G5865" s="17" t="s">
        <v>17</v>
      </c>
      <c r="H5865" s="17" t="s">
        <v>18</v>
      </c>
      <c r="I5865" s="17" t="s">
        <v>17522</v>
      </c>
      <c r="J5865" s="20">
        <v>8059175081231</v>
      </c>
      <c r="K5865" s="36">
        <v>44037</v>
      </c>
      <c r="L5865" s="35">
        <v>0</v>
      </c>
      <c r="M5865" s="35">
        <v>29.95</v>
      </c>
      <c r="N5865" s="36">
        <v>43654</v>
      </c>
    </row>
    <row r="5866" spans="1:14" hidden="1" x14ac:dyDescent="0.25">
      <c r="A5866" s="17" t="s">
        <v>35594</v>
      </c>
      <c r="B5866" s="17" t="s">
        <v>17523</v>
      </c>
      <c r="D5866" s="17" t="s">
        <v>17524</v>
      </c>
      <c r="E5866" s="17" t="s">
        <v>17525</v>
      </c>
      <c r="F5866" s="17" t="s">
        <v>75</v>
      </c>
      <c r="G5866" s="17" t="s">
        <v>17</v>
      </c>
      <c r="H5866" s="17" t="s">
        <v>18</v>
      </c>
      <c r="I5866" s="17" t="s">
        <v>17526</v>
      </c>
      <c r="J5866" s="20">
        <v>8059175081248</v>
      </c>
      <c r="K5866" s="36">
        <v>44037</v>
      </c>
      <c r="L5866" s="35">
        <v>0</v>
      </c>
      <c r="M5866" s="35">
        <v>29.95</v>
      </c>
      <c r="N5866" s="36">
        <v>43654</v>
      </c>
    </row>
    <row r="5867" spans="1:14" hidden="1" x14ac:dyDescent="0.25">
      <c r="A5867" s="17" t="s">
        <v>35597</v>
      </c>
      <c r="B5867" s="17" t="s">
        <v>17527</v>
      </c>
      <c r="D5867" s="17" t="s">
        <v>17528</v>
      </c>
      <c r="E5867" s="17" t="s">
        <v>17529</v>
      </c>
      <c r="F5867" s="17" t="s">
        <v>75</v>
      </c>
      <c r="G5867" s="17" t="s">
        <v>17</v>
      </c>
      <c r="H5867" s="17" t="s">
        <v>18</v>
      </c>
      <c r="I5867" s="17" t="s">
        <v>17530</v>
      </c>
      <c r="J5867" s="20">
        <v>8059175081255</v>
      </c>
      <c r="K5867" s="36">
        <v>44037</v>
      </c>
      <c r="L5867" s="35">
        <v>0</v>
      </c>
      <c r="M5867" s="35">
        <v>29.95</v>
      </c>
      <c r="N5867" s="36">
        <v>43654</v>
      </c>
    </row>
    <row r="5868" spans="1:14" hidden="1" x14ac:dyDescent="0.25">
      <c r="A5868" s="17" t="s">
        <v>35593</v>
      </c>
      <c r="B5868" s="17" t="s">
        <v>17531</v>
      </c>
      <c r="D5868" s="17" t="s">
        <v>17532</v>
      </c>
      <c r="E5868" s="17" t="s">
        <v>17533</v>
      </c>
      <c r="F5868" s="17" t="s">
        <v>75</v>
      </c>
      <c r="G5868" s="17" t="s">
        <v>17</v>
      </c>
      <c r="H5868" s="17" t="s">
        <v>18</v>
      </c>
      <c r="I5868" s="17" t="s">
        <v>17534</v>
      </c>
      <c r="J5868" s="20">
        <v>8059175081262</v>
      </c>
      <c r="K5868" s="36">
        <v>44037</v>
      </c>
      <c r="L5868" s="35">
        <v>0</v>
      </c>
      <c r="M5868" s="35">
        <v>29.95</v>
      </c>
      <c r="N5868" s="36">
        <v>43654</v>
      </c>
    </row>
    <row r="5869" spans="1:14" hidden="1" x14ac:dyDescent="0.25">
      <c r="A5869" s="17" t="s">
        <v>35611</v>
      </c>
      <c r="B5869" s="17" t="s">
        <v>17554</v>
      </c>
      <c r="D5869" s="17" t="s">
        <v>17555</v>
      </c>
      <c r="E5869" s="17" t="s">
        <v>17556</v>
      </c>
      <c r="F5869" s="17" t="s">
        <v>75</v>
      </c>
      <c r="G5869" s="17" t="s">
        <v>17</v>
      </c>
      <c r="H5869" s="17" t="s">
        <v>18</v>
      </c>
      <c r="I5869" s="17" t="s">
        <v>17557</v>
      </c>
      <c r="J5869" s="20">
        <v>8059175081330</v>
      </c>
      <c r="K5869" s="36">
        <v>44037</v>
      </c>
      <c r="L5869" s="35">
        <v>0</v>
      </c>
      <c r="M5869" s="35">
        <v>29.95</v>
      </c>
      <c r="N5869" s="36">
        <v>43654</v>
      </c>
    </row>
    <row r="5870" spans="1:14" hidden="1" x14ac:dyDescent="0.25">
      <c r="A5870" s="17" t="s">
        <v>35610</v>
      </c>
      <c r="B5870" s="17" t="s">
        <v>17558</v>
      </c>
      <c r="D5870" s="17" t="s">
        <v>17559</v>
      </c>
      <c r="E5870" s="17" t="s">
        <v>17560</v>
      </c>
      <c r="F5870" s="17" t="s">
        <v>75</v>
      </c>
      <c r="G5870" s="17" t="s">
        <v>17</v>
      </c>
      <c r="H5870" s="17" t="s">
        <v>18</v>
      </c>
      <c r="I5870" s="17" t="s">
        <v>17561</v>
      </c>
      <c r="J5870" s="20">
        <v>8059175081347</v>
      </c>
      <c r="K5870" s="36">
        <v>44037</v>
      </c>
      <c r="L5870" s="35">
        <v>0</v>
      </c>
      <c r="M5870" s="35">
        <v>29.95</v>
      </c>
      <c r="N5870" s="36">
        <v>43654</v>
      </c>
    </row>
    <row r="5871" spans="1:14" hidden="1" x14ac:dyDescent="0.25">
      <c r="A5871" s="17" t="s">
        <v>35609</v>
      </c>
      <c r="B5871" s="17" t="s">
        <v>17562</v>
      </c>
      <c r="D5871" s="17" t="s">
        <v>17563</v>
      </c>
      <c r="E5871" s="17" t="s">
        <v>17564</v>
      </c>
      <c r="F5871" s="17" t="s">
        <v>75</v>
      </c>
      <c r="G5871" s="17" t="s">
        <v>17</v>
      </c>
      <c r="H5871" s="17" t="s">
        <v>18</v>
      </c>
      <c r="I5871" s="17" t="s">
        <v>17565</v>
      </c>
      <c r="J5871" s="20">
        <v>8059175081354</v>
      </c>
      <c r="K5871" s="36">
        <v>44037</v>
      </c>
      <c r="L5871" s="35">
        <v>0</v>
      </c>
      <c r="M5871" s="35">
        <v>29.95</v>
      </c>
      <c r="N5871" s="36">
        <v>43654</v>
      </c>
    </row>
    <row r="5872" spans="1:14" hidden="1" x14ac:dyDescent="0.25">
      <c r="A5872" s="17" t="s">
        <v>35612</v>
      </c>
      <c r="B5872" s="17" t="s">
        <v>17566</v>
      </c>
      <c r="D5872" s="17" t="s">
        <v>17567</v>
      </c>
      <c r="E5872" s="17" t="s">
        <v>17568</v>
      </c>
      <c r="F5872" s="17" t="s">
        <v>75</v>
      </c>
      <c r="G5872" s="17" t="s">
        <v>17</v>
      </c>
      <c r="H5872" s="17" t="s">
        <v>18</v>
      </c>
      <c r="I5872" s="17" t="s">
        <v>17569</v>
      </c>
      <c r="J5872" s="20">
        <v>8059175081361</v>
      </c>
      <c r="K5872" s="36">
        <v>44037</v>
      </c>
      <c r="L5872" s="35">
        <v>0</v>
      </c>
      <c r="M5872" s="35">
        <v>29.95</v>
      </c>
      <c r="N5872" s="36">
        <v>43654</v>
      </c>
    </row>
    <row r="5873" spans="1:14" hidden="1" x14ac:dyDescent="0.25">
      <c r="A5873" s="17" t="s">
        <v>35608</v>
      </c>
      <c r="B5873" s="17" t="s">
        <v>17570</v>
      </c>
      <c r="D5873" s="17" t="s">
        <v>17571</v>
      </c>
      <c r="E5873" s="17" t="s">
        <v>17572</v>
      </c>
      <c r="F5873" s="17" t="s">
        <v>75</v>
      </c>
      <c r="G5873" s="17" t="s">
        <v>17</v>
      </c>
      <c r="H5873" s="17" t="s">
        <v>18</v>
      </c>
      <c r="I5873" s="17" t="s">
        <v>17573</v>
      </c>
      <c r="J5873" s="20">
        <v>8059175081378</v>
      </c>
      <c r="K5873" s="36">
        <v>44037</v>
      </c>
      <c r="L5873" s="35">
        <v>0</v>
      </c>
      <c r="M5873" s="35">
        <v>29.95</v>
      </c>
      <c r="N5873" s="36">
        <v>43654</v>
      </c>
    </row>
    <row r="5874" spans="1:14" hidden="1" x14ac:dyDescent="0.25">
      <c r="A5874" s="17" t="s">
        <v>35616</v>
      </c>
      <c r="B5874" s="17" t="s">
        <v>17574</v>
      </c>
      <c r="E5874" s="17" t="s">
        <v>17575</v>
      </c>
      <c r="F5874" s="17" t="s">
        <v>75</v>
      </c>
      <c r="G5874" s="17" t="s">
        <v>17</v>
      </c>
      <c r="H5874" s="17" t="s">
        <v>18</v>
      </c>
      <c r="I5874" s="17" t="s">
        <v>17576</v>
      </c>
      <c r="J5874" s="20">
        <v>8059175081385</v>
      </c>
      <c r="K5874" s="36">
        <v>44037</v>
      </c>
      <c r="L5874" s="35">
        <v>0</v>
      </c>
      <c r="M5874" s="35">
        <v>29.95</v>
      </c>
      <c r="N5874" s="36">
        <v>43654</v>
      </c>
    </row>
    <row r="5875" spans="1:14" hidden="1" x14ac:dyDescent="0.25">
      <c r="A5875" s="17" t="s">
        <v>35615</v>
      </c>
      <c r="B5875" s="17" t="s">
        <v>17577</v>
      </c>
      <c r="E5875" s="17" t="s">
        <v>17578</v>
      </c>
      <c r="F5875" s="17" t="s">
        <v>75</v>
      </c>
      <c r="G5875" s="17" t="s">
        <v>17</v>
      </c>
      <c r="H5875" s="17" t="s">
        <v>18</v>
      </c>
      <c r="I5875" s="17" t="s">
        <v>17579</v>
      </c>
      <c r="J5875" s="20">
        <v>8059175081392</v>
      </c>
      <c r="K5875" s="36">
        <v>44037</v>
      </c>
      <c r="L5875" s="35">
        <v>0</v>
      </c>
      <c r="M5875" s="35">
        <v>29.95</v>
      </c>
      <c r="N5875" s="36">
        <v>43654</v>
      </c>
    </row>
    <row r="5876" spans="1:14" hidden="1" x14ac:dyDescent="0.25">
      <c r="A5876" s="17" t="s">
        <v>35614</v>
      </c>
      <c r="B5876" s="17" t="s">
        <v>17580</v>
      </c>
      <c r="E5876" s="17" t="s">
        <v>17581</v>
      </c>
      <c r="F5876" s="17" t="s">
        <v>75</v>
      </c>
      <c r="G5876" s="17" t="s">
        <v>17</v>
      </c>
      <c r="H5876" s="17" t="s">
        <v>18</v>
      </c>
      <c r="I5876" s="17" t="s">
        <v>17582</v>
      </c>
      <c r="J5876" s="20">
        <v>8059175081408</v>
      </c>
      <c r="K5876" s="36">
        <v>44037</v>
      </c>
      <c r="L5876" s="35">
        <v>0</v>
      </c>
      <c r="M5876" s="35">
        <v>29.95</v>
      </c>
      <c r="N5876" s="36">
        <v>43654</v>
      </c>
    </row>
    <row r="5877" spans="1:14" hidden="1" x14ac:dyDescent="0.25">
      <c r="A5877" s="17" t="s">
        <v>35617</v>
      </c>
      <c r="B5877" s="17" t="s">
        <v>17583</v>
      </c>
      <c r="E5877" s="17" t="s">
        <v>17584</v>
      </c>
      <c r="F5877" s="17" t="s">
        <v>75</v>
      </c>
      <c r="G5877" s="17" t="s">
        <v>17</v>
      </c>
      <c r="H5877" s="17" t="s">
        <v>18</v>
      </c>
      <c r="I5877" s="17" t="s">
        <v>17585</v>
      </c>
      <c r="J5877" s="20">
        <v>8059175081415</v>
      </c>
      <c r="K5877" s="36">
        <v>44037</v>
      </c>
      <c r="L5877" s="35">
        <v>0</v>
      </c>
      <c r="M5877" s="35">
        <v>29.95</v>
      </c>
      <c r="N5877" s="36">
        <v>43654</v>
      </c>
    </row>
    <row r="5878" spans="1:14" hidden="1" x14ac:dyDescent="0.25">
      <c r="A5878" s="17" t="s">
        <v>35613</v>
      </c>
      <c r="B5878" s="17" t="s">
        <v>17586</v>
      </c>
      <c r="E5878" s="17" t="s">
        <v>17587</v>
      </c>
      <c r="F5878" s="17" t="s">
        <v>75</v>
      </c>
      <c r="G5878" s="17" t="s">
        <v>17</v>
      </c>
      <c r="H5878" s="17" t="s">
        <v>18</v>
      </c>
      <c r="I5878" s="17" t="s">
        <v>17588</v>
      </c>
      <c r="J5878" s="20">
        <v>8059175081439</v>
      </c>
      <c r="K5878" s="36">
        <v>44037</v>
      </c>
      <c r="L5878" s="35">
        <v>0</v>
      </c>
      <c r="M5878" s="35">
        <v>29.95</v>
      </c>
      <c r="N5878" s="36">
        <v>43654</v>
      </c>
    </row>
    <row r="5879" spans="1:14" hidden="1" x14ac:dyDescent="0.25">
      <c r="A5879" s="17" t="s">
        <v>35621</v>
      </c>
      <c r="B5879" s="17" t="s">
        <v>17589</v>
      </c>
      <c r="D5879" s="17" t="s">
        <v>17590</v>
      </c>
      <c r="E5879" s="17" t="s">
        <v>17591</v>
      </c>
      <c r="F5879" s="17" t="s">
        <v>75</v>
      </c>
      <c r="G5879" s="17" t="s">
        <v>17</v>
      </c>
      <c r="H5879" s="17" t="s">
        <v>18</v>
      </c>
      <c r="I5879" s="17" t="s">
        <v>17592</v>
      </c>
      <c r="J5879" s="20">
        <v>8059175081446</v>
      </c>
      <c r="K5879" s="36">
        <v>44037</v>
      </c>
      <c r="L5879" s="35">
        <v>0</v>
      </c>
      <c r="M5879" s="35">
        <v>29.95</v>
      </c>
      <c r="N5879" s="36">
        <v>43654</v>
      </c>
    </row>
    <row r="5880" spans="1:14" hidden="1" x14ac:dyDescent="0.25">
      <c r="A5880" s="17" t="s">
        <v>35620</v>
      </c>
      <c r="B5880" s="17" t="s">
        <v>17593</v>
      </c>
      <c r="D5880" s="17" t="s">
        <v>17594</v>
      </c>
      <c r="E5880" s="17" t="s">
        <v>17595</v>
      </c>
      <c r="F5880" s="17" t="s">
        <v>75</v>
      </c>
      <c r="G5880" s="17" t="s">
        <v>17</v>
      </c>
      <c r="H5880" s="17" t="s">
        <v>18</v>
      </c>
      <c r="I5880" s="17" t="s">
        <v>17596</v>
      </c>
      <c r="J5880" s="20">
        <v>8059175081453</v>
      </c>
      <c r="K5880" s="36">
        <v>44037</v>
      </c>
      <c r="L5880" s="35">
        <v>0</v>
      </c>
      <c r="M5880" s="35">
        <v>29.95</v>
      </c>
      <c r="N5880" s="36">
        <v>43654</v>
      </c>
    </row>
    <row r="5881" spans="1:14" hidden="1" x14ac:dyDescent="0.25">
      <c r="A5881" s="17" t="s">
        <v>35619</v>
      </c>
      <c r="B5881" s="17" t="s">
        <v>17597</v>
      </c>
      <c r="D5881" s="17" t="s">
        <v>17598</v>
      </c>
      <c r="E5881" s="17" t="s">
        <v>17599</v>
      </c>
      <c r="F5881" s="17" t="s">
        <v>75</v>
      </c>
      <c r="G5881" s="17" t="s">
        <v>17</v>
      </c>
      <c r="H5881" s="17" t="s">
        <v>18</v>
      </c>
      <c r="I5881" s="17" t="s">
        <v>17600</v>
      </c>
      <c r="J5881" s="20">
        <v>8059175081460</v>
      </c>
      <c r="K5881" s="36">
        <v>44037</v>
      </c>
      <c r="L5881" s="35">
        <v>0</v>
      </c>
      <c r="M5881" s="35">
        <v>29.95</v>
      </c>
      <c r="N5881" s="36">
        <v>43654</v>
      </c>
    </row>
    <row r="5882" spans="1:14" hidden="1" x14ac:dyDescent="0.25">
      <c r="A5882" s="17" t="s">
        <v>35622</v>
      </c>
      <c r="B5882" s="17" t="s">
        <v>17601</v>
      </c>
      <c r="D5882" s="17" t="s">
        <v>17602</v>
      </c>
      <c r="E5882" s="17" t="s">
        <v>17603</v>
      </c>
      <c r="F5882" s="17" t="s">
        <v>75</v>
      </c>
      <c r="G5882" s="17" t="s">
        <v>17</v>
      </c>
      <c r="H5882" s="17" t="s">
        <v>18</v>
      </c>
      <c r="I5882" s="17" t="s">
        <v>17604</v>
      </c>
      <c r="J5882" s="20">
        <v>8059175081477</v>
      </c>
      <c r="K5882" s="36">
        <v>44037</v>
      </c>
      <c r="L5882" s="35">
        <v>0</v>
      </c>
      <c r="M5882" s="35">
        <v>29.95</v>
      </c>
      <c r="N5882" s="36">
        <v>43654</v>
      </c>
    </row>
    <row r="5883" spans="1:14" hidden="1" x14ac:dyDescent="0.25">
      <c r="A5883" s="17" t="s">
        <v>35618</v>
      </c>
      <c r="B5883" s="17" t="s">
        <v>17605</v>
      </c>
      <c r="D5883" s="17" t="s">
        <v>17606</v>
      </c>
      <c r="E5883" s="17" t="s">
        <v>17607</v>
      </c>
      <c r="F5883" s="17" t="s">
        <v>75</v>
      </c>
      <c r="G5883" s="17" t="s">
        <v>17</v>
      </c>
      <c r="H5883" s="17" t="s">
        <v>18</v>
      </c>
      <c r="I5883" s="17" t="s">
        <v>17608</v>
      </c>
      <c r="J5883" s="20">
        <v>8059175081484</v>
      </c>
      <c r="K5883" s="36">
        <v>44037</v>
      </c>
      <c r="L5883" s="35">
        <v>0</v>
      </c>
      <c r="M5883" s="35">
        <v>29.95</v>
      </c>
      <c r="N5883" s="36">
        <v>43654</v>
      </c>
    </row>
    <row r="5884" spans="1:14" hidden="1" x14ac:dyDescent="0.25">
      <c r="A5884" s="17" t="s">
        <v>35626</v>
      </c>
      <c r="B5884" s="17" t="s">
        <v>17609</v>
      </c>
      <c r="D5884" s="17" t="s">
        <v>17610</v>
      </c>
      <c r="E5884" s="17" t="s">
        <v>17611</v>
      </c>
      <c r="F5884" s="17" t="s">
        <v>75</v>
      </c>
      <c r="G5884" s="17" t="s">
        <v>17</v>
      </c>
      <c r="H5884" s="17" t="s">
        <v>18</v>
      </c>
      <c r="I5884" s="17" t="s">
        <v>17612</v>
      </c>
      <c r="J5884" s="20">
        <v>8059175081491</v>
      </c>
      <c r="K5884" s="36">
        <v>44037</v>
      </c>
      <c r="L5884" s="35">
        <v>0</v>
      </c>
      <c r="M5884" s="35">
        <v>29.95</v>
      </c>
      <c r="N5884" s="36">
        <v>43654</v>
      </c>
    </row>
    <row r="5885" spans="1:14" hidden="1" x14ac:dyDescent="0.25">
      <c r="A5885" s="17" t="s">
        <v>35625</v>
      </c>
      <c r="B5885" s="17" t="s">
        <v>17613</v>
      </c>
      <c r="D5885" s="17" t="s">
        <v>17614</v>
      </c>
      <c r="E5885" s="17" t="s">
        <v>17615</v>
      </c>
      <c r="F5885" s="17" t="s">
        <v>75</v>
      </c>
      <c r="G5885" s="17" t="s">
        <v>17</v>
      </c>
      <c r="H5885" s="17" t="s">
        <v>18</v>
      </c>
      <c r="I5885" s="17" t="s">
        <v>17616</v>
      </c>
      <c r="J5885" s="20">
        <v>8059175081507</v>
      </c>
      <c r="K5885" s="36">
        <v>44037</v>
      </c>
      <c r="L5885" s="35">
        <v>0</v>
      </c>
      <c r="M5885" s="35">
        <v>29.95</v>
      </c>
      <c r="N5885" s="36">
        <v>43654</v>
      </c>
    </row>
    <row r="5886" spans="1:14" hidden="1" x14ac:dyDescent="0.25">
      <c r="A5886" s="17" t="s">
        <v>35624</v>
      </c>
      <c r="B5886" s="17" t="s">
        <v>17617</v>
      </c>
      <c r="D5886" s="17" t="s">
        <v>17618</v>
      </c>
      <c r="E5886" s="17" t="s">
        <v>17619</v>
      </c>
      <c r="F5886" s="17" t="s">
        <v>75</v>
      </c>
      <c r="G5886" s="17" t="s">
        <v>17</v>
      </c>
      <c r="H5886" s="17" t="s">
        <v>18</v>
      </c>
      <c r="I5886" s="17" t="s">
        <v>17620</v>
      </c>
      <c r="J5886" s="20">
        <v>8059175081514</v>
      </c>
      <c r="K5886" s="36">
        <v>44037</v>
      </c>
      <c r="L5886" s="35">
        <v>0</v>
      </c>
      <c r="M5886" s="35">
        <v>29.95</v>
      </c>
      <c r="N5886" s="36">
        <v>43654</v>
      </c>
    </row>
    <row r="5887" spans="1:14" hidden="1" x14ac:dyDescent="0.25">
      <c r="A5887" s="17" t="s">
        <v>35627</v>
      </c>
      <c r="B5887" s="17" t="s">
        <v>17621</v>
      </c>
      <c r="D5887" s="17" t="s">
        <v>17622</v>
      </c>
      <c r="E5887" s="17" t="s">
        <v>17623</v>
      </c>
      <c r="F5887" s="17" t="s">
        <v>75</v>
      </c>
      <c r="G5887" s="17" t="s">
        <v>17</v>
      </c>
      <c r="H5887" s="17" t="s">
        <v>18</v>
      </c>
      <c r="I5887" s="17" t="s">
        <v>17624</v>
      </c>
      <c r="J5887" s="20">
        <v>8059175081521</v>
      </c>
      <c r="K5887" s="36">
        <v>44037</v>
      </c>
      <c r="L5887" s="35">
        <v>0</v>
      </c>
      <c r="M5887" s="35">
        <v>29.95</v>
      </c>
      <c r="N5887" s="36">
        <v>43654</v>
      </c>
    </row>
    <row r="5888" spans="1:14" hidden="1" x14ac:dyDescent="0.25">
      <c r="A5888" s="17" t="s">
        <v>35623</v>
      </c>
      <c r="B5888" s="17" t="s">
        <v>17625</v>
      </c>
      <c r="D5888" s="17" t="s">
        <v>17626</v>
      </c>
      <c r="E5888" s="17" t="s">
        <v>17627</v>
      </c>
      <c r="F5888" s="17" t="s">
        <v>75</v>
      </c>
      <c r="G5888" s="17" t="s">
        <v>17</v>
      </c>
      <c r="H5888" s="17" t="s">
        <v>18</v>
      </c>
      <c r="I5888" s="17" t="s">
        <v>17628</v>
      </c>
      <c r="J5888" s="20">
        <v>8059175081538</v>
      </c>
      <c r="K5888" s="36">
        <v>44037</v>
      </c>
      <c r="L5888" s="35">
        <v>0</v>
      </c>
      <c r="M5888" s="35">
        <v>29.95</v>
      </c>
      <c r="N5888" s="36">
        <v>43654</v>
      </c>
    </row>
    <row r="5889" spans="1:14" hidden="1" x14ac:dyDescent="0.25">
      <c r="A5889" s="17" t="s">
        <v>35631</v>
      </c>
      <c r="B5889" s="17" t="s">
        <v>17629</v>
      </c>
      <c r="E5889" s="17" t="s">
        <v>17630</v>
      </c>
      <c r="F5889" s="17" t="s">
        <v>75</v>
      </c>
      <c r="G5889" s="17" t="s">
        <v>17</v>
      </c>
      <c r="H5889" s="17" t="s">
        <v>18</v>
      </c>
      <c r="I5889" s="17" t="s">
        <v>17631</v>
      </c>
      <c r="J5889" s="20">
        <v>8059175081545</v>
      </c>
      <c r="K5889" s="36">
        <v>44037</v>
      </c>
      <c r="L5889" s="35">
        <v>0</v>
      </c>
      <c r="M5889" s="35">
        <v>29.95</v>
      </c>
      <c r="N5889" s="36">
        <v>43654</v>
      </c>
    </row>
    <row r="5890" spans="1:14" hidden="1" x14ac:dyDescent="0.25">
      <c r="A5890" s="17" t="s">
        <v>35630</v>
      </c>
      <c r="B5890" s="17" t="s">
        <v>17632</v>
      </c>
      <c r="E5890" s="17" t="s">
        <v>17633</v>
      </c>
      <c r="F5890" s="17" t="s">
        <v>75</v>
      </c>
      <c r="G5890" s="17" t="s">
        <v>17</v>
      </c>
      <c r="H5890" s="17" t="s">
        <v>18</v>
      </c>
      <c r="I5890" s="17" t="s">
        <v>17634</v>
      </c>
      <c r="J5890" s="20">
        <v>8059175081552</v>
      </c>
      <c r="K5890" s="36">
        <v>44037</v>
      </c>
      <c r="L5890" s="35">
        <v>0</v>
      </c>
      <c r="M5890" s="35">
        <v>29.95</v>
      </c>
      <c r="N5890" s="36">
        <v>43654</v>
      </c>
    </row>
    <row r="5891" spans="1:14" hidden="1" x14ac:dyDescent="0.25">
      <c r="A5891" s="17" t="s">
        <v>35629</v>
      </c>
      <c r="B5891" s="17" t="s">
        <v>17635</v>
      </c>
      <c r="E5891" s="17" t="s">
        <v>17636</v>
      </c>
      <c r="F5891" s="17" t="s">
        <v>75</v>
      </c>
      <c r="G5891" s="17" t="s">
        <v>17</v>
      </c>
      <c r="H5891" s="17" t="s">
        <v>18</v>
      </c>
      <c r="I5891" s="17" t="s">
        <v>17637</v>
      </c>
      <c r="J5891" s="20">
        <v>8059175081569</v>
      </c>
      <c r="K5891" s="36">
        <v>44037</v>
      </c>
      <c r="L5891" s="35">
        <v>0</v>
      </c>
      <c r="M5891" s="35">
        <v>29.95</v>
      </c>
      <c r="N5891" s="36">
        <v>43654</v>
      </c>
    </row>
    <row r="5892" spans="1:14" hidden="1" x14ac:dyDescent="0.25">
      <c r="A5892" s="17" t="s">
        <v>35632</v>
      </c>
      <c r="B5892" s="17" t="s">
        <v>17638</v>
      </c>
      <c r="E5892" s="17" t="s">
        <v>17639</v>
      </c>
      <c r="F5892" s="17" t="s">
        <v>75</v>
      </c>
      <c r="G5892" s="17" t="s">
        <v>17</v>
      </c>
      <c r="H5892" s="17" t="s">
        <v>18</v>
      </c>
      <c r="I5892" s="17" t="s">
        <v>17640</v>
      </c>
      <c r="J5892" s="20">
        <v>8059175081576</v>
      </c>
      <c r="K5892" s="36">
        <v>44037</v>
      </c>
      <c r="L5892" s="35">
        <v>0</v>
      </c>
      <c r="M5892" s="35">
        <v>29.95</v>
      </c>
      <c r="N5892" s="36">
        <v>43654</v>
      </c>
    </row>
    <row r="5893" spans="1:14" hidden="1" x14ac:dyDescent="0.25">
      <c r="A5893" s="17" t="s">
        <v>35628</v>
      </c>
      <c r="B5893" s="17" t="s">
        <v>17641</v>
      </c>
      <c r="E5893" s="17" t="s">
        <v>17642</v>
      </c>
      <c r="F5893" s="17" t="s">
        <v>75</v>
      </c>
      <c r="G5893" s="17" t="s">
        <v>17</v>
      </c>
      <c r="H5893" s="17" t="s">
        <v>18</v>
      </c>
      <c r="I5893" s="17" t="s">
        <v>17643</v>
      </c>
      <c r="J5893" s="20">
        <v>8059175081583</v>
      </c>
      <c r="K5893" s="36">
        <v>44037</v>
      </c>
      <c r="L5893" s="35">
        <v>0</v>
      </c>
      <c r="M5893" s="35">
        <v>29.95</v>
      </c>
      <c r="N5893" s="36">
        <v>43654</v>
      </c>
    </row>
    <row r="5894" spans="1:14" hidden="1" x14ac:dyDescent="0.25">
      <c r="A5894" s="17" t="s">
        <v>35706</v>
      </c>
      <c r="B5894" s="17" t="s">
        <v>17644</v>
      </c>
      <c r="D5894" s="17" t="s">
        <v>17645</v>
      </c>
      <c r="E5894" s="17" t="s">
        <v>17646</v>
      </c>
      <c r="F5894" s="17" t="s">
        <v>75</v>
      </c>
      <c r="G5894" s="17" t="s">
        <v>17</v>
      </c>
      <c r="H5894" s="17" t="s">
        <v>18</v>
      </c>
      <c r="I5894" s="17" t="s">
        <v>17647</v>
      </c>
      <c r="J5894" s="20">
        <v>8059175081590</v>
      </c>
      <c r="K5894" s="36">
        <v>44075</v>
      </c>
      <c r="L5894" s="35">
        <v>0</v>
      </c>
      <c r="M5894" s="35">
        <v>29.95</v>
      </c>
      <c r="N5894" s="36">
        <v>43654</v>
      </c>
    </row>
    <row r="5895" spans="1:14" hidden="1" x14ac:dyDescent="0.25">
      <c r="A5895" s="17" t="s">
        <v>35705</v>
      </c>
      <c r="B5895" s="17" t="s">
        <v>17648</v>
      </c>
      <c r="D5895" s="17" t="s">
        <v>17649</v>
      </c>
      <c r="E5895" s="17" t="s">
        <v>17650</v>
      </c>
      <c r="F5895" s="17" t="s">
        <v>75</v>
      </c>
      <c r="G5895" s="17" t="s">
        <v>17</v>
      </c>
      <c r="H5895" s="17" t="s">
        <v>18</v>
      </c>
      <c r="I5895" s="17" t="s">
        <v>17651</v>
      </c>
      <c r="J5895" s="20">
        <v>8059175081606</v>
      </c>
      <c r="K5895" s="36">
        <v>44075</v>
      </c>
      <c r="L5895" s="35">
        <v>0</v>
      </c>
      <c r="M5895" s="35">
        <v>29.95</v>
      </c>
      <c r="N5895" s="36">
        <v>43654</v>
      </c>
    </row>
    <row r="5896" spans="1:14" hidden="1" x14ac:dyDescent="0.25">
      <c r="A5896" s="17" t="s">
        <v>35704</v>
      </c>
      <c r="B5896" s="17" t="s">
        <v>17652</v>
      </c>
      <c r="D5896" s="17" t="s">
        <v>17653</v>
      </c>
      <c r="E5896" s="17" t="s">
        <v>17654</v>
      </c>
      <c r="F5896" s="17" t="s">
        <v>75</v>
      </c>
      <c r="G5896" s="17" t="s">
        <v>17</v>
      </c>
      <c r="H5896" s="17" t="s">
        <v>18</v>
      </c>
      <c r="I5896" s="17" t="s">
        <v>17655</v>
      </c>
      <c r="J5896" s="20">
        <v>8059175081613</v>
      </c>
      <c r="K5896" s="36">
        <v>44075</v>
      </c>
      <c r="L5896" s="35">
        <v>0</v>
      </c>
      <c r="M5896" s="35">
        <v>29.95</v>
      </c>
      <c r="N5896" s="36">
        <v>43654</v>
      </c>
    </row>
    <row r="5897" spans="1:14" hidden="1" x14ac:dyDescent="0.25">
      <c r="A5897" s="17" t="s">
        <v>35707</v>
      </c>
      <c r="B5897" s="17" t="s">
        <v>17656</v>
      </c>
      <c r="D5897" s="17" t="s">
        <v>17657</v>
      </c>
      <c r="E5897" s="17" t="s">
        <v>17658</v>
      </c>
      <c r="F5897" s="17" t="s">
        <v>75</v>
      </c>
      <c r="G5897" s="17" t="s">
        <v>17</v>
      </c>
      <c r="H5897" s="17" t="s">
        <v>18</v>
      </c>
      <c r="I5897" s="17" t="s">
        <v>17659</v>
      </c>
      <c r="J5897" s="20">
        <v>8059175081620</v>
      </c>
      <c r="K5897" s="36">
        <v>44075</v>
      </c>
      <c r="L5897" s="35">
        <v>0</v>
      </c>
      <c r="M5897" s="35">
        <v>29.95</v>
      </c>
      <c r="N5897" s="36">
        <v>43654</v>
      </c>
    </row>
    <row r="5898" spans="1:14" hidden="1" x14ac:dyDescent="0.25">
      <c r="A5898" s="17" t="s">
        <v>35703</v>
      </c>
      <c r="B5898" s="17" t="s">
        <v>17660</v>
      </c>
      <c r="D5898" s="17" t="s">
        <v>17661</v>
      </c>
      <c r="E5898" s="17" t="s">
        <v>17662</v>
      </c>
      <c r="F5898" s="17" t="s">
        <v>75</v>
      </c>
      <c r="G5898" s="17" t="s">
        <v>17</v>
      </c>
      <c r="H5898" s="17" t="s">
        <v>18</v>
      </c>
      <c r="I5898" s="17" t="s">
        <v>17663</v>
      </c>
      <c r="J5898" s="20">
        <v>8059175081637</v>
      </c>
      <c r="K5898" s="36">
        <v>44075</v>
      </c>
      <c r="L5898" s="35">
        <v>0</v>
      </c>
      <c r="M5898" s="35">
        <v>29.95</v>
      </c>
      <c r="N5898" s="36">
        <v>43654</v>
      </c>
    </row>
    <row r="5899" spans="1:14" hidden="1" x14ac:dyDescent="0.25">
      <c r="A5899" s="17" t="s">
        <v>35711</v>
      </c>
      <c r="B5899" s="17" t="s">
        <v>17664</v>
      </c>
      <c r="D5899" s="17" t="s">
        <v>17665</v>
      </c>
      <c r="E5899" s="17" t="s">
        <v>17666</v>
      </c>
      <c r="F5899" s="17" t="s">
        <v>75</v>
      </c>
      <c r="G5899" s="17" t="s">
        <v>17</v>
      </c>
      <c r="H5899" s="17" t="s">
        <v>18</v>
      </c>
      <c r="I5899" s="17" t="s">
        <v>17667</v>
      </c>
      <c r="J5899" s="20">
        <v>8059175081644</v>
      </c>
      <c r="K5899" s="36">
        <v>44075</v>
      </c>
      <c r="L5899" s="35">
        <v>0</v>
      </c>
      <c r="M5899" s="35">
        <v>29.95</v>
      </c>
      <c r="N5899" s="36">
        <v>43654</v>
      </c>
    </row>
    <row r="5900" spans="1:14" hidden="1" x14ac:dyDescent="0.25">
      <c r="A5900" s="17" t="s">
        <v>35710</v>
      </c>
      <c r="B5900" s="17" t="s">
        <v>17668</v>
      </c>
      <c r="D5900" s="17" t="s">
        <v>17669</v>
      </c>
      <c r="E5900" s="17" t="s">
        <v>17670</v>
      </c>
      <c r="F5900" s="17" t="s">
        <v>75</v>
      </c>
      <c r="G5900" s="17" t="s">
        <v>17</v>
      </c>
      <c r="H5900" s="17" t="s">
        <v>18</v>
      </c>
      <c r="I5900" s="17" t="s">
        <v>17671</v>
      </c>
      <c r="J5900" s="20">
        <v>8059175081651</v>
      </c>
      <c r="K5900" s="36">
        <v>44075</v>
      </c>
      <c r="L5900" s="35">
        <v>0</v>
      </c>
      <c r="M5900" s="35">
        <v>29.95</v>
      </c>
      <c r="N5900" s="36">
        <v>43654</v>
      </c>
    </row>
    <row r="5901" spans="1:14" hidden="1" x14ac:dyDescent="0.25">
      <c r="A5901" s="17" t="s">
        <v>35709</v>
      </c>
      <c r="B5901" s="17" t="s">
        <v>17672</v>
      </c>
      <c r="D5901" s="17" t="s">
        <v>17673</v>
      </c>
      <c r="E5901" s="17" t="s">
        <v>17674</v>
      </c>
      <c r="F5901" s="17" t="s">
        <v>75</v>
      </c>
      <c r="G5901" s="17" t="s">
        <v>17</v>
      </c>
      <c r="H5901" s="17" t="s">
        <v>18</v>
      </c>
      <c r="I5901" s="17" t="s">
        <v>17675</v>
      </c>
      <c r="J5901" s="20">
        <v>8059175081668</v>
      </c>
      <c r="K5901" s="36">
        <v>44075</v>
      </c>
      <c r="L5901" s="35">
        <v>0</v>
      </c>
      <c r="M5901" s="35">
        <v>29.95</v>
      </c>
      <c r="N5901" s="36">
        <v>43654</v>
      </c>
    </row>
    <row r="5902" spans="1:14" hidden="1" x14ac:dyDescent="0.25">
      <c r="A5902" s="17" t="s">
        <v>35712</v>
      </c>
      <c r="B5902" s="17" t="s">
        <v>17676</v>
      </c>
      <c r="D5902" s="17" t="s">
        <v>17677</v>
      </c>
      <c r="E5902" s="17" t="s">
        <v>17678</v>
      </c>
      <c r="F5902" s="17" t="s">
        <v>75</v>
      </c>
      <c r="G5902" s="17" t="s">
        <v>17</v>
      </c>
      <c r="H5902" s="17" t="s">
        <v>18</v>
      </c>
      <c r="I5902" s="17" t="s">
        <v>17679</v>
      </c>
      <c r="J5902" s="20">
        <v>8059175081675</v>
      </c>
      <c r="K5902" s="36">
        <v>44075</v>
      </c>
      <c r="L5902" s="35">
        <v>0</v>
      </c>
      <c r="M5902" s="35">
        <v>29.95</v>
      </c>
      <c r="N5902" s="36">
        <v>43654</v>
      </c>
    </row>
    <row r="5903" spans="1:14" hidden="1" x14ac:dyDescent="0.25">
      <c r="A5903" s="17" t="s">
        <v>35708</v>
      </c>
      <c r="B5903" s="17" t="s">
        <v>17680</v>
      </c>
      <c r="D5903" s="17" t="s">
        <v>17681</v>
      </c>
      <c r="E5903" s="17" t="s">
        <v>17682</v>
      </c>
      <c r="F5903" s="17" t="s">
        <v>75</v>
      </c>
      <c r="G5903" s="17" t="s">
        <v>17</v>
      </c>
      <c r="H5903" s="17" t="s">
        <v>18</v>
      </c>
      <c r="I5903" s="17" t="s">
        <v>17683</v>
      </c>
      <c r="J5903" s="20">
        <v>8059175081682</v>
      </c>
      <c r="K5903" s="36">
        <v>44075</v>
      </c>
      <c r="L5903" s="35">
        <v>0</v>
      </c>
      <c r="M5903" s="35">
        <v>29.95</v>
      </c>
      <c r="N5903" s="36">
        <v>43654</v>
      </c>
    </row>
    <row r="5904" spans="1:14" hidden="1" x14ac:dyDescent="0.25">
      <c r="A5904" s="17" t="s">
        <v>35716</v>
      </c>
      <c r="B5904" s="17" t="s">
        <v>17684</v>
      </c>
      <c r="D5904" s="17" t="s">
        <v>17685</v>
      </c>
      <c r="E5904" s="17" t="s">
        <v>17686</v>
      </c>
      <c r="F5904" s="17" t="s">
        <v>75</v>
      </c>
      <c r="G5904" s="17" t="s">
        <v>17</v>
      </c>
      <c r="H5904" s="17" t="s">
        <v>18</v>
      </c>
      <c r="I5904" s="17" t="s">
        <v>17687</v>
      </c>
      <c r="J5904" s="20">
        <v>8059175081699</v>
      </c>
      <c r="K5904" s="36">
        <v>44075</v>
      </c>
      <c r="L5904" s="35">
        <v>0</v>
      </c>
      <c r="M5904" s="35">
        <v>29.95</v>
      </c>
      <c r="N5904" s="36">
        <v>43654</v>
      </c>
    </row>
    <row r="5905" spans="1:14" hidden="1" x14ac:dyDescent="0.25">
      <c r="A5905" s="17" t="s">
        <v>35715</v>
      </c>
      <c r="B5905" s="17" t="s">
        <v>17688</v>
      </c>
      <c r="D5905" s="17" t="s">
        <v>17689</v>
      </c>
      <c r="E5905" s="17" t="s">
        <v>17690</v>
      </c>
      <c r="F5905" s="17" t="s">
        <v>75</v>
      </c>
      <c r="G5905" s="17" t="s">
        <v>17</v>
      </c>
      <c r="H5905" s="17" t="s">
        <v>18</v>
      </c>
      <c r="I5905" s="17" t="s">
        <v>17691</v>
      </c>
      <c r="J5905" s="20">
        <v>8059175081705</v>
      </c>
      <c r="K5905" s="36">
        <v>44075</v>
      </c>
      <c r="L5905" s="35">
        <v>0</v>
      </c>
      <c r="M5905" s="35">
        <v>29.95</v>
      </c>
      <c r="N5905" s="36">
        <v>43654</v>
      </c>
    </row>
    <row r="5906" spans="1:14" hidden="1" x14ac:dyDescent="0.25">
      <c r="A5906" s="17" t="s">
        <v>35714</v>
      </c>
      <c r="B5906" s="17" t="s">
        <v>17692</v>
      </c>
      <c r="D5906" s="17" t="s">
        <v>17693</v>
      </c>
      <c r="E5906" s="17" t="s">
        <v>17694</v>
      </c>
      <c r="F5906" s="17" t="s">
        <v>75</v>
      </c>
      <c r="G5906" s="17" t="s">
        <v>17</v>
      </c>
      <c r="H5906" s="17" t="s">
        <v>18</v>
      </c>
      <c r="I5906" s="17" t="s">
        <v>17695</v>
      </c>
      <c r="J5906" s="20">
        <v>8059175081712</v>
      </c>
      <c r="K5906" s="36">
        <v>44075</v>
      </c>
      <c r="L5906" s="35">
        <v>0</v>
      </c>
      <c r="M5906" s="35">
        <v>29.95</v>
      </c>
      <c r="N5906" s="36">
        <v>43654</v>
      </c>
    </row>
    <row r="5907" spans="1:14" hidden="1" x14ac:dyDescent="0.25">
      <c r="A5907" s="17" t="s">
        <v>35717</v>
      </c>
      <c r="B5907" s="17" t="s">
        <v>17696</v>
      </c>
      <c r="D5907" s="17" t="s">
        <v>17697</v>
      </c>
      <c r="E5907" s="17" t="s">
        <v>17698</v>
      </c>
      <c r="F5907" s="17" t="s">
        <v>75</v>
      </c>
      <c r="G5907" s="17" t="s">
        <v>17</v>
      </c>
      <c r="H5907" s="17" t="s">
        <v>18</v>
      </c>
      <c r="I5907" s="17" t="s">
        <v>17699</v>
      </c>
      <c r="J5907" s="20">
        <v>8059175081729</v>
      </c>
      <c r="K5907" s="36">
        <v>44075</v>
      </c>
      <c r="L5907" s="35">
        <v>0</v>
      </c>
      <c r="M5907" s="35">
        <v>29.95</v>
      </c>
      <c r="N5907" s="36">
        <v>43654</v>
      </c>
    </row>
    <row r="5908" spans="1:14" hidden="1" x14ac:dyDescent="0.25">
      <c r="A5908" s="17" t="s">
        <v>35713</v>
      </c>
      <c r="B5908" s="17" t="s">
        <v>17700</v>
      </c>
      <c r="D5908" s="17" t="s">
        <v>17701</v>
      </c>
      <c r="E5908" s="17" t="s">
        <v>17702</v>
      </c>
      <c r="F5908" s="17" t="s">
        <v>75</v>
      </c>
      <c r="G5908" s="17" t="s">
        <v>17</v>
      </c>
      <c r="H5908" s="17" t="s">
        <v>18</v>
      </c>
      <c r="I5908" s="17" t="s">
        <v>17703</v>
      </c>
      <c r="J5908" s="20">
        <v>8059175081736</v>
      </c>
      <c r="K5908" s="36">
        <v>44075</v>
      </c>
      <c r="L5908" s="35">
        <v>0</v>
      </c>
      <c r="M5908" s="35">
        <v>29.95</v>
      </c>
      <c r="N5908" s="36">
        <v>43654</v>
      </c>
    </row>
    <row r="5909" spans="1:14" hidden="1" x14ac:dyDescent="0.25">
      <c r="A5909" s="17" t="s">
        <v>35721</v>
      </c>
      <c r="B5909" s="17" t="s">
        <v>17704</v>
      </c>
      <c r="D5909" s="17" t="s">
        <v>17705</v>
      </c>
      <c r="E5909" s="17" t="s">
        <v>17706</v>
      </c>
      <c r="F5909" s="17" t="s">
        <v>75</v>
      </c>
      <c r="G5909" s="17" t="s">
        <v>17</v>
      </c>
      <c r="H5909" s="17" t="s">
        <v>18</v>
      </c>
      <c r="I5909" s="17" t="s">
        <v>17707</v>
      </c>
      <c r="J5909" s="20">
        <v>8059175081743</v>
      </c>
      <c r="K5909" s="36">
        <v>44075</v>
      </c>
      <c r="L5909" s="35">
        <v>0</v>
      </c>
      <c r="M5909" s="35">
        <v>29.95</v>
      </c>
      <c r="N5909" s="36">
        <v>43654</v>
      </c>
    </row>
    <row r="5910" spans="1:14" hidden="1" x14ac:dyDescent="0.25">
      <c r="A5910" s="17" t="s">
        <v>35720</v>
      </c>
      <c r="B5910" s="17" t="s">
        <v>17708</v>
      </c>
      <c r="D5910" s="17" t="s">
        <v>17709</v>
      </c>
      <c r="E5910" s="17" t="s">
        <v>17710</v>
      </c>
      <c r="F5910" s="17" t="s">
        <v>75</v>
      </c>
      <c r="G5910" s="17" t="s">
        <v>17</v>
      </c>
      <c r="H5910" s="17" t="s">
        <v>18</v>
      </c>
      <c r="I5910" s="17" t="s">
        <v>17711</v>
      </c>
      <c r="J5910" s="20">
        <v>8059175081750</v>
      </c>
      <c r="K5910" s="36">
        <v>44075</v>
      </c>
      <c r="L5910" s="35">
        <v>0</v>
      </c>
      <c r="M5910" s="35">
        <v>29.95</v>
      </c>
      <c r="N5910" s="36">
        <v>43654</v>
      </c>
    </row>
    <row r="5911" spans="1:14" hidden="1" x14ac:dyDescent="0.25">
      <c r="A5911" s="17" t="s">
        <v>35719</v>
      </c>
      <c r="B5911" s="17" t="s">
        <v>17712</v>
      </c>
      <c r="D5911" s="17" t="s">
        <v>17713</v>
      </c>
      <c r="E5911" s="17" t="s">
        <v>17714</v>
      </c>
      <c r="F5911" s="17" t="s">
        <v>75</v>
      </c>
      <c r="G5911" s="17" t="s">
        <v>17</v>
      </c>
      <c r="H5911" s="17" t="s">
        <v>18</v>
      </c>
      <c r="I5911" s="17" t="s">
        <v>17715</v>
      </c>
      <c r="J5911" s="20">
        <v>8059175081767</v>
      </c>
      <c r="K5911" s="36">
        <v>44075</v>
      </c>
      <c r="L5911" s="35">
        <v>0</v>
      </c>
      <c r="M5911" s="35">
        <v>29.95</v>
      </c>
      <c r="N5911" s="36">
        <v>43654</v>
      </c>
    </row>
    <row r="5912" spans="1:14" hidden="1" x14ac:dyDescent="0.25">
      <c r="A5912" s="17" t="s">
        <v>35722</v>
      </c>
      <c r="B5912" s="17" t="s">
        <v>17716</v>
      </c>
      <c r="D5912" s="17" t="s">
        <v>17717</v>
      </c>
      <c r="E5912" s="17" t="s">
        <v>17718</v>
      </c>
      <c r="F5912" s="17" t="s">
        <v>75</v>
      </c>
      <c r="G5912" s="17" t="s">
        <v>17</v>
      </c>
      <c r="H5912" s="17" t="s">
        <v>18</v>
      </c>
      <c r="I5912" s="17" t="s">
        <v>17719</v>
      </c>
      <c r="J5912" s="20">
        <v>8059175081774</v>
      </c>
      <c r="K5912" s="36">
        <v>44075</v>
      </c>
      <c r="L5912" s="35">
        <v>0</v>
      </c>
      <c r="M5912" s="35">
        <v>29.95</v>
      </c>
      <c r="N5912" s="36">
        <v>43654</v>
      </c>
    </row>
    <row r="5913" spans="1:14" hidden="1" x14ac:dyDescent="0.25">
      <c r="A5913" s="17" t="s">
        <v>35718</v>
      </c>
      <c r="B5913" s="17" t="s">
        <v>17720</v>
      </c>
      <c r="D5913" s="17" t="s">
        <v>17721</v>
      </c>
      <c r="E5913" s="17" t="s">
        <v>17722</v>
      </c>
      <c r="F5913" s="17" t="s">
        <v>75</v>
      </c>
      <c r="G5913" s="17" t="s">
        <v>17</v>
      </c>
      <c r="H5913" s="17" t="s">
        <v>18</v>
      </c>
      <c r="I5913" s="17" t="s">
        <v>17723</v>
      </c>
      <c r="J5913" s="20">
        <v>8059175081781</v>
      </c>
      <c r="K5913" s="36">
        <v>44075</v>
      </c>
      <c r="L5913" s="35">
        <v>0</v>
      </c>
      <c r="M5913" s="35">
        <v>29.95</v>
      </c>
      <c r="N5913" s="36">
        <v>43654</v>
      </c>
    </row>
    <row r="5914" spans="1:14" hidden="1" x14ac:dyDescent="0.25">
      <c r="A5914" s="17" t="s">
        <v>35726</v>
      </c>
      <c r="B5914" s="17" t="s">
        <v>17724</v>
      </c>
      <c r="D5914" s="17" t="s">
        <v>17725</v>
      </c>
      <c r="E5914" s="17" t="s">
        <v>17726</v>
      </c>
      <c r="F5914" s="17" t="s">
        <v>75</v>
      </c>
      <c r="G5914" s="17" t="s">
        <v>17</v>
      </c>
      <c r="H5914" s="17" t="s">
        <v>18</v>
      </c>
      <c r="I5914" s="17" t="s">
        <v>17727</v>
      </c>
      <c r="J5914" s="20">
        <v>8059175081798</v>
      </c>
      <c r="K5914" s="36">
        <v>44075</v>
      </c>
      <c r="L5914" s="35">
        <v>0</v>
      </c>
      <c r="M5914" s="35">
        <v>29.95</v>
      </c>
      <c r="N5914" s="36">
        <v>43654</v>
      </c>
    </row>
    <row r="5915" spans="1:14" hidden="1" x14ac:dyDescent="0.25">
      <c r="A5915" s="17" t="s">
        <v>35725</v>
      </c>
      <c r="B5915" s="17" t="s">
        <v>17728</v>
      </c>
      <c r="D5915" s="17" t="s">
        <v>17729</v>
      </c>
      <c r="E5915" s="17" t="s">
        <v>17730</v>
      </c>
      <c r="F5915" s="17" t="s">
        <v>75</v>
      </c>
      <c r="G5915" s="17" t="s">
        <v>17</v>
      </c>
      <c r="H5915" s="17" t="s">
        <v>18</v>
      </c>
      <c r="I5915" s="17" t="s">
        <v>17731</v>
      </c>
      <c r="J5915" s="20">
        <v>8059175081804</v>
      </c>
      <c r="K5915" s="36">
        <v>44075</v>
      </c>
      <c r="L5915" s="35">
        <v>0</v>
      </c>
      <c r="M5915" s="35">
        <v>29.95</v>
      </c>
      <c r="N5915" s="36">
        <v>43654</v>
      </c>
    </row>
    <row r="5916" spans="1:14" hidden="1" x14ac:dyDescent="0.25">
      <c r="A5916" s="17" t="s">
        <v>35724</v>
      </c>
      <c r="B5916" s="17" t="s">
        <v>17732</v>
      </c>
      <c r="D5916" s="17" t="s">
        <v>17733</v>
      </c>
      <c r="E5916" s="17" t="s">
        <v>17734</v>
      </c>
      <c r="F5916" s="17" t="s">
        <v>75</v>
      </c>
      <c r="G5916" s="17" t="s">
        <v>17</v>
      </c>
      <c r="H5916" s="17" t="s">
        <v>18</v>
      </c>
      <c r="I5916" s="17" t="s">
        <v>17735</v>
      </c>
      <c r="J5916" s="20">
        <v>8059175081811</v>
      </c>
      <c r="K5916" s="36">
        <v>44075</v>
      </c>
      <c r="L5916" s="35">
        <v>0</v>
      </c>
      <c r="M5916" s="35">
        <v>29.95</v>
      </c>
      <c r="N5916" s="36">
        <v>43654</v>
      </c>
    </row>
    <row r="5917" spans="1:14" hidden="1" x14ac:dyDescent="0.25">
      <c r="A5917" s="17" t="s">
        <v>35727</v>
      </c>
      <c r="B5917" s="17" t="s">
        <v>17736</v>
      </c>
      <c r="D5917" s="17" t="s">
        <v>17737</v>
      </c>
      <c r="E5917" s="17" t="s">
        <v>17738</v>
      </c>
      <c r="F5917" s="17" t="s">
        <v>75</v>
      </c>
      <c r="G5917" s="17" t="s">
        <v>17</v>
      </c>
      <c r="H5917" s="17" t="s">
        <v>18</v>
      </c>
      <c r="I5917" s="17" t="s">
        <v>17739</v>
      </c>
      <c r="J5917" s="20">
        <v>8059175081828</v>
      </c>
      <c r="K5917" s="36">
        <v>44075</v>
      </c>
      <c r="L5917" s="35">
        <v>0</v>
      </c>
      <c r="M5917" s="35">
        <v>29.95</v>
      </c>
      <c r="N5917" s="36">
        <v>43654</v>
      </c>
    </row>
    <row r="5918" spans="1:14" hidden="1" x14ac:dyDescent="0.25">
      <c r="A5918" s="17" t="s">
        <v>35723</v>
      </c>
      <c r="B5918" s="17" t="s">
        <v>17740</v>
      </c>
      <c r="D5918" s="17" t="s">
        <v>17741</v>
      </c>
      <c r="E5918" s="17" t="s">
        <v>17742</v>
      </c>
      <c r="F5918" s="17" t="s">
        <v>75</v>
      </c>
      <c r="G5918" s="17" t="s">
        <v>17</v>
      </c>
      <c r="H5918" s="17" t="s">
        <v>18</v>
      </c>
      <c r="I5918" s="17" t="s">
        <v>17743</v>
      </c>
      <c r="J5918" s="20">
        <v>8059175081835</v>
      </c>
      <c r="K5918" s="36">
        <v>44075</v>
      </c>
      <c r="L5918" s="35">
        <v>0</v>
      </c>
      <c r="M5918" s="35">
        <v>29.95</v>
      </c>
      <c r="N5918" s="36">
        <v>43654</v>
      </c>
    </row>
    <row r="5919" spans="1:14" hidden="1" x14ac:dyDescent="0.25">
      <c r="A5919" s="17" t="s">
        <v>35831</v>
      </c>
      <c r="B5919" s="17" t="s">
        <v>17356</v>
      </c>
      <c r="D5919" s="17" t="s">
        <v>17357</v>
      </c>
      <c r="E5919" s="17" t="s">
        <v>17358</v>
      </c>
      <c r="F5919" s="17" t="s">
        <v>75</v>
      </c>
      <c r="G5919" s="17" t="s">
        <v>17</v>
      </c>
      <c r="H5919" s="17" t="s">
        <v>18</v>
      </c>
      <c r="I5919" s="17" t="s">
        <v>17359</v>
      </c>
      <c r="J5919" s="20">
        <v>8059175081842</v>
      </c>
      <c r="K5919" s="36">
        <v>44037</v>
      </c>
      <c r="L5919" s="35">
        <v>0</v>
      </c>
      <c r="M5919" s="35">
        <v>34.950000000000003</v>
      </c>
      <c r="N5919" s="36">
        <v>43654</v>
      </c>
    </row>
    <row r="5920" spans="1:14" hidden="1" x14ac:dyDescent="0.25">
      <c r="A5920" s="17" t="s">
        <v>35830</v>
      </c>
      <c r="B5920" s="17" t="s">
        <v>17360</v>
      </c>
      <c r="D5920" s="17" t="s">
        <v>17361</v>
      </c>
      <c r="E5920" s="17" t="s">
        <v>17362</v>
      </c>
      <c r="F5920" s="17" t="s">
        <v>75</v>
      </c>
      <c r="G5920" s="17" t="s">
        <v>17</v>
      </c>
      <c r="H5920" s="17" t="s">
        <v>18</v>
      </c>
      <c r="I5920" s="17" t="s">
        <v>17363</v>
      </c>
      <c r="J5920" s="20">
        <v>8059175081859</v>
      </c>
      <c r="K5920" s="36">
        <v>44037</v>
      </c>
      <c r="L5920" s="35">
        <v>0</v>
      </c>
      <c r="M5920" s="35">
        <v>34.950000000000003</v>
      </c>
      <c r="N5920" s="36">
        <v>43654</v>
      </c>
    </row>
    <row r="5921" spans="1:14" hidden="1" x14ac:dyDescent="0.25">
      <c r="A5921" s="17" t="s">
        <v>35829</v>
      </c>
      <c r="B5921" s="17" t="s">
        <v>17364</v>
      </c>
      <c r="D5921" s="17" t="s">
        <v>17365</v>
      </c>
      <c r="E5921" s="17" t="s">
        <v>17366</v>
      </c>
      <c r="F5921" s="17" t="s">
        <v>75</v>
      </c>
      <c r="G5921" s="17" t="s">
        <v>17</v>
      </c>
      <c r="H5921" s="17" t="s">
        <v>18</v>
      </c>
      <c r="I5921" s="17" t="s">
        <v>17367</v>
      </c>
      <c r="J5921" s="20">
        <v>8059175081866</v>
      </c>
      <c r="K5921" s="36">
        <v>44037</v>
      </c>
      <c r="L5921" s="35">
        <v>0</v>
      </c>
      <c r="M5921" s="35">
        <v>34.950000000000003</v>
      </c>
      <c r="N5921" s="36">
        <v>43654</v>
      </c>
    </row>
    <row r="5922" spans="1:14" hidden="1" x14ac:dyDescent="0.25">
      <c r="A5922" s="17" t="s">
        <v>35832</v>
      </c>
      <c r="B5922" s="17" t="s">
        <v>17368</v>
      </c>
      <c r="D5922" s="17" t="s">
        <v>17369</v>
      </c>
      <c r="E5922" s="17" t="s">
        <v>17370</v>
      </c>
      <c r="F5922" s="17" t="s">
        <v>75</v>
      </c>
      <c r="G5922" s="17" t="s">
        <v>17</v>
      </c>
      <c r="H5922" s="17" t="s">
        <v>18</v>
      </c>
      <c r="I5922" s="17" t="s">
        <v>17371</v>
      </c>
      <c r="J5922" s="20">
        <v>8059175081873</v>
      </c>
      <c r="K5922" s="36">
        <v>44037</v>
      </c>
      <c r="L5922" s="35">
        <v>0</v>
      </c>
      <c r="M5922" s="35">
        <v>34.950000000000003</v>
      </c>
      <c r="N5922" s="36">
        <v>43654</v>
      </c>
    </row>
    <row r="5923" spans="1:14" hidden="1" x14ac:dyDescent="0.25">
      <c r="A5923" s="17" t="s">
        <v>35828</v>
      </c>
      <c r="B5923" s="17" t="s">
        <v>17372</v>
      </c>
      <c r="D5923" s="17" t="s">
        <v>17373</v>
      </c>
      <c r="E5923" s="17" t="s">
        <v>17374</v>
      </c>
      <c r="F5923" s="17" t="s">
        <v>75</v>
      </c>
      <c r="G5923" s="17" t="s">
        <v>17</v>
      </c>
      <c r="H5923" s="17" t="s">
        <v>18</v>
      </c>
      <c r="I5923" s="17" t="s">
        <v>17375</v>
      </c>
      <c r="J5923" s="20">
        <v>8059175081880</v>
      </c>
      <c r="K5923" s="36">
        <v>44037</v>
      </c>
      <c r="L5923" s="35">
        <v>0</v>
      </c>
      <c r="M5923" s="35">
        <v>34.950000000000003</v>
      </c>
      <c r="N5923" s="36">
        <v>43654</v>
      </c>
    </row>
    <row r="5924" spans="1:14" hidden="1" x14ac:dyDescent="0.25">
      <c r="A5924" s="17" t="s">
        <v>35836</v>
      </c>
      <c r="B5924" s="17" t="s">
        <v>17376</v>
      </c>
      <c r="D5924" s="17" t="s">
        <v>17377</v>
      </c>
      <c r="E5924" s="17" t="s">
        <v>17378</v>
      </c>
      <c r="F5924" s="17" t="s">
        <v>75</v>
      </c>
      <c r="G5924" s="17" t="s">
        <v>17</v>
      </c>
      <c r="H5924" s="17" t="s">
        <v>18</v>
      </c>
      <c r="I5924" s="17" t="s">
        <v>17379</v>
      </c>
      <c r="J5924" s="20">
        <v>8059175081897</v>
      </c>
      <c r="K5924" s="36">
        <v>44037</v>
      </c>
      <c r="L5924" s="35">
        <v>0</v>
      </c>
      <c r="M5924" s="35">
        <v>34.950000000000003</v>
      </c>
      <c r="N5924" s="36">
        <v>43654</v>
      </c>
    </row>
    <row r="5925" spans="1:14" hidden="1" x14ac:dyDescent="0.25">
      <c r="A5925" s="17" t="s">
        <v>35835</v>
      </c>
      <c r="B5925" s="17" t="s">
        <v>17380</v>
      </c>
      <c r="D5925" s="17" t="s">
        <v>17381</v>
      </c>
      <c r="E5925" s="17" t="s">
        <v>17382</v>
      </c>
      <c r="F5925" s="17" t="s">
        <v>75</v>
      </c>
      <c r="G5925" s="17" t="s">
        <v>17</v>
      </c>
      <c r="H5925" s="17" t="s">
        <v>18</v>
      </c>
      <c r="I5925" s="17" t="s">
        <v>17383</v>
      </c>
      <c r="J5925" s="20">
        <v>8059175081903</v>
      </c>
      <c r="K5925" s="36">
        <v>44037</v>
      </c>
      <c r="L5925" s="35">
        <v>0</v>
      </c>
      <c r="M5925" s="35">
        <v>34.950000000000003</v>
      </c>
      <c r="N5925" s="36">
        <v>43654</v>
      </c>
    </row>
    <row r="5926" spans="1:14" hidden="1" x14ac:dyDescent="0.25">
      <c r="A5926" s="17" t="s">
        <v>35834</v>
      </c>
      <c r="B5926" s="17" t="s">
        <v>17384</v>
      </c>
      <c r="D5926" s="17" t="s">
        <v>17385</v>
      </c>
      <c r="E5926" s="17" t="s">
        <v>17386</v>
      </c>
      <c r="F5926" s="17" t="s">
        <v>75</v>
      </c>
      <c r="G5926" s="17" t="s">
        <v>17</v>
      </c>
      <c r="H5926" s="17" t="s">
        <v>18</v>
      </c>
      <c r="I5926" s="17" t="s">
        <v>17387</v>
      </c>
      <c r="J5926" s="20">
        <v>8059175081910</v>
      </c>
      <c r="K5926" s="36">
        <v>44037</v>
      </c>
      <c r="L5926" s="35">
        <v>0</v>
      </c>
      <c r="M5926" s="35">
        <v>34.950000000000003</v>
      </c>
      <c r="N5926" s="36">
        <v>43654</v>
      </c>
    </row>
    <row r="5927" spans="1:14" hidden="1" x14ac:dyDescent="0.25">
      <c r="A5927" s="17" t="s">
        <v>35837</v>
      </c>
      <c r="B5927" s="17" t="s">
        <v>17388</v>
      </c>
      <c r="D5927" s="17" t="s">
        <v>17389</v>
      </c>
      <c r="E5927" s="17" t="s">
        <v>17390</v>
      </c>
      <c r="F5927" s="17" t="s">
        <v>75</v>
      </c>
      <c r="G5927" s="17" t="s">
        <v>17</v>
      </c>
      <c r="H5927" s="17" t="s">
        <v>18</v>
      </c>
      <c r="I5927" s="17" t="s">
        <v>17391</v>
      </c>
      <c r="J5927" s="20">
        <v>8059175081927</v>
      </c>
      <c r="K5927" s="36">
        <v>44037</v>
      </c>
      <c r="L5927" s="35">
        <v>0</v>
      </c>
      <c r="M5927" s="35">
        <v>34.950000000000003</v>
      </c>
      <c r="N5927" s="36">
        <v>43654</v>
      </c>
    </row>
    <row r="5928" spans="1:14" hidden="1" x14ac:dyDescent="0.25">
      <c r="A5928" s="17" t="s">
        <v>35833</v>
      </c>
      <c r="B5928" s="17" t="s">
        <v>17392</v>
      </c>
      <c r="D5928" s="17" t="s">
        <v>17393</v>
      </c>
      <c r="E5928" s="17" t="s">
        <v>17394</v>
      </c>
      <c r="F5928" s="17" t="s">
        <v>75</v>
      </c>
      <c r="G5928" s="17" t="s">
        <v>17</v>
      </c>
      <c r="H5928" s="17" t="s">
        <v>18</v>
      </c>
      <c r="I5928" s="17" t="s">
        <v>17395</v>
      </c>
      <c r="J5928" s="20">
        <v>8059175081934</v>
      </c>
      <c r="K5928" s="36">
        <v>44037</v>
      </c>
      <c r="L5928" s="35">
        <v>0</v>
      </c>
      <c r="M5928" s="35">
        <v>34.950000000000003</v>
      </c>
      <c r="N5928" s="36">
        <v>43654</v>
      </c>
    </row>
    <row r="5929" spans="1:14" hidden="1" x14ac:dyDescent="0.25">
      <c r="A5929" s="17" t="s">
        <v>35841</v>
      </c>
      <c r="B5929" s="17" t="s">
        <v>17396</v>
      </c>
      <c r="D5929" s="17" t="s">
        <v>17397</v>
      </c>
      <c r="E5929" s="17" t="s">
        <v>17398</v>
      </c>
      <c r="F5929" s="17" t="s">
        <v>75</v>
      </c>
      <c r="G5929" s="17" t="s">
        <v>17</v>
      </c>
      <c r="H5929" s="17" t="s">
        <v>18</v>
      </c>
      <c r="I5929" s="17" t="s">
        <v>17399</v>
      </c>
      <c r="J5929" s="20">
        <v>8059175081941</v>
      </c>
      <c r="K5929" s="36">
        <v>44037</v>
      </c>
      <c r="L5929" s="35">
        <v>0</v>
      </c>
      <c r="M5929" s="35">
        <v>34.950000000000003</v>
      </c>
      <c r="N5929" s="36">
        <v>43654</v>
      </c>
    </row>
    <row r="5930" spans="1:14" hidden="1" x14ac:dyDescent="0.25">
      <c r="A5930" s="17" t="s">
        <v>35840</v>
      </c>
      <c r="B5930" s="17" t="s">
        <v>17400</v>
      </c>
      <c r="D5930" s="17" t="s">
        <v>17401</v>
      </c>
      <c r="E5930" s="17" t="s">
        <v>17402</v>
      </c>
      <c r="F5930" s="17" t="s">
        <v>75</v>
      </c>
      <c r="G5930" s="17" t="s">
        <v>17</v>
      </c>
      <c r="H5930" s="17" t="s">
        <v>18</v>
      </c>
      <c r="I5930" s="17" t="s">
        <v>17403</v>
      </c>
      <c r="J5930" s="20">
        <v>8059175081958</v>
      </c>
      <c r="K5930" s="36">
        <v>44037</v>
      </c>
      <c r="L5930" s="35">
        <v>0</v>
      </c>
      <c r="M5930" s="35">
        <v>34.950000000000003</v>
      </c>
      <c r="N5930" s="36">
        <v>43654</v>
      </c>
    </row>
    <row r="5931" spans="1:14" hidden="1" x14ac:dyDescent="0.25">
      <c r="A5931" s="17" t="s">
        <v>35839</v>
      </c>
      <c r="B5931" s="17" t="s">
        <v>17404</v>
      </c>
      <c r="D5931" s="17" t="s">
        <v>17405</v>
      </c>
      <c r="E5931" s="17" t="s">
        <v>17406</v>
      </c>
      <c r="F5931" s="17" t="s">
        <v>75</v>
      </c>
      <c r="G5931" s="17" t="s">
        <v>17</v>
      </c>
      <c r="H5931" s="17" t="s">
        <v>18</v>
      </c>
      <c r="I5931" s="17" t="s">
        <v>17407</v>
      </c>
      <c r="J5931" s="20">
        <v>8059175081965</v>
      </c>
      <c r="K5931" s="36">
        <v>44037</v>
      </c>
      <c r="L5931" s="35">
        <v>0</v>
      </c>
      <c r="M5931" s="35">
        <v>34.950000000000003</v>
      </c>
      <c r="N5931" s="36">
        <v>43654</v>
      </c>
    </row>
    <row r="5932" spans="1:14" hidden="1" x14ac:dyDescent="0.25">
      <c r="A5932" s="17" t="s">
        <v>35842</v>
      </c>
      <c r="B5932" s="17" t="s">
        <v>17408</v>
      </c>
      <c r="D5932" s="17" t="s">
        <v>17409</v>
      </c>
      <c r="E5932" s="17" t="s">
        <v>17410</v>
      </c>
      <c r="F5932" s="17" t="s">
        <v>75</v>
      </c>
      <c r="G5932" s="17" t="s">
        <v>17</v>
      </c>
      <c r="H5932" s="17" t="s">
        <v>18</v>
      </c>
      <c r="I5932" s="17" t="s">
        <v>17411</v>
      </c>
      <c r="J5932" s="20">
        <v>8059175081972</v>
      </c>
      <c r="K5932" s="36">
        <v>44037</v>
      </c>
      <c r="L5932" s="35">
        <v>0</v>
      </c>
      <c r="M5932" s="35">
        <v>34.950000000000003</v>
      </c>
      <c r="N5932" s="36">
        <v>43654</v>
      </c>
    </row>
    <row r="5933" spans="1:14" hidden="1" x14ac:dyDescent="0.25">
      <c r="A5933" s="17" t="s">
        <v>35838</v>
      </c>
      <c r="B5933" s="17" t="s">
        <v>17412</v>
      </c>
      <c r="D5933" s="17" t="s">
        <v>17413</v>
      </c>
      <c r="E5933" s="17" t="s">
        <v>17414</v>
      </c>
      <c r="F5933" s="17" t="s">
        <v>75</v>
      </c>
      <c r="G5933" s="17" t="s">
        <v>17</v>
      </c>
      <c r="H5933" s="17" t="s">
        <v>18</v>
      </c>
      <c r="I5933" s="17" t="s">
        <v>17415</v>
      </c>
      <c r="J5933" s="20">
        <v>8059175081989</v>
      </c>
      <c r="K5933" s="36">
        <v>44037</v>
      </c>
      <c r="L5933" s="35">
        <v>0</v>
      </c>
      <c r="M5933" s="35">
        <v>34.950000000000003</v>
      </c>
      <c r="N5933" s="36">
        <v>43654</v>
      </c>
    </row>
    <row r="5934" spans="1:14" hidden="1" x14ac:dyDescent="0.25">
      <c r="A5934" s="17" t="s">
        <v>35846</v>
      </c>
      <c r="B5934" s="17" t="s">
        <v>17416</v>
      </c>
      <c r="D5934" s="17" t="s">
        <v>17417</v>
      </c>
      <c r="E5934" s="17" t="s">
        <v>17418</v>
      </c>
      <c r="F5934" s="17" t="s">
        <v>75</v>
      </c>
      <c r="G5934" s="17" t="s">
        <v>17</v>
      </c>
      <c r="H5934" s="17" t="s">
        <v>18</v>
      </c>
      <c r="I5934" s="17" t="s">
        <v>17419</v>
      </c>
      <c r="J5934" s="20">
        <v>8059175081996</v>
      </c>
      <c r="K5934" s="36">
        <v>44037</v>
      </c>
      <c r="L5934" s="35">
        <v>0</v>
      </c>
      <c r="M5934" s="35">
        <v>34.950000000000003</v>
      </c>
      <c r="N5934" s="36">
        <v>43654</v>
      </c>
    </row>
    <row r="5935" spans="1:14" hidden="1" x14ac:dyDescent="0.25">
      <c r="A5935" s="17" t="s">
        <v>35845</v>
      </c>
      <c r="B5935" s="17" t="s">
        <v>17420</v>
      </c>
      <c r="D5935" s="17" t="s">
        <v>17421</v>
      </c>
      <c r="E5935" s="17" t="s">
        <v>17422</v>
      </c>
      <c r="F5935" s="17" t="s">
        <v>75</v>
      </c>
      <c r="G5935" s="17" t="s">
        <v>17</v>
      </c>
      <c r="H5935" s="17" t="s">
        <v>18</v>
      </c>
      <c r="I5935" s="17" t="s">
        <v>17423</v>
      </c>
      <c r="J5935" s="20">
        <v>8059175082009</v>
      </c>
      <c r="K5935" s="36">
        <v>44037</v>
      </c>
      <c r="L5935" s="35">
        <v>0</v>
      </c>
      <c r="M5935" s="35">
        <v>34.950000000000003</v>
      </c>
      <c r="N5935" s="36">
        <v>43654</v>
      </c>
    </row>
    <row r="5936" spans="1:14" hidden="1" x14ac:dyDescent="0.25">
      <c r="A5936" s="17" t="s">
        <v>35844</v>
      </c>
      <c r="B5936" s="17" t="s">
        <v>17424</v>
      </c>
      <c r="D5936" s="17" t="s">
        <v>17425</v>
      </c>
      <c r="E5936" s="17" t="s">
        <v>17426</v>
      </c>
      <c r="F5936" s="17" t="s">
        <v>75</v>
      </c>
      <c r="G5936" s="17" t="s">
        <v>17</v>
      </c>
      <c r="H5936" s="17" t="s">
        <v>18</v>
      </c>
      <c r="I5936" s="17" t="s">
        <v>17427</v>
      </c>
      <c r="J5936" s="20">
        <v>8059175082016</v>
      </c>
      <c r="K5936" s="36">
        <v>44037</v>
      </c>
      <c r="L5936" s="35">
        <v>0</v>
      </c>
      <c r="M5936" s="35">
        <v>34.950000000000003</v>
      </c>
      <c r="N5936" s="36">
        <v>43654</v>
      </c>
    </row>
    <row r="5937" spans="1:14" hidden="1" x14ac:dyDescent="0.25">
      <c r="A5937" s="17" t="s">
        <v>35847</v>
      </c>
      <c r="B5937" s="17" t="s">
        <v>17428</v>
      </c>
      <c r="D5937" s="17" t="s">
        <v>17429</v>
      </c>
      <c r="E5937" s="17" t="s">
        <v>17430</v>
      </c>
      <c r="F5937" s="17" t="s">
        <v>75</v>
      </c>
      <c r="G5937" s="17" t="s">
        <v>17</v>
      </c>
      <c r="H5937" s="17" t="s">
        <v>18</v>
      </c>
      <c r="I5937" s="17" t="s">
        <v>17431</v>
      </c>
      <c r="J5937" s="20">
        <v>8059175082023</v>
      </c>
      <c r="K5937" s="36">
        <v>44037</v>
      </c>
      <c r="L5937" s="35">
        <v>0</v>
      </c>
      <c r="M5937" s="35">
        <v>34.950000000000003</v>
      </c>
      <c r="N5937" s="36">
        <v>43654</v>
      </c>
    </row>
    <row r="5938" spans="1:14" hidden="1" x14ac:dyDescent="0.25">
      <c r="A5938" s="17" t="s">
        <v>35843</v>
      </c>
      <c r="B5938" s="17" t="s">
        <v>17432</v>
      </c>
      <c r="D5938" s="17" t="s">
        <v>17433</v>
      </c>
      <c r="E5938" s="17" t="s">
        <v>17434</v>
      </c>
      <c r="F5938" s="17" t="s">
        <v>75</v>
      </c>
      <c r="G5938" s="17" t="s">
        <v>17</v>
      </c>
      <c r="H5938" s="17" t="s">
        <v>18</v>
      </c>
      <c r="I5938" s="17" t="s">
        <v>17435</v>
      </c>
      <c r="J5938" s="20">
        <v>8059175082030</v>
      </c>
      <c r="K5938" s="36">
        <v>44037</v>
      </c>
      <c r="L5938" s="35">
        <v>0</v>
      </c>
      <c r="M5938" s="35">
        <v>34.950000000000003</v>
      </c>
      <c r="N5938" s="36">
        <v>43654</v>
      </c>
    </row>
    <row r="5939" spans="1:14" hidden="1" x14ac:dyDescent="0.25">
      <c r="A5939" s="17" t="s">
        <v>35851</v>
      </c>
      <c r="B5939" s="17" t="s">
        <v>17436</v>
      </c>
      <c r="D5939" s="17" t="s">
        <v>17437</v>
      </c>
      <c r="E5939" s="17" t="s">
        <v>17438</v>
      </c>
      <c r="F5939" s="17" t="s">
        <v>75</v>
      </c>
      <c r="G5939" s="17" t="s">
        <v>17</v>
      </c>
      <c r="H5939" s="17" t="s">
        <v>18</v>
      </c>
      <c r="I5939" s="17" t="s">
        <v>17439</v>
      </c>
      <c r="J5939" s="20">
        <v>8059175082047</v>
      </c>
      <c r="K5939" s="36">
        <v>44037</v>
      </c>
      <c r="L5939" s="35">
        <v>0</v>
      </c>
      <c r="M5939" s="35">
        <v>34.950000000000003</v>
      </c>
      <c r="N5939" s="36">
        <v>43654</v>
      </c>
    </row>
    <row r="5940" spans="1:14" hidden="1" x14ac:dyDescent="0.25">
      <c r="A5940" s="17" t="s">
        <v>35850</v>
      </c>
      <c r="B5940" s="17" t="s">
        <v>17440</v>
      </c>
      <c r="D5940" s="17" t="s">
        <v>17441</v>
      </c>
      <c r="E5940" s="17" t="s">
        <v>17442</v>
      </c>
      <c r="F5940" s="17" t="s">
        <v>75</v>
      </c>
      <c r="G5940" s="17" t="s">
        <v>17</v>
      </c>
      <c r="H5940" s="17" t="s">
        <v>18</v>
      </c>
      <c r="I5940" s="17" t="s">
        <v>17443</v>
      </c>
      <c r="J5940" s="20">
        <v>8059175082054</v>
      </c>
      <c r="K5940" s="36">
        <v>44037</v>
      </c>
      <c r="L5940" s="35">
        <v>0</v>
      </c>
      <c r="M5940" s="35">
        <v>34.950000000000003</v>
      </c>
      <c r="N5940" s="36">
        <v>43654</v>
      </c>
    </row>
    <row r="5941" spans="1:14" hidden="1" x14ac:dyDescent="0.25">
      <c r="A5941" s="17" t="s">
        <v>35849</v>
      </c>
      <c r="B5941" s="17" t="s">
        <v>17444</v>
      </c>
      <c r="D5941" s="17" t="s">
        <v>17445</v>
      </c>
      <c r="E5941" s="17" t="s">
        <v>17446</v>
      </c>
      <c r="F5941" s="17" t="s">
        <v>75</v>
      </c>
      <c r="G5941" s="17" t="s">
        <v>17</v>
      </c>
      <c r="H5941" s="17" t="s">
        <v>18</v>
      </c>
      <c r="I5941" s="17" t="s">
        <v>17447</v>
      </c>
      <c r="J5941" s="20">
        <v>8059175082061</v>
      </c>
      <c r="K5941" s="36">
        <v>44037</v>
      </c>
      <c r="L5941" s="35">
        <v>0</v>
      </c>
      <c r="M5941" s="35">
        <v>34.950000000000003</v>
      </c>
      <c r="N5941" s="36">
        <v>43654</v>
      </c>
    </row>
    <row r="5942" spans="1:14" hidden="1" x14ac:dyDescent="0.25">
      <c r="A5942" s="17" t="s">
        <v>35852</v>
      </c>
      <c r="B5942" s="17" t="s">
        <v>17448</v>
      </c>
      <c r="D5942" s="17" t="s">
        <v>17449</v>
      </c>
      <c r="E5942" s="17" t="s">
        <v>17450</v>
      </c>
      <c r="F5942" s="17" t="s">
        <v>75</v>
      </c>
      <c r="G5942" s="17" t="s">
        <v>17</v>
      </c>
      <c r="H5942" s="17" t="s">
        <v>18</v>
      </c>
      <c r="I5942" s="17" t="s">
        <v>17451</v>
      </c>
      <c r="J5942" s="20">
        <v>8059175082078</v>
      </c>
      <c r="K5942" s="36">
        <v>44037</v>
      </c>
      <c r="L5942" s="35">
        <v>0</v>
      </c>
      <c r="M5942" s="35">
        <v>34.950000000000003</v>
      </c>
      <c r="N5942" s="36">
        <v>43654</v>
      </c>
    </row>
    <row r="5943" spans="1:14" hidden="1" x14ac:dyDescent="0.25">
      <c r="A5943" s="17" t="s">
        <v>35848</v>
      </c>
      <c r="B5943" s="17" t="s">
        <v>17452</v>
      </c>
      <c r="D5943" s="17" t="s">
        <v>17453</v>
      </c>
      <c r="E5943" s="17" t="s">
        <v>17454</v>
      </c>
      <c r="F5943" s="17" t="s">
        <v>75</v>
      </c>
      <c r="G5943" s="17" t="s">
        <v>17</v>
      </c>
      <c r="H5943" s="17" t="s">
        <v>18</v>
      </c>
      <c r="I5943" s="17" t="s">
        <v>17455</v>
      </c>
      <c r="J5943" s="20">
        <v>8059175082085</v>
      </c>
      <c r="K5943" s="36">
        <v>44037</v>
      </c>
      <c r="L5943" s="35">
        <v>0</v>
      </c>
      <c r="M5943" s="35">
        <v>34.950000000000003</v>
      </c>
      <c r="N5943" s="36">
        <v>43654</v>
      </c>
    </row>
    <row r="5944" spans="1:14" hidden="1" x14ac:dyDescent="0.25">
      <c r="A5944" s="17" t="s">
        <v>35856</v>
      </c>
      <c r="B5944" s="17" t="s">
        <v>17456</v>
      </c>
      <c r="D5944" s="17" t="s">
        <v>17457</v>
      </c>
      <c r="E5944" s="17" t="s">
        <v>17458</v>
      </c>
      <c r="F5944" s="17" t="s">
        <v>75</v>
      </c>
      <c r="G5944" s="17" t="s">
        <v>17</v>
      </c>
      <c r="H5944" s="17" t="s">
        <v>18</v>
      </c>
      <c r="I5944" s="17" t="s">
        <v>17459</v>
      </c>
      <c r="J5944" s="20">
        <v>8059175082092</v>
      </c>
      <c r="K5944" s="36">
        <v>44037</v>
      </c>
      <c r="L5944" s="35">
        <v>0</v>
      </c>
      <c r="M5944" s="35">
        <v>34.950000000000003</v>
      </c>
      <c r="N5944" s="36">
        <v>43654</v>
      </c>
    </row>
    <row r="5945" spans="1:14" hidden="1" x14ac:dyDescent="0.25">
      <c r="A5945" s="17" t="s">
        <v>35855</v>
      </c>
      <c r="B5945" s="17" t="s">
        <v>17460</v>
      </c>
      <c r="D5945" s="17" t="s">
        <v>17461</v>
      </c>
      <c r="E5945" s="17" t="s">
        <v>17462</v>
      </c>
      <c r="F5945" s="17" t="s">
        <v>75</v>
      </c>
      <c r="G5945" s="17" t="s">
        <v>17</v>
      </c>
      <c r="H5945" s="17" t="s">
        <v>18</v>
      </c>
      <c r="I5945" s="17" t="s">
        <v>17463</v>
      </c>
      <c r="J5945" s="20">
        <v>8059175082108</v>
      </c>
      <c r="K5945" s="36">
        <v>44037</v>
      </c>
      <c r="L5945" s="35">
        <v>0</v>
      </c>
      <c r="M5945" s="35">
        <v>34.950000000000003</v>
      </c>
      <c r="N5945" s="36">
        <v>43654</v>
      </c>
    </row>
    <row r="5946" spans="1:14" hidden="1" x14ac:dyDescent="0.25">
      <c r="A5946" s="17" t="s">
        <v>35854</v>
      </c>
      <c r="B5946" s="17" t="s">
        <v>17464</v>
      </c>
      <c r="D5946" s="17" t="s">
        <v>17465</v>
      </c>
      <c r="E5946" s="17" t="s">
        <v>17466</v>
      </c>
      <c r="F5946" s="17" t="s">
        <v>75</v>
      </c>
      <c r="G5946" s="17" t="s">
        <v>17</v>
      </c>
      <c r="H5946" s="17" t="s">
        <v>18</v>
      </c>
      <c r="I5946" s="17" t="s">
        <v>17467</v>
      </c>
      <c r="J5946" s="20">
        <v>8059175082115</v>
      </c>
      <c r="K5946" s="36">
        <v>44037</v>
      </c>
      <c r="L5946" s="35">
        <v>0</v>
      </c>
      <c r="M5946" s="35">
        <v>34.950000000000003</v>
      </c>
      <c r="N5946" s="36">
        <v>43654</v>
      </c>
    </row>
    <row r="5947" spans="1:14" hidden="1" x14ac:dyDescent="0.25">
      <c r="A5947" s="17" t="s">
        <v>35857</v>
      </c>
      <c r="B5947" s="17" t="s">
        <v>17468</v>
      </c>
      <c r="D5947" s="17" t="s">
        <v>17469</v>
      </c>
      <c r="E5947" s="17" t="s">
        <v>17470</v>
      </c>
      <c r="F5947" s="17" t="s">
        <v>75</v>
      </c>
      <c r="G5947" s="17" t="s">
        <v>17</v>
      </c>
      <c r="H5947" s="17" t="s">
        <v>18</v>
      </c>
      <c r="I5947" s="17" t="s">
        <v>17471</v>
      </c>
      <c r="J5947" s="20">
        <v>8059175082122</v>
      </c>
      <c r="K5947" s="36">
        <v>44037</v>
      </c>
      <c r="L5947" s="35">
        <v>0</v>
      </c>
      <c r="M5947" s="35">
        <v>34.950000000000003</v>
      </c>
      <c r="N5947" s="36">
        <v>43654</v>
      </c>
    </row>
    <row r="5948" spans="1:14" hidden="1" x14ac:dyDescent="0.25">
      <c r="A5948" s="17" t="s">
        <v>35853</v>
      </c>
      <c r="B5948" s="17" t="s">
        <v>17472</v>
      </c>
      <c r="D5948" s="17" t="s">
        <v>17473</v>
      </c>
      <c r="E5948" s="17" t="s">
        <v>17474</v>
      </c>
      <c r="F5948" s="17" t="s">
        <v>75</v>
      </c>
      <c r="G5948" s="17" t="s">
        <v>17</v>
      </c>
      <c r="H5948" s="17" t="s">
        <v>18</v>
      </c>
      <c r="I5948" s="17" t="s">
        <v>17475</v>
      </c>
      <c r="J5948" s="20">
        <v>8059175082139</v>
      </c>
      <c r="K5948" s="36">
        <v>44037</v>
      </c>
      <c r="L5948" s="35">
        <v>0</v>
      </c>
      <c r="M5948" s="35">
        <v>34.950000000000003</v>
      </c>
      <c r="N5948" s="36">
        <v>43654</v>
      </c>
    </row>
    <row r="5949" spans="1:14" hidden="1" x14ac:dyDescent="0.25">
      <c r="A5949" s="17" t="s">
        <v>35150</v>
      </c>
      <c r="B5949" s="20" t="s">
        <v>17854</v>
      </c>
      <c r="C5949" s="20"/>
      <c r="D5949" s="20" t="s">
        <v>17855</v>
      </c>
      <c r="E5949" s="17" t="s">
        <v>17856</v>
      </c>
      <c r="F5949" s="21" t="s">
        <v>75</v>
      </c>
      <c r="G5949" s="21" t="s">
        <v>17</v>
      </c>
      <c r="H5949" s="21" t="s">
        <v>18</v>
      </c>
      <c r="I5949" s="20" t="s">
        <v>17857</v>
      </c>
      <c r="J5949" s="21" t="s">
        <v>35151</v>
      </c>
      <c r="K5949" s="24">
        <v>44037</v>
      </c>
      <c r="L5949" s="19">
        <v>0</v>
      </c>
      <c r="M5949" s="28">
        <v>24.95</v>
      </c>
      <c r="N5949" s="24">
        <v>43654</v>
      </c>
    </row>
    <row r="5950" spans="1:14" hidden="1" x14ac:dyDescent="0.25">
      <c r="A5950" s="17" t="s">
        <v>35158</v>
      </c>
      <c r="B5950" s="20" t="s">
        <v>17858</v>
      </c>
      <c r="C5950" s="20"/>
      <c r="D5950" s="20" t="s">
        <v>17859</v>
      </c>
      <c r="E5950" s="17" t="s">
        <v>16640</v>
      </c>
      <c r="F5950" s="21" t="s">
        <v>75</v>
      </c>
      <c r="G5950" s="21" t="s">
        <v>17</v>
      </c>
      <c r="H5950" s="21" t="s">
        <v>18</v>
      </c>
      <c r="I5950" s="20" t="s">
        <v>17860</v>
      </c>
      <c r="J5950" s="21" t="s">
        <v>35159</v>
      </c>
      <c r="K5950" s="24">
        <v>44037</v>
      </c>
      <c r="L5950" s="19">
        <v>0</v>
      </c>
      <c r="M5950" s="28">
        <v>24.95</v>
      </c>
      <c r="N5950" s="24">
        <v>43654</v>
      </c>
    </row>
    <row r="5951" spans="1:14" hidden="1" x14ac:dyDescent="0.25">
      <c r="A5951" s="17" t="s">
        <v>35156</v>
      </c>
      <c r="B5951" s="20" t="s">
        <v>17861</v>
      </c>
      <c r="C5951" s="20"/>
      <c r="D5951" s="20" t="s">
        <v>17862</v>
      </c>
      <c r="E5951" s="17" t="s">
        <v>17863</v>
      </c>
      <c r="F5951" s="21" t="s">
        <v>75</v>
      </c>
      <c r="G5951" s="21" t="s">
        <v>17</v>
      </c>
      <c r="H5951" s="21" t="s">
        <v>18</v>
      </c>
      <c r="I5951" s="20" t="s">
        <v>17864</v>
      </c>
      <c r="J5951" s="21" t="s">
        <v>35157</v>
      </c>
      <c r="K5951" s="24">
        <v>44037</v>
      </c>
      <c r="L5951" s="19">
        <v>0</v>
      </c>
      <c r="M5951" s="28">
        <v>24.95</v>
      </c>
      <c r="N5951" s="24">
        <v>43654</v>
      </c>
    </row>
    <row r="5952" spans="1:14" hidden="1" x14ac:dyDescent="0.25">
      <c r="A5952" s="17" t="s">
        <v>35154</v>
      </c>
      <c r="B5952" s="20" t="s">
        <v>17865</v>
      </c>
      <c r="C5952" s="20"/>
      <c r="D5952" s="20" t="s">
        <v>17866</v>
      </c>
      <c r="E5952" s="17" t="s">
        <v>17867</v>
      </c>
      <c r="F5952" s="21" t="s">
        <v>75</v>
      </c>
      <c r="G5952" s="21" t="s">
        <v>17</v>
      </c>
      <c r="H5952" s="21" t="s">
        <v>18</v>
      </c>
      <c r="I5952" s="20" t="s">
        <v>17868</v>
      </c>
      <c r="J5952" s="21" t="s">
        <v>35155</v>
      </c>
      <c r="K5952" s="24">
        <v>44037</v>
      </c>
      <c r="L5952" s="19">
        <v>0</v>
      </c>
      <c r="M5952" s="28">
        <v>24.95</v>
      </c>
      <c r="N5952" s="24">
        <v>43654</v>
      </c>
    </row>
    <row r="5953" spans="1:14" hidden="1" x14ac:dyDescent="0.25">
      <c r="A5953" s="17" t="s">
        <v>35152</v>
      </c>
      <c r="B5953" s="20" t="s">
        <v>17869</v>
      </c>
      <c r="C5953" s="20"/>
      <c r="D5953" s="20" t="s">
        <v>17870</v>
      </c>
      <c r="E5953" s="17" t="s">
        <v>17871</v>
      </c>
      <c r="F5953" s="21" t="s">
        <v>75</v>
      </c>
      <c r="G5953" s="21" t="s">
        <v>17</v>
      </c>
      <c r="H5953" s="21" t="s">
        <v>18</v>
      </c>
      <c r="I5953" s="20" t="s">
        <v>17872</v>
      </c>
      <c r="J5953" s="21" t="s">
        <v>35153</v>
      </c>
      <c r="K5953" s="24">
        <v>44037</v>
      </c>
      <c r="L5953" s="19">
        <v>0</v>
      </c>
      <c r="M5953" s="28">
        <v>24.95</v>
      </c>
      <c r="N5953" s="24">
        <v>43654</v>
      </c>
    </row>
    <row r="5954" spans="1:14" hidden="1" x14ac:dyDescent="0.25">
      <c r="A5954" s="17" t="s">
        <v>35604</v>
      </c>
      <c r="B5954" s="20" t="s">
        <v>17535</v>
      </c>
      <c r="C5954" s="20"/>
      <c r="D5954" s="20" t="s">
        <v>17536</v>
      </c>
      <c r="E5954" s="17" t="s">
        <v>17537</v>
      </c>
      <c r="F5954" s="21" t="s">
        <v>75</v>
      </c>
      <c r="G5954" s="21" t="s">
        <v>17</v>
      </c>
      <c r="H5954" s="21" t="s">
        <v>18</v>
      </c>
      <c r="I5954" s="20" t="s">
        <v>17538</v>
      </c>
      <c r="J5954" s="21" t="s">
        <v>35605</v>
      </c>
      <c r="K5954" s="24">
        <v>44037</v>
      </c>
      <c r="L5954" s="19">
        <v>0</v>
      </c>
      <c r="M5954" s="28">
        <v>29.95</v>
      </c>
      <c r="N5954" s="24">
        <v>43654</v>
      </c>
    </row>
    <row r="5955" spans="1:14" hidden="1" x14ac:dyDescent="0.25">
      <c r="A5955" s="17" t="s">
        <v>35602</v>
      </c>
      <c r="B5955" s="20" t="s">
        <v>17539</v>
      </c>
      <c r="C5955" s="20"/>
      <c r="D5955" s="20" t="s">
        <v>17540</v>
      </c>
      <c r="E5955" s="17" t="s">
        <v>17541</v>
      </c>
      <c r="F5955" s="21" t="s">
        <v>75</v>
      </c>
      <c r="G5955" s="21" t="s">
        <v>17</v>
      </c>
      <c r="H5955" s="21" t="s">
        <v>18</v>
      </c>
      <c r="I5955" s="20" t="s">
        <v>17542</v>
      </c>
      <c r="J5955" s="21" t="s">
        <v>35603</v>
      </c>
      <c r="K5955" s="24">
        <v>44037</v>
      </c>
      <c r="L5955" s="19">
        <v>0</v>
      </c>
      <c r="M5955" s="28">
        <v>29.95</v>
      </c>
      <c r="N5955" s="24">
        <v>43654</v>
      </c>
    </row>
    <row r="5956" spans="1:14" hidden="1" x14ac:dyDescent="0.25">
      <c r="A5956" s="17" t="s">
        <v>35600</v>
      </c>
      <c r="B5956" s="20" t="s">
        <v>17543</v>
      </c>
      <c r="C5956" s="20"/>
      <c r="D5956" s="20" t="s">
        <v>17544</v>
      </c>
      <c r="E5956" s="17" t="s">
        <v>17545</v>
      </c>
      <c r="F5956" s="21" t="s">
        <v>75</v>
      </c>
      <c r="G5956" s="21" t="s">
        <v>17</v>
      </c>
      <c r="H5956" s="21" t="s">
        <v>18</v>
      </c>
      <c r="I5956" s="20" t="s">
        <v>17546</v>
      </c>
      <c r="J5956" s="21" t="s">
        <v>35601</v>
      </c>
      <c r="K5956" s="24">
        <v>44037</v>
      </c>
      <c r="L5956" s="19">
        <v>0</v>
      </c>
      <c r="M5956" s="28">
        <v>29.95</v>
      </c>
      <c r="N5956" s="24">
        <v>43654</v>
      </c>
    </row>
    <row r="5957" spans="1:14" hidden="1" x14ac:dyDescent="0.25">
      <c r="A5957" s="17" t="s">
        <v>35606</v>
      </c>
      <c r="B5957" s="20" t="s">
        <v>17547</v>
      </c>
      <c r="C5957" s="20"/>
      <c r="D5957" s="20" t="s">
        <v>17548</v>
      </c>
      <c r="E5957" s="17" t="s">
        <v>12306</v>
      </c>
      <c r="F5957" s="21" t="s">
        <v>75</v>
      </c>
      <c r="G5957" s="21" t="s">
        <v>17</v>
      </c>
      <c r="H5957" s="21" t="s">
        <v>18</v>
      </c>
      <c r="I5957" s="20" t="s">
        <v>17549</v>
      </c>
      <c r="J5957" s="21" t="s">
        <v>35607</v>
      </c>
      <c r="K5957" s="24">
        <v>44037</v>
      </c>
      <c r="L5957" s="19">
        <v>0</v>
      </c>
      <c r="M5957" s="28">
        <v>29.95</v>
      </c>
      <c r="N5957" s="24">
        <v>43654</v>
      </c>
    </row>
    <row r="5958" spans="1:14" hidden="1" x14ac:dyDescent="0.25">
      <c r="A5958" s="17" t="s">
        <v>35598</v>
      </c>
      <c r="B5958" s="20" t="s">
        <v>17550</v>
      </c>
      <c r="C5958" s="20"/>
      <c r="D5958" s="20" t="s">
        <v>17551</v>
      </c>
      <c r="E5958" s="17" t="s">
        <v>17552</v>
      </c>
      <c r="F5958" s="21" t="s">
        <v>75</v>
      </c>
      <c r="G5958" s="21" t="s">
        <v>17</v>
      </c>
      <c r="H5958" s="21" t="s">
        <v>18</v>
      </c>
      <c r="I5958" s="20" t="s">
        <v>17553</v>
      </c>
      <c r="J5958" s="21" t="s">
        <v>35599</v>
      </c>
      <c r="K5958" s="24">
        <v>44037</v>
      </c>
      <c r="L5958" s="19">
        <v>0</v>
      </c>
      <c r="M5958" s="28">
        <v>29.95</v>
      </c>
      <c r="N5958" s="24">
        <v>43654</v>
      </c>
    </row>
    <row r="5959" spans="1:14" hidden="1" x14ac:dyDescent="0.25">
      <c r="A5959" s="17" t="s">
        <v>27111</v>
      </c>
      <c r="B5959" s="20" t="s">
        <v>16897</v>
      </c>
      <c r="C5959" s="20"/>
      <c r="D5959" s="20"/>
      <c r="E5959" s="17" t="s">
        <v>16898</v>
      </c>
      <c r="F5959" s="21" t="s">
        <v>298</v>
      </c>
      <c r="G5959" s="21" t="s">
        <v>17</v>
      </c>
      <c r="H5959" s="21" t="s">
        <v>18</v>
      </c>
      <c r="I5959" s="20" t="s">
        <v>16899</v>
      </c>
      <c r="J5959" s="21" t="s">
        <v>27112</v>
      </c>
      <c r="K5959" s="24">
        <v>43833</v>
      </c>
      <c r="L5959" s="19">
        <v>0</v>
      </c>
      <c r="M5959" s="28">
        <v>529.95000000000005</v>
      </c>
      <c r="N5959" s="24">
        <v>43637</v>
      </c>
    </row>
    <row r="5960" spans="1:14" hidden="1" x14ac:dyDescent="0.25">
      <c r="A5960" s="17" t="s">
        <v>27113</v>
      </c>
      <c r="B5960" s="20" t="s">
        <v>16900</v>
      </c>
      <c r="C5960" s="20"/>
      <c r="D5960" s="20"/>
      <c r="E5960" s="17" t="s">
        <v>16901</v>
      </c>
      <c r="F5960" s="21" t="s">
        <v>298</v>
      </c>
      <c r="G5960" s="21" t="s">
        <v>17</v>
      </c>
      <c r="H5960" s="21" t="s">
        <v>18</v>
      </c>
      <c r="I5960" s="20" t="s">
        <v>16902</v>
      </c>
      <c r="J5960" s="21" t="s">
        <v>27114</v>
      </c>
      <c r="K5960" s="24">
        <v>43833</v>
      </c>
      <c r="L5960" s="19">
        <v>0</v>
      </c>
      <c r="M5960" s="28">
        <v>529.95000000000005</v>
      </c>
      <c r="N5960" s="24">
        <v>43637</v>
      </c>
    </row>
    <row r="5961" spans="1:14" hidden="1" x14ac:dyDescent="0.25">
      <c r="A5961" s="17" t="s">
        <v>27115</v>
      </c>
      <c r="B5961" s="20" t="s">
        <v>16903</v>
      </c>
      <c r="C5961" s="20"/>
      <c r="D5961" s="20"/>
      <c r="E5961" s="17" t="s">
        <v>16904</v>
      </c>
      <c r="F5961" s="21" t="s">
        <v>298</v>
      </c>
      <c r="G5961" s="21" t="s">
        <v>17</v>
      </c>
      <c r="H5961" s="21" t="s">
        <v>18</v>
      </c>
      <c r="I5961" s="20" t="s">
        <v>16905</v>
      </c>
      <c r="J5961" s="21" t="s">
        <v>27116</v>
      </c>
      <c r="K5961" s="24">
        <v>43833</v>
      </c>
      <c r="L5961" s="19">
        <v>0</v>
      </c>
      <c r="M5961" s="28">
        <v>529.95000000000005</v>
      </c>
      <c r="N5961" s="24">
        <v>43637</v>
      </c>
    </row>
    <row r="5962" spans="1:14" hidden="1" x14ac:dyDescent="0.25">
      <c r="A5962" s="17" t="s">
        <v>27117</v>
      </c>
      <c r="B5962" s="20" t="s">
        <v>16906</v>
      </c>
      <c r="C5962" s="20"/>
      <c r="D5962" s="20"/>
      <c r="E5962" s="17" t="s">
        <v>16907</v>
      </c>
      <c r="F5962" s="21" t="s">
        <v>298</v>
      </c>
      <c r="G5962" s="21" t="s">
        <v>17</v>
      </c>
      <c r="H5962" s="21" t="s">
        <v>18</v>
      </c>
      <c r="I5962" s="20" t="s">
        <v>16908</v>
      </c>
      <c r="J5962" s="21" t="s">
        <v>27118</v>
      </c>
      <c r="K5962" s="24">
        <v>43833</v>
      </c>
      <c r="L5962" s="19">
        <v>0</v>
      </c>
      <c r="M5962" s="28">
        <v>529.95000000000005</v>
      </c>
      <c r="N5962" s="24">
        <v>43637</v>
      </c>
    </row>
    <row r="5963" spans="1:14" hidden="1" x14ac:dyDescent="0.25">
      <c r="A5963" s="17" t="s">
        <v>27119</v>
      </c>
      <c r="B5963" s="20" t="s">
        <v>16909</v>
      </c>
      <c r="C5963" s="20"/>
      <c r="D5963" s="20"/>
      <c r="E5963" s="17" t="s">
        <v>16910</v>
      </c>
      <c r="F5963" s="21" t="s">
        <v>298</v>
      </c>
      <c r="G5963" s="21" t="s">
        <v>17</v>
      </c>
      <c r="H5963" s="21" t="s">
        <v>18</v>
      </c>
      <c r="I5963" s="20" t="s">
        <v>16911</v>
      </c>
      <c r="J5963" s="21" t="s">
        <v>27120</v>
      </c>
      <c r="K5963" s="24">
        <v>43833</v>
      </c>
      <c r="L5963" s="19">
        <v>0</v>
      </c>
      <c r="M5963" s="28">
        <v>529.95000000000005</v>
      </c>
      <c r="N5963" s="24">
        <v>43637</v>
      </c>
    </row>
    <row r="5964" spans="1:14" hidden="1" x14ac:dyDescent="0.25">
      <c r="A5964" s="17" t="s">
        <v>23509</v>
      </c>
      <c r="B5964" s="20" t="s">
        <v>18642</v>
      </c>
      <c r="C5964" s="20"/>
      <c r="D5964" s="20" t="s">
        <v>18643</v>
      </c>
      <c r="E5964" s="17" t="s">
        <v>18644</v>
      </c>
      <c r="F5964" s="21">
        <v>714</v>
      </c>
      <c r="G5964" s="21" t="s">
        <v>17</v>
      </c>
      <c r="H5964" s="21" t="s">
        <v>18</v>
      </c>
      <c r="I5964" s="20" t="s">
        <v>18645</v>
      </c>
      <c r="J5964" s="21" t="s">
        <v>23510</v>
      </c>
      <c r="K5964" s="24"/>
      <c r="L5964" s="19">
        <v>0</v>
      </c>
      <c r="M5964" s="28">
        <v>699.95</v>
      </c>
      <c r="N5964" s="24">
        <v>43756</v>
      </c>
    </row>
    <row r="5965" spans="1:14" hidden="1" x14ac:dyDescent="0.25">
      <c r="A5965" s="17" t="s">
        <v>23511</v>
      </c>
      <c r="B5965" s="20" t="s">
        <v>18646</v>
      </c>
      <c r="C5965" s="20"/>
      <c r="D5965" s="20" t="s">
        <v>18647</v>
      </c>
      <c r="E5965" s="17" t="s">
        <v>18648</v>
      </c>
      <c r="F5965" s="21">
        <v>714</v>
      </c>
      <c r="G5965" s="21" t="s">
        <v>17</v>
      </c>
      <c r="H5965" s="21" t="s">
        <v>18</v>
      </c>
      <c r="I5965" s="20" t="s">
        <v>18649</v>
      </c>
      <c r="J5965" s="21" t="s">
        <v>23512</v>
      </c>
      <c r="K5965" s="24"/>
      <c r="L5965" s="19">
        <v>0</v>
      </c>
      <c r="M5965" s="28">
        <v>699.95</v>
      </c>
      <c r="N5965" s="24">
        <v>43756</v>
      </c>
    </row>
    <row r="5966" spans="1:14" hidden="1" x14ac:dyDescent="0.25">
      <c r="A5966" s="17" t="s">
        <v>23503</v>
      </c>
      <c r="B5966" s="20" t="s">
        <v>18650</v>
      </c>
      <c r="C5966" s="20"/>
      <c r="D5966" s="20" t="s">
        <v>18651</v>
      </c>
      <c r="E5966" s="17" t="s">
        <v>18652</v>
      </c>
      <c r="F5966" s="21">
        <v>714</v>
      </c>
      <c r="G5966" s="21" t="s">
        <v>17</v>
      </c>
      <c r="H5966" s="21" t="s">
        <v>18</v>
      </c>
      <c r="I5966" s="20" t="s">
        <v>18653</v>
      </c>
      <c r="J5966" s="21" t="s">
        <v>23504</v>
      </c>
      <c r="K5966" s="24"/>
      <c r="L5966" s="19">
        <v>0</v>
      </c>
      <c r="M5966" s="28">
        <v>699.95</v>
      </c>
      <c r="N5966" s="24">
        <v>43756</v>
      </c>
    </row>
    <row r="5967" spans="1:14" hidden="1" x14ac:dyDescent="0.25">
      <c r="A5967" s="17" t="s">
        <v>23505</v>
      </c>
      <c r="B5967" s="20" t="s">
        <v>18654</v>
      </c>
      <c r="C5967" s="20"/>
      <c r="D5967" s="20" t="s">
        <v>18655</v>
      </c>
      <c r="E5967" s="17" t="s">
        <v>18656</v>
      </c>
      <c r="F5967" s="21">
        <v>714</v>
      </c>
      <c r="G5967" s="21" t="s">
        <v>17</v>
      </c>
      <c r="H5967" s="21" t="s">
        <v>18</v>
      </c>
      <c r="I5967" s="20" t="s">
        <v>18657</v>
      </c>
      <c r="J5967" s="21" t="s">
        <v>23506</v>
      </c>
      <c r="K5967" s="24"/>
      <c r="L5967" s="19">
        <v>0</v>
      </c>
      <c r="M5967" s="28">
        <v>699.95</v>
      </c>
      <c r="N5967" s="24">
        <v>43756</v>
      </c>
    </row>
    <row r="5968" spans="1:14" hidden="1" x14ac:dyDescent="0.25">
      <c r="A5968" s="17" t="s">
        <v>23507</v>
      </c>
      <c r="B5968" s="20" t="s">
        <v>18658</v>
      </c>
      <c r="C5968" s="20"/>
      <c r="D5968" s="20" t="s">
        <v>18659</v>
      </c>
      <c r="E5968" s="17" t="s">
        <v>18660</v>
      </c>
      <c r="F5968" s="21">
        <v>714</v>
      </c>
      <c r="G5968" s="21" t="s">
        <v>17</v>
      </c>
      <c r="H5968" s="21" t="s">
        <v>18</v>
      </c>
      <c r="I5968" s="20" t="s">
        <v>18661</v>
      </c>
      <c r="J5968" s="21" t="s">
        <v>23508</v>
      </c>
      <c r="K5968" s="24"/>
      <c r="L5968" s="19">
        <v>0</v>
      </c>
      <c r="M5968" s="28">
        <v>699.95</v>
      </c>
      <c r="N5968" s="24">
        <v>43756</v>
      </c>
    </row>
    <row r="5969" spans="1:14" hidden="1" x14ac:dyDescent="0.25">
      <c r="A5969" s="17" t="s">
        <v>27146</v>
      </c>
      <c r="B5969" s="34" t="s">
        <v>18599</v>
      </c>
      <c r="C5969" s="20"/>
      <c r="D5969" s="20"/>
      <c r="E5969" s="17" t="s">
        <v>18600</v>
      </c>
      <c r="F5969" s="21" t="s">
        <v>298</v>
      </c>
      <c r="G5969" s="21" t="s">
        <v>17</v>
      </c>
      <c r="H5969" s="21" t="s">
        <v>18</v>
      </c>
      <c r="I5969" s="20" t="s">
        <v>18601</v>
      </c>
      <c r="J5969" s="21" t="s">
        <v>27147</v>
      </c>
      <c r="K5969" s="24">
        <v>44147</v>
      </c>
      <c r="L5969" s="19">
        <v>0</v>
      </c>
      <c r="M5969" s="28">
        <v>529.95000000000005</v>
      </c>
      <c r="N5969" s="24">
        <v>43728</v>
      </c>
    </row>
    <row r="5970" spans="1:14" hidden="1" x14ac:dyDescent="0.25">
      <c r="A5970" s="17" t="s">
        <v>27148</v>
      </c>
      <c r="B5970" s="34" t="s">
        <v>18602</v>
      </c>
      <c r="C5970" s="20"/>
      <c r="D5970" s="20"/>
      <c r="E5970" s="17" t="s">
        <v>18603</v>
      </c>
      <c r="F5970" s="21" t="s">
        <v>298</v>
      </c>
      <c r="G5970" s="21" t="s">
        <v>17</v>
      </c>
      <c r="H5970" s="21" t="s">
        <v>18</v>
      </c>
      <c r="I5970" s="20" t="s">
        <v>18604</v>
      </c>
      <c r="J5970" s="21" t="s">
        <v>27149</v>
      </c>
      <c r="K5970" s="24">
        <v>44147</v>
      </c>
      <c r="L5970" s="19">
        <v>0</v>
      </c>
      <c r="M5970" s="28">
        <v>529.95000000000005</v>
      </c>
      <c r="N5970" s="24">
        <v>43728</v>
      </c>
    </row>
    <row r="5971" spans="1:14" hidden="1" x14ac:dyDescent="0.25">
      <c r="A5971" s="17" t="s">
        <v>27150</v>
      </c>
      <c r="B5971" s="34" t="s">
        <v>18605</v>
      </c>
      <c r="C5971" s="20"/>
      <c r="D5971" s="20"/>
      <c r="E5971" s="17" t="s">
        <v>18606</v>
      </c>
      <c r="F5971" s="21" t="s">
        <v>298</v>
      </c>
      <c r="G5971" s="21" t="s">
        <v>17</v>
      </c>
      <c r="H5971" s="21" t="s">
        <v>18</v>
      </c>
      <c r="I5971" s="20" t="s">
        <v>18607</v>
      </c>
      <c r="J5971" s="21" t="s">
        <v>27151</v>
      </c>
      <c r="K5971" s="24">
        <v>44147</v>
      </c>
      <c r="L5971" s="19">
        <v>0</v>
      </c>
      <c r="M5971" s="28">
        <v>529.95000000000005</v>
      </c>
      <c r="N5971" s="24">
        <v>43728</v>
      </c>
    </row>
    <row r="5972" spans="1:14" hidden="1" x14ac:dyDescent="0.25">
      <c r="A5972" s="17" t="s">
        <v>27152</v>
      </c>
      <c r="B5972" s="34" t="s">
        <v>18608</v>
      </c>
      <c r="C5972" s="20"/>
      <c r="D5972" s="20"/>
      <c r="E5972" s="17" t="s">
        <v>18609</v>
      </c>
      <c r="F5972" s="21" t="s">
        <v>298</v>
      </c>
      <c r="G5972" s="21" t="s">
        <v>17</v>
      </c>
      <c r="H5972" s="21" t="s">
        <v>18</v>
      </c>
      <c r="I5972" s="20" t="s">
        <v>18610</v>
      </c>
      <c r="J5972" s="21" t="s">
        <v>27153</v>
      </c>
      <c r="K5972" s="24">
        <v>44147</v>
      </c>
      <c r="L5972" s="19">
        <v>0</v>
      </c>
      <c r="M5972" s="28">
        <v>529.95000000000005</v>
      </c>
      <c r="N5972" s="24">
        <v>43728</v>
      </c>
    </row>
    <row r="5973" spans="1:14" hidden="1" x14ac:dyDescent="0.25">
      <c r="A5973" s="17" t="s">
        <v>27154</v>
      </c>
      <c r="B5973" s="34" t="s">
        <v>18611</v>
      </c>
      <c r="C5973" s="20"/>
      <c r="D5973" s="20"/>
      <c r="E5973" s="17" t="s">
        <v>18612</v>
      </c>
      <c r="F5973" s="21" t="s">
        <v>298</v>
      </c>
      <c r="G5973" s="21" t="s">
        <v>17</v>
      </c>
      <c r="H5973" s="21" t="s">
        <v>18</v>
      </c>
      <c r="I5973" s="20" t="s">
        <v>18613</v>
      </c>
      <c r="J5973" s="21" t="s">
        <v>27155</v>
      </c>
      <c r="K5973" s="24">
        <v>44147</v>
      </c>
      <c r="L5973" s="19">
        <v>0</v>
      </c>
      <c r="M5973" s="28">
        <v>529.95000000000005</v>
      </c>
      <c r="N5973" s="24">
        <v>43728</v>
      </c>
    </row>
    <row r="5974" spans="1:14" hidden="1" x14ac:dyDescent="0.25">
      <c r="B5974" s="20"/>
      <c r="C5974" s="20"/>
      <c r="E5974" s="17" t="s">
        <v>37320</v>
      </c>
      <c r="F5974" s="21"/>
      <c r="G5974" s="21" t="s">
        <v>17</v>
      </c>
      <c r="H5974" s="21" t="s">
        <v>18</v>
      </c>
      <c r="I5974" s="17" t="s">
        <v>37804</v>
      </c>
      <c r="J5974" s="17" t="s">
        <v>37805</v>
      </c>
      <c r="K5974" s="24">
        <v>44409</v>
      </c>
      <c r="L5974" s="19">
        <v>0</v>
      </c>
      <c r="M5974" s="19">
        <v>69.95</v>
      </c>
      <c r="N5974" s="24">
        <v>44077</v>
      </c>
    </row>
    <row r="5975" spans="1:14" hidden="1" x14ac:dyDescent="0.25">
      <c r="B5975" s="20"/>
      <c r="C5975" s="20"/>
      <c r="E5975" s="17" t="s">
        <v>37320</v>
      </c>
      <c r="F5975" s="21"/>
      <c r="G5975" s="21" t="s">
        <v>17</v>
      </c>
      <c r="H5975" s="21" t="s">
        <v>18</v>
      </c>
      <c r="I5975" s="17" t="s">
        <v>37802</v>
      </c>
      <c r="J5975" s="17" t="s">
        <v>37803</v>
      </c>
      <c r="K5975" s="24">
        <v>44409</v>
      </c>
      <c r="L5975" s="19">
        <v>0</v>
      </c>
      <c r="M5975" s="19">
        <v>69.95</v>
      </c>
      <c r="N5975" s="24">
        <v>44077</v>
      </c>
    </row>
    <row r="5976" spans="1:14" hidden="1" x14ac:dyDescent="0.25">
      <c r="B5976" s="20"/>
      <c r="C5976" s="20"/>
      <c r="E5976" s="17" t="s">
        <v>37320</v>
      </c>
      <c r="F5976" s="21"/>
      <c r="G5976" s="21" t="s">
        <v>17</v>
      </c>
      <c r="H5976" s="21" t="s">
        <v>18</v>
      </c>
      <c r="I5976" s="17" t="s">
        <v>37808</v>
      </c>
      <c r="J5976" s="17" t="s">
        <v>37809</v>
      </c>
      <c r="K5976" s="24">
        <v>44409</v>
      </c>
      <c r="L5976" s="19">
        <v>0</v>
      </c>
      <c r="M5976" s="19">
        <v>69.95</v>
      </c>
      <c r="N5976" s="24">
        <v>44077</v>
      </c>
    </row>
    <row r="5977" spans="1:14" hidden="1" x14ac:dyDescent="0.25">
      <c r="B5977" s="34"/>
      <c r="C5977" s="20"/>
      <c r="E5977" s="17" t="s">
        <v>37287</v>
      </c>
      <c r="F5977" s="21"/>
      <c r="G5977" s="21" t="s">
        <v>17</v>
      </c>
      <c r="H5977" s="21" t="s">
        <v>18</v>
      </c>
      <c r="I5977" s="17" t="s">
        <v>37458</v>
      </c>
      <c r="J5977" s="17" t="s">
        <v>37459</v>
      </c>
      <c r="K5977" s="24">
        <v>44409</v>
      </c>
      <c r="L5977" s="19">
        <v>0</v>
      </c>
      <c r="M5977" s="19">
        <v>199.95</v>
      </c>
      <c r="N5977" s="24">
        <v>44077</v>
      </c>
    </row>
    <row r="5978" spans="1:14" hidden="1" x14ac:dyDescent="0.25">
      <c r="B5978" s="34"/>
      <c r="C5978" s="20"/>
      <c r="E5978" s="17" t="s">
        <v>37287</v>
      </c>
      <c r="F5978" s="21"/>
      <c r="G5978" s="21" t="s">
        <v>17</v>
      </c>
      <c r="H5978" s="21" t="s">
        <v>18</v>
      </c>
      <c r="I5978" s="17" t="s">
        <v>37460</v>
      </c>
      <c r="J5978" s="17" t="s">
        <v>37461</v>
      </c>
      <c r="K5978" s="24">
        <v>44409</v>
      </c>
      <c r="L5978" s="19">
        <v>0</v>
      </c>
      <c r="M5978" s="19">
        <v>199.95</v>
      </c>
      <c r="N5978" s="24">
        <v>44077</v>
      </c>
    </row>
    <row r="5979" spans="1:14" hidden="1" x14ac:dyDescent="0.25">
      <c r="B5979" s="34"/>
      <c r="C5979" s="20"/>
      <c r="E5979" s="17" t="s">
        <v>37287</v>
      </c>
      <c r="F5979" s="21"/>
      <c r="G5979" s="21" t="s">
        <v>17</v>
      </c>
      <c r="H5979" s="21" t="s">
        <v>18</v>
      </c>
      <c r="I5979" s="17" t="s">
        <v>37462</v>
      </c>
      <c r="J5979" s="17" t="s">
        <v>37463</v>
      </c>
      <c r="K5979" s="24">
        <v>44409</v>
      </c>
      <c r="L5979" s="19">
        <v>0</v>
      </c>
      <c r="M5979" s="19">
        <v>199.95</v>
      </c>
      <c r="N5979" s="24">
        <v>44077</v>
      </c>
    </row>
    <row r="5980" spans="1:14" hidden="1" x14ac:dyDescent="0.25">
      <c r="B5980" s="20"/>
      <c r="C5980" s="20"/>
      <c r="E5980" s="17" t="s">
        <v>37319</v>
      </c>
      <c r="F5980" s="21"/>
      <c r="G5980" s="21" t="s">
        <v>17</v>
      </c>
      <c r="H5980" s="21" t="s">
        <v>18</v>
      </c>
      <c r="I5980" s="17" t="s">
        <v>37794</v>
      </c>
      <c r="J5980" s="17" t="s">
        <v>37795</v>
      </c>
      <c r="K5980" s="24">
        <v>44409</v>
      </c>
      <c r="L5980" s="19">
        <v>0</v>
      </c>
      <c r="M5980" s="19">
        <v>69.95</v>
      </c>
      <c r="N5980" s="24">
        <v>44077</v>
      </c>
    </row>
    <row r="5981" spans="1:14" hidden="1" x14ac:dyDescent="0.25">
      <c r="B5981" s="20"/>
      <c r="C5981" s="20"/>
      <c r="E5981" s="17" t="s">
        <v>37319</v>
      </c>
      <c r="F5981" s="21"/>
      <c r="G5981" s="21" t="s">
        <v>17</v>
      </c>
      <c r="H5981" s="21" t="s">
        <v>18</v>
      </c>
      <c r="I5981" s="17" t="s">
        <v>37792</v>
      </c>
      <c r="J5981" s="17" t="s">
        <v>37793</v>
      </c>
      <c r="K5981" s="24">
        <v>44409</v>
      </c>
      <c r="L5981" s="19">
        <v>0</v>
      </c>
      <c r="M5981" s="19">
        <v>69.95</v>
      </c>
      <c r="N5981" s="24">
        <v>44077</v>
      </c>
    </row>
    <row r="5982" spans="1:14" hidden="1" x14ac:dyDescent="0.25">
      <c r="B5982" s="20"/>
      <c r="C5982" s="20"/>
      <c r="E5982" s="17" t="s">
        <v>37319</v>
      </c>
      <c r="F5982" s="21"/>
      <c r="G5982" s="21" t="s">
        <v>17</v>
      </c>
      <c r="H5982" s="21" t="s">
        <v>18</v>
      </c>
      <c r="I5982" s="17" t="s">
        <v>37798</v>
      </c>
      <c r="J5982" s="17" t="s">
        <v>37799</v>
      </c>
      <c r="K5982" s="24">
        <v>44409</v>
      </c>
      <c r="L5982" s="19">
        <v>0</v>
      </c>
      <c r="M5982" s="19">
        <v>69.95</v>
      </c>
      <c r="N5982" s="24">
        <v>44077</v>
      </c>
    </row>
    <row r="5983" spans="1:14" hidden="1" x14ac:dyDescent="0.25">
      <c r="B5983" s="20"/>
      <c r="C5983" s="20"/>
      <c r="E5983" s="17" t="s">
        <v>37318</v>
      </c>
      <c r="F5983" s="21"/>
      <c r="G5983" s="21" t="s">
        <v>17</v>
      </c>
      <c r="H5983" s="21" t="s">
        <v>18</v>
      </c>
      <c r="I5983" s="17" t="s">
        <v>37784</v>
      </c>
      <c r="J5983" s="17" t="s">
        <v>37785</v>
      </c>
      <c r="K5983" s="24">
        <v>44409</v>
      </c>
      <c r="L5983" s="19">
        <v>0</v>
      </c>
      <c r="M5983" s="19">
        <v>69.95</v>
      </c>
      <c r="N5983" s="24">
        <v>44077</v>
      </c>
    </row>
    <row r="5984" spans="1:14" hidden="1" x14ac:dyDescent="0.25">
      <c r="B5984" s="20"/>
      <c r="C5984" s="20"/>
      <c r="E5984" s="17" t="s">
        <v>37318</v>
      </c>
      <c r="F5984" s="21"/>
      <c r="G5984" s="21" t="s">
        <v>17</v>
      </c>
      <c r="H5984" s="21" t="s">
        <v>18</v>
      </c>
      <c r="I5984" s="17" t="s">
        <v>37782</v>
      </c>
      <c r="J5984" s="17" t="s">
        <v>37783</v>
      </c>
      <c r="K5984" s="24">
        <v>44409</v>
      </c>
      <c r="L5984" s="19">
        <v>0</v>
      </c>
      <c r="M5984" s="19">
        <v>69.95</v>
      </c>
      <c r="N5984" s="24">
        <v>44077</v>
      </c>
    </row>
    <row r="5985" spans="2:14" hidden="1" x14ac:dyDescent="0.25">
      <c r="B5985" s="20"/>
      <c r="C5985" s="20"/>
      <c r="E5985" s="17" t="s">
        <v>37318</v>
      </c>
      <c r="F5985" s="21"/>
      <c r="G5985" s="21" t="s">
        <v>17</v>
      </c>
      <c r="H5985" s="21" t="s">
        <v>18</v>
      </c>
      <c r="I5985" s="17" t="s">
        <v>37788</v>
      </c>
      <c r="J5985" s="17" t="s">
        <v>37789</v>
      </c>
      <c r="K5985" s="24">
        <v>44409</v>
      </c>
      <c r="L5985" s="19">
        <v>0</v>
      </c>
      <c r="M5985" s="19">
        <v>69.95</v>
      </c>
      <c r="N5985" s="24">
        <v>44077</v>
      </c>
    </row>
    <row r="5986" spans="2:14" hidden="1" x14ac:dyDescent="0.25">
      <c r="B5986" s="20"/>
      <c r="C5986" s="20"/>
      <c r="E5986" s="17" t="s">
        <v>37316</v>
      </c>
      <c r="F5986" s="21"/>
      <c r="G5986" s="21" t="s">
        <v>17</v>
      </c>
      <c r="H5986" s="21" t="s">
        <v>18</v>
      </c>
      <c r="I5986" s="17" t="s">
        <v>37769</v>
      </c>
      <c r="J5986" s="17" t="s">
        <v>37770</v>
      </c>
      <c r="K5986" s="24">
        <v>44409</v>
      </c>
      <c r="L5986" s="19">
        <v>0</v>
      </c>
      <c r="M5986" s="19">
        <v>69.95</v>
      </c>
      <c r="N5986" s="24">
        <v>44077</v>
      </c>
    </row>
    <row r="5987" spans="2:14" hidden="1" x14ac:dyDescent="0.25">
      <c r="B5987" s="20"/>
      <c r="C5987" s="20"/>
      <c r="E5987" s="17" t="s">
        <v>37316</v>
      </c>
      <c r="F5987" s="21"/>
      <c r="G5987" s="21" t="s">
        <v>17</v>
      </c>
      <c r="H5987" s="21" t="s">
        <v>18</v>
      </c>
      <c r="I5987" s="17" t="s">
        <v>37767</v>
      </c>
      <c r="J5987" s="17" t="s">
        <v>37768</v>
      </c>
      <c r="K5987" s="24">
        <v>44409</v>
      </c>
      <c r="L5987" s="19">
        <v>0</v>
      </c>
      <c r="M5987" s="19">
        <v>69.95</v>
      </c>
      <c r="N5987" s="24">
        <v>44077</v>
      </c>
    </row>
    <row r="5988" spans="2:14" hidden="1" x14ac:dyDescent="0.25">
      <c r="B5988" s="20"/>
      <c r="C5988" s="20"/>
      <c r="E5988" s="17" t="s">
        <v>37316</v>
      </c>
      <c r="F5988" s="21"/>
      <c r="G5988" s="21" t="s">
        <v>17</v>
      </c>
      <c r="H5988" s="21" t="s">
        <v>18</v>
      </c>
      <c r="I5988" s="17" t="s">
        <v>37773</v>
      </c>
      <c r="J5988" s="17" t="s">
        <v>37774</v>
      </c>
      <c r="K5988" s="24">
        <v>44409</v>
      </c>
      <c r="L5988" s="19">
        <v>0</v>
      </c>
      <c r="M5988" s="19">
        <v>69.95</v>
      </c>
      <c r="N5988" s="24">
        <v>44077</v>
      </c>
    </row>
    <row r="5989" spans="2:14" hidden="1" x14ac:dyDescent="0.25">
      <c r="B5989" s="34"/>
      <c r="C5989" s="20"/>
      <c r="E5989" s="17" t="s">
        <v>37286</v>
      </c>
      <c r="F5989" s="21"/>
      <c r="G5989" s="21" t="s">
        <v>17</v>
      </c>
      <c r="H5989" s="21" t="s">
        <v>18</v>
      </c>
      <c r="I5989" s="17" t="s">
        <v>37444</v>
      </c>
      <c r="J5989" s="17" t="s">
        <v>37445</v>
      </c>
      <c r="K5989" s="24">
        <v>44409</v>
      </c>
      <c r="L5989" s="19">
        <v>0</v>
      </c>
      <c r="M5989" s="19">
        <v>199.95</v>
      </c>
      <c r="N5989" s="24">
        <v>44077</v>
      </c>
    </row>
    <row r="5990" spans="2:14" hidden="1" x14ac:dyDescent="0.25">
      <c r="B5990" s="34"/>
      <c r="C5990" s="20"/>
      <c r="E5990" s="17" t="s">
        <v>37286</v>
      </c>
      <c r="F5990" s="21"/>
      <c r="G5990" s="21" t="s">
        <v>17</v>
      </c>
      <c r="H5990" s="21" t="s">
        <v>18</v>
      </c>
      <c r="I5990" s="17" t="s">
        <v>37446</v>
      </c>
      <c r="J5990" s="17" t="s">
        <v>37447</v>
      </c>
      <c r="K5990" s="24">
        <v>44409</v>
      </c>
      <c r="L5990" s="19">
        <v>0</v>
      </c>
      <c r="M5990" s="19">
        <v>199.95</v>
      </c>
      <c r="N5990" s="24">
        <v>44077</v>
      </c>
    </row>
    <row r="5991" spans="2:14" hidden="1" x14ac:dyDescent="0.25">
      <c r="B5991" s="34"/>
      <c r="C5991" s="20"/>
      <c r="E5991" s="17" t="s">
        <v>37286</v>
      </c>
      <c r="F5991" s="21"/>
      <c r="G5991" s="21" t="s">
        <v>17</v>
      </c>
      <c r="H5991" s="21" t="s">
        <v>18</v>
      </c>
      <c r="I5991" s="17" t="s">
        <v>37448</v>
      </c>
      <c r="J5991" s="17" t="s">
        <v>37449</v>
      </c>
      <c r="K5991" s="24">
        <v>44409</v>
      </c>
      <c r="L5991" s="19">
        <v>0</v>
      </c>
      <c r="M5991" s="19">
        <v>199.95</v>
      </c>
      <c r="N5991" s="24">
        <v>44077</v>
      </c>
    </row>
    <row r="5992" spans="2:14" hidden="1" x14ac:dyDescent="0.25">
      <c r="B5992" s="34"/>
      <c r="C5992" s="20"/>
      <c r="E5992" s="17" t="s">
        <v>37285</v>
      </c>
      <c r="F5992" s="21"/>
      <c r="G5992" s="21" t="s">
        <v>17</v>
      </c>
      <c r="H5992" s="21" t="s">
        <v>18</v>
      </c>
      <c r="I5992" s="17" t="s">
        <v>37430</v>
      </c>
      <c r="J5992" s="17" t="s">
        <v>37431</v>
      </c>
      <c r="K5992" s="24">
        <v>44409</v>
      </c>
      <c r="L5992" s="19">
        <v>0</v>
      </c>
      <c r="M5992" s="19">
        <v>199.95</v>
      </c>
      <c r="N5992" s="24">
        <v>44077</v>
      </c>
    </row>
    <row r="5993" spans="2:14" hidden="1" x14ac:dyDescent="0.25">
      <c r="B5993" s="34"/>
      <c r="C5993" s="20"/>
      <c r="E5993" s="17" t="s">
        <v>37285</v>
      </c>
      <c r="F5993" s="21"/>
      <c r="G5993" s="21" t="s">
        <v>17</v>
      </c>
      <c r="H5993" s="21" t="s">
        <v>18</v>
      </c>
      <c r="I5993" s="17" t="s">
        <v>37432</v>
      </c>
      <c r="J5993" s="17" t="s">
        <v>37433</v>
      </c>
      <c r="K5993" s="24">
        <v>44409</v>
      </c>
      <c r="L5993" s="19">
        <v>0</v>
      </c>
      <c r="M5993" s="19">
        <v>199.95</v>
      </c>
      <c r="N5993" s="24">
        <v>44077</v>
      </c>
    </row>
    <row r="5994" spans="2:14" hidden="1" x14ac:dyDescent="0.25">
      <c r="B5994" s="34"/>
      <c r="C5994" s="20"/>
      <c r="E5994" s="17" t="s">
        <v>37285</v>
      </c>
      <c r="F5994" s="21"/>
      <c r="G5994" s="21" t="s">
        <v>17</v>
      </c>
      <c r="H5994" s="21" t="s">
        <v>18</v>
      </c>
      <c r="I5994" s="17" t="s">
        <v>37434</v>
      </c>
      <c r="J5994" s="17" t="s">
        <v>37435</v>
      </c>
      <c r="K5994" s="24">
        <v>44409</v>
      </c>
      <c r="L5994" s="19">
        <v>0</v>
      </c>
      <c r="M5994" s="19">
        <v>199.95</v>
      </c>
      <c r="N5994" s="24">
        <v>44077</v>
      </c>
    </row>
    <row r="5995" spans="2:14" hidden="1" x14ac:dyDescent="0.25">
      <c r="B5995" s="34"/>
      <c r="C5995" s="20"/>
      <c r="E5995" s="17" t="s">
        <v>37284</v>
      </c>
      <c r="F5995" s="21"/>
      <c r="G5995" s="21" t="s">
        <v>17</v>
      </c>
      <c r="H5995" s="21" t="s">
        <v>18</v>
      </c>
      <c r="I5995" s="17" t="s">
        <v>37416</v>
      </c>
      <c r="J5995" s="17" t="s">
        <v>37417</v>
      </c>
      <c r="K5995" s="24">
        <v>44409</v>
      </c>
      <c r="L5995" s="19">
        <v>0</v>
      </c>
      <c r="M5995" s="19">
        <v>199.95</v>
      </c>
      <c r="N5995" s="24">
        <v>44077</v>
      </c>
    </row>
    <row r="5996" spans="2:14" hidden="1" x14ac:dyDescent="0.25">
      <c r="B5996" s="34"/>
      <c r="C5996" s="20"/>
      <c r="E5996" s="17" t="s">
        <v>37284</v>
      </c>
      <c r="F5996" s="21"/>
      <c r="G5996" s="21" t="s">
        <v>17</v>
      </c>
      <c r="H5996" s="21" t="s">
        <v>18</v>
      </c>
      <c r="I5996" s="17" t="s">
        <v>37418</v>
      </c>
      <c r="J5996" s="17" t="s">
        <v>37419</v>
      </c>
      <c r="K5996" s="24">
        <v>44409</v>
      </c>
      <c r="L5996" s="19">
        <v>0</v>
      </c>
      <c r="M5996" s="19">
        <v>199.95</v>
      </c>
      <c r="N5996" s="24">
        <v>44077</v>
      </c>
    </row>
    <row r="5997" spans="2:14" hidden="1" x14ac:dyDescent="0.25">
      <c r="B5997" s="34"/>
      <c r="C5997" s="20"/>
      <c r="E5997" s="17" t="s">
        <v>37284</v>
      </c>
      <c r="F5997" s="21"/>
      <c r="G5997" s="21" t="s">
        <v>17</v>
      </c>
      <c r="H5997" s="21" t="s">
        <v>18</v>
      </c>
      <c r="I5997" s="17" t="s">
        <v>37420</v>
      </c>
      <c r="J5997" s="17" t="s">
        <v>37421</v>
      </c>
      <c r="K5997" s="24">
        <v>44409</v>
      </c>
      <c r="L5997" s="19">
        <v>0</v>
      </c>
      <c r="M5997" s="19">
        <v>199.95</v>
      </c>
      <c r="N5997" s="24">
        <v>44077</v>
      </c>
    </row>
    <row r="5998" spans="2:14" hidden="1" x14ac:dyDescent="0.25">
      <c r="B5998" s="34"/>
      <c r="C5998" s="20"/>
      <c r="E5998" s="17" t="s">
        <v>37283</v>
      </c>
      <c r="F5998" s="21"/>
      <c r="G5998" s="21" t="s">
        <v>17</v>
      </c>
      <c r="H5998" s="21" t="s">
        <v>18</v>
      </c>
      <c r="I5998" s="17" t="s">
        <v>37402</v>
      </c>
      <c r="J5998" s="17" t="s">
        <v>37403</v>
      </c>
      <c r="K5998" s="24">
        <v>44409</v>
      </c>
      <c r="L5998" s="19">
        <v>0</v>
      </c>
      <c r="M5998" s="19">
        <v>199.95</v>
      </c>
      <c r="N5998" s="24">
        <v>44077</v>
      </c>
    </row>
    <row r="5999" spans="2:14" hidden="1" x14ac:dyDescent="0.25">
      <c r="B5999" s="34"/>
      <c r="C5999" s="20"/>
      <c r="E5999" s="17" t="s">
        <v>37283</v>
      </c>
      <c r="F5999" s="21"/>
      <c r="G5999" s="21" t="s">
        <v>17</v>
      </c>
      <c r="H5999" s="21" t="s">
        <v>18</v>
      </c>
      <c r="I5999" s="17" t="s">
        <v>37404</v>
      </c>
      <c r="J5999" s="17" t="s">
        <v>37405</v>
      </c>
      <c r="K5999" s="24">
        <v>44409</v>
      </c>
      <c r="L5999" s="19">
        <v>0</v>
      </c>
      <c r="M5999" s="19">
        <v>199.95</v>
      </c>
      <c r="N5999" s="24">
        <v>44077</v>
      </c>
    </row>
    <row r="6000" spans="2:14" hidden="1" x14ac:dyDescent="0.25">
      <c r="B6000" s="34"/>
      <c r="C6000" s="20"/>
      <c r="E6000" s="17" t="s">
        <v>37283</v>
      </c>
      <c r="F6000" s="21"/>
      <c r="G6000" s="21" t="s">
        <v>17</v>
      </c>
      <c r="H6000" s="21" t="s">
        <v>18</v>
      </c>
      <c r="I6000" s="17" t="s">
        <v>37406</v>
      </c>
      <c r="J6000" s="17" t="s">
        <v>37407</v>
      </c>
      <c r="K6000" s="24">
        <v>44409</v>
      </c>
      <c r="L6000" s="19">
        <v>0</v>
      </c>
      <c r="M6000" s="19">
        <v>199.95</v>
      </c>
      <c r="N6000" s="24">
        <v>44077</v>
      </c>
    </row>
    <row r="6001" spans="2:14" hidden="1" x14ac:dyDescent="0.25">
      <c r="B6001" s="20"/>
      <c r="C6001" s="20"/>
      <c r="E6001" s="17" t="s">
        <v>37314</v>
      </c>
      <c r="F6001" s="21"/>
      <c r="G6001" s="21" t="s">
        <v>17</v>
      </c>
      <c r="H6001" s="21" t="s">
        <v>18</v>
      </c>
      <c r="I6001" s="17" t="s">
        <v>37749</v>
      </c>
      <c r="J6001" s="17" t="s">
        <v>37750</v>
      </c>
      <c r="K6001" s="24">
        <v>44409</v>
      </c>
      <c r="L6001" s="19">
        <v>0</v>
      </c>
      <c r="M6001" s="19">
        <v>59.95</v>
      </c>
      <c r="N6001" s="24">
        <v>44077</v>
      </c>
    </row>
    <row r="6002" spans="2:14" hidden="1" x14ac:dyDescent="0.25">
      <c r="B6002" s="20"/>
      <c r="C6002" s="20"/>
      <c r="E6002" s="17" t="s">
        <v>37314</v>
      </c>
      <c r="F6002" s="21"/>
      <c r="G6002" s="21" t="s">
        <v>17</v>
      </c>
      <c r="H6002" s="21" t="s">
        <v>18</v>
      </c>
      <c r="I6002" s="17" t="s">
        <v>37747</v>
      </c>
      <c r="J6002" s="17" t="s">
        <v>37748</v>
      </c>
      <c r="K6002" s="24">
        <v>44409</v>
      </c>
      <c r="L6002" s="19">
        <v>0</v>
      </c>
      <c r="M6002" s="19">
        <v>59.95</v>
      </c>
      <c r="N6002" s="24">
        <v>44077</v>
      </c>
    </row>
    <row r="6003" spans="2:14" hidden="1" x14ac:dyDescent="0.25">
      <c r="B6003" s="20"/>
      <c r="C6003" s="20"/>
      <c r="E6003" s="17" t="s">
        <v>37314</v>
      </c>
      <c r="F6003" s="21"/>
      <c r="G6003" s="21" t="s">
        <v>17</v>
      </c>
      <c r="H6003" s="21" t="s">
        <v>18</v>
      </c>
      <c r="I6003" s="17" t="s">
        <v>37753</v>
      </c>
      <c r="J6003" s="17" t="s">
        <v>37754</v>
      </c>
      <c r="K6003" s="24">
        <v>44409</v>
      </c>
      <c r="L6003" s="19">
        <v>0</v>
      </c>
      <c r="M6003" s="19">
        <v>59.95</v>
      </c>
      <c r="N6003" s="24">
        <v>44077</v>
      </c>
    </row>
    <row r="6004" spans="2:14" hidden="1" x14ac:dyDescent="0.25">
      <c r="B6004" s="20"/>
      <c r="C6004" s="20"/>
      <c r="E6004" s="17" t="s">
        <v>37315</v>
      </c>
      <c r="F6004" s="21"/>
      <c r="G6004" s="21" t="s">
        <v>17</v>
      </c>
      <c r="H6004" s="21" t="s">
        <v>18</v>
      </c>
      <c r="I6004" s="17" t="s">
        <v>37759</v>
      </c>
      <c r="J6004" s="17" t="s">
        <v>37760</v>
      </c>
      <c r="K6004" s="24">
        <v>44409</v>
      </c>
      <c r="L6004" s="19">
        <v>0</v>
      </c>
      <c r="M6004" s="19">
        <v>59.95</v>
      </c>
      <c r="N6004" s="24">
        <v>44077</v>
      </c>
    </row>
    <row r="6005" spans="2:14" hidden="1" x14ac:dyDescent="0.25">
      <c r="B6005" s="20"/>
      <c r="C6005" s="20"/>
      <c r="E6005" s="17" t="s">
        <v>37315</v>
      </c>
      <c r="F6005" s="21"/>
      <c r="G6005" s="21" t="s">
        <v>17</v>
      </c>
      <c r="H6005" s="21" t="s">
        <v>18</v>
      </c>
      <c r="I6005" s="17" t="s">
        <v>37757</v>
      </c>
      <c r="J6005" s="17" t="s">
        <v>37758</v>
      </c>
      <c r="K6005" s="24">
        <v>44409</v>
      </c>
      <c r="L6005" s="19">
        <v>0</v>
      </c>
      <c r="M6005" s="19">
        <v>59.95</v>
      </c>
      <c r="N6005" s="24">
        <v>44077</v>
      </c>
    </row>
    <row r="6006" spans="2:14" hidden="1" x14ac:dyDescent="0.25">
      <c r="B6006" s="20"/>
      <c r="C6006" s="20"/>
      <c r="E6006" s="17" t="s">
        <v>37315</v>
      </c>
      <c r="F6006" s="21"/>
      <c r="G6006" s="21" t="s">
        <v>17</v>
      </c>
      <c r="H6006" s="21" t="s">
        <v>18</v>
      </c>
      <c r="I6006" s="17" t="s">
        <v>37763</v>
      </c>
      <c r="J6006" s="17" t="s">
        <v>37764</v>
      </c>
      <c r="K6006" s="24">
        <v>44409</v>
      </c>
      <c r="L6006" s="19">
        <v>0</v>
      </c>
      <c r="M6006" s="19">
        <v>59.95</v>
      </c>
      <c r="N6006" s="24">
        <v>44077</v>
      </c>
    </row>
    <row r="6007" spans="2:14" hidden="1" x14ac:dyDescent="0.25">
      <c r="B6007" s="20"/>
      <c r="C6007" s="20"/>
      <c r="E6007" s="17" t="s">
        <v>37313</v>
      </c>
      <c r="F6007" s="21"/>
      <c r="G6007" s="21" t="s">
        <v>17</v>
      </c>
      <c r="H6007" s="21" t="s">
        <v>18</v>
      </c>
      <c r="I6007" s="17" t="s">
        <v>37739</v>
      </c>
      <c r="J6007" s="17" t="s">
        <v>37740</v>
      </c>
      <c r="K6007" s="24">
        <v>44409</v>
      </c>
      <c r="L6007" s="19">
        <v>0</v>
      </c>
      <c r="M6007" s="19">
        <v>59.95</v>
      </c>
      <c r="N6007" s="24">
        <v>44077</v>
      </c>
    </row>
    <row r="6008" spans="2:14" hidden="1" x14ac:dyDescent="0.25">
      <c r="B6008" s="20"/>
      <c r="C6008" s="20"/>
      <c r="E6008" s="17" t="s">
        <v>37313</v>
      </c>
      <c r="F6008" s="21"/>
      <c r="G6008" s="21" t="s">
        <v>17</v>
      </c>
      <c r="H6008" s="21" t="s">
        <v>18</v>
      </c>
      <c r="I6008" s="17" t="s">
        <v>37737</v>
      </c>
      <c r="J6008" s="17" t="s">
        <v>37738</v>
      </c>
      <c r="K6008" s="24">
        <v>44409</v>
      </c>
      <c r="L6008" s="19">
        <v>0</v>
      </c>
      <c r="M6008" s="19">
        <v>59.95</v>
      </c>
      <c r="N6008" s="24">
        <v>44077</v>
      </c>
    </row>
    <row r="6009" spans="2:14" hidden="1" x14ac:dyDescent="0.25">
      <c r="B6009" s="20"/>
      <c r="C6009" s="20"/>
      <c r="E6009" s="17" t="s">
        <v>37313</v>
      </c>
      <c r="F6009" s="21"/>
      <c r="G6009" s="21" t="s">
        <v>17</v>
      </c>
      <c r="H6009" s="21" t="s">
        <v>18</v>
      </c>
      <c r="I6009" s="17" t="s">
        <v>37743</v>
      </c>
      <c r="J6009" s="17" t="s">
        <v>37744</v>
      </c>
      <c r="K6009" s="24">
        <v>44409</v>
      </c>
      <c r="L6009" s="19">
        <v>0</v>
      </c>
      <c r="M6009" s="19">
        <v>59.95</v>
      </c>
      <c r="N6009" s="24">
        <v>44077</v>
      </c>
    </row>
    <row r="6010" spans="2:14" hidden="1" x14ac:dyDescent="0.25">
      <c r="B6010" s="34"/>
      <c r="C6010" s="20"/>
      <c r="E6010" s="17" t="s">
        <v>37282</v>
      </c>
      <c r="F6010" s="21"/>
      <c r="G6010" s="21" t="s">
        <v>17</v>
      </c>
      <c r="H6010" s="21" t="s">
        <v>18</v>
      </c>
      <c r="I6010" s="17" t="s">
        <v>37388</v>
      </c>
      <c r="J6010" s="17" t="s">
        <v>37389</v>
      </c>
      <c r="K6010" s="24">
        <v>44409</v>
      </c>
      <c r="L6010" s="19">
        <v>0</v>
      </c>
      <c r="M6010" s="19">
        <v>179.95</v>
      </c>
      <c r="N6010" s="24">
        <v>44077</v>
      </c>
    </row>
    <row r="6011" spans="2:14" hidden="1" x14ac:dyDescent="0.25">
      <c r="B6011" s="34"/>
      <c r="C6011" s="20"/>
      <c r="E6011" s="17" t="s">
        <v>37282</v>
      </c>
      <c r="F6011" s="21"/>
      <c r="G6011" s="21" t="s">
        <v>17</v>
      </c>
      <c r="H6011" s="21" t="s">
        <v>18</v>
      </c>
      <c r="I6011" s="17" t="s">
        <v>37390</v>
      </c>
      <c r="J6011" s="17" t="s">
        <v>37391</v>
      </c>
      <c r="K6011" s="24">
        <v>44409</v>
      </c>
      <c r="L6011" s="19">
        <v>0</v>
      </c>
      <c r="M6011" s="19">
        <v>179.95</v>
      </c>
      <c r="N6011" s="24">
        <v>44077</v>
      </c>
    </row>
    <row r="6012" spans="2:14" hidden="1" x14ac:dyDescent="0.25">
      <c r="B6012" s="34"/>
      <c r="C6012" s="20"/>
      <c r="E6012" s="17" t="s">
        <v>37282</v>
      </c>
      <c r="F6012" s="21"/>
      <c r="G6012" s="21" t="s">
        <v>17</v>
      </c>
      <c r="H6012" s="21" t="s">
        <v>18</v>
      </c>
      <c r="I6012" s="17" t="s">
        <v>37392</v>
      </c>
      <c r="J6012" s="17" t="s">
        <v>37393</v>
      </c>
      <c r="K6012" s="24">
        <v>44409</v>
      </c>
      <c r="L6012" s="19">
        <v>0</v>
      </c>
      <c r="M6012" s="19">
        <v>179.95</v>
      </c>
      <c r="N6012" s="24">
        <v>44077</v>
      </c>
    </row>
    <row r="6013" spans="2:14" hidden="1" x14ac:dyDescent="0.25">
      <c r="B6013" s="34"/>
      <c r="C6013" s="20"/>
      <c r="E6013" s="17" t="s">
        <v>37281</v>
      </c>
      <c r="F6013" s="21"/>
      <c r="G6013" s="21" t="s">
        <v>17</v>
      </c>
      <c r="H6013" s="21" t="s">
        <v>18</v>
      </c>
      <c r="I6013" s="17" t="s">
        <v>37374</v>
      </c>
      <c r="J6013" s="17" t="s">
        <v>37375</v>
      </c>
      <c r="K6013" s="24">
        <v>44409</v>
      </c>
      <c r="L6013" s="19">
        <v>0</v>
      </c>
      <c r="M6013" s="19">
        <v>179.95</v>
      </c>
      <c r="N6013" s="24">
        <v>44077</v>
      </c>
    </row>
    <row r="6014" spans="2:14" hidden="1" x14ac:dyDescent="0.25">
      <c r="B6014" s="34"/>
      <c r="C6014" s="20"/>
      <c r="E6014" s="17" t="s">
        <v>37281</v>
      </c>
      <c r="F6014" s="21"/>
      <c r="G6014" s="21" t="s">
        <v>17</v>
      </c>
      <c r="H6014" s="21" t="s">
        <v>18</v>
      </c>
      <c r="I6014" s="17" t="s">
        <v>37376</v>
      </c>
      <c r="J6014" s="17" t="s">
        <v>37377</v>
      </c>
      <c r="K6014" s="24">
        <v>44409</v>
      </c>
      <c r="L6014" s="19">
        <v>0</v>
      </c>
      <c r="M6014" s="19">
        <v>179.95</v>
      </c>
      <c r="N6014" s="24">
        <v>44077</v>
      </c>
    </row>
    <row r="6015" spans="2:14" hidden="1" x14ac:dyDescent="0.25">
      <c r="B6015" s="34"/>
      <c r="C6015" s="20"/>
      <c r="E6015" s="17" t="s">
        <v>37281</v>
      </c>
      <c r="F6015" s="21"/>
      <c r="G6015" s="21" t="s">
        <v>17</v>
      </c>
      <c r="H6015" s="21" t="s">
        <v>18</v>
      </c>
      <c r="I6015" s="17" t="s">
        <v>37378</v>
      </c>
      <c r="J6015" s="17" t="s">
        <v>37379</v>
      </c>
      <c r="K6015" s="24">
        <v>44409</v>
      </c>
      <c r="L6015" s="19">
        <v>0</v>
      </c>
      <c r="M6015" s="19">
        <v>179.95</v>
      </c>
      <c r="N6015" s="24">
        <v>44077</v>
      </c>
    </row>
    <row r="6016" spans="2:14" hidden="1" x14ac:dyDescent="0.25">
      <c r="B6016" s="20"/>
      <c r="C6016" s="20"/>
      <c r="E6016" s="17" t="s">
        <v>37311</v>
      </c>
      <c r="F6016" s="21"/>
      <c r="G6016" s="21" t="s">
        <v>17</v>
      </c>
      <c r="H6016" s="21" t="s">
        <v>18</v>
      </c>
      <c r="I6016" s="17" t="s">
        <v>37719</v>
      </c>
      <c r="J6016" s="17" t="s">
        <v>37720</v>
      </c>
      <c r="K6016" s="24">
        <v>44409</v>
      </c>
      <c r="L6016" s="19">
        <v>0</v>
      </c>
      <c r="M6016" s="19">
        <v>59.95</v>
      </c>
      <c r="N6016" s="24">
        <v>44077</v>
      </c>
    </row>
    <row r="6017" spans="2:14" hidden="1" x14ac:dyDescent="0.25">
      <c r="B6017" s="20"/>
      <c r="C6017" s="20"/>
      <c r="E6017" s="17" t="s">
        <v>37311</v>
      </c>
      <c r="F6017" s="21"/>
      <c r="G6017" s="21" t="s">
        <v>17</v>
      </c>
      <c r="H6017" s="21" t="s">
        <v>18</v>
      </c>
      <c r="I6017" s="17" t="s">
        <v>37717</v>
      </c>
      <c r="J6017" s="17" t="s">
        <v>37718</v>
      </c>
      <c r="K6017" s="24">
        <v>44409</v>
      </c>
      <c r="L6017" s="19">
        <v>0</v>
      </c>
      <c r="M6017" s="19">
        <v>59.95</v>
      </c>
      <c r="N6017" s="24">
        <v>44077</v>
      </c>
    </row>
    <row r="6018" spans="2:14" hidden="1" x14ac:dyDescent="0.25">
      <c r="B6018" s="20"/>
      <c r="C6018" s="20"/>
      <c r="E6018" s="17" t="s">
        <v>37311</v>
      </c>
      <c r="F6018" s="21"/>
      <c r="G6018" s="21" t="s">
        <v>17</v>
      </c>
      <c r="H6018" s="21" t="s">
        <v>18</v>
      </c>
      <c r="I6018" s="17" t="s">
        <v>37723</v>
      </c>
      <c r="J6018" s="17" t="s">
        <v>37724</v>
      </c>
      <c r="K6018" s="24">
        <v>44409</v>
      </c>
      <c r="L6018" s="19">
        <v>0</v>
      </c>
      <c r="M6018" s="19">
        <v>59.95</v>
      </c>
      <c r="N6018" s="24">
        <v>44077</v>
      </c>
    </row>
    <row r="6019" spans="2:14" hidden="1" x14ac:dyDescent="0.25">
      <c r="B6019" s="20"/>
      <c r="C6019" s="20"/>
      <c r="E6019" s="17" t="s">
        <v>37312</v>
      </c>
      <c r="F6019" s="21"/>
      <c r="G6019" s="21" t="s">
        <v>17</v>
      </c>
      <c r="H6019" s="21" t="s">
        <v>18</v>
      </c>
      <c r="I6019" s="17" t="s">
        <v>37729</v>
      </c>
      <c r="J6019" s="17" t="s">
        <v>37730</v>
      </c>
      <c r="K6019" s="24">
        <v>44409</v>
      </c>
      <c r="L6019" s="19">
        <v>0</v>
      </c>
      <c r="M6019" s="19">
        <v>59.95</v>
      </c>
      <c r="N6019" s="24">
        <v>44077</v>
      </c>
    </row>
    <row r="6020" spans="2:14" hidden="1" x14ac:dyDescent="0.25">
      <c r="B6020" s="20"/>
      <c r="C6020" s="20"/>
      <c r="E6020" s="17" t="s">
        <v>37312</v>
      </c>
      <c r="F6020" s="21"/>
      <c r="G6020" s="21" t="s">
        <v>17</v>
      </c>
      <c r="H6020" s="21" t="s">
        <v>18</v>
      </c>
      <c r="I6020" s="17" t="s">
        <v>37727</v>
      </c>
      <c r="J6020" s="17" t="s">
        <v>37728</v>
      </c>
      <c r="K6020" s="24">
        <v>44409</v>
      </c>
      <c r="L6020" s="19">
        <v>0</v>
      </c>
      <c r="M6020" s="19">
        <v>59.95</v>
      </c>
      <c r="N6020" s="24">
        <v>44077</v>
      </c>
    </row>
    <row r="6021" spans="2:14" hidden="1" x14ac:dyDescent="0.25">
      <c r="B6021" s="20"/>
      <c r="C6021" s="20"/>
      <c r="E6021" s="17" t="s">
        <v>37312</v>
      </c>
      <c r="F6021" s="21"/>
      <c r="G6021" s="21" t="s">
        <v>17</v>
      </c>
      <c r="H6021" s="21" t="s">
        <v>18</v>
      </c>
      <c r="I6021" s="17" t="s">
        <v>37733</v>
      </c>
      <c r="J6021" s="17" t="s">
        <v>37734</v>
      </c>
      <c r="K6021" s="24">
        <v>44409</v>
      </c>
      <c r="L6021" s="19">
        <v>0</v>
      </c>
      <c r="M6021" s="19">
        <v>59.95</v>
      </c>
      <c r="N6021" s="24">
        <v>44077</v>
      </c>
    </row>
    <row r="6022" spans="2:14" hidden="1" x14ac:dyDescent="0.25">
      <c r="B6022" s="34"/>
      <c r="C6022" s="20"/>
      <c r="E6022" s="17" t="s">
        <v>37279</v>
      </c>
      <c r="F6022" s="21"/>
      <c r="G6022" s="21" t="s">
        <v>17</v>
      </c>
      <c r="H6022" s="21" t="s">
        <v>18</v>
      </c>
      <c r="I6022" s="17" t="s">
        <v>37346</v>
      </c>
      <c r="J6022" s="17" t="s">
        <v>37347</v>
      </c>
      <c r="K6022" s="24">
        <v>44409</v>
      </c>
      <c r="L6022" s="19">
        <v>0</v>
      </c>
      <c r="M6022" s="19">
        <v>179.95</v>
      </c>
      <c r="N6022" s="24">
        <v>44077</v>
      </c>
    </row>
    <row r="6023" spans="2:14" hidden="1" x14ac:dyDescent="0.25">
      <c r="B6023" s="34"/>
      <c r="C6023" s="20"/>
      <c r="E6023" s="17" t="s">
        <v>37279</v>
      </c>
      <c r="F6023" s="21"/>
      <c r="G6023" s="21" t="s">
        <v>17</v>
      </c>
      <c r="H6023" s="21" t="s">
        <v>18</v>
      </c>
      <c r="I6023" s="17" t="s">
        <v>37348</v>
      </c>
      <c r="J6023" s="17" t="s">
        <v>37349</v>
      </c>
      <c r="K6023" s="24">
        <v>44409</v>
      </c>
      <c r="L6023" s="19">
        <v>0</v>
      </c>
      <c r="M6023" s="19">
        <v>179.95</v>
      </c>
      <c r="N6023" s="24">
        <v>44077</v>
      </c>
    </row>
    <row r="6024" spans="2:14" hidden="1" x14ac:dyDescent="0.25">
      <c r="B6024" s="34"/>
      <c r="C6024" s="20"/>
      <c r="E6024" s="17" t="s">
        <v>37279</v>
      </c>
      <c r="F6024" s="21"/>
      <c r="G6024" s="21" t="s">
        <v>17</v>
      </c>
      <c r="H6024" s="21" t="s">
        <v>18</v>
      </c>
      <c r="I6024" s="17" t="s">
        <v>37350</v>
      </c>
      <c r="J6024" s="17" t="s">
        <v>37351</v>
      </c>
      <c r="K6024" s="24">
        <v>44409</v>
      </c>
      <c r="L6024" s="19">
        <v>0</v>
      </c>
      <c r="M6024" s="19">
        <v>179.95</v>
      </c>
      <c r="N6024" s="24">
        <v>44077</v>
      </c>
    </row>
    <row r="6025" spans="2:14" hidden="1" x14ac:dyDescent="0.25">
      <c r="B6025" s="34"/>
      <c r="C6025" s="20"/>
      <c r="E6025" s="17" t="s">
        <v>37280</v>
      </c>
      <c r="F6025" s="21"/>
      <c r="G6025" s="21" t="s">
        <v>17</v>
      </c>
      <c r="H6025" s="21" t="s">
        <v>18</v>
      </c>
      <c r="I6025" s="17" t="s">
        <v>37360</v>
      </c>
      <c r="J6025" s="17" t="s">
        <v>37361</v>
      </c>
      <c r="K6025" s="24">
        <v>44409</v>
      </c>
      <c r="L6025" s="19">
        <v>0</v>
      </c>
      <c r="M6025" s="19">
        <v>179.95</v>
      </c>
      <c r="N6025" s="24">
        <v>44077</v>
      </c>
    </row>
    <row r="6026" spans="2:14" hidden="1" x14ac:dyDescent="0.25">
      <c r="B6026" s="34"/>
      <c r="C6026" s="20"/>
      <c r="E6026" s="17" t="s">
        <v>37280</v>
      </c>
      <c r="F6026" s="21"/>
      <c r="G6026" s="21" t="s">
        <v>17</v>
      </c>
      <c r="H6026" s="21" t="s">
        <v>18</v>
      </c>
      <c r="I6026" s="17" t="s">
        <v>37362</v>
      </c>
      <c r="J6026" s="17" t="s">
        <v>37363</v>
      </c>
      <c r="K6026" s="24">
        <v>44409</v>
      </c>
      <c r="L6026" s="19">
        <v>0</v>
      </c>
      <c r="M6026" s="19">
        <v>179.95</v>
      </c>
      <c r="N6026" s="24">
        <v>44077</v>
      </c>
    </row>
    <row r="6027" spans="2:14" hidden="1" x14ac:dyDescent="0.25">
      <c r="B6027" s="34"/>
      <c r="C6027" s="20"/>
      <c r="E6027" s="17" t="s">
        <v>37280</v>
      </c>
      <c r="F6027" s="21"/>
      <c r="G6027" s="21" t="s">
        <v>17</v>
      </c>
      <c r="H6027" s="21" t="s">
        <v>18</v>
      </c>
      <c r="I6027" s="17" t="s">
        <v>37364</v>
      </c>
      <c r="J6027" s="17" t="s">
        <v>37365</v>
      </c>
      <c r="K6027" s="24">
        <v>44409</v>
      </c>
      <c r="L6027" s="19">
        <v>0</v>
      </c>
      <c r="M6027" s="19">
        <v>179.95</v>
      </c>
      <c r="N6027" s="24">
        <v>44077</v>
      </c>
    </row>
    <row r="6028" spans="2:14" hidden="1" x14ac:dyDescent="0.25">
      <c r="B6028" s="20"/>
      <c r="C6028" s="20"/>
      <c r="E6028" s="17" t="s">
        <v>37321</v>
      </c>
      <c r="F6028" s="21"/>
      <c r="G6028" s="21" t="s">
        <v>17</v>
      </c>
      <c r="H6028" s="21" t="s">
        <v>18</v>
      </c>
      <c r="I6028" s="17" t="s">
        <v>37814</v>
      </c>
      <c r="J6028" s="17" t="s">
        <v>37815</v>
      </c>
      <c r="K6028" s="24">
        <v>44409</v>
      </c>
      <c r="L6028" s="19">
        <v>0</v>
      </c>
      <c r="M6028" s="19">
        <v>59.95</v>
      </c>
      <c r="N6028" s="24">
        <v>44077</v>
      </c>
    </row>
    <row r="6029" spans="2:14" hidden="1" x14ac:dyDescent="0.25">
      <c r="B6029" s="20"/>
      <c r="C6029" s="20"/>
      <c r="E6029" s="17" t="s">
        <v>37321</v>
      </c>
      <c r="F6029" s="21"/>
      <c r="G6029" s="21" t="s">
        <v>17</v>
      </c>
      <c r="H6029" s="21" t="s">
        <v>18</v>
      </c>
      <c r="I6029" s="17" t="s">
        <v>37812</v>
      </c>
      <c r="J6029" s="17" t="s">
        <v>37813</v>
      </c>
      <c r="K6029" s="24">
        <v>44409</v>
      </c>
      <c r="L6029" s="19">
        <v>0</v>
      </c>
      <c r="M6029" s="19">
        <v>59.95</v>
      </c>
      <c r="N6029" s="24">
        <v>44077</v>
      </c>
    </row>
    <row r="6030" spans="2:14" hidden="1" x14ac:dyDescent="0.25">
      <c r="B6030" s="20"/>
      <c r="C6030" s="20"/>
      <c r="E6030" s="17" t="s">
        <v>37321</v>
      </c>
      <c r="F6030" s="21"/>
      <c r="G6030" s="21" t="s">
        <v>17</v>
      </c>
      <c r="H6030" s="21" t="s">
        <v>18</v>
      </c>
      <c r="I6030" s="17" t="s">
        <v>37818</v>
      </c>
      <c r="J6030" s="17" t="s">
        <v>37819</v>
      </c>
      <c r="K6030" s="24">
        <v>44409</v>
      </c>
      <c r="L6030" s="19">
        <v>0</v>
      </c>
      <c r="M6030" s="19">
        <v>59.95</v>
      </c>
      <c r="N6030" s="24">
        <v>44077</v>
      </c>
    </row>
    <row r="6031" spans="2:14" hidden="1" x14ac:dyDescent="0.25">
      <c r="B6031" s="20"/>
      <c r="C6031" s="20"/>
      <c r="E6031" s="17" t="s">
        <v>37323</v>
      </c>
      <c r="F6031" s="21"/>
      <c r="G6031" s="21" t="s">
        <v>17</v>
      </c>
      <c r="H6031" s="21" t="s">
        <v>18</v>
      </c>
      <c r="I6031" s="17" t="s">
        <v>37834</v>
      </c>
      <c r="J6031" s="17" t="s">
        <v>37835</v>
      </c>
      <c r="K6031" s="24">
        <v>44409</v>
      </c>
      <c r="L6031" s="19">
        <v>0</v>
      </c>
      <c r="M6031" s="19">
        <v>59.95</v>
      </c>
      <c r="N6031" s="24">
        <v>44077</v>
      </c>
    </row>
    <row r="6032" spans="2:14" hidden="1" x14ac:dyDescent="0.25">
      <c r="B6032" s="20"/>
      <c r="C6032" s="20"/>
      <c r="E6032" s="17" t="s">
        <v>37323</v>
      </c>
      <c r="F6032" s="21"/>
      <c r="G6032" s="21" t="s">
        <v>17</v>
      </c>
      <c r="H6032" s="21" t="s">
        <v>18</v>
      </c>
      <c r="I6032" s="17" t="s">
        <v>37832</v>
      </c>
      <c r="J6032" s="17" t="s">
        <v>37833</v>
      </c>
      <c r="K6032" s="24">
        <v>44409</v>
      </c>
      <c r="L6032" s="19">
        <v>0</v>
      </c>
      <c r="M6032" s="19">
        <v>59.95</v>
      </c>
      <c r="N6032" s="24">
        <v>44077</v>
      </c>
    </row>
    <row r="6033" spans="2:14" hidden="1" x14ac:dyDescent="0.25">
      <c r="B6033" s="20"/>
      <c r="C6033" s="20"/>
      <c r="E6033" s="17" t="s">
        <v>37323</v>
      </c>
      <c r="F6033" s="21"/>
      <c r="G6033" s="21" t="s">
        <v>17</v>
      </c>
      <c r="H6033" s="21" t="s">
        <v>18</v>
      </c>
      <c r="I6033" s="17" t="s">
        <v>37838</v>
      </c>
      <c r="J6033" s="17" t="s">
        <v>37839</v>
      </c>
      <c r="K6033" s="24">
        <v>44409</v>
      </c>
      <c r="L6033" s="19">
        <v>0</v>
      </c>
      <c r="M6033" s="19">
        <v>59.95</v>
      </c>
      <c r="N6033" s="24">
        <v>44077</v>
      </c>
    </row>
    <row r="6034" spans="2:14" hidden="1" x14ac:dyDescent="0.25">
      <c r="B6034" s="20"/>
      <c r="C6034" s="20"/>
      <c r="E6034" s="17" t="s">
        <v>37322</v>
      </c>
      <c r="F6034" s="21"/>
      <c r="G6034" s="21" t="s">
        <v>17</v>
      </c>
      <c r="H6034" s="21" t="s">
        <v>18</v>
      </c>
      <c r="I6034" s="17" t="s">
        <v>37824</v>
      </c>
      <c r="J6034" s="17" t="s">
        <v>37825</v>
      </c>
      <c r="K6034" s="24">
        <v>44409</v>
      </c>
      <c r="L6034" s="19">
        <v>0</v>
      </c>
      <c r="M6034" s="19">
        <v>59.95</v>
      </c>
      <c r="N6034" s="24">
        <v>44077</v>
      </c>
    </row>
    <row r="6035" spans="2:14" hidden="1" x14ac:dyDescent="0.25">
      <c r="B6035" s="20"/>
      <c r="C6035" s="20"/>
      <c r="E6035" s="17" t="s">
        <v>37322</v>
      </c>
      <c r="F6035" s="21"/>
      <c r="G6035" s="21" t="s">
        <v>17</v>
      </c>
      <c r="H6035" s="21" t="s">
        <v>18</v>
      </c>
      <c r="I6035" s="17" t="s">
        <v>37822</v>
      </c>
      <c r="J6035" s="17" t="s">
        <v>37823</v>
      </c>
      <c r="K6035" s="24">
        <v>44409</v>
      </c>
      <c r="L6035" s="19">
        <v>0</v>
      </c>
      <c r="M6035" s="19">
        <v>59.95</v>
      </c>
      <c r="N6035" s="24">
        <v>44077</v>
      </c>
    </row>
    <row r="6036" spans="2:14" hidden="1" x14ac:dyDescent="0.25">
      <c r="B6036" s="20"/>
      <c r="C6036" s="20"/>
      <c r="E6036" s="17" t="s">
        <v>37322</v>
      </c>
      <c r="F6036" s="21"/>
      <c r="G6036" s="21" t="s">
        <v>17</v>
      </c>
      <c r="H6036" s="21" t="s">
        <v>18</v>
      </c>
      <c r="I6036" s="17" t="s">
        <v>37828</v>
      </c>
      <c r="J6036" s="17" t="s">
        <v>37829</v>
      </c>
      <c r="K6036" s="24">
        <v>44409</v>
      </c>
      <c r="L6036" s="19">
        <v>0</v>
      </c>
      <c r="M6036" s="19">
        <v>59.95</v>
      </c>
      <c r="N6036" s="24">
        <v>44077</v>
      </c>
    </row>
    <row r="6037" spans="2:14" hidden="1" x14ac:dyDescent="0.25">
      <c r="B6037" s="34"/>
      <c r="C6037" s="20"/>
      <c r="E6037" s="17" t="s">
        <v>37289</v>
      </c>
      <c r="F6037" s="21"/>
      <c r="G6037" s="21" t="s">
        <v>17</v>
      </c>
      <c r="H6037" s="21" t="s">
        <v>18</v>
      </c>
      <c r="I6037" s="17" t="s">
        <v>37486</v>
      </c>
      <c r="J6037" s="17" t="s">
        <v>37487</v>
      </c>
      <c r="K6037" s="24">
        <v>44409</v>
      </c>
      <c r="L6037" s="19">
        <v>0</v>
      </c>
      <c r="M6037" s="19">
        <v>179.95</v>
      </c>
      <c r="N6037" s="24">
        <v>44077</v>
      </c>
    </row>
    <row r="6038" spans="2:14" hidden="1" x14ac:dyDescent="0.25">
      <c r="B6038" s="34"/>
      <c r="C6038" s="20"/>
      <c r="E6038" s="17" t="s">
        <v>37289</v>
      </c>
      <c r="F6038" s="21"/>
      <c r="G6038" s="21" t="s">
        <v>17</v>
      </c>
      <c r="H6038" s="21" t="s">
        <v>18</v>
      </c>
      <c r="I6038" s="17" t="s">
        <v>37488</v>
      </c>
      <c r="J6038" s="17" t="s">
        <v>37489</v>
      </c>
      <c r="K6038" s="24">
        <v>44409</v>
      </c>
      <c r="L6038" s="19">
        <v>0</v>
      </c>
      <c r="M6038" s="19">
        <v>179.95</v>
      </c>
      <c r="N6038" s="24">
        <v>44077</v>
      </c>
    </row>
    <row r="6039" spans="2:14" hidden="1" x14ac:dyDescent="0.25">
      <c r="B6039" s="34"/>
      <c r="C6039" s="20"/>
      <c r="E6039" s="17" t="s">
        <v>37289</v>
      </c>
      <c r="F6039" s="21"/>
      <c r="G6039" s="21" t="s">
        <v>17</v>
      </c>
      <c r="H6039" s="21" t="s">
        <v>18</v>
      </c>
      <c r="I6039" s="17" t="s">
        <v>37490</v>
      </c>
      <c r="J6039" s="17" t="s">
        <v>37491</v>
      </c>
      <c r="K6039" s="24">
        <v>44409</v>
      </c>
      <c r="L6039" s="19">
        <v>0</v>
      </c>
      <c r="M6039" s="19">
        <v>179.95</v>
      </c>
      <c r="N6039" s="24">
        <v>44077</v>
      </c>
    </row>
    <row r="6040" spans="2:14" hidden="1" x14ac:dyDescent="0.25">
      <c r="B6040" s="20"/>
      <c r="C6040" s="20"/>
      <c r="E6040" s="17" t="s">
        <v>37290</v>
      </c>
      <c r="F6040" s="21"/>
      <c r="G6040" s="21" t="s">
        <v>17</v>
      </c>
      <c r="H6040" s="21" t="s">
        <v>18</v>
      </c>
      <c r="I6040" s="17" t="s">
        <v>37500</v>
      </c>
      <c r="J6040" s="17" t="s">
        <v>37501</v>
      </c>
      <c r="K6040" s="24">
        <v>44409</v>
      </c>
      <c r="L6040" s="19">
        <v>0</v>
      </c>
      <c r="M6040" s="19">
        <v>179.95</v>
      </c>
      <c r="N6040" s="24">
        <v>44077</v>
      </c>
    </row>
    <row r="6041" spans="2:14" hidden="1" x14ac:dyDescent="0.25">
      <c r="B6041" s="20"/>
      <c r="C6041" s="20"/>
      <c r="E6041" s="17" t="s">
        <v>37290</v>
      </c>
      <c r="F6041" s="21"/>
      <c r="G6041" s="21" t="s">
        <v>17</v>
      </c>
      <c r="H6041" s="21" t="s">
        <v>18</v>
      </c>
      <c r="I6041" s="17" t="s">
        <v>37502</v>
      </c>
      <c r="J6041" s="17" t="s">
        <v>37503</v>
      </c>
      <c r="K6041" s="24">
        <v>44409</v>
      </c>
      <c r="L6041" s="19">
        <v>0</v>
      </c>
      <c r="M6041" s="19">
        <v>179.95</v>
      </c>
      <c r="N6041" s="24">
        <v>44077</v>
      </c>
    </row>
    <row r="6042" spans="2:14" hidden="1" x14ac:dyDescent="0.25">
      <c r="B6042" s="20"/>
      <c r="C6042" s="20"/>
      <c r="E6042" s="17" t="s">
        <v>37290</v>
      </c>
      <c r="F6042" s="21"/>
      <c r="G6042" s="21" t="s">
        <v>17</v>
      </c>
      <c r="H6042" s="21" t="s">
        <v>18</v>
      </c>
      <c r="I6042" s="17" t="s">
        <v>37504</v>
      </c>
      <c r="J6042" s="17" t="s">
        <v>37505</v>
      </c>
      <c r="K6042" s="24">
        <v>44409</v>
      </c>
      <c r="L6042" s="19">
        <v>0</v>
      </c>
      <c r="M6042" s="19">
        <v>179.95</v>
      </c>
      <c r="N6042" s="24">
        <v>44077</v>
      </c>
    </row>
    <row r="6043" spans="2:14" hidden="1" x14ac:dyDescent="0.25">
      <c r="B6043" s="34"/>
      <c r="C6043" s="20"/>
      <c r="E6043" s="17" t="s">
        <v>37288</v>
      </c>
      <c r="F6043" s="21"/>
      <c r="G6043" s="21" t="s">
        <v>17</v>
      </c>
      <c r="H6043" s="21" t="s">
        <v>18</v>
      </c>
      <c r="I6043" s="17" t="s">
        <v>37472</v>
      </c>
      <c r="J6043" s="17" t="s">
        <v>37473</v>
      </c>
      <c r="K6043" s="24">
        <v>44409</v>
      </c>
      <c r="L6043" s="19">
        <v>0</v>
      </c>
      <c r="M6043" s="19">
        <v>179.95</v>
      </c>
      <c r="N6043" s="24">
        <v>44077</v>
      </c>
    </row>
    <row r="6044" spans="2:14" hidden="1" x14ac:dyDescent="0.25">
      <c r="B6044" s="34"/>
      <c r="C6044" s="20"/>
      <c r="E6044" s="17" t="s">
        <v>37288</v>
      </c>
      <c r="F6044" s="21"/>
      <c r="G6044" s="21" t="s">
        <v>17</v>
      </c>
      <c r="H6044" s="21" t="s">
        <v>18</v>
      </c>
      <c r="I6044" s="17" t="s">
        <v>37474</v>
      </c>
      <c r="J6044" s="17" t="s">
        <v>37475</v>
      </c>
      <c r="K6044" s="24">
        <v>44409</v>
      </c>
      <c r="L6044" s="19">
        <v>0</v>
      </c>
      <c r="M6044" s="19">
        <v>179.95</v>
      </c>
      <c r="N6044" s="24">
        <v>44077</v>
      </c>
    </row>
    <row r="6045" spans="2:14" hidden="1" x14ac:dyDescent="0.25">
      <c r="B6045" s="34"/>
      <c r="C6045" s="20"/>
      <c r="E6045" s="17" t="s">
        <v>37288</v>
      </c>
      <c r="F6045" s="21"/>
      <c r="G6045" s="21" t="s">
        <v>17</v>
      </c>
      <c r="H6045" s="21" t="s">
        <v>18</v>
      </c>
      <c r="I6045" s="17" t="s">
        <v>37476</v>
      </c>
      <c r="J6045" s="17" t="s">
        <v>37477</v>
      </c>
      <c r="K6045" s="24">
        <v>44409</v>
      </c>
      <c r="L6045" s="19">
        <v>0</v>
      </c>
      <c r="M6045" s="19">
        <v>179.95</v>
      </c>
      <c r="N6045" s="24">
        <v>44077</v>
      </c>
    </row>
    <row r="6046" spans="2:14" hidden="1" x14ac:dyDescent="0.25">
      <c r="B6046" s="20"/>
      <c r="C6046" s="20"/>
      <c r="E6046" s="17" t="s">
        <v>37328</v>
      </c>
      <c r="F6046" s="21"/>
      <c r="G6046" s="21" t="s">
        <v>17</v>
      </c>
      <c r="H6046" s="21" t="s">
        <v>48608</v>
      </c>
      <c r="I6046" s="17" t="s">
        <v>37878</v>
      </c>
      <c r="J6046" s="17" t="s">
        <v>37879</v>
      </c>
      <c r="K6046" s="24">
        <v>44409</v>
      </c>
      <c r="L6046" s="19">
        <v>0</v>
      </c>
      <c r="M6046" s="19">
        <v>39.950000000000003</v>
      </c>
      <c r="N6046" s="24">
        <v>44077</v>
      </c>
    </row>
    <row r="6047" spans="2:14" hidden="1" x14ac:dyDescent="0.25">
      <c r="B6047" s="20"/>
      <c r="C6047" s="20"/>
      <c r="E6047" s="17" t="s">
        <v>37328</v>
      </c>
      <c r="F6047" s="21"/>
      <c r="G6047" s="21" t="s">
        <v>17</v>
      </c>
      <c r="H6047" s="21" t="s">
        <v>48608</v>
      </c>
      <c r="I6047" s="17" t="s">
        <v>37876</v>
      </c>
      <c r="J6047" s="17" t="s">
        <v>37877</v>
      </c>
      <c r="K6047" s="24">
        <v>44409</v>
      </c>
      <c r="L6047" s="19">
        <v>0</v>
      </c>
      <c r="M6047" s="19">
        <v>39.950000000000003</v>
      </c>
      <c r="N6047" s="24">
        <v>44077</v>
      </c>
    </row>
    <row r="6048" spans="2:14" hidden="1" x14ac:dyDescent="0.25">
      <c r="B6048" s="20"/>
      <c r="C6048" s="20"/>
      <c r="E6048" s="17" t="s">
        <v>37328</v>
      </c>
      <c r="F6048" s="21"/>
      <c r="G6048" s="21" t="s">
        <v>17</v>
      </c>
      <c r="H6048" s="21" t="s">
        <v>48608</v>
      </c>
      <c r="I6048" s="17" t="s">
        <v>37882</v>
      </c>
      <c r="J6048" s="17" t="s">
        <v>37883</v>
      </c>
      <c r="K6048" s="24">
        <v>44409</v>
      </c>
      <c r="L6048" s="19">
        <v>0</v>
      </c>
      <c r="M6048" s="19">
        <v>39.950000000000003</v>
      </c>
      <c r="N6048" s="24">
        <v>44077</v>
      </c>
    </row>
    <row r="6049" spans="2:14" hidden="1" x14ac:dyDescent="0.25">
      <c r="B6049" s="20"/>
      <c r="C6049" s="20"/>
      <c r="E6049" s="17" t="s">
        <v>37327</v>
      </c>
      <c r="F6049" s="21"/>
      <c r="G6049" s="21" t="s">
        <v>17</v>
      </c>
      <c r="H6049" s="21" t="s">
        <v>48608</v>
      </c>
      <c r="I6049" s="17" t="s">
        <v>37868</v>
      </c>
      <c r="J6049" s="17" t="s">
        <v>37869</v>
      </c>
      <c r="K6049" s="24">
        <v>44409</v>
      </c>
      <c r="L6049" s="19">
        <v>0</v>
      </c>
      <c r="M6049" s="19">
        <v>39.950000000000003</v>
      </c>
      <c r="N6049" s="24">
        <v>44077</v>
      </c>
    </row>
    <row r="6050" spans="2:14" hidden="1" x14ac:dyDescent="0.25">
      <c r="B6050" s="20"/>
      <c r="C6050" s="20"/>
      <c r="E6050" s="17" t="s">
        <v>37327</v>
      </c>
      <c r="F6050" s="21"/>
      <c r="G6050" s="21" t="s">
        <v>17</v>
      </c>
      <c r="H6050" s="21" t="s">
        <v>48608</v>
      </c>
      <c r="I6050" s="17" t="s">
        <v>37866</v>
      </c>
      <c r="J6050" s="17" t="s">
        <v>37867</v>
      </c>
      <c r="K6050" s="24">
        <v>44409</v>
      </c>
      <c r="L6050" s="19">
        <v>0</v>
      </c>
      <c r="M6050" s="19">
        <v>39.950000000000003</v>
      </c>
      <c r="N6050" s="24">
        <v>44077</v>
      </c>
    </row>
    <row r="6051" spans="2:14" hidden="1" x14ac:dyDescent="0.25">
      <c r="B6051" s="20"/>
      <c r="C6051" s="20"/>
      <c r="E6051" s="17" t="s">
        <v>37327</v>
      </c>
      <c r="F6051" s="21"/>
      <c r="G6051" s="21" t="s">
        <v>17</v>
      </c>
      <c r="H6051" s="21" t="s">
        <v>48608</v>
      </c>
      <c r="I6051" s="17" t="s">
        <v>37872</v>
      </c>
      <c r="J6051" s="17" t="s">
        <v>37873</v>
      </c>
      <c r="K6051" s="24">
        <v>44409</v>
      </c>
      <c r="L6051" s="19">
        <v>0</v>
      </c>
      <c r="M6051" s="19">
        <v>39.950000000000003</v>
      </c>
      <c r="N6051" s="24">
        <v>44077</v>
      </c>
    </row>
    <row r="6052" spans="2:14" hidden="1" x14ac:dyDescent="0.25">
      <c r="B6052" s="20"/>
      <c r="C6052" s="20"/>
      <c r="E6052" s="17" t="s">
        <v>37295</v>
      </c>
      <c r="F6052" s="21"/>
      <c r="G6052" s="21" t="s">
        <v>17</v>
      </c>
      <c r="H6052" s="21" t="s">
        <v>48608</v>
      </c>
      <c r="I6052" s="17" t="s">
        <v>37564</v>
      </c>
      <c r="J6052" s="17" t="s">
        <v>37565</v>
      </c>
      <c r="K6052" s="24">
        <v>44409</v>
      </c>
      <c r="L6052" s="19">
        <v>0</v>
      </c>
      <c r="M6052" s="19">
        <v>119.95</v>
      </c>
      <c r="N6052" s="24">
        <v>44077</v>
      </c>
    </row>
    <row r="6053" spans="2:14" hidden="1" x14ac:dyDescent="0.25">
      <c r="B6053" s="20"/>
      <c r="C6053" s="20"/>
      <c r="E6053" s="17" t="s">
        <v>37295</v>
      </c>
      <c r="F6053" s="21"/>
      <c r="G6053" s="21" t="s">
        <v>17</v>
      </c>
      <c r="H6053" s="21" t="s">
        <v>48608</v>
      </c>
      <c r="I6053" s="17" t="s">
        <v>37566</v>
      </c>
      <c r="J6053" s="17" t="s">
        <v>37567</v>
      </c>
      <c r="K6053" s="24">
        <v>44409</v>
      </c>
      <c r="L6053" s="19">
        <v>0</v>
      </c>
      <c r="M6053" s="19">
        <v>119.95</v>
      </c>
      <c r="N6053" s="24">
        <v>44077</v>
      </c>
    </row>
    <row r="6054" spans="2:14" hidden="1" x14ac:dyDescent="0.25">
      <c r="B6054" s="20"/>
      <c r="C6054" s="20"/>
      <c r="E6054" s="17" t="s">
        <v>37295</v>
      </c>
      <c r="F6054" s="21"/>
      <c r="G6054" s="21" t="s">
        <v>17</v>
      </c>
      <c r="H6054" s="21" t="s">
        <v>48608</v>
      </c>
      <c r="I6054" s="17" t="s">
        <v>37568</v>
      </c>
      <c r="J6054" s="17" t="s">
        <v>37569</v>
      </c>
      <c r="K6054" s="24">
        <v>44409</v>
      </c>
      <c r="L6054" s="19">
        <v>0</v>
      </c>
      <c r="M6054" s="19">
        <v>119.95</v>
      </c>
      <c r="N6054" s="24">
        <v>44077</v>
      </c>
    </row>
    <row r="6055" spans="2:14" hidden="1" x14ac:dyDescent="0.25">
      <c r="B6055" s="20"/>
      <c r="C6055" s="20"/>
      <c r="E6055" s="17" t="s">
        <v>37294</v>
      </c>
      <c r="F6055" s="21"/>
      <c r="G6055" s="21" t="s">
        <v>17</v>
      </c>
      <c r="H6055" s="21" t="s">
        <v>48608</v>
      </c>
      <c r="I6055" s="17" t="s">
        <v>37550</v>
      </c>
      <c r="J6055" s="17" t="s">
        <v>37551</v>
      </c>
      <c r="K6055" s="24">
        <v>44409</v>
      </c>
      <c r="L6055" s="19">
        <v>0</v>
      </c>
      <c r="M6055" s="19">
        <v>119.95</v>
      </c>
      <c r="N6055" s="24">
        <v>44077</v>
      </c>
    </row>
    <row r="6056" spans="2:14" hidden="1" x14ac:dyDescent="0.25">
      <c r="B6056" s="20"/>
      <c r="C6056" s="20"/>
      <c r="E6056" s="17" t="s">
        <v>37294</v>
      </c>
      <c r="F6056" s="21"/>
      <c r="G6056" s="21" t="s">
        <v>17</v>
      </c>
      <c r="H6056" s="21" t="s">
        <v>48608</v>
      </c>
      <c r="I6056" s="17" t="s">
        <v>37552</v>
      </c>
      <c r="J6056" s="17" t="s">
        <v>37553</v>
      </c>
      <c r="K6056" s="24">
        <v>44409</v>
      </c>
      <c r="L6056" s="19">
        <v>0</v>
      </c>
      <c r="M6056" s="19">
        <v>119.95</v>
      </c>
      <c r="N6056" s="24">
        <v>44077</v>
      </c>
    </row>
    <row r="6057" spans="2:14" hidden="1" x14ac:dyDescent="0.25">
      <c r="B6057" s="20"/>
      <c r="C6057" s="20"/>
      <c r="E6057" s="17" t="s">
        <v>37294</v>
      </c>
      <c r="F6057" s="21"/>
      <c r="G6057" s="21" t="s">
        <v>17</v>
      </c>
      <c r="H6057" s="21" t="s">
        <v>48608</v>
      </c>
      <c r="I6057" s="17" t="s">
        <v>37554</v>
      </c>
      <c r="J6057" s="17" t="s">
        <v>37555</v>
      </c>
      <c r="K6057" s="24">
        <v>44409</v>
      </c>
      <c r="L6057" s="19">
        <v>0</v>
      </c>
      <c r="M6057" s="19">
        <v>119.95</v>
      </c>
      <c r="N6057" s="24">
        <v>44077</v>
      </c>
    </row>
    <row r="6058" spans="2:14" hidden="1" x14ac:dyDescent="0.25">
      <c r="B6058" s="20"/>
      <c r="C6058" s="20"/>
      <c r="E6058" s="17" t="s">
        <v>37326</v>
      </c>
      <c r="F6058" s="21"/>
      <c r="G6058" s="21" t="s">
        <v>17</v>
      </c>
      <c r="H6058" s="21" t="s">
        <v>48608</v>
      </c>
      <c r="I6058" s="17" t="s">
        <v>37858</v>
      </c>
      <c r="J6058" s="17" t="s">
        <v>37859</v>
      </c>
      <c r="K6058" s="24">
        <v>44409</v>
      </c>
      <c r="L6058" s="19">
        <v>0</v>
      </c>
      <c r="M6058" s="19">
        <v>39.950000000000003</v>
      </c>
      <c r="N6058" s="24">
        <v>44077</v>
      </c>
    </row>
    <row r="6059" spans="2:14" hidden="1" x14ac:dyDescent="0.25">
      <c r="B6059" s="20"/>
      <c r="C6059" s="20"/>
      <c r="E6059" s="17" t="s">
        <v>37326</v>
      </c>
      <c r="F6059" s="21"/>
      <c r="G6059" s="21" t="s">
        <v>17</v>
      </c>
      <c r="H6059" s="21" t="s">
        <v>48608</v>
      </c>
      <c r="I6059" s="17" t="s">
        <v>37856</v>
      </c>
      <c r="J6059" s="17" t="s">
        <v>37857</v>
      </c>
      <c r="K6059" s="24">
        <v>44409</v>
      </c>
      <c r="L6059" s="19">
        <v>0</v>
      </c>
      <c r="M6059" s="19">
        <v>39.950000000000003</v>
      </c>
      <c r="N6059" s="24">
        <v>44077</v>
      </c>
    </row>
    <row r="6060" spans="2:14" hidden="1" x14ac:dyDescent="0.25">
      <c r="B6060" s="20"/>
      <c r="C6060" s="20"/>
      <c r="E6060" s="17" t="s">
        <v>37326</v>
      </c>
      <c r="F6060" s="21"/>
      <c r="G6060" s="21" t="s">
        <v>17</v>
      </c>
      <c r="H6060" s="21" t="s">
        <v>48608</v>
      </c>
      <c r="I6060" s="17" t="s">
        <v>37862</v>
      </c>
      <c r="J6060" s="17" t="s">
        <v>37863</v>
      </c>
      <c r="K6060" s="24">
        <v>44409</v>
      </c>
      <c r="L6060" s="19">
        <v>0</v>
      </c>
      <c r="M6060" s="19">
        <v>39.950000000000003</v>
      </c>
      <c r="N6060" s="24">
        <v>44077</v>
      </c>
    </row>
    <row r="6061" spans="2:14" hidden="1" x14ac:dyDescent="0.25">
      <c r="B6061" s="20"/>
      <c r="C6061" s="20"/>
      <c r="E6061" s="17" t="s">
        <v>37293</v>
      </c>
      <c r="F6061" s="21"/>
      <c r="G6061" s="21" t="s">
        <v>17</v>
      </c>
      <c r="H6061" s="21" t="s">
        <v>18</v>
      </c>
      <c r="I6061" s="17" t="s">
        <v>37536</v>
      </c>
      <c r="J6061" s="17" t="s">
        <v>37537</v>
      </c>
      <c r="K6061" s="24">
        <v>44409</v>
      </c>
      <c r="L6061" s="19">
        <v>0</v>
      </c>
      <c r="M6061" s="19">
        <v>119.95</v>
      </c>
      <c r="N6061" s="24">
        <v>44077</v>
      </c>
    </row>
    <row r="6062" spans="2:14" hidden="1" x14ac:dyDescent="0.25">
      <c r="B6062" s="20"/>
      <c r="C6062" s="20"/>
      <c r="E6062" s="17" t="s">
        <v>37293</v>
      </c>
      <c r="F6062" s="21"/>
      <c r="G6062" s="21" t="s">
        <v>17</v>
      </c>
      <c r="H6062" s="21" t="s">
        <v>18</v>
      </c>
      <c r="I6062" s="17" t="s">
        <v>37538</v>
      </c>
      <c r="J6062" s="17" t="s">
        <v>37539</v>
      </c>
      <c r="K6062" s="24">
        <v>44409</v>
      </c>
      <c r="L6062" s="19">
        <v>0</v>
      </c>
      <c r="M6062" s="19">
        <v>119.95</v>
      </c>
      <c r="N6062" s="24">
        <v>44077</v>
      </c>
    </row>
    <row r="6063" spans="2:14" hidden="1" x14ac:dyDescent="0.25">
      <c r="B6063" s="20"/>
      <c r="C6063" s="20"/>
      <c r="E6063" s="17" t="s">
        <v>37293</v>
      </c>
      <c r="F6063" s="21"/>
      <c r="G6063" s="21" t="s">
        <v>17</v>
      </c>
      <c r="H6063" s="21" t="s">
        <v>18</v>
      </c>
      <c r="I6063" s="17" t="s">
        <v>37540</v>
      </c>
      <c r="J6063" s="17" t="s">
        <v>37541</v>
      </c>
      <c r="K6063" s="24">
        <v>44409</v>
      </c>
      <c r="L6063" s="19">
        <v>0</v>
      </c>
      <c r="M6063" s="19">
        <v>119.95</v>
      </c>
      <c r="N6063" s="24">
        <v>44077</v>
      </c>
    </row>
    <row r="6064" spans="2:14" hidden="1" x14ac:dyDescent="0.25">
      <c r="B6064" s="20"/>
      <c r="C6064" s="20"/>
      <c r="E6064" s="17" t="s">
        <v>37331</v>
      </c>
      <c r="F6064" s="21"/>
      <c r="G6064" s="21" t="s">
        <v>17</v>
      </c>
      <c r="H6064" s="21" t="s">
        <v>18</v>
      </c>
      <c r="I6064" s="17" t="s">
        <v>37908</v>
      </c>
      <c r="J6064" s="17" t="s">
        <v>37909</v>
      </c>
      <c r="K6064" s="24">
        <v>44409</v>
      </c>
      <c r="L6064" s="19">
        <v>0</v>
      </c>
      <c r="M6064" s="19">
        <v>39.950000000000003</v>
      </c>
      <c r="N6064" s="24">
        <v>44077</v>
      </c>
    </row>
    <row r="6065" spans="2:14" hidden="1" x14ac:dyDescent="0.25">
      <c r="B6065" s="20"/>
      <c r="C6065" s="20"/>
      <c r="E6065" s="17" t="s">
        <v>37331</v>
      </c>
      <c r="F6065" s="21"/>
      <c r="G6065" s="21" t="s">
        <v>17</v>
      </c>
      <c r="H6065" s="21" t="s">
        <v>18</v>
      </c>
      <c r="I6065" s="17" t="s">
        <v>37906</v>
      </c>
      <c r="J6065" s="17" t="s">
        <v>37907</v>
      </c>
      <c r="K6065" s="24">
        <v>44409</v>
      </c>
      <c r="L6065" s="19">
        <v>0</v>
      </c>
      <c r="M6065" s="19">
        <v>39.950000000000003</v>
      </c>
      <c r="N6065" s="24">
        <v>44077</v>
      </c>
    </row>
    <row r="6066" spans="2:14" hidden="1" x14ac:dyDescent="0.25">
      <c r="B6066" s="20"/>
      <c r="C6066" s="20"/>
      <c r="E6066" s="17" t="s">
        <v>37331</v>
      </c>
      <c r="F6066" s="21"/>
      <c r="G6066" s="21" t="s">
        <v>17</v>
      </c>
      <c r="H6066" s="21" t="s">
        <v>18</v>
      </c>
      <c r="I6066" s="17" t="s">
        <v>37912</v>
      </c>
      <c r="J6066" s="17" t="s">
        <v>37913</v>
      </c>
      <c r="K6066" s="24">
        <v>44409</v>
      </c>
      <c r="L6066" s="19">
        <v>0</v>
      </c>
      <c r="M6066" s="19">
        <v>39.950000000000003</v>
      </c>
      <c r="N6066" s="24">
        <v>44077</v>
      </c>
    </row>
    <row r="6067" spans="2:14" hidden="1" x14ac:dyDescent="0.25">
      <c r="B6067" s="20"/>
      <c r="C6067" s="20"/>
      <c r="E6067" s="17" t="s">
        <v>37330</v>
      </c>
      <c r="F6067" s="21"/>
      <c r="G6067" s="21" t="s">
        <v>17</v>
      </c>
      <c r="H6067" s="21" t="s">
        <v>18</v>
      </c>
      <c r="I6067" s="17" t="s">
        <v>37898</v>
      </c>
      <c r="J6067" s="17" t="s">
        <v>37899</v>
      </c>
      <c r="K6067" s="24">
        <v>44409</v>
      </c>
      <c r="L6067" s="19">
        <v>0</v>
      </c>
      <c r="M6067" s="19">
        <v>39.950000000000003</v>
      </c>
      <c r="N6067" s="24">
        <v>44077</v>
      </c>
    </row>
    <row r="6068" spans="2:14" hidden="1" x14ac:dyDescent="0.25">
      <c r="B6068" s="20"/>
      <c r="C6068" s="20"/>
      <c r="E6068" s="17" t="s">
        <v>37330</v>
      </c>
      <c r="F6068" s="21"/>
      <c r="G6068" s="21" t="s">
        <v>17</v>
      </c>
      <c r="H6068" s="21" t="s">
        <v>18</v>
      </c>
      <c r="I6068" s="17" t="s">
        <v>37896</v>
      </c>
      <c r="J6068" s="17" t="s">
        <v>37897</v>
      </c>
      <c r="K6068" s="24">
        <v>44409</v>
      </c>
      <c r="L6068" s="19">
        <v>0</v>
      </c>
      <c r="M6068" s="19">
        <v>39.950000000000003</v>
      </c>
      <c r="N6068" s="24">
        <v>44077</v>
      </c>
    </row>
    <row r="6069" spans="2:14" hidden="1" x14ac:dyDescent="0.25">
      <c r="B6069" s="20"/>
      <c r="C6069" s="20"/>
      <c r="E6069" s="17" t="s">
        <v>37330</v>
      </c>
      <c r="F6069" s="21"/>
      <c r="G6069" s="21" t="s">
        <v>17</v>
      </c>
      <c r="H6069" s="21" t="s">
        <v>18</v>
      </c>
      <c r="I6069" s="17" t="s">
        <v>37902</v>
      </c>
      <c r="J6069" s="17" t="s">
        <v>37903</v>
      </c>
      <c r="K6069" s="24">
        <v>44409</v>
      </c>
      <c r="L6069" s="19">
        <v>0</v>
      </c>
      <c r="M6069" s="19">
        <v>39.950000000000003</v>
      </c>
      <c r="N6069" s="24">
        <v>44077</v>
      </c>
    </row>
    <row r="6070" spans="2:14" hidden="1" x14ac:dyDescent="0.25">
      <c r="B6070" s="20"/>
      <c r="C6070" s="20"/>
      <c r="E6070" s="17" t="s">
        <v>37329</v>
      </c>
      <c r="F6070" s="21"/>
      <c r="G6070" s="21" t="s">
        <v>17</v>
      </c>
      <c r="H6070" s="21" t="s">
        <v>18</v>
      </c>
      <c r="I6070" s="17" t="s">
        <v>37888</v>
      </c>
      <c r="J6070" s="17" t="s">
        <v>37889</v>
      </c>
      <c r="K6070" s="24">
        <v>44409</v>
      </c>
      <c r="L6070" s="19">
        <v>0</v>
      </c>
      <c r="M6070" s="19">
        <v>39.950000000000003</v>
      </c>
      <c r="N6070" s="24">
        <v>44077</v>
      </c>
    </row>
    <row r="6071" spans="2:14" hidden="1" x14ac:dyDescent="0.25">
      <c r="B6071" s="20"/>
      <c r="C6071" s="20"/>
      <c r="E6071" s="17" t="s">
        <v>37329</v>
      </c>
      <c r="F6071" s="21"/>
      <c r="G6071" s="21" t="s">
        <v>17</v>
      </c>
      <c r="H6071" s="21" t="s">
        <v>18</v>
      </c>
      <c r="I6071" s="17" t="s">
        <v>37886</v>
      </c>
      <c r="J6071" s="17" t="s">
        <v>37887</v>
      </c>
      <c r="K6071" s="24">
        <v>44409</v>
      </c>
      <c r="L6071" s="19">
        <v>0</v>
      </c>
      <c r="M6071" s="19">
        <v>39.950000000000003</v>
      </c>
      <c r="N6071" s="24">
        <v>44077</v>
      </c>
    </row>
    <row r="6072" spans="2:14" hidden="1" x14ac:dyDescent="0.25">
      <c r="B6072" s="20"/>
      <c r="C6072" s="20"/>
      <c r="E6072" s="17" t="s">
        <v>37329</v>
      </c>
      <c r="F6072" s="21"/>
      <c r="G6072" s="21" t="s">
        <v>17</v>
      </c>
      <c r="H6072" s="21" t="s">
        <v>18</v>
      </c>
      <c r="I6072" s="17" t="s">
        <v>37892</v>
      </c>
      <c r="J6072" s="17" t="s">
        <v>37893</v>
      </c>
      <c r="K6072" s="24">
        <v>44409</v>
      </c>
      <c r="L6072" s="19">
        <v>0</v>
      </c>
      <c r="M6072" s="19">
        <v>39.950000000000003</v>
      </c>
      <c r="N6072" s="24">
        <v>44077</v>
      </c>
    </row>
    <row r="6073" spans="2:14" hidden="1" x14ac:dyDescent="0.25">
      <c r="B6073" s="20"/>
      <c r="C6073" s="20"/>
      <c r="E6073" s="17" t="s">
        <v>37298</v>
      </c>
      <c r="F6073" s="21"/>
      <c r="G6073" s="21" t="s">
        <v>17</v>
      </c>
      <c r="H6073" s="21" t="s">
        <v>18</v>
      </c>
      <c r="I6073" s="17" t="s">
        <v>37600</v>
      </c>
      <c r="J6073" s="17" t="s">
        <v>37601</v>
      </c>
      <c r="K6073" s="24">
        <v>44409</v>
      </c>
      <c r="L6073" s="19">
        <v>0</v>
      </c>
      <c r="M6073" s="19">
        <v>119.95</v>
      </c>
      <c r="N6073" s="24">
        <v>44077</v>
      </c>
    </row>
    <row r="6074" spans="2:14" hidden="1" x14ac:dyDescent="0.25">
      <c r="B6074" s="20"/>
      <c r="C6074" s="20"/>
      <c r="E6074" s="17" t="s">
        <v>37298</v>
      </c>
      <c r="F6074" s="21"/>
      <c r="G6074" s="21" t="s">
        <v>17</v>
      </c>
      <c r="H6074" s="21" t="s">
        <v>18</v>
      </c>
      <c r="I6074" s="17" t="s">
        <v>37602</v>
      </c>
      <c r="J6074" s="17" t="s">
        <v>37603</v>
      </c>
      <c r="K6074" s="24">
        <v>44409</v>
      </c>
      <c r="L6074" s="19">
        <v>0</v>
      </c>
      <c r="M6074" s="19">
        <v>119.95</v>
      </c>
      <c r="N6074" s="24">
        <v>44077</v>
      </c>
    </row>
    <row r="6075" spans="2:14" hidden="1" x14ac:dyDescent="0.25">
      <c r="B6075" s="20"/>
      <c r="C6075" s="20"/>
      <c r="E6075" s="17" t="s">
        <v>37298</v>
      </c>
      <c r="F6075" s="21"/>
      <c r="G6075" s="21" t="s">
        <v>17</v>
      </c>
      <c r="H6075" s="21" t="s">
        <v>18</v>
      </c>
      <c r="I6075" s="17" t="s">
        <v>37604</v>
      </c>
      <c r="J6075" s="17" t="s">
        <v>37605</v>
      </c>
      <c r="K6075" s="24">
        <v>44409</v>
      </c>
      <c r="L6075" s="19">
        <v>0</v>
      </c>
      <c r="M6075" s="19">
        <v>119.95</v>
      </c>
      <c r="N6075" s="24">
        <v>44077</v>
      </c>
    </row>
    <row r="6076" spans="2:14" hidden="1" x14ac:dyDescent="0.25">
      <c r="E6076" s="17" t="s">
        <v>37297</v>
      </c>
      <c r="G6076" s="17" t="s">
        <v>17</v>
      </c>
      <c r="H6076" s="17" t="s">
        <v>18</v>
      </c>
      <c r="I6076" s="17" t="s">
        <v>37589</v>
      </c>
      <c r="J6076" s="20">
        <v>8059175272905</v>
      </c>
      <c r="L6076" s="35">
        <v>0</v>
      </c>
      <c r="M6076" s="35">
        <v>119.95</v>
      </c>
      <c r="N6076" s="36">
        <v>44077</v>
      </c>
    </row>
    <row r="6077" spans="2:14" hidden="1" x14ac:dyDescent="0.25">
      <c r="E6077" s="17" t="s">
        <v>37297</v>
      </c>
      <c r="G6077" s="17" t="s">
        <v>17</v>
      </c>
      <c r="H6077" s="17" t="s">
        <v>18</v>
      </c>
      <c r="I6077" s="17" t="s">
        <v>37590</v>
      </c>
      <c r="J6077" s="20">
        <v>8059175272912</v>
      </c>
      <c r="L6077" s="35">
        <v>0</v>
      </c>
      <c r="M6077" s="35">
        <v>119.95</v>
      </c>
      <c r="N6077" s="36">
        <v>44077</v>
      </c>
    </row>
    <row r="6078" spans="2:14" hidden="1" x14ac:dyDescent="0.25">
      <c r="E6078" s="17" t="s">
        <v>37297</v>
      </c>
      <c r="G6078" s="17" t="s">
        <v>17</v>
      </c>
      <c r="H6078" s="17" t="s">
        <v>18</v>
      </c>
      <c r="I6078" s="17" t="s">
        <v>37591</v>
      </c>
      <c r="J6078" s="20">
        <v>8059175272929</v>
      </c>
      <c r="L6078" s="35">
        <v>0</v>
      </c>
      <c r="M6078" s="35">
        <v>119.95</v>
      </c>
      <c r="N6078" s="36">
        <v>44077</v>
      </c>
    </row>
    <row r="6079" spans="2:14" hidden="1" x14ac:dyDescent="0.25">
      <c r="E6079" s="17" t="s">
        <v>37296</v>
      </c>
      <c r="G6079" s="17" t="s">
        <v>17</v>
      </c>
      <c r="H6079" s="17" t="s">
        <v>18</v>
      </c>
      <c r="I6079" s="17" t="s">
        <v>37578</v>
      </c>
      <c r="J6079" s="20">
        <v>8059175272936</v>
      </c>
      <c r="L6079" s="35">
        <v>0</v>
      </c>
      <c r="M6079" s="35">
        <v>119.95</v>
      </c>
      <c r="N6079" s="36">
        <v>44077</v>
      </c>
    </row>
    <row r="6080" spans="2:14" hidden="1" x14ac:dyDescent="0.25">
      <c r="E6080" s="17" t="s">
        <v>37296</v>
      </c>
      <c r="G6080" s="17" t="s">
        <v>17</v>
      </c>
      <c r="H6080" s="17" t="s">
        <v>18</v>
      </c>
      <c r="I6080" s="17" t="s">
        <v>37579</v>
      </c>
      <c r="J6080" s="20">
        <v>8059175272943</v>
      </c>
      <c r="L6080" s="35">
        <v>0</v>
      </c>
      <c r="M6080" s="35">
        <v>119.95</v>
      </c>
      <c r="N6080" s="36">
        <v>44077</v>
      </c>
    </row>
    <row r="6081" spans="5:14" hidden="1" x14ac:dyDescent="0.25">
      <c r="E6081" s="17" t="s">
        <v>37296</v>
      </c>
      <c r="G6081" s="17" t="s">
        <v>17</v>
      </c>
      <c r="H6081" s="17" t="s">
        <v>18</v>
      </c>
      <c r="I6081" s="17" t="s">
        <v>37580</v>
      </c>
      <c r="J6081" s="20">
        <v>8059175272950</v>
      </c>
      <c r="L6081" s="35">
        <v>0</v>
      </c>
      <c r="M6081" s="35">
        <v>119.95</v>
      </c>
      <c r="N6081" s="36">
        <v>44077</v>
      </c>
    </row>
    <row r="6082" spans="5:14" hidden="1" x14ac:dyDescent="0.25">
      <c r="E6082" s="17" t="s">
        <v>37324</v>
      </c>
      <c r="G6082" s="17" t="s">
        <v>17</v>
      </c>
      <c r="H6082" s="17" t="s">
        <v>18</v>
      </c>
      <c r="I6082" s="17" t="s">
        <v>37843</v>
      </c>
      <c r="J6082" s="20">
        <v>8059175272998</v>
      </c>
      <c r="L6082" s="35">
        <v>0</v>
      </c>
      <c r="M6082" s="35">
        <v>39.950000000000003</v>
      </c>
      <c r="N6082" s="36">
        <v>44077</v>
      </c>
    </row>
    <row r="6083" spans="5:14" hidden="1" x14ac:dyDescent="0.25">
      <c r="E6083" s="17" t="s">
        <v>37324</v>
      </c>
      <c r="G6083" s="17" t="s">
        <v>17</v>
      </c>
      <c r="H6083" s="17" t="s">
        <v>18</v>
      </c>
      <c r="I6083" s="17" t="s">
        <v>37842</v>
      </c>
      <c r="J6083" s="20">
        <v>8059175273001</v>
      </c>
      <c r="L6083" s="35">
        <v>0</v>
      </c>
      <c r="M6083" s="35">
        <v>39.950000000000003</v>
      </c>
      <c r="N6083" s="36">
        <v>44077</v>
      </c>
    </row>
    <row r="6084" spans="5:14" hidden="1" x14ac:dyDescent="0.25">
      <c r="E6084" s="17" t="s">
        <v>37324</v>
      </c>
      <c r="G6084" s="17" t="s">
        <v>17</v>
      </c>
      <c r="H6084" s="17" t="s">
        <v>18</v>
      </c>
      <c r="I6084" s="17" t="s">
        <v>37846</v>
      </c>
      <c r="J6084" s="20">
        <v>8059175273018</v>
      </c>
      <c r="L6084" s="35">
        <v>0</v>
      </c>
      <c r="M6084" s="35">
        <v>39.950000000000003</v>
      </c>
      <c r="N6084" s="36">
        <v>44077</v>
      </c>
    </row>
    <row r="6085" spans="5:14" hidden="1" x14ac:dyDescent="0.25">
      <c r="E6085" s="17" t="s">
        <v>37325</v>
      </c>
      <c r="G6085" s="17" t="s">
        <v>17</v>
      </c>
      <c r="H6085" s="17" t="s">
        <v>18</v>
      </c>
      <c r="I6085" s="17" t="s">
        <v>37850</v>
      </c>
      <c r="J6085" s="20">
        <v>8059175273056</v>
      </c>
      <c r="L6085" s="35">
        <v>0</v>
      </c>
      <c r="M6085" s="35">
        <v>39.950000000000003</v>
      </c>
      <c r="N6085" s="36">
        <v>44077</v>
      </c>
    </row>
    <row r="6086" spans="5:14" hidden="1" x14ac:dyDescent="0.25">
      <c r="E6086" s="17" t="s">
        <v>37325</v>
      </c>
      <c r="G6086" s="17" t="s">
        <v>17</v>
      </c>
      <c r="H6086" s="17" t="s">
        <v>18</v>
      </c>
      <c r="I6086" s="17" t="s">
        <v>37849</v>
      </c>
      <c r="J6086" s="20">
        <v>8059175273063</v>
      </c>
      <c r="L6086" s="35">
        <v>0</v>
      </c>
      <c r="M6086" s="35">
        <v>39.950000000000003</v>
      </c>
      <c r="N6086" s="36">
        <v>44077</v>
      </c>
    </row>
    <row r="6087" spans="5:14" hidden="1" x14ac:dyDescent="0.25">
      <c r="E6087" s="17" t="s">
        <v>37325</v>
      </c>
      <c r="G6087" s="17" t="s">
        <v>17</v>
      </c>
      <c r="H6087" s="17" t="s">
        <v>18</v>
      </c>
      <c r="I6087" s="17" t="s">
        <v>37853</v>
      </c>
      <c r="J6087" s="20">
        <v>8059175273070</v>
      </c>
      <c r="L6087" s="35">
        <v>0</v>
      </c>
      <c r="M6087" s="35">
        <v>39.950000000000003</v>
      </c>
      <c r="N6087" s="36">
        <v>44077</v>
      </c>
    </row>
    <row r="6088" spans="5:14" hidden="1" x14ac:dyDescent="0.25">
      <c r="E6088" s="17" t="s">
        <v>37291</v>
      </c>
      <c r="G6088" s="17" t="s">
        <v>17</v>
      </c>
      <c r="H6088" s="17" t="s">
        <v>18</v>
      </c>
      <c r="I6088" s="17" t="s">
        <v>37514</v>
      </c>
      <c r="J6088" s="20">
        <v>8059175273087</v>
      </c>
      <c r="L6088" s="35">
        <v>0</v>
      </c>
      <c r="M6088" s="35">
        <v>119.95</v>
      </c>
      <c r="N6088" s="36">
        <v>44077</v>
      </c>
    </row>
    <row r="6089" spans="5:14" hidden="1" x14ac:dyDescent="0.25">
      <c r="E6089" s="17" t="s">
        <v>37291</v>
      </c>
      <c r="G6089" s="17" t="s">
        <v>17</v>
      </c>
      <c r="H6089" s="17" t="s">
        <v>18</v>
      </c>
      <c r="I6089" s="17" t="s">
        <v>37515</v>
      </c>
      <c r="J6089" s="20">
        <v>8059175273094</v>
      </c>
      <c r="L6089" s="35">
        <v>0</v>
      </c>
      <c r="M6089" s="35">
        <v>119.95</v>
      </c>
      <c r="N6089" s="36">
        <v>44077</v>
      </c>
    </row>
    <row r="6090" spans="5:14" hidden="1" x14ac:dyDescent="0.25">
      <c r="E6090" s="17" t="s">
        <v>37291</v>
      </c>
      <c r="G6090" s="17" t="s">
        <v>17</v>
      </c>
      <c r="H6090" s="17" t="s">
        <v>18</v>
      </c>
      <c r="I6090" s="17" t="s">
        <v>37516</v>
      </c>
      <c r="J6090" s="20">
        <v>8059175273100</v>
      </c>
      <c r="L6090" s="35">
        <v>0</v>
      </c>
      <c r="M6090" s="35">
        <v>119.95</v>
      </c>
      <c r="N6090" s="36">
        <v>44077</v>
      </c>
    </row>
    <row r="6091" spans="5:14" hidden="1" x14ac:dyDescent="0.25">
      <c r="E6091" s="17" t="s">
        <v>37292</v>
      </c>
      <c r="G6091" s="17" t="s">
        <v>17</v>
      </c>
      <c r="H6091" s="17" t="s">
        <v>18</v>
      </c>
      <c r="I6091" s="17" t="s">
        <v>37525</v>
      </c>
      <c r="J6091" s="20">
        <v>8059175273148</v>
      </c>
      <c r="L6091" s="35">
        <v>0</v>
      </c>
      <c r="M6091" s="35">
        <v>119.95</v>
      </c>
      <c r="N6091" s="36">
        <v>44077</v>
      </c>
    </row>
    <row r="6092" spans="5:14" hidden="1" x14ac:dyDescent="0.25">
      <c r="E6092" s="17" t="s">
        <v>37292</v>
      </c>
      <c r="G6092" s="17" t="s">
        <v>17</v>
      </c>
      <c r="H6092" s="17" t="s">
        <v>18</v>
      </c>
      <c r="I6092" s="17" t="s">
        <v>37526</v>
      </c>
      <c r="J6092" s="20">
        <v>8059175273155</v>
      </c>
      <c r="L6092" s="35">
        <v>0</v>
      </c>
      <c r="M6092" s="35">
        <v>119.95</v>
      </c>
      <c r="N6092" s="36">
        <v>44077</v>
      </c>
    </row>
    <row r="6093" spans="5:14" hidden="1" x14ac:dyDescent="0.25">
      <c r="E6093" s="17" t="s">
        <v>37292</v>
      </c>
      <c r="G6093" s="17" t="s">
        <v>17</v>
      </c>
      <c r="H6093" s="17" t="s">
        <v>18</v>
      </c>
      <c r="I6093" s="17" t="s">
        <v>37527</v>
      </c>
      <c r="J6093" s="20">
        <v>8059175273162</v>
      </c>
      <c r="L6093" s="35">
        <v>0</v>
      </c>
      <c r="M6093" s="35">
        <v>119.95</v>
      </c>
      <c r="N6093" s="36">
        <v>44077</v>
      </c>
    </row>
    <row r="6094" spans="5:14" hidden="1" x14ac:dyDescent="0.25">
      <c r="E6094" s="17" t="s">
        <v>37332</v>
      </c>
      <c r="G6094" s="17" t="s">
        <v>17</v>
      </c>
      <c r="H6094" s="17" t="s">
        <v>18</v>
      </c>
      <c r="I6094" s="17" t="s">
        <v>37922</v>
      </c>
      <c r="J6094" s="20">
        <v>8059175273179</v>
      </c>
      <c r="L6094" s="35">
        <v>0</v>
      </c>
      <c r="M6094" s="35">
        <v>29.95</v>
      </c>
      <c r="N6094" s="36">
        <v>44077</v>
      </c>
    </row>
    <row r="6095" spans="5:14" hidden="1" x14ac:dyDescent="0.25">
      <c r="E6095" s="17" t="s">
        <v>37332</v>
      </c>
      <c r="G6095" s="17" t="s">
        <v>17</v>
      </c>
      <c r="H6095" s="17" t="s">
        <v>18</v>
      </c>
      <c r="I6095" s="17" t="s">
        <v>37921</v>
      </c>
      <c r="J6095" s="20">
        <v>8059175273186</v>
      </c>
      <c r="L6095" s="35">
        <v>0</v>
      </c>
      <c r="M6095" s="35">
        <v>29.95</v>
      </c>
      <c r="N6095" s="36">
        <v>44077</v>
      </c>
    </row>
    <row r="6096" spans="5:14" hidden="1" x14ac:dyDescent="0.25">
      <c r="E6096" s="17" t="s">
        <v>37332</v>
      </c>
      <c r="G6096" s="17" t="s">
        <v>17</v>
      </c>
      <c r="H6096" s="17" t="s">
        <v>18</v>
      </c>
      <c r="I6096" s="17" t="s">
        <v>37925</v>
      </c>
      <c r="J6096" s="20">
        <v>8059175273193</v>
      </c>
      <c r="L6096" s="35">
        <v>0</v>
      </c>
      <c r="M6096" s="35">
        <v>29.95</v>
      </c>
      <c r="N6096" s="36">
        <v>44077</v>
      </c>
    </row>
    <row r="6097" spans="5:14" hidden="1" x14ac:dyDescent="0.25">
      <c r="E6097" s="17" t="s">
        <v>37333</v>
      </c>
      <c r="G6097" s="17" t="s">
        <v>17</v>
      </c>
      <c r="H6097" s="17" t="s">
        <v>18</v>
      </c>
      <c r="I6097" s="17" t="s">
        <v>37929</v>
      </c>
      <c r="J6097" s="20">
        <v>8059175273209</v>
      </c>
      <c r="L6097" s="35">
        <v>0</v>
      </c>
      <c r="M6097" s="35">
        <v>29.95</v>
      </c>
      <c r="N6097" s="36">
        <v>44077</v>
      </c>
    </row>
    <row r="6098" spans="5:14" hidden="1" x14ac:dyDescent="0.25">
      <c r="E6098" s="17" t="s">
        <v>37333</v>
      </c>
      <c r="G6098" s="17" t="s">
        <v>17</v>
      </c>
      <c r="H6098" s="17" t="s">
        <v>18</v>
      </c>
      <c r="I6098" s="17" t="s">
        <v>37928</v>
      </c>
      <c r="J6098" s="20">
        <v>8059175273216</v>
      </c>
      <c r="L6098" s="35">
        <v>0</v>
      </c>
      <c r="M6098" s="35">
        <v>29.95</v>
      </c>
      <c r="N6098" s="36">
        <v>44077</v>
      </c>
    </row>
    <row r="6099" spans="5:14" hidden="1" x14ac:dyDescent="0.25">
      <c r="E6099" s="17" t="s">
        <v>37333</v>
      </c>
      <c r="G6099" s="17" t="s">
        <v>17</v>
      </c>
      <c r="H6099" s="17" t="s">
        <v>18</v>
      </c>
      <c r="I6099" s="17" t="s">
        <v>37932</v>
      </c>
      <c r="J6099" s="20">
        <v>8059175273223</v>
      </c>
      <c r="L6099" s="35">
        <v>0</v>
      </c>
      <c r="M6099" s="35">
        <v>29.95</v>
      </c>
      <c r="N6099" s="36">
        <v>44077</v>
      </c>
    </row>
    <row r="6100" spans="5:14" hidden="1" x14ac:dyDescent="0.25">
      <c r="E6100" s="17" t="s">
        <v>37299</v>
      </c>
      <c r="G6100" s="17" t="s">
        <v>17</v>
      </c>
      <c r="H6100" s="17" t="s">
        <v>18</v>
      </c>
      <c r="I6100" s="17" t="s">
        <v>37621</v>
      </c>
      <c r="J6100" s="20">
        <v>8059175273230</v>
      </c>
      <c r="L6100" s="35">
        <v>0</v>
      </c>
      <c r="M6100" s="35">
        <v>89.95</v>
      </c>
      <c r="N6100" s="36">
        <v>44077</v>
      </c>
    </row>
    <row r="6101" spans="5:14" hidden="1" x14ac:dyDescent="0.25">
      <c r="E6101" s="17" t="s">
        <v>37299</v>
      </c>
      <c r="G6101" s="17" t="s">
        <v>17</v>
      </c>
      <c r="H6101" s="17" t="s">
        <v>18</v>
      </c>
      <c r="I6101" s="17" t="s">
        <v>37622</v>
      </c>
      <c r="J6101" s="20">
        <v>8059175273247</v>
      </c>
      <c r="L6101" s="35">
        <v>0</v>
      </c>
      <c r="M6101" s="35">
        <v>89.95</v>
      </c>
      <c r="N6101" s="36">
        <v>44077</v>
      </c>
    </row>
    <row r="6102" spans="5:14" hidden="1" x14ac:dyDescent="0.25">
      <c r="E6102" s="17" t="s">
        <v>37299</v>
      </c>
      <c r="G6102" s="17" t="s">
        <v>17</v>
      </c>
      <c r="H6102" s="17" t="s">
        <v>18</v>
      </c>
      <c r="I6102" s="17" t="s">
        <v>37623</v>
      </c>
      <c r="J6102" s="20">
        <v>8059175273254</v>
      </c>
      <c r="L6102" s="35">
        <v>0</v>
      </c>
      <c r="M6102" s="35">
        <v>89.95</v>
      </c>
      <c r="N6102" s="36">
        <v>44077</v>
      </c>
    </row>
    <row r="6103" spans="5:14" hidden="1" x14ac:dyDescent="0.25">
      <c r="E6103" s="17" t="s">
        <v>37300</v>
      </c>
      <c r="G6103" s="17" t="s">
        <v>17</v>
      </c>
      <c r="H6103" s="17" t="s">
        <v>18</v>
      </c>
      <c r="I6103" s="17" t="s">
        <v>37632</v>
      </c>
      <c r="J6103" s="20">
        <v>8059175273261</v>
      </c>
      <c r="L6103" s="35">
        <v>0</v>
      </c>
      <c r="M6103" s="35">
        <v>89.95</v>
      </c>
      <c r="N6103" s="36">
        <v>44077</v>
      </c>
    </row>
    <row r="6104" spans="5:14" hidden="1" x14ac:dyDescent="0.25">
      <c r="E6104" s="17" t="s">
        <v>37300</v>
      </c>
      <c r="G6104" s="17" t="s">
        <v>17</v>
      </c>
      <c r="H6104" s="17" t="s">
        <v>18</v>
      </c>
      <c r="I6104" s="17" t="s">
        <v>37633</v>
      </c>
      <c r="J6104" s="20">
        <v>8059175273278</v>
      </c>
      <c r="L6104" s="35">
        <v>0</v>
      </c>
      <c r="M6104" s="35">
        <v>89.95</v>
      </c>
      <c r="N6104" s="36">
        <v>44077</v>
      </c>
    </row>
    <row r="6105" spans="5:14" hidden="1" x14ac:dyDescent="0.25">
      <c r="E6105" s="17" t="s">
        <v>37300</v>
      </c>
      <c r="G6105" s="17" t="s">
        <v>17</v>
      </c>
      <c r="H6105" s="17" t="s">
        <v>18</v>
      </c>
      <c r="I6105" s="17" t="s">
        <v>37634</v>
      </c>
      <c r="J6105" s="20">
        <v>8059175273285</v>
      </c>
      <c r="L6105" s="35">
        <v>0</v>
      </c>
      <c r="M6105" s="35">
        <v>89.95</v>
      </c>
      <c r="N6105" s="36">
        <v>44077</v>
      </c>
    </row>
    <row r="6106" spans="5:14" hidden="1" x14ac:dyDescent="0.25">
      <c r="E6106" s="17" t="s">
        <v>37334</v>
      </c>
      <c r="G6106" s="17" t="s">
        <v>17</v>
      </c>
      <c r="H6106" s="17" t="s">
        <v>18</v>
      </c>
      <c r="I6106" s="17" t="s">
        <v>37936</v>
      </c>
      <c r="J6106" s="20">
        <v>8059175273292</v>
      </c>
      <c r="L6106" s="35">
        <v>0</v>
      </c>
      <c r="M6106" s="35">
        <v>29.95</v>
      </c>
      <c r="N6106" s="36">
        <v>44077</v>
      </c>
    </row>
    <row r="6107" spans="5:14" hidden="1" x14ac:dyDescent="0.25">
      <c r="E6107" s="17" t="s">
        <v>37334</v>
      </c>
      <c r="G6107" s="17" t="s">
        <v>17</v>
      </c>
      <c r="H6107" s="17" t="s">
        <v>18</v>
      </c>
      <c r="I6107" s="17" t="s">
        <v>37935</v>
      </c>
      <c r="J6107" s="20">
        <v>8059175273308</v>
      </c>
      <c r="L6107" s="35">
        <v>0</v>
      </c>
      <c r="M6107" s="35">
        <v>29.95</v>
      </c>
      <c r="N6107" s="36">
        <v>44077</v>
      </c>
    </row>
    <row r="6108" spans="5:14" hidden="1" x14ac:dyDescent="0.25">
      <c r="E6108" s="17" t="s">
        <v>37334</v>
      </c>
      <c r="G6108" s="17" t="s">
        <v>17</v>
      </c>
      <c r="H6108" s="17" t="s">
        <v>18</v>
      </c>
      <c r="I6108" s="17" t="s">
        <v>37939</v>
      </c>
      <c r="J6108" s="20">
        <v>8059175273315</v>
      </c>
      <c r="L6108" s="35">
        <v>0</v>
      </c>
      <c r="M6108" s="35">
        <v>29.95</v>
      </c>
      <c r="N6108" s="36">
        <v>44077</v>
      </c>
    </row>
    <row r="6109" spans="5:14" hidden="1" x14ac:dyDescent="0.25">
      <c r="E6109" s="17" t="s">
        <v>37301</v>
      </c>
      <c r="G6109" s="17" t="s">
        <v>17</v>
      </c>
      <c r="H6109" s="17" t="s">
        <v>18</v>
      </c>
      <c r="I6109" s="17" t="s">
        <v>37643</v>
      </c>
      <c r="J6109" s="20">
        <v>8059175273353</v>
      </c>
      <c r="L6109" s="35">
        <v>0</v>
      </c>
      <c r="M6109" s="35">
        <v>89.95</v>
      </c>
      <c r="N6109" s="36">
        <v>44077</v>
      </c>
    </row>
    <row r="6110" spans="5:14" hidden="1" x14ac:dyDescent="0.25">
      <c r="E6110" s="17" t="s">
        <v>37301</v>
      </c>
      <c r="G6110" s="17" t="s">
        <v>17</v>
      </c>
      <c r="H6110" s="17" t="s">
        <v>18</v>
      </c>
      <c r="I6110" s="17" t="s">
        <v>37644</v>
      </c>
      <c r="J6110" s="20">
        <v>8059175273360</v>
      </c>
      <c r="L6110" s="35">
        <v>0</v>
      </c>
      <c r="M6110" s="35">
        <v>89.95</v>
      </c>
      <c r="N6110" s="36">
        <v>44077</v>
      </c>
    </row>
    <row r="6111" spans="5:14" hidden="1" x14ac:dyDescent="0.25">
      <c r="E6111" s="17" t="s">
        <v>37301</v>
      </c>
      <c r="G6111" s="17" t="s">
        <v>17</v>
      </c>
      <c r="H6111" s="17" t="s">
        <v>18</v>
      </c>
      <c r="I6111" s="17" t="s">
        <v>37645</v>
      </c>
      <c r="J6111" s="20">
        <v>8059175273377</v>
      </c>
      <c r="L6111" s="35">
        <v>0</v>
      </c>
      <c r="M6111" s="35">
        <v>89.95</v>
      </c>
      <c r="N6111" s="36">
        <v>44077</v>
      </c>
    </row>
    <row r="6112" spans="5:14" hidden="1" x14ac:dyDescent="0.25">
      <c r="E6112" s="17" t="s">
        <v>37335</v>
      </c>
      <c r="G6112" s="17" t="s">
        <v>17</v>
      </c>
      <c r="H6112" s="17" t="s">
        <v>18</v>
      </c>
      <c r="I6112" s="17" t="s">
        <v>37943</v>
      </c>
      <c r="J6112" s="20">
        <v>8059175273445</v>
      </c>
      <c r="L6112" s="35">
        <v>0</v>
      </c>
      <c r="M6112" s="35">
        <v>29.95</v>
      </c>
      <c r="N6112" s="36">
        <v>44077</v>
      </c>
    </row>
    <row r="6113" spans="5:14" hidden="1" x14ac:dyDescent="0.25">
      <c r="E6113" s="17" t="s">
        <v>37335</v>
      </c>
      <c r="G6113" s="17" t="s">
        <v>17</v>
      </c>
      <c r="H6113" s="17" t="s">
        <v>18</v>
      </c>
      <c r="I6113" s="17" t="s">
        <v>37942</v>
      </c>
      <c r="J6113" s="20">
        <v>8059175273452</v>
      </c>
      <c r="L6113" s="35">
        <v>0</v>
      </c>
      <c r="M6113" s="35">
        <v>29.95</v>
      </c>
      <c r="N6113" s="36">
        <v>44077</v>
      </c>
    </row>
    <row r="6114" spans="5:14" hidden="1" x14ac:dyDescent="0.25">
      <c r="E6114" s="17" t="s">
        <v>37335</v>
      </c>
      <c r="G6114" s="17" t="s">
        <v>17</v>
      </c>
      <c r="H6114" s="17" t="s">
        <v>18</v>
      </c>
      <c r="I6114" s="17" t="s">
        <v>37946</v>
      </c>
      <c r="J6114" s="20">
        <v>8059175273469</v>
      </c>
      <c r="L6114" s="35">
        <v>0</v>
      </c>
      <c r="M6114" s="35">
        <v>29.95</v>
      </c>
      <c r="N6114" s="36">
        <v>44077</v>
      </c>
    </row>
    <row r="6115" spans="5:14" hidden="1" x14ac:dyDescent="0.25">
      <c r="E6115" s="17" t="s">
        <v>37336</v>
      </c>
      <c r="G6115" s="17" t="s">
        <v>17</v>
      </c>
      <c r="H6115" s="17" t="s">
        <v>18</v>
      </c>
      <c r="I6115" s="17" t="s">
        <v>37950</v>
      </c>
      <c r="J6115" s="20">
        <v>8059175273476</v>
      </c>
      <c r="L6115" s="35">
        <v>0</v>
      </c>
      <c r="M6115" s="35">
        <v>29.95</v>
      </c>
      <c r="N6115" s="36">
        <v>44077</v>
      </c>
    </row>
    <row r="6116" spans="5:14" hidden="1" x14ac:dyDescent="0.25">
      <c r="E6116" s="17" t="s">
        <v>37336</v>
      </c>
      <c r="G6116" s="17" t="s">
        <v>17</v>
      </c>
      <c r="H6116" s="17" t="s">
        <v>18</v>
      </c>
      <c r="I6116" s="17" t="s">
        <v>37949</v>
      </c>
      <c r="J6116" s="20">
        <v>8059175273483</v>
      </c>
      <c r="L6116" s="35">
        <v>0</v>
      </c>
      <c r="M6116" s="35">
        <v>29.95</v>
      </c>
      <c r="N6116" s="36">
        <v>44077</v>
      </c>
    </row>
    <row r="6117" spans="5:14" hidden="1" x14ac:dyDescent="0.25">
      <c r="E6117" s="17" t="s">
        <v>37336</v>
      </c>
      <c r="G6117" s="17" t="s">
        <v>17</v>
      </c>
      <c r="H6117" s="17" t="s">
        <v>18</v>
      </c>
      <c r="I6117" s="17" t="s">
        <v>37953</v>
      </c>
      <c r="J6117" s="20">
        <v>8059175273490</v>
      </c>
      <c r="L6117" s="35">
        <v>0</v>
      </c>
      <c r="M6117" s="35">
        <v>29.95</v>
      </c>
      <c r="N6117" s="36">
        <v>44077</v>
      </c>
    </row>
    <row r="6118" spans="5:14" hidden="1" x14ac:dyDescent="0.25">
      <c r="E6118" s="17" t="s">
        <v>37337</v>
      </c>
      <c r="G6118" s="17" t="s">
        <v>17</v>
      </c>
      <c r="H6118" s="17" t="s">
        <v>18</v>
      </c>
      <c r="I6118" s="17" t="s">
        <v>37957</v>
      </c>
      <c r="J6118" s="20">
        <v>8059175273506</v>
      </c>
      <c r="L6118" s="35">
        <v>0</v>
      </c>
      <c r="M6118" s="35">
        <v>29.95</v>
      </c>
      <c r="N6118" s="36">
        <v>44077</v>
      </c>
    </row>
    <row r="6119" spans="5:14" hidden="1" x14ac:dyDescent="0.25">
      <c r="E6119" s="17" t="s">
        <v>37337</v>
      </c>
      <c r="G6119" s="17" t="s">
        <v>17</v>
      </c>
      <c r="H6119" s="17" t="s">
        <v>18</v>
      </c>
      <c r="I6119" s="17" t="s">
        <v>37956</v>
      </c>
      <c r="J6119" s="20">
        <v>8059175273513</v>
      </c>
      <c r="L6119" s="35">
        <v>0</v>
      </c>
      <c r="M6119" s="35">
        <v>29.95</v>
      </c>
      <c r="N6119" s="36">
        <v>44077</v>
      </c>
    </row>
    <row r="6120" spans="5:14" hidden="1" x14ac:dyDescent="0.25">
      <c r="E6120" s="17" t="s">
        <v>37337</v>
      </c>
      <c r="G6120" s="17" t="s">
        <v>17</v>
      </c>
      <c r="H6120" s="17" t="s">
        <v>18</v>
      </c>
      <c r="I6120" s="17" t="s">
        <v>37960</v>
      </c>
      <c r="J6120" s="20">
        <v>8059175273520</v>
      </c>
      <c r="L6120" s="35">
        <v>0</v>
      </c>
      <c r="M6120" s="35">
        <v>29.95</v>
      </c>
      <c r="N6120" s="36">
        <v>44077</v>
      </c>
    </row>
    <row r="6121" spans="5:14" hidden="1" x14ac:dyDescent="0.25">
      <c r="E6121" s="17" t="s">
        <v>37302</v>
      </c>
      <c r="G6121" s="17" t="s">
        <v>17</v>
      </c>
      <c r="H6121" s="17" t="s">
        <v>18</v>
      </c>
      <c r="I6121" s="17" t="s">
        <v>37654</v>
      </c>
      <c r="J6121" s="20">
        <v>8059175273568</v>
      </c>
      <c r="L6121" s="35">
        <v>0</v>
      </c>
      <c r="M6121" s="35">
        <v>89.95</v>
      </c>
      <c r="N6121" s="36">
        <v>44077</v>
      </c>
    </row>
    <row r="6122" spans="5:14" hidden="1" x14ac:dyDescent="0.25">
      <c r="E6122" s="17" t="s">
        <v>37302</v>
      </c>
      <c r="G6122" s="17" t="s">
        <v>17</v>
      </c>
      <c r="H6122" s="17" t="s">
        <v>18</v>
      </c>
      <c r="I6122" s="17" t="s">
        <v>37655</v>
      </c>
      <c r="J6122" s="20">
        <v>8059175273575</v>
      </c>
      <c r="L6122" s="35">
        <v>0</v>
      </c>
      <c r="M6122" s="35">
        <v>89.95</v>
      </c>
      <c r="N6122" s="36">
        <v>44077</v>
      </c>
    </row>
    <row r="6123" spans="5:14" hidden="1" x14ac:dyDescent="0.25">
      <c r="E6123" s="17" t="s">
        <v>37302</v>
      </c>
      <c r="G6123" s="17" t="s">
        <v>17</v>
      </c>
      <c r="H6123" s="17" t="s">
        <v>18</v>
      </c>
      <c r="I6123" s="17" t="s">
        <v>37656</v>
      </c>
      <c r="J6123" s="20">
        <v>8059175273582</v>
      </c>
      <c r="L6123" s="35">
        <v>0</v>
      </c>
      <c r="M6123" s="35">
        <v>89.95</v>
      </c>
      <c r="N6123" s="36">
        <v>44077</v>
      </c>
    </row>
    <row r="6124" spans="5:14" hidden="1" x14ac:dyDescent="0.25">
      <c r="E6124" s="17" t="s">
        <v>37303</v>
      </c>
      <c r="G6124" s="17" t="s">
        <v>17</v>
      </c>
      <c r="H6124" s="17" t="s">
        <v>18</v>
      </c>
      <c r="I6124" s="17" t="s">
        <v>37665</v>
      </c>
      <c r="J6124" s="20">
        <v>8059175273599</v>
      </c>
      <c r="L6124" s="35">
        <v>0</v>
      </c>
      <c r="M6124" s="35">
        <v>89.95</v>
      </c>
      <c r="N6124" s="36">
        <v>44077</v>
      </c>
    </row>
    <row r="6125" spans="5:14" hidden="1" x14ac:dyDescent="0.25">
      <c r="E6125" s="17" t="s">
        <v>37303</v>
      </c>
      <c r="G6125" s="17" t="s">
        <v>17</v>
      </c>
      <c r="H6125" s="17" t="s">
        <v>18</v>
      </c>
      <c r="I6125" s="17" t="s">
        <v>37666</v>
      </c>
      <c r="J6125" s="20">
        <v>8059175273605</v>
      </c>
      <c r="L6125" s="35">
        <v>0</v>
      </c>
      <c r="M6125" s="35">
        <v>89.95</v>
      </c>
      <c r="N6125" s="36">
        <v>44077</v>
      </c>
    </row>
    <row r="6126" spans="5:14" hidden="1" x14ac:dyDescent="0.25">
      <c r="E6126" s="17" t="s">
        <v>37303</v>
      </c>
      <c r="G6126" s="17" t="s">
        <v>17</v>
      </c>
      <c r="H6126" s="17" t="s">
        <v>18</v>
      </c>
      <c r="I6126" s="17" t="s">
        <v>37667</v>
      </c>
      <c r="J6126" s="20">
        <v>8059175273612</v>
      </c>
      <c r="L6126" s="35">
        <v>0</v>
      </c>
      <c r="M6126" s="35">
        <v>89.95</v>
      </c>
      <c r="N6126" s="36">
        <v>44077</v>
      </c>
    </row>
    <row r="6127" spans="5:14" hidden="1" x14ac:dyDescent="0.25">
      <c r="E6127" s="17" t="s">
        <v>37304</v>
      </c>
      <c r="G6127" s="17" t="s">
        <v>17</v>
      </c>
      <c r="H6127" s="17" t="s">
        <v>18</v>
      </c>
      <c r="I6127" s="17" t="s">
        <v>37676</v>
      </c>
      <c r="J6127" s="20">
        <v>8059175273629</v>
      </c>
      <c r="L6127" s="35">
        <v>0</v>
      </c>
      <c r="M6127" s="35">
        <v>89.95</v>
      </c>
      <c r="N6127" s="36">
        <v>44077</v>
      </c>
    </row>
    <row r="6128" spans="5:14" hidden="1" x14ac:dyDescent="0.25">
      <c r="E6128" s="17" t="s">
        <v>37304</v>
      </c>
      <c r="G6128" s="17" t="s">
        <v>17</v>
      </c>
      <c r="H6128" s="17" t="s">
        <v>18</v>
      </c>
      <c r="I6128" s="17" t="s">
        <v>37677</v>
      </c>
      <c r="J6128" s="20">
        <v>8059175273636</v>
      </c>
      <c r="L6128" s="35">
        <v>0</v>
      </c>
      <c r="M6128" s="35">
        <v>89.95</v>
      </c>
      <c r="N6128" s="36">
        <v>44077</v>
      </c>
    </row>
    <row r="6129" spans="5:14" hidden="1" x14ac:dyDescent="0.25">
      <c r="E6129" s="17" t="s">
        <v>37304</v>
      </c>
      <c r="G6129" s="17" t="s">
        <v>17</v>
      </c>
      <c r="H6129" s="17" t="s">
        <v>18</v>
      </c>
      <c r="I6129" s="17" t="s">
        <v>37678</v>
      </c>
      <c r="J6129" s="20">
        <v>8059175273643</v>
      </c>
      <c r="L6129" s="35">
        <v>0</v>
      </c>
      <c r="M6129" s="35">
        <v>89.95</v>
      </c>
      <c r="N6129" s="36">
        <v>44077</v>
      </c>
    </row>
    <row r="6130" spans="5:14" hidden="1" x14ac:dyDescent="0.25">
      <c r="E6130" s="17" t="s">
        <v>37339</v>
      </c>
      <c r="G6130" s="17" t="s">
        <v>17</v>
      </c>
      <c r="H6130" s="17" t="s">
        <v>18</v>
      </c>
      <c r="I6130" s="17" t="s">
        <v>37969</v>
      </c>
      <c r="J6130" s="20">
        <v>8059175273650</v>
      </c>
      <c r="L6130" s="35">
        <v>0</v>
      </c>
      <c r="M6130" s="35">
        <v>29.95</v>
      </c>
      <c r="N6130" s="36">
        <v>44077</v>
      </c>
    </row>
    <row r="6131" spans="5:14" hidden="1" x14ac:dyDescent="0.25">
      <c r="E6131" s="17" t="s">
        <v>37339</v>
      </c>
      <c r="G6131" s="17" t="s">
        <v>17</v>
      </c>
      <c r="H6131" s="17" t="s">
        <v>18</v>
      </c>
      <c r="I6131" s="17" t="s">
        <v>37968</v>
      </c>
      <c r="J6131" s="20">
        <v>8059175273667</v>
      </c>
      <c r="L6131" s="35">
        <v>0</v>
      </c>
      <c r="M6131" s="35">
        <v>29.95</v>
      </c>
      <c r="N6131" s="36">
        <v>44077</v>
      </c>
    </row>
    <row r="6132" spans="5:14" hidden="1" x14ac:dyDescent="0.25">
      <c r="E6132" s="17" t="s">
        <v>37339</v>
      </c>
      <c r="G6132" s="17" t="s">
        <v>17</v>
      </c>
      <c r="H6132" s="17" t="s">
        <v>18</v>
      </c>
      <c r="I6132" s="17" t="s">
        <v>37972</v>
      </c>
      <c r="J6132" s="20">
        <v>8059175273674</v>
      </c>
      <c r="L6132" s="35">
        <v>0</v>
      </c>
      <c r="M6132" s="35">
        <v>29.95</v>
      </c>
      <c r="N6132" s="36">
        <v>44077</v>
      </c>
    </row>
    <row r="6133" spans="5:14" hidden="1" x14ac:dyDescent="0.25">
      <c r="E6133" s="17" t="s">
        <v>37338</v>
      </c>
      <c r="G6133" s="17" t="s">
        <v>17</v>
      </c>
      <c r="H6133" s="17" t="s">
        <v>18</v>
      </c>
      <c r="I6133" s="17" t="s">
        <v>37964</v>
      </c>
      <c r="J6133" s="20">
        <v>8059175273681</v>
      </c>
      <c r="L6133" s="35">
        <v>0</v>
      </c>
      <c r="M6133" s="35">
        <v>29.95</v>
      </c>
      <c r="N6133" s="36">
        <v>44077</v>
      </c>
    </row>
    <row r="6134" spans="5:14" hidden="1" x14ac:dyDescent="0.25">
      <c r="E6134" s="17" t="s">
        <v>37338</v>
      </c>
      <c r="G6134" s="17" t="s">
        <v>17</v>
      </c>
      <c r="H6134" s="17" t="s">
        <v>18</v>
      </c>
      <c r="I6134" s="17" t="s">
        <v>37963</v>
      </c>
      <c r="J6134" s="20">
        <v>8059175273698</v>
      </c>
      <c r="L6134" s="35">
        <v>0</v>
      </c>
      <c r="M6134" s="35">
        <v>29.95</v>
      </c>
      <c r="N6134" s="36">
        <v>44077</v>
      </c>
    </row>
    <row r="6135" spans="5:14" hidden="1" x14ac:dyDescent="0.25">
      <c r="E6135" s="17" t="s">
        <v>37338</v>
      </c>
      <c r="G6135" s="17" t="s">
        <v>17</v>
      </c>
      <c r="H6135" s="17" t="s">
        <v>18</v>
      </c>
      <c r="I6135" s="17" t="s">
        <v>37967</v>
      </c>
      <c r="J6135" s="20">
        <v>8059175273704</v>
      </c>
      <c r="L6135" s="35">
        <v>0</v>
      </c>
      <c r="M6135" s="35">
        <v>29.95</v>
      </c>
      <c r="N6135" s="36">
        <v>44077</v>
      </c>
    </row>
    <row r="6136" spans="5:14" hidden="1" x14ac:dyDescent="0.25">
      <c r="E6136" s="17" t="s">
        <v>37305</v>
      </c>
      <c r="G6136" s="17" t="s">
        <v>17</v>
      </c>
      <c r="H6136" s="17" t="s">
        <v>18</v>
      </c>
      <c r="I6136" s="17" t="s">
        <v>37685</v>
      </c>
      <c r="J6136" s="20">
        <v>8059175273711</v>
      </c>
      <c r="L6136" s="35">
        <v>0</v>
      </c>
      <c r="M6136" s="35">
        <v>89.95</v>
      </c>
      <c r="N6136" s="36">
        <v>44077</v>
      </c>
    </row>
    <row r="6137" spans="5:14" hidden="1" x14ac:dyDescent="0.25">
      <c r="E6137" s="17" t="s">
        <v>37305</v>
      </c>
      <c r="G6137" s="17" t="s">
        <v>17</v>
      </c>
      <c r="H6137" s="17" t="s">
        <v>18</v>
      </c>
      <c r="I6137" s="17" t="s">
        <v>37686</v>
      </c>
      <c r="J6137" s="20">
        <v>8059175273728</v>
      </c>
      <c r="L6137" s="35">
        <v>0</v>
      </c>
      <c r="M6137" s="35">
        <v>89.95</v>
      </c>
      <c r="N6137" s="36">
        <v>44077</v>
      </c>
    </row>
    <row r="6138" spans="5:14" hidden="1" x14ac:dyDescent="0.25">
      <c r="E6138" s="17" t="s">
        <v>37305</v>
      </c>
      <c r="G6138" s="17" t="s">
        <v>17</v>
      </c>
      <c r="H6138" s="17" t="s">
        <v>18</v>
      </c>
      <c r="I6138" s="17" t="s">
        <v>37687</v>
      </c>
      <c r="J6138" s="20">
        <v>8059175273735</v>
      </c>
      <c r="L6138" s="35">
        <v>0</v>
      </c>
      <c r="M6138" s="35">
        <v>89.95</v>
      </c>
      <c r="N6138" s="36">
        <v>44077</v>
      </c>
    </row>
    <row r="6139" spans="5:14" hidden="1" x14ac:dyDescent="0.25">
      <c r="E6139" s="17" t="s">
        <v>37305</v>
      </c>
      <c r="G6139" s="17" t="s">
        <v>17</v>
      </c>
      <c r="H6139" s="17" t="s">
        <v>18</v>
      </c>
      <c r="I6139" s="17" t="s">
        <v>37688</v>
      </c>
      <c r="J6139" s="20">
        <v>8059175273742</v>
      </c>
      <c r="L6139" s="35">
        <v>0</v>
      </c>
      <c r="M6139" s="35">
        <v>89.95</v>
      </c>
      <c r="N6139" s="36">
        <v>44077</v>
      </c>
    </row>
    <row r="6140" spans="5:14" hidden="1" x14ac:dyDescent="0.25">
      <c r="E6140" s="17" t="s">
        <v>37306</v>
      </c>
      <c r="G6140" s="17" t="s">
        <v>17</v>
      </c>
      <c r="H6140" s="17" t="s">
        <v>18</v>
      </c>
      <c r="I6140" s="17" t="s">
        <v>37689</v>
      </c>
      <c r="J6140" s="20">
        <v>8059175273759</v>
      </c>
      <c r="L6140" s="35">
        <v>0</v>
      </c>
      <c r="M6140" s="35">
        <v>89.95</v>
      </c>
      <c r="N6140" s="36">
        <v>44077</v>
      </c>
    </row>
    <row r="6141" spans="5:14" hidden="1" x14ac:dyDescent="0.25">
      <c r="E6141" s="17" t="s">
        <v>37306</v>
      </c>
      <c r="G6141" s="17" t="s">
        <v>17</v>
      </c>
      <c r="H6141" s="17" t="s">
        <v>18</v>
      </c>
      <c r="I6141" s="17" t="s">
        <v>37690</v>
      </c>
      <c r="J6141" s="20">
        <v>8059175273766</v>
      </c>
      <c r="L6141" s="35">
        <v>0</v>
      </c>
      <c r="M6141" s="35">
        <v>89.95</v>
      </c>
      <c r="N6141" s="36">
        <v>44077</v>
      </c>
    </row>
    <row r="6142" spans="5:14" hidden="1" x14ac:dyDescent="0.25">
      <c r="E6142" s="17" t="s">
        <v>37306</v>
      </c>
      <c r="G6142" s="17" t="s">
        <v>17</v>
      </c>
      <c r="H6142" s="17" t="s">
        <v>18</v>
      </c>
      <c r="I6142" s="17" t="s">
        <v>37691</v>
      </c>
      <c r="J6142" s="20">
        <v>8059175273773</v>
      </c>
      <c r="L6142" s="35">
        <v>0</v>
      </c>
      <c r="M6142" s="35">
        <v>89.95</v>
      </c>
      <c r="N6142" s="36">
        <v>44077</v>
      </c>
    </row>
    <row r="6143" spans="5:14" hidden="1" x14ac:dyDescent="0.25">
      <c r="E6143" s="17" t="s">
        <v>37306</v>
      </c>
      <c r="G6143" s="17" t="s">
        <v>17</v>
      </c>
      <c r="H6143" s="17" t="s">
        <v>18</v>
      </c>
      <c r="I6143" s="17" t="s">
        <v>37692</v>
      </c>
      <c r="J6143" s="20">
        <v>8059175273780</v>
      </c>
      <c r="L6143" s="35">
        <v>0</v>
      </c>
      <c r="M6143" s="35">
        <v>89.95</v>
      </c>
      <c r="N6143" s="36">
        <v>44077</v>
      </c>
    </row>
    <row r="6144" spans="5:14" hidden="1" x14ac:dyDescent="0.25">
      <c r="E6144" s="17" t="s">
        <v>37343</v>
      </c>
      <c r="G6144" s="17" t="s">
        <v>17</v>
      </c>
      <c r="H6144" s="17" t="s">
        <v>18</v>
      </c>
      <c r="I6144" s="17" t="s">
        <v>37989</v>
      </c>
      <c r="J6144" s="20">
        <v>8059175274008</v>
      </c>
      <c r="L6144" s="35">
        <v>0</v>
      </c>
      <c r="M6144" s="35">
        <v>29.95</v>
      </c>
      <c r="N6144" s="36">
        <v>44077</v>
      </c>
    </row>
    <row r="6145" spans="5:14" hidden="1" x14ac:dyDescent="0.25">
      <c r="E6145" s="17" t="s">
        <v>37343</v>
      </c>
      <c r="G6145" s="17" t="s">
        <v>17</v>
      </c>
      <c r="H6145" s="17" t="s">
        <v>18</v>
      </c>
      <c r="I6145" s="17" t="s">
        <v>37988</v>
      </c>
      <c r="J6145" s="20">
        <v>8059175274015</v>
      </c>
      <c r="L6145" s="35">
        <v>0</v>
      </c>
      <c r="M6145" s="35">
        <v>29.95</v>
      </c>
      <c r="N6145" s="36">
        <v>44077</v>
      </c>
    </row>
    <row r="6146" spans="5:14" hidden="1" x14ac:dyDescent="0.25">
      <c r="E6146" s="17" t="s">
        <v>37343</v>
      </c>
      <c r="G6146" s="17" t="s">
        <v>17</v>
      </c>
      <c r="H6146" s="17" t="s">
        <v>18</v>
      </c>
      <c r="I6146" s="17" t="s">
        <v>37992</v>
      </c>
      <c r="J6146" s="20">
        <v>8059175274022</v>
      </c>
      <c r="L6146" s="35">
        <v>0</v>
      </c>
      <c r="M6146" s="35">
        <v>29.95</v>
      </c>
      <c r="N6146" s="36">
        <v>44077</v>
      </c>
    </row>
    <row r="6147" spans="5:14" hidden="1" x14ac:dyDescent="0.25">
      <c r="E6147" s="17" t="s">
        <v>37342</v>
      </c>
      <c r="G6147" s="17" t="s">
        <v>17</v>
      </c>
      <c r="H6147" s="17" t="s">
        <v>18</v>
      </c>
      <c r="I6147" s="17" t="s">
        <v>37984</v>
      </c>
      <c r="J6147" s="20">
        <v>8059175274039</v>
      </c>
      <c r="L6147" s="35">
        <v>0</v>
      </c>
      <c r="M6147" s="35">
        <v>29.95</v>
      </c>
      <c r="N6147" s="36">
        <v>44077</v>
      </c>
    </row>
    <row r="6148" spans="5:14" hidden="1" x14ac:dyDescent="0.25">
      <c r="E6148" s="17" t="s">
        <v>37342</v>
      </c>
      <c r="G6148" s="17" t="s">
        <v>17</v>
      </c>
      <c r="H6148" s="17" t="s">
        <v>18</v>
      </c>
      <c r="I6148" s="17" t="s">
        <v>37983</v>
      </c>
      <c r="J6148" s="20">
        <v>8059175274046</v>
      </c>
      <c r="L6148" s="35">
        <v>0</v>
      </c>
      <c r="M6148" s="35">
        <v>29.95</v>
      </c>
      <c r="N6148" s="36">
        <v>44077</v>
      </c>
    </row>
    <row r="6149" spans="5:14" hidden="1" x14ac:dyDescent="0.25">
      <c r="E6149" s="17" t="s">
        <v>37342</v>
      </c>
      <c r="G6149" s="17" t="s">
        <v>17</v>
      </c>
      <c r="H6149" s="17" t="s">
        <v>18</v>
      </c>
      <c r="I6149" s="17" t="s">
        <v>37987</v>
      </c>
      <c r="J6149" s="20">
        <v>8059175274053</v>
      </c>
      <c r="L6149" s="35">
        <v>0</v>
      </c>
      <c r="M6149" s="35">
        <v>29.95</v>
      </c>
      <c r="N6149" s="36">
        <v>44077</v>
      </c>
    </row>
    <row r="6150" spans="5:14" hidden="1" x14ac:dyDescent="0.25">
      <c r="E6150" s="17" t="s">
        <v>37341</v>
      </c>
      <c r="G6150" s="17" t="s">
        <v>17</v>
      </c>
      <c r="H6150" s="17" t="s">
        <v>18</v>
      </c>
      <c r="I6150" s="17" t="s">
        <v>37979</v>
      </c>
      <c r="J6150" s="20">
        <v>8059175274237</v>
      </c>
      <c r="L6150" s="35">
        <v>0</v>
      </c>
      <c r="M6150" s="35">
        <v>29.95</v>
      </c>
      <c r="N6150" s="36">
        <v>44077</v>
      </c>
    </row>
    <row r="6151" spans="5:14" hidden="1" x14ac:dyDescent="0.25">
      <c r="E6151" s="17" t="s">
        <v>37341</v>
      </c>
      <c r="G6151" s="17" t="s">
        <v>17</v>
      </c>
      <c r="H6151" s="17" t="s">
        <v>18</v>
      </c>
      <c r="I6151" s="17" t="s">
        <v>37978</v>
      </c>
      <c r="J6151" s="20">
        <v>8059175274244</v>
      </c>
      <c r="L6151" s="35">
        <v>0</v>
      </c>
      <c r="M6151" s="35">
        <v>29.95</v>
      </c>
      <c r="N6151" s="36">
        <v>44077</v>
      </c>
    </row>
    <row r="6152" spans="5:14" hidden="1" x14ac:dyDescent="0.25">
      <c r="E6152" s="17" t="s">
        <v>37341</v>
      </c>
      <c r="G6152" s="17" t="s">
        <v>17</v>
      </c>
      <c r="H6152" s="17" t="s">
        <v>18</v>
      </c>
      <c r="I6152" s="17" t="s">
        <v>37982</v>
      </c>
      <c r="J6152" s="20">
        <v>8059175274251</v>
      </c>
      <c r="L6152" s="35">
        <v>0</v>
      </c>
      <c r="M6152" s="35">
        <v>29.95</v>
      </c>
      <c r="N6152" s="36">
        <v>44077</v>
      </c>
    </row>
    <row r="6153" spans="5:14" hidden="1" x14ac:dyDescent="0.25">
      <c r="E6153" s="17" t="s">
        <v>37340</v>
      </c>
      <c r="G6153" s="17" t="s">
        <v>17</v>
      </c>
      <c r="H6153" s="17" t="s">
        <v>18</v>
      </c>
      <c r="I6153" s="17" t="s">
        <v>37974</v>
      </c>
      <c r="J6153" s="20">
        <v>8059175274268</v>
      </c>
      <c r="L6153" s="35">
        <v>0</v>
      </c>
      <c r="M6153" s="35">
        <v>29.95</v>
      </c>
      <c r="N6153" s="36">
        <v>44077</v>
      </c>
    </row>
    <row r="6154" spans="5:14" hidden="1" x14ac:dyDescent="0.25">
      <c r="E6154" s="17" t="s">
        <v>37340</v>
      </c>
      <c r="G6154" s="17" t="s">
        <v>17</v>
      </c>
      <c r="H6154" s="17" t="s">
        <v>18</v>
      </c>
      <c r="I6154" s="17" t="s">
        <v>37973</v>
      </c>
      <c r="J6154" s="20">
        <v>8059175274275</v>
      </c>
      <c r="L6154" s="35">
        <v>0</v>
      </c>
      <c r="M6154" s="35">
        <v>29.95</v>
      </c>
      <c r="N6154" s="36">
        <v>44077</v>
      </c>
    </row>
    <row r="6155" spans="5:14" hidden="1" x14ac:dyDescent="0.25">
      <c r="E6155" s="17" t="s">
        <v>37340</v>
      </c>
      <c r="G6155" s="17" t="s">
        <v>17</v>
      </c>
      <c r="H6155" s="17" t="s">
        <v>18</v>
      </c>
      <c r="I6155" s="17" t="s">
        <v>37977</v>
      </c>
      <c r="J6155" s="20">
        <v>8059175274282</v>
      </c>
      <c r="L6155" s="35">
        <v>0</v>
      </c>
      <c r="M6155" s="35">
        <v>29.95</v>
      </c>
      <c r="N6155" s="36">
        <v>44077</v>
      </c>
    </row>
    <row r="6156" spans="5:14" hidden="1" x14ac:dyDescent="0.25">
      <c r="E6156" s="17" t="s">
        <v>37308</v>
      </c>
      <c r="G6156" s="17" t="s">
        <v>17</v>
      </c>
      <c r="H6156" s="17" t="s">
        <v>18</v>
      </c>
      <c r="I6156" s="17" t="s">
        <v>37697</v>
      </c>
      <c r="J6156" s="20">
        <v>8059175274299</v>
      </c>
      <c r="L6156" s="35">
        <v>0</v>
      </c>
      <c r="M6156" s="35">
        <v>89.95</v>
      </c>
      <c r="N6156" s="36">
        <v>44077</v>
      </c>
    </row>
    <row r="6157" spans="5:14" hidden="1" x14ac:dyDescent="0.25">
      <c r="E6157" s="17" t="s">
        <v>37308</v>
      </c>
      <c r="G6157" s="17" t="s">
        <v>17</v>
      </c>
      <c r="H6157" s="17" t="s">
        <v>18</v>
      </c>
      <c r="I6157" s="17" t="s">
        <v>37698</v>
      </c>
      <c r="J6157" s="20">
        <v>8059175274305</v>
      </c>
      <c r="L6157" s="35">
        <v>0</v>
      </c>
      <c r="M6157" s="35">
        <v>89.95</v>
      </c>
      <c r="N6157" s="36">
        <v>44077</v>
      </c>
    </row>
    <row r="6158" spans="5:14" hidden="1" x14ac:dyDescent="0.25">
      <c r="E6158" s="17" t="s">
        <v>37308</v>
      </c>
      <c r="G6158" s="17" t="s">
        <v>17</v>
      </c>
      <c r="H6158" s="17" t="s">
        <v>18</v>
      </c>
      <c r="I6158" s="17" t="s">
        <v>37699</v>
      </c>
      <c r="J6158" s="20">
        <v>8059175274312</v>
      </c>
      <c r="L6158" s="35">
        <v>0</v>
      </c>
      <c r="M6158" s="35">
        <v>89.95</v>
      </c>
      <c r="N6158" s="36">
        <v>44077</v>
      </c>
    </row>
    <row r="6159" spans="5:14" hidden="1" x14ac:dyDescent="0.25">
      <c r="E6159" s="17" t="s">
        <v>37308</v>
      </c>
      <c r="G6159" s="17" t="s">
        <v>17</v>
      </c>
      <c r="H6159" s="17" t="s">
        <v>18</v>
      </c>
      <c r="I6159" s="17" t="s">
        <v>37700</v>
      </c>
      <c r="J6159" s="20">
        <v>8059175274329</v>
      </c>
      <c r="L6159" s="35">
        <v>0</v>
      </c>
      <c r="M6159" s="35">
        <v>89.95</v>
      </c>
      <c r="N6159" s="36">
        <v>44077</v>
      </c>
    </row>
    <row r="6160" spans="5:14" hidden="1" x14ac:dyDescent="0.25">
      <c r="E6160" s="17" t="s">
        <v>37307</v>
      </c>
      <c r="G6160" s="17" t="s">
        <v>17</v>
      </c>
      <c r="H6160" s="17" t="s">
        <v>18</v>
      </c>
      <c r="I6160" s="17" t="s">
        <v>37693</v>
      </c>
      <c r="J6160" s="20">
        <v>8059175274336</v>
      </c>
      <c r="L6160" s="35">
        <v>0</v>
      </c>
      <c r="M6160" s="35">
        <v>89.95</v>
      </c>
      <c r="N6160" s="36">
        <v>44077</v>
      </c>
    </row>
    <row r="6161" spans="2:14" hidden="1" x14ac:dyDescent="0.25">
      <c r="E6161" s="17" t="s">
        <v>37307</v>
      </c>
      <c r="G6161" s="17" t="s">
        <v>17</v>
      </c>
      <c r="H6161" s="17" t="s">
        <v>18</v>
      </c>
      <c r="I6161" s="17" t="s">
        <v>37694</v>
      </c>
      <c r="J6161" s="20">
        <v>8059175274343</v>
      </c>
      <c r="L6161" s="35">
        <v>0</v>
      </c>
      <c r="M6161" s="35">
        <v>89.95</v>
      </c>
      <c r="N6161" s="36">
        <v>44077</v>
      </c>
    </row>
    <row r="6162" spans="2:14" hidden="1" x14ac:dyDescent="0.25">
      <c r="E6162" s="17" t="s">
        <v>37307</v>
      </c>
      <c r="G6162" s="17" t="s">
        <v>17</v>
      </c>
      <c r="H6162" s="17" t="s">
        <v>18</v>
      </c>
      <c r="I6162" s="17" t="s">
        <v>37695</v>
      </c>
      <c r="J6162" s="20">
        <v>8059175274350</v>
      </c>
      <c r="L6162" s="35">
        <v>0</v>
      </c>
      <c r="M6162" s="35">
        <v>89.95</v>
      </c>
      <c r="N6162" s="36">
        <v>44077</v>
      </c>
    </row>
    <row r="6163" spans="2:14" hidden="1" x14ac:dyDescent="0.25">
      <c r="E6163" s="17" t="s">
        <v>37307</v>
      </c>
      <c r="G6163" s="17" t="s">
        <v>17</v>
      </c>
      <c r="H6163" s="17" t="s">
        <v>18</v>
      </c>
      <c r="I6163" s="17" t="s">
        <v>37696</v>
      </c>
      <c r="J6163" s="20">
        <v>8059175274367</v>
      </c>
      <c r="L6163" s="35">
        <v>0</v>
      </c>
      <c r="M6163" s="35">
        <v>89.95</v>
      </c>
      <c r="N6163" s="36">
        <v>44077</v>
      </c>
    </row>
    <row r="6164" spans="2:14" hidden="1" x14ac:dyDescent="0.25">
      <c r="D6164" s="17" t="s">
        <v>36790</v>
      </c>
      <c r="E6164" s="17" t="s">
        <v>36791</v>
      </c>
      <c r="F6164" s="17" t="s">
        <v>4171</v>
      </c>
      <c r="G6164" s="17" t="s">
        <v>17</v>
      </c>
      <c r="H6164" s="17" t="s">
        <v>18</v>
      </c>
      <c r="I6164" s="17" t="s">
        <v>36792</v>
      </c>
      <c r="J6164" s="20">
        <v>8059175274428</v>
      </c>
      <c r="L6164" s="35">
        <v>0</v>
      </c>
      <c r="M6164" s="35">
        <v>39.950000000000003</v>
      </c>
      <c r="N6164" s="36">
        <v>44037</v>
      </c>
    </row>
    <row r="6165" spans="2:14" hidden="1" x14ac:dyDescent="0.25">
      <c r="D6165" s="17" t="s">
        <v>36787</v>
      </c>
      <c r="E6165" s="17" t="s">
        <v>36788</v>
      </c>
      <c r="F6165" s="17" t="s">
        <v>4171</v>
      </c>
      <c r="G6165" s="17" t="s">
        <v>17</v>
      </c>
      <c r="H6165" s="17" t="s">
        <v>18</v>
      </c>
      <c r="I6165" s="17" t="s">
        <v>36789</v>
      </c>
      <c r="J6165" s="20">
        <v>8059175274435</v>
      </c>
      <c r="L6165" s="35">
        <v>0</v>
      </c>
      <c r="M6165" s="35">
        <v>39.950000000000003</v>
      </c>
      <c r="N6165" s="36">
        <v>44037</v>
      </c>
    </row>
    <row r="6166" spans="2:14" hidden="1" x14ac:dyDescent="0.25">
      <c r="D6166" s="17" t="s">
        <v>36784</v>
      </c>
      <c r="E6166" s="17" t="s">
        <v>36785</v>
      </c>
      <c r="F6166" s="17" t="s">
        <v>4171</v>
      </c>
      <c r="G6166" s="17" t="s">
        <v>17</v>
      </c>
      <c r="H6166" s="17" t="s">
        <v>18</v>
      </c>
      <c r="I6166" s="17" t="s">
        <v>36786</v>
      </c>
      <c r="J6166" s="20">
        <v>8059175274442</v>
      </c>
      <c r="L6166" s="35">
        <v>0</v>
      </c>
      <c r="M6166" s="35">
        <v>39.950000000000003</v>
      </c>
      <c r="N6166" s="36">
        <v>44037</v>
      </c>
    </row>
    <row r="6167" spans="2:14" hidden="1" x14ac:dyDescent="0.25">
      <c r="D6167" s="17" t="s">
        <v>36793</v>
      </c>
      <c r="E6167" s="17" t="s">
        <v>36794</v>
      </c>
      <c r="F6167" s="17" t="s">
        <v>4171</v>
      </c>
      <c r="G6167" s="17" t="s">
        <v>17</v>
      </c>
      <c r="H6167" s="17" t="s">
        <v>18</v>
      </c>
      <c r="I6167" s="17" t="s">
        <v>36795</v>
      </c>
      <c r="J6167" s="20">
        <v>8059175274459</v>
      </c>
      <c r="L6167" s="35">
        <v>0</v>
      </c>
      <c r="M6167" s="35">
        <v>39.950000000000003</v>
      </c>
      <c r="N6167" s="36">
        <v>44037</v>
      </c>
    </row>
    <row r="6168" spans="2:14" hidden="1" x14ac:dyDescent="0.25">
      <c r="D6168" s="17" t="s">
        <v>36796</v>
      </c>
      <c r="E6168" s="17" t="s">
        <v>36797</v>
      </c>
      <c r="F6168" s="17" t="s">
        <v>4171</v>
      </c>
      <c r="G6168" s="17" t="s">
        <v>17</v>
      </c>
      <c r="H6168" s="17" t="s">
        <v>18</v>
      </c>
      <c r="I6168" s="17" t="s">
        <v>36798</v>
      </c>
      <c r="J6168" s="20">
        <v>8059175274466</v>
      </c>
      <c r="L6168" s="35">
        <v>0</v>
      </c>
      <c r="M6168" s="35">
        <v>39.950000000000003</v>
      </c>
      <c r="N6168" s="36">
        <v>44037</v>
      </c>
    </row>
    <row r="6169" spans="2:14" hidden="1" x14ac:dyDescent="0.25">
      <c r="B6169" s="17" t="s">
        <v>48609</v>
      </c>
      <c r="E6169" s="17" t="s">
        <v>36803</v>
      </c>
      <c r="F6169" s="17" t="s">
        <v>4171</v>
      </c>
      <c r="G6169" s="17" t="s">
        <v>17</v>
      </c>
      <c r="H6169" s="17" t="s">
        <v>18</v>
      </c>
      <c r="I6169" s="17" t="s">
        <v>36804</v>
      </c>
      <c r="J6169" s="20">
        <v>8059175274473</v>
      </c>
      <c r="L6169" s="35">
        <v>0</v>
      </c>
      <c r="M6169" s="35">
        <v>39.950000000000003</v>
      </c>
      <c r="N6169" s="36">
        <v>44037</v>
      </c>
    </row>
    <row r="6170" spans="2:14" hidden="1" x14ac:dyDescent="0.25">
      <c r="B6170" s="17" t="s">
        <v>48610</v>
      </c>
      <c r="E6170" s="17" t="s">
        <v>36801</v>
      </c>
      <c r="F6170" s="17" t="s">
        <v>4171</v>
      </c>
      <c r="G6170" s="17" t="s">
        <v>17</v>
      </c>
      <c r="H6170" s="17" t="s">
        <v>18</v>
      </c>
      <c r="I6170" s="17" t="s">
        <v>36802</v>
      </c>
      <c r="J6170" s="20">
        <v>8059175274480</v>
      </c>
      <c r="L6170" s="35">
        <v>0</v>
      </c>
      <c r="M6170" s="35">
        <v>39.950000000000003</v>
      </c>
      <c r="N6170" s="36">
        <v>44037</v>
      </c>
    </row>
    <row r="6171" spans="2:14" hidden="1" x14ac:dyDescent="0.25">
      <c r="B6171" s="17" t="s">
        <v>48611</v>
      </c>
      <c r="E6171" s="17" t="s">
        <v>36799</v>
      </c>
      <c r="F6171" s="17" t="s">
        <v>4171</v>
      </c>
      <c r="G6171" s="17" t="s">
        <v>17</v>
      </c>
      <c r="H6171" s="17" t="s">
        <v>18</v>
      </c>
      <c r="I6171" s="17" t="s">
        <v>36800</v>
      </c>
      <c r="J6171" s="20">
        <v>8059175274497</v>
      </c>
      <c r="L6171" s="35">
        <v>0</v>
      </c>
      <c r="M6171" s="35">
        <v>39.950000000000003</v>
      </c>
      <c r="N6171" s="36">
        <v>44037</v>
      </c>
    </row>
    <row r="6172" spans="2:14" hidden="1" x14ac:dyDescent="0.25">
      <c r="B6172" s="17" t="s">
        <v>48612</v>
      </c>
      <c r="E6172" s="17" t="s">
        <v>36805</v>
      </c>
      <c r="F6172" s="17" t="s">
        <v>4171</v>
      </c>
      <c r="G6172" s="17" t="s">
        <v>17</v>
      </c>
      <c r="H6172" s="17" t="s">
        <v>18</v>
      </c>
      <c r="I6172" s="17" t="s">
        <v>36806</v>
      </c>
      <c r="J6172" s="20">
        <v>8059175274503</v>
      </c>
      <c r="L6172" s="35">
        <v>0</v>
      </c>
      <c r="M6172" s="35">
        <v>39.950000000000003</v>
      </c>
      <c r="N6172" s="36">
        <v>44037</v>
      </c>
    </row>
    <row r="6173" spans="2:14" hidden="1" x14ac:dyDescent="0.25">
      <c r="B6173" s="17" t="s">
        <v>48613</v>
      </c>
      <c r="E6173" s="17" t="s">
        <v>36807</v>
      </c>
      <c r="F6173" s="17" t="s">
        <v>4171</v>
      </c>
      <c r="G6173" s="17" t="s">
        <v>17</v>
      </c>
      <c r="H6173" s="17" t="s">
        <v>18</v>
      </c>
      <c r="I6173" s="17" t="s">
        <v>36808</v>
      </c>
      <c r="J6173" s="20">
        <v>8059175274510</v>
      </c>
      <c r="L6173" s="35">
        <v>0</v>
      </c>
      <c r="M6173" s="35">
        <v>39.950000000000003</v>
      </c>
      <c r="N6173" s="36">
        <v>44037</v>
      </c>
    </row>
    <row r="6174" spans="2:14" hidden="1" x14ac:dyDescent="0.25">
      <c r="D6174" s="17" t="s">
        <v>36760</v>
      </c>
      <c r="E6174" s="17" t="s">
        <v>36761</v>
      </c>
      <c r="F6174" s="17" t="s">
        <v>4171</v>
      </c>
      <c r="G6174" s="17" t="s">
        <v>17</v>
      </c>
      <c r="H6174" s="17" t="s">
        <v>18</v>
      </c>
      <c r="I6174" s="17" t="s">
        <v>36762</v>
      </c>
      <c r="J6174" s="20">
        <v>8059175274527</v>
      </c>
      <c r="L6174" s="35">
        <v>0</v>
      </c>
      <c r="M6174" s="35">
        <v>39.950000000000003</v>
      </c>
      <c r="N6174" s="36">
        <v>44037</v>
      </c>
    </row>
    <row r="6175" spans="2:14" hidden="1" x14ac:dyDescent="0.25">
      <c r="D6175" s="17" t="s">
        <v>36757</v>
      </c>
      <c r="E6175" s="17" t="s">
        <v>36758</v>
      </c>
      <c r="F6175" s="17" t="s">
        <v>4171</v>
      </c>
      <c r="G6175" s="17" t="s">
        <v>17</v>
      </c>
      <c r="H6175" s="17" t="s">
        <v>18</v>
      </c>
      <c r="I6175" s="17" t="s">
        <v>36759</v>
      </c>
      <c r="J6175" s="20">
        <v>8059175274534</v>
      </c>
      <c r="L6175" s="35">
        <v>0</v>
      </c>
      <c r="M6175" s="35">
        <v>39.950000000000003</v>
      </c>
      <c r="N6175" s="36">
        <v>44037</v>
      </c>
    </row>
    <row r="6176" spans="2:14" hidden="1" x14ac:dyDescent="0.25">
      <c r="D6176" s="17" t="s">
        <v>36754</v>
      </c>
      <c r="E6176" s="17" t="s">
        <v>36755</v>
      </c>
      <c r="F6176" s="17" t="s">
        <v>4171</v>
      </c>
      <c r="G6176" s="17" t="s">
        <v>17</v>
      </c>
      <c r="H6176" s="17" t="s">
        <v>18</v>
      </c>
      <c r="I6176" s="17" t="s">
        <v>36756</v>
      </c>
      <c r="J6176" s="20">
        <v>8059175274541</v>
      </c>
      <c r="L6176" s="35">
        <v>0</v>
      </c>
      <c r="M6176" s="35">
        <v>39.950000000000003</v>
      </c>
      <c r="N6176" s="36">
        <v>44037</v>
      </c>
    </row>
    <row r="6177" spans="2:14" hidden="1" x14ac:dyDescent="0.25">
      <c r="D6177" s="17" t="s">
        <v>36763</v>
      </c>
      <c r="E6177" s="17" t="s">
        <v>36764</v>
      </c>
      <c r="F6177" s="17" t="s">
        <v>4171</v>
      </c>
      <c r="G6177" s="17" t="s">
        <v>17</v>
      </c>
      <c r="H6177" s="17" t="s">
        <v>18</v>
      </c>
      <c r="I6177" s="17" t="s">
        <v>36765</v>
      </c>
      <c r="J6177" s="20">
        <v>8059175274558</v>
      </c>
      <c r="L6177" s="35">
        <v>0</v>
      </c>
      <c r="M6177" s="35">
        <v>39.950000000000003</v>
      </c>
      <c r="N6177" s="36">
        <v>44037</v>
      </c>
    </row>
    <row r="6178" spans="2:14" hidden="1" x14ac:dyDescent="0.25">
      <c r="D6178" s="17" t="s">
        <v>36766</v>
      </c>
      <c r="E6178" s="17" t="s">
        <v>36767</v>
      </c>
      <c r="F6178" s="17" t="s">
        <v>4171</v>
      </c>
      <c r="G6178" s="17" t="s">
        <v>17</v>
      </c>
      <c r="H6178" s="17" t="s">
        <v>18</v>
      </c>
      <c r="I6178" s="17" t="s">
        <v>36768</v>
      </c>
      <c r="J6178" s="20">
        <v>8059175274565</v>
      </c>
      <c r="L6178" s="35">
        <v>0</v>
      </c>
      <c r="M6178" s="35">
        <v>39.950000000000003</v>
      </c>
      <c r="N6178" s="36">
        <v>44037</v>
      </c>
    </row>
    <row r="6179" spans="2:14" hidden="1" x14ac:dyDescent="0.25">
      <c r="B6179" s="17" t="s">
        <v>48614</v>
      </c>
      <c r="D6179" s="17" t="s">
        <v>36775</v>
      </c>
      <c r="E6179" s="17" t="s">
        <v>36776</v>
      </c>
      <c r="F6179" s="17" t="s">
        <v>4171</v>
      </c>
      <c r="G6179" s="17" t="s">
        <v>17</v>
      </c>
      <c r="H6179" s="17" t="s">
        <v>18</v>
      </c>
      <c r="I6179" s="17" t="s">
        <v>36777</v>
      </c>
      <c r="J6179" s="20">
        <v>8059175274572</v>
      </c>
      <c r="L6179" s="35">
        <v>0</v>
      </c>
      <c r="M6179" s="35">
        <v>39.950000000000003</v>
      </c>
      <c r="N6179" s="36">
        <v>44037</v>
      </c>
    </row>
    <row r="6180" spans="2:14" hidden="1" x14ac:dyDescent="0.25">
      <c r="B6180" s="17" t="s">
        <v>48615</v>
      </c>
      <c r="D6180" s="17" t="s">
        <v>36772</v>
      </c>
      <c r="E6180" s="17" t="s">
        <v>36773</v>
      </c>
      <c r="F6180" s="17" t="s">
        <v>4171</v>
      </c>
      <c r="G6180" s="17" t="s">
        <v>17</v>
      </c>
      <c r="H6180" s="17" t="s">
        <v>18</v>
      </c>
      <c r="I6180" s="17" t="s">
        <v>36774</v>
      </c>
      <c r="J6180" s="20">
        <v>8059175274589</v>
      </c>
      <c r="L6180" s="35">
        <v>0</v>
      </c>
      <c r="M6180" s="35">
        <v>39.950000000000003</v>
      </c>
      <c r="N6180" s="36">
        <v>44037</v>
      </c>
    </row>
    <row r="6181" spans="2:14" hidden="1" x14ac:dyDescent="0.25">
      <c r="B6181" s="17" t="s">
        <v>48616</v>
      </c>
      <c r="D6181" s="17" t="s">
        <v>36769</v>
      </c>
      <c r="E6181" s="17" t="s">
        <v>36770</v>
      </c>
      <c r="F6181" s="17" t="s">
        <v>4171</v>
      </c>
      <c r="G6181" s="17" t="s">
        <v>17</v>
      </c>
      <c r="H6181" s="17" t="s">
        <v>18</v>
      </c>
      <c r="I6181" s="17" t="s">
        <v>36771</v>
      </c>
      <c r="J6181" s="20">
        <v>8059175274596</v>
      </c>
      <c r="L6181" s="35">
        <v>0</v>
      </c>
      <c r="M6181" s="35">
        <v>39.950000000000003</v>
      </c>
      <c r="N6181" s="36">
        <v>44037</v>
      </c>
    </row>
    <row r="6182" spans="2:14" hidden="1" x14ac:dyDescent="0.25">
      <c r="B6182" s="17" t="s">
        <v>48617</v>
      </c>
      <c r="D6182" s="17" t="s">
        <v>36778</v>
      </c>
      <c r="E6182" s="17" t="s">
        <v>36779</v>
      </c>
      <c r="F6182" s="17" t="s">
        <v>4171</v>
      </c>
      <c r="G6182" s="17" t="s">
        <v>17</v>
      </c>
      <c r="H6182" s="17" t="s">
        <v>18</v>
      </c>
      <c r="I6182" s="17" t="s">
        <v>36780</v>
      </c>
      <c r="J6182" s="20">
        <v>8059175274602</v>
      </c>
      <c r="L6182" s="35">
        <v>0</v>
      </c>
      <c r="M6182" s="35">
        <v>39.950000000000003</v>
      </c>
      <c r="N6182" s="36">
        <v>44037</v>
      </c>
    </row>
    <row r="6183" spans="2:14" hidden="1" x14ac:dyDescent="0.25">
      <c r="B6183" s="17" t="s">
        <v>48618</v>
      </c>
      <c r="D6183" s="17" t="s">
        <v>36781</v>
      </c>
      <c r="E6183" s="17" t="s">
        <v>36782</v>
      </c>
      <c r="F6183" s="17" t="s">
        <v>4171</v>
      </c>
      <c r="G6183" s="17" t="s">
        <v>17</v>
      </c>
      <c r="H6183" s="17" t="s">
        <v>18</v>
      </c>
      <c r="I6183" s="17" t="s">
        <v>36783</v>
      </c>
      <c r="J6183" s="20">
        <v>8059175274619</v>
      </c>
      <c r="L6183" s="35">
        <v>0</v>
      </c>
      <c r="M6183" s="35">
        <v>39.950000000000003</v>
      </c>
      <c r="N6183" s="36">
        <v>44037</v>
      </c>
    </row>
    <row r="6184" spans="2:14" hidden="1" x14ac:dyDescent="0.25">
      <c r="B6184" s="17" t="s">
        <v>48619</v>
      </c>
      <c r="D6184" s="17" t="s">
        <v>36745</v>
      </c>
      <c r="E6184" s="17" t="s">
        <v>36746</v>
      </c>
      <c r="F6184" s="17" t="s">
        <v>4171</v>
      </c>
      <c r="G6184" s="17" t="s">
        <v>17</v>
      </c>
      <c r="H6184" s="17" t="s">
        <v>18</v>
      </c>
      <c r="I6184" s="17" t="s">
        <v>36747</v>
      </c>
      <c r="J6184" s="20">
        <v>8059175274626</v>
      </c>
      <c r="L6184" s="35">
        <v>0</v>
      </c>
      <c r="M6184" s="35">
        <v>39.950000000000003</v>
      </c>
      <c r="N6184" s="36">
        <v>44037</v>
      </c>
    </row>
    <row r="6185" spans="2:14" hidden="1" x14ac:dyDescent="0.25">
      <c r="B6185" s="17" t="s">
        <v>48620</v>
      </c>
      <c r="D6185" s="17" t="s">
        <v>36742</v>
      </c>
      <c r="E6185" s="17" t="s">
        <v>36743</v>
      </c>
      <c r="F6185" s="17" t="s">
        <v>4171</v>
      </c>
      <c r="G6185" s="17" t="s">
        <v>17</v>
      </c>
      <c r="H6185" s="17" t="s">
        <v>18</v>
      </c>
      <c r="I6185" s="17" t="s">
        <v>36744</v>
      </c>
      <c r="J6185" s="20">
        <v>8059175274633</v>
      </c>
      <c r="L6185" s="35">
        <v>0</v>
      </c>
      <c r="M6185" s="35">
        <v>39.950000000000003</v>
      </c>
      <c r="N6185" s="36">
        <v>44037</v>
      </c>
    </row>
    <row r="6186" spans="2:14" hidden="1" x14ac:dyDescent="0.25">
      <c r="B6186" s="17" t="s">
        <v>48621</v>
      </c>
      <c r="D6186" s="17" t="s">
        <v>36739</v>
      </c>
      <c r="E6186" s="17" t="s">
        <v>36740</v>
      </c>
      <c r="F6186" s="17" t="s">
        <v>4171</v>
      </c>
      <c r="G6186" s="17" t="s">
        <v>17</v>
      </c>
      <c r="H6186" s="17" t="s">
        <v>18</v>
      </c>
      <c r="I6186" s="17" t="s">
        <v>36741</v>
      </c>
      <c r="J6186" s="20">
        <v>8059175274640</v>
      </c>
      <c r="L6186" s="35">
        <v>0</v>
      </c>
      <c r="M6186" s="35">
        <v>39.950000000000003</v>
      </c>
      <c r="N6186" s="36">
        <v>44037</v>
      </c>
    </row>
    <row r="6187" spans="2:14" hidden="1" x14ac:dyDescent="0.25">
      <c r="B6187" s="17" t="s">
        <v>48622</v>
      </c>
      <c r="D6187" s="17" t="s">
        <v>36748</v>
      </c>
      <c r="E6187" s="17" t="s">
        <v>36749</v>
      </c>
      <c r="F6187" s="17" t="s">
        <v>4171</v>
      </c>
      <c r="G6187" s="17" t="s">
        <v>17</v>
      </c>
      <c r="H6187" s="17" t="s">
        <v>18</v>
      </c>
      <c r="I6187" s="17" t="s">
        <v>36750</v>
      </c>
      <c r="J6187" s="20">
        <v>8059175274657</v>
      </c>
      <c r="L6187" s="35">
        <v>0</v>
      </c>
      <c r="M6187" s="35">
        <v>39.950000000000003</v>
      </c>
      <c r="N6187" s="36">
        <v>44037</v>
      </c>
    </row>
    <row r="6188" spans="2:14" hidden="1" x14ac:dyDescent="0.25">
      <c r="B6188" s="17" t="s">
        <v>48623</v>
      </c>
      <c r="D6188" s="17" t="s">
        <v>36751</v>
      </c>
      <c r="E6188" s="17" t="s">
        <v>36752</v>
      </c>
      <c r="F6188" s="17" t="s">
        <v>4171</v>
      </c>
      <c r="G6188" s="17" t="s">
        <v>17</v>
      </c>
      <c r="H6188" s="17" t="s">
        <v>18</v>
      </c>
      <c r="I6188" s="17" t="s">
        <v>36753</v>
      </c>
      <c r="J6188" s="20">
        <v>8059175274664</v>
      </c>
      <c r="L6188" s="35">
        <v>0</v>
      </c>
      <c r="M6188" s="35">
        <v>39.950000000000003</v>
      </c>
      <c r="N6188" s="36">
        <v>44037</v>
      </c>
    </row>
    <row r="6189" spans="2:14" hidden="1" x14ac:dyDescent="0.25">
      <c r="B6189" s="17" t="s">
        <v>48624</v>
      </c>
      <c r="D6189" s="17" t="s">
        <v>37079</v>
      </c>
      <c r="E6189" s="17" t="s">
        <v>37080</v>
      </c>
      <c r="F6189" s="17" t="s">
        <v>4171</v>
      </c>
      <c r="G6189" s="17" t="s">
        <v>17</v>
      </c>
      <c r="H6189" s="17" t="s">
        <v>18</v>
      </c>
      <c r="I6189" s="17" t="s">
        <v>37081</v>
      </c>
      <c r="J6189" s="20">
        <v>8059175274671</v>
      </c>
      <c r="L6189" s="35">
        <v>0</v>
      </c>
      <c r="M6189" s="35">
        <v>34.950000000000003</v>
      </c>
      <c r="N6189" s="36">
        <v>44037</v>
      </c>
    </row>
    <row r="6190" spans="2:14" hidden="1" x14ac:dyDescent="0.25">
      <c r="B6190" s="17" t="s">
        <v>48625</v>
      </c>
      <c r="D6190" s="17" t="s">
        <v>37076</v>
      </c>
      <c r="E6190" s="17" t="s">
        <v>37077</v>
      </c>
      <c r="F6190" s="17" t="s">
        <v>4171</v>
      </c>
      <c r="G6190" s="17" t="s">
        <v>17</v>
      </c>
      <c r="H6190" s="17" t="s">
        <v>18</v>
      </c>
      <c r="I6190" s="17" t="s">
        <v>37078</v>
      </c>
      <c r="J6190" s="20">
        <v>8059175274688</v>
      </c>
      <c r="L6190" s="35">
        <v>0</v>
      </c>
      <c r="M6190" s="35">
        <v>34.950000000000003</v>
      </c>
      <c r="N6190" s="36">
        <v>44037</v>
      </c>
    </row>
    <row r="6191" spans="2:14" hidden="1" x14ac:dyDescent="0.25">
      <c r="B6191" s="17" t="s">
        <v>48626</v>
      </c>
      <c r="D6191" s="17" t="s">
        <v>37073</v>
      </c>
      <c r="E6191" s="17" t="s">
        <v>37074</v>
      </c>
      <c r="F6191" s="17" t="s">
        <v>4171</v>
      </c>
      <c r="G6191" s="17" t="s">
        <v>17</v>
      </c>
      <c r="H6191" s="17" t="s">
        <v>18</v>
      </c>
      <c r="I6191" s="17" t="s">
        <v>37075</v>
      </c>
      <c r="J6191" s="20">
        <v>8059175274695</v>
      </c>
      <c r="L6191" s="35">
        <v>0</v>
      </c>
      <c r="M6191" s="35">
        <v>34.950000000000003</v>
      </c>
      <c r="N6191" s="36">
        <v>44037</v>
      </c>
    </row>
    <row r="6192" spans="2:14" hidden="1" x14ac:dyDescent="0.25">
      <c r="B6192" s="17" t="s">
        <v>48627</v>
      </c>
      <c r="D6192" s="17" t="s">
        <v>37082</v>
      </c>
      <c r="E6192" s="17" t="s">
        <v>37083</v>
      </c>
      <c r="F6192" s="17" t="s">
        <v>4171</v>
      </c>
      <c r="G6192" s="17" t="s">
        <v>17</v>
      </c>
      <c r="H6192" s="17" t="s">
        <v>18</v>
      </c>
      <c r="I6192" s="17" t="s">
        <v>37084</v>
      </c>
      <c r="J6192" s="20">
        <v>8059175274701</v>
      </c>
      <c r="L6192" s="35">
        <v>0</v>
      </c>
      <c r="M6192" s="35">
        <v>34.950000000000003</v>
      </c>
      <c r="N6192" s="36">
        <v>44037</v>
      </c>
    </row>
    <row r="6193" spans="2:14" hidden="1" x14ac:dyDescent="0.25">
      <c r="B6193" s="17" t="s">
        <v>48628</v>
      </c>
      <c r="D6193" s="17" t="s">
        <v>37085</v>
      </c>
      <c r="E6193" s="17" t="s">
        <v>37086</v>
      </c>
      <c r="F6193" s="17" t="s">
        <v>4171</v>
      </c>
      <c r="G6193" s="17" t="s">
        <v>17</v>
      </c>
      <c r="H6193" s="17" t="s">
        <v>18</v>
      </c>
      <c r="I6193" s="17" t="s">
        <v>37087</v>
      </c>
      <c r="J6193" s="20">
        <v>8059175274718</v>
      </c>
      <c r="L6193" s="35">
        <v>0</v>
      </c>
      <c r="M6193" s="35">
        <v>34.950000000000003</v>
      </c>
      <c r="N6193" s="36">
        <v>44037</v>
      </c>
    </row>
    <row r="6194" spans="2:14" hidden="1" x14ac:dyDescent="0.25">
      <c r="B6194" s="17" t="s">
        <v>48629</v>
      </c>
      <c r="D6194" s="17" t="s">
        <v>37049</v>
      </c>
      <c r="E6194" s="17" t="s">
        <v>37050</v>
      </c>
      <c r="F6194" s="17" t="s">
        <v>4171</v>
      </c>
      <c r="G6194" s="17" t="s">
        <v>17</v>
      </c>
      <c r="H6194" s="17" t="s">
        <v>18</v>
      </c>
      <c r="I6194" s="17" t="s">
        <v>37051</v>
      </c>
      <c r="J6194" s="20">
        <v>8059175274770</v>
      </c>
      <c r="L6194" s="35">
        <v>0</v>
      </c>
      <c r="M6194" s="35">
        <v>34.950000000000003</v>
      </c>
      <c r="N6194" s="36">
        <v>44037</v>
      </c>
    </row>
    <row r="6195" spans="2:14" hidden="1" x14ac:dyDescent="0.25">
      <c r="B6195" s="17" t="s">
        <v>48630</v>
      </c>
      <c r="D6195" s="17" t="s">
        <v>37046</v>
      </c>
      <c r="E6195" s="17" t="s">
        <v>37047</v>
      </c>
      <c r="F6195" s="17" t="s">
        <v>4171</v>
      </c>
      <c r="G6195" s="17" t="s">
        <v>17</v>
      </c>
      <c r="H6195" s="17" t="s">
        <v>18</v>
      </c>
      <c r="I6195" s="17" t="s">
        <v>37048</v>
      </c>
      <c r="J6195" s="20">
        <v>8059175274787</v>
      </c>
      <c r="L6195" s="35">
        <v>0</v>
      </c>
      <c r="M6195" s="35">
        <v>34.950000000000003</v>
      </c>
      <c r="N6195" s="36">
        <v>44037</v>
      </c>
    </row>
    <row r="6196" spans="2:14" hidden="1" x14ac:dyDescent="0.25">
      <c r="B6196" s="17" t="s">
        <v>48631</v>
      </c>
      <c r="D6196" s="17" t="s">
        <v>37043</v>
      </c>
      <c r="E6196" s="17" t="s">
        <v>37044</v>
      </c>
      <c r="F6196" s="17" t="s">
        <v>4171</v>
      </c>
      <c r="G6196" s="17" t="s">
        <v>17</v>
      </c>
      <c r="H6196" s="17" t="s">
        <v>18</v>
      </c>
      <c r="I6196" s="17" t="s">
        <v>37045</v>
      </c>
      <c r="J6196" s="20">
        <v>8059175274794</v>
      </c>
      <c r="L6196" s="35">
        <v>0</v>
      </c>
      <c r="M6196" s="35">
        <v>34.950000000000003</v>
      </c>
      <c r="N6196" s="36">
        <v>44037</v>
      </c>
    </row>
    <row r="6197" spans="2:14" hidden="1" x14ac:dyDescent="0.25">
      <c r="B6197" s="17" t="s">
        <v>48632</v>
      </c>
      <c r="D6197" s="17" t="s">
        <v>37052</v>
      </c>
      <c r="E6197" s="17" t="s">
        <v>37053</v>
      </c>
      <c r="F6197" s="17" t="s">
        <v>4171</v>
      </c>
      <c r="G6197" s="17" t="s">
        <v>17</v>
      </c>
      <c r="H6197" s="17" t="s">
        <v>18</v>
      </c>
      <c r="I6197" s="17" t="s">
        <v>37054</v>
      </c>
      <c r="J6197" s="20">
        <v>8059175274800</v>
      </c>
      <c r="L6197" s="35">
        <v>0</v>
      </c>
      <c r="M6197" s="35">
        <v>34.950000000000003</v>
      </c>
      <c r="N6197" s="36">
        <v>44037</v>
      </c>
    </row>
    <row r="6198" spans="2:14" hidden="1" x14ac:dyDescent="0.25">
      <c r="B6198" s="17" t="s">
        <v>48633</v>
      </c>
      <c r="D6198" s="17" t="s">
        <v>37055</v>
      </c>
      <c r="E6198" s="17" t="s">
        <v>37056</v>
      </c>
      <c r="F6198" s="17" t="s">
        <v>4171</v>
      </c>
      <c r="G6198" s="17" t="s">
        <v>17</v>
      </c>
      <c r="H6198" s="17" t="s">
        <v>18</v>
      </c>
      <c r="I6198" s="17" t="s">
        <v>37057</v>
      </c>
      <c r="J6198" s="20">
        <v>8059175274817</v>
      </c>
      <c r="L6198" s="35">
        <v>0</v>
      </c>
      <c r="M6198" s="35">
        <v>34.950000000000003</v>
      </c>
      <c r="N6198" s="36">
        <v>44037</v>
      </c>
    </row>
    <row r="6199" spans="2:14" hidden="1" x14ac:dyDescent="0.25">
      <c r="B6199" s="17" t="s">
        <v>48634</v>
      </c>
      <c r="E6199" s="17" t="s">
        <v>37092</v>
      </c>
      <c r="F6199" s="17" t="s">
        <v>4171</v>
      </c>
      <c r="G6199" s="17" t="s">
        <v>17</v>
      </c>
      <c r="H6199" s="17" t="s">
        <v>18</v>
      </c>
      <c r="I6199" s="17" t="s">
        <v>37093</v>
      </c>
      <c r="J6199" s="20">
        <v>8059175274923</v>
      </c>
      <c r="L6199" s="35">
        <v>0</v>
      </c>
      <c r="M6199" s="35">
        <v>34.950000000000003</v>
      </c>
      <c r="N6199" s="36">
        <v>44037</v>
      </c>
    </row>
    <row r="6200" spans="2:14" hidden="1" x14ac:dyDescent="0.25">
      <c r="B6200" s="17" t="s">
        <v>48635</v>
      </c>
      <c r="E6200" s="17" t="s">
        <v>37090</v>
      </c>
      <c r="F6200" s="17" t="s">
        <v>4171</v>
      </c>
      <c r="G6200" s="17" t="s">
        <v>17</v>
      </c>
      <c r="H6200" s="17" t="s">
        <v>18</v>
      </c>
      <c r="I6200" s="17" t="s">
        <v>37091</v>
      </c>
      <c r="J6200" s="20">
        <v>8059175274930</v>
      </c>
      <c r="L6200" s="35">
        <v>0</v>
      </c>
      <c r="M6200" s="35">
        <v>34.950000000000003</v>
      </c>
      <c r="N6200" s="36">
        <v>44037</v>
      </c>
    </row>
    <row r="6201" spans="2:14" hidden="1" x14ac:dyDescent="0.25">
      <c r="B6201" s="17" t="s">
        <v>48636</v>
      </c>
      <c r="E6201" s="17" t="s">
        <v>37088</v>
      </c>
      <c r="F6201" s="17" t="s">
        <v>4171</v>
      </c>
      <c r="G6201" s="17" t="s">
        <v>17</v>
      </c>
      <c r="H6201" s="17" t="s">
        <v>18</v>
      </c>
      <c r="I6201" s="17" t="s">
        <v>37089</v>
      </c>
      <c r="J6201" s="20">
        <v>8059175274947</v>
      </c>
      <c r="L6201" s="35">
        <v>0</v>
      </c>
      <c r="M6201" s="35">
        <v>34.950000000000003</v>
      </c>
      <c r="N6201" s="36">
        <v>44037</v>
      </c>
    </row>
    <row r="6202" spans="2:14" hidden="1" x14ac:dyDescent="0.25">
      <c r="B6202" s="17" t="s">
        <v>48637</v>
      </c>
      <c r="E6202" s="17" t="s">
        <v>37094</v>
      </c>
      <c r="F6202" s="17" t="s">
        <v>4171</v>
      </c>
      <c r="G6202" s="17" t="s">
        <v>17</v>
      </c>
      <c r="H6202" s="17" t="s">
        <v>18</v>
      </c>
      <c r="I6202" s="17" t="s">
        <v>37095</v>
      </c>
      <c r="J6202" s="20">
        <v>8059175274954</v>
      </c>
      <c r="L6202" s="35">
        <v>0</v>
      </c>
      <c r="M6202" s="35">
        <v>34.950000000000003</v>
      </c>
      <c r="N6202" s="36">
        <v>44037</v>
      </c>
    </row>
    <row r="6203" spans="2:14" hidden="1" x14ac:dyDescent="0.25">
      <c r="B6203" s="17" t="s">
        <v>48638</v>
      </c>
      <c r="E6203" s="17" t="s">
        <v>37096</v>
      </c>
      <c r="F6203" s="17" t="s">
        <v>4171</v>
      </c>
      <c r="G6203" s="17" t="s">
        <v>17</v>
      </c>
      <c r="H6203" s="17" t="s">
        <v>18</v>
      </c>
      <c r="I6203" s="17" t="s">
        <v>37097</v>
      </c>
      <c r="J6203" s="20">
        <v>8059175274961</v>
      </c>
      <c r="L6203" s="35">
        <v>0</v>
      </c>
      <c r="M6203" s="35">
        <v>34.950000000000003</v>
      </c>
      <c r="N6203" s="36">
        <v>44037</v>
      </c>
    </row>
    <row r="6204" spans="2:14" hidden="1" x14ac:dyDescent="0.25">
      <c r="D6204" s="17" t="s">
        <v>37034</v>
      </c>
      <c r="E6204" s="17" t="s">
        <v>37035</v>
      </c>
      <c r="F6204" s="17" t="s">
        <v>4171</v>
      </c>
      <c r="G6204" s="17" t="s">
        <v>17</v>
      </c>
      <c r="H6204" s="17" t="s">
        <v>18</v>
      </c>
      <c r="I6204" s="17" t="s">
        <v>37036</v>
      </c>
      <c r="J6204" s="20">
        <v>8059175274978</v>
      </c>
      <c r="L6204" s="35">
        <v>0</v>
      </c>
      <c r="M6204" s="35">
        <v>34.950000000000003</v>
      </c>
      <c r="N6204" s="36">
        <v>44037</v>
      </c>
    </row>
    <row r="6205" spans="2:14" hidden="1" x14ac:dyDescent="0.25">
      <c r="D6205" s="17" t="s">
        <v>37031</v>
      </c>
      <c r="E6205" s="17" t="s">
        <v>37032</v>
      </c>
      <c r="F6205" s="17" t="s">
        <v>4171</v>
      </c>
      <c r="G6205" s="17" t="s">
        <v>17</v>
      </c>
      <c r="H6205" s="17" t="s">
        <v>18</v>
      </c>
      <c r="I6205" s="17" t="s">
        <v>37033</v>
      </c>
      <c r="J6205" s="20">
        <v>8059175274985</v>
      </c>
      <c r="L6205" s="35">
        <v>0</v>
      </c>
      <c r="M6205" s="35">
        <v>34.950000000000003</v>
      </c>
      <c r="N6205" s="36">
        <v>44037</v>
      </c>
    </row>
    <row r="6206" spans="2:14" hidden="1" x14ac:dyDescent="0.25">
      <c r="D6206" s="17" t="s">
        <v>37028</v>
      </c>
      <c r="E6206" s="17" t="s">
        <v>37029</v>
      </c>
      <c r="F6206" s="17" t="s">
        <v>4171</v>
      </c>
      <c r="G6206" s="17" t="s">
        <v>17</v>
      </c>
      <c r="H6206" s="17" t="s">
        <v>18</v>
      </c>
      <c r="I6206" s="17" t="s">
        <v>37030</v>
      </c>
      <c r="J6206" s="20">
        <v>8059175274992</v>
      </c>
      <c r="L6206" s="35">
        <v>0</v>
      </c>
      <c r="M6206" s="35">
        <v>34.950000000000003</v>
      </c>
      <c r="N6206" s="36">
        <v>44037</v>
      </c>
    </row>
    <row r="6207" spans="2:14" hidden="1" x14ac:dyDescent="0.25">
      <c r="D6207" s="17" t="s">
        <v>37037</v>
      </c>
      <c r="E6207" s="17" t="s">
        <v>37038</v>
      </c>
      <c r="F6207" s="17" t="s">
        <v>4171</v>
      </c>
      <c r="G6207" s="17" t="s">
        <v>17</v>
      </c>
      <c r="H6207" s="17" t="s">
        <v>18</v>
      </c>
      <c r="I6207" s="17" t="s">
        <v>37039</v>
      </c>
      <c r="J6207" s="20">
        <v>8059175275005</v>
      </c>
      <c r="L6207" s="35">
        <v>0</v>
      </c>
      <c r="M6207" s="35">
        <v>34.950000000000003</v>
      </c>
      <c r="N6207" s="36">
        <v>44037</v>
      </c>
    </row>
    <row r="6208" spans="2:14" hidden="1" x14ac:dyDescent="0.25">
      <c r="D6208" s="17" t="s">
        <v>37040</v>
      </c>
      <c r="E6208" s="17" t="s">
        <v>37041</v>
      </c>
      <c r="F6208" s="17" t="s">
        <v>4171</v>
      </c>
      <c r="G6208" s="17" t="s">
        <v>17</v>
      </c>
      <c r="H6208" s="17" t="s">
        <v>18</v>
      </c>
      <c r="I6208" s="17" t="s">
        <v>37042</v>
      </c>
      <c r="J6208" s="20">
        <v>8059175275012</v>
      </c>
      <c r="L6208" s="35">
        <v>0</v>
      </c>
      <c r="M6208" s="35">
        <v>34.950000000000003</v>
      </c>
      <c r="N6208" s="36">
        <v>44037</v>
      </c>
    </row>
    <row r="6209" spans="2:14" hidden="1" x14ac:dyDescent="0.25">
      <c r="B6209" s="17" t="s">
        <v>48639</v>
      </c>
      <c r="D6209" s="17" t="s">
        <v>37064</v>
      </c>
      <c r="E6209" s="17" t="s">
        <v>37065</v>
      </c>
      <c r="F6209" s="17" t="s">
        <v>4171</v>
      </c>
      <c r="G6209" s="17" t="s">
        <v>17</v>
      </c>
      <c r="H6209" s="17" t="s">
        <v>18</v>
      </c>
      <c r="I6209" s="17" t="s">
        <v>37066</v>
      </c>
      <c r="J6209" s="20">
        <v>8059175275029</v>
      </c>
      <c r="L6209" s="35">
        <v>0</v>
      </c>
      <c r="M6209" s="35">
        <v>34.950000000000003</v>
      </c>
      <c r="N6209" s="36">
        <v>44037</v>
      </c>
    </row>
    <row r="6210" spans="2:14" hidden="1" x14ac:dyDescent="0.25">
      <c r="B6210" s="17" t="s">
        <v>48640</v>
      </c>
      <c r="D6210" s="17" t="s">
        <v>37061</v>
      </c>
      <c r="E6210" s="17" t="s">
        <v>37062</v>
      </c>
      <c r="F6210" s="17" t="s">
        <v>4171</v>
      </c>
      <c r="G6210" s="17" t="s">
        <v>17</v>
      </c>
      <c r="H6210" s="17" t="s">
        <v>18</v>
      </c>
      <c r="I6210" s="17" t="s">
        <v>37063</v>
      </c>
      <c r="J6210" s="20">
        <v>8059175275036</v>
      </c>
      <c r="L6210" s="35">
        <v>0</v>
      </c>
      <c r="M6210" s="35">
        <v>34.950000000000003</v>
      </c>
      <c r="N6210" s="36">
        <v>44037</v>
      </c>
    </row>
    <row r="6211" spans="2:14" hidden="1" x14ac:dyDescent="0.25">
      <c r="B6211" s="17" t="s">
        <v>48641</v>
      </c>
      <c r="D6211" s="17" t="s">
        <v>37058</v>
      </c>
      <c r="E6211" s="17" t="s">
        <v>37059</v>
      </c>
      <c r="F6211" s="17" t="s">
        <v>4171</v>
      </c>
      <c r="G6211" s="17" t="s">
        <v>17</v>
      </c>
      <c r="H6211" s="17" t="s">
        <v>18</v>
      </c>
      <c r="I6211" s="17" t="s">
        <v>37060</v>
      </c>
      <c r="J6211" s="20">
        <v>8059175275043</v>
      </c>
      <c r="L6211" s="35">
        <v>0</v>
      </c>
      <c r="M6211" s="35">
        <v>34.950000000000003</v>
      </c>
      <c r="N6211" s="36">
        <v>44037</v>
      </c>
    </row>
    <row r="6212" spans="2:14" hidden="1" x14ac:dyDescent="0.25">
      <c r="B6212" s="17" t="s">
        <v>48642</v>
      </c>
      <c r="D6212" s="17" t="s">
        <v>37067</v>
      </c>
      <c r="E6212" s="17" t="s">
        <v>37068</v>
      </c>
      <c r="F6212" s="17" t="s">
        <v>4171</v>
      </c>
      <c r="G6212" s="17" t="s">
        <v>17</v>
      </c>
      <c r="H6212" s="17" t="s">
        <v>18</v>
      </c>
      <c r="I6212" s="17" t="s">
        <v>37069</v>
      </c>
      <c r="J6212" s="20">
        <v>8059175275050</v>
      </c>
      <c r="L6212" s="35">
        <v>0</v>
      </c>
      <c r="M6212" s="35">
        <v>34.950000000000003</v>
      </c>
      <c r="N6212" s="36">
        <v>44037</v>
      </c>
    </row>
    <row r="6213" spans="2:14" hidden="1" x14ac:dyDescent="0.25">
      <c r="B6213" s="17" t="s">
        <v>48643</v>
      </c>
      <c r="D6213" s="17" t="s">
        <v>37070</v>
      </c>
      <c r="E6213" s="17" t="s">
        <v>37071</v>
      </c>
      <c r="F6213" s="17" t="s">
        <v>4171</v>
      </c>
      <c r="G6213" s="17" t="s">
        <v>17</v>
      </c>
      <c r="H6213" s="17" t="s">
        <v>18</v>
      </c>
      <c r="I6213" s="17" t="s">
        <v>37072</v>
      </c>
      <c r="J6213" s="20">
        <v>8059175275067</v>
      </c>
      <c r="L6213" s="35">
        <v>0</v>
      </c>
      <c r="M6213" s="35">
        <v>34.950000000000003</v>
      </c>
      <c r="N6213" s="36">
        <v>44037</v>
      </c>
    </row>
    <row r="6214" spans="2:14" hidden="1" x14ac:dyDescent="0.25">
      <c r="B6214" s="17" t="s">
        <v>48644</v>
      </c>
      <c r="D6214" s="17" t="s">
        <v>36915</v>
      </c>
      <c r="E6214" s="17" t="s">
        <v>36916</v>
      </c>
      <c r="F6214" s="17" t="s">
        <v>4171</v>
      </c>
      <c r="G6214" s="17" t="s">
        <v>17</v>
      </c>
      <c r="H6214" s="17" t="s">
        <v>18</v>
      </c>
      <c r="I6214" s="17" t="s">
        <v>36917</v>
      </c>
      <c r="J6214" s="20">
        <v>8059175275128</v>
      </c>
      <c r="L6214" s="35">
        <v>0</v>
      </c>
      <c r="M6214" s="35">
        <v>27.95</v>
      </c>
      <c r="N6214" s="36">
        <v>44037</v>
      </c>
    </row>
    <row r="6215" spans="2:14" hidden="1" x14ac:dyDescent="0.25">
      <c r="B6215" s="17" t="s">
        <v>48645</v>
      </c>
      <c r="D6215" s="17" t="s">
        <v>36912</v>
      </c>
      <c r="E6215" s="17" t="s">
        <v>36913</v>
      </c>
      <c r="F6215" s="17" t="s">
        <v>4171</v>
      </c>
      <c r="G6215" s="17" t="s">
        <v>17</v>
      </c>
      <c r="H6215" s="17" t="s">
        <v>18</v>
      </c>
      <c r="I6215" s="17" t="s">
        <v>36914</v>
      </c>
      <c r="J6215" s="20">
        <v>8059175275135</v>
      </c>
      <c r="L6215" s="35">
        <v>0</v>
      </c>
      <c r="M6215" s="35">
        <v>27.95</v>
      </c>
      <c r="N6215" s="36">
        <v>44037</v>
      </c>
    </row>
    <row r="6216" spans="2:14" hidden="1" x14ac:dyDescent="0.25">
      <c r="B6216" s="17" t="s">
        <v>48646</v>
      </c>
      <c r="D6216" s="17" t="s">
        <v>36909</v>
      </c>
      <c r="E6216" s="17" t="s">
        <v>36910</v>
      </c>
      <c r="F6216" s="17" t="s">
        <v>4171</v>
      </c>
      <c r="G6216" s="17" t="s">
        <v>17</v>
      </c>
      <c r="H6216" s="17" t="s">
        <v>18</v>
      </c>
      <c r="I6216" s="17" t="s">
        <v>36911</v>
      </c>
      <c r="J6216" s="20">
        <v>8059175275142</v>
      </c>
      <c r="L6216" s="35">
        <v>0</v>
      </c>
      <c r="M6216" s="35">
        <v>27.95</v>
      </c>
      <c r="N6216" s="36">
        <v>44037</v>
      </c>
    </row>
    <row r="6217" spans="2:14" hidden="1" x14ac:dyDescent="0.25">
      <c r="B6217" s="17" t="s">
        <v>48647</v>
      </c>
      <c r="D6217" s="17" t="s">
        <v>36918</v>
      </c>
      <c r="E6217" s="17" t="s">
        <v>36919</v>
      </c>
      <c r="F6217" s="17" t="s">
        <v>4171</v>
      </c>
      <c r="G6217" s="17" t="s">
        <v>17</v>
      </c>
      <c r="H6217" s="17" t="s">
        <v>18</v>
      </c>
      <c r="I6217" s="17" t="s">
        <v>36920</v>
      </c>
      <c r="J6217" s="20">
        <v>8059175275159</v>
      </c>
      <c r="L6217" s="35">
        <v>0</v>
      </c>
      <c r="M6217" s="35">
        <v>27.95</v>
      </c>
      <c r="N6217" s="36">
        <v>44037</v>
      </c>
    </row>
    <row r="6218" spans="2:14" hidden="1" x14ac:dyDescent="0.25">
      <c r="B6218" s="17" t="s">
        <v>48648</v>
      </c>
      <c r="D6218" s="17" t="s">
        <v>36921</v>
      </c>
      <c r="E6218" s="17" t="s">
        <v>36922</v>
      </c>
      <c r="F6218" s="17" t="s">
        <v>4171</v>
      </c>
      <c r="G6218" s="17" t="s">
        <v>17</v>
      </c>
      <c r="H6218" s="17" t="s">
        <v>18</v>
      </c>
      <c r="I6218" s="17" t="s">
        <v>36923</v>
      </c>
      <c r="J6218" s="20">
        <v>8059175275166</v>
      </c>
      <c r="L6218" s="35">
        <v>0</v>
      </c>
      <c r="M6218" s="35">
        <v>27.95</v>
      </c>
      <c r="N6218" s="36">
        <v>44037</v>
      </c>
    </row>
    <row r="6219" spans="2:14" hidden="1" x14ac:dyDescent="0.25">
      <c r="B6219" s="17" t="s">
        <v>48649</v>
      </c>
      <c r="D6219" s="17" t="s">
        <v>36840</v>
      </c>
      <c r="E6219" s="17" t="s">
        <v>36841</v>
      </c>
      <c r="F6219" s="17" t="s">
        <v>4171</v>
      </c>
      <c r="G6219" s="17" t="s">
        <v>17</v>
      </c>
      <c r="H6219" s="17" t="s">
        <v>18</v>
      </c>
      <c r="I6219" s="17" t="s">
        <v>36842</v>
      </c>
      <c r="J6219" s="20">
        <v>8059175275173</v>
      </c>
      <c r="L6219" s="35">
        <v>0</v>
      </c>
      <c r="M6219" s="35">
        <v>27.95</v>
      </c>
      <c r="N6219" s="36">
        <v>44037</v>
      </c>
    </row>
    <row r="6220" spans="2:14" hidden="1" x14ac:dyDescent="0.25">
      <c r="B6220" s="17" t="s">
        <v>48650</v>
      </c>
      <c r="D6220" s="17" t="s">
        <v>36837</v>
      </c>
      <c r="E6220" s="17" t="s">
        <v>36838</v>
      </c>
      <c r="F6220" s="17" t="s">
        <v>4171</v>
      </c>
      <c r="G6220" s="17" t="s">
        <v>17</v>
      </c>
      <c r="H6220" s="17" t="s">
        <v>18</v>
      </c>
      <c r="I6220" s="17" t="s">
        <v>36839</v>
      </c>
      <c r="J6220" s="20">
        <v>8059175275180</v>
      </c>
      <c r="L6220" s="35">
        <v>0</v>
      </c>
      <c r="M6220" s="35">
        <v>27.95</v>
      </c>
      <c r="N6220" s="36">
        <v>44037</v>
      </c>
    </row>
    <row r="6221" spans="2:14" hidden="1" x14ac:dyDescent="0.25">
      <c r="B6221" s="17" t="s">
        <v>48651</v>
      </c>
      <c r="D6221" s="17" t="s">
        <v>36834</v>
      </c>
      <c r="E6221" s="17" t="s">
        <v>36835</v>
      </c>
      <c r="F6221" s="17" t="s">
        <v>4171</v>
      </c>
      <c r="G6221" s="17" t="s">
        <v>17</v>
      </c>
      <c r="H6221" s="17" t="s">
        <v>18</v>
      </c>
      <c r="I6221" s="17" t="s">
        <v>36836</v>
      </c>
      <c r="J6221" s="20">
        <v>8059175275197</v>
      </c>
      <c r="L6221" s="35">
        <v>0</v>
      </c>
      <c r="M6221" s="35">
        <v>27.95</v>
      </c>
      <c r="N6221" s="36">
        <v>44037</v>
      </c>
    </row>
    <row r="6222" spans="2:14" hidden="1" x14ac:dyDescent="0.25">
      <c r="B6222" s="17" t="s">
        <v>48652</v>
      </c>
      <c r="D6222" s="17" t="s">
        <v>36843</v>
      </c>
      <c r="E6222" s="17" t="s">
        <v>36844</v>
      </c>
      <c r="F6222" s="17" t="s">
        <v>4171</v>
      </c>
      <c r="G6222" s="17" t="s">
        <v>17</v>
      </c>
      <c r="H6222" s="17" t="s">
        <v>18</v>
      </c>
      <c r="I6222" s="17" t="s">
        <v>36845</v>
      </c>
      <c r="J6222" s="20">
        <v>8059175275203</v>
      </c>
      <c r="L6222" s="35">
        <v>0</v>
      </c>
      <c r="M6222" s="35">
        <v>27.95</v>
      </c>
      <c r="N6222" s="36">
        <v>44037</v>
      </c>
    </row>
    <row r="6223" spans="2:14" hidden="1" x14ac:dyDescent="0.25">
      <c r="B6223" s="17" t="s">
        <v>48653</v>
      </c>
      <c r="D6223" s="17" t="s">
        <v>36846</v>
      </c>
      <c r="E6223" s="17" t="s">
        <v>36847</v>
      </c>
      <c r="F6223" s="17" t="s">
        <v>4171</v>
      </c>
      <c r="G6223" s="17" t="s">
        <v>17</v>
      </c>
      <c r="H6223" s="17" t="s">
        <v>18</v>
      </c>
      <c r="I6223" s="17" t="s">
        <v>36848</v>
      </c>
      <c r="J6223" s="20">
        <v>8059175275210</v>
      </c>
      <c r="L6223" s="35">
        <v>0</v>
      </c>
      <c r="M6223" s="35">
        <v>27.95</v>
      </c>
      <c r="N6223" s="36">
        <v>44037</v>
      </c>
    </row>
    <row r="6224" spans="2:14" hidden="1" x14ac:dyDescent="0.25">
      <c r="B6224" s="17" t="s">
        <v>48654</v>
      </c>
      <c r="D6224" s="17" t="s">
        <v>36900</v>
      </c>
      <c r="E6224" s="17" t="s">
        <v>36901</v>
      </c>
      <c r="F6224" s="17" t="s">
        <v>4171</v>
      </c>
      <c r="G6224" s="17" t="s">
        <v>17</v>
      </c>
      <c r="H6224" s="17" t="s">
        <v>18</v>
      </c>
      <c r="I6224" s="17" t="s">
        <v>36902</v>
      </c>
      <c r="J6224" s="20">
        <v>8059175275227</v>
      </c>
      <c r="L6224" s="35">
        <v>0</v>
      </c>
      <c r="M6224" s="35">
        <v>27.95</v>
      </c>
      <c r="N6224" s="36">
        <v>44037</v>
      </c>
    </row>
    <row r="6225" spans="2:14" hidden="1" x14ac:dyDescent="0.25">
      <c r="B6225" s="17" t="s">
        <v>48655</v>
      </c>
      <c r="D6225" s="17" t="s">
        <v>36897</v>
      </c>
      <c r="E6225" s="17" t="s">
        <v>36898</v>
      </c>
      <c r="F6225" s="17" t="s">
        <v>4171</v>
      </c>
      <c r="G6225" s="17" t="s">
        <v>17</v>
      </c>
      <c r="H6225" s="17" t="s">
        <v>18</v>
      </c>
      <c r="I6225" s="17" t="s">
        <v>36899</v>
      </c>
      <c r="J6225" s="20">
        <v>8059175275234</v>
      </c>
      <c r="L6225" s="35">
        <v>0</v>
      </c>
      <c r="M6225" s="35">
        <v>27.95</v>
      </c>
      <c r="N6225" s="36">
        <v>44037</v>
      </c>
    </row>
    <row r="6226" spans="2:14" hidden="1" x14ac:dyDescent="0.25">
      <c r="B6226" s="17" t="s">
        <v>48656</v>
      </c>
      <c r="D6226" s="17" t="s">
        <v>36894</v>
      </c>
      <c r="E6226" s="17" t="s">
        <v>36895</v>
      </c>
      <c r="F6226" s="17" t="s">
        <v>4171</v>
      </c>
      <c r="G6226" s="17" t="s">
        <v>17</v>
      </c>
      <c r="H6226" s="17" t="s">
        <v>18</v>
      </c>
      <c r="I6226" s="17" t="s">
        <v>36896</v>
      </c>
      <c r="J6226" s="20">
        <v>8059175275241</v>
      </c>
      <c r="L6226" s="35">
        <v>0</v>
      </c>
      <c r="M6226" s="35">
        <v>27.95</v>
      </c>
      <c r="N6226" s="36">
        <v>44037</v>
      </c>
    </row>
    <row r="6227" spans="2:14" hidden="1" x14ac:dyDescent="0.25">
      <c r="B6227" s="17" t="s">
        <v>48657</v>
      </c>
      <c r="D6227" s="17" t="s">
        <v>36903</v>
      </c>
      <c r="E6227" s="17" t="s">
        <v>36904</v>
      </c>
      <c r="F6227" s="17" t="s">
        <v>4171</v>
      </c>
      <c r="G6227" s="17" t="s">
        <v>17</v>
      </c>
      <c r="H6227" s="17" t="s">
        <v>18</v>
      </c>
      <c r="I6227" s="17" t="s">
        <v>36905</v>
      </c>
      <c r="J6227" s="20">
        <v>8059175275258</v>
      </c>
      <c r="L6227" s="35">
        <v>0</v>
      </c>
      <c r="M6227" s="35">
        <v>27.95</v>
      </c>
      <c r="N6227" s="36">
        <v>44037</v>
      </c>
    </row>
    <row r="6228" spans="2:14" hidden="1" x14ac:dyDescent="0.25">
      <c r="B6228" s="17" t="s">
        <v>48658</v>
      </c>
      <c r="D6228" s="17" t="s">
        <v>36906</v>
      </c>
      <c r="E6228" s="17" t="s">
        <v>36907</v>
      </c>
      <c r="F6228" s="17" t="s">
        <v>4171</v>
      </c>
      <c r="G6228" s="17" t="s">
        <v>17</v>
      </c>
      <c r="H6228" s="17" t="s">
        <v>18</v>
      </c>
      <c r="I6228" s="17" t="s">
        <v>36908</v>
      </c>
      <c r="J6228" s="20">
        <v>8059175275265</v>
      </c>
      <c r="L6228" s="35">
        <v>0</v>
      </c>
      <c r="M6228" s="35">
        <v>27.95</v>
      </c>
      <c r="N6228" s="36">
        <v>44037</v>
      </c>
    </row>
    <row r="6229" spans="2:14" hidden="1" x14ac:dyDescent="0.25">
      <c r="B6229" s="17" t="s">
        <v>48659</v>
      </c>
      <c r="E6229" s="17" t="s">
        <v>36888</v>
      </c>
      <c r="F6229" s="17" t="s">
        <v>4171</v>
      </c>
      <c r="G6229" s="17" t="s">
        <v>17</v>
      </c>
      <c r="H6229" s="17" t="s">
        <v>18</v>
      </c>
      <c r="I6229" s="17" t="s">
        <v>36889</v>
      </c>
      <c r="J6229" s="20">
        <v>8059175275272</v>
      </c>
      <c r="L6229" s="35">
        <v>0</v>
      </c>
      <c r="M6229" s="35">
        <v>27.95</v>
      </c>
      <c r="N6229" s="36">
        <v>44037</v>
      </c>
    </row>
    <row r="6230" spans="2:14" hidden="1" x14ac:dyDescent="0.25">
      <c r="B6230" s="17" t="s">
        <v>48660</v>
      </c>
      <c r="E6230" s="17" t="s">
        <v>36886</v>
      </c>
      <c r="F6230" s="17" t="s">
        <v>4171</v>
      </c>
      <c r="G6230" s="17" t="s">
        <v>17</v>
      </c>
      <c r="H6230" s="17" t="s">
        <v>18</v>
      </c>
      <c r="I6230" s="17" t="s">
        <v>36887</v>
      </c>
      <c r="J6230" s="20">
        <v>8059175275296</v>
      </c>
      <c r="L6230" s="35">
        <v>0</v>
      </c>
      <c r="M6230" s="35">
        <v>27.95</v>
      </c>
      <c r="N6230" s="36">
        <v>44037</v>
      </c>
    </row>
    <row r="6231" spans="2:14" hidden="1" x14ac:dyDescent="0.25">
      <c r="B6231" s="17" t="s">
        <v>48661</v>
      </c>
      <c r="E6231" s="17" t="s">
        <v>36884</v>
      </c>
      <c r="F6231" s="17" t="s">
        <v>4171</v>
      </c>
      <c r="G6231" s="17" t="s">
        <v>17</v>
      </c>
      <c r="H6231" s="17" t="s">
        <v>18</v>
      </c>
      <c r="I6231" s="17" t="s">
        <v>36885</v>
      </c>
      <c r="J6231" s="20">
        <v>8059175275364</v>
      </c>
      <c r="L6231" s="35">
        <v>0</v>
      </c>
      <c r="M6231" s="35">
        <v>27.95</v>
      </c>
      <c r="N6231" s="36">
        <v>44037</v>
      </c>
    </row>
    <row r="6232" spans="2:14" hidden="1" x14ac:dyDescent="0.25">
      <c r="B6232" s="17" t="s">
        <v>48662</v>
      </c>
      <c r="E6232" s="17" t="s">
        <v>36890</v>
      </c>
      <c r="F6232" s="17" t="s">
        <v>4171</v>
      </c>
      <c r="G6232" s="17" t="s">
        <v>17</v>
      </c>
      <c r="H6232" s="17" t="s">
        <v>18</v>
      </c>
      <c r="I6232" s="17" t="s">
        <v>36891</v>
      </c>
      <c r="J6232" s="20">
        <v>8059175275371</v>
      </c>
      <c r="L6232" s="35">
        <v>0</v>
      </c>
      <c r="M6232" s="35">
        <v>27.95</v>
      </c>
      <c r="N6232" s="36">
        <v>44037</v>
      </c>
    </row>
    <row r="6233" spans="2:14" hidden="1" x14ac:dyDescent="0.25">
      <c r="B6233" s="17" t="s">
        <v>48663</v>
      </c>
      <c r="E6233" s="17" t="s">
        <v>36892</v>
      </c>
      <c r="F6233" s="17" t="s">
        <v>4171</v>
      </c>
      <c r="G6233" s="17" t="s">
        <v>17</v>
      </c>
      <c r="H6233" s="17" t="s">
        <v>18</v>
      </c>
      <c r="I6233" s="17" t="s">
        <v>36893</v>
      </c>
      <c r="J6233" s="20">
        <v>8059175275388</v>
      </c>
      <c r="L6233" s="35">
        <v>0</v>
      </c>
      <c r="M6233" s="35">
        <v>27.95</v>
      </c>
      <c r="N6233" s="36">
        <v>44037</v>
      </c>
    </row>
    <row r="6234" spans="2:14" hidden="1" x14ac:dyDescent="0.25">
      <c r="B6234" s="17" t="s">
        <v>48664</v>
      </c>
      <c r="E6234" s="17" t="s">
        <v>36863</v>
      </c>
      <c r="F6234" s="17" t="s">
        <v>4171</v>
      </c>
      <c r="G6234" s="17" t="s">
        <v>17</v>
      </c>
      <c r="H6234" s="17" t="s">
        <v>18</v>
      </c>
      <c r="I6234" s="17" t="s">
        <v>36864</v>
      </c>
      <c r="J6234" s="20">
        <v>8059175275395</v>
      </c>
      <c r="L6234" s="35">
        <v>0</v>
      </c>
      <c r="M6234" s="35">
        <v>27.95</v>
      </c>
      <c r="N6234" s="36">
        <v>44037</v>
      </c>
    </row>
    <row r="6235" spans="2:14" hidden="1" x14ac:dyDescent="0.25">
      <c r="B6235" s="17" t="s">
        <v>48665</v>
      </c>
      <c r="E6235" s="17" t="s">
        <v>36861</v>
      </c>
      <c r="F6235" s="17" t="s">
        <v>4171</v>
      </c>
      <c r="G6235" s="17" t="s">
        <v>17</v>
      </c>
      <c r="H6235" s="17" t="s">
        <v>18</v>
      </c>
      <c r="I6235" s="17" t="s">
        <v>36862</v>
      </c>
      <c r="J6235" s="20">
        <v>8059175275401</v>
      </c>
      <c r="L6235" s="35">
        <v>0</v>
      </c>
      <c r="M6235" s="35">
        <v>27.95</v>
      </c>
      <c r="N6235" s="36">
        <v>44037</v>
      </c>
    </row>
    <row r="6236" spans="2:14" hidden="1" x14ac:dyDescent="0.25">
      <c r="B6236" s="17" t="s">
        <v>48666</v>
      </c>
      <c r="E6236" s="17" t="s">
        <v>36859</v>
      </c>
      <c r="F6236" s="17" t="s">
        <v>4171</v>
      </c>
      <c r="G6236" s="17" t="s">
        <v>17</v>
      </c>
      <c r="H6236" s="17" t="s">
        <v>18</v>
      </c>
      <c r="I6236" s="17" t="s">
        <v>36860</v>
      </c>
      <c r="J6236" s="20">
        <v>8059175275418</v>
      </c>
      <c r="L6236" s="35">
        <v>0</v>
      </c>
      <c r="M6236" s="35">
        <v>27.95</v>
      </c>
      <c r="N6236" s="36">
        <v>44037</v>
      </c>
    </row>
    <row r="6237" spans="2:14" hidden="1" x14ac:dyDescent="0.25">
      <c r="B6237" s="17" t="s">
        <v>48667</v>
      </c>
      <c r="E6237" s="17" t="s">
        <v>36865</v>
      </c>
      <c r="F6237" s="17" t="s">
        <v>4171</v>
      </c>
      <c r="G6237" s="17" t="s">
        <v>17</v>
      </c>
      <c r="H6237" s="17" t="s">
        <v>18</v>
      </c>
      <c r="I6237" s="17" t="s">
        <v>36866</v>
      </c>
      <c r="J6237" s="20">
        <v>8059175275425</v>
      </c>
      <c r="L6237" s="35">
        <v>0</v>
      </c>
      <c r="M6237" s="35">
        <v>27.95</v>
      </c>
      <c r="N6237" s="36">
        <v>44037</v>
      </c>
    </row>
    <row r="6238" spans="2:14" hidden="1" x14ac:dyDescent="0.25">
      <c r="B6238" s="17" t="s">
        <v>48668</v>
      </c>
      <c r="E6238" s="17" t="s">
        <v>36867</v>
      </c>
      <c r="F6238" s="17" t="s">
        <v>4171</v>
      </c>
      <c r="G6238" s="17" t="s">
        <v>17</v>
      </c>
      <c r="H6238" s="17" t="s">
        <v>18</v>
      </c>
      <c r="I6238" s="17" t="s">
        <v>36868</v>
      </c>
      <c r="J6238" s="20">
        <v>8059175275432</v>
      </c>
      <c r="L6238" s="35">
        <v>0</v>
      </c>
      <c r="M6238" s="35">
        <v>27.95</v>
      </c>
      <c r="N6238" s="36">
        <v>44037</v>
      </c>
    </row>
    <row r="6239" spans="2:14" hidden="1" x14ac:dyDescent="0.25">
      <c r="B6239" s="17" t="s">
        <v>48669</v>
      </c>
      <c r="E6239" s="17" t="s">
        <v>36828</v>
      </c>
      <c r="F6239" s="17" t="s">
        <v>4171</v>
      </c>
      <c r="G6239" s="17" t="s">
        <v>17</v>
      </c>
      <c r="H6239" s="17" t="s">
        <v>18</v>
      </c>
      <c r="I6239" s="17" t="s">
        <v>36829</v>
      </c>
      <c r="J6239" s="20">
        <v>8059175275449</v>
      </c>
      <c r="L6239" s="35">
        <v>0</v>
      </c>
      <c r="M6239" s="35">
        <v>27.95</v>
      </c>
      <c r="N6239" s="36">
        <v>44037</v>
      </c>
    </row>
    <row r="6240" spans="2:14" hidden="1" x14ac:dyDescent="0.25">
      <c r="B6240" s="17" t="s">
        <v>48670</v>
      </c>
      <c r="E6240" s="17" t="s">
        <v>36826</v>
      </c>
      <c r="F6240" s="17" t="s">
        <v>4171</v>
      </c>
      <c r="G6240" s="17" t="s">
        <v>17</v>
      </c>
      <c r="H6240" s="17" t="s">
        <v>18</v>
      </c>
      <c r="I6240" s="17" t="s">
        <v>36827</v>
      </c>
      <c r="J6240" s="20">
        <v>8059175275456</v>
      </c>
      <c r="L6240" s="35">
        <v>0</v>
      </c>
      <c r="M6240" s="35">
        <v>27.95</v>
      </c>
      <c r="N6240" s="36">
        <v>44037</v>
      </c>
    </row>
    <row r="6241" spans="2:14" hidden="1" x14ac:dyDescent="0.25">
      <c r="B6241" s="17" t="s">
        <v>48671</v>
      </c>
      <c r="E6241" s="17" t="s">
        <v>36824</v>
      </c>
      <c r="F6241" s="17" t="s">
        <v>4171</v>
      </c>
      <c r="G6241" s="17" t="s">
        <v>17</v>
      </c>
      <c r="H6241" s="17" t="s">
        <v>18</v>
      </c>
      <c r="I6241" s="17" t="s">
        <v>36825</v>
      </c>
      <c r="J6241" s="20">
        <v>8059175275463</v>
      </c>
      <c r="L6241" s="35">
        <v>0</v>
      </c>
      <c r="M6241" s="35">
        <v>27.95</v>
      </c>
      <c r="N6241" s="36">
        <v>44037</v>
      </c>
    </row>
    <row r="6242" spans="2:14" hidden="1" x14ac:dyDescent="0.25">
      <c r="B6242" s="17" t="s">
        <v>48672</v>
      </c>
      <c r="E6242" s="17" t="s">
        <v>36830</v>
      </c>
      <c r="F6242" s="17" t="s">
        <v>4171</v>
      </c>
      <c r="G6242" s="17" t="s">
        <v>17</v>
      </c>
      <c r="H6242" s="17" t="s">
        <v>18</v>
      </c>
      <c r="I6242" s="17" t="s">
        <v>36831</v>
      </c>
      <c r="J6242" s="20">
        <v>8059175275470</v>
      </c>
      <c r="L6242" s="35">
        <v>0</v>
      </c>
      <c r="M6242" s="35">
        <v>27.95</v>
      </c>
      <c r="N6242" s="36">
        <v>44037</v>
      </c>
    </row>
    <row r="6243" spans="2:14" hidden="1" x14ac:dyDescent="0.25">
      <c r="B6243" s="17" t="s">
        <v>48673</v>
      </c>
      <c r="E6243" s="17" t="s">
        <v>36832</v>
      </c>
      <c r="F6243" s="17" t="s">
        <v>4171</v>
      </c>
      <c r="G6243" s="17" t="s">
        <v>17</v>
      </c>
      <c r="H6243" s="17" t="s">
        <v>18</v>
      </c>
      <c r="I6243" s="17" t="s">
        <v>36833</v>
      </c>
      <c r="J6243" s="20">
        <v>8059175275487</v>
      </c>
      <c r="L6243" s="35">
        <v>0</v>
      </c>
      <c r="M6243" s="35">
        <v>27.95</v>
      </c>
      <c r="N6243" s="36">
        <v>44037</v>
      </c>
    </row>
    <row r="6244" spans="2:14" hidden="1" x14ac:dyDescent="0.25">
      <c r="D6244" s="17" t="s">
        <v>36815</v>
      </c>
      <c r="E6244" s="17" t="s">
        <v>36816</v>
      </c>
      <c r="F6244" s="17" t="s">
        <v>4171</v>
      </c>
      <c r="G6244" s="17" t="s">
        <v>17</v>
      </c>
      <c r="H6244" s="17" t="s">
        <v>18</v>
      </c>
      <c r="I6244" s="17" t="s">
        <v>36817</v>
      </c>
      <c r="J6244" s="20">
        <v>8059175275494</v>
      </c>
      <c r="L6244" s="35">
        <v>0</v>
      </c>
      <c r="M6244" s="35">
        <v>27.95</v>
      </c>
      <c r="N6244" s="36">
        <v>44037</v>
      </c>
    </row>
    <row r="6245" spans="2:14" hidden="1" x14ac:dyDescent="0.25">
      <c r="D6245" s="17" t="s">
        <v>36812</v>
      </c>
      <c r="E6245" s="17" t="s">
        <v>36813</v>
      </c>
      <c r="F6245" s="17" t="s">
        <v>4171</v>
      </c>
      <c r="G6245" s="17" t="s">
        <v>17</v>
      </c>
      <c r="H6245" s="17" t="s">
        <v>18</v>
      </c>
      <c r="I6245" s="17" t="s">
        <v>36814</v>
      </c>
      <c r="J6245" s="20">
        <v>8059175275500</v>
      </c>
      <c r="L6245" s="35">
        <v>0</v>
      </c>
      <c r="M6245" s="35">
        <v>27.95</v>
      </c>
      <c r="N6245" s="36">
        <v>44037</v>
      </c>
    </row>
    <row r="6246" spans="2:14" hidden="1" x14ac:dyDescent="0.25">
      <c r="D6246" s="17" t="s">
        <v>36809</v>
      </c>
      <c r="E6246" s="17" t="s">
        <v>36810</v>
      </c>
      <c r="F6246" s="17" t="s">
        <v>4171</v>
      </c>
      <c r="G6246" s="17" t="s">
        <v>17</v>
      </c>
      <c r="H6246" s="17" t="s">
        <v>18</v>
      </c>
      <c r="I6246" s="17" t="s">
        <v>36811</v>
      </c>
      <c r="J6246" s="20">
        <v>8059175275517</v>
      </c>
      <c r="L6246" s="35">
        <v>0</v>
      </c>
      <c r="M6246" s="35">
        <v>27.95</v>
      </c>
      <c r="N6246" s="36">
        <v>44037</v>
      </c>
    </row>
    <row r="6247" spans="2:14" hidden="1" x14ac:dyDescent="0.25">
      <c r="D6247" s="17" t="s">
        <v>36818</v>
      </c>
      <c r="E6247" s="17" t="s">
        <v>36819</v>
      </c>
      <c r="F6247" s="17" t="s">
        <v>4171</v>
      </c>
      <c r="G6247" s="17" t="s">
        <v>17</v>
      </c>
      <c r="H6247" s="17" t="s">
        <v>18</v>
      </c>
      <c r="I6247" s="17" t="s">
        <v>36820</v>
      </c>
      <c r="J6247" s="20">
        <v>8059175275524</v>
      </c>
      <c r="L6247" s="35">
        <v>0</v>
      </c>
      <c r="M6247" s="35">
        <v>27.95</v>
      </c>
      <c r="N6247" s="36">
        <v>44037</v>
      </c>
    </row>
    <row r="6248" spans="2:14" hidden="1" x14ac:dyDescent="0.25">
      <c r="D6248" s="17" t="s">
        <v>36821</v>
      </c>
      <c r="E6248" s="17" t="s">
        <v>36822</v>
      </c>
      <c r="F6248" s="17" t="s">
        <v>4171</v>
      </c>
      <c r="G6248" s="17" t="s">
        <v>17</v>
      </c>
      <c r="H6248" s="17" t="s">
        <v>18</v>
      </c>
      <c r="I6248" s="17" t="s">
        <v>36823</v>
      </c>
      <c r="J6248" s="20">
        <v>8059175275531</v>
      </c>
      <c r="L6248" s="35">
        <v>0</v>
      </c>
      <c r="M6248" s="35">
        <v>27.95</v>
      </c>
      <c r="N6248" s="36">
        <v>44037</v>
      </c>
    </row>
    <row r="6249" spans="2:14" hidden="1" x14ac:dyDescent="0.25">
      <c r="B6249" s="17" t="s">
        <v>48674</v>
      </c>
      <c r="E6249" s="17" t="s">
        <v>36853</v>
      </c>
      <c r="F6249" s="17" t="s">
        <v>4171</v>
      </c>
      <c r="G6249" s="17" t="s">
        <v>17</v>
      </c>
      <c r="H6249" s="17" t="s">
        <v>18</v>
      </c>
      <c r="I6249" s="17" t="s">
        <v>36854</v>
      </c>
      <c r="J6249" s="20">
        <v>8059175275548</v>
      </c>
      <c r="L6249" s="35">
        <v>0</v>
      </c>
      <c r="M6249" s="35">
        <v>27.95</v>
      </c>
      <c r="N6249" s="36">
        <v>44037</v>
      </c>
    </row>
    <row r="6250" spans="2:14" hidden="1" x14ac:dyDescent="0.25">
      <c r="B6250" s="17" t="s">
        <v>48675</v>
      </c>
      <c r="E6250" s="17" t="s">
        <v>36851</v>
      </c>
      <c r="F6250" s="17" t="s">
        <v>4171</v>
      </c>
      <c r="G6250" s="17" t="s">
        <v>17</v>
      </c>
      <c r="H6250" s="17" t="s">
        <v>18</v>
      </c>
      <c r="I6250" s="17" t="s">
        <v>36852</v>
      </c>
      <c r="J6250" s="20">
        <v>8059175275555</v>
      </c>
      <c r="L6250" s="35">
        <v>0</v>
      </c>
      <c r="M6250" s="35">
        <v>27.95</v>
      </c>
      <c r="N6250" s="36">
        <v>44037</v>
      </c>
    </row>
    <row r="6251" spans="2:14" hidden="1" x14ac:dyDescent="0.25">
      <c r="B6251" s="17" t="s">
        <v>48676</v>
      </c>
      <c r="E6251" s="17" t="s">
        <v>36849</v>
      </c>
      <c r="F6251" s="17" t="s">
        <v>4171</v>
      </c>
      <c r="G6251" s="17" t="s">
        <v>17</v>
      </c>
      <c r="H6251" s="17" t="s">
        <v>18</v>
      </c>
      <c r="I6251" s="17" t="s">
        <v>36850</v>
      </c>
      <c r="J6251" s="20">
        <v>8059175275562</v>
      </c>
      <c r="L6251" s="35">
        <v>0</v>
      </c>
      <c r="M6251" s="35">
        <v>27.95</v>
      </c>
      <c r="N6251" s="36">
        <v>44037</v>
      </c>
    </row>
    <row r="6252" spans="2:14" hidden="1" x14ac:dyDescent="0.25">
      <c r="B6252" s="17" t="s">
        <v>48677</v>
      </c>
      <c r="E6252" s="17" t="s">
        <v>36855</v>
      </c>
      <c r="F6252" s="17" t="s">
        <v>4171</v>
      </c>
      <c r="G6252" s="17" t="s">
        <v>17</v>
      </c>
      <c r="H6252" s="17" t="s">
        <v>18</v>
      </c>
      <c r="I6252" s="17" t="s">
        <v>36856</v>
      </c>
      <c r="J6252" s="20">
        <v>8059175275579</v>
      </c>
      <c r="L6252" s="35">
        <v>0</v>
      </c>
      <c r="M6252" s="35">
        <v>27.95</v>
      </c>
      <c r="N6252" s="36">
        <v>44037</v>
      </c>
    </row>
    <row r="6253" spans="2:14" hidden="1" x14ac:dyDescent="0.25">
      <c r="B6253" s="17" t="s">
        <v>48678</v>
      </c>
      <c r="E6253" s="17" t="s">
        <v>36857</v>
      </c>
      <c r="F6253" s="17" t="s">
        <v>4171</v>
      </c>
      <c r="G6253" s="17" t="s">
        <v>17</v>
      </c>
      <c r="H6253" s="17" t="s">
        <v>18</v>
      </c>
      <c r="I6253" s="17" t="s">
        <v>36858</v>
      </c>
      <c r="J6253" s="20">
        <v>8059175275586</v>
      </c>
      <c r="L6253" s="35">
        <v>0</v>
      </c>
      <c r="M6253" s="35">
        <v>27.95</v>
      </c>
      <c r="N6253" s="36">
        <v>44037</v>
      </c>
    </row>
    <row r="6254" spans="2:14" hidden="1" x14ac:dyDescent="0.25">
      <c r="D6254" s="17" t="s">
        <v>36930</v>
      </c>
      <c r="E6254" s="17" t="s">
        <v>36931</v>
      </c>
      <c r="F6254" s="17" t="s">
        <v>4171</v>
      </c>
      <c r="G6254" s="17" t="s">
        <v>17</v>
      </c>
      <c r="H6254" s="17" t="s">
        <v>18</v>
      </c>
      <c r="I6254" s="17" t="s">
        <v>36932</v>
      </c>
      <c r="J6254" s="20">
        <v>8059175275593</v>
      </c>
      <c r="L6254" s="35">
        <v>0</v>
      </c>
      <c r="M6254" s="35">
        <v>27.95</v>
      </c>
      <c r="N6254" s="36">
        <v>44037</v>
      </c>
    </row>
    <row r="6255" spans="2:14" hidden="1" x14ac:dyDescent="0.25">
      <c r="D6255" s="17" t="s">
        <v>36927</v>
      </c>
      <c r="E6255" s="17" t="s">
        <v>36928</v>
      </c>
      <c r="F6255" s="17" t="s">
        <v>4171</v>
      </c>
      <c r="G6255" s="17" t="s">
        <v>17</v>
      </c>
      <c r="H6255" s="17" t="s">
        <v>18</v>
      </c>
      <c r="I6255" s="17" t="s">
        <v>36929</v>
      </c>
      <c r="J6255" s="20">
        <v>8059175275609</v>
      </c>
      <c r="L6255" s="35">
        <v>0</v>
      </c>
      <c r="M6255" s="35">
        <v>27.95</v>
      </c>
      <c r="N6255" s="36">
        <v>44037</v>
      </c>
    </row>
    <row r="6256" spans="2:14" hidden="1" x14ac:dyDescent="0.25">
      <c r="D6256" s="17" t="s">
        <v>36924</v>
      </c>
      <c r="E6256" s="17" t="s">
        <v>36925</v>
      </c>
      <c r="F6256" s="17" t="s">
        <v>4171</v>
      </c>
      <c r="G6256" s="17" t="s">
        <v>17</v>
      </c>
      <c r="H6256" s="17" t="s">
        <v>18</v>
      </c>
      <c r="I6256" s="17" t="s">
        <v>36926</v>
      </c>
      <c r="J6256" s="20">
        <v>8059175275616</v>
      </c>
      <c r="L6256" s="35">
        <v>0</v>
      </c>
      <c r="M6256" s="35">
        <v>27.95</v>
      </c>
      <c r="N6256" s="36">
        <v>44037</v>
      </c>
    </row>
    <row r="6257" spans="2:14" hidden="1" x14ac:dyDescent="0.25">
      <c r="D6257" s="17" t="s">
        <v>36933</v>
      </c>
      <c r="E6257" s="17" t="s">
        <v>36934</v>
      </c>
      <c r="F6257" s="17" t="s">
        <v>4171</v>
      </c>
      <c r="G6257" s="17" t="s">
        <v>17</v>
      </c>
      <c r="H6257" s="17" t="s">
        <v>18</v>
      </c>
      <c r="I6257" s="17" t="s">
        <v>36935</v>
      </c>
      <c r="J6257" s="20">
        <v>8059175275623</v>
      </c>
      <c r="L6257" s="35">
        <v>0</v>
      </c>
      <c r="M6257" s="35">
        <v>27.95</v>
      </c>
      <c r="N6257" s="36">
        <v>44037</v>
      </c>
    </row>
    <row r="6258" spans="2:14" hidden="1" x14ac:dyDescent="0.25">
      <c r="D6258" s="17" t="s">
        <v>36936</v>
      </c>
      <c r="E6258" s="17" t="s">
        <v>36937</v>
      </c>
      <c r="F6258" s="17" t="s">
        <v>4171</v>
      </c>
      <c r="G6258" s="17" t="s">
        <v>17</v>
      </c>
      <c r="H6258" s="17" t="s">
        <v>18</v>
      </c>
      <c r="I6258" s="17" t="s">
        <v>36938</v>
      </c>
      <c r="J6258" s="20">
        <v>8059175275630</v>
      </c>
      <c r="L6258" s="35">
        <v>0</v>
      </c>
      <c r="M6258" s="35">
        <v>27.95</v>
      </c>
      <c r="N6258" s="36">
        <v>44037</v>
      </c>
    </row>
    <row r="6259" spans="2:14" hidden="1" x14ac:dyDescent="0.25">
      <c r="B6259" s="17" t="s">
        <v>48679</v>
      </c>
      <c r="D6259" s="17" t="s">
        <v>36875</v>
      </c>
      <c r="E6259" s="17" t="s">
        <v>36876</v>
      </c>
      <c r="F6259" s="17" t="s">
        <v>4171</v>
      </c>
      <c r="G6259" s="17" t="s">
        <v>17</v>
      </c>
      <c r="H6259" s="17" t="s">
        <v>18</v>
      </c>
      <c r="I6259" s="17" t="s">
        <v>36877</v>
      </c>
      <c r="J6259" s="20">
        <v>8059175275647</v>
      </c>
      <c r="L6259" s="35">
        <v>0</v>
      </c>
      <c r="M6259" s="35">
        <v>27.95</v>
      </c>
      <c r="N6259" s="36">
        <v>44037</v>
      </c>
    </row>
    <row r="6260" spans="2:14" hidden="1" x14ac:dyDescent="0.25">
      <c r="B6260" s="17" t="s">
        <v>48680</v>
      </c>
      <c r="D6260" s="17" t="s">
        <v>36872</v>
      </c>
      <c r="E6260" s="17" t="s">
        <v>36873</v>
      </c>
      <c r="F6260" s="17" t="s">
        <v>4171</v>
      </c>
      <c r="G6260" s="17" t="s">
        <v>17</v>
      </c>
      <c r="H6260" s="17" t="s">
        <v>18</v>
      </c>
      <c r="I6260" s="17" t="s">
        <v>36874</v>
      </c>
      <c r="J6260" s="20">
        <v>8059175275654</v>
      </c>
      <c r="L6260" s="35">
        <v>0</v>
      </c>
      <c r="M6260" s="35">
        <v>27.95</v>
      </c>
      <c r="N6260" s="36">
        <v>44037</v>
      </c>
    </row>
    <row r="6261" spans="2:14" hidden="1" x14ac:dyDescent="0.25">
      <c r="B6261" s="17" t="s">
        <v>48681</v>
      </c>
      <c r="D6261" s="17" t="s">
        <v>36869</v>
      </c>
      <c r="E6261" s="17" t="s">
        <v>36870</v>
      </c>
      <c r="F6261" s="17" t="s">
        <v>4171</v>
      </c>
      <c r="G6261" s="17" t="s">
        <v>17</v>
      </c>
      <c r="H6261" s="17" t="s">
        <v>18</v>
      </c>
      <c r="I6261" s="17" t="s">
        <v>36871</v>
      </c>
      <c r="J6261" s="20">
        <v>8059175275661</v>
      </c>
      <c r="L6261" s="35">
        <v>0</v>
      </c>
      <c r="M6261" s="35">
        <v>27.95</v>
      </c>
      <c r="N6261" s="36">
        <v>44037</v>
      </c>
    </row>
    <row r="6262" spans="2:14" hidden="1" x14ac:dyDescent="0.25">
      <c r="B6262" s="17" t="s">
        <v>48682</v>
      </c>
      <c r="D6262" s="17" t="s">
        <v>36878</v>
      </c>
      <c r="E6262" s="17" t="s">
        <v>36879</v>
      </c>
      <c r="F6262" s="17" t="s">
        <v>4171</v>
      </c>
      <c r="G6262" s="17" t="s">
        <v>17</v>
      </c>
      <c r="H6262" s="17" t="s">
        <v>18</v>
      </c>
      <c r="I6262" s="17" t="s">
        <v>36880</v>
      </c>
      <c r="J6262" s="20">
        <v>8059175275678</v>
      </c>
      <c r="L6262" s="35">
        <v>0</v>
      </c>
      <c r="M6262" s="35">
        <v>27.95</v>
      </c>
      <c r="N6262" s="36">
        <v>44037</v>
      </c>
    </row>
    <row r="6263" spans="2:14" hidden="1" x14ac:dyDescent="0.25">
      <c r="B6263" s="17" t="s">
        <v>48683</v>
      </c>
      <c r="D6263" s="17" t="s">
        <v>36881</v>
      </c>
      <c r="E6263" s="17" t="s">
        <v>36882</v>
      </c>
      <c r="F6263" s="17" t="s">
        <v>4171</v>
      </c>
      <c r="G6263" s="17" t="s">
        <v>17</v>
      </c>
      <c r="H6263" s="17" t="s">
        <v>18</v>
      </c>
      <c r="I6263" s="17" t="s">
        <v>36883</v>
      </c>
      <c r="J6263" s="20">
        <v>8059175275685</v>
      </c>
      <c r="L6263" s="35">
        <v>0</v>
      </c>
      <c r="M6263" s="35">
        <v>27.95</v>
      </c>
      <c r="N6263" s="36">
        <v>44037</v>
      </c>
    </row>
    <row r="6264" spans="2:14" hidden="1" x14ac:dyDescent="0.25">
      <c r="B6264" s="17" t="s">
        <v>48684</v>
      </c>
      <c r="D6264" s="17" t="s">
        <v>36975</v>
      </c>
      <c r="E6264" s="17" t="s">
        <v>36976</v>
      </c>
      <c r="F6264" s="17" t="s">
        <v>4171</v>
      </c>
      <c r="G6264" s="17" t="s">
        <v>17</v>
      </c>
      <c r="H6264" s="17" t="s">
        <v>18</v>
      </c>
      <c r="I6264" s="17" t="s">
        <v>36977</v>
      </c>
      <c r="J6264" s="20">
        <v>8059175275807</v>
      </c>
      <c r="L6264" s="35">
        <v>0</v>
      </c>
      <c r="M6264" s="35">
        <v>24.95</v>
      </c>
      <c r="N6264" s="36">
        <v>44037</v>
      </c>
    </row>
    <row r="6265" spans="2:14" hidden="1" x14ac:dyDescent="0.25">
      <c r="B6265" s="17" t="s">
        <v>48685</v>
      </c>
      <c r="D6265" s="17" t="s">
        <v>36972</v>
      </c>
      <c r="E6265" s="17" t="s">
        <v>36973</v>
      </c>
      <c r="F6265" s="17" t="s">
        <v>4171</v>
      </c>
      <c r="G6265" s="17" t="s">
        <v>17</v>
      </c>
      <c r="H6265" s="17" t="s">
        <v>18</v>
      </c>
      <c r="I6265" s="17" t="s">
        <v>36974</v>
      </c>
      <c r="J6265" s="20">
        <v>8059175275814</v>
      </c>
      <c r="L6265" s="35">
        <v>0</v>
      </c>
      <c r="M6265" s="35">
        <v>24.95</v>
      </c>
      <c r="N6265" s="36">
        <v>44037</v>
      </c>
    </row>
    <row r="6266" spans="2:14" hidden="1" x14ac:dyDescent="0.25">
      <c r="B6266" s="17" t="s">
        <v>48686</v>
      </c>
      <c r="D6266" s="17" t="s">
        <v>36969</v>
      </c>
      <c r="E6266" s="17" t="s">
        <v>36970</v>
      </c>
      <c r="F6266" s="17" t="s">
        <v>4171</v>
      </c>
      <c r="G6266" s="17" t="s">
        <v>17</v>
      </c>
      <c r="H6266" s="17" t="s">
        <v>18</v>
      </c>
      <c r="I6266" s="17" t="s">
        <v>36971</v>
      </c>
      <c r="J6266" s="20">
        <v>8059175275821</v>
      </c>
      <c r="L6266" s="35">
        <v>0</v>
      </c>
      <c r="M6266" s="35">
        <v>24.95</v>
      </c>
      <c r="N6266" s="36">
        <v>44037</v>
      </c>
    </row>
    <row r="6267" spans="2:14" hidden="1" x14ac:dyDescent="0.25">
      <c r="B6267" s="17" t="s">
        <v>48687</v>
      </c>
      <c r="D6267" s="17" t="s">
        <v>36978</v>
      </c>
      <c r="E6267" s="17" t="s">
        <v>36979</v>
      </c>
      <c r="F6267" s="17" t="s">
        <v>4171</v>
      </c>
      <c r="G6267" s="17" t="s">
        <v>17</v>
      </c>
      <c r="H6267" s="17" t="s">
        <v>18</v>
      </c>
      <c r="I6267" s="17" t="s">
        <v>36980</v>
      </c>
      <c r="J6267" s="20">
        <v>8059175275838</v>
      </c>
      <c r="L6267" s="35">
        <v>0</v>
      </c>
      <c r="M6267" s="35">
        <v>24.95</v>
      </c>
      <c r="N6267" s="36">
        <v>44037</v>
      </c>
    </row>
    <row r="6268" spans="2:14" hidden="1" x14ac:dyDescent="0.25">
      <c r="B6268" s="17" t="s">
        <v>48688</v>
      </c>
      <c r="D6268" s="17" t="s">
        <v>36981</v>
      </c>
      <c r="E6268" s="17" t="s">
        <v>36982</v>
      </c>
      <c r="F6268" s="17" t="s">
        <v>4171</v>
      </c>
      <c r="G6268" s="17" t="s">
        <v>17</v>
      </c>
      <c r="H6268" s="17" t="s">
        <v>18</v>
      </c>
      <c r="I6268" s="17" t="s">
        <v>36983</v>
      </c>
      <c r="J6268" s="20">
        <v>8059175275845</v>
      </c>
      <c r="L6268" s="35">
        <v>0</v>
      </c>
      <c r="M6268" s="35">
        <v>24.95</v>
      </c>
      <c r="N6268" s="36">
        <v>44037</v>
      </c>
    </row>
    <row r="6269" spans="2:14" hidden="1" x14ac:dyDescent="0.25">
      <c r="B6269" s="17" t="s">
        <v>48689</v>
      </c>
      <c r="D6269" s="17" t="s">
        <v>36990</v>
      </c>
      <c r="E6269" s="17" t="s">
        <v>36991</v>
      </c>
      <c r="F6269" s="17" t="s">
        <v>4171</v>
      </c>
      <c r="G6269" s="17" t="s">
        <v>17</v>
      </c>
      <c r="H6269" s="17" t="s">
        <v>18</v>
      </c>
      <c r="I6269" s="17" t="s">
        <v>36992</v>
      </c>
      <c r="J6269" s="20">
        <v>8059175275913</v>
      </c>
      <c r="L6269" s="35">
        <v>0</v>
      </c>
      <c r="M6269" s="35">
        <v>24.95</v>
      </c>
      <c r="N6269" s="36">
        <v>44037</v>
      </c>
    </row>
    <row r="6270" spans="2:14" hidden="1" x14ac:dyDescent="0.25">
      <c r="B6270" s="17" t="s">
        <v>48690</v>
      </c>
      <c r="D6270" s="17" t="s">
        <v>36987</v>
      </c>
      <c r="E6270" s="17" t="s">
        <v>36988</v>
      </c>
      <c r="F6270" s="17" t="s">
        <v>4171</v>
      </c>
      <c r="G6270" s="17" t="s">
        <v>17</v>
      </c>
      <c r="H6270" s="17" t="s">
        <v>18</v>
      </c>
      <c r="I6270" s="17" t="s">
        <v>36989</v>
      </c>
      <c r="J6270" s="20">
        <v>8059175275920</v>
      </c>
      <c r="L6270" s="35">
        <v>0</v>
      </c>
      <c r="M6270" s="35">
        <v>24.95</v>
      </c>
      <c r="N6270" s="36">
        <v>44037</v>
      </c>
    </row>
    <row r="6271" spans="2:14" hidden="1" x14ac:dyDescent="0.25">
      <c r="B6271" s="17" t="s">
        <v>48691</v>
      </c>
      <c r="D6271" s="17" t="s">
        <v>36984</v>
      </c>
      <c r="E6271" s="17" t="s">
        <v>36985</v>
      </c>
      <c r="F6271" s="17" t="s">
        <v>4171</v>
      </c>
      <c r="G6271" s="17" t="s">
        <v>17</v>
      </c>
      <c r="H6271" s="17" t="s">
        <v>18</v>
      </c>
      <c r="I6271" s="17" t="s">
        <v>36986</v>
      </c>
      <c r="J6271" s="20">
        <v>8059175275937</v>
      </c>
      <c r="L6271" s="35">
        <v>0</v>
      </c>
      <c r="M6271" s="35">
        <v>24.95</v>
      </c>
      <c r="N6271" s="36">
        <v>44037</v>
      </c>
    </row>
    <row r="6272" spans="2:14" hidden="1" x14ac:dyDescent="0.25">
      <c r="B6272" s="17" t="s">
        <v>48692</v>
      </c>
      <c r="D6272" s="17" t="s">
        <v>36993</v>
      </c>
      <c r="E6272" s="17" t="s">
        <v>36994</v>
      </c>
      <c r="F6272" s="17" t="s">
        <v>4171</v>
      </c>
      <c r="G6272" s="17" t="s">
        <v>17</v>
      </c>
      <c r="H6272" s="17" t="s">
        <v>18</v>
      </c>
      <c r="I6272" s="17" t="s">
        <v>36995</v>
      </c>
      <c r="J6272" s="20">
        <v>8059175275944</v>
      </c>
      <c r="L6272" s="35">
        <v>0</v>
      </c>
      <c r="M6272" s="35">
        <v>24.95</v>
      </c>
      <c r="N6272" s="36">
        <v>44037</v>
      </c>
    </row>
    <row r="6273" spans="2:14" hidden="1" x14ac:dyDescent="0.25">
      <c r="B6273" s="17" t="s">
        <v>48693</v>
      </c>
      <c r="D6273" s="17" t="s">
        <v>36996</v>
      </c>
      <c r="E6273" s="17" t="s">
        <v>36997</v>
      </c>
      <c r="F6273" s="17" t="s">
        <v>4171</v>
      </c>
      <c r="G6273" s="17" t="s">
        <v>17</v>
      </c>
      <c r="H6273" s="17" t="s">
        <v>18</v>
      </c>
      <c r="I6273" s="17" t="s">
        <v>36998</v>
      </c>
      <c r="J6273" s="20">
        <v>8059175275951</v>
      </c>
      <c r="L6273" s="35">
        <v>0</v>
      </c>
      <c r="M6273" s="35">
        <v>24.95</v>
      </c>
      <c r="N6273" s="36">
        <v>44037</v>
      </c>
    </row>
    <row r="6274" spans="2:14" hidden="1" x14ac:dyDescent="0.25">
      <c r="B6274" s="17" t="s">
        <v>48694</v>
      </c>
      <c r="D6274" s="17" t="s">
        <v>36945</v>
      </c>
      <c r="E6274" s="17" t="s">
        <v>36946</v>
      </c>
      <c r="F6274" s="17" t="s">
        <v>4171</v>
      </c>
      <c r="G6274" s="17" t="s">
        <v>17</v>
      </c>
      <c r="H6274" s="17" t="s">
        <v>18</v>
      </c>
      <c r="I6274" s="17" t="s">
        <v>36947</v>
      </c>
      <c r="J6274" s="20">
        <v>8059175275968</v>
      </c>
      <c r="L6274" s="35">
        <v>0</v>
      </c>
      <c r="M6274" s="35">
        <v>24.95</v>
      </c>
      <c r="N6274" s="36">
        <v>44037</v>
      </c>
    </row>
    <row r="6275" spans="2:14" hidden="1" x14ac:dyDescent="0.25">
      <c r="B6275" s="17" t="s">
        <v>48695</v>
      </c>
      <c r="D6275" s="17" t="s">
        <v>36942</v>
      </c>
      <c r="E6275" s="17" t="s">
        <v>36943</v>
      </c>
      <c r="F6275" s="17" t="s">
        <v>4171</v>
      </c>
      <c r="G6275" s="17" t="s">
        <v>17</v>
      </c>
      <c r="H6275" s="17" t="s">
        <v>18</v>
      </c>
      <c r="I6275" s="17" t="s">
        <v>36944</v>
      </c>
      <c r="J6275" s="20">
        <v>8059175275975</v>
      </c>
      <c r="L6275" s="35">
        <v>0</v>
      </c>
      <c r="M6275" s="35">
        <v>24.95</v>
      </c>
      <c r="N6275" s="36">
        <v>44037</v>
      </c>
    </row>
    <row r="6276" spans="2:14" hidden="1" x14ac:dyDescent="0.25">
      <c r="B6276" s="17" t="s">
        <v>48696</v>
      </c>
      <c r="D6276" s="17" t="s">
        <v>36939</v>
      </c>
      <c r="E6276" s="17" t="s">
        <v>36940</v>
      </c>
      <c r="F6276" s="17" t="s">
        <v>4171</v>
      </c>
      <c r="G6276" s="17" t="s">
        <v>17</v>
      </c>
      <c r="H6276" s="17" t="s">
        <v>18</v>
      </c>
      <c r="I6276" s="17" t="s">
        <v>36941</v>
      </c>
      <c r="J6276" s="20">
        <v>8059175275982</v>
      </c>
      <c r="L6276" s="35">
        <v>0</v>
      </c>
      <c r="M6276" s="35">
        <v>24.95</v>
      </c>
      <c r="N6276" s="36">
        <v>44037</v>
      </c>
    </row>
    <row r="6277" spans="2:14" hidden="1" x14ac:dyDescent="0.25">
      <c r="B6277" s="17" t="s">
        <v>48697</v>
      </c>
      <c r="D6277" s="17" t="s">
        <v>36948</v>
      </c>
      <c r="E6277" s="17" t="s">
        <v>36949</v>
      </c>
      <c r="F6277" s="17" t="s">
        <v>4171</v>
      </c>
      <c r="G6277" s="17" t="s">
        <v>17</v>
      </c>
      <c r="H6277" s="17" t="s">
        <v>18</v>
      </c>
      <c r="I6277" s="17" t="s">
        <v>36950</v>
      </c>
      <c r="J6277" s="20">
        <v>8059175275999</v>
      </c>
      <c r="L6277" s="35">
        <v>0</v>
      </c>
      <c r="M6277" s="35">
        <v>24.95</v>
      </c>
      <c r="N6277" s="36">
        <v>44037</v>
      </c>
    </row>
    <row r="6278" spans="2:14" hidden="1" x14ac:dyDescent="0.25">
      <c r="B6278" s="17" t="s">
        <v>48698</v>
      </c>
      <c r="D6278" s="17" t="s">
        <v>36951</v>
      </c>
      <c r="E6278" s="17" t="s">
        <v>36952</v>
      </c>
      <c r="F6278" s="17" t="s">
        <v>4171</v>
      </c>
      <c r="G6278" s="17" t="s">
        <v>17</v>
      </c>
      <c r="H6278" s="17" t="s">
        <v>18</v>
      </c>
      <c r="I6278" s="17" t="s">
        <v>36953</v>
      </c>
      <c r="J6278" s="20">
        <v>8059175276002</v>
      </c>
      <c r="L6278" s="35">
        <v>0</v>
      </c>
      <c r="M6278" s="35">
        <v>24.95</v>
      </c>
      <c r="N6278" s="36">
        <v>44037</v>
      </c>
    </row>
    <row r="6279" spans="2:14" hidden="1" x14ac:dyDescent="0.25">
      <c r="B6279" s="17" t="s">
        <v>48699</v>
      </c>
      <c r="D6279" s="17" t="s">
        <v>36960</v>
      </c>
      <c r="E6279" s="17" t="s">
        <v>36961</v>
      </c>
      <c r="F6279" s="17" t="s">
        <v>4171</v>
      </c>
      <c r="G6279" s="17" t="s">
        <v>17</v>
      </c>
      <c r="H6279" s="17" t="s">
        <v>18</v>
      </c>
      <c r="I6279" s="17" t="s">
        <v>36962</v>
      </c>
      <c r="J6279" s="20">
        <v>8059175276019</v>
      </c>
      <c r="L6279" s="35">
        <v>0</v>
      </c>
      <c r="M6279" s="35">
        <v>24.95</v>
      </c>
      <c r="N6279" s="36">
        <v>44037</v>
      </c>
    </row>
    <row r="6280" spans="2:14" hidden="1" x14ac:dyDescent="0.25">
      <c r="B6280" s="17" t="s">
        <v>48700</v>
      </c>
      <c r="D6280" s="17" t="s">
        <v>36957</v>
      </c>
      <c r="E6280" s="17" t="s">
        <v>36958</v>
      </c>
      <c r="F6280" s="17" t="s">
        <v>4171</v>
      </c>
      <c r="G6280" s="17" t="s">
        <v>17</v>
      </c>
      <c r="H6280" s="17" t="s">
        <v>18</v>
      </c>
      <c r="I6280" s="17" t="s">
        <v>36959</v>
      </c>
      <c r="J6280" s="20">
        <v>8059175276026</v>
      </c>
      <c r="L6280" s="35">
        <v>0</v>
      </c>
      <c r="M6280" s="35">
        <v>24.95</v>
      </c>
      <c r="N6280" s="36">
        <v>44037</v>
      </c>
    </row>
    <row r="6281" spans="2:14" hidden="1" x14ac:dyDescent="0.25">
      <c r="B6281" s="17" t="s">
        <v>48701</v>
      </c>
      <c r="D6281" s="17" t="s">
        <v>36954</v>
      </c>
      <c r="E6281" s="17" t="s">
        <v>36955</v>
      </c>
      <c r="F6281" s="17" t="s">
        <v>4171</v>
      </c>
      <c r="G6281" s="17" t="s">
        <v>17</v>
      </c>
      <c r="H6281" s="17" t="s">
        <v>18</v>
      </c>
      <c r="I6281" s="17" t="s">
        <v>36956</v>
      </c>
      <c r="J6281" s="20">
        <v>8059175276033</v>
      </c>
      <c r="L6281" s="35">
        <v>0</v>
      </c>
      <c r="M6281" s="35">
        <v>24.95</v>
      </c>
      <c r="N6281" s="36">
        <v>44037</v>
      </c>
    </row>
    <row r="6282" spans="2:14" hidden="1" x14ac:dyDescent="0.25">
      <c r="B6282" s="17" t="s">
        <v>48702</v>
      </c>
      <c r="D6282" s="17" t="s">
        <v>36963</v>
      </c>
      <c r="E6282" s="17" t="s">
        <v>36964</v>
      </c>
      <c r="F6282" s="17" t="s">
        <v>4171</v>
      </c>
      <c r="G6282" s="17" t="s">
        <v>17</v>
      </c>
      <c r="H6282" s="17" t="s">
        <v>18</v>
      </c>
      <c r="I6282" s="17" t="s">
        <v>36965</v>
      </c>
      <c r="J6282" s="20">
        <v>8059175276040</v>
      </c>
      <c r="L6282" s="35">
        <v>0</v>
      </c>
      <c r="M6282" s="35">
        <v>24.95</v>
      </c>
      <c r="N6282" s="36">
        <v>44037</v>
      </c>
    </row>
    <row r="6283" spans="2:14" hidden="1" x14ac:dyDescent="0.25">
      <c r="B6283" s="17" t="s">
        <v>48703</v>
      </c>
      <c r="D6283" s="17" t="s">
        <v>36966</v>
      </c>
      <c r="E6283" s="17" t="s">
        <v>36967</v>
      </c>
      <c r="F6283" s="17" t="s">
        <v>4171</v>
      </c>
      <c r="G6283" s="17" t="s">
        <v>17</v>
      </c>
      <c r="H6283" s="17" t="s">
        <v>18</v>
      </c>
      <c r="I6283" s="17" t="s">
        <v>36968</v>
      </c>
      <c r="J6283" s="20">
        <v>8059175276057</v>
      </c>
      <c r="L6283" s="35">
        <v>0</v>
      </c>
      <c r="M6283" s="35">
        <v>24.95</v>
      </c>
      <c r="N6283" s="36">
        <v>44037</v>
      </c>
    </row>
    <row r="6284" spans="2:14" hidden="1" x14ac:dyDescent="0.25">
      <c r="D6284" s="17" t="s">
        <v>37005</v>
      </c>
      <c r="E6284" s="17" t="s">
        <v>37006</v>
      </c>
      <c r="F6284" s="17" t="s">
        <v>4171</v>
      </c>
      <c r="G6284" s="17" t="s">
        <v>17</v>
      </c>
      <c r="H6284" s="17" t="s">
        <v>18</v>
      </c>
      <c r="I6284" s="17" t="s">
        <v>37007</v>
      </c>
      <c r="J6284" s="20">
        <v>8059175276064</v>
      </c>
      <c r="L6284" s="35">
        <v>0</v>
      </c>
      <c r="M6284" s="35">
        <v>24.95</v>
      </c>
      <c r="N6284" s="36">
        <v>44037</v>
      </c>
    </row>
    <row r="6285" spans="2:14" hidden="1" x14ac:dyDescent="0.25">
      <c r="D6285" s="17" t="s">
        <v>37002</v>
      </c>
      <c r="E6285" s="17" t="s">
        <v>37003</v>
      </c>
      <c r="F6285" s="17" t="s">
        <v>4171</v>
      </c>
      <c r="G6285" s="17" t="s">
        <v>17</v>
      </c>
      <c r="H6285" s="17" t="s">
        <v>18</v>
      </c>
      <c r="I6285" s="17" t="s">
        <v>37004</v>
      </c>
      <c r="J6285" s="20">
        <v>8059175276071</v>
      </c>
      <c r="L6285" s="35">
        <v>0</v>
      </c>
      <c r="M6285" s="35">
        <v>24.95</v>
      </c>
      <c r="N6285" s="36">
        <v>44037</v>
      </c>
    </row>
    <row r="6286" spans="2:14" hidden="1" x14ac:dyDescent="0.25">
      <c r="D6286" s="17" t="s">
        <v>36999</v>
      </c>
      <c r="E6286" s="17" t="s">
        <v>37000</v>
      </c>
      <c r="F6286" s="17" t="s">
        <v>4171</v>
      </c>
      <c r="G6286" s="17" t="s">
        <v>17</v>
      </c>
      <c r="H6286" s="17" t="s">
        <v>18</v>
      </c>
      <c r="I6286" s="17" t="s">
        <v>37001</v>
      </c>
      <c r="J6286" s="20">
        <v>8059175276088</v>
      </c>
      <c r="L6286" s="35">
        <v>0</v>
      </c>
      <c r="M6286" s="35">
        <v>24.95</v>
      </c>
      <c r="N6286" s="36">
        <v>44037</v>
      </c>
    </row>
    <row r="6287" spans="2:14" hidden="1" x14ac:dyDescent="0.25">
      <c r="D6287" s="17" t="s">
        <v>37008</v>
      </c>
      <c r="E6287" s="17" t="s">
        <v>37009</v>
      </c>
      <c r="F6287" s="17" t="s">
        <v>4171</v>
      </c>
      <c r="G6287" s="17" t="s">
        <v>17</v>
      </c>
      <c r="H6287" s="17" t="s">
        <v>18</v>
      </c>
      <c r="I6287" s="17" t="s">
        <v>37010</v>
      </c>
      <c r="J6287" s="20">
        <v>8059175276095</v>
      </c>
      <c r="L6287" s="35">
        <v>0</v>
      </c>
      <c r="M6287" s="35">
        <v>24.95</v>
      </c>
      <c r="N6287" s="36">
        <v>44037</v>
      </c>
    </row>
    <row r="6288" spans="2:14" hidden="1" x14ac:dyDescent="0.25">
      <c r="D6288" s="17" t="s">
        <v>37011</v>
      </c>
      <c r="E6288" s="17" t="s">
        <v>37012</v>
      </c>
      <c r="F6288" s="17" t="s">
        <v>4171</v>
      </c>
      <c r="G6288" s="17" t="s">
        <v>17</v>
      </c>
      <c r="H6288" s="17" t="s">
        <v>18</v>
      </c>
      <c r="I6288" s="17" t="s">
        <v>37013</v>
      </c>
      <c r="J6288" s="20">
        <v>8059175276101</v>
      </c>
      <c r="L6288" s="35">
        <v>0</v>
      </c>
      <c r="M6288" s="35">
        <v>24.95</v>
      </c>
      <c r="N6288" s="36">
        <v>44037</v>
      </c>
    </row>
    <row r="6289" spans="2:14" hidden="1" x14ac:dyDescent="0.25">
      <c r="B6289" s="34">
        <v>33321566</v>
      </c>
      <c r="D6289" s="17" t="s">
        <v>36721</v>
      </c>
      <c r="E6289" s="17" t="s">
        <v>36722</v>
      </c>
      <c r="F6289" s="17" t="s">
        <v>4171</v>
      </c>
      <c r="G6289" s="21" t="s">
        <v>17</v>
      </c>
      <c r="H6289" s="21" t="s">
        <v>18</v>
      </c>
      <c r="I6289" s="17" t="s">
        <v>36723</v>
      </c>
      <c r="J6289" s="20">
        <v>8059175276330</v>
      </c>
      <c r="K6289" s="24"/>
      <c r="L6289" s="19">
        <v>0</v>
      </c>
      <c r="M6289" s="28">
        <v>24.95</v>
      </c>
      <c r="N6289" s="24">
        <v>44037</v>
      </c>
    </row>
    <row r="6290" spans="2:14" hidden="1" x14ac:dyDescent="0.25">
      <c r="B6290" s="34">
        <v>33321567</v>
      </c>
      <c r="D6290" s="17" t="s">
        <v>36718</v>
      </c>
      <c r="E6290" s="17" t="s">
        <v>36719</v>
      </c>
      <c r="F6290" s="17" t="s">
        <v>4171</v>
      </c>
      <c r="G6290" s="21" t="s">
        <v>17</v>
      </c>
      <c r="H6290" s="21" t="s">
        <v>18</v>
      </c>
      <c r="I6290" s="17" t="s">
        <v>36720</v>
      </c>
      <c r="J6290" s="20">
        <v>8059175276347</v>
      </c>
      <c r="K6290" s="24"/>
      <c r="L6290" s="19">
        <v>0</v>
      </c>
      <c r="M6290" s="28">
        <v>24.95</v>
      </c>
      <c r="N6290" s="24">
        <v>44037</v>
      </c>
    </row>
    <row r="6291" spans="2:14" hidden="1" x14ac:dyDescent="0.25">
      <c r="B6291" s="34">
        <v>33321568</v>
      </c>
      <c r="D6291" s="17" t="s">
        <v>36715</v>
      </c>
      <c r="E6291" s="17" t="s">
        <v>36716</v>
      </c>
      <c r="F6291" s="17" t="s">
        <v>4171</v>
      </c>
      <c r="G6291" s="21" t="s">
        <v>17</v>
      </c>
      <c r="H6291" s="21" t="s">
        <v>18</v>
      </c>
      <c r="I6291" s="17" t="s">
        <v>36717</v>
      </c>
      <c r="J6291" s="20">
        <v>8059175276354</v>
      </c>
      <c r="K6291" s="24"/>
      <c r="L6291" s="19">
        <v>0</v>
      </c>
      <c r="M6291" s="28">
        <v>24.95</v>
      </c>
      <c r="N6291" s="24">
        <v>44037</v>
      </c>
    </row>
    <row r="6292" spans="2:14" hidden="1" x14ac:dyDescent="0.25">
      <c r="B6292" s="34">
        <v>33321569</v>
      </c>
      <c r="D6292" s="17" t="s">
        <v>36712</v>
      </c>
      <c r="E6292" s="17" t="s">
        <v>36713</v>
      </c>
      <c r="F6292" s="17" t="s">
        <v>4171</v>
      </c>
      <c r="G6292" s="21" t="s">
        <v>17</v>
      </c>
      <c r="H6292" s="21" t="s">
        <v>18</v>
      </c>
      <c r="I6292" s="17" t="s">
        <v>36714</v>
      </c>
      <c r="J6292" s="20">
        <v>8059175276361</v>
      </c>
      <c r="K6292" s="24"/>
      <c r="L6292" s="19">
        <v>0</v>
      </c>
      <c r="M6292" s="28">
        <v>24.95</v>
      </c>
      <c r="N6292" s="24">
        <v>44037</v>
      </c>
    </row>
    <row r="6293" spans="2:14" hidden="1" x14ac:dyDescent="0.25">
      <c r="B6293" s="34">
        <v>33321570</v>
      </c>
      <c r="D6293" s="17" t="s">
        <v>36709</v>
      </c>
      <c r="E6293" s="17" t="s">
        <v>36710</v>
      </c>
      <c r="F6293" s="17" t="s">
        <v>4171</v>
      </c>
      <c r="G6293" s="21" t="s">
        <v>17</v>
      </c>
      <c r="H6293" s="21" t="s">
        <v>18</v>
      </c>
      <c r="I6293" s="17" t="s">
        <v>36711</v>
      </c>
      <c r="J6293" s="20">
        <v>8059175276378</v>
      </c>
      <c r="K6293" s="24"/>
      <c r="L6293" s="19">
        <v>0</v>
      </c>
      <c r="M6293" s="28">
        <v>24.95</v>
      </c>
      <c r="N6293" s="24">
        <v>44037</v>
      </c>
    </row>
    <row r="6294" spans="2:14" hidden="1" x14ac:dyDescent="0.25">
      <c r="B6294" s="34">
        <v>33321556</v>
      </c>
      <c r="D6294" s="17" t="s">
        <v>36691</v>
      </c>
      <c r="E6294" s="17" t="s">
        <v>36692</v>
      </c>
      <c r="F6294" s="17" t="s">
        <v>4171</v>
      </c>
      <c r="G6294" s="21" t="s">
        <v>17</v>
      </c>
      <c r="H6294" s="21" t="s">
        <v>18</v>
      </c>
      <c r="I6294" s="17" t="s">
        <v>36693</v>
      </c>
      <c r="J6294" s="20">
        <v>8059175276392</v>
      </c>
      <c r="K6294" s="24"/>
      <c r="L6294" s="19">
        <v>0</v>
      </c>
      <c r="M6294" s="28">
        <v>24.95</v>
      </c>
      <c r="N6294" s="24">
        <v>44037</v>
      </c>
    </row>
    <row r="6295" spans="2:14" hidden="1" x14ac:dyDescent="0.25">
      <c r="B6295" s="34">
        <v>33321557</v>
      </c>
      <c r="D6295" s="17" t="s">
        <v>36688</v>
      </c>
      <c r="E6295" s="17" t="s">
        <v>36689</v>
      </c>
      <c r="F6295" s="17" t="s">
        <v>4171</v>
      </c>
      <c r="G6295" s="21" t="s">
        <v>17</v>
      </c>
      <c r="H6295" s="21" t="s">
        <v>18</v>
      </c>
      <c r="I6295" s="17" t="s">
        <v>36690</v>
      </c>
      <c r="J6295" s="20">
        <v>8059175276408</v>
      </c>
      <c r="K6295" s="24"/>
      <c r="L6295" s="19">
        <v>0</v>
      </c>
      <c r="M6295" s="28">
        <v>24.95</v>
      </c>
      <c r="N6295" s="24">
        <v>44037</v>
      </c>
    </row>
    <row r="6296" spans="2:14" hidden="1" x14ac:dyDescent="0.25">
      <c r="B6296" s="34">
        <v>33321558</v>
      </c>
      <c r="D6296" s="17" t="s">
        <v>36685</v>
      </c>
      <c r="E6296" s="17" t="s">
        <v>36686</v>
      </c>
      <c r="F6296" s="17" t="s">
        <v>4171</v>
      </c>
      <c r="G6296" s="21" t="s">
        <v>17</v>
      </c>
      <c r="H6296" s="21" t="s">
        <v>18</v>
      </c>
      <c r="I6296" s="17" t="s">
        <v>36687</v>
      </c>
      <c r="J6296" s="20">
        <v>8059175276415</v>
      </c>
      <c r="K6296" s="24"/>
      <c r="L6296" s="19">
        <v>0</v>
      </c>
      <c r="M6296" s="28">
        <v>24.95</v>
      </c>
      <c r="N6296" s="24">
        <v>44037</v>
      </c>
    </row>
    <row r="6297" spans="2:14" hidden="1" x14ac:dyDescent="0.25">
      <c r="B6297" s="34">
        <v>33321559</v>
      </c>
      <c r="D6297" s="17" t="s">
        <v>36682</v>
      </c>
      <c r="E6297" s="17" t="s">
        <v>36683</v>
      </c>
      <c r="F6297" s="17" t="s">
        <v>4171</v>
      </c>
      <c r="G6297" s="21" t="s">
        <v>17</v>
      </c>
      <c r="H6297" s="21" t="s">
        <v>18</v>
      </c>
      <c r="I6297" s="17" t="s">
        <v>36684</v>
      </c>
      <c r="J6297" s="20">
        <v>8059175276422</v>
      </c>
      <c r="K6297" s="24"/>
      <c r="L6297" s="19">
        <v>0</v>
      </c>
      <c r="M6297" s="28">
        <v>24.95</v>
      </c>
      <c r="N6297" s="24">
        <v>44037</v>
      </c>
    </row>
    <row r="6298" spans="2:14" hidden="1" x14ac:dyDescent="0.25">
      <c r="B6298" s="34">
        <v>33321560</v>
      </c>
      <c r="D6298" s="17" t="s">
        <v>36679</v>
      </c>
      <c r="E6298" s="17" t="s">
        <v>36680</v>
      </c>
      <c r="F6298" s="17" t="s">
        <v>4171</v>
      </c>
      <c r="G6298" s="21" t="s">
        <v>17</v>
      </c>
      <c r="H6298" s="21" t="s">
        <v>18</v>
      </c>
      <c r="I6298" s="17" t="s">
        <v>36681</v>
      </c>
      <c r="J6298" s="20">
        <v>8059175276439</v>
      </c>
      <c r="K6298" s="24"/>
      <c r="L6298" s="19">
        <v>0</v>
      </c>
      <c r="M6298" s="28">
        <v>24.95</v>
      </c>
      <c r="N6298" s="24">
        <v>44037</v>
      </c>
    </row>
    <row r="6299" spans="2:14" hidden="1" x14ac:dyDescent="0.25">
      <c r="B6299" s="34">
        <v>33321561</v>
      </c>
      <c r="D6299" s="17" t="s">
        <v>36706</v>
      </c>
      <c r="E6299" s="17" t="s">
        <v>36707</v>
      </c>
      <c r="F6299" s="17" t="s">
        <v>4171</v>
      </c>
      <c r="G6299" s="21" t="s">
        <v>17</v>
      </c>
      <c r="H6299" s="21" t="s">
        <v>18</v>
      </c>
      <c r="I6299" s="17" t="s">
        <v>36708</v>
      </c>
      <c r="J6299" s="20">
        <v>8059175276453</v>
      </c>
      <c r="K6299" s="24"/>
      <c r="L6299" s="19">
        <v>0</v>
      </c>
      <c r="M6299" s="28">
        <v>24.95</v>
      </c>
      <c r="N6299" s="24">
        <v>44037</v>
      </c>
    </row>
    <row r="6300" spans="2:14" hidden="1" x14ac:dyDescent="0.25">
      <c r="B6300" s="34">
        <v>33321562</v>
      </c>
      <c r="D6300" s="17" t="s">
        <v>36703</v>
      </c>
      <c r="E6300" s="17" t="s">
        <v>36704</v>
      </c>
      <c r="F6300" s="17" t="s">
        <v>4171</v>
      </c>
      <c r="G6300" s="21" t="s">
        <v>17</v>
      </c>
      <c r="H6300" s="21" t="s">
        <v>18</v>
      </c>
      <c r="I6300" s="17" t="s">
        <v>36705</v>
      </c>
      <c r="J6300" s="20">
        <v>8059175276460</v>
      </c>
      <c r="K6300" s="24"/>
      <c r="L6300" s="19">
        <v>0</v>
      </c>
      <c r="M6300" s="28">
        <v>24.95</v>
      </c>
      <c r="N6300" s="24">
        <v>44037</v>
      </c>
    </row>
    <row r="6301" spans="2:14" hidden="1" x14ac:dyDescent="0.25">
      <c r="B6301" s="34">
        <v>33321563</v>
      </c>
      <c r="D6301" s="17" t="s">
        <v>36700</v>
      </c>
      <c r="E6301" s="17" t="s">
        <v>36701</v>
      </c>
      <c r="F6301" s="17" t="s">
        <v>4171</v>
      </c>
      <c r="G6301" s="21" t="s">
        <v>17</v>
      </c>
      <c r="H6301" s="21" t="s">
        <v>18</v>
      </c>
      <c r="I6301" s="17" t="s">
        <v>36702</v>
      </c>
      <c r="J6301" s="20">
        <v>8059175276477</v>
      </c>
      <c r="K6301" s="24"/>
      <c r="L6301" s="19">
        <v>0</v>
      </c>
      <c r="M6301" s="28">
        <v>24.95</v>
      </c>
      <c r="N6301" s="24">
        <v>44037</v>
      </c>
    </row>
    <row r="6302" spans="2:14" hidden="1" x14ac:dyDescent="0.25">
      <c r="B6302" s="34">
        <v>33321564</v>
      </c>
      <c r="D6302" s="17" t="s">
        <v>36697</v>
      </c>
      <c r="E6302" s="17" t="s">
        <v>36698</v>
      </c>
      <c r="F6302" s="17" t="s">
        <v>4171</v>
      </c>
      <c r="G6302" s="21" t="s">
        <v>17</v>
      </c>
      <c r="H6302" s="21" t="s">
        <v>18</v>
      </c>
      <c r="I6302" s="17" t="s">
        <v>36699</v>
      </c>
      <c r="J6302" s="20">
        <v>8059175276484</v>
      </c>
      <c r="K6302" s="24"/>
      <c r="L6302" s="19">
        <v>0</v>
      </c>
      <c r="M6302" s="28">
        <v>24.95</v>
      </c>
      <c r="N6302" s="24">
        <v>44037</v>
      </c>
    </row>
    <row r="6303" spans="2:14" hidden="1" x14ac:dyDescent="0.25">
      <c r="B6303" s="34">
        <v>33321565</v>
      </c>
      <c r="D6303" s="17" t="s">
        <v>36694</v>
      </c>
      <c r="E6303" s="17" t="s">
        <v>36695</v>
      </c>
      <c r="F6303" s="17" t="s">
        <v>4171</v>
      </c>
      <c r="G6303" s="21" t="s">
        <v>17</v>
      </c>
      <c r="H6303" s="21" t="s">
        <v>18</v>
      </c>
      <c r="I6303" s="17" t="s">
        <v>36696</v>
      </c>
      <c r="J6303" s="20">
        <v>8059175276491</v>
      </c>
      <c r="K6303" s="24"/>
      <c r="L6303" s="19">
        <v>0</v>
      </c>
      <c r="M6303" s="28">
        <v>24.95</v>
      </c>
      <c r="N6303" s="24">
        <v>44037</v>
      </c>
    </row>
    <row r="6304" spans="2:14" hidden="1" x14ac:dyDescent="0.25">
      <c r="B6304" s="34">
        <v>33321571</v>
      </c>
      <c r="D6304" s="17" t="s">
        <v>36736</v>
      </c>
      <c r="E6304" s="17" t="s">
        <v>36737</v>
      </c>
      <c r="F6304" s="17" t="s">
        <v>4171</v>
      </c>
      <c r="G6304" s="21" t="s">
        <v>17</v>
      </c>
      <c r="H6304" s="21" t="s">
        <v>18</v>
      </c>
      <c r="I6304" s="17" t="s">
        <v>36738</v>
      </c>
      <c r="J6304" s="20">
        <v>8059175276514</v>
      </c>
      <c r="K6304" s="24"/>
      <c r="L6304" s="19">
        <v>0</v>
      </c>
      <c r="M6304" s="28">
        <v>24.95</v>
      </c>
      <c r="N6304" s="24">
        <v>44037</v>
      </c>
    </row>
    <row r="6305" spans="2:14" hidden="1" x14ac:dyDescent="0.25">
      <c r="B6305" s="34">
        <v>33321572</v>
      </c>
      <c r="D6305" s="17" t="s">
        <v>36733</v>
      </c>
      <c r="E6305" s="17" t="s">
        <v>36734</v>
      </c>
      <c r="F6305" s="17" t="s">
        <v>4171</v>
      </c>
      <c r="G6305" s="21" t="s">
        <v>17</v>
      </c>
      <c r="H6305" s="21" t="s">
        <v>18</v>
      </c>
      <c r="I6305" s="17" t="s">
        <v>36735</v>
      </c>
      <c r="J6305" s="20">
        <v>8059175276521</v>
      </c>
      <c r="K6305" s="24"/>
      <c r="L6305" s="19">
        <v>0</v>
      </c>
      <c r="M6305" s="28">
        <v>24.95</v>
      </c>
      <c r="N6305" s="24">
        <v>44037</v>
      </c>
    </row>
    <row r="6306" spans="2:14" hidden="1" x14ac:dyDescent="0.25">
      <c r="B6306" s="34">
        <v>33321573</v>
      </c>
      <c r="D6306" s="17" t="s">
        <v>36730</v>
      </c>
      <c r="E6306" s="17" t="s">
        <v>36731</v>
      </c>
      <c r="F6306" s="17" t="s">
        <v>4171</v>
      </c>
      <c r="G6306" s="21" t="s">
        <v>17</v>
      </c>
      <c r="H6306" s="21" t="s">
        <v>18</v>
      </c>
      <c r="I6306" s="17" t="s">
        <v>36732</v>
      </c>
      <c r="J6306" s="20">
        <v>8059175276538</v>
      </c>
      <c r="K6306" s="24"/>
      <c r="L6306" s="19">
        <v>0</v>
      </c>
      <c r="M6306" s="28">
        <v>24.95</v>
      </c>
      <c r="N6306" s="24">
        <v>44037</v>
      </c>
    </row>
    <row r="6307" spans="2:14" hidden="1" x14ac:dyDescent="0.25">
      <c r="B6307" s="34">
        <v>33321574</v>
      </c>
      <c r="D6307" s="17" t="s">
        <v>36727</v>
      </c>
      <c r="E6307" s="17" t="s">
        <v>36728</v>
      </c>
      <c r="F6307" s="17" t="s">
        <v>4171</v>
      </c>
      <c r="G6307" s="21" t="s">
        <v>17</v>
      </c>
      <c r="H6307" s="21" t="s">
        <v>18</v>
      </c>
      <c r="I6307" s="17" t="s">
        <v>36729</v>
      </c>
      <c r="J6307" s="20">
        <v>8059175276545</v>
      </c>
      <c r="K6307" s="24"/>
      <c r="L6307" s="19">
        <v>0</v>
      </c>
      <c r="M6307" s="28">
        <v>24.95</v>
      </c>
      <c r="N6307" s="24">
        <v>44037</v>
      </c>
    </row>
    <row r="6308" spans="2:14" hidden="1" x14ac:dyDescent="0.25">
      <c r="B6308" s="34">
        <v>33321575</v>
      </c>
      <c r="D6308" s="17" t="s">
        <v>36724</v>
      </c>
      <c r="E6308" s="17" t="s">
        <v>36725</v>
      </c>
      <c r="F6308" s="17" t="s">
        <v>4171</v>
      </c>
      <c r="G6308" s="21" t="s">
        <v>17</v>
      </c>
      <c r="H6308" s="21" t="s">
        <v>18</v>
      </c>
      <c r="I6308" s="17" t="s">
        <v>36726</v>
      </c>
      <c r="J6308" s="20">
        <v>8059175276552</v>
      </c>
      <c r="K6308" s="24"/>
      <c r="L6308" s="19">
        <v>0</v>
      </c>
      <c r="M6308" s="28">
        <v>24.95</v>
      </c>
      <c r="N6308" s="24">
        <v>44037</v>
      </c>
    </row>
    <row r="6309" spans="2:14" hidden="1" x14ac:dyDescent="0.25">
      <c r="B6309" s="34">
        <v>33306348</v>
      </c>
      <c r="D6309" s="17" t="s">
        <v>37020</v>
      </c>
      <c r="E6309" s="17" t="s">
        <v>37021</v>
      </c>
      <c r="F6309" s="17" t="s">
        <v>4171</v>
      </c>
      <c r="G6309" s="21" t="s">
        <v>17</v>
      </c>
      <c r="H6309" s="21" t="s">
        <v>18</v>
      </c>
      <c r="I6309" s="17" t="s">
        <v>37022</v>
      </c>
      <c r="J6309" s="20">
        <v>8059175290244</v>
      </c>
      <c r="K6309" s="24"/>
      <c r="L6309" s="28">
        <v>0</v>
      </c>
      <c r="M6309" s="28">
        <v>34.950000000000003</v>
      </c>
      <c r="N6309" s="24">
        <v>44037</v>
      </c>
    </row>
    <row r="6310" spans="2:14" hidden="1" x14ac:dyDescent="0.25">
      <c r="B6310" s="34">
        <v>33306349</v>
      </c>
      <c r="D6310" s="17" t="s">
        <v>37017</v>
      </c>
      <c r="E6310" s="17" t="s">
        <v>37018</v>
      </c>
      <c r="F6310" s="17" t="s">
        <v>4171</v>
      </c>
      <c r="G6310" s="21" t="s">
        <v>17</v>
      </c>
      <c r="H6310" s="21" t="s">
        <v>18</v>
      </c>
      <c r="I6310" s="17" t="s">
        <v>37019</v>
      </c>
      <c r="J6310" s="20">
        <v>8059175290251</v>
      </c>
      <c r="K6310" s="24"/>
      <c r="L6310" s="28">
        <v>0</v>
      </c>
      <c r="M6310" s="28">
        <v>34.950000000000003</v>
      </c>
      <c r="N6310" s="24">
        <v>44037</v>
      </c>
    </row>
    <row r="6311" spans="2:14" hidden="1" x14ac:dyDescent="0.25">
      <c r="B6311" s="34">
        <v>33306350</v>
      </c>
      <c r="D6311" s="17" t="s">
        <v>37014</v>
      </c>
      <c r="E6311" s="17" t="s">
        <v>37015</v>
      </c>
      <c r="F6311" s="17" t="s">
        <v>4171</v>
      </c>
      <c r="G6311" s="21" t="s">
        <v>17</v>
      </c>
      <c r="H6311" s="21" t="s">
        <v>18</v>
      </c>
      <c r="I6311" s="17" t="s">
        <v>37016</v>
      </c>
      <c r="J6311" s="20">
        <v>8059175290268</v>
      </c>
      <c r="K6311" s="24"/>
      <c r="L6311" s="28">
        <v>0</v>
      </c>
      <c r="M6311" s="28">
        <v>34.950000000000003</v>
      </c>
      <c r="N6311" s="24">
        <v>44037</v>
      </c>
    </row>
    <row r="6312" spans="2:14" hidden="1" x14ac:dyDescent="0.25">
      <c r="B6312" s="34">
        <v>33306351</v>
      </c>
      <c r="D6312" s="17" t="s">
        <v>37023</v>
      </c>
      <c r="E6312" s="17" t="s">
        <v>37024</v>
      </c>
      <c r="F6312" s="17" t="s">
        <v>4171</v>
      </c>
      <c r="G6312" s="21" t="s">
        <v>17</v>
      </c>
      <c r="H6312" s="21" t="s">
        <v>18</v>
      </c>
      <c r="I6312" s="17" t="s">
        <v>37025</v>
      </c>
      <c r="J6312" s="20">
        <v>8059175290275</v>
      </c>
      <c r="K6312" s="24"/>
      <c r="L6312" s="28">
        <v>0</v>
      </c>
      <c r="M6312" s="28">
        <v>34.950000000000003</v>
      </c>
      <c r="N6312" s="24">
        <v>44037</v>
      </c>
    </row>
    <row r="6313" spans="2:14" hidden="1" x14ac:dyDescent="0.25">
      <c r="B6313" s="34">
        <v>33306352</v>
      </c>
      <c r="E6313" s="17" t="s">
        <v>37026</v>
      </c>
      <c r="F6313" s="17" t="s">
        <v>4171</v>
      </c>
      <c r="G6313" s="21" t="s">
        <v>17</v>
      </c>
      <c r="H6313" s="21" t="s">
        <v>18</v>
      </c>
      <c r="I6313" s="17" t="s">
        <v>37027</v>
      </c>
      <c r="J6313" s="20">
        <v>8059175290282</v>
      </c>
      <c r="K6313" s="24"/>
      <c r="L6313" s="28">
        <v>0</v>
      </c>
      <c r="M6313" s="28">
        <v>34.950000000000003</v>
      </c>
      <c r="N6313" s="24">
        <v>44037</v>
      </c>
    </row>
    <row r="6314" spans="2:14" hidden="1" x14ac:dyDescent="0.25">
      <c r="B6314" s="34"/>
      <c r="C6314" s="20"/>
      <c r="E6314" s="17" t="s">
        <v>37279</v>
      </c>
      <c r="F6314" s="21"/>
      <c r="G6314" s="21" t="s">
        <v>17</v>
      </c>
      <c r="H6314" s="21" t="s">
        <v>18</v>
      </c>
      <c r="I6314" s="17" t="s">
        <v>37344</v>
      </c>
      <c r="J6314" s="17" t="s">
        <v>37345</v>
      </c>
      <c r="K6314" s="24"/>
      <c r="L6314" s="19">
        <v>0</v>
      </c>
      <c r="M6314" s="19">
        <v>179.95</v>
      </c>
      <c r="N6314" s="24">
        <v>44077</v>
      </c>
    </row>
    <row r="6315" spans="2:14" hidden="1" x14ac:dyDescent="0.25">
      <c r="B6315" s="34"/>
      <c r="C6315" s="20"/>
      <c r="E6315" s="17" t="s">
        <v>37279</v>
      </c>
      <c r="F6315" s="21"/>
      <c r="G6315" s="21" t="s">
        <v>17</v>
      </c>
      <c r="H6315" s="21" t="s">
        <v>18</v>
      </c>
      <c r="I6315" s="17" t="s">
        <v>37352</v>
      </c>
      <c r="J6315" s="17" t="s">
        <v>37353</v>
      </c>
      <c r="K6315" s="24"/>
      <c r="L6315" s="19">
        <v>0</v>
      </c>
      <c r="M6315" s="19">
        <v>179.95</v>
      </c>
      <c r="N6315" s="24">
        <v>44077</v>
      </c>
    </row>
    <row r="6316" spans="2:14" hidden="1" x14ac:dyDescent="0.25">
      <c r="B6316" s="34"/>
      <c r="C6316" s="20"/>
      <c r="E6316" s="17" t="s">
        <v>37279</v>
      </c>
      <c r="F6316" s="21"/>
      <c r="G6316" s="21" t="s">
        <v>17</v>
      </c>
      <c r="H6316" s="21" t="s">
        <v>18</v>
      </c>
      <c r="I6316" s="17" t="s">
        <v>37354</v>
      </c>
      <c r="J6316" s="17" t="s">
        <v>37355</v>
      </c>
      <c r="K6316" s="24"/>
      <c r="L6316" s="19">
        <v>0</v>
      </c>
      <c r="M6316" s="19">
        <v>179.95</v>
      </c>
      <c r="N6316" s="24">
        <v>44077</v>
      </c>
    </row>
    <row r="6317" spans="2:14" hidden="1" x14ac:dyDescent="0.25">
      <c r="B6317" s="34"/>
      <c r="C6317" s="20"/>
      <c r="E6317" s="17" t="s">
        <v>37279</v>
      </c>
      <c r="F6317" s="21"/>
      <c r="G6317" s="21" t="s">
        <v>17</v>
      </c>
      <c r="H6317" s="21" t="s">
        <v>18</v>
      </c>
      <c r="I6317" s="17" t="s">
        <v>37356</v>
      </c>
      <c r="J6317" s="17" t="s">
        <v>37357</v>
      </c>
      <c r="K6317" s="24"/>
      <c r="L6317" s="19">
        <v>0</v>
      </c>
      <c r="M6317" s="19">
        <v>179.95</v>
      </c>
      <c r="N6317" s="24">
        <v>44077</v>
      </c>
    </row>
    <row r="6318" spans="2:14" hidden="1" x14ac:dyDescent="0.25">
      <c r="B6318" s="34"/>
      <c r="C6318" s="20"/>
      <c r="E6318" s="17" t="s">
        <v>37280</v>
      </c>
      <c r="F6318" s="21"/>
      <c r="G6318" s="21" t="s">
        <v>17</v>
      </c>
      <c r="H6318" s="21" t="s">
        <v>18</v>
      </c>
      <c r="I6318" s="17" t="s">
        <v>37358</v>
      </c>
      <c r="J6318" s="17" t="s">
        <v>37359</v>
      </c>
      <c r="K6318" s="24"/>
      <c r="L6318" s="19">
        <v>0</v>
      </c>
      <c r="M6318" s="19">
        <v>179.95</v>
      </c>
      <c r="N6318" s="24">
        <v>44077</v>
      </c>
    </row>
    <row r="6319" spans="2:14" hidden="1" x14ac:dyDescent="0.25">
      <c r="B6319" s="34"/>
      <c r="C6319" s="20"/>
      <c r="E6319" s="17" t="s">
        <v>37280</v>
      </c>
      <c r="F6319" s="21"/>
      <c r="G6319" s="21" t="s">
        <v>17</v>
      </c>
      <c r="H6319" s="21" t="s">
        <v>18</v>
      </c>
      <c r="I6319" s="17" t="s">
        <v>37366</v>
      </c>
      <c r="J6319" s="17" t="s">
        <v>37367</v>
      </c>
      <c r="K6319" s="24"/>
      <c r="L6319" s="19">
        <v>0</v>
      </c>
      <c r="M6319" s="19">
        <v>179.95</v>
      </c>
      <c r="N6319" s="24">
        <v>44077</v>
      </c>
    </row>
    <row r="6320" spans="2:14" hidden="1" x14ac:dyDescent="0.25">
      <c r="B6320" s="34"/>
      <c r="C6320" s="20"/>
      <c r="E6320" s="17" t="s">
        <v>37280</v>
      </c>
      <c r="F6320" s="21"/>
      <c r="G6320" s="21" t="s">
        <v>17</v>
      </c>
      <c r="H6320" s="21" t="s">
        <v>18</v>
      </c>
      <c r="I6320" s="17" t="s">
        <v>37368</v>
      </c>
      <c r="J6320" s="17" t="s">
        <v>37369</v>
      </c>
      <c r="K6320" s="24"/>
      <c r="L6320" s="19">
        <v>0</v>
      </c>
      <c r="M6320" s="19">
        <v>179.95</v>
      </c>
      <c r="N6320" s="24">
        <v>44077</v>
      </c>
    </row>
    <row r="6321" spans="2:14" hidden="1" x14ac:dyDescent="0.25">
      <c r="B6321" s="34"/>
      <c r="C6321" s="20"/>
      <c r="E6321" s="17" t="s">
        <v>37280</v>
      </c>
      <c r="F6321" s="21"/>
      <c r="G6321" s="21" t="s">
        <v>17</v>
      </c>
      <c r="H6321" s="21" t="s">
        <v>18</v>
      </c>
      <c r="I6321" s="17" t="s">
        <v>37370</v>
      </c>
      <c r="J6321" s="17" t="s">
        <v>37371</v>
      </c>
      <c r="K6321" s="24"/>
      <c r="L6321" s="19">
        <v>0</v>
      </c>
      <c r="M6321" s="19">
        <v>179.95</v>
      </c>
      <c r="N6321" s="24">
        <v>44077</v>
      </c>
    </row>
    <row r="6322" spans="2:14" hidden="1" x14ac:dyDescent="0.25">
      <c r="B6322" s="34"/>
      <c r="C6322" s="20"/>
      <c r="E6322" s="17" t="s">
        <v>37281</v>
      </c>
      <c r="F6322" s="21"/>
      <c r="G6322" s="21" t="s">
        <v>17</v>
      </c>
      <c r="H6322" s="21" t="s">
        <v>18</v>
      </c>
      <c r="I6322" s="17" t="s">
        <v>37372</v>
      </c>
      <c r="J6322" s="17" t="s">
        <v>37373</v>
      </c>
      <c r="K6322" s="24"/>
      <c r="L6322" s="19">
        <v>0</v>
      </c>
      <c r="M6322" s="19">
        <v>179.95</v>
      </c>
      <c r="N6322" s="24">
        <v>44077</v>
      </c>
    </row>
    <row r="6323" spans="2:14" hidden="1" x14ac:dyDescent="0.25">
      <c r="B6323" s="34"/>
      <c r="C6323" s="20"/>
      <c r="E6323" s="17" t="s">
        <v>37281</v>
      </c>
      <c r="F6323" s="21"/>
      <c r="G6323" s="21" t="s">
        <v>17</v>
      </c>
      <c r="H6323" s="21" t="s">
        <v>18</v>
      </c>
      <c r="I6323" s="17" t="s">
        <v>37380</v>
      </c>
      <c r="J6323" s="17" t="s">
        <v>37381</v>
      </c>
      <c r="K6323" s="24"/>
      <c r="L6323" s="19">
        <v>0</v>
      </c>
      <c r="M6323" s="19">
        <v>179.95</v>
      </c>
      <c r="N6323" s="24">
        <v>44077</v>
      </c>
    </row>
    <row r="6324" spans="2:14" hidden="1" x14ac:dyDescent="0.25">
      <c r="B6324" s="34"/>
      <c r="C6324" s="20"/>
      <c r="E6324" s="17" t="s">
        <v>37281</v>
      </c>
      <c r="F6324" s="21"/>
      <c r="G6324" s="21" t="s">
        <v>17</v>
      </c>
      <c r="H6324" s="21" t="s">
        <v>18</v>
      </c>
      <c r="I6324" s="17" t="s">
        <v>37382</v>
      </c>
      <c r="J6324" s="17" t="s">
        <v>37383</v>
      </c>
      <c r="K6324" s="24"/>
      <c r="L6324" s="19">
        <v>0</v>
      </c>
      <c r="M6324" s="19">
        <v>179.95</v>
      </c>
      <c r="N6324" s="24">
        <v>44077</v>
      </c>
    </row>
    <row r="6325" spans="2:14" hidden="1" x14ac:dyDescent="0.25">
      <c r="B6325" s="34"/>
      <c r="C6325" s="20"/>
      <c r="E6325" s="17" t="s">
        <v>37281</v>
      </c>
      <c r="F6325" s="21"/>
      <c r="G6325" s="21" t="s">
        <v>17</v>
      </c>
      <c r="H6325" s="21" t="s">
        <v>18</v>
      </c>
      <c r="I6325" s="17" t="s">
        <v>37384</v>
      </c>
      <c r="J6325" s="17" t="s">
        <v>37385</v>
      </c>
      <c r="K6325" s="24"/>
      <c r="L6325" s="19">
        <v>0</v>
      </c>
      <c r="M6325" s="19">
        <v>179.95</v>
      </c>
      <c r="N6325" s="24">
        <v>44077</v>
      </c>
    </row>
    <row r="6326" spans="2:14" hidden="1" x14ac:dyDescent="0.25">
      <c r="B6326" s="34"/>
      <c r="C6326" s="20"/>
      <c r="E6326" s="17" t="s">
        <v>37282</v>
      </c>
      <c r="F6326" s="21"/>
      <c r="G6326" s="21" t="s">
        <v>17</v>
      </c>
      <c r="H6326" s="21" t="s">
        <v>18</v>
      </c>
      <c r="I6326" s="17" t="s">
        <v>37386</v>
      </c>
      <c r="J6326" s="17" t="s">
        <v>37387</v>
      </c>
      <c r="K6326" s="24"/>
      <c r="L6326" s="19">
        <v>0</v>
      </c>
      <c r="M6326" s="19">
        <v>179.95</v>
      </c>
      <c r="N6326" s="24">
        <v>44077</v>
      </c>
    </row>
    <row r="6327" spans="2:14" hidden="1" x14ac:dyDescent="0.25">
      <c r="B6327" s="34"/>
      <c r="C6327" s="20"/>
      <c r="E6327" s="17" t="s">
        <v>37282</v>
      </c>
      <c r="F6327" s="21"/>
      <c r="G6327" s="21" t="s">
        <v>17</v>
      </c>
      <c r="H6327" s="21" t="s">
        <v>18</v>
      </c>
      <c r="I6327" s="17" t="s">
        <v>37394</v>
      </c>
      <c r="J6327" s="17" t="s">
        <v>37395</v>
      </c>
      <c r="K6327" s="24"/>
      <c r="L6327" s="19">
        <v>0</v>
      </c>
      <c r="M6327" s="19">
        <v>179.95</v>
      </c>
      <c r="N6327" s="24">
        <v>44077</v>
      </c>
    </row>
    <row r="6328" spans="2:14" hidden="1" x14ac:dyDescent="0.25">
      <c r="B6328" s="34"/>
      <c r="C6328" s="20"/>
      <c r="E6328" s="17" t="s">
        <v>37282</v>
      </c>
      <c r="F6328" s="21"/>
      <c r="G6328" s="21" t="s">
        <v>17</v>
      </c>
      <c r="H6328" s="21" t="s">
        <v>18</v>
      </c>
      <c r="I6328" s="17" t="s">
        <v>37396</v>
      </c>
      <c r="J6328" s="17" t="s">
        <v>37397</v>
      </c>
      <c r="K6328" s="24"/>
      <c r="L6328" s="19">
        <v>0</v>
      </c>
      <c r="M6328" s="19">
        <v>179.95</v>
      </c>
      <c r="N6328" s="24">
        <v>44077</v>
      </c>
    </row>
    <row r="6329" spans="2:14" hidden="1" x14ac:dyDescent="0.25">
      <c r="B6329" s="34"/>
      <c r="C6329" s="20"/>
      <c r="E6329" s="17" t="s">
        <v>37282</v>
      </c>
      <c r="F6329" s="21"/>
      <c r="G6329" s="21" t="s">
        <v>17</v>
      </c>
      <c r="H6329" s="21" t="s">
        <v>18</v>
      </c>
      <c r="I6329" s="17" t="s">
        <v>37398</v>
      </c>
      <c r="J6329" s="17" t="s">
        <v>37399</v>
      </c>
      <c r="K6329" s="24"/>
      <c r="L6329" s="19">
        <v>0</v>
      </c>
      <c r="M6329" s="19">
        <v>179.95</v>
      </c>
      <c r="N6329" s="24">
        <v>44077</v>
      </c>
    </row>
    <row r="6330" spans="2:14" hidden="1" x14ac:dyDescent="0.25">
      <c r="B6330" s="34"/>
      <c r="C6330" s="20"/>
      <c r="E6330" s="17" t="s">
        <v>37283</v>
      </c>
      <c r="F6330" s="21"/>
      <c r="G6330" s="21" t="s">
        <v>17</v>
      </c>
      <c r="H6330" s="21" t="s">
        <v>18</v>
      </c>
      <c r="I6330" s="17" t="s">
        <v>37400</v>
      </c>
      <c r="J6330" s="17" t="s">
        <v>37401</v>
      </c>
      <c r="K6330" s="24"/>
      <c r="L6330" s="19">
        <v>0</v>
      </c>
      <c r="M6330" s="19">
        <v>199.95</v>
      </c>
      <c r="N6330" s="24">
        <v>44077</v>
      </c>
    </row>
    <row r="6331" spans="2:14" hidden="1" x14ac:dyDescent="0.25">
      <c r="B6331" s="34"/>
      <c r="C6331" s="20"/>
      <c r="E6331" s="17" t="s">
        <v>37283</v>
      </c>
      <c r="F6331" s="21"/>
      <c r="G6331" s="21" t="s">
        <v>17</v>
      </c>
      <c r="H6331" s="21" t="s">
        <v>18</v>
      </c>
      <c r="I6331" s="17" t="s">
        <v>37408</v>
      </c>
      <c r="J6331" s="17" t="s">
        <v>37409</v>
      </c>
      <c r="K6331" s="24"/>
      <c r="L6331" s="19">
        <v>0</v>
      </c>
      <c r="M6331" s="19">
        <v>199.95</v>
      </c>
      <c r="N6331" s="24">
        <v>44077</v>
      </c>
    </row>
    <row r="6332" spans="2:14" hidden="1" x14ac:dyDescent="0.25">
      <c r="B6332" s="34"/>
      <c r="C6332" s="20"/>
      <c r="E6332" s="17" t="s">
        <v>37283</v>
      </c>
      <c r="F6332" s="21"/>
      <c r="G6332" s="21" t="s">
        <v>17</v>
      </c>
      <c r="H6332" s="21" t="s">
        <v>18</v>
      </c>
      <c r="I6332" s="17" t="s">
        <v>37410</v>
      </c>
      <c r="J6332" s="17" t="s">
        <v>37411</v>
      </c>
      <c r="K6332" s="24"/>
      <c r="L6332" s="19">
        <v>0</v>
      </c>
      <c r="M6332" s="19">
        <v>199.95</v>
      </c>
      <c r="N6332" s="24">
        <v>44077</v>
      </c>
    </row>
    <row r="6333" spans="2:14" hidden="1" x14ac:dyDescent="0.25">
      <c r="B6333" s="34"/>
      <c r="C6333" s="20"/>
      <c r="E6333" s="17" t="s">
        <v>37283</v>
      </c>
      <c r="F6333" s="21"/>
      <c r="G6333" s="21" t="s">
        <v>17</v>
      </c>
      <c r="H6333" s="21" t="s">
        <v>18</v>
      </c>
      <c r="I6333" s="17" t="s">
        <v>37412</v>
      </c>
      <c r="J6333" s="17" t="s">
        <v>37413</v>
      </c>
      <c r="K6333" s="24"/>
      <c r="L6333" s="19">
        <v>0</v>
      </c>
      <c r="M6333" s="19">
        <v>199.95</v>
      </c>
      <c r="N6333" s="24">
        <v>44077</v>
      </c>
    </row>
    <row r="6334" spans="2:14" hidden="1" x14ac:dyDescent="0.25">
      <c r="B6334" s="34"/>
      <c r="C6334" s="20"/>
      <c r="E6334" s="17" t="s">
        <v>37284</v>
      </c>
      <c r="F6334" s="21"/>
      <c r="G6334" s="21" t="s">
        <v>17</v>
      </c>
      <c r="H6334" s="21" t="s">
        <v>18</v>
      </c>
      <c r="I6334" s="17" t="s">
        <v>37414</v>
      </c>
      <c r="J6334" s="17" t="s">
        <v>37415</v>
      </c>
      <c r="K6334" s="24"/>
      <c r="L6334" s="19">
        <v>0</v>
      </c>
      <c r="M6334" s="19">
        <v>199.95</v>
      </c>
      <c r="N6334" s="24">
        <v>44077</v>
      </c>
    </row>
    <row r="6335" spans="2:14" hidden="1" x14ac:dyDescent="0.25">
      <c r="B6335" s="34"/>
      <c r="C6335" s="20"/>
      <c r="E6335" s="17" t="s">
        <v>37284</v>
      </c>
      <c r="F6335" s="21"/>
      <c r="G6335" s="21" t="s">
        <v>17</v>
      </c>
      <c r="H6335" s="21" t="s">
        <v>18</v>
      </c>
      <c r="I6335" s="17" t="s">
        <v>37422</v>
      </c>
      <c r="J6335" s="17" t="s">
        <v>37423</v>
      </c>
      <c r="K6335" s="24"/>
      <c r="L6335" s="19">
        <v>0</v>
      </c>
      <c r="M6335" s="19">
        <v>199.95</v>
      </c>
      <c r="N6335" s="24">
        <v>44077</v>
      </c>
    </row>
    <row r="6336" spans="2:14" hidden="1" x14ac:dyDescent="0.25">
      <c r="B6336" s="34"/>
      <c r="C6336" s="20"/>
      <c r="E6336" s="17" t="s">
        <v>37284</v>
      </c>
      <c r="F6336" s="21"/>
      <c r="G6336" s="21" t="s">
        <v>17</v>
      </c>
      <c r="H6336" s="21" t="s">
        <v>18</v>
      </c>
      <c r="I6336" s="17" t="s">
        <v>37424</v>
      </c>
      <c r="J6336" s="17" t="s">
        <v>37425</v>
      </c>
      <c r="K6336" s="24"/>
      <c r="L6336" s="19">
        <v>0</v>
      </c>
      <c r="M6336" s="19">
        <v>199.95</v>
      </c>
      <c r="N6336" s="24">
        <v>44077</v>
      </c>
    </row>
    <row r="6337" spans="2:14" hidden="1" x14ac:dyDescent="0.25">
      <c r="B6337" s="34"/>
      <c r="C6337" s="20"/>
      <c r="E6337" s="17" t="s">
        <v>37284</v>
      </c>
      <c r="F6337" s="21"/>
      <c r="G6337" s="21" t="s">
        <v>17</v>
      </c>
      <c r="H6337" s="21" t="s">
        <v>18</v>
      </c>
      <c r="I6337" s="17" t="s">
        <v>37426</v>
      </c>
      <c r="J6337" s="17" t="s">
        <v>37427</v>
      </c>
      <c r="K6337" s="24"/>
      <c r="L6337" s="19">
        <v>0</v>
      </c>
      <c r="M6337" s="19">
        <v>199.95</v>
      </c>
      <c r="N6337" s="24">
        <v>44077</v>
      </c>
    </row>
    <row r="6338" spans="2:14" hidden="1" x14ac:dyDescent="0.25">
      <c r="B6338" s="34"/>
      <c r="C6338" s="20"/>
      <c r="E6338" s="17" t="s">
        <v>37285</v>
      </c>
      <c r="F6338" s="21"/>
      <c r="G6338" s="21" t="s">
        <v>17</v>
      </c>
      <c r="H6338" s="21" t="s">
        <v>18</v>
      </c>
      <c r="I6338" s="17" t="s">
        <v>37428</v>
      </c>
      <c r="J6338" s="17" t="s">
        <v>37429</v>
      </c>
      <c r="K6338" s="24"/>
      <c r="L6338" s="19">
        <v>0</v>
      </c>
      <c r="M6338" s="19">
        <v>199.95</v>
      </c>
      <c r="N6338" s="24">
        <v>44077</v>
      </c>
    </row>
    <row r="6339" spans="2:14" hidden="1" x14ac:dyDescent="0.25">
      <c r="B6339" s="34"/>
      <c r="C6339" s="20"/>
      <c r="E6339" s="17" t="s">
        <v>37285</v>
      </c>
      <c r="F6339" s="21"/>
      <c r="G6339" s="21" t="s">
        <v>17</v>
      </c>
      <c r="H6339" s="21" t="s">
        <v>18</v>
      </c>
      <c r="I6339" s="17" t="s">
        <v>37436</v>
      </c>
      <c r="J6339" s="17" t="s">
        <v>37437</v>
      </c>
      <c r="K6339" s="24"/>
      <c r="L6339" s="19">
        <v>0</v>
      </c>
      <c r="M6339" s="19">
        <v>199.95</v>
      </c>
      <c r="N6339" s="24">
        <v>44077</v>
      </c>
    </row>
    <row r="6340" spans="2:14" hidden="1" x14ac:dyDescent="0.25">
      <c r="B6340" s="34"/>
      <c r="C6340" s="20"/>
      <c r="E6340" s="17" t="s">
        <v>37285</v>
      </c>
      <c r="F6340" s="21"/>
      <c r="G6340" s="21" t="s">
        <v>17</v>
      </c>
      <c r="H6340" s="21" t="s">
        <v>18</v>
      </c>
      <c r="I6340" s="17" t="s">
        <v>37438</v>
      </c>
      <c r="J6340" s="17" t="s">
        <v>37439</v>
      </c>
      <c r="K6340" s="24"/>
      <c r="L6340" s="19">
        <v>0</v>
      </c>
      <c r="M6340" s="19">
        <v>199.95</v>
      </c>
      <c r="N6340" s="24">
        <v>44077</v>
      </c>
    </row>
    <row r="6341" spans="2:14" hidden="1" x14ac:dyDescent="0.25">
      <c r="B6341" s="34"/>
      <c r="C6341" s="20"/>
      <c r="E6341" s="17" t="s">
        <v>37285</v>
      </c>
      <c r="F6341" s="21"/>
      <c r="G6341" s="21" t="s">
        <v>17</v>
      </c>
      <c r="H6341" s="21" t="s">
        <v>18</v>
      </c>
      <c r="I6341" s="17" t="s">
        <v>37440</v>
      </c>
      <c r="J6341" s="17" t="s">
        <v>37441</v>
      </c>
      <c r="K6341" s="24"/>
      <c r="L6341" s="19">
        <v>0</v>
      </c>
      <c r="M6341" s="19">
        <v>199.95</v>
      </c>
      <c r="N6341" s="24">
        <v>44077</v>
      </c>
    </row>
    <row r="6342" spans="2:14" hidden="1" x14ac:dyDescent="0.25">
      <c r="B6342" s="34"/>
      <c r="C6342" s="20"/>
      <c r="E6342" s="17" t="s">
        <v>37286</v>
      </c>
      <c r="F6342" s="21"/>
      <c r="G6342" s="21" t="s">
        <v>17</v>
      </c>
      <c r="H6342" s="21" t="s">
        <v>18</v>
      </c>
      <c r="I6342" s="17" t="s">
        <v>37442</v>
      </c>
      <c r="J6342" s="17" t="s">
        <v>37443</v>
      </c>
      <c r="K6342" s="24"/>
      <c r="L6342" s="19">
        <v>0</v>
      </c>
      <c r="M6342" s="19">
        <v>199.95</v>
      </c>
      <c r="N6342" s="24">
        <v>44077</v>
      </c>
    </row>
    <row r="6343" spans="2:14" hidden="1" x14ac:dyDescent="0.25">
      <c r="B6343" s="34"/>
      <c r="C6343" s="20"/>
      <c r="E6343" s="17" t="s">
        <v>37286</v>
      </c>
      <c r="F6343" s="21"/>
      <c r="G6343" s="21" t="s">
        <v>17</v>
      </c>
      <c r="H6343" s="21" t="s">
        <v>18</v>
      </c>
      <c r="I6343" s="17" t="s">
        <v>37450</v>
      </c>
      <c r="J6343" s="17" t="s">
        <v>37451</v>
      </c>
      <c r="K6343" s="24"/>
      <c r="L6343" s="19">
        <v>0</v>
      </c>
      <c r="M6343" s="19">
        <v>199.95</v>
      </c>
      <c r="N6343" s="24">
        <v>44077</v>
      </c>
    </row>
    <row r="6344" spans="2:14" hidden="1" x14ac:dyDescent="0.25">
      <c r="B6344" s="34"/>
      <c r="C6344" s="20"/>
      <c r="E6344" s="17" t="s">
        <v>37286</v>
      </c>
      <c r="F6344" s="21"/>
      <c r="G6344" s="21" t="s">
        <v>17</v>
      </c>
      <c r="H6344" s="21" t="s">
        <v>18</v>
      </c>
      <c r="I6344" s="17" t="s">
        <v>37452</v>
      </c>
      <c r="J6344" s="17" t="s">
        <v>37453</v>
      </c>
      <c r="K6344" s="24"/>
      <c r="L6344" s="19">
        <v>0</v>
      </c>
      <c r="M6344" s="19">
        <v>199.95</v>
      </c>
      <c r="N6344" s="24">
        <v>44077</v>
      </c>
    </row>
    <row r="6345" spans="2:14" hidden="1" x14ac:dyDescent="0.25">
      <c r="B6345" s="34"/>
      <c r="C6345" s="20"/>
      <c r="E6345" s="17" t="s">
        <v>37286</v>
      </c>
      <c r="F6345" s="21"/>
      <c r="G6345" s="21" t="s">
        <v>17</v>
      </c>
      <c r="H6345" s="21" t="s">
        <v>18</v>
      </c>
      <c r="I6345" s="17" t="s">
        <v>37454</v>
      </c>
      <c r="J6345" s="17" t="s">
        <v>37455</v>
      </c>
      <c r="K6345" s="24"/>
      <c r="L6345" s="19">
        <v>0</v>
      </c>
      <c r="M6345" s="19">
        <v>199.95</v>
      </c>
      <c r="N6345" s="24">
        <v>44077</v>
      </c>
    </row>
    <row r="6346" spans="2:14" hidden="1" x14ac:dyDescent="0.25">
      <c r="B6346" s="34"/>
      <c r="C6346" s="20"/>
      <c r="E6346" s="17" t="s">
        <v>37287</v>
      </c>
      <c r="F6346" s="21"/>
      <c r="G6346" s="21" t="s">
        <v>17</v>
      </c>
      <c r="H6346" s="21" t="s">
        <v>18</v>
      </c>
      <c r="I6346" s="17" t="s">
        <v>37456</v>
      </c>
      <c r="J6346" s="17" t="s">
        <v>37457</v>
      </c>
      <c r="K6346" s="24"/>
      <c r="L6346" s="19">
        <v>0</v>
      </c>
      <c r="M6346" s="19">
        <v>199.95</v>
      </c>
      <c r="N6346" s="24">
        <v>44077</v>
      </c>
    </row>
    <row r="6347" spans="2:14" hidden="1" x14ac:dyDescent="0.25">
      <c r="B6347" s="34"/>
      <c r="C6347" s="20"/>
      <c r="E6347" s="17" t="s">
        <v>37287</v>
      </c>
      <c r="F6347" s="21"/>
      <c r="G6347" s="21" t="s">
        <v>17</v>
      </c>
      <c r="H6347" s="21" t="s">
        <v>18</v>
      </c>
      <c r="I6347" s="17" t="s">
        <v>37464</v>
      </c>
      <c r="J6347" s="17" t="s">
        <v>37465</v>
      </c>
      <c r="K6347" s="24"/>
      <c r="L6347" s="19">
        <v>0</v>
      </c>
      <c r="M6347" s="19">
        <v>199.95</v>
      </c>
      <c r="N6347" s="24">
        <v>44077</v>
      </c>
    </row>
    <row r="6348" spans="2:14" hidden="1" x14ac:dyDescent="0.25">
      <c r="B6348" s="34"/>
      <c r="C6348" s="20"/>
      <c r="E6348" s="17" t="s">
        <v>37287</v>
      </c>
      <c r="F6348" s="21"/>
      <c r="G6348" s="21" t="s">
        <v>17</v>
      </c>
      <c r="H6348" s="21" t="s">
        <v>18</v>
      </c>
      <c r="I6348" s="17" t="s">
        <v>37466</v>
      </c>
      <c r="J6348" s="17" t="s">
        <v>37467</v>
      </c>
      <c r="K6348" s="24"/>
      <c r="L6348" s="19">
        <v>0</v>
      </c>
      <c r="M6348" s="19">
        <v>199.95</v>
      </c>
      <c r="N6348" s="24">
        <v>44077</v>
      </c>
    </row>
    <row r="6349" spans="2:14" hidden="1" x14ac:dyDescent="0.25">
      <c r="B6349" s="34"/>
      <c r="C6349" s="20"/>
      <c r="E6349" s="17" t="s">
        <v>37287</v>
      </c>
      <c r="F6349" s="21"/>
      <c r="G6349" s="21" t="s">
        <v>17</v>
      </c>
      <c r="H6349" s="21" t="s">
        <v>18</v>
      </c>
      <c r="I6349" s="17" t="s">
        <v>37468</v>
      </c>
      <c r="J6349" s="17" t="s">
        <v>37469</v>
      </c>
      <c r="K6349" s="24"/>
      <c r="L6349" s="19">
        <v>0</v>
      </c>
      <c r="M6349" s="19">
        <v>199.95</v>
      </c>
      <c r="N6349" s="24">
        <v>44077</v>
      </c>
    </row>
    <row r="6350" spans="2:14" hidden="1" x14ac:dyDescent="0.25">
      <c r="B6350" s="34"/>
      <c r="C6350" s="20"/>
      <c r="E6350" s="17" t="s">
        <v>37288</v>
      </c>
      <c r="F6350" s="21"/>
      <c r="G6350" s="21" t="s">
        <v>17</v>
      </c>
      <c r="H6350" s="21" t="s">
        <v>18</v>
      </c>
      <c r="I6350" s="17" t="s">
        <v>37470</v>
      </c>
      <c r="J6350" s="17" t="s">
        <v>37471</v>
      </c>
      <c r="K6350" s="24"/>
      <c r="L6350" s="19">
        <v>0</v>
      </c>
      <c r="M6350" s="19">
        <v>179.95</v>
      </c>
      <c r="N6350" s="24">
        <v>44077</v>
      </c>
    </row>
    <row r="6351" spans="2:14" hidden="1" x14ac:dyDescent="0.25">
      <c r="B6351" s="34"/>
      <c r="C6351" s="20"/>
      <c r="E6351" s="17" t="s">
        <v>37288</v>
      </c>
      <c r="F6351" s="21"/>
      <c r="G6351" s="21" t="s">
        <v>17</v>
      </c>
      <c r="H6351" s="21" t="s">
        <v>18</v>
      </c>
      <c r="I6351" s="17" t="s">
        <v>37478</v>
      </c>
      <c r="J6351" s="17" t="s">
        <v>37479</v>
      </c>
      <c r="K6351" s="24"/>
      <c r="L6351" s="19">
        <v>0</v>
      </c>
      <c r="M6351" s="19">
        <v>179.95</v>
      </c>
      <c r="N6351" s="24">
        <v>44077</v>
      </c>
    </row>
    <row r="6352" spans="2:14" hidden="1" x14ac:dyDescent="0.25">
      <c r="B6352" s="34"/>
      <c r="C6352" s="20"/>
      <c r="E6352" s="17" t="s">
        <v>37288</v>
      </c>
      <c r="F6352" s="21"/>
      <c r="G6352" s="21" t="s">
        <v>17</v>
      </c>
      <c r="H6352" s="21" t="s">
        <v>18</v>
      </c>
      <c r="I6352" s="17" t="s">
        <v>37480</v>
      </c>
      <c r="J6352" s="17" t="s">
        <v>37481</v>
      </c>
      <c r="K6352" s="24"/>
      <c r="L6352" s="19">
        <v>0</v>
      </c>
      <c r="M6352" s="19">
        <v>179.95</v>
      </c>
      <c r="N6352" s="24">
        <v>44077</v>
      </c>
    </row>
    <row r="6353" spans="2:14" hidden="1" x14ac:dyDescent="0.25">
      <c r="B6353" s="34"/>
      <c r="C6353" s="20"/>
      <c r="E6353" s="17" t="s">
        <v>37288</v>
      </c>
      <c r="F6353" s="21"/>
      <c r="G6353" s="21" t="s">
        <v>17</v>
      </c>
      <c r="H6353" s="21" t="s">
        <v>18</v>
      </c>
      <c r="I6353" s="17" t="s">
        <v>37482</v>
      </c>
      <c r="J6353" s="17" t="s">
        <v>37483</v>
      </c>
      <c r="K6353" s="24"/>
      <c r="L6353" s="19">
        <v>0</v>
      </c>
      <c r="M6353" s="19">
        <v>179.95</v>
      </c>
      <c r="N6353" s="24">
        <v>44077</v>
      </c>
    </row>
    <row r="6354" spans="2:14" hidden="1" x14ac:dyDescent="0.25">
      <c r="B6354" s="34"/>
      <c r="C6354" s="20"/>
      <c r="E6354" s="17" t="s">
        <v>37289</v>
      </c>
      <c r="F6354" s="21"/>
      <c r="G6354" s="21" t="s">
        <v>17</v>
      </c>
      <c r="H6354" s="21" t="s">
        <v>18</v>
      </c>
      <c r="I6354" s="17" t="s">
        <v>37484</v>
      </c>
      <c r="J6354" s="17" t="s">
        <v>37485</v>
      </c>
      <c r="K6354" s="24"/>
      <c r="L6354" s="19">
        <v>0</v>
      </c>
      <c r="M6354" s="19">
        <v>179.95</v>
      </c>
      <c r="N6354" s="24">
        <v>44077</v>
      </c>
    </row>
    <row r="6355" spans="2:14" hidden="1" x14ac:dyDescent="0.25">
      <c r="B6355" s="34"/>
      <c r="C6355" s="20"/>
      <c r="E6355" s="17" t="s">
        <v>37289</v>
      </c>
      <c r="F6355" s="21"/>
      <c r="G6355" s="21" t="s">
        <v>17</v>
      </c>
      <c r="H6355" s="21" t="s">
        <v>18</v>
      </c>
      <c r="I6355" s="17" t="s">
        <v>37492</v>
      </c>
      <c r="J6355" s="17" t="s">
        <v>37493</v>
      </c>
      <c r="K6355" s="24"/>
      <c r="L6355" s="19">
        <v>0</v>
      </c>
      <c r="M6355" s="19">
        <v>179.95</v>
      </c>
      <c r="N6355" s="24">
        <v>44077</v>
      </c>
    </row>
    <row r="6356" spans="2:14" hidden="1" x14ac:dyDescent="0.25">
      <c r="B6356" s="34"/>
      <c r="C6356" s="20"/>
      <c r="E6356" s="17" t="s">
        <v>37289</v>
      </c>
      <c r="F6356" s="21"/>
      <c r="G6356" s="21" t="s">
        <v>17</v>
      </c>
      <c r="H6356" s="21" t="s">
        <v>18</v>
      </c>
      <c r="I6356" s="17" t="s">
        <v>37494</v>
      </c>
      <c r="J6356" s="17" t="s">
        <v>37495</v>
      </c>
      <c r="K6356" s="24"/>
      <c r="L6356" s="19">
        <v>0</v>
      </c>
      <c r="M6356" s="19">
        <v>179.95</v>
      </c>
      <c r="N6356" s="24">
        <v>44077</v>
      </c>
    </row>
    <row r="6357" spans="2:14" hidden="1" x14ac:dyDescent="0.25">
      <c r="B6357" s="34"/>
      <c r="C6357" s="20"/>
      <c r="E6357" s="17" t="s">
        <v>37289</v>
      </c>
      <c r="F6357" s="21"/>
      <c r="G6357" s="21" t="s">
        <v>17</v>
      </c>
      <c r="H6357" s="21" t="s">
        <v>18</v>
      </c>
      <c r="I6357" s="17" t="s">
        <v>37496</v>
      </c>
      <c r="J6357" s="17" t="s">
        <v>37497</v>
      </c>
      <c r="K6357" s="24"/>
      <c r="L6357" s="19">
        <v>0</v>
      </c>
      <c r="M6357" s="19">
        <v>179.95</v>
      </c>
      <c r="N6357" s="24">
        <v>44077</v>
      </c>
    </row>
    <row r="6358" spans="2:14" hidden="1" x14ac:dyDescent="0.25">
      <c r="B6358" s="34"/>
      <c r="C6358" s="20"/>
      <c r="E6358" s="17" t="s">
        <v>37290</v>
      </c>
      <c r="F6358" s="21"/>
      <c r="G6358" s="21" t="s">
        <v>17</v>
      </c>
      <c r="H6358" s="21" t="s">
        <v>18</v>
      </c>
      <c r="I6358" s="17" t="s">
        <v>37498</v>
      </c>
      <c r="J6358" s="17" t="s">
        <v>37499</v>
      </c>
      <c r="K6358" s="24"/>
      <c r="L6358" s="19">
        <v>0</v>
      </c>
      <c r="M6358" s="19">
        <v>179.95</v>
      </c>
      <c r="N6358" s="24">
        <v>44077</v>
      </c>
    </row>
    <row r="6359" spans="2:14" hidden="1" x14ac:dyDescent="0.25">
      <c r="B6359" s="20"/>
      <c r="C6359" s="20"/>
      <c r="E6359" s="17" t="s">
        <v>37290</v>
      </c>
      <c r="F6359" s="21"/>
      <c r="G6359" s="21" t="s">
        <v>17</v>
      </c>
      <c r="H6359" s="21" t="s">
        <v>18</v>
      </c>
      <c r="I6359" s="17" t="s">
        <v>37506</v>
      </c>
      <c r="J6359" s="17" t="s">
        <v>37507</v>
      </c>
      <c r="K6359" s="24"/>
      <c r="L6359" s="19">
        <v>0</v>
      </c>
      <c r="M6359" s="19">
        <v>179.95</v>
      </c>
      <c r="N6359" s="24">
        <v>44077</v>
      </c>
    </row>
    <row r="6360" spans="2:14" hidden="1" x14ac:dyDescent="0.25">
      <c r="B6360" s="20"/>
      <c r="C6360" s="20"/>
      <c r="E6360" s="17" t="s">
        <v>37290</v>
      </c>
      <c r="F6360" s="21"/>
      <c r="G6360" s="21" t="s">
        <v>17</v>
      </c>
      <c r="H6360" s="21" t="s">
        <v>18</v>
      </c>
      <c r="I6360" s="17" t="s">
        <v>37508</v>
      </c>
      <c r="J6360" s="17" t="s">
        <v>37509</v>
      </c>
      <c r="K6360" s="24"/>
      <c r="L6360" s="19">
        <v>0</v>
      </c>
      <c r="M6360" s="19">
        <v>179.95</v>
      </c>
      <c r="N6360" s="24">
        <v>44077</v>
      </c>
    </row>
    <row r="6361" spans="2:14" hidden="1" x14ac:dyDescent="0.25">
      <c r="B6361" s="20"/>
      <c r="C6361" s="20"/>
      <c r="E6361" s="17" t="s">
        <v>37290</v>
      </c>
      <c r="F6361" s="21"/>
      <c r="G6361" s="21" t="s">
        <v>17</v>
      </c>
      <c r="H6361" s="21" t="s">
        <v>18</v>
      </c>
      <c r="I6361" s="17" t="s">
        <v>37510</v>
      </c>
      <c r="J6361" s="17" t="s">
        <v>37511</v>
      </c>
      <c r="K6361" s="24"/>
      <c r="L6361" s="19">
        <v>0</v>
      </c>
      <c r="M6361" s="19">
        <v>179.95</v>
      </c>
      <c r="N6361" s="24">
        <v>44077</v>
      </c>
    </row>
    <row r="6362" spans="2:14" hidden="1" x14ac:dyDescent="0.25">
      <c r="B6362" s="20"/>
      <c r="C6362" s="20"/>
      <c r="E6362" s="17" t="s">
        <v>37291</v>
      </c>
      <c r="F6362" s="21"/>
      <c r="G6362" s="21" t="s">
        <v>17</v>
      </c>
      <c r="H6362" s="21" t="s">
        <v>18</v>
      </c>
      <c r="I6362" s="17" t="s">
        <v>37512</v>
      </c>
      <c r="J6362" s="17" t="s">
        <v>37513</v>
      </c>
      <c r="K6362" s="24"/>
      <c r="L6362" s="19">
        <v>0</v>
      </c>
      <c r="M6362" s="19">
        <v>119.95</v>
      </c>
      <c r="N6362" s="24">
        <v>44077</v>
      </c>
    </row>
    <row r="6363" spans="2:14" hidden="1" x14ac:dyDescent="0.25">
      <c r="B6363" s="20"/>
      <c r="C6363" s="20"/>
      <c r="E6363" s="17" t="s">
        <v>37291</v>
      </c>
      <c r="F6363" s="21"/>
      <c r="G6363" s="21" t="s">
        <v>17</v>
      </c>
      <c r="H6363" s="21" t="s">
        <v>18</v>
      </c>
      <c r="I6363" s="17" t="s">
        <v>37517</v>
      </c>
      <c r="J6363" s="17" t="s">
        <v>37518</v>
      </c>
      <c r="K6363" s="24"/>
      <c r="L6363" s="19">
        <v>0</v>
      </c>
      <c r="M6363" s="19">
        <v>119.95</v>
      </c>
      <c r="N6363" s="24">
        <v>44077</v>
      </c>
    </row>
    <row r="6364" spans="2:14" hidden="1" x14ac:dyDescent="0.25">
      <c r="B6364" s="20"/>
      <c r="C6364" s="20"/>
      <c r="E6364" s="17" t="s">
        <v>37291</v>
      </c>
      <c r="F6364" s="21"/>
      <c r="G6364" s="21" t="s">
        <v>17</v>
      </c>
      <c r="H6364" s="21" t="s">
        <v>18</v>
      </c>
      <c r="I6364" s="17" t="s">
        <v>37519</v>
      </c>
      <c r="J6364" s="17" t="s">
        <v>37520</v>
      </c>
      <c r="K6364" s="24"/>
      <c r="L6364" s="19">
        <v>0</v>
      </c>
      <c r="M6364" s="19">
        <v>119.95</v>
      </c>
      <c r="N6364" s="24">
        <v>44077</v>
      </c>
    </row>
    <row r="6365" spans="2:14" hidden="1" x14ac:dyDescent="0.25">
      <c r="B6365" s="20"/>
      <c r="C6365" s="20"/>
      <c r="E6365" s="17" t="s">
        <v>37291</v>
      </c>
      <c r="F6365" s="21"/>
      <c r="G6365" s="21" t="s">
        <v>17</v>
      </c>
      <c r="H6365" s="21" t="s">
        <v>18</v>
      </c>
      <c r="I6365" s="17" t="s">
        <v>37521</v>
      </c>
      <c r="J6365" s="17" t="s">
        <v>37522</v>
      </c>
      <c r="K6365" s="24"/>
      <c r="L6365" s="19">
        <v>0</v>
      </c>
      <c r="M6365" s="19">
        <v>119.95</v>
      </c>
      <c r="N6365" s="24">
        <v>44077</v>
      </c>
    </row>
    <row r="6366" spans="2:14" hidden="1" x14ac:dyDescent="0.25">
      <c r="B6366" s="20"/>
      <c r="C6366" s="20"/>
      <c r="E6366" s="17" t="s">
        <v>37292</v>
      </c>
      <c r="F6366" s="21"/>
      <c r="G6366" s="21" t="s">
        <v>17</v>
      </c>
      <c r="H6366" s="21" t="s">
        <v>18</v>
      </c>
      <c r="I6366" s="17" t="s">
        <v>37523</v>
      </c>
      <c r="J6366" s="17" t="s">
        <v>37524</v>
      </c>
      <c r="K6366" s="24"/>
      <c r="L6366" s="19">
        <v>0</v>
      </c>
      <c r="M6366" s="19">
        <v>119.95</v>
      </c>
      <c r="N6366" s="24">
        <v>44077</v>
      </c>
    </row>
    <row r="6367" spans="2:14" hidden="1" x14ac:dyDescent="0.25">
      <c r="B6367" s="20"/>
      <c r="C6367" s="20"/>
      <c r="E6367" s="17" t="s">
        <v>37292</v>
      </c>
      <c r="F6367" s="21"/>
      <c r="G6367" s="21" t="s">
        <v>17</v>
      </c>
      <c r="H6367" s="21" t="s">
        <v>18</v>
      </c>
      <c r="I6367" s="17" t="s">
        <v>37528</v>
      </c>
      <c r="J6367" s="17" t="s">
        <v>37529</v>
      </c>
      <c r="K6367" s="24"/>
      <c r="L6367" s="19">
        <v>0</v>
      </c>
      <c r="M6367" s="19">
        <v>119.95</v>
      </c>
      <c r="N6367" s="24">
        <v>44077</v>
      </c>
    </row>
    <row r="6368" spans="2:14" hidden="1" x14ac:dyDescent="0.25">
      <c r="B6368" s="20"/>
      <c r="C6368" s="20"/>
      <c r="E6368" s="17" t="s">
        <v>37292</v>
      </c>
      <c r="F6368" s="21"/>
      <c r="G6368" s="21" t="s">
        <v>17</v>
      </c>
      <c r="H6368" s="21" t="s">
        <v>18</v>
      </c>
      <c r="I6368" s="17" t="s">
        <v>37530</v>
      </c>
      <c r="J6368" s="17" t="s">
        <v>37531</v>
      </c>
      <c r="K6368" s="24"/>
      <c r="L6368" s="19">
        <v>0</v>
      </c>
      <c r="M6368" s="19">
        <v>119.95</v>
      </c>
      <c r="N6368" s="24">
        <v>44077</v>
      </c>
    </row>
    <row r="6369" spans="2:14" hidden="1" x14ac:dyDescent="0.25">
      <c r="B6369" s="20"/>
      <c r="C6369" s="20"/>
      <c r="E6369" s="17" t="s">
        <v>37292</v>
      </c>
      <c r="F6369" s="21"/>
      <c r="G6369" s="21" t="s">
        <v>17</v>
      </c>
      <c r="H6369" s="21" t="s">
        <v>18</v>
      </c>
      <c r="I6369" s="17" t="s">
        <v>37532</v>
      </c>
      <c r="J6369" s="17" t="s">
        <v>37533</v>
      </c>
      <c r="K6369" s="24"/>
      <c r="L6369" s="19">
        <v>0</v>
      </c>
      <c r="M6369" s="19">
        <v>119.95</v>
      </c>
      <c r="N6369" s="24">
        <v>44077</v>
      </c>
    </row>
    <row r="6370" spans="2:14" hidden="1" x14ac:dyDescent="0.25">
      <c r="B6370" s="20"/>
      <c r="C6370" s="20"/>
      <c r="E6370" s="17" t="s">
        <v>37293</v>
      </c>
      <c r="F6370" s="21"/>
      <c r="G6370" s="21" t="s">
        <v>17</v>
      </c>
      <c r="H6370" s="21" t="s">
        <v>18</v>
      </c>
      <c r="I6370" s="17" t="s">
        <v>37534</v>
      </c>
      <c r="J6370" s="17" t="s">
        <v>37535</v>
      </c>
      <c r="K6370" s="24"/>
      <c r="L6370" s="19">
        <v>0</v>
      </c>
      <c r="M6370" s="19">
        <v>119.95</v>
      </c>
      <c r="N6370" s="24">
        <v>44077</v>
      </c>
    </row>
    <row r="6371" spans="2:14" hidden="1" x14ac:dyDescent="0.25">
      <c r="B6371" s="20"/>
      <c r="C6371" s="20"/>
      <c r="E6371" s="17" t="s">
        <v>37293</v>
      </c>
      <c r="F6371" s="21"/>
      <c r="G6371" s="21" t="s">
        <v>17</v>
      </c>
      <c r="H6371" s="21" t="s">
        <v>18</v>
      </c>
      <c r="I6371" s="17" t="s">
        <v>37542</v>
      </c>
      <c r="J6371" s="17" t="s">
        <v>37543</v>
      </c>
      <c r="K6371" s="24"/>
      <c r="L6371" s="19">
        <v>0</v>
      </c>
      <c r="M6371" s="19">
        <v>119.95</v>
      </c>
      <c r="N6371" s="24">
        <v>44077</v>
      </c>
    </row>
    <row r="6372" spans="2:14" hidden="1" x14ac:dyDescent="0.25">
      <c r="B6372" s="20"/>
      <c r="C6372" s="20"/>
      <c r="E6372" s="17" t="s">
        <v>37293</v>
      </c>
      <c r="F6372" s="21"/>
      <c r="G6372" s="21" t="s">
        <v>17</v>
      </c>
      <c r="H6372" s="21" t="s">
        <v>18</v>
      </c>
      <c r="I6372" s="17" t="s">
        <v>37544</v>
      </c>
      <c r="J6372" s="17" t="s">
        <v>37545</v>
      </c>
      <c r="K6372" s="24"/>
      <c r="L6372" s="19">
        <v>0</v>
      </c>
      <c r="M6372" s="19">
        <v>119.95</v>
      </c>
      <c r="N6372" s="24">
        <v>44077</v>
      </c>
    </row>
    <row r="6373" spans="2:14" hidden="1" x14ac:dyDescent="0.25">
      <c r="B6373" s="20"/>
      <c r="C6373" s="20"/>
      <c r="E6373" s="17" t="s">
        <v>37293</v>
      </c>
      <c r="F6373" s="21"/>
      <c r="G6373" s="21" t="s">
        <v>17</v>
      </c>
      <c r="H6373" s="21" t="s">
        <v>18</v>
      </c>
      <c r="I6373" s="17" t="s">
        <v>37546</v>
      </c>
      <c r="J6373" s="17" t="s">
        <v>37547</v>
      </c>
      <c r="K6373" s="24"/>
      <c r="L6373" s="19">
        <v>0</v>
      </c>
      <c r="M6373" s="19">
        <v>119.95</v>
      </c>
      <c r="N6373" s="24">
        <v>44077</v>
      </c>
    </row>
    <row r="6374" spans="2:14" hidden="1" x14ac:dyDescent="0.25">
      <c r="B6374" s="20"/>
      <c r="C6374" s="20"/>
      <c r="E6374" s="17" t="s">
        <v>37294</v>
      </c>
      <c r="F6374" s="21"/>
      <c r="G6374" s="21" t="s">
        <v>17</v>
      </c>
      <c r="H6374" s="21" t="s">
        <v>18</v>
      </c>
      <c r="I6374" s="17" t="s">
        <v>37548</v>
      </c>
      <c r="J6374" s="17" t="s">
        <v>37549</v>
      </c>
      <c r="K6374" s="24"/>
      <c r="L6374" s="19">
        <v>0</v>
      </c>
      <c r="M6374" s="19">
        <v>119.95</v>
      </c>
      <c r="N6374" s="24">
        <v>44077</v>
      </c>
    </row>
    <row r="6375" spans="2:14" hidden="1" x14ac:dyDescent="0.25">
      <c r="B6375" s="20"/>
      <c r="C6375" s="20"/>
      <c r="E6375" s="17" t="s">
        <v>37294</v>
      </c>
      <c r="F6375" s="21"/>
      <c r="G6375" s="21" t="s">
        <v>17</v>
      </c>
      <c r="H6375" s="21" t="s">
        <v>18</v>
      </c>
      <c r="I6375" s="17" t="s">
        <v>37556</v>
      </c>
      <c r="J6375" s="17" t="s">
        <v>37557</v>
      </c>
      <c r="K6375" s="24"/>
      <c r="L6375" s="19">
        <v>0</v>
      </c>
      <c r="M6375" s="19">
        <v>119.95</v>
      </c>
      <c r="N6375" s="24">
        <v>44077</v>
      </c>
    </row>
    <row r="6376" spans="2:14" hidden="1" x14ac:dyDescent="0.25">
      <c r="B6376" s="20"/>
      <c r="C6376" s="20"/>
      <c r="E6376" s="17" t="s">
        <v>37294</v>
      </c>
      <c r="F6376" s="21"/>
      <c r="G6376" s="21" t="s">
        <v>17</v>
      </c>
      <c r="H6376" s="21" t="s">
        <v>18</v>
      </c>
      <c r="I6376" s="17" t="s">
        <v>37558</v>
      </c>
      <c r="J6376" s="17" t="s">
        <v>37559</v>
      </c>
      <c r="K6376" s="24"/>
      <c r="L6376" s="19">
        <v>0</v>
      </c>
      <c r="M6376" s="19">
        <v>119.95</v>
      </c>
      <c r="N6376" s="24">
        <v>44077</v>
      </c>
    </row>
    <row r="6377" spans="2:14" hidden="1" x14ac:dyDescent="0.25">
      <c r="B6377" s="20"/>
      <c r="C6377" s="20"/>
      <c r="E6377" s="17" t="s">
        <v>37294</v>
      </c>
      <c r="F6377" s="21"/>
      <c r="G6377" s="21" t="s">
        <v>17</v>
      </c>
      <c r="H6377" s="21" t="s">
        <v>18</v>
      </c>
      <c r="I6377" s="17" t="s">
        <v>37560</v>
      </c>
      <c r="J6377" s="17" t="s">
        <v>37561</v>
      </c>
      <c r="K6377" s="24"/>
      <c r="L6377" s="19">
        <v>0</v>
      </c>
      <c r="M6377" s="19">
        <v>119.95</v>
      </c>
      <c r="N6377" s="24">
        <v>44077</v>
      </c>
    </row>
    <row r="6378" spans="2:14" hidden="1" x14ac:dyDescent="0.25">
      <c r="B6378" s="20"/>
      <c r="C6378" s="20"/>
      <c r="E6378" s="17" t="s">
        <v>37295</v>
      </c>
      <c r="F6378" s="21"/>
      <c r="G6378" s="21" t="s">
        <v>17</v>
      </c>
      <c r="H6378" s="21" t="s">
        <v>18</v>
      </c>
      <c r="I6378" s="17" t="s">
        <v>37562</v>
      </c>
      <c r="J6378" s="17" t="s">
        <v>37563</v>
      </c>
      <c r="K6378" s="24"/>
      <c r="L6378" s="19">
        <v>0</v>
      </c>
      <c r="M6378" s="19">
        <v>119.95</v>
      </c>
      <c r="N6378" s="24">
        <v>44077</v>
      </c>
    </row>
    <row r="6379" spans="2:14" hidden="1" x14ac:dyDescent="0.25">
      <c r="B6379" s="20"/>
      <c r="C6379" s="20"/>
      <c r="E6379" s="17" t="s">
        <v>37295</v>
      </c>
      <c r="F6379" s="21"/>
      <c r="G6379" s="21" t="s">
        <v>17</v>
      </c>
      <c r="H6379" s="21" t="s">
        <v>18</v>
      </c>
      <c r="I6379" s="17" t="s">
        <v>37570</v>
      </c>
      <c r="J6379" s="17" t="s">
        <v>37571</v>
      </c>
      <c r="K6379" s="24"/>
      <c r="L6379" s="19">
        <v>0</v>
      </c>
      <c r="M6379" s="19">
        <v>119.95</v>
      </c>
      <c r="N6379" s="24">
        <v>44077</v>
      </c>
    </row>
    <row r="6380" spans="2:14" hidden="1" x14ac:dyDescent="0.25">
      <c r="B6380" s="20"/>
      <c r="C6380" s="20"/>
      <c r="E6380" s="17" t="s">
        <v>37295</v>
      </c>
      <c r="F6380" s="21"/>
      <c r="G6380" s="21" t="s">
        <v>17</v>
      </c>
      <c r="H6380" s="21" t="s">
        <v>18</v>
      </c>
      <c r="I6380" s="17" t="s">
        <v>37572</v>
      </c>
      <c r="J6380" s="17" t="s">
        <v>37573</v>
      </c>
      <c r="K6380" s="24"/>
      <c r="L6380" s="19">
        <v>0</v>
      </c>
      <c r="M6380" s="19">
        <v>119.95</v>
      </c>
      <c r="N6380" s="24">
        <v>44077</v>
      </c>
    </row>
    <row r="6381" spans="2:14" hidden="1" x14ac:dyDescent="0.25">
      <c r="B6381" s="20"/>
      <c r="C6381" s="20"/>
      <c r="E6381" s="17" t="s">
        <v>37295</v>
      </c>
      <c r="F6381" s="21"/>
      <c r="G6381" s="21" t="s">
        <v>17</v>
      </c>
      <c r="H6381" s="21" t="s">
        <v>18</v>
      </c>
      <c r="I6381" s="17" t="s">
        <v>37574</v>
      </c>
      <c r="J6381" s="17" t="s">
        <v>37575</v>
      </c>
      <c r="K6381" s="24"/>
      <c r="L6381" s="19">
        <v>0</v>
      </c>
      <c r="M6381" s="19">
        <v>119.95</v>
      </c>
      <c r="N6381" s="24">
        <v>44077</v>
      </c>
    </row>
    <row r="6382" spans="2:14" hidden="1" x14ac:dyDescent="0.25">
      <c r="B6382" s="20"/>
      <c r="C6382" s="20"/>
      <c r="E6382" s="17" t="s">
        <v>37296</v>
      </c>
      <c r="F6382" s="21"/>
      <c r="G6382" s="21" t="s">
        <v>17</v>
      </c>
      <c r="H6382" s="21" t="s">
        <v>18</v>
      </c>
      <c r="I6382" s="17" t="s">
        <v>37576</v>
      </c>
      <c r="J6382" s="17" t="s">
        <v>37577</v>
      </c>
      <c r="K6382" s="24"/>
      <c r="L6382" s="19">
        <v>0</v>
      </c>
      <c r="M6382" s="19">
        <v>119.95</v>
      </c>
      <c r="N6382" s="24">
        <v>44077</v>
      </c>
    </row>
    <row r="6383" spans="2:14" hidden="1" x14ac:dyDescent="0.25">
      <c r="B6383" s="20"/>
      <c r="C6383" s="20"/>
      <c r="E6383" s="17" t="s">
        <v>37296</v>
      </c>
      <c r="F6383" s="21"/>
      <c r="G6383" s="21" t="s">
        <v>17</v>
      </c>
      <c r="H6383" s="21" t="s">
        <v>18</v>
      </c>
      <c r="I6383" s="17" t="s">
        <v>37581</v>
      </c>
      <c r="J6383" s="17" t="s">
        <v>37582</v>
      </c>
      <c r="K6383" s="24"/>
      <c r="L6383" s="19">
        <v>0</v>
      </c>
      <c r="M6383" s="19">
        <v>119.95</v>
      </c>
      <c r="N6383" s="24">
        <v>44077</v>
      </c>
    </row>
    <row r="6384" spans="2:14" hidden="1" x14ac:dyDescent="0.25">
      <c r="B6384" s="20"/>
      <c r="C6384" s="20"/>
      <c r="E6384" s="17" t="s">
        <v>37296</v>
      </c>
      <c r="F6384" s="21"/>
      <c r="G6384" s="21" t="s">
        <v>17</v>
      </c>
      <c r="H6384" s="21" t="s">
        <v>18</v>
      </c>
      <c r="I6384" s="17" t="s">
        <v>37583</v>
      </c>
      <c r="J6384" s="17" t="s">
        <v>37584</v>
      </c>
      <c r="K6384" s="24"/>
      <c r="L6384" s="19">
        <v>0</v>
      </c>
      <c r="M6384" s="19">
        <v>119.95</v>
      </c>
      <c r="N6384" s="24">
        <v>44077</v>
      </c>
    </row>
    <row r="6385" spans="2:14" hidden="1" x14ac:dyDescent="0.25">
      <c r="B6385" s="20"/>
      <c r="C6385" s="20"/>
      <c r="E6385" s="17" t="s">
        <v>37296</v>
      </c>
      <c r="F6385" s="21"/>
      <c r="G6385" s="21" t="s">
        <v>17</v>
      </c>
      <c r="H6385" s="21" t="s">
        <v>18</v>
      </c>
      <c r="I6385" s="17" t="s">
        <v>37585</v>
      </c>
      <c r="J6385" s="17" t="s">
        <v>37586</v>
      </c>
      <c r="K6385" s="24"/>
      <c r="L6385" s="19">
        <v>0</v>
      </c>
      <c r="M6385" s="19">
        <v>119.95</v>
      </c>
      <c r="N6385" s="24">
        <v>44077</v>
      </c>
    </row>
    <row r="6386" spans="2:14" hidden="1" x14ac:dyDescent="0.25">
      <c r="B6386" s="20"/>
      <c r="C6386" s="20"/>
      <c r="E6386" s="17" t="s">
        <v>37297</v>
      </c>
      <c r="F6386" s="21"/>
      <c r="G6386" s="21" t="s">
        <v>17</v>
      </c>
      <c r="H6386" s="21" t="s">
        <v>18</v>
      </c>
      <c r="I6386" s="17" t="s">
        <v>37587</v>
      </c>
      <c r="J6386" s="17" t="s">
        <v>37588</v>
      </c>
      <c r="K6386" s="24"/>
      <c r="L6386" s="19">
        <v>0</v>
      </c>
      <c r="M6386" s="19">
        <v>119.95</v>
      </c>
      <c r="N6386" s="24">
        <v>44077</v>
      </c>
    </row>
    <row r="6387" spans="2:14" hidden="1" x14ac:dyDescent="0.25">
      <c r="B6387" s="20"/>
      <c r="C6387" s="20"/>
      <c r="E6387" s="17" t="s">
        <v>37297</v>
      </c>
      <c r="F6387" s="21"/>
      <c r="G6387" s="21" t="s">
        <v>17</v>
      </c>
      <c r="H6387" s="21" t="s">
        <v>18</v>
      </c>
      <c r="I6387" s="17" t="s">
        <v>37592</v>
      </c>
      <c r="J6387" s="17" t="s">
        <v>37593</v>
      </c>
      <c r="K6387" s="24"/>
      <c r="L6387" s="19">
        <v>0</v>
      </c>
      <c r="M6387" s="19">
        <v>119.95</v>
      </c>
      <c r="N6387" s="24">
        <v>44077</v>
      </c>
    </row>
    <row r="6388" spans="2:14" hidden="1" x14ac:dyDescent="0.25">
      <c r="B6388" s="20"/>
      <c r="C6388" s="20"/>
      <c r="E6388" s="17" t="s">
        <v>37297</v>
      </c>
      <c r="F6388" s="21"/>
      <c r="G6388" s="21" t="s">
        <v>17</v>
      </c>
      <c r="H6388" s="21" t="s">
        <v>18</v>
      </c>
      <c r="I6388" s="17" t="s">
        <v>37594</v>
      </c>
      <c r="J6388" s="17" t="s">
        <v>37595</v>
      </c>
      <c r="K6388" s="24"/>
      <c r="L6388" s="19">
        <v>0</v>
      </c>
      <c r="M6388" s="19">
        <v>119.95</v>
      </c>
      <c r="N6388" s="24">
        <v>44077</v>
      </c>
    </row>
    <row r="6389" spans="2:14" hidden="1" x14ac:dyDescent="0.25">
      <c r="B6389" s="20"/>
      <c r="C6389" s="20"/>
      <c r="E6389" s="17" t="s">
        <v>37297</v>
      </c>
      <c r="F6389" s="21"/>
      <c r="G6389" s="21" t="s">
        <v>17</v>
      </c>
      <c r="H6389" s="21" t="s">
        <v>18</v>
      </c>
      <c r="I6389" s="17" t="s">
        <v>37596</v>
      </c>
      <c r="J6389" s="17" t="s">
        <v>37597</v>
      </c>
      <c r="K6389" s="24"/>
      <c r="L6389" s="19">
        <v>0</v>
      </c>
      <c r="M6389" s="19">
        <v>119.95</v>
      </c>
      <c r="N6389" s="24">
        <v>44077</v>
      </c>
    </row>
    <row r="6390" spans="2:14" hidden="1" x14ac:dyDescent="0.25">
      <c r="B6390" s="20"/>
      <c r="C6390" s="20"/>
      <c r="E6390" s="17" t="s">
        <v>37298</v>
      </c>
      <c r="F6390" s="21"/>
      <c r="G6390" s="21" t="s">
        <v>17</v>
      </c>
      <c r="H6390" s="21" t="s">
        <v>18</v>
      </c>
      <c r="I6390" s="17" t="s">
        <v>37598</v>
      </c>
      <c r="J6390" s="17" t="s">
        <v>37599</v>
      </c>
      <c r="K6390" s="24"/>
      <c r="L6390" s="19">
        <v>0</v>
      </c>
      <c r="M6390" s="19">
        <v>119.95</v>
      </c>
      <c r="N6390" s="24">
        <v>44077</v>
      </c>
    </row>
    <row r="6391" spans="2:14" hidden="1" x14ac:dyDescent="0.25">
      <c r="B6391" s="20"/>
      <c r="C6391" s="20"/>
      <c r="E6391" s="17" t="s">
        <v>37298</v>
      </c>
      <c r="F6391" s="21"/>
      <c r="G6391" s="21" t="s">
        <v>17</v>
      </c>
      <c r="H6391" s="21" t="s">
        <v>18</v>
      </c>
      <c r="I6391" s="17" t="s">
        <v>37606</v>
      </c>
      <c r="J6391" s="17" t="s">
        <v>37607</v>
      </c>
      <c r="K6391" s="24"/>
      <c r="L6391" s="19">
        <v>0</v>
      </c>
      <c r="M6391" s="19">
        <v>119.95</v>
      </c>
      <c r="N6391" s="24">
        <v>44077</v>
      </c>
    </row>
    <row r="6392" spans="2:14" hidden="1" x14ac:dyDescent="0.25">
      <c r="B6392" s="20"/>
      <c r="C6392" s="20"/>
      <c r="E6392" s="17" t="s">
        <v>37298</v>
      </c>
      <c r="F6392" s="21"/>
      <c r="G6392" s="21" t="s">
        <v>17</v>
      </c>
      <c r="H6392" s="21" t="s">
        <v>18</v>
      </c>
      <c r="I6392" s="17" t="s">
        <v>37608</v>
      </c>
      <c r="J6392" s="17" t="s">
        <v>37609</v>
      </c>
      <c r="K6392" s="24"/>
      <c r="L6392" s="19">
        <v>0</v>
      </c>
      <c r="M6392" s="19">
        <v>119.95</v>
      </c>
      <c r="N6392" s="24">
        <v>44077</v>
      </c>
    </row>
    <row r="6393" spans="2:14" hidden="1" x14ac:dyDescent="0.25">
      <c r="B6393" s="20"/>
      <c r="C6393" s="20"/>
      <c r="E6393" s="17" t="s">
        <v>37298</v>
      </c>
      <c r="F6393" s="21"/>
      <c r="G6393" s="21" t="s">
        <v>17</v>
      </c>
      <c r="H6393" s="21" t="s">
        <v>18</v>
      </c>
      <c r="I6393" s="17" t="s">
        <v>37610</v>
      </c>
      <c r="J6393" s="17" t="s">
        <v>37611</v>
      </c>
      <c r="K6393" s="24"/>
      <c r="L6393" s="19">
        <v>0</v>
      </c>
      <c r="M6393" s="19">
        <v>119.95</v>
      </c>
      <c r="N6393" s="24">
        <v>44077</v>
      </c>
    </row>
    <row r="6394" spans="2:14" hidden="1" x14ac:dyDescent="0.25">
      <c r="B6394" s="20"/>
      <c r="C6394" s="20"/>
      <c r="E6394" s="17" t="s">
        <v>37299</v>
      </c>
      <c r="F6394" s="21"/>
      <c r="G6394" s="21" t="s">
        <v>17</v>
      </c>
      <c r="H6394" s="21" t="s">
        <v>18</v>
      </c>
      <c r="I6394" s="17" t="s">
        <v>37619</v>
      </c>
      <c r="J6394" s="17" t="s">
        <v>37620</v>
      </c>
      <c r="K6394" s="24"/>
      <c r="L6394" s="19">
        <v>0</v>
      </c>
      <c r="M6394" s="19">
        <v>89.95</v>
      </c>
      <c r="N6394" s="24">
        <v>44077</v>
      </c>
    </row>
    <row r="6395" spans="2:14" hidden="1" x14ac:dyDescent="0.25">
      <c r="B6395" s="20"/>
      <c r="C6395" s="20"/>
      <c r="E6395" s="17" t="s">
        <v>37299</v>
      </c>
      <c r="F6395" s="21"/>
      <c r="G6395" s="21" t="s">
        <v>17</v>
      </c>
      <c r="H6395" s="21" t="s">
        <v>18</v>
      </c>
      <c r="I6395" s="17" t="s">
        <v>37624</v>
      </c>
      <c r="J6395" s="17" t="s">
        <v>37625</v>
      </c>
      <c r="K6395" s="24"/>
      <c r="L6395" s="19">
        <v>0</v>
      </c>
      <c r="M6395" s="19">
        <v>89.95</v>
      </c>
      <c r="N6395" s="24">
        <v>44077</v>
      </c>
    </row>
    <row r="6396" spans="2:14" hidden="1" x14ac:dyDescent="0.25">
      <c r="B6396" s="20"/>
      <c r="C6396" s="20"/>
      <c r="E6396" s="17" t="s">
        <v>37299</v>
      </c>
      <c r="F6396" s="21"/>
      <c r="G6396" s="21" t="s">
        <v>17</v>
      </c>
      <c r="H6396" s="21" t="s">
        <v>18</v>
      </c>
      <c r="I6396" s="17" t="s">
        <v>37626</v>
      </c>
      <c r="J6396" s="17" t="s">
        <v>37627</v>
      </c>
      <c r="K6396" s="24"/>
      <c r="L6396" s="19">
        <v>0</v>
      </c>
      <c r="M6396" s="19">
        <v>89.95</v>
      </c>
      <c r="N6396" s="24">
        <v>44077</v>
      </c>
    </row>
    <row r="6397" spans="2:14" hidden="1" x14ac:dyDescent="0.25">
      <c r="B6397" s="20"/>
      <c r="C6397" s="20"/>
      <c r="E6397" s="17" t="s">
        <v>37299</v>
      </c>
      <c r="F6397" s="21"/>
      <c r="G6397" s="21" t="s">
        <v>17</v>
      </c>
      <c r="H6397" s="21" t="s">
        <v>18</v>
      </c>
      <c r="I6397" s="17" t="s">
        <v>37628</v>
      </c>
      <c r="J6397" s="17" t="s">
        <v>37629</v>
      </c>
      <c r="K6397" s="24"/>
      <c r="L6397" s="19">
        <v>0</v>
      </c>
      <c r="M6397" s="19">
        <v>89.95</v>
      </c>
      <c r="N6397" s="24">
        <v>44077</v>
      </c>
    </row>
    <row r="6398" spans="2:14" hidden="1" x14ac:dyDescent="0.25">
      <c r="B6398" s="20"/>
      <c r="C6398" s="20"/>
      <c r="E6398" s="17" t="s">
        <v>37300</v>
      </c>
      <c r="F6398" s="21"/>
      <c r="G6398" s="21" t="s">
        <v>17</v>
      </c>
      <c r="H6398" s="21" t="s">
        <v>18</v>
      </c>
      <c r="I6398" s="17" t="s">
        <v>37630</v>
      </c>
      <c r="J6398" s="17" t="s">
        <v>37631</v>
      </c>
      <c r="K6398" s="24"/>
      <c r="L6398" s="19">
        <v>0</v>
      </c>
      <c r="M6398" s="19">
        <v>89.95</v>
      </c>
      <c r="N6398" s="24">
        <v>44077</v>
      </c>
    </row>
    <row r="6399" spans="2:14" hidden="1" x14ac:dyDescent="0.25">
      <c r="B6399" s="20"/>
      <c r="C6399" s="20"/>
      <c r="E6399" s="17" t="s">
        <v>37300</v>
      </c>
      <c r="F6399" s="21"/>
      <c r="G6399" s="21" t="s">
        <v>17</v>
      </c>
      <c r="H6399" s="21" t="s">
        <v>18</v>
      </c>
      <c r="I6399" s="17" t="s">
        <v>37635</v>
      </c>
      <c r="J6399" s="17" t="s">
        <v>37636</v>
      </c>
      <c r="K6399" s="24"/>
      <c r="L6399" s="19">
        <v>0</v>
      </c>
      <c r="M6399" s="19">
        <v>89.95</v>
      </c>
      <c r="N6399" s="24">
        <v>44077</v>
      </c>
    </row>
    <row r="6400" spans="2:14" hidden="1" x14ac:dyDescent="0.25">
      <c r="B6400" s="20"/>
      <c r="C6400" s="20"/>
      <c r="E6400" s="17" t="s">
        <v>37300</v>
      </c>
      <c r="F6400" s="21"/>
      <c r="G6400" s="21" t="s">
        <v>17</v>
      </c>
      <c r="H6400" s="21" t="s">
        <v>18</v>
      </c>
      <c r="I6400" s="17" t="s">
        <v>37637</v>
      </c>
      <c r="J6400" s="17" t="s">
        <v>37638</v>
      </c>
      <c r="K6400" s="24"/>
      <c r="L6400" s="19">
        <v>0</v>
      </c>
      <c r="M6400" s="19">
        <v>89.95</v>
      </c>
      <c r="N6400" s="24">
        <v>44077</v>
      </c>
    </row>
    <row r="6401" spans="2:14" hidden="1" x14ac:dyDescent="0.25">
      <c r="B6401" s="20"/>
      <c r="C6401" s="20"/>
      <c r="E6401" s="17" t="s">
        <v>37300</v>
      </c>
      <c r="F6401" s="21"/>
      <c r="G6401" s="21" t="s">
        <v>17</v>
      </c>
      <c r="H6401" s="21" t="s">
        <v>18</v>
      </c>
      <c r="I6401" s="17" t="s">
        <v>37639</v>
      </c>
      <c r="J6401" s="17" t="s">
        <v>37640</v>
      </c>
      <c r="K6401" s="24"/>
      <c r="L6401" s="19">
        <v>0</v>
      </c>
      <c r="M6401" s="19">
        <v>89.95</v>
      </c>
      <c r="N6401" s="24">
        <v>44077</v>
      </c>
    </row>
    <row r="6402" spans="2:14" hidden="1" x14ac:dyDescent="0.25">
      <c r="B6402" s="20"/>
      <c r="C6402" s="20"/>
      <c r="E6402" s="17" t="s">
        <v>37301</v>
      </c>
      <c r="F6402" s="21"/>
      <c r="G6402" s="21" t="s">
        <v>17</v>
      </c>
      <c r="H6402" s="21" t="s">
        <v>18</v>
      </c>
      <c r="I6402" s="17" t="s">
        <v>37641</v>
      </c>
      <c r="J6402" s="17" t="s">
        <v>37642</v>
      </c>
      <c r="K6402" s="24"/>
      <c r="L6402" s="19">
        <v>0</v>
      </c>
      <c r="M6402" s="19">
        <v>89.95</v>
      </c>
      <c r="N6402" s="24">
        <v>44077</v>
      </c>
    </row>
    <row r="6403" spans="2:14" hidden="1" x14ac:dyDescent="0.25">
      <c r="B6403" s="20"/>
      <c r="C6403" s="20"/>
      <c r="E6403" s="17" t="s">
        <v>37301</v>
      </c>
      <c r="F6403" s="21"/>
      <c r="G6403" s="21" t="s">
        <v>17</v>
      </c>
      <c r="H6403" s="21" t="s">
        <v>18</v>
      </c>
      <c r="I6403" s="17" t="s">
        <v>37646</v>
      </c>
      <c r="J6403" s="17" t="s">
        <v>37647</v>
      </c>
      <c r="K6403" s="24"/>
      <c r="L6403" s="19">
        <v>0</v>
      </c>
      <c r="M6403" s="19">
        <v>89.95</v>
      </c>
      <c r="N6403" s="24">
        <v>44077</v>
      </c>
    </row>
    <row r="6404" spans="2:14" hidden="1" x14ac:dyDescent="0.25">
      <c r="B6404" s="20"/>
      <c r="C6404" s="20"/>
      <c r="E6404" s="17" t="s">
        <v>37301</v>
      </c>
      <c r="F6404" s="21"/>
      <c r="G6404" s="21" t="s">
        <v>17</v>
      </c>
      <c r="H6404" s="21" t="s">
        <v>18</v>
      </c>
      <c r="I6404" s="17" t="s">
        <v>37648</v>
      </c>
      <c r="J6404" s="17" t="s">
        <v>37649</v>
      </c>
      <c r="K6404" s="24"/>
      <c r="L6404" s="19">
        <v>0</v>
      </c>
      <c r="M6404" s="19">
        <v>89.95</v>
      </c>
      <c r="N6404" s="24">
        <v>44077</v>
      </c>
    </row>
    <row r="6405" spans="2:14" hidden="1" x14ac:dyDescent="0.25">
      <c r="B6405" s="20"/>
      <c r="C6405" s="20"/>
      <c r="E6405" s="17" t="s">
        <v>37301</v>
      </c>
      <c r="F6405" s="21"/>
      <c r="G6405" s="21" t="s">
        <v>17</v>
      </c>
      <c r="H6405" s="21" t="s">
        <v>18</v>
      </c>
      <c r="I6405" s="17" t="s">
        <v>37650</v>
      </c>
      <c r="J6405" s="17" t="s">
        <v>37651</v>
      </c>
      <c r="K6405" s="24"/>
      <c r="L6405" s="19">
        <v>0</v>
      </c>
      <c r="M6405" s="19">
        <v>89.95</v>
      </c>
      <c r="N6405" s="24">
        <v>44077</v>
      </c>
    </row>
    <row r="6406" spans="2:14" hidden="1" x14ac:dyDescent="0.25">
      <c r="B6406" s="20"/>
      <c r="C6406" s="20"/>
      <c r="E6406" s="17" t="s">
        <v>37302</v>
      </c>
      <c r="F6406" s="21"/>
      <c r="G6406" s="21" t="s">
        <v>17</v>
      </c>
      <c r="H6406" s="21" t="s">
        <v>18</v>
      </c>
      <c r="I6406" s="17" t="s">
        <v>37652</v>
      </c>
      <c r="J6406" s="17" t="s">
        <v>37653</v>
      </c>
      <c r="K6406" s="24"/>
      <c r="L6406" s="19">
        <v>0</v>
      </c>
      <c r="M6406" s="19">
        <v>89.95</v>
      </c>
      <c r="N6406" s="24">
        <v>44077</v>
      </c>
    </row>
    <row r="6407" spans="2:14" hidden="1" x14ac:dyDescent="0.25">
      <c r="B6407" s="20"/>
      <c r="C6407" s="20"/>
      <c r="E6407" s="17" t="s">
        <v>37302</v>
      </c>
      <c r="F6407" s="21"/>
      <c r="G6407" s="21" t="s">
        <v>17</v>
      </c>
      <c r="H6407" s="21" t="s">
        <v>18</v>
      </c>
      <c r="I6407" s="17" t="s">
        <v>37657</v>
      </c>
      <c r="J6407" s="17" t="s">
        <v>37658</v>
      </c>
      <c r="K6407" s="24"/>
      <c r="L6407" s="19">
        <v>0</v>
      </c>
      <c r="M6407" s="19">
        <v>89.95</v>
      </c>
      <c r="N6407" s="24">
        <v>44077</v>
      </c>
    </row>
    <row r="6408" spans="2:14" hidden="1" x14ac:dyDescent="0.25">
      <c r="B6408" s="20"/>
      <c r="C6408" s="20"/>
      <c r="E6408" s="17" t="s">
        <v>37302</v>
      </c>
      <c r="F6408" s="21"/>
      <c r="G6408" s="21" t="s">
        <v>17</v>
      </c>
      <c r="H6408" s="21" t="s">
        <v>18</v>
      </c>
      <c r="I6408" s="17" t="s">
        <v>37659</v>
      </c>
      <c r="J6408" s="17" t="s">
        <v>37660</v>
      </c>
      <c r="K6408" s="24"/>
      <c r="L6408" s="19">
        <v>0</v>
      </c>
      <c r="M6408" s="19">
        <v>89.95</v>
      </c>
      <c r="N6408" s="24">
        <v>44077</v>
      </c>
    </row>
    <row r="6409" spans="2:14" hidden="1" x14ac:dyDescent="0.25">
      <c r="B6409" s="20"/>
      <c r="C6409" s="20"/>
      <c r="E6409" s="17" t="s">
        <v>37302</v>
      </c>
      <c r="F6409" s="21"/>
      <c r="G6409" s="21" t="s">
        <v>17</v>
      </c>
      <c r="H6409" s="21" t="s">
        <v>18</v>
      </c>
      <c r="I6409" s="17" t="s">
        <v>37661</v>
      </c>
      <c r="J6409" s="17" t="s">
        <v>37662</v>
      </c>
      <c r="K6409" s="24"/>
      <c r="L6409" s="19">
        <v>0</v>
      </c>
      <c r="M6409" s="19">
        <v>89.95</v>
      </c>
      <c r="N6409" s="24">
        <v>44077</v>
      </c>
    </row>
    <row r="6410" spans="2:14" hidden="1" x14ac:dyDescent="0.25">
      <c r="B6410" s="20"/>
      <c r="C6410" s="20"/>
      <c r="E6410" s="17" t="s">
        <v>37303</v>
      </c>
      <c r="F6410" s="21"/>
      <c r="G6410" s="21" t="s">
        <v>17</v>
      </c>
      <c r="H6410" s="21" t="s">
        <v>18</v>
      </c>
      <c r="I6410" s="17" t="s">
        <v>37663</v>
      </c>
      <c r="J6410" s="17" t="s">
        <v>37664</v>
      </c>
      <c r="K6410" s="24"/>
      <c r="L6410" s="19">
        <v>0</v>
      </c>
      <c r="M6410" s="19">
        <v>89.95</v>
      </c>
      <c r="N6410" s="24">
        <v>44077</v>
      </c>
    </row>
    <row r="6411" spans="2:14" hidden="1" x14ac:dyDescent="0.25">
      <c r="B6411" s="20"/>
      <c r="C6411" s="20"/>
      <c r="E6411" s="17" t="s">
        <v>37303</v>
      </c>
      <c r="F6411" s="21"/>
      <c r="G6411" s="21" t="s">
        <v>17</v>
      </c>
      <c r="H6411" s="21" t="s">
        <v>18</v>
      </c>
      <c r="I6411" s="17" t="s">
        <v>37668</v>
      </c>
      <c r="J6411" s="17" t="s">
        <v>37669</v>
      </c>
      <c r="K6411" s="24"/>
      <c r="L6411" s="19">
        <v>0</v>
      </c>
      <c r="M6411" s="19">
        <v>89.95</v>
      </c>
      <c r="N6411" s="24">
        <v>44077</v>
      </c>
    </row>
    <row r="6412" spans="2:14" hidden="1" x14ac:dyDescent="0.25">
      <c r="B6412" s="20"/>
      <c r="C6412" s="20"/>
      <c r="E6412" s="17" t="s">
        <v>37303</v>
      </c>
      <c r="F6412" s="21"/>
      <c r="G6412" s="21" t="s">
        <v>17</v>
      </c>
      <c r="H6412" s="21" t="s">
        <v>18</v>
      </c>
      <c r="I6412" s="17" t="s">
        <v>37670</v>
      </c>
      <c r="J6412" s="17" t="s">
        <v>37671</v>
      </c>
      <c r="K6412" s="24"/>
      <c r="L6412" s="19">
        <v>0</v>
      </c>
      <c r="M6412" s="19">
        <v>89.95</v>
      </c>
      <c r="N6412" s="24">
        <v>44077</v>
      </c>
    </row>
    <row r="6413" spans="2:14" hidden="1" x14ac:dyDescent="0.25">
      <c r="B6413" s="20"/>
      <c r="C6413" s="20"/>
      <c r="E6413" s="17" t="s">
        <v>37303</v>
      </c>
      <c r="F6413" s="21"/>
      <c r="G6413" s="21" t="s">
        <v>17</v>
      </c>
      <c r="H6413" s="21" t="s">
        <v>18</v>
      </c>
      <c r="I6413" s="17" t="s">
        <v>37672</v>
      </c>
      <c r="J6413" s="17" t="s">
        <v>37673</v>
      </c>
      <c r="K6413" s="24"/>
      <c r="L6413" s="19">
        <v>0</v>
      </c>
      <c r="M6413" s="19">
        <v>89.95</v>
      </c>
      <c r="N6413" s="24">
        <v>44077</v>
      </c>
    </row>
    <row r="6414" spans="2:14" hidden="1" x14ac:dyDescent="0.25">
      <c r="B6414" s="20"/>
      <c r="C6414" s="20"/>
      <c r="E6414" s="17" t="s">
        <v>37304</v>
      </c>
      <c r="F6414" s="21"/>
      <c r="G6414" s="21" t="s">
        <v>17</v>
      </c>
      <c r="H6414" s="21" t="s">
        <v>18</v>
      </c>
      <c r="I6414" s="17" t="s">
        <v>37674</v>
      </c>
      <c r="J6414" s="17" t="s">
        <v>37675</v>
      </c>
      <c r="K6414" s="24"/>
      <c r="L6414" s="19">
        <v>0</v>
      </c>
      <c r="M6414" s="19">
        <v>89.95</v>
      </c>
      <c r="N6414" s="24">
        <v>44077</v>
      </c>
    </row>
    <row r="6415" spans="2:14" hidden="1" x14ac:dyDescent="0.25">
      <c r="B6415" s="20"/>
      <c r="C6415" s="20"/>
      <c r="E6415" s="17" t="s">
        <v>37304</v>
      </c>
      <c r="F6415" s="21"/>
      <c r="G6415" s="21" t="s">
        <v>17</v>
      </c>
      <c r="H6415" s="21" t="s">
        <v>18</v>
      </c>
      <c r="I6415" s="17" t="s">
        <v>37679</v>
      </c>
      <c r="J6415" s="17" t="s">
        <v>37680</v>
      </c>
      <c r="K6415" s="24"/>
      <c r="L6415" s="19">
        <v>0</v>
      </c>
      <c r="M6415" s="19">
        <v>89.95</v>
      </c>
      <c r="N6415" s="24">
        <v>44077</v>
      </c>
    </row>
    <row r="6416" spans="2:14" hidden="1" x14ac:dyDescent="0.25">
      <c r="B6416" s="20"/>
      <c r="C6416" s="20"/>
      <c r="E6416" s="17" t="s">
        <v>37304</v>
      </c>
      <c r="F6416" s="21"/>
      <c r="G6416" s="21" t="s">
        <v>17</v>
      </c>
      <c r="H6416" s="21" t="s">
        <v>18</v>
      </c>
      <c r="I6416" s="17" t="s">
        <v>37681</v>
      </c>
      <c r="J6416" s="17" t="s">
        <v>37682</v>
      </c>
      <c r="K6416" s="24"/>
      <c r="L6416" s="19">
        <v>0</v>
      </c>
      <c r="M6416" s="19">
        <v>89.95</v>
      </c>
      <c r="N6416" s="24">
        <v>44077</v>
      </c>
    </row>
    <row r="6417" spans="2:14" hidden="1" x14ac:dyDescent="0.25">
      <c r="B6417" s="20"/>
      <c r="C6417" s="20"/>
      <c r="E6417" s="17" t="s">
        <v>37304</v>
      </c>
      <c r="F6417" s="21"/>
      <c r="G6417" s="21" t="s">
        <v>17</v>
      </c>
      <c r="H6417" s="21" t="s">
        <v>18</v>
      </c>
      <c r="I6417" s="17" t="s">
        <v>37683</v>
      </c>
      <c r="J6417" s="17" t="s">
        <v>37684</v>
      </c>
      <c r="K6417" s="24"/>
      <c r="L6417" s="19">
        <v>0</v>
      </c>
      <c r="M6417" s="19">
        <v>89.95</v>
      </c>
      <c r="N6417" s="24">
        <v>44077</v>
      </c>
    </row>
    <row r="6418" spans="2:14" hidden="1" x14ac:dyDescent="0.25">
      <c r="B6418" s="20"/>
      <c r="C6418" s="20"/>
      <c r="E6418" s="17" t="s">
        <v>37309</v>
      </c>
      <c r="F6418" s="21"/>
      <c r="G6418" s="21" t="s">
        <v>17</v>
      </c>
      <c r="H6418" s="21" t="s">
        <v>18</v>
      </c>
      <c r="I6418" s="17" t="s">
        <v>37701</v>
      </c>
      <c r="J6418" s="17" t="s">
        <v>37702</v>
      </c>
      <c r="K6418" s="24"/>
      <c r="L6418" s="19">
        <v>0</v>
      </c>
      <c r="M6418" s="19">
        <v>89.95</v>
      </c>
      <c r="N6418" s="24">
        <v>44077</v>
      </c>
    </row>
    <row r="6419" spans="2:14" hidden="1" x14ac:dyDescent="0.25">
      <c r="B6419" s="20"/>
      <c r="C6419" s="20"/>
      <c r="E6419" s="17" t="s">
        <v>37309</v>
      </c>
      <c r="F6419" s="21"/>
      <c r="G6419" s="21" t="s">
        <v>17</v>
      </c>
      <c r="H6419" s="21" t="s">
        <v>18</v>
      </c>
      <c r="I6419" s="17" t="s">
        <v>37703</v>
      </c>
      <c r="J6419" s="17" t="s">
        <v>37704</v>
      </c>
      <c r="K6419" s="24"/>
      <c r="L6419" s="19">
        <v>0</v>
      </c>
      <c r="M6419" s="19">
        <v>89.95</v>
      </c>
      <c r="N6419" s="24">
        <v>44077</v>
      </c>
    </row>
    <row r="6420" spans="2:14" hidden="1" x14ac:dyDescent="0.25">
      <c r="B6420" s="20"/>
      <c r="C6420" s="20"/>
      <c r="E6420" s="17" t="s">
        <v>37309</v>
      </c>
      <c r="F6420" s="21"/>
      <c r="G6420" s="21" t="s">
        <v>17</v>
      </c>
      <c r="H6420" s="21" t="s">
        <v>18</v>
      </c>
      <c r="I6420" s="17" t="s">
        <v>37705</v>
      </c>
      <c r="J6420" s="17" t="s">
        <v>37706</v>
      </c>
      <c r="K6420" s="24"/>
      <c r="L6420" s="19">
        <v>0</v>
      </c>
      <c r="M6420" s="19">
        <v>89.95</v>
      </c>
      <c r="N6420" s="24">
        <v>44077</v>
      </c>
    </row>
    <row r="6421" spans="2:14" hidden="1" x14ac:dyDescent="0.25">
      <c r="B6421" s="20"/>
      <c r="C6421" s="20"/>
      <c r="E6421" s="17" t="s">
        <v>37309</v>
      </c>
      <c r="F6421" s="21"/>
      <c r="G6421" s="21" t="s">
        <v>17</v>
      </c>
      <c r="H6421" s="21" t="s">
        <v>18</v>
      </c>
      <c r="I6421" s="17" t="s">
        <v>37707</v>
      </c>
      <c r="J6421" s="17" t="s">
        <v>37708</v>
      </c>
      <c r="K6421" s="24"/>
      <c r="L6421" s="19">
        <v>0</v>
      </c>
      <c r="M6421" s="19">
        <v>89.95</v>
      </c>
      <c r="N6421" s="24">
        <v>44077</v>
      </c>
    </row>
    <row r="6422" spans="2:14" hidden="1" x14ac:dyDescent="0.25">
      <c r="B6422" s="20"/>
      <c r="C6422" s="20"/>
      <c r="E6422" s="17" t="s">
        <v>37310</v>
      </c>
      <c r="F6422" s="21"/>
      <c r="G6422" s="21" t="s">
        <v>17</v>
      </c>
      <c r="H6422" s="21" t="s">
        <v>18</v>
      </c>
      <c r="I6422" s="17" t="s">
        <v>37709</v>
      </c>
      <c r="J6422" s="17" t="s">
        <v>37710</v>
      </c>
      <c r="K6422" s="24"/>
      <c r="L6422" s="19">
        <v>0</v>
      </c>
      <c r="M6422" s="19">
        <v>89.95</v>
      </c>
      <c r="N6422" s="24">
        <v>44077</v>
      </c>
    </row>
    <row r="6423" spans="2:14" hidden="1" x14ac:dyDescent="0.25">
      <c r="B6423" s="20"/>
      <c r="C6423" s="20"/>
      <c r="E6423" s="17" t="s">
        <v>37310</v>
      </c>
      <c r="F6423" s="21"/>
      <c r="G6423" s="21" t="s">
        <v>17</v>
      </c>
      <c r="H6423" s="21" t="s">
        <v>18</v>
      </c>
      <c r="I6423" s="17" t="s">
        <v>37711</v>
      </c>
      <c r="J6423" s="17" t="s">
        <v>37712</v>
      </c>
      <c r="K6423" s="24"/>
      <c r="L6423" s="19">
        <v>0</v>
      </c>
      <c r="M6423" s="19">
        <v>89.95</v>
      </c>
      <c r="N6423" s="24">
        <v>44077</v>
      </c>
    </row>
    <row r="6424" spans="2:14" hidden="1" x14ac:dyDescent="0.25">
      <c r="B6424" s="20"/>
      <c r="C6424" s="20"/>
      <c r="E6424" s="17" t="s">
        <v>37310</v>
      </c>
      <c r="F6424" s="21"/>
      <c r="G6424" s="21" t="s">
        <v>17</v>
      </c>
      <c r="H6424" s="21" t="s">
        <v>18</v>
      </c>
      <c r="I6424" s="17" t="s">
        <v>37713</v>
      </c>
      <c r="J6424" s="17" t="s">
        <v>37714</v>
      </c>
      <c r="K6424" s="24"/>
      <c r="L6424" s="19">
        <v>0</v>
      </c>
      <c r="M6424" s="19">
        <v>89.95</v>
      </c>
      <c r="N6424" s="24">
        <v>44077</v>
      </c>
    </row>
    <row r="6425" spans="2:14" hidden="1" x14ac:dyDescent="0.25">
      <c r="B6425" s="20"/>
      <c r="C6425" s="20"/>
      <c r="E6425" s="17" t="s">
        <v>37310</v>
      </c>
      <c r="F6425" s="21"/>
      <c r="G6425" s="21" t="s">
        <v>17</v>
      </c>
      <c r="H6425" s="21" t="s">
        <v>18</v>
      </c>
      <c r="I6425" s="17" t="s">
        <v>37715</v>
      </c>
      <c r="J6425" s="17" t="s">
        <v>37716</v>
      </c>
      <c r="K6425" s="24"/>
      <c r="L6425" s="19">
        <v>0</v>
      </c>
      <c r="M6425" s="19">
        <v>89.95</v>
      </c>
      <c r="N6425" s="24">
        <v>44077</v>
      </c>
    </row>
    <row r="6426" spans="2:14" hidden="1" x14ac:dyDescent="0.25">
      <c r="B6426" s="20"/>
      <c r="C6426" s="20"/>
      <c r="E6426" s="17" t="s">
        <v>37311</v>
      </c>
      <c r="F6426" s="21"/>
      <c r="G6426" s="21" t="s">
        <v>17</v>
      </c>
      <c r="H6426" s="21" t="s">
        <v>18</v>
      </c>
      <c r="I6426" s="17" t="s">
        <v>37721</v>
      </c>
      <c r="J6426" s="17" t="s">
        <v>37722</v>
      </c>
      <c r="K6426" s="24"/>
      <c r="L6426" s="19">
        <v>0</v>
      </c>
      <c r="M6426" s="19">
        <v>59.95</v>
      </c>
      <c r="N6426" s="24">
        <v>44077</v>
      </c>
    </row>
    <row r="6427" spans="2:14" hidden="1" x14ac:dyDescent="0.25">
      <c r="B6427" s="20"/>
      <c r="C6427" s="20"/>
      <c r="E6427" s="17" t="s">
        <v>37311</v>
      </c>
      <c r="F6427" s="21"/>
      <c r="G6427" s="21" t="s">
        <v>17</v>
      </c>
      <c r="H6427" s="21" t="s">
        <v>18</v>
      </c>
      <c r="I6427" s="17" t="s">
        <v>37725</v>
      </c>
      <c r="J6427" s="17" t="s">
        <v>37726</v>
      </c>
      <c r="K6427" s="24"/>
      <c r="L6427" s="19">
        <v>0</v>
      </c>
      <c r="M6427" s="19">
        <v>59.95</v>
      </c>
      <c r="N6427" s="24">
        <v>44077</v>
      </c>
    </row>
    <row r="6428" spans="2:14" hidden="1" x14ac:dyDescent="0.25">
      <c r="B6428" s="20"/>
      <c r="C6428" s="20"/>
      <c r="E6428" s="17" t="s">
        <v>37312</v>
      </c>
      <c r="F6428" s="21"/>
      <c r="G6428" s="21" t="s">
        <v>17</v>
      </c>
      <c r="H6428" s="21" t="s">
        <v>18</v>
      </c>
      <c r="I6428" s="17" t="s">
        <v>37731</v>
      </c>
      <c r="J6428" s="17" t="s">
        <v>37732</v>
      </c>
      <c r="K6428" s="24"/>
      <c r="L6428" s="19">
        <v>0</v>
      </c>
      <c r="M6428" s="19">
        <v>59.95</v>
      </c>
      <c r="N6428" s="24">
        <v>44077</v>
      </c>
    </row>
    <row r="6429" spans="2:14" hidden="1" x14ac:dyDescent="0.25">
      <c r="B6429" s="20"/>
      <c r="C6429" s="20"/>
      <c r="E6429" s="17" t="s">
        <v>37312</v>
      </c>
      <c r="F6429" s="21"/>
      <c r="G6429" s="21" t="s">
        <v>17</v>
      </c>
      <c r="H6429" s="21" t="s">
        <v>18</v>
      </c>
      <c r="I6429" s="17" t="s">
        <v>37735</v>
      </c>
      <c r="J6429" s="17" t="s">
        <v>37736</v>
      </c>
      <c r="K6429" s="24"/>
      <c r="L6429" s="19">
        <v>0</v>
      </c>
      <c r="M6429" s="19">
        <v>59.95</v>
      </c>
      <c r="N6429" s="24">
        <v>44077</v>
      </c>
    </row>
    <row r="6430" spans="2:14" hidden="1" x14ac:dyDescent="0.25">
      <c r="B6430" s="20"/>
      <c r="C6430" s="20"/>
      <c r="E6430" s="17" t="s">
        <v>37313</v>
      </c>
      <c r="F6430" s="21"/>
      <c r="G6430" s="21" t="s">
        <v>17</v>
      </c>
      <c r="H6430" s="21" t="s">
        <v>18</v>
      </c>
      <c r="I6430" s="17" t="s">
        <v>37741</v>
      </c>
      <c r="J6430" s="17" t="s">
        <v>37742</v>
      </c>
      <c r="K6430" s="24"/>
      <c r="L6430" s="19">
        <v>0</v>
      </c>
      <c r="M6430" s="19">
        <v>59.95</v>
      </c>
      <c r="N6430" s="24">
        <v>44077</v>
      </c>
    </row>
    <row r="6431" spans="2:14" hidden="1" x14ac:dyDescent="0.25">
      <c r="B6431" s="20"/>
      <c r="C6431" s="20"/>
      <c r="E6431" s="17" t="s">
        <v>37313</v>
      </c>
      <c r="F6431" s="21"/>
      <c r="G6431" s="21" t="s">
        <v>17</v>
      </c>
      <c r="H6431" s="21" t="s">
        <v>18</v>
      </c>
      <c r="I6431" s="17" t="s">
        <v>37745</v>
      </c>
      <c r="J6431" s="17" t="s">
        <v>37746</v>
      </c>
      <c r="K6431" s="24"/>
      <c r="L6431" s="19">
        <v>0</v>
      </c>
      <c r="M6431" s="19">
        <v>59.95</v>
      </c>
      <c r="N6431" s="24">
        <v>44077</v>
      </c>
    </row>
    <row r="6432" spans="2:14" hidden="1" x14ac:dyDescent="0.25">
      <c r="B6432" s="20"/>
      <c r="C6432" s="20"/>
      <c r="E6432" s="17" t="s">
        <v>37314</v>
      </c>
      <c r="F6432" s="21"/>
      <c r="G6432" s="21" t="s">
        <v>17</v>
      </c>
      <c r="H6432" s="21" t="s">
        <v>18</v>
      </c>
      <c r="I6432" s="17" t="s">
        <v>37751</v>
      </c>
      <c r="J6432" s="17" t="s">
        <v>37752</v>
      </c>
      <c r="K6432" s="24"/>
      <c r="L6432" s="19">
        <v>0</v>
      </c>
      <c r="M6432" s="19">
        <v>59.95</v>
      </c>
      <c r="N6432" s="24">
        <v>44077</v>
      </c>
    </row>
    <row r="6433" spans="2:14" hidden="1" x14ac:dyDescent="0.25">
      <c r="B6433" s="20"/>
      <c r="C6433" s="20"/>
      <c r="E6433" s="17" t="s">
        <v>37314</v>
      </c>
      <c r="F6433" s="21"/>
      <c r="G6433" s="21" t="s">
        <v>17</v>
      </c>
      <c r="H6433" s="21" t="s">
        <v>18</v>
      </c>
      <c r="I6433" s="17" t="s">
        <v>37755</v>
      </c>
      <c r="J6433" s="17" t="s">
        <v>37756</v>
      </c>
      <c r="K6433" s="24"/>
      <c r="L6433" s="19">
        <v>0</v>
      </c>
      <c r="M6433" s="19">
        <v>59.95</v>
      </c>
      <c r="N6433" s="24">
        <v>44077</v>
      </c>
    </row>
    <row r="6434" spans="2:14" hidden="1" x14ac:dyDescent="0.25">
      <c r="B6434" s="20"/>
      <c r="C6434" s="20"/>
      <c r="E6434" s="17" t="s">
        <v>37315</v>
      </c>
      <c r="F6434" s="21"/>
      <c r="G6434" s="21" t="s">
        <v>17</v>
      </c>
      <c r="H6434" s="21" t="s">
        <v>18</v>
      </c>
      <c r="I6434" s="17" t="s">
        <v>37761</v>
      </c>
      <c r="J6434" s="17" t="s">
        <v>37762</v>
      </c>
      <c r="K6434" s="24"/>
      <c r="L6434" s="19">
        <v>0</v>
      </c>
      <c r="M6434" s="19">
        <v>59.95</v>
      </c>
      <c r="N6434" s="24">
        <v>44077</v>
      </c>
    </row>
    <row r="6435" spans="2:14" hidden="1" x14ac:dyDescent="0.25">
      <c r="B6435" s="20"/>
      <c r="C6435" s="20"/>
      <c r="E6435" s="17" t="s">
        <v>37315</v>
      </c>
      <c r="F6435" s="21"/>
      <c r="G6435" s="21" t="s">
        <v>17</v>
      </c>
      <c r="H6435" s="21" t="s">
        <v>18</v>
      </c>
      <c r="I6435" s="17" t="s">
        <v>37765</v>
      </c>
      <c r="J6435" s="17" t="s">
        <v>37766</v>
      </c>
      <c r="K6435" s="24"/>
      <c r="L6435" s="19">
        <v>0</v>
      </c>
      <c r="M6435" s="19">
        <v>59.95</v>
      </c>
      <c r="N6435" s="24">
        <v>44077</v>
      </c>
    </row>
    <row r="6436" spans="2:14" hidden="1" x14ac:dyDescent="0.25">
      <c r="B6436" s="20"/>
      <c r="C6436" s="20"/>
      <c r="E6436" s="17" t="s">
        <v>37316</v>
      </c>
      <c r="F6436" s="21"/>
      <c r="G6436" s="21" t="s">
        <v>17</v>
      </c>
      <c r="H6436" s="21" t="s">
        <v>18</v>
      </c>
      <c r="I6436" s="17" t="s">
        <v>37771</v>
      </c>
      <c r="J6436" s="17" t="s">
        <v>37772</v>
      </c>
      <c r="K6436" s="24"/>
      <c r="L6436" s="19">
        <v>0</v>
      </c>
      <c r="M6436" s="19">
        <v>69.95</v>
      </c>
      <c r="N6436" s="24">
        <v>44077</v>
      </c>
    </row>
    <row r="6437" spans="2:14" hidden="1" x14ac:dyDescent="0.25">
      <c r="B6437" s="20"/>
      <c r="C6437" s="20"/>
      <c r="E6437" s="17" t="s">
        <v>37316</v>
      </c>
      <c r="F6437" s="21"/>
      <c r="G6437" s="21" t="s">
        <v>17</v>
      </c>
      <c r="H6437" s="21" t="s">
        <v>18</v>
      </c>
      <c r="I6437" s="17" t="s">
        <v>37775</v>
      </c>
      <c r="J6437" s="17" t="s">
        <v>37776</v>
      </c>
      <c r="K6437" s="24"/>
      <c r="L6437" s="19">
        <v>0</v>
      </c>
      <c r="M6437" s="19">
        <v>69.95</v>
      </c>
      <c r="N6437" s="24">
        <v>44077</v>
      </c>
    </row>
    <row r="6438" spans="2:14" hidden="1" x14ac:dyDescent="0.25">
      <c r="B6438" s="20"/>
      <c r="C6438" s="20"/>
      <c r="E6438" s="17" t="s">
        <v>37318</v>
      </c>
      <c r="F6438" s="21"/>
      <c r="G6438" s="21" t="s">
        <v>17</v>
      </c>
      <c r="H6438" s="21" t="s">
        <v>18</v>
      </c>
      <c r="I6438" s="17" t="s">
        <v>37786</v>
      </c>
      <c r="J6438" s="17" t="s">
        <v>37787</v>
      </c>
      <c r="K6438" s="24"/>
      <c r="L6438" s="19">
        <v>0</v>
      </c>
      <c r="M6438" s="19">
        <v>69.95</v>
      </c>
      <c r="N6438" s="24">
        <v>44077</v>
      </c>
    </row>
    <row r="6439" spans="2:14" hidden="1" x14ac:dyDescent="0.25">
      <c r="B6439" s="20"/>
      <c r="C6439" s="20"/>
      <c r="E6439" s="17" t="s">
        <v>37318</v>
      </c>
      <c r="F6439" s="21"/>
      <c r="G6439" s="21" t="s">
        <v>17</v>
      </c>
      <c r="H6439" s="21" t="s">
        <v>18</v>
      </c>
      <c r="I6439" s="17" t="s">
        <v>37790</v>
      </c>
      <c r="J6439" s="17" t="s">
        <v>37791</v>
      </c>
      <c r="K6439" s="24"/>
      <c r="L6439" s="19">
        <v>0</v>
      </c>
      <c r="M6439" s="19">
        <v>69.95</v>
      </c>
      <c r="N6439" s="24">
        <v>44077</v>
      </c>
    </row>
    <row r="6440" spans="2:14" hidden="1" x14ac:dyDescent="0.25">
      <c r="B6440" s="20"/>
      <c r="C6440" s="20"/>
      <c r="E6440" s="17" t="s">
        <v>37319</v>
      </c>
      <c r="F6440" s="21"/>
      <c r="G6440" s="21" t="s">
        <v>17</v>
      </c>
      <c r="H6440" s="21" t="s">
        <v>18</v>
      </c>
      <c r="I6440" s="17" t="s">
        <v>37796</v>
      </c>
      <c r="J6440" s="17" t="s">
        <v>37797</v>
      </c>
      <c r="K6440" s="24"/>
      <c r="L6440" s="19">
        <v>0</v>
      </c>
      <c r="M6440" s="19">
        <v>69.95</v>
      </c>
      <c r="N6440" s="24">
        <v>44077</v>
      </c>
    </row>
    <row r="6441" spans="2:14" hidden="1" x14ac:dyDescent="0.25">
      <c r="B6441" s="20"/>
      <c r="C6441" s="20"/>
      <c r="E6441" s="17" t="s">
        <v>37319</v>
      </c>
      <c r="F6441" s="21"/>
      <c r="G6441" s="21" t="s">
        <v>17</v>
      </c>
      <c r="H6441" s="21" t="s">
        <v>18</v>
      </c>
      <c r="I6441" s="17" t="s">
        <v>37800</v>
      </c>
      <c r="J6441" s="17" t="s">
        <v>37801</v>
      </c>
      <c r="K6441" s="24"/>
      <c r="L6441" s="19">
        <v>0</v>
      </c>
      <c r="M6441" s="19">
        <v>69.95</v>
      </c>
      <c r="N6441" s="24">
        <v>44077</v>
      </c>
    </row>
    <row r="6442" spans="2:14" hidden="1" x14ac:dyDescent="0.25">
      <c r="B6442" s="20"/>
      <c r="C6442" s="20"/>
      <c r="E6442" s="17" t="s">
        <v>37320</v>
      </c>
      <c r="F6442" s="21"/>
      <c r="G6442" s="21" t="s">
        <v>17</v>
      </c>
      <c r="H6442" s="21" t="s">
        <v>18</v>
      </c>
      <c r="I6442" s="17" t="s">
        <v>37806</v>
      </c>
      <c r="J6442" s="17" t="s">
        <v>37807</v>
      </c>
      <c r="K6442" s="24"/>
      <c r="L6442" s="19">
        <v>0</v>
      </c>
      <c r="M6442" s="19">
        <v>69.95</v>
      </c>
      <c r="N6442" s="24">
        <v>44077</v>
      </c>
    </row>
    <row r="6443" spans="2:14" hidden="1" x14ac:dyDescent="0.25">
      <c r="B6443" s="20"/>
      <c r="C6443" s="20"/>
      <c r="E6443" s="17" t="s">
        <v>37320</v>
      </c>
      <c r="F6443" s="21"/>
      <c r="G6443" s="21" t="s">
        <v>17</v>
      </c>
      <c r="H6443" s="21" t="s">
        <v>18</v>
      </c>
      <c r="I6443" s="17" t="s">
        <v>37810</v>
      </c>
      <c r="J6443" s="17" t="s">
        <v>37811</v>
      </c>
      <c r="K6443" s="24"/>
      <c r="L6443" s="19">
        <v>0</v>
      </c>
      <c r="M6443" s="19">
        <v>69.95</v>
      </c>
      <c r="N6443" s="24">
        <v>44077</v>
      </c>
    </row>
    <row r="6444" spans="2:14" hidden="1" x14ac:dyDescent="0.25">
      <c r="B6444" s="20"/>
      <c r="C6444" s="20"/>
      <c r="E6444" s="17" t="s">
        <v>37321</v>
      </c>
      <c r="F6444" s="21"/>
      <c r="G6444" s="21" t="s">
        <v>17</v>
      </c>
      <c r="H6444" s="21" t="s">
        <v>18</v>
      </c>
      <c r="I6444" s="17" t="s">
        <v>37816</v>
      </c>
      <c r="J6444" s="17" t="s">
        <v>37817</v>
      </c>
      <c r="K6444" s="24"/>
      <c r="L6444" s="19">
        <v>0</v>
      </c>
      <c r="M6444" s="19">
        <v>59.95</v>
      </c>
      <c r="N6444" s="24">
        <v>44077</v>
      </c>
    </row>
    <row r="6445" spans="2:14" hidden="1" x14ac:dyDescent="0.25">
      <c r="B6445" s="20"/>
      <c r="C6445" s="20"/>
      <c r="E6445" s="17" t="s">
        <v>37321</v>
      </c>
      <c r="F6445" s="21"/>
      <c r="G6445" s="21" t="s">
        <v>17</v>
      </c>
      <c r="H6445" s="21" t="s">
        <v>18</v>
      </c>
      <c r="I6445" s="17" t="s">
        <v>37820</v>
      </c>
      <c r="J6445" s="17" t="s">
        <v>37821</v>
      </c>
      <c r="K6445" s="24"/>
      <c r="L6445" s="19">
        <v>0</v>
      </c>
      <c r="M6445" s="19">
        <v>59.95</v>
      </c>
      <c r="N6445" s="24">
        <v>44077</v>
      </c>
    </row>
    <row r="6446" spans="2:14" hidden="1" x14ac:dyDescent="0.25">
      <c r="B6446" s="20"/>
      <c r="C6446" s="20"/>
      <c r="E6446" s="17" t="s">
        <v>37322</v>
      </c>
      <c r="F6446" s="21"/>
      <c r="G6446" s="21" t="s">
        <v>17</v>
      </c>
      <c r="H6446" s="21" t="s">
        <v>18</v>
      </c>
      <c r="I6446" s="17" t="s">
        <v>37826</v>
      </c>
      <c r="J6446" s="17" t="s">
        <v>37827</v>
      </c>
      <c r="K6446" s="24"/>
      <c r="L6446" s="19">
        <v>0</v>
      </c>
      <c r="M6446" s="19">
        <v>59.95</v>
      </c>
      <c r="N6446" s="24">
        <v>44077</v>
      </c>
    </row>
    <row r="6447" spans="2:14" hidden="1" x14ac:dyDescent="0.25">
      <c r="B6447" s="20"/>
      <c r="C6447" s="20"/>
      <c r="E6447" s="17" t="s">
        <v>37322</v>
      </c>
      <c r="F6447" s="21"/>
      <c r="G6447" s="21" t="s">
        <v>17</v>
      </c>
      <c r="H6447" s="21" t="s">
        <v>18</v>
      </c>
      <c r="I6447" s="17" t="s">
        <v>37830</v>
      </c>
      <c r="J6447" s="17" t="s">
        <v>37831</v>
      </c>
      <c r="K6447" s="24"/>
      <c r="L6447" s="19">
        <v>0</v>
      </c>
      <c r="M6447" s="19">
        <v>59.95</v>
      </c>
      <c r="N6447" s="24">
        <v>44077</v>
      </c>
    </row>
    <row r="6448" spans="2:14" hidden="1" x14ac:dyDescent="0.25">
      <c r="B6448" s="20"/>
      <c r="C6448" s="20"/>
      <c r="E6448" s="17" t="s">
        <v>37323</v>
      </c>
      <c r="F6448" s="21"/>
      <c r="G6448" s="21" t="s">
        <v>17</v>
      </c>
      <c r="H6448" s="21" t="s">
        <v>18</v>
      </c>
      <c r="I6448" s="17" t="s">
        <v>37836</v>
      </c>
      <c r="J6448" s="17" t="s">
        <v>37837</v>
      </c>
      <c r="K6448" s="24"/>
      <c r="L6448" s="19">
        <v>0</v>
      </c>
      <c r="M6448" s="19">
        <v>59.95</v>
      </c>
      <c r="N6448" s="24">
        <v>44077</v>
      </c>
    </row>
    <row r="6449" spans="2:14" hidden="1" x14ac:dyDescent="0.25">
      <c r="B6449" s="20"/>
      <c r="C6449" s="20"/>
      <c r="E6449" s="17" t="s">
        <v>37323</v>
      </c>
      <c r="F6449" s="21"/>
      <c r="G6449" s="21" t="s">
        <v>17</v>
      </c>
      <c r="H6449" s="21" t="s">
        <v>18</v>
      </c>
      <c r="I6449" s="17" t="s">
        <v>37840</v>
      </c>
      <c r="J6449" s="17" t="s">
        <v>37841</v>
      </c>
      <c r="K6449" s="24"/>
      <c r="L6449" s="19">
        <v>0</v>
      </c>
      <c r="M6449" s="19">
        <v>59.95</v>
      </c>
      <c r="N6449" s="24">
        <v>44077</v>
      </c>
    </row>
    <row r="6450" spans="2:14" hidden="1" x14ac:dyDescent="0.25">
      <c r="B6450" s="20"/>
      <c r="C6450" s="20"/>
      <c r="E6450" s="17" t="s">
        <v>37324</v>
      </c>
      <c r="F6450" s="21"/>
      <c r="G6450" s="21" t="s">
        <v>17</v>
      </c>
      <c r="H6450" s="21" t="s">
        <v>18</v>
      </c>
      <c r="I6450" s="17" t="s">
        <v>37844</v>
      </c>
      <c r="J6450" s="17" t="s">
        <v>37845</v>
      </c>
      <c r="K6450" s="24"/>
      <c r="L6450" s="19">
        <v>0</v>
      </c>
      <c r="M6450" s="19">
        <v>39.950000000000003</v>
      </c>
      <c r="N6450" s="24">
        <v>44077</v>
      </c>
    </row>
    <row r="6451" spans="2:14" hidden="1" x14ac:dyDescent="0.25">
      <c r="B6451" s="20"/>
      <c r="C6451" s="20"/>
      <c r="E6451" s="17" t="s">
        <v>37324</v>
      </c>
      <c r="F6451" s="21"/>
      <c r="G6451" s="21" t="s">
        <v>17</v>
      </c>
      <c r="H6451" s="21" t="s">
        <v>18</v>
      </c>
      <c r="I6451" s="17" t="s">
        <v>37847</v>
      </c>
      <c r="J6451" s="17" t="s">
        <v>37848</v>
      </c>
      <c r="K6451" s="24"/>
      <c r="L6451" s="19">
        <v>0</v>
      </c>
      <c r="M6451" s="19">
        <v>39.950000000000003</v>
      </c>
      <c r="N6451" s="24">
        <v>44077</v>
      </c>
    </row>
    <row r="6452" spans="2:14" hidden="1" x14ac:dyDescent="0.25">
      <c r="B6452" s="20"/>
      <c r="C6452" s="20"/>
      <c r="E6452" s="17" t="s">
        <v>37325</v>
      </c>
      <c r="F6452" s="21"/>
      <c r="G6452" s="21" t="s">
        <v>17</v>
      </c>
      <c r="H6452" s="21" t="s">
        <v>18</v>
      </c>
      <c r="I6452" s="17" t="s">
        <v>37851</v>
      </c>
      <c r="J6452" s="17" t="s">
        <v>37852</v>
      </c>
      <c r="K6452" s="24"/>
      <c r="L6452" s="19">
        <v>0</v>
      </c>
      <c r="M6452" s="19">
        <v>39.950000000000003</v>
      </c>
      <c r="N6452" s="24">
        <v>44077</v>
      </c>
    </row>
    <row r="6453" spans="2:14" hidden="1" x14ac:dyDescent="0.25">
      <c r="B6453" s="20"/>
      <c r="C6453" s="20"/>
      <c r="E6453" s="17" t="s">
        <v>37325</v>
      </c>
      <c r="F6453" s="21"/>
      <c r="G6453" s="21" t="s">
        <v>17</v>
      </c>
      <c r="H6453" s="21" t="s">
        <v>18</v>
      </c>
      <c r="I6453" s="17" t="s">
        <v>37854</v>
      </c>
      <c r="J6453" s="17" t="s">
        <v>37855</v>
      </c>
      <c r="K6453" s="24"/>
      <c r="L6453" s="19">
        <v>0</v>
      </c>
      <c r="M6453" s="19">
        <v>39.950000000000003</v>
      </c>
      <c r="N6453" s="24">
        <v>44077</v>
      </c>
    </row>
    <row r="6454" spans="2:14" hidden="1" x14ac:dyDescent="0.25">
      <c r="B6454" s="20"/>
      <c r="C6454" s="20"/>
      <c r="E6454" s="17" t="s">
        <v>37326</v>
      </c>
      <c r="F6454" s="21"/>
      <c r="G6454" s="21" t="s">
        <v>17</v>
      </c>
      <c r="H6454" s="21" t="s">
        <v>18</v>
      </c>
      <c r="I6454" s="17" t="s">
        <v>37860</v>
      </c>
      <c r="J6454" s="17" t="s">
        <v>37861</v>
      </c>
      <c r="K6454" s="24"/>
      <c r="L6454" s="19">
        <v>0</v>
      </c>
      <c r="M6454" s="19">
        <v>39.950000000000003</v>
      </c>
      <c r="N6454" s="24">
        <v>44077</v>
      </c>
    </row>
    <row r="6455" spans="2:14" hidden="1" x14ac:dyDescent="0.25">
      <c r="B6455" s="20"/>
      <c r="C6455" s="20"/>
      <c r="E6455" s="17" t="s">
        <v>37326</v>
      </c>
      <c r="F6455" s="21"/>
      <c r="G6455" s="21" t="s">
        <v>17</v>
      </c>
      <c r="H6455" s="21" t="s">
        <v>18</v>
      </c>
      <c r="I6455" s="17" t="s">
        <v>37864</v>
      </c>
      <c r="J6455" s="17" t="s">
        <v>37865</v>
      </c>
      <c r="K6455" s="24"/>
      <c r="L6455" s="19">
        <v>0</v>
      </c>
      <c r="M6455" s="19">
        <v>39.950000000000003</v>
      </c>
      <c r="N6455" s="24">
        <v>44077</v>
      </c>
    </row>
    <row r="6456" spans="2:14" hidden="1" x14ac:dyDescent="0.25">
      <c r="B6456" s="20"/>
      <c r="C6456" s="20"/>
      <c r="E6456" s="17" t="s">
        <v>37327</v>
      </c>
      <c r="F6456" s="21"/>
      <c r="G6456" s="21" t="s">
        <v>17</v>
      </c>
      <c r="H6456" s="21" t="s">
        <v>18</v>
      </c>
      <c r="I6456" s="17" t="s">
        <v>37870</v>
      </c>
      <c r="J6456" s="17" t="s">
        <v>37871</v>
      </c>
      <c r="K6456" s="24"/>
      <c r="L6456" s="19">
        <v>0</v>
      </c>
      <c r="M6456" s="19">
        <v>39.950000000000003</v>
      </c>
      <c r="N6456" s="24">
        <v>44077</v>
      </c>
    </row>
    <row r="6457" spans="2:14" hidden="1" x14ac:dyDescent="0.25">
      <c r="B6457" s="20"/>
      <c r="C6457" s="20"/>
      <c r="E6457" s="17" t="s">
        <v>37327</v>
      </c>
      <c r="F6457" s="21"/>
      <c r="G6457" s="21" t="s">
        <v>17</v>
      </c>
      <c r="H6457" s="21" t="s">
        <v>18</v>
      </c>
      <c r="I6457" s="17" t="s">
        <v>37874</v>
      </c>
      <c r="J6457" s="17" t="s">
        <v>37875</v>
      </c>
      <c r="K6457" s="24"/>
      <c r="L6457" s="19">
        <v>0</v>
      </c>
      <c r="M6457" s="19">
        <v>39.950000000000003</v>
      </c>
      <c r="N6457" s="24">
        <v>44077</v>
      </c>
    </row>
    <row r="6458" spans="2:14" hidden="1" x14ac:dyDescent="0.25">
      <c r="B6458" s="20"/>
      <c r="C6458" s="20"/>
      <c r="E6458" s="17" t="s">
        <v>37328</v>
      </c>
      <c r="F6458" s="21"/>
      <c r="G6458" s="21" t="s">
        <v>17</v>
      </c>
      <c r="H6458" s="21" t="s">
        <v>18</v>
      </c>
      <c r="I6458" s="17" t="s">
        <v>37880</v>
      </c>
      <c r="J6458" s="17" t="s">
        <v>37881</v>
      </c>
      <c r="K6458" s="24"/>
      <c r="L6458" s="19">
        <v>0</v>
      </c>
      <c r="M6458" s="19">
        <v>39.950000000000003</v>
      </c>
      <c r="N6458" s="24">
        <v>44077</v>
      </c>
    </row>
    <row r="6459" spans="2:14" hidden="1" x14ac:dyDescent="0.25">
      <c r="B6459" s="20"/>
      <c r="C6459" s="20"/>
      <c r="E6459" s="17" t="s">
        <v>37328</v>
      </c>
      <c r="F6459" s="21"/>
      <c r="G6459" s="21" t="s">
        <v>17</v>
      </c>
      <c r="H6459" s="21" t="s">
        <v>18</v>
      </c>
      <c r="I6459" s="17" t="s">
        <v>37884</v>
      </c>
      <c r="J6459" s="17" t="s">
        <v>37885</v>
      </c>
      <c r="K6459" s="24"/>
      <c r="L6459" s="19">
        <v>0</v>
      </c>
      <c r="M6459" s="19">
        <v>39.950000000000003</v>
      </c>
      <c r="N6459" s="24">
        <v>44077</v>
      </c>
    </row>
    <row r="6460" spans="2:14" hidden="1" x14ac:dyDescent="0.25">
      <c r="B6460" s="20"/>
      <c r="C6460" s="20"/>
      <c r="E6460" s="17" t="s">
        <v>37329</v>
      </c>
      <c r="F6460" s="21"/>
      <c r="G6460" s="21" t="s">
        <v>17</v>
      </c>
      <c r="H6460" s="21" t="s">
        <v>18</v>
      </c>
      <c r="I6460" s="17" t="s">
        <v>37890</v>
      </c>
      <c r="J6460" s="17" t="s">
        <v>37891</v>
      </c>
      <c r="K6460" s="24"/>
      <c r="L6460" s="19">
        <v>0</v>
      </c>
      <c r="M6460" s="19">
        <v>39.950000000000003</v>
      </c>
      <c r="N6460" s="24">
        <v>44077</v>
      </c>
    </row>
    <row r="6461" spans="2:14" hidden="1" x14ac:dyDescent="0.25">
      <c r="B6461" s="20"/>
      <c r="C6461" s="20"/>
      <c r="E6461" s="17" t="s">
        <v>37329</v>
      </c>
      <c r="F6461" s="21"/>
      <c r="G6461" s="21" t="s">
        <v>17</v>
      </c>
      <c r="H6461" s="21" t="s">
        <v>18</v>
      </c>
      <c r="I6461" s="17" t="s">
        <v>37894</v>
      </c>
      <c r="J6461" s="17" t="s">
        <v>37895</v>
      </c>
      <c r="K6461" s="24"/>
      <c r="L6461" s="19">
        <v>0</v>
      </c>
      <c r="M6461" s="19">
        <v>39.950000000000003</v>
      </c>
      <c r="N6461" s="24">
        <v>44077</v>
      </c>
    </row>
    <row r="6462" spans="2:14" hidden="1" x14ac:dyDescent="0.25">
      <c r="B6462" s="20"/>
      <c r="C6462" s="20"/>
      <c r="E6462" s="17" t="s">
        <v>37330</v>
      </c>
      <c r="F6462" s="21"/>
      <c r="G6462" s="21" t="s">
        <v>17</v>
      </c>
      <c r="H6462" s="21" t="s">
        <v>18</v>
      </c>
      <c r="I6462" s="17" t="s">
        <v>37900</v>
      </c>
      <c r="J6462" s="17" t="s">
        <v>37901</v>
      </c>
      <c r="K6462" s="24"/>
      <c r="L6462" s="19">
        <v>0</v>
      </c>
      <c r="M6462" s="19">
        <v>39.950000000000003</v>
      </c>
      <c r="N6462" s="24">
        <v>44077</v>
      </c>
    </row>
    <row r="6463" spans="2:14" hidden="1" x14ac:dyDescent="0.25">
      <c r="B6463" s="20"/>
      <c r="C6463" s="20"/>
      <c r="E6463" s="17" t="s">
        <v>37330</v>
      </c>
      <c r="F6463" s="21"/>
      <c r="G6463" s="21" t="s">
        <v>17</v>
      </c>
      <c r="H6463" s="21" t="s">
        <v>18</v>
      </c>
      <c r="I6463" s="17" t="s">
        <v>37904</v>
      </c>
      <c r="J6463" s="17" t="s">
        <v>37905</v>
      </c>
      <c r="K6463" s="24"/>
      <c r="L6463" s="19">
        <v>0</v>
      </c>
      <c r="M6463" s="19">
        <v>39.950000000000003</v>
      </c>
      <c r="N6463" s="24">
        <v>44077</v>
      </c>
    </row>
    <row r="6464" spans="2:14" hidden="1" x14ac:dyDescent="0.25">
      <c r="B6464" s="20"/>
      <c r="C6464" s="20"/>
      <c r="E6464" s="17" t="s">
        <v>37331</v>
      </c>
      <c r="F6464" s="21"/>
      <c r="G6464" s="21" t="s">
        <v>17</v>
      </c>
      <c r="H6464" s="21" t="s">
        <v>18</v>
      </c>
      <c r="I6464" s="17" t="s">
        <v>37910</v>
      </c>
      <c r="J6464" s="17" t="s">
        <v>37911</v>
      </c>
      <c r="K6464" s="24"/>
      <c r="L6464" s="19">
        <v>0</v>
      </c>
      <c r="M6464" s="19">
        <v>39.950000000000003</v>
      </c>
      <c r="N6464" s="24">
        <v>44077</v>
      </c>
    </row>
    <row r="6465" spans="2:14" hidden="1" x14ac:dyDescent="0.25">
      <c r="B6465" s="20"/>
      <c r="C6465" s="20"/>
      <c r="E6465" s="17" t="s">
        <v>37331</v>
      </c>
      <c r="F6465" s="21"/>
      <c r="G6465" s="21" t="s">
        <v>17</v>
      </c>
      <c r="H6465" s="21" t="s">
        <v>18</v>
      </c>
      <c r="I6465" s="17" t="s">
        <v>37914</v>
      </c>
      <c r="J6465" s="17" t="s">
        <v>37915</v>
      </c>
      <c r="K6465" s="24"/>
      <c r="L6465" s="19">
        <v>0</v>
      </c>
      <c r="M6465" s="19">
        <v>39.950000000000003</v>
      </c>
      <c r="N6465" s="24">
        <v>44077</v>
      </c>
    </row>
    <row r="6466" spans="2:14" hidden="1" x14ac:dyDescent="0.25">
      <c r="B6466" s="20"/>
      <c r="C6466" s="20"/>
      <c r="E6466" s="17" t="s">
        <v>37332</v>
      </c>
      <c r="F6466" s="21"/>
      <c r="G6466" s="21" t="s">
        <v>17</v>
      </c>
      <c r="H6466" s="21" t="s">
        <v>18</v>
      </c>
      <c r="I6466" s="17" t="s">
        <v>37923</v>
      </c>
      <c r="J6466" s="17" t="s">
        <v>37924</v>
      </c>
      <c r="K6466" s="24"/>
      <c r="L6466" s="19">
        <v>0</v>
      </c>
      <c r="M6466" s="19">
        <v>29.95</v>
      </c>
      <c r="N6466" s="24">
        <v>44077</v>
      </c>
    </row>
    <row r="6467" spans="2:14" hidden="1" x14ac:dyDescent="0.25">
      <c r="B6467" s="20"/>
      <c r="C6467" s="20"/>
      <c r="E6467" s="17" t="s">
        <v>37332</v>
      </c>
      <c r="F6467" s="21"/>
      <c r="G6467" s="21" t="s">
        <v>17</v>
      </c>
      <c r="H6467" s="21" t="s">
        <v>18</v>
      </c>
      <c r="I6467" s="17" t="s">
        <v>37926</v>
      </c>
      <c r="J6467" s="17" t="s">
        <v>37927</v>
      </c>
      <c r="K6467" s="24"/>
      <c r="L6467" s="19">
        <v>0</v>
      </c>
      <c r="M6467" s="19">
        <v>29.95</v>
      </c>
      <c r="N6467" s="24">
        <v>44077</v>
      </c>
    </row>
    <row r="6468" spans="2:14" hidden="1" x14ac:dyDescent="0.25">
      <c r="B6468" s="20"/>
      <c r="C6468" s="20"/>
      <c r="E6468" s="17" t="s">
        <v>37333</v>
      </c>
      <c r="F6468" s="21"/>
      <c r="G6468" s="21" t="s">
        <v>17</v>
      </c>
      <c r="H6468" s="21" t="s">
        <v>18</v>
      </c>
      <c r="I6468" s="17" t="s">
        <v>37930</v>
      </c>
      <c r="J6468" s="17" t="s">
        <v>37931</v>
      </c>
      <c r="K6468" s="24"/>
      <c r="L6468" s="19">
        <v>0</v>
      </c>
      <c r="M6468" s="19">
        <v>29.95</v>
      </c>
      <c r="N6468" s="24">
        <v>44077</v>
      </c>
    </row>
    <row r="6469" spans="2:14" hidden="1" x14ac:dyDescent="0.25">
      <c r="B6469" s="20"/>
      <c r="C6469" s="20"/>
      <c r="E6469" s="17" t="s">
        <v>37333</v>
      </c>
      <c r="F6469" s="21"/>
      <c r="G6469" s="21" t="s">
        <v>17</v>
      </c>
      <c r="H6469" s="21" t="s">
        <v>18</v>
      </c>
      <c r="I6469" s="17" t="s">
        <v>37933</v>
      </c>
      <c r="J6469" s="17" t="s">
        <v>37934</v>
      </c>
      <c r="K6469" s="24"/>
      <c r="L6469" s="19">
        <v>0</v>
      </c>
      <c r="M6469" s="19">
        <v>29.95</v>
      </c>
      <c r="N6469" s="24">
        <v>44077</v>
      </c>
    </row>
    <row r="6470" spans="2:14" hidden="1" x14ac:dyDescent="0.25">
      <c r="B6470" s="20"/>
      <c r="C6470" s="20"/>
      <c r="E6470" s="17" t="s">
        <v>37334</v>
      </c>
      <c r="F6470" s="21"/>
      <c r="G6470" s="21" t="s">
        <v>17</v>
      </c>
      <c r="H6470" s="21" t="s">
        <v>18</v>
      </c>
      <c r="I6470" s="17" t="s">
        <v>37937</v>
      </c>
      <c r="J6470" s="17" t="s">
        <v>37938</v>
      </c>
      <c r="K6470" s="24"/>
      <c r="L6470" s="19">
        <v>0</v>
      </c>
      <c r="M6470" s="19">
        <v>29.95</v>
      </c>
      <c r="N6470" s="24">
        <v>44077</v>
      </c>
    </row>
    <row r="6471" spans="2:14" hidden="1" x14ac:dyDescent="0.25">
      <c r="B6471" s="20"/>
      <c r="C6471" s="20"/>
      <c r="E6471" s="17" t="s">
        <v>37334</v>
      </c>
      <c r="F6471" s="21"/>
      <c r="G6471" s="21" t="s">
        <v>17</v>
      </c>
      <c r="H6471" s="21" t="s">
        <v>18</v>
      </c>
      <c r="I6471" s="17" t="s">
        <v>37940</v>
      </c>
      <c r="J6471" s="17" t="s">
        <v>37941</v>
      </c>
      <c r="K6471" s="24"/>
      <c r="L6471" s="19">
        <v>0</v>
      </c>
      <c r="M6471" s="19">
        <v>29.95</v>
      </c>
      <c r="N6471" s="24">
        <v>44077</v>
      </c>
    </row>
    <row r="6472" spans="2:14" hidden="1" x14ac:dyDescent="0.25">
      <c r="B6472" s="20"/>
      <c r="C6472" s="20"/>
      <c r="E6472" s="17" t="s">
        <v>37335</v>
      </c>
      <c r="F6472" s="21"/>
      <c r="G6472" s="21" t="s">
        <v>17</v>
      </c>
      <c r="H6472" s="21" t="s">
        <v>18</v>
      </c>
      <c r="I6472" s="17" t="s">
        <v>37944</v>
      </c>
      <c r="J6472" s="17" t="s">
        <v>37945</v>
      </c>
      <c r="K6472" s="24"/>
      <c r="L6472" s="19">
        <v>0</v>
      </c>
      <c r="M6472" s="19">
        <v>29.95</v>
      </c>
      <c r="N6472" s="24">
        <v>44077</v>
      </c>
    </row>
    <row r="6473" spans="2:14" hidden="1" x14ac:dyDescent="0.25">
      <c r="B6473" s="20"/>
      <c r="C6473" s="20"/>
      <c r="E6473" s="17" t="s">
        <v>37335</v>
      </c>
      <c r="F6473" s="21"/>
      <c r="G6473" s="21" t="s">
        <v>17</v>
      </c>
      <c r="H6473" s="21" t="s">
        <v>18</v>
      </c>
      <c r="I6473" s="17" t="s">
        <v>37947</v>
      </c>
      <c r="J6473" s="17" t="s">
        <v>37948</v>
      </c>
      <c r="K6473" s="24"/>
      <c r="L6473" s="19">
        <v>0</v>
      </c>
      <c r="M6473" s="19">
        <v>29.95</v>
      </c>
      <c r="N6473" s="24">
        <v>44077</v>
      </c>
    </row>
    <row r="6474" spans="2:14" hidden="1" x14ac:dyDescent="0.25">
      <c r="B6474" s="20"/>
      <c r="C6474" s="20"/>
      <c r="E6474" s="17" t="s">
        <v>37336</v>
      </c>
      <c r="F6474" s="21"/>
      <c r="G6474" s="21" t="s">
        <v>17</v>
      </c>
      <c r="H6474" s="21" t="s">
        <v>18</v>
      </c>
      <c r="I6474" s="17" t="s">
        <v>37951</v>
      </c>
      <c r="J6474" s="17" t="s">
        <v>37952</v>
      </c>
      <c r="K6474" s="24"/>
      <c r="L6474" s="19">
        <v>0</v>
      </c>
      <c r="M6474" s="19">
        <v>29.95</v>
      </c>
      <c r="N6474" s="24">
        <v>44077</v>
      </c>
    </row>
    <row r="6475" spans="2:14" hidden="1" x14ac:dyDescent="0.25">
      <c r="B6475" s="20"/>
      <c r="C6475" s="20"/>
      <c r="E6475" s="17" t="s">
        <v>37336</v>
      </c>
      <c r="F6475" s="21"/>
      <c r="G6475" s="21" t="s">
        <v>17</v>
      </c>
      <c r="H6475" s="21" t="s">
        <v>18</v>
      </c>
      <c r="I6475" s="17" t="s">
        <v>37954</v>
      </c>
      <c r="J6475" s="17" t="s">
        <v>37955</v>
      </c>
      <c r="K6475" s="24"/>
      <c r="L6475" s="19">
        <v>0</v>
      </c>
      <c r="M6475" s="19">
        <v>29.95</v>
      </c>
      <c r="N6475" s="24">
        <v>44077</v>
      </c>
    </row>
    <row r="6476" spans="2:14" hidden="1" x14ac:dyDescent="0.25">
      <c r="B6476" s="20"/>
      <c r="C6476" s="20"/>
      <c r="E6476" s="17" t="s">
        <v>37337</v>
      </c>
      <c r="F6476" s="21"/>
      <c r="G6476" s="21" t="s">
        <v>17</v>
      </c>
      <c r="H6476" s="21" t="s">
        <v>18</v>
      </c>
      <c r="I6476" s="17" t="s">
        <v>37958</v>
      </c>
      <c r="J6476" s="17" t="s">
        <v>37959</v>
      </c>
      <c r="K6476" s="24"/>
      <c r="L6476" s="19">
        <v>0</v>
      </c>
      <c r="M6476" s="19">
        <v>29.95</v>
      </c>
      <c r="N6476" s="24">
        <v>44077</v>
      </c>
    </row>
    <row r="6477" spans="2:14" hidden="1" x14ac:dyDescent="0.25">
      <c r="B6477" s="20"/>
      <c r="C6477" s="20"/>
      <c r="E6477" s="17" t="s">
        <v>37337</v>
      </c>
      <c r="F6477" s="21"/>
      <c r="G6477" s="21" t="s">
        <v>17</v>
      </c>
      <c r="H6477" s="21" t="s">
        <v>18</v>
      </c>
      <c r="I6477" s="17" t="s">
        <v>37961</v>
      </c>
      <c r="J6477" s="17" t="s">
        <v>37962</v>
      </c>
      <c r="K6477" s="24"/>
      <c r="L6477" s="19">
        <v>0</v>
      </c>
      <c r="M6477" s="19">
        <v>29.95</v>
      </c>
      <c r="N6477" s="24">
        <v>44077</v>
      </c>
    </row>
    <row r="6478" spans="2:14" hidden="1" x14ac:dyDescent="0.25">
      <c r="B6478" s="20"/>
      <c r="C6478" s="20"/>
      <c r="E6478" s="17" t="s">
        <v>37338</v>
      </c>
      <c r="F6478" s="21"/>
      <c r="G6478" s="21" t="s">
        <v>17</v>
      </c>
      <c r="H6478" s="21" t="s">
        <v>18</v>
      </c>
      <c r="I6478" s="17" t="s">
        <v>37965</v>
      </c>
      <c r="J6478" s="17" t="s">
        <v>37966</v>
      </c>
      <c r="K6478" s="24"/>
      <c r="L6478" s="19">
        <v>0</v>
      </c>
      <c r="M6478" s="19">
        <v>29.95</v>
      </c>
      <c r="N6478" s="24">
        <v>44077</v>
      </c>
    </row>
    <row r="6479" spans="2:14" hidden="1" x14ac:dyDescent="0.25">
      <c r="B6479" s="20"/>
      <c r="C6479" s="20"/>
      <c r="E6479" s="17" t="s">
        <v>37339</v>
      </c>
      <c r="F6479" s="21"/>
      <c r="G6479" s="21" t="s">
        <v>17</v>
      </c>
      <c r="H6479" s="21" t="s">
        <v>18</v>
      </c>
      <c r="I6479" s="17" t="s">
        <v>37970</v>
      </c>
      <c r="J6479" s="17" t="s">
        <v>37971</v>
      </c>
      <c r="K6479" s="24"/>
      <c r="L6479" s="19">
        <v>0</v>
      </c>
      <c r="M6479" s="19">
        <v>29.95</v>
      </c>
      <c r="N6479" s="24">
        <v>44077</v>
      </c>
    </row>
    <row r="6480" spans="2:14" hidden="1" x14ac:dyDescent="0.25">
      <c r="B6480" s="20"/>
      <c r="C6480" s="20"/>
      <c r="E6480" s="17" t="s">
        <v>37342</v>
      </c>
      <c r="F6480" s="21"/>
      <c r="G6480" s="21" t="s">
        <v>17</v>
      </c>
      <c r="H6480" s="21" t="s">
        <v>18</v>
      </c>
      <c r="I6480" s="17" t="s">
        <v>37985</v>
      </c>
      <c r="J6480" s="17" t="s">
        <v>37986</v>
      </c>
      <c r="K6480" s="24"/>
      <c r="L6480" s="19">
        <v>0</v>
      </c>
      <c r="M6480" s="19">
        <v>29.95</v>
      </c>
      <c r="N6480" s="24">
        <v>44077</v>
      </c>
    </row>
    <row r="6481" spans="1:14" hidden="1" x14ac:dyDescent="0.25">
      <c r="B6481" s="20"/>
      <c r="C6481" s="20"/>
      <c r="E6481" s="17" t="s">
        <v>37343</v>
      </c>
      <c r="F6481" s="21"/>
      <c r="G6481" s="21" t="s">
        <v>17</v>
      </c>
      <c r="H6481" s="21" t="s">
        <v>18</v>
      </c>
      <c r="I6481" s="17" t="s">
        <v>37990</v>
      </c>
      <c r="J6481" s="17" t="s">
        <v>37991</v>
      </c>
      <c r="K6481" s="24"/>
      <c r="L6481" s="19">
        <v>0</v>
      </c>
      <c r="M6481" s="19">
        <v>29.95</v>
      </c>
      <c r="N6481" s="24">
        <v>44077</v>
      </c>
    </row>
    <row r="6482" spans="1:14" hidden="1" x14ac:dyDescent="0.25">
      <c r="B6482" s="20"/>
      <c r="C6482" s="20"/>
      <c r="E6482" s="17" t="s">
        <v>37340</v>
      </c>
      <c r="F6482" s="21"/>
      <c r="G6482" s="21" t="s">
        <v>17</v>
      </c>
      <c r="H6482" s="21" t="s">
        <v>18</v>
      </c>
      <c r="I6482" s="17" t="s">
        <v>37975</v>
      </c>
      <c r="J6482" s="17" t="s">
        <v>37976</v>
      </c>
      <c r="K6482" s="24"/>
      <c r="L6482" s="19">
        <v>0</v>
      </c>
      <c r="M6482" s="19">
        <v>29.95</v>
      </c>
      <c r="N6482" s="24">
        <v>44077</v>
      </c>
    </row>
    <row r="6483" spans="1:14" hidden="1" x14ac:dyDescent="0.25">
      <c r="B6483" s="20"/>
      <c r="C6483" s="20"/>
      <c r="E6483" s="17" t="s">
        <v>37341</v>
      </c>
      <c r="F6483" s="21"/>
      <c r="G6483" s="21" t="s">
        <v>17</v>
      </c>
      <c r="H6483" s="21" t="s">
        <v>18</v>
      </c>
      <c r="I6483" s="17" t="s">
        <v>37980</v>
      </c>
      <c r="J6483" s="17" t="s">
        <v>37981</v>
      </c>
      <c r="K6483" s="24"/>
      <c r="L6483" s="19">
        <v>0</v>
      </c>
      <c r="M6483" s="19">
        <v>29.95</v>
      </c>
      <c r="N6483" s="24">
        <v>44077</v>
      </c>
    </row>
    <row r="6484" spans="1:14" hidden="1" x14ac:dyDescent="0.25">
      <c r="E6484" s="17" t="s">
        <v>37317</v>
      </c>
      <c r="G6484" s="17" t="s">
        <v>17</v>
      </c>
      <c r="H6484" s="17" t="s">
        <v>18</v>
      </c>
      <c r="I6484" s="17" t="s">
        <v>37777</v>
      </c>
      <c r="J6484" s="20">
        <v>8059175303067</v>
      </c>
      <c r="L6484" s="35">
        <v>0</v>
      </c>
      <c r="M6484" s="35">
        <v>69.95</v>
      </c>
      <c r="N6484" s="36">
        <v>44077</v>
      </c>
    </row>
    <row r="6485" spans="1:14" hidden="1" x14ac:dyDescent="0.25">
      <c r="E6485" s="17" t="s">
        <v>37317</v>
      </c>
      <c r="G6485" s="17" t="s">
        <v>17</v>
      </c>
      <c r="H6485" s="17" t="s">
        <v>18</v>
      </c>
      <c r="I6485" s="17" t="s">
        <v>37779</v>
      </c>
      <c r="J6485" s="20">
        <v>8059175303074</v>
      </c>
      <c r="L6485" s="35">
        <v>0</v>
      </c>
      <c r="M6485" s="35">
        <v>69.95</v>
      </c>
      <c r="N6485" s="36">
        <v>44077</v>
      </c>
    </row>
    <row r="6486" spans="1:14" hidden="1" x14ac:dyDescent="0.25">
      <c r="E6486" s="17" t="s">
        <v>37317</v>
      </c>
      <c r="G6486" s="17" t="s">
        <v>17</v>
      </c>
      <c r="H6486" s="17" t="s">
        <v>18</v>
      </c>
      <c r="I6486" s="17" t="s">
        <v>37778</v>
      </c>
      <c r="J6486" s="20">
        <v>8059175303081</v>
      </c>
      <c r="L6486" s="35">
        <v>0</v>
      </c>
      <c r="M6486" s="35">
        <v>69.95</v>
      </c>
      <c r="N6486" s="36">
        <v>44077</v>
      </c>
    </row>
    <row r="6487" spans="1:14" hidden="1" x14ac:dyDescent="0.25">
      <c r="E6487" s="17" t="s">
        <v>37317</v>
      </c>
      <c r="G6487" s="17" t="s">
        <v>17</v>
      </c>
      <c r="H6487" s="17" t="s">
        <v>18</v>
      </c>
      <c r="I6487" s="17" t="s">
        <v>37780</v>
      </c>
      <c r="J6487" s="20">
        <v>8059175303098</v>
      </c>
      <c r="L6487" s="35">
        <v>0</v>
      </c>
      <c r="M6487" s="35">
        <v>69.95</v>
      </c>
      <c r="N6487" s="36">
        <v>44077</v>
      </c>
    </row>
    <row r="6488" spans="1:14" hidden="1" x14ac:dyDescent="0.25">
      <c r="E6488" s="17" t="s">
        <v>37317</v>
      </c>
      <c r="G6488" s="17" t="s">
        <v>17</v>
      </c>
      <c r="H6488" s="17" t="s">
        <v>18</v>
      </c>
      <c r="I6488" s="17" t="s">
        <v>37781</v>
      </c>
      <c r="J6488" s="20">
        <v>8059175303104</v>
      </c>
      <c r="L6488" s="35">
        <v>0</v>
      </c>
      <c r="M6488" s="35">
        <v>69.95</v>
      </c>
      <c r="N6488" s="36">
        <v>44077</v>
      </c>
    </row>
    <row r="6489" spans="1:14" customFormat="1" hidden="1" x14ac:dyDescent="0.25">
      <c r="A6489" s="17" t="s">
        <v>27121</v>
      </c>
      <c r="B6489" s="13" t="s">
        <v>16887</v>
      </c>
      <c r="C6489" s="13"/>
      <c r="D6489" s="13"/>
      <c r="E6489" s="23" t="s">
        <v>17969</v>
      </c>
      <c r="F6489" s="21" t="s">
        <v>298</v>
      </c>
      <c r="G6489" s="21" t="s">
        <v>17</v>
      </c>
      <c r="H6489" s="21" t="s">
        <v>18</v>
      </c>
      <c r="I6489" s="13" t="s">
        <v>16888</v>
      </c>
      <c r="J6489" s="22" t="s">
        <v>27122</v>
      </c>
      <c r="K6489" s="24">
        <v>43833</v>
      </c>
      <c r="L6489" s="19">
        <v>0</v>
      </c>
      <c r="M6489" s="25">
        <v>499.95</v>
      </c>
      <c r="N6489" s="24">
        <v>43567</v>
      </c>
    </row>
    <row r="6490" spans="1:14" customFormat="1" hidden="1" x14ac:dyDescent="0.25">
      <c r="A6490" s="17" t="s">
        <v>27123</v>
      </c>
      <c r="B6490" s="13" t="s">
        <v>16889</v>
      </c>
      <c r="C6490" s="13"/>
      <c r="D6490" s="13"/>
      <c r="E6490" s="23" t="s">
        <v>17970</v>
      </c>
      <c r="F6490" s="21" t="s">
        <v>298</v>
      </c>
      <c r="G6490" s="21" t="s">
        <v>17</v>
      </c>
      <c r="H6490" s="21" t="s">
        <v>18</v>
      </c>
      <c r="I6490" s="13" t="s">
        <v>16890</v>
      </c>
      <c r="J6490" s="22" t="s">
        <v>27124</v>
      </c>
      <c r="K6490" s="24">
        <v>43833</v>
      </c>
      <c r="L6490" s="19">
        <v>0</v>
      </c>
      <c r="M6490" s="25">
        <v>499.95</v>
      </c>
      <c r="N6490" s="24">
        <v>43567</v>
      </c>
    </row>
    <row r="6491" spans="1:14" customFormat="1" hidden="1" x14ac:dyDescent="0.25">
      <c r="A6491" s="17" t="s">
        <v>27125</v>
      </c>
      <c r="B6491" s="13" t="s">
        <v>16891</v>
      </c>
      <c r="C6491" s="13"/>
      <c r="D6491" s="13"/>
      <c r="E6491" s="23" t="s">
        <v>17971</v>
      </c>
      <c r="F6491" s="21" t="s">
        <v>298</v>
      </c>
      <c r="G6491" s="21" t="s">
        <v>17</v>
      </c>
      <c r="H6491" s="21" t="s">
        <v>18</v>
      </c>
      <c r="I6491" s="13" t="s">
        <v>16892</v>
      </c>
      <c r="J6491" s="22" t="s">
        <v>27126</v>
      </c>
      <c r="K6491" s="24">
        <v>43833</v>
      </c>
      <c r="L6491" s="19">
        <v>0</v>
      </c>
      <c r="M6491" s="25">
        <v>499.95</v>
      </c>
      <c r="N6491" s="24">
        <v>43567</v>
      </c>
    </row>
    <row r="6492" spans="1:14" customFormat="1" hidden="1" x14ac:dyDescent="0.25">
      <c r="A6492" s="17" t="s">
        <v>27127</v>
      </c>
      <c r="B6492" s="13" t="s">
        <v>16893</v>
      </c>
      <c r="C6492" s="13"/>
      <c r="D6492" s="13"/>
      <c r="E6492" s="23" t="s">
        <v>17972</v>
      </c>
      <c r="F6492" s="21" t="s">
        <v>298</v>
      </c>
      <c r="G6492" s="21" t="s">
        <v>17</v>
      </c>
      <c r="H6492" s="21" t="s">
        <v>18</v>
      </c>
      <c r="I6492" s="13" t="s">
        <v>16894</v>
      </c>
      <c r="J6492" s="22" t="s">
        <v>27128</v>
      </c>
      <c r="K6492" s="24">
        <v>43833</v>
      </c>
      <c r="L6492" s="19">
        <v>0</v>
      </c>
      <c r="M6492" s="25">
        <v>499.95</v>
      </c>
      <c r="N6492" s="24">
        <v>43567</v>
      </c>
    </row>
    <row r="6493" spans="1:14" customFormat="1" hidden="1" x14ac:dyDescent="0.25">
      <c r="A6493" s="17" t="s">
        <v>27129</v>
      </c>
      <c r="B6493" s="13" t="s">
        <v>16895</v>
      </c>
      <c r="C6493" s="13"/>
      <c r="D6493" s="13"/>
      <c r="E6493" s="23" t="s">
        <v>17973</v>
      </c>
      <c r="F6493" s="21" t="s">
        <v>298</v>
      </c>
      <c r="G6493" s="21" t="s">
        <v>17</v>
      </c>
      <c r="H6493" s="21" t="s">
        <v>18</v>
      </c>
      <c r="I6493" s="13" t="s">
        <v>16896</v>
      </c>
      <c r="J6493" s="22" t="s">
        <v>27130</v>
      </c>
      <c r="K6493" s="24">
        <v>43833</v>
      </c>
      <c r="L6493" s="19">
        <v>0</v>
      </c>
      <c r="M6493" s="25">
        <v>499.95</v>
      </c>
      <c r="N6493" s="24">
        <v>43567</v>
      </c>
    </row>
    <row r="6494" spans="1:14" customFormat="1" hidden="1" x14ac:dyDescent="0.25">
      <c r="A6494" s="17"/>
      <c r="B6494" s="33">
        <v>33110149</v>
      </c>
      <c r="C6494" s="13"/>
      <c r="D6494" s="13"/>
      <c r="E6494" s="23" t="s">
        <v>3909</v>
      </c>
      <c r="F6494" s="21" t="s">
        <v>3093</v>
      </c>
      <c r="G6494" s="21" t="s">
        <v>17</v>
      </c>
      <c r="H6494" s="21" t="s">
        <v>18</v>
      </c>
      <c r="I6494" s="13" t="s">
        <v>3910</v>
      </c>
      <c r="J6494" s="22" t="s">
        <v>24646</v>
      </c>
      <c r="K6494" s="24">
        <v>43864</v>
      </c>
      <c r="L6494" s="19">
        <v>0</v>
      </c>
      <c r="M6494" s="25">
        <v>69.95</v>
      </c>
      <c r="N6494" s="24"/>
    </row>
    <row r="6495" spans="1:14" customFormat="1" hidden="1" x14ac:dyDescent="0.25">
      <c r="A6495" s="17"/>
      <c r="B6495" s="33">
        <v>33110148</v>
      </c>
      <c r="C6495" s="13"/>
      <c r="D6495" s="13"/>
      <c r="E6495" s="23" t="s">
        <v>3911</v>
      </c>
      <c r="F6495" s="21" t="s">
        <v>3093</v>
      </c>
      <c r="G6495" s="21" t="s">
        <v>17</v>
      </c>
      <c r="H6495" s="21" t="s">
        <v>18</v>
      </c>
      <c r="I6495" s="13" t="s">
        <v>3912</v>
      </c>
      <c r="J6495" s="22" t="s">
        <v>24647</v>
      </c>
      <c r="K6495" s="24">
        <v>43864</v>
      </c>
      <c r="L6495" s="19">
        <v>0</v>
      </c>
      <c r="M6495" s="25">
        <v>69.95</v>
      </c>
      <c r="N6495" s="24"/>
    </row>
    <row r="6496" spans="1:14" customFormat="1" hidden="1" x14ac:dyDescent="0.25">
      <c r="A6496" s="17"/>
      <c r="B6496" s="33">
        <v>33110147</v>
      </c>
      <c r="C6496" s="13"/>
      <c r="D6496" s="13"/>
      <c r="E6496" s="23" t="s">
        <v>3913</v>
      </c>
      <c r="F6496" s="21" t="s">
        <v>3093</v>
      </c>
      <c r="G6496" s="21" t="s">
        <v>17</v>
      </c>
      <c r="H6496" s="21" t="s">
        <v>18</v>
      </c>
      <c r="I6496" s="13" t="s">
        <v>3914</v>
      </c>
      <c r="J6496" s="22" t="s">
        <v>24648</v>
      </c>
      <c r="K6496" s="24">
        <v>43864</v>
      </c>
      <c r="L6496" s="19">
        <v>0</v>
      </c>
      <c r="M6496" s="25">
        <v>69.95</v>
      </c>
      <c r="N6496" s="24"/>
    </row>
    <row r="6497" spans="1:14" customFormat="1" hidden="1" x14ac:dyDescent="0.25">
      <c r="A6497" s="17"/>
      <c r="B6497" s="33">
        <v>33110150</v>
      </c>
      <c r="C6497" s="13"/>
      <c r="D6497" s="13"/>
      <c r="E6497" s="23" t="s">
        <v>3915</v>
      </c>
      <c r="F6497" s="21" t="s">
        <v>3093</v>
      </c>
      <c r="G6497" s="21" t="s">
        <v>17</v>
      </c>
      <c r="H6497" s="21" t="s">
        <v>18</v>
      </c>
      <c r="I6497" s="13" t="s">
        <v>3916</v>
      </c>
      <c r="J6497" s="22" t="s">
        <v>24649</v>
      </c>
      <c r="K6497" s="24">
        <v>43864</v>
      </c>
      <c r="L6497" s="19">
        <v>0</v>
      </c>
      <c r="M6497" s="25">
        <v>69.95</v>
      </c>
      <c r="N6497" s="24"/>
    </row>
    <row r="6498" spans="1:14" customFormat="1" hidden="1" x14ac:dyDescent="0.25">
      <c r="A6498" s="17"/>
      <c r="B6498" s="33">
        <v>33110146</v>
      </c>
      <c r="C6498" s="13"/>
      <c r="D6498" s="13"/>
      <c r="E6498" s="23" t="s">
        <v>3917</v>
      </c>
      <c r="F6498" s="21" t="s">
        <v>3093</v>
      </c>
      <c r="G6498" s="21" t="s">
        <v>17</v>
      </c>
      <c r="H6498" s="21" t="s">
        <v>18</v>
      </c>
      <c r="I6498" s="13" t="s">
        <v>3918</v>
      </c>
      <c r="J6498" s="22" t="s">
        <v>24650</v>
      </c>
      <c r="K6498" s="24">
        <v>43864</v>
      </c>
      <c r="L6498" s="19">
        <v>0</v>
      </c>
      <c r="M6498" s="25">
        <v>69.95</v>
      </c>
      <c r="N6498" s="24"/>
    </row>
    <row r="6499" spans="1:14" customFormat="1" hidden="1" x14ac:dyDescent="0.25">
      <c r="A6499" s="17"/>
      <c r="B6499" s="33">
        <v>33110159</v>
      </c>
      <c r="C6499" s="13"/>
      <c r="D6499" s="13"/>
      <c r="E6499" s="23" t="s">
        <v>3688</v>
      </c>
      <c r="F6499" s="21" t="s">
        <v>3093</v>
      </c>
      <c r="G6499" s="21" t="s">
        <v>17</v>
      </c>
      <c r="H6499" s="21" t="s">
        <v>18</v>
      </c>
      <c r="I6499" s="13" t="s">
        <v>3689</v>
      </c>
      <c r="J6499" s="22" t="s">
        <v>24651</v>
      </c>
      <c r="K6499" s="24">
        <v>43864</v>
      </c>
      <c r="L6499" s="19">
        <v>0</v>
      </c>
      <c r="M6499" s="25">
        <v>149.94999999999999</v>
      </c>
      <c r="N6499" s="24"/>
    </row>
    <row r="6500" spans="1:14" customFormat="1" hidden="1" x14ac:dyDescent="0.25">
      <c r="A6500" s="17"/>
      <c r="B6500" s="33">
        <v>33110158</v>
      </c>
      <c r="C6500" s="13"/>
      <c r="D6500" s="13"/>
      <c r="E6500" s="23" t="s">
        <v>3690</v>
      </c>
      <c r="F6500" s="21" t="s">
        <v>3093</v>
      </c>
      <c r="G6500" s="21" t="s">
        <v>17</v>
      </c>
      <c r="H6500" s="21" t="s">
        <v>18</v>
      </c>
      <c r="I6500" s="13" t="s">
        <v>3691</v>
      </c>
      <c r="J6500" s="22" t="s">
        <v>24652</v>
      </c>
      <c r="K6500" s="24">
        <v>43864</v>
      </c>
      <c r="L6500" s="19">
        <v>0</v>
      </c>
      <c r="M6500" s="25">
        <v>149.94999999999999</v>
      </c>
      <c r="N6500" s="24"/>
    </row>
    <row r="6501" spans="1:14" customFormat="1" hidden="1" x14ac:dyDescent="0.25">
      <c r="A6501" s="17"/>
      <c r="B6501" s="33">
        <v>33110157</v>
      </c>
      <c r="C6501" s="13"/>
      <c r="D6501" s="13"/>
      <c r="E6501" s="23" t="s">
        <v>3692</v>
      </c>
      <c r="F6501" s="21" t="s">
        <v>3093</v>
      </c>
      <c r="G6501" s="21" t="s">
        <v>17</v>
      </c>
      <c r="H6501" s="21" t="s">
        <v>18</v>
      </c>
      <c r="I6501" s="13" t="s">
        <v>3693</v>
      </c>
      <c r="J6501" s="22" t="s">
        <v>24653</v>
      </c>
      <c r="K6501" s="24">
        <v>43864</v>
      </c>
      <c r="L6501" s="19">
        <v>0</v>
      </c>
      <c r="M6501" s="25">
        <v>149.94999999999999</v>
      </c>
      <c r="N6501" s="24"/>
    </row>
    <row r="6502" spans="1:14" customFormat="1" hidden="1" x14ac:dyDescent="0.25">
      <c r="A6502" s="17"/>
      <c r="B6502" s="33">
        <v>33110160</v>
      </c>
      <c r="C6502" s="13"/>
      <c r="D6502" s="13"/>
      <c r="E6502" s="23" t="s">
        <v>3694</v>
      </c>
      <c r="F6502" s="21" t="s">
        <v>3093</v>
      </c>
      <c r="G6502" s="21" t="s">
        <v>17</v>
      </c>
      <c r="H6502" s="21" t="s">
        <v>18</v>
      </c>
      <c r="I6502" s="13" t="s">
        <v>3695</v>
      </c>
      <c r="J6502" s="22" t="s">
        <v>24654</v>
      </c>
      <c r="K6502" s="24">
        <v>43864</v>
      </c>
      <c r="L6502" s="19">
        <v>0</v>
      </c>
      <c r="M6502" s="25">
        <v>149.94999999999999</v>
      </c>
      <c r="N6502" s="24"/>
    </row>
    <row r="6503" spans="1:14" customFormat="1" hidden="1" x14ac:dyDescent="0.25">
      <c r="A6503" s="17"/>
      <c r="B6503" s="33">
        <v>33110156</v>
      </c>
      <c r="C6503" s="13"/>
      <c r="D6503" s="13"/>
      <c r="E6503" s="23" t="s">
        <v>3696</v>
      </c>
      <c r="F6503" s="21" t="s">
        <v>3093</v>
      </c>
      <c r="G6503" s="21" t="s">
        <v>17</v>
      </c>
      <c r="H6503" s="21" t="s">
        <v>18</v>
      </c>
      <c r="I6503" s="13" t="s">
        <v>3697</v>
      </c>
      <c r="J6503" s="22" t="s">
        <v>24655</v>
      </c>
      <c r="K6503" s="24">
        <v>43864</v>
      </c>
      <c r="L6503" s="19">
        <v>0</v>
      </c>
      <c r="M6503" s="25">
        <v>149.94999999999999</v>
      </c>
      <c r="N6503" s="24"/>
    </row>
    <row r="6504" spans="1:14" customFormat="1" hidden="1" x14ac:dyDescent="0.25">
      <c r="A6504" s="17"/>
      <c r="B6504" s="33">
        <v>33012109</v>
      </c>
      <c r="C6504" s="13"/>
      <c r="D6504" s="13"/>
      <c r="E6504" s="23" t="s">
        <v>4538</v>
      </c>
      <c r="F6504" s="21" t="s">
        <v>3093</v>
      </c>
      <c r="G6504" s="21" t="s">
        <v>17</v>
      </c>
      <c r="H6504" s="21" t="s">
        <v>18</v>
      </c>
      <c r="I6504" s="13" t="s">
        <v>4539</v>
      </c>
      <c r="J6504" s="22" t="s">
        <v>25321</v>
      </c>
      <c r="K6504" s="24">
        <v>43864</v>
      </c>
      <c r="L6504" s="19">
        <v>0</v>
      </c>
      <c r="M6504" s="25">
        <v>49.95</v>
      </c>
      <c r="N6504" s="24"/>
    </row>
    <row r="6505" spans="1:14" customFormat="1" hidden="1" x14ac:dyDescent="0.25">
      <c r="A6505" s="17"/>
      <c r="B6505" s="33">
        <v>33012110</v>
      </c>
      <c r="C6505" s="13"/>
      <c r="D6505" s="13"/>
      <c r="E6505" s="23" t="s">
        <v>4540</v>
      </c>
      <c r="F6505" s="21" t="s">
        <v>3093</v>
      </c>
      <c r="G6505" s="21" t="s">
        <v>17</v>
      </c>
      <c r="H6505" s="21" t="s">
        <v>18</v>
      </c>
      <c r="I6505" s="13" t="s">
        <v>4541</v>
      </c>
      <c r="J6505" s="22" t="s">
        <v>25322</v>
      </c>
      <c r="K6505" s="24">
        <v>43864</v>
      </c>
      <c r="L6505" s="19">
        <v>0</v>
      </c>
      <c r="M6505" s="25">
        <v>49.95</v>
      </c>
      <c r="N6505" s="24"/>
    </row>
    <row r="6506" spans="1:14" customFormat="1" hidden="1" x14ac:dyDescent="0.25">
      <c r="A6506" s="17"/>
      <c r="B6506" s="33">
        <v>33012127</v>
      </c>
      <c r="C6506" s="13"/>
      <c r="D6506" s="13"/>
      <c r="E6506" s="23" t="s">
        <v>4526</v>
      </c>
      <c r="F6506" s="21" t="s">
        <v>3093</v>
      </c>
      <c r="G6506" s="21" t="s">
        <v>17</v>
      </c>
      <c r="H6506" s="21" t="s">
        <v>18</v>
      </c>
      <c r="I6506" s="13" t="s">
        <v>4527</v>
      </c>
      <c r="J6506" s="22" t="s">
        <v>25323</v>
      </c>
      <c r="K6506" s="24">
        <v>43864</v>
      </c>
      <c r="L6506" s="19">
        <v>0</v>
      </c>
      <c r="M6506" s="25">
        <v>49.95</v>
      </c>
      <c r="N6506" s="24"/>
    </row>
    <row r="6507" spans="1:14" customFormat="1" hidden="1" x14ac:dyDescent="0.25">
      <c r="A6507" s="17"/>
      <c r="B6507" s="33">
        <v>33012128</v>
      </c>
      <c r="C6507" s="13"/>
      <c r="D6507" s="13"/>
      <c r="E6507" s="23" t="s">
        <v>4528</v>
      </c>
      <c r="F6507" s="21" t="s">
        <v>3093</v>
      </c>
      <c r="G6507" s="21" t="s">
        <v>17</v>
      </c>
      <c r="H6507" s="21" t="s">
        <v>18</v>
      </c>
      <c r="I6507" s="13" t="s">
        <v>4529</v>
      </c>
      <c r="J6507" s="22" t="s">
        <v>25324</v>
      </c>
      <c r="K6507" s="24">
        <v>43864</v>
      </c>
      <c r="L6507" s="19">
        <v>0</v>
      </c>
      <c r="M6507" s="25">
        <v>49.95</v>
      </c>
      <c r="N6507" s="24"/>
    </row>
    <row r="6508" spans="1:14" customFormat="1" hidden="1" x14ac:dyDescent="0.25">
      <c r="A6508" s="17"/>
      <c r="B6508" s="33">
        <v>33012125</v>
      </c>
      <c r="C6508" s="13"/>
      <c r="D6508" s="13"/>
      <c r="E6508" s="23" t="s">
        <v>4530</v>
      </c>
      <c r="F6508" s="21" t="s">
        <v>3093</v>
      </c>
      <c r="G6508" s="21" t="s">
        <v>17</v>
      </c>
      <c r="H6508" s="21" t="s">
        <v>18</v>
      </c>
      <c r="I6508" s="13" t="s">
        <v>4531</v>
      </c>
      <c r="J6508" s="22" t="s">
        <v>25325</v>
      </c>
      <c r="K6508" s="24">
        <v>43864</v>
      </c>
      <c r="L6508" s="19">
        <v>0</v>
      </c>
      <c r="M6508" s="25">
        <v>49.95</v>
      </c>
      <c r="N6508" s="24"/>
    </row>
    <row r="6509" spans="1:14" customFormat="1" hidden="1" x14ac:dyDescent="0.25">
      <c r="A6509" s="17"/>
      <c r="B6509" s="33">
        <v>33012124</v>
      </c>
      <c r="C6509" s="13"/>
      <c r="D6509" s="13"/>
      <c r="E6509" s="23" t="s">
        <v>4532</v>
      </c>
      <c r="F6509" s="21" t="s">
        <v>3093</v>
      </c>
      <c r="G6509" s="21" t="s">
        <v>17</v>
      </c>
      <c r="H6509" s="21" t="s">
        <v>18</v>
      </c>
      <c r="I6509" s="13" t="s">
        <v>4533</v>
      </c>
      <c r="J6509" s="22" t="s">
        <v>25326</v>
      </c>
      <c r="K6509" s="24">
        <v>43864</v>
      </c>
      <c r="L6509" s="19">
        <v>0</v>
      </c>
      <c r="M6509" s="25">
        <v>49.95</v>
      </c>
      <c r="N6509" s="24"/>
    </row>
    <row r="6510" spans="1:14" customFormat="1" hidden="1" x14ac:dyDescent="0.25">
      <c r="A6510" s="17"/>
      <c r="B6510" s="33">
        <v>33012123</v>
      </c>
      <c r="C6510" s="13"/>
      <c r="D6510" s="13"/>
      <c r="E6510" s="23" t="s">
        <v>4534</v>
      </c>
      <c r="F6510" s="21" t="s">
        <v>3093</v>
      </c>
      <c r="G6510" s="21" t="s">
        <v>17</v>
      </c>
      <c r="H6510" s="21" t="s">
        <v>18</v>
      </c>
      <c r="I6510" s="13" t="s">
        <v>4535</v>
      </c>
      <c r="J6510" s="22" t="s">
        <v>25327</v>
      </c>
      <c r="K6510" s="24">
        <v>43864</v>
      </c>
      <c r="L6510" s="19">
        <v>0</v>
      </c>
      <c r="M6510" s="25">
        <v>49.95</v>
      </c>
      <c r="N6510" s="24"/>
    </row>
    <row r="6511" spans="1:14" customFormat="1" hidden="1" x14ac:dyDescent="0.25">
      <c r="A6511" s="17"/>
      <c r="B6511" s="33">
        <v>33012126</v>
      </c>
      <c r="C6511" s="13"/>
      <c r="D6511" s="13"/>
      <c r="E6511" s="23" t="s">
        <v>4536</v>
      </c>
      <c r="F6511" s="21" t="s">
        <v>3093</v>
      </c>
      <c r="G6511" s="21" t="s">
        <v>17</v>
      </c>
      <c r="H6511" s="21" t="s">
        <v>18</v>
      </c>
      <c r="I6511" s="13" t="s">
        <v>4537</v>
      </c>
      <c r="J6511" s="22" t="s">
        <v>25328</v>
      </c>
      <c r="K6511" s="24">
        <v>43864</v>
      </c>
      <c r="L6511" s="19">
        <v>0</v>
      </c>
      <c r="M6511" s="25">
        <v>49.95</v>
      </c>
      <c r="N6511" s="24"/>
    </row>
    <row r="6512" spans="1:14" customFormat="1" hidden="1" x14ac:dyDescent="0.25">
      <c r="A6512" s="17"/>
      <c r="B6512" s="33">
        <v>33012107</v>
      </c>
      <c r="C6512" s="13"/>
      <c r="D6512" s="13"/>
      <c r="E6512" s="23" t="s">
        <v>4542</v>
      </c>
      <c r="F6512" s="21" t="s">
        <v>3093</v>
      </c>
      <c r="G6512" s="21" t="s">
        <v>17</v>
      </c>
      <c r="H6512" s="21" t="s">
        <v>18</v>
      </c>
      <c r="I6512" s="13" t="s">
        <v>4543</v>
      </c>
      <c r="J6512" s="22" t="s">
        <v>25329</v>
      </c>
      <c r="K6512" s="24">
        <v>43864</v>
      </c>
      <c r="L6512" s="19">
        <v>0</v>
      </c>
      <c r="M6512" s="25">
        <v>49.95</v>
      </c>
      <c r="N6512" s="24"/>
    </row>
    <row r="6513" spans="1:14" customFormat="1" hidden="1" x14ac:dyDescent="0.25">
      <c r="A6513" s="17"/>
      <c r="B6513" s="33">
        <v>33012106</v>
      </c>
      <c r="C6513" s="13"/>
      <c r="D6513" s="13"/>
      <c r="E6513" s="23" t="s">
        <v>4544</v>
      </c>
      <c r="F6513" s="21" t="s">
        <v>3093</v>
      </c>
      <c r="G6513" s="21" t="s">
        <v>17</v>
      </c>
      <c r="H6513" s="21" t="s">
        <v>18</v>
      </c>
      <c r="I6513" s="13" t="s">
        <v>4545</v>
      </c>
      <c r="J6513" s="22" t="s">
        <v>25330</v>
      </c>
      <c r="K6513" s="24">
        <v>43864</v>
      </c>
      <c r="L6513" s="19">
        <v>0</v>
      </c>
      <c r="M6513" s="25">
        <v>49.95</v>
      </c>
      <c r="N6513" s="24"/>
    </row>
    <row r="6514" spans="1:14" customFormat="1" hidden="1" x14ac:dyDescent="0.25">
      <c r="A6514" s="17"/>
      <c r="B6514" s="33">
        <v>33012105</v>
      </c>
      <c r="C6514" s="13"/>
      <c r="D6514" s="13"/>
      <c r="E6514" s="23" t="s">
        <v>4546</v>
      </c>
      <c r="F6514" s="21" t="s">
        <v>3093</v>
      </c>
      <c r="G6514" s="21" t="s">
        <v>17</v>
      </c>
      <c r="H6514" s="21" t="s">
        <v>18</v>
      </c>
      <c r="I6514" s="13" t="s">
        <v>4547</v>
      </c>
      <c r="J6514" s="22" t="s">
        <v>25331</v>
      </c>
      <c r="K6514" s="24">
        <v>43864</v>
      </c>
      <c r="L6514" s="19">
        <v>0</v>
      </c>
      <c r="M6514" s="25">
        <v>49.95</v>
      </c>
      <c r="N6514" s="24"/>
    </row>
    <row r="6515" spans="1:14" customFormat="1" hidden="1" x14ac:dyDescent="0.25">
      <c r="A6515" s="17"/>
      <c r="B6515" s="33">
        <v>33012108</v>
      </c>
      <c r="C6515" s="13"/>
      <c r="D6515" s="13"/>
      <c r="E6515" s="23" t="s">
        <v>4548</v>
      </c>
      <c r="F6515" s="21" t="s">
        <v>3093</v>
      </c>
      <c r="G6515" s="21" t="s">
        <v>17</v>
      </c>
      <c r="H6515" s="21" t="s">
        <v>18</v>
      </c>
      <c r="I6515" s="13" t="s">
        <v>4549</v>
      </c>
      <c r="J6515" s="22" t="s">
        <v>25332</v>
      </c>
      <c r="K6515" s="24">
        <v>43864</v>
      </c>
      <c r="L6515" s="19">
        <v>0</v>
      </c>
      <c r="M6515" s="25">
        <v>49.95</v>
      </c>
      <c r="N6515" s="24"/>
    </row>
    <row r="6516" spans="1:14" customFormat="1" hidden="1" x14ac:dyDescent="0.25">
      <c r="A6516" s="17"/>
      <c r="B6516" s="33">
        <v>33012115</v>
      </c>
      <c r="C6516" s="13"/>
      <c r="D6516" s="13"/>
      <c r="E6516" s="23" t="s">
        <v>4514</v>
      </c>
      <c r="F6516" s="21" t="s">
        <v>3093</v>
      </c>
      <c r="G6516" s="21" t="s">
        <v>17</v>
      </c>
      <c r="H6516" s="21" t="s">
        <v>18</v>
      </c>
      <c r="I6516" s="13" t="s">
        <v>4515</v>
      </c>
      <c r="J6516" s="22" t="s">
        <v>25333</v>
      </c>
      <c r="K6516" s="24">
        <v>43864</v>
      </c>
      <c r="L6516" s="19">
        <v>0</v>
      </c>
      <c r="M6516" s="25">
        <v>49.95</v>
      </c>
      <c r="N6516" s="24"/>
    </row>
    <row r="6517" spans="1:14" customFormat="1" hidden="1" x14ac:dyDescent="0.25">
      <c r="A6517" s="17"/>
      <c r="B6517" s="33">
        <v>33012116</v>
      </c>
      <c r="C6517" s="13"/>
      <c r="D6517" s="13"/>
      <c r="E6517" s="23" t="s">
        <v>4516</v>
      </c>
      <c r="F6517" s="21" t="s">
        <v>3093</v>
      </c>
      <c r="G6517" s="21" t="s">
        <v>17</v>
      </c>
      <c r="H6517" s="21" t="s">
        <v>18</v>
      </c>
      <c r="I6517" s="13" t="s">
        <v>4517</v>
      </c>
      <c r="J6517" s="22" t="s">
        <v>25334</v>
      </c>
      <c r="K6517" s="24">
        <v>43864</v>
      </c>
      <c r="L6517" s="19">
        <v>0</v>
      </c>
      <c r="M6517" s="25">
        <v>49.95</v>
      </c>
      <c r="N6517" s="24"/>
    </row>
    <row r="6518" spans="1:14" customFormat="1" hidden="1" x14ac:dyDescent="0.25">
      <c r="A6518" s="17"/>
      <c r="B6518" s="33">
        <v>33012113</v>
      </c>
      <c r="C6518" s="13"/>
      <c r="D6518" s="13"/>
      <c r="E6518" s="23" t="s">
        <v>4518</v>
      </c>
      <c r="F6518" s="21" t="s">
        <v>3093</v>
      </c>
      <c r="G6518" s="21" t="s">
        <v>17</v>
      </c>
      <c r="H6518" s="21" t="s">
        <v>18</v>
      </c>
      <c r="I6518" s="13" t="s">
        <v>4519</v>
      </c>
      <c r="J6518" s="22" t="s">
        <v>25335</v>
      </c>
      <c r="K6518" s="24">
        <v>43864</v>
      </c>
      <c r="L6518" s="19">
        <v>0</v>
      </c>
      <c r="M6518" s="25">
        <v>49.95</v>
      </c>
      <c r="N6518" s="24"/>
    </row>
    <row r="6519" spans="1:14" customFormat="1" hidden="1" x14ac:dyDescent="0.25">
      <c r="A6519" s="17"/>
      <c r="B6519" s="33">
        <v>33012112</v>
      </c>
      <c r="C6519" s="13"/>
      <c r="D6519" s="13"/>
      <c r="E6519" s="23" t="s">
        <v>4520</v>
      </c>
      <c r="F6519" s="21" t="s">
        <v>3093</v>
      </c>
      <c r="G6519" s="21" t="s">
        <v>17</v>
      </c>
      <c r="H6519" s="21" t="s">
        <v>18</v>
      </c>
      <c r="I6519" s="13" t="s">
        <v>4521</v>
      </c>
      <c r="J6519" s="22" t="s">
        <v>25336</v>
      </c>
      <c r="K6519" s="24">
        <v>43864</v>
      </c>
      <c r="L6519" s="19">
        <v>0</v>
      </c>
      <c r="M6519" s="25">
        <v>49.95</v>
      </c>
      <c r="N6519" s="24"/>
    </row>
    <row r="6520" spans="1:14" customFormat="1" hidden="1" x14ac:dyDescent="0.25">
      <c r="A6520" s="17"/>
      <c r="B6520" s="33">
        <v>33012111</v>
      </c>
      <c r="C6520" s="13"/>
      <c r="D6520" s="13"/>
      <c r="E6520" s="23" t="s">
        <v>4522</v>
      </c>
      <c r="F6520" s="21" t="s">
        <v>3093</v>
      </c>
      <c r="G6520" s="21" t="s">
        <v>17</v>
      </c>
      <c r="H6520" s="21" t="s">
        <v>18</v>
      </c>
      <c r="I6520" s="13" t="s">
        <v>4523</v>
      </c>
      <c r="J6520" s="22" t="s">
        <v>25337</v>
      </c>
      <c r="K6520" s="24">
        <v>43864</v>
      </c>
      <c r="L6520" s="19">
        <v>0</v>
      </c>
      <c r="M6520" s="25">
        <v>49.95</v>
      </c>
      <c r="N6520" s="24"/>
    </row>
    <row r="6521" spans="1:14" customFormat="1" hidden="1" x14ac:dyDescent="0.25">
      <c r="A6521" s="17"/>
      <c r="B6521" s="33">
        <v>33012114</v>
      </c>
      <c r="C6521" s="13"/>
      <c r="D6521" s="13"/>
      <c r="E6521" s="23" t="s">
        <v>4524</v>
      </c>
      <c r="F6521" s="21" t="s">
        <v>3093</v>
      </c>
      <c r="G6521" s="21" t="s">
        <v>17</v>
      </c>
      <c r="H6521" s="21" t="s">
        <v>18</v>
      </c>
      <c r="I6521" s="13" t="s">
        <v>4525</v>
      </c>
      <c r="J6521" s="22" t="s">
        <v>25338</v>
      </c>
      <c r="K6521" s="24">
        <v>43864</v>
      </c>
      <c r="L6521" s="19">
        <v>0</v>
      </c>
      <c r="M6521" s="25">
        <v>49.95</v>
      </c>
      <c r="N6521" s="24"/>
    </row>
    <row r="6522" spans="1:14" customFormat="1" hidden="1" x14ac:dyDescent="0.25">
      <c r="A6522" s="17"/>
      <c r="B6522" s="33">
        <v>33012121</v>
      </c>
      <c r="C6522" s="13"/>
      <c r="D6522" s="13"/>
      <c r="E6522" s="23" t="s">
        <v>4550</v>
      </c>
      <c r="F6522" s="21" t="s">
        <v>3093</v>
      </c>
      <c r="G6522" s="21" t="s">
        <v>17</v>
      </c>
      <c r="H6522" s="21" t="s">
        <v>18</v>
      </c>
      <c r="I6522" s="13" t="s">
        <v>4551</v>
      </c>
      <c r="J6522" s="22" t="s">
        <v>25339</v>
      </c>
      <c r="K6522" s="24">
        <v>43864</v>
      </c>
      <c r="L6522" s="19">
        <v>0</v>
      </c>
      <c r="M6522" s="25">
        <v>49.95</v>
      </c>
      <c r="N6522" s="24"/>
    </row>
    <row r="6523" spans="1:14" customFormat="1" hidden="1" x14ac:dyDescent="0.25">
      <c r="A6523" s="17"/>
      <c r="B6523" s="33">
        <v>33012122</v>
      </c>
      <c r="C6523" s="13"/>
      <c r="D6523" s="13"/>
      <c r="E6523" s="23" t="s">
        <v>4552</v>
      </c>
      <c r="F6523" s="21" t="s">
        <v>3093</v>
      </c>
      <c r="G6523" s="21" t="s">
        <v>17</v>
      </c>
      <c r="H6523" s="21" t="s">
        <v>18</v>
      </c>
      <c r="I6523" s="13" t="s">
        <v>4553</v>
      </c>
      <c r="J6523" s="22" t="s">
        <v>25340</v>
      </c>
      <c r="K6523" s="24">
        <v>43864</v>
      </c>
      <c r="L6523" s="19">
        <v>0</v>
      </c>
      <c r="M6523" s="25">
        <v>49.95</v>
      </c>
      <c r="N6523" s="24"/>
    </row>
    <row r="6524" spans="1:14" customFormat="1" hidden="1" x14ac:dyDescent="0.25">
      <c r="A6524" s="17"/>
      <c r="B6524" s="33">
        <v>33012119</v>
      </c>
      <c r="C6524" s="13"/>
      <c r="D6524" s="13"/>
      <c r="E6524" s="23" t="s">
        <v>4554</v>
      </c>
      <c r="F6524" s="21" t="s">
        <v>3093</v>
      </c>
      <c r="G6524" s="21" t="s">
        <v>17</v>
      </c>
      <c r="H6524" s="21" t="s">
        <v>18</v>
      </c>
      <c r="I6524" s="13" t="s">
        <v>4555</v>
      </c>
      <c r="J6524" s="22" t="s">
        <v>25341</v>
      </c>
      <c r="K6524" s="24">
        <v>43864</v>
      </c>
      <c r="L6524" s="19">
        <v>0</v>
      </c>
      <c r="M6524" s="25">
        <v>49.95</v>
      </c>
      <c r="N6524" s="24"/>
    </row>
    <row r="6525" spans="1:14" customFormat="1" hidden="1" x14ac:dyDescent="0.25">
      <c r="A6525" s="17"/>
      <c r="B6525" s="33">
        <v>33012118</v>
      </c>
      <c r="C6525" s="13"/>
      <c r="D6525" s="13"/>
      <c r="E6525" s="23" t="s">
        <v>4556</v>
      </c>
      <c r="F6525" s="21" t="s">
        <v>3093</v>
      </c>
      <c r="G6525" s="21" t="s">
        <v>17</v>
      </c>
      <c r="H6525" s="21" t="s">
        <v>18</v>
      </c>
      <c r="I6525" s="13" t="s">
        <v>4557</v>
      </c>
      <c r="J6525" s="22" t="s">
        <v>25342</v>
      </c>
      <c r="K6525" s="24">
        <v>43864</v>
      </c>
      <c r="L6525" s="19">
        <v>0</v>
      </c>
      <c r="M6525" s="25">
        <v>49.95</v>
      </c>
      <c r="N6525" s="24"/>
    </row>
    <row r="6526" spans="1:14" customFormat="1" hidden="1" x14ac:dyDescent="0.25">
      <c r="A6526" s="17"/>
      <c r="B6526" s="33">
        <v>33012117</v>
      </c>
      <c r="C6526" s="13"/>
      <c r="D6526" s="13"/>
      <c r="E6526" s="23" t="s">
        <v>4558</v>
      </c>
      <c r="F6526" s="21" t="s">
        <v>3093</v>
      </c>
      <c r="G6526" s="21" t="s">
        <v>17</v>
      </c>
      <c r="H6526" s="21" t="s">
        <v>18</v>
      </c>
      <c r="I6526" s="13" t="s">
        <v>4559</v>
      </c>
      <c r="J6526" s="22" t="s">
        <v>25343</v>
      </c>
      <c r="K6526" s="24">
        <v>43864</v>
      </c>
      <c r="L6526" s="19">
        <v>0</v>
      </c>
      <c r="M6526" s="25">
        <v>49.95</v>
      </c>
      <c r="N6526" s="24"/>
    </row>
    <row r="6527" spans="1:14" customFormat="1" hidden="1" x14ac:dyDescent="0.25">
      <c r="A6527" s="17"/>
      <c r="B6527" s="33">
        <v>33012120</v>
      </c>
      <c r="C6527" s="13"/>
      <c r="D6527" s="13"/>
      <c r="E6527" s="23" t="s">
        <v>4560</v>
      </c>
      <c r="F6527" s="21" t="s">
        <v>3093</v>
      </c>
      <c r="G6527" s="21" t="s">
        <v>17</v>
      </c>
      <c r="H6527" s="21" t="s">
        <v>18</v>
      </c>
      <c r="I6527" s="13" t="s">
        <v>4561</v>
      </c>
      <c r="J6527" s="22" t="s">
        <v>25344</v>
      </c>
      <c r="K6527" s="24">
        <v>43864</v>
      </c>
      <c r="L6527" s="19">
        <v>0</v>
      </c>
      <c r="M6527" s="25">
        <v>49.95</v>
      </c>
      <c r="N6527" s="24"/>
    </row>
    <row r="6528" spans="1:14" customFormat="1" hidden="1" x14ac:dyDescent="0.25">
      <c r="A6528" s="17" t="s">
        <v>25593</v>
      </c>
      <c r="B6528" s="33">
        <v>33012283</v>
      </c>
      <c r="C6528" s="13"/>
      <c r="D6528" s="13"/>
      <c r="E6528" s="23" t="s">
        <v>6581</v>
      </c>
      <c r="F6528" s="21" t="s">
        <v>3093</v>
      </c>
      <c r="G6528" s="21" t="s">
        <v>17</v>
      </c>
      <c r="H6528" s="21" t="s">
        <v>18</v>
      </c>
      <c r="I6528" s="13" t="s">
        <v>6582</v>
      </c>
      <c r="J6528" s="22" t="s">
        <v>25594</v>
      </c>
      <c r="K6528" s="24">
        <v>43864</v>
      </c>
      <c r="L6528" s="19">
        <v>0</v>
      </c>
      <c r="M6528" s="25">
        <v>39.950000000000003</v>
      </c>
      <c r="N6528" s="24"/>
    </row>
    <row r="6529" spans="1:14" customFormat="1" hidden="1" x14ac:dyDescent="0.25">
      <c r="A6529" s="17" t="s">
        <v>25595</v>
      </c>
      <c r="B6529" s="33">
        <v>33012284</v>
      </c>
      <c r="C6529" s="13"/>
      <c r="D6529" s="13"/>
      <c r="E6529" s="23" t="s">
        <v>6583</v>
      </c>
      <c r="F6529" s="21" t="s">
        <v>3093</v>
      </c>
      <c r="G6529" s="21" t="s">
        <v>17</v>
      </c>
      <c r="H6529" s="21" t="s">
        <v>18</v>
      </c>
      <c r="I6529" s="13" t="s">
        <v>6584</v>
      </c>
      <c r="J6529" s="22" t="s">
        <v>25596</v>
      </c>
      <c r="K6529" s="24">
        <v>43864</v>
      </c>
      <c r="L6529" s="19">
        <v>0</v>
      </c>
      <c r="M6529" s="25">
        <v>39.950000000000003</v>
      </c>
      <c r="N6529" s="24"/>
    </row>
    <row r="6530" spans="1:14" customFormat="1" hidden="1" x14ac:dyDescent="0.25">
      <c r="A6530" s="17" t="s">
        <v>25597</v>
      </c>
      <c r="B6530" s="33">
        <v>33012289</v>
      </c>
      <c r="C6530" s="13"/>
      <c r="D6530" s="13"/>
      <c r="E6530" s="23" t="s">
        <v>6569</v>
      </c>
      <c r="F6530" s="21" t="s">
        <v>3093</v>
      </c>
      <c r="G6530" s="21" t="s">
        <v>17</v>
      </c>
      <c r="H6530" s="21" t="s">
        <v>18</v>
      </c>
      <c r="I6530" s="13" t="s">
        <v>6570</v>
      </c>
      <c r="J6530" s="22" t="s">
        <v>25598</v>
      </c>
      <c r="K6530" s="24">
        <v>43864</v>
      </c>
      <c r="L6530" s="19">
        <v>0</v>
      </c>
      <c r="M6530" s="25">
        <v>39.950000000000003</v>
      </c>
      <c r="N6530" s="24"/>
    </row>
    <row r="6531" spans="1:14" customFormat="1" hidden="1" x14ac:dyDescent="0.25">
      <c r="A6531" s="17" t="s">
        <v>25599</v>
      </c>
      <c r="B6531" s="33">
        <v>33012290</v>
      </c>
      <c r="C6531" s="13"/>
      <c r="D6531" s="13"/>
      <c r="E6531" s="23" t="s">
        <v>6571</v>
      </c>
      <c r="F6531" s="21" t="s">
        <v>3093</v>
      </c>
      <c r="G6531" s="21" t="s">
        <v>17</v>
      </c>
      <c r="H6531" s="21" t="s">
        <v>18</v>
      </c>
      <c r="I6531" s="13" t="s">
        <v>6572</v>
      </c>
      <c r="J6531" s="22" t="s">
        <v>25600</v>
      </c>
      <c r="K6531" s="24">
        <v>43864</v>
      </c>
      <c r="L6531" s="19">
        <v>0</v>
      </c>
      <c r="M6531" s="25">
        <v>39.950000000000003</v>
      </c>
      <c r="N6531" s="24"/>
    </row>
    <row r="6532" spans="1:14" customFormat="1" hidden="1" x14ac:dyDescent="0.25">
      <c r="A6532" s="17" t="s">
        <v>25601</v>
      </c>
      <c r="B6532" s="33">
        <v>33012287</v>
      </c>
      <c r="C6532" s="13"/>
      <c r="D6532" s="13"/>
      <c r="E6532" s="23" t="s">
        <v>6573</v>
      </c>
      <c r="F6532" s="21" t="s">
        <v>3093</v>
      </c>
      <c r="G6532" s="21" t="s">
        <v>17</v>
      </c>
      <c r="H6532" s="21" t="s">
        <v>18</v>
      </c>
      <c r="I6532" s="13" t="s">
        <v>6574</v>
      </c>
      <c r="J6532" s="22" t="s">
        <v>25602</v>
      </c>
      <c r="K6532" s="24">
        <v>43864</v>
      </c>
      <c r="L6532" s="19">
        <v>0</v>
      </c>
      <c r="M6532" s="25">
        <v>39.950000000000003</v>
      </c>
      <c r="N6532" s="24"/>
    </row>
    <row r="6533" spans="1:14" customFormat="1" hidden="1" x14ac:dyDescent="0.25">
      <c r="A6533" s="17" t="s">
        <v>25603</v>
      </c>
      <c r="B6533" s="33">
        <v>33012286</v>
      </c>
      <c r="C6533" s="13"/>
      <c r="D6533" s="13"/>
      <c r="E6533" s="23" t="s">
        <v>6575</v>
      </c>
      <c r="F6533" s="21" t="s">
        <v>3093</v>
      </c>
      <c r="G6533" s="21" t="s">
        <v>17</v>
      </c>
      <c r="H6533" s="21" t="s">
        <v>18</v>
      </c>
      <c r="I6533" s="13" t="s">
        <v>6576</v>
      </c>
      <c r="J6533" s="22" t="s">
        <v>25604</v>
      </c>
      <c r="K6533" s="24">
        <v>43864</v>
      </c>
      <c r="L6533" s="19">
        <v>0</v>
      </c>
      <c r="M6533" s="25">
        <v>39.950000000000003</v>
      </c>
      <c r="N6533" s="24"/>
    </row>
    <row r="6534" spans="1:14" customFormat="1" hidden="1" x14ac:dyDescent="0.25">
      <c r="A6534" s="17" t="s">
        <v>25605</v>
      </c>
      <c r="B6534" s="33">
        <v>33012285</v>
      </c>
      <c r="C6534" s="13"/>
      <c r="D6534" s="13"/>
      <c r="E6534" s="23" t="s">
        <v>6577</v>
      </c>
      <c r="F6534" s="21" t="s">
        <v>3093</v>
      </c>
      <c r="G6534" s="21" t="s">
        <v>17</v>
      </c>
      <c r="H6534" s="21" t="s">
        <v>18</v>
      </c>
      <c r="I6534" s="13" t="s">
        <v>6578</v>
      </c>
      <c r="J6534" s="22" t="s">
        <v>25606</v>
      </c>
      <c r="K6534" s="24">
        <v>43864</v>
      </c>
      <c r="L6534" s="19">
        <v>0</v>
      </c>
      <c r="M6534" s="25">
        <v>39.950000000000003</v>
      </c>
      <c r="N6534" s="24"/>
    </row>
    <row r="6535" spans="1:14" customFormat="1" hidden="1" x14ac:dyDescent="0.25">
      <c r="A6535" s="17" t="s">
        <v>25607</v>
      </c>
      <c r="B6535" s="33">
        <v>33012288</v>
      </c>
      <c r="C6535" s="13"/>
      <c r="D6535" s="13"/>
      <c r="E6535" s="23" t="s">
        <v>6579</v>
      </c>
      <c r="F6535" s="21" t="s">
        <v>3093</v>
      </c>
      <c r="G6535" s="21" t="s">
        <v>17</v>
      </c>
      <c r="H6535" s="21" t="s">
        <v>18</v>
      </c>
      <c r="I6535" s="13" t="s">
        <v>6580</v>
      </c>
      <c r="J6535" s="22" t="s">
        <v>25608</v>
      </c>
      <c r="K6535" s="24">
        <v>43864</v>
      </c>
      <c r="L6535" s="19">
        <v>0</v>
      </c>
      <c r="M6535" s="25">
        <v>39.950000000000003</v>
      </c>
      <c r="N6535" s="24"/>
    </row>
    <row r="6536" spans="1:14" customFormat="1" hidden="1" x14ac:dyDescent="0.25">
      <c r="A6536" s="17" t="s">
        <v>25609</v>
      </c>
      <c r="B6536" s="33">
        <v>33012281</v>
      </c>
      <c r="C6536" s="13"/>
      <c r="D6536" s="13"/>
      <c r="E6536" s="23" t="s">
        <v>6585</v>
      </c>
      <c r="F6536" s="21" t="s">
        <v>3093</v>
      </c>
      <c r="G6536" s="21" t="s">
        <v>17</v>
      </c>
      <c r="H6536" s="21" t="s">
        <v>18</v>
      </c>
      <c r="I6536" s="13" t="s">
        <v>6586</v>
      </c>
      <c r="J6536" s="22" t="s">
        <v>25610</v>
      </c>
      <c r="K6536" s="24">
        <v>43864</v>
      </c>
      <c r="L6536" s="19">
        <v>0</v>
      </c>
      <c r="M6536" s="25">
        <v>39.950000000000003</v>
      </c>
      <c r="N6536" s="24"/>
    </row>
    <row r="6537" spans="1:14" customFormat="1" hidden="1" x14ac:dyDescent="0.25">
      <c r="A6537" s="17" t="s">
        <v>25611</v>
      </c>
      <c r="B6537" s="33">
        <v>33012280</v>
      </c>
      <c r="C6537" s="13"/>
      <c r="D6537" s="13"/>
      <c r="E6537" s="23" t="s">
        <v>6587</v>
      </c>
      <c r="F6537" s="21" t="s">
        <v>3093</v>
      </c>
      <c r="G6537" s="21" t="s">
        <v>17</v>
      </c>
      <c r="H6537" s="21" t="s">
        <v>18</v>
      </c>
      <c r="I6537" s="13" t="s">
        <v>6588</v>
      </c>
      <c r="J6537" s="22" t="s">
        <v>25612</v>
      </c>
      <c r="K6537" s="24">
        <v>43864</v>
      </c>
      <c r="L6537" s="19">
        <v>0</v>
      </c>
      <c r="M6537" s="25">
        <v>39.950000000000003</v>
      </c>
      <c r="N6537" s="24"/>
    </row>
    <row r="6538" spans="1:14" customFormat="1" hidden="1" x14ac:dyDescent="0.25">
      <c r="A6538" s="17" t="s">
        <v>25613</v>
      </c>
      <c r="B6538" s="33">
        <v>33012279</v>
      </c>
      <c r="C6538" s="13"/>
      <c r="D6538" s="13"/>
      <c r="E6538" s="23" t="s">
        <v>6589</v>
      </c>
      <c r="F6538" s="21" t="s">
        <v>3093</v>
      </c>
      <c r="G6538" s="21" t="s">
        <v>17</v>
      </c>
      <c r="H6538" s="21" t="s">
        <v>18</v>
      </c>
      <c r="I6538" s="13" t="s">
        <v>6590</v>
      </c>
      <c r="J6538" s="22" t="s">
        <v>25614</v>
      </c>
      <c r="K6538" s="24">
        <v>43864</v>
      </c>
      <c r="L6538" s="19">
        <v>0</v>
      </c>
      <c r="M6538" s="25">
        <v>39.950000000000003</v>
      </c>
      <c r="N6538" s="24"/>
    </row>
    <row r="6539" spans="1:14" customFormat="1" hidden="1" x14ac:dyDescent="0.25">
      <c r="A6539" s="17" t="s">
        <v>25615</v>
      </c>
      <c r="B6539" s="33">
        <v>33012282</v>
      </c>
      <c r="C6539" s="13"/>
      <c r="D6539" s="13"/>
      <c r="E6539" s="23" t="s">
        <v>6591</v>
      </c>
      <c r="F6539" s="21" t="s">
        <v>3093</v>
      </c>
      <c r="G6539" s="21" t="s">
        <v>17</v>
      </c>
      <c r="H6539" s="21" t="s">
        <v>18</v>
      </c>
      <c r="I6539" s="13" t="s">
        <v>6592</v>
      </c>
      <c r="J6539" s="22" t="s">
        <v>25616</v>
      </c>
      <c r="K6539" s="24">
        <v>43864</v>
      </c>
      <c r="L6539" s="19">
        <v>0</v>
      </c>
      <c r="M6539" s="25">
        <v>39.950000000000003</v>
      </c>
      <c r="N6539" s="24"/>
    </row>
    <row r="6540" spans="1:14" customFormat="1" hidden="1" x14ac:dyDescent="0.25">
      <c r="A6540" s="17" t="s">
        <v>25617</v>
      </c>
      <c r="B6540" s="33">
        <v>33012295</v>
      </c>
      <c r="C6540" s="13"/>
      <c r="D6540" s="13"/>
      <c r="E6540" s="23" t="s">
        <v>6593</v>
      </c>
      <c r="F6540" s="21" t="s">
        <v>3093</v>
      </c>
      <c r="G6540" s="21" t="s">
        <v>17</v>
      </c>
      <c r="H6540" s="21" t="s">
        <v>18</v>
      </c>
      <c r="I6540" s="13" t="s">
        <v>6594</v>
      </c>
      <c r="J6540" s="22" t="s">
        <v>25618</v>
      </c>
      <c r="K6540" s="24">
        <v>43864</v>
      </c>
      <c r="L6540" s="19">
        <v>0</v>
      </c>
      <c r="M6540" s="25">
        <v>39.950000000000003</v>
      </c>
      <c r="N6540" s="24"/>
    </row>
    <row r="6541" spans="1:14" customFormat="1" hidden="1" x14ac:dyDescent="0.25">
      <c r="A6541" s="17" t="s">
        <v>25619</v>
      </c>
      <c r="B6541" s="33">
        <v>33012296</v>
      </c>
      <c r="C6541" s="13"/>
      <c r="D6541" s="13"/>
      <c r="E6541" s="23" t="s">
        <v>6595</v>
      </c>
      <c r="F6541" s="21" t="s">
        <v>3093</v>
      </c>
      <c r="G6541" s="21" t="s">
        <v>17</v>
      </c>
      <c r="H6541" s="21" t="s">
        <v>18</v>
      </c>
      <c r="I6541" s="13" t="s">
        <v>6596</v>
      </c>
      <c r="J6541" s="22" t="s">
        <v>25620</v>
      </c>
      <c r="K6541" s="24">
        <v>43864</v>
      </c>
      <c r="L6541" s="19">
        <v>0</v>
      </c>
      <c r="M6541" s="25">
        <v>39.950000000000003</v>
      </c>
      <c r="N6541" s="24"/>
    </row>
    <row r="6542" spans="1:14" customFormat="1" hidden="1" x14ac:dyDescent="0.25">
      <c r="A6542" s="17" t="s">
        <v>25621</v>
      </c>
      <c r="B6542" s="33">
        <v>33012293</v>
      </c>
      <c r="C6542" s="13"/>
      <c r="D6542" s="13"/>
      <c r="E6542" s="23" t="s">
        <v>6597</v>
      </c>
      <c r="F6542" s="21" t="s">
        <v>3093</v>
      </c>
      <c r="G6542" s="21" t="s">
        <v>17</v>
      </c>
      <c r="H6542" s="21" t="s">
        <v>18</v>
      </c>
      <c r="I6542" s="13" t="s">
        <v>6598</v>
      </c>
      <c r="J6542" s="22" t="s">
        <v>25622</v>
      </c>
      <c r="K6542" s="24">
        <v>43864</v>
      </c>
      <c r="L6542" s="19">
        <v>0</v>
      </c>
      <c r="M6542" s="25">
        <v>39.950000000000003</v>
      </c>
      <c r="N6542" s="24"/>
    </row>
    <row r="6543" spans="1:14" customFormat="1" hidden="1" x14ac:dyDescent="0.25">
      <c r="A6543" s="17" t="s">
        <v>25623</v>
      </c>
      <c r="B6543" s="33">
        <v>33012292</v>
      </c>
      <c r="C6543" s="13"/>
      <c r="D6543" s="13"/>
      <c r="E6543" s="23" t="s">
        <v>6599</v>
      </c>
      <c r="F6543" s="21" t="s">
        <v>3093</v>
      </c>
      <c r="G6543" s="21" t="s">
        <v>17</v>
      </c>
      <c r="H6543" s="21" t="s">
        <v>18</v>
      </c>
      <c r="I6543" s="13" t="s">
        <v>6600</v>
      </c>
      <c r="J6543" s="22" t="s">
        <v>25624</v>
      </c>
      <c r="K6543" s="24">
        <v>43864</v>
      </c>
      <c r="L6543" s="19">
        <v>0</v>
      </c>
      <c r="M6543" s="25">
        <v>39.950000000000003</v>
      </c>
      <c r="N6543" s="24"/>
    </row>
    <row r="6544" spans="1:14" customFormat="1" hidden="1" x14ac:dyDescent="0.25">
      <c r="A6544" s="17" t="s">
        <v>25625</v>
      </c>
      <c r="B6544" s="33">
        <v>33012291</v>
      </c>
      <c r="C6544" s="13"/>
      <c r="D6544" s="13"/>
      <c r="E6544" s="23" t="s">
        <v>6601</v>
      </c>
      <c r="F6544" s="21" t="s">
        <v>3093</v>
      </c>
      <c r="G6544" s="21" t="s">
        <v>17</v>
      </c>
      <c r="H6544" s="21" t="s">
        <v>18</v>
      </c>
      <c r="I6544" s="13" t="s">
        <v>6602</v>
      </c>
      <c r="J6544" s="22" t="s">
        <v>25626</v>
      </c>
      <c r="K6544" s="24">
        <v>43864</v>
      </c>
      <c r="L6544" s="19">
        <v>0</v>
      </c>
      <c r="M6544" s="25">
        <v>39.950000000000003</v>
      </c>
      <c r="N6544" s="24"/>
    </row>
    <row r="6545" spans="1:14" customFormat="1" hidden="1" x14ac:dyDescent="0.25">
      <c r="A6545" s="17" t="s">
        <v>25627</v>
      </c>
      <c r="B6545" s="33">
        <v>33012294</v>
      </c>
      <c r="C6545" s="13"/>
      <c r="D6545" s="13"/>
      <c r="E6545" s="23" t="s">
        <v>6603</v>
      </c>
      <c r="F6545" s="21" t="s">
        <v>3093</v>
      </c>
      <c r="G6545" s="21" t="s">
        <v>17</v>
      </c>
      <c r="H6545" s="21" t="s">
        <v>18</v>
      </c>
      <c r="I6545" s="13" t="s">
        <v>6604</v>
      </c>
      <c r="J6545" s="22" t="s">
        <v>25628</v>
      </c>
      <c r="K6545" s="24">
        <v>43864</v>
      </c>
      <c r="L6545" s="19">
        <v>0</v>
      </c>
      <c r="M6545" s="25">
        <v>39.950000000000003</v>
      </c>
      <c r="N6545" s="24"/>
    </row>
    <row r="6546" spans="1:14" customFormat="1" hidden="1" x14ac:dyDescent="0.25">
      <c r="A6546" s="17" t="s">
        <v>25629</v>
      </c>
      <c r="B6546" s="33">
        <v>33012301</v>
      </c>
      <c r="C6546" s="13"/>
      <c r="D6546" s="13"/>
      <c r="E6546" s="23" t="s">
        <v>6605</v>
      </c>
      <c r="F6546" s="21" t="s">
        <v>3093</v>
      </c>
      <c r="G6546" s="21" t="s">
        <v>17</v>
      </c>
      <c r="H6546" s="21" t="s">
        <v>18</v>
      </c>
      <c r="I6546" s="13" t="s">
        <v>6606</v>
      </c>
      <c r="J6546" s="22" t="s">
        <v>25630</v>
      </c>
      <c r="K6546" s="24">
        <v>43864</v>
      </c>
      <c r="L6546" s="19">
        <v>0</v>
      </c>
      <c r="M6546" s="25">
        <v>39.950000000000003</v>
      </c>
      <c r="N6546" s="24"/>
    </row>
    <row r="6547" spans="1:14" customFormat="1" hidden="1" x14ac:dyDescent="0.25">
      <c r="A6547" s="17" t="s">
        <v>25631</v>
      </c>
      <c r="B6547" s="33">
        <v>33012302</v>
      </c>
      <c r="C6547" s="13"/>
      <c r="D6547" s="13"/>
      <c r="E6547" s="23" t="s">
        <v>6607</v>
      </c>
      <c r="F6547" s="21" t="s">
        <v>3093</v>
      </c>
      <c r="G6547" s="21" t="s">
        <v>17</v>
      </c>
      <c r="H6547" s="21" t="s">
        <v>18</v>
      </c>
      <c r="I6547" s="13" t="s">
        <v>6608</v>
      </c>
      <c r="J6547" s="22" t="s">
        <v>25632</v>
      </c>
      <c r="K6547" s="24">
        <v>43864</v>
      </c>
      <c r="L6547" s="19">
        <v>0</v>
      </c>
      <c r="M6547" s="25">
        <v>39.950000000000003</v>
      </c>
      <c r="N6547" s="24"/>
    </row>
    <row r="6548" spans="1:14" customFormat="1" hidden="1" x14ac:dyDescent="0.25">
      <c r="A6548" s="17" t="s">
        <v>25633</v>
      </c>
      <c r="B6548" s="33">
        <v>33012299</v>
      </c>
      <c r="C6548" s="13"/>
      <c r="D6548" s="13"/>
      <c r="E6548" s="23" t="s">
        <v>6609</v>
      </c>
      <c r="F6548" s="21" t="s">
        <v>3093</v>
      </c>
      <c r="G6548" s="21" t="s">
        <v>17</v>
      </c>
      <c r="H6548" s="21" t="s">
        <v>18</v>
      </c>
      <c r="I6548" s="13" t="s">
        <v>6610</v>
      </c>
      <c r="J6548" s="22" t="s">
        <v>25634</v>
      </c>
      <c r="K6548" s="24">
        <v>43864</v>
      </c>
      <c r="L6548" s="19">
        <v>0</v>
      </c>
      <c r="M6548" s="25">
        <v>39.950000000000003</v>
      </c>
      <c r="N6548" s="24"/>
    </row>
    <row r="6549" spans="1:14" customFormat="1" hidden="1" x14ac:dyDescent="0.25">
      <c r="A6549" s="17" t="s">
        <v>25635</v>
      </c>
      <c r="B6549" s="33">
        <v>33012298</v>
      </c>
      <c r="C6549" s="13"/>
      <c r="D6549" s="13"/>
      <c r="E6549" s="23" t="s">
        <v>6611</v>
      </c>
      <c r="F6549" s="21" t="s">
        <v>3093</v>
      </c>
      <c r="G6549" s="21" t="s">
        <v>17</v>
      </c>
      <c r="H6549" s="21" t="s">
        <v>18</v>
      </c>
      <c r="I6549" s="13" t="s">
        <v>6612</v>
      </c>
      <c r="J6549" s="22" t="s">
        <v>25636</v>
      </c>
      <c r="K6549" s="24">
        <v>43864</v>
      </c>
      <c r="L6549" s="19">
        <v>0</v>
      </c>
      <c r="M6549" s="25">
        <v>39.950000000000003</v>
      </c>
      <c r="N6549" s="24"/>
    </row>
    <row r="6550" spans="1:14" customFormat="1" hidden="1" x14ac:dyDescent="0.25">
      <c r="A6550" s="17" t="s">
        <v>25637</v>
      </c>
      <c r="B6550" s="33">
        <v>33012297</v>
      </c>
      <c r="C6550" s="13"/>
      <c r="D6550" s="13"/>
      <c r="E6550" s="23" t="s">
        <v>6613</v>
      </c>
      <c r="F6550" s="21" t="s">
        <v>3093</v>
      </c>
      <c r="G6550" s="21" t="s">
        <v>17</v>
      </c>
      <c r="H6550" s="21" t="s">
        <v>18</v>
      </c>
      <c r="I6550" s="13" t="s">
        <v>6614</v>
      </c>
      <c r="J6550" s="22" t="s">
        <v>25638</v>
      </c>
      <c r="K6550" s="24">
        <v>43864</v>
      </c>
      <c r="L6550" s="19">
        <v>0</v>
      </c>
      <c r="M6550" s="25">
        <v>39.950000000000003</v>
      </c>
      <c r="N6550" s="24"/>
    </row>
    <row r="6551" spans="1:14" customFormat="1" hidden="1" x14ac:dyDescent="0.25">
      <c r="A6551" s="17" t="s">
        <v>25639</v>
      </c>
      <c r="B6551" s="33">
        <v>33012300</v>
      </c>
      <c r="C6551" s="13"/>
      <c r="D6551" s="13"/>
      <c r="E6551" s="23" t="s">
        <v>6615</v>
      </c>
      <c r="F6551" s="21" t="s">
        <v>3093</v>
      </c>
      <c r="G6551" s="21" t="s">
        <v>17</v>
      </c>
      <c r="H6551" s="21" t="s">
        <v>18</v>
      </c>
      <c r="I6551" s="13" t="s">
        <v>6616</v>
      </c>
      <c r="J6551" s="22" t="s">
        <v>25640</v>
      </c>
      <c r="K6551" s="24">
        <v>43864</v>
      </c>
      <c r="L6551" s="19">
        <v>0</v>
      </c>
      <c r="M6551" s="25">
        <v>39.950000000000003</v>
      </c>
      <c r="N6551" s="24"/>
    </row>
    <row r="6552" spans="1:14" customFormat="1" hidden="1" x14ac:dyDescent="0.25">
      <c r="A6552" s="17"/>
      <c r="B6552" s="33">
        <v>33020375</v>
      </c>
      <c r="C6552" s="13"/>
      <c r="D6552" s="13"/>
      <c r="E6552" s="23" t="s">
        <v>6927</v>
      </c>
      <c r="F6552" s="21" t="s">
        <v>3093</v>
      </c>
      <c r="G6552" s="21" t="s">
        <v>17</v>
      </c>
      <c r="H6552" s="21" t="s">
        <v>18</v>
      </c>
      <c r="I6552" s="13" t="s">
        <v>6928</v>
      </c>
      <c r="J6552" s="22" t="s">
        <v>25709</v>
      </c>
      <c r="K6552" s="24">
        <v>43864</v>
      </c>
      <c r="L6552" s="19">
        <v>0</v>
      </c>
      <c r="M6552" s="25">
        <v>39.950000000000003</v>
      </c>
      <c r="N6552" s="24"/>
    </row>
    <row r="6553" spans="1:14" customFormat="1" hidden="1" x14ac:dyDescent="0.25">
      <c r="A6553" s="17"/>
      <c r="B6553" s="33">
        <v>33020374</v>
      </c>
      <c r="C6553" s="13"/>
      <c r="D6553" s="13"/>
      <c r="E6553" s="23" t="s">
        <v>6929</v>
      </c>
      <c r="F6553" s="21" t="s">
        <v>3093</v>
      </c>
      <c r="G6553" s="21" t="s">
        <v>17</v>
      </c>
      <c r="H6553" s="21" t="s">
        <v>18</v>
      </c>
      <c r="I6553" s="13" t="s">
        <v>6930</v>
      </c>
      <c r="J6553" s="22" t="s">
        <v>25710</v>
      </c>
      <c r="K6553" s="24">
        <v>43864</v>
      </c>
      <c r="L6553" s="19">
        <v>0</v>
      </c>
      <c r="M6553" s="25">
        <v>39.950000000000003</v>
      </c>
      <c r="N6553" s="24"/>
    </row>
    <row r="6554" spans="1:14" customFormat="1" hidden="1" x14ac:dyDescent="0.25">
      <c r="A6554" s="17"/>
      <c r="B6554" s="33">
        <v>33020373</v>
      </c>
      <c r="C6554" s="13"/>
      <c r="D6554" s="13"/>
      <c r="E6554" s="23" t="s">
        <v>6931</v>
      </c>
      <c r="F6554" s="21" t="s">
        <v>3093</v>
      </c>
      <c r="G6554" s="21" t="s">
        <v>17</v>
      </c>
      <c r="H6554" s="21" t="s">
        <v>18</v>
      </c>
      <c r="I6554" s="13" t="s">
        <v>6932</v>
      </c>
      <c r="J6554" s="22" t="s">
        <v>25711</v>
      </c>
      <c r="K6554" s="24">
        <v>43864</v>
      </c>
      <c r="L6554" s="19">
        <v>0</v>
      </c>
      <c r="M6554" s="25">
        <v>39.950000000000003</v>
      </c>
      <c r="N6554" s="24"/>
    </row>
    <row r="6555" spans="1:14" customFormat="1" hidden="1" x14ac:dyDescent="0.25">
      <c r="A6555" s="17"/>
      <c r="B6555" s="33">
        <v>33020376</v>
      </c>
      <c r="C6555" s="13"/>
      <c r="D6555" s="13"/>
      <c r="E6555" s="23" t="s">
        <v>6933</v>
      </c>
      <c r="F6555" s="21" t="s">
        <v>3093</v>
      </c>
      <c r="G6555" s="21" t="s">
        <v>17</v>
      </c>
      <c r="H6555" s="21" t="s">
        <v>18</v>
      </c>
      <c r="I6555" s="13" t="s">
        <v>6934</v>
      </c>
      <c r="J6555" s="22" t="s">
        <v>25712</v>
      </c>
      <c r="K6555" s="24">
        <v>43864</v>
      </c>
      <c r="L6555" s="19">
        <v>0</v>
      </c>
      <c r="M6555" s="25">
        <v>39.950000000000003</v>
      </c>
      <c r="N6555" s="24"/>
    </row>
    <row r="6556" spans="1:14" customFormat="1" hidden="1" x14ac:dyDescent="0.25">
      <c r="A6556" s="17"/>
      <c r="B6556" s="33">
        <v>33020372</v>
      </c>
      <c r="C6556" s="13"/>
      <c r="D6556" s="13"/>
      <c r="E6556" s="23" t="s">
        <v>6935</v>
      </c>
      <c r="F6556" s="21" t="s">
        <v>3093</v>
      </c>
      <c r="G6556" s="21" t="s">
        <v>17</v>
      </c>
      <c r="H6556" s="21" t="s">
        <v>18</v>
      </c>
      <c r="I6556" s="13" t="s">
        <v>6936</v>
      </c>
      <c r="J6556" s="22" t="s">
        <v>25713</v>
      </c>
      <c r="K6556" s="24">
        <v>43864</v>
      </c>
      <c r="L6556" s="19">
        <v>0</v>
      </c>
      <c r="M6556" s="25">
        <v>39.950000000000003</v>
      </c>
      <c r="N6556" s="24"/>
    </row>
    <row r="6557" spans="1:14" customFormat="1" hidden="1" x14ac:dyDescent="0.25">
      <c r="A6557" s="17"/>
      <c r="B6557" s="33">
        <v>33020385</v>
      </c>
      <c r="C6557" s="13"/>
      <c r="D6557" s="13"/>
      <c r="E6557" s="23" t="s">
        <v>6917</v>
      </c>
      <c r="F6557" s="21" t="s">
        <v>3093</v>
      </c>
      <c r="G6557" s="21" t="s">
        <v>17</v>
      </c>
      <c r="H6557" s="21" t="s">
        <v>18</v>
      </c>
      <c r="I6557" s="13" t="s">
        <v>6918</v>
      </c>
      <c r="J6557" s="22" t="s">
        <v>25714</v>
      </c>
      <c r="K6557" s="24">
        <v>43864</v>
      </c>
      <c r="L6557" s="19">
        <v>0</v>
      </c>
      <c r="M6557" s="25">
        <v>39.950000000000003</v>
      </c>
      <c r="N6557" s="24"/>
    </row>
    <row r="6558" spans="1:14" customFormat="1" hidden="1" x14ac:dyDescent="0.25">
      <c r="A6558" s="17"/>
      <c r="B6558" s="33">
        <v>33020384</v>
      </c>
      <c r="C6558" s="13"/>
      <c r="D6558" s="13"/>
      <c r="E6558" s="23" t="s">
        <v>6919</v>
      </c>
      <c r="F6558" s="21" t="s">
        <v>3093</v>
      </c>
      <c r="G6558" s="21" t="s">
        <v>17</v>
      </c>
      <c r="H6558" s="21" t="s">
        <v>18</v>
      </c>
      <c r="I6558" s="13" t="s">
        <v>6920</v>
      </c>
      <c r="J6558" s="22" t="s">
        <v>25715</v>
      </c>
      <c r="K6558" s="24">
        <v>43864</v>
      </c>
      <c r="L6558" s="19">
        <v>0</v>
      </c>
      <c r="M6558" s="25">
        <v>39.950000000000003</v>
      </c>
      <c r="N6558" s="24"/>
    </row>
    <row r="6559" spans="1:14" customFormat="1" hidden="1" x14ac:dyDescent="0.25">
      <c r="A6559" s="17"/>
      <c r="B6559" s="33">
        <v>33020383</v>
      </c>
      <c r="C6559" s="13"/>
      <c r="D6559" s="13"/>
      <c r="E6559" s="23" t="s">
        <v>6921</v>
      </c>
      <c r="F6559" s="21" t="s">
        <v>3093</v>
      </c>
      <c r="G6559" s="21" t="s">
        <v>17</v>
      </c>
      <c r="H6559" s="21" t="s">
        <v>18</v>
      </c>
      <c r="I6559" s="13" t="s">
        <v>6922</v>
      </c>
      <c r="J6559" s="22" t="s">
        <v>25716</v>
      </c>
      <c r="K6559" s="24">
        <v>43864</v>
      </c>
      <c r="L6559" s="19">
        <v>0</v>
      </c>
      <c r="M6559" s="25">
        <v>39.950000000000003</v>
      </c>
      <c r="N6559" s="24"/>
    </row>
    <row r="6560" spans="1:14" customFormat="1" hidden="1" x14ac:dyDescent="0.25">
      <c r="A6560" s="17"/>
      <c r="B6560" s="33">
        <v>33020386</v>
      </c>
      <c r="C6560" s="13"/>
      <c r="D6560" s="13"/>
      <c r="E6560" s="23" t="s">
        <v>6923</v>
      </c>
      <c r="F6560" s="21" t="s">
        <v>3093</v>
      </c>
      <c r="G6560" s="21" t="s">
        <v>17</v>
      </c>
      <c r="H6560" s="21" t="s">
        <v>18</v>
      </c>
      <c r="I6560" s="13" t="s">
        <v>6924</v>
      </c>
      <c r="J6560" s="22" t="s">
        <v>25717</v>
      </c>
      <c r="K6560" s="24">
        <v>43864</v>
      </c>
      <c r="L6560" s="19">
        <v>0</v>
      </c>
      <c r="M6560" s="25">
        <v>39.950000000000003</v>
      </c>
      <c r="N6560" s="24"/>
    </row>
    <row r="6561" spans="1:14" customFormat="1" hidden="1" x14ac:dyDescent="0.25">
      <c r="A6561" s="17"/>
      <c r="B6561" s="33">
        <v>33020382</v>
      </c>
      <c r="C6561" s="13"/>
      <c r="D6561" s="13"/>
      <c r="E6561" s="23" t="s">
        <v>6925</v>
      </c>
      <c r="F6561" s="21" t="s">
        <v>3093</v>
      </c>
      <c r="G6561" s="21" t="s">
        <v>17</v>
      </c>
      <c r="H6561" s="21" t="s">
        <v>18</v>
      </c>
      <c r="I6561" s="13" t="s">
        <v>6926</v>
      </c>
      <c r="J6561" s="22" t="s">
        <v>25718</v>
      </c>
      <c r="K6561" s="24">
        <v>43864</v>
      </c>
      <c r="L6561" s="19">
        <v>0</v>
      </c>
      <c r="M6561" s="25">
        <v>39.950000000000003</v>
      </c>
      <c r="N6561" s="24"/>
    </row>
    <row r="6562" spans="1:14" customFormat="1" hidden="1" x14ac:dyDescent="0.25">
      <c r="A6562" s="17"/>
      <c r="B6562" s="33">
        <v>33020380</v>
      </c>
      <c r="C6562" s="13"/>
      <c r="D6562" s="13"/>
      <c r="E6562" s="23" t="s">
        <v>6937</v>
      </c>
      <c r="F6562" s="21" t="s">
        <v>3093</v>
      </c>
      <c r="G6562" s="21" t="s">
        <v>17</v>
      </c>
      <c r="H6562" s="21" t="s">
        <v>18</v>
      </c>
      <c r="I6562" s="13" t="s">
        <v>6938</v>
      </c>
      <c r="J6562" s="22" t="s">
        <v>25719</v>
      </c>
      <c r="K6562" s="24">
        <v>43864</v>
      </c>
      <c r="L6562" s="19">
        <v>0</v>
      </c>
      <c r="M6562" s="25">
        <v>39.950000000000003</v>
      </c>
      <c r="N6562" s="24"/>
    </row>
    <row r="6563" spans="1:14" customFormat="1" hidden="1" x14ac:dyDescent="0.25">
      <c r="A6563" s="17"/>
      <c r="B6563" s="33">
        <v>33020379</v>
      </c>
      <c r="C6563" s="13"/>
      <c r="D6563" s="13"/>
      <c r="E6563" s="23" t="s">
        <v>6939</v>
      </c>
      <c r="F6563" s="21" t="s">
        <v>3093</v>
      </c>
      <c r="G6563" s="21" t="s">
        <v>17</v>
      </c>
      <c r="H6563" s="21" t="s">
        <v>18</v>
      </c>
      <c r="I6563" s="13" t="s">
        <v>6940</v>
      </c>
      <c r="J6563" s="22" t="s">
        <v>25720</v>
      </c>
      <c r="K6563" s="24">
        <v>43864</v>
      </c>
      <c r="L6563" s="19">
        <v>0</v>
      </c>
      <c r="M6563" s="25">
        <v>39.950000000000003</v>
      </c>
      <c r="N6563" s="24"/>
    </row>
    <row r="6564" spans="1:14" customFormat="1" hidden="1" x14ac:dyDescent="0.25">
      <c r="A6564" s="17"/>
      <c r="B6564" s="33">
        <v>33020378</v>
      </c>
      <c r="C6564" s="13"/>
      <c r="D6564" s="13"/>
      <c r="E6564" s="23" t="s">
        <v>6941</v>
      </c>
      <c r="F6564" s="21" t="s">
        <v>3093</v>
      </c>
      <c r="G6564" s="21" t="s">
        <v>17</v>
      </c>
      <c r="H6564" s="21" t="s">
        <v>18</v>
      </c>
      <c r="I6564" s="13" t="s">
        <v>6942</v>
      </c>
      <c r="J6564" s="22" t="s">
        <v>25721</v>
      </c>
      <c r="K6564" s="24">
        <v>43864</v>
      </c>
      <c r="L6564" s="19">
        <v>0</v>
      </c>
      <c r="M6564" s="25">
        <v>39.950000000000003</v>
      </c>
      <c r="N6564" s="24"/>
    </row>
    <row r="6565" spans="1:14" customFormat="1" hidden="1" x14ac:dyDescent="0.25">
      <c r="A6565" s="17"/>
      <c r="B6565" s="33">
        <v>33020381</v>
      </c>
      <c r="C6565" s="13"/>
      <c r="D6565" s="13"/>
      <c r="E6565" s="23" t="s">
        <v>6943</v>
      </c>
      <c r="F6565" s="21" t="s">
        <v>3093</v>
      </c>
      <c r="G6565" s="21" t="s">
        <v>17</v>
      </c>
      <c r="H6565" s="21" t="s">
        <v>18</v>
      </c>
      <c r="I6565" s="13" t="s">
        <v>6944</v>
      </c>
      <c r="J6565" s="22" t="s">
        <v>25722</v>
      </c>
      <c r="K6565" s="24">
        <v>43864</v>
      </c>
      <c r="L6565" s="19">
        <v>0</v>
      </c>
      <c r="M6565" s="25">
        <v>39.950000000000003</v>
      </c>
      <c r="N6565" s="24"/>
    </row>
    <row r="6566" spans="1:14" customFormat="1" hidden="1" x14ac:dyDescent="0.25">
      <c r="A6566" s="17"/>
      <c r="B6566" s="33">
        <v>33020377</v>
      </c>
      <c r="C6566" s="13"/>
      <c r="D6566" s="13"/>
      <c r="E6566" s="23" t="s">
        <v>6945</v>
      </c>
      <c r="F6566" s="21" t="s">
        <v>3093</v>
      </c>
      <c r="G6566" s="21" t="s">
        <v>17</v>
      </c>
      <c r="H6566" s="21" t="s">
        <v>18</v>
      </c>
      <c r="I6566" s="13" t="s">
        <v>6946</v>
      </c>
      <c r="J6566" s="22" t="s">
        <v>25723</v>
      </c>
      <c r="K6566" s="24">
        <v>43864</v>
      </c>
      <c r="L6566" s="19">
        <v>0</v>
      </c>
      <c r="M6566" s="25">
        <v>39.950000000000003</v>
      </c>
      <c r="N6566" s="24"/>
    </row>
    <row r="6567" spans="1:14" customFormat="1" hidden="1" x14ac:dyDescent="0.25">
      <c r="A6567" s="17"/>
      <c r="B6567" s="33">
        <v>28140062</v>
      </c>
      <c r="C6567" s="13"/>
      <c r="D6567" s="13"/>
      <c r="E6567" s="23" t="s">
        <v>11304</v>
      </c>
      <c r="F6567" s="21" t="s">
        <v>41</v>
      </c>
      <c r="G6567" s="21" t="s">
        <v>17</v>
      </c>
      <c r="H6567" s="21" t="s">
        <v>18</v>
      </c>
      <c r="I6567" s="13">
        <v>31305141038</v>
      </c>
      <c r="J6567" s="22" t="s">
        <v>28084</v>
      </c>
      <c r="K6567" s="24">
        <v>43864</v>
      </c>
      <c r="L6567" s="19">
        <v>0</v>
      </c>
      <c r="M6567" s="25">
        <v>449.95</v>
      </c>
      <c r="N6567" s="24"/>
    </row>
    <row r="6568" spans="1:14" customFormat="1" hidden="1" x14ac:dyDescent="0.25">
      <c r="A6568" s="17"/>
      <c r="B6568" s="33">
        <v>28140063</v>
      </c>
      <c r="C6568" s="13"/>
      <c r="D6568" s="13"/>
      <c r="E6568" s="23" t="s">
        <v>11305</v>
      </c>
      <c r="F6568" s="21" t="s">
        <v>41</v>
      </c>
      <c r="G6568" s="21" t="s">
        <v>17</v>
      </c>
      <c r="H6568" s="21" t="s">
        <v>18</v>
      </c>
      <c r="I6568" s="13">
        <v>31305141040</v>
      </c>
      <c r="J6568" s="22" t="s">
        <v>28085</v>
      </c>
      <c r="K6568" s="24">
        <v>43864</v>
      </c>
      <c r="L6568" s="19">
        <v>0</v>
      </c>
      <c r="M6568" s="25">
        <v>449.95</v>
      </c>
      <c r="N6568" s="24"/>
    </row>
    <row r="6569" spans="1:14" customFormat="1" hidden="1" x14ac:dyDescent="0.25">
      <c r="A6569" s="17"/>
      <c r="B6569" s="33">
        <v>28140064</v>
      </c>
      <c r="C6569" s="13"/>
      <c r="D6569" s="13"/>
      <c r="E6569" s="23" t="s">
        <v>11306</v>
      </c>
      <c r="F6569" s="21" t="s">
        <v>41</v>
      </c>
      <c r="G6569" s="21" t="s">
        <v>17</v>
      </c>
      <c r="H6569" s="21" t="s">
        <v>18</v>
      </c>
      <c r="I6569" s="13">
        <v>31305141042</v>
      </c>
      <c r="J6569" s="22" t="s">
        <v>28086</v>
      </c>
      <c r="K6569" s="24">
        <v>43864</v>
      </c>
      <c r="L6569" s="19">
        <v>0</v>
      </c>
      <c r="M6569" s="25">
        <v>449.95</v>
      </c>
      <c r="N6569" s="24"/>
    </row>
    <row r="6570" spans="1:14" customFormat="1" hidden="1" x14ac:dyDescent="0.25">
      <c r="A6570" s="17"/>
      <c r="B6570" s="33">
        <v>28140065</v>
      </c>
      <c r="C6570" s="13"/>
      <c r="D6570" s="13"/>
      <c r="E6570" s="23" t="s">
        <v>11307</v>
      </c>
      <c r="F6570" s="21" t="s">
        <v>41</v>
      </c>
      <c r="G6570" s="21" t="s">
        <v>17</v>
      </c>
      <c r="H6570" s="21" t="s">
        <v>18</v>
      </c>
      <c r="I6570" s="13">
        <v>31305141044</v>
      </c>
      <c r="J6570" s="22" t="s">
        <v>28087</v>
      </c>
      <c r="K6570" s="24">
        <v>43864</v>
      </c>
      <c r="L6570" s="19">
        <v>0</v>
      </c>
      <c r="M6570" s="25">
        <v>449.95</v>
      </c>
      <c r="N6570" s="24"/>
    </row>
    <row r="6571" spans="1:14" customFormat="1" hidden="1" x14ac:dyDescent="0.25">
      <c r="A6571" s="17"/>
      <c r="B6571" s="33">
        <v>28140066</v>
      </c>
      <c r="C6571" s="13"/>
      <c r="D6571" s="13"/>
      <c r="E6571" s="23" t="s">
        <v>11308</v>
      </c>
      <c r="F6571" s="21" t="s">
        <v>41</v>
      </c>
      <c r="G6571" s="21" t="s">
        <v>17</v>
      </c>
      <c r="H6571" s="21" t="s">
        <v>18</v>
      </c>
      <c r="I6571" s="13">
        <v>31305141046</v>
      </c>
      <c r="J6571" s="22" t="s">
        <v>28088</v>
      </c>
      <c r="K6571" s="24">
        <v>43864</v>
      </c>
      <c r="L6571" s="19">
        <v>0</v>
      </c>
      <c r="M6571" s="25">
        <v>449.95</v>
      </c>
      <c r="N6571" s="24"/>
    </row>
    <row r="6572" spans="1:14" customFormat="1" hidden="1" x14ac:dyDescent="0.25">
      <c r="A6572" s="17"/>
      <c r="B6572" s="33">
        <v>28140067</v>
      </c>
      <c r="C6572" s="13"/>
      <c r="D6572" s="13"/>
      <c r="E6572" s="23" t="s">
        <v>11309</v>
      </c>
      <c r="F6572" s="21" t="s">
        <v>41</v>
      </c>
      <c r="G6572" s="21" t="s">
        <v>17</v>
      </c>
      <c r="H6572" s="21" t="s">
        <v>18</v>
      </c>
      <c r="I6572" s="13">
        <v>31305141048</v>
      </c>
      <c r="J6572" s="22" t="s">
        <v>28089</v>
      </c>
      <c r="K6572" s="24">
        <v>43864</v>
      </c>
      <c r="L6572" s="19">
        <v>0</v>
      </c>
      <c r="M6572" s="25">
        <v>449.95</v>
      </c>
      <c r="N6572" s="24"/>
    </row>
    <row r="6573" spans="1:14" customFormat="1" hidden="1" x14ac:dyDescent="0.25">
      <c r="A6573" s="17"/>
      <c r="B6573" s="33">
        <v>28140068</v>
      </c>
      <c r="C6573" s="13"/>
      <c r="D6573" s="13"/>
      <c r="E6573" s="23" t="s">
        <v>11310</v>
      </c>
      <c r="F6573" s="21" t="s">
        <v>41</v>
      </c>
      <c r="G6573" s="21" t="s">
        <v>17</v>
      </c>
      <c r="H6573" s="21" t="s">
        <v>18</v>
      </c>
      <c r="I6573" s="13">
        <v>31305141050</v>
      </c>
      <c r="J6573" s="22" t="s">
        <v>28090</v>
      </c>
      <c r="K6573" s="24">
        <v>43864</v>
      </c>
      <c r="L6573" s="19">
        <v>0</v>
      </c>
      <c r="M6573" s="25">
        <v>449.95</v>
      </c>
      <c r="N6573" s="24"/>
    </row>
    <row r="6574" spans="1:14" customFormat="1" hidden="1" x14ac:dyDescent="0.25">
      <c r="A6574" s="17"/>
      <c r="B6574" s="33">
        <v>28210881</v>
      </c>
      <c r="C6574" s="13"/>
      <c r="D6574" s="13"/>
      <c r="E6574" s="23" t="s">
        <v>11554</v>
      </c>
      <c r="F6574" s="21" t="s">
        <v>41</v>
      </c>
      <c r="G6574" s="21" t="s">
        <v>17</v>
      </c>
      <c r="H6574" s="21" t="s">
        <v>18</v>
      </c>
      <c r="I6574" s="13">
        <v>33285161028</v>
      </c>
      <c r="J6574" s="22" t="s">
        <v>28111</v>
      </c>
      <c r="K6574" s="24">
        <v>43864</v>
      </c>
      <c r="L6574" s="19">
        <v>0</v>
      </c>
      <c r="M6574" s="25">
        <v>229.95</v>
      </c>
      <c r="N6574" s="24"/>
    </row>
    <row r="6575" spans="1:14" customFormat="1" hidden="1" x14ac:dyDescent="0.25">
      <c r="A6575" s="17"/>
      <c r="B6575" s="33">
        <v>28210882</v>
      </c>
      <c r="C6575" s="13"/>
      <c r="D6575" s="13"/>
      <c r="E6575" s="23" t="s">
        <v>11555</v>
      </c>
      <c r="F6575" s="21" t="s">
        <v>41</v>
      </c>
      <c r="G6575" s="21" t="s">
        <v>17</v>
      </c>
      <c r="H6575" s="21" t="s">
        <v>18</v>
      </c>
      <c r="I6575" s="13">
        <v>33285161030</v>
      </c>
      <c r="J6575" s="22" t="s">
        <v>28112</v>
      </c>
      <c r="K6575" s="24">
        <v>43864</v>
      </c>
      <c r="L6575" s="19">
        <v>0</v>
      </c>
      <c r="M6575" s="25">
        <v>229.95</v>
      </c>
      <c r="N6575" s="24"/>
    </row>
    <row r="6576" spans="1:14" customFormat="1" hidden="1" x14ac:dyDescent="0.25">
      <c r="A6576" s="17"/>
      <c r="B6576" s="33">
        <v>28210883</v>
      </c>
      <c r="C6576" s="13"/>
      <c r="D6576" s="13"/>
      <c r="E6576" s="23" t="s">
        <v>11556</v>
      </c>
      <c r="F6576" s="21" t="s">
        <v>41</v>
      </c>
      <c r="G6576" s="21" t="s">
        <v>17</v>
      </c>
      <c r="H6576" s="21" t="s">
        <v>18</v>
      </c>
      <c r="I6576" s="13">
        <v>33285161031</v>
      </c>
      <c r="J6576" s="22" t="s">
        <v>28113</v>
      </c>
      <c r="K6576" s="24">
        <v>43864</v>
      </c>
      <c r="L6576" s="19">
        <v>0</v>
      </c>
      <c r="M6576" s="25">
        <v>229.95</v>
      </c>
      <c r="N6576" s="24"/>
    </row>
    <row r="6577" spans="1:14" customFormat="1" hidden="1" x14ac:dyDescent="0.25">
      <c r="A6577" s="17"/>
      <c r="B6577" s="33">
        <v>28210884</v>
      </c>
      <c r="C6577" s="13"/>
      <c r="D6577" s="13"/>
      <c r="E6577" s="23" t="s">
        <v>11557</v>
      </c>
      <c r="F6577" s="21" t="s">
        <v>41</v>
      </c>
      <c r="G6577" s="21" t="s">
        <v>17</v>
      </c>
      <c r="H6577" s="21" t="s">
        <v>18</v>
      </c>
      <c r="I6577" s="13">
        <v>33285161032</v>
      </c>
      <c r="J6577" s="22" t="s">
        <v>28114</v>
      </c>
      <c r="K6577" s="24">
        <v>43864</v>
      </c>
      <c r="L6577" s="19">
        <v>0</v>
      </c>
      <c r="M6577" s="25">
        <v>229.95</v>
      </c>
      <c r="N6577" s="24"/>
    </row>
    <row r="6578" spans="1:14" customFormat="1" hidden="1" x14ac:dyDescent="0.25">
      <c r="A6578" s="17"/>
      <c r="B6578" s="33">
        <v>28210885</v>
      </c>
      <c r="C6578" s="13"/>
      <c r="D6578" s="13"/>
      <c r="E6578" s="23" t="s">
        <v>11558</v>
      </c>
      <c r="F6578" s="21" t="s">
        <v>41</v>
      </c>
      <c r="G6578" s="21" t="s">
        <v>17</v>
      </c>
      <c r="H6578" s="21" t="s">
        <v>18</v>
      </c>
      <c r="I6578" s="13">
        <v>33285161033</v>
      </c>
      <c r="J6578" s="22" t="s">
        <v>28115</v>
      </c>
      <c r="K6578" s="24">
        <v>43864</v>
      </c>
      <c r="L6578" s="19">
        <v>0</v>
      </c>
      <c r="M6578" s="25">
        <v>229.95</v>
      </c>
      <c r="N6578" s="24"/>
    </row>
    <row r="6579" spans="1:14" customFormat="1" hidden="1" x14ac:dyDescent="0.25">
      <c r="A6579" s="17"/>
      <c r="B6579" s="33">
        <v>28210886</v>
      </c>
      <c r="C6579" s="13"/>
      <c r="D6579" s="13"/>
      <c r="E6579" s="23" t="s">
        <v>11559</v>
      </c>
      <c r="F6579" s="21" t="s">
        <v>41</v>
      </c>
      <c r="G6579" s="21" t="s">
        <v>17</v>
      </c>
      <c r="H6579" s="21" t="s">
        <v>18</v>
      </c>
      <c r="I6579" s="13">
        <v>33285161034</v>
      </c>
      <c r="J6579" s="22" t="s">
        <v>28116</v>
      </c>
      <c r="K6579" s="24">
        <v>43864</v>
      </c>
      <c r="L6579" s="19">
        <v>0</v>
      </c>
      <c r="M6579" s="25">
        <v>229.95</v>
      </c>
      <c r="N6579" s="24"/>
    </row>
    <row r="6580" spans="1:14" customFormat="1" hidden="1" x14ac:dyDescent="0.25">
      <c r="A6580" s="17"/>
      <c r="B6580" s="33">
        <v>28210887</v>
      </c>
      <c r="C6580" s="13"/>
      <c r="D6580" s="13"/>
      <c r="E6580" s="23" t="s">
        <v>11560</v>
      </c>
      <c r="F6580" s="21" t="s">
        <v>41</v>
      </c>
      <c r="G6580" s="21" t="s">
        <v>17</v>
      </c>
      <c r="H6580" s="21" t="s">
        <v>18</v>
      </c>
      <c r="I6580" s="13">
        <v>33285161036</v>
      </c>
      <c r="J6580" s="22" t="s">
        <v>28117</v>
      </c>
      <c r="K6580" s="24">
        <v>43864</v>
      </c>
      <c r="L6580" s="19">
        <v>0</v>
      </c>
      <c r="M6580" s="25">
        <v>229.95</v>
      </c>
      <c r="N6580" s="24"/>
    </row>
    <row r="6581" spans="1:14" customFormat="1" hidden="1" x14ac:dyDescent="0.25">
      <c r="A6581" s="17"/>
      <c r="B6581" s="33">
        <v>28210888</v>
      </c>
      <c r="C6581" s="13"/>
      <c r="D6581" s="13"/>
      <c r="E6581" s="23" t="s">
        <v>11561</v>
      </c>
      <c r="F6581" s="21" t="s">
        <v>41</v>
      </c>
      <c r="G6581" s="21" t="s">
        <v>17</v>
      </c>
      <c r="H6581" s="21" t="s">
        <v>18</v>
      </c>
      <c r="I6581" s="13">
        <v>33285161038</v>
      </c>
      <c r="J6581" s="22" t="s">
        <v>28118</v>
      </c>
      <c r="K6581" s="24">
        <v>43864</v>
      </c>
      <c r="L6581" s="19">
        <v>0</v>
      </c>
      <c r="M6581" s="25">
        <v>229.95</v>
      </c>
      <c r="N6581" s="24"/>
    </row>
    <row r="6582" spans="1:14" customFormat="1" hidden="1" x14ac:dyDescent="0.25">
      <c r="A6582" s="17"/>
      <c r="B6582" s="33">
        <v>28210889</v>
      </c>
      <c r="C6582" s="13"/>
      <c r="D6582" s="13"/>
      <c r="E6582" s="23" t="s">
        <v>11562</v>
      </c>
      <c r="F6582" s="21" t="s">
        <v>41</v>
      </c>
      <c r="G6582" s="21" t="s">
        <v>17</v>
      </c>
      <c r="H6582" s="21" t="s">
        <v>18</v>
      </c>
      <c r="I6582" s="13">
        <v>33285161040</v>
      </c>
      <c r="J6582" s="22" t="s">
        <v>28119</v>
      </c>
      <c r="K6582" s="24">
        <v>43864</v>
      </c>
      <c r="L6582" s="19">
        <v>0</v>
      </c>
      <c r="M6582" s="25">
        <v>229.95</v>
      </c>
      <c r="N6582" s="24"/>
    </row>
    <row r="6583" spans="1:14" customFormat="1" hidden="1" x14ac:dyDescent="0.25">
      <c r="A6583" s="17"/>
      <c r="B6583" s="33">
        <v>28210890</v>
      </c>
      <c r="C6583" s="13"/>
      <c r="D6583" s="13"/>
      <c r="E6583" s="23" t="s">
        <v>11572</v>
      </c>
      <c r="F6583" s="21" t="s">
        <v>41</v>
      </c>
      <c r="G6583" s="21" t="s">
        <v>17</v>
      </c>
      <c r="H6583" s="21" t="s">
        <v>18</v>
      </c>
      <c r="I6583" s="13">
        <v>33285167628</v>
      </c>
      <c r="J6583" s="22" t="s">
        <v>28120</v>
      </c>
      <c r="K6583" s="24">
        <v>43864</v>
      </c>
      <c r="L6583" s="19">
        <v>0</v>
      </c>
      <c r="M6583" s="25">
        <v>229.95</v>
      </c>
      <c r="N6583" s="24"/>
    </row>
    <row r="6584" spans="1:14" customFormat="1" hidden="1" x14ac:dyDescent="0.25">
      <c r="A6584" s="17"/>
      <c r="B6584" s="33">
        <v>28210891</v>
      </c>
      <c r="C6584" s="13"/>
      <c r="D6584" s="13"/>
      <c r="E6584" s="23" t="s">
        <v>11573</v>
      </c>
      <c r="F6584" s="21" t="s">
        <v>41</v>
      </c>
      <c r="G6584" s="21" t="s">
        <v>17</v>
      </c>
      <c r="H6584" s="21" t="s">
        <v>18</v>
      </c>
      <c r="I6584" s="13">
        <v>33285167630</v>
      </c>
      <c r="J6584" s="22" t="s">
        <v>28121</v>
      </c>
      <c r="K6584" s="24">
        <v>43864</v>
      </c>
      <c r="L6584" s="19">
        <v>0</v>
      </c>
      <c r="M6584" s="25">
        <v>229.95</v>
      </c>
      <c r="N6584" s="24"/>
    </row>
    <row r="6585" spans="1:14" customFormat="1" hidden="1" x14ac:dyDescent="0.25">
      <c r="A6585" s="17"/>
      <c r="B6585" s="33">
        <v>28210892</v>
      </c>
      <c r="C6585" s="13"/>
      <c r="D6585" s="13"/>
      <c r="E6585" s="23" t="s">
        <v>11574</v>
      </c>
      <c r="F6585" s="21" t="s">
        <v>41</v>
      </c>
      <c r="G6585" s="21" t="s">
        <v>17</v>
      </c>
      <c r="H6585" s="21" t="s">
        <v>18</v>
      </c>
      <c r="I6585" s="13">
        <v>33285167631</v>
      </c>
      <c r="J6585" s="22" t="s">
        <v>28122</v>
      </c>
      <c r="K6585" s="24">
        <v>43864</v>
      </c>
      <c r="L6585" s="19">
        <v>0</v>
      </c>
      <c r="M6585" s="25">
        <v>229.95</v>
      </c>
      <c r="N6585" s="24"/>
    </row>
    <row r="6586" spans="1:14" customFormat="1" hidden="1" x14ac:dyDescent="0.25">
      <c r="A6586" s="17"/>
      <c r="B6586" s="33">
        <v>28210893</v>
      </c>
      <c r="C6586" s="13"/>
      <c r="D6586" s="13"/>
      <c r="E6586" s="23" t="s">
        <v>11575</v>
      </c>
      <c r="F6586" s="21" t="s">
        <v>41</v>
      </c>
      <c r="G6586" s="21" t="s">
        <v>17</v>
      </c>
      <c r="H6586" s="21" t="s">
        <v>18</v>
      </c>
      <c r="I6586" s="13">
        <v>33285167632</v>
      </c>
      <c r="J6586" s="22" t="s">
        <v>28123</v>
      </c>
      <c r="K6586" s="24">
        <v>43864</v>
      </c>
      <c r="L6586" s="19">
        <v>0</v>
      </c>
      <c r="M6586" s="25">
        <v>229.95</v>
      </c>
      <c r="N6586" s="24"/>
    </row>
    <row r="6587" spans="1:14" customFormat="1" hidden="1" x14ac:dyDescent="0.25">
      <c r="A6587" s="17"/>
      <c r="B6587" s="33">
        <v>28210894</v>
      </c>
      <c r="C6587" s="13"/>
      <c r="D6587" s="13"/>
      <c r="E6587" s="23" t="s">
        <v>11576</v>
      </c>
      <c r="F6587" s="21" t="s">
        <v>41</v>
      </c>
      <c r="G6587" s="21" t="s">
        <v>17</v>
      </c>
      <c r="H6587" s="21" t="s">
        <v>18</v>
      </c>
      <c r="I6587" s="13">
        <v>33285167633</v>
      </c>
      <c r="J6587" s="22" t="s">
        <v>28124</v>
      </c>
      <c r="K6587" s="24">
        <v>43864</v>
      </c>
      <c r="L6587" s="19">
        <v>0</v>
      </c>
      <c r="M6587" s="25">
        <v>229.95</v>
      </c>
      <c r="N6587" s="24"/>
    </row>
    <row r="6588" spans="1:14" customFormat="1" hidden="1" x14ac:dyDescent="0.25">
      <c r="A6588" s="17"/>
      <c r="B6588" s="33">
        <v>28210895</v>
      </c>
      <c r="C6588" s="13"/>
      <c r="D6588" s="13"/>
      <c r="E6588" s="23" t="s">
        <v>11577</v>
      </c>
      <c r="F6588" s="21" t="s">
        <v>41</v>
      </c>
      <c r="G6588" s="21" t="s">
        <v>17</v>
      </c>
      <c r="H6588" s="21" t="s">
        <v>18</v>
      </c>
      <c r="I6588" s="13">
        <v>33285167634</v>
      </c>
      <c r="J6588" s="22" t="s">
        <v>28125</v>
      </c>
      <c r="K6588" s="24">
        <v>43864</v>
      </c>
      <c r="L6588" s="19">
        <v>0</v>
      </c>
      <c r="M6588" s="25">
        <v>229.95</v>
      </c>
      <c r="N6588" s="24"/>
    </row>
    <row r="6589" spans="1:14" customFormat="1" hidden="1" x14ac:dyDescent="0.25">
      <c r="A6589" s="17"/>
      <c r="B6589" s="33">
        <v>28210896</v>
      </c>
      <c r="C6589" s="13"/>
      <c r="D6589" s="13"/>
      <c r="E6589" s="23" t="s">
        <v>11578</v>
      </c>
      <c r="F6589" s="21" t="s">
        <v>41</v>
      </c>
      <c r="G6589" s="21" t="s">
        <v>17</v>
      </c>
      <c r="H6589" s="21" t="s">
        <v>18</v>
      </c>
      <c r="I6589" s="13">
        <v>33285167636</v>
      </c>
      <c r="J6589" s="22" t="s">
        <v>28126</v>
      </c>
      <c r="K6589" s="24">
        <v>43864</v>
      </c>
      <c r="L6589" s="19">
        <v>0</v>
      </c>
      <c r="M6589" s="25">
        <v>229.95</v>
      </c>
      <c r="N6589" s="24"/>
    </row>
    <row r="6590" spans="1:14" customFormat="1" hidden="1" x14ac:dyDescent="0.25">
      <c r="A6590" s="17"/>
      <c r="B6590" s="33">
        <v>28210897</v>
      </c>
      <c r="C6590" s="13"/>
      <c r="D6590" s="13"/>
      <c r="E6590" s="23" t="s">
        <v>11579</v>
      </c>
      <c r="F6590" s="21" t="s">
        <v>41</v>
      </c>
      <c r="G6590" s="21" t="s">
        <v>17</v>
      </c>
      <c r="H6590" s="21" t="s">
        <v>18</v>
      </c>
      <c r="I6590" s="13">
        <v>33285167638</v>
      </c>
      <c r="J6590" s="22" t="s">
        <v>28127</v>
      </c>
      <c r="K6590" s="24">
        <v>43864</v>
      </c>
      <c r="L6590" s="19">
        <v>0</v>
      </c>
      <c r="M6590" s="25">
        <v>229.95</v>
      </c>
      <c r="N6590" s="24"/>
    </row>
    <row r="6591" spans="1:14" customFormat="1" hidden="1" x14ac:dyDescent="0.25">
      <c r="A6591" s="17"/>
      <c r="B6591" s="33">
        <v>28210898</v>
      </c>
      <c r="C6591" s="13"/>
      <c r="D6591" s="13"/>
      <c r="E6591" s="23" t="s">
        <v>11580</v>
      </c>
      <c r="F6591" s="21" t="s">
        <v>41</v>
      </c>
      <c r="G6591" s="21" t="s">
        <v>17</v>
      </c>
      <c r="H6591" s="21" t="s">
        <v>18</v>
      </c>
      <c r="I6591" s="13">
        <v>33285167640</v>
      </c>
      <c r="J6591" s="22" t="s">
        <v>28128</v>
      </c>
      <c r="K6591" s="24">
        <v>43864</v>
      </c>
      <c r="L6591" s="19">
        <v>0</v>
      </c>
      <c r="M6591" s="25">
        <v>229.95</v>
      </c>
      <c r="N6591" s="24"/>
    </row>
    <row r="6592" spans="1:14" customFormat="1" hidden="1" x14ac:dyDescent="0.25">
      <c r="A6592" s="17"/>
      <c r="B6592" s="33">
        <v>28210872</v>
      </c>
      <c r="C6592" s="13"/>
      <c r="D6592" s="13"/>
      <c r="E6592" s="23" t="s">
        <v>11563</v>
      </c>
      <c r="F6592" s="21" t="s">
        <v>41</v>
      </c>
      <c r="G6592" s="21" t="s">
        <v>17</v>
      </c>
      <c r="H6592" s="21" t="s">
        <v>18</v>
      </c>
      <c r="I6592" s="13">
        <v>3328516700928</v>
      </c>
      <c r="J6592" s="22" t="s">
        <v>28500</v>
      </c>
      <c r="K6592" s="24">
        <v>43864</v>
      </c>
      <c r="L6592" s="19">
        <v>0</v>
      </c>
      <c r="M6592" s="25">
        <v>229.95</v>
      </c>
      <c r="N6592" s="24"/>
    </row>
    <row r="6593" spans="1:14" customFormat="1" hidden="1" x14ac:dyDescent="0.25">
      <c r="A6593" s="17"/>
      <c r="B6593" s="33">
        <v>28210873</v>
      </c>
      <c r="C6593" s="13"/>
      <c r="D6593" s="13"/>
      <c r="E6593" s="23" t="s">
        <v>11564</v>
      </c>
      <c r="F6593" s="21" t="s">
        <v>41</v>
      </c>
      <c r="G6593" s="21" t="s">
        <v>17</v>
      </c>
      <c r="H6593" s="21" t="s">
        <v>18</v>
      </c>
      <c r="I6593" s="13">
        <v>3328516700930</v>
      </c>
      <c r="J6593" s="22" t="s">
        <v>28501</v>
      </c>
      <c r="K6593" s="24">
        <v>43864</v>
      </c>
      <c r="L6593" s="19">
        <v>0</v>
      </c>
      <c r="M6593" s="25">
        <v>229.95</v>
      </c>
      <c r="N6593" s="24"/>
    </row>
    <row r="6594" spans="1:14" customFormat="1" hidden="1" x14ac:dyDescent="0.25">
      <c r="A6594" s="17"/>
      <c r="B6594" s="33">
        <v>28210874</v>
      </c>
      <c r="C6594" s="13"/>
      <c r="D6594" s="13"/>
      <c r="E6594" s="23" t="s">
        <v>11565</v>
      </c>
      <c r="F6594" s="21" t="s">
        <v>41</v>
      </c>
      <c r="G6594" s="21" t="s">
        <v>17</v>
      </c>
      <c r="H6594" s="21" t="s">
        <v>18</v>
      </c>
      <c r="I6594" s="13">
        <v>3328516700931</v>
      </c>
      <c r="J6594" s="22" t="s">
        <v>28502</v>
      </c>
      <c r="K6594" s="24">
        <v>43864</v>
      </c>
      <c r="L6594" s="19">
        <v>0</v>
      </c>
      <c r="M6594" s="25">
        <v>229.95</v>
      </c>
      <c r="N6594" s="24"/>
    </row>
    <row r="6595" spans="1:14" customFormat="1" hidden="1" x14ac:dyDescent="0.25">
      <c r="A6595" s="17"/>
      <c r="B6595" s="33">
        <v>28210875</v>
      </c>
      <c r="C6595" s="13"/>
      <c r="D6595" s="13"/>
      <c r="E6595" s="23" t="s">
        <v>11566</v>
      </c>
      <c r="F6595" s="21" t="s">
        <v>41</v>
      </c>
      <c r="G6595" s="21" t="s">
        <v>17</v>
      </c>
      <c r="H6595" s="21" t="s">
        <v>18</v>
      </c>
      <c r="I6595" s="13">
        <v>3328516700932</v>
      </c>
      <c r="J6595" s="22" t="s">
        <v>28503</v>
      </c>
      <c r="K6595" s="24">
        <v>43864</v>
      </c>
      <c r="L6595" s="19">
        <v>0</v>
      </c>
      <c r="M6595" s="25">
        <v>229.95</v>
      </c>
      <c r="N6595" s="24"/>
    </row>
    <row r="6596" spans="1:14" customFormat="1" hidden="1" x14ac:dyDescent="0.25">
      <c r="A6596" s="17"/>
      <c r="B6596" s="33">
        <v>28210876</v>
      </c>
      <c r="C6596" s="13"/>
      <c r="D6596" s="13"/>
      <c r="E6596" s="23" t="s">
        <v>11567</v>
      </c>
      <c r="F6596" s="21" t="s">
        <v>41</v>
      </c>
      <c r="G6596" s="21" t="s">
        <v>17</v>
      </c>
      <c r="H6596" s="21" t="s">
        <v>18</v>
      </c>
      <c r="I6596" s="13">
        <v>3328516700933</v>
      </c>
      <c r="J6596" s="22" t="s">
        <v>28504</v>
      </c>
      <c r="K6596" s="24">
        <v>43864</v>
      </c>
      <c r="L6596" s="19">
        <v>0</v>
      </c>
      <c r="M6596" s="25">
        <v>229.95</v>
      </c>
      <c r="N6596" s="24"/>
    </row>
    <row r="6597" spans="1:14" customFormat="1" hidden="1" x14ac:dyDescent="0.25">
      <c r="A6597" s="17"/>
      <c r="B6597" s="33">
        <v>28210877</v>
      </c>
      <c r="C6597" s="13"/>
      <c r="D6597" s="13"/>
      <c r="E6597" s="23" t="s">
        <v>11568</v>
      </c>
      <c r="F6597" s="21" t="s">
        <v>41</v>
      </c>
      <c r="G6597" s="21" t="s">
        <v>17</v>
      </c>
      <c r="H6597" s="21" t="s">
        <v>18</v>
      </c>
      <c r="I6597" s="13">
        <v>3328516700934</v>
      </c>
      <c r="J6597" s="22" t="s">
        <v>28505</v>
      </c>
      <c r="K6597" s="24">
        <v>43864</v>
      </c>
      <c r="L6597" s="19">
        <v>0</v>
      </c>
      <c r="M6597" s="25">
        <v>229.95</v>
      </c>
      <c r="N6597" s="24"/>
    </row>
    <row r="6598" spans="1:14" customFormat="1" hidden="1" x14ac:dyDescent="0.25">
      <c r="A6598" s="17"/>
      <c r="B6598" s="33">
        <v>28210878</v>
      </c>
      <c r="C6598" s="13"/>
      <c r="D6598" s="13"/>
      <c r="E6598" s="23" t="s">
        <v>11569</v>
      </c>
      <c r="F6598" s="21" t="s">
        <v>41</v>
      </c>
      <c r="G6598" s="21" t="s">
        <v>17</v>
      </c>
      <c r="H6598" s="21" t="s">
        <v>18</v>
      </c>
      <c r="I6598" s="13">
        <v>3328516700936</v>
      </c>
      <c r="J6598" s="22" t="s">
        <v>28506</v>
      </c>
      <c r="K6598" s="24">
        <v>43864</v>
      </c>
      <c r="L6598" s="19">
        <v>0</v>
      </c>
      <c r="M6598" s="25">
        <v>229.95</v>
      </c>
      <c r="N6598" s="24"/>
    </row>
    <row r="6599" spans="1:14" customFormat="1" hidden="1" x14ac:dyDescent="0.25">
      <c r="A6599" s="17"/>
      <c r="B6599" s="33">
        <v>28210879</v>
      </c>
      <c r="C6599" s="13"/>
      <c r="D6599" s="13"/>
      <c r="E6599" s="23" t="s">
        <v>11570</v>
      </c>
      <c r="F6599" s="21" t="s">
        <v>41</v>
      </c>
      <c r="G6599" s="21" t="s">
        <v>17</v>
      </c>
      <c r="H6599" s="21" t="s">
        <v>18</v>
      </c>
      <c r="I6599" s="13">
        <v>3328516700938</v>
      </c>
      <c r="J6599" s="22" t="s">
        <v>28507</v>
      </c>
      <c r="K6599" s="24">
        <v>43864</v>
      </c>
      <c r="L6599" s="19">
        <v>0</v>
      </c>
      <c r="M6599" s="25">
        <v>229.95</v>
      </c>
      <c r="N6599" s="24"/>
    </row>
    <row r="6600" spans="1:14" customFormat="1" hidden="1" x14ac:dyDescent="0.25">
      <c r="A6600" s="17"/>
      <c r="B6600" s="33">
        <v>28210880</v>
      </c>
      <c r="C6600" s="13"/>
      <c r="D6600" s="13"/>
      <c r="E6600" s="23" t="s">
        <v>11571</v>
      </c>
      <c r="F6600" s="21" t="s">
        <v>41</v>
      </c>
      <c r="G6600" s="21" t="s">
        <v>17</v>
      </c>
      <c r="H6600" s="21" t="s">
        <v>18</v>
      </c>
      <c r="I6600" s="13">
        <v>3328516700940</v>
      </c>
      <c r="J6600" s="22" t="s">
        <v>28508</v>
      </c>
      <c r="K6600" s="24">
        <v>43864</v>
      </c>
      <c r="L6600" s="19">
        <v>0</v>
      </c>
      <c r="M6600" s="25">
        <v>229.95</v>
      </c>
      <c r="N6600" s="24"/>
    </row>
    <row r="6601" spans="1:14" customFormat="1" hidden="1" x14ac:dyDescent="0.25">
      <c r="A6601" s="17"/>
      <c r="B6601" s="33">
        <v>28102698</v>
      </c>
      <c r="C6601" s="13"/>
      <c r="D6601" s="13"/>
      <c r="E6601" s="23" t="s">
        <v>9473</v>
      </c>
      <c r="F6601" s="21" t="s">
        <v>41</v>
      </c>
      <c r="G6601" s="21" t="s">
        <v>17</v>
      </c>
      <c r="H6601" s="21" t="s">
        <v>18</v>
      </c>
      <c r="I6601" s="13" t="s">
        <v>9474</v>
      </c>
      <c r="J6601" s="22" t="s">
        <v>28823</v>
      </c>
      <c r="K6601" s="24">
        <v>43864</v>
      </c>
      <c r="L6601" s="19">
        <v>0</v>
      </c>
      <c r="M6601" s="25">
        <v>599.95000000000005</v>
      </c>
      <c r="N6601" s="24"/>
    </row>
    <row r="6602" spans="1:14" customFormat="1" hidden="1" x14ac:dyDescent="0.25">
      <c r="A6602" s="17"/>
      <c r="B6602" s="33">
        <v>28102699</v>
      </c>
      <c r="C6602" s="13"/>
      <c r="D6602" s="13"/>
      <c r="E6602" s="23" t="s">
        <v>9475</v>
      </c>
      <c r="F6602" s="21" t="s">
        <v>41</v>
      </c>
      <c r="G6602" s="21" t="s">
        <v>17</v>
      </c>
      <c r="H6602" s="21" t="s">
        <v>18</v>
      </c>
      <c r="I6602" s="13" t="s">
        <v>9476</v>
      </c>
      <c r="J6602" s="22" t="s">
        <v>28824</v>
      </c>
      <c r="K6602" s="24">
        <v>43864</v>
      </c>
      <c r="L6602" s="19">
        <v>0</v>
      </c>
      <c r="M6602" s="25">
        <v>599.95000000000005</v>
      </c>
      <c r="N6602" s="24"/>
    </row>
    <row r="6603" spans="1:14" customFormat="1" hidden="1" x14ac:dyDescent="0.25">
      <c r="A6603" s="17"/>
      <c r="B6603" s="33">
        <v>28102696</v>
      </c>
      <c r="C6603" s="13"/>
      <c r="D6603" s="13"/>
      <c r="E6603" s="23" t="s">
        <v>9477</v>
      </c>
      <c r="F6603" s="21" t="s">
        <v>41</v>
      </c>
      <c r="G6603" s="21" t="s">
        <v>17</v>
      </c>
      <c r="H6603" s="21" t="s">
        <v>18</v>
      </c>
      <c r="I6603" s="13" t="s">
        <v>9478</v>
      </c>
      <c r="J6603" s="22" t="s">
        <v>28825</v>
      </c>
      <c r="K6603" s="24">
        <v>43864</v>
      </c>
      <c r="L6603" s="19">
        <v>0</v>
      </c>
      <c r="M6603" s="25">
        <v>599.95000000000005</v>
      </c>
      <c r="N6603" s="24"/>
    </row>
    <row r="6604" spans="1:14" customFormat="1" hidden="1" x14ac:dyDescent="0.25">
      <c r="A6604" s="17"/>
      <c r="B6604" s="33">
        <v>28102695</v>
      </c>
      <c r="C6604" s="13"/>
      <c r="D6604" s="13"/>
      <c r="E6604" s="23" t="s">
        <v>9479</v>
      </c>
      <c r="F6604" s="21" t="s">
        <v>41</v>
      </c>
      <c r="G6604" s="21" t="s">
        <v>17</v>
      </c>
      <c r="H6604" s="21" t="s">
        <v>18</v>
      </c>
      <c r="I6604" s="13" t="s">
        <v>9480</v>
      </c>
      <c r="J6604" s="22" t="s">
        <v>28826</v>
      </c>
      <c r="K6604" s="24">
        <v>43864</v>
      </c>
      <c r="L6604" s="19">
        <v>0</v>
      </c>
      <c r="M6604" s="25">
        <v>599.95000000000005</v>
      </c>
      <c r="N6604" s="24"/>
    </row>
    <row r="6605" spans="1:14" customFormat="1" hidden="1" x14ac:dyDescent="0.25">
      <c r="A6605" s="17"/>
      <c r="B6605" s="33">
        <v>28102694</v>
      </c>
      <c r="C6605" s="13"/>
      <c r="D6605" s="13"/>
      <c r="E6605" s="23" t="s">
        <v>9481</v>
      </c>
      <c r="F6605" s="21" t="s">
        <v>41</v>
      </c>
      <c r="G6605" s="21" t="s">
        <v>17</v>
      </c>
      <c r="H6605" s="21" t="s">
        <v>18</v>
      </c>
      <c r="I6605" s="13" t="s">
        <v>9482</v>
      </c>
      <c r="J6605" s="22" t="s">
        <v>28827</v>
      </c>
      <c r="K6605" s="24">
        <v>43864</v>
      </c>
      <c r="L6605" s="19">
        <v>0</v>
      </c>
      <c r="M6605" s="25">
        <v>599.95000000000005</v>
      </c>
      <c r="N6605" s="24"/>
    </row>
    <row r="6606" spans="1:14" customFormat="1" hidden="1" x14ac:dyDescent="0.25">
      <c r="A6606" s="17"/>
      <c r="B6606" s="33">
        <v>28102697</v>
      </c>
      <c r="C6606" s="13"/>
      <c r="D6606" s="13"/>
      <c r="E6606" s="23" t="s">
        <v>9483</v>
      </c>
      <c r="F6606" s="21" t="s">
        <v>41</v>
      </c>
      <c r="G6606" s="21" t="s">
        <v>17</v>
      </c>
      <c r="H6606" s="21" t="s">
        <v>18</v>
      </c>
      <c r="I6606" s="13" t="s">
        <v>9484</v>
      </c>
      <c r="J6606" s="22" t="s">
        <v>28828</v>
      </c>
      <c r="K6606" s="24">
        <v>43864</v>
      </c>
      <c r="L6606" s="19">
        <v>0</v>
      </c>
      <c r="M6606" s="25">
        <v>599.95000000000005</v>
      </c>
      <c r="N6606" s="24"/>
    </row>
    <row r="6607" spans="1:14" customFormat="1" hidden="1" x14ac:dyDescent="0.25">
      <c r="A6607" s="17"/>
      <c r="B6607" s="33">
        <v>28102704</v>
      </c>
      <c r="C6607" s="13"/>
      <c r="D6607" s="13"/>
      <c r="E6607" s="23" t="s">
        <v>9485</v>
      </c>
      <c r="F6607" s="21" t="s">
        <v>41</v>
      </c>
      <c r="G6607" s="21" t="s">
        <v>17</v>
      </c>
      <c r="H6607" s="21" t="s">
        <v>18</v>
      </c>
      <c r="I6607" s="13" t="s">
        <v>9486</v>
      </c>
      <c r="J6607" s="22" t="s">
        <v>28829</v>
      </c>
      <c r="K6607" s="24">
        <v>43864</v>
      </c>
      <c r="L6607" s="19">
        <v>0</v>
      </c>
      <c r="M6607" s="25">
        <v>599.95000000000005</v>
      </c>
      <c r="N6607" s="24"/>
    </row>
    <row r="6608" spans="1:14" customFormat="1" hidden="1" x14ac:dyDescent="0.25">
      <c r="A6608" s="17"/>
      <c r="B6608" s="33">
        <v>28102705</v>
      </c>
      <c r="C6608" s="13"/>
      <c r="D6608" s="13"/>
      <c r="E6608" s="23" t="s">
        <v>9487</v>
      </c>
      <c r="F6608" s="21" t="s">
        <v>41</v>
      </c>
      <c r="G6608" s="21" t="s">
        <v>17</v>
      </c>
      <c r="H6608" s="21" t="s">
        <v>18</v>
      </c>
      <c r="I6608" s="13" t="s">
        <v>9488</v>
      </c>
      <c r="J6608" s="22" t="s">
        <v>28830</v>
      </c>
      <c r="K6608" s="24">
        <v>43864</v>
      </c>
      <c r="L6608" s="19">
        <v>0</v>
      </c>
      <c r="M6608" s="25">
        <v>599.95000000000005</v>
      </c>
      <c r="N6608" s="24"/>
    </row>
    <row r="6609" spans="1:14" customFormat="1" hidden="1" x14ac:dyDescent="0.25">
      <c r="A6609" s="17"/>
      <c r="B6609" s="33">
        <v>28102702</v>
      </c>
      <c r="C6609" s="13"/>
      <c r="D6609" s="13"/>
      <c r="E6609" s="23" t="s">
        <v>9489</v>
      </c>
      <c r="F6609" s="21" t="s">
        <v>41</v>
      </c>
      <c r="G6609" s="21" t="s">
        <v>17</v>
      </c>
      <c r="H6609" s="21" t="s">
        <v>18</v>
      </c>
      <c r="I6609" s="13" t="s">
        <v>9490</v>
      </c>
      <c r="J6609" s="22" t="s">
        <v>28831</v>
      </c>
      <c r="K6609" s="24">
        <v>43864</v>
      </c>
      <c r="L6609" s="19">
        <v>0</v>
      </c>
      <c r="M6609" s="25">
        <v>599.95000000000005</v>
      </c>
      <c r="N6609" s="24"/>
    </row>
    <row r="6610" spans="1:14" customFormat="1" hidden="1" x14ac:dyDescent="0.25">
      <c r="A6610" s="17"/>
      <c r="B6610" s="33">
        <v>28102701</v>
      </c>
      <c r="C6610" s="13"/>
      <c r="D6610" s="13"/>
      <c r="E6610" s="23" t="s">
        <v>9491</v>
      </c>
      <c r="F6610" s="21" t="s">
        <v>41</v>
      </c>
      <c r="G6610" s="21" t="s">
        <v>17</v>
      </c>
      <c r="H6610" s="21" t="s">
        <v>18</v>
      </c>
      <c r="I6610" s="13" t="s">
        <v>9492</v>
      </c>
      <c r="J6610" s="22" t="s">
        <v>28832</v>
      </c>
      <c r="K6610" s="24">
        <v>43864</v>
      </c>
      <c r="L6610" s="19">
        <v>0</v>
      </c>
      <c r="M6610" s="25">
        <v>599.95000000000005</v>
      </c>
      <c r="N6610" s="24"/>
    </row>
    <row r="6611" spans="1:14" customFormat="1" hidden="1" x14ac:dyDescent="0.25">
      <c r="A6611" s="17"/>
      <c r="B6611" s="33">
        <v>28102700</v>
      </c>
      <c r="C6611" s="13"/>
      <c r="D6611" s="13"/>
      <c r="E6611" s="23" t="s">
        <v>9493</v>
      </c>
      <c r="F6611" s="21" t="s">
        <v>41</v>
      </c>
      <c r="G6611" s="21" t="s">
        <v>17</v>
      </c>
      <c r="H6611" s="21" t="s">
        <v>18</v>
      </c>
      <c r="I6611" s="13" t="s">
        <v>9494</v>
      </c>
      <c r="J6611" s="22" t="s">
        <v>28833</v>
      </c>
      <c r="K6611" s="24">
        <v>43864</v>
      </c>
      <c r="L6611" s="19">
        <v>0</v>
      </c>
      <c r="M6611" s="25">
        <v>599.95000000000005</v>
      </c>
      <c r="N6611" s="24"/>
    </row>
    <row r="6612" spans="1:14" customFormat="1" hidden="1" x14ac:dyDescent="0.25">
      <c r="A6612" s="17"/>
      <c r="B6612" s="33">
        <v>28102703</v>
      </c>
      <c r="C6612" s="13"/>
      <c r="D6612" s="13"/>
      <c r="E6612" s="23" t="s">
        <v>9495</v>
      </c>
      <c r="F6612" s="21" t="s">
        <v>41</v>
      </c>
      <c r="G6612" s="21" t="s">
        <v>17</v>
      </c>
      <c r="H6612" s="21" t="s">
        <v>18</v>
      </c>
      <c r="I6612" s="13" t="s">
        <v>9496</v>
      </c>
      <c r="J6612" s="22" t="s">
        <v>28834</v>
      </c>
      <c r="K6612" s="24">
        <v>43864</v>
      </c>
      <c r="L6612" s="19">
        <v>0</v>
      </c>
      <c r="M6612" s="25">
        <v>599.95000000000005</v>
      </c>
      <c r="N6612" s="24"/>
    </row>
    <row r="6613" spans="1:14" customFormat="1" hidden="1" x14ac:dyDescent="0.25">
      <c r="A6613" s="17"/>
      <c r="B6613" s="33">
        <v>34310171</v>
      </c>
      <c r="C6613" s="13"/>
      <c r="D6613" s="13" t="s">
        <v>16720</v>
      </c>
      <c r="E6613" s="23" t="s">
        <v>13921</v>
      </c>
      <c r="F6613" s="21" t="s">
        <v>16</v>
      </c>
      <c r="G6613" s="21" t="s">
        <v>17</v>
      </c>
      <c r="H6613" s="21" t="s">
        <v>18</v>
      </c>
      <c r="I6613" s="13" t="s">
        <v>13922</v>
      </c>
      <c r="J6613" s="22" t="s">
        <v>34191</v>
      </c>
      <c r="K6613" s="24">
        <v>43864</v>
      </c>
      <c r="L6613" s="19">
        <v>0</v>
      </c>
      <c r="M6613" s="25">
        <v>15.95</v>
      </c>
      <c r="N6613" s="24"/>
    </row>
    <row r="6614" spans="1:14" customFormat="1" hidden="1" x14ac:dyDescent="0.25">
      <c r="A6614" s="17"/>
      <c r="B6614" s="33">
        <v>34310170</v>
      </c>
      <c r="C6614" s="13"/>
      <c r="D6614" s="13" t="s">
        <v>16721</v>
      </c>
      <c r="E6614" s="23" t="s">
        <v>13923</v>
      </c>
      <c r="F6614" s="21" t="s">
        <v>16</v>
      </c>
      <c r="G6614" s="21" t="s">
        <v>17</v>
      </c>
      <c r="H6614" s="21" t="s">
        <v>18</v>
      </c>
      <c r="I6614" s="13" t="s">
        <v>13924</v>
      </c>
      <c r="J6614" s="22" t="s">
        <v>34192</v>
      </c>
      <c r="K6614" s="24">
        <v>43864</v>
      </c>
      <c r="L6614" s="19">
        <v>0</v>
      </c>
      <c r="M6614" s="25">
        <v>15.95</v>
      </c>
      <c r="N6614" s="24"/>
    </row>
    <row r="6615" spans="1:14" customFormat="1" hidden="1" x14ac:dyDescent="0.25">
      <c r="A6615" s="17"/>
      <c r="B6615" s="33">
        <v>34310173</v>
      </c>
      <c r="C6615" s="13"/>
      <c r="D6615" s="13" t="s">
        <v>16718</v>
      </c>
      <c r="E6615" s="23" t="s">
        <v>13917</v>
      </c>
      <c r="F6615" s="21" t="s">
        <v>16</v>
      </c>
      <c r="G6615" s="21" t="s">
        <v>17</v>
      </c>
      <c r="H6615" s="21" t="s">
        <v>18</v>
      </c>
      <c r="I6615" s="13" t="s">
        <v>13918</v>
      </c>
      <c r="J6615" s="22" t="s">
        <v>34193</v>
      </c>
      <c r="K6615" s="24">
        <v>43864</v>
      </c>
      <c r="L6615" s="19">
        <v>0</v>
      </c>
      <c r="M6615" s="25">
        <v>15.95</v>
      </c>
      <c r="N6615" s="24"/>
    </row>
    <row r="6616" spans="1:14" customFormat="1" hidden="1" x14ac:dyDescent="0.25">
      <c r="A6616" s="17"/>
      <c r="B6616" s="33">
        <v>34310172</v>
      </c>
      <c r="C6616" s="13"/>
      <c r="D6616" s="13" t="s">
        <v>16719</v>
      </c>
      <c r="E6616" s="23" t="s">
        <v>13919</v>
      </c>
      <c r="F6616" s="21" t="s">
        <v>16</v>
      </c>
      <c r="G6616" s="21" t="s">
        <v>17</v>
      </c>
      <c r="H6616" s="21" t="s">
        <v>18</v>
      </c>
      <c r="I6616" s="13" t="s">
        <v>13920</v>
      </c>
      <c r="J6616" s="22" t="s">
        <v>34194</v>
      </c>
      <c r="K6616" s="24">
        <v>43864</v>
      </c>
      <c r="L6616" s="19">
        <v>0</v>
      </c>
      <c r="M6616" s="25">
        <v>15.95</v>
      </c>
      <c r="N6616" s="24"/>
    </row>
    <row r="6617" spans="1:14" customFormat="1" hidden="1" x14ac:dyDescent="0.25">
      <c r="A6617" s="17"/>
      <c r="B6617" s="33">
        <v>34310175</v>
      </c>
      <c r="C6617" s="13"/>
      <c r="D6617" s="13" t="s">
        <v>16716</v>
      </c>
      <c r="E6617" s="23" t="s">
        <v>13913</v>
      </c>
      <c r="F6617" s="21" t="s">
        <v>16</v>
      </c>
      <c r="G6617" s="21" t="s">
        <v>17</v>
      </c>
      <c r="H6617" s="21" t="s">
        <v>18</v>
      </c>
      <c r="I6617" s="13" t="s">
        <v>13914</v>
      </c>
      <c r="J6617" s="22" t="s">
        <v>34195</v>
      </c>
      <c r="K6617" s="24">
        <v>43864</v>
      </c>
      <c r="L6617" s="19">
        <v>0</v>
      </c>
      <c r="M6617" s="25">
        <v>15.95</v>
      </c>
      <c r="N6617" s="24"/>
    </row>
    <row r="6618" spans="1:14" customFormat="1" hidden="1" x14ac:dyDescent="0.25">
      <c r="A6618" s="17"/>
      <c r="B6618" s="33">
        <v>34310174</v>
      </c>
      <c r="C6618" s="13"/>
      <c r="D6618" s="13" t="s">
        <v>16717</v>
      </c>
      <c r="E6618" s="23" t="s">
        <v>13915</v>
      </c>
      <c r="F6618" s="21" t="s">
        <v>16</v>
      </c>
      <c r="G6618" s="21" t="s">
        <v>17</v>
      </c>
      <c r="H6618" s="21" t="s">
        <v>18</v>
      </c>
      <c r="I6618" s="13" t="s">
        <v>13916</v>
      </c>
      <c r="J6618" s="22" t="s">
        <v>34196</v>
      </c>
      <c r="K6618" s="24">
        <v>43864</v>
      </c>
      <c r="L6618" s="19">
        <v>0</v>
      </c>
      <c r="M6618" s="25">
        <v>15.95</v>
      </c>
      <c r="N6618" s="24"/>
    </row>
    <row r="6619" spans="1:14" customFormat="1" hidden="1" x14ac:dyDescent="0.25">
      <c r="A6619" s="17" t="s">
        <v>34356</v>
      </c>
      <c r="B6619" s="33">
        <v>27040417</v>
      </c>
      <c r="C6619" s="13"/>
      <c r="D6619" s="13" t="s">
        <v>16685</v>
      </c>
      <c r="E6619" s="23" t="s">
        <v>7152</v>
      </c>
      <c r="F6619" s="21" t="s">
        <v>16</v>
      </c>
      <c r="G6619" s="21" t="s">
        <v>17</v>
      </c>
      <c r="H6619" s="21" t="s">
        <v>18</v>
      </c>
      <c r="I6619" s="13" t="s">
        <v>7153</v>
      </c>
      <c r="J6619" s="22" t="s">
        <v>34357</v>
      </c>
      <c r="K6619" s="24">
        <v>43864</v>
      </c>
      <c r="L6619" s="19">
        <v>0</v>
      </c>
      <c r="M6619" s="25">
        <v>119.95</v>
      </c>
      <c r="N6619" s="24"/>
    </row>
    <row r="6620" spans="1:14" customFormat="1" hidden="1" x14ac:dyDescent="0.25">
      <c r="A6620" s="17"/>
      <c r="B6620" s="33">
        <v>27040416</v>
      </c>
      <c r="C6620" s="13"/>
      <c r="D6620" s="13" t="s">
        <v>16686</v>
      </c>
      <c r="E6620" s="23" t="s">
        <v>7162</v>
      </c>
      <c r="F6620" s="21" t="s">
        <v>16</v>
      </c>
      <c r="G6620" s="21" t="s">
        <v>17</v>
      </c>
      <c r="H6620" s="21" t="s">
        <v>18</v>
      </c>
      <c r="I6620" s="13" t="s">
        <v>7163</v>
      </c>
      <c r="J6620" s="22" t="s">
        <v>34358</v>
      </c>
      <c r="K6620" s="24">
        <v>43864</v>
      </c>
      <c r="L6620" s="19">
        <v>0</v>
      </c>
      <c r="M6620" s="25">
        <v>119.95</v>
      </c>
      <c r="N6620" s="24"/>
    </row>
    <row r="6621" spans="1:14" customFormat="1" hidden="1" x14ac:dyDescent="0.25">
      <c r="A6621" s="17" t="s">
        <v>34359</v>
      </c>
      <c r="B6621" s="33">
        <v>27040415</v>
      </c>
      <c r="C6621" s="13"/>
      <c r="D6621" s="13" t="s">
        <v>16741</v>
      </c>
      <c r="E6621" s="23" t="s">
        <v>7164</v>
      </c>
      <c r="F6621" s="21" t="s">
        <v>16</v>
      </c>
      <c r="G6621" s="21" t="s">
        <v>17</v>
      </c>
      <c r="H6621" s="21" t="s">
        <v>18</v>
      </c>
      <c r="I6621" s="13" t="s">
        <v>7165</v>
      </c>
      <c r="J6621" s="22" t="s">
        <v>34360</v>
      </c>
      <c r="K6621" s="24">
        <v>43864</v>
      </c>
      <c r="L6621" s="19">
        <v>0</v>
      </c>
      <c r="M6621" s="25">
        <v>119.95</v>
      </c>
      <c r="N6621" s="24"/>
    </row>
    <row r="6622" spans="1:14" customFormat="1" hidden="1" x14ac:dyDescent="0.25">
      <c r="A6622" s="17" t="s">
        <v>35138</v>
      </c>
      <c r="B6622" s="13" t="s">
        <v>51949</v>
      </c>
      <c r="C6622" s="13"/>
      <c r="D6622" s="13" t="s">
        <v>17831</v>
      </c>
      <c r="E6622" s="23" t="s">
        <v>17832</v>
      </c>
      <c r="F6622" s="21" t="s">
        <v>75</v>
      </c>
      <c r="G6622" s="21" t="s">
        <v>17</v>
      </c>
      <c r="H6622" s="21" t="s">
        <v>18</v>
      </c>
      <c r="I6622" s="13" t="s">
        <v>17833</v>
      </c>
      <c r="J6622" s="22" t="s">
        <v>35139</v>
      </c>
      <c r="K6622" s="24">
        <v>44037</v>
      </c>
      <c r="L6622" s="19">
        <v>0</v>
      </c>
      <c r="M6622" s="25">
        <v>24.95</v>
      </c>
      <c r="N6622" s="24">
        <v>43654</v>
      </c>
    </row>
    <row r="6623" spans="1:14" customFormat="1" hidden="1" x14ac:dyDescent="0.25">
      <c r="A6623" s="17" t="s">
        <v>35143</v>
      </c>
      <c r="B6623" s="13" t="s">
        <v>50899</v>
      </c>
      <c r="C6623" s="13"/>
      <c r="D6623" s="13" t="s">
        <v>17816</v>
      </c>
      <c r="E6623" s="23" t="s">
        <v>17817</v>
      </c>
      <c r="F6623" s="21" t="s">
        <v>75</v>
      </c>
      <c r="G6623" s="21" t="s">
        <v>17</v>
      </c>
      <c r="H6623" s="21" t="s">
        <v>18</v>
      </c>
      <c r="I6623" s="13" t="s">
        <v>17818</v>
      </c>
      <c r="J6623" s="22" t="s">
        <v>35144</v>
      </c>
      <c r="K6623" s="24">
        <v>44037</v>
      </c>
      <c r="L6623" s="19">
        <v>0</v>
      </c>
      <c r="M6623" s="25">
        <v>24.95</v>
      </c>
      <c r="N6623" s="24">
        <v>43654</v>
      </c>
    </row>
    <row r="6624" spans="1:14" customFormat="1" hidden="1" x14ac:dyDescent="0.25">
      <c r="A6624" s="17" t="s">
        <v>23939</v>
      </c>
      <c r="B6624" s="33">
        <v>34102062</v>
      </c>
      <c r="C6624" s="13"/>
      <c r="D6624" s="13" t="s">
        <v>15468</v>
      </c>
      <c r="E6624" s="23" t="s">
        <v>15469</v>
      </c>
      <c r="F6624" s="21">
        <v>714</v>
      </c>
      <c r="G6624" s="21" t="s">
        <v>17</v>
      </c>
      <c r="H6624" s="21" t="s">
        <v>18</v>
      </c>
      <c r="I6624" s="13" t="s">
        <v>15470</v>
      </c>
      <c r="J6624" s="22" t="s">
        <v>23940</v>
      </c>
      <c r="K6624" s="24">
        <v>44044</v>
      </c>
      <c r="L6624" s="19">
        <v>0</v>
      </c>
      <c r="M6624" s="19">
        <v>199.95</v>
      </c>
      <c r="N6624" s="24">
        <v>43290</v>
      </c>
    </row>
    <row r="6625" spans="1:14" customFormat="1" hidden="1" x14ac:dyDescent="0.25">
      <c r="A6625" s="17" t="s">
        <v>23941</v>
      </c>
      <c r="B6625" s="33">
        <v>34102063</v>
      </c>
      <c r="C6625" s="13"/>
      <c r="D6625" s="13" t="s">
        <v>15471</v>
      </c>
      <c r="E6625" s="23" t="s">
        <v>15472</v>
      </c>
      <c r="F6625" s="21">
        <v>714</v>
      </c>
      <c r="G6625" s="21" t="s">
        <v>17</v>
      </c>
      <c r="H6625" s="21" t="s">
        <v>18</v>
      </c>
      <c r="I6625" s="13" t="s">
        <v>15473</v>
      </c>
      <c r="J6625" s="22" t="s">
        <v>23942</v>
      </c>
      <c r="K6625" s="24">
        <v>44044</v>
      </c>
      <c r="L6625" s="19">
        <v>0</v>
      </c>
      <c r="M6625" s="19">
        <v>199.95</v>
      </c>
      <c r="N6625" s="24">
        <v>43290</v>
      </c>
    </row>
    <row r="6626" spans="1:14" customFormat="1" hidden="1" x14ac:dyDescent="0.25">
      <c r="A6626" s="17" t="s">
        <v>23943</v>
      </c>
      <c r="B6626" s="33">
        <v>34102064</v>
      </c>
      <c r="C6626" s="13"/>
      <c r="D6626" s="13" t="s">
        <v>15474</v>
      </c>
      <c r="E6626" s="23" t="s">
        <v>15475</v>
      </c>
      <c r="F6626" s="21">
        <v>714</v>
      </c>
      <c r="G6626" s="21" t="s">
        <v>17</v>
      </c>
      <c r="H6626" s="21" t="s">
        <v>18</v>
      </c>
      <c r="I6626" s="13" t="s">
        <v>15476</v>
      </c>
      <c r="J6626" s="22" t="s">
        <v>23944</v>
      </c>
      <c r="K6626" s="24">
        <v>44044</v>
      </c>
      <c r="L6626" s="19">
        <v>0</v>
      </c>
      <c r="M6626" s="19">
        <v>199.95</v>
      </c>
      <c r="N6626" s="24">
        <v>43290</v>
      </c>
    </row>
    <row r="6627" spans="1:14" customFormat="1" hidden="1" x14ac:dyDescent="0.25">
      <c r="A6627" s="17" t="s">
        <v>23945</v>
      </c>
      <c r="B6627" s="33">
        <v>34102066</v>
      </c>
      <c r="C6627" s="13"/>
      <c r="D6627" s="13" t="s">
        <v>15477</v>
      </c>
      <c r="E6627" s="23" t="s">
        <v>15478</v>
      </c>
      <c r="F6627" s="21">
        <v>714</v>
      </c>
      <c r="G6627" s="21" t="s">
        <v>17</v>
      </c>
      <c r="H6627" s="21" t="s">
        <v>18</v>
      </c>
      <c r="I6627" s="13" t="s">
        <v>15479</v>
      </c>
      <c r="J6627" s="22" t="s">
        <v>23946</v>
      </c>
      <c r="K6627" s="24">
        <v>44044</v>
      </c>
      <c r="L6627" s="19">
        <v>0</v>
      </c>
      <c r="M6627" s="19">
        <v>199.95</v>
      </c>
      <c r="N6627" s="24">
        <v>43290</v>
      </c>
    </row>
    <row r="6628" spans="1:14" customFormat="1" hidden="1" x14ac:dyDescent="0.25">
      <c r="A6628" s="17" t="s">
        <v>23947</v>
      </c>
      <c r="B6628" s="33">
        <v>34102067</v>
      </c>
      <c r="C6628" s="13"/>
      <c r="D6628" s="13" t="s">
        <v>15480</v>
      </c>
      <c r="E6628" s="23" t="s">
        <v>15481</v>
      </c>
      <c r="F6628" s="21">
        <v>714</v>
      </c>
      <c r="G6628" s="21" t="s">
        <v>17</v>
      </c>
      <c r="H6628" s="21" t="s">
        <v>18</v>
      </c>
      <c r="I6628" s="13" t="s">
        <v>15482</v>
      </c>
      <c r="J6628" s="22" t="s">
        <v>23948</v>
      </c>
      <c r="K6628" s="24">
        <v>44044</v>
      </c>
      <c r="L6628" s="19">
        <v>0</v>
      </c>
      <c r="M6628" s="19">
        <v>199.95</v>
      </c>
      <c r="N6628" s="24">
        <v>43290</v>
      </c>
    </row>
    <row r="6629" spans="1:14" customFormat="1" hidden="1" x14ac:dyDescent="0.25">
      <c r="A6629" s="17" t="s">
        <v>23949</v>
      </c>
      <c r="B6629" s="33">
        <v>34102068</v>
      </c>
      <c r="C6629" s="13"/>
      <c r="D6629" s="13" t="s">
        <v>15483</v>
      </c>
      <c r="E6629" s="23" t="s">
        <v>15484</v>
      </c>
      <c r="F6629" s="21">
        <v>714</v>
      </c>
      <c r="G6629" s="21" t="s">
        <v>17</v>
      </c>
      <c r="H6629" s="21" t="s">
        <v>18</v>
      </c>
      <c r="I6629" s="13" t="s">
        <v>15485</v>
      </c>
      <c r="J6629" s="22" t="s">
        <v>23950</v>
      </c>
      <c r="K6629" s="24">
        <v>44044</v>
      </c>
      <c r="L6629" s="19">
        <v>0</v>
      </c>
      <c r="M6629" s="19">
        <v>199.95</v>
      </c>
      <c r="N6629" s="24">
        <v>43290</v>
      </c>
    </row>
    <row r="6630" spans="1:14" customFormat="1" hidden="1" x14ac:dyDescent="0.25">
      <c r="A6630" s="17" t="s">
        <v>23951</v>
      </c>
      <c r="B6630" s="33">
        <v>34102057</v>
      </c>
      <c r="C6630" s="13"/>
      <c r="D6630" s="13" t="s">
        <v>15486</v>
      </c>
      <c r="E6630" s="23" t="s">
        <v>15487</v>
      </c>
      <c r="F6630" s="21">
        <v>714</v>
      </c>
      <c r="G6630" s="21" t="s">
        <v>17</v>
      </c>
      <c r="H6630" s="21" t="s">
        <v>18</v>
      </c>
      <c r="I6630" s="13" t="s">
        <v>21628</v>
      </c>
      <c r="J6630" s="22" t="s">
        <v>23952</v>
      </c>
      <c r="K6630" s="24">
        <v>44044</v>
      </c>
      <c r="L6630" s="19">
        <v>0</v>
      </c>
      <c r="M6630" s="19">
        <v>199.95</v>
      </c>
      <c r="N6630" s="24">
        <v>43290</v>
      </c>
    </row>
    <row r="6631" spans="1:14" customFormat="1" hidden="1" x14ac:dyDescent="0.25">
      <c r="A6631" s="17" t="s">
        <v>23953</v>
      </c>
      <c r="B6631" s="33">
        <v>34102058</v>
      </c>
      <c r="C6631" s="13"/>
      <c r="D6631" s="13" t="s">
        <v>15488</v>
      </c>
      <c r="E6631" s="23" t="s">
        <v>15489</v>
      </c>
      <c r="F6631" s="21">
        <v>714</v>
      </c>
      <c r="G6631" s="21" t="s">
        <v>17</v>
      </c>
      <c r="H6631" s="21" t="s">
        <v>18</v>
      </c>
      <c r="I6631" s="13" t="s">
        <v>21629</v>
      </c>
      <c r="J6631" s="22" t="s">
        <v>23954</v>
      </c>
      <c r="K6631" s="24">
        <v>44044</v>
      </c>
      <c r="L6631" s="19">
        <v>0</v>
      </c>
      <c r="M6631" s="19">
        <v>199.95</v>
      </c>
      <c r="N6631" s="24">
        <v>43290</v>
      </c>
    </row>
    <row r="6632" spans="1:14" customFormat="1" hidden="1" x14ac:dyDescent="0.25">
      <c r="A6632" s="17" t="s">
        <v>23955</v>
      </c>
      <c r="B6632" s="33">
        <v>34102059</v>
      </c>
      <c r="C6632" s="13"/>
      <c r="D6632" s="13" t="s">
        <v>15490</v>
      </c>
      <c r="E6632" s="23" t="s">
        <v>15491</v>
      </c>
      <c r="F6632" s="21">
        <v>714</v>
      </c>
      <c r="G6632" s="21" t="s">
        <v>17</v>
      </c>
      <c r="H6632" s="21" t="s">
        <v>18</v>
      </c>
      <c r="I6632" s="13" t="s">
        <v>21630</v>
      </c>
      <c r="J6632" s="22" t="s">
        <v>23956</v>
      </c>
      <c r="K6632" s="24">
        <v>44044</v>
      </c>
      <c r="L6632" s="19">
        <v>0</v>
      </c>
      <c r="M6632" s="19">
        <v>199.95</v>
      </c>
      <c r="N6632" s="24">
        <v>43290</v>
      </c>
    </row>
    <row r="6633" spans="1:14" customFormat="1" hidden="1" x14ac:dyDescent="0.25">
      <c r="A6633" s="17" t="s">
        <v>23957</v>
      </c>
      <c r="B6633" s="33">
        <v>34102060</v>
      </c>
      <c r="C6633" s="13"/>
      <c r="D6633" s="13" t="s">
        <v>15492</v>
      </c>
      <c r="E6633" s="23" t="s">
        <v>15493</v>
      </c>
      <c r="F6633" s="21">
        <v>714</v>
      </c>
      <c r="G6633" s="21" t="s">
        <v>17</v>
      </c>
      <c r="H6633" s="21" t="s">
        <v>18</v>
      </c>
      <c r="I6633" s="13" t="s">
        <v>21631</v>
      </c>
      <c r="J6633" s="22" t="s">
        <v>23958</v>
      </c>
      <c r="K6633" s="24">
        <v>44044</v>
      </c>
      <c r="L6633" s="19">
        <v>0</v>
      </c>
      <c r="M6633" s="19">
        <v>199.95</v>
      </c>
      <c r="N6633" s="24">
        <v>43290</v>
      </c>
    </row>
    <row r="6634" spans="1:14" customFormat="1" hidden="1" x14ac:dyDescent="0.25">
      <c r="A6634" s="17" t="s">
        <v>23959</v>
      </c>
      <c r="B6634" s="33">
        <v>34102061</v>
      </c>
      <c r="C6634" s="13"/>
      <c r="D6634" s="13" t="s">
        <v>15494</v>
      </c>
      <c r="E6634" s="23" t="s">
        <v>15495</v>
      </c>
      <c r="F6634" s="21">
        <v>714</v>
      </c>
      <c r="G6634" s="21" t="s">
        <v>17</v>
      </c>
      <c r="H6634" s="21" t="s">
        <v>18</v>
      </c>
      <c r="I6634" s="13" t="s">
        <v>21632</v>
      </c>
      <c r="J6634" s="22" t="s">
        <v>23960</v>
      </c>
      <c r="K6634" s="24">
        <v>44044</v>
      </c>
      <c r="L6634" s="19">
        <v>0</v>
      </c>
      <c r="M6634" s="19">
        <v>199.95</v>
      </c>
      <c r="N6634" s="24">
        <v>43290</v>
      </c>
    </row>
    <row r="6635" spans="1:14" customFormat="1" hidden="1" x14ac:dyDescent="0.25">
      <c r="A6635" s="17" t="s">
        <v>28580</v>
      </c>
      <c r="B6635" s="33">
        <v>28103379</v>
      </c>
      <c r="C6635" s="13"/>
      <c r="D6635" s="13"/>
      <c r="E6635" s="23" t="s">
        <v>8867</v>
      </c>
      <c r="F6635" s="21" t="s">
        <v>41</v>
      </c>
      <c r="G6635" s="21" t="s">
        <v>36278</v>
      </c>
      <c r="H6635" s="21" t="s">
        <v>18</v>
      </c>
      <c r="I6635" s="13" t="s">
        <v>8868</v>
      </c>
      <c r="J6635" s="22" t="s">
        <v>28581</v>
      </c>
      <c r="K6635" s="24">
        <v>44089</v>
      </c>
      <c r="L6635" s="19">
        <v>0</v>
      </c>
      <c r="M6635" s="25">
        <v>459.95</v>
      </c>
      <c r="N6635" s="24">
        <v>43140</v>
      </c>
    </row>
    <row r="6636" spans="1:14" customFormat="1" hidden="1" x14ac:dyDescent="0.25">
      <c r="A6636" s="17" t="s">
        <v>28582</v>
      </c>
      <c r="B6636" s="33">
        <v>28103380</v>
      </c>
      <c r="C6636" s="13"/>
      <c r="D6636" s="13"/>
      <c r="E6636" s="23" t="s">
        <v>8869</v>
      </c>
      <c r="F6636" s="21" t="s">
        <v>41</v>
      </c>
      <c r="G6636" s="21" t="s">
        <v>36278</v>
      </c>
      <c r="H6636" s="21" t="s">
        <v>18</v>
      </c>
      <c r="I6636" s="13" t="s">
        <v>8870</v>
      </c>
      <c r="J6636" s="22" t="s">
        <v>28583</v>
      </c>
      <c r="K6636" s="24">
        <v>44089</v>
      </c>
      <c r="L6636" s="19">
        <v>0</v>
      </c>
      <c r="M6636" s="25">
        <v>459.95</v>
      </c>
      <c r="N6636" s="24">
        <v>43140</v>
      </c>
    </row>
    <row r="6637" spans="1:14" customFormat="1" hidden="1" x14ac:dyDescent="0.25">
      <c r="A6637" s="17" t="s">
        <v>28584</v>
      </c>
      <c r="B6637" s="33">
        <v>28103381</v>
      </c>
      <c r="C6637" s="13"/>
      <c r="D6637" s="13"/>
      <c r="E6637" s="23" t="s">
        <v>8871</v>
      </c>
      <c r="F6637" s="21" t="s">
        <v>41</v>
      </c>
      <c r="G6637" s="21" t="s">
        <v>36278</v>
      </c>
      <c r="H6637" s="21" t="s">
        <v>18</v>
      </c>
      <c r="I6637" s="13" t="s">
        <v>8872</v>
      </c>
      <c r="J6637" s="22" t="s">
        <v>28585</v>
      </c>
      <c r="K6637" s="24">
        <v>44089</v>
      </c>
      <c r="L6637" s="19">
        <v>0</v>
      </c>
      <c r="M6637" s="25">
        <v>459.95</v>
      </c>
      <c r="N6637" s="24">
        <v>43140</v>
      </c>
    </row>
    <row r="6638" spans="1:14" customFormat="1" hidden="1" x14ac:dyDescent="0.25">
      <c r="A6638" s="17" t="s">
        <v>28586</v>
      </c>
      <c r="B6638" s="33">
        <v>28103382</v>
      </c>
      <c r="C6638" s="13"/>
      <c r="D6638" s="13"/>
      <c r="E6638" s="23" t="s">
        <v>8873</v>
      </c>
      <c r="F6638" s="21" t="s">
        <v>41</v>
      </c>
      <c r="G6638" s="21" t="s">
        <v>36278</v>
      </c>
      <c r="H6638" s="21" t="s">
        <v>18</v>
      </c>
      <c r="I6638" s="13" t="s">
        <v>8874</v>
      </c>
      <c r="J6638" s="22" t="s">
        <v>28587</v>
      </c>
      <c r="K6638" s="24">
        <v>44089</v>
      </c>
      <c r="L6638" s="19">
        <v>0</v>
      </c>
      <c r="M6638" s="25">
        <v>459.95</v>
      </c>
      <c r="N6638" s="24">
        <v>43140</v>
      </c>
    </row>
    <row r="6639" spans="1:14" customFormat="1" hidden="1" x14ac:dyDescent="0.25">
      <c r="A6639" s="17" t="s">
        <v>28588</v>
      </c>
      <c r="B6639" s="33">
        <v>28103383</v>
      </c>
      <c r="C6639" s="13"/>
      <c r="D6639" s="13"/>
      <c r="E6639" s="23" t="s">
        <v>8875</v>
      </c>
      <c r="F6639" s="21" t="s">
        <v>41</v>
      </c>
      <c r="G6639" s="21" t="s">
        <v>36278</v>
      </c>
      <c r="H6639" s="21" t="s">
        <v>18</v>
      </c>
      <c r="I6639" s="13" t="s">
        <v>8876</v>
      </c>
      <c r="J6639" s="22" t="s">
        <v>28589</v>
      </c>
      <c r="K6639" s="24">
        <v>44089</v>
      </c>
      <c r="L6639" s="19">
        <v>0</v>
      </c>
      <c r="M6639" s="25">
        <v>459.95</v>
      </c>
      <c r="N6639" s="24">
        <v>43140</v>
      </c>
    </row>
    <row r="6640" spans="1:14" customFormat="1" hidden="1" x14ac:dyDescent="0.25">
      <c r="A6640" s="17" t="s">
        <v>28590</v>
      </c>
      <c r="B6640" s="33">
        <v>28103384</v>
      </c>
      <c r="C6640" s="13"/>
      <c r="D6640" s="13"/>
      <c r="E6640" s="23" t="s">
        <v>8877</v>
      </c>
      <c r="F6640" s="21" t="s">
        <v>41</v>
      </c>
      <c r="G6640" s="21" t="s">
        <v>36278</v>
      </c>
      <c r="H6640" s="21" t="s">
        <v>18</v>
      </c>
      <c r="I6640" s="13" t="s">
        <v>8878</v>
      </c>
      <c r="J6640" s="22" t="s">
        <v>28591</v>
      </c>
      <c r="K6640" s="24">
        <v>44089</v>
      </c>
      <c r="L6640" s="19">
        <v>0</v>
      </c>
      <c r="M6640" s="25">
        <v>459.95</v>
      </c>
      <c r="N6640" s="24">
        <v>43140</v>
      </c>
    </row>
    <row r="6641" spans="1:14" customFormat="1" hidden="1" x14ac:dyDescent="0.25">
      <c r="A6641" s="17" t="s">
        <v>28592</v>
      </c>
      <c r="B6641" s="33">
        <v>28103385</v>
      </c>
      <c r="C6641" s="13"/>
      <c r="D6641" s="13"/>
      <c r="E6641" s="23" t="s">
        <v>8879</v>
      </c>
      <c r="F6641" s="21" t="s">
        <v>41</v>
      </c>
      <c r="G6641" s="21" t="s">
        <v>36278</v>
      </c>
      <c r="H6641" s="21" t="s">
        <v>18</v>
      </c>
      <c r="I6641" s="13" t="s">
        <v>8880</v>
      </c>
      <c r="J6641" s="22" t="s">
        <v>28593</v>
      </c>
      <c r="K6641" s="24">
        <v>44089</v>
      </c>
      <c r="L6641" s="19">
        <v>0</v>
      </c>
      <c r="M6641" s="25">
        <v>459.95</v>
      </c>
      <c r="N6641" s="24">
        <v>43140</v>
      </c>
    </row>
    <row r="6642" spans="1:14" customFormat="1" hidden="1" x14ac:dyDescent="0.25">
      <c r="A6642" s="17" t="s">
        <v>28677</v>
      </c>
      <c r="B6642" s="33">
        <v>28103372</v>
      </c>
      <c r="C6642" s="13"/>
      <c r="D6642" s="13"/>
      <c r="E6642" s="23" t="s">
        <v>8934</v>
      </c>
      <c r="F6642" s="21" t="s">
        <v>41</v>
      </c>
      <c r="G6642" s="21" t="s">
        <v>36278</v>
      </c>
      <c r="H6642" s="21" t="s">
        <v>18</v>
      </c>
      <c r="I6642" s="13" t="s">
        <v>8935</v>
      </c>
      <c r="J6642" s="22" t="s">
        <v>28678</v>
      </c>
      <c r="K6642" s="24">
        <v>44089</v>
      </c>
      <c r="L6642" s="19">
        <v>0</v>
      </c>
      <c r="M6642" s="25">
        <v>459.95</v>
      </c>
      <c r="N6642" s="24">
        <v>43140</v>
      </c>
    </row>
    <row r="6643" spans="1:14" customFormat="1" hidden="1" x14ac:dyDescent="0.25">
      <c r="A6643" s="17" t="s">
        <v>28679</v>
      </c>
      <c r="B6643" s="33">
        <v>28103373</v>
      </c>
      <c r="C6643" s="13"/>
      <c r="D6643" s="13"/>
      <c r="E6643" s="23" t="s">
        <v>8936</v>
      </c>
      <c r="F6643" s="21" t="s">
        <v>41</v>
      </c>
      <c r="G6643" s="21" t="s">
        <v>36278</v>
      </c>
      <c r="H6643" s="21" t="s">
        <v>18</v>
      </c>
      <c r="I6643" s="13" t="s">
        <v>8937</v>
      </c>
      <c r="J6643" s="22" t="s">
        <v>28680</v>
      </c>
      <c r="K6643" s="24">
        <v>44089</v>
      </c>
      <c r="L6643" s="19">
        <v>0</v>
      </c>
      <c r="M6643" s="25">
        <v>459.95</v>
      </c>
      <c r="N6643" s="24">
        <v>43140</v>
      </c>
    </row>
    <row r="6644" spans="1:14" customFormat="1" hidden="1" x14ac:dyDescent="0.25">
      <c r="A6644" s="17" t="s">
        <v>28681</v>
      </c>
      <c r="B6644" s="33">
        <v>28103374</v>
      </c>
      <c r="C6644" s="13"/>
      <c r="D6644" s="13"/>
      <c r="E6644" s="23" t="s">
        <v>8938</v>
      </c>
      <c r="F6644" s="21" t="s">
        <v>41</v>
      </c>
      <c r="G6644" s="21" t="s">
        <v>36278</v>
      </c>
      <c r="H6644" s="21" t="s">
        <v>18</v>
      </c>
      <c r="I6644" s="13" t="s">
        <v>8939</v>
      </c>
      <c r="J6644" s="22" t="s">
        <v>28682</v>
      </c>
      <c r="K6644" s="24">
        <v>44089</v>
      </c>
      <c r="L6644" s="19">
        <v>0</v>
      </c>
      <c r="M6644" s="25">
        <v>459.95</v>
      </c>
      <c r="N6644" s="24">
        <v>43140</v>
      </c>
    </row>
    <row r="6645" spans="1:14" customFormat="1" hidden="1" x14ac:dyDescent="0.25">
      <c r="A6645" s="17" t="s">
        <v>28683</v>
      </c>
      <c r="B6645" s="33">
        <v>28103375</v>
      </c>
      <c r="C6645" s="13"/>
      <c r="D6645" s="13"/>
      <c r="E6645" s="23" t="s">
        <v>8940</v>
      </c>
      <c r="F6645" s="21" t="s">
        <v>41</v>
      </c>
      <c r="G6645" s="21" t="s">
        <v>36278</v>
      </c>
      <c r="H6645" s="21" t="s">
        <v>18</v>
      </c>
      <c r="I6645" s="13" t="s">
        <v>8941</v>
      </c>
      <c r="J6645" s="22" t="s">
        <v>28684</v>
      </c>
      <c r="K6645" s="24">
        <v>44089</v>
      </c>
      <c r="L6645" s="19">
        <v>0</v>
      </c>
      <c r="M6645" s="25">
        <v>459.95</v>
      </c>
      <c r="N6645" s="24">
        <v>43140</v>
      </c>
    </row>
    <row r="6646" spans="1:14" customFormat="1" hidden="1" x14ac:dyDescent="0.25">
      <c r="A6646" s="17" t="s">
        <v>28685</v>
      </c>
      <c r="B6646" s="33">
        <v>28103376</v>
      </c>
      <c r="C6646" s="13"/>
      <c r="D6646" s="13"/>
      <c r="E6646" s="23" t="s">
        <v>8942</v>
      </c>
      <c r="F6646" s="21" t="s">
        <v>41</v>
      </c>
      <c r="G6646" s="21" t="s">
        <v>36278</v>
      </c>
      <c r="H6646" s="21" t="s">
        <v>18</v>
      </c>
      <c r="I6646" s="13" t="s">
        <v>8943</v>
      </c>
      <c r="J6646" s="22" t="s">
        <v>28686</v>
      </c>
      <c r="K6646" s="24">
        <v>44089</v>
      </c>
      <c r="L6646" s="19">
        <v>0</v>
      </c>
      <c r="M6646" s="25">
        <v>459.95</v>
      </c>
      <c r="N6646" s="24">
        <v>43140</v>
      </c>
    </row>
    <row r="6647" spans="1:14" customFormat="1" hidden="1" x14ac:dyDescent="0.25">
      <c r="A6647" s="17" t="s">
        <v>28687</v>
      </c>
      <c r="B6647" s="33">
        <v>28103377</v>
      </c>
      <c r="C6647" s="13"/>
      <c r="D6647" s="13"/>
      <c r="E6647" s="23" t="s">
        <v>8944</v>
      </c>
      <c r="F6647" s="21" t="s">
        <v>41</v>
      </c>
      <c r="G6647" s="21" t="s">
        <v>36278</v>
      </c>
      <c r="H6647" s="21" t="s">
        <v>18</v>
      </c>
      <c r="I6647" s="13" t="s">
        <v>8945</v>
      </c>
      <c r="J6647" s="22" t="s">
        <v>28688</v>
      </c>
      <c r="K6647" s="24">
        <v>44089</v>
      </c>
      <c r="L6647" s="19">
        <v>0</v>
      </c>
      <c r="M6647" s="25">
        <v>459.95</v>
      </c>
      <c r="N6647" s="24">
        <v>43140</v>
      </c>
    </row>
    <row r="6648" spans="1:14" customFormat="1" hidden="1" x14ac:dyDescent="0.25">
      <c r="A6648" s="17" t="s">
        <v>28689</v>
      </c>
      <c r="B6648" s="33">
        <v>28103378</v>
      </c>
      <c r="C6648" s="13"/>
      <c r="D6648" s="13"/>
      <c r="E6648" s="23" t="s">
        <v>8946</v>
      </c>
      <c r="F6648" s="21" t="s">
        <v>41</v>
      </c>
      <c r="G6648" s="21" t="s">
        <v>36278</v>
      </c>
      <c r="H6648" s="21" t="s">
        <v>18</v>
      </c>
      <c r="I6648" s="13" t="s">
        <v>8947</v>
      </c>
      <c r="J6648" s="22" t="s">
        <v>28690</v>
      </c>
      <c r="K6648" s="24">
        <v>44089</v>
      </c>
      <c r="L6648" s="19">
        <v>0</v>
      </c>
      <c r="M6648" s="25">
        <v>459.95</v>
      </c>
      <c r="N6648" s="24">
        <v>43140</v>
      </c>
    </row>
    <row r="6649" spans="1:14" customFormat="1" hidden="1" x14ac:dyDescent="0.25">
      <c r="A6649" s="17" t="s">
        <v>29193</v>
      </c>
      <c r="B6649" s="33">
        <v>28203824</v>
      </c>
      <c r="C6649" s="13"/>
      <c r="D6649" s="13"/>
      <c r="E6649" s="23" t="s">
        <v>9242</v>
      </c>
      <c r="F6649" s="21" t="s">
        <v>41</v>
      </c>
      <c r="G6649" s="21" t="s">
        <v>36278</v>
      </c>
      <c r="H6649" s="21" t="s">
        <v>18</v>
      </c>
      <c r="I6649" s="13" t="s">
        <v>9244</v>
      </c>
      <c r="J6649" s="22" t="s">
        <v>29194</v>
      </c>
      <c r="K6649" s="24">
        <v>44089</v>
      </c>
      <c r="L6649" s="19">
        <v>0</v>
      </c>
      <c r="M6649" s="25">
        <v>289.95</v>
      </c>
      <c r="N6649" s="24"/>
    </row>
    <row r="6650" spans="1:14" customFormat="1" hidden="1" x14ac:dyDescent="0.25">
      <c r="A6650" s="17" t="s">
        <v>29195</v>
      </c>
      <c r="B6650" s="33">
        <v>28203825</v>
      </c>
      <c r="C6650" s="13"/>
      <c r="D6650" s="13"/>
      <c r="E6650" s="23" t="s">
        <v>9245</v>
      </c>
      <c r="F6650" s="21" t="s">
        <v>41</v>
      </c>
      <c r="G6650" s="21" t="s">
        <v>36278</v>
      </c>
      <c r="H6650" s="21" t="s">
        <v>18</v>
      </c>
      <c r="I6650" s="13" t="s">
        <v>9247</v>
      </c>
      <c r="J6650" s="22" t="s">
        <v>29196</v>
      </c>
      <c r="K6650" s="24">
        <v>44089</v>
      </c>
      <c r="L6650" s="19">
        <v>0</v>
      </c>
      <c r="M6650" s="25">
        <v>289.95</v>
      </c>
      <c r="N6650" s="24"/>
    </row>
    <row r="6651" spans="1:14" customFormat="1" hidden="1" x14ac:dyDescent="0.25">
      <c r="A6651" s="17" t="s">
        <v>29197</v>
      </c>
      <c r="B6651" s="33">
        <v>28203826</v>
      </c>
      <c r="C6651" s="13"/>
      <c r="D6651" s="13"/>
      <c r="E6651" s="23" t="s">
        <v>9248</v>
      </c>
      <c r="F6651" s="21" t="s">
        <v>41</v>
      </c>
      <c r="G6651" s="21" t="s">
        <v>36278</v>
      </c>
      <c r="H6651" s="21" t="s">
        <v>18</v>
      </c>
      <c r="I6651" s="13" t="s">
        <v>9250</v>
      </c>
      <c r="J6651" s="22" t="s">
        <v>29198</v>
      </c>
      <c r="K6651" s="24">
        <v>44089</v>
      </c>
      <c r="L6651" s="19">
        <v>0</v>
      </c>
      <c r="M6651" s="25">
        <v>289.95</v>
      </c>
      <c r="N6651" s="24"/>
    </row>
    <row r="6652" spans="1:14" customFormat="1" hidden="1" x14ac:dyDescent="0.25">
      <c r="A6652" s="17" t="s">
        <v>29199</v>
      </c>
      <c r="B6652" s="33">
        <v>28203822</v>
      </c>
      <c r="C6652" s="13"/>
      <c r="D6652" s="13"/>
      <c r="E6652" s="23" t="s">
        <v>9251</v>
      </c>
      <c r="F6652" s="21" t="s">
        <v>41</v>
      </c>
      <c r="G6652" s="21" t="s">
        <v>36278</v>
      </c>
      <c r="H6652" s="21" t="s">
        <v>18</v>
      </c>
      <c r="I6652" s="13" t="s">
        <v>9253</v>
      </c>
      <c r="J6652" s="22" t="s">
        <v>29200</v>
      </c>
      <c r="K6652" s="24">
        <v>44089</v>
      </c>
      <c r="L6652" s="19">
        <v>0</v>
      </c>
      <c r="M6652" s="25">
        <v>289.95</v>
      </c>
      <c r="N6652" s="24"/>
    </row>
    <row r="6653" spans="1:14" customFormat="1" hidden="1" x14ac:dyDescent="0.25">
      <c r="A6653" s="17" t="s">
        <v>29201</v>
      </c>
      <c r="B6653" s="33">
        <v>28203821</v>
      </c>
      <c r="C6653" s="13"/>
      <c r="D6653" s="13"/>
      <c r="E6653" s="23" t="s">
        <v>9254</v>
      </c>
      <c r="F6653" s="21" t="s">
        <v>41</v>
      </c>
      <c r="G6653" s="21" t="s">
        <v>36278</v>
      </c>
      <c r="H6653" s="21" t="s">
        <v>18</v>
      </c>
      <c r="I6653" s="13" t="s">
        <v>9256</v>
      </c>
      <c r="J6653" s="22" t="s">
        <v>29202</v>
      </c>
      <c r="K6653" s="24">
        <v>44089</v>
      </c>
      <c r="L6653" s="19">
        <v>0</v>
      </c>
      <c r="M6653" s="25">
        <v>289.95</v>
      </c>
      <c r="N6653" s="24"/>
    </row>
    <row r="6654" spans="1:14" customFormat="1" hidden="1" x14ac:dyDescent="0.25">
      <c r="A6654" s="17" t="s">
        <v>29203</v>
      </c>
      <c r="B6654" s="33">
        <v>28203820</v>
      </c>
      <c r="C6654" s="13"/>
      <c r="D6654" s="13"/>
      <c r="E6654" s="23" t="s">
        <v>9257</v>
      </c>
      <c r="F6654" s="21" t="s">
        <v>41</v>
      </c>
      <c r="G6654" s="21" t="s">
        <v>36278</v>
      </c>
      <c r="H6654" s="21" t="s">
        <v>18</v>
      </c>
      <c r="I6654" s="13" t="s">
        <v>9258</v>
      </c>
      <c r="J6654" s="22" t="s">
        <v>29204</v>
      </c>
      <c r="K6654" s="24">
        <v>44089</v>
      </c>
      <c r="L6654" s="19">
        <v>0</v>
      </c>
      <c r="M6654" s="25">
        <v>289.95</v>
      </c>
      <c r="N6654" s="24"/>
    </row>
    <row r="6655" spans="1:14" customFormat="1" hidden="1" x14ac:dyDescent="0.25">
      <c r="A6655" s="17" t="s">
        <v>29205</v>
      </c>
      <c r="B6655" s="33">
        <v>28203823</v>
      </c>
      <c r="C6655" s="13"/>
      <c r="D6655" s="13"/>
      <c r="E6655" s="23" t="s">
        <v>9259</v>
      </c>
      <c r="F6655" s="21" t="s">
        <v>41</v>
      </c>
      <c r="G6655" s="21" t="s">
        <v>36278</v>
      </c>
      <c r="H6655" s="21" t="s">
        <v>18</v>
      </c>
      <c r="I6655" s="13" t="s">
        <v>9261</v>
      </c>
      <c r="J6655" s="22" t="s">
        <v>29206</v>
      </c>
      <c r="K6655" s="24">
        <v>44089</v>
      </c>
      <c r="L6655" s="19">
        <v>0</v>
      </c>
      <c r="M6655" s="25">
        <v>289.95</v>
      </c>
      <c r="N6655" s="24"/>
    </row>
    <row r="6656" spans="1:14" customFormat="1" hidden="1" x14ac:dyDescent="0.25">
      <c r="A6656" s="17" t="s">
        <v>29207</v>
      </c>
      <c r="B6656" s="33">
        <v>28203831</v>
      </c>
      <c r="C6656" s="13"/>
      <c r="D6656" s="13"/>
      <c r="E6656" s="23" t="s">
        <v>9262</v>
      </c>
      <c r="F6656" s="21" t="s">
        <v>41</v>
      </c>
      <c r="G6656" s="21" t="s">
        <v>36278</v>
      </c>
      <c r="H6656" s="21" t="s">
        <v>18</v>
      </c>
      <c r="I6656" s="13" t="s">
        <v>9264</v>
      </c>
      <c r="J6656" s="22" t="s">
        <v>29208</v>
      </c>
      <c r="K6656" s="24">
        <v>44089</v>
      </c>
      <c r="L6656" s="19">
        <v>0</v>
      </c>
      <c r="M6656" s="25">
        <v>289.95</v>
      </c>
      <c r="N6656" s="24"/>
    </row>
    <row r="6657" spans="1:14" customFormat="1" hidden="1" x14ac:dyDescent="0.25">
      <c r="A6657" s="17" t="s">
        <v>29209</v>
      </c>
      <c r="B6657" s="33">
        <v>28203838</v>
      </c>
      <c r="C6657" s="13"/>
      <c r="D6657" s="13"/>
      <c r="E6657" s="23" t="s">
        <v>9211</v>
      </c>
      <c r="F6657" s="21" t="s">
        <v>41</v>
      </c>
      <c r="G6657" s="21" t="s">
        <v>36278</v>
      </c>
      <c r="H6657" s="21" t="s">
        <v>18</v>
      </c>
      <c r="I6657" s="13" t="s">
        <v>9213</v>
      </c>
      <c r="J6657" s="22" t="s">
        <v>29210</v>
      </c>
      <c r="K6657" s="24">
        <v>44089</v>
      </c>
      <c r="L6657" s="19">
        <v>0</v>
      </c>
      <c r="M6657" s="25">
        <v>289.95</v>
      </c>
      <c r="N6657" s="24"/>
    </row>
    <row r="6658" spans="1:14" customFormat="1" hidden="1" x14ac:dyDescent="0.25">
      <c r="A6658" s="17" t="s">
        <v>29211</v>
      </c>
      <c r="B6658" s="33">
        <v>28203839</v>
      </c>
      <c r="C6658" s="13"/>
      <c r="D6658" s="13"/>
      <c r="E6658" s="23" t="s">
        <v>9214</v>
      </c>
      <c r="F6658" s="21" t="s">
        <v>41</v>
      </c>
      <c r="G6658" s="21" t="s">
        <v>36278</v>
      </c>
      <c r="H6658" s="21" t="s">
        <v>18</v>
      </c>
      <c r="I6658" s="13" t="s">
        <v>9215</v>
      </c>
      <c r="J6658" s="22" t="s">
        <v>29212</v>
      </c>
      <c r="K6658" s="24">
        <v>44089</v>
      </c>
      <c r="L6658" s="19">
        <v>0</v>
      </c>
      <c r="M6658" s="25">
        <v>289.95</v>
      </c>
      <c r="N6658" s="24"/>
    </row>
    <row r="6659" spans="1:14" customFormat="1" hidden="1" x14ac:dyDescent="0.25">
      <c r="A6659" s="17" t="s">
        <v>29213</v>
      </c>
      <c r="B6659" s="33">
        <v>28203840</v>
      </c>
      <c r="C6659" s="13"/>
      <c r="D6659" s="13"/>
      <c r="E6659" s="23" t="s">
        <v>9216</v>
      </c>
      <c r="F6659" s="21" t="s">
        <v>41</v>
      </c>
      <c r="G6659" s="21" t="s">
        <v>36278</v>
      </c>
      <c r="H6659" s="21" t="s">
        <v>18</v>
      </c>
      <c r="I6659" s="13" t="s">
        <v>9217</v>
      </c>
      <c r="J6659" s="22" t="s">
        <v>29214</v>
      </c>
      <c r="K6659" s="24">
        <v>44089</v>
      </c>
      <c r="L6659" s="19">
        <v>0</v>
      </c>
      <c r="M6659" s="25">
        <v>289.95</v>
      </c>
      <c r="N6659" s="24"/>
    </row>
    <row r="6660" spans="1:14" customFormat="1" hidden="1" x14ac:dyDescent="0.25">
      <c r="A6660" s="17" t="s">
        <v>29215</v>
      </c>
      <c r="B6660" s="33">
        <v>28203836</v>
      </c>
      <c r="C6660" s="13"/>
      <c r="D6660" s="13"/>
      <c r="E6660" s="23" t="s">
        <v>9218</v>
      </c>
      <c r="F6660" s="21" t="s">
        <v>41</v>
      </c>
      <c r="G6660" s="21" t="s">
        <v>36278</v>
      </c>
      <c r="H6660" s="21" t="s">
        <v>18</v>
      </c>
      <c r="I6660" s="13" t="s">
        <v>9220</v>
      </c>
      <c r="J6660" s="22" t="s">
        <v>29216</v>
      </c>
      <c r="K6660" s="24">
        <v>44089</v>
      </c>
      <c r="L6660" s="19">
        <v>0</v>
      </c>
      <c r="M6660" s="25">
        <v>289.95</v>
      </c>
      <c r="N6660" s="24"/>
    </row>
    <row r="6661" spans="1:14" customFormat="1" hidden="1" x14ac:dyDescent="0.25">
      <c r="A6661" s="17" t="s">
        <v>29217</v>
      </c>
      <c r="B6661" s="33">
        <v>28203835</v>
      </c>
      <c r="C6661" s="13"/>
      <c r="D6661" s="13"/>
      <c r="E6661" s="23" t="s">
        <v>9221</v>
      </c>
      <c r="F6661" s="21" t="s">
        <v>41</v>
      </c>
      <c r="G6661" s="21" t="s">
        <v>36278</v>
      </c>
      <c r="H6661" s="21" t="s">
        <v>18</v>
      </c>
      <c r="I6661" s="13" t="s">
        <v>9222</v>
      </c>
      <c r="J6661" s="22" t="s">
        <v>29218</v>
      </c>
      <c r="K6661" s="24">
        <v>44089</v>
      </c>
      <c r="L6661" s="19">
        <v>0</v>
      </c>
      <c r="M6661" s="25">
        <v>289.95</v>
      </c>
      <c r="N6661" s="24"/>
    </row>
    <row r="6662" spans="1:14" customFormat="1" hidden="1" x14ac:dyDescent="0.25">
      <c r="A6662" s="17" t="s">
        <v>29219</v>
      </c>
      <c r="B6662" s="33">
        <v>28203834</v>
      </c>
      <c r="C6662" s="13"/>
      <c r="D6662" s="13"/>
      <c r="E6662" s="23" t="s">
        <v>9223</v>
      </c>
      <c r="F6662" s="21" t="s">
        <v>41</v>
      </c>
      <c r="G6662" s="21" t="s">
        <v>36278</v>
      </c>
      <c r="H6662" s="21" t="s">
        <v>18</v>
      </c>
      <c r="I6662" s="13" t="s">
        <v>9224</v>
      </c>
      <c r="J6662" s="22" t="s">
        <v>29220</v>
      </c>
      <c r="K6662" s="24">
        <v>44089</v>
      </c>
      <c r="L6662" s="19">
        <v>0</v>
      </c>
      <c r="M6662" s="25">
        <v>289.95</v>
      </c>
      <c r="N6662" s="24"/>
    </row>
    <row r="6663" spans="1:14" customFormat="1" hidden="1" x14ac:dyDescent="0.25">
      <c r="A6663" s="17" t="s">
        <v>29221</v>
      </c>
      <c r="B6663" s="33">
        <v>28203832</v>
      </c>
      <c r="C6663" s="13"/>
      <c r="D6663" s="13"/>
      <c r="E6663" s="23" t="s">
        <v>9265</v>
      </c>
      <c r="F6663" s="21" t="s">
        <v>41</v>
      </c>
      <c r="G6663" s="21" t="s">
        <v>36278</v>
      </c>
      <c r="H6663" s="21" t="s">
        <v>18</v>
      </c>
      <c r="I6663" s="13" t="s">
        <v>9267</v>
      </c>
      <c r="J6663" s="22" t="s">
        <v>29222</v>
      </c>
      <c r="K6663" s="24">
        <v>44089</v>
      </c>
      <c r="L6663" s="19">
        <v>0</v>
      </c>
      <c r="M6663" s="25">
        <v>289.95</v>
      </c>
      <c r="N6663" s="24"/>
    </row>
    <row r="6664" spans="1:14" customFormat="1" hidden="1" x14ac:dyDescent="0.25">
      <c r="A6664" s="17" t="s">
        <v>29223</v>
      </c>
      <c r="B6664" s="33">
        <v>28203837</v>
      </c>
      <c r="C6664" s="13"/>
      <c r="D6664" s="13"/>
      <c r="E6664" s="23" t="s">
        <v>9225</v>
      </c>
      <c r="F6664" s="21" t="s">
        <v>41</v>
      </c>
      <c r="G6664" s="21" t="s">
        <v>36278</v>
      </c>
      <c r="H6664" s="21" t="s">
        <v>18</v>
      </c>
      <c r="I6664" s="13" t="s">
        <v>9227</v>
      </c>
      <c r="J6664" s="22" t="s">
        <v>29224</v>
      </c>
      <c r="K6664" s="24">
        <v>44089</v>
      </c>
      <c r="L6664" s="19">
        <v>0</v>
      </c>
      <c r="M6664" s="25">
        <v>289.95</v>
      </c>
      <c r="N6664" s="24"/>
    </row>
    <row r="6665" spans="1:14" customFormat="1" hidden="1" x14ac:dyDescent="0.25">
      <c r="A6665" s="17" t="s">
        <v>29225</v>
      </c>
      <c r="B6665" s="33">
        <v>28203833</v>
      </c>
      <c r="C6665" s="13"/>
      <c r="D6665" s="13"/>
      <c r="E6665" s="23" t="s">
        <v>9268</v>
      </c>
      <c r="F6665" s="21" t="s">
        <v>41</v>
      </c>
      <c r="G6665" s="21" t="s">
        <v>36278</v>
      </c>
      <c r="H6665" s="21" t="s">
        <v>18</v>
      </c>
      <c r="I6665" s="13" t="s">
        <v>9269</v>
      </c>
      <c r="J6665" s="22" t="s">
        <v>29226</v>
      </c>
      <c r="K6665" s="24">
        <v>44089</v>
      </c>
      <c r="L6665" s="19">
        <v>0</v>
      </c>
      <c r="M6665" s="25">
        <v>289.95</v>
      </c>
      <c r="N6665" s="24"/>
    </row>
    <row r="6666" spans="1:14" customFormat="1" hidden="1" x14ac:dyDescent="0.25">
      <c r="A6666" s="17" t="s">
        <v>29227</v>
      </c>
      <c r="B6666" s="33">
        <v>28203829</v>
      </c>
      <c r="C6666" s="13"/>
      <c r="D6666" s="13"/>
      <c r="E6666" s="23" t="s">
        <v>9270</v>
      </c>
      <c r="F6666" s="21" t="s">
        <v>41</v>
      </c>
      <c r="G6666" s="21" t="s">
        <v>36278</v>
      </c>
      <c r="H6666" s="21" t="s">
        <v>18</v>
      </c>
      <c r="I6666" s="13" t="s">
        <v>9272</v>
      </c>
      <c r="J6666" s="22" t="s">
        <v>29228</v>
      </c>
      <c r="K6666" s="24">
        <v>44089</v>
      </c>
      <c r="L6666" s="19">
        <v>0</v>
      </c>
      <c r="M6666" s="25">
        <v>289.95</v>
      </c>
      <c r="N6666" s="24"/>
    </row>
    <row r="6667" spans="1:14" customFormat="1" hidden="1" x14ac:dyDescent="0.25">
      <c r="A6667" s="17" t="s">
        <v>29229</v>
      </c>
      <c r="B6667" s="33">
        <v>28203828</v>
      </c>
      <c r="C6667" s="13"/>
      <c r="D6667" s="13"/>
      <c r="E6667" s="23" t="s">
        <v>9273</v>
      </c>
      <c r="F6667" s="21" t="s">
        <v>41</v>
      </c>
      <c r="G6667" s="21" t="s">
        <v>36278</v>
      </c>
      <c r="H6667" s="21" t="s">
        <v>18</v>
      </c>
      <c r="I6667" s="13" t="s">
        <v>9275</v>
      </c>
      <c r="J6667" s="22" t="s">
        <v>29230</v>
      </c>
      <c r="K6667" s="24">
        <v>44089</v>
      </c>
      <c r="L6667" s="19">
        <v>0</v>
      </c>
      <c r="M6667" s="25">
        <v>289.95</v>
      </c>
      <c r="N6667" s="24"/>
    </row>
    <row r="6668" spans="1:14" customFormat="1" hidden="1" x14ac:dyDescent="0.25">
      <c r="A6668" s="17" t="s">
        <v>29231</v>
      </c>
      <c r="B6668" s="33">
        <v>28203827</v>
      </c>
      <c r="C6668" s="13"/>
      <c r="D6668" s="13"/>
      <c r="E6668" s="23" t="s">
        <v>9276</v>
      </c>
      <c r="F6668" s="21" t="s">
        <v>41</v>
      </c>
      <c r="G6668" s="21" t="s">
        <v>36278</v>
      </c>
      <c r="H6668" s="21" t="s">
        <v>18</v>
      </c>
      <c r="I6668" s="13" t="s">
        <v>9277</v>
      </c>
      <c r="J6668" s="22" t="s">
        <v>29232</v>
      </c>
      <c r="K6668" s="24">
        <v>44089</v>
      </c>
      <c r="L6668" s="19">
        <v>0</v>
      </c>
      <c r="M6668" s="25">
        <v>289.95</v>
      </c>
      <c r="N6668" s="24"/>
    </row>
    <row r="6669" spans="1:14" customFormat="1" hidden="1" x14ac:dyDescent="0.25">
      <c r="A6669" s="17" t="s">
        <v>29233</v>
      </c>
      <c r="B6669" s="33">
        <v>28203830</v>
      </c>
      <c r="C6669" s="13"/>
      <c r="D6669" s="13"/>
      <c r="E6669" s="23" t="s">
        <v>9278</v>
      </c>
      <c r="F6669" s="21" t="s">
        <v>41</v>
      </c>
      <c r="G6669" s="21" t="s">
        <v>36278</v>
      </c>
      <c r="H6669" s="21" t="s">
        <v>18</v>
      </c>
      <c r="I6669" s="13" t="s">
        <v>9280</v>
      </c>
      <c r="J6669" s="22" t="s">
        <v>29234</v>
      </c>
      <c r="K6669" s="24">
        <v>44089</v>
      </c>
      <c r="L6669" s="19">
        <v>0</v>
      </c>
      <c r="M6669" s="25">
        <v>289.95</v>
      </c>
      <c r="N6669" s="24"/>
    </row>
    <row r="6670" spans="1:14" customFormat="1" hidden="1" x14ac:dyDescent="0.25">
      <c r="A6670" s="17" t="s">
        <v>29235</v>
      </c>
      <c r="B6670" s="33">
        <v>28203845</v>
      </c>
      <c r="C6670" s="13"/>
      <c r="D6670" s="13"/>
      <c r="E6670" s="23" t="s">
        <v>9228</v>
      </c>
      <c r="F6670" s="21" t="s">
        <v>41</v>
      </c>
      <c r="G6670" s="21" t="s">
        <v>36278</v>
      </c>
      <c r="H6670" s="21" t="s">
        <v>18</v>
      </c>
      <c r="I6670" s="13" t="s">
        <v>9229</v>
      </c>
      <c r="J6670" s="22" t="s">
        <v>29236</v>
      </c>
      <c r="K6670" s="24">
        <v>44089</v>
      </c>
      <c r="L6670" s="19">
        <v>0</v>
      </c>
      <c r="M6670" s="25">
        <v>289.95</v>
      </c>
      <c r="N6670" s="24"/>
    </row>
    <row r="6671" spans="1:14" customFormat="1" hidden="1" x14ac:dyDescent="0.25">
      <c r="A6671" s="17" t="s">
        <v>29237</v>
      </c>
      <c r="B6671" s="33">
        <v>28203846</v>
      </c>
      <c r="C6671" s="13"/>
      <c r="D6671" s="13"/>
      <c r="E6671" s="23" t="s">
        <v>9230</v>
      </c>
      <c r="F6671" s="21" t="s">
        <v>41</v>
      </c>
      <c r="G6671" s="21" t="s">
        <v>36278</v>
      </c>
      <c r="H6671" s="21" t="s">
        <v>18</v>
      </c>
      <c r="I6671" s="13" t="s">
        <v>9231</v>
      </c>
      <c r="J6671" s="22" t="s">
        <v>29238</v>
      </c>
      <c r="K6671" s="24">
        <v>44089</v>
      </c>
      <c r="L6671" s="19">
        <v>0</v>
      </c>
      <c r="M6671" s="25">
        <v>289.95</v>
      </c>
      <c r="N6671" s="24"/>
    </row>
    <row r="6672" spans="1:14" customFormat="1" hidden="1" x14ac:dyDescent="0.25">
      <c r="A6672" s="17" t="s">
        <v>29239</v>
      </c>
      <c r="B6672" s="33">
        <v>28203847</v>
      </c>
      <c r="C6672" s="13"/>
      <c r="D6672" s="13"/>
      <c r="E6672" s="23" t="s">
        <v>9232</v>
      </c>
      <c r="F6672" s="21" t="s">
        <v>41</v>
      </c>
      <c r="G6672" s="21" t="s">
        <v>36278</v>
      </c>
      <c r="H6672" s="21" t="s">
        <v>18</v>
      </c>
      <c r="I6672" s="13" t="s">
        <v>9233</v>
      </c>
      <c r="J6672" s="22" t="s">
        <v>29240</v>
      </c>
      <c r="K6672" s="24">
        <v>44089</v>
      </c>
      <c r="L6672" s="19">
        <v>0</v>
      </c>
      <c r="M6672" s="25">
        <v>289.95</v>
      </c>
      <c r="N6672" s="24"/>
    </row>
    <row r="6673" spans="1:14" customFormat="1" hidden="1" x14ac:dyDescent="0.25">
      <c r="A6673" s="17" t="s">
        <v>29241</v>
      </c>
      <c r="B6673" s="33">
        <v>28203843</v>
      </c>
      <c r="C6673" s="13"/>
      <c r="D6673" s="13"/>
      <c r="E6673" s="23" t="s">
        <v>9234</v>
      </c>
      <c r="F6673" s="21" t="s">
        <v>41</v>
      </c>
      <c r="G6673" s="21" t="s">
        <v>36278</v>
      </c>
      <c r="H6673" s="21" t="s">
        <v>18</v>
      </c>
      <c r="I6673" s="13" t="s">
        <v>9235</v>
      </c>
      <c r="J6673" s="22" t="s">
        <v>29242</v>
      </c>
      <c r="K6673" s="24">
        <v>44089</v>
      </c>
      <c r="L6673" s="19">
        <v>0</v>
      </c>
      <c r="M6673" s="25">
        <v>289.95</v>
      </c>
      <c r="N6673" s="24"/>
    </row>
    <row r="6674" spans="1:14" customFormat="1" hidden="1" x14ac:dyDescent="0.25">
      <c r="A6674" s="17" t="s">
        <v>29243</v>
      </c>
      <c r="B6674" s="33">
        <v>28203842</v>
      </c>
      <c r="C6674" s="13"/>
      <c r="D6674" s="13"/>
      <c r="E6674" s="23" t="s">
        <v>9236</v>
      </c>
      <c r="F6674" s="21" t="s">
        <v>41</v>
      </c>
      <c r="G6674" s="21" t="s">
        <v>36278</v>
      </c>
      <c r="H6674" s="21" t="s">
        <v>18</v>
      </c>
      <c r="I6674" s="13" t="s">
        <v>9237</v>
      </c>
      <c r="J6674" s="22" t="s">
        <v>29244</v>
      </c>
      <c r="K6674" s="24">
        <v>44089</v>
      </c>
      <c r="L6674" s="19">
        <v>0</v>
      </c>
      <c r="M6674" s="25">
        <v>289.95</v>
      </c>
      <c r="N6674" s="24"/>
    </row>
    <row r="6675" spans="1:14" customFormat="1" hidden="1" x14ac:dyDescent="0.25">
      <c r="A6675" s="17" t="s">
        <v>29245</v>
      </c>
      <c r="B6675" s="33">
        <v>28203841</v>
      </c>
      <c r="C6675" s="13"/>
      <c r="D6675" s="13"/>
      <c r="E6675" s="23" t="s">
        <v>9238</v>
      </c>
      <c r="F6675" s="21" t="s">
        <v>41</v>
      </c>
      <c r="G6675" s="21" t="s">
        <v>36278</v>
      </c>
      <c r="H6675" s="21" t="s">
        <v>18</v>
      </c>
      <c r="I6675" s="13" t="s">
        <v>9239</v>
      </c>
      <c r="J6675" s="22" t="s">
        <v>29246</v>
      </c>
      <c r="K6675" s="24">
        <v>44089</v>
      </c>
      <c r="L6675" s="19">
        <v>0</v>
      </c>
      <c r="M6675" s="25">
        <v>289.95</v>
      </c>
      <c r="N6675" s="24"/>
    </row>
    <row r="6676" spans="1:14" customFormat="1" hidden="1" x14ac:dyDescent="0.25">
      <c r="A6676" s="17" t="s">
        <v>29247</v>
      </c>
      <c r="B6676" s="33">
        <v>28203844</v>
      </c>
      <c r="C6676" s="13"/>
      <c r="D6676" s="13"/>
      <c r="E6676" s="23" t="s">
        <v>9240</v>
      </c>
      <c r="F6676" s="21" t="s">
        <v>41</v>
      </c>
      <c r="G6676" s="21" t="s">
        <v>36278</v>
      </c>
      <c r="H6676" s="21" t="s">
        <v>18</v>
      </c>
      <c r="I6676" s="13" t="s">
        <v>9241</v>
      </c>
      <c r="J6676" s="22" t="s">
        <v>29248</v>
      </c>
      <c r="K6676" s="24">
        <v>44089</v>
      </c>
      <c r="L6676" s="19">
        <v>0</v>
      </c>
      <c r="M6676" s="25">
        <v>289.95</v>
      </c>
      <c r="N6676" s="24"/>
    </row>
    <row r="6677" spans="1:14" customFormat="1" hidden="1" x14ac:dyDescent="0.25">
      <c r="A6677" s="17" t="s">
        <v>29942</v>
      </c>
      <c r="B6677" s="33">
        <v>28550363</v>
      </c>
      <c r="C6677" s="13"/>
      <c r="D6677" s="13"/>
      <c r="E6677" s="23" t="s">
        <v>11792</v>
      </c>
      <c r="F6677" s="21" t="s">
        <v>41</v>
      </c>
      <c r="G6677" s="21" t="s">
        <v>17</v>
      </c>
      <c r="H6677" s="21" t="s">
        <v>18</v>
      </c>
      <c r="I6677" s="13" t="s">
        <v>11793</v>
      </c>
      <c r="J6677" s="22" t="s">
        <v>29943</v>
      </c>
      <c r="K6677" s="24">
        <v>44089</v>
      </c>
      <c r="L6677" s="19">
        <v>0</v>
      </c>
      <c r="M6677" s="25">
        <v>269.95</v>
      </c>
      <c r="N6677" s="24"/>
    </row>
    <row r="6678" spans="1:14" customFormat="1" hidden="1" x14ac:dyDescent="0.25">
      <c r="A6678" s="17" t="s">
        <v>29944</v>
      </c>
      <c r="B6678" s="33">
        <v>28550364</v>
      </c>
      <c r="C6678" s="13"/>
      <c r="D6678" s="13"/>
      <c r="E6678" s="23" t="s">
        <v>11794</v>
      </c>
      <c r="F6678" s="21" t="s">
        <v>41</v>
      </c>
      <c r="G6678" s="21" t="s">
        <v>17</v>
      </c>
      <c r="H6678" s="21" t="s">
        <v>18</v>
      </c>
      <c r="I6678" s="13" t="s">
        <v>11795</v>
      </c>
      <c r="J6678" s="22" t="s">
        <v>29945</v>
      </c>
      <c r="K6678" s="24">
        <v>44089</v>
      </c>
      <c r="L6678" s="19">
        <v>0</v>
      </c>
      <c r="M6678" s="25">
        <v>269.95</v>
      </c>
      <c r="N6678" s="24"/>
    </row>
    <row r="6679" spans="1:14" customFormat="1" hidden="1" x14ac:dyDescent="0.25">
      <c r="A6679" s="17" t="s">
        <v>29946</v>
      </c>
      <c r="B6679" s="33">
        <v>28550365</v>
      </c>
      <c r="C6679" s="13"/>
      <c r="D6679" s="13"/>
      <c r="E6679" s="23" t="s">
        <v>11796</v>
      </c>
      <c r="F6679" s="21" t="s">
        <v>41</v>
      </c>
      <c r="G6679" s="21" t="s">
        <v>17</v>
      </c>
      <c r="H6679" s="21" t="s">
        <v>18</v>
      </c>
      <c r="I6679" s="13" t="s">
        <v>11797</v>
      </c>
      <c r="J6679" s="22" t="s">
        <v>29947</v>
      </c>
      <c r="K6679" s="24">
        <v>44089</v>
      </c>
      <c r="L6679" s="19">
        <v>0</v>
      </c>
      <c r="M6679" s="25">
        <v>269.95</v>
      </c>
      <c r="N6679" s="24"/>
    </row>
    <row r="6680" spans="1:14" customFormat="1" hidden="1" x14ac:dyDescent="0.25">
      <c r="A6680" s="17" t="s">
        <v>29948</v>
      </c>
      <c r="B6680" s="33">
        <v>28550361</v>
      </c>
      <c r="C6680" s="13"/>
      <c r="D6680" s="13"/>
      <c r="E6680" s="23" t="s">
        <v>11798</v>
      </c>
      <c r="F6680" s="21" t="s">
        <v>41</v>
      </c>
      <c r="G6680" s="21" t="s">
        <v>17</v>
      </c>
      <c r="H6680" s="21" t="s">
        <v>18</v>
      </c>
      <c r="I6680" s="13" t="s">
        <v>11799</v>
      </c>
      <c r="J6680" s="22" t="s">
        <v>29949</v>
      </c>
      <c r="K6680" s="24">
        <v>44089</v>
      </c>
      <c r="L6680" s="19">
        <v>0</v>
      </c>
      <c r="M6680" s="25">
        <v>269.95</v>
      </c>
      <c r="N6680" s="24"/>
    </row>
    <row r="6681" spans="1:14" customFormat="1" hidden="1" x14ac:dyDescent="0.25">
      <c r="A6681" s="17" t="s">
        <v>29950</v>
      </c>
      <c r="B6681" s="33">
        <v>28550360</v>
      </c>
      <c r="C6681" s="13"/>
      <c r="D6681" s="13"/>
      <c r="E6681" s="23" t="s">
        <v>11800</v>
      </c>
      <c r="F6681" s="21" t="s">
        <v>41</v>
      </c>
      <c r="G6681" s="21" t="s">
        <v>17</v>
      </c>
      <c r="H6681" s="21" t="s">
        <v>18</v>
      </c>
      <c r="I6681" s="13" t="s">
        <v>11801</v>
      </c>
      <c r="J6681" s="22" t="s">
        <v>29951</v>
      </c>
      <c r="K6681" s="24">
        <v>44089</v>
      </c>
      <c r="L6681" s="19">
        <v>0</v>
      </c>
      <c r="M6681" s="25">
        <v>269.95</v>
      </c>
      <c r="N6681" s="24"/>
    </row>
    <row r="6682" spans="1:14" customFormat="1" hidden="1" x14ac:dyDescent="0.25">
      <c r="A6682" s="17" t="s">
        <v>29952</v>
      </c>
      <c r="B6682" s="33">
        <v>28550359</v>
      </c>
      <c r="C6682" s="13"/>
      <c r="D6682" s="13"/>
      <c r="E6682" s="23" t="s">
        <v>11802</v>
      </c>
      <c r="F6682" s="21" t="s">
        <v>41</v>
      </c>
      <c r="G6682" s="21" t="s">
        <v>17</v>
      </c>
      <c r="H6682" s="21" t="s">
        <v>18</v>
      </c>
      <c r="I6682" s="13" t="s">
        <v>11803</v>
      </c>
      <c r="J6682" s="22" t="s">
        <v>29953</v>
      </c>
      <c r="K6682" s="24">
        <v>44089</v>
      </c>
      <c r="L6682" s="19">
        <v>0</v>
      </c>
      <c r="M6682" s="25">
        <v>269.95</v>
      </c>
      <c r="N6682" s="24"/>
    </row>
    <row r="6683" spans="1:14" customFormat="1" hidden="1" x14ac:dyDescent="0.25">
      <c r="A6683" s="17" t="s">
        <v>29954</v>
      </c>
      <c r="B6683" s="33">
        <v>28550362</v>
      </c>
      <c r="C6683" s="13"/>
      <c r="D6683" s="13"/>
      <c r="E6683" s="23" t="s">
        <v>11804</v>
      </c>
      <c r="F6683" s="21" t="s">
        <v>41</v>
      </c>
      <c r="G6683" s="21" t="s">
        <v>17</v>
      </c>
      <c r="H6683" s="21" t="s">
        <v>18</v>
      </c>
      <c r="I6683" s="13" t="s">
        <v>11805</v>
      </c>
      <c r="J6683" s="22" t="s">
        <v>29955</v>
      </c>
      <c r="K6683" s="24">
        <v>44089</v>
      </c>
      <c r="L6683" s="19">
        <v>0</v>
      </c>
      <c r="M6683" s="25">
        <v>269.95</v>
      </c>
      <c r="N6683" s="24"/>
    </row>
    <row r="6684" spans="1:14" customFormat="1" hidden="1" x14ac:dyDescent="0.25">
      <c r="A6684" s="17" t="s">
        <v>29956</v>
      </c>
      <c r="B6684" s="33">
        <v>28550370</v>
      </c>
      <c r="C6684" s="13"/>
      <c r="D6684" s="13"/>
      <c r="E6684" s="23" t="s">
        <v>11778</v>
      </c>
      <c r="F6684" s="21" t="s">
        <v>41</v>
      </c>
      <c r="G6684" s="21" t="s">
        <v>17</v>
      </c>
      <c r="H6684" s="21" t="s">
        <v>18</v>
      </c>
      <c r="I6684" s="13" t="s">
        <v>11779</v>
      </c>
      <c r="J6684" s="22" t="s">
        <v>29957</v>
      </c>
      <c r="K6684" s="24">
        <v>44089</v>
      </c>
      <c r="L6684" s="19">
        <v>0</v>
      </c>
      <c r="M6684" s="25">
        <v>269.95</v>
      </c>
      <c r="N6684" s="24"/>
    </row>
    <row r="6685" spans="1:14" customFormat="1" hidden="1" x14ac:dyDescent="0.25">
      <c r="A6685" s="17" t="s">
        <v>29958</v>
      </c>
      <c r="B6685" s="33">
        <v>28550371</v>
      </c>
      <c r="C6685" s="13"/>
      <c r="D6685" s="13"/>
      <c r="E6685" s="23" t="s">
        <v>11780</v>
      </c>
      <c r="F6685" s="21" t="s">
        <v>41</v>
      </c>
      <c r="G6685" s="21" t="s">
        <v>17</v>
      </c>
      <c r="H6685" s="21" t="s">
        <v>18</v>
      </c>
      <c r="I6685" s="13" t="s">
        <v>11781</v>
      </c>
      <c r="J6685" s="22" t="s">
        <v>29959</v>
      </c>
      <c r="K6685" s="24">
        <v>44089</v>
      </c>
      <c r="L6685" s="19">
        <v>0</v>
      </c>
      <c r="M6685" s="25">
        <v>269.95</v>
      </c>
      <c r="N6685" s="24"/>
    </row>
    <row r="6686" spans="1:14" customFormat="1" hidden="1" x14ac:dyDescent="0.25">
      <c r="A6686" s="17" t="s">
        <v>29960</v>
      </c>
      <c r="B6686" s="33">
        <v>28550372</v>
      </c>
      <c r="C6686" s="13"/>
      <c r="D6686" s="13"/>
      <c r="E6686" s="23" t="s">
        <v>11782</v>
      </c>
      <c r="F6686" s="21" t="s">
        <v>41</v>
      </c>
      <c r="G6686" s="21" t="s">
        <v>17</v>
      </c>
      <c r="H6686" s="21" t="s">
        <v>18</v>
      </c>
      <c r="I6686" s="13" t="s">
        <v>11783</v>
      </c>
      <c r="J6686" s="22" t="s">
        <v>29961</v>
      </c>
      <c r="K6686" s="24">
        <v>44089</v>
      </c>
      <c r="L6686" s="19">
        <v>0</v>
      </c>
      <c r="M6686" s="25">
        <v>269.95</v>
      </c>
      <c r="N6686" s="24"/>
    </row>
    <row r="6687" spans="1:14" customFormat="1" hidden="1" x14ac:dyDescent="0.25">
      <c r="A6687" s="17" t="s">
        <v>29962</v>
      </c>
      <c r="B6687" s="33">
        <v>28550368</v>
      </c>
      <c r="C6687" s="13"/>
      <c r="D6687" s="13"/>
      <c r="E6687" s="23" t="s">
        <v>11784</v>
      </c>
      <c r="F6687" s="21" t="s">
        <v>41</v>
      </c>
      <c r="G6687" s="21" t="s">
        <v>17</v>
      </c>
      <c r="H6687" s="21" t="s">
        <v>18</v>
      </c>
      <c r="I6687" s="13" t="s">
        <v>11785</v>
      </c>
      <c r="J6687" s="22" t="s">
        <v>29963</v>
      </c>
      <c r="K6687" s="24">
        <v>44089</v>
      </c>
      <c r="L6687" s="19">
        <v>0</v>
      </c>
      <c r="M6687" s="25">
        <v>269.95</v>
      </c>
      <c r="N6687" s="24"/>
    </row>
    <row r="6688" spans="1:14" customFormat="1" hidden="1" x14ac:dyDescent="0.25">
      <c r="A6688" s="17" t="s">
        <v>29964</v>
      </c>
      <c r="B6688" s="33">
        <v>28550367</v>
      </c>
      <c r="C6688" s="13"/>
      <c r="D6688" s="13"/>
      <c r="E6688" s="23" t="s">
        <v>11786</v>
      </c>
      <c r="F6688" s="21" t="s">
        <v>41</v>
      </c>
      <c r="G6688" s="21" t="s">
        <v>17</v>
      </c>
      <c r="H6688" s="21" t="s">
        <v>18</v>
      </c>
      <c r="I6688" s="13" t="s">
        <v>11787</v>
      </c>
      <c r="J6688" s="22" t="s">
        <v>29965</v>
      </c>
      <c r="K6688" s="24">
        <v>44089</v>
      </c>
      <c r="L6688" s="19">
        <v>0</v>
      </c>
      <c r="M6688" s="25">
        <v>269.95</v>
      </c>
      <c r="N6688" s="24"/>
    </row>
    <row r="6689" spans="1:14" customFormat="1" ht="13.5" hidden="1" customHeight="1" x14ac:dyDescent="0.25">
      <c r="A6689" s="17" t="s">
        <v>29966</v>
      </c>
      <c r="B6689" s="33">
        <v>28550366</v>
      </c>
      <c r="C6689" s="13"/>
      <c r="D6689" s="13"/>
      <c r="E6689" s="23" t="s">
        <v>11788</v>
      </c>
      <c r="F6689" s="21" t="s">
        <v>41</v>
      </c>
      <c r="G6689" s="21" t="s">
        <v>17</v>
      </c>
      <c r="H6689" s="21" t="s">
        <v>18</v>
      </c>
      <c r="I6689" s="13" t="s">
        <v>11789</v>
      </c>
      <c r="J6689" s="22" t="s">
        <v>29967</v>
      </c>
      <c r="K6689" s="24">
        <v>44089</v>
      </c>
      <c r="L6689" s="19">
        <v>0</v>
      </c>
      <c r="M6689" s="25">
        <v>269.95</v>
      </c>
      <c r="N6689" s="24"/>
    </row>
    <row r="6690" spans="1:14" customFormat="1" hidden="1" x14ac:dyDescent="0.25">
      <c r="A6690" s="17" t="s">
        <v>29968</v>
      </c>
      <c r="B6690" s="33">
        <v>28550369</v>
      </c>
      <c r="C6690" s="13"/>
      <c r="D6690" s="13"/>
      <c r="E6690" s="23" t="s">
        <v>11790</v>
      </c>
      <c r="F6690" s="21" t="s">
        <v>41</v>
      </c>
      <c r="G6690" s="21" t="s">
        <v>17</v>
      </c>
      <c r="H6690" s="21" t="s">
        <v>18</v>
      </c>
      <c r="I6690" s="13" t="s">
        <v>11791</v>
      </c>
      <c r="J6690" s="22" t="s">
        <v>29969</v>
      </c>
      <c r="K6690" s="24">
        <v>44089</v>
      </c>
      <c r="L6690" s="19">
        <v>0</v>
      </c>
      <c r="M6690" s="25">
        <v>269.95</v>
      </c>
      <c r="N6690" s="24"/>
    </row>
    <row r="6691" spans="1:14" customFormat="1" hidden="1" x14ac:dyDescent="0.25">
      <c r="A6691" s="17" t="s">
        <v>31729</v>
      </c>
      <c r="B6691" s="33">
        <v>28211086</v>
      </c>
      <c r="C6691" s="13"/>
      <c r="D6691" s="13"/>
      <c r="E6691" s="23" t="s">
        <v>11094</v>
      </c>
      <c r="F6691" s="21" t="s">
        <v>82</v>
      </c>
      <c r="G6691" s="21" t="s">
        <v>17</v>
      </c>
      <c r="H6691" s="21" t="s">
        <v>18</v>
      </c>
      <c r="I6691" s="13" t="s">
        <v>11095</v>
      </c>
      <c r="J6691" s="22" t="s">
        <v>31730</v>
      </c>
      <c r="K6691" s="24">
        <v>44089</v>
      </c>
      <c r="L6691" s="19">
        <v>0</v>
      </c>
      <c r="M6691" s="25">
        <v>229.95</v>
      </c>
      <c r="N6691" s="24">
        <v>43339</v>
      </c>
    </row>
    <row r="6692" spans="1:14" customFormat="1" hidden="1" x14ac:dyDescent="0.25">
      <c r="A6692" s="17" t="s">
        <v>31731</v>
      </c>
      <c r="B6692" s="33">
        <v>28211087</v>
      </c>
      <c r="C6692" s="13"/>
      <c r="D6692" s="13"/>
      <c r="E6692" s="23" t="s">
        <v>11096</v>
      </c>
      <c r="F6692" s="21" t="s">
        <v>82</v>
      </c>
      <c r="G6692" s="21" t="s">
        <v>17</v>
      </c>
      <c r="H6692" s="21" t="s">
        <v>18</v>
      </c>
      <c r="I6692" s="13" t="s">
        <v>11097</v>
      </c>
      <c r="J6692" s="22" t="s">
        <v>31732</v>
      </c>
      <c r="K6692" s="24">
        <v>44089</v>
      </c>
      <c r="L6692" s="19">
        <v>0</v>
      </c>
      <c r="M6692" s="25">
        <v>229.95</v>
      </c>
      <c r="N6692" s="24">
        <v>43339</v>
      </c>
    </row>
    <row r="6693" spans="1:14" customFormat="1" hidden="1" x14ac:dyDescent="0.25">
      <c r="A6693" s="17" t="s">
        <v>31733</v>
      </c>
      <c r="B6693" s="33">
        <v>28211088</v>
      </c>
      <c r="C6693" s="13"/>
      <c r="D6693" s="13"/>
      <c r="E6693" s="23" t="s">
        <v>11098</v>
      </c>
      <c r="F6693" s="21" t="s">
        <v>82</v>
      </c>
      <c r="G6693" s="21" t="s">
        <v>17</v>
      </c>
      <c r="H6693" s="21" t="s">
        <v>18</v>
      </c>
      <c r="I6693" s="13" t="s">
        <v>11099</v>
      </c>
      <c r="J6693" s="22" t="s">
        <v>31734</v>
      </c>
      <c r="K6693" s="24">
        <v>44089</v>
      </c>
      <c r="L6693" s="19">
        <v>0</v>
      </c>
      <c r="M6693" s="25">
        <v>229.95</v>
      </c>
      <c r="N6693" s="24">
        <v>43339</v>
      </c>
    </row>
    <row r="6694" spans="1:14" customFormat="1" hidden="1" x14ac:dyDescent="0.25">
      <c r="A6694" s="17" t="s">
        <v>31735</v>
      </c>
      <c r="B6694" s="33">
        <v>28211089</v>
      </c>
      <c r="C6694" s="13"/>
      <c r="D6694" s="13"/>
      <c r="E6694" s="23" t="s">
        <v>11100</v>
      </c>
      <c r="F6694" s="21" t="s">
        <v>82</v>
      </c>
      <c r="G6694" s="21" t="s">
        <v>17</v>
      </c>
      <c r="H6694" s="21" t="s">
        <v>18</v>
      </c>
      <c r="I6694" s="13" t="s">
        <v>11101</v>
      </c>
      <c r="J6694" s="22" t="s">
        <v>31736</v>
      </c>
      <c r="K6694" s="24">
        <v>44089</v>
      </c>
      <c r="L6694" s="19">
        <v>0</v>
      </c>
      <c r="M6694" s="25">
        <v>229.95</v>
      </c>
      <c r="N6694" s="24">
        <v>43339</v>
      </c>
    </row>
    <row r="6695" spans="1:14" customFormat="1" hidden="1" x14ac:dyDescent="0.25">
      <c r="A6695" s="17" t="s">
        <v>31737</v>
      </c>
      <c r="B6695" s="33">
        <v>28211090</v>
      </c>
      <c r="C6695" s="13"/>
      <c r="D6695" s="13"/>
      <c r="E6695" s="23" t="s">
        <v>11102</v>
      </c>
      <c r="F6695" s="21" t="s">
        <v>82</v>
      </c>
      <c r="G6695" s="21" t="s">
        <v>17</v>
      </c>
      <c r="H6695" s="21" t="s">
        <v>18</v>
      </c>
      <c r="I6695" s="13" t="s">
        <v>11103</v>
      </c>
      <c r="J6695" s="22" t="s">
        <v>31738</v>
      </c>
      <c r="K6695" s="24">
        <v>44089</v>
      </c>
      <c r="L6695" s="19">
        <v>0</v>
      </c>
      <c r="M6695" s="25">
        <v>229.95</v>
      </c>
      <c r="N6695" s="24">
        <v>43339</v>
      </c>
    </row>
    <row r="6696" spans="1:14" customFormat="1" hidden="1" x14ac:dyDescent="0.25">
      <c r="A6696" s="17" t="s">
        <v>31739</v>
      </c>
      <c r="B6696" s="33">
        <v>28211091</v>
      </c>
      <c r="C6696" s="13"/>
      <c r="D6696" s="13"/>
      <c r="E6696" s="23" t="s">
        <v>11104</v>
      </c>
      <c r="F6696" s="21" t="s">
        <v>82</v>
      </c>
      <c r="G6696" s="21" t="s">
        <v>17</v>
      </c>
      <c r="H6696" s="21" t="s">
        <v>18</v>
      </c>
      <c r="I6696" s="13" t="s">
        <v>11105</v>
      </c>
      <c r="J6696" s="22" t="s">
        <v>31740</v>
      </c>
      <c r="K6696" s="24">
        <v>44089</v>
      </c>
      <c r="L6696" s="19">
        <v>0</v>
      </c>
      <c r="M6696" s="25">
        <v>229.95</v>
      </c>
      <c r="N6696" s="24">
        <v>43339</v>
      </c>
    </row>
    <row r="6697" spans="1:14" customFormat="1" hidden="1" x14ac:dyDescent="0.25">
      <c r="A6697" s="17" t="s">
        <v>31741</v>
      </c>
      <c r="B6697" s="33">
        <v>28211092</v>
      </c>
      <c r="C6697" s="13"/>
      <c r="D6697" s="13"/>
      <c r="E6697" s="23" t="s">
        <v>11106</v>
      </c>
      <c r="F6697" s="21" t="s">
        <v>82</v>
      </c>
      <c r="G6697" s="21" t="s">
        <v>17</v>
      </c>
      <c r="H6697" s="21" t="s">
        <v>18</v>
      </c>
      <c r="I6697" s="13" t="s">
        <v>11107</v>
      </c>
      <c r="J6697" s="22" t="s">
        <v>31742</v>
      </c>
      <c r="K6697" s="24">
        <v>44089</v>
      </c>
      <c r="L6697" s="19">
        <v>0</v>
      </c>
      <c r="M6697" s="25">
        <v>229.95</v>
      </c>
      <c r="N6697" s="24">
        <v>43339</v>
      </c>
    </row>
    <row r="6698" spans="1:14" customFormat="1" hidden="1" x14ac:dyDescent="0.25">
      <c r="A6698" s="17" t="s">
        <v>31743</v>
      </c>
      <c r="B6698" s="33">
        <v>28211093</v>
      </c>
      <c r="C6698" s="13"/>
      <c r="D6698" s="13"/>
      <c r="E6698" s="23" t="s">
        <v>11108</v>
      </c>
      <c r="F6698" s="21" t="s">
        <v>82</v>
      </c>
      <c r="G6698" s="21" t="s">
        <v>17</v>
      </c>
      <c r="H6698" s="21" t="s">
        <v>18</v>
      </c>
      <c r="I6698" s="13" t="s">
        <v>11109</v>
      </c>
      <c r="J6698" s="22" t="s">
        <v>31744</v>
      </c>
      <c r="K6698" s="24">
        <v>44089</v>
      </c>
      <c r="L6698" s="19">
        <v>0</v>
      </c>
      <c r="M6698" s="25">
        <v>229.95</v>
      </c>
      <c r="N6698" s="24">
        <v>43339</v>
      </c>
    </row>
    <row r="6699" spans="1:14" customFormat="1" hidden="1" x14ac:dyDescent="0.25">
      <c r="A6699" s="17" t="s">
        <v>31745</v>
      </c>
      <c r="B6699" s="33">
        <v>28211094</v>
      </c>
      <c r="C6699" s="13"/>
      <c r="D6699" s="13"/>
      <c r="E6699" s="23" t="s">
        <v>11110</v>
      </c>
      <c r="F6699" s="21" t="s">
        <v>82</v>
      </c>
      <c r="G6699" s="21" t="s">
        <v>17</v>
      </c>
      <c r="H6699" s="21" t="s">
        <v>18</v>
      </c>
      <c r="I6699" s="13" t="s">
        <v>11111</v>
      </c>
      <c r="J6699" s="22" t="s">
        <v>31746</v>
      </c>
      <c r="K6699" s="24">
        <v>44089</v>
      </c>
      <c r="L6699" s="19">
        <v>0</v>
      </c>
      <c r="M6699" s="25">
        <v>229.95</v>
      </c>
      <c r="N6699" s="24">
        <v>43339</v>
      </c>
    </row>
    <row r="6700" spans="1:14" customFormat="1" hidden="1" x14ac:dyDescent="0.25">
      <c r="A6700" s="17" t="s">
        <v>31747</v>
      </c>
      <c r="B6700" s="33">
        <v>28211077</v>
      </c>
      <c r="C6700" s="13"/>
      <c r="D6700" s="13"/>
      <c r="E6700" s="23" t="s">
        <v>11112</v>
      </c>
      <c r="F6700" s="21" t="s">
        <v>82</v>
      </c>
      <c r="G6700" s="21" t="s">
        <v>17</v>
      </c>
      <c r="H6700" s="21" t="s">
        <v>18</v>
      </c>
      <c r="I6700" s="13" t="s">
        <v>11113</v>
      </c>
      <c r="J6700" s="22" t="s">
        <v>31748</v>
      </c>
      <c r="K6700" s="24">
        <v>44089</v>
      </c>
      <c r="L6700" s="19">
        <v>0</v>
      </c>
      <c r="M6700" s="25">
        <v>229.95</v>
      </c>
      <c r="N6700" s="24">
        <v>43339</v>
      </c>
    </row>
    <row r="6701" spans="1:14" customFormat="1" hidden="1" x14ac:dyDescent="0.25">
      <c r="A6701" s="17" t="s">
        <v>31749</v>
      </c>
      <c r="B6701" s="33">
        <v>28211078</v>
      </c>
      <c r="C6701" s="13"/>
      <c r="D6701" s="13"/>
      <c r="E6701" s="23" t="s">
        <v>11114</v>
      </c>
      <c r="F6701" s="21" t="s">
        <v>82</v>
      </c>
      <c r="G6701" s="21" t="s">
        <v>17</v>
      </c>
      <c r="H6701" s="21" t="s">
        <v>18</v>
      </c>
      <c r="I6701" s="13" t="s">
        <v>11115</v>
      </c>
      <c r="J6701" s="22" t="s">
        <v>31750</v>
      </c>
      <c r="K6701" s="24">
        <v>44089</v>
      </c>
      <c r="L6701" s="19">
        <v>0</v>
      </c>
      <c r="M6701" s="25">
        <v>229.95</v>
      </c>
      <c r="N6701" s="24">
        <v>43339</v>
      </c>
    </row>
    <row r="6702" spans="1:14" customFormat="1" hidden="1" x14ac:dyDescent="0.25">
      <c r="A6702" s="17" t="s">
        <v>31751</v>
      </c>
      <c r="B6702" s="33">
        <v>28211079</v>
      </c>
      <c r="C6702" s="13"/>
      <c r="D6702" s="13"/>
      <c r="E6702" s="23" t="s">
        <v>11116</v>
      </c>
      <c r="F6702" s="21" t="s">
        <v>82</v>
      </c>
      <c r="G6702" s="21" t="s">
        <v>17</v>
      </c>
      <c r="H6702" s="21" t="s">
        <v>18</v>
      </c>
      <c r="I6702" s="13" t="s">
        <v>11117</v>
      </c>
      <c r="J6702" s="22" t="s">
        <v>31752</v>
      </c>
      <c r="K6702" s="24">
        <v>44089</v>
      </c>
      <c r="L6702" s="19">
        <v>0</v>
      </c>
      <c r="M6702" s="25">
        <v>229.95</v>
      </c>
      <c r="N6702" s="24">
        <v>43339</v>
      </c>
    </row>
    <row r="6703" spans="1:14" customFormat="1" hidden="1" x14ac:dyDescent="0.25">
      <c r="A6703" s="17" t="s">
        <v>31753</v>
      </c>
      <c r="B6703" s="33">
        <v>28211080</v>
      </c>
      <c r="C6703" s="13"/>
      <c r="D6703" s="13"/>
      <c r="E6703" s="23" t="s">
        <v>11118</v>
      </c>
      <c r="F6703" s="21" t="s">
        <v>82</v>
      </c>
      <c r="G6703" s="21" t="s">
        <v>17</v>
      </c>
      <c r="H6703" s="21" t="s">
        <v>18</v>
      </c>
      <c r="I6703" s="13" t="s">
        <v>11119</v>
      </c>
      <c r="J6703" s="22" t="s">
        <v>31754</v>
      </c>
      <c r="K6703" s="24">
        <v>44089</v>
      </c>
      <c r="L6703" s="19">
        <v>0</v>
      </c>
      <c r="M6703" s="25">
        <v>229.95</v>
      </c>
      <c r="N6703" s="24">
        <v>43339</v>
      </c>
    </row>
    <row r="6704" spans="1:14" customFormat="1" hidden="1" x14ac:dyDescent="0.25">
      <c r="A6704" s="17" t="s">
        <v>31755</v>
      </c>
      <c r="B6704" s="33">
        <v>28211081</v>
      </c>
      <c r="C6704" s="13"/>
      <c r="D6704" s="13"/>
      <c r="E6704" s="23" t="s">
        <v>11120</v>
      </c>
      <c r="F6704" s="21" t="s">
        <v>82</v>
      </c>
      <c r="G6704" s="21" t="s">
        <v>17</v>
      </c>
      <c r="H6704" s="21" t="s">
        <v>18</v>
      </c>
      <c r="I6704" s="13" t="s">
        <v>11121</v>
      </c>
      <c r="J6704" s="22" t="s">
        <v>31756</v>
      </c>
      <c r="K6704" s="24">
        <v>44089</v>
      </c>
      <c r="L6704" s="19">
        <v>0</v>
      </c>
      <c r="M6704" s="25">
        <v>229.95</v>
      </c>
      <c r="N6704" s="24">
        <v>43339</v>
      </c>
    </row>
    <row r="6705" spans="1:14" customFormat="1" hidden="1" x14ac:dyDescent="0.25">
      <c r="A6705" s="17" t="s">
        <v>31757</v>
      </c>
      <c r="B6705" s="33">
        <v>28211082</v>
      </c>
      <c r="C6705" s="13"/>
      <c r="D6705" s="13"/>
      <c r="E6705" s="23" t="s">
        <v>11122</v>
      </c>
      <c r="F6705" s="21" t="s">
        <v>82</v>
      </c>
      <c r="G6705" s="21" t="s">
        <v>17</v>
      </c>
      <c r="H6705" s="21" t="s">
        <v>18</v>
      </c>
      <c r="I6705" s="13" t="s">
        <v>11123</v>
      </c>
      <c r="J6705" s="22" t="s">
        <v>31758</v>
      </c>
      <c r="K6705" s="24">
        <v>44089</v>
      </c>
      <c r="L6705" s="19">
        <v>0</v>
      </c>
      <c r="M6705" s="25">
        <v>229.95</v>
      </c>
      <c r="N6705" s="24">
        <v>43339</v>
      </c>
    </row>
    <row r="6706" spans="1:14" customFormat="1" hidden="1" x14ac:dyDescent="0.25">
      <c r="A6706" s="17" t="s">
        <v>31759</v>
      </c>
      <c r="B6706" s="33">
        <v>28211083</v>
      </c>
      <c r="C6706" s="13"/>
      <c r="D6706" s="13"/>
      <c r="E6706" s="23" t="s">
        <v>11124</v>
      </c>
      <c r="F6706" s="21" t="s">
        <v>82</v>
      </c>
      <c r="G6706" s="21" t="s">
        <v>17</v>
      </c>
      <c r="H6706" s="21" t="s">
        <v>18</v>
      </c>
      <c r="I6706" s="13" t="s">
        <v>11125</v>
      </c>
      <c r="J6706" s="22" t="s">
        <v>31760</v>
      </c>
      <c r="K6706" s="24">
        <v>44089</v>
      </c>
      <c r="L6706" s="19">
        <v>0</v>
      </c>
      <c r="M6706" s="25">
        <v>229.95</v>
      </c>
      <c r="N6706" s="24">
        <v>43339</v>
      </c>
    </row>
    <row r="6707" spans="1:14" customFormat="1" hidden="1" x14ac:dyDescent="0.25">
      <c r="A6707" s="17" t="s">
        <v>31761</v>
      </c>
      <c r="B6707" s="33">
        <v>28211084</v>
      </c>
      <c r="C6707" s="13"/>
      <c r="D6707" s="13"/>
      <c r="E6707" s="23" t="s">
        <v>11126</v>
      </c>
      <c r="F6707" s="21" t="s">
        <v>82</v>
      </c>
      <c r="G6707" s="21" t="s">
        <v>17</v>
      </c>
      <c r="H6707" s="21" t="s">
        <v>18</v>
      </c>
      <c r="I6707" s="13" t="s">
        <v>11127</v>
      </c>
      <c r="J6707" s="22" t="s">
        <v>31762</v>
      </c>
      <c r="K6707" s="24">
        <v>44089</v>
      </c>
      <c r="L6707" s="19">
        <v>0</v>
      </c>
      <c r="M6707" s="25">
        <v>229.95</v>
      </c>
      <c r="N6707" s="24">
        <v>43339</v>
      </c>
    </row>
    <row r="6708" spans="1:14" customFormat="1" hidden="1" x14ac:dyDescent="0.25">
      <c r="A6708" s="17" t="s">
        <v>31763</v>
      </c>
      <c r="B6708" s="33">
        <v>28211085</v>
      </c>
      <c r="C6708" s="13"/>
      <c r="D6708" s="13"/>
      <c r="E6708" s="23" t="s">
        <v>11128</v>
      </c>
      <c r="F6708" s="21" t="s">
        <v>82</v>
      </c>
      <c r="G6708" s="21" t="s">
        <v>17</v>
      </c>
      <c r="H6708" s="21" t="s">
        <v>18</v>
      </c>
      <c r="I6708" s="13" t="s">
        <v>11129</v>
      </c>
      <c r="J6708" s="22" t="s">
        <v>31764</v>
      </c>
      <c r="K6708" s="24">
        <v>44089</v>
      </c>
      <c r="L6708" s="19">
        <v>0</v>
      </c>
      <c r="M6708" s="25">
        <v>229.95</v>
      </c>
      <c r="N6708" s="24">
        <v>43339</v>
      </c>
    </row>
    <row r="6709" spans="1:14" customFormat="1" hidden="1" x14ac:dyDescent="0.25">
      <c r="A6709" s="17" t="s">
        <v>22560</v>
      </c>
      <c r="B6709" s="33">
        <v>34101257</v>
      </c>
      <c r="C6709" s="13"/>
      <c r="D6709" s="13" t="s">
        <v>2559</v>
      </c>
      <c r="E6709" s="23" t="s">
        <v>2560</v>
      </c>
      <c r="F6709" s="21">
        <v>714</v>
      </c>
      <c r="G6709" s="21" t="s">
        <v>17</v>
      </c>
      <c r="H6709" s="21" t="s">
        <v>18</v>
      </c>
      <c r="I6709" s="13">
        <v>2011015105</v>
      </c>
      <c r="J6709" s="22" t="s">
        <v>22561</v>
      </c>
      <c r="K6709" s="24">
        <v>44105</v>
      </c>
      <c r="L6709" s="19">
        <v>0</v>
      </c>
      <c r="M6709" s="25">
        <v>499.95</v>
      </c>
      <c r="N6709" s="24"/>
    </row>
    <row r="6710" spans="1:14" customFormat="1" hidden="1" x14ac:dyDescent="0.25">
      <c r="A6710" s="17" t="s">
        <v>22562</v>
      </c>
      <c r="B6710" s="33">
        <v>34101258</v>
      </c>
      <c r="C6710" s="13"/>
      <c r="D6710" s="13" t="s">
        <v>2561</v>
      </c>
      <c r="E6710" s="23" t="s">
        <v>2562</v>
      </c>
      <c r="F6710" s="21">
        <v>714</v>
      </c>
      <c r="G6710" s="21" t="s">
        <v>17</v>
      </c>
      <c r="H6710" s="21" t="s">
        <v>18</v>
      </c>
      <c r="I6710" s="13">
        <v>2011015106</v>
      </c>
      <c r="J6710" s="22" t="s">
        <v>22563</v>
      </c>
      <c r="K6710" s="24">
        <v>44105</v>
      </c>
      <c r="L6710" s="19">
        <v>0</v>
      </c>
      <c r="M6710" s="25">
        <v>499.95</v>
      </c>
      <c r="N6710" s="24"/>
    </row>
    <row r="6711" spans="1:14" customFormat="1" hidden="1" x14ac:dyDescent="0.25">
      <c r="A6711" s="17" t="s">
        <v>22564</v>
      </c>
      <c r="B6711" s="33">
        <v>34101259</v>
      </c>
      <c r="C6711" s="13"/>
      <c r="D6711" s="13" t="s">
        <v>2563</v>
      </c>
      <c r="E6711" s="23" t="s">
        <v>2564</v>
      </c>
      <c r="F6711" s="21">
        <v>714</v>
      </c>
      <c r="G6711" s="21" t="s">
        <v>17</v>
      </c>
      <c r="H6711" s="21" t="s">
        <v>18</v>
      </c>
      <c r="I6711" s="13">
        <v>2011015107</v>
      </c>
      <c r="J6711" s="22" t="s">
        <v>22565</v>
      </c>
      <c r="K6711" s="24">
        <v>44105</v>
      </c>
      <c r="L6711" s="19">
        <v>0</v>
      </c>
      <c r="M6711" s="25">
        <v>499.95</v>
      </c>
      <c r="N6711" s="24"/>
    </row>
    <row r="6712" spans="1:14" customFormat="1" hidden="1" x14ac:dyDescent="0.25">
      <c r="A6712" s="17" t="s">
        <v>22566</v>
      </c>
      <c r="B6712" s="33">
        <v>34101260</v>
      </c>
      <c r="C6712" s="13"/>
      <c r="D6712" s="13" t="s">
        <v>2565</v>
      </c>
      <c r="E6712" s="23" t="s">
        <v>2566</v>
      </c>
      <c r="F6712" s="21">
        <v>714</v>
      </c>
      <c r="G6712" s="21" t="s">
        <v>17</v>
      </c>
      <c r="H6712" s="21" t="s">
        <v>18</v>
      </c>
      <c r="I6712" s="13">
        <v>2011015108</v>
      </c>
      <c r="J6712" s="22" t="s">
        <v>22567</v>
      </c>
      <c r="K6712" s="24">
        <v>44105</v>
      </c>
      <c r="L6712" s="19">
        <v>0</v>
      </c>
      <c r="M6712" s="25">
        <v>499.95</v>
      </c>
      <c r="N6712" s="24"/>
    </row>
    <row r="6713" spans="1:14" customFormat="1" hidden="1" x14ac:dyDescent="0.25">
      <c r="A6713" s="17" t="s">
        <v>22568</v>
      </c>
      <c r="B6713" s="33">
        <v>34101261</v>
      </c>
      <c r="C6713" s="13"/>
      <c r="D6713" s="13" t="s">
        <v>2567</v>
      </c>
      <c r="E6713" s="23" t="s">
        <v>2568</v>
      </c>
      <c r="F6713" s="21">
        <v>714</v>
      </c>
      <c r="G6713" s="21" t="s">
        <v>17</v>
      </c>
      <c r="H6713" s="21" t="s">
        <v>18</v>
      </c>
      <c r="I6713" s="13">
        <v>2011015109</v>
      </c>
      <c r="J6713" s="22" t="s">
        <v>22569</v>
      </c>
      <c r="K6713" s="24">
        <v>44105</v>
      </c>
      <c r="L6713" s="19">
        <v>0</v>
      </c>
      <c r="M6713" s="25">
        <v>499.95</v>
      </c>
      <c r="N6713" s="24"/>
    </row>
    <row r="6714" spans="1:14" customFormat="1" hidden="1" x14ac:dyDescent="0.25">
      <c r="A6714" s="17" t="s">
        <v>22570</v>
      </c>
      <c r="B6714" s="33">
        <v>34101268</v>
      </c>
      <c r="C6714" s="13"/>
      <c r="D6714" s="13" t="s">
        <v>2581</v>
      </c>
      <c r="E6714" s="23" t="s">
        <v>2582</v>
      </c>
      <c r="F6714" s="21">
        <v>714</v>
      </c>
      <c r="G6714" s="21" t="s">
        <v>17</v>
      </c>
      <c r="H6714" s="21" t="s">
        <v>18</v>
      </c>
      <c r="I6714" s="13">
        <v>2011015205</v>
      </c>
      <c r="J6714" s="22" t="s">
        <v>22571</v>
      </c>
      <c r="K6714" s="24">
        <v>44105</v>
      </c>
      <c r="L6714" s="19">
        <v>0</v>
      </c>
      <c r="M6714" s="25">
        <v>499.95</v>
      </c>
      <c r="N6714" s="24"/>
    </row>
    <row r="6715" spans="1:14" customFormat="1" hidden="1" x14ac:dyDescent="0.25">
      <c r="A6715" s="17" t="s">
        <v>22572</v>
      </c>
      <c r="B6715" s="33">
        <v>34101269</v>
      </c>
      <c r="C6715" s="13"/>
      <c r="D6715" s="13" t="s">
        <v>2583</v>
      </c>
      <c r="E6715" s="23" t="s">
        <v>2584</v>
      </c>
      <c r="F6715" s="21">
        <v>714</v>
      </c>
      <c r="G6715" s="21" t="s">
        <v>17</v>
      </c>
      <c r="H6715" s="21" t="s">
        <v>18</v>
      </c>
      <c r="I6715" s="13">
        <v>2011015206</v>
      </c>
      <c r="J6715" s="22" t="s">
        <v>22573</v>
      </c>
      <c r="K6715" s="24">
        <v>44105</v>
      </c>
      <c r="L6715" s="19">
        <v>0</v>
      </c>
      <c r="M6715" s="25">
        <v>499.95</v>
      </c>
      <c r="N6715" s="24"/>
    </row>
    <row r="6716" spans="1:14" customFormat="1" hidden="1" x14ac:dyDescent="0.25">
      <c r="A6716" s="17" t="s">
        <v>22574</v>
      </c>
      <c r="B6716" s="33">
        <v>34101270</v>
      </c>
      <c r="C6716" s="13"/>
      <c r="D6716" s="13" t="s">
        <v>2585</v>
      </c>
      <c r="E6716" s="23" t="s">
        <v>2586</v>
      </c>
      <c r="F6716" s="21">
        <v>714</v>
      </c>
      <c r="G6716" s="21" t="s">
        <v>17</v>
      </c>
      <c r="H6716" s="21" t="s">
        <v>18</v>
      </c>
      <c r="I6716" s="13">
        <v>2011015207</v>
      </c>
      <c r="J6716" s="22" t="s">
        <v>22575</v>
      </c>
      <c r="K6716" s="24">
        <v>44105</v>
      </c>
      <c r="L6716" s="19">
        <v>0</v>
      </c>
      <c r="M6716" s="25">
        <v>499.95</v>
      </c>
      <c r="N6716" s="24"/>
    </row>
    <row r="6717" spans="1:14" customFormat="1" hidden="1" x14ac:dyDescent="0.25">
      <c r="A6717" s="17" t="s">
        <v>22576</v>
      </c>
      <c r="B6717" s="33">
        <v>34101271</v>
      </c>
      <c r="C6717" s="13"/>
      <c r="D6717" s="13" t="s">
        <v>2587</v>
      </c>
      <c r="E6717" s="23" t="s">
        <v>2588</v>
      </c>
      <c r="F6717" s="21">
        <v>714</v>
      </c>
      <c r="G6717" s="21" t="s">
        <v>17</v>
      </c>
      <c r="H6717" s="21" t="s">
        <v>18</v>
      </c>
      <c r="I6717" s="13">
        <v>2011015208</v>
      </c>
      <c r="J6717" s="22" t="s">
        <v>22577</v>
      </c>
      <c r="K6717" s="24">
        <v>44105</v>
      </c>
      <c r="L6717" s="19">
        <v>0</v>
      </c>
      <c r="M6717" s="25">
        <v>499.95</v>
      </c>
      <c r="N6717" s="24"/>
    </row>
    <row r="6718" spans="1:14" customFormat="1" hidden="1" x14ac:dyDescent="0.25">
      <c r="A6718" s="17" t="s">
        <v>22578</v>
      </c>
      <c r="B6718" s="33">
        <v>34101272</v>
      </c>
      <c r="C6718" s="13"/>
      <c r="D6718" s="13" t="s">
        <v>2589</v>
      </c>
      <c r="E6718" s="23" t="s">
        <v>2590</v>
      </c>
      <c r="F6718" s="21">
        <v>714</v>
      </c>
      <c r="G6718" s="21" t="s">
        <v>17</v>
      </c>
      <c r="H6718" s="21" t="s">
        <v>18</v>
      </c>
      <c r="I6718" s="13">
        <v>2011015209</v>
      </c>
      <c r="J6718" s="22" t="s">
        <v>22579</v>
      </c>
      <c r="K6718" s="24">
        <v>44105</v>
      </c>
      <c r="L6718" s="19">
        <v>0</v>
      </c>
      <c r="M6718" s="25">
        <v>499.95</v>
      </c>
      <c r="N6718" s="24"/>
    </row>
    <row r="6719" spans="1:14" customFormat="1" hidden="1" x14ac:dyDescent="0.25">
      <c r="A6719" s="17" t="s">
        <v>22785</v>
      </c>
      <c r="B6719" s="33">
        <v>34101262</v>
      </c>
      <c r="C6719" s="13"/>
      <c r="D6719" s="13" t="s">
        <v>2547</v>
      </c>
      <c r="E6719" s="23" t="s">
        <v>2548</v>
      </c>
      <c r="F6719" s="21">
        <v>714</v>
      </c>
      <c r="G6719" s="21" t="s">
        <v>17</v>
      </c>
      <c r="H6719" s="21" t="s">
        <v>18</v>
      </c>
      <c r="I6719" s="13">
        <v>20110151010</v>
      </c>
      <c r="J6719" s="22" t="s">
        <v>22786</v>
      </c>
      <c r="K6719" s="24">
        <v>44105</v>
      </c>
      <c r="L6719" s="19">
        <v>0</v>
      </c>
      <c r="M6719" s="25">
        <v>499.95</v>
      </c>
      <c r="N6719" s="24"/>
    </row>
    <row r="6720" spans="1:14" customFormat="1" hidden="1" x14ac:dyDescent="0.25">
      <c r="A6720" s="17" t="s">
        <v>22787</v>
      </c>
      <c r="B6720" s="33">
        <v>34101263</v>
      </c>
      <c r="C6720" s="13"/>
      <c r="D6720" s="13" t="s">
        <v>2549</v>
      </c>
      <c r="E6720" s="23" t="s">
        <v>2550</v>
      </c>
      <c r="F6720" s="21">
        <v>714</v>
      </c>
      <c r="G6720" s="21" t="s">
        <v>17</v>
      </c>
      <c r="H6720" s="21" t="s">
        <v>18</v>
      </c>
      <c r="I6720" s="13">
        <v>20110151011</v>
      </c>
      <c r="J6720" s="22" t="s">
        <v>22788</v>
      </c>
      <c r="K6720" s="24">
        <v>44105</v>
      </c>
      <c r="L6720" s="19">
        <v>0</v>
      </c>
      <c r="M6720" s="25">
        <v>499.95</v>
      </c>
      <c r="N6720" s="24"/>
    </row>
    <row r="6721" spans="1:14" customFormat="1" hidden="1" x14ac:dyDescent="0.25">
      <c r="A6721" s="17" t="s">
        <v>22789</v>
      </c>
      <c r="B6721" s="33">
        <v>34101264</v>
      </c>
      <c r="C6721" s="13"/>
      <c r="D6721" s="13" t="s">
        <v>2551</v>
      </c>
      <c r="E6721" s="23" t="s">
        <v>2552</v>
      </c>
      <c r="F6721" s="21">
        <v>714</v>
      </c>
      <c r="G6721" s="21" t="s">
        <v>17</v>
      </c>
      <c r="H6721" s="21" t="s">
        <v>18</v>
      </c>
      <c r="I6721" s="13">
        <v>20110151012</v>
      </c>
      <c r="J6721" s="22" t="s">
        <v>22790</v>
      </c>
      <c r="K6721" s="24">
        <v>44105</v>
      </c>
      <c r="L6721" s="19">
        <v>0</v>
      </c>
      <c r="M6721" s="25">
        <v>499.95</v>
      </c>
      <c r="N6721" s="24"/>
    </row>
    <row r="6722" spans="1:14" customFormat="1" hidden="1" x14ac:dyDescent="0.25">
      <c r="A6722" s="17" t="s">
        <v>22791</v>
      </c>
      <c r="B6722" s="33">
        <v>34101265</v>
      </c>
      <c r="C6722" s="13"/>
      <c r="D6722" s="13" t="s">
        <v>2553</v>
      </c>
      <c r="E6722" s="23" t="s">
        <v>2554</v>
      </c>
      <c r="F6722" s="21">
        <v>714</v>
      </c>
      <c r="G6722" s="21" t="s">
        <v>17</v>
      </c>
      <c r="H6722" s="21" t="s">
        <v>18</v>
      </c>
      <c r="I6722" s="13">
        <v>20110151013</v>
      </c>
      <c r="J6722" s="22" t="s">
        <v>22792</v>
      </c>
      <c r="K6722" s="24">
        <v>44105</v>
      </c>
      <c r="L6722" s="19">
        <v>0</v>
      </c>
      <c r="M6722" s="25">
        <v>499.95</v>
      </c>
      <c r="N6722" s="24"/>
    </row>
    <row r="6723" spans="1:14" customFormat="1" hidden="1" x14ac:dyDescent="0.25">
      <c r="A6723" s="17" t="s">
        <v>22793</v>
      </c>
      <c r="B6723" s="33">
        <v>34101266</v>
      </c>
      <c r="C6723" s="13"/>
      <c r="D6723" s="13" t="s">
        <v>2555</v>
      </c>
      <c r="E6723" s="23" t="s">
        <v>2556</v>
      </c>
      <c r="F6723" s="21">
        <v>714</v>
      </c>
      <c r="G6723" s="21" t="s">
        <v>17</v>
      </c>
      <c r="H6723" s="21" t="s">
        <v>18</v>
      </c>
      <c r="I6723" s="13">
        <v>20110151014</v>
      </c>
      <c r="J6723" s="22" t="s">
        <v>22794</v>
      </c>
      <c r="K6723" s="24">
        <v>44105</v>
      </c>
      <c r="L6723" s="19">
        <v>0</v>
      </c>
      <c r="M6723" s="25">
        <v>499.95</v>
      </c>
      <c r="N6723" s="24"/>
    </row>
    <row r="6724" spans="1:14" customFormat="1" hidden="1" x14ac:dyDescent="0.25">
      <c r="A6724" s="17" t="s">
        <v>22795</v>
      </c>
      <c r="B6724" s="33">
        <v>34101267</v>
      </c>
      <c r="C6724" s="13"/>
      <c r="D6724" s="13" t="s">
        <v>2557</v>
      </c>
      <c r="E6724" s="23" t="s">
        <v>2558</v>
      </c>
      <c r="F6724" s="21">
        <v>714</v>
      </c>
      <c r="G6724" s="21" t="s">
        <v>17</v>
      </c>
      <c r="H6724" s="21" t="s">
        <v>18</v>
      </c>
      <c r="I6724" s="13">
        <v>20110151015</v>
      </c>
      <c r="J6724" s="22" t="s">
        <v>22796</v>
      </c>
      <c r="K6724" s="24">
        <v>44105</v>
      </c>
      <c r="L6724" s="19">
        <v>0</v>
      </c>
      <c r="M6724" s="25">
        <v>499.95</v>
      </c>
      <c r="N6724" s="24"/>
    </row>
    <row r="6725" spans="1:14" customFormat="1" hidden="1" x14ac:dyDescent="0.25">
      <c r="A6725" s="17" t="s">
        <v>22797</v>
      </c>
      <c r="B6725" s="33">
        <v>34101273</v>
      </c>
      <c r="C6725" s="13"/>
      <c r="D6725" s="13" t="s">
        <v>2569</v>
      </c>
      <c r="E6725" s="23" t="s">
        <v>2570</v>
      </c>
      <c r="F6725" s="21">
        <v>714</v>
      </c>
      <c r="G6725" s="21" t="s">
        <v>17</v>
      </c>
      <c r="H6725" s="21" t="s">
        <v>18</v>
      </c>
      <c r="I6725" s="13">
        <v>20110152010</v>
      </c>
      <c r="J6725" s="22" t="s">
        <v>22798</v>
      </c>
      <c r="K6725" s="24">
        <v>44105</v>
      </c>
      <c r="L6725" s="19">
        <v>0</v>
      </c>
      <c r="M6725" s="25">
        <v>499.95</v>
      </c>
      <c r="N6725" s="24"/>
    </row>
    <row r="6726" spans="1:14" customFormat="1" hidden="1" x14ac:dyDescent="0.25">
      <c r="A6726" s="17" t="s">
        <v>22799</v>
      </c>
      <c r="B6726" s="33">
        <v>34101274</v>
      </c>
      <c r="C6726" s="13"/>
      <c r="D6726" s="13" t="s">
        <v>2571</v>
      </c>
      <c r="E6726" s="23" t="s">
        <v>2572</v>
      </c>
      <c r="F6726" s="21">
        <v>714</v>
      </c>
      <c r="G6726" s="21" t="s">
        <v>17</v>
      </c>
      <c r="H6726" s="21" t="s">
        <v>18</v>
      </c>
      <c r="I6726" s="13">
        <v>20110152011</v>
      </c>
      <c r="J6726" s="22" t="s">
        <v>22800</v>
      </c>
      <c r="K6726" s="24">
        <v>44105</v>
      </c>
      <c r="L6726" s="19">
        <v>0</v>
      </c>
      <c r="M6726" s="25">
        <v>499.95</v>
      </c>
      <c r="N6726" s="24"/>
    </row>
    <row r="6727" spans="1:14" customFormat="1" hidden="1" x14ac:dyDescent="0.25">
      <c r="A6727" s="17" t="s">
        <v>22801</v>
      </c>
      <c r="B6727" s="33">
        <v>34101275</v>
      </c>
      <c r="C6727" s="13"/>
      <c r="D6727" s="13" t="s">
        <v>2573</v>
      </c>
      <c r="E6727" s="23" t="s">
        <v>2574</v>
      </c>
      <c r="F6727" s="21">
        <v>714</v>
      </c>
      <c r="G6727" s="21" t="s">
        <v>17</v>
      </c>
      <c r="H6727" s="21" t="s">
        <v>18</v>
      </c>
      <c r="I6727" s="13">
        <v>20110152012</v>
      </c>
      <c r="J6727" s="22" t="s">
        <v>22802</v>
      </c>
      <c r="K6727" s="24">
        <v>44105</v>
      </c>
      <c r="L6727" s="19">
        <v>0</v>
      </c>
      <c r="M6727" s="25">
        <v>499.95</v>
      </c>
      <c r="N6727" s="24"/>
    </row>
    <row r="6728" spans="1:14" customFormat="1" hidden="1" x14ac:dyDescent="0.25">
      <c r="A6728" s="17" t="s">
        <v>22803</v>
      </c>
      <c r="B6728" s="33">
        <v>34101276</v>
      </c>
      <c r="C6728" s="13"/>
      <c r="D6728" s="13" t="s">
        <v>2575</v>
      </c>
      <c r="E6728" s="23" t="s">
        <v>2576</v>
      </c>
      <c r="F6728" s="21">
        <v>714</v>
      </c>
      <c r="G6728" s="21" t="s">
        <v>17</v>
      </c>
      <c r="H6728" s="21" t="s">
        <v>18</v>
      </c>
      <c r="I6728" s="13">
        <v>20110152013</v>
      </c>
      <c r="J6728" s="22" t="s">
        <v>22804</v>
      </c>
      <c r="K6728" s="24">
        <v>44105</v>
      </c>
      <c r="L6728" s="19">
        <v>0</v>
      </c>
      <c r="M6728" s="25">
        <v>499.95</v>
      </c>
      <c r="N6728" s="24"/>
    </row>
    <row r="6729" spans="1:14" customFormat="1" hidden="1" x14ac:dyDescent="0.25">
      <c r="A6729" s="17" t="s">
        <v>22805</v>
      </c>
      <c r="B6729" s="33">
        <v>34101277</v>
      </c>
      <c r="C6729" s="13"/>
      <c r="D6729" s="13" t="s">
        <v>2577</v>
      </c>
      <c r="E6729" s="23" t="s">
        <v>2578</v>
      </c>
      <c r="F6729" s="21">
        <v>714</v>
      </c>
      <c r="G6729" s="21" t="s">
        <v>17</v>
      </c>
      <c r="H6729" s="21" t="s">
        <v>18</v>
      </c>
      <c r="I6729" s="13">
        <v>20110152014</v>
      </c>
      <c r="J6729" s="22" t="s">
        <v>22806</v>
      </c>
      <c r="K6729" s="24">
        <v>44105</v>
      </c>
      <c r="L6729" s="19">
        <v>0</v>
      </c>
      <c r="M6729" s="25">
        <v>499.95</v>
      </c>
      <c r="N6729" s="24"/>
    </row>
    <row r="6730" spans="1:14" customFormat="1" hidden="1" x14ac:dyDescent="0.25">
      <c r="A6730" s="17" t="s">
        <v>22807</v>
      </c>
      <c r="B6730" s="33">
        <v>34101278</v>
      </c>
      <c r="C6730" s="13"/>
      <c r="D6730" s="13" t="s">
        <v>2579</v>
      </c>
      <c r="E6730" s="23" t="s">
        <v>2580</v>
      </c>
      <c r="F6730" s="21">
        <v>714</v>
      </c>
      <c r="G6730" s="21" t="s">
        <v>17</v>
      </c>
      <c r="H6730" s="21" t="s">
        <v>18</v>
      </c>
      <c r="I6730" s="13">
        <v>20110152015</v>
      </c>
      <c r="J6730" s="22" t="s">
        <v>22808</v>
      </c>
      <c r="K6730" s="24">
        <v>44105</v>
      </c>
      <c r="L6730" s="19">
        <v>0</v>
      </c>
      <c r="M6730" s="25">
        <v>499.95</v>
      </c>
      <c r="N6730" s="24"/>
    </row>
    <row r="6731" spans="1:14" customFormat="1" hidden="1" x14ac:dyDescent="0.25">
      <c r="A6731" s="17" t="s">
        <v>23105</v>
      </c>
      <c r="B6731" s="33">
        <v>34101511</v>
      </c>
      <c r="C6731" s="13"/>
      <c r="D6731" s="13" t="s">
        <v>2603</v>
      </c>
      <c r="E6731" s="23" t="s">
        <v>2604</v>
      </c>
      <c r="F6731" s="21">
        <v>714</v>
      </c>
      <c r="G6731" s="21" t="s">
        <v>17</v>
      </c>
      <c r="H6731" s="21" t="s">
        <v>18</v>
      </c>
      <c r="I6731" s="13">
        <v>201101513625</v>
      </c>
      <c r="J6731" s="22" t="s">
        <v>23106</v>
      </c>
      <c r="K6731" s="24">
        <v>44105</v>
      </c>
      <c r="L6731" s="19">
        <v>0</v>
      </c>
      <c r="M6731" s="25">
        <v>499.95</v>
      </c>
      <c r="N6731" s="24"/>
    </row>
    <row r="6732" spans="1:14" customFormat="1" hidden="1" x14ac:dyDescent="0.25">
      <c r="A6732" s="17" t="s">
        <v>23107</v>
      </c>
      <c r="B6732" s="33">
        <v>34101512</v>
      </c>
      <c r="C6732" s="13"/>
      <c r="D6732" s="13" t="s">
        <v>2605</v>
      </c>
      <c r="E6732" s="23" t="s">
        <v>2606</v>
      </c>
      <c r="F6732" s="21">
        <v>714</v>
      </c>
      <c r="G6732" s="21" t="s">
        <v>17</v>
      </c>
      <c r="H6732" s="21" t="s">
        <v>18</v>
      </c>
      <c r="I6732" s="13">
        <v>201101513626</v>
      </c>
      <c r="J6732" s="22" t="s">
        <v>23108</v>
      </c>
      <c r="K6732" s="24">
        <v>44105</v>
      </c>
      <c r="L6732" s="19">
        <v>0</v>
      </c>
      <c r="M6732" s="25">
        <v>499.95</v>
      </c>
      <c r="N6732" s="24"/>
    </row>
    <row r="6733" spans="1:14" customFormat="1" hidden="1" x14ac:dyDescent="0.25">
      <c r="A6733" s="17" t="s">
        <v>23109</v>
      </c>
      <c r="B6733" s="33">
        <v>34101513</v>
      </c>
      <c r="C6733" s="13"/>
      <c r="D6733" s="13" t="s">
        <v>2607</v>
      </c>
      <c r="E6733" s="23" t="s">
        <v>2608</v>
      </c>
      <c r="F6733" s="21">
        <v>714</v>
      </c>
      <c r="G6733" s="21" t="s">
        <v>17</v>
      </c>
      <c r="H6733" s="21" t="s">
        <v>18</v>
      </c>
      <c r="I6733" s="13">
        <v>201101513627</v>
      </c>
      <c r="J6733" s="22" t="s">
        <v>23110</v>
      </c>
      <c r="K6733" s="24">
        <v>44105</v>
      </c>
      <c r="L6733" s="19">
        <v>0</v>
      </c>
      <c r="M6733" s="25">
        <v>499.95</v>
      </c>
      <c r="N6733" s="24"/>
    </row>
    <row r="6734" spans="1:14" customFormat="1" hidden="1" x14ac:dyDescent="0.25">
      <c r="A6734" s="17" t="s">
        <v>23111</v>
      </c>
      <c r="B6734" s="33">
        <v>34101514</v>
      </c>
      <c r="C6734" s="13"/>
      <c r="D6734" s="13" t="s">
        <v>2609</v>
      </c>
      <c r="E6734" s="23" t="s">
        <v>2610</v>
      </c>
      <c r="F6734" s="21">
        <v>714</v>
      </c>
      <c r="G6734" s="21" t="s">
        <v>17</v>
      </c>
      <c r="H6734" s="21" t="s">
        <v>18</v>
      </c>
      <c r="I6734" s="13">
        <v>201101513628</v>
      </c>
      <c r="J6734" s="22" t="s">
        <v>23112</v>
      </c>
      <c r="K6734" s="24">
        <v>44105</v>
      </c>
      <c r="L6734" s="19">
        <v>0</v>
      </c>
      <c r="M6734" s="25">
        <v>499.95</v>
      </c>
      <c r="N6734" s="24"/>
    </row>
    <row r="6735" spans="1:14" customFormat="1" hidden="1" x14ac:dyDescent="0.25">
      <c r="A6735" s="17" t="s">
        <v>23113</v>
      </c>
      <c r="B6735" s="33">
        <v>34101515</v>
      </c>
      <c r="C6735" s="13"/>
      <c r="D6735" s="13" t="s">
        <v>2611</v>
      </c>
      <c r="E6735" s="23" t="s">
        <v>2612</v>
      </c>
      <c r="F6735" s="21">
        <v>714</v>
      </c>
      <c r="G6735" s="21" t="s">
        <v>17</v>
      </c>
      <c r="H6735" s="21" t="s">
        <v>18</v>
      </c>
      <c r="I6735" s="13">
        <v>201101513629</v>
      </c>
      <c r="J6735" s="22" t="s">
        <v>23114</v>
      </c>
      <c r="K6735" s="24">
        <v>44105</v>
      </c>
      <c r="L6735" s="19">
        <v>0</v>
      </c>
      <c r="M6735" s="25">
        <v>499.95</v>
      </c>
      <c r="N6735" s="24"/>
    </row>
    <row r="6736" spans="1:14" customFormat="1" hidden="1" x14ac:dyDescent="0.25">
      <c r="A6736" s="17" t="s">
        <v>23287</v>
      </c>
      <c r="B6736" s="33">
        <v>34101516</v>
      </c>
      <c r="C6736" s="13"/>
      <c r="D6736" s="13" t="s">
        <v>2591</v>
      </c>
      <c r="E6736" s="23" t="s">
        <v>2592</v>
      </c>
      <c r="F6736" s="21">
        <v>714</v>
      </c>
      <c r="G6736" s="21" t="s">
        <v>17</v>
      </c>
      <c r="H6736" s="21" t="s">
        <v>18</v>
      </c>
      <c r="I6736" s="13">
        <v>2011015136210</v>
      </c>
      <c r="J6736" s="22" t="s">
        <v>23288</v>
      </c>
      <c r="K6736" s="24">
        <v>44105</v>
      </c>
      <c r="L6736" s="19">
        <v>0</v>
      </c>
      <c r="M6736" s="25">
        <v>499.95</v>
      </c>
      <c r="N6736" s="24"/>
    </row>
    <row r="6737" spans="1:14" customFormat="1" hidden="1" x14ac:dyDescent="0.25">
      <c r="A6737" s="17" t="s">
        <v>23289</v>
      </c>
      <c r="B6737" s="33">
        <v>34101517</v>
      </c>
      <c r="C6737" s="13"/>
      <c r="D6737" s="13" t="s">
        <v>2593</v>
      </c>
      <c r="E6737" s="23" t="s">
        <v>2594</v>
      </c>
      <c r="F6737" s="21">
        <v>714</v>
      </c>
      <c r="G6737" s="21" t="s">
        <v>17</v>
      </c>
      <c r="H6737" s="21" t="s">
        <v>18</v>
      </c>
      <c r="I6737" s="13">
        <v>2011015136211</v>
      </c>
      <c r="J6737" s="22" t="s">
        <v>23290</v>
      </c>
      <c r="K6737" s="24">
        <v>44105</v>
      </c>
      <c r="L6737" s="19">
        <v>0</v>
      </c>
      <c r="M6737" s="25">
        <v>499.95</v>
      </c>
      <c r="N6737" s="24"/>
    </row>
    <row r="6738" spans="1:14" customFormat="1" hidden="1" x14ac:dyDescent="0.25">
      <c r="A6738" s="17" t="s">
        <v>23291</v>
      </c>
      <c r="B6738" s="33">
        <v>34101518</v>
      </c>
      <c r="C6738" s="13"/>
      <c r="D6738" s="13" t="s">
        <v>2595</v>
      </c>
      <c r="E6738" s="23" t="s">
        <v>2596</v>
      </c>
      <c r="F6738" s="21">
        <v>714</v>
      </c>
      <c r="G6738" s="21" t="s">
        <v>17</v>
      </c>
      <c r="H6738" s="21" t="s">
        <v>18</v>
      </c>
      <c r="I6738" s="13">
        <v>2011015136212</v>
      </c>
      <c r="J6738" s="22" t="s">
        <v>23292</v>
      </c>
      <c r="K6738" s="24">
        <v>44105</v>
      </c>
      <c r="L6738" s="19">
        <v>0</v>
      </c>
      <c r="M6738" s="25">
        <v>499.95</v>
      </c>
      <c r="N6738" s="24"/>
    </row>
    <row r="6739" spans="1:14" customFormat="1" hidden="1" x14ac:dyDescent="0.25">
      <c r="A6739" s="17" t="s">
        <v>23293</v>
      </c>
      <c r="B6739" s="33">
        <v>34101519</v>
      </c>
      <c r="C6739" s="13"/>
      <c r="D6739" s="13" t="s">
        <v>2597</v>
      </c>
      <c r="E6739" s="23" t="s">
        <v>2598</v>
      </c>
      <c r="F6739" s="21">
        <v>714</v>
      </c>
      <c r="G6739" s="21" t="s">
        <v>17</v>
      </c>
      <c r="H6739" s="21" t="s">
        <v>18</v>
      </c>
      <c r="I6739" s="13">
        <v>2011015136213</v>
      </c>
      <c r="J6739" s="22" t="s">
        <v>23294</v>
      </c>
      <c r="K6739" s="24">
        <v>44105</v>
      </c>
      <c r="L6739" s="19">
        <v>0</v>
      </c>
      <c r="M6739" s="25">
        <v>499.95</v>
      </c>
      <c r="N6739" s="24"/>
    </row>
    <row r="6740" spans="1:14" customFormat="1" hidden="1" x14ac:dyDescent="0.25">
      <c r="A6740" s="17" t="s">
        <v>23295</v>
      </c>
      <c r="B6740" s="33">
        <v>34101520</v>
      </c>
      <c r="C6740" s="13"/>
      <c r="D6740" s="13" t="s">
        <v>2599</v>
      </c>
      <c r="E6740" s="23" t="s">
        <v>2600</v>
      </c>
      <c r="F6740" s="21">
        <v>714</v>
      </c>
      <c r="G6740" s="21" t="s">
        <v>17</v>
      </c>
      <c r="H6740" s="21" t="s">
        <v>18</v>
      </c>
      <c r="I6740" s="13">
        <v>2011015136214</v>
      </c>
      <c r="J6740" s="22" t="s">
        <v>23296</v>
      </c>
      <c r="K6740" s="24">
        <v>44105</v>
      </c>
      <c r="L6740" s="19">
        <v>0</v>
      </c>
      <c r="M6740" s="25">
        <v>499.95</v>
      </c>
      <c r="N6740" s="24"/>
    </row>
    <row r="6741" spans="1:14" customFormat="1" hidden="1" x14ac:dyDescent="0.25">
      <c r="A6741" s="17" t="s">
        <v>23297</v>
      </c>
      <c r="B6741" s="33">
        <v>34101521</v>
      </c>
      <c r="C6741" s="13"/>
      <c r="D6741" s="13" t="s">
        <v>2601</v>
      </c>
      <c r="E6741" s="23" t="s">
        <v>2602</v>
      </c>
      <c r="F6741" s="21">
        <v>714</v>
      </c>
      <c r="G6741" s="21" t="s">
        <v>17</v>
      </c>
      <c r="H6741" s="21" t="s">
        <v>18</v>
      </c>
      <c r="I6741" s="13">
        <v>2011015136215</v>
      </c>
      <c r="J6741" s="22" t="s">
        <v>23298</v>
      </c>
      <c r="K6741" s="24">
        <v>44105</v>
      </c>
      <c r="L6741" s="19">
        <v>0</v>
      </c>
      <c r="M6741" s="25">
        <v>499.95</v>
      </c>
      <c r="N6741" s="24"/>
    </row>
    <row r="6742" spans="1:14" customFormat="1" hidden="1" x14ac:dyDescent="0.25">
      <c r="A6742" s="17" t="s">
        <v>23733</v>
      </c>
      <c r="B6742" s="33">
        <v>34102096</v>
      </c>
      <c r="C6742" s="13"/>
      <c r="D6742" s="13" t="s">
        <v>15647</v>
      </c>
      <c r="E6742" s="23" t="s">
        <v>15648</v>
      </c>
      <c r="F6742" s="21">
        <v>714</v>
      </c>
      <c r="G6742" s="21" t="s">
        <v>17</v>
      </c>
      <c r="H6742" s="21" t="s">
        <v>18</v>
      </c>
      <c r="I6742" s="13" t="s">
        <v>15649</v>
      </c>
      <c r="J6742" s="22" t="s">
        <v>23734</v>
      </c>
      <c r="K6742" s="24">
        <v>44105</v>
      </c>
      <c r="L6742" s="19">
        <v>0</v>
      </c>
      <c r="M6742" s="25">
        <v>369.95</v>
      </c>
      <c r="N6742" s="24">
        <v>43290</v>
      </c>
    </row>
    <row r="6743" spans="1:14" customFormat="1" hidden="1" x14ac:dyDescent="0.25">
      <c r="A6743" s="17" t="s">
        <v>23735</v>
      </c>
      <c r="B6743" s="33">
        <v>34102097</v>
      </c>
      <c r="C6743" s="13"/>
      <c r="D6743" s="13" t="s">
        <v>15650</v>
      </c>
      <c r="E6743" s="23" t="s">
        <v>15651</v>
      </c>
      <c r="F6743" s="21">
        <v>714</v>
      </c>
      <c r="G6743" s="21" t="s">
        <v>17</v>
      </c>
      <c r="H6743" s="21" t="s">
        <v>18</v>
      </c>
      <c r="I6743" s="13" t="s">
        <v>15652</v>
      </c>
      <c r="J6743" s="22" t="s">
        <v>23736</v>
      </c>
      <c r="K6743" s="24">
        <v>44105</v>
      </c>
      <c r="L6743" s="19">
        <v>0</v>
      </c>
      <c r="M6743" s="25">
        <v>369.95</v>
      </c>
      <c r="N6743" s="24">
        <v>43290</v>
      </c>
    </row>
    <row r="6744" spans="1:14" customFormat="1" hidden="1" x14ac:dyDescent="0.25">
      <c r="A6744" s="17" t="s">
        <v>23737</v>
      </c>
      <c r="B6744" s="33">
        <v>34102098</v>
      </c>
      <c r="C6744" s="13"/>
      <c r="D6744" s="13" t="s">
        <v>15653</v>
      </c>
      <c r="E6744" s="23" t="s">
        <v>15654</v>
      </c>
      <c r="F6744" s="21">
        <v>714</v>
      </c>
      <c r="G6744" s="21" t="s">
        <v>17</v>
      </c>
      <c r="H6744" s="21" t="s">
        <v>18</v>
      </c>
      <c r="I6744" s="13" t="s">
        <v>15655</v>
      </c>
      <c r="J6744" s="22" t="s">
        <v>23738</v>
      </c>
      <c r="K6744" s="24">
        <v>44105</v>
      </c>
      <c r="L6744" s="19">
        <v>0</v>
      </c>
      <c r="M6744" s="25">
        <v>369.95</v>
      </c>
      <c r="N6744" s="24">
        <v>43290</v>
      </c>
    </row>
    <row r="6745" spans="1:14" customFormat="1" hidden="1" x14ac:dyDescent="0.25">
      <c r="A6745" s="17" t="s">
        <v>23739</v>
      </c>
      <c r="B6745" s="33">
        <v>34102099</v>
      </c>
      <c r="C6745" s="13"/>
      <c r="D6745" s="13" t="s">
        <v>15656</v>
      </c>
      <c r="E6745" s="23" t="s">
        <v>15657</v>
      </c>
      <c r="F6745" s="21">
        <v>714</v>
      </c>
      <c r="G6745" s="21" t="s">
        <v>17</v>
      </c>
      <c r="H6745" s="21" t="s">
        <v>18</v>
      </c>
      <c r="I6745" s="13" t="s">
        <v>15658</v>
      </c>
      <c r="J6745" s="22" t="s">
        <v>23740</v>
      </c>
      <c r="K6745" s="24">
        <v>44105</v>
      </c>
      <c r="L6745" s="19">
        <v>0</v>
      </c>
      <c r="M6745" s="25">
        <v>369.95</v>
      </c>
      <c r="N6745" s="24">
        <v>43290</v>
      </c>
    </row>
    <row r="6746" spans="1:14" customFormat="1" hidden="1" x14ac:dyDescent="0.25">
      <c r="A6746" s="17" t="s">
        <v>23741</v>
      </c>
      <c r="B6746" s="33">
        <v>34102100</v>
      </c>
      <c r="C6746" s="13"/>
      <c r="D6746" s="13" t="s">
        <v>15659</v>
      </c>
      <c r="E6746" s="23" t="s">
        <v>15660</v>
      </c>
      <c r="F6746" s="21">
        <v>714</v>
      </c>
      <c r="G6746" s="21" t="s">
        <v>17</v>
      </c>
      <c r="H6746" s="21" t="s">
        <v>18</v>
      </c>
      <c r="I6746" s="13" t="s">
        <v>15661</v>
      </c>
      <c r="J6746" s="22" t="s">
        <v>23742</v>
      </c>
      <c r="K6746" s="24">
        <v>44105</v>
      </c>
      <c r="L6746" s="19">
        <v>0</v>
      </c>
      <c r="M6746" s="25">
        <v>369.95</v>
      </c>
      <c r="N6746" s="24">
        <v>43290</v>
      </c>
    </row>
    <row r="6747" spans="1:14" customFormat="1" hidden="1" x14ac:dyDescent="0.25">
      <c r="A6747" s="17" t="s">
        <v>23743</v>
      </c>
      <c r="B6747" s="33"/>
      <c r="C6747" s="13"/>
      <c r="D6747" s="13" t="s">
        <v>15662</v>
      </c>
      <c r="E6747" s="23" t="s">
        <v>15663</v>
      </c>
      <c r="F6747" s="21">
        <v>714</v>
      </c>
      <c r="G6747" s="21" t="s">
        <v>17</v>
      </c>
      <c r="H6747" s="21" t="s">
        <v>18</v>
      </c>
      <c r="I6747" s="13" t="s">
        <v>15664</v>
      </c>
      <c r="J6747" s="22" t="s">
        <v>23744</v>
      </c>
      <c r="K6747" s="24">
        <v>44105</v>
      </c>
      <c r="L6747" s="19">
        <v>0</v>
      </c>
      <c r="M6747" s="25">
        <v>369.95</v>
      </c>
      <c r="N6747" s="24">
        <v>43290</v>
      </c>
    </row>
    <row r="6748" spans="1:14" customFormat="1" hidden="1" x14ac:dyDescent="0.25">
      <c r="A6748" s="17" t="s">
        <v>23745</v>
      </c>
      <c r="B6748" s="33"/>
      <c r="C6748" s="13"/>
      <c r="D6748" s="13" t="s">
        <v>15665</v>
      </c>
      <c r="E6748" s="23" t="s">
        <v>15666</v>
      </c>
      <c r="F6748" s="21">
        <v>714</v>
      </c>
      <c r="G6748" s="21" t="s">
        <v>17</v>
      </c>
      <c r="H6748" s="21" t="s">
        <v>18</v>
      </c>
      <c r="I6748" s="13" t="s">
        <v>15667</v>
      </c>
      <c r="J6748" s="22" t="s">
        <v>23746</v>
      </c>
      <c r="K6748" s="24">
        <v>44105</v>
      </c>
      <c r="L6748" s="19">
        <v>0</v>
      </c>
      <c r="M6748" s="25">
        <v>369.95</v>
      </c>
      <c r="N6748" s="24">
        <v>43290</v>
      </c>
    </row>
    <row r="6749" spans="1:14" customFormat="1" hidden="1" x14ac:dyDescent="0.25">
      <c r="A6749" s="17" t="s">
        <v>23747</v>
      </c>
      <c r="B6749" s="33"/>
      <c r="C6749" s="13"/>
      <c r="D6749" s="13" t="s">
        <v>15668</v>
      </c>
      <c r="E6749" s="23" t="s">
        <v>15669</v>
      </c>
      <c r="F6749" s="21">
        <v>714</v>
      </c>
      <c r="G6749" s="21" t="s">
        <v>17</v>
      </c>
      <c r="H6749" s="21" t="s">
        <v>18</v>
      </c>
      <c r="I6749" s="13" t="s">
        <v>15670</v>
      </c>
      <c r="J6749" s="22" t="s">
        <v>23748</v>
      </c>
      <c r="K6749" s="24">
        <v>44105</v>
      </c>
      <c r="L6749" s="19">
        <v>0</v>
      </c>
      <c r="M6749" s="25">
        <v>369.95</v>
      </c>
      <c r="N6749" s="24">
        <v>43290</v>
      </c>
    </row>
    <row r="6750" spans="1:14" customFormat="1" hidden="1" x14ac:dyDescent="0.25">
      <c r="A6750" s="17" t="s">
        <v>23749</v>
      </c>
      <c r="B6750" s="33"/>
      <c r="C6750" s="13"/>
      <c r="D6750" s="13" t="s">
        <v>15671</v>
      </c>
      <c r="E6750" s="23" t="s">
        <v>15672</v>
      </c>
      <c r="F6750" s="21">
        <v>714</v>
      </c>
      <c r="G6750" s="21" t="s">
        <v>17</v>
      </c>
      <c r="H6750" s="21" t="s">
        <v>18</v>
      </c>
      <c r="I6750" s="13" t="s">
        <v>15673</v>
      </c>
      <c r="J6750" s="22" t="s">
        <v>23750</v>
      </c>
      <c r="K6750" s="24">
        <v>44105</v>
      </c>
      <c r="L6750" s="19">
        <v>0</v>
      </c>
      <c r="M6750" s="25">
        <v>369.95</v>
      </c>
      <c r="N6750" s="24">
        <v>43290</v>
      </c>
    </row>
    <row r="6751" spans="1:14" customFormat="1" hidden="1" x14ac:dyDescent="0.25">
      <c r="A6751" s="17" t="s">
        <v>23751</v>
      </c>
      <c r="B6751" s="33">
        <v>34102093</v>
      </c>
      <c r="C6751" s="13"/>
      <c r="D6751" s="13" t="s">
        <v>15674</v>
      </c>
      <c r="E6751" s="23" t="s">
        <v>15675</v>
      </c>
      <c r="F6751" s="21">
        <v>714</v>
      </c>
      <c r="G6751" s="21" t="s">
        <v>17</v>
      </c>
      <c r="H6751" s="21" t="s">
        <v>18</v>
      </c>
      <c r="I6751" s="13" t="s">
        <v>15676</v>
      </c>
      <c r="J6751" s="22" t="s">
        <v>23752</v>
      </c>
      <c r="K6751" s="24">
        <v>44105</v>
      </c>
      <c r="L6751" s="19">
        <v>0</v>
      </c>
      <c r="M6751" s="25">
        <v>369.95</v>
      </c>
      <c r="N6751" s="24">
        <v>43290</v>
      </c>
    </row>
    <row r="6752" spans="1:14" customFormat="1" hidden="1" x14ac:dyDescent="0.25">
      <c r="A6752" s="17" t="s">
        <v>23753</v>
      </c>
      <c r="B6752" s="33">
        <v>34102094</v>
      </c>
      <c r="C6752" s="13"/>
      <c r="D6752" s="13" t="s">
        <v>15677</v>
      </c>
      <c r="E6752" s="23" t="s">
        <v>15678</v>
      </c>
      <c r="F6752" s="21">
        <v>714</v>
      </c>
      <c r="G6752" s="21" t="s">
        <v>17</v>
      </c>
      <c r="H6752" s="21" t="s">
        <v>18</v>
      </c>
      <c r="I6752" s="13" t="s">
        <v>15679</v>
      </c>
      <c r="J6752" s="22" t="s">
        <v>23754</v>
      </c>
      <c r="K6752" s="24">
        <v>44105</v>
      </c>
      <c r="L6752" s="19">
        <v>0</v>
      </c>
      <c r="M6752" s="25">
        <v>369.95</v>
      </c>
      <c r="N6752" s="24">
        <v>43290</v>
      </c>
    </row>
    <row r="6753" spans="1:14" customFormat="1" hidden="1" x14ac:dyDescent="0.25">
      <c r="A6753" s="17" t="s">
        <v>23755</v>
      </c>
      <c r="B6753" s="33">
        <v>34102095</v>
      </c>
      <c r="C6753" s="13"/>
      <c r="D6753" s="13" t="s">
        <v>15680</v>
      </c>
      <c r="E6753" s="23" t="s">
        <v>15681</v>
      </c>
      <c r="F6753" s="21">
        <v>714</v>
      </c>
      <c r="G6753" s="21" t="s">
        <v>17</v>
      </c>
      <c r="H6753" s="21" t="s">
        <v>18</v>
      </c>
      <c r="I6753" s="13" t="s">
        <v>15682</v>
      </c>
      <c r="J6753" s="22" t="s">
        <v>23756</v>
      </c>
      <c r="K6753" s="24">
        <v>44105</v>
      </c>
      <c r="L6753" s="19">
        <v>0</v>
      </c>
      <c r="M6753" s="25">
        <v>369.95</v>
      </c>
      <c r="N6753" s="24">
        <v>43290</v>
      </c>
    </row>
    <row r="6754" spans="1:14" customFormat="1" hidden="1" x14ac:dyDescent="0.25">
      <c r="A6754" s="17" t="s">
        <v>23785</v>
      </c>
      <c r="B6754" s="33">
        <v>34102104</v>
      </c>
      <c r="C6754" s="13"/>
      <c r="D6754" s="13" t="s">
        <v>15683</v>
      </c>
      <c r="E6754" s="23" t="s">
        <v>15684</v>
      </c>
      <c r="F6754" s="21">
        <v>714</v>
      </c>
      <c r="G6754" s="21" t="s">
        <v>17</v>
      </c>
      <c r="H6754" s="21" t="s">
        <v>18</v>
      </c>
      <c r="I6754" s="13" t="s">
        <v>15685</v>
      </c>
      <c r="J6754" s="22" t="s">
        <v>23786</v>
      </c>
      <c r="K6754" s="24">
        <v>44105</v>
      </c>
      <c r="L6754" s="19">
        <v>0</v>
      </c>
      <c r="M6754" s="25">
        <v>369.95</v>
      </c>
      <c r="N6754" s="24">
        <v>43290</v>
      </c>
    </row>
    <row r="6755" spans="1:14" customFormat="1" hidden="1" x14ac:dyDescent="0.25">
      <c r="A6755" s="17" t="s">
        <v>23787</v>
      </c>
      <c r="B6755" s="33">
        <v>34102105</v>
      </c>
      <c r="C6755" s="13"/>
      <c r="D6755" s="13" t="s">
        <v>15686</v>
      </c>
      <c r="E6755" s="23" t="s">
        <v>15687</v>
      </c>
      <c r="F6755" s="21">
        <v>714</v>
      </c>
      <c r="G6755" s="21" t="s">
        <v>17</v>
      </c>
      <c r="H6755" s="21" t="s">
        <v>18</v>
      </c>
      <c r="I6755" s="13" t="s">
        <v>15688</v>
      </c>
      <c r="J6755" s="22" t="s">
        <v>23788</v>
      </c>
      <c r="K6755" s="24">
        <v>44105</v>
      </c>
      <c r="L6755" s="19">
        <v>0</v>
      </c>
      <c r="M6755" s="25">
        <v>369.95</v>
      </c>
      <c r="N6755" s="24">
        <v>43290</v>
      </c>
    </row>
    <row r="6756" spans="1:14" customFormat="1" hidden="1" x14ac:dyDescent="0.25">
      <c r="A6756" s="17" t="s">
        <v>23789</v>
      </c>
      <c r="B6756" s="33">
        <v>34102106</v>
      </c>
      <c r="C6756" s="13"/>
      <c r="D6756" s="13" t="s">
        <v>15689</v>
      </c>
      <c r="E6756" s="23" t="s">
        <v>15690</v>
      </c>
      <c r="F6756" s="21">
        <v>714</v>
      </c>
      <c r="G6756" s="21" t="s">
        <v>17</v>
      </c>
      <c r="H6756" s="21" t="s">
        <v>18</v>
      </c>
      <c r="I6756" s="13" t="s">
        <v>15691</v>
      </c>
      <c r="J6756" s="22" t="s">
        <v>23790</v>
      </c>
      <c r="K6756" s="24">
        <v>44105</v>
      </c>
      <c r="L6756" s="19">
        <v>0</v>
      </c>
      <c r="M6756" s="25">
        <v>369.95</v>
      </c>
      <c r="N6756" s="24">
        <v>43290</v>
      </c>
    </row>
    <row r="6757" spans="1:14" customFormat="1" hidden="1" x14ac:dyDescent="0.25">
      <c r="A6757" s="17" t="s">
        <v>23791</v>
      </c>
      <c r="B6757" s="33">
        <v>34102107</v>
      </c>
      <c r="C6757" s="13"/>
      <c r="D6757" s="13" t="s">
        <v>15692</v>
      </c>
      <c r="E6757" s="23" t="s">
        <v>15693</v>
      </c>
      <c r="F6757" s="21">
        <v>714</v>
      </c>
      <c r="G6757" s="21" t="s">
        <v>17</v>
      </c>
      <c r="H6757" s="21" t="s">
        <v>18</v>
      </c>
      <c r="I6757" s="13" t="s">
        <v>15694</v>
      </c>
      <c r="J6757" s="22" t="s">
        <v>23792</v>
      </c>
      <c r="K6757" s="24">
        <v>44105</v>
      </c>
      <c r="L6757" s="19">
        <v>0</v>
      </c>
      <c r="M6757" s="25">
        <v>369.95</v>
      </c>
      <c r="N6757" s="24">
        <v>43290</v>
      </c>
    </row>
    <row r="6758" spans="1:14" customFormat="1" hidden="1" x14ac:dyDescent="0.25">
      <c r="A6758" s="17" t="s">
        <v>23793</v>
      </c>
      <c r="B6758" s="33">
        <v>34102108</v>
      </c>
      <c r="C6758" s="13"/>
      <c r="D6758" s="13" t="s">
        <v>15695</v>
      </c>
      <c r="E6758" s="23" t="s">
        <v>15696</v>
      </c>
      <c r="F6758" s="21">
        <v>714</v>
      </c>
      <c r="G6758" s="21" t="s">
        <v>17</v>
      </c>
      <c r="H6758" s="21" t="s">
        <v>18</v>
      </c>
      <c r="I6758" s="13" t="s">
        <v>15697</v>
      </c>
      <c r="J6758" s="22" t="s">
        <v>23794</v>
      </c>
      <c r="K6758" s="24">
        <v>44105</v>
      </c>
      <c r="L6758" s="19">
        <v>0</v>
      </c>
      <c r="M6758" s="25">
        <v>369.95</v>
      </c>
      <c r="N6758" s="24">
        <v>43290</v>
      </c>
    </row>
    <row r="6759" spans="1:14" customFormat="1" hidden="1" x14ac:dyDescent="0.25">
      <c r="A6759" s="17" t="s">
        <v>23795</v>
      </c>
      <c r="B6759" s="13"/>
      <c r="C6759" s="13"/>
      <c r="D6759" s="13" t="s">
        <v>15698</v>
      </c>
      <c r="E6759" s="23" t="s">
        <v>15699</v>
      </c>
      <c r="F6759" s="21">
        <v>714</v>
      </c>
      <c r="G6759" s="21" t="s">
        <v>17</v>
      </c>
      <c r="H6759" s="21" t="s">
        <v>18</v>
      </c>
      <c r="I6759" s="13" t="s">
        <v>15700</v>
      </c>
      <c r="J6759" s="22" t="s">
        <v>23796</v>
      </c>
      <c r="K6759" s="24">
        <v>44105</v>
      </c>
      <c r="L6759" s="19">
        <v>0</v>
      </c>
      <c r="M6759" s="25">
        <v>369.95</v>
      </c>
      <c r="N6759" s="24">
        <v>43290</v>
      </c>
    </row>
    <row r="6760" spans="1:14" customFormat="1" hidden="1" x14ac:dyDescent="0.25">
      <c r="A6760" s="17" t="s">
        <v>23797</v>
      </c>
      <c r="B6760" s="13"/>
      <c r="C6760" s="13"/>
      <c r="D6760" s="13" t="s">
        <v>15701</v>
      </c>
      <c r="E6760" s="23" t="s">
        <v>15702</v>
      </c>
      <c r="F6760" s="21">
        <v>714</v>
      </c>
      <c r="G6760" s="21" t="s">
        <v>17</v>
      </c>
      <c r="H6760" s="21" t="s">
        <v>18</v>
      </c>
      <c r="I6760" s="13" t="s">
        <v>15703</v>
      </c>
      <c r="J6760" s="22" t="s">
        <v>23798</v>
      </c>
      <c r="K6760" s="24">
        <v>44105</v>
      </c>
      <c r="L6760" s="19">
        <v>0</v>
      </c>
      <c r="M6760" s="25">
        <v>369.95</v>
      </c>
      <c r="N6760" s="24">
        <v>43290</v>
      </c>
    </row>
    <row r="6761" spans="1:14" customFormat="1" hidden="1" x14ac:dyDescent="0.25">
      <c r="A6761" s="17" t="s">
        <v>23799</v>
      </c>
      <c r="B6761" s="13"/>
      <c r="C6761" s="13"/>
      <c r="D6761" s="13" t="s">
        <v>15704</v>
      </c>
      <c r="E6761" s="23" t="s">
        <v>15705</v>
      </c>
      <c r="F6761" s="21">
        <v>714</v>
      </c>
      <c r="G6761" s="21" t="s">
        <v>17</v>
      </c>
      <c r="H6761" s="21" t="s">
        <v>18</v>
      </c>
      <c r="I6761" s="13" t="s">
        <v>15706</v>
      </c>
      <c r="J6761" s="22" t="s">
        <v>23800</v>
      </c>
      <c r="K6761" s="24">
        <v>44105</v>
      </c>
      <c r="L6761" s="19">
        <v>0</v>
      </c>
      <c r="M6761" s="25">
        <v>369.95</v>
      </c>
      <c r="N6761" s="24">
        <v>43290</v>
      </c>
    </row>
    <row r="6762" spans="1:14" customFormat="1" hidden="1" x14ac:dyDescent="0.25">
      <c r="A6762" s="17" t="s">
        <v>23801</v>
      </c>
      <c r="B6762" s="13"/>
      <c r="C6762" s="13"/>
      <c r="D6762" s="13" t="s">
        <v>15707</v>
      </c>
      <c r="E6762" s="23" t="s">
        <v>15708</v>
      </c>
      <c r="F6762" s="21">
        <v>714</v>
      </c>
      <c r="G6762" s="21" t="s">
        <v>17</v>
      </c>
      <c r="H6762" s="21" t="s">
        <v>18</v>
      </c>
      <c r="I6762" s="13" t="s">
        <v>15709</v>
      </c>
      <c r="J6762" s="22" t="s">
        <v>23802</v>
      </c>
      <c r="K6762" s="24">
        <v>44105</v>
      </c>
      <c r="L6762" s="19">
        <v>0</v>
      </c>
      <c r="M6762" s="25">
        <v>369.95</v>
      </c>
      <c r="N6762" s="24">
        <v>43290</v>
      </c>
    </row>
    <row r="6763" spans="1:14" customFormat="1" hidden="1" x14ac:dyDescent="0.25">
      <c r="A6763" s="17" t="s">
        <v>23803</v>
      </c>
      <c r="B6763" s="33">
        <v>34102101</v>
      </c>
      <c r="C6763" s="13"/>
      <c r="D6763" s="13" t="s">
        <v>15710</v>
      </c>
      <c r="E6763" s="23" t="s">
        <v>15711</v>
      </c>
      <c r="F6763" s="21">
        <v>714</v>
      </c>
      <c r="G6763" s="21" t="s">
        <v>17</v>
      </c>
      <c r="H6763" s="21" t="s">
        <v>18</v>
      </c>
      <c r="I6763" s="13" t="s">
        <v>15712</v>
      </c>
      <c r="J6763" s="22" t="s">
        <v>23804</v>
      </c>
      <c r="K6763" s="24">
        <v>44105</v>
      </c>
      <c r="L6763" s="19">
        <v>0</v>
      </c>
      <c r="M6763" s="25">
        <v>369.95</v>
      </c>
      <c r="N6763" s="24">
        <v>43290</v>
      </c>
    </row>
    <row r="6764" spans="1:14" customFormat="1" hidden="1" x14ac:dyDescent="0.25">
      <c r="A6764" s="17" t="s">
        <v>23805</v>
      </c>
      <c r="B6764" s="33">
        <v>34102102</v>
      </c>
      <c r="C6764" s="13"/>
      <c r="D6764" s="13" t="s">
        <v>15713</v>
      </c>
      <c r="E6764" s="23" t="s">
        <v>15714</v>
      </c>
      <c r="F6764" s="21">
        <v>714</v>
      </c>
      <c r="G6764" s="21" t="s">
        <v>17</v>
      </c>
      <c r="H6764" s="21" t="s">
        <v>18</v>
      </c>
      <c r="I6764" s="13" t="s">
        <v>15715</v>
      </c>
      <c r="J6764" s="22" t="s">
        <v>23806</v>
      </c>
      <c r="K6764" s="24">
        <v>44105</v>
      </c>
      <c r="L6764" s="19">
        <v>0</v>
      </c>
      <c r="M6764" s="25">
        <v>369.95</v>
      </c>
      <c r="N6764" s="24">
        <v>43290</v>
      </c>
    </row>
    <row r="6765" spans="1:14" customFormat="1" hidden="1" x14ac:dyDescent="0.25">
      <c r="A6765" s="17" t="s">
        <v>23807</v>
      </c>
      <c r="B6765" s="33">
        <v>34102103</v>
      </c>
      <c r="C6765" s="13"/>
      <c r="D6765" s="13" t="s">
        <v>15716</v>
      </c>
      <c r="E6765" s="23" t="s">
        <v>15717</v>
      </c>
      <c r="F6765" s="21">
        <v>714</v>
      </c>
      <c r="G6765" s="21" t="s">
        <v>17</v>
      </c>
      <c r="H6765" s="21" t="s">
        <v>18</v>
      </c>
      <c r="I6765" s="13" t="s">
        <v>15718</v>
      </c>
      <c r="J6765" s="22" t="s">
        <v>23808</v>
      </c>
      <c r="K6765" s="24">
        <v>44105</v>
      </c>
      <c r="L6765" s="19">
        <v>0</v>
      </c>
      <c r="M6765" s="25">
        <v>369.95</v>
      </c>
      <c r="N6765" s="24">
        <v>43290</v>
      </c>
    </row>
    <row r="6766" spans="1:14" customFormat="1" hidden="1" x14ac:dyDescent="0.25">
      <c r="A6766" s="17" t="s">
        <v>46905</v>
      </c>
      <c r="B6766" s="33">
        <v>34102072</v>
      </c>
      <c r="C6766" s="13"/>
      <c r="D6766" s="13" t="s">
        <v>15500</v>
      </c>
      <c r="E6766" s="23" t="s">
        <v>15501</v>
      </c>
      <c r="F6766" s="21">
        <v>714</v>
      </c>
      <c r="G6766" s="21" t="s">
        <v>17</v>
      </c>
      <c r="H6766" s="21" t="s">
        <v>18</v>
      </c>
      <c r="I6766" s="13" t="s">
        <v>15502</v>
      </c>
      <c r="J6766" s="22" t="s">
        <v>45112</v>
      </c>
      <c r="K6766" s="24">
        <v>44105</v>
      </c>
      <c r="L6766" s="19">
        <v>0</v>
      </c>
      <c r="M6766" s="25">
        <v>279.95</v>
      </c>
      <c r="N6766" s="24">
        <v>43290</v>
      </c>
    </row>
    <row r="6767" spans="1:14" customFormat="1" hidden="1" x14ac:dyDescent="0.25">
      <c r="A6767" s="17" t="s">
        <v>46900</v>
      </c>
      <c r="B6767" s="33">
        <v>34102073</v>
      </c>
      <c r="C6767" s="13"/>
      <c r="D6767" s="13" t="s">
        <v>15503</v>
      </c>
      <c r="E6767" s="23" t="s">
        <v>15504</v>
      </c>
      <c r="F6767" s="21">
        <v>714</v>
      </c>
      <c r="G6767" s="21" t="s">
        <v>17</v>
      </c>
      <c r="H6767" s="21" t="s">
        <v>18</v>
      </c>
      <c r="I6767" s="13" t="s">
        <v>15505</v>
      </c>
      <c r="J6767" s="22" t="s">
        <v>45113</v>
      </c>
      <c r="K6767" s="24">
        <v>44105</v>
      </c>
      <c r="L6767" s="19">
        <v>0</v>
      </c>
      <c r="M6767" s="25">
        <v>279.95</v>
      </c>
      <c r="N6767" s="24">
        <v>43290</v>
      </c>
    </row>
    <row r="6768" spans="1:14" customFormat="1" hidden="1" x14ac:dyDescent="0.25">
      <c r="A6768" s="17" t="s">
        <v>46904</v>
      </c>
      <c r="B6768" s="33">
        <v>34102074</v>
      </c>
      <c r="C6768" s="13"/>
      <c r="D6768" s="13" t="s">
        <v>15506</v>
      </c>
      <c r="E6768" s="23" t="s">
        <v>15507</v>
      </c>
      <c r="F6768" s="21">
        <v>714</v>
      </c>
      <c r="G6768" s="21" t="s">
        <v>17</v>
      </c>
      <c r="H6768" s="21" t="s">
        <v>18</v>
      </c>
      <c r="I6768" s="13" t="s">
        <v>15508</v>
      </c>
      <c r="J6768" s="22" t="s">
        <v>45114</v>
      </c>
      <c r="K6768" s="24">
        <v>44105</v>
      </c>
      <c r="L6768" s="19">
        <v>0</v>
      </c>
      <c r="M6768" s="25">
        <v>279.95</v>
      </c>
      <c r="N6768" s="24">
        <v>43290</v>
      </c>
    </row>
    <row r="6769" spans="1:14" customFormat="1" hidden="1" x14ac:dyDescent="0.25">
      <c r="A6769" s="17" t="s">
        <v>24043</v>
      </c>
      <c r="B6769" s="33">
        <v>34102075</v>
      </c>
      <c r="C6769" s="13"/>
      <c r="D6769" s="13" t="s">
        <v>15509</v>
      </c>
      <c r="E6769" s="23" t="s">
        <v>15510</v>
      </c>
      <c r="F6769" s="21">
        <v>714</v>
      </c>
      <c r="G6769" s="21" t="s">
        <v>17</v>
      </c>
      <c r="H6769" s="21" t="s">
        <v>18</v>
      </c>
      <c r="I6769" s="13" t="s">
        <v>15511</v>
      </c>
      <c r="J6769" s="22" t="s">
        <v>24044</v>
      </c>
      <c r="K6769" s="24">
        <v>44105</v>
      </c>
      <c r="L6769" s="19">
        <v>0</v>
      </c>
      <c r="M6769" s="25">
        <v>279.95</v>
      </c>
      <c r="N6769" s="24">
        <v>43290</v>
      </c>
    </row>
    <row r="6770" spans="1:14" customFormat="1" hidden="1" x14ac:dyDescent="0.25">
      <c r="A6770" s="17" t="s">
        <v>24045</v>
      </c>
      <c r="B6770" s="33">
        <v>34102076</v>
      </c>
      <c r="C6770" s="13"/>
      <c r="D6770" s="13" t="s">
        <v>15512</v>
      </c>
      <c r="E6770" s="23" t="s">
        <v>15513</v>
      </c>
      <c r="F6770" s="21">
        <v>714</v>
      </c>
      <c r="G6770" s="21" t="s">
        <v>17</v>
      </c>
      <c r="H6770" s="21" t="s">
        <v>18</v>
      </c>
      <c r="I6770" s="13" t="s">
        <v>15514</v>
      </c>
      <c r="J6770" s="22" t="s">
        <v>24046</v>
      </c>
      <c r="K6770" s="24">
        <v>44105</v>
      </c>
      <c r="L6770" s="19">
        <v>0</v>
      </c>
      <c r="M6770" s="25">
        <v>279.95</v>
      </c>
      <c r="N6770" s="24">
        <v>43290</v>
      </c>
    </row>
    <row r="6771" spans="1:14" customFormat="1" hidden="1" x14ac:dyDescent="0.25">
      <c r="A6771" s="17" t="s">
        <v>24047</v>
      </c>
      <c r="B6771" s="33"/>
      <c r="C6771" s="13"/>
      <c r="D6771" s="13" t="s">
        <v>15515</v>
      </c>
      <c r="E6771" s="23" t="s">
        <v>15516</v>
      </c>
      <c r="F6771" s="21">
        <v>714</v>
      </c>
      <c r="G6771" s="21" t="s">
        <v>17</v>
      </c>
      <c r="H6771" s="21" t="s">
        <v>18</v>
      </c>
      <c r="I6771" s="13" t="s">
        <v>15517</v>
      </c>
      <c r="J6771" s="22" t="s">
        <v>24048</v>
      </c>
      <c r="K6771" s="24">
        <v>44105</v>
      </c>
      <c r="L6771" s="19">
        <v>0</v>
      </c>
      <c r="M6771" s="25">
        <v>279.95</v>
      </c>
      <c r="N6771" s="24">
        <v>43290</v>
      </c>
    </row>
    <row r="6772" spans="1:14" customFormat="1" hidden="1" x14ac:dyDescent="0.25">
      <c r="A6772" s="17" t="s">
        <v>24049</v>
      </c>
      <c r="B6772" s="13"/>
      <c r="C6772" s="13"/>
      <c r="D6772" s="13" t="s">
        <v>15518</v>
      </c>
      <c r="E6772" s="23" t="s">
        <v>15519</v>
      </c>
      <c r="F6772" s="21">
        <v>714</v>
      </c>
      <c r="G6772" s="21" t="s">
        <v>17</v>
      </c>
      <c r="H6772" s="21" t="s">
        <v>18</v>
      </c>
      <c r="I6772" s="13" t="s">
        <v>15520</v>
      </c>
      <c r="J6772" s="22" t="s">
        <v>24050</v>
      </c>
      <c r="K6772" s="24">
        <v>44105</v>
      </c>
      <c r="L6772" s="19">
        <v>0</v>
      </c>
      <c r="M6772" s="25">
        <v>279.95</v>
      </c>
      <c r="N6772" s="24">
        <v>43290</v>
      </c>
    </row>
    <row r="6773" spans="1:14" customFormat="1" hidden="1" x14ac:dyDescent="0.25">
      <c r="A6773" s="17" t="s">
        <v>24051</v>
      </c>
      <c r="B6773" s="33"/>
      <c r="C6773" s="13"/>
      <c r="D6773" s="13" t="s">
        <v>15521</v>
      </c>
      <c r="E6773" s="23" t="s">
        <v>15522</v>
      </c>
      <c r="F6773" s="21">
        <v>714</v>
      </c>
      <c r="G6773" s="21" t="s">
        <v>17</v>
      </c>
      <c r="H6773" s="21" t="s">
        <v>18</v>
      </c>
      <c r="I6773" s="13" t="s">
        <v>15523</v>
      </c>
      <c r="J6773" s="22" t="s">
        <v>24052</v>
      </c>
      <c r="K6773" s="24">
        <v>44105</v>
      </c>
      <c r="L6773" s="19">
        <v>0</v>
      </c>
      <c r="M6773" s="25">
        <v>279.95</v>
      </c>
      <c r="N6773" s="24">
        <v>43290</v>
      </c>
    </row>
    <row r="6774" spans="1:14" customFormat="1" hidden="1" x14ac:dyDescent="0.25">
      <c r="A6774" s="17" t="s">
        <v>24053</v>
      </c>
      <c r="B6774" s="33"/>
      <c r="C6774" s="13"/>
      <c r="D6774" s="13" t="s">
        <v>15524</v>
      </c>
      <c r="E6774" s="23" t="s">
        <v>15525</v>
      </c>
      <c r="F6774" s="21">
        <v>714</v>
      </c>
      <c r="G6774" s="21" t="s">
        <v>17</v>
      </c>
      <c r="H6774" s="21" t="s">
        <v>18</v>
      </c>
      <c r="I6774" s="13" t="s">
        <v>15526</v>
      </c>
      <c r="J6774" s="22" t="s">
        <v>24054</v>
      </c>
      <c r="K6774" s="24">
        <v>44105</v>
      </c>
      <c r="L6774" s="19">
        <v>0</v>
      </c>
      <c r="M6774" s="25">
        <v>279.95</v>
      </c>
      <c r="N6774" s="24">
        <v>43290</v>
      </c>
    </row>
    <row r="6775" spans="1:14" customFormat="1" hidden="1" x14ac:dyDescent="0.25">
      <c r="A6775" s="17" t="s">
        <v>24055</v>
      </c>
      <c r="B6775" s="33">
        <v>34102069</v>
      </c>
      <c r="C6775" s="13"/>
      <c r="D6775" s="13" t="s">
        <v>15527</v>
      </c>
      <c r="E6775" s="23" t="s">
        <v>15528</v>
      </c>
      <c r="F6775" s="21">
        <v>714</v>
      </c>
      <c r="G6775" s="21" t="s">
        <v>17</v>
      </c>
      <c r="H6775" s="21" t="s">
        <v>18</v>
      </c>
      <c r="I6775" s="13" t="s">
        <v>15529</v>
      </c>
      <c r="J6775" s="22" t="s">
        <v>24056</v>
      </c>
      <c r="K6775" s="24">
        <v>44105</v>
      </c>
      <c r="L6775" s="19">
        <v>0</v>
      </c>
      <c r="M6775" s="25">
        <v>279.95</v>
      </c>
      <c r="N6775" s="24">
        <v>43290</v>
      </c>
    </row>
    <row r="6776" spans="1:14" customFormat="1" hidden="1" x14ac:dyDescent="0.25">
      <c r="A6776" s="17" t="s">
        <v>46901</v>
      </c>
      <c r="B6776" s="33">
        <v>34102070</v>
      </c>
      <c r="C6776" s="13"/>
      <c r="D6776" s="13" t="s">
        <v>15530</v>
      </c>
      <c r="E6776" s="23" t="s">
        <v>15531</v>
      </c>
      <c r="F6776" s="21">
        <v>714</v>
      </c>
      <c r="G6776" s="21" t="s">
        <v>17</v>
      </c>
      <c r="H6776" s="21" t="s">
        <v>18</v>
      </c>
      <c r="I6776" s="13" t="s">
        <v>15532</v>
      </c>
      <c r="J6776" s="22" t="s">
        <v>45110</v>
      </c>
      <c r="K6776" s="24">
        <v>44105</v>
      </c>
      <c r="L6776" s="19">
        <v>0</v>
      </c>
      <c r="M6776" s="25">
        <v>279.95</v>
      </c>
      <c r="N6776" s="24">
        <v>43290</v>
      </c>
    </row>
    <row r="6777" spans="1:14" customFormat="1" hidden="1" x14ac:dyDescent="0.25">
      <c r="A6777" s="17" t="s">
        <v>46902</v>
      </c>
      <c r="B6777" s="33">
        <v>34102071</v>
      </c>
      <c r="C6777" s="13"/>
      <c r="D6777" s="13" t="s">
        <v>15533</v>
      </c>
      <c r="E6777" s="23" t="s">
        <v>15534</v>
      </c>
      <c r="F6777" s="21">
        <v>714</v>
      </c>
      <c r="G6777" s="21" t="s">
        <v>17</v>
      </c>
      <c r="H6777" s="21" t="s">
        <v>18</v>
      </c>
      <c r="I6777" s="13" t="s">
        <v>15535</v>
      </c>
      <c r="J6777" s="22" t="s">
        <v>45111</v>
      </c>
      <c r="K6777" s="24">
        <v>44105</v>
      </c>
      <c r="L6777" s="19">
        <v>0</v>
      </c>
      <c r="M6777" s="25">
        <v>279.95</v>
      </c>
      <c r="N6777" s="24">
        <v>43290</v>
      </c>
    </row>
    <row r="6778" spans="1:14" customFormat="1" hidden="1" x14ac:dyDescent="0.25">
      <c r="A6778" s="17" t="s">
        <v>35915</v>
      </c>
      <c r="B6778" s="13" t="s">
        <v>45794</v>
      </c>
      <c r="C6778" s="13"/>
      <c r="D6778" s="13" t="s">
        <v>15232</v>
      </c>
      <c r="E6778" s="23" t="s">
        <v>15233</v>
      </c>
      <c r="F6778" s="21" t="s">
        <v>7196</v>
      </c>
      <c r="G6778" s="21" t="s">
        <v>17</v>
      </c>
      <c r="H6778" s="21" t="s">
        <v>18</v>
      </c>
      <c r="I6778" s="13" t="s">
        <v>15234</v>
      </c>
      <c r="J6778" s="22" t="s">
        <v>35924</v>
      </c>
      <c r="K6778" s="24">
        <v>44123</v>
      </c>
      <c r="L6778" s="19">
        <v>0</v>
      </c>
      <c r="M6778" s="25">
        <v>649.95000000000005</v>
      </c>
      <c r="N6778" s="24">
        <v>43290</v>
      </c>
    </row>
    <row r="6779" spans="1:14" customFormat="1" hidden="1" x14ac:dyDescent="0.25">
      <c r="A6779" s="17" t="s">
        <v>35917</v>
      </c>
      <c r="B6779" s="13" t="s">
        <v>45795</v>
      </c>
      <c r="C6779" s="13"/>
      <c r="D6779" s="13" t="s">
        <v>15235</v>
      </c>
      <c r="E6779" s="23" t="s">
        <v>15236</v>
      </c>
      <c r="F6779" s="21" t="s">
        <v>7196</v>
      </c>
      <c r="G6779" s="21" t="s">
        <v>17</v>
      </c>
      <c r="H6779" s="21" t="s">
        <v>18</v>
      </c>
      <c r="I6779" s="13" t="s">
        <v>15237</v>
      </c>
      <c r="J6779" s="22" t="s">
        <v>35920</v>
      </c>
      <c r="K6779" s="24">
        <v>44123</v>
      </c>
      <c r="L6779" s="19">
        <v>0</v>
      </c>
      <c r="M6779" s="25">
        <v>649.95000000000005</v>
      </c>
      <c r="N6779" s="24">
        <v>43290</v>
      </c>
    </row>
    <row r="6780" spans="1:14" customFormat="1" hidden="1" x14ac:dyDescent="0.25">
      <c r="A6780" s="17" t="s">
        <v>35919</v>
      </c>
      <c r="B6780" s="13" t="s">
        <v>45796</v>
      </c>
      <c r="C6780" s="13"/>
      <c r="D6780" s="13" t="s">
        <v>15238</v>
      </c>
      <c r="E6780" s="23" t="s">
        <v>15239</v>
      </c>
      <c r="F6780" s="21" t="s">
        <v>7196</v>
      </c>
      <c r="G6780" s="21" t="s">
        <v>17</v>
      </c>
      <c r="H6780" s="21" t="s">
        <v>18</v>
      </c>
      <c r="I6780" s="13" t="s">
        <v>15240</v>
      </c>
      <c r="J6780" s="22" t="s">
        <v>35918</v>
      </c>
      <c r="K6780" s="24">
        <v>44123</v>
      </c>
      <c r="L6780" s="19">
        <v>0</v>
      </c>
      <c r="M6780" s="25">
        <v>649.95000000000005</v>
      </c>
      <c r="N6780" s="24">
        <v>43290</v>
      </c>
    </row>
    <row r="6781" spans="1:14" customFormat="1" hidden="1" x14ac:dyDescent="0.25">
      <c r="A6781" s="17" t="s">
        <v>35921</v>
      </c>
      <c r="B6781" s="13" t="s">
        <v>45797</v>
      </c>
      <c r="C6781" s="13"/>
      <c r="D6781" s="13" t="s">
        <v>15241</v>
      </c>
      <c r="E6781" s="23" t="s">
        <v>15242</v>
      </c>
      <c r="F6781" s="21" t="s">
        <v>7196</v>
      </c>
      <c r="G6781" s="21" t="s">
        <v>17</v>
      </c>
      <c r="H6781" s="21" t="s">
        <v>18</v>
      </c>
      <c r="I6781" s="13" t="s">
        <v>15243</v>
      </c>
      <c r="J6781" s="22" t="s">
        <v>35916</v>
      </c>
      <c r="K6781" s="24">
        <v>44123</v>
      </c>
      <c r="L6781" s="19">
        <v>0</v>
      </c>
      <c r="M6781" s="25">
        <v>649.95000000000005</v>
      </c>
      <c r="N6781" s="24">
        <v>43290</v>
      </c>
    </row>
    <row r="6782" spans="1:14" customFormat="1" hidden="1" x14ac:dyDescent="0.25">
      <c r="A6782" s="17" t="s">
        <v>35923</v>
      </c>
      <c r="B6782" s="13" t="s">
        <v>45798</v>
      </c>
      <c r="C6782" s="13"/>
      <c r="D6782" s="13" t="s">
        <v>15244</v>
      </c>
      <c r="E6782" s="23" t="s">
        <v>15245</v>
      </c>
      <c r="F6782" s="21" t="s">
        <v>7196</v>
      </c>
      <c r="G6782" s="21" t="s">
        <v>17</v>
      </c>
      <c r="H6782" s="21" t="s">
        <v>18</v>
      </c>
      <c r="I6782" s="13" t="s">
        <v>15246</v>
      </c>
      <c r="J6782" s="22" t="s">
        <v>35922</v>
      </c>
      <c r="K6782" s="24">
        <v>44123</v>
      </c>
      <c r="L6782" s="19">
        <v>0</v>
      </c>
      <c r="M6782" s="25">
        <v>649.95000000000005</v>
      </c>
      <c r="N6782" s="24">
        <v>43290</v>
      </c>
    </row>
    <row r="6783" spans="1:14" customFormat="1" hidden="1" x14ac:dyDescent="0.25">
      <c r="A6783" s="17" t="s">
        <v>35925</v>
      </c>
      <c r="B6783" s="13" t="s">
        <v>45799</v>
      </c>
      <c r="C6783" s="13"/>
      <c r="D6783" s="13" t="s">
        <v>15247</v>
      </c>
      <c r="E6783" s="23" t="s">
        <v>15248</v>
      </c>
      <c r="F6783" s="21" t="s">
        <v>7196</v>
      </c>
      <c r="G6783" s="21" t="s">
        <v>17</v>
      </c>
      <c r="H6783" s="21" t="s">
        <v>18</v>
      </c>
      <c r="I6783" s="13" t="s">
        <v>21621</v>
      </c>
      <c r="J6783" s="22" t="s">
        <v>35926</v>
      </c>
      <c r="K6783" s="24">
        <v>44123</v>
      </c>
      <c r="L6783" s="19">
        <v>0</v>
      </c>
      <c r="M6783" s="25">
        <v>649.95000000000005</v>
      </c>
      <c r="N6783" s="24">
        <v>43290</v>
      </c>
    </row>
    <row r="6784" spans="1:14" customFormat="1" hidden="1" x14ac:dyDescent="0.25">
      <c r="A6784" s="17" t="s">
        <v>35927</v>
      </c>
      <c r="B6784" s="13" t="s">
        <v>45800</v>
      </c>
      <c r="C6784" s="13"/>
      <c r="D6784" s="13" t="s">
        <v>15215</v>
      </c>
      <c r="E6784" s="23" t="s">
        <v>15216</v>
      </c>
      <c r="F6784" s="21" t="s">
        <v>7196</v>
      </c>
      <c r="G6784" s="21" t="s">
        <v>17</v>
      </c>
      <c r="H6784" s="21" t="s">
        <v>18</v>
      </c>
      <c r="I6784" s="13" t="s">
        <v>15217</v>
      </c>
      <c r="J6784" s="22" t="s">
        <v>35936</v>
      </c>
      <c r="K6784" s="24">
        <v>44123</v>
      </c>
      <c r="L6784" s="19">
        <v>0</v>
      </c>
      <c r="M6784" s="25">
        <v>649.95000000000005</v>
      </c>
      <c r="N6784" s="24">
        <v>43290</v>
      </c>
    </row>
    <row r="6785" spans="1:14" customFormat="1" hidden="1" x14ac:dyDescent="0.25">
      <c r="A6785" s="17" t="s">
        <v>35929</v>
      </c>
      <c r="B6785" s="13" t="s">
        <v>45801</v>
      </c>
      <c r="C6785" s="13"/>
      <c r="D6785" s="13" t="s">
        <v>15218</v>
      </c>
      <c r="E6785" s="23" t="s">
        <v>15219</v>
      </c>
      <c r="F6785" s="21" t="s">
        <v>7196</v>
      </c>
      <c r="G6785" s="21" t="s">
        <v>17</v>
      </c>
      <c r="H6785" s="21" t="s">
        <v>18</v>
      </c>
      <c r="I6785" s="13" t="s">
        <v>15220</v>
      </c>
      <c r="J6785" s="22" t="s">
        <v>35932</v>
      </c>
      <c r="K6785" s="24">
        <v>44123</v>
      </c>
      <c r="L6785" s="19">
        <v>0</v>
      </c>
      <c r="M6785" s="25">
        <v>649.95000000000005</v>
      </c>
      <c r="N6785" s="24">
        <v>43290</v>
      </c>
    </row>
    <row r="6786" spans="1:14" customFormat="1" hidden="1" x14ac:dyDescent="0.25">
      <c r="A6786" s="17" t="s">
        <v>35931</v>
      </c>
      <c r="B6786" s="22" t="s">
        <v>45802</v>
      </c>
      <c r="C6786" s="13"/>
      <c r="D6786" s="13" t="s">
        <v>15221</v>
      </c>
      <c r="E6786" s="23" t="s">
        <v>15222</v>
      </c>
      <c r="F6786" s="21" t="s">
        <v>7196</v>
      </c>
      <c r="G6786" s="21" t="s">
        <v>17</v>
      </c>
      <c r="H6786" s="21" t="s">
        <v>18</v>
      </c>
      <c r="I6786" s="13" t="s">
        <v>15223</v>
      </c>
      <c r="J6786" s="22" t="s">
        <v>35930</v>
      </c>
      <c r="K6786" s="24">
        <v>44123</v>
      </c>
      <c r="L6786" s="19">
        <v>0</v>
      </c>
      <c r="M6786" s="25">
        <v>649.95000000000005</v>
      </c>
      <c r="N6786" s="24">
        <v>43290</v>
      </c>
    </row>
    <row r="6787" spans="1:14" customFormat="1" hidden="1" x14ac:dyDescent="0.25">
      <c r="A6787" s="17" t="s">
        <v>35933</v>
      </c>
      <c r="B6787" s="13" t="s">
        <v>45803</v>
      </c>
      <c r="C6787" s="13"/>
      <c r="D6787" s="13" t="s">
        <v>15224</v>
      </c>
      <c r="E6787" s="23" t="s">
        <v>15225</v>
      </c>
      <c r="F6787" s="21" t="s">
        <v>7196</v>
      </c>
      <c r="G6787" s="21" t="s">
        <v>17</v>
      </c>
      <c r="H6787" s="21" t="s">
        <v>18</v>
      </c>
      <c r="I6787" s="13" t="s">
        <v>15226</v>
      </c>
      <c r="J6787" s="22" t="s">
        <v>35928</v>
      </c>
      <c r="K6787" s="24">
        <v>44123</v>
      </c>
      <c r="L6787" s="19">
        <v>0</v>
      </c>
      <c r="M6787" s="25">
        <v>649.95000000000005</v>
      </c>
      <c r="N6787" s="24">
        <v>43290</v>
      </c>
    </row>
    <row r="6788" spans="1:14" customFormat="1" hidden="1" x14ac:dyDescent="0.25">
      <c r="A6788" s="17" t="s">
        <v>35935</v>
      </c>
      <c r="B6788" s="13" t="s">
        <v>45804</v>
      </c>
      <c r="C6788" s="13"/>
      <c r="D6788" s="13" t="s">
        <v>15227</v>
      </c>
      <c r="E6788" s="23" t="s">
        <v>15228</v>
      </c>
      <c r="F6788" s="21" t="s">
        <v>7196</v>
      </c>
      <c r="G6788" s="21" t="s">
        <v>17</v>
      </c>
      <c r="H6788" s="21" t="s">
        <v>18</v>
      </c>
      <c r="I6788" s="13" t="s">
        <v>15229</v>
      </c>
      <c r="J6788" s="22" t="s">
        <v>35934</v>
      </c>
      <c r="K6788" s="24">
        <v>44123</v>
      </c>
      <c r="L6788" s="19">
        <v>0</v>
      </c>
      <c r="M6788" s="25">
        <v>649.95000000000005</v>
      </c>
      <c r="N6788" s="24">
        <v>43290</v>
      </c>
    </row>
    <row r="6789" spans="1:14" customFormat="1" hidden="1" x14ac:dyDescent="0.25">
      <c r="A6789" s="17" t="s">
        <v>35937</v>
      </c>
      <c r="B6789" s="13" t="s">
        <v>45805</v>
      </c>
      <c r="C6789" s="13"/>
      <c r="D6789" s="13" t="s">
        <v>15230</v>
      </c>
      <c r="E6789" s="23" t="s">
        <v>15231</v>
      </c>
      <c r="F6789" s="21" t="s">
        <v>7196</v>
      </c>
      <c r="G6789" s="21" t="s">
        <v>17</v>
      </c>
      <c r="H6789" s="21" t="s">
        <v>18</v>
      </c>
      <c r="I6789" s="13" t="s">
        <v>21620</v>
      </c>
      <c r="J6789" s="22" t="s">
        <v>35938</v>
      </c>
      <c r="K6789" s="24">
        <v>44123</v>
      </c>
      <c r="L6789" s="19">
        <v>0</v>
      </c>
      <c r="M6789" s="25">
        <v>649.95000000000005</v>
      </c>
      <c r="N6789" s="24">
        <v>43290</v>
      </c>
    </row>
    <row r="6790" spans="1:14" customFormat="1" hidden="1" x14ac:dyDescent="0.25">
      <c r="A6790" s="17" t="s">
        <v>35939</v>
      </c>
      <c r="B6790" s="13" t="s">
        <v>45806</v>
      </c>
      <c r="C6790" s="13"/>
      <c r="D6790" s="13" t="s">
        <v>15249</v>
      </c>
      <c r="E6790" s="23" t="s">
        <v>15250</v>
      </c>
      <c r="F6790" s="21" t="s">
        <v>7196</v>
      </c>
      <c r="G6790" s="21" t="s">
        <v>17</v>
      </c>
      <c r="H6790" s="21" t="s">
        <v>18</v>
      </c>
      <c r="I6790" s="13" t="s">
        <v>15251</v>
      </c>
      <c r="J6790" s="22" t="s">
        <v>35940</v>
      </c>
      <c r="K6790" s="24">
        <v>44123</v>
      </c>
      <c r="L6790" s="19">
        <v>0</v>
      </c>
      <c r="M6790" s="25">
        <v>649.95000000000005</v>
      </c>
      <c r="N6790" s="24">
        <v>43290</v>
      </c>
    </row>
    <row r="6791" spans="1:14" customFormat="1" hidden="1" x14ac:dyDescent="0.25">
      <c r="A6791" s="17" t="s">
        <v>35941</v>
      </c>
      <c r="B6791" s="13" t="s">
        <v>45807</v>
      </c>
      <c r="C6791" s="13"/>
      <c r="D6791" s="13" t="s">
        <v>15252</v>
      </c>
      <c r="E6791" s="23" t="s">
        <v>15253</v>
      </c>
      <c r="F6791" s="21" t="s">
        <v>7196</v>
      </c>
      <c r="G6791" s="21" t="s">
        <v>17</v>
      </c>
      <c r="H6791" s="21" t="s">
        <v>18</v>
      </c>
      <c r="I6791" s="13" t="s">
        <v>15254</v>
      </c>
      <c r="J6791" s="22" t="s">
        <v>35942</v>
      </c>
      <c r="K6791" s="24">
        <v>44123</v>
      </c>
      <c r="L6791" s="19">
        <v>0</v>
      </c>
      <c r="M6791" s="25">
        <v>649.95000000000005</v>
      </c>
      <c r="N6791" s="24">
        <v>43290</v>
      </c>
    </row>
    <row r="6792" spans="1:14" customFormat="1" hidden="1" x14ac:dyDescent="0.25">
      <c r="A6792" s="17" t="s">
        <v>35943</v>
      </c>
      <c r="B6792" s="13" t="s">
        <v>45921</v>
      </c>
      <c r="C6792" s="13"/>
      <c r="D6792" s="13" t="s">
        <v>15255</v>
      </c>
      <c r="E6792" s="23" t="s">
        <v>15256</v>
      </c>
      <c r="F6792" s="21" t="s">
        <v>7196</v>
      </c>
      <c r="G6792" s="21" t="s">
        <v>17</v>
      </c>
      <c r="H6792" s="21" t="s">
        <v>18</v>
      </c>
      <c r="I6792" s="13" t="s">
        <v>15257</v>
      </c>
      <c r="J6792" s="22" t="s">
        <v>35944</v>
      </c>
      <c r="K6792" s="24">
        <v>44123</v>
      </c>
      <c r="L6792" s="19">
        <v>0</v>
      </c>
      <c r="M6792" s="25">
        <v>649.95000000000005</v>
      </c>
      <c r="N6792" s="24">
        <v>43290</v>
      </c>
    </row>
    <row r="6793" spans="1:14" customFormat="1" hidden="1" x14ac:dyDescent="0.25">
      <c r="A6793" s="17" t="s">
        <v>35945</v>
      </c>
      <c r="B6793" s="13" t="s">
        <v>45808</v>
      </c>
      <c r="C6793" s="13"/>
      <c r="D6793" s="13" t="s">
        <v>15258</v>
      </c>
      <c r="E6793" s="23" t="s">
        <v>15259</v>
      </c>
      <c r="F6793" s="21" t="s">
        <v>7196</v>
      </c>
      <c r="G6793" s="21" t="s">
        <v>17</v>
      </c>
      <c r="H6793" s="21" t="s">
        <v>18</v>
      </c>
      <c r="I6793" s="13" t="s">
        <v>15260</v>
      </c>
      <c r="J6793" s="22" t="s">
        <v>35946</v>
      </c>
      <c r="K6793" s="24">
        <v>44123</v>
      </c>
      <c r="L6793" s="19">
        <v>0</v>
      </c>
      <c r="M6793" s="25">
        <v>649.95000000000005</v>
      </c>
      <c r="N6793" s="24">
        <v>43290</v>
      </c>
    </row>
    <row r="6794" spans="1:14" customFormat="1" hidden="1" x14ac:dyDescent="0.25">
      <c r="A6794" s="17" t="s">
        <v>35947</v>
      </c>
      <c r="B6794" s="13" t="s">
        <v>45922</v>
      </c>
      <c r="C6794" s="13"/>
      <c r="D6794" s="13" t="s">
        <v>15261</v>
      </c>
      <c r="E6794" s="23" t="s">
        <v>15262</v>
      </c>
      <c r="F6794" s="21" t="s">
        <v>7196</v>
      </c>
      <c r="G6794" s="21" t="s">
        <v>17</v>
      </c>
      <c r="H6794" s="21" t="s">
        <v>18</v>
      </c>
      <c r="I6794" s="13" t="s">
        <v>15263</v>
      </c>
      <c r="J6794" s="22" t="s">
        <v>35948</v>
      </c>
      <c r="K6794" s="24">
        <v>44123</v>
      </c>
      <c r="L6794" s="19">
        <v>0</v>
      </c>
      <c r="M6794" s="25">
        <v>649.95000000000005</v>
      </c>
      <c r="N6794" s="24">
        <v>43290</v>
      </c>
    </row>
    <row r="6795" spans="1:14" customFormat="1" hidden="1" x14ac:dyDescent="0.25">
      <c r="A6795" s="17" t="s">
        <v>35949</v>
      </c>
      <c r="B6795" s="13" t="s">
        <v>45809</v>
      </c>
      <c r="C6795" s="13"/>
      <c r="D6795" s="13" t="s">
        <v>15264</v>
      </c>
      <c r="E6795" s="23" t="s">
        <v>15265</v>
      </c>
      <c r="F6795" s="21" t="s">
        <v>7196</v>
      </c>
      <c r="G6795" s="21" t="s">
        <v>17</v>
      </c>
      <c r="H6795" s="21" t="s">
        <v>18</v>
      </c>
      <c r="I6795" s="13" t="s">
        <v>15266</v>
      </c>
      <c r="J6795" s="22" t="s">
        <v>35950</v>
      </c>
      <c r="K6795" s="24">
        <v>44123</v>
      </c>
      <c r="L6795" s="19">
        <v>0</v>
      </c>
      <c r="M6795" s="25">
        <v>649.95000000000005</v>
      </c>
      <c r="N6795" s="24">
        <v>43290</v>
      </c>
    </row>
    <row r="6796" spans="1:14" customFormat="1" hidden="1" x14ac:dyDescent="0.25">
      <c r="A6796" s="17" t="s">
        <v>35957</v>
      </c>
      <c r="B6796" s="13" t="s">
        <v>45812</v>
      </c>
      <c r="C6796" s="13"/>
      <c r="D6796" s="13" t="s">
        <v>7250</v>
      </c>
      <c r="E6796" s="23" t="s">
        <v>7251</v>
      </c>
      <c r="F6796" s="21" t="s">
        <v>7196</v>
      </c>
      <c r="G6796" s="21" t="s">
        <v>17</v>
      </c>
      <c r="H6796" s="21" t="s">
        <v>18</v>
      </c>
      <c r="I6796" s="13" t="s">
        <v>7252</v>
      </c>
      <c r="J6796" s="22" t="s">
        <v>35958</v>
      </c>
      <c r="K6796" s="24">
        <v>44123</v>
      </c>
      <c r="L6796" s="19">
        <v>0</v>
      </c>
      <c r="M6796" s="25">
        <v>479.95</v>
      </c>
      <c r="N6796" s="24">
        <v>43434</v>
      </c>
    </row>
    <row r="6797" spans="1:14" customFormat="1" hidden="1" x14ac:dyDescent="0.25">
      <c r="A6797" s="17" t="s">
        <v>35959</v>
      </c>
      <c r="B6797" s="13" t="s">
        <v>45813</v>
      </c>
      <c r="C6797" s="13"/>
      <c r="D6797" s="13" t="s">
        <v>7253</v>
      </c>
      <c r="E6797" s="23" t="s">
        <v>7254</v>
      </c>
      <c r="F6797" s="21" t="s">
        <v>7196</v>
      </c>
      <c r="G6797" s="21" t="s">
        <v>17</v>
      </c>
      <c r="H6797" s="21" t="s">
        <v>18</v>
      </c>
      <c r="I6797" s="13" t="s">
        <v>7255</v>
      </c>
      <c r="J6797" s="22" t="s">
        <v>35960</v>
      </c>
      <c r="K6797" s="24">
        <v>44123</v>
      </c>
      <c r="L6797" s="19">
        <v>0</v>
      </c>
      <c r="M6797" s="25">
        <v>479.95</v>
      </c>
      <c r="N6797" s="24">
        <v>43434</v>
      </c>
    </row>
    <row r="6798" spans="1:14" customFormat="1" hidden="1" x14ac:dyDescent="0.25">
      <c r="A6798" s="17" t="s">
        <v>35961</v>
      </c>
      <c r="B6798" s="13" t="s">
        <v>45814</v>
      </c>
      <c r="C6798" s="13"/>
      <c r="D6798" s="13" t="s">
        <v>7256</v>
      </c>
      <c r="E6798" s="23" t="s">
        <v>7257</v>
      </c>
      <c r="F6798" s="21" t="s">
        <v>7196</v>
      </c>
      <c r="G6798" s="21" t="s">
        <v>17</v>
      </c>
      <c r="H6798" s="21" t="s">
        <v>18</v>
      </c>
      <c r="I6798" s="13" t="s">
        <v>7258</v>
      </c>
      <c r="J6798" s="22" t="s">
        <v>35962</v>
      </c>
      <c r="K6798" s="24">
        <v>44123</v>
      </c>
      <c r="L6798" s="19">
        <v>0</v>
      </c>
      <c r="M6798" s="25">
        <v>479.95</v>
      </c>
      <c r="N6798" s="24">
        <v>43434</v>
      </c>
    </row>
    <row r="6799" spans="1:14" customFormat="1" hidden="1" x14ac:dyDescent="0.25">
      <c r="A6799" s="17" t="s">
        <v>35963</v>
      </c>
      <c r="B6799" s="13" t="s">
        <v>45815</v>
      </c>
      <c r="C6799" s="13"/>
      <c r="D6799" s="13" t="s">
        <v>7259</v>
      </c>
      <c r="E6799" s="23" t="s">
        <v>7260</v>
      </c>
      <c r="F6799" s="21" t="s">
        <v>7196</v>
      </c>
      <c r="G6799" s="21" t="s">
        <v>17</v>
      </c>
      <c r="H6799" s="21" t="s">
        <v>18</v>
      </c>
      <c r="I6799" s="13" t="s">
        <v>7261</v>
      </c>
      <c r="J6799" s="22" t="s">
        <v>35964</v>
      </c>
      <c r="K6799" s="24">
        <v>44123</v>
      </c>
      <c r="L6799" s="19">
        <v>0</v>
      </c>
      <c r="M6799" s="25">
        <v>479.95</v>
      </c>
      <c r="N6799" s="24">
        <v>43434</v>
      </c>
    </row>
    <row r="6800" spans="1:14" customFormat="1" hidden="1" x14ac:dyDescent="0.25">
      <c r="A6800" s="17" t="s">
        <v>35965</v>
      </c>
      <c r="B6800" s="13" t="s">
        <v>45816</v>
      </c>
      <c r="C6800" s="13"/>
      <c r="D6800" s="13" t="s">
        <v>7262</v>
      </c>
      <c r="E6800" s="23" t="s">
        <v>7263</v>
      </c>
      <c r="F6800" s="21" t="s">
        <v>7196</v>
      </c>
      <c r="G6800" s="21" t="s">
        <v>17</v>
      </c>
      <c r="H6800" s="21" t="s">
        <v>18</v>
      </c>
      <c r="I6800" s="13" t="s">
        <v>7264</v>
      </c>
      <c r="J6800" s="22" t="s">
        <v>35966</v>
      </c>
      <c r="K6800" s="24">
        <v>44123</v>
      </c>
      <c r="L6800" s="19">
        <v>0</v>
      </c>
      <c r="M6800" s="25">
        <v>479.95</v>
      </c>
      <c r="N6800" s="24">
        <v>43434</v>
      </c>
    </row>
    <row r="6801" spans="1:14" customFormat="1" hidden="1" x14ac:dyDescent="0.25">
      <c r="A6801" s="17" t="s">
        <v>35967</v>
      </c>
      <c r="B6801" s="13" t="s">
        <v>45817</v>
      </c>
      <c r="C6801" s="13"/>
      <c r="D6801" s="13" t="s">
        <v>7265</v>
      </c>
      <c r="E6801" s="23" t="s">
        <v>7266</v>
      </c>
      <c r="F6801" s="21" t="s">
        <v>7196</v>
      </c>
      <c r="G6801" s="21" t="s">
        <v>17</v>
      </c>
      <c r="H6801" s="21" t="s">
        <v>18</v>
      </c>
      <c r="I6801" s="13" t="s">
        <v>7267</v>
      </c>
      <c r="J6801" s="22" t="s">
        <v>35968</v>
      </c>
      <c r="K6801" s="24">
        <v>44123</v>
      </c>
      <c r="L6801" s="19">
        <v>0</v>
      </c>
      <c r="M6801" s="25">
        <v>479.95</v>
      </c>
      <c r="N6801" s="24">
        <v>43434</v>
      </c>
    </row>
    <row r="6802" spans="1:14" customFormat="1" hidden="1" x14ac:dyDescent="0.25">
      <c r="A6802" s="17" t="s">
        <v>35975</v>
      </c>
      <c r="B6802" s="13" t="s">
        <v>45824</v>
      </c>
      <c r="C6802" s="13"/>
      <c r="D6802" s="13" t="s">
        <v>7391</v>
      </c>
      <c r="E6802" s="23" t="s">
        <v>7392</v>
      </c>
      <c r="F6802" s="21" t="s">
        <v>7196</v>
      </c>
      <c r="G6802" s="21" t="s">
        <v>17</v>
      </c>
      <c r="H6802" s="21" t="s">
        <v>18</v>
      </c>
      <c r="I6802" s="13" t="s">
        <v>21271</v>
      </c>
      <c r="J6802" s="22" t="s">
        <v>35976</v>
      </c>
      <c r="K6802" s="24">
        <v>44123</v>
      </c>
      <c r="L6802" s="19">
        <v>0</v>
      </c>
      <c r="M6802" s="19">
        <v>529.95000000000005</v>
      </c>
      <c r="N6802" s="24">
        <v>43434</v>
      </c>
    </row>
    <row r="6803" spans="1:14" customFormat="1" hidden="1" x14ac:dyDescent="0.25">
      <c r="A6803" s="17" t="s">
        <v>35977</v>
      </c>
      <c r="B6803" s="13" t="s">
        <v>45825</v>
      </c>
      <c r="C6803" s="13"/>
      <c r="D6803" s="13" t="s">
        <v>7393</v>
      </c>
      <c r="E6803" s="23" t="s">
        <v>7394</v>
      </c>
      <c r="F6803" s="21" t="s">
        <v>7196</v>
      </c>
      <c r="G6803" s="21" t="s">
        <v>17</v>
      </c>
      <c r="H6803" s="21" t="s">
        <v>18</v>
      </c>
      <c r="I6803" s="13" t="s">
        <v>21272</v>
      </c>
      <c r="J6803" s="22" t="s">
        <v>35978</v>
      </c>
      <c r="K6803" s="24">
        <v>44123</v>
      </c>
      <c r="L6803" s="19">
        <v>0</v>
      </c>
      <c r="M6803" s="19">
        <v>529.95000000000005</v>
      </c>
      <c r="N6803" s="24">
        <v>43434</v>
      </c>
    </row>
    <row r="6804" spans="1:14" customFormat="1" hidden="1" x14ac:dyDescent="0.25">
      <c r="A6804" s="17" t="s">
        <v>35979</v>
      </c>
      <c r="B6804" s="13" t="s">
        <v>45826</v>
      </c>
      <c r="C6804" s="13"/>
      <c r="D6804" s="13" t="s">
        <v>7395</v>
      </c>
      <c r="E6804" s="23" t="s">
        <v>7396</v>
      </c>
      <c r="F6804" s="21" t="s">
        <v>7196</v>
      </c>
      <c r="G6804" s="21" t="s">
        <v>17</v>
      </c>
      <c r="H6804" s="21" t="s">
        <v>18</v>
      </c>
      <c r="I6804" s="13" t="s">
        <v>21273</v>
      </c>
      <c r="J6804" s="22" t="s">
        <v>35980</v>
      </c>
      <c r="K6804" s="24">
        <v>44123</v>
      </c>
      <c r="L6804" s="19">
        <v>0</v>
      </c>
      <c r="M6804" s="19">
        <v>529.95000000000005</v>
      </c>
      <c r="N6804" s="24">
        <v>43434</v>
      </c>
    </row>
    <row r="6805" spans="1:14" customFormat="1" hidden="1" x14ac:dyDescent="0.25">
      <c r="A6805" s="17" t="s">
        <v>35981</v>
      </c>
      <c r="B6805" s="13" t="s">
        <v>45827</v>
      </c>
      <c r="C6805" s="13"/>
      <c r="D6805" s="13" t="s">
        <v>7397</v>
      </c>
      <c r="E6805" s="23" t="s">
        <v>7398</v>
      </c>
      <c r="F6805" s="21" t="s">
        <v>7196</v>
      </c>
      <c r="G6805" s="21" t="s">
        <v>17</v>
      </c>
      <c r="H6805" s="21" t="s">
        <v>18</v>
      </c>
      <c r="I6805" s="13" t="s">
        <v>21274</v>
      </c>
      <c r="J6805" s="22" t="s">
        <v>35982</v>
      </c>
      <c r="K6805" s="24">
        <v>44123</v>
      </c>
      <c r="L6805" s="19">
        <v>0</v>
      </c>
      <c r="M6805" s="19">
        <v>529.95000000000005</v>
      </c>
      <c r="N6805" s="24">
        <v>43434</v>
      </c>
    </row>
    <row r="6806" spans="1:14" customFormat="1" hidden="1" x14ac:dyDescent="0.25">
      <c r="A6806" s="17" t="s">
        <v>35983</v>
      </c>
      <c r="B6806" s="13" t="s">
        <v>45828</v>
      </c>
      <c r="C6806" s="13"/>
      <c r="D6806" s="13" t="s">
        <v>7399</v>
      </c>
      <c r="E6806" s="23" t="s">
        <v>7400</v>
      </c>
      <c r="F6806" s="21" t="s">
        <v>7196</v>
      </c>
      <c r="G6806" s="21" t="s">
        <v>17</v>
      </c>
      <c r="H6806" s="21" t="s">
        <v>18</v>
      </c>
      <c r="I6806" s="13" t="s">
        <v>21275</v>
      </c>
      <c r="J6806" s="22" t="s">
        <v>35984</v>
      </c>
      <c r="K6806" s="24">
        <v>44123</v>
      </c>
      <c r="L6806" s="19">
        <v>0</v>
      </c>
      <c r="M6806" s="19">
        <v>529.95000000000005</v>
      </c>
      <c r="N6806" s="24">
        <v>43434</v>
      </c>
    </row>
    <row r="6807" spans="1:14" customFormat="1" hidden="1" x14ac:dyDescent="0.25">
      <c r="A6807" s="17" t="s">
        <v>35985</v>
      </c>
      <c r="B6807" s="13" t="s">
        <v>45829</v>
      </c>
      <c r="C6807" s="13"/>
      <c r="D6807" s="13" t="s">
        <v>7401</v>
      </c>
      <c r="E6807" s="23" t="s">
        <v>7402</v>
      </c>
      <c r="F6807" s="21" t="s">
        <v>7196</v>
      </c>
      <c r="G6807" s="21" t="s">
        <v>17</v>
      </c>
      <c r="H6807" s="21" t="s">
        <v>18</v>
      </c>
      <c r="I6807" s="13" t="s">
        <v>21276</v>
      </c>
      <c r="J6807" s="22" t="s">
        <v>35986</v>
      </c>
      <c r="K6807" s="24">
        <v>44123</v>
      </c>
      <c r="L6807" s="19">
        <v>0</v>
      </c>
      <c r="M6807" s="19">
        <v>529.95000000000005</v>
      </c>
      <c r="N6807" s="24">
        <v>43434</v>
      </c>
    </row>
    <row r="6808" spans="1:14" customFormat="1" hidden="1" x14ac:dyDescent="0.25">
      <c r="A6808" s="17" t="s">
        <v>35987</v>
      </c>
      <c r="B6808" s="13" t="s">
        <v>45830</v>
      </c>
      <c r="C6808" s="13"/>
      <c r="D6808" s="13" t="s">
        <v>7231</v>
      </c>
      <c r="E6808" s="23" t="s">
        <v>7232</v>
      </c>
      <c r="F6808" s="21" t="s">
        <v>7196</v>
      </c>
      <c r="G6808" s="21" t="s">
        <v>17</v>
      </c>
      <c r="H6808" s="21" t="s">
        <v>18</v>
      </c>
      <c r="I6808" s="13" t="s">
        <v>7233</v>
      </c>
      <c r="J6808" s="22" t="s">
        <v>35988</v>
      </c>
      <c r="K6808" s="24">
        <v>44123</v>
      </c>
      <c r="L6808" s="19">
        <v>0</v>
      </c>
      <c r="M6808" s="19">
        <v>529.95000000000005</v>
      </c>
      <c r="N6808" s="24">
        <v>43434</v>
      </c>
    </row>
    <row r="6809" spans="1:14" customFormat="1" hidden="1" x14ac:dyDescent="0.25">
      <c r="A6809" s="17" t="s">
        <v>35989</v>
      </c>
      <c r="B6809" s="13" t="s">
        <v>45831</v>
      </c>
      <c r="C6809" s="13"/>
      <c r="D6809" s="13" t="s">
        <v>7234</v>
      </c>
      <c r="E6809" s="23" t="s">
        <v>7235</v>
      </c>
      <c r="F6809" s="21" t="s">
        <v>7196</v>
      </c>
      <c r="G6809" s="21" t="s">
        <v>17</v>
      </c>
      <c r="H6809" s="21" t="s">
        <v>18</v>
      </c>
      <c r="I6809" s="13" t="s">
        <v>7236</v>
      </c>
      <c r="J6809" s="22" t="s">
        <v>35990</v>
      </c>
      <c r="K6809" s="24">
        <v>44123</v>
      </c>
      <c r="L6809" s="19">
        <v>0</v>
      </c>
      <c r="M6809" s="19">
        <v>529.95000000000005</v>
      </c>
      <c r="N6809" s="24">
        <v>43434</v>
      </c>
    </row>
    <row r="6810" spans="1:14" customFormat="1" hidden="1" x14ac:dyDescent="0.25">
      <c r="A6810" s="17" t="s">
        <v>35991</v>
      </c>
      <c r="B6810" s="13" t="s">
        <v>45832</v>
      </c>
      <c r="C6810" s="13"/>
      <c r="D6810" s="13" t="s">
        <v>7237</v>
      </c>
      <c r="E6810" s="23" t="s">
        <v>7238</v>
      </c>
      <c r="F6810" s="21" t="s">
        <v>7196</v>
      </c>
      <c r="G6810" s="21" t="s">
        <v>17</v>
      </c>
      <c r="H6810" s="21" t="s">
        <v>18</v>
      </c>
      <c r="I6810" s="13" t="s">
        <v>7239</v>
      </c>
      <c r="J6810" s="22" t="s">
        <v>35992</v>
      </c>
      <c r="K6810" s="24">
        <v>44123</v>
      </c>
      <c r="L6810" s="19">
        <v>0</v>
      </c>
      <c r="M6810" s="19">
        <v>529.95000000000005</v>
      </c>
      <c r="N6810" s="24">
        <v>43434</v>
      </c>
    </row>
    <row r="6811" spans="1:14" customFormat="1" hidden="1" x14ac:dyDescent="0.25">
      <c r="A6811" s="17" t="s">
        <v>35993</v>
      </c>
      <c r="B6811" s="13" t="s">
        <v>45833</v>
      </c>
      <c r="C6811" s="13"/>
      <c r="D6811" s="13" t="s">
        <v>7240</v>
      </c>
      <c r="E6811" s="23" t="s">
        <v>7241</v>
      </c>
      <c r="F6811" s="21" t="s">
        <v>7196</v>
      </c>
      <c r="G6811" s="21" t="s">
        <v>17</v>
      </c>
      <c r="H6811" s="21" t="s">
        <v>18</v>
      </c>
      <c r="I6811" s="13" t="s">
        <v>7242</v>
      </c>
      <c r="J6811" s="22" t="s">
        <v>35994</v>
      </c>
      <c r="K6811" s="24">
        <v>44123</v>
      </c>
      <c r="L6811" s="19">
        <v>0</v>
      </c>
      <c r="M6811" s="19">
        <v>529.95000000000005</v>
      </c>
      <c r="N6811" s="24">
        <v>43434</v>
      </c>
    </row>
    <row r="6812" spans="1:14" customFormat="1" hidden="1" x14ac:dyDescent="0.25">
      <c r="A6812" s="17" t="s">
        <v>35995</v>
      </c>
      <c r="B6812" s="13" t="s">
        <v>45834</v>
      </c>
      <c r="C6812" s="13"/>
      <c r="D6812" s="13" t="s">
        <v>7243</v>
      </c>
      <c r="E6812" s="23" t="s">
        <v>7244</v>
      </c>
      <c r="F6812" s="21" t="s">
        <v>7196</v>
      </c>
      <c r="G6812" s="21" t="s">
        <v>17</v>
      </c>
      <c r="H6812" s="21" t="s">
        <v>18</v>
      </c>
      <c r="I6812" s="13" t="s">
        <v>7245</v>
      </c>
      <c r="J6812" s="22" t="s">
        <v>35996</v>
      </c>
      <c r="K6812" s="24">
        <v>44123</v>
      </c>
      <c r="L6812" s="19">
        <v>0</v>
      </c>
      <c r="M6812" s="19">
        <v>529.95000000000005</v>
      </c>
      <c r="N6812" s="24">
        <v>43434</v>
      </c>
    </row>
    <row r="6813" spans="1:14" customFormat="1" hidden="1" x14ac:dyDescent="0.25">
      <c r="A6813" s="17" t="s">
        <v>35951</v>
      </c>
      <c r="B6813" s="33"/>
      <c r="C6813" s="13"/>
      <c r="D6813" s="13" t="s">
        <v>7246</v>
      </c>
      <c r="E6813" s="23" t="s">
        <v>7248</v>
      </c>
      <c r="F6813" s="21" t="s">
        <v>7196</v>
      </c>
      <c r="G6813" s="21" t="s">
        <v>17</v>
      </c>
      <c r="H6813" s="21" t="s">
        <v>18</v>
      </c>
      <c r="I6813" s="13" t="s">
        <v>7249</v>
      </c>
      <c r="J6813" s="22" t="s">
        <v>7247</v>
      </c>
      <c r="K6813" s="24">
        <v>44123</v>
      </c>
      <c r="L6813" s="19">
        <v>0</v>
      </c>
      <c r="M6813" s="19">
        <v>529.95000000000005</v>
      </c>
      <c r="N6813" s="24">
        <v>43434</v>
      </c>
    </row>
    <row r="6814" spans="1:14" customFormat="1" hidden="1" x14ac:dyDescent="0.25">
      <c r="A6814" s="17" t="s">
        <v>35997</v>
      </c>
      <c r="B6814" s="13" t="s">
        <v>45835</v>
      </c>
      <c r="C6814" s="13"/>
      <c r="D6814" s="13" t="s">
        <v>7280</v>
      </c>
      <c r="E6814" s="23" t="s">
        <v>7281</v>
      </c>
      <c r="F6814" s="21" t="s">
        <v>7196</v>
      </c>
      <c r="G6814" s="21" t="s">
        <v>17</v>
      </c>
      <c r="H6814" s="21" t="s">
        <v>18</v>
      </c>
      <c r="I6814" s="13" t="s">
        <v>21259</v>
      </c>
      <c r="J6814" s="22" t="s">
        <v>35998</v>
      </c>
      <c r="K6814" s="24">
        <v>44123</v>
      </c>
      <c r="L6814" s="19">
        <v>0</v>
      </c>
      <c r="M6814" s="19">
        <v>529.95000000000005</v>
      </c>
      <c r="N6814" s="24">
        <v>43434</v>
      </c>
    </row>
    <row r="6815" spans="1:14" customFormat="1" hidden="1" x14ac:dyDescent="0.25">
      <c r="A6815" s="17" t="s">
        <v>35999</v>
      </c>
      <c r="B6815" s="13" t="s">
        <v>45836</v>
      </c>
      <c r="C6815" s="13"/>
      <c r="D6815" s="13" t="s">
        <v>7282</v>
      </c>
      <c r="E6815" s="23" t="s">
        <v>7283</v>
      </c>
      <c r="F6815" s="21" t="s">
        <v>7196</v>
      </c>
      <c r="G6815" s="21" t="s">
        <v>17</v>
      </c>
      <c r="H6815" s="21" t="s">
        <v>18</v>
      </c>
      <c r="I6815" s="13" t="s">
        <v>21260</v>
      </c>
      <c r="J6815" s="22" t="s">
        <v>36000</v>
      </c>
      <c r="K6815" s="24">
        <v>44123</v>
      </c>
      <c r="L6815" s="19">
        <v>0</v>
      </c>
      <c r="M6815" s="19">
        <v>529.95000000000005</v>
      </c>
      <c r="N6815" s="24">
        <v>43434</v>
      </c>
    </row>
    <row r="6816" spans="1:14" customFormat="1" hidden="1" x14ac:dyDescent="0.25">
      <c r="A6816" s="17" t="s">
        <v>36001</v>
      </c>
      <c r="B6816" s="13" t="s">
        <v>45837</v>
      </c>
      <c r="C6816" s="13"/>
      <c r="D6816" s="13" t="s">
        <v>7284</v>
      </c>
      <c r="E6816" s="23" t="s">
        <v>7285</v>
      </c>
      <c r="F6816" s="21" t="s">
        <v>7196</v>
      </c>
      <c r="G6816" s="21" t="s">
        <v>17</v>
      </c>
      <c r="H6816" s="21" t="s">
        <v>18</v>
      </c>
      <c r="I6816" s="13" t="s">
        <v>21261</v>
      </c>
      <c r="J6816" s="22" t="s">
        <v>36002</v>
      </c>
      <c r="K6816" s="24">
        <v>44123</v>
      </c>
      <c r="L6816" s="19">
        <v>0</v>
      </c>
      <c r="M6816" s="19">
        <v>529.95000000000005</v>
      </c>
      <c r="N6816" s="24">
        <v>43434</v>
      </c>
    </row>
    <row r="6817" spans="1:15" customFormat="1" hidden="1" x14ac:dyDescent="0.25">
      <c r="A6817" s="17" t="s">
        <v>36003</v>
      </c>
      <c r="B6817" s="13" t="s">
        <v>45838</v>
      </c>
      <c r="C6817" s="13"/>
      <c r="D6817" s="13" t="s">
        <v>7286</v>
      </c>
      <c r="E6817" s="23" t="s">
        <v>7287</v>
      </c>
      <c r="F6817" s="21" t="s">
        <v>7196</v>
      </c>
      <c r="G6817" s="21" t="s">
        <v>17</v>
      </c>
      <c r="H6817" s="21" t="s">
        <v>18</v>
      </c>
      <c r="I6817" s="13" t="s">
        <v>21262</v>
      </c>
      <c r="J6817" s="22" t="s">
        <v>36004</v>
      </c>
      <c r="K6817" s="24">
        <v>44123</v>
      </c>
      <c r="L6817" s="19">
        <v>0</v>
      </c>
      <c r="M6817" s="19">
        <v>529.95000000000005</v>
      </c>
      <c r="N6817" s="24">
        <v>43434</v>
      </c>
    </row>
    <row r="6818" spans="1:15" customFormat="1" hidden="1" x14ac:dyDescent="0.25">
      <c r="A6818" s="17" t="s">
        <v>36005</v>
      </c>
      <c r="B6818" s="13" t="s">
        <v>45839</v>
      </c>
      <c r="C6818" s="13"/>
      <c r="D6818" s="13" t="s">
        <v>7288</v>
      </c>
      <c r="E6818" s="23" t="s">
        <v>7289</v>
      </c>
      <c r="F6818" s="21" t="s">
        <v>7196</v>
      </c>
      <c r="G6818" s="21" t="s">
        <v>17</v>
      </c>
      <c r="H6818" s="21" t="s">
        <v>18</v>
      </c>
      <c r="I6818" s="13" t="s">
        <v>21263</v>
      </c>
      <c r="J6818" s="22" t="s">
        <v>36006</v>
      </c>
      <c r="K6818" s="24">
        <v>44123</v>
      </c>
      <c r="L6818" s="19">
        <v>0</v>
      </c>
      <c r="M6818" s="19">
        <v>529.95000000000005</v>
      </c>
      <c r="N6818" s="24">
        <v>43434</v>
      </c>
    </row>
    <row r="6819" spans="1:15" customFormat="1" hidden="1" x14ac:dyDescent="0.25">
      <c r="A6819" s="17" t="s">
        <v>36007</v>
      </c>
      <c r="B6819" s="13" t="s">
        <v>45840</v>
      </c>
      <c r="C6819" s="13"/>
      <c r="D6819" s="13" t="s">
        <v>7290</v>
      </c>
      <c r="E6819" s="23" t="s">
        <v>7291</v>
      </c>
      <c r="F6819" s="21" t="s">
        <v>7196</v>
      </c>
      <c r="G6819" s="21" t="s">
        <v>17</v>
      </c>
      <c r="H6819" s="21" t="s">
        <v>18</v>
      </c>
      <c r="I6819" s="13" t="s">
        <v>21264</v>
      </c>
      <c r="J6819" s="22" t="s">
        <v>36008</v>
      </c>
      <c r="K6819" s="24">
        <v>44123</v>
      </c>
      <c r="L6819" s="19">
        <v>0</v>
      </c>
      <c r="M6819" s="19">
        <v>529.95000000000005</v>
      </c>
      <c r="N6819" s="24">
        <v>43434</v>
      </c>
    </row>
    <row r="6820" spans="1:15" customFormat="1" hidden="1" x14ac:dyDescent="0.25">
      <c r="A6820" s="17" t="s">
        <v>34585</v>
      </c>
      <c r="B6820" s="33">
        <v>27060199</v>
      </c>
      <c r="C6820" s="13"/>
      <c r="D6820" s="13"/>
      <c r="E6820" s="23" t="s">
        <v>12570</v>
      </c>
      <c r="F6820" s="21" t="s">
        <v>56</v>
      </c>
      <c r="G6820" s="21" t="s">
        <v>17</v>
      </c>
      <c r="H6820" s="21" t="s">
        <v>18</v>
      </c>
      <c r="I6820" s="13" t="s">
        <v>12571</v>
      </c>
      <c r="J6820" s="22" t="s">
        <v>34586</v>
      </c>
      <c r="K6820" s="24">
        <v>44136</v>
      </c>
      <c r="L6820" s="19">
        <v>0</v>
      </c>
      <c r="M6820" s="19">
        <v>69.95</v>
      </c>
      <c r="N6820" s="24">
        <v>43339</v>
      </c>
      <c r="O6820" s="17"/>
    </row>
    <row r="6821" spans="1:15" customFormat="1" hidden="1" x14ac:dyDescent="0.25">
      <c r="A6821" s="17" t="s">
        <v>34587</v>
      </c>
      <c r="B6821" s="33">
        <v>27060198</v>
      </c>
      <c r="C6821" s="13"/>
      <c r="D6821" s="13" t="s">
        <v>12572</v>
      </c>
      <c r="E6821" s="23" t="s">
        <v>12573</v>
      </c>
      <c r="F6821" s="21" t="s">
        <v>56</v>
      </c>
      <c r="G6821" s="21" t="s">
        <v>17</v>
      </c>
      <c r="H6821" s="21" t="s">
        <v>18</v>
      </c>
      <c r="I6821" s="13" t="s">
        <v>12574</v>
      </c>
      <c r="J6821" s="22" t="s">
        <v>34588</v>
      </c>
      <c r="K6821" s="24">
        <v>44136</v>
      </c>
      <c r="L6821" s="19">
        <v>0</v>
      </c>
      <c r="M6821" s="19">
        <v>69.95</v>
      </c>
      <c r="N6821" s="24">
        <v>43339</v>
      </c>
      <c r="O6821" s="17"/>
    </row>
    <row r="6822" spans="1:15" customFormat="1" hidden="1" x14ac:dyDescent="0.25">
      <c r="A6822" s="17" t="s">
        <v>34589</v>
      </c>
      <c r="B6822" s="33">
        <v>27060197</v>
      </c>
      <c r="C6822" s="13"/>
      <c r="D6822" s="13" t="s">
        <v>12575</v>
      </c>
      <c r="E6822" s="23" t="s">
        <v>12576</v>
      </c>
      <c r="F6822" s="21" t="s">
        <v>56</v>
      </c>
      <c r="G6822" s="21" t="s">
        <v>17</v>
      </c>
      <c r="H6822" s="21" t="s">
        <v>18</v>
      </c>
      <c r="I6822" s="13" t="s">
        <v>12577</v>
      </c>
      <c r="J6822" s="22" t="s">
        <v>34590</v>
      </c>
      <c r="K6822" s="24">
        <v>44136</v>
      </c>
      <c r="L6822" s="19">
        <v>0</v>
      </c>
      <c r="M6822" s="19">
        <v>69.95</v>
      </c>
      <c r="N6822" s="24">
        <v>43339</v>
      </c>
      <c r="O6822" s="17"/>
    </row>
    <row r="6823" spans="1:15" customFormat="1" hidden="1" x14ac:dyDescent="0.25">
      <c r="A6823" s="17" t="s">
        <v>34591</v>
      </c>
      <c r="B6823" s="33">
        <v>27040485</v>
      </c>
      <c r="C6823" s="13"/>
      <c r="D6823" s="13" t="s">
        <v>12583</v>
      </c>
      <c r="E6823" s="23" t="s">
        <v>12584</v>
      </c>
      <c r="F6823" s="21" t="s">
        <v>56</v>
      </c>
      <c r="G6823" s="21" t="s">
        <v>17</v>
      </c>
      <c r="H6823" s="21" t="s">
        <v>18</v>
      </c>
      <c r="I6823" s="13" t="s">
        <v>12585</v>
      </c>
      <c r="J6823" s="22" t="s">
        <v>34592</v>
      </c>
      <c r="K6823" s="24">
        <v>44136</v>
      </c>
      <c r="L6823" s="19">
        <v>0</v>
      </c>
      <c r="M6823" s="19">
        <v>84.95</v>
      </c>
      <c r="N6823" s="24">
        <v>43339</v>
      </c>
      <c r="O6823" s="17"/>
    </row>
    <row r="6824" spans="1:15" customFormat="1" hidden="1" x14ac:dyDescent="0.25">
      <c r="A6824" s="17" t="s">
        <v>34593</v>
      </c>
      <c r="B6824" s="33">
        <v>27040484</v>
      </c>
      <c r="C6824" s="13"/>
      <c r="D6824" s="13" t="s">
        <v>12586</v>
      </c>
      <c r="E6824" s="23" t="s">
        <v>12587</v>
      </c>
      <c r="F6824" s="21" t="s">
        <v>56</v>
      </c>
      <c r="G6824" s="21" t="s">
        <v>17</v>
      </c>
      <c r="H6824" s="21" t="s">
        <v>18</v>
      </c>
      <c r="I6824" s="13" t="s">
        <v>12588</v>
      </c>
      <c r="J6824" s="22" t="s">
        <v>34594</v>
      </c>
      <c r="K6824" s="24">
        <v>44136</v>
      </c>
      <c r="L6824" s="19">
        <v>0</v>
      </c>
      <c r="M6824" s="19">
        <v>84.95</v>
      </c>
      <c r="N6824" s="24">
        <v>43339</v>
      </c>
      <c r="O6824" s="17"/>
    </row>
    <row r="6825" spans="1:15" customFormat="1" hidden="1" x14ac:dyDescent="0.25">
      <c r="A6825" s="17" t="s">
        <v>34595</v>
      </c>
      <c r="B6825" s="33">
        <v>27040483</v>
      </c>
      <c r="C6825" s="13"/>
      <c r="D6825" s="13" t="s">
        <v>12589</v>
      </c>
      <c r="E6825" s="23" t="s">
        <v>12590</v>
      </c>
      <c r="F6825" s="21" t="s">
        <v>56</v>
      </c>
      <c r="G6825" s="21" t="s">
        <v>17</v>
      </c>
      <c r="H6825" s="21" t="s">
        <v>18</v>
      </c>
      <c r="I6825" s="13" t="s">
        <v>12591</v>
      </c>
      <c r="J6825" s="22" t="s">
        <v>34596</v>
      </c>
      <c r="K6825" s="24">
        <v>44136</v>
      </c>
      <c r="L6825" s="19">
        <v>0</v>
      </c>
      <c r="M6825" s="19">
        <v>84.95</v>
      </c>
      <c r="N6825" s="24">
        <v>43339</v>
      </c>
      <c r="O6825" s="17"/>
    </row>
    <row r="6826" spans="1:15" customFormat="1" hidden="1" x14ac:dyDescent="0.25">
      <c r="A6826" s="17" t="s">
        <v>25071</v>
      </c>
      <c r="B6826" s="33">
        <v>33013212</v>
      </c>
      <c r="C6826" s="13" t="s">
        <v>20805</v>
      </c>
      <c r="D6826" s="13"/>
      <c r="E6826" s="23" t="s">
        <v>38075</v>
      </c>
      <c r="F6826" s="21" t="s">
        <v>3093</v>
      </c>
      <c r="G6826" s="21" t="s">
        <v>17</v>
      </c>
      <c r="H6826" s="21" t="s">
        <v>18</v>
      </c>
      <c r="I6826" s="13" t="s">
        <v>20613</v>
      </c>
      <c r="J6826" s="22" t="s">
        <v>25072</v>
      </c>
      <c r="K6826" s="24">
        <v>44228</v>
      </c>
      <c r="L6826" s="19">
        <v>0</v>
      </c>
      <c r="M6826" s="25">
        <v>74.95</v>
      </c>
      <c r="N6826" s="24">
        <v>43140</v>
      </c>
    </row>
    <row r="6827" spans="1:15" customFormat="1" hidden="1" x14ac:dyDescent="0.25">
      <c r="A6827" s="17" t="s">
        <v>25073</v>
      </c>
      <c r="B6827" s="33">
        <v>33013213</v>
      </c>
      <c r="C6827" s="13" t="s">
        <v>20806</v>
      </c>
      <c r="D6827" s="13"/>
      <c r="E6827" s="23" t="s">
        <v>38076</v>
      </c>
      <c r="F6827" s="21" t="s">
        <v>3093</v>
      </c>
      <c r="G6827" s="21" t="s">
        <v>17</v>
      </c>
      <c r="H6827" s="21" t="s">
        <v>18</v>
      </c>
      <c r="I6827" s="13" t="s">
        <v>20614</v>
      </c>
      <c r="J6827" s="22" t="s">
        <v>25074</v>
      </c>
      <c r="K6827" s="24">
        <v>44228</v>
      </c>
      <c r="L6827" s="19">
        <v>0</v>
      </c>
      <c r="M6827" s="25">
        <v>74.95</v>
      </c>
      <c r="N6827" s="24">
        <v>43140</v>
      </c>
    </row>
    <row r="6828" spans="1:15" customFormat="1" hidden="1" x14ac:dyDescent="0.25">
      <c r="A6828" s="17" t="s">
        <v>25075</v>
      </c>
      <c r="B6828" s="33">
        <v>33013210</v>
      </c>
      <c r="C6828" s="13" t="s">
        <v>20807</v>
      </c>
      <c r="D6828" s="13"/>
      <c r="E6828" s="23" t="s">
        <v>38077</v>
      </c>
      <c r="F6828" s="21" t="s">
        <v>3093</v>
      </c>
      <c r="G6828" s="21" t="s">
        <v>17</v>
      </c>
      <c r="H6828" s="21" t="s">
        <v>18</v>
      </c>
      <c r="I6828" s="13" t="s">
        <v>4932</v>
      </c>
      <c r="J6828" s="22" t="s">
        <v>25076</v>
      </c>
      <c r="K6828" s="24">
        <v>44228</v>
      </c>
      <c r="L6828" s="19">
        <v>0</v>
      </c>
      <c r="M6828" s="25">
        <v>74.95</v>
      </c>
      <c r="N6828" s="24">
        <v>43140</v>
      </c>
    </row>
    <row r="6829" spans="1:15" customFormat="1" hidden="1" x14ac:dyDescent="0.25">
      <c r="A6829" s="17" t="s">
        <v>25077</v>
      </c>
      <c r="B6829" s="33">
        <v>33013209</v>
      </c>
      <c r="C6829" s="13" t="s">
        <v>20808</v>
      </c>
      <c r="D6829" s="13"/>
      <c r="E6829" s="23" t="s">
        <v>38078</v>
      </c>
      <c r="F6829" s="21" t="s">
        <v>3093</v>
      </c>
      <c r="G6829" s="21" t="s">
        <v>17</v>
      </c>
      <c r="H6829" s="21" t="s">
        <v>18</v>
      </c>
      <c r="I6829" s="13" t="s">
        <v>4933</v>
      </c>
      <c r="J6829" s="22" t="s">
        <v>25078</v>
      </c>
      <c r="K6829" s="24">
        <v>44228</v>
      </c>
      <c r="L6829" s="19">
        <v>0</v>
      </c>
      <c r="M6829" s="25">
        <v>74.95</v>
      </c>
      <c r="N6829" s="24">
        <v>43140</v>
      </c>
    </row>
    <row r="6830" spans="1:15" customFormat="1" hidden="1" x14ac:dyDescent="0.25">
      <c r="A6830" s="17" t="s">
        <v>25079</v>
      </c>
      <c r="B6830" s="33">
        <v>33013208</v>
      </c>
      <c r="C6830" s="13" t="s">
        <v>20809</v>
      </c>
      <c r="D6830" s="13"/>
      <c r="E6830" s="23" t="s">
        <v>38079</v>
      </c>
      <c r="F6830" s="21" t="s">
        <v>3093</v>
      </c>
      <c r="G6830" s="21" t="s">
        <v>17</v>
      </c>
      <c r="H6830" s="21" t="s">
        <v>18</v>
      </c>
      <c r="I6830" s="13" t="s">
        <v>4934</v>
      </c>
      <c r="J6830" s="22" t="s">
        <v>25080</v>
      </c>
      <c r="K6830" s="24">
        <v>44228</v>
      </c>
      <c r="L6830" s="19">
        <v>0</v>
      </c>
      <c r="M6830" s="25">
        <v>74.95</v>
      </c>
      <c r="N6830" s="24">
        <v>43140</v>
      </c>
    </row>
    <row r="6831" spans="1:15" customFormat="1" hidden="1" x14ac:dyDescent="0.25">
      <c r="A6831" s="17" t="s">
        <v>25081</v>
      </c>
      <c r="B6831" s="33">
        <v>33013211</v>
      </c>
      <c r="C6831" s="13" t="s">
        <v>20810</v>
      </c>
      <c r="D6831" s="13"/>
      <c r="E6831" s="23" t="s">
        <v>38080</v>
      </c>
      <c r="F6831" s="21" t="s">
        <v>3093</v>
      </c>
      <c r="G6831" s="21" t="s">
        <v>17</v>
      </c>
      <c r="H6831" s="21" t="s">
        <v>18</v>
      </c>
      <c r="I6831" s="13" t="s">
        <v>4935</v>
      </c>
      <c r="J6831" s="22" t="s">
        <v>25082</v>
      </c>
      <c r="K6831" s="24">
        <v>44228</v>
      </c>
      <c r="L6831" s="19">
        <v>0</v>
      </c>
      <c r="M6831" s="25">
        <v>74.95</v>
      </c>
      <c r="N6831" s="24">
        <v>43140</v>
      </c>
    </row>
    <row r="6832" spans="1:15" customFormat="1" hidden="1" x14ac:dyDescent="0.25">
      <c r="A6832" s="17" t="s">
        <v>25083</v>
      </c>
      <c r="B6832" s="33">
        <v>33013206</v>
      </c>
      <c r="C6832" s="13" t="s">
        <v>20811</v>
      </c>
      <c r="D6832" s="13"/>
      <c r="E6832" s="23" t="s">
        <v>38069</v>
      </c>
      <c r="F6832" s="21" t="s">
        <v>3093</v>
      </c>
      <c r="G6832" s="21" t="s">
        <v>17</v>
      </c>
      <c r="H6832" s="21" t="s">
        <v>18</v>
      </c>
      <c r="I6832" s="13" t="s">
        <v>20615</v>
      </c>
      <c r="J6832" s="22" t="s">
        <v>25084</v>
      </c>
      <c r="K6832" s="24">
        <v>44228</v>
      </c>
      <c r="L6832" s="19">
        <v>0</v>
      </c>
      <c r="M6832" s="25">
        <v>74.95</v>
      </c>
      <c r="N6832" s="24">
        <v>43140</v>
      </c>
    </row>
    <row r="6833" spans="1:14" customFormat="1" hidden="1" x14ac:dyDescent="0.25">
      <c r="A6833" s="17" t="s">
        <v>25085</v>
      </c>
      <c r="B6833" s="33">
        <v>33013207</v>
      </c>
      <c r="C6833" s="13" t="s">
        <v>20812</v>
      </c>
      <c r="D6833" s="13"/>
      <c r="E6833" s="23" t="s">
        <v>38070</v>
      </c>
      <c r="F6833" s="21" t="s">
        <v>3093</v>
      </c>
      <c r="G6833" s="21" t="s">
        <v>17</v>
      </c>
      <c r="H6833" s="21" t="s">
        <v>18</v>
      </c>
      <c r="I6833" s="13" t="s">
        <v>20616</v>
      </c>
      <c r="J6833" s="22" t="s">
        <v>25086</v>
      </c>
      <c r="K6833" s="24">
        <v>44228</v>
      </c>
      <c r="L6833" s="19">
        <v>0</v>
      </c>
      <c r="M6833" s="25">
        <v>74.95</v>
      </c>
      <c r="N6833" s="24">
        <v>43140</v>
      </c>
    </row>
    <row r="6834" spans="1:14" customFormat="1" hidden="1" x14ac:dyDescent="0.25">
      <c r="A6834" s="17" t="s">
        <v>25087</v>
      </c>
      <c r="B6834" s="33">
        <v>33013204</v>
      </c>
      <c r="C6834" s="13" t="s">
        <v>20813</v>
      </c>
      <c r="D6834" s="13"/>
      <c r="E6834" s="23" t="s">
        <v>38071</v>
      </c>
      <c r="F6834" s="21" t="s">
        <v>3093</v>
      </c>
      <c r="G6834" s="21" t="s">
        <v>17</v>
      </c>
      <c r="H6834" s="21" t="s">
        <v>18</v>
      </c>
      <c r="I6834" s="13" t="s">
        <v>20617</v>
      </c>
      <c r="J6834" s="22" t="s">
        <v>25088</v>
      </c>
      <c r="K6834" s="24">
        <v>44228</v>
      </c>
      <c r="L6834" s="19">
        <v>0</v>
      </c>
      <c r="M6834" s="25">
        <v>74.95</v>
      </c>
      <c r="N6834" s="24">
        <v>43140</v>
      </c>
    </row>
    <row r="6835" spans="1:14" customFormat="1" hidden="1" x14ac:dyDescent="0.25">
      <c r="A6835" s="17" t="s">
        <v>25089</v>
      </c>
      <c r="B6835" s="33">
        <v>33013203</v>
      </c>
      <c r="C6835" s="13" t="s">
        <v>20814</v>
      </c>
      <c r="D6835" s="13"/>
      <c r="E6835" s="23" t="s">
        <v>38072</v>
      </c>
      <c r="F6835" s="21" t="s">
        <v>3093</v>
      </c>
      <c r="G6835" s="21" t="s">
        <v>17</v>
      </c>
      <c r="H6835" s="21" t="s">
        <v>18</v>
      </c>
      <c r="I6835" s="13" t="s">
        <v>20618</v>
      </c>
      <c r="J6835" s="22" t="s">
        <v>25090</v>
      </c>
      <c r="K6835" s="24">
        <v>44228</v>
      </c>
      <c r="L6835" s="19">
        <v>0</v>
      </c>
      <c r="M6835" s="25">
        <v>74.95</v>
      </c>
      <c r="N6835" s="24">
        <v>43140</v>
      </c>
    </row>
    <row r="6836" spans="1:14" customFormat="1" hidden="1" x14ac:dyDescent="0.25">
      <c r="A6836" s="17" t="s">
        <v>25091</v>
      </c>
      <c r="B6836" s="33">
        <v>33013202</v>
      </c>
      <c r="C6836" s="13" t="s">
        <v>20815</v>
      </c>
      <c r="D6836" s="13"/>
      <c r="E6836" s="23" t="s">
        <v>38073</v>
      </c>
      <c r="F6836" s="21" t="s">
        <v>3093</v>
      </c>
      <c r="G6836" s="21" t="s">
        <v>17</v>
      </c>
      <c r="H6836" s="21" t="s">
        <v>18</v>
      </c>
      <c r="I6836" s="13" t="s">
        <v>20619</v>
      </c>
      <c r="J6836" s="22" t="s">
        <v>25092</v>
      </c>
      <c r="K6836" s="24">
        <v>44228</v>
      </c>
      <c r="L6836" s="19">
        <v>0</v>
      </c>
      <c r="M6836" s="25">
        <v>74.95</v>
      </c>
      <c r="N6836" s="24">
        <v>43140</v>
      </c>
    </row>
    <row r="6837" spans="1:14" customFormat="1" hidden="1" x14ac:dyDescent="0.25">
      <c r="A6837" s="17" t="s">
        <v>25093</v>
      </c>
      <c r="B6837" s="33">
        <v>33013205</v>
      </c>
      <c r="C6837" s="13" t="s">
        <v>20816</v>
      </c>
      <c r="D6837" s="13"/>
      <c r="E6837" s="23" t="s">
        <v>38074</v>
      </c>
      <c r="F6837" s="21" t="s">
        <v>3093</v>
      </c>
      <c r="G6837" s="21" t="s">
        <v>17</v>
      </c>
      <c r="H6837" s="21" t="s">
        <v>18</v>
      </c>
      <c r="I6837" s="13" t="s">
        <v>4936</v>
      </c>
      <c r="J6837" s="22" t="s">
        <v>25094</v>
      </c>
      <c r="K6837" s="24">
        <v>44228</v>
      </c>
      <c r="L6837" s="19">
        <v>0</v>
      </c>
      <c r="M6837" s="25">
        <v>74.95</v>
      </c>
      <c r="N6837" s="24">
        <v>43140</v>
      </c>
    </row>
    <row r="6838" spans="1:14" customFormat="1" hidden="1" x14ac:dyDescent="0.25">
      <c r="A6838" s="17" t="s">
        <v>25095</v>
      </c>
      <c r="B6838" s="33">
        <v>33013218</v>
      </c>
      <c r="C6838" s="13" t="s">
        <v>20817</v>
      </c>
      <c r="D6838" s="13"/>
      <c r="E6838" s="23" t="s">
        <v>38081</v>
      </c>
      <c r="F6838" s="21" t="s">
        <v>3093</v>
      </c>
      <c r="G6838" s="21" t="s">
        <v>17</v>
      </c>
      <c r="H6838" s="21" t="s">
        <v>18</v>
      </c>
      <c r="I6838" s="13" t="s">
        <v>20620</v>
      </c>
      <c r="J6838" s="22" t="s">
        <v>25096</v>
      </c>
      <c r="K6838" s="24">
        <v>44228</v>
      </c>
      <c r="L6838" s="19">
        <v>0</v>
      </c>
      <c r="M6838" s="25">
        <v>74.95</v>
      </c>
      <c r="N6838" s="24">
        <v>43140</v>
      </c>
    </row>
    <row r="6839" spans="1:14" customFormat="1" hidden="1" x14ac:dyDescent="0.25">
      <c r="A6839" s="17" t="s">
        <v>25097</v>
      </c>
      <c r="B6839" s="33">
        <v>33013219</v>
      </c>
      <c r="C6839" s="13" t="s">
        <v>20818</v>
      </c>
      <c r="D6839" s="13"/>
      <c r="E6839" s="23" t="s">
        <v>38082</v>
      </c>
      <c r="F6839" s="21" t="s">
        <v>3093</v>
      </c>
      <c r="G6839" s="21" t="s">
        <v>17</v>
      </c>
      <c r="H6839" s="21" t="s">
        <v>18</v>
      </c>
      <c r="I6839" s="13" t="s">
        <v>20621</v>
      </c>
      <c r="J6839" s="22" t="s">
        <v>25098</v>
      </c>
      <c r="K6839" s="24">
        <v>44228</v>
      </c>
      <c r="L6839" s="19">
        <v>0</v>
      </c>
      <c r="M6839" s="25">
        <v>74.95</v>
      </c>
      <c r="N6839" s="24">
        <v>43140</v>
      </c>
    </row>
    <row r="6840" spans="1:14" customFormat="1" hidden="1" x14ac:dyDescent="0.25">
      <c r="A6840" s="17" t="s">
        <v>25099</v>
      </c>
      <c r="B6840" s="33">
        <v>33013216</v>
      </c>
      <c r="C6840" s="13" t="s">
        <v>20819</v>
      </c>
      <c r="D6840" s="13"/>
      <c r="E6840" s="23" t="s">
        <v>38083</v>
      </c>
      <c r="F6840" s="21" t="s">
        <v>3093</v>
      </c>
      <c r="G6840" s="21" t="s">
        <v>17</v>
      </c>
      <c r="H6840" s="21" t="s">
        <v>18</v>
      </c>
      <c r="I6840" s="13" t="s">
        <v>4937</v>
      </c>
      <c r="J6840" s="22" t="s">
        <v>25100</v>
      </c>
      <c r="K6840" s="24">
        <v>44228</v>
      </c>
      <c r="L6840" s="19">
        <v>0</v>
      </c>
      <c r="M6840" s="25">
        <v>74.95</v>
      </c>
      <c r="N6840" s="24">
        <v>43140</v>
      </c>
    </row>
    <row r="6841" spans="1:14" customFormat="1" hidden="1" x14ac:dyDescent="0.25">
      <c r="A6841" s="17" t="s">
        <v>25101</v>
      </c>
      <c r="B6841" s="33">
        <v>33013215</v>
      </c>
      <c r="C6841" s="13" t="s">
        <v>20820</v>
      </c>
      <c r="D6841" s="13"/>
      <c r="E6841" s="23" t="s">
        <v>38084</v>
      </c>
      <c r="F6841" s="21" t="s">
        <v>3093</v>
      </c>
      <c r="G6841" s="21" t="s">
        <v>17</v>
      </c>
      <c r="H6841" s="21" t="s">
        <v>18</v>
      </c>
      <c r="I6841" s="13" t="s">
        <v>4938</v>
      </c>
      <c r="J6841" s="22" t="s">
        <v>25102</v>
      </c>
      <c r="K6841" s="24">
        <v>44228</v>
      </c>
      <c r="L6841" s="19">
        <v>0</v>
      </c>
      <c r="M6841" s="25">
        <v>74.95</v>
      </c>
      <c r="N6841" s="24">
        <v>43140</v>
      </c>
    </row>
    <row r="6842" spans="1:14" customFormat="1" hidden="1" x14ac:dyDescent="0.25">
      <c r="A6842" s="17" t="s">
        <v>25103</v>
      </c>
      <c r="B6842" s="33">
        <v>33013214</v>
      </c>
      <c r="C6842" s="13" t="s">
        <v>20821</v>
      </c>
      <c r="D6842" s="13"/>
      <c r="E6842" s="23" t="s">
        <v>38085</v>
      </c>
      <c r="F6842" s="21" t="s">
        <v>3093</v>
      </c>
      <c r="G6842" s="21" t="s">
        <v>17</v>
      </c>
      <c r="H6842" s="21" t="s">
        <v>18</v>
      </c>
      <c r="I6842" s="13" t="s">
        <v>4939</v>
      </c>
      <c r="J6842" s="22" t="s">
        <v>25104</v>
      </c>
      <c r="K6842" s="24">
        <v>44228</v>
      </c>
      <c r="L6842" s="19">
        <v>0</v>
      </c>
      <c r="M6842" s="25">
        <v>74.95</v>
      </c>
      <c r="N6842" s="24">
        <v>43140</v>
      </c>
    </row>
    <row r="6843" spans="1:14" customFormat="1" hidden="1" x14ac:dyDescent="0.25">
      <c r="A6843" s="17" t="s">
        <v>25105</v>
      </c>
      <c r="B6843" s="33">
        <v>33013217</v>
      </c>
      <c r="C6843" s="13" t="s">
        <v>20822</v>
      </c>
      <c r="D6843" s="13"/>
      <c r="E6843" s="23" t="s">
        <v>38086</v>
      </c>
      <c r="F6843" s="21" t="s">
        <v>3093</v>
      </c>
      <c r="G6843" s="21" t="s">
        <v>17</v>
      </c>
      <c r="H6843" s="21" t="s">
        <v>18</v>
      </c>
      <c r="I6843" s="13" t="s">
        <v>4940</v>
      </c>
      <c r="J6843" s="22" t="s">
        <v>25106</v>
      </c>
      <c r="K6843" s="24">
        <v>44228</v>
      </c>
      <c r="L6843" s="19">
        <v>0</v>
      </c>
      <c r="M6843" s="25">
        <v>74.95</v>
      </c>
      <c r="N6843" s="24">
        <v>43140</v>
      </c>
    </row>
    <row r="6844" spans="1:14" customFormat="1" hidden="1" x14ac:dyDescent="0.25">
      <c r="A6844" s="17" t="s">
        <v>25107</v>
      </c>
      <c r="B6844" s="33">
        <v>33013223</v>
      </c>
      <c r="C6844" s="13" t="s">
        <v>20823</v>
      </c>
      <c r="D6844" s="13"/>
      <c r="E6844" s="23" t="s">
        <v>38087</v>
      </c>
      <c r="F6844" s="21" t="s">
        <v>3093</v>
      </c>
      <c r="G6844" s="21" t="s">
        <v>17</v>
      </c>
      <c r="H6844" s="21" t="s">
        <v>18</v>
      </c>
      <c r="I6844" s="13" t="s">
        <v>20622</v>
      </c>
      <c r="J6844" s="22" t="s">
        <v>25108</v>
      </c>
      <c r="K6844" s="24">
        <v>44228</v>
      </c>
      <c r="L6844" s="19">
        <v>0</v>
      </c>
      <c r="M6844" s="25">
        <v>74.95</v>
      </c>
      <c r="N6844" s="24">
        <v>43140</v>
      </c>
    </row>
    <row r="6845" spans="1:14" customFormat="1" hidden="1" x14ac:dyDescent="0.25">
      <c r="A6845" s="17" t="s">
        <v>25109</v>
      </c>
      <c r="B6845" s="33">
        <v>33013225</v>
      </c>
      <c r="C6845" s="13" t="s">
        <v>20824</v>
      </c>
      <c r="D6845" s="13"/>
      <c r="E6845" s="23" t="s">
        <v>38088</v>
      </c>
      <c r="F6845" s="21" t="s">
        <v>3093</v>
      </c>
      <c r="G6845" s="21" t="s">
        <v>17</v>
      </c>
      <c r="H6845" s="21" t="s">
        <v>18</v>
      </c>
      <c r="I6845" s="13" t="s">
        <v>20623</v>
      </c>
      <c r="J6845" s="22" t="s">
        <v>25110</v>
      </c>
      <c r="K6845" s="24">
        <v>44228</v>
      </c>
      <c r="L6845" s="19">
        <v>0</v>
      </c>
      <c r="M6845" s="25">
        <v>74.95</v>
      </c>
      <c r="N6845" s="24">
        <v>43140</v>
      </c>
    </row>
    <row r="6846" spans="1:14" customFormat="1" hidden="1" x14ac:dyDescent="0.25">
      <c r="A6846" s="17" t="s">
        <v>25111</v>
      </c>
      <c r="B6846" s="33">
        <v>33013222</v>
      </c>
      <c r="C6846" s="13" t="s">
        <v>20825</v>
      </c>
      <c r="D6846" s="13"/>
      <c r="E6846" s="23" t="s">
        <v>38089</v>
      </c>
      <c r="F6846" s="21" t="s">
        <v>3093</v>
      </c>
      <c r="G6846" s="21" t="s">
        <v>17</v>
      </c>
      <c r="H6846" s="21" t="s">
        <v>18</v>
      </c>
      <c r="I6846" s="13" t="s">
        <v>4941</v>
      </c>
      <c r="J6846" s="22" t="s">
        <v>25112</v>
      </c>
      <c r="K6846" s="24">
        <v>44228</v>
      </c>
      <c r="L6846" s="19">
        <v>0</v>
      </c>
      <c r="M6846" s="25">
        <v>74.95</v>
      </c>
      <c r="N6846" s="24">
        <v>43140</v>
      </c>
    </row>
    <row r="6847" spans="1:14" customFormat="1" hidden="1" x14ac:dyDescent="0.25">
      <c r="A6847" s="17" t="s">
        <v>25113</v>
      </c>
      <c r="B6847" s="33">
        <v>33013221</v>
      </c>
      <c r="C6847" s="13" t="s">
        <v>20826</v>
      </c>
      <c r="D6847" s="13"/>
      <c r="E6847" s="23" t="s">
        <v>38090</v>
      </c>
      <c r="F6847" s="21" t="s">
        <v>3093</v>
      </c>
      <c r="G6847" s="21" t="s">
        <v>17</v>
      </c>
      <c r="H6847" s="21" t="s">
        <v>18</v>
      </c>
      <c r="I6847" s="13" t="s">
        <v>4942</v>
      </c>
      <c r="J6847" s="22" t="s">
        <v>25114</v>
      </c>
      <c r="K6847" s="24">
        <v>44228</v>
      </c>
      <c r="L6847" s="19">
        <v>0</v>
      </c>
      <c r="M6847" s="25">
        <v>74.95</v>
      </c>
      <c r="N6847" s="24">
        <v>43140</v>
      </c>
    </row>
    <row r="6848" spans="1:14" customFormat="1" hidden="1" x14ac:dyDescent="0.25">
      <c r="A6848" s="17" t="s">
        <v>25115</v>
      </c>
      <c r="B6848" s="33">
        <v>33013220</v>
      </c>
      <c r="C6848" s="13" t="s">
        <v>20827</v>
      </c>
      <c r="D6848" s="13"/>
      <c r="E6848" s="23" t="s">
        <v>38091</v>
      </c>
      <c r="F6848" s="21" t="s">
        <v>3093</v>
      </c>
      <c r="G6848" s="21" t="s">
        <v>17</v>
      </c>
      <c r="H6848" s="21" t="s">
        <v>18</v>
      </c>
      <c r="I6848" s="13" t="s">
        <v>4943</v>
      </c>
      <c r="J6848" s="22" t="s">
        <v>25116</v>
      </c>
      <c r="K6848" s="24">
        <v>44228</v>
      </c>
      <c r="L6848" s="19">
        <v>0</v>
      </c>
      <c r="M6848" s="25">
        <v>74.95</v>
      </c>
      <c r="N6848" s="24">
        <v>43140</v>
      </c>
    </row>
    <row r="6849" spans="1:14" customFormat="1" hidden="1" x14ac:dyDescent="0.25">
      <c r="A6849" s="17" t="s">
        <v>25117</v>
      </c>
      <c r="B6849" s="33">
        <v>33013224</v>
      </c>
      <c r="C6849" s="13" t="s">
        <v>20828</v>
      </c>
      <c r="D6849" s="13"/>
      <c r="E6849" s="23" t="s">
        <v>38092</v>
      </c>
      <c r="F6849" s="21" t="s">
        <v>3093</v>
      </c>
      <c r="G6849" s="21" t="s">
        <v>17</v>
      </c>
      <c r="H6849" s="21" t="s">
        <v>18</v>
      </c>
      <c r="I6849" s="13" t="s">
        <v>20624</v>
      </c>
      <c r="J6849" s="22" t="s">
        <v>25118</v>
      </c>
      <c r="K6849" s="24">
        <v>44228</v>
      </c>
      <c r="L6849" s="19">
        <v>0</v>
      </c>
      <c r="M6849" s="25">
        <v>74.95</v>
      </c>
      <c r="N6849" s="24">
        <v>43140</v>
      </c>
    </row>
    <row r="6850" spans="1:14" customFormat="1" hidden="1" x14ac:dyDescent="0.25">
      <c r="A6850" s="17" t="s">
        <v>25345</v>
      </c>
      <c r="B6850" s="33">
        <v>33013164</v>
      </c>
      <c r="C6850" s="13"/>
      <c r="D6850" s="13"/>
      <c r="E6850" s="23" t="s">
        <v>4493</v>
      </c>
      <c r="F6850" s="21" t="s">
        <v>3093</v>
      </c>
      <c r="G6850" s="21" t="s">
        <v>17</v>
      </c>
      <c r="H6850" s="21" t="s">
        <v>18</v>
      </c>
      <c r="I6850" s="13" t="s">
        <v>4494</v>
      </c>
      <c r="J6850" s="22" t="s">
        <v>25346</v>
      </c>
      <c r="K6850" s="24">
        <v>44228</v>
      </c>
      <c r="L6850" s="19">
        <v>0</v>
      </c>
      <c r="M6850" s="25">
        <v>79.95</v>
      </c>
      <c r="N6850" s="24">
        <v>43140</v>
      </c>
    </row>
    <row r="6851" spans="1:14" customFormat="1" hidden="1" x14ac:dyDescent="0.25">
      <c r="A6851" s="17" t="s">
        <v>25347</v>
      </c>
      <c r="B6851" s="33">
        <v>33013165</v>
      </c>
      <c r="C6851" s="13"/>
      <c r="D6851" s="13"/>
      <c r="E6851" s="23" t="s">
        <v>4495</v>
      </c>
      <c r="F6851" s="21" t="s">
        <v>3093</v>
      </c>
      <c r="G6851" s="21" t="s">
        <v>17</v>
      </c>
      <c r="H6851" s="21" t="s">
        <v>18</v>
      </c>
      <c r="I6851" s="13" t="s">
        <v>4496</v>
      </c>
      <c r="J6851" s="22" t="s">
        <v>25348</v>
      </c>
      <c r="K6851" s="24">
        <v>44228</v>
      </c>
      <c r="L6851" s="19">
        <v>0</v>
      </c>
      <c r="M6851" s="25">
        <v>79.95</v>
      </c>
      <c r="N6851" s="24">
        <v>43140</v>
      </c>
    </row>
    <row r="6852" spans="1:14" customFormat="1" hidden="1" x14ac:dyDescent="0.25">
      <c r="A6852" s="17" t="s">
        <v>25349</v>
      </c>
      <c r="B6852" s="33">
        <v>33013162</v>
      </c>
      <c r="C6852" s="13"/>
      <c r="D6852" s="13"/>
      <c r="E6852" s="23" t="s">
        <v>4497</v>
      </c>
      <c r="F6852" s="21" t="s">
        <v>3093</v>
      </c>
      <c r="G6852" s="21" t="s">
        <v>17</v>
      </c>
      <c r="H6852" s="21" t="s">
        <v>18</v>
      </c>
      <c r="I6852" s="13" t="s">
        <v>4498</v>
      </c>
      <c r="J6852" s="22" t="s">
        <v>25350</v>
      </c>
      <c r="K6852" s="24">
        <v>44228</v>
      </c>
      <c r="L6852" s="19">
        <v>0</v>
      </c>
      <c r="M6852" s="25">
        <v>79.95</v>
      </c>
      <c r="N6852" s="24">
        <v>43140</v>
      </c>
    </row>
    <row r="6853" spans="1:14" customFormat="1" hidden="1" x14ac:dyDescent="0.25">
      <c r="A6853" s="17" t="s">
        <v>25351</v>
      </c>
      <c r="B6853" s="33">
        <v>33013161</v>
      </c>
      <c r="C6853" s="13"/>
      <c r="D6853" s="13"/>
      <c r="E6853" s="23" t="s">
        <v>4499</v>
      </c>
      <c r="F6853" s="21" t="s">
        <v>3093</v>
      </c>
      <c r="G6853" s="21" t="s">
        <v>17</v>
      </c>
      <c r="H6853" s="21" t="s">
        <v>18</v>
      </c>
      <c r="I6853" s="13" t="s">
        <v>4500</v>
      </c>
      <c r="J6853" s="22" t="s">
        <v>25352</v>
      </c>
      <c r="K6853" s="24">
        <v>44228</v>
      </c>
      <c r="L6853" s="19">
        <v>0</v>
      </c>
      <c r="M6853" s="25">
        <v>79.95</v>
      </c>
      <c r="N6853" s="24">
        <v>43140</v>
      </c>
    </row>
    <row r="6854" spans="1:14" customFormat="1" hidden="1" x14ac:dyDescent="0.25">
      <c r="A6854" s="17" t="s">
        <v>25353</v>
      </c>
      <c r="B6854" s="33">
        <v>33013160</v>
      </c>
      <c r="C6854" s="13"/>
      <c r="D6854" s="13"/>
      <c r="E6854" s="23" t="s">
        <v>4501</v>
      </c>
      <c r="F6854" s="21" t="s">
        <v>3093</v>
      </c>
      <c r="G6854" s="21" t="s">
        <v>17</v>
      </c>
      <c r="H6854" s="21" t="s">
        <v>18</v>
      </c>
      <c r="I6854" s="13" t="s">
        <v>4502</v>
      </c>
      <c r="J6854" s="22" t="s">
        <v>25354</v>
      </c>
      <c r="K6854" s="24">
        <v>44228</v>
      </c>
      <c r="L6854" s="19">
        <v>0</v>
      </c>
      <c r="M6854" s="25">
        <v>79.95</v>
      </c>
      <c r="N6854" s="24">
        <v>43140</v>
      </c>
    </row>
    <row r="6855" spans="1:14" customFormat="1" hidden="1" x14ac:dyDescent="0.25">
      <c r="A6855" s="17" t="s">
        <v>25355</v>
      </c>
      <c r="B6855" s="33">
        <v>33013163</v>
      </c>
      <c r="C6855" s="13"/>
      <c r="D6855" s="13"/>
      <c r="E6855" s="23" t="s">
        <v>4503</v>
      </c>
      <c r="F6855" s="21" t="s">
        <v>3093</v>
      </c>
      <c r="G6855" s="21" t="s">
        <v>17</v>
      </c>
      <c r="H6855" s="21" t="s">
        <v>18</v>
      </c>
      <c r="I6855" s="13" t="s">
        <v>4504</v>
      </c>
      <c r="J6855" s="22" t="s">
        <v>25356</v>
      </c>
      <c r="K6855" s="24">
        <v>44228</v>
      </c>
      <c r="L6855" s="19">
        <v>0</v>
      </c>
      <c r="M6855" s="25">
        <v>79.95</v>
      </c>
      <c r="N6855" s="24">
        <v>43140</v>
      </c>
    </row>
    <row r="6856" spans="1:14" customFormat="1" hidden="1" x14ac:dyDescent="0.25">
      <c r="A6856" s="17" t="s">
        <v>25357</v>
      </c>
      <c r="B6856" s="33">
        <v>33013158</v>
      </c>
      <c r="C6856" s="13"/>
      <c r="D6856" s="13"/>
      <c r="E6856" s="23" t="s">
        <v>4505</v>
      </c>
      <c r="F6856" s="21" t="s">
        <v>3093</v>
      </c>
      <c r="G6856" s="21" t="s">
        <v>17</v>
      </c>
      <c r="H6856" s="21" t="s">
        <v>18</v>
      </c>
      <c r="I6856" s="13" t="s">
        <v>4506</v>
      </c>
      <c r="J6856" s="22" t="s">
        <v>25358</v>
      </c>
      <c r="K6856" s="24">
        <v>44228</v>
      </c>
      <c r="L6856" s="19">
        <v>0</v>
      </c>
      <c r="M6856" s="25">
        <v>79.95</v>
      </c>
      <c r="N6856" s="24">
        <v>43140</v>
      </c>
    </row>
    <row r="6857" spans="1:14" customFormat="1" hidden="1" x14ac:dyDescent="0.25">
      <c r="A6857" s="17" t="s">
        <v>25359</v>
      </c>
      <c r="B6857" s="33">
        <v>33013159</v>
      </c>
      <c r="C6857" s="13"/>
      <c r="D6857" s="13"/>
      <c r="E6857" s="23" t="s">
        <v>4507</v>
      </c>
      <c r="F6857" s="21" t="s">
        <v>3093</v>
      </c>
      <c r="G6857" s="21" t="s">
        <v>17</v>
      </c>
      <c r="H6857" s="21" t="s">
        <v>18</v>
      </c>
      <c r="I6857" s="13" t="s">
        <v>4508</v>
      </c>
      <c r="J6857" s="22" t="s">
        <v>25360</v>
      </c>
      <c r="K6857" s="24">
        <v>44228</v>
      </c>
      <c r="L6857" s="19">
        <v>0</v>
      </c>
      <c r="M6857" s="25">
        <v>79.95</v>
      </c>
      <c r="N6857" s="24">
        <v>43140</v>
      </c>
    </row>
    <row r="6858" spans="1:14" customFormat="1" hidden="1" x14ac:dyDescent="0.25">
      <c r="A6858" s="17" t="s">
        <v>25361</v>
      </c>
      <c r="B6858" s="33">
        <v>33013156</v>
      </c>
      <c r="C6858" s="13"/>
      <c r="D6858" s="13"/>
      <c r="E6858" s="23" t="s">
        <v>4509</v>
      </c>
      <c r="F6858" s="21" t="s">
        <v>3093</v>
      </c>
      <c r="G6858" s="21" t="s">
        <v>17</v>
      </c>
      <c r="H6858" s="21" t="s">
        <v>18</v>
      </c>
      <c r="I6858" s="13" t="s">
        <v>21092</v>
      </c>
      <c r="J6858" s="22" t="s">
        <v>25362</v>
      </c>
      <c r="K6858" s="24">
        <v>44228</v>
      </c>
      <c r="L6858" s="19">
        <v>0</v>
      </c>
      <c r="M6858" s="25">
        <v>79.95</v>
      </c>
      <c r="N6858" s="24">
        <v>43140</v>
      </c>
    </row>
    <row r="6859" spans="1:14" customFormat="1" hidden="1" x14ac:dyDescent="0.25">
      <c r="A6859" s="17" t="s">
        <v>25363</v>
      </c>
      <c r="B6859" s="33">
        <v>33013155</v>
      </c>
      <c r="C6859" s="13"/>
      <c r="D6859" s="13"/>
      <c r="E6859" s="23" t="s">
        <v>4510</v>
      </c>
      <c r="F6859" s="21" t="s">
        <v>3093</v>
      </c>
      <c r="G6859" s="21" t="s">
        <v>17</v>
      </c>
      <c r="H6859" s="21" t="s">
        <v>18</v>
      </c>
      <c r="I6859" s="13" t="s">
        <v>21093</v>
      </c>
      <c r="J6859" s="22" t="s">
        <v>25364</v>
      </c>
      <c r="K6859" s="24">
        <v>44228</v>
      </c>
      <c r="L6859" s="19">
        <v>0</v>
      </c>
      <c r="M6859" s="25">
        <v>79.95</v>
      </c>
      <c r="N6859" s="24">
        <v>43140</v>
      </c>
    </row>
    <row r="6860" spans="1:14" customFormat="1" hidden="1" x14ac:dyDescent="0.25">
      <c r="A6860" s="17" t="s">
        <v>25365</v>
      </c>
      <c r="B6860" s="33">
        <v>33013154</v>
      </c>
      <c r="C6860" s="13"/>
      <c r="D6860" s="13"/>
      <c r="E6860" s="23" t="s">
        <v>4511</v>
      </c>
      <c r="F6860" s="21" t="s">
        <v>3093</v>
      </c>
      <c r="G6860" s="21" t="s">
        <v>17</v>
      </c>
      <c r="H6860" s="21" t="s">
        <v>18</v>
      </c>
      <c r="I6860" s="13" t="s">
        <v>21094</v>
      </c>
      <c r="J6860" s="22" t="s">
        <v>25366</v>
      </c>
      <c r="K6860" s="24">
        <v>44228</v>
      </c>
      <c r="L6860" s="19">
        <v>0</v>
      </c>
      <c r="M6860" s="25">
        <v>79.95</v>
      </c>
      <c r="N6860" s="24">
        <v>43140</v>
      </c>
    </row>
    <row r="6861" spans="1:14" customFormat="1" hidden="1" x14ac:dyDescent="0.25">
      <c r="A6861" s="17" t="s">
        <v>25367</v>
      </c>
      <c r="B6861" s="33">
        <v>33013157</v>
      </c>
      <c r="C6861" s="13"/>
      <c r="D6861" s="13"/>
      <c r="E6861" s="23" t="s">
        <v>4512</v>
      </c>
      <c r="F6861" s="21" t="s">
        <v>3093</v>
      </c>
      <c r="G6861" s="21" t="s">
        <v>17</v>
      </c>
      <c r="H6861" s="21" t="s">
        <v>18</v>
      </c>
      <c r="I6861" s="13" t="s">
        <v>4513</v>
      </c>
      <c r="J6861" s="22" t="s">
        <v>25368</v>
      </c>
      <c r="K6861" s="24">
        <v>44228</v>
      </c>
      <c r="L6861" s="19">
        <v>0</v>
      </c>
      <c r="M6861" s="25">
        <v>79.95</v>
      </c>
      <c r="N6861" s="24">
        <v>43140</v>
      </c>
    </row>
    <row r="6862" spans="1:14" customFormat="1" hidden="1" x14ac:dyDescent="0.25">
      <c r="A6862" s="17" t="s">
        <v>29127</v>
      </c>
      <c r="B6862" s="33">
        <v>28204399</v>
      </c>
      <c r="C6862" s="13"/>
      <c r="D6862" s="13"/>
      <c r="E6862" s="23" t="s">
        <v>10355</v>
      </c>
      <c r="F6862" s="21" t="s">
        <v>41</v>
      </c>
      <c r="G6862" s="21" t="s">
        <v>17</v>
      </c>
      <c r="H6862" s="21" t="s">
        <v>18</v>
      </c>
      <c r="I6862" s="13" t="s">
        <v>10356</v>
      </c>
      <c r="J6862" s="22" t="s">
        <v>29128</v>
      </c>
      <c r="K6862" s="24">
        <v>44228</v>
      </c>
      <c r="L6862" s="19">
        <v>0</v>
      </c>
      <c r="M6862" s="19">
        <v>279.95</v>
      </c>
      <c r="N6862" s="24">
        <v>43140</v>
      </c>
    </row>
    <row r="6863" spans="1:14" customFormat="1" hidden="1" x14ac:dyDescent="0.25">
      <c r="A6863" s="17" t="s">
        <v>29129</v>
      </c>
      <c r="B6863" s="33">
        <v>28204400</v>
      </c>
      <c r="C6863" s="13"/>
      <c r="D6863" s="13"/>
      <c r="E6863" s="23" t="s">
        <v>10357</v>
      </c>
      <c r="F6863" s="21" t="s">
        <v>41</v>
      </c>
      <c r="G6863" s="21" t="s">
        <v>17</v>
      </c>
      <c r="H6863" s="21" t="s">
        <v>18</v>
      </c>
      <c r="I6863" s="13" t="s">
        <v>10358</v>
      </c>
      <c r="J6863" s="22" t="s">
        <v>29130</v>
      </c>
      <c r="K6863" s="24">
        <v>44228</v>
      </c>
      <c r="L6863" s="19">
        <v>0</v>
      </c>
      <c r="M6863" s="19">
        <v>279.95</v>
      </c>
      <c r="N6863" s="24">
        <v>43140</v>
      </c>
    </row>
    <row r="6864" spans="1:14" customFormat="1" hidden="1" x14ac:dyDescent="0.25">
      <c r="A6864" s="17" t="s">
        <v>29131</v>
      </c>
      <c r="B6864" s="33">
        <v>28204397</v>
      </c>
      <c r="C6864" s="13"/>
      <c r="D6864" s="13"/>
      <c r="E6864" s="23" t="s">
        <v>10359</v>
      </c>
      <c r="F6864" s="21" t="s">
        <v>41</v>
      </c>
      <c r="G6864" s="21" t="s">
        <v>17</v>
      </c>
      <c r="H6864" s="21" t="s">
        <v>18</v>
      </c>
      <c r="I6864" s="13" t="s">
        <v>21354</v>
      </c>
      <c r="J6864" s="22" t="s">
        <v>29132</v>
      </c>
      <c r="K6864" s="24">
        <v>44228</v>
      </c>
      <c r="L6864" s="19">
        <v>0</v>
      </c>
      <c r="M6864" s="19">
        <v>279.95</v>
      </c>
      <c r="N6864" s="24">
        <v>43140</v>
      </c>
    </row>
    <row r="6865" spans="1:14" customFormat="1" hidden="1" x14ac:dyDescent="0.25">
      <c r="A6865" s="17" t="s">
        <v>29133</v>
      </c>
      <c r="B6865" s="33">
        <v>28204396</v>
      </c>
      <c r="C6865" s="13"/>
      <c r="D6865" s="13"/>
      <c r="E6865" s="23" t="s">
        <v>10360</v>
      </c>
      <c r="F6865" s="21" t="s">
        <v>41</v>
      </c>
      <c r="G6865" s="21" t="s">
        <v>17</v>
      </c>
      <c r="H6865" s="21" t="s">
        <v>18</v>
      </c>
      <c r="I6865" s="13" t="s">
        <v>21355</v>
      </c>
      <c r="J6865" s="22" t="s">
        <v>29134</v>
      </c>
      <c r="K6865" s="24">
        <v>44228</v>
      </c>
      <c r="L6865" s="19">
        <v>0</v>
      </c>
      <c r="M6865" s="19">
        <v>279.95</v>
      </c>
      <c r="N6865" s="24">
        <v>43140</v>
      </c>
    </row>
    <row r="6866" spans="1:14" customFormat="1" hidden="1" x14ac:dyDescent="0.25">
      <c r="A6866" s="17" t="s">
        <v>29135</v>
      </c>
      <c r="B6866" s="33">
        <v>28204395</v>
      </c>
      <c r="C6866" s="13"/>
      <c r="D6866" s="13"/>
      <c r="E6866" s="23" t="s">
        <v>10361</v>
      </c>
      <c r="F6866" s="21" t="s">
        <v>41</v>
      </c>
      <c r="G6866" s="21" t="s">
        <v>17</v>
      </c>
      <c r="H6866" s="21" t="s">
        <v>18</v>
      </c>
      <c r="I6866" s="13" t="s">
        <v>21356</v>
      </c>
      <c r="J6866" s="22" t="s">
        <v>29136</v>
      </c>
      <c r="K6866" s="24">
        <v>44228</v>
      </c>
      <c r="L6866" s="19">
        <v>0</v>
      </c>
      <c r="M6866" s="19">
        <v>279.95</v>
      </c>
      <c r="N6866" s="24">
        <v>43140</v>
      </c>
    </row>
    <row r="6867" spans="1:14" customFormat="1" hidden="1" x14ac:dyDescent="0.25">
      <c r="A6867" s="17" t="s">
        <v>29137</v>
      </c>
      <c r="B6867" s="33">
        <v>28204398</v>
      </c>
      <c r="C6867" s="13"/>
      <c r="D6867" s="13"/>
      <c r="E6867" s="23" t="s">
        <v>10362</v>
      </c>
      <c r="F6867" s="21" t="s">
        <v>41</v>
      </c>
      <c r="G6867" s="21" t="s">
        <v>17</v>
      </c>
      <c r="H6867" s="21" t="s">
        <v>18</v>
      </c>
      <c r="I6867" s="13" t="s">
        <v>10363</v>
      </c>
      <c r="J6867" s="22" t="s">
        <v>29138</v>
      </c>
      <c r="K6867" s="24">
        <v>44228</v>
      </c>
      <c r="L6867" s="19">
        <v>0</v>
      </c>
      <c r="M6867" s="19">
        <v>279.95</v>
      </c>
      <c r="N6867" s="24">
        <v>43140</v>
      </c>
    </row>
    <row r="6868" spans="1:14" customFormat="1" hidden="1" x14ac:dyDescent="0.25">
      <c r="A6868" s="17" t="s">
        <v>29139</v>
      </c>
      <c r="B6868" s="33">
        <v>28204411</v>
      </c>
      <c r="C6868" s="13"/>
      <c r="D6868" s="13"/>
      <c r="E6868" s="23" t="s">
        <v>10334</v>
      </c>
      <c r="F6868" s="21" t="s">
        <v>41</v>
      </c>
      <c r="G6868" s="21" t="s">
        <v>17</v>
      </c>
      <c r="H6868" s="21" t="s">
        <v>18</v>
      </c>
      <c r="I6868" s="13" t="s">
        <v>10335</v>
      </c>
      <c r="J6868" s="22" t="s">
        <v>29140</v>
      </c>
      <c r="K6868" s="24">
        <v>44228</v>
      </c>
      <c r="L6868" s="19">
        <v>0</v>
      </c>
      <c r="M6868" s="19">
        <v>279.95</v>
      </c>
      <c r="N6868" s="24">
        <v>43140</v>
      </c>
    </row>
    <row r="6869" spans="1:14" customFormat="1" hidden="1" x14ac:dyDescent="0.25">
      <c r="A6869" s="17" t="s">
        <v>29141</v>
      </c>
      <c r="B6869" s="33">
        <v>28204405</v>
      </c>
      <c r="C6869" s="13"/>
      <c r="D6869" s="13"/>
      <c r="E6869" s="23" t="s">
        <v>10346</v>
      </c>
      <c r="F6869" s="21" t="s">
        <v>41</v>
      </c>
      <c r="G6869" s="21" t="s">
        <v>17</v>
      </c>
      <c r="H6869" s="21" t="s">
        <v>18</v>
      </c>
      <c r="I6869" s="13" t="s">
        <v>10347</v>
      </c>
      <c r="J6869" s="22" t="s">
        <v>29142</v>
      </c>
      <c r="K6869" s="24">
        <v>44228</v>
      </c>
      <c r="L6869" s="19">
        <v>0</v>
      </c>
      <c r="M6869" s="19">
        <v>279.95</v>
      </c>
      <c r="N6869" s="24">
        <v>43140</v>
      </c>
    </row>
    <row r="6870" spans="1:14" customFormat="1" hidden="1" x14ac:dyDescent="0.25">
      <c r="A6870" s="17" t="s">
        <v>29143</v>
      </c>
      <c r="B6870" s="33">
        <v>28204406</v>
      </c>
      <c r="C6870" s="13"/>
      <c r="D6870" s="13"/>
      <c r="E6870" s="23" t="s">
        <v>10348</v>
      </c>
      <c r="F6870" s="21" t="s">
        <v>41</v>
      </c>
      <c r="G6870" s="21" t="s">
        <v>17</v>
      </c>
      <c r="H6870" s="21" t="s">
        <v>18</v>
      </c>
      <c r="I6870" s="13" t="s">
        <v>10349</v>
      </c>
      <c r="J6870" s="22" t="s">
        <v>29144</v>
      </c>
      <c r="K6870" s="24">
        <v>44228</v>
      </c>
      <c r="L6870" s="19">
        <v>0</v>
      </c>
      <c r="M6870" s="19">
        <v>279.95</v>
      </c>
      <c r="N6870" s="24">
        <v>43140</v>
      </c>
    </row>
    <row r="6871" spans="1:14" customFormat="1" hidden="1" x14ac:dyDescent="0.25">
      <c r="A6871" s="17" t="s">
        <v>29145</v>
      </c>
      <c r="B6871" s="33">
        <v>28204403</v>
      </c>
      <c r="C6871" s="13"/>
      <c r="D6871" s="13"/>
      <c r="E6871" s="23" t="s">
        <v>10350</v>
      </c>
      <c r="F6871" s="21" t="s">
        <v>41</v>
      </c>
      <c r="G6871" s="21" t="s">
        <v>17</v>
      </c>
      <c r="H6871" s="21" t="s">
        <v>18</v>
      </c>
      <c r="I6871" s="13" t="s">
        <v>21351</v>
      </c>
      <c r="J6871" s="22" t="s">
        <v>29146</v>
      </c>
      <c r="K6871" s="24">
        <v>44228</v>
      </c>
      <c r="L6871" s="19">
        <v>0</v>
      </c>
      <c r="M6871" s="19">
        <v>279.95</v>
      </c>
      <c r="N6871" s="24">
        <v>43140</v>
      </c>
    </row>
    <row r="6872" spans="1:14" customFormat="1" hidden="1" x14ac:dyDescent="0.25">
      <c r="A6872" s="17" t="s">
        <v>29147</v>
      </c>
      <c r="B6872" s="33">
        <v>28204402</v>
      </c>
      <c r="C6872" s="13"/>
      <c r="D6872" s="13"/>
      <c r="E6872" s="23" t="s">
        <v>10351</v>
      </c>
      <c r="F6872" s="21" t="s">
        <v>41</v>
      </c>
      <c r="G6872" s="21" t="s">
        <v>17</v>
      </c>
      <c r="H6872" s="21" t="s">
        <v>18</v>
      </c>
      <c r="I6872" s="13" t="s">
        <v>21352</v>
      </c>
      <c r="J6872" s="22" t="s">
        <v>29148</v>
      </c>
      <c r="K6872" s="24">
        <v>44228</v>
      </c>
      <c r="L6872" s="19">
        <v>0</v>
      </c>
      <c r="M6872" s="19">
        <v>279.95</v>
      </c>
      <c r="N6872" s="24">
        <v>43140</v>
      </c>
    </row>
    <row r="6873" spans="1:14" customFormat="1" hidden="1" x14ac:dyDescent="0.25">
      <c r="A6873" s="17" t="s">
        <v>29149</v>
      </c>
      <c r="B6873" s="33">
        <v>28204401</v>
      </c>
      <c r="C6873" s="13"/>
      <c r="D6873" s="13"/>
      <c r="E6873" s="23" t="s">
        <v>10352</v>
      </c>
      <c r="F6873" s="21" t="s">
        <v>41</v>
      </c>
      <c r="G6873" s="21" t="s">
        <v>17</v>
      </c>
      <c r="H6873" s="21" t="s">
        <v>18</v>
      </c>
      <c r="I6873" s="13" t="s">
        <v>21353</v>
      </c>
      <c r="J6873" s="22" t="s">
        <v>29150</v>
      </c>
      <c r="K6873" s="24">
        <v>44228</v>
      </c>
      <c r="L6873" s="19">
        <v>0</v>
      </c>
      <c r="M6873" s="19">
        <v>279.95</v>
      </c>
      <c r="N6873" s="24">
        <v>43140</v>
      </c>
    </row>
    <row r="6874" spans="1:14" customFormat="1" hidden="1" x14ac:dyDescent="0.25">
      <c r="A6874" s="17" t="s">
        <v>29151</v>
      </c>
      <c r="B6874" s="33">
        <v>28204404</v>
      </c>
      <c r="C6874" s="13"/>
      <c r="D6874" s="13"/>
      <c r="E6874" s="23" t="s">
        <v>10353</v>
      </c>
      <c r="F6874" s="21" t="s">
        <v>41</v>
      </c>
      <c r="G6874" s="21" t="s">
        <v>17</v>
      </c>
      <c r="H6874" s="21" t="s">
        <v>18</v>
      </c>
      <c r="I6874" s="13" t="s">
        <v>10354</v>
      </c>
      <c r="J6874" s="22" t="s">
        <v>29152</v>
      </c>
      <c r="K6874" s="24">
        <v>44228</v>
      </c>
      <c r="L6874" s="19">
        <v>0</v>
      </c>
      <c r="M6874" s="19">
        <v>279.95</v>
      </c>
      <c r="N6874" s="24">
        <v>43140</v>
      </c>
    </row>
    <row r="6875" spans="1:14" customFormat="1" hidden="1" x14ac:dyDescent="0.25">
      <c r="A6875" s="17" t="s">
        <v>29153</v>
      </c>
      <c r="B6875" s="33">
        <v>28204412</v>
      </c>
      <c r="C6875" s="13"/>
      <c r="D6875" s="13"/>
      <c r="E6875" s="23" t="s">
        <v>10336</v>
      </c>
      <c r="F6875" s="21" t="s">
        <v>41</v>
      </c>
      <c r="G6875" s="21" t="s">
        <v>17</v>
      </c>
      <c r="H6875" s="21" t="s">
        <v>18</v>
      </c>
      <c r="I6875" s="13" t="s">
        <v>10337</v>
      </c>
      <c r="J6875" s="22" t="s">
        <v>29154</v>
      </c>
      <c r="K6875" s="24">
        <v>44228</v>
      </c>
      <c r="L6875" s="19">
        <v>0</v>
      </c>
      <c r="M6875" s="19">
        <v>279.95</v>
      </c>
      <c r="N6875" s="24">
        <v>43140</v>
      </c>
    </row>
    <row r="6876" spans="1:14" customFormat="1" hidden="1" x14ac:dyDescent="0.25">
      <c r="A6876" s="17" t="s">
        <v>29155</v>
      </c>
      <c r="B6876" s="33">
        <v>28204409</v>
      </c>
      <c r="C6876" s="13"/>
      <c r="D6876" s="13"/>
      <c r="E6876" s="23" t="s">
        <v>10338</v>
      </c>
      <c r="F6876" s="21" t="s">
        <v>41</v>
      </c>
      <c r="G6876" s="21" t="s">
        <v>17</v>
      </c>
      <c r="H6876" s="21" t="s">
        <v>18</v>
      </c>
      <c r="I6876" s="13" t="s">
        <v>10339</v>
      </c>
      <c r="J6876" s="22" t="s">
        <v>29156</v>
      </c>
      <c r="K6876" s="24">
        <v>44228</v>
      </c>
      <c r="L6876" s="19">
        <v>0</v>
      </c>
      <c r="M6876" s="19">
        <v>279.95</v>
      </c>
      <c r="N6876" s="24">
        <v>43140</v>
      </c>
    </row>
    <row r="6877" spans="1:14" customFormat="1" hidden="1" x14ac:dyDescent="0.25">
      <c r="A6877" s="17" t="s">
        <v>29157</v>
      </c>
      <c r="B6877" s="33">
        <v>28204408</v>
      </c>
      <c r="C6877" s="13"/>
      <c r="D6877" s="13"/>
      <c r="E6877" s="23" t="s">
        <v>10340</v>
      </c>
      <c r="F6877" s="21" t="s">
        <v>41</v>
      </c>
      <c r="G6877" s="21" t="s">
        <v>17</v>
      </c>
      <c r="H6877" s="21" t="s">
        <v>18</v>
      </c>
      <c r="I6877" s="13" t="s">
        <v>10341</v>
      </c>
      <c r="J6877" s="22" t="s">
        <v>29158</v>
      </c>
      <c r="K6877" s="24">
        <v>44228</v>
      </c>
      <c r="L6877" s="19">
        <v>0</v>
      </c>
      <c r="M6877" s="19">
        <v>279.95</v>
      </c>
      <c r="N6877" s="24">
        <v>43140</v>
      </c>
    </row>
    <row r="6878" spans="1:14" customFormat="1" hidden="1" x14ac:dyDescent="0.25">
      <c r="A6878" s="17" t="s">
        <v>29159</v>
      </c>
      <c r="B6878" s="33">
        <v>28204407</v>
      </c>
      <c r="C6878" s="13"/>
      <c r="D6878" s="13"/>
      <c r="E6878" s="23" t="s">
        <v>10342</v>
      </c>
      <c r="F6878" s="21" t="s">
        <v>41</v>
      </c>
      <c r="G6878" s="21" t="s">
        <v>17</v>
      </c>
      <c r="H6878" s="21" t="s">
        <v>18</v>
      </c>
      <c r="I6878" s="13" t="s">
        <v>10343</v>
      </c>
      <c r="J6878" s="22" t="s">
        <v>29160</v>
      </c>
      <c r="K6878" s="24">
        <v>44228</v>
      </c>
      <c r="L6878" s="19">
        <v>0</v>
      </c>
      <c r="M6878" s="19">
        <v>279.95</v>
      </c>
      <c r="N6878" s="24">
        <v>43140</v>
      </c>
    </row>
    <row r="6879" spans="1:14" customFormat="1" hidden="1" x14ac:dyDescent="0.25">
      <c r="A6879" s="17" t="s">
        <v>29161</v>
      </c>
      <c r="B6879" s="33">
        <v>28204410</v>
      </c>
      <c r="C6879" s="13"/>
      <c r="D6879" s="13"/>
      <c r="E6879" s="23" t="s">
        <v>10344</v>
      </c>
      <c r="F6879" s="21" t="s">
        <v>41</v>
      </c>
      <c r="G6879" s="21" t="s">
        <v>17</v>
      </c>
      <c r="H6879" s="21" t="s">
        <v>18</v>
      </c>
      <c r="I6879" s="13" t="s">
        <v>10345</v>
      </c>
      <c r="J6879" s="22" t="s">
        <v>29162</v>
      </c>
      <c r="K6879" s="24">
        <v>44228</v>
      </c>
      <c r="L6879" s="19">
        <v>0</v>
      </c>
      <c r="M6879" s="19">
        <v>279.95</v>
      </c>
      <c r="N6879" s="24">
        <v>43140</v>
      </c>
    </row>
    <row r="6880" spans="1:14" customFormat="1" hidden="1" x14ac:dyDescent="0.25">
      <c r="A6880" s="17" t="s">
        <v>30256</v>
      </c>
      <c r="B6880" s="33">
        <v>28204417</v>
      </c>
      <c r="C6880" s="13"/>
      <c r="D6880" s="13"/>
      <c r="E6880" s="23" t="s">
        <v>10325</v>
      </c>
      <c r="F6880" s="21" t="s">
        <v>41</v>
      </c>
      <c r="G6880" s="21" t="s">
        <v>17</v>
      </c>
      <c r="H6880" s="21" t="s">
        <v>18</v>
      </c>
      <c r="I6880" s="13" t="s">
        <v>10326</v>
      </c>
      <c r="J6880" s="22" t="s">
        <v>30257</v>
      </c>
      <c r="K6880" s="24">
        <v>44228</v>
      </c>
      <c r="L6880" s="19">
        <v>0</v>
      </c>
      <c r="M6880" s="19">
        <v>239.95</v>
      </c>
      <c r="N6880" s="24">
        <v>43140</v>
      </c>
    </row>
    <row r="6881" spans="1:14" customFormat="1" hidden="1" x14ac:dyDescent="0.25">
      <c r="A6881" s="17" t="s">
        <v>30258</v>
      </c>
      <c r="B6881" s="33">
        <v>28204418</v>
      </c>
      <c r="C6881" s="13"/>
      <c r="D6881" s="13"/>
      <c r="E6881" s="23" t="s">
        <v>10327</v>
      </c>
      <c r="F6881" s="21" t="s">
        <v>41</v>
      </c>
      <c r="G6881" s="21" t="s">
        <v>17</v>
      </c>
      <c r="H6881" s="21" t="s">
        <v>18</v>
      </c>
      <c r="I6881" s="13" t="s">
        <v>10328</v>
      </c>
      <c r="J6881" s="22" t="s">
        <v>30259</v>
      </c>
      <c r="K6881" s="24">
        <v>44228</v>
      </c>
      <c r="L6881" s="19">
        <v>0</v>
      </c>
      <c r="M6881" s="19">
        <v>239.95</v>
      </c>
      <c r="N6881" s="24">
        <v>43140</v>
      </c>
    </row>
    <row r="6882" spans="1:14" customFormat="1" hidden="1" x14ac:dyDescent="0.25">
      <c r="A6882" s="17" t="s">
        <v>30260</v>
      </c>
      <c r="B6882" s="33">
        <v>28204415</v>
      </c>
      <c r="C6882" s="13"/>
      <c r="D6882" s="13"/>
      <c r="E6882" s="23" t="s">
        <v>10329</v>
      </c>
      <c r="F6882" s="21" t="s">
        <v>41</v>
      </c>
      <c r="G6882" s="21" t="s">
        <v>17</v>
      </c>
      <c r="H6882" s="21" t="s">
        <v>18</v>
      </c>
      <c r="I6882" s="13" t="s">
        <v>21348</v>
      </c>
      <c r="J6882" s="22" t="s">
        <v>30261</v>
      </c>
      <c r="K6882" s="24">
        <v>44228</v>
      </c>
      <c r="L6882" s="19">
        <v>0</v>
      </c>
      <c r="M6882" s="19">
        <v>239.95</v>
      </c>
      <c r="N6882" s="24">
        <v>43140</v>
      </c>
    </row>
    <row r="6883" spans="1:14" customFormat="1" hidden="1" x14ac:dyDescent="0.25">
      <c r="A6883" s="17" t="s">
        <v>30262</v>
      </c>
      <c r="B6883" s="33">
        <v>28204414</v>
      </c>
      <c r="C6883" s="13"/>
      <c r="D6883" s="13"/>
      <c r="E6883" s="23" t="s">
        <v>10330</v>
      </c>
      <c r="F6883" s="21" t="s">
        <v>41</v>
      </c>
      <c r="G6883" s="21" t="s">
        <v>17</v>
      </c>
      <c r="H6883" s="21" t="s">
        <v>18</v>
      </c>
      <c r="I6883" s="13" t="s">
        <v>21349</v>
      </c>
      <c r="J6883" s="22" t="s">
        <v>30263</v>
      </c>
      <c r="K6883" s="24">
        <v>44228</v>
      </c>
      <c r="L6883" s="19">
        <v>0</v>
      </c>
      <c r="M6883" s="19">
        <v>239.95</v>
      </c>
      <c r="N6883" s="24">
        <v>43140</v>
      </c>
    </row>
    <row r="6884" spans="1:14" customFormat="1" hidden="1" x14ac:dyDescent="0.25">
      <c r="A6884" s="17" t="s">
        <v>30264</v>
      </c>
      <c r="B6884" s="33">
        <v>28204413</v>
      </c>
      <c r="C6884" s="13"/>
      <c r="D6884" s="13"/>
      <c r="E6884" s="23" t="s">
        <v>10331</v>
      </c>
      <c r="F6884" s="21" t="s">
        <v>41</v>
      </c>
      <c r="G6884" s="21" t="s">
        <v>17</v>
      </c>
      <c r="H6884" s="21" t="s">
        <v>18</v>
      </c>
      <c r="I6884" s="13" t="s">
        <v>21350</v>
      </c>
      <c r="J6884" s="22" t="s">
        <v>30265</v>
      </c>
      <c r="K6884" s="24">
        <v>44228</v>
      </c>
      <c r="L6884" s="19">
        <v>0</v>
      </c>
      <c r="M6884" s="19">
        <v>239.95</v>
      </c>
      <c r="N6884" s="24">
        <v>43140</v>
      </c>
    </row>
    <row r="6885" spans="1:14" customFormat="1" hidden="1" x14ac:dyDescent="0.25">
      <c r="A6885" s="17" t="s">
        <v>30266</v>
      </c>
      <c r="B6885" s="33">
        <v>28204416</v>
      </c>
      <c r="C6885" s="13"/>
      <c r="D6885" s="13"/>
      <c r="E6885" s="23" t="s">
        <v>10332</v>
      </c>
      <c r="F6885" s="21" t="s">
        <v>41</v>
      </c>
      <c r="G6885" s="21" t="s">
        <v>17</v>
      </c>
      <c r="H6885" s="21" t="s">
        <v>18</v>
      </c>
      <c r="I6885" s="13" t="s">
        <v>10333</v>
      </c>
      <c r="J6885" s="22" t="s">
        <v>30267</v>
      </c>
      <c r="K6885" s="24">
        <v>44228</v>
      </c>
      <c r="L6885" s="19">
        <v>0</v>
      </c>
      <c r="M6885" s="19">
        <v>239.95</v>
      </c>
      <c r="N6885" s="24">
        <v>43140</v>
      </c>
    </row>
    <row r="6886" spans="1:14" customFormat="1" hidden="1" x14ac:dyDescent="0.25">
      <c r="A6886" s="17" t="s">
        <v>30268</v>
      </c>
      <c r="B6886" s="33">
        <v>28204429</v>
      </c>
      <c r="C6886" s="13"/>
      <c r="D6886" s="13"/>
      <c r="E6886" s="23" t="s">
        <v>10304</v>
      </c>
      <c r="F6886" s="21" t="s">
        <v>41</v>
      </c>
      <c r="G6886" s="21" t="s">
        <v>17</v>
      </c>
      <c r="H6886" s="21" t="s">
        <v>18</v>
      </c>
      <c r="I6886" s="13" t="s">
        <v>10305</v>
      </c>
      <c r="J6886" s="22" t="s">
        <v>30269</v>
      </c>
      <c r="K6886" s="24">
        <v>44228</v>
      </c>
      <c r="L6886" s="19">
        <v>0</v>
      </c>
      <c r="M6886" s="19">
        <v>239.95</v>
      </c>
      <c r="N6886" s="24">
        <v>43140</v>
      </c>
    </row>
    <row r="6887" spans="1:14" customFormat="1" hidden="1" x14ac:dyDescent="0.25">
      <c r="A6887" s="17" t="s">
        <v>30270</v>
      </c>
      <c r="B6887" s="33">
        <v>28204430</v>
      </c>
      <c r="C6887" s="13"/>
      <c r="D6887" s="13"/>
      <c r="E6887" s="23" t="s">
        <v>10306</v>
      </c>
      <c r="F6887" s="21" t="s">
        <v>41</v>
      </c>
      <c r="G6887" s="21" t="s">
        <v>17</v>
      </c>
      <c r="H6887" s="21" t="s">
        <v>18</v>
      </c>
      <c r="I6887" s="13" t="s">
        <v>10307</v>
      </c>
      <c r="J6887" s="22" t="s">
        <v>30271</v>
      </c>
      <c r="K6887" s="24">
        <v>44228</v>
      </c>
      <c r="L6887" s="19">
        <v>0</v>
      </c>
      <c r="M6887" s="19">
        <v>239.95</v>
      </c>
      <c r="N6887" s="24">
        <v>43140</v>
      </c>
    </row>
    <row r="6888" spans="1:14" customFormat="1" hidden="1" x14ac:dyDescent="0.25">
      <c r="A6888" s="17" t="s">
        <v>30272</v>
      </c>
      <c r="B6888" s="33">
        <v>28204423</v>
      </c>
      <c r="C6888" s="13"/>
      <c r="D6888" s="13"/>
      <c r="E6888" s="23" t="s">
        <v>10316</v>
      </c>
      <c r="F6888" s="21" t="s">
        <v>41</v>
      </c>
      <c r="G6888" s="21" t="s">
        <v>17</v>
      </c>
      <c r="H6888" s="21" t="s">
        <v>18</v>
      </c>
      <c r="I6888" s="13" t="s">
        <v>21345</v>
      </c>
      <c r="J6888" s="22" t="s">
        <v>30273</v>
      </c>
      <c r="K6888" s="24">
        <v>44228</v>
      </c>
      <c r="L6888" s="19">
        <v>0</v>
      </c>
      <c r="M6888" s="19">
        <v>239.95</v>
      </c>
      <c r="N6888" s="24">
        <v>43140</v>
      </c>
    </row>
    <row r="6889" spans="1:14" customFormat="1" hidden="1" x14ac:dyDescent="0.25">
      <c r="A6889" s="17" t="s">
        <v>30274</v>
      </c>
      <c r="B6889" s="33">
        <v>28204424</v>
      </c>
      <c r="C6889" s="13"/>
      <c r="D6889" s="13"/>
      <c r="E6889" s="23" t="s">
        <v>10317</v>
      </c>
      <c r="F6889" s="21" t="s">
        <v>41</v>
      </c>
      <c r="G6889" s="21" t="s">
        <v>17</v>
      </c>
      <c r="H6889" s="21" t="s">
        <v>18</v>
      </c>
      <c r="I6889" s="13" t="s">
        <v>21346</v>
      </c>
      <c r="J6889" s="22" t="s">
        <v>30275</v>
      </c>
      <c r="K6889" s="24">
        <v>44228</v>
      </c>
      <c r="L6889" s="19">
        <v>0</v>
      </c>
      <c r="M6889" s="19">
        <v>239.95</v>
      </c>
      <c r="N6889" s="24">
        <v>43140</v>
      </c>
    </row>
    <row r="6890" spans="1:14" customFormat="1" hidden="1" x14ac:dyDescent="0.25">
      <c r="A6890" s="17" t="s">
        <v>30276</v>
      </c>
      <c r="B6890" s="33">
        <v>28204421</v>
      </c>
      <c r="C6890" s="13"/>
      <c r="D6890" s="13"/>
      <c r="E6890" s="23" t="s">
        <v>10318</v>
      </c>
      <c r="F6890" s="21" t="s">
        <v>41</v>
      </c>
      <c r="G6890" s="21" t="s">
        <v>17</v>
      </c>
      <c r="H6890" s="21" t="s">
        <v>18</v>
      </c>
      <c r="I6890" s="13" t="s">
        <v>10319</v>
      </c>
      <c r="J6890" s="22" t="s">
        <v>30277</v>
      </c>
      <c r="K6890" s="24">
        <v>44228</v>
      </c>
      <c r="L6890" s="19">
        <v>0</v>
      </c>
      <c r="M6890" s="19">
        <v>239.95</v>
      </c>
      <c r="N6890" s="24">
        <v>43140</v>
      </c>
    </row>
    <row r="6891" spans="1:14" customFormat="1" hidden="1" x14ac:dyDescent="0.25">
      <c r="A6891" s="17" t="s">
        <v>30278</v>
      </c>
      <c r="B6891" s="33">
        <v>28204420</v>
      </c>
      <c r="C6891" s="13"/>
      <c r="D6891" s="13"/>
      <c r="E6891" s="23" t="s">
        <v>10320</v>
      </c>
      <c r="F6891" s="21" t="s">
        <v>41</v>
      </c>
      <c r="G6891" s="21" t="s">
        <v>17</v>
      </c>
      <c r="H6891" s="21" t="s">
        <v>18</v>
      </c>
      <c r="I6891" s="13" t="s">
        <v>10321</v>
      </c>
      <c r="J6891" s="22" t="s">
        <v>30279</v>
      </c>
      <c r="K6891" s="24">
        <v>44228</v>
      </c>
      <c r="L6891" s="19">
        <v>0</v>
      </c>
      <c r="M6891" s="19">
        <v>239.95</v>
      </c>
      <c r="N6891" s="24">
        <v>43140</v>
      </c>
    </row>
    <row r="6892" spans="1:14" customFormat="1" hidden="1" x14ac:dyDescent="0.25">
      <c r="A6892" s="17" t="s">
        <v>30280</v>
      </c>
      <c r="B6892" s="33">
        <v>28204419</v>
      </c>
      <c r="C6892" s="13"/>
      <c r="D6892" s="13"/>
      <c r="E6892" s="23" t="s">
        <v>10322</v>
      </c>
      <c r="F6892" s="21" t="s">
        <v>41</v>
      </c>
      <c r="G6892" s="21" t="s">
        <v>17</v>
      </c>
      <c r="H6892" s="21" t="s">
        <v>18</v>
      </c>
      <c r="I6892" s="13" t="s">
        <v>10323</v>
      </c>
      <c r="J6892" s="22" t="s">
        <v>30281</v>
      </c>
      <c r="K6892" s="24">
        <v>44228</v>
      </c>
      <c r="L6892" s="19">
        <v>0</v>
      </c>
      <c r="M6892" s="19">
        <v>239.95</v>
      </c>
      <c r="N6892" s="24">
        <v>43140</v>
      </c>
    </row>
    <row r="6893" spans="1:14" customFormat="1" hidden="1" x14ac:dyDescent="0.25">
      <c r="A6893" s="17" t="s">
        <v>30282</v>
      </c>
      <c r="B6893" s="33">
        <v>28204422</v>
      </c>
      <c r="C6893" s="13"/>
      <c r="D6893" s="13"/>
      <c r="E6893" s="23" t="s">
        <v>10324</v>
      </c>
      <c r="F6893" s="21" t="s">
        <v>41</v>
      </c>
      <c r="G6893" s="21" t="s">
        <v>17</v>
      </c>
      <c r="H6893" s="21" t="s">
        <v>18</v>
      </c>
      <c r="I6893" s="13" t="s">
        <v>21347</v>
      </c>
      <c r="J6893" s="22" t="s">
        <v>30283</v>
      </c>
      <c r="K6893" s="24">
        <v>44228</v>
      </c>
      <c r="L6893" s="19">
        <v>0</v>
      </c>
      <c r="M6893" s="19">
        <v>239.95</v>
      </c>
      <c r="N6893" s="24">
        <v>43140</v>
      </c>
    </row>
    <row r="6894" spans="1:14" customFormat="1" hidden="1" x14ac:dyDescent="0.25">
      <c r="A6894" s="17" t="s">
        <v>30284</v>
      </c>
      <c r="B6894" s="33">
        <v>28204427</v>
      </c>
      <c r="C6894" s="13"/>
      <c r="D6894" s="13"/>
      <c r="E6894" s="23" t="s">
        <v>10308</v>
      </c>
      <c r="F6894" s="21" t="s">
        <v>41</v>
      </c>
      <c r="G6894" s="21" t="s">
        <v>17</v>
      </c>
      <c r="H6894" s="21" t="s">
        <v>18</v>
      </c>
      <c r="I6894" s="13" t="s">
        <v>10309</v>
      </c>
      <c r="J6894" s="22" t="s">
        <v>30285</v>
      </c>
      <c r="K6894" s="24">
        <v>44228</v>
      </c>
      <c r="L6894" s="19">
        <v>0</v>
      </c>
      <c r="M6894" s="19">
        <v>239.95</v>
      </c>
      <c r="N6894" s="24">
        <v>43140</v>
      </c>
    </row>
    <row r="6895" spans="1:14" customFormat="1" hidden="1" x14ac:dyDescent="0.25">
      <c r="A6895" s="17" t="s">
        <v>30286</v>
      </c>
      <c r="B6895" s="33">
        <v>28204426</v>
      </c>
      <c r="C6895" s="13"/>
      <c r="D6895" s="13"/>
      <c r="E6895" s="23" t="s">
        <v>10310</v>
      </c>
      <c r="F6895" s="21" t="s">
        <v>41</v>
      </c>
      <c r="G6895" s="21" t="s">
        <v>17</v>
      </c>
      <c r="H6895" s="21" t="s">
        <v>18</v>
      </c>
      <c r="I6895" s="13" t="s">
        <v>10311</v>
      </c>
      <c r="J6895" s="22" t="s">
        <v>30287</v>
      </c>
      <c r="K6895" s="24">
        <v>44228</v>
      </c>
      <c r="L6895" s="19">
        <v>0</v>
      </c>
      <c r="M6895" s="19">
        <v>239.95</v>
      </c>
      <c r="N6895" s="24">
        <v>43140</v>
      </c>
    </row>
    <row r="6896" spans="1:14" customFormat="1" hidden="1" x14ac:dyDescent="0.25">
      <c r="A6896" s="17" t="s">
        <v>30288</v>
      </c>
      <c r="B6896" s="33">
        <v>28204425</v>
      </c>
      <c r="C6896" s="13"/>
      <c r="D6896" s="13"/>
      <c r="E6896" s="23" t="s">
        <v>10312</v>
      </c>
      <c r="F6896" s="21" t="s">
        <v>41</v>
      </c>
      <c r="G6896" s="21" t="s">
        <v>17</v>
      </c>
      <c r="H6896" s="21" t="s">
        <v>18</v>
      </c>
      <c r="I6896" s="13" t="s">
        <v>10313</v>
      </c>
      <c r="J6896" s="22" t="s">
        <v>30289</v>
      </c>
      <c r="K6896" s="24">
        <v>44228</v>
      </c>
      <c r="L6896" s="19">
        <v>0</v>
      </c>
      <c r="M6896" s="19">
        <v>239.95</v>
      </c>
      <c r="N6896" s="24">
        <v>43140</v>
      </c>
    </row>
    <row r="6897" spans="1:14" customFormat="1" hidden="1" x14ac:dyDescent="0.25">
      <c r="A6897" s="17" t="s">
        <v>30290</v>
      </c>
      <c r="B6897" s="33">
        <v>28204428</v>
      </c>
      <c r="C6897" s="13"/>
      <c r="D6897" s="13"/>
      <c r="E6897" s="23" t="s">
        <v>10314</v>
      </c>
      <c r="F6897" s="21" t="s">
        <v>41</v>
      </c>
      <c r="G6897" s="21" t="s">
        <v>17</v>
      </c>
      <c r="H6897" s="21" t="s">
        <v>18</v>
      </c>
      <c r="I6897" s="13" t="s">
        <v>10315</v>
      </c>
      <c r="J6897" s="22" t="s">
        <v>30291</v>
      </c>
      <c r="K6897" s="24">
        <v>44228</v>
      </c>
      <c r="L6897" s="19">
        <v>0</v>
      </c>
      <c r="M6897" s="19">
        <v>239.95</v>
      </c>
      <c r="N6897" s="24">
        <v>43140</v>
      </c>
    </row>
    <row r="6898" spans="1:14" customFormat="1" hidden="1" x14ac:dyDescent="0.25">
      <c r="A6898" s="17" t="s">
        <v>31488</v>
      </c>
      <c r="B6898" s="33">
        <v>28204631</v>
      </c>
      <c r="C6898" s="13" t="s">
        <v>19552</v>
      </c>
      <c r="D6898" s="13"/>
      <c r="E6898" s="23" t="s">
        <v>81</v>
      </c>
      <c r="F6898" s="21" t="s">
        <v>82</v>
      </c>
      <c r="G6898" s="21" t="s">
        <v>17</v>
      </c>
      <c r="H6898" s="21" t="s">
        <v>18</v>
      </c>
      <c r="I6898" s="13" t="s">
        <v>83</v>
      </c>
      <c r="J6898" s="22" t="s">
        <v>31489</v>
      </c>
      <c r="K6898" s="24">
        <v>44228</v>
      </c>
      <c r="L6898" s="19">
        <v>0</v>
      </c>
      <c r="M6898" s="19">
        <v>399.95</v>
      </c>
      <c r="N6898" s="24">
        <v>43339</v>
      </c>
    </row>
    <row r="6899" spans="1:14" customFormat="1" hidden="1" x14ac:dyDescent="0.25">
      <c r="A6899" s="17" t="s">
        <v>31490</v>
      </c>
      <c r="B6899" s="33">
        <v>28204632</v>
      </c>
      <c r="C6899" s="13"/>
      <c r="D6899" s="13"/>
      <c r="E6899" s="23" t="s">
        <v>84</v>
      </c>
      <c r="F6899" s="21" t="s">
        <v>82</v>
      </c>
      <c r="G6899" s="21" t="s">
        <v>17</v>
      </c>
      <c r="H6899" s="21" t="s">
        <v>18</v>
      </c>
      <c r="I6899" s="13" t="s">
        <v>85</v>
      </c>
      <c r="J6899" s="22" t="s">
        <v>31491</v>
      </c>
      <c r="K6899" s="24">
        <v>44228</v>
      </c>
      <c r="L6899" s="19">
        <v>0</v>
      </c>
      <c r="M6899" s="19">
        <v>399.95</v>
      </c>
      <c r="N6899" s="24">
        <v>43339</v>
      </c>
    </row>
    <row r="6900" spans="1:14" customFormat="1" hidden="1" x14ac:dyDescent="0.25">
      <c r="A6900" s="17" t="s">
        <v>31492</v>
      </c>
      <c r="B6900" s="33">
        <v>28204633</v>
      </c>
      <c r="C6900" s="13"/>
      <c r="D6900" s="13"/>
      <c r="E6900" s="23" t="s">
        <v>86</v>
      </c>
      <c r="F6900" s="21" t="s">
        <v>82</v>
      </c>
      <c r="G6900" s="21" t="s">
        <v>17</v>
      </c>
      <c r="H6900" s="21" t="s">
        <v>18</v>
      </c>
      <c r="I6900" s="13" t="s">
        <v>87</v>
      </c>
      <c r="J6900" s="22" t="s">
        <v>31493</v>
      </c>
      <c r="K6900" s="24">
        <v>44228</v>
      </c>
      <c r="L6900" s="19">
        <v>0</v>
      </c>
      <c r="M6900" s="19">
        <v>399.95</v>
      </c>
      <c r="N6900" s="24">
        <v>43339</v>
      </c>
    </row>
    <row r="6901" spans="1:14" customFormat="1" hidden="1" x14ac:dyDescent="0.25">
      <c r="A6901" s="17" t="s">
        <v>31494</v>
      </c>
      <c r="B6901" s="33">
        <v>28204629</v>
      </c>
      <c r="C6901" s="13"/>
      <c r="D6901" s="13"/>
      <c r="E6901" s="23" t="s">
        <v>88</v>
      </c>
      <c r="F6901" s="21" t="s">
        <v>82</v>
      </c>
      <c r="G6901" s="21" t="s">
        <v>17</v>
      </c>
      <c r="H6901" s="21" t="s">
        <v>18</v>
      </c>
      <c r="I6901" s="13" t="s">
        <v>89</v>
      </c>
      <c r="J6901" s="22" t="s">
        <v>31495</v>
      </c>
      <c r="K6901" s="24">
        <v>44228</v>
      </c>
      <c r="L6901" s="19">
        <v>0</v>
      </c>
      <c r="M6901" s="19">
        <v>399.95</v>
      </c>
      <c r="N6901" s="24">
        <v>43339</v>
      </c>
    </row>
    <row r="6902" spans="1:14" customFormat="1" hidden="1" x14ac:dyDescent="0.25">
      <c r="A6902" s="17" t="s">
        <v>31496</v>
      </c>
      <c r="B6902" s="33">
        <v>28204628</v>
      </c>
      <c r="C6902" s="13"/>
      <c r="D6902" s="13"/>
      <c r="E6902" s="23" t="s">
        <v>90</v>
      </c>
      <c r="F6902" s="21" t="s">
        <v>82</v>
      </c>
      <c r="G6902" s="21" t="s">
        <v>17</v>
      </c>
      <c r="H6902" s="21" t="s">
        <v>18</v>
      </c>
      <c r="I6902" s="13" t="s">
        <v>91</v>
      </c>
      <c r="J6902" s="22" t="s">
        <v>31497</v>
      </c>
      <c r="K6902" s="24">
        <v>44228</v>
      </c>
      <c r="L6902" s="19">
        <v>0</v>
      </c>
      <c r="M6902" s="19">
        <v>399.95</v>
      </c>
      <c r="N6902" s="24">
        <v>43339</v>
      </c>
    </row>
    <row r="6903" spans="1:14" customFormat="1" hidden="1" x14ac:dyDescent="0.25">
      <c r="A6903" s="17" t="s">
        <v>31498</v>
      </c>
      <c r="B6903" s="33">
        <v>28204627</v>
      </c>
      <c r="C6903" s="13"/>
      <c r="D6903" s="13"/>
      <c r="E6903" s="23" t="s">
        <v>92</v>
      </c>
      <c r="F6903" s="21" t="s">
        <v>82</v>
      </c>
      <c r="G6903" s="21" t="s">
        <v>17</v>
      </c>
      <c r="H6903" s="21" t="s">
        <v>18</v>
      </c>
      <c r="I6903" s="13" t="s">
        <v>93</v>
      </c>
      <c r="J6903" s="22" t="s">
        <v>31499</v>
      </c>
      <c r="K6903" s="24">
        <v>44228</v>
      </c>
      <c r="L6903" s="19">
        <v>0</v>
      </c>
      <c r="M6903" s="19">
        <v>399.95</v>
      </c>
      <c r="N6903" s="24">
        <v>43339</v>
      </c>
    </row>
    <row r="6904" spans="1:14" customFormat="1" hidden="1" x14ac:dyDescent="0.25">
      <c r="A6904" s="17" t="s">
        <v>31500</v>
      </c>
      <c r="B6904" s="33">
        <v>28204630</v>
      </c>
      <c r="C6904" s="13"/>
      <c r="D6904" s="13"/>
      <c r="E6904" s="23" t="s">
        <v>94</v>
      </c>
      <c r="F6904" s="21" t="s">
        <v>82</v>
      </c>
      <c r="G6904" s="21" t="s">
        <v>17</v>
      </c>
      <c r="H6904" s="21" t="s">
        <v>18</v>
      </c>
      <c r="I6904" s="13" t="s">
        <v>95</v>
      </c>
      <c r="J6904" s="22" t="s">
        <v>31501</v>
      </c>
      <c r="K6904" s="24">
        <v>44228</v>
      </c>
      <c r="L6904" s="19">
        <v>0</v>
      </c>
      <c r="M6904" s="19">
        <v>399.95</v>
      </c>
      <c r="N6904" s="24">
        <v>43339</v>
      </c>
    </row>
    <row r="6905" spans="1:14" customFormat="1" hidden="1" x14ac:dyDescent="0.25">
      <c r="A6905" s="17" t="s">
        <v>31502</v>
      </c>
      <c r="B6905" s="33">
        <v>28204638</v>
      </c>
      <c r="C6905" s="13"/>
      <c r="D6905" s="13"/>
      <c r="E6905" s="23" t="s">
        <v>96</v>
      </c>
      <c r="F6905" s="21" t="s">
        <v>82</v>
      </c>
      <c r="G6905" s="21" t="s">
        <v>17</v>
      </c>
      <c r="H6905" s="21" t="s">
        <v>18</v>
      </c>
      <c r="I6905" s="13" t="s">
        <v>97</v>
      </c>
      <c r="J6905" s="22" t="s">
        <v>31503</v>
      </c>
      <c r="K6905" s="24">
        <v>44228</v>
      </c>
      <c r="L6905" s="19">
        <v>0</v>
      </c>
      <c r="M6905" s="19">
        <v>399.95</v>
      </c>
      <c r="N6905" s="24">
        <v>43339</v>
      </c>
    </row>
    <row r="6906" spans="1:14" customFormat="1" hidden="1" x14ac:dyDescent="0.25">
      <c r="A6906" s="17" t="s">
        <v>31504</v>
      </c>
      <c r="B6906" s="33">
        <v>28204639</v>
      </c>
      <c r="C6906" s="13"/>
      <c r="D6906" s="13"/>
      <c r="E6906" s="23" t="s">
        <v>98</v>
      </c>
      <c r="F6906" s="21" t="s">
        <v>82</v>
      </c>
      <c r="G6906" s="21" t="s">
        <v>17</v>
      </c>
      <c r="H6906" s="21" t="s">
        <v>18</v>
      </c>
      <c r="I6906" s="13" t="s">
        <v>99</v>
      </c>
      <c r="J6906" s="22" t="s">
        <v>31505</v>
      </c>
      <c r="K6906" s="24">
        <v>44228</v>
      </c>
      <c r="L6906" s="19">
        <v>0</v>
      </c>
      <c r="M6906" s="19">
        <v>399.95</v>
      </c>
      <c r="N6906" s="24">
        <v>43339</v>
      </c>
    </row>
    <row r="6907" spans="1:14" customFormat="1" hidden="1" x14ac:dyDescent="0.25">
      <c r="A6907" s="17" t="s">
        <v>31506</v>
      </c>
      <c r="B6907" s="33">
        <v>28204640</v>
      </c>
      <c r="C6907" s="13"/>
      <c r="D6907" s="13"/>
      <c r="E6907" s="23" t="s">
        <v>100</v>
      </c>
      <c r="F6907" s="21" t="s">
        <v>82</v>
      </c>
      <c r="G6907" s="21" t="s">
        <v>17</v>
      </c>
      <c r="H6907" s="21" t="s">
        <v>18</v>
      </c>
      <c r="I6907" s="13" t="s">
        <v>101</v>
      </c>
      <c r="J6907" s="22" t="s">
        <v>31507</v>
      </c>
      <c r="K6907" s="24">
        <v>44228</v>
      </c>
      <c r="L6907" s="19">
        <v>0</v>
      </c>
      <c r="M6907" s="19">
        <v>399.95</v>
      </c>
      <c r="N6907" s="24">
        <v>43339</v>
      </c>
    </row>
    <row r="6908" spans="1:14" customFormat="1" hidden="1" x14ac:dyDescent="0.25">
      <c r="A6908" s="17" t="s">
        <v>31508</v>
      </c>
      <c r="B6908" s="33">
        <v>28204636</v>
      </c>
      <c r="C6908" s="13"/>
      <c r="D6908" s="13"/>
      <c r="E6908" s="23" t="s">
        <v>102</v>
      </c>
      <c r="F6908" s="21" t="s">
        <v>82</v>
      </c>
      <c r="G6908" s="21" t="s">
        <v>17</v>
      </c>
      <c r="H6908" s="21" t="s">
        <v>18</v>
      </c>
      <c r="I6908" s="13" t="s">
        <v>20873</v>
      </c>
      <c r="J6908" s="22" t="s">
        <v>31509</v>
      </c>
      <c r="K6908" s="24">
        <v>44228</v>
      </c>
      <c r="L6908" s="19">
        <v>0</v>
      </c>
      <c r="M6908" s="19">
        <v>399.95</v>
      </c>
      <c r="N6908" s="24">
        <v>43339</v>
      </c>
    </row>
    <row r="6909" spans="1:14" customFormat="1" hidden="1" x14ac:dyDescent="0.25">
      <c r="A6909" s="17" t="s">
        <v>31510</v>
      </c>
      <c r="B6909" s="33">
        <v>28204635</v>
      </c>
      <c r="C6909" s="13"/>
      <c r="D6909" s="13"/>
      <c r="E6909" s="23" t="s">
        <v>103</v>
      </c>
      <c r="F6909" s="21" t="s">
        <v>82</v>
      </c>
      <c r="G6909" s="21" t="s">
        <v>17</v>
      </c>
      <c r="H6909" s="21" t="s">
        <v>18</v>
      </c>
      <c r="I6909" s="13" t="s">
        <v>20874</v>
      </c>
      <c r="J6909" s="22" t="s">
        <v>31511</v>
      </c>
      <c r="K6909" s="24">
        <v>44228</v>
      </c>
      <c r="L6909" s="19">
        <v>0</v>
      </c>
      <c r="M6909" s="19">
        <v>399.95</v>
      </c>
      <c r="N6909" s="24">
        <v>43339</v>
      </c>
    </row>
    <row r="6910" spans="1:14" customFormat="1" hidden="1" x14ac:dyDescent="0.25">
      <c r="A6910" s="17" t="s">
        <v>31512</v>
      </c>
      <c r="B6910" s="33">
        <v>28204634</v>
      </c>
      <c r="C6910" s="13"/>
      <c r="D6910" s="13"/>
      <c r="E6910" s="23" t="s">
        <v>104</v>
      </c>
      <c r="F6910" s="21" t="s">
        <v>82</v>
      </c>
      <c r="G6910" s="21" t="s">
        <v>17</v>
      </c>
      <c r="H6910" s="21" t="s">
        <v>18</v>
      </c>
      <c r="I6910" s="13" t="s">
        <v>20875</v>
      </c>
      <c r="J6910" s="22" t="s">
        <v>31513</v>
      </c>
      <c r="K6910" s="24">
        <v>44228</v>
      </c>
      <c r="L6910" s="19">
        <v>0</v>
      </c>
      <c r="M6910" s="19">
        <v>399.95</v>
      </c>
      <c r="N6910" s="24">
        <v>43339</v>
      </c>
    </row>
    <row r="6911" spans="1:14" customFormat="1" hidden="1" x14ac:dyDescent="0.25">
      <c r="A6911" s="17" t="s">
        <v>31514</v>
      </c>
      <c r="B6911" s="33">
        <v>28204637</v>
      </c>
      <c r="C6911" s="13"/>
      <c r="D6911" s="13"/>
      <c r="E6911" s="23" t="s">
        <v>105</v>
      </c>
      <c r="F6911" s="21" t="s">
        <v>82</v>
      </c>
      <c r="G6911" s="21" t="s">
        <v>17</v>
      </c>
      <c r="H6911" s="21" t="s">
        <v>18</v>
      </c>
      <c r="I6911" s="13" t="s">
        <v>106</v>
      </c>
      <c r="J6911" s="22" t="s">
        <v>31515</v>
      </c>
      <c r="K6911" s="24">
        <v>44228</v>
      </c>
      <c r="L6911" s="19">
        <v>0</v>
      </c>
      <c r="M6911" s="19">
        <v>399.95</v>
      </c>
      <c r="N6911" s="24">
        <v>43339</v>
      </c>
    </row>
    <row r="6912" spans="1:14" customFormat="1" hidden="1" x14ac:dyDescent="0.25">
      <c r="A6912" s="17" t="s">
        <v>31585</v>
      </c>
      <c r="B6912" s="33">
        <v>28221137</v>
      </c>
      <c r="C6912" s="13"/>
      <c r="D6912" s="13"/>
      <c r="E6912" s="23" t="s">
        <v>14303</v>
      </c>
      <c r="F6912" s="21" t="s">
        <v>82</v>
      </c>
      <c r="G6912" s="21" t="s">
        <v>17</v>
      </c>
      <c r="H6912" s="21" t="s">
        <v>18</v>
      </c>
      <c r="I6912" s="13" t="s">
        <v>14304</v>
      </c>
      <c r="J6912" s="22" t="s">
        <v>31586</v>
      </c>
      <c r="K6912" s="24">
        <v>44228</v>
      </c>
      <c r="L6912" s="19">
        <v>0</v>
      </c>
      <c r="M6912" s="19">
        <v>399.95</v>
      </c>
      <c r="N6912" s="24">
        <v>43339</v>
      </c>
    </row>
    <row r="6913" spans="1:14" customFormat="1" hidden="1" x14ac:dyDescent="0.25">
      <c r="A6913" s="17" t="s">
        <v>31587</v>
      </c>
      <c r="B6913" s="33">
        <v>28221135</v>
      </c>
      <c r="C6913" s="13"/>
      <c r="D6913" s="13"/>
      <c r="E6913" s="23" t="s">
        <v>14305</v>
      </c>
      <c r="F6913" s="21" t="s">
        <v>82</v>
      </c>
      <c r="G6913" s="21" t="s">
        <v>17</v>
      </c>
      <c r="H6913" s="21" t="s">
        <v>18</v>
      </c>
      <c r="I6913" s="13" t="s">
        <v>14306</v>
      </c>
      <c r="J6913" s="22" t="s">
        <v>31588</v>
      </c>
      <c r="K6913" s="24">
        <v>44228</v>
      </c>
      <c r="L6913" s="19">
        <v>0</v>
      </c>
      <c r="M6913" s="19">
        <v>399.95</v>
      </c>
      <c r="N6913" s="24">
        <v>43339</v>
      </c>
    </row>
    <row r="6914" spans="1:14" customFormat="1" hidden="1" x14ac:dyDescent="0.25">
      <c r="A6914" s="17" t="s">
        <v>31589</v>
      </c>
      <c r="B6914" s="33">
        <v>28221134</v>
      </c>
      <c r="C6914" s="13"/>
      <c r="D6914" s="13"/>
      <c r="E6914" s="23" t="s">
        <v>14307</v>
      </c>
      <c r="F6914" s="21" t="s">
        <v>82</v>
      </c>
      <c r="G6914" s="21" t="s">
        <v>17</v>
      </c>
      <c r="H6914" s="21" t="s">
        <v>18</v>
      </c>
      <c r="I6914" s="13" t="s">
        <v>14308</v>
      </c>
      <c r="J6914" s="22" t="s">
        <v>31590</v>
      </c>
      <c r="K6914" s="24">
        <v>44228</v>
      </c>
      <c r="L6914" s="19">
        <v>0</v>
      </c>
      <c r="M6914" s="19">
        <v>399.95</v>
      </c>
      <c r="N6914" s="24">
        <v>43339</v>
      </c>
    </row>
    <row r="6915" spans="1:14" customFormat="1" hidden="1" x14ac:dyDescent="0.25">
      <c r="A6915" s="17" t="s">
        <v>31591</v>
      </c>
      <c r="B6915" s="33">
        <v>28221133</v>
      </c>
      <c r="C6915" s="13"/>
      <c r="D6915" s="13"/>
      <c r="E6915" s="23" t="s">
        <v>14309</v>
      </c>
      <c r="F6915" s="21" t="s">
        <v>82</v>
      </c>
      <c r="G6915" s="21" t="s">
        <v>17</v>
      </c>
      <c r="H6915" s="21" t="s">
        <v>18</v>
      </c>
      <c r="I6915" s="13" t="s">
        <v>14310</v>
      </c>
      <c r="J6915" s="22" t="s">
        <v>31592</v>
      </c>
      <c r="K6915" s="24">
        <v>44228</v>
      </c>
      <c r="L6915" s="19">
        <v>0</v>
      </c>
      <c r="M6915" s="19">
        <v>399.95</v>
      </c>
      <c r="N6915" s="24">
        <v>43339</v>
      </c>
    </row>
    <row r="6916" spans="1:14" customFormat="1" hidden="1" x14ac:dyDescent="0.25">
      <c r="A6916" s="17" t="s">
        <v>31593</v>
      </c>
      <c r="B6916" s="33">
        <v>28221136</v>
      </c>
      <c r="C6916" s="13"/>
      <c r="D6916" s="13"/>
      <c r="E6916" s="23" t="s">
        <v>14311</v>
      </c>
      <c r="F6916" s="21" t="s">
        <v>82</v>
      </c>
      <c r="G6916" s="21" t="s">
        <v>17</v>
      </c>
      <c r="H6916" s="21" t="s">
        <v>18</v>
      </c>
      <c r="I6916" s="13" t="s">
        <v>14312</v>
      </c>
      <c r="J6916" s="22" t="s">
        <v>31594</v>
      </c>
      <c r="K6916" s="24">
        <v>44228</v>
      </c>
      <c r="L6916" s="19">
        <v>0</v>
      </c>
      <c r="M6916" s="19">
        <v>399.95</v>
      </c>
      <c r="N6916" s="24">
        <v>43339</v>
      </c>
    </row>
    <row r="6917" spans="1:14" customFormat="1" hidden="1" x14ac:dyDescent="0.25">
      <c r="A6917" s="17" t="s">
        <v>31595</v>
      </c>
      <c r="B6917" s="33">
        <v>28221132</v>
      </c>
      <c r="C6917" s="13"/>
      <c r="D6917" s="13"/>
      <c r="E6917" s="23" t="s">
        <v>14313</v>
      </c>
      <c r="F6917" s="21" t="s">
        <v>82</v>
      </c>
      <c r="G6917" s="21" t="s">
        <v>17</v>
      </c>
      <c r="H6917" s="21" t="s">
        <v>18</v>
      </c>
      <c r="I6917" s="13" t="s">
        <v>14314</v>
      </c>
      <c r="J6917" s="22" t="s">
        <v>31596</v>
      </c>
      <c r="K6917" s="24">
        <v>44228</v>
      </c>
      <c r="L6917" s="19">
        <v>0</v>
      </c>
      <c r="M6917" s="19">
        <v>399.95</v>
      </c>
      <c r="N6917" s="24">
        <v>43339</v>
      </c>
    </row>
    <row r="6918" spans="1:14" customFormat="1" hidden="1" x14ac:dyDescent="0.25">
      <c r="A6918" s="17" t="s">
        <v>31597</v>
      </c>
      <c r="B6918" s="33">
        <v>28221130</v>
      </c>
      <c r="C6918" s="13"/>
      <c r="D6918" s="13"/>
      <c r="E6918" s="23" t="s">
        <v>14315</v>
      </c>
      <c r="F6918" s="21" t="s">
        <v>82</v>
      </c>
      <c r="G6918" s="21" t="s">
        <v>17</v>
      </c>
      <c r="H6918" s="21" t="s">
        <v>18</v>
      </c>
      <c r="I6918" s="13" t="s">
        <v>21493</v>
      </c>
      <c r="J6918" s="22" t="s">
        <v>31598</v>
      </c>
      <c r="K6918" s="24">
        <v>44228</v>
      </c>
      <c r="L6918" s="19">
        <v>0</v>
      </c>
      <c r="M6918" s="19">
        <v>399.95</v>
      </c>
      <c r="N6918" s="24">
        <v>43339</v>
      </c>
    </row>
    <row r="6919" spans="1:14" customFormat="1" hidden="1" x14ac:dyDescent="0.25">
      <c r="A6919" s="17" t="s">
        <v>31599</v>
      </c>
      <c r="B6919" s="33">
        <v>28221129</v>
      </c>
      <c r="C6919" s="13"/>
      <c r="D6919" s="13"/>
      <c r="E6919" s="23" t="s">
        <v>14316</v>
      </c>
      <c r="F6919" s="21" t="s">
        <v>82</v>
      </c>
      <c r="G6919" s="21" t="s">
        <v>17</v>
      </c>
      <c r="H6919" s="21" t="s">
        <v>18</v>
      </c>
      <c r="I6919" s="13" t="s">
        <v>21494</v>
      </c>
      <c r="J6919" s="22" t="s">
        <v>31600</v>
      </c>
      <c r="K6919" s="24">
        <v>44228</v>
      </c>
      <c r="L6919" s="19">
        <v>0</v>
      </c>
      <c r="M6919" s="19">
        <v>399.95</v>
      </c>
      <c r="N6919" s="24">
        <v>43339</v>
      </c>
    </row>
    <row r="6920" spans="1:14" customFormat="1" hidden="1" x14ac:dyDescent="0.25">
      <c r="A6920" s="17" t="s">
        <v>31601</v>
      </c>
      <c r="B6920" s="33">
        <v>28221128</v>
      </c>
      <c r="C6920" s="13"/>
      <c r="D6920" s="13"/>
      <c r="E6920" s="23" t="s">
        <v>14317</v>
      </c>
      <c r="F6920" s="21" t="s">
        <v>82</v>
      </c>
      <c r="G6920" s="21" t="s">
        <v>17</v>
      </c>
      <c r="H6920" s="21" t="s">
        <v>18</v>
      </c>
      <c r="I6920" s="13" t="s">
        <v>21495</v>
      </c>
      <c r="J6920" s="22" t="s">
        <v>31602</v>
      </c>
      <c r="K6920" s="24">
        <v>44228</v>
      </c>
      <c r="L6920" s="19">
        <v>0</v>
      </c>
      <c r="M6920" s="19">
        <v>399.95</v>
      </c>
      <c r="N6920" s="24">
        <v>43339</v>
      </c>
    </row>
    <row r="6921" spans="1:14" customFormat="1" hidden="1" x14ac:dyDescent="0.25">
      <c r="A6921" s="17" t="s">
        <v>31603</v>
      </c>
      <c r="B6921" s="33">
        <v>28221131</v>
      </c>
      <c r="C6921" s="13"/>
      <c r="D6921" s="13"/>
      <c r="E6921" s="23" t="s">
        <v>14318</v>
      </c>
      <c r="F6921" s="21" t="s">
        <v>82</v>
      </c>
      <c r="G6921" s="21" t="s">
        <v>17</v>
      </c>
      <c r="H6921" s="21" t="s">
        <v>18</v>
      </c>
      <c r="I6921" s="13" t="s">
        <v>14319</v>
      </c>
      <c r="J6921" s="22" t="s">
        <v>31604</v>
      </c>
      <c r="K6921" s="24">
        <v>44228</v>
      </c>
      <c r="L6921" s="19">
        <v>0</v>
      </c>
      <c r="M6921" s="19">
        <v>399.95</v>
      </c>
      <c r="N6921" s="24">
        <v>43339</v>
      </c>
    </row>
    <row r="6922" spans="1:14" customFormat="1" hidden="1" x14ac:dyDescent="0.25">
      <c r="A6922" s="17" t="s">
        <v>28742</v>
      </c>
      <c r="B6922" s="33">
        <v>28103349</v>
      </c>
      <c r="C6922" s="13"/>
      <c r="D6922" s="13"/>
      <c r="E6922" s="23" t="s">
        <v>8683</v>
      </c>
      <c r="F6922" s="21" t="s">
        <v>41</v>
      </c>
      <c r="G6922" s="21" t="s">
        <v>17</v>
      </c>
      <c r="H6922" s="21" t="s">
        <v>18</v>
      </c>
      <c r="I6922" s="13" t="s">
        <v>8684</v>
      </c>
      <c r="J6922" s="22" t="s">
        <v>28743</v>
      </c>
      <c r="K6922" s="24">
        <v>44249</v>
      </c>
      <c r="L6922" s="19">
        <v>0</v>
      </c>
      <c r="M6922" s="19">
        <v>349.95</v>
      </c>
      <c r="N6922" s="24">
        <v>43140</v>
      </c>
    </row>
    <row r="6923" spans="1:14" customFormat="1" hidden="1" x14ac:dyDescent="0.25">
      <c r="A6923" s="17" t="s">
        <v>28744</v>
      </c>
      <c r="B6923" s="33">
        <v>28103350</v>
      </c>
      <c r="C6923" s="13"/>
      <c r="D6923" s="13"/>
      <c r="E6923" s="23" t="s">
        <v>8685</v>
      </c>
      <c r="F6923" s="21" t="s">
        <v>41</v>
      </c>
      <c r="G6923" s="21" t="s">
        <v>17</v>
      </c>
      <c r="H6923" s="21" t="s">
        <v>18</v>
      </c>
      <c r="I6923" s="13" t="s">
        <v>8686</v>
      </c>
      <c r="J6923" s="22" t="s">
        <v>28745</v>
      </c>
      <c r="K6923" s="24">
        <v>44249</v>
      </c>
      <c r="L6923" s="19">
        <v>0</v>
      </c>
      <c r="M6923" s="19">
        <v>349.95</v>
      </c>
      <c r="N6923" s="24">
        <v>43140</v>
      </c>
    </row>
    <row r="6924" spans="1:14" customFormat="1" hidden="1" x14ac:dyDescent="0.25">
      <c r="A6924" s="17" t="s">
        <v>28746</v>
      </c>
      <c r="B6924" s="33">
        <v>28103351</v>
      </c>
      <c r="C6924" s="13"/>
      <c r="D6924" s="13"/>
      <c r="E6924" s="23" t="s">
        <v>8687</v>
      </c>
      <c r="F6924" s="21" t="s">
        <v>41</v>
      </c>
      <c r="G6924" s="21" t="s">
        <v>17</v>
      </c>
      <c r="H6924" s="21" t="s">
        <v>18</v>
      </c>
      <c r="I6924" s="13" t="s">
        <v>8688</v>
      </c>
      <c r="J6924" s="22" t="s">
        <v>28747</v>
      </c>
      <c r="K6924" s="24">
        <v>44249</v>
      </c>
      <c r="L6924" s="19">
        <v>0</v>
      </c>
      <c r="M6924" s="19">
        <v>349.95</v>
      </c>
      <c r="N6924" s="24">
        <v>43140</v>
      </c>
    </row>
    <row r="6925" spans="1:14" customFormat="1" hidden="1" x14ac:dyDescent="0.25">
      <c r="A6925" s="17" t="s">
        <v>28748</v>
      </c>
      <c r="B6925" s="33">
        <v>28103352</v>
      </c>
      <c r="C6925" s="13"/>
      <c r="D6925" s="13"/>
      <c r="E6925" s="23" t="s">
        <v>8689</v>
      </c>
      <c r="F6925" s="21" t="s">
        <v>41</v>
      </c>
      <c r="G6925" s="21" t="s">
        <v>17</v>
      </c>
      <c r="H6925" s="21" t="s">
        <v>18</v>
      </c>
      <c r="I6925" s="13" t="s">
        <v>8690</v>
      </c>
      <c r="J6925" s="22" t="s">
        <v>28749</v>
      </c>
      <c r="K6925" s="24">
        <v>44249</v>
      </c>
      <c r="L6925" s="19">
        <v>0</v>
      </c>
      <c r="M6925" s="19">
        <v>349.95</v>
      </c>
      <c r="N6925" s="24">
        <v>43140</v>
      </c>
    </row>
    <row r="6926" spans="1:14" customFormat="1" hidden="1" x14ac:dyDescent="0.25">
      <c r="A6926" s="17" t="s">
        <v>28750</v>
      </c>
      <c r="B6926" s="33">
        <v>28103353</v>
      </c>
      <c r="C6926" s="13"/>
      <c r="D6926" s="13"/>
      <c r="E6926" s="23" t="s">
        <v>8691</v>
      </c>
      <c r="F6926" s="21" t="s">
        <v>41</v>
      </c>
      <c r="G6926" s="21" t="s">
        <v>17</v>
      </c>
      <c r="H6926" s="21" t="s">
        <v>18</v>
      </c>
      <c r="I6926" s="13" t="s">
        <v>8692</v>
      </c>
      <c r="J6926" s="22" t="s">
        <v>28751</v>
      </c>
      <c r="K6926" s="24">
        <v>44249</v>
      </c>
      <c r="L6926" s="19">
        <v>0</v>
      </c>
      <c r="M6926" s="19">
        <v>349.95</v>
      </c>
      <c r="N6926" s="24">
        <v>43140</v>
      </c>
    </row>
    <row r="6927" spans="1:14" customFormat="1" hidden="1" x14ac:dyDescent="0.25">
      <c r="A6927" s="17" t="s">
        <v>28752</v>
      </c>
      <c r="B6927" s="33">
        <v>28103354</v>
      </c>
      <c r="C6927" s="13"/>
      <c r="D6927" s="13"/>
      <c r="E6927" s="23" t="s">
        <v>8693</v>
      </c>
      <c r="F6927" s="21" t="s">
        <v>41</v>
      </c>
      <c r="G6927" s="21" t="s">
        <v>17</v>
      </c>
      <c r="H6927" s="21" t="s">
        <v>18</v>
      </c>
      <c r="I6927" s="13" t="s">
        <v>8694</v>
      </c>
      <c r="J6927" s="22" t="s">
        <v>28753</v>
      </c>
      <c r="K6927" s="24">
        <v>44249</v>
      </c>
      <c r="L6927" s="19">
        <v>0</v>
      </c>
      <c r="M6927" s="19">
        <v>349.95</v>
      </c>
      <c r="N6927" s="24">
        <v>43140</v>
      </c>
    </row>
    <row r="6928" spans="1:14" customFormat="1" hidden="1" x14ac:dyDescent="0.25">
      <c r="A6928" s="17" t="s">
        <v>28754</v>
      </c>
      <c r="B6928" s="33">
        <v>28103355</v>
      </c>
      <c r="C6928" s="13"/>
      <c r="D6928" s="13"/>
      <c r="E6928" s="23" t="s">
        <v>8695</v>
      </c>
      <c r="F6928" s="21" t="s">
        <v>41</v>
      </c>
      <c r="G6928" s="21" t="s">
        <v>17</v>
      </c>
      <c r="H6928" s="21" t="s">
        <v>18</v>
      </c>
      <c r="I6928" s="13" t="s">
        <v>8696</v>
      </c>
      <c r="J6928" s="22" t="s">
        <v>28755</v>
      </c>
      <c r="K6928" s="24">
        <v>44249</v>
      </c>
      <c r="L6928" s="19">
        <v>0</v>
      </c>
      <c r="M6928" s="19">
        <v>349.95</v>
      </c>
      <c r="N6928" s="24">
        <v>43140</v>
      </c>
    </row>
    <row r="6929" spans="1:14" customFormat="1" hidden="1" x14ac:dyDescent="0.25">
      <c r="A6929" s="17" t="s">
        <v>28756</v>
      </c>
      <c r="B6929" s="33">
        <v>28103356</v>
      </c>
      <c r="C6929" s="13"/>
      <c r="D6929" s="13"/>
      <c r="E6929" s="23" t="s">
        <v>8697</v>
      </c>
      <c r="F6929" s="21" t="s">
        <v>41</v>
      </c>
      <c r="G6929" s="21" t="s">
        <v>17</v>
      </c>
      <c r="H6929" s="21" t="s">
        <v>18</v>
      </c>
      <c r="I6929" s="13" t="s">
        <v>8698</v>
      </c>
      <c r="J6929" s="22" t="s">
        <v>28757</v>
      </c>
      <c r="K6929" s="24">
        <v>44249</v>
      </c>
      <c r="L6929" s="19">
        <v>0</v>
      </c>
      <c r="M6929" s="19">
        <v>349.95</v>
      </c>
      <c r="N6929" s="24">
        <v>43140</v>
      </c>
    </row>
    <row r="6930" spans="1:14" customFormat="1" hidden="1" x14ac:dyDescent="0.25">
      <c r="A6930" s="17" t="s">
        <v>28758</v>
      </c>
      <c r="B6930" s="33">
        <v>28103357</v>
      </c>
      <c r="C6930" s="13"/>
      <c r="D6930" s="13"/>
      <c r="E6930" s="23" t="s">
        <v>8699</v>
      </c>
      <c r="F6930" s="21" t="s">
        <v>41</v>
      </c>
      <c r="G6930" s="21" t="s">
        <v>17</v>
      </c>
      <c r="H6930" s="21" t="s">
        <v>18</v>
      </c>
      <c r="I6930" s="13" t="s">
        <v>8700</v>
      </c>
      <c r="J6930" s="22" t="s">
        <v>28759</v>
      </c>
      <c r="K6930" s="24">
        <v>44249</v>
      </c>
      <c r="L6930" s="19">
        <v>0</v>
      </c>
      <c r="M6930" s="19">
        <v>349.95</v>
      </c>
      <c r="N6930" s="24">
        <v>43140</v>
      </c>
    </row>
    <row r="6931" spans="1:14" customFormat="1" hidden="1" x14ac:dyDescent="0.25">
      <c r="A6931" s="17" t="s">
        <v>28760</v>
      </c>
      <c r="B6931" s="33">
        <v>28103358</v>
      </c>
      <c r="C6931" s="13"/>
      <c r="D6931" s="13"/>
      <c r="E6931" s="23" t="s">
        <v>8669</v>
      </c>
      <c r="F6931" s="21" t="s">
        <v>41</v>
      </c>
      <c r="G6931" s="21" t="s">
        <v>17</v>
      </c>
      <c r="H6931" s="21" t="s">
        <v>18</v>
      </c>
      <c r="I6931" s="13" t="s">
        <v>8670</v>
      </c>
      <c r="J6931" s="22" t="s">
        <v>28761</v>
      </c>
      <c r="K6931" s="24">
        <v>44249</v>
      </c>
      <c r="L6931" s="19">
        <v>0</v>
      </c>
      <c r="M6931" s="19">
        <v>349.95</v>
      </c>
      <c r="N6931" s="24">
        <v>43140</v>
      </c>
    </row>
    <row r="6932" spans="1:14" customFormat="1" hidden="1" x14ac:dyDescent="0.25">
      <c r="A6932" s="17" t="s">
        <v>28762</v>
      </c>
      <c r="B6932" s="33">
        <v>28103359</v>
      </c>
      <c r="C6932" s="13"/>
      <c r="D6932" s="13"/>
      <c r="E6932" s="23" t="s">
        <v>8671</v>
      </c>
      <c r="F6932" s="21" t="s">
        <v>41</v>
      </c>
      <c r="G6932" s="21" t="s">
        <v>17</v>
      </c>
      <c r="H6932" s="21" t="s">
        <v>18</v>
      </c>
      <c r="I6932" s="13" t="s">
        <v>8672</v>
      </c>
      <c r="J6932" s="22" t="s">
        <v>28763</v>
      </c>
      <c r="K6932" s="24">
        <v>44249</v>
      </c>
      <c r="L6932" s="19">
        <v>0</v>
      </c>
      <c r="M6932" s="19">
        <v>349.95</v>
      </c>
      <c r="N6932" s="24">
        <v>43140</v>
      </c>
    </row>
    <row r="6933" spans="1:14" customFormat="1" hidden="1" x14ac:dyDescent="0.25">
      <c r="A6933" s="17" t="s">
        <v>28764</v>
      </c>
      <c r="B6933" s="33">
        <v>28103360</v>
      </c>
      <c r="C6933" s="13"/>
      <c r="D6933" s="13"/>
      <c r="E6933" s="23" t="s">
        <v>8673</v>
      </c>
      <c r="F6933" s="21" t="s">
        <v>41</v>
      </c>
      <c r="G6933" s="21" t="s">
        <v>17</v>
      </c>
      <c r="H6933" s="21" t="s">
        <v>18</v>
      </c>
      <c r="I6933" s="13" t="s">
        <v>8674</v>
      </c>
      <c r="J6933" s="22" t="s">
        <v>28765</v>
      </c>
      <c r="K6933" s="24">
        <v>44249</v>
      </c>
      <c r="L6933" s="19">
        <v>0</v>
      </c>
      <c r="M6933" s="19">
        <v>349.95</v>
      </c>
      <c r="N6933" s="24">
        <v>43140</v>
      </c>
    </row>
    <row r="6934" spans="1:14" customFormat="1" hidden="1" x14ac:dyDescent="0.25">
      <c r="A6934" s="17" t="s">
        <v>28766</v>
      </c>
      <c r="B6934" s="33">
        <v>28103361</v>
      </c>
      <c r="C6934" s="13"/>
      <c r="D6934" s="13"/>
      <c r="E6934" s="23" t="s">
        <v>8675</v>
      </c>
      <c r="F6934" s="21" t="s">
        <v>41</v>
      </c>
      <c r="G6934" s="21" t="s">
        <v>17</v>
      </c>
      <c r="H6934" s="21" t="s">
        <v>18</v>
      </c>
      <c r="I6934" s="13" t="s">
        <v>8676</v>
      </c>
      <c r="J6934" s="22" t="s">
        <v>28767</v>
      </c>
      <c r="K6934" s="24">
        <v>44249</v>
      </c>
      <c r="L6934" s="19">
        <v>0</v>
      </c>
      <c r="M6934" s="19">
        <v>349.95</v>
      </c>
      <c r="N6934" s="24">
        <v>43140</v>
      </c>
    </row>
    <row r="6935" spans="1:14" customFormat="1" hidden="1" x14ac:dyDescent="0.25">
      <c r="A6935" s="17" t="s">
        <v>28768</v>
      </c>
      <c r="B6935" s="33">
        <v>28103362</v>
      </c>
      <c r="C6935" s="13"/>
      <c r="D6935" s="13"/>
      <c r="E6935" s="23" t="s">
        <v>8677</v>
      </c>
      <c r="F6935" s="21" t="s">
        <v>41</v>
      </c>
      <c r="G6935" s="21" t="s">
        <v>17</v>
      </c>
      <c r="H6935" s="21" t="s">
        <v>18</v>
      </c>
      <c r="I6935" s="13" t="s">
        <v>8678</v>
      </c>
      <c r="J6935" s="22" t="s">
        <v>28769</v>
      </c>
      <c r="K6935" s="24">
        <v>44249</v>
      </c>
      <c r="L6935" s="19">
        <v>0</v>
      </c>
      <c r="M6935" s="19">
        <v>349.95</v>
      </c>
      <c r="N6935" s="24">
        <v>43140</v>
      </c>
    </row>
    <row r="6936" spans="1:14" customFormat="1" hidden="1" x14ac:dyDescent="0.25">
      <c r="A6936" s="17" t="s">
        <v>28770</v>
      </c>
      <c r="B6936" s="33">
        <v>28103363</v>
      </c>
      <c r="C6936" s="13"/>
      <c r="D6936" s="13"/>
      <c r="E6936" s="23" t="s">
        <v>8679</v>
      </c>
      <c r="F6936" s="21" t="s">
        <v>41</v>
      </c>
      <c r="G6936" s="21" t="s">
        <v>17</v>
      </c>
      <c r="H6936" s="21" t="s">
        <v>18</v>
      </c>
      <c r="I6936" s="13" t="s">
        <v>8680</v>
      </c>
      <c r="J6936" s="22" t="s">
        <v>28771</v>
      </c>
      <c r="K6936" s="24">
        <v>44249</v>
      </c>
      <c r="L6936" s="19">
        <v>0</v>
      </c>
      <c r="M6936" s="19">
        <v>349.95</v>
      </c>
      <c r="N6936" s="24">
        <v>43140</v>
      </c>
    </row>
    <row r="6937" spans="1:14" customFormat="1" hidden="1" x14ac:dyDescent="0.25">
      <c r="A6937" s="17" t="s">
        <v>28772</v>
      </c>
      <c r="B6937" s="33">
        <v>28103364</v>
      </c>
      <c r="C6937" s="13"/>
      <c r="D6937" s="13"/>
      <c r="E6937" s="23" t="s">
        <v>8681</v>
      </c>
      <c r="F6937" s="21" t="s">
        <v>41</v>
      </c>
      <c r="G6937" s="21" t="s">
        <v>17</v>
      </c>
      <c r="H6937" s="21" t="s">
        <v>18</v>
      </c>
      <c r="I6937" s="13" t="s">
        <v>8682</v>
      </c>
      <c r="J6937" s="22" t="s">
        <v>28773</v>
      </c>
      <c r="K6937" s="24">
        <v>44249</v>
      </c>
      <c r="L6937" s="19">
        <v>0</v>
      </c>
      <c r="M6937" s="19">
        <v>349.95</v>
      </c>
      <c r="N6937" s="24">
        <v>43140</v>
      </c>
    </row>
    <row r="6938" spans="1:14" customFormat="1" hidden="1" x14ac:dyDescent="0.25">
      <c r="A6938" s="17" t="s">
        <v>28774</v>
      </c>
      <c r="B6938" s="33">
        <v>28103365</v>
      </c>
      <c r="C6938" s="13"/>
      <c r="D6938" s="13"/>
      <c r="E6938" s="23" t="s">
        <v>8655</v>
      </c>
      <c r="F6938" s="21" t="s">
        <v>41</v>
      </c>
      <c r="G6938" s="21" t="s">
        <v>17</v>
      </c>
      <c r="H6938" s="21" t="s">
        <v>18</v>
      </c>
      <c r="I6938" s="13" t="s">
        <v>8656</v>
      </c>
      <c r="J6938" s="22" t="s">
        <v>28775</v>
      </c>
      <c r="K6938" s="24">
        <v>44249</v>
      </c>
      <c r="L6938" s="19">
        <v>0</v>
      </c>
      <c r="M6938" s="19">
        <v>349.95</v>
      </c>
      <c r="N6938" s="24">
        <v>43140</v>
      </c>
    </row>
    <row r="6939" spans="1:14" customFormat="1" hidden="1" x14ac:dyDescent="0.25">
      <c r="A6939" s="17" t="s">
        <v>28776</v>
      </c>
      <c r="B6939" s="33">
        <v>28103366</v>
      </c>
      <c r="C6939" s="13"/>
      <c r="D6939" s="13"/>
      <c r="E6939" s="23" t="s">
        <v>8657</v>
      </c>
      <c r="F6939" s="21" t="s">
        <v>41</v>
      </c>
      <c r="G6939" s="21" t="s">
        <v>17</v>
      </c>
      <c r="H6939" s="21" t="s">
        <v>18</v>
      </c>
      <c r="I6939" s="13" t="s">
        <v>8658</v>
      </c>
      <c r="J6939" s="22" t="s">
        <v>28777</v>
      </c>
      <c r="K6939" s="24">
        <v>44249</v>
      </c>
      <c r="L6939" s="19">
        <v>0</v>
      </c>
      <c r="M6939" s="19">
        <v>349.95</v>
      </c>
      <c r="N6939" s="24">
        <v>43140</v>
      </c>
    </row>
    <row r="6940" spans="1:14" customFormat="1" hidden="1" x14ac:dyDescent="0.25">
      <c r="A6940" s="17" t="s">
        <v>28778</v>
      </c>
      <c r="B6940" s="33">
        <v>28103367</v>
      </c>
      <c r="C6940" s="13"/>
      <c r="D6940" s="13"/>
      <c r="E6940" s="23" t="s">
        <v>8659</v>
      </c>
      <c r="F6940" s="21" t="s">
        <v>41</v>
      </c>
      <c r="G6940" s="21" t="s">
        <v>17</v>
      </c>
      <c r="H6940" s="21" t="s">
        <v>18</v>
      </c>
      <c r="I6940" s="13" t="s">
        <v>8660</v>
      </c>
      <c r="J6940" s="22" t="s">
        <v>28779</v>
      </c>
      <c r="K6940" s="24">
        <v>44249</v>
      </c>
      <c r="L6940" s="19">
        <v>0</v>
      </c>
      <c r="M6940" s="19">
        <v>349.95</v>
      </c>
      <c r="N6940" s="24">
        <v>43140</v>
      </c>
    </row>
    <row r="6941" spans="1:14" customFormat="1" hidden="1" x14ac:dyDescent="0.25">
      <c r="A6941" s="17" t="s">
        <v>28780</v>
      </c>
      <c r="B6941" s="33">
        <v>28103368</v>
      </c>
      <c r="C6941" s="13"/>
      <c r="D6941" s="13"/>
      <c r="E6941" s="23" t="s">
        <v>8661</v>
      </c>
      <c r="F6941" s="21" t="s">
        <v>41</v>
      </c>
      <c r="G6941" s="21" t="s">
        <v>17</v>
      </c>
      <c r="H6941" s="21" t="s">
        <v>18</v>
      </c>
      <c r="I6941" s="13" t="s">
        <v>8662</v>
      </c>
      <c r="J6941" s="22" t="s">
        <v>28781</v>
      </c>
      <c r="K6941" s="24">
        <v>44249</v>
      </c>
      <c r="L6941" s="19">
        <v>0</v>
      </c>
      <c r="M6941" s="19">
        <v>349.95</v>
      </c>
      <c r="N6941" s="24">
        <v>43140</v>
      </c>
    </row>
    <row r="6942" spans="1:14" customFormat="1" hidden="1" x14ac:dyDescent="0.25">
      <c r="A6942" s="17" t="s">
        <v>28782</v>
      </c>
      <c r="B6942" s="33">
        <v>28103369</v>
      </c>
      <c r="C6942" s="13"/>
      <c r="D6942" s="13"/>
      <c r="E6942" s="23" t="s">
        <v>8663</v>
      </c>
      <c r="F6942" s="21" t="s">
        <v>41</v>
      </c>
      <c r="G6942" s="21" t="s">
        <v>17</v>
      </c>
      <c r="H6942" s="21" t="s">
        <v>18</v>
      </c>
      <c r="I6942" s="13" t="s">
        <v>8664</v>
      </c>
      <c r="J6942" s="22" t="s">
        <v>28783</v>
      </c>
      <c r="K6942" s="24">
        <v>44249</v>
      </c>
      <c r="L6942" s="19">
        <v>0</v>
      </c>
      <c r="M6942" s="19">
        <v>349.95</v>
      </c>
      <c r="N6942" s="24">
        <v>43140</v>
      </c>
    </row>
    <row r="6943" spans="1:14" customFormat="1" hidden="1" x14ac:dyDescent="0.25">
      <c r="A6943" s="17" t="s">
        <v>28784</v>
      </c>
      <c r="B6943" s="33">
        <v>28103370</v>
      </c>
      <c r="C6943" s="13"/>
      <c r="D6943" s="13"/>
      <c r="E6943" s="23" t="s">
        <v>8665</v>
      </c>
      <c r="F6943" s="21" t="s">
        <v>41</v>
      </c>
      <c r="G6943" s="21" t="s">
        <v>17</v>
      </c>
      <c r="H6943" s="21" t="s">
        <v>18</v>
      </c>
      <c r="I6943" s="13" t="s">
        <v>8666</v>
      </c>
      <c r="J6943" s="22" t="s">
        <v>28785</v>
      </c>
      <c r="K6943" s="24">
        <v>44249</v>
      </c>
      <c r="L6943" s="19">
        <v>0</v>
      </c>
      <c r="M6943" s="19">
        <v>349.95</v>
      </c>
      <c r="N6943" s="24">
        <v>43140</v>
      </c>
    </row>
    <row r="6944" spans="1:14" customFormat="1" hidden="1" x14ac:dyDescent="0.25">
      <c r="A6944" s="17" t="s">
        <v>28786</v>
      </c>
      <c r="B6944" s="33">
        <v>28103371</v>
      </c>
      <c r="C6944" s="13"/>
      <c r="D6944" s="13"/>
      <c r="E6944" s="23" t="s">
        <v>8667</v>
      </c>
      <c r="F6944" s="21" t="s">
        <v>41</v>
      </c>
      <c r="G6944" s="21" t="s">
        <v>17</v>
      </c>
      <c r="H6944" s="21" t="s">
        <v>18</v>
      </c>
      <c r="I6944" s="13" t="s">
        <v>8668</v>
      </c>
      <c r="J6944" s="22" t="s">
        <v>28787</v>
      </c>
      <c r="K6944" s="24">
        <v>44249</v>
      </c>
      <c r="L6944" s="19">
        <v>0</v>
      </c>
      <c r="M6944" s="19">
        <v>349.95</v>
      </c>
      <c r="N6944" s="24">
        <v>43140</v>
      </c>
    </row>
    <row r="6945" spans="1:14" customFormat="1" hidden="1" x14ac:dyDescent="0.25">
      <c r="A6945" s="17" t="s">
        <v>27899</v>
      </c>
      <c r="B6945" s="33">
        <v>28103001</v>
      </c>
      <c r="C6945" s="13"/>
      <c r="D6945" s="13"/>
      <c r="E6945" s="23" t="s">
        <v>8440</v>
      </c>
      <c r="F6945" s="21" t="s">
        <v>41</v>
      </c>
      <c r="G6945" s="21" t="s">
        <v>17</v>
      </c>
      <c r="H6945" s="21" t="s">
        <v>18</v>
      </c>
      <c r="I6945" s="13">
        <v>31071161046</v>
      </c>
      <c r="J6945" s="22" t="s">
        <v>27900</v>
      </c>
      <c r="K6945" s="24">
        <v>44317</v>
      </c>
      <c r="L6945" s="19">
        <v>0</v>
      </c>
      <c r="M6945" s="25">
        <v>499.95</v>
      </c>
      <c r="N6945" s="24"/>
    </row>
    <row r="6946" spans="1:14" customFormat="1" hidden="1" x14ac:dyDescent="0.25">
      <c r="A6946" s="17" t="s">
        <v>27901</v>
      </c>
      <c r="B6946" s="33">
        <v>28103002</v>
      </c>
      <c r="C6946" s="13"/>
      <c r="D6946" s="13"/>
      <c r="E6946" s="23" t="s">
        <v>8441</v>
      </c>
      <c r="F6946" s="21" t="s">
        <v>41</v>
      </c>
      <c r="G6946" s="21" t="s">
        <v>17</v>
      </c>
      <c r="H6946" s="21" t="s">
        <v>18</v>
      </c>
      <c r="I6946" s="13">
        <v>31071161048</v>
      </c>
      <c r="J6946" s="22" t="s">
        <v>27902</v>
      </c>
      <c r="K6946" s="24">
        <v>44317</v>
      </c>
      <c r="L6946" s="19">
        <v>0</v>
      </c>
      <c r="M6946" s="25">
        <v>499.95</v>
      </c>
      <c r="N6946" s="24"/>
    </row>
    <row r="6947" spans="1:14" customFormat="1" hidden="1" x14ac:dyDescent="0.25">
      <c r="A6947" s="17" t="s">
        <v>27903</v>
      </c>
      <c r="B6947" s="33">
        <v>28103003</v>
      </c>
      <c r="C6947" s="13"/>
      <c r="D6947" s="13"/>
      <c r="E6947" s="23" t="s">
        <v>8442</v>
      </c>
      <c r="F6947" s="21" t="s">
        <v>41</v>
      </c>
      <c r="G6947" s="21" t="s">
        <v>17</v>
      </c>
      <c r="H6947" s="21" t="s">
        <v>18</v>
      </c>
      <c r="I6947" s="13">
        <v>31071161050</v>
      </c>
      <c r="J6947" s="22" t="s">
        <v>27904</v>
      </c>
      <c r="K6947" s="24">
        <v>44317</v>
      </c>
      <c r="L6947" s="19">
        <v>0</v>
      </c>
      <c r="M6947" s="25">
        <v>499.95</v>
      </c>
      <c r="N6947" s="24"/>
    </row>
    <row r="6948" spans="1:14" customFormat="1" hidden="1" x14ac:dyDescent="0.25">
      <c r="A6948" s="17" t="s">
        <v>27905</v>
      </c>
      <c r="B6948" s="33">
        <v>28103004</v>
      </c>
      <c r="C6948" s="13"/>
      <c r="D6948" s="13"/>
      <c r="E6948" s="23" t="s">
        <v>8443</v>
      </c>
      <c r="F6948" s="21" t="s">
        <v>41</v>
      </c>
      <c r="G6948" s="21" t="s">
        <v>17</v>
      </c>
      <c r="H6948" s="21" t="s">
        <v>18</v>
      </c>
      <c r="I6948" s="13">
        <v>31071161052</v>
      </c>
      <c r="J6948" s="22" t="s">
        <v>27906</v>
      </c>
      <c r="K6948" s="24">
        <v>44317</v>
      </c>
      <c r="L6948" s="19">
        <v>0</v>
      </c>
      <c r="M6948" s="25">
        <v>499.95</v>
      </c>
      <c r="N6948" s="24"/>
    </row>
    <row r="6949" spans="1:14" customFormat="1" hidden="1" x14ac:dyDescent="0.25">
      <c r="A6949" s="17" t="s">
        <v>27907</v>
      </c>
      <c r="B6949" s="33">
        <v>28103005</v>
      </c>
      <c r="C6949" s="13"/>
      <c r="D6949" s="13"/>
      <c r="E6949" s="23" t="s">
        <v>8444</v>
      </c>
      <c r="F6949" s="21" t="s">
        <v>41</v>
      </c>
      <c r="G6949" s="21" t="s">
        <v>17</v>
      </c>
      <c r="H6949" s="21" t="s">
        <v>18</v>
      </c>
      <c r="I6949" s="13">
        <v>31071161054</v>
      </c>
      <c r="J6949" s="22" t="s">
        <v>27908</v>
      </c>
      <c r="K6949" s="24">
        <v>44317</v>
      </c>
      <c r="L6949" s="19">
        <v>0</v>
      </c>
      <c r="M6949" s="25">
        <v>499.95</v>
      </c>
      <c r="N6949" s="24"/>
    </row>
    <row r="6950" spans="1:14" customFormat="1" hidden="1" x14ac:dyDescent="0.25">
      <c r="A6950" s="17" t="s">
        <v>27909</v>
      </c>
      <c r="B6950" s="33">
        <v>28103006</v>
      </c>
      <c r="C6950" s="13"/>
      <c r="D6950" s="13"/>
      <c r="E6950" s="23" t="s">
        <v>8445</v>
      </c>
      <c r="F6950" s="21" t="s">
        <v>41</v>
      </c>
      <c r="G6950" s="21" t="s">
        <v>17</v>
      </c>
      <c r="H6950" s="21" t="s">
        <v>18</v>
      </c>
      <c r="I6950" s="13">
        <v>31071161056</v>
      </c>
      <c r="J6950" s="22" t="s">
        <v>27910</v>
      </c>
      <c r="K6950" s="24">
        <v>44317</v>
      </c>
      <c r="L6950" s="19">
        <v>0</v>
      </c>
      <c r="M6950" s="25">
        <v>499.95</v>
      </c>
      <c r="N6950" s="24"/>
    </row>
    <row r="6951" spans="1:14" customFormat="1" hidden="1" x14ac:dyDescent="0.25">
      <c r="A6951" s="17" t="s">
        <v>27911</v>
      </c>
      <c r="B6951" s="33">
        <v>28103007</v>
      </c>
      <c r="C6951" s="13"/>
      <c r="D6951" s="13"/>
      <c r="E6951" s="23" t="s">
        <v>8446</v>
      </c>
      <c r="F6951" s="21" t="s">
        <v>41</v>
      </c>
      <c r="G6951" s="21" t="s">
        <v>17</v>
      </c>
      <c r="H6951" s="21" t="s">
        <v>18</v>
      </c>
      <c r="I6951" s="13">
        <v>31071161058</v>
      </c>
      <c r="J6951" s="22" t="s">
        <v>27912</v>
      </c>
      <c r="K6951" s="24">
        <v>44317</v>
      </c>
      <c r="L6951" s="19">
        <v>0</v>
      </c>
      <c r="M6951" s="25">
        <v>499.95</v>
      </c>
      <c r="N6951" s="24"/>
    </row>
    <row r="6952" spans="1:14" customFormat="1" hidden="1" x14ac:dyDescent="0.25">
      <c r="A6952" s="17" t="s">
        <v>27913</v>
      </c>
      <c r="B6952" s="33">
        <v>28103008</v>
      </c>
      <c r="C6952" s="13"/>
      <c r="D6952" s="13"/>
      <c r="E6952" s="23" t="s">
        <v>8447</v>
      </c>
      <c r="F6952" s="21" t="s">
        <v>41</v>
      </c>
      <c r="G6952" s="21" t="s">
        <v>17</v>
      </c>
      <c r="H6952" s="21" t="s">
        <v>18</v>
      </c>
      <c r="I6952" s="13">
        <v>31071161060</v>
      </c>
      <c r="J6952" s="22" t="s">
        <v>27914</v>
      </c>
      <c r="K6952" s="24">
        <v>44317</v>
      </c>
      <c r="L6952" s="19">
        <v>0</v>
      </c>
      <c r="M6952" s="25">
        <v>499.95</v>
      </c>
      <c r="N6952" s="24"/>
    </row>
    <row r="6953" spans="1:14" customFormat="1" hidden="1" x14ac:dyDescent="0.25">
      <c r="A6953" s="17" t="s">
        <v>28353</v>
      </c>
      <c r="B6953" s="33">
        <v>28103009</v>
      </c>
      <c r="C6953" s="13"/>
      <c r="D6953" s="13"/>
      <c r="E6953" s="23" t="s">
        <v>8448</v>
      </c>
      <c r="F6953" s="21" t="s">
        <v>41</v>
      </c>
      <c r="G6953" s="21" t="s">
        <v>17</v>
      </c>
      <c r="H6953" s="21" t="s">
        <v>18</v>
      </c>
      <c r="I6953" s="13">
        <v>310711681046</v>
      </c>
      <c r="J6953" s="22" t="s">
        <v>28354</v>
      </c>
      <c r="K6953" s="24">
        <v>44317</v>
      </c>
      <c r="L6953" s="19">
        <v>0</v>
      </c>
      <c r="M6953" s="25">
        <v>499.95</v>
      </c>
      <c r="N6953" s="24"/>
    </row>
    <row r="6954" spans="1:14" customFormat="1" hidden="1" x14ac:dyDescent="0.25">
      <c r="A6954" s="17" t="s">
        <v>28355</v>
      </c>
      <c r="B6954" s="33">
        <v>28103010</v>
      </c>
      <c r="C6954" s="13"/>
      <c r="D6954" s="13"/>
      <c r="E6954" s="23" t="s">
        <v>8449</v>
      </c>
      <c r="F6954" s="21" t="s">
        <v>41</v>
      </c>
      <c r="G6954" s="21" t="s">
        <v>17</v>
      </c>
      <c r="H6954" s="21" t="s">
        <v>18</v>
      </c>
      <c r="I6954" s="13">
        <v>310711681048</v>
      </c>
      <c r="J6954" s="22" t="s">
        <v>28356</v>
      </c>
      <c r="K6954" s="24">
        <v>44317</v>
      </c>
      <c r="L6954" s="19">
        <v>0</v>
      </c>
      <c r="M6954" s="25">
        <v>499.95</v>
      </c>
      <c r="N6954" s="24"/>
    </row>
    <row r="6955" spans="1:14" customFormat="1" hidden="1" x14ac:dyDescent="0.25">
      <c r="A6955" s="17" t="s">
        <v>28357</v>
      </c>
      <c r="B6955" s="33">
        <v>28103011</v>
      </c>
      <c r="C6955" s="13"/>
      <c r="D6955" s="13"/>
      <c r="E6955" s="23" t="s">
        <v>8450</v>
      </c>
      <c r="F6955" s="21" t="s">
        <v>41</v>
      </c>
      <c r="G6955" s="21" t="s">
        <v>17</v>
      </c>
      <c r="H6955" s="21" t="s">
        <v>18</v>
      </c>
      <c r="I6955" s="13">
        <v>310711681050</v>
      </c>
      <c r="J6955" s="22" t="s">
        <v>28358</v>
      </c>
      <c r="K6955" s="24">
        <v>44317</v>
      </c>
      <c r="L6955" s="19">
        <v>0</v>
      </c>
      <c r="M6955" s="25">
        <v>499.95</v>
      </c>
      <c r="N6955" s="24"/>
    </row>
    <row r="6956" spans="1:14" customFormat="1" hidden="1" x14ac:dyDescent="0.25">
      <c r="A6956" s="17" t="s">
        <v>28359</v>
      </c>
      <c r="B6956" s="33">
        <v>28103012</v>
      </c>
      <c r="C6956" s="13"/>
      <c r="D6956" s="13"/>
      <c r="E6956" s="23" t="s">
        <v>8451</v>
      </c>
      <c r="F6956" s="21" t="s">
        <v>41</v>
      </c>
      <c r="G6956" s="21" t="s">
        <v>17</v>
      </c>
      <c r="H6956" s="21" t="s">
        <v>18</v>
      </c>
      <c r="I6956" s="13">
        <v>310711681052</v>
      </c>
      <c r="J6956" s="22" t="s">
        <v>28360</v>
      </c>
      <c r="K6956" s="24">
        <v>44317</v>
      </c>
      <c r="L6956" s="19">
        <v>0</v>
      </c>
      <c r="M6956" s="25">
        <v>499.95</v>
      </c>
      <c r="N6956" s="24"/>
    </row>
    <row r="6957" spans="1:14" customFormat="1" hidden="1" x14ac:dyDescent="0.25">
      <c r="A6957" s="17" t="s">
        <v>28361</v>
      </c>
      <c r="B6957" s="33">
        <v>28103013</v>
      </c>
      <c r="C6957" s="13"/>
      <c r="D6957" s="13"/>
      <c r="E6957" s="23" t="s">
        <v>8452</v>
      </c>
      <c r="F6957" s="21" t="s">
        <v>41</v>
      </c>
      <c r="G6957" s="21" t="s">
        <v>17</v>
      </c>
      <c r="H6957" s="21" t="s">
        <v>18</v>
      </c>
      <c r="I6957" s="13">
        <v>310711681054</v>
      </c>
      <c r="J6957" s="22" t="s">
        <v>28362</v>
      </c>
      <c r="K6957" s="24">
        <v>44317</v>
      </c>
      <c r="L6957" s="19">
        <v>0</v>
      </c>
      <c r="M6957" s="25">
        <v>499.95</v>
      </c>
      <c r="N6957" s="24"/>
    </row>
    <row r="6958" spans="1:14" customFormat="1" hidden="1" x14ac:dyDescent="0.25">
      <c r="A6958" s="17" t="s">
        <v>28363</v>
      </c>
      <c r="B6958" s="33">
        <v>28103014</v>
      </c>
      <c r="C6958" s="13"/>
      <c r="D6958" s="13"/>
      <c r="E6958" s="23" t="s">
        <v>8453</v>
      </c>
      <c r="F6958" s="21" t="s">
        <v>41</v>
      </c>
      <c r="G6958" s="21" t="s">
        <v>17</v>
      </c>
      <c r="H6958" s="21" t="s">
        <v>18</v>
      </c>
      <c r="I6958" s="13">
        <v>310711681056</v>
      </c>
      <c r="J6958" s="22" t="s">
        <v>28364</v>
      </c>
      <c r="K6958" s="24">
        <v>44317</v>
      </c>
      <c r="L6958" s="19">
        <v>0</v>
      </c>
      <c r="M6958" s="25">
        <v>499.95</v>
      </c>
      <c r="N6958" s="24"/>
    </row>
    <row r="6959" spans="1:14" customFormat="1" hidden="1" x14ac:dyDescent="0.25">
      <c r="A6959" s="17" t="s">
        <v>28365</v>
      </c>
      <c r="B6959" s="33">
        <v>28103015</v>
      </c>
      <c r="C6959" s="13"/>
      <c r="D6959" s="13"/>
      <c r="E6959" s="23" t="s">
        <v>8454</v>
      </c>
      <c r="F6959" s="21" t="s">
        <v>41</v>
      </c>
      <c r="G6959" s="21" t="s">
        <v>17</v>
      </c>
      <c r="H6959" s="21" t="s">
        <v>18</v>
      </c>
      <c r="I6959" s="13">
        <v>310711681058</v>
      </c>
      <c r="J6959" s="22" t="s">
        <v>28366</v>
      </c>
      <c r="K6959" s="24">
        <v>44317</v>
      </c>
      <c r="L6959" s="19">
        <v>0</v>
      </c>
      <c r="M6959" s="25">
        <v>499.95</v>
      </c>
      <c r="N6959" s="24"/>
    </row>
    <row r="6960" spans="1:14" customFormat="1" hidden="1" x14ac:dyDescent="0.25">
      <c r="A6960" s="17" t="s">
        <v>28367</v>
      </c>
      <c r="B6960" s="33">
        <v>28103016</v>
      </c>
      <c r="C6960" s="13"/>
      <c r="D6960" s="13"/>
      <c r="E6960" s="23" t="s">
        <v>8455</v>
      </c>
      <c r="F6960" s="21" t="s">
        <v>41</v>
      </c>
      <c r="G6960" s="21" t="s">
        <v>17</v>
      </c>
      <c r="H6960" s="21" t="s">
        <v>18</v>
      </c>
      <c r="I6960" s="13">
        <v>310711681060</v>
      </c>
      <c r="J6960" s="22" t="s">
        <v>28368</v>
      </c>
      <c r="K6960" s="24">
        <v>44317</v>
      </c>
      <c r="L6960" s="19">
        <v>0</v>
      </c>
      <c r="M6960" s="25">
        <v>499.95</v>
      </c>
      <c r="N6960" s="24"/>
    </row>
    <row r="6961" spans="1:14" customFormat="1" hidden="1" x14ac:dyDescent="0.25">
      <c r="A6961" s="17" t="s">
        <v>34172</v>
      </c>
      <c r="B6961" s="33">
        <v>27020195</v>
      </c>
      <c r="C6961" s="13"/>
      <c r="D6961" s="13" t="s">
        <v>16700</v>
      </c>
      <c r="E6961" s="23" t="s">
        <v>10701</v>
      </c>
      <c r="F6961" s="21" t="s">
        <v>16</v>
      </c>
      <c r="G6961" s="21" t="s">
        <v>17</v>
      </c>
      <c r="H6961" s="21" t="s">
        <v>18</v>
      </c>
      <c r="I6961" s="13">
        <v>654601613</v>
      </c>
      <c r="J6961" s="22" t="s">
        <v>34173</v>
      </c>
      <c r="K6961" s="24">
        <v>44317</v>
      </c>
      <c r="L6961" s="19">
        <v>0</v>
      </c>
      <c r="M6961" s="25">
        <v>199.95</v>
      </c>
      <c r="N6961" s="24"/>
    </row>
    <row r="6962" spans="1:14" customFormat="1" hidden="1" x14ac:dyDescent="0.25">
      <c r="A6962" s="17" t="s">
        <v>33292</v>
      </c>
      <c r="B6962" s="33">
        <v>34051890</v>
      </c>
      <c r="C6962" s="13" t="s">
        <v>20090</v>
      </c>
      <c r="D6962" s="13"/>
      <c r="E6962" s="23" t="s">
        <v>13155</v>
      </c>
      <c r="F6962" s="21" t="s">
        <v>3153</v>
      </c>
      <c r="G6962" s="21" t="s">
        <v>17</v>
      </c>
      <c r="H6962" s="21" t="s">
        <v>18</v>
      </c>
      <c r="I6962" s="13" t="s">
        <v>13156</v>
      </c>
      <c r="J6962" s="22" t="s">
        <v>33293</v>
      </c>
      <c r="K6962" s="24">
        <v>44378</v>
      </c>
      <c r="L6962" s="19">
        <v>0</v>
      </c>
      <c r="M6962" s="19">
        <v>159.94999999999999</v>
      </c>
      <c r="N6962" s="24">
        <v>43140</v>
      </c>
    </row>
    <row r="6963" spans="1:14" customFormat="1" hidden="1" x14ac:dyDescent="0.25">
      <c r="A6963" s="17" t="s">
        <v>33294</v>
      </c>
      <c r="B6963" s="33">
        <v>34051891</v>
      </c>
      <c r="C6963" s="13" t="s">
        <v>20091</v>
      </c>
      <c r="D6963" s="13"/>
      <c r="E6963" s="23" t="s">
        <v>13157</v>
      </c>
      <c r="F6963" s="21" t="s">
        <v>3153</v>
      </c>
      <c r="G6963" s="21" t="s">
        <v>17</v>
      </c>
      <c r="H6963" s="21" t="s">
        <v>18</v>
      </c>
      <c r="I6963" s="13" t="s">
        <v>13158</v>
      </c>
      <c r="J6963" s="22" t="s">
        <v>33295</v>
      </c>
      <c r="K6963" s="24">
        <v>44378</v>
      </c>
      <c r="L6963" s="19">
        <v>0</v>
      </c>
      <c r="M6963" s="19">
        <v>159.94999999999999</v>
      </c>
      <c r="N6963" s="24">
        <v>43140</v>
      </c>
    </row>
    <row r="6964" spans="1:14" customFormat="1" hidden="1" x14ac:dyDescent="0.25">
      <c r="A6964" s="17" t="s">
        <v>33296</v>
      </c>
      <c r="B6964" s="33">
        <v>34051892</v>
      </c>
      <c r="C6964" s="13" t="s">
        <v>20092</v>
      </c>
      <c r="D6964" s="13"/>
      <c r="E6964" s="23" t="s">
        <v>13159</v>
      </c>
      <c r="F6964" s="21" t="s">
        <v>3153</v>
      </c>
      <c r="G6964" s="21" t="s">
        <v>17</v>
      </c>
      <c r="H6964" s="21" t="s">
        <v>18</v>
      </c>
      <c r="I6964" s="13" t="s">
        <v>13160</v>
      </c>
      <c r="J6964" s="22" t="s">
        <v>33297</v>
      </c>
      <c r="K6964" s="24">
        <v>44378</v>
      </c>
      <c r="L6964" s="19">
        <v>0</v>
      </c>
      <c r="M6964" s="19">
        <v>159.94999999999999</v>
      </c>
      <c r="N6964" s="24">
        <v>43140</v>
      </c>
    </row>
    <row r="6965" spans="1:14" customFormat="1" hidden="1" x14ac:dyDescent="0.25">
      <c r="A6965" s="17" t="s">
        <v>33298</v>
      </c>
      <c r="B6965" s="33">
        <v>34051893</v>
      </c>
      <c r="C6965" s="13" t="s">
        <v>20093</v>
      </c>
      <c r="D6965" s="13"/>
      <c r="E6965" s="23" t="s">
        <v>13161</v>
      </c>
      <c r="F6965" s="21" t="s">
        <v>3153</v>
      </c>
      <c r="G6965" s="21" t="s">
        <v>17</v>
      </c>
      <c r="H6965" s="21" t="s">
        <v>18</v>
      </c>
      <c r="I6965" s="13" t="s">
        <v>13162</v>
      </c>
      <c r="J6965" s="22" t="s">
        <v>33299</v>
      </c>
      <c r="K6965" s="24">
        <v>44378</v>
      </c>
      <c r="L6965" s="19">
        <v>0</v>
      </c>
      <c r="M6965" s="19">
        <v>159.94999999999999</v>
      </c>
      <c r="N6965" s="24">
        <v>43140</v>
      </c>
    </row>
    <row r="6966" spans="1:14" customFormat="1" hidden="1" x14ac:dyDescent="0.25">
      <c r="A6966" s="17" t="s">
        <v>33300</v>
      </c>
      <c r="B6966" s="33">
        <v>34051894</v>
      </c>
      <c r="C6966" s="13" t="s">
        <v>20094</v>
      </c>
      <c r="D6966" s="13"/>
      <c r="E6966" s="23" t="s">
        <v>13163</v>
      </c>
      <c r="F6966" s="21" t="s">
        <v>3153</v>
      </c>
      <c r="G6966" s="21" t="s">
        <v>17</v>
      </c>
      <c r="H6966" s="21" t="s">
        <v>18</v>
      </c>
      <c r="I6966" s="13" t="s">
        <v>13164</v>
      </c>
      <c r="J6966" s="22" t="s">
        <v>33301</v>
      </c>
      <c r="K6966" s="24">
        <v>44378</v>
      </c>
      <c r="L6966" s="19">
        <v>0</v>
      </c>
      <c r="M6966" s="19">
        <v>159.94999999999999</v>
      </c>
      <c r="N6966" s="24">
        <v>43140</v>
      </c>
    </row>
    <row r="6967" spans="1:14" customFormat="1" hidden="1" x14ac:dyDescent="0.25">
      <c r="A6967" s="17" t="s">
        <v>33302</v>
      </c>
      <c r="B6967" s="33">
        <v>34051886</v>
      </c>
      <c r="C6967" s="13" t="s">
        <v>20095</v>
      </c>
      <c r="D6967" s="13"/>
      <c r="E6967" s="23" t="s">
        <v>13165</v>
      </c>
      <c r="F6967" s="21" t="s">
        <v>3153</v>
      </c>
      <c r="G6967" s="21" t="s">
        <v>17</v>
      </c>
      <c r="H6967" s="21" t="s">
        <v>18</v>
      </c>
      <c r="I6967" s="13" t="s">
        <v>13166</v>
      </c>
      <c r="J6967" s="22" t="s">
        <v>33303</v>
      </c>
      <c r="K6967" s="24">
        <v>44378</v>
      </c>
      <c r="L6967" s="19">
        <v>0</v>
      </c>
      <c r="M6967" s="19">
        <v>159.94999999999999</v>
      </c>
      <c r="N6967" s="24">
        <v>43140</v>
      </c>
    </row>
    <row r="6968" spans="1:14" customFormat="1" hidden="1" x14ac:dyDescent="0.25">
      <c r="A6968" s="17" t="s">
        <v>33304</v>
      </c>
      <c r="B6968" s="33">
        <v>34051887</v>
      </c>
      <c r="C6968" s="13" t="s">
        <v>20096</v>
      </c>
      <c r="D6968" s="13"/>
      <c r="E6968" s="23" t="s">
        <v>13167</v>
      </c>
      <c r="F6968" s="21" t="s">
        <v>3153</v>
      </c>
      <c r="G6968" s="21" t="s">
        <v>17</v>
      </c>
      <c r="H6968" s="21" t="s">
        <v>18</v>
      </c>
      <c r="I6968" s="13" t="s">
        <v>13168</v>
      </c>
      <c r="J6968" s="22" t="s">
        <v>33305</v>
      </c>
      <c r="K6968" s="24">
        <v>44378</v>
      </c>
      <c r="L6968" s="19">
        <v>0</v>
      </c>
      <c r="M6968" s="19">
        <v>159.94999999999999</v>
      </c>
      <c r="N6968" s="24">
        <v>43140</v>
      </c>
    </row>
    <row r="6969" spans="1:14" customFormat="1" hidden="1" x14ac:dyDescent="0.25">
      <c r="A6969" s="17" t="s">
        <v>33306</v>
      </c>
      <c r="B6969" s="33">
        <v>34051888</v>
      </c>
      <c r="C6969" s="13" t="s">
        <v>20097</v>
      </c>
      <c r="D6969" s="13"/>
      <c r="E6969" s="23" t="s">
        <v>13169</v>
      </c>
      <c r="F6969" s="21" t="s">
        <v>3153</v>
      </c>
      <c r="G6969" s="21" t="s">
        <v>17</v>
      </c>
      <c r="H6969" s="21" t="s">
        <v>18</v>
      </c>
      <c r="I6969" s="13" t="s">
        <v>13170</v>
      </c>
      <c r="J6969" s="22" t="s">
        <v>33307</v>
      </c>
      <c r="K6969" s="24">
        <v>44378</v>
      </c>
      <c r="L6969" s="19">
        <v>0</v>
      </c>
      <c r="M6969" s="19">
        <v>159.94999999999999</v>
      </c>
      <c r="N6969" s="24">
        <v>43140</v>
      </c>
    </row>
    <row r="6970" spans="1:14" customFormat="1" hidden="1" x14ac:dyDescent="0.25">
      <c r="A6970" s="17" t="s">
        <v>33308</v>
      </c>
      <c r="B6970" s="33">
        <v>34051889</v>
      </c>
      <c r="C6970" s="13" t="s">
        <v>20098</v>
      </c>
      <c r="D6970" s="13"/>
      <c r="E6970" s="23" t="s">
        <v>13171</v>
      </c>
      <c r="F6970" s="21" t="s">
        <v>3153</v>
      </c>
      <c r="G6970" s="21" t="s">
        <v>17</v>
      </c>
      <c r="H6970" s="21" t="s">
        <v>18</v>
      </c>
      <c r="I6970" s="13" t="s">
        <v>13172</v>
      </c>
      <c r="J6970" s="22" t="s">
        <v>33309</v>
      </c>
      <c r="K6970" s="24">
        <v>44378</v>
      </c>
      <c r="L6970" s="19">
        <v>0</v>
      </c>
      <c r="M6970" s="19">
        <v>159.94999999999999</v>
      </c>
      <c r="N6970" s="24">
        <v>43140</v>
      </c>
    </row>
    <row r="6971" spans="1:14" customFormat="1" hidden="1" x14ac:dyDescent="0.25">
      <c r="A6971" s="17" t="s">
        <v>33310</v>
      </c>
      <c r="B6971" s="33">
        <v>34051899</v>
      </c>
      <c r="C6971" s="13" t="s">
        <v>20099</v>
      </c>
      <c r="D6971" s="13"/>
      <c r="E6971" s="23" t="s">
        <v>13173</v>
      </c>
      <c r="F6971" s="21" t="s">
        <v>3153</v>
      </c>
      <c r="G6971" s="21" t="s">
        <v>17</v>
      </c>
      <c r="H6971" s="21" t="s">
        <v>18</v>
      </c>
      <c r="I6971" s="13" t="s">
        <v>13174</v>
      </c>
      <c r="J6971" s="22" t="s">
        <v>33311</v>
      </c>
      <c r="K6971" s="24">
        <v>44378</v>
      </c>
      <c r="L6971" s="19">
        <v>0</v>
      </c>
      <c r="M6971" s="19">
        <v>159.94999999999999</v>
      </c>
      <c r="N6971" s="24">
        <v>43140</v>
      </c>
    </row>
    <row r="6972" spans="1:14" customFormat="1" hidden="1" x14ac:dyDescent="0.25">
      <c r="A6972" s="17" t="s">
        <v>33312</v>
      </c>
      <c r="B6972" s="33">
        <v>34051900</v>
      </c>
      <c r="C6972" s="13" t="s">
        <v>20100</v>
      </c>
      <c r="D6972" s="13"/>
      <c r="E6972" s="23" t="s">
        <v>13175</v>
      </c>
      <c r="F6972" s="21" t="s">
        <v>3153</v>
      </c>
      <c r="G6972" s="21" t="s">
        <v>17</v>
      </c>
      <c r="H6972" s="21" t="s">
        <v>18</v>
      </c>
      <c r="I6972" s="13" t="s">
        <v>13176</v>
      </c>
      <c r="J6972" s="22" t="s">
        <v>33313</v>
      </c>
      <c r="K6972" s="24">
        <v>44378</v>
      </c>
      <c r="L6972" s="19">
        <v>0</v>
      </c>
      <c r="M6972" s="19">
        <v>159.94999999999999</v>
      </c>
      <c r="N6972" s="24">
        <v>43140</v>
      </c>
    </row>
    <row r="6973" spans="1:14" customFormat="1" hidden="1" x14ac:dyDescent="0.25">
      <c r="A6973" s="17" t="s">
        <v>33314</v>
      </c>
      <c r="B6973" s="33">
        <v>34051901</v>
      </c>
      <c r="C6973" s="13" t="s">
        <v>20101</v>
      </c>
      <c r="D6973" s="13"/>
      <c r="E6973" s="23" t="s">
        <v>13177</v>
      </c>
      <c r="F6973" s="21" t="s">
        <v>3153</v>
      </c>
      <c r="G6973" s="21" t="s">
        <v>17</v>
      </c>
      <c r="H6973" s="21" t="s">
        <v>18</v>
      </c>
      <c r="I6973" s="13" t="s">
        <v>13178</v>
      </c>
      <c r="J6973" s="22" t="s">
        <v>33315</v>
      </c>
      <c r="K6973" s="24">
        <v>44378</v>
      </c>
      <c r="L6973" s="19">
        <v>0</v>
      </c>
      <c r="M6973" s="19">
        <v>159.94999999999999</v>
      </c>
      <c r="N6973" s="24">
        <v>43140</v>
      </c>
    </row>
    <row r="6974" spans="1:14" customFormat="1" hidden="1" x14ac:dyDescent="0.25">
      <c r="A6974" s="17" t="s">
        <v>33316</v>
      </c>
      <c r="B6974" s="33">
        <v>34051902</v>
      </c>
      <c r="C6974" s="13" t="s">
        <v>20102</v>
      </c>
      <c r="D6974" s="13"/>
      <c r="E6974" s="23" t="s">
        <v>13179</v>
      </c>
      <c r="F6974" s="21" t="s">
        <v>3153</v>
      </c>
      <c r="G6974" s="21" t="s">
        <v>17</v>
      </c>
      <c r="H6974" s="21" t="s">
        <v>18</v>
      </c>
      <c r="I6974" s="13" t="s">
        <v>13180</v>
      </c>
      <c r="J6974" s="22" t="s">
        <v>33317</v>
      </c>
      <c r="K6974" s="24">
        <v>44378</v>
      </c>
      <c r="L6974" s="19">
        <v>0</v>
      </c>
      <c r="M6974" s="19">
        <v>159.94999999999999</v>
      </c>
      <c r="N6974" s="24">
        <v>43140</v>
      </c>
    </row>
    <row r="6975" spans="1:14" customFormat="1" hidden="1" x14ac:dyDescent="0.25">
      <c r="A6975" s="17" t="s">
        <v>33318</v>
      </c>
      <c r="B6975" s="33">
        <v>34051903</v>
      </c>
      <c r="C6975" s="13" t="s">
        <v>20103</v>
      </c>
      <c r="D6975" s="13"/>
      <c r="E6975" s="23" t="s">
        <v>13181</v>
      </c>
      <c r="F6975" s="21" t="s">
        <v>3153</v>
      </c>
      <c r="G6975" s="21" t="s">
        <v>17</v>
      </c>
      <c r="H6975" s="21" t="s">
        <v>18</v>
      </c>
      <c r="I6975" s="13" t="s">
        <v>13182</v>
      </c>
      <c r="J6975" s="22" t="s">
        <v>33319</v>
      </c>
      <c r="K6975" s="24">
        <v>44378</v>
      </c>
      <c r="L6975" s="19">
        <v>0</v>
      </c>
      <c r="M6975" s="19">
        <v>159.94999999999999</v>
      </c>
      <c r="N6975" s="24">
        <v>43140</v>
      </c>
    </row>
    <row r="6976" spans="1:14" customFormat="1" hidden="1" x14ac:dyDescent="0.25">
      <c r="A6976" s="17" t="s">
        <v>33320</v>
      </c>
      <c r="B6976" s="33">
        <v>34051895</v>
      </c>
      <c r="C6976" s="13" t="s">
        <v>20104</v>
      </c>
      <c r="D6976" s="13"/>
      <c r="E6976" s="23" t="s">
        <v>13183</v>
      </c>
      <c r="F6976" s="21" t="s">
        <v>3153</v>
      </c>
      <c r="G6976" s="21" t="s">
        <v>17</v>
      </c>
      <c r="H6976" s="21" t="s">
        <v>18</v>
      </c>
      <c r="I6976" s="13" t="s">
        <v>13184</v>
      </c>
      <c r="J6976" s="22" t="s">
        <v>33321</v>
      </c>
      <c r="K6976" s="24">
        <v>44378</v>
      </c>
      <c r="L6976" s="19">
        <v>0</v>
      </c>
      <c r="M6976" s="19">
        <v>159.94999999999999</v>
      </c>
      <c r="N6976" s="24">
        <v>43140</v>
      </c>
    </row>
    <row r="6977" spans="1:14" customFormat="1" hidden="1" x14ac:dyDescent="0.25">
      <c r="A6977" s="17" t="s">
        <v>33322</v>
      </c>
      <c r="B6977" s="33">
        <v>34051896</v>
      </c>
      <c r="C6977" s="13" t="s">
        <v>20105</v>
      </c>
      <c r="D6977" s="13"/>
      <c r="E6977" s="23" t="s">
        <v>13185</v>
      </c>
      <c r="F6977" s="21" t="s">
        <v>3153</v>
      </c>
      <c r="G6977" s="21" t="s">
        <v>17</v>
      </c>
      <c r="H6977" s="21" t="s">
        <v>18</v>
      </c>
      <c r="I6977" s="13" t="s">
        <v>13186</v>
      </c>
      <c r="J6977" s="22" t="s">
        <v>33323</v>
      </c>
      <c r="K6977" s="24">
        <v>44378</v>
      </c>
      <c r="L6977" s="19">
        <v>0</v>
      </c>
      <c r="M6977" s="19">
        <v>159.94999999999999</v>
      </c>
      <c r="N6977" s="24">
        <v>43140</v>
      </c>
    </row>
    <row r="6978" spans="1:14" customFormat="1" hidden="1" x14ac:dyDescent="0.25">
      <c r="A6978" s="17" t="s">
        <v>33324</v>
      </c>
      <c r="B6978" s="33">
        <v>34051897</v>
      </c>
      <c r="C6978" s="13" t="s">
        <v>20106</v>
      </c>
      <c r="D6978" s="13"/>
      <c r="E6978" s="23" t="s">
        <v>13187</v>
      </c>
      <c r="F6978" s="21" t="s">
        <v>3153</v>
      </c>
      <c r="G6978" s="21" t="s">
        <v>17</v>
      </c>
      <c r="H6978" s="21" t="s">
        <v>18</v>
      </c>
      <c r="I6978" s="13" t="s">
        <v>13188</v>
      </c>
      <c r="J6978" s="22" t="s">
        <v>33325</v>
      </c>
      <c r="K6978" s="24">
        <v>44378</v>
      </c>
      <c r="L6978" s="19">
        <v>0</v>
      </c>
      <c r="M6978" s="19">
        <v>159.94999999999999</v>
      </c>
      <c r="N6978" s="24">
        <v>43140</v>
      </c>
    </row>
    <row r="6979" spans="1:14" customFormat="1" hidden="1" x14ac:dyDescent="0.25">
      <c r="A6979" s="17" t="s">
        <v>33326</v>
      </c>
      <c r="B6979" s="33">
        <v>34051898</v>
      </c>
      <c r="C6979" s="13" t="s">
        <v>20107</v>
      </c>
      <c r="D6979" s="13"/>
      <c r="E6979" s="23" t="s">
        <v>13189</v>
      </c>
      <c r="F6979" s="21" t="s">
        <v>3153</v>
      </c>
      <c r="G6979" s="21" t="s">
        <v>17</v>
      </c>
      <c r="H6979" s="21" t="s">
        <v>18</v>
      </c>
      <c r="I6979" s="13" t="s">
        <v>13190</v>
      </c>
      <c r="J6979" s="22" t="s">
        <v>33327</v>
      </c>
      <c r="K6979" s="24">
        <v>44378</v>
      </c>
      <c r="L6979" s="19">
        <v>0</v>
      </c>
      <c r="M6979" s="19">
        <v>159.94999999999999</v>
      </c>
      <c r="N6979" s="24">
        <v>43140</v>
      </c>
    </row>
    <row r="6980" spans="1:14" customFormat="1" hidden="1" x14ac:dyDescent="0.25">
      <c r="A6980" s="17" t="s">
        <v>33328</v>
      </c>
      <c r="B6980" s="33">
        <v>34051908</v>
      </c>
      <c r="C6980" s="13"/>
      <c r="D6980" s="13"/>
      <c r="E6980" s="23" t="s">
        <v>13191</v>
      </c>
      <c r="F6980" s="21" t="s">
        <v>3153</v>
      </c>
      <c r="G6980" s="21" t="s">
        <v>17</v>
      </c>
      <c r="H6980" s="21" t="s">
        <v>18</v>
      </c>
      <c r="I6980" s="13" t="s">
        <v>13192</v>
      </c>
      <c r="J6980" s="22" t="s">
        <v>33329</v>
      </c>
      <c r="K6980" s="24">
        <v>44378</v>
      </c>
      <c r="L6980" s="19">
        <v>0</v>
      </c>
      <c r="M6980" s="19">
        <v>159.94999999999999</v>
      </c>
      <c r="N6980" s="24">
        <v>43140</v>
      </c>
    </row>
    <row r="6981" spans="1:14" customFormat="1" hidden="1" x14ac:dyDescent="0.25">
      <c r="A6981" s="17" t="s">
        <v>33330</v>
      </c>
      <c r="B6981" s="33">
        <v>34051909</v>
      </c>
      <c r="C6981" s="13"/>
      <c r="D6981" s="13"/>
      <c r="E6981" s="23" t="s">
        <v>13193</v>
      </c>
      <c r="F6981" s="21" t="s">
        <v>3153</v>
      </c>
      <c r="G6981" s="21" t="s">
        <v>17</v>
      </c>
      <c r="H6981" s="21" t="s">
        <v>18</v>
      </c>
      <c r="I6981" s="13" t="s">
        <v>13194</v>
      </c>
      <c r="J6981" s="22" t="s">
        <v>33331</v>
      </c>
      <c r="K6981" s="24">
        <v>44378</v>
      </c>
      <c r="L6981" s="19">
        <v>0</v>
      </c>
      <c r="M6981" s="19">
        <v>159.94999999999999</v>
      </c>
      <c r="N6981" s="24">
        <v>43140</v>
      </c>
    </row>
    <row r="6982" spans="1:14" customFormat="1" hidden="1" x14ac:dyDescent="0.25">
      <c r="A6982" s="17" t="s">
        <v>33332</v>
      </c>
      <c r="B6982" s="33">
        <v>34051910</v>
      </c>
      <c r="C6982" s="13"/>
      <c r="D6982" s="13"/>
      <c r="E6982" s="23" t="s">
        <v>13195</v>
      </c>
      <c r="F6982" s="21" t="s">
        <v>3153</v>
      </c>
      <c r="G6982" s="21" t="s">
        <v>17</v>
      </c>
      <c r="H6982" s="21" t="s">
        <v>18</v>
      </c>
      <c r="I6982" s="13" t="s">
        <v>13196</v>
      </c>
      <c r="J6982" s="22" t="s">
        <v>33333</v>
      </c>
      <c r="K6982" s="24">
        <v>44378</v>
      </c>
      <c r="L6982" s="19">
        <v>0</v>
      </c>
      <c r="M6982" s="19">
        <v>159.94999999999999</v>
      </c>
      <c r="N6982" s="24">
        <v>43140</v>
      </c>
    </row>
    <row r="6983" spans="1:14" customFormat="1" hidden="1" x14ac:dyDescent="0.25">
      <c r="A6983" s="17" t="s">
        <v>33334</v>
      </c>
      <c r="B6983" s="33">
        <v>34051911</v>
      </c>
      <c r="C6983" s="13"/>
      <c r="D6983" s="13"/>
      <c r="E6983" s="23" t="s">
        <v>13197</v>
      </c>
      <c r="F6983" s="21" t="s">
        <v>3153</v>
      </c>
      <c r="G6983" s="21" t="s">
        <v>17</v>
      </c>
      <c r="H6983" s="21" t="s">
        <v>18</v>
      </c>
      <c r="I6983" s="13" t="s">
        <v>13198</v>
      </c>
      <c r="J6983" s="22" t="s">
        <v>33335</v>
      </c>
      <c r="K6983" s="24">
        <v>44378</v>
      </c>
      <c r="L6983" s="19">
        <v>0</v>
      </c>
      <c r="M6983" s="19">
        <v>159.94999999999999</v>
      </c>
      <c r="N6983" s="24">
        <v>43140</v>
      </c>
    </row>
    <row r="6984" spans="1:14" customFormat="1" hidden="1" x14ac:dyDescent="0.25">
      <c r="A6984" s="17" t="s">
        <v>33336</v>
      </c>
      <c r="B6984" s="33">
        <v>34051912</v>
      </c>
      <c r="C6984" s="13"/>
      <c r="D6984" s="13"/>
      <c r="E6984" s="23" t="s">
        <v>13199</v>
      </c>
      <c r="F6984" s="21" t="s">
        <v>3153</v>
      </c>
      <c r="G6984" s="21" t="s">
        <v>17</v>
      </c>
      <c r="H6984" s="21" t="s">
        <v>18</v>
      </c>
      <c r="I6984" s="13" t="s">
        <v>13200</v>
      </c>
      <c r="J6984" s="22" t="s">
        <v>33337</v>
      </c>
      <c r="K6984" s="24">
        <v>44378</v>
      </c>
      <c r="L6984" s="19">
        <v>0</v>
      </c>
      <c r="M6984" s="19">
        <v>159.94999999999999</v>
      </c>
      <c r="N6984" s="24">
        <v>43140</v>
      </c>
    </row>
    <row r="6985" spans="1:14" customFormat="1" hidden="1" x14ac:dyDescent="0.25">
      <c r="A6985" s="17" t="s">
        <v>33338</v>
      </c>
      <c r="B6985" s="33">
        <v>34051904</v>
      </c>
      <c r="C6985" s="13"/>
      <c r="D6985" s="13"/>
      <c r="E6985" s="23" t="s">
        <v>13201</v>
      </c>
      <c r="F6985" s="21" t="s">
        <v>3153</v>
      </c>
      <c r="G6985" s="21" t="s">
        <v>17</v>
      </c>
      <c r="H6985" s="21" t="s">
        <v>18</v>
      </c>
      <c r="I6985" s="13" t="s">
        <v>13202</v>
      </c>
      <c r="J6985" s="22" t="s">
        <v>33339</v>
      </c>
      <c r="K6985" s="24">
        <v>44378</v>
      </c>
      <c r="L6985" s="19">
        <v>0</v>
      </c>
      <c r="M6985" s="19">
        <v>159.94999999999999</v>
      </c>
      <c r="N6985" s="24">
        <v>43140</v>
      </c>
    </row>
    <row r="6986" spans="1:14" customFormat="1" hidden="1" x14ac:dyDescent="0.25">
      <c r="A6986" s="17" t="s">
        <v>33340</v>
      </c>
      <c r="B6986" s="33">
        <v>34051905</v>
      </c>
      <c r="C6986" s="13"/>
      <c r="D6986" s="13"/>
      <c r="E6986" s="23" t="s">
        <v>13203</v>
      </c>
      <c r="F6986" s="21" t="s">
        <v>3153</v>
      </c>
      <c r="G6986" s="21" t="s">
        <v>17</v>
      </c>
      <c r="H6986" s="21" t="s">
        <v>18</v>
      </c>
      <c r="I6986" s="13" t="s">
        <v>13204</v>
      </c>
      <c r="J6986" s="22" t="s">
        <v>33341</v>
      </c>
      <c r="K6986" s="24">
        <v>44378</v>
      </c>
      <c r="L6986" s="19">
        <v>0</v>
      </c>
      <c r="M6986" s="19">
        <v>159.94999999999999</v>
      </c>
      <c r="N6986" s="24">
        <v>43140</v>
      </c>
    </row>
    <row r="6987" spans="1:14" customFormat="1" hidden="1" x14ac:dyDescent="0.25">
      <c r="A6987" s="17" t="s">
        <v>33342</v>
      </c>
      <c r="B6987" s="33">
        <v>34051906</v>
      </c>
      <c r="C6987" s="13"/>
      <c r="D6987" s="13"/>
      <c r="E6987" s="23" t="s">
        <v>13205</v>
      </c>
      <c r="F6987" s="21" t="s">
        <v>3153</v>
      </c>
      <c r="G6987" s="21" t="s">
        <v>17</v>
      </c>
      <c r="H6987" s="21" t="s">
        <v>18</v>
      </c>
      <c r="I6987" s="13" t="s">
        <v>13206</v>
      </c>
      <c r="J6987" s="22" t="s">
        <v>33343</v>
      </c>
      <c r="K6987" s="24">
        <v>44378</v>
      </c>
      <c r="L6987" s="19">
        <v>0</v>
      </c>
      <c r="M6987" s="19">
        <v>159.94999999999999</v>
      </c>
      <c r="N6987" s="24">
        <v>43140</v>
      </c>
    </row>
    <row r="6988" spans="1:14" customFormat="1" hidden="1" x14ac:dyDescent="0.25">
      <c r="A6988" s="17" t="s">
        <v>33344</v>
      </c>
      <c r="B6988" s="33">
        <v>34051907</v>
      </c>
      <c r="C6988" s="13"/>
      <c r="D6988" s="13"/>
      <c r="E6988" s="23" t="s">
        <v>13207</v>
      </c>
      <c r="F6988" s="21" t="s">
        <v>3153</v>
      </c>
      <c r="G6988" s="21" t="s">
        <v>17</v>
      </c>
      <c r="H6988" s="21" t="s">
        <v>18</v>
      </c>
      <c r="I6988" s="13" t="s">
        <v>13208</v>
      </c>
      <c r="J6988" s="22" t="s">
        <v>33345</v>
      </c>
      <c r="K6988" s="24">
        <v>44378</v>
      </c>
      <c r="L6988" s="19">
        <v>0</v>
      </c>
      <c r="M6988" s="19">
        <v>159.94999999999999</v>
      </c>
      <c r="N6988" s="24">
        <v>43140</v>
      </c>
    </row>
    <row r="6989" spans="1:14" customFormat="1" hidden="1" x14ac:dyDescent="0.25">
      <c r="A6989" s="17" t="s">
        <v>23547</v>
      </c>
      <c r="B6989" s="13" t="s">
        <v>18596</v>
      </c>
      <c r="C6989" s="13"/>
      <c r="D6989" s="13" t="s">
        <v>18585</v>
      </c>
      <c r="E6989" s="23" t="s">
        <v>18586</v>
      </c>
      <c r="F6989" s="21">
        <v>714</v>
      </c>
      <c r="G6989" s="21" t="s">
        <v>17</v>
      </c>
      <c r="H6989" s="21" t="s">
        <v>18</v>
      </c>
      <c r="I6989" s="13" t="s">
        <v>18587</v>
      </c>
      <c r="J6989" s="22" t="s">
        <v>23548</v>
      </c>
      <c r="K6989" s="24">
        <v>44440</v>
      </c>
      <c r="L6989" s="19">
        <v>0</v>
      </c>
      <c r="M6989" s="25">
        <v>649.95000000000005</v>
      </c>
      <c r="N6989" s="24">
        <v>43731</v>
      </c>
    </row>
    <row r="6990" spans="1:14" customFormat="1" hidden="1" x14ac:dyDescent="0.25">
      <c r="A6990" s="17" t="s">
        <v>23549</v>
      </c>
      <c r="B6990" s="13" t="s">
        <v>18597</v>
      </c>
      <c r="C6990" s="13"/>
      <c r="D6990" s="13" t="s">
        <v>18588</v>
      </c>
      <c r="E6990" s="23" t="s">
        <v>18589</v>
      </c>
      <c r="F6990" s="21">
        <v>714</v>
      </c>
      <c r="G6990" s="21" t="s">
        <v>17</v>
      </c>
      <c r="H6990" s="21" t="s">
        <v>18</v>
      </c>
      <c r="I6990" s="13" t="s">
        <v>18590</v>
      </c>
      <c r="J6990" s="22" t="s">
        <v>23550</v>
      </c>
      <c r="K6990" s="24">
        <v>44440</v>
      </c>
      <c r="L6990" s="19">
        <v>0</v>
      </c>
      <c r="M6990" s="25">
        <v>649.95000000000005</v>
      </c>
      <c r="N6990" s="24">
        <v>43731</v>
      </c>
    </row>
    <row r="6991" spans="1:14" customFormat="1" hidden="1" x14ac:dyDescent="0.25">
      <c r="A6991" s="17" t="s">
        <v>23551</v>
      </c>
      <c r="B6991" s="13" t="s">
        <v>18598</v>
      </c>
      <c r="C6991" s="13"/>
      <c r="D6991" s="13" t="s">
        <v>18591</v>
      </c>
      <c r="E6991" s="23" t="s">
        <v>18592</v>
      </c>
      <c r="F6991" s="21">
        <v>714</v>
      </c>
      <c r="G6991" s="21" t="s">
        <v>17</v>
      </c>
      <c r="H6991" s="21" t="s">
        <v>18</v>
      </c>
      <c r="I6991" s="13" t="s">
        <v>18593</v>
      </c>
      <c r="J6991" s="22" t="s">
        <v>23552</v>
      </c>
      <c r="K6991" s="24">
        <v>44440</v>
      </c>
      <c r="L6991" s="19">
        <v>0</v>
      </c>
      <c r="M6991" s="25">
        <v>649.95000000000005</v>
      </c>
      <c r="N6991" s="24">
        <v>43731</v>
      </c>
    </row>
    <row r="6992" spans="1:14" customFormat="1" hidden="1" x14ac:dyDescent="0.25">
      <c r="A6992" s="17" t="s">
        <v>23553</v>
      </c>
      <c r="B6992" s="13" t="s">
        <v>18594</v>
      </c>
      <c r="C6992" s="13"/>
      <c r="D6992" s="13" t="s">
        <v>18580</v>
      </c>
      <c r="E6992" s="23" t="s">
        <v>18581</v>
      </c>
      <c r="F6992" s="21">
        <v>714</v>
      </c>
      <c r="G6992" s="21" t="s">
        <v>17</v>
      </c>
      <c r="H6992" s="21" t="s">
        <v>18</v>
      </c>
      <c r="I6992" s="13" t="s">
        <v>21721</v>
      </c>
      <c r="J6992" s="22" t="s">
        <v>23554</v>
      </c>
      <c r="K6992" s="24">
        <v>44440</v>
      </c>
      <c r="L6992" s="19">
        <v>0</v>
      </c>
      <c r="M6992" s="25">
        <v>649.95000000000005</v>
      </c>
      <c r="N6992" s="24">
        <v>43731</v>
      </c>
    </row>
    <row r="6993" spans="1:14" customFormat="1" hidden="1" x14ac:dyDescent="0.25">
      <c r="A6993" s="17" t="s">
        <v>23555</v>
      </c>
      <c r="B6993" s="13" t="s">
        <v>18595</v>
      </c>
      <c r="C6993" s="13"/>
      <c r="D6993" s="13" t="s">
        <v>18582</v>
      </c>
      <c r="E6993" s="23" t="s">
        <v>18583</v>
      </c>
      <c r="F6993" s="21">
        <v>714</v>
      </c>
      <c r="G6993" s="21" t="s">
        <v>17</v>
      </c>
      <c r="H6993" s="21" t="s">
        <v>18</v>
      </c>
      <c r="I6993" s="13" t="s">
        <v>18584</v>
      </c>
      <c r="J6993" s="22" t="s">
        <v>23556</v>
      </c>
      <c r="K6993" s="24">
        <v>44440</v>
      </c>
      <c r="L6993" s="19">
        <v>0</v>
      </c>
      <c r="M6993" s="25">
        <v>649.95000000000005</v>
      </c>
      <c r="N6993" s="24">
        <v>43731</v>
      </c>
    </row>
    <row r="6994" spans="1:14" customFormat="1" hidden="1" x14ac:dyDescent="0.25">
      <c r="A6994" s="17"/>
      <c r="B6994" s="34"/>
      <c r="C6994" s="17">
        <v>4050000509</v>
      </c>
      <c r="D6994" s="17"/>
      <c r="E6994" s="29" t="s">
        <v>36318</v>
      </c>
      <c r="F6994" s="17" t="s">
        <v>41</v>
      </c>
      <c r="G6994" s="21" t="s">
        <v>17</v>
      </c>
      <c r="H6994" s="21" t="s">
        <v>18</v>
      </c>
      <c r="I6994" s="17" t="s">
        <v>36319</v>
      </c>
      <c r="J6994" s="20">
        <v>8059175095597</v>
      </c>
      <c r="K6994" s="24">
        <v>44470</v>
      </c>
      <c r="L6994" s="30">
        <v>0</v>
      </c>
      <c r="M6994" s="30">
        <v>499.95</v>
      </c>
      <c r="N6994" s="24">
        <v>44074</v>
      </c>
    </row>
    <row r="6995" spans="1:14" customFormat="1" hidden="1" x14ac:dyDescent="0.25">
      <c r="A6995" s="17"/>
      <c r="B6995" s="34"/>
      <c r="C6995" s="17">
        <v>4050000510</v>
      </c>
      <c r="D6995" s="17"/>
      <c r="E6995" s="29" t="s">
        <v>36320</v>
      </c>
      <c r="F6995" s="17" t="s">
        <v>41</v>
      </c>
      <c r="G6995" s="21" t="s">
        <v>17</v>
      </c>
      <c r="H6995" s="21" t="s">
        <v>18</v>
      </c>
      <c r="I6995" s="17" t="s">
        <v>36321</v>
      </c>
      <c r="J6995" s="20">
        <v>8059175095603</v>
      </c>
      <c r="K6995" s="24">
        <v>44470</v>
      </c>
      <c r="L6995" s="30">
        <v>0</v>
      </c>
      <c r="M6995" s="30">
        <v>499.95</v>
      </c>
      <c r="N6995" s="24">
        <v>44074</v>
      </c>
    </row>
    <row r="6996" spans="1:14" customFormat="1" hidden="1" x14ac:dyDescent="0.25">
      <c r="A6996" s="17"/>
      <c r="B6996" s="34"/>
      <c r="C6996" s="17">
        <v>4050000506</v>
      </c>
      <c r="D6996" s="17"/>
      <c r="E6996" s="29" t="s">
        <v>36308</v>
      </c>
      <c r="F6996" s="17" t="s">
        <v>41</v>
      </c>
      <c r="G6996" s="21" t="s">
        <v>17</v>
      </c>
      <c r="H6996" s="21" t="s">
        <v>18</v>
      </c>
      <c r="I6996" s="17" t="s">
        <v>36309</v>
      </c>
      <c r="J6996" s="20">
        <v>8059175095566</v>
      </c>
      <c r="K6996" s="24">
        <v>44470</v>
      </c>
      <c r="L6996" s="30">
        <v>0</v>
      </c>
      <c r="M6996" s="30">
        <v>499.95</v>
      </c>
      <c r="N6996" s="24">
        <v>44074</v>
      </c>
    </row>
    <row r="6997" spans="1:14" customFormat="1" hidden="1" x14ac:dyDescent="0.25">
      <c r="A6997" s="17"/>
      <c r="B6997" s="34"/>
      <c r="C6997" s="17">
        <v>4050000505</v>
      </c>
      <c r="D6997" s="17"/>
      <c r="E6997" s="29" t="s">
        <v>36310</v>
      </c>
      <c r="F6997" s="17" t="s">
        <v>41</v>
      </c>
      <c r="G6997" s="21" t="s">
        <v>17</v>
      </c>
      <c r="H6997" s="21" t="s">
        <v>18</v>
      </c>
      <c r="I6997" s="17" t="s">
        <v>36311</v>
      </c>
      <c r="J6997" s="20">
        <v>8059175095559</v>
      </c>
      <c r="K6997" s="24">
        <v>44470</v>
      </c>
      <c r="L6997" s="30">
        <v>0</v>
      </c>
      <c r="M6997" s="30">
        <v>499.95</v>
      </c>
      <c r="N6997" s="24">
        <v>44074</v>
      </c>
    </row>
    <row r="6998" spans="1:14" customFormat="1" hidden="1" x14ac:dyDescent="0.25">
      <c r="A6998" s="17"/>
      <c r="B6998" s="34"/>
      <c r="C6998" s="17">
        <v>4050000504</v>
      </c>
      <c r="D6998" s="17"/>
      <c r="E6998" s="29" t="s">
        <v>36312</v>
      </c>
      <c r="F6998" s="17" t="s">
        <v>41</v>
      </c>
      <c r="G6998" s="21" t="s">
        <v>17</v>
      </c>
      <c r="H6998" s="21" t="s">
        <v>18</v>
      </c>
      <c r="I6998" s="17" t="s">
        <v>36313</v>
      </c>
      <c r="J6998" s="20">
        <v>8059175095542</v>
      </c>
      <c r="K6998" s="24">
        <v>44470</v>
      </c>
      <c r="L6998" s="30">
        <v>0</v>
      </c>
      <c r="M6998" s="30">
        <v>499.95</v>
      </c>
      <c r="N6998" s="24">
        <v>44074</v>
      </c>
    </row>
    <row r="6999" spans="1:14" customFormat="1" hidden="1" x14ac:dyDescent="0.25">
      <c r="A6999" s="17"/>
      <c r="B6999" s="34"/>
      <c r="C6999" s="17">
        <v>4050000507</v>
      </c>
      <c r="D6999" s="17"/>
      <c r="E6999" s="29" t="s">
        <v>36314</v>
      </c>
      <c r="F6999" s="17" t="s">
        <v>41</v>
      </c>
      <c r="G6999" s="21" t="s">
        <v>17</v>
      </c>
      <c r="H6999" s="21" t="s">
        <v>18</v>
      </c>
      <c r="I6999" s="17" t="s">
        <v>36315</v>
      </c>
      <c r="J6999" s="20">
        <v>8059175095573</v>
      </c>
      <c r="K6999" s="24">
        <v>44470</v>
      </c>
      <c r="L6999" s="30">
        <v>0</v>
      </c>
      <c r="M6999" s="30">
        <v>499.95</v>
      </c>
      <c r="N6999" s="24">
        <v>44074</v>
      </c>
    </row>
    <row r="7000" spans="1:14" customFormat="1" hidden="1" x14ac:dyDescent="0.25">
      <c r="A7000" s="17"/>
      <c r="B7000" s="34"/>
      <c r="C7000" s="17">
        <v>4050000508</v>
      </c>
      <c r="D7000" s="17"/>
      <c r="E7000" s="29" t="s">
        <v>36316</v>
      </c>
      <c r="F7000" s="17" t="s">
        <v>41</v>
      </c>
      <c r="G7000" s="21" t="s">
        <v>17</v>
      </c>
      <c r="H7000" s="21" t="s">
        <v>18</v>
      </c>
      <c r="I7000" s="17" t="s">
        <v>36317</v>
      </c>
      <c r="J7000" s="20">
        <v>8059175095580</v>
      </c>
      <c r="K7000" s="24">
        <v>44470</v>
      </c>
      <c r="L7000" s="30">
        <v>0</v>
      </c>
      <c r="M7000" s="30">
        <v>499.95</v>
      </c>
      <c r="N7000" s="24">
        <v>44074</v>
      </c>
    </row>
    <row r="7001" spans="1:14" customFormat="1" hidden="1" x14ac:dyDescent="0.25">
      <c r="A7001" s="17"/>
      <c r="B7001" s="34"/>
      <c r="C7001" s="17">
        <v>4050002509</v>
      </c>
      <c r="D7001" s="17"/>
      <c r="E7001" s="29" t="s">
        <v>36332</v>
      </c>
      <c r="F7001" s="17" t="s">
        <v>41</v>
      </c>
      <c r="G7001" s="21" t="s">
        <v>17</v>
      </c>
      <c r="H7001" s="21" t="s">
        <v>18</v>
      </c>
      <c r="I7001" s="17" t="s">
        <v>36333</v>
      </c>
      <c r="J7001" s="20">
        <v>8059175095665</v>
      </c>
      <c r="K7001" s="24">
        <v>44470</v>
      </c>
      <c r="L7001" s="30">
        <v>0</v>
      </c>
      <c r="M7001" s="30">
        <v>499.95</v>
      </c>
      <c r="N7001" s="24">
        <v>44074</v>
      </c>
    </row>
    <row r="7002" spans="1:14" customFormat="1" hidden="1" x14ac:dyDescent="0.25">
      <c r="A7002" s="17"/>
      <c r="B7002" s="34"/>
      <c r="C7002" s="17">
        <v>4050002510</v>
      </c>
      <c r="D7002" s="17"/>
      <c r="E7002" s="29" t="s">
        <v>36334</v>
      </c>
      <c r="F7002" s="17" t="s">
        <v>41</v>
      </c>
      <c r="G7002" s="21" t="s">
        <v>17</v>
      </c>
      <c r="H7002" s="21" t="s">
        <v>18</v>
      </c>
      <c r="I7002" s="17" t="s">
        <v>36335</v>
      </c>
      <c r="J7002" s="20">
        <v>8059175095672</v>
      </c>
      <c r="K7002" s="24">
        <v>44470</v>
      </c>
      <c r="L7002" s="30">
        <v>0</v>
      </c>
      <c r="M7002" s="30">
        <v>499.95</v>
      </c>
      <c r="N7002" s="24">
        <v>44074</v>
      </c>
    </row>
    <row r="7003" spans="1:14" customFormat="1" hidden="1" x14ac:dyDescent="0.25">
      <c r="A7003" s="17"/>
      <c r="B7003" s="34"/>
      <c r="C7003" s="17">
        <v>4050002506</v>
      </c>
      <c r="D7003" s="17"/>
      <c r="E7003" s="29" t="s">
        <v>36322</v>
      </c>
      <c r="F7003" s="17" t="s">
        <v>41</v>
      </c>
      <c r="G7003" s="21" t="s">
        <v>17</v>
      </c>
      <c r="H7003" s="21" t="s">
        <v>18</v>
      </c>
      <c r="I7003" s="17" t="s">
        <v>36323</v>
      </c>
      <c r="J7003" s="20">
        <v>8059175095634</v>
      </c>
      <c r="K7003" s="24">
        <v>44470</v>
      </c>
      <c r="L7003" s="30">
        <v>0</v>
      </c>
      <c r="M7003" s="30">
        <v>499.95</v>
      </c>
      <c r="N7003" s="24">
        <v>44074</v>
      </c>
    </row>
    <row r="7004" spans="1:14" customFormat="1" hidden="1" x14ac:dyDescent="0.25">
      <c r="A7004" s="17"/>
      <c r="B7004" s="34"/>
      <c r="C7004" s="17">
        <v>4050002505</v>
      </c>
      <c r="D7004" s="17"/>
      <c r="E7004" s="29" t="s">
        <v>36324</v>
      </c>
      <c r="F7004" s="17" t="s">
        <v>41</v>
      </c>
      <c r="G7004" s="21" t="s">
        <v>17</v>
      </c>
      <c r="H7004" s="21" t="s">
        <v>18</v>
      </c>
      <c r="I7004" s="17" t="s">
        <v>36325</v>
      </c>
      <c r="J7004" s="20">
        <v>8059175095627</v>
      </c>
      <c r="K7004" s="24">
        <v>44470</v>
      </c>
      <c r="L7004" s="30">
        <v>0</v>
      </c>
      <c r="M7004" s="30">
        <v>499.95</v>
      </c>
      <c r="N7004" s="24">
        <v>44074</v>
      </c>
    </row>
    <row r="7005" spans="1:14" customFormat="1" hidden="1" x14ac:dyDescent="0.25">
      <c r="A7005" s="17"/>
      <c r="B7005" s="34"/>
      <c r="C7005" s="17">
        <v>4050002504</v>
      </c>
      <c r="D7005" s="17"/>
      <c r="E7005" s="29" t="s">
        <v>36326</v>
      </c>
      <c r="F7005" s="17" t="s">
        <v>41</v>
      </c>
      <c r="G7005" s="21" t="s">
        <v>17</v>
      </c>
      <c r="H7005" s="21" t="s">
        <v>18</v>
      </c>
      <c r="I7005" s="17" t="s">
        <v>36327</v>
      </c>
      <c r="J7005" s="20">
        <v>8059175095610</v>
      </c>
      <c r="K7005" s="24">
        <v>44470</v>
      </c>
      <c r="L7005" s="30">
        <v>0</v>
      </c>
      <c r="M7005" s="30">
        <v>499.95</v>
      </c>
      <c r="N7005" s="24">
        <v>44074</v>
      </c>
    </row>
    <row r="7006" spans="1:14" customFormat="1" hidden="1" x14ac:dyDescent="0.25">
      <c r="A7006" s="17"/>
      <c r="B7006" s="34"/>
      <c r="C7006" s="17">
        <v>4050002507</v>
      </c>
      <c r="D7006" s="17"/>
      <c r="E7006" s="29" t="s">
        <v>36328</v>
      </c>
      <c r="F7006" s="17" t="s">
        <v>41</v>
      </c>
      <c r="G7006" s="21" t="s">
        <v>17</v>
      </c>
      <c r="H7006" s="21" t="s">
        <v>18</v>
      </c>
      <c r="I7006" s="17" t="s">
        <v>36329</v>
      </c>
      <c r="J7006" s="20">
        <v>8059175095641</v>
      </c>
      <c r="K7006" s="24">
        <v>44470</v>
      </c>
      <c r="L7006" s="30">
        <v>0</v>
      </c>
      <c r="M7006" s="30">
        <v>499.95</v>
      </c>
      <c r="N7006" s="24">
        <v>44074</v>
      </c>
    </row>
    <row r="7007" spans="1:14" customFormat="1" hidden="1" x14ac:dyDescent="0.25">
      <c r="A7007" s="17"/>
      <c r="B7007" s="34"/>
      <c r="C7007" s="17">
        <v>4050002508</v>
      </c>
      <c r="D7007" s="17"/>
      <c r="E7007" s="29" t="s">
        <v>36330</v>
      </c>
      <c r="F7007" s="17" t="s">
        <v>41</v>
      </c>
      <c r="G7007" s="21" t="s">
        <v>17</v>
      </c>
      <c r="H7007" s="21" t="s">
        <v>18</v>
      </c>
      <c r="I7007" s="17" t="s">
        <v>36331</v>
      </c>
      <c r="J7007" s="20">
        <v>8059175095658</v>
      </c>
      <c r="K7007" s="24">
        <v>44470</v>
      </c>
      <c r="L7007" s="30">
        <v>0</v>
      </c>
      <c r="M7007" s="30">
        <v>499.95</v>
      </c>
      <c r="N7007" s="24">
        <v>44074</v>
      </c>
    </row>
    <row r="7008" spans="1:14" customFormat="1" hidden="1" x14ac:dyDescent="0.25">
      <c r="A7008" s="17" t="s">
        <v>34239</v>
      </c>
      <c r="B7008" s="33">
        <v>29400105</v>
      </c>
      <c r="C7008" s="13"/>
      <c r="D7008" s="13"/>
      <c r="E7008" s="23" t="s">
        <v>16240</v>
      </c>
      <c r="F7008" s="21" t="s">
        <v>16</v>
      </c>
      <c r="G7008" s="21" t="s">
        <v>17</v>
      </c>
      <c r="H7008" s="21" t="s">
        <v>18</v>
      </c>
      <c r="I7008" s="13" t="s">
        <v>16241</v>
      </c>
      <c r="J7008" s="22" t="s">
        <v>34240</v>
      </c>
      <c r="K7008" s="24">
        <v>44470</v>
      </c>
      <c r="L7008" s="19">
        <v>0</v>
      </c>
      <c r="M7008" s="25">
        <v>69.95</v>
      </c>
      <c r="N7008" s="24"/>
    </row>
    <row r="7009" spans="1:14" customFormat="1" hidden="1" x14ac:dyDescent="0.25">
      <c r="A7009" s="17" t="s">
        <v>34241</v>
      </c>
      <c r="B7009" s="33">
        <v>29400106</v>
      </c>
      <c r="C7009" s="13"/>
      <c r="D7009" s="13"/>
      <c r="E7009" s="23" t="s">
        <v>16242</v>
      </c>
      <c r="F7009" s="21" t="s">
        <v>16</v>
      </c>
      <c r="G7009" s="21" t="s">
        <v>17</v>
      </c>
      <c r="H7009" s="21" t="s">
        <v>18</v>
      </c>
      <c r="I7009" s="13" t="s">
        <v>16243</v>
      </c>
      <c r="J7009" s="22" t="s">
        <v>34242</v>
      </c>
      <c r="K7009" s="24">
        <v>44470</v>
      </c>
      <c r="L7009" s="19">
        <v>0</v>
      </c>
      <c r="M7009" s="25">
        <v>69.95</v>
      </c>
      <c r="N7009" s="24"/>
    </row>
    <row r="7010" spans="1:14" customFormat="1" hidden="1" x14ac:dyDescent="0.25">
      <c r="A7010" s="17" t="s">
        <v>34243</v>
      </c>
      <c r="B7010" s="33">
        <v>29400104</v>
      </c>
      <c r="C7010" s="13"/>
      <c r="D7010" s="13"/>
      <c r="E7010" s="23" t="s">
        <v>16244</v>
      </c>
      <c r="F7010" s="21" t="s">
        <v>16</v>
      </c>
      <c r="G7010" s="21" t="s">
        <v>17</v>
      </c>
      <c r="H7010" s="21" t="s">
        <v>18</v>
      </c>
      <c r="I7010" s="13" t="s">
        <v>16245</v>
      </c>
      <c r="J7010" s="22" t="s">
        <v>34244</v>
      </c>
      <c r="K7010" s="24">
        <v>44470</v>
      </c>
      <c r="L7010" s="19">
        <v>0</v>
      </c>
      <c r="M7010" s="25">
        <v>69.95</v>
      </c>
      <c r="N7010" s="24"/>
    </row>
    <row r="7011" spans="1:14" customFormat="1" hidden="1" x14ac:dyDescent="0.25">
      <c r="A7011" s="17" t="s">
        <v>26334</v>
      </c>
      <c r="B7011" s="33">
        <v>34010404</v>
      </c>
      <c r="C7011" s="13" t="s">
        <v>19645</v>
      </c>
      <c r="D7011" s="13"/>
      <c r="E7011" s="23" t="s">
        <v>962</v>
      </c>
      <c r="F7011" s="21" t="s">
        <v>298</v>
      </c>
      <c r="G7011" s="21" t="s">
        <v>17</v>
      </c>
      <c r="H7011" s="21" t="s">
        <v>18</v>
      </c>
      <c r="I7011" s="13">
        <v>22245161047</v>
      </c>
      <c r="J7011" s="22" t="s">
        <v>26335</v>
      </c>
      <c r="K7011" s="24">
        <v>44593</v>
      </c>
      <c r="L7011" s="19">
        <v>0</v>
      </c>
      <c r="M7011" s="25">
        <v>159.94999999999999</v>
      </c>
      <c r="N7011" s="24"/>
    </row>
    <row r="7012" spans="1:14" customFormat="1" hidden="1" x14ac:dyDescent="0.25">
      <c r="A7012" s="17" t="s">
        <v>26324</v>
      </c>
      <c r="B7012" s="33">
        <v>34010399</v>
      </c>
      <c r="C7012" s="13" t="s">
        <v>19640</v>
      </c>
      <c r="D7012" s="13"/>
      <c r="E7012" s="23" t="s">
        <v>957</v>
      </c>
      <c r="F7012" s="21" t="s">
        <v>298</v>
      </c>
      <c r="G7012" s="21" t="s">
        <v>17</v>
      </c>
      <c r="H7012" s="21" t="s">
        <v>18</v>
      </c>
      <c r="I7012" s="13">
        <v>22245161042</v>
      </c>
      <c r="J7012" s="22" t="s">
        <v>26325</v>
      </c>
      <c r="K7012" s="24">
        <v>44593</v>
      </c>
      <c r="L7012" s="19">
        <v>0</v>
      </c>
      <c r="M7012" s="25">
        <v>159.94999999999999</v>
      </c>
      <c r="N7012" s="24"/>
    </row>
    <row r="7013" spans="1:14" customFormat="1" hidden="1" x14ac:dyDescent="0.25">
      <c r="A7013" s="17" t="s">
        <v>26338</v>
      </c>
      <c r="B7013" s="33">
        <v>34010406</v>
      </c>
      <c r="C7013" s="13"/>
      <c r="D7013" s="13"/>
      <c r="E7013" s="23" t="s">
        <v>964</v>
      </c>
      <c r="F7013" s="21" t="s">
        <v>298</v>
      </c>
      <c r="G7013" s="21" t="s">
        <v>17</v>
      </c>
      <c r="H7013" s="21" t="s">
        <v>18</v>
      </c>
      <c r="I7013" s="13">
        <v>22245161049</v>
      </c>
      <c r="J7013" s="22" t="s">
        <v>26339</v>
      </c>
      <c r="K7013" s="24">
        <v>44593</v>
      </c>
      <c r="L7013" s="19">
        <v>0</v>
      </c>
      <c r="M7013" s="25">
        <v>159.94999999999999</v>
      </c>
      <c r="N7013" s="24"/>
    </row>
    <row r="7014" spans="1:14" customFormat="1" hidden="1" x14ac:dyDescent="0.25">
      <c r="A7014" s="17" t="s">
        <v>26350</v>
      </c>
      <c r="B7014" s="33">
        <v>34010412</v>
      </c>
      <c r="C7014" s="13"/>
      <c r="D7014" s="13"/>
      <c r="E7014" s="23" t="s">
        <v>970</v>
      </c>
      <c r="F7014" s="21" t="s">
        <v>298</v>
      </c>
      <c r="G7014" s="21" t="s">
        <v>17</v>
      </c>
      <c r="H7014" s="21" t="s">
        <v>18</v>
      </c>
      <c r="I7014" s="13">
        <v>22245161242</v>
      </c>
      <c r="J7014" s="22" t="s">
        <v>26351</v>
      </c>
      <c r="K7014" s="24">
        <v>44593</v>
      </c>
      <c r="L7014" s="19">
        <v>0</v>
      </c>
      <c r="M7014" s="25">
        <v>159.94999999999999</v>
      </c>
      <c r="N7014" s="24"/>
    </row>
    <row r="7015" spans="1:14" customFormat="1" hidden="1" x14ac:dyDescent="0.25">
      <c r="A7015" s="17" t="s">
        <v>26344</v>
      </c>
      <c r="B7015" s="33">
        <v>34010409</v>
      </c>
      <c r="C7015" s="13"/>
      <c r="D7015" s="13"/>
      <c r="E7015" s="23" t="s">
        <v>967</v>
      </c>
      <c r="F7015" s="21" t="s">
        <v>298</v>
      </c>
      <c r="G7015" s="21" t="s">
        <v>17</v>
      </c>
      <c r="H7015" s="21" t="s">
        <v>18</v>
      </c>
      <c r="I7015" s="13">
        <v>22245161239</v>
      </c>
      <c r="J7015" s="22" t="s">
        <v>26345</v>
      </c>
      <c r="K7015" s="24">
        <v>44593</v>
      </c>
      <c r="L7015" s="19">
        <v>0</v>
      </c>
      <c r="M7015" s="25">
        <v>159.94999999999999</v>
      </c>
      <c r="N7015" s="24"/>
    </row>
    <row r="7016" spans="1:14" customFormat="1" hidden="1" x14ac:dyDescent="0.25">
      <c r="A7016" s="17" t="s">
        <v>26354</v>
      </c>
      <c r="B7016" s="33">
        <v>34010414</v>
      </c>
      <c r="C7016" s="13"/>
      <c r="D7016" s="13"/>
      <c r="E7016" s="23" t="s">
        <v>972</v>
      </c>
      <c r="F7016" s="21" t="s">
        <v>298</v>
      </c>
      <c r="G7016" s="21" t="s">
        <v>17</v>
      </c>
      <c r="H7016" s="21" t="s">
        <v>18</v>
      </c>
      <c r="I7016" s="13">
        <v>22245161244</v>
      </c>
      <c r="J7016" s="22" t="s">
        <v>26355</v>
      </c>
      <c r="K7016" s="24">
        <v>44593</v>
      </c>
      <c r="L7016" s="19">
        <v>0</v>
      </c>
      <c r="M7016" s="25">
        <v>159.94999999999999</v>
      </c>
      <c r="N7016" s="24"/>
    </row>
    <row r="7017" spans="1:14" customFormat="1" hidden="1" x14ac:dyDescent="0.25">
      <c r="A7017" s="17" t="s">
        <v>26362</v>
      </c>
      <c r="B7017" s="33">
        <v>34010418</v>
      </c>
      <c r="C7017" s="13"/>
      <c r="D7017" s="13"/>
      <c r="E7017" s="23" t="s">
        <v>976</v>
      </c>
      <c r="F7017" s="21" t="s">
        <v>298</v>
      </c>
      <c r="G7017" s="21" t="s">
        <v>17</v>
      </c>
      <c r="H7017" s="21" t="s">
        <v>18</v>
      </c>
      <c r="I7017" s="13">
        <v>22245161248</v>
      </c>
      <c r="J7017" s="22" t="s">
        <v>26363</v>
      </c>
      <c r="K7017" s="24">
        <v>44593</v>
      </c>
      <c r="L7017" s="19">
        <v>0</v>
      </c>
      <c r="M7017" s="25">
        <v>159.94999999999999</v>
      </c>
      <c r="N7017" s="24"/>
    </row>
    <row r="7018" spans="1:14" customFormat="1" hidden="1" x14ac:dyDescent="0.25">
      <c r="A7018" s="17" t="s">
        <v>26356</v>
      </c>
      <c r="B7018" s="33">
        <v>34010415</v>
      </c>
      <c r="C7018" s="13"/>
      <c r="D7018" s="13"/>
      <c r="E7018" s="23" t="s">
        <v>973</v>
      </c>
      <c r="F7018" s="21" t="s">
        <v>298</v>
      </c>
      <c r="G7018" s="21" t="s">
        <v>17</v>
      </c>
      <c r="H7018" s="21" t="s">
        <v>18</v>
      </c>
      <c r="I7018" s="13">
        <v>22245161245</v>
      </c>
      <c r="J7018" s="22" t="s">
        <v>26357</v>
      </c>
      <c r="K7018" s="24">
        <v>44593</v>
      </c>
      <c r="L7018" s="19">
        <v>0</v>
      </c>
      <c r="M7018" s="25">
        <v>159.94999999999999</v>
      </c>
      <c r="N7018" s="24"/>
    </row>
    <row r="7019" spans="1:14" customFormat="1" hidden="1" x14ac:dyDescent="0.25">
      <c r="A7019" s="17" t="s">
        <v>26316</v>
      </c>
      <c r="B7019" s="33">
        <v>34010395</v>
      </c>
      <c r="C7019" s="13"/>
      <c r="D7019" s="13"/>
      <c r="E7019" s="23" t="s">
        <v>953</v>
      </c>
      <c r="F7019" s="21" t="s">
        <v>298</v>
      </c>
      <c r="G7019" s="21" t="s">
        <v>17</v>
      </c>
      <c r="H7019" s="21" t="s">
        <v>18</v>
      </c>
      <c r="I7019" s="13">
        <v>22245161038</v>
      </c>
      <c r="J7019" s="22" t="s">
        <v>26317</v>
      </c>
      <c r="K7019" s="24">
        <v>44593</v>
      </c>
      <c r="L7019" s="19">
        <v>0</v>
      </c>
      <c r="M7019" s="25">
        <v>159.94999999999999</v>
      </c>
      <c r="N7019" s="24"/>
    </row>
    <row r="7020" spans="1:14" customFormat="1" hidden="1" x14ac:dyDescent="0.25">
      <c r="A7020" s="17" t="s">
        <v>26352</v>
      </c>
      <c r="B7020" s="33">
        <v>34010413</v>
      </c>
      <c r="C7020" s="13"/>
      <c r="D7020" s="13"/>
      <c r="E7020" s="23" t="s">
        <v>971</v>
      </c>
      <c r="F7020" s="21" t="s">
        <v>298</v>
      </c>
      <c r="G7020" s="21" t="s">
        <v>17</v>
      </c>
      <c r="H7020" s="21" t="s">
        <v>18</v>
      </c>
      <c r="I7020" s="13">
        <v>22245161243</v>
      </c>
      <c r="J7020" s="22" t="s">
        <v>26353</v>
      </c>
      <c r="K7020" s="24">
        <v>44593</v>
      </c>
      <c r="L7020" s="19">
        <v>0</v>
      </c>
      <c r="M7020" s="25">
        <v>159.94999999999999</v>
      </c>
      <c r="N7020" s="24"/>
    </row>
    <row r="7021" spans="1:14" customFormat="1" hidden="1" x14ac:dyDescent="0.25">
      <c r="A7021" s="17" t="s">
        <v>26348</v>
      </c>
      <c r="B7021" s="33">
        <v>34010411</v>
      </c>
      <c r="C7021" s="13"/>
      <c r="D7021" s="13"/>
      <c r="E7021" s="23" t="s">
        <v>969</v>
      </c>
      <c r="F7021" s="21" t="s">
        <v>298</v>
      </c>
      <c r="G7021" s="21" t="s">
        <v>17</v>
      </c>
      <c r="H7021" s="21" t="s">
        <v>18</v>
      </c>
      <c r="I7021" s="13">
        <v>22245161241</v>
      </c>
      <c r="J7021" s="22" t="s">
        <v>26349</v>
      </c>
      <c r="K7021" s="24">
        <v>44593</v>
      </c>
      <c r="L7021" s="19">
        <v>0</v>
      </c>
      <c r="M7021" s="25">
        <v>159.94999999999999</v>
      </c>
      <c r="N7021" s="24"/>
    </row>
    <row r="7022" spans="1:14" customFormat="1" hidden="1" x14ac:dyDescent="0.25">
      <c r="A7022" s="17" t="s">
        <v>26346</v>
      </c>
      <c r="B7022" s="33">
        <v>34010410</v>
      </c>
      <c r="C7022" s="13"/>
      <c r="D7022" s="13"/>
      <c r="E7022" s="23" t="s">
        <v>968</v>
      </c>
      <c r="F7022" s="21" t="s">
        <v>298</v>
      </c>
      <c r="G7022" s="21" t="s">
        <v>17</v>
      </c>
      <c r="H7022" s="21" t="s">
        <v>18</v>
      </c>
      <c r="I7022" s="13">
        <v>22245161240</v>
      </c>
      <c r="J7022" s="22" t="s">
        <v>26347</v>
      </c>
      <c r="K7022" s="24">
        <v>44593</v>
      </c>
      <c r="L7022" s="19">
        <v>0</v>
      </c>
      <c r="M7022" s="25">
        <v>159.94999999999999</v>
      </c>
      <c r="N7022" s="24"/>
    </row>
    <row r="7023" spans="1:14" customFormat="1" hidden="1" x14ac:dyDescent="0.25">
      <c r="A7023" s="17" t="s">
        <v>26366</v>
      </c>
      <c r="B7023" s="33">
        <v>34010420</v>
      </c>
      <c r="C7023" s="13"/>
      <c r="D7023" s="13"/>
      <c r="E7023" s="23" t="s">
        <v>978</v>
      </c>
      <c r="F7023" s="21" t="s">
        <v>298</v>
      </c>
      <c r="G7023" s="21" t="s">
        <v>17</v>
      </c>
      <c r="H7023" s="21" t="s">
        <v>18</v>
      </c>
      <c r="I7023" s="13">
        <v>22245161250</v>
      </c>
      <c r="J7023" s="22" t="s">
        <v>26367</v>
      </c>
      <c r="K7023" s="24">
        <v>44593</v>
      </c>
      <c r="L7023" s="19">
        <v>0</v>
      </c>
      <c r="M7023" s="25">
        <v>159.94999999999999</v>
      </c>
      <c r="N7023" s="24"/>
    </row>
    <row r="7024" spans="1:14" customFormat="1" hidden="1" x14ac:dyDescent="0.25">
      <c r="A7024" s="17" t="s">
        <v>26342</v>
      </c>
      <c r="B7024" s="33">
        <v>34010408</v>
      </c>
      <c r="C7024" s="13"/>
      <c r="D7024" s="13"/>
      <c r="E7024" s="23" t="s">
        <v>966</v>
      </c>
      <c r="F7024" s="21" t="s">
        <v>298</v>
      </c>
      <c r="G7024" s="21" t="s">
        <v>17</v>
      </c>
      <c r="H7024" s="21" t="s">
        <v>18</v>
      </c>
      <c r="I7024" s="13">
        <v>22245161238</v>
      </c>
      <c r="J7024" s="22" t="s">
        <v>26343</v>
      </c>
      <c r="K7024" s="24">
        <v>44593</v>
      </c>
      <c r="L7024" s="19">
        <v>0</v>
      </c>
      <c r="M7024" s="25">
        <v>159.94999999999999</v>
      </c>
      <c r="N7024" s="24"/>
    </row>
    <row r="7025" spans="1:14" customFormat="1" hidden="1" x14ac:dyDescent="0.25">
      <c r="A7025" s="17" t="s">
        <v>26358</v>
      </c>
      <c r="B7025" s="33">
        <v>34010416</v>
      </c>
      <c r="C7025" s="13"/>
      <c r="D7025" s="13"/>
      <c r="E7025" s="23" t="s">
        <v>974</v>
      </c>
      <c r="F7025" s="21" t="s">
        <v>298</v>
      </c>
      <c r="G7025" s="21" t="s">
        <v>17</v>
      </c>
      <c r="H7025" s="21" t="s">
        <v>18</v>
      </c>
      <c r="I7025" s="13">
        <v>22245161246</v>
      </c>
      <c r="J7025" s="22" t="s">
        <v>26359</v>
      </c>
      <c r="K7025" s="24">
        <v>44593</v>
      </c>
      <c r="L7025" s="19">
        <v>0</v>
      </c>
      <c r="M7025" s="25">
        <v>159.94999999999999</v>
      </c>
      <c r="N7025" s="24"/>
    </row>
    <row r="7026" spans="1:14" customFormat="1" hidden="1" x14ac:dyDescent="0.25">
      <c r="A7026" s="17" t="s">
        <v>26320</v>
      </c>
      <c r="B7026" s="33">
        <v>34010397</v>
      </c>
      <c r="C7026" s="13" t="s">
        <v>19638</v>
      </c>
      <c r="D7026" s="13"/>
      <c r="E7026" s="23" t="s">
        <v>955</v>
      </c>
      <c r="F7026" s="21" t="s">
        <v>298</v>
      </c>
      <c r="G7026" s="21" t="s">
        <v>17</v>
      </c>
      <c r="H7026" s="21" t="s">
        <v>18</v>
      </c>
      <c r="I7026" s="13">
        <v>22245161040</v>
      </c>
      <c r="J7026" s="22" t="s">
        <v>26321</v>
      </c>
      <c r="K7026" s="24">
        <v>44593</v>
      </c>
      <c r="L7026" s="19">
        <v>0</v>
      </c>
      <c r="M7026" s="25">
        <v>159.94999999999999</v>
      </c>
      <c r="N7026" s="24"/>
    </row>
    <row r="7027" spans="1:14" customFormat="1" hidden="1" x14ac:dyDescent="0.25">
      <c r="A7027" s="17" t="s">
        <v>26318</v>
      </c>
      <c r="B7027" s="33">
        <v>34010396</v>
      </c>
      <c r="C7027" s="13" t="s">
        <v>19637</v>
      </c>
      <c r="D7027" s="13"/>
      <c r="E7027" s="23" t="s">
        <v>954</v>
      </c>
      <c r="F7027" s="21" t="s">
        <v>298</v>
      </c>
      <c r="G7027" s="21" t="s">
        <v>17</v>
      </c>
      <c r="H7027" s="21" t="s">
        <v>18</v>
      </c>
      <c r="I7027" s="13">
        <v>22245161039</v>
      </c>
      <c r="J7027" s="22" t="s">
        <v>26319</v>
      </c>
      <c r="K7027" s="24">
        <v>44593</v>
      </c>
      <c r="L7027" s="19">
        <v>0</v>
      </c>
      <c r="M7027" s="25">
        <v>159.94999999999999</v>
      </c>
      <c r="N7027" s="24"/>
    </row>
    <row r="7028" spans="1:14" customFormat="1" hidden="1" x14ac:dyDescent="0.25">
      <c r="A7028" s="17" t="s">
        <v>26364</v>
      </c>
      <c r="B7028" s="33">
        <v>34010419</v>
      </c>
      <c r="C7028" s="13"/>
      <c r="D7028" s="13"/>
      <c r="E7028" s="23" t="s">
        <v>977</v>
      </c>
      <c r="F7028" s="21" t="s">
        <v>298</v>
      </c>
      <c r="G7028" s="21" t="s">
        <v>17</v>
      </c>
      <c r="H7028" s="21" t="s">
        <v>18</v>
      </c>
      <c r="I7028" s="13">
        <v>22245161249</v>
      </c>
      <c r="J7028" s="22" t="s">
        <v>26365</v>
      </c>
      <c r="K7028" s="24">
        <v>44593</v>
      </c>
      <c r="L7028" s="19">
        <v>0</v>
      </c>
      <c r="M7028" s="25">
        <v>159.94999999999999</v>
      </c>
      <c r="N7028" s="24"/>
    </row>
    <row r="7029" spans="1:14" customFormat="1" hidden="1" x14ac:dyDescent="0.25">
      <c r="A7029" s="17" t="s">
        <v>26326</v>
      </c>
      <c r="B7029" s="33">
        <v>34010400</v>
      </c>
      <c r="C7029" s="13" t="s">
        <v>19641</v>
      </c>
      <c r="D7029" s="13"/>
      <c r="E7029" s="23" t="s">
        <v>958</v>
      </c>
      <c r="F7029" s="21" t="s">
        <v>298</v>
      </c>
      <c r="G7029" s="21" t="s">
        <v>17</v>
      </c>
      <c r="H7029" s="21" t="s">
        <v>18</v>
      </c>
      <c r="I7029" s="13">
        <v>22245161043</v>
      </c>
      <c r="J7029" s="22" t="s">
        <v>26327</v>
      </c>
      <c r="K7029" s="24">
        <v>44593</v>
      </c>
      <c r="L7029" s="19">
        <v>0</v>
      </c>
      <c r="M7029" s="25">
        <v>159.94999999999999</v>
      </c>
      <c r="N7029" s="24"/>
    </row>
    <row r="7030" spans="1:14" customFormat="1" hidden="1" x14ac:dyDescent="0.25">
      <c r="A7030" s="17" t="s">
        <v>26360</v>
      </c>
      <c r="B7030" s="33">
        <v>34010417</v>
      </c>
      <c r="C7030" s="13"/>
      <c r="D7030" s="13"/>
      <c r="E7030" s="23" t="s">
        <v>975</v>
      </c>
      <c r="F7030" s="21" t="s">
        <v>298</v>
      </c>
      <c r="G7030" s="21" t="s">
        <v>17</v>
      </c>
      <c r="H7030" s="21" t="s">
        <v>18</v>
      </c>
      <c r="I7030" s="13">
        <v>22245161247</v>
      </c>
      <c r="J7030" s="22" t="s">
        <v>26361</v>
      </c>
      <c r="K7030" s="24">
        <v>44593</v>
      </c>
      <c r="L7030" s="19">
        <v>0</v>
      </c>
      <c r="M7030" s="25">
        <v>159.94999999999999</v>
      </c>
      <c r="N7030" s="24"/>
    </row>
    <row r="7031" spans="1:14" customFormat="1" hidden="1" x14ac:dyDescent="0.25">
      <c r="A7031" s="17" t="s">
        <v>26322</v>
      </c>
      <c r="B7031" s="33">
        <v>34010398</v>
      </c>
      <c r="C7031" s="13" t="s">
        <v>19639</v>
      </c>
      <c r="D7031" s="13"/>
      <c r="E7031" s="23" t="s">
        <v>956</v>
      </c>
      <c r="F7031" s="21" t="s">
        <v>298</v>
      </c>
      <c r="G7031" s="21" t="s">
        <v>17</v>
      </c>
      <c r="H7031" s="21" t="s">
        <v>18</v>
      </c>
      <c r="I7031" s="13">
        <v>22245161041</v>
      </c>
      <c r="J7031" s="22" t="s">
        <v>26323</v>
      </c>
      <c r="K7031" s="24">
        <v>44593</v>
      </c>
      <c r="L7031" s="19">
        <v>0</v>
      </c>
      <c r="M7031" s="25">
        <v>159.94999999999999</v>
      </c>
      <c r="N7031" s="24"/>
    </row>
    <row r="7032" spans="1:14" customFormat="1" hidden="1" x14ac:dyDescent="0.25">
      <c r="A7032" s="17" t="s">
        <v>26330</v>
      </c>
      <c r="B7032" s="33">
        <v>34010402</v>
      </c>
      <c r="C7032" s="13" t="s">
        <v>19643</v>
      </c>
      <c r="D7032" s="13"/>
      <c r="E7032" s="23" t="s">
        <v>960</v>
      </c>
      <c r="F7032" s="21" t="s">
        <v>298</v>
      </c>
      <c r="G7032" s="21" t="s">
        <v>17</v>
      </c>
      <c r="H7032" s="21" t="s">
        <v>18</v>
      </c>
      <c r="I7032" s="13">
        <v>22245161045</v>
      </c>
      <c r="J7032" s="22" t="s">
        <v>26331</v>
      </c>
      <c r="K7032" s="24">
        <v>44593</v>
      </c>
      <c r="L7032" s="19">
        <v>0</v>
      </c>
      <c r="M7032" s="25">
        <v>159.94999999999999</v>
      </c>
      <c r="N7032" s="24"/>
    </row>
    <row r="7033" spans="1:14" customFormat="1" hidden="1" x14ac:dyDescent="0.25">
      <c r="A7033" s="17" t="s">
        <v>26328</v>
      </c>
      <c r="B7033" s="33">
        <v>34010401</v>
      </c>
      <c r="C7033" s="13" t="s">
        <v>19642</v>
      </c>
      <c r="D7033" s="13"/>
      <c r="E7033" s="23" t="s">
        <v>959</v>
      </c>
      <c r="F7033" s="21" t="s">
        <v>298</v>
      </c>
      <c r="G7033" s="21" t="s">
        <v>17</v>
      </c>
      <c r="H7033" s="21" t="s">
        <v>18</v>
      </c>
      <c r="I7033" s="13">
        <v>22245161044</v>
      </c>
      <c r="J7033" s="22" t="s">
        <v>26329</v>
      </c>
      <c r="K7033" s="24">
        <v>44593</v>
      </c>
      <c r="L7033" s="19">
        <v>0</v>
      </c>
      <c r="M7033" s="25">
        <v>159.94999999999999</v>
      </c>
      <c r="N7033" s="24"/>
    </row>
    <row r="7034" spans="1:14" customFormat="1" hidden="1" x14ac:dyDescent="0.25">
      <c r="A7034" s="17" t="s">
        <v>26332</v>
      </c>
      <c r="B7034" s="33">
        <v>34010403</v>
      </c>
      <c r="C7034" s="13" t="s">
        <v>19644</v>
      </c>
      <c r="D7034" s="13"/>
      <c r="E7034" s="23" t="s">
        <v>961</v>
      </c>
      <c r="F7034" s="21" t="s">
        <v>298</v>
      </c>
      <c r="G7034" s="21" t="s">
        <v>17</v>
      </c>
      <c r="H7034" s="21" t="s">
        <v>18</v>
      </c>
      <c r="I7034" s="13">
        <v>22245161046</v>
      </c>
      <c r="J7034" s="22" t="s">
        <v>26333</v>
      </c>
      <c r="K7034" s="24">
        <v>44593</v>
      </c>
      <c r="L7034" s="19">
        <v>0</v>
      </c>
      <c r="M7034" s="25">
        <v>159.94999999999999</v>
      </c>
      <c r="N7034" s="24"/>
    </row>
    <row r="7035" spans="1:14" customFormat="1" hidden="1" x14ac:dyDescent="0.25">
      <c r="A7035" s="17" t="s">
        <v>26336</v>
      </c>
      <c r="B7035" s="33">
        <v>34010405</v>
      </c>
      <c r="C7035" s="13"/>
      <c r="D7035" s="13"/>
      <c r="E7035" s="23" t="s">
        <v>963</v>
      </c>
      <c r="F7035" s="21" t="s">
        <v>298</v>
      </c>
      <c r="G7035" s="21" t="s">
        <v>17</v>
      </c>
      <c r="H7035" s="21" t="s">
        <v>18</v>
      </c>
      <c r="I7035" s="13">
        <v>22245161048</v>
      </c>
      <c r="J7035" s="22" t="s">
        <v>26337</v>
      </c>
      <c r="K7035" s="24">
        <v>44593</v>
      </c>
      <c r="L7035" s="19">
        <v>0</v>
      </c>
      <c r="M7035" s="25">
        <v>159.94999999999999</v>
      </c>
      <c r="N7035" s="24"/>
    </row>
    <row r="7036" spans="1:14" customFormat="1" hidden="1" x14ac:dyDescent="0.25">
      <c r="A7036" s="17" t="s">
        <v>26340</v>
      </c>
      <c r="B7036" s="33">
        <v>34010407</v>
      </c>
      <c r="C7036" s="13"/>
      <c r="D7036" s="13"/>
      <c r="E7036" s="23" t="s">
        <v>965</v>
      </c>
      <c r="F7036" s="21" t="s">
        <v>298</v>
      </c>
      <c r="G7036" s="21" t="s">
        <v>17</v>
      </c>
      <c r="H7036" s="21" t="s">
        <v>18</v>
      </c>
      <c r="I7036" s="13">
        <v>22245161050</v>
      </c>
      <c r="J7036" s="22" t="s">
        <v>26341</v>
      </c>
      <c r="K7036" s="24">
        <v>44593</v>
      </c>
      <c r="L7036" s="19">
        <v>0</v>
      </c>
      <c r="M7036" s="25">
        <v>159.94999999999999</v>
      </c>
      <c r="N7036" s="24"/>
    </row>
    <row r="7037" spans="1:14" customFormat="1" hidden="1" x14ac:dyDescent="0.25">
      <c r="A7037" s="17" t="s">
        <v>27070</v>
      </c>
      <c r="B7037" s="33">
        <v>34010474</v>
      </c>
      <c r="C7037" s="13" t="s">
        <v>19566</v>
      </c>
      <c r="D7037" s="13"/>
      <c r="E7037" s="23" t="s">
        <v>334</v>
      </c>
      <c r="F7037" s="21" t="s">
        <v>298</v>
      </c>
      <c r="G7037" s="21" t="s">
        <v>17</v>
      </c>
      <c r="H7037" s="21" t="s">
        <v>18</v>
      </c>
      <c r="I7037" s="13">
        <v>2224616103937</v>
      </c>
      <c r="J7037" s="22" t="s">
        <v>27071</v>
      </c>
      <c r="K7037" s="24">
        <v>44593</v>
      </c>
      <c r="L7037" s="19">
        <v>0</v>
      </c>
      <c r="M7037" s="25">
        <v>159.94999999999999</v>
      </c>
      <c r="N7037" s="24"/>
    </row>
    <row r="7038" spans="1:14" customFormat="1" hidden="1" x14ac:dyDescent="0.25">
      <c r="A7038" s="17" t="s">
        <v>27072</v>
      </c>
      <c r="B7038" s="33">
        <v>34010475</v>
      </c>
      <c r="C7038" s="13" t="s">
        <v>19567</v>
      </c>
      <c r="D7038" s="13"/>
      <c r="E7038" s="23" t="s">
        <v>335</v>
      </c>
      <c r="F7038" s="21" t="s">
        <v>298</v>
      </c>
      <c r="G7038" s="21" t="s">
        <v>17</v>
      </c>
      <c r="H7038" s="21" t="s">
        <v>18</v>
      </c>
      <c r="I7038" s="13">
        <v>2224616103938</v>
      </c>
      <c r="J7038" s="22" t="s">
        <v>27073</v>
      </c>
      <c r="K7038" s="24">
        <v>44593</v>
      </c>
      <c r="L7038" s="19">
        <v>0</v>
      </c>
      <c r="M7038" s="25">
        <v>159.94999999999999</v>
      </c>
      <c r="N7038" s="24"/>
    </row>
    <row r="7039" spans="1:14" customFormat="1" hidden="1" x14ac:dyDescent="0.25">
      <c r="A7039" s="17" t="s">
        <v>27074</v>
      </c>
      <c r="B7039" s="33">
        <v>34010476</v>
      </c>
      <c r="C7039" s="13" t="s">
        <v>19568</v>
      </c>
      <c r="D7039" s="13"/>
      <c r="E7039" s="23" t="s">
        <v>336</v>
      </c>
      <c r="F7039" s="21" t="s">
        <v>298</v>
      </c>
      <c r="G7039" s="21" t="s">
        <v>17</v>
      </c>
      <c r="H7039" s="21" t="s">
        <v>18</v>
      </c>
      <c r="I7039" s="13">
        <v>2224616103939</v>
      </c>
      <c r="J7039" s="22" t="s">
        <v>27075</v>
      </c>
      <c r="K7039" s="24">
        <v>44593</v>
      </c>
      <c r="L7039" s="19">
        <v>0</v>
      </c>
      <c r="M7039" s="25">
        <v>159.94999999999999</v>
      </c>
      <c r="N7039" s="24"/>
    </row>
    <row r="7040" spans="1:14" customFormat="1" hidden="1" x14ac:dyDescent="0.25">
      <c r="A7040" s="17" t="s">
        <v>27076</v>
      </c>
      <c r="B7040" s="33">
        <v>34010477</v>
      </c>
      <c r="C7040" s="13" t="s">
        <v>19569</v>
      </c>
      <c r="D7040" s="13"/>
      <c r="E7040" s="23" t="s">
        <v>337</v>
      </c>
      <c r="F7040" s="21" t="s">
        <v>298</v>
      </c>
      <c r="G7040" s="21" t="s">
        <v>17</v>
      </c>
      <c r="H7040" s="21" t="s">
        <v>18</v>
      </c>
      <c r="I7040" s="13">
        <v>2224616103940</v>
      </c>
      <c r="J7040" s="22" t="s">
        <v>27077</v>
      </c>
      <c r="K7040" s="24">
        <v>44593</v>
      </c>
      <c r="L7040" s="19">
        <v>0</v>
      </c>
      <c r="M7040" s="25">
        <v>159.94999999999999</v>
      </c>
      <c r="N7040" s="24"/>
    </row>
    <row r="7041" spans="1:14" customFormat="1" hidden="1" x14ac:dyDescent="0.25">
      <c r="A7041" s="17" t="s">
        <v>27068</v>
      </c>
      <c r="B7041" s="33">
        <v>34010473</v>
      </c>
      <c r="C7041" s="13" t="s">
        <v>19565</v>
      </c>
      <c r="D7041" s="13"/>
      <c r="E7041" s="23" t="s">
        <v>333</v>
      </c>
      <c r="F7041" s="21" t="s">
        <v>298</v>
      </c>
      <c r="G7041" s="21" t="s">
        <v>17</v>
      </c>
      <c r="H7041" s="21" t="s">
        <v>18</v>
      </c>
      <c r="I7041" s="13">
        <v>2224616103936</v>
      </c>
      <c r="J7041" s="22" t="s">
        <v>27069</v>
      </c>
      <c r="K7041" s="24">
        <v>44593</v>
      </c>
      <c r="L7041" s="19">
        <v>0</v>
      </c>
      <c r="M7041" s="25">
        <v>159.94999999999999</v>
      </c>
      <c r="N7041" s="24"/>
    </row>
    <row r="7042" spans="1:14" customFormat="1" hidden="1" x14ac:dyDescent="0.25">
      <c r="A7042" s="17" t="s">
        <v>27078</v>
      </c>
      <c r="B7042" s="33">
        <v>34010478</v>
      </c>
      <c r="C7042" s="13" t="s">
        <v>19570</v>
      </c>
      <c r="D7042" s="13"/>
      <c r="E7042" s="23" t="s">
        <v>338</v>
      </c>
      <c r="F7042" s="21" t="s">
        <v>298</v>
      </c>
      <c r="G7042" s="21" t="s">
        <v>17</v>
      </c>
      <c r="H7042" s="21" t="s">
        <v>18</v>
      </c>
      <c r="I7042" s="13">
        <v>2224616103941</v>
      </c>
      <c r="J7042" s="22" t="s">
        <v>27079</v>
      </c>
      <c r="K7042" s="24">
        <v>44593</v>
      </c>
      <c r="L7042" s="19">
        <v>0</v>
      </c>
      <c r="M7042" s="25">
        <v>159.94999999999999</v>
      </c>
      <c r="N7042" s="24"/>
    </row>
    <row r="7043" spans="1:14" customFormat="1" hidden="1" x14ac:dyDescent="0.25">
      <c r="A7043" s="17" t="s">
        <v>27080</v>
      </c>
      <c r="B7043" s="33">
        <v>34010479</v>
      </c>
      <c r="C7043" s="13" t="s">
        <v>19571</v>
      </c>
      <c r="D7043" s="13"/>
      <c r="E7043" s="23" t="s">
        <v>339</v>
      </c>
      <c r="F7043" s="21" t="s">
        <v>298</v>
      </c>
      <c r="G7043" s="21" t="s">
        <v>17</v>
      </c>
      <c r="H7043" s="21" t="s">
        <v>18</v>
      </c>
      <c r="I7043" s="13">
        <v>2224616103942</v>
      </c>
      <c r="J7043" s="22" t="s">
        <v>27081</v>
      </c>
      <c r="K7043" s="24">
        <v>44593</v>
      </c>
      <c r="L7043" s="19">
        <v>0</v>
      </c>
      <c r="M7043" s="25">
        <v>159.94999999999999</v>
      </c>
      <c r="N7043" s="24"/>
    </row>
    <row r="7044" spans="1:14" customFormat="1" hidden="1" x14ac:dyDescent="0.25">
      <c r="A7044" s="17" t="s">
        <v>27082</v>
      </c>
      <c r="B7044" s="33">
        <v>34010480</v>
      </c>
      <c r="C7044" s="13" t="s">
        <v>19572</v>
      </c>
      <c r="D7044" s="13"/>
      <c r="E7044" s="23" t="s">
        <v>340</v>
      </c>
      <c r="F7044" s="21" t="s">
        <v>298</v>
      </c>
      <c r="G7044" s="21" t="s">
        <v>17</v>
      </c>
      <c r="H7044" s="21" t="s">
        <v>18</v>
      </c>
      <c r="I7044" s="13">
        <v>2224616103943</v>
      </c>
      <c r="J7044" s="22" t="s">
        <v>27083</v>
      </c>
      <c r="K7044" s="24">
        <v>44593</v>
      </c>
      <c r="L7044" s="19">
        <v>0</v>
      </c>
      <c r="M7044" s="25">
        <v>159.94999999999999</v>
      </c>
      <c r="N7044" s="24"/>
    </row>
    <row r="7045" spans="1:14" customFormat="1" hidden="1" x14ac:dyDescent="0.25">
      <c r="A7045" s="17" t="s">
        <v>27084</v>
      </c>
      <c r="B7045" s="33">
        <v>34010481</v>
      </c>
      <c r="C7045" s="13" t="s">
        <v>19573</v>
      </c>
      <c r="D7045" s="13"/>
      <c r="E7045" s="23" t="s">
        <v>341</v>
      </c>
      <c r="F7045" s="21" t="s">
        <v>298</v>
      </c>
      <c r="G7045" s="21" t="s">
        <v>17</v>
      </c>
      <c r="H7045" s="21" t="s">
        <v>18</v>
      </c>
      <c r="I7045" s="13">
        <v>2224616103944</v>
      </c>
      <c r="J7045" s="22" t="s">
        <v>27085</v>
      </c>
      <c r="K7045" s="24">
        <v>44593</v>
      </c>
      <c r="L7045" s="19">
        <v>0</v>
      </c>
      <c r="M7045" s="25">
        <v>159.94999999999999</v>
      </c>
      <c r="N7045" s="24"/>
    </row>
    <row r="7046" spans="1:14" customFormat="1" hidden="1" x14ac:dyDescent="0.25">
      <c r="A7046" s="17" t="s">
        <v>26308</v>
      </c>
      <c r="B7046" s="33">
        <v>34010443</v>
      </c>
      <c r="C7046" s="13" t="s">
        <v>19685</v>
      </c>
      <c r="D7046" s="13"/>
      <c r="E7046" s="23" t="s">
        <v>1027</v>
      </c>
      <c r="F7046" s="21" t="s">
        <v>298</v>
      </c>
      <c r="G7046" s="21" t="s">
        <v>17</v>
      </c>
      <c r="H7046" s="21" t="s">
        <v>18</v>
      </c>
      <c r="I7046" s="13">
        <v>22240161247</v>
      </c>
      <c r="J7046" s="22" t="s">
        <v>26309</v>
      </c>
      <c r="K7046" s="24">
        <v>44593</v>
      </c>
      <c r="L7046" s="19">
        <v>0</v>
      </c>
      <c r="M7046" s="25">
        <v>159.94999999999999</v>
      </c>
      <c r="N7046" s="24"/>
    </row>
    <row r="7047" spans="1:14" customFormat="1" hidden="1" x14ac:dyDescent="0.25">
      <c r="A7047" s="17" t="s">
        <v>26304</v>
      </c>
      <c r="B7047" s="33">
        <v>34010441</v>
      </c>
      <c r="C7047" s="13" t="s">
        <v>19683</v>
      </c>
      <c r="D7047" s="13"/>
      <c r="E7047" s="23" t="s">
        <v>1025</v>
      </c>
      <c r="F7047" s="21" t="s">
        <v>298</v>
      </c>
      <c r="G7047" s="21" t="s">
        <v>17</v>
      </c>
      <c r="H7047" s="21" t="s">
        <v>18</v>
      </c>
      <c r="I7047" s="13">
        <v>22240161245</v>
      </c>
      <c r="J7047" s="22" t="s">
        <v>26305</v>
      </c>
      <c r="K7047" s="24">
        <v>44593</v>
      </c>
      <c r="L7047" s="19">
        <v>0</v>
      </c>
      <c r="M7047" s="25">
        <v>159.94999999999999</v>
      </c>
      <c r="N7047" s="24"/>
    </row>
    <row r="7048" spans="1:14" customFormat="1" hidden="1" x14ac:dyDescent="0.25">
      <c r="A7048" s="17" t="s">
        <v>26284</v>
      </c>
      <c r="B7048" s="33">
        <v>34010431</v>
      </c>
      <c r="C7048" s="13" t="s">
        <v>19674</v>
      </c>
      <c r="D7048" s="13"/>
      <c r="E7048" s="23" t="s">
        <v>1015</v>
      </c>
      <c r="F7048" s="21" t="s">
        <v>298</v>
      </c>
      <c r="G7048" s="21" t="s">
        <v>17</v>
      </c>
      <c r="H7048" s="21" t="s">
        <v>18</v>
      </c>
      <c r="I7048" s="13">
        <v>22240161048</v>
      </c>
      <c r="J7048" s="22" t="s">
        <v>26285</v>
      </c>
      <c r="K7048" s="24">
        <v>44593</v>
      </c>
      <c r="L7048" s="19">
        <v>0</v>
      </c>
      <c r="M7048" s="25">
        <v>159.94999999999999</v>
      </c>
      <c r="N7048" s="24"/>
    </row>
    <row r="7049" spans="1:14" customFormat="1" hidden="1" x14ac:dyDescent="0.25">
      <c r="A7049" s="17" t="s">
        <v>26272</v>
      </c>
      <c r="B7049" s="33">
        <v>34010425</v>
      </c>
      <c r="C7049" s="13" t="s">
        <v>19668</v>
      </c>
      <c r="D7049" s="13"/>
      <c r="E7049" s="23" t="s">
        <v>1009</v>
      </c>
      <c r="F7049" s="21" t="s">
        <v>298</v>
      </c>
      <c r="G7049" s="21" t="s">
        <v>17</v>
      </c>
      <c r="H7049" s="21" t="s">
        <v>18</v>
      </c>
      <c r="I7049" s="13">
        <v>22240161042</v>
      </c>
      <c r="J7049" s="22" t="s">
        <v>26273</v>
      </c>
      <c r="K7049" s="24">
        <v>44593</v>
      </c>
      <c r="L7049" s="19">
        <v>0</v>
      </c>
      <c r="M7049" s="25">
        <v>159.94999999999999</v>
      </c>
      <c r="N7049" s="24"/>
    </row>
    <row r="7050" spans="1:14" customFormat="1" hidden="1" x14ac:dyDescent="0.25">
      <c r="A7050" s="17" t="s">
        <v>26280</v>
      </c>
      <c r="B7050" s="33">
        <v>34010429</v>
      </c>
      <c r="C7050" s="13" t="s">
        <v>19672</v>
      </c>
      <c r="D7050" s="13"/>
      <c r="E7050" s="23" t="s">
        <v>1013</v>
      </c>
      <c r="F7050" s="21" t="s">
        <v>298</v>
      </c>
      <c r="G7050" s="21" t="s">
        <v>17</v>
      </c>
      <c r="H7050" s="21" t="s">
        <v>18</v>
      </c>
      <c r="I7050" s="13">
        <v>22240161046</v>
      </c>
      <c r="J7050" s="22" t="s">
        <v>26281</v>
      </c>
      <c r="K7050" s="24">
        <v>44593</v>
      </c>
      <c r="L7050" s="19">
        <v>0</v>
      </c>
      <c r="M7050" s="25">
        <v>159.94999999999999</v>
      </c>
      <c r="N7050" s="24"/>
    </row>
    <row r="7051" spans="1:14" customFormat="1" hidden="1" x14ac:dyDescent="0.25">
      <c r="A7051" s="17" t="s">
        <v>26298</v>
      </c>
      <c r="B7051" s="33">
        <v>34010438</v>
      </c>
      <c r="C7051" s="13" t="s">
        <v>19680</v>
      </c>
      <c r="D7051" s="13"/>
      <c r="E7051" s="23" t="s">
        <v>1022</v>
      </c>
      <c r="F7051" s="21" t="s">
        <v>298</v>
      </c>
      <c r="G7051" s="21" t="s">
        <v>17</v>
      </c>
      <c r="H7051" s="21" t="s">
        <v>18</v>
      </c>
      <c r="I7051" s="13">
        <v>22240161242</v>
      </c>
      <c r="J7051" s="22" t="s">
        <v>26299</v>
      </c>
      <c r="K7051" s="24">
        <v>44593</v>
      </c>
      <c r="L7051" s="19">
        <v>0</v>
      </c>
      <c r="M7051" s="25">
        <v>159.94999999999999</v>
      </c>
      <c r="N7051" s="24"/>
    </row>
    <row r="7052" spans="1:14" customFormat="1" hidden="1" x14ac:dyDescent="0.25">
      <c r="A7052" s="17" t="s">
        <v>26300</v>
      </c>
      <c r="B7052" s="33">
        <v>34010439</v>
      </c>
      <c r="C7052" s="13" t="s">
        <v>19681</v>
      </c>
      <c r="D7052" s="13"/>
      <c r="E7052" s="23" t="s">
        <v>1023</v>
      </c>
      <c r="F7052" s="21" t="s">
        <v>298</v>
      </c>
      <c r="G7052" s="21" t="s">
        <v>17</v>
      </c>
      <c r="H7052" s="21" t="s">
        <v>18</v>
      </c>
      <c r="I7052" s="13">
        <v>22240161243</v>
      </c>
      <c r="J7052" s="22" t="s">
        <v>26301</v>
      </c>
      <c r="K7052" s="24">
        <v>44593</v>
      </c>
      <c r="L7052" s="19">
        <v>0</v>
      </c>
      <c r="M7052" s="25">
        <v>159.94999999999999</v>
      </c>
      <c r="N7052" s="24"/>
    </row>
    <row r="7053" spans="1:14" customFormat="1" hidden="1" x14ac:dyDescent="0.25">
      <c r="A7053" s="17" t="s">
        <v>27056</v>
      </c>
      <c r="B7053" s="33">
        <v>34010494</v>
      </c>
      <c r="C7053" s="13"/>
      <c r="D7053" s="13"/>
      <c r="E7053" s="23" t="s">
        <v>354</v>
      </c>
      <c r="F7053" s="21" t="s">
        <v>298</v>
      </c>
      <c r="G7053" s="21" t="s">
        <v>17</v>
      </c>
      <c r="H7053" s="21" t="s">
        <v>18</v>
      </c>
      <c r="I7053" s="13">
        <v>2224116103939</v>
      </c>
      <c r="J7053" s="22" t="s">
        <v>27057</v>
      </c>
      <c r="K7053" s="24">
        <v>44593</v>
      </c>
      <c r="L7053" s="19">
        <v>0</v>
      </c>
      <c r="M7053" s="25">
        <v>159.94999999999999</v>
      </c>
      <c r="N7053" s="24"/>
    </row>
    <row r="7054" spans="1:14" customFormat="1" hidden="1" x14ac:dyDescent="0.25">
      <c r="A7054" s="17" t="s">
        <v>26940</v>
      </c>
      <c r="B7054" s="33">
        <v>34010483</v>
      </c>
      <c r="C7054" s="13" t="s">
        <v>19557</v>
      </c>
      <c r="D7054" s="13"/>
      <c r="E7054" s="23" t="s">
        <v>325</v>
      </c>
      <c r="F7054" s="21" t="s">
        <v>298</v>
      </c>
      <c r="G7054" s="21" t="s">
        <v>17</v>
      </c>
      <c r="H7054" s="21" t="s">
        <v>18</v>
      </c>
      <c r="I7054" s="13">
        <v>222461618537</v>
      </c>
      <c r="J7054" s="22" t="s">
        <v>26941</v>
      </c>
      <c r="K7054" s="24">
        <v>44593</v>
      </c>
      <c r="L7054" s="19">
        <v>0</v>
      </c>
      <c r="M7054" s="25">
        <v>159.94999999999999</v>
      </c>
      <c r="N7054" s="24"/>
    </row>
    <row r="7055" spans="1:14" customFormat="1" hidden="1" x14ac:dyDescent="0.25">
      <c r="A7055" s="17" t="s">
        <v>26928</v>
      </c>
      <c r="B7055" s="33">
        <v>34010504</v>
      </c>
      <c r="C7055" s="13"/>
      <c r="D7055" s="13"/>
      <c r="E7055" s="23" t="s">
        <v>346</v>
      </c>
      <c r="F7055" s="21" t="s">
        <v>298</v>
      </c>
      <c r="G7055" s="21" t="s">
        <v>17</v>
      </c>
      <c r="H7055" s="21" t="s">
        <v>18</v>
      </c>
      <c r="I7055" s="13">
        <v>222411618540</v>
      </c>
      <c r="J7055" s="22" t="s">
        <v>26929</v>
      </c>
      <c r="K7055" s="24">
        <v>44593</v>
      </c>
      <c r="L7055" s="19">
        <v>0</v>
      </c>
      <c r="M7055" s="25">
        <v>159.94999999999999</v>
      </c>
      <c r="N7055" s="24"/>
    </row>
    <row r="7056" spans="1:14" customFormat="1" hidden="1" x14ac:dyDescent="0.25">
      <c r="A7056" s="17" t="s">
        <v>26912</v>
      </c>
      <c r="B7056" s="33">
        <v>34010469</v>
      </c>
      <c r="C7056" s="13" t="s">
        <v>19663</v>
      </c>
      <c r="D7056" s="13"/>
      <c r="E7056" s="23" t="s">
        <v>1001</v>
      </c>
      <c r="F7056" s="21" t="s">
        <v>298</v>
      </c>
      <c r="G7056" s="21" t="s">
        <v>17</v>
      </c>
      <c r="H7056" s="21" t="s">
        <v>18</v>
      </c>
      <c r="I7056" s="13">
        <v>222401612547</v>
      </c>
      <c r="J7056" s="22" t="s">
        <v>26913</v>
      </c>
      <c r="K7056" s="24">
        <v>44593</v>
      </c>
      <c r="L7056" s="19">
        <v>0</v>
      </c>
      <c r="M7056" s="25">
        <v>159.94999999999999</v>
      </c>
      <c r="N7056" s="24"/>
    </row>
    <row r="7057" spans="1:14" customFormat="1" hidden="1" x14ac:dyDescent="0.25">
      <c r="A7057" s="17" t="s">
        <v>26914</v>
      </c>
      <c r="B7057" s="33">
        <v>34010470</v>
      </c>
      <c r="C7057" s="13"/>
      <c r="D7057" s="13"/>
      <c r="E7057" s="23" t="s">
        <v>1002</v>
      </c>
      <c r="F7057" s="21" t="s">
        <v>298</v>
      </c>
      <c r="G7057" s="21" t="s">
        <v>17</v>
      </c>
      <c r="H7057" s="21" t="s">
        <v>18</v>
      </c>
      <c r="I7057" s="13">
        <v>222401612548</v>
      </c>
      <c r="J7057" s="22" t="s">
        <v>26915</v>
      </c>
      <c r="K7057" s="24">
        <v>44593</v>
      </c>
      <c r="L7057" s="19">
        <v>0</v>
      </c>
      <c r="M7057" s="25">
        <v>159.94999999999999</v>
      </c>
      <c r="N7057" s="24"/>
    </row>
    <row r="7058" spans="1:14" customFormat="1" hidden="1" x14ac:dyDescent="0.25">
      <c r="A7058" s="17" t="s">
        <v>27052</v>
      </c>
      <c r="B7058" s="33">
        <v>34010492</v>
      </c>
      <c r="C7058" s="13"/>
      <c r="D7058" s="13"/>
      <c r="E7058" s="23" t="s">
        <v>352</v>
      </c>
      <c r="F7058" s="21" t="s">
        <v>298</v>
      </c>
      <c r="G7058" s="21" t="s">
        <v>17</v>
      </c>
      <c r="H7058" s="21" t="s">
        <v>18</v>
      </c>
      <c r="I7058" s="13">
        <v>2224116103937</v>
      </c>
      <c r="J7058" s="22" t="s">
        <v>27053</v>
      </c>
      <c r="K7058" s="24">
        <v>44593</v>
      </c>
      <c r="L7058" s="19">
        <v>0</v>
      </c>
      <c r="M7058" s="25">
        <v>159.94999999999999</v>
      </c>
      <c r="N7058" s="24"/>
    </row>
    <row r="7059" spans="1:14" customFormat="1" hidden="1" x14ac:dyDescent="0.25">
      <c r="A7059" s="17" t="s">
        <v>26884</v>
      </c>
      <c r="B7059" s="33">
        <v>34010455</v>
      </c>
      <c r="C7059" s="13" t="s">
        <v>19653</v>
      </c>
      <c r="D7059" s="13"/>
      <c r="E7059" s="23" t="s">
        <v>987</v>
      </c>
      <c r="F7059" s="21" t="s">
        <v>298</v>
      </c>
      <c r="G7059" s="21" t="s">
        <v>17</v>
      </c>
      <c r="H7059" s="21" t="s">
        <v>18</v>
      </c>
      <c r="I7059" s="13">
        <v>222401612346</v>
      </c>
      <c r="J7059" s="22" t="s">
        <v>26885</v>
      </c>
      <c r="K7059" s="24">
        <v>44593</v>
      </c>
      <c r="L7059" s="19">
        <v>0</v>
      </c>
      <c r="M7059" s="25">
        <v>159.94999999999999</v>
      </c>
      <c r="N7059" s="24"/>
    </row>
    <row r="7060" spans="1:14" customFormat="1" hidden="1" x14ac:dyDescent="0.25">
      <c r="A7060" s="17" t="s">
        <v>26944</v>
      </c>
      <c r="B7060" s="33">
        <v>34010485</v>
      </c>
      <c r="C7060" s="13" t="s">
        <v>19559</v>
      </c>
      <c r="D7060" s="13"/>
      <c r="E7060" s="23" t="s">
        <v>327</v>
      </c>
      <c r="F7060" s="21" t="s">
        <v>298</v>
      </c>
      <c r="G7060" s="21" t="s">
        <v>17</v>
      </c>
      <c r="H7060" s="21" t="s">
        <v>18</v>
      </c>
      <c r="I7060" s="13">
        <v>222461618539</v>
      </c>
      <c r="J7060" s="22" t="s">
        <v>26945</v>
      </c>
      <c r="K7060" s="24">
        <v>44593</v>
      </c>
      <c r="L7060" s="19">
        <v>0</v>
      </c>
      <c r="M7060" s="25">
        <v>159.94999999999999</v>
      </c>
      <c r="N7060" s="24"/>
    </row>
    <row r="7061" spans="1:14" customFormat="1" hidden="1" x14ac:dyDescent="0.25">
      <c r="A7061" s="17" t="s">
        <v>26932</v>
      </c>
      <c r="B7061" s="33">
        <v>34010506</v>
      </c>
      <c r="C7061" s="13"/>
      <c r="D7061" s="13"/>
      <c r="E7061" s="23" t="s">
        <v>348</v>
      </c>
      <c r="F7061" s="21" t="s">
        <v>298</v>
      </c>
      <c r="G7061" s="21" t="s">
        <v>17</v>
      </c>
      <c r="H7061" s="21" t="s">
        <v>18</v>
      </c>
      <c r="I7061" s="13">
        <v>222411618542</v>
      </c>
      <c r="J7061" s="22" t="s">
        <v>26933</v>
      </c>
      <c r="K7061" s="24">
        <v>44593</v>
      </c>
      <c r="L7061" s="19">
        <v>0</v>
      </c>
      <c r="M7061" s="25">
        <v>159.94999999999999</v>
      </c>
      <c r="N7061" s="24"/>
    </row>
    <row r="7062" spans="1:14" customFormat="1" hidden="1" x14ac:dyDescent="0.25">
      <c r="A7062" s="17" t="s">
        <v>26302</v>
      </c>
      <c r="B7062" s="33">
        <v>34010440</v>
      </c>
      <c r="C7062" s="13" t="s">
        <v>19682</v>
      </c>
      <c r="D7062" s="13"/>
      <c r="E7062" s="23" t="s">
        <v>1024</v>
      </c>
      <c r="F7062" s="21" t="s">
        <v>298</v>
      </c>
      <c r="G7062" s="21" t="s">
        <v>17</v>
      </c>
      <c r="H7062" s="21" t="s">
        <v>18</v>
      </c>
      <c r="I7062" s="13">
        <v>22240161244</v>
      </c>
      <c r="J7062" s="22" t="s">
        <v>26303</v>
      </c>
      <c r="K7062" s="24">
        <v>44593</v>
      </c>
      <c r="L7062" s="19">
        <v>0</v>
      </c>
      <c r="M7062" s="25">
        <v>159.94999999999999</v>
      </c>
      <c r="N7062" s="24"/>
    </row>
    <row r="7063" spans="1:14" customFormat="1" hidden="1" x14ac:dyDescent="0.25">
      <c r="A7063" s="17" t="s">
        <v>26296</v>
      </c>
      <c r="B7063" s="33">
        <v>34010437</v>
      </c>
      <c r="C7063" s="13" t="s">
        <v>19679</v>
      </c>
      <c r="D7063" s="13"/>
      <c r="E7063" s="23" t="s">
        <v>1021</v>
      </c>
      <c r="F7063" s="21" t="s">
        <v>298</v>
      </c>
      <c r="G7063" s="21" t="s">
        <v>17</v>
      </c>
      <c r="H7063" s="21" t="s">
        <v>18</v>
      </c>
      <c r="I7063" s="13">
        <v>22240161241</v>
      </c>
      <c r="J7063" s="22" t="s">
        <v>26297</v>
      </c>
      <c r="K7063" s="24">
        <v>44593</v>
      </c>
      <c r="L7063" s="19">
        <v>0</v>
      </c>
      <c r="M7063" s="25">
        <v>159.94999999999999</v>
      </c>
      <c r="N7063" s="24"/>
    </row>
    <row r="7064" spans="1:14" customFormat="1" hidden="1" x14ac:dyDescent="0.25">
      <c r="A7064" s="17" t="s">
        <v>26282</v>
      </c>
      <c r="B7064" s="33">
        <v>34010430</v>
      </c>
      <c r="C7064" s="13" t="s">
        <v>19673</v>
      </c>
      <c r="D7064" s="13"/>
      <c r="E7064" s="23" t="s">
        <v>1014</v>
      </c>
      <c r="F7064" s="21" t="s">
        <v>298</v>
      </c>
      <c r="G7064" s="21" t="s">
        <v>17</v>
      </c>
      <c r="H7064" s="21" t="s">
        <v>18</v>
      </c>
      <c r="I7064" s="13">
        <v>22240161047</v>
      </c>
      <c r="J7064" s="22" t="s">
        <v>26283</v>
      </c>
      <c r="K7064" s="24">
        <v>44593</v>
      </c>
      <c r="L7064" s="19">
        <v>0</v>
      </c>
      <c r="M7064" s="25">
        <v>159.94999999999999</v>
      </c>
      <c r="N7064" s="24"/>
    </row>
    <row r="7065" spans="1:14" customFormat="1" hidden="1" x14ac:dyDescent="0.25">
      <c r="A7065" s="17" t="s">
        <v>26306</v>
      </c>
      <c r="B7065" s="33">
        <v>34010442</v>
      </c>
      <c r="C7065" s="13" t="s">
        <v>19684</v>
      </c>
      <c r="D7065" s="13"/>
      <c r="E7065" s="23" t="s">
        <v>1026</v>
      </c>
      <c r="F7065" s="21" t="s">
        <v>298</v>
      </c>
      <c r="G7065" s="21" t="s">
        <v>17</v>
      </c>
      <c r="H7065" s="21" t="s">
        <v>18</v>
      </c>
      <c r="I7065" s="13">
        <v>22240161246</v>
      </c>
      <c r="J7065" s="22" t="s">
        <v>26307</v>
      </c>
      <c r="K7065" s="24">
        <v>44593</v>
      </c>
      <c r="L7065" s="19">
        <v>0</v>
      </c>
      <c r="M7065" s="25">
        <v>159.94999999999999</v>
      </c>
      <c r="N7065" s="24"/>
    </row>
    <row r="7066" spans="1:14" customFormat="1" hidden="1" x14ac:dyDescent="0.25">
      <c r="A7066" s="17" t="s">
        <v>26270</v>
      </c>
      <c r="B7066" s="33">
        <v>34010424</v>
      </c>
      <c r="C7066" s="13" t="s">
        <v>19667</v>
      </c>
      <c r="D7066" s="13"/>
      <c r="E7066" s="23" t="s">
        <v>1008</v>
      </c>
      <c r="F7066" s="21" t="s">
        <v>298</v>
      </c>
      <c r="G7066" s="21" t="s">
        <v>17</v>
      </c>
      <c r="H7066" s="21" t="s">
        <v>18</v>
      </c>
      <c r="I7066" s="13">
        <v>22240161041</v>
      </c>
      <c r="J7066" s="22" t="s">
        <v>26271</v>
      </c>
      <c r="K7066" s="24">
        <v>44593</v>
      </c>
      <c r="L7066" s="19">
        <v>0</v>
      </c>
      <c r="M7066" s="25">
        <v>159.94999999999999</v>
      </c>
      <c r="N7066" s="24"/>
    </row>
    <row r="7067" spans="1:14" customFormat="1" hidden="1" x14ac:dyDescent="0.25">
      <c r="A7067" s="17" t="s">
        <v>26948</v>
      </c>
      <c r="B7067" s="33">
        <v>34010487</v>
      </c>
      <c r="C7067" s="13" t="s">
        <v>19561</v>
      </c>
      <c r="D7067" s="13"/>
      <c r="E7067" s="23" t="s">
        <v>329</v>
      </c>
      <c r="F7067" s="21" t="s">
        <v>298</v>
      </c>
      <c r="G7067" s="21" t="s">
        <v>17</v>
      </c>
      <c r="H7067" s="21" t="s">
        <v>18</v>
      </c>
      <c r="I7067" s="13">
        <v>222461618541</v>
      </c>
      <c r="J7067" s="22" t="s">
        <v>26949</v>
      </c>
      <c r="K7067" s="24">
        <v>44593</v>
      </c>
      <c r="L7067" s="19">
        <v>0</v>
      </c>
      <c r="M7067" s="25">
        <v>159.94999999999999</v>
      </c>
      <c r="N7067" s="24"/>
    </row>
    <row r="7068" spans="1:14" customFormat="1" hidden="1" x14ac:dyDescent="0.25">
      <c r="A7068" s="17" t="s">
        <v>27064</v>
      </c>
      <c r="B7068" s="33">
        <v>34010498</v>
      </c>
      <c r="C7068" s="13"/>
      <c r="D7068" s="13"/>
      <c r="E7068" s="23" t="s">
        <v>358</v>
      </c>
      <c r="F7068" s="21" t="s">
        <v>298</v>
      </c>
      <c r="G7068" s="21" t="s">
        <v>17</v>
      </c>
      <c r="H7068" s="21" t="s">
        <v>18</v>
      </c>
      <c r="I7068" s="13">
        <v>2224116103943</v>
      </c>
      <c r="J7068" s="22" t="s">
        <v>27065</v>
      </c>
      <c r="K7068" s="24">
        <v>44593</v>
      </c>
      <c r="L7068" s="19">
        <v>0</v>
      </c>
      <c r="M7068" s="25">
        <v>159.94999999999999</v>
      </c>
      <c r="N7068" s="24"/>
    </row>
    <row r="7069" spans="1:14" customFormat="1" hidden="1" x14ac:dyDescent="0.25">
      <c r="A7069" s="17" t="s">
        <v>26920</v>
      </c>
      <c r="B7069" s="33">
        <v>34010500</v>
      </c>
      <c r="C7069" s="13"/>
      <c r="D7069" s="13"/>
      <c r="E7069" s="23" t="s">
        <v>342</v>
      </c>
      <c r="F7069" s="21" t="s">
        <v>298</v>
      </c>
      <c r="G7069" s="21" t="s">
        <v>17</v>
      </c>
      <c r="H7069" s="21" t="s">
        <v>18</v>
      </c>
      <c r="I7069" s="13">
        <v>222411618536</v>
      </c>
      <c r="J7069" s="22" t="s">
        <v>26921</v>
      </c>
      <c r="K7069" s="24">
        <v>44593</v>
      </c>
      <c r="L7069" s="19">
        <v>0</v>
      </c>
      <c r="M7069" s="25">
        <v>159.94999999999999</v>
      </c>
      <c r="N7069" s="24"/>
    </row>
    <row r="7070" spans="1:14" customFormat="1" hidden="1" x14ac:dyDescent="0.25">
      <c r="A7070" s="17" t="s">
        <v>27062</v>
      </c>
      <c r="B7070" s="33">
        <v>34010497</v>
      </c>
      <c r="C7070" s="13"/>
      <c r="D7070" s="13"/>
      <c r="E7070" s="23" t="s">
        <v>357</v>
      </c>
      <c r="F7070" s="21" t="s">
        <v>298</v>
      </c>
      <c r="G7070" s="21" t="s">
        <v>17</v>
      </c>
      <c r="H7070" s="21" t="s">
        <v>18</v>
      </c>
      <c r="I7070" s="13">
        <v>2224116103942</v>
      </c>
      <c r="J7070" s="22" t="s">
        <v>27063</v>
      </c>
      <c r="K7070" s="24">
        <v>44593</v>
      </c>
      <c r="L7070" s="19">
        <v>0</v>
      </c>
      <c r="M7070" s="25">
        <v>159.94999999999999</v>
      </c>
      <c r="N7070" s="24"/>
    </row>
    <row r="7071" spans="1:14" customFormat="1" hidden="1" x14ac:dyDescent="0.25">
      <c r="A7071" s="17" t="s">
        <v>27060</v>
      </c>
      <c r="B7071" s="33">
        <v>34010496</v>
      </c>
      <c r="C7071" s="13"/>
      <c r="D7071" s="13"/>
      <c r="E7071" s="23" t="s">
        <v>356</v>
      </c>
      <c r="F7071" s="21" t="s">
        <v>298</v>
      </c>
      <c r="G7071" s="21" t="s">
        <v>17</v>
      </c>
      <c r="H7071" s="21" t="s">
        <v>18</v>
      </c>
      <c r="I7071" s="13">
        <v>2224116103941</v>
      </c>
      <c r="J7071" s="22" t="s">
        <v>27061</v>
      </c>
      <c r="K7071" s="24">
        <v>44593</v>
      </c>
      <c r="L7071" s="19">
        <v>0</v>
      </c>
      <c r="M7071" s="25">
        <v>159.94999999999999</v>
      </c>
      <c r="N7071" s="24"/>
    </row>
    <row r="7072" spans="1:14" customFormat="1" hidden="1" x14ac:dyDescent="0.25">
      <c r="A7072" s="17" t="s">
        <v>27066</v>
      </c>
      <c r="B7072" s="33">
        <v>34010499</v>
      </c>
      <c r="C7072" s="13"/>
      <c r="D7072" s="13"/>
      <c r="E7072" s="23" t="s">
        <v>359</v>
      </c>
      <c r="F7072" s="21" t="s">
        <v>298</v>
      </c>
      <c r="G7072" s="21" t="s">
        <v>17</v>
      </c>
      <c r="H7072" s="21" t="s">
        <v>18</v>
      </c>
      <c r="I7072" s="13">
        <v>2224116103944</v>
      </c>
      <c r="J7072" s="22" t="s">
        <v>27067</v>
      </c>
      <c r="K7072" s="24">
        <v>44593</v>
      </c>
      <c r="L7072" s="19">
        <v>0</v>
      </c>
      <c r="M7072" s="25">
        <v>159.94999999999999</v>
      </c>
      <c r="N7072" s="24"/>
    </row>
    <row r="7073" spans="1:14" customFormat="1" hidden="1" x14ac:dyDescent="0.25">
      <c r="A7073" s="17" t="s">
        <v>26310</v>
      </c>
      <c r="B7073" s="33">
        <v>34010444</v>
      </c>
      <c r="C7073" s="13"/>
      <c r="D7073" s="13"/>
      <c r="E7073" s="23" t="s">
        <v>1028</v>
      </c>
      <c r="F7073" s="21" t="s">
        <v>298</v>
      </c>
      <c r="G7073" s="21" t="s">
        <v>17</v>
      </c>
      <c r="H7073" s="21" t="s">
        <v>18</v>
      </c>
      <c r="I7073" s="13">
        <v>22240161248</v>
      </c>
      <c r="J7073" s="22" t="s">
        <v>26311</v>
      </c>
      <c r="K7073" s="24">
        <v>44593</v>
      </c>
      <c r="L7073" s="19">
        <v>0</v>
      </c>
      <c r="M7073" s="25">
        <v>159.94999999999999</v>
      </c>
      <c r="N7073" s="24"/>
    </row>
    <row r="7074" spans="1:14" customFormat="1" hidden="1" x14ac:dyDescent="0.25">
      <c r="A7074" s="17" t="s">
        <v>26268</v>
      </c>
      <c r="B7074" s="33">
        <v>34010423</v>
      </c>
      <c r="C7074" s="13" t="s">
        <v>19666</v>
      </c>
      <c r="D7074" s="13"/>
      <c r="E7074" s="23" t="s">
        <v>1007</v>
      </c>
      <c r="F7074" s="21" t="s">
        <v>298</v>
      </c>
      <c r="G7074" s="21" t="s">
        <v>17</v>
      </c>
      <c r="H7074" s="21" t="s">
        <v>18</v>
      </c>
      <c r="I7074" s="13">
        <v>22240161040</v>
      </c>
      <c r="J7074" s="22" t="s">
        <v>26269</v>
      </c>
      <c r="K7074" s="24">
        <v>44593</v>
      </c>
      <c r="L7074" s="19">
        <v>0</v>
      </c>
      <c r="M7074" s="25">
        <v>159.94999999999999</v>
      </c>
      <c r="N7074" s="24"/>
    </row>
    <row r="7075" spans="1:14" customFormat="1" hidden="1" x14ac:dyDescent="0.25">
      <c r="A7075" s="17" t="s">
        <v>26946</v>
      </c>
      <c r="B7075" s="33">
        <v>34010486</v>
      </c>
      <c r="C7075" s="13" t="s">
        <v>19560</v>
      </c>
      <c r="D7075" s="13"/>
      <c r="E7075" s="23" t="s">
        <v>328</v>
      </c>
      <c r="F7075" s="21" t="s">
        <v>298</v>
      </c>
      <c r="G7075" s="21" t="s">
        <v>17</v>
      </c>
      <c r="H7075" s="21" t="s">
        <v>18</v>
      </c>
      <c r="I7075" s="13">
        <v>222461618540</v>
      </c>
      <c r="J7075" s="22" t="s">
        <v>26947</v>
      </c>
      <c r="K7075" s="24">
        <v>44593</v>
      </c>
      <c r="L7075" s="19">
        <v>0</v>
      </c>
      <c r="M7075" s="25">
        <v>159.94999999999999</v>
      </c>
      <c r="N7075" s="24"/>
    </row>
    <row r="7076" spans="1:14" customFormat="1" hidden="1" x14ac:dyDescent="0.25">
      <c r="A7076" s="17" t="s">
        <v>26888</v>
      </c>
      <c r="B7076" s="33">
        <v>34010457</v>
      </c>
      <c r="C7076" s="13"/>
      <c r="D7076" s="13"/>
      <c r="E7076" s="23" t="s">
        <v>989</v>
      </c>
      <c r="F7076" s="21" t="s">
        <v>298</v>
      </c>
      <c r="G7076" s="21" t="s">
        <v>17</v>
      </c>
      <c r="H7076" s="21" t="s">
        <v>18</v>
      </c>
      <c r="I7076" s="13">
        <v>222401612348</v>
      </c>
      <c r="J7076" s="22" t="s">
        <v>26889</v>
      </c>
      <c r="K7076" s="24">
        <v>44593</v>
      </c>
      <c r="L7076" s="19">
        <v>0</v>
      </c>
      <c r="M7076" s="25">
        <v>159.94999999999999</v>
      </c>
      <c r="N7076" s="24"/>
    </row>
    <row r="7077" spans="1:14" customFormat="1" hidden="1" x14ac:dyDescent="0.25">
      <c r="A7077" s="17" t="s">
        <v>26886</v>
      </c>
      <c r="B7077" s="33">
        <v>34010456</v>
      </c>
      <c r="C7077" s="13" t="s">
        <v>19654</v>
      </c>
      <c r="D7077" s="13"/>
      <c r="E7077" s="23" t="s">
        <v>988</v>
      </c>
      <c r="F7077" s="21" t="s">
        <v>298</v>
      </c>
      <c r="G7077" s="21" t="s">
        <v>17</v>
      </c>
      <c r="H7077" s="21" t="s">
        <v>18</v>
      </c>
      <c r="I7077" s="13">
        <v>222401612347</v>
      </c>
      <c r="J7077" s="22" t="s">
        <v>26887</v>
      </c>
      <c r="K7077" s="24">
        <v>44593</v>
      </c>
      <c r="L7077" s="19">
        <v>0</v>
      </c>
      <c r="M7077" s="25">
        <v>159.94999999999999</v>
      </c>
      <c r="N7077" s="24"/>
    </row>
    <row r="7078" spans="1:14" customFormat="1" hidden="1" x14ac:dyDescent="0.25">
      <c r="A7078" s="17" t="s">
        <v>26264</v>
      </c>
      <c r="B7078" s="33">
        <v>34010421</v>
      </c>
      <c r="C7078" s="13" t="s">
        <v>19664</v>
      </c>
      <c r="D7078" s="13"/>
      <c r="E7078" s="23" t="s">
        <v>1005</v>
      </c>
      <c r="F7078" s="21" t="s">
        <v>298</v>
      </c>
      <c r="G7078" s="21" t="s">
        <v>17</v>
      </c>
      <c r="H7078" s="21" t="s">
        <v>18</v>
      </c>
      <c r="I7078" s="13">
        <v>22240161038</v>
      </c>
      <c r="J7078" s="22" t="s">
        <v>26265</v>
      </c>
      <c r="K7078" s="24">
        <v>44593</v>
      </c>
      <c r="L7078" s="19">
        <v>0</v>
      </c>
      <c r="M7078" s="25">
        <v>159.94999999999999</v>
      </c>
      <c r="N7078" s="24"/>
    </row>
    <row r="7079" spans="1:14" customFormat="1" hidden="1" x14ac:dyDescent="0.25">
      <c r="A7079" s="17" t="s">
        <v>26930</v>
      </c>
      <c r="B7079" s="33">
        <v>34010505</v>
      </c>
      <c r="C7079" s="13"/>
      <c r="D7079" s="13"/>
      <c r="E7079" s="23" t="s">
        <v>347</v>
      </c>
      <c r="F7079" s="21" t="s">
        <v>298</v>
      </c>
      <c r="G7079" s="21" t="s">
        <v>17</v>
      </c>
      <c r="H7079" s="21" t="s">
        <v>18</v>
      </c>
      <c r="I7079" s="13">
        <v>222411618541</v>
      </c>
      <c r="J7079" s="22" t="s">
        <v>26931</v>
      </c>
      <c r="K7079" s="24">
        <v>44593</v>
      </c>
      <c r="L7079" s="19">
        <v>0</v>
      </c>
      <c r="M7079" s="25">
        <v>159.94999999999999</v>
      </c>
      <c r="N7079" s="24"/>
    </row>
    <row r="7080" spans="1:14" customFormat="1" hidden="1" x14ac:dyDescent="0.25">
      <c r="A7080" s="17" t="s">
        <v>26922</v>
      </c>
      <c r="B7080" s="33">
        <v>34010501</v>
      </c>
      <c r="C7080" s="13"/>
      <c r="D7080" s="13"/>
      <c r="E7080" s="23" t="s">
        <v>343</v>
      </c>
      <c r="F7080" s="21" t="s">
        <v>298</v>
      </c>
      <c r="G7080" s="21" t="s">
        <v>17</v>
      </c>
      <c r="H7080" s="21" t="s">
        <v>18</v>
      </c>
      <c r="I7080" s="13">
        <v>222411618537</v>
      </c>
      <c r="J7080" s="22" t="s">
        <v>26923</v>
      </c>
      <c r="K7080" s="24">
        <v>44593</v>
      </c>
      <c r="L7080" s="19">
        <v>0</v>
      </c>
      <c r="M7080" s="25">
        <v>159.94999999999999</v>
      </c>
      <c r="N7080" s="24"/>
    </row>
    <row r="7081" spans="1:14" customFormat="1" hidden="1" x14ac:dyDescent="0.25">
      <c r="A7081" s="17" t="s">
        <v>26278</v>
      </c>
      <c r="B7081" s="33">
        <v>34010428</v>
      </c>
      <c r="C7081" s="13" t="s">
        <v>19671</v>
      </c>
      <c r="D7081" s="13"/>
      <c r="E7081" s="23" t="s">
        <v>1012</v>
      </c>
      <c r="F7081" s="21" t="s">
        <v>298</v>
      </c>
      <c r="G7081" s="21" t="s">
        <v>17</v>
      </c>
      <c r="H7081" s="21" t="s">
        <v>18</v>
      </c>
      <c r="I7081" s="13">
        <v>22240161045</v>
      </c>
      <c r="J7081" s="22" t="s">
        <v>26279</v>
      </c>
      <c r="K7081" s="24">
        <v>44593</v>
      </c>
      <c r="L7081" s="19">
        <v>0</v>
      </c>
      <c r="M7081" s="25">
        <v>159.94999999999999</v>
      </c>
      <c r="N7081" s="24"/>
    </row>
    <row r="7082" spans="1:14" customFormat="1" hidden="1" x14ac:dyDescent="0.25">
      <c r="A7082" s="17" t="s">
        <v>26942</v>
      </c>
      <c r="B7082" s="33">
        <v>34010484</v>
      </c>
      <c r="C7082" s="13" t="s">
        <v>19558</v>
      </c>
      <c r="D7082" s="13"/>
      <c r="E7082" s="23" t="s">
        <v>326</v>
      </c>
      <c r="F7082" s="21" t="s">
        <v>298</v>
      </c>
      <c r="G7082" s="21" t="s">
        <v>17</v>
      </c>
      <c r="H7082" s="21" t="s">
        <v>18</v>
      </c>
      <c r="I7082" s="13">
        <v>222461618538</v>
      </c>
      <c r="J7082" s="22" t="s">
        <v>26943</v>
      </c>
      <c r="K7082" s="24">
        <v>44593</v>
      </c>
      <c r="L7082" s="19">
        <v>0</v>
      </c>
      <c r="M7082" s="25">
        <v>159.94999999999999</v>
      </c>
      <c r="N7082" s="24"/>
    </row>
    <row r="7083" spans="1:14" customFormat="1" hidden="1" x14ac:dyDescent="0.25">
      <c r="A7083" s="17" t="s">
        <v>27058</v>
      </c>
      <c r="B7083" s="33">
        <v>34010495</v>
      </c>
      <c r="C7083" s="13"/>
      <c r="D7083" s="13"/>
      <c r="E7083" s="23" t="s">
        <v>355</v>
      </c>
      <c r="F7083" s="21" t="s">
        <v>298</v>
      </c>
      <c r="G7083" s="21" t="s">
        <v>17</v>
      </c>
      <c r="H7083" s="21" t="s">
        <v>18</v>
      </c>
      <c r="I7083" s="13">
        <v>2224116103940</v>
      </c>
      <c r="J7083" s="22" t="s">
        <v>27059</v>
      </c>
      <c r="K7083" s="24">
        <v>44593</v>
      </c>
      <c r="L7083" s="19">
        <v>0</v>
      </c>
      <c r="M7083" s="25">
        <v>159.94999999999999</v>
      </c>
      <c r="N7083" s="24"/>
    </row>
    <row r="7084" spans="1:14" customFormat="1" hidden="1" x14ac:dyDescent="0.25">
      <c r="A7084" s="17" t="s">
        <v>26898</v>
      </c>
      <c r="B7084" s="33">
        <v>34010462</v>
      </c>
      <c r="C7084" s="13" t="s">
        <v>19656</v>
      </c>
      <c r="D7084" s="13"/>
      <c r="E7084" s="23" t="s">
        <v>994</v>
      </c>
      <c r="F7084" s="21" t="s">
        <v>298</v>
      </c>
      <c r="G7084" s="21" t="s">
        <v>17</v>
      </c>
      <c r="H7084" s="21" t="s">
        <v>18</v>
      </c>
      <c r="I7084" s="13">
        <v>222401612540</v>
      </c>
      <c r="J7084" s="22" t="s">
        <v>26899</v>
      </c>
      <c r="K7084" s="24">
        <v>44593</v>
      </c>
      <c r="L7084" s="19">
        <v>0</v>
      </c>
      <c r="M7084" s="25">
        <v>159.94999999999999</v>
      </c>
      <c r="N7084" s="24"/>
    </row>
    <row r="7085" spans="1:14" customFormat="1" hidden="1" x14ac:dyDescent="0.25">
      <c r="A7085" s="17" t="s">
        <v>26926</v>
      </c>
      <c r="B7085" s="33">
        <v>34010503</v>
      </c>
      <c r="C7085" s="13"/>
      <c r="D7085" s="13"/>
      <c r="E7085" s="23" t="s">
        <v>345</v>
      </c>
      <c r="F7085" s="21" t="s">
        <v>298</v>
      </c>
      <c r="G7085" s="21" t="s">
        <v>17</v>
      </c>
      <c r="H7085" s="21" t="s">
        <v>18</v>
      </c>
      <c r="I7085" s="13">
        <v>222411618539</v>
      </c>
      <c r="J7085" s="22" t="s">
        <v>26927</v>
      </c>
      <c r="K7085" s="24">
        <v>44593</v>
      </c>
      <c r="L7085" s="19">
        <v>0</v>
      </c>
      <c r="M7085" s="25">
        <v>159.94999999999999</v>
      </c>
      <c r="N7085" s="24"/>
    </row>
    <row r="7086" spans="1:14" customFormat="1" hidden="1" x14ac:dyDescent="0.25">
      <c r="A7086" s="17" t="s">
        <v>26286</v>
      </c>
      <c r="B7086" s="33">
        <v>34010432</v>
      </c>
      <c r="C7086" s="13" t="s">
        <v>19675</v>
      </c>
      <c r="D7086" s="13"/>
      <c r="E7086" s="23" t="s">
        <v>1016</v>
      </c>
      <c r="F7086" s="21" t="s">
        <v>298</v>
      </c>
      <c r="G7086" s="21" t="s">
        <v>17</v>
      </c>
      <c r="H7086" s="21" t="s">
        <v>18</v>
      </c>
      <c r="I7086" s="13">
        <v>22240161049</v>
      </c>
      <c r="J7086" s="22" t="s">
        <v>26287</v>
      </c>
      <c r="K7086" s="24">
        <v>44593</v>
      </c>
      <c r="L7086" s="19">
        <v>0</v>
      </c>
      <c r="M7086" s="25">
        <v>159.94999999999999</v>
      </c>
      <c r="N7086" s="24"/>
    </row>
    <row r="7087" spans="1:14" customFormat="1" hidden="1" x14ac:dyDescent="0.25">
      <c r="A7087" s="17" t="s">
        <v>26910</v>
      </c>
      <c r="B7087" s="33">
        <v>34010468</v>
      </c>
      <c r="C7087" s="13" t="s">
        <v>19662</v>
      </c>
      <c r="D7087" s="13"/>
      <c r="E7087" s="23" t="s">
        <v>1000</v>
      </c>
      <c r="F7087" s="21" t="s">
        <v>298</v>
      </c>
      <c r="G7087" s="21" t="s">
        <v>17</v>
      </c>
      <c r="H7087" s="21" t="s">
        <v>18</v>
      </c>
      <c r="I7087" s="13">
        <v>222401612546</v>
      </c>
      <c r="J7087" s="22" t="s">
        <v>26911</v>
      </c>
      <c r="K7087" s="24">
        <v>44593</v>
      </c>
      <c r="L7087" s="19">
        <v>0</v>
      </c>
      <c r="M7087" s="25">
        <v>159.94999999999999</v>
      </c>
      <c r="N7087" s="24"/>
    </row>
    <row r="7088" spans="1:14" customFormat="1" hidden="1" x14ac:dyDescent="0.25">
      <c r="A7088" s="17" t="s">
        <v>26266</v>
      </c>
      <c r="B7088" s="33">
        <v>34010422</v>
      </c>
      <c r="C7088" s="13" t="s">
        <v>19665</v>
      </c>
      <c r="D7088" s="13"/>
      <c r="E7088" s="23" t="s">
        <v>1006</v>
      </c>
      <c r="F7088" s="21" t="s">
        <v>298</v>
      </c>
      <c r="G7088" s="21" t="s">
        <v>17</v>
      </c>
      <c r="H7088" s="21" t="s">
        <v>18</v>
      </c>
      <c r="I7088" s="13">
        <v>22240161039</v>
      </c>
      <c r="J7088" s="22" t="s">
        <v>26267</v>
      </c>
      <c r="K7088" s="24">
        <v>44593</v>
      </c>
      <c r="L7088" s="19">
        <v>0</v>
      </c>
      <c r="M7088" s="25">
        <v>159.94999999999999</v>
      </c>
      <c r="N7088" s="24"/>
    </row>
    <row r="7089" spans="1:14" customFormat="1" hidden="1" x14ac:dyDescent="0.25">
      <c r="A7089" s="17" t="s">
        <v>26276</v>
      </c>
      <c r="B7089" s="33">
        <v>34010427</v>
      </c>
      <c r="C7089" s="13" t="s">
        <v>19670</v>
      </c>
      <c r="D7089" s="13"/>
      <c r="E7089" s="23" t="s">
        <v>1011</v>
      </c>
      <c r="F7089" s="21" t="s">
        <v>298</v>
      </c>
      <c r="G7089" s="21" t="s">
        <v>17</v>
      </c>
      <c r="H7089" s="21" t="s">
        <v>18</v>
      </c>
      <c r="I7089" s="13">
        <v>22240161044</v>
      </c>
      <c r="J7089" s="22" t="s">
        <v>26277</v>
      </c>
      <c r="K7089" s="24">
        <v>44593</v>
      </c>
      <c r="L7089" s="19">
        <v>0</v>
      </c>
      <c r="M7089" s="25">
        <v>159.94999999999999</v>
      </c>
      <c r="N7089" s="24"/>
    </row>
    <row r="7090" spans="1:14" customFormat="1" hidden="1" x14ac:dyDescent="0.25">
      <c r="A7090" s="17" t="s">
        <v>26924</v>
      </c>
      <c r="B7090" s="33">
        <v>34010502</v>
      </c>
      <c r="C7090" s="13"/>
      <c r="D7090" s="13"/>
      <c r="E7090" s="23" t="s">
        <v>344</v>
      </c>
      <c r="F7090" s="21" t="s">
        <v>298</v>
      </c>
      <c r="G7090" s="21" t="s">
        <v>17</v>
      </c>
      <c r="H7090" s="21" t="s">
        <v>18</v>
      </c>
      <c r="I7090" s="13">
        <v>222411618538</v>
      </c>
      <c r="J7090" s="22" t="s">
        <v>26925</v>
      </c>
      <c r="K7090" s="24">
        <v>44593</v>
      </c>
      <c r="L7090" s="19">
        <v>0</v>
      </c>
      <c r="M7090" s="25">
        <v>159.94999999999999</v>
      </c>
      <c r="N7090" s="24"/>
    </row>
    <row r="7091" spans="1:14" customFormat="1" hidden="1" x14ac:dyDescent="0.25">
      <c r="A7091" s="17" t="s">
        <v>26274</v>
      </c>
      <c r="B7091" s="33">
        <v>34010426</v>
      </c>
      <c r="C7091" s="13" t="s">
        <v>19669</v>
      </c>
      <c r="D7091" s="13"/>
      <c r="E7091" s="23" t="s">
        <v>1010</v>
      </c>
      <c r="F7091" s="21" t="s">
        <v>298</v>
      </c>
      <c r="G7091" s="21" t="s">
        <v>17</v>
      </c>
      <c r="H7091" s="21" t="s">
        <v>18</v>
      </c>
      <c r="I7091" s="13">
        <v>22240161043</v>
      </c>
      <c r="J7091" s="22" t="s">
        <v>26275</v>
      </c>
      <c r="K7091" s="24">
        <v>44593</v>
      </c>
      <c r="L7091" s="19">
        <v>0</v>
      </c>
      <c r="M7091" s="25">
        <v>159.94999999999999</v>
      </c>
      <c r="N7091" s="24"/>
    </row>
    <row r="7092" spans="1:14" customFormat="1" hidden="1" x14ac:dyDescent="0.25">
      <c r="A7092" s="17" t="s">
        <v>27054</v>
      </c>
      <c r="B7092" s="33">
        <v>34010493</v>
      </c>
      <c r="C7092" s="13"/>
      <c r="D7092" s="13"/>
      <c r="E7092" s="23" t="s">
        <v>353</v>
      </c>
      <c r="F7092" s="21" t="s">
        <v>298</v>
      </c>
      <c r="G7092" s="21" t="s">
        <v>17</v>
      </c>
      <c r="H7092" s="21" t="s">
        <v>18</v>
      </c>
      <c r="I7092" s="13">
        <v>2224116103938</v>
      </c>
      <c r="J7092" s="22" t="s">
        <v>27055</v>
      </c>
      <c r="K7092" s="24">
        <v>44593</v>
      </c>
      <c r="L7092" s="19">
        <v>0</v>
      </c>
      <c r="M7092" s="25">
        <v>159.94999999999999</v>
      </c>
      <c r="N7092" s="24"/>
    </row>
    <row r="7093" spans="1:14" customFormat="1" hidden="1" x14ac:dyDescent="0.25">
      <c r="A7093" s="17" t="s">
        <v>27050</v>
      </c>
      <c r="B7093" s="33">
        <v>34010491</v>
      </c>
      <c r="C7093" s="13"/>
      <c r="D7093" s="13"/>
      <c r="E7093" s="23" t="s">
        <v>351</v>
      </c>
      <c r="F7093" s="21" t="s">
        <v>298</v>
      </c>
      <c r="G7093" s="21" t="s">
        <v>17</v>
      </c>
      <c r="H7093" s="21" t="s">
        <v>18</v>
      </c>
      <c r="I7093" s="13">
        <v>2224116103936</v>
      </c>
      <c r="J7093" s="22" t="s">
        <v>27051</v>
      </c>
      <c r="K7093" s="24">
        <v>44593</v>
      </c>
      <c r="L7093" s="19">
        <v>0</v>
      </c>
      <c r="M7093" s="25">
        <v>159.94999999999999</v>
      </c>
      <c r="N7093" s="24"/>
    </row>
    <row r="7094" spans="1:14" customFormat="1" hidden="1" x14ac:dyDescent="0.25">
      <c r="A7094" s="17" t="s">
        <v>26874</v>
      </c>
      <c r="B7094" s="33">
        <v>34010450</v>
      </c>
      <c r="C7094" s="13" t="s">
        <v>19648</v>
      </c>
      <c r="D7094" s="13"/>
      <c r="E7094" s="23" t="s">
        <v>982</v>
      </c>
      <c r="F7094" s="21" t="s">
        <v>298</v>
      </c>
      <c r="G7094" s="21" t="s">
        <v>17</v>
      </c>
      <c r="H7094" s="21" t="s">
        <v>18</v>
      </c>
      <c r="I7094" s="13">
        <v>222401612341</v>
      </c>
      <c r="J7094" s="22" t="s">
        <v>26875</v>
      </c>
      <c r="K7094" s="24">
        <v>44593</v>
      </c>
      <c r="L7094" s="19">
        <v>0</v>
      </c>
      <c r="M7094" s="25">
        <v>159.94999999999999</v>
      </c>
      <c r="N7094" s="24"/>
    </row>
    <row r="7095" spans="1:14" customFormat="1" hidden="1" x14ac:dyDescent="0.25">
      <c r="A7095" s="17" t="s">
        <v>26938</v>
      </c>
      <c r="B7095" s="33">
        <v>34010482</v>
      </c>
      <c r="C7095" s="13" t="s">
        <v>19556</v>
      </c>
      <c r="D7095" s="13"/>
      <c r="E7095" s="23" t="s">
        <v>324</v>
      </c>
      <c r="F7095" s="21" t="s">
        <v>298</v>
      </c>
      <c r="G7095" s="21" t="s">
        <v>17</v>
      </c>
      <c r="H7095" s="21" t="s">
        <v>18</v>
      </c>
      <c r="I7095" s="13">
        <v>222461618536</v>
      </c>
      <c r="J7095" s="22" t="s">
        <v>26939</v>
      </c>
      <c r="K7095" s="24">
        <v>44593</v>
      </c>
      <c r="L7095" s="19">
        <v>0</v>
      </c>
      <c r="M7095" s="25">
        <v>159.94999999999999</v>
      </c>
      <c r="N7095" s="24"/>
    </row>
    <row r="7096" spans="1:14" customFormat="1" hidden="1" x14ac:dyDescent="0.25">
      <c r="A7096" s="17" t="s">
        <v>26314</v>
      </c>
      <c r="B7096" s="33">
        <v>34010446</v>
      </c>
      <c r="C7096" s="13"/>
      <c r="D7096" s="13"/>
      <c r="E7096" s="23" t="s">
        <v>1030</v>
      </c>
      <c r="F7096" s="21" t="s">
        <v>298</v>
      </c>
      <c r="G7096" s="21" t="s">
        <v>17</v>
      </c>
      <c r="H7096" s="21" t="s">
        <v>18</v>
      </c>
      <c r="I7096" s="13">
        <v>22240161250</v>
      </c>
      <c r="J7096" s="22" t="s">
        <v>26315</v>
      </c>
      <c r="K7096" s="24">
        <v>44593</v>
      </c>
      <c r="L7096" s="19">
        <v>0</v>
      </c>
      <c r="M7096" s="25">
        <v>159.94999999999999</v>
      </c>
      <c r="N7096" s="24"/>
    </row>
    <row r="7097" spans="1:14" customFormat="1" hidden="1" x14ac:dyDescent="0.25">
      <c r="A7097" s="17" t="s">
        <v>26868</v>
      </c>
      <c r="B7097" s="33">
        <v>34010447</v>
      </c>
      <c r="C7097" s="13"/>
      <c r="D7097" s="13"/>
      <c r="E7097" s="23" t="s">
        <v>979</v>
      </c>
      <c r="F7097" s="21" t="s">
        <v>298</v>
      </c>
      <c r="G7097" s="21" t="s">
        <v>17</v>
      </c>
      <c r="H7097" s="21" t="s">
        <v>18</v>
      </c>
      <c r="I7097" s="13">
        <v>222401612338</v>
      </c>
      <c r="J7097" s="22" t="s">
        <v>26869</v>
      </c>
      <c r="K7097" s="24">
        <v>44593</v>
      </c>
      <c r="L7097" s="19">
        <v>0</v>
      </c>
      <c r="M7097" s="25">
        <v>159.94999999999999</v>
      </c>
      <c r="N7097" s="24"/>
    </row>
    <row r="7098" spans="1:14" customFormat="1" hidden="1" x14ac:dyDescent="0.25">
      <c r="A7098" s="17" t="s">
        <v>26870</v>
      </c>
      <c r="B7098" s="33">
        <v>34010448</v>
      </c>
      <c r="C7098" s="13" t="s">
        <v>19646</v>
      </c>
      <c r="D7098" s="13"/>
      <c r="E7098" s="23" t="s">
        <v>980</v>
      </c>
      <c r="F7098" s="21" t="s">
        <v>298</v>
      </c>
      <c r="G7098" s="21" t="s">
        <v>17</v>
      </c>
      <c r="H7098" s="21" t="s">
        <v>18</v>
      </c>
      <c r="I7098" s="13">
        <v>222401612339</v>
      </c>
      <c r="J7098" s="22" t="s">
        <v>26871</v>
      </c>
      <c r="K7098" s="24">
        <v>44593</v>
      </c>
      <c r="L7098" s="19">
        <v>0</v>
      </c>
      <c r="M7098" s="25">
        <v>159.94999999999999</v>
      </c>
      <c r="N7098" s="24"/>
    </row>
    <row r="7099" spans="1:14" customFormat="1" hidden="1" x14ac:dyDescent="0.25">
      <c r="A7099" s="17" t="s">
        <v>26872</v>
      </c>
      <c r="B7099" s="33">
        <v>34010449</v>
      </c>
      <c r="C7099" s="13" t="s">
        <v>19647</v>
      </c>
      <c r="D7099" s="13"/>
      <c r="E7099" s="23" t="s">
        <v>981</v>
      </c>
      <c r="F7099" s="21" t="s">
        <v>298</v>
      </c>
      <c r="G7099" s="21" t="s">
        <v>17</v>
      </c>
      <c r="H7099" s="21" t="s">
        <v>18</v>
      </c>
      <c r="I7099" s="13">
        <v>222401612340</v>
      </c>
      <c r="J7099" s="22" t="s">
        <v>26873</v>
      </c>
      <c r="K7099" s="24">
        <v>44593</v>
      </c>
      <c r="L7099" s="19">
        <v>0</v>
      </c>
      <c r="M7099" s="25">
        <v>159.94999999999999</v>
      </c>
      <c r="N7099" s="24"/>
    </row>
    <row r="7100" spans="1:14" customFormat="1" hidden="1" x14ac:dyDescent="0.25">
      <c r="A7100" s="17" t="s">
        <v>26876</v>
      </c>
      <c r="B7100" s="33">
        <v>34010451</v>
      </c>
      <c r="C7100" s="13" t="s">
        <v>19649</v>
      </c>
      <c r="D7100" s="13"/>
      <c r="E7100" s="23" t="s">
        <v>983</v>
      </c>
      <c r="F7100" s="21" t="s">
        <v>298</v>
      </c>
      <c r="G7100" s="21" t="s">
        <v>17</v>
      </c>
      <c r="H7100" s="21" t="s">
        <v>18</v>
      </c>
      <c r="I7100" s="13">
        <v>222401612342</v>
      </c>
      <c r="J7100" s="22" t="s">
        <v>26877</v>
      </c>
      <c r="K7100" s="24">
        <v>44593</v>
      </c>
      <c r="L7100" s="19">
        <v>0</v>
      </c>
      <c r="M7100" s="25">
        <v>159.94999999999999</v>
      </c>
      <c r="N7100" s="24"/>
    </row>
    <row r="7101" spans="1:14" customFormat="1" hidden="1" x14ac:dyDescent="0.25">
      <c r="A7101" s="17" t="s">
        <v>26878</v>
      </c>
      <c r="B7101" s="33">
        <v>34010452</v>
      </c>
      <c r="C7101" s="13" t="s">
        <v>19650</v>
      </c>
      <c r="D7101" s="13"/>
      <c r="E7101" s="23" t="s">
        <v>984</v>
      </c>
      <c r="F7101" s="21" t="s">
        <v>298</v>
      </c>
      <c r="G7101" s="21" t="s">
        <v>17</v>
      </c>
      <c r="H7101" s="21" t="s">
        <v>18</v>
      </c>
      <c r="I7101" s="13">
        <v>222401612343</v>
      </c>
      <c r="J7101" s="22" t="s">
        <v>26879</v>
      </c>
      <c r="K7101" s="24">
        <v>44593</v>
      </c>
      <c r="L7101" s="19">
        <v>0</v>
      </c>
      <c r="M7101" s="25">
        <v>159.94999999999999</v>
      </c>
      <c r="N7101" s="24"/>
    </row>
    <row r="7102" spans="1:14" customFormat="1" hidden="1" x14ac:dyDescent="0.25">
      <c r="A7102" s="17" t="s">
        <v>26880</v>
      </c>
      <c r="B7102" s="33">
        <v>34010453</v>
      </c>
      <c r="C7102" s="13" t="s">
        <v>19651</v>
      </c>
      <c r="D7102" s="13"/>
      <c r="E7102" s="23" t="s">
        <v>985</v>
      </c>
      <c r="F7102" s="21" t="s">
        <v>298</v>
      </c>
      <c r="G7102" s="21" t="s">
        <v>17</v>
      </c>
      <c r="H7102" s="21" t="s">
        <v>18</v>
      </c>
      <c r="I7102" s="13">
        <v>222401612344</v>
      </c>
      <c r="J7102" s="22" t="s">
        <v>26881</v>
      </c>
      <c r="K7102" s="24">
        <v>44593</v>
      </c>
      <c r="L7102" s="19">
        <v>0</v>
      </c>
      <c r="M7102" s="25">
        <v>159.94999999999999</v>
      </c>
      <c r="N7102" s="24"/>
    </row>
    <row r="7103" spans="1:14" customFormat="1" hidden="1" x14ac:dyDescent="0.25">
      <c r="A7103" s="17" t="s">
        <v>26882</v>
      </c>
      <c r="B7103" s="33">
        <v>34010454</v>
      </c>
      <c r="C7103" s="13" t="s">
        <v>19652</v>
      </c>
      <c r="D7103" s="13"/>
      <c r="E7103" s="23" t="s">
        <v>986</v>
      </c>
      <c r="F7103" s="21" t="s">
        <v>298</v>
      </c>
      <c r="G7103" s="21" t="s">
        <v>17</v>
      </c>
      <c r="H7103" s="21" t="s">
        <v>18</v>
      </c>
      <c r="I7103" s="13">
        <v>222401612345</v>
      </c>
      <c r="J7103" s="22" t="s">
        <v>26883</v>
      </c>
      <c r="K7103" s="24">
        <v>44593</v>
      </c>
      <c r="L7103" s="19">
        <v>0</v>
      </c>
      <c r="M7103" s="25">
        <v>159.94999999999999</v>
      </c>
      <c r="N7103" s="24"/>
    </row>
    <row r="7104" spans="1:14" customFormat="1" hidden="1" x14ac:dyDescent="0.25">
      <c r="A7104" s="17" t="s">
        <v>26890</v>
      </c>
      <c r="B7104" s="33">
        <v>34010458</v>
      </c>
      <c r="C7104" s="13"/>
      <c r="D7104" s="13"/>
      <c r="E7104" s="23" t="s">
        <v>990</v>
      </c>
      <c r="F7104" s="21" t="s">
        <v>298</v>
      </c>
      <c r="G7104" s="21" t="s">
        <v>17</v>
      </c>
      <c r="H7104" s="21" t="s">
        <v>18</v>
      </c>
      <c r="I7104" s="13">
        <v>222401612349</v>
      </c>
      <c r="J7104" s="22" t="s">
        <v>26891</v>
      </c>
      <c r="K7104" s="24">
        <v>44593</v>
      </c>
      <c r="L7104" s="19">
        <v>0</v>
      </c>
      <c r="M7104" s="25">
        <v>159.94999999999999</v>
      </c>
      <c r="N7104" s="24"/>
    </row>
    <row r="7105" spans="1:14" customFormat="1" hidden="1" x14ac:dyDescent="0.25">
      <c r="A7105" s="17" t="s">
        <v>26892</v>
      </c>
      <c r="B7105" s="33">
        <v>34010459</v>
      </c>
      <c r="C7105" s="13"/>
      <c r="D7105" s="13"/>
      <c r="E7105" s="23" t="s">
        <v>991</v>
      </c>
      <c r="F7105" s="21" t="s">
        <v>298</v>
      </c>
      <c r="G7105" s="21" t="s">
        <v>17</v>
      </c>
      <c r="H7105" s="21" t="s">
        <v>18</v>
      </c>
      <c r="I7105" s="13">
        <v>222401612350</v>
      </c>
      <c r="J7105" s="22" t="s">
        <v>26893</v>
      </c>
      <c r="K7105" s="24">
        <v>44593</v>
      </c>
      <c r="L7105" s="19">
        <v>0</v>
      </c>
      <c r="M7105" s="25">
        <v>159.94999999999999</v>
      </c>
      <c r="N7105" s="24"/>
    </row>
    <row r="7106" spans="1:14" customFormat="1" hidden="1" x14ac:dyDescent="0.25">
      <c r="A7106" s="17" t="s">
        <v>26894</v>
      </c>
      <c r="B7106" s="33">
        <v>34010460</v>
      </c>
      <c r="C7106" s="13"/>
      <c r="D7106" s="13"/>
      <c r="E7106" s="23" t="s">
        <v>992</v>
      </c>
      <c r="F7106" s="21" t="s">
        <v>298</v>
      </c>
      <c r="G7106" s="21" t="s">
        <v>17</v>
      </c>
      <c r="H7106" s="21" t="s">
        <v>18</v>
      </c>
      <c r="I7106" s="13">
        <v>222401612538</v>
      </c>
      <c r="J7106" s="22" t="s">
        <v>26895</v>
      </c>
      <c r="K7106" s="24">
        <v>44593</v>
      </c>
      <c r="L7106" s="19">
        <v>0</v>
      </c>
      <c r="M7106" s="25">
        <v>159.94999999999999</v>
      </c>
      <c r="N7106" s="24"/>
    </row>
    <row r="7107" spans="1:14" customFormat="1" hidden="1" x14ac:dyDescent="0.25">
      <c r="A7107" s="17" t="s">
        <v>26896</v>
      </c>
      <c r="B7107" s="33">
        <v>34010461</v>
      </c>
      <c r="C7107" s="13" t="s">
        <v>19655</v>
      </c>
      <c r="D7107" s="13"/>
      <c r="E7107" s="23" t="s">
        <v>993</v>
      </c>
      <c r="F7107" s="21" t="s">
        <v>298</v>
      </c>
      <c r="G7107" s="21" t="s">
        <v>17</v>
      </c>
      <c r="H7107" s="21" t="s">
        <v>18</v>
      </c>
      <c r="I7107" s="13">
        <v>222401612539</v>
      </c>
      <c r="J7107" s="22" t="s">
        <v>26897</v>
      </c>
      <c r="K7107" s="24">
        <v>44593</v>
      </c>
      <c r="L7107" s="19">
        <v>0</v>
      </c>
      <c r="M7107" s="25">
        <v>159.94999999999999</v>
      </c>
      <c r="N7107" s="24"/>
    </row>
    <row r="7108" spans="1:14" customFormat="1" hidden="1" x14ac:dyDescent="0.25">
      <c r="A7108" s="17" t="s">
        <v>26900</v>
      </c>
      <c r="B7108" s="33">
        <v>34010463</v>
      </c>
      <c r="C7108" s="13" t="s">
        <v>19657</v>
      </c>
      <c r="D7108" s="13"/>
      <c r="E7108" s="23" t="s">
        <v>995</v>
      </c>
      <c r="F7108" s="21" t="s">
        <v>298</v>
      </c>
      <c r="G7108" s="21" t="s">
        <v>17</v>
      </c>
      <c r="H7108" s="21" t="s">
        <v>18</v>
      </c>
      <c r="I7108" s="13">
        <v>222401612541</v>
      </c>
      <c r="J7108" s="22" t="s">
        <v>26901</v>
      </c>
      <c r="K7108" s="24">
        <v>44593</v>
      </c>
      <c r="L7108" s="19">
        <v>0</v>
      </c>
      <c r="M7108" s="25">
        <v>159.94999999999999</v>
      </c>
      <c r="N7108" s="24"/>
    </row>
    <row r="7109" spans="1:14" customFormat="1" hidden="1" x14ac:dyDescent="0.25">
      <c r="A7109" s="17" t="s">
        <v>26902</v>
      </c>
      <c r="B7109" s="33">
        <v>34010464</v>
      </c>
      <c r="C7109" s="13" t="s">
        <v>19658</v>
      </c>
      <c r="D7109" s="13"/>
      <c r="E7109" s="23" t="s">
        <v>996</v>
      </c>
      <c r="F7109" s="21" t="s">
        <v>298</v>
      </c>
      <c r="G7109" s="21" t="s">
        <v>17</v>
      </c>
      <c r="H7109" s="21" t="s">
        <v>18</v>
      </c>
      <c r="I7109" s="13">
        <v>222401612542</v>
      </c>
      <c r="J7109" s="22" t="s">
        <v>26903</v>
      </c>
      <c r="K7109" s="24">
        <v>44593</v>
      </c>
      <c r="L7109" s="19">
        <v>0</v>
      </c>
      <c r="M7109" s="25">
        <v>159.94999999999999</v>
      </c>
      <c r="N7109" s="24"/>
    </row>
    <row r="7110" spans="1:14" customFormat="1" hidden="1" x14ac:dyDescent="0.25">
      <c r="A7110" s="17" t="s">
        <v>26904</v>
      </c>
      <c r="B7110" s="33">
        <v>34010465</v>
      </c>
      <c r="C7110" s="13" t="s">
        <v>19659</v>
      </c>
      <c r="D7110" s="13"/>
      <c r="E7110" s="23" t="s">
        <v>997</v>
      </c>
      <c r="F7110" s="21" t="s">
        <v>298</v>
      </c>
      <c r="G7110" s="21" t="s">
        <v>17</v>
      </c>
      <c r="H7110" s="21" t="s">
        <v>18</v>
      </c>
      <c r="I7110" s="13">
        <v>222401612543</v>
      </c>
      <c r="J7110" s="22" t="s">
        <v>26905</v>
      </c>
      <c r="K7110" s="24">
        <v>44593</v>
      </c>
      <c r="L7110" s="19">
        <v>0</v>
      </c>
      <c r="M7110" s="25">
        <v>159.94999999999999</v>
      </c>
      <c r="N7110" s="24"/>
    </row>
    <row r="7111" spans="1:14" customFormat="1" hidden="1" x14ac:dyDescent="0.25">
      <c r="A7111" s="17" t="s">
        <v>26906</v>
      </c>
      <c r="B7111" s="33">
        <v>34010466</v>
      </c>
      <c r="C7111" s="13" t="s">
        <v>19660</v>
      </c>
      <c r="D7111" s="13"/>
      <c r="E7111" s="23" t="s">
        <v>998</v>
      </c>
      <c r="F7111" s="21" t="s">
        <v>298</v>
      </c>
      <c r="G7111" s="21" t="s">
        <v>17</v>
      </c>
      <c r="H7111" s="21" t="s">
        <v>18</v>
      </c>
      <c r="I7111" s="13">
        <v>222401612544</v>
      </c>
      <c r="J7111" s="22" t="s">
        <v>26907</v>
      </c>
      <c r="K7111" s="24">
        <v>44593</v>
      </c>
      <c r="L7111" s="19">
        <v>0</v>
      </c>
      <c r="M7111" s="25">
        <v>159.94999999999999</v>
      </c>
      <c r="N7111" s="24"/>
    </row>
    <row r="7112" spans="1:14" customFormat="1" hidden="1" x14ac:dyDescent="0.25">
      <c r="A7112" s="17" t="s">
        <v>26908</v>
      </c>
      <c r="B7112" s="33">
        <v>34010467</v>
      </c>
      <c r="C7112" s="13" t="s">
        <v>19661</v>
      </c>
      <c r="D7112" s="13"/>
      <c r="E7112" s="23" t="s">
        <v>999</v>
      </c>
      <c r="F7112" s="21" t="s">
        <v>298</v>
      </c>
      <c r="G7112" s="21" t="s">
        <v>17</v>
      </c>
      <c r="H7112" s="21" t="s">
        <v>18</v>
      </c>
      <c r="I7112" s="13">
        <v>222401612545</v>
      </c>
      <c r="J7112" s="22" t="s">
        <v>26909</v>
      </c>
      <c r="K7112" s="24">
        <v>44593</v>
      </c>
      <c r="L7112" s="19">
        <v>0</v>
      </c>
      <c r="M7112" s="25">
        <v>159.94999999999999</v>
      </c>
      <c r="N7112" s="24"/>
    </row>
    <row r="7113" spans="1:14" customFormat="1" hidden="1" x14ac:dyDescent="0.25">
      <c r="A7113" s="17" t="s">
        <v>26916</v>
      </c>
      <c r="B7113" s="33">
        <v>34010471</v>
      </c>
      <c r="C7113" s="13"/>
      <c r="D7113" s="13"/>
      <c r="E7113" s="23" t="s">
        <v>1003</v>
      </c>
      <c r="F7113" s="21" t="s">
        <v>298</v>
      </c>
      <c r="G7113" s="21" t="s">
        <v>17</v>
      </c>
      <c r="H7113" s="21" t="s">
        <v>18</v>
      </c>
      <c r="I7113" s="13">
        <v>222401612549</v>
      </c>
      <c r="J7113" s="22" t="s">
        <v>26917</v>
      </c>
      <c r="K7113" s="24">
        <v>44593</v>
      </c>
      <c r="L7113" s="19">
        <v>0</v>
      </c>
      <c r="M7113" s="25">
        <v>159.94999999999999</v>
      </c>
      <c r="N7113" s="24"/>
    </row>
    <row r="7114" spans="1:14" customFormat="1" hidden="1" x14ac:dyDescent="0.25">
      <c r="A7114" s="17" t="s">
        <v>26918</v>
      </c>
      <c r="B7114" s="33">
        <v>34010472</v>
      </c>
      <c r="C7114" s="13"/>
      <c r="D7114" s="13"/>
      <c r="E7114" s="23" t="s">
        <v>1004</v>
      </c>
      <c r="F7114" s="21" t="s">
        <v>298</v>
      </c>
      <c r="G7114" s="21" t="s">
        <v>17</v>
      </c>
      <c r="H7114" s="21" t="s">
        <v>18</v>
      </c>
      <c r="I7114" s="13">
        <v>222401612550</v>
      </c>
      <c r="J7114" s="22" t="s">
        <v>26919</v>
      </c>
      <c r="K7114" s="24">
        <v>44593</v>
      </c>
      <c r="L7114" s="19">
        <v>0</v>
      </c>
      <c r="M7114" s="25">
        <v>159.94999999999999</v>
      </c>
      <c r="N7114" s="24"/>
    </row>
    <row r="7115" spans="1:14" customFormat="1" hidden="1" x14ac:dyDescent="0.25">
      <c r="A7115" s="17" t="s">
        <v>26288</v>
      </c>
      <c r="B7115" s="33">
        <v>34010433</v>
      </c>
      <c r="C7115" s="13" t="s">
        <v>19676</v>
      </c>
      <c r="D7115" s="13"/>
      <c r="E7115" s="23" t="s">
        <v>1017</v>
      </c>
      <c r="F7115" s="21" t="s">
        <v>298</v>
      </c>
      <c r="G7115" s="21" t="s">
        <v>17</v>
      </c>
      <c r="H7115" s="21" t="s">
        <v>18</v>
      </c>
      <c r="I7115" s="13">
        <v>22240161050</v>
      </c>
      <c r="J7115" s="22" t="s">
        <v>26289</v>
      </c>
      <c r="K7115" s="24">
        <v>44593</v>
      </c>
      <c r="L7115" s="19">
        <v>0</v>
      </c>
      <c r="M7115" s="25">
        <v>159.94999999999999</v>
      </c>
      <c r="N7115" s="24"/>
    </row>
    <row r="7116" spans="1:14" customFormat="1" hidden="1" x14ac:dyDescent="0.25">
      <c r="A7116" s="17" t="s">
        <v>26290</v>
      </c>
      <c r="B7116" s="33">
        <v>34010434</v>
      </c>
      <c r="C7116" s="13"/>
      <c r="D7116" s="13"/>
      <c r="E7116" s="23" t="s">
        <v>1018</v>
      </c>
      <c r="F7116" s="21" t="s">
        <v>298</v>
      </c>
      <c r="G7116" s="21" t="s">
        <v>17</v>
      </c>
      <c r="H7116" s="21" t="s">
        <v>18</v>
      </c>
      <c r="I7116" s="13">
        <v>22240161238</v>
      </c>
      <c r="J7116" s="22" t="s">
        <v>26291</v>
      </c>
      <c r="K7116" s="24">
        <v>44593</v>
      </c>
      <c r="L7116" s="19">
        <v>0</v>
      </c>
      <c r="M7116" s="25">
        <v>159.94999999999999</v>
      </c>
      <c r="N7116" s="24"/>
    </row>
    <row r="7117" spans="1:14" customFormat="1" hidden="1" x14ac:dyDescent="0.25">
      <c r="A7117" s="17" t="s">
        <v>26292</v>
      </c>
      <c r="B7117" s="33">
        <v>34010435</v>
      </c>
      <c r="C7117" s="13" t="s">
        <v>19677</v>
      </c>
      <c r="D7117" s="13"/>
      <c r="E7117" s="23" t="s">
        <v>1019</v>
      </c>
      <c r="F7117" s="21" t="s">
        <v>298</v>
      </c>
      <c r="G7117" s="21" t="s">
        <v>17</v>
      </c>
      <c r="H7117" s="21" t="s">
        <v>18</v>
      </c>
      <c r="I7117" s="13">
        <v>22240161239</v>
      </c>
      <c r="J7117" s="22" t="s">
        <v>26293</v>
      </c>
      <c r="K7117" s="24">
        <v>44593</v>
      </c>
      <c r="L7117" s="19">
        <v>0</v>
      </c>
      <c r="M7117" s="25">
        <v>159.94999999999999</v>
      </c>
      <c r="N7117" s="24"/>
    </row>
    <row r="7118" spans="1:14" customFormat="1" hidden="1" x14ac:dyDescent="0.25">
      <c r="A7118" s="17" t="s">
        <v>26294</v>
      </c>
      <c r="B7118" s="33">
        <v>34010436</v>
      </c>
      <c r="C7118" s="13" t="s">
        <v>19678</v>
      </c>
      <c r="D7118" s="13"/>
      <c r="E7118" s="23" t="s">
        <v>1020</v>
      </c>
      <c r="F7118" s="21" t="s">
        <v>298</v>
      </c>
      <c r="G7118" s="21" t="s">
        <v>17</v>
      </c>
      <c r="H7118" s="21" t="s">
        <v>18</v>
      </c>
      <c r="I7118" s="13">
        <v>22240161240</v>
      </c>
      <c r="J7118" s="22" t="s">
        <v>26295</v>
      </c>
      <c r="K7118" s="24">
        <v>44593</v>
      </c>
      <c r="L7118" s="19">
        <v>0</v>
      </c>
      <c r="M7118" s="25">
        <v>159.94999999999999</v>
      </c>
      <c r="N7118" s="24"/>
    </row>
    <row r="7119" spans="1:14" customFormat="1" hidden="1" x14ac:dyDescent="0.25">
      <c r="A7119" s="17" t="s">
        <v>26312</v>
      </c>
      <c r="B7119" s="33">
        <v>34010445</v>
      </c>
      <c r="C7119" s="13"/>
      <c r="D7119" s="13"/>
      <c r="E7119" s="23" t="s">
        <v>1029</v>
      </c>
      <c r="F7119" s="21" t="s">
        <v>298</v>
      </c>
      <c r="G7119" s="21" t="s">
        <v>17</v>
      </c>
      <c r="H7119" s="21" t="s">
        <v>18</v>
      </c>
      <c r="I7119" s="13">
        <v>22240161249</v>
      </c>
      <c r="J7119" s="22" t="s">
        <v>26313</v>
      </c>
      <c r="K7119" s="24">
        <v>44593</v>
      </c>
      <c r="L7119" s="19">
        <v>0</v>
      </c>
      <c r="M7119" s="25">
        <v>159.94999999999999</v>
      </c>
      <c r="N7119" s="24"/>
    </row>
    <row r="7120" spans="1:14" customFormat="1" hidden="1" x14ac:dyDescent="0.25">
      <c r="A7120" s="17" t="s">
        <v>26952</v>
      </c>
      <c r="B7120" s="33">
        <v>34010489</v>
      </c>
      <c r="C7120" s="13" t="s">
        <v>19563</v>
      </c>
      <c r="D7120" s="13"/>
      <c r="E7120" s="23" t="s">
        <v>331</v>
      </c>
      <c r="F7120" s="21" t="s">
        <v>298</v>
      </c>
      <c r="G7120" s="21" t="s">
        <v>17</v>
      </c>
      <c r="H7120" s="21" t="s">
        <v>18</v>
      </c>
      <c r="I7120" s="13">
        <v>222461618543</v>
      </c>
      <c r="J7120" s="22" t="s">
        <v>26953</v>
      </c>
      <c r="K7120" s="24">
        <v>44593</v>
      </c>
      <c r="L7120" s="19">
        <v>0</v>
      </c>
      <c r="M7120" s="25">
        <v>159.94999999999999</v>
      </c>
      <c r="N7120" s="24"/>
    </row>
    <row r="7121" spans="1:14" customFormat="1" hidden="1" x14ac:dyDescent="0.25">
      <c r="A7121" s="17" t="s">
        <v>26954</v>
      </c>
      <c r="B7121" s="33">
        <v>34010490</v>
      </c>
      <c r="C7121" s="13" t="s">
        <v>19564</v>
      </c>
      <c r="D7121" s="13"/>
      <c r="E7121" s="23" t="s">
        <v>332</v>
      </c>
      <c r="F7121" s="21" t="s">
        <v>298</v>
      </c>
      <c r="G7121" s="21" t="s">
        <v>17</v>
      </c>
      <c r="H7121" s="21" t="s">
        <v>18</v>
      </c>
      <c r="I7121" s="13">
        <v>222461618544</v>
      </c>
      <c r="J7121" s="22" t="s">
        <v>26955</v>
      </c>
      <c r="K7121" s="24">
        <v>44593</v>
      </c>
      <c r="L7121" s="19">
        <v>0</v>
      </c>
      <c r="M7121" s="25">
        <v>159.94999999999999</v>
      </c>
      <c r="N7121" s="24"/>
    </row>
    <row r="7122" spans="1:14" customFormat="1" hidden="1" x14ac:dyDescent="0.25">
      <c r="A7122" s="17" t="s">
        <v>26934</v>
      </c>
      <c r="B7122" s="33">
        <v>34010507</v>
      </c>
      <c r="C7122" s="13"/>
      <c r="D7122" s="13"/>
      <c r="E7122" s="23" t="s">
        <v>349</v>
      </c>
      <c r="F7122" s="21" t="s">
        <v>298</v>
      </c>
      <c r="G7122" s="21" t="s">
        <v>17</v>
      </c>
      <c r="H7122" s="21" t="s">
        <v>18</v>
      </c>
      <c r="I7122" s="13">
        <v>222411618543</v>
      </c>
      <c r="J7122" s="22" t="s">
        <v>26935</v>
      </c>
      <c r="K7122" s="24">
        <v>44593</v>
      </c>
      <c r="L7122" s="19">
        <v>0</v>
      </c>
      <c r="M7122" s="25">
        <v>159.94999999999999</v>
      </c>
      <c r="N7122" s="24"/>
    </row>
    <row r="7123" spans="1:14" customFormat="1" hidden="1" x14ac:dyDescent="0.25">
      <c r="A7123" s="17" t="s">
        <v>26950</v>
      </c>
      <c r="B7123" s="33">
        <v>34010488</v>
      </c>
      <c r="C7123" s="13" t="s">
        <v>19562</v>
      </c>
      <c r="D7123" s="13"/>
      <c r="E7123" s="23" t="s">
        <v>330</v>
      </c>
      <c r="F7123" s="21" t="s">
        <v>298</v>
      </c>
      <c r="G7123" s="21" t="s">
        <v>17</v>
      </c>
      <c r="H7123" s="21" t="s">
        <v>18</v>
      </c>
      <c r="I7123" s="13">
        <v>222461618542</v>
      </c>
      <c r="J7123" s="22" t="s">
        <v>26951</v>
      </c>
      <c r="K7123" s="24">
        <v>44593</v>
      </c>
      <c r="L7123" s="19">
        <v>0</v>
      </c>
      <c r="M7123" s="25">
        <v>159.94999999999999</v>
      </c>
      <c r="N7123" s="24"/>
    </row>
    <row r="7124" spans="1:14" customFormat="1" hidden="1" x14ac:dyDescent="0.25">
      <c r="A7124" s="17" t="s">
        <v>26936</v>
      </c>
      <c r="B7124" s="33">
        <v>34010508</v>
      </c>
      <c r="C7124" s="13"/>
      <c r="D7124" s="13"/>
      <c r="E7124" s="23" t="s">
        <v>350</v>
      </c>
      <c r="F7124" s="21" t="s">
        <v>298</v>
      </c>
      <c r="G7124" s="21" t="s">
        <v>17</v>
      </c>
      <c r="H7124" s="21" t="s">
        <v>18</v>
      </c>
      <c r="I7124" s="13">
        <v>222411618544</v>
      </c>
      <c r="J7124" s="22" t="s">
        <v>26937</v>
      </c>
      <c r="K7124" s="24">
        <v>44593</v>
      </c>
      <c r="L7124" s="19">
        <v>0</v>
      </c>
      <c r="M7124" s="25">
        <v>159.94999999999999</v>
      </c>
      <c r="N7124" s="24"/>
    </row>
    <row r="7125" spans="1:14" customFormat="1" hidden="1" x14ac:dyDescent="0.25">
      <c r="A7125" s="17" t="s">
        <v>32593</v>
      </c>
      <c r="B7125" s="33">
        <v>34010650</v>
      </c>
      <c r="C7125" s="13" t="s">
        <v>20637</v>
      </c>
      <c r="D7125" s="13"/>
      <c r="E7125" s="23" t="s">
        <v>21782</v>
      </c>
      <c r="F7125" s="21" t="s">
        <v>3153</v>
      </c>
      <c r="G7125" s="21" t="s">
        <v>17</v>
      </c>
      <c r="H7125" s="21" t="s">
        <v>18</v>
      </c>
      <c r="I7125" s="13" t="s">
        <v>20553</v>
      </c>
      <c r="J7125" s="22" t="s">
        <v>32594</v>
      </c>
      <c r="K7125" s="24">
        <v>44593</v>
      </c>
      <c r="L7125" s="19">
        <v>0</v>
      </c>
      <c r="M7125" s="25">
        <v>159.94999999999999</v>
      </c>
      <c r="N7125" s="24"/>
    </row>
    <row r="7126" spans="1:14" customFormat="1" hidden="1" x14ac:dyDescent="0.25">
      <c r="A7126" s="17" t="s">
        <v>32589</v>
      </c>
      <c r="B7126" s="33">
        <v>34010648</v>
      </c>
      <c r="C7126" s="13" t="s">
        <v>20635</v>
      </c>
      <c r="D7126" s="13"/>
      <c r="E7126" s="23" t="s">
        <v>21780</v>
      </c>
      <c r="F7126" s="21" t="s">
        <v>3153</v>
      </c>
      <c r="G7126" s="21" t="s">
        <v>17</v>
      </c>
      <c r="H7126" s="21" t="s">
        <v>18</v>
      </c>
      <c r="I7126" s="13" t="s">
        <v>20551</v>
      </c>
      <c r="J7126" s="22" t="s">
        <v>32590</v>
      </c>
      <c r="K7126" s="24">
        <v>44593</v>
      </c>
      <c r="L7126" s="19">
        <v>0</v>
      </c>
      <c r="M7126" s="25">
        <v>159.94999999999999</v>
      </c>
      <c r="N7126" s="24"/>
    </row>
    <row r="7127" spans="1:14" customFormat="1" hidden="1" x14ac:dyDescent="0.25">
      <c r="A7127" s="17" t="s">
        <v>32585</v>
      </c>
      <c r="B7127" s="33">
        <v>34010646</v>
      </c>
      <c r="C7127" s="13" t="s">
        <v>20633</v>
      </c>
      <c r="D7127" s="13"/>
      <c r="E7127" s="23" t="s">
        <v>21778</v>
      </c>
      <c r="F7127" s="21" t="s">
        <v>3153</v>
      </c>
      <c r="G7127" s="21" t="s">
        <v>17</v>
      </c>
      <c r="H7127" s="21" t="s">
        <v>18</v>
      </c>
      <c r="I7127" s="13" t="s">
        <v>20549</v>
      </c>
      <c r="J7127" s="22" t="s">
        <v>32586</v>
      </c>
      <c r="K7127" s="24">
        <v>44593</v>
      </c>
      <c r="L7127" s="19">
        <v>0</v>
      </c>
      <c r="M7127" s="25">
        <v>159.94999999999999</v>
      </c>
      <c r="N7127" s="24"/>
    </row>
    <row r="7128" spans="1:14" customFormat="1" hidden="1" x14ac:dyDescent="0.25">
      <c r="A7128" s="17" t="s">
        <v>32581</v>
      </c>
      <c r="B7128" s="33">
        <v>34010644</v>
      </c>
      <c r="C7128" s="13" t="s">
        <v>20631</v>
      </c>
      <c r="D7128" s="13"/>
      <c r="E7128" s="23" t="s">
        <v>21776</v>
      </c>
      <c r="F7128" s="21" t="s">
        <v>3153</v>
      </c>
      <c r="G7128" s="21" t="s">
        <v>17</v>
      </c>
      <c r="H7128" s="21" t="s">
        <v>18</v>
      </c>
      <c r="I7128" s="13" t="s">
        <v>20547</v>
      </c>
      <c r="J7128" s="22" t="s">
        <v>32582</v>
      </c>
      <c r="K7128" s="24">
        <v>44593</v>
      </c>
      <c r="L7128" s="19">
        <v>0</v>
      </c>
      <c r="M7128" s="25">
        <v>159.94999999999999</v>
      </c>
      <c r="N7128" s="24"/>
    </row>
    <row r="7129" spans="1:14" customFormat="1" hidden="1" x14ac:dyDescent="0.25">
      <c r="A7129" s="17" t="s">
        <v>32583</v>
      </c>
      <c r="B7129" s="33">
        <v>34010645</v>
      </c>
      <c r="C7129" s="13" t="s">
        <v>20632</v>
      </c>
      <c r="D7129" s="13"/>
      <c r="E7129" s="23" t="s">
        <v>21777</v>
      </c>
      <c r="F7129" s="21" t="s">
        <v>3153</v>
      </c>
      <c r="G7129" s="21" t="s">
        <v>17</v>
      </c>
      <c r="H7129" s="21" t="s">
        <v>18</v>
      </c>
      <c r="I7129" s="13" t="s">
        <v>20548</v>
      </c>
      <c r="J7129" s="22" t="s">
        <v>32584</v>
      </c>
      <c r="K7129" s="24">
        <v>44593</v>
      </c>
      <c r="L7129" s="19">
        <v>0</v>
      </c>
      <c r="M7129" s="25">
        <v>159.94999999999999</v>
      </c>
      <c r="N7129" s="24"/>
    </row>
    <row r="7130" spans="1:14" customFormat="1" hidden="1" x14ac:dyDescent="0.25">
      <c r="A7130" s="17" t="s">
        <v>32587</v>
      </c>
      <c r="B7130" s="33">
        <v>34010647</v>
      </c>
      <c r="C7130" s="13" t="s">
        <v>20634</v>
      </c>
      <c r="D7130" s="13"/>
      <c r="E7130" s="23" t="s">
        <v>21779</v>
      </c>
      <c r="F7130" s="21" t="s">
        <v>3153</v>
      </c>
      <c r="G7130" s="21" t="s">
        <v>17</v>
      </c>
      <c r="H7130" s="21" t="s">
        <v>18</v>
      </c>
      <c r="I7130" s="13" t="s">
        <v>20550</v>
      </c>
      <c r="J7130" s="22" t="s">
        <v>32588</v>
      </c>
      <c r="K7130" s="24">
        <v>44593</v>
      </c>
      <c r="L7130" s="19">
        <v>0</v>
      </c>
      <c r="M7130" s="25">
        <v>159.94999999999999</v>
      </c>
      <c r="N7130" s="24"/>
    </row>
    <row r="7131" spans="1:14" customFormat="1" hidden="1" x14ac:dyDescent="0.25">
      <c r="A7131" s="17" t="s">
        <v>32591</v>
      </c>
      <c r="B7131" s="33">
        <v>34010649</v>
      </c>
      <c r="C7131" s="13" t="s">
        <v>20636</v>
      </c>
      <c r="D7131" s="13"/>
      <c r="E7131" s="23" t="s">
        <v>21781</v>
      </c>
      <c r="F7131" s="21" t="s">
        <v>3153</v>
      </c>
      <c r="G7131" s="21" t="s">
        <v>17</v>
      </c>
      <c r="H7131" s="21" t="s">
        <v>18</v>
      </c>
      <c r="I7131" s="13" t="s">
        <v>20552</v>
      </c>
      <c r="J7131" s="22" t="s">
        <v>32592</v>
      </c>
      <c r="K7131" s="24">
        <v>44593</v>
      </c>
      <c r="L7131" s="19">
        <v>0</v>
      </c>
      <c r="M7131" s="25">
        <v>159.94999999999999</v>
      </c>
      <c r="N7131" s="24"/>
    </row>
    <row r="7132" spans="1:14" customFormat="1" hidden="1" x14ac:dyDescent="0.25">
      <c r="A7132" s="17" t="s">
        <v>32577</v>
      </c>
      <c r="B7132" s="33">
        <v>34010642</v>
      </c>
      <c r="C7132" s="13" t="s">
        <v>20629</v>
      </c>
      <c r="D7132" s="13"/>
      <c r="E7132" s="23" t="s">
        <v>21774</v>
      </c>
      <c r="F7132" s="21" t="s">
        <v>3153</v>
      </c>
      <c r="G7132" s="21" t="s">
        <v>17</v>
      </c>
      <c r="H7132" s="21" t="s">
        <v>18</v>
      </c>
      <c r="I7132" s="13" t="s">
        <v>20545</v>
      </c>
      <c r="J7132" s="22" t="s">
        <v>32578</v>
      </c>
      <c r="K7132" s="24">
        <v>44593</v>
      </c>
      <c r="L7132" s="19">
        <v>0</v>
      </c>
      <c r="M7132" s="25">
        <v>159.94999999999999</v>
      </c>
      <c r="N7132" s="24"/>
    </row>
    <row r="7133" spans="1:14" customFormat="1" hidden="1" x14ac:dyDescent="0.25">
      <c r="A7133" s="17" t="s">
        <v>32579</v>
      </c>
      <c r="B7133" s="33">
        <v>34010643</v>
      </c>
      <c r="C7133" s="13" t="s">
        <v>20630</v>
      </c>
      <c r="D7133" s="13"/>
      <c r="E7133" s="23" t="s">
        <v>21775</v>
      </c>
      <c r="F7133" s="21" t="s">
        <v>3153</v>
      </c>
      <c r="G7133" s="21" t="s">
        <v>17</v>
      </c>
      <c r="H7133" s="21" t="s">
        <v>18</v>
      </c>
      <c r="I7133" s="13" t="s">
        <v>20546</v>
      </c>
      <c r="J7133" s="22" t="s">
        <v>32580</v>
      </c>
      <c r="K7133" s="24">
        <v>44593</v>
      </c>
      <c r="L7133" s="19">
        <v>0</v>
      </c>
      <c r="M7133" s="25">
        <v>159.94999999999999</v>
      </c>
      <c r="N7133" s="24"/>
    </row>
    <row r="7134" spans="1:14" customFormat="1" hidden="1" x14ac:dyDescent="0.25">
      <c r="A7134" s="17" t="s">
        <v>28468</v>
      </c>
      <c r="B7134" s="33">
        <v>28110442</v>
      </c>
      <c r="C7134" s="13"/>
      <c r="D7134" s="13"/>
      <c r="E7134" s="23" t="s">
        <v>11631</v>
      </c>
      <c r="F7134" s="21" t="s">
        <v>41</v>
      </c>
      <c r="G7134" s="21" t="s">
        <v>17</v>
      </c>
      <c r="H7134" s="21" t="s">
        <v>18</v>
      </c>
      <c r="I7134" s="13">
        <v>3122616110044</v>
      </c>
      <c r="J7134" s="22" t="s">
        <v>28469</v>
      </c>
      <c r="K7134" s="24">
        <v>44595</v>
      </c>
      <c r="L7134" s="19">
        <v>0</v>
      </c>
      <c r="M7134" s="25">
        <v>399.95</v>
      </c>
      <c r="N7134" s="24"/>
    </row>
    <row r="7135" spans="1:14" customFormat="1" hidden="1" x14ac:dyDescent="0.25">
      <c r="A7135" s="17" t="s">
        <v>28470</v>
      </c>
      <c r="B7135" s="33">
        <v>28110443</v>
      </c>
      <c r="C7135" s="13"/>
      <c r="D7135" s="13"/>
      <c r="E7135" s="23" t="s">
        <v>11632</v>
      </c>
      <c r="F7135" s="21" t="s">
        <v>41</v>
      </c>
      <c r="G7135" s="21" t="s">
        <v>17</v>
      </c>
      <c r="H7135" s="21" t="s">
        <v>18</v>
      </c>
      <c r="I7135" s="13">
        <v>3122616110046</v>
      </c>
      <c r="J7135" s="22" t="s">
        <v>28471</v>
      </c>
      <c r="K7135" s="24">
        <v>44595</v>
      </c>
      <c r="L7135" s="19">
        <v>0</v>
      </c>
      <c r="M7135" s="25">
        <v>399.95</v>
      </c>
      <c r="N7135" s="24"/>
    </row>
    <row r="7136" spans="1:14" customFormat="1" hidden="1" x14ac:dyDescent="0.25">
      <c r="A7136" s="17" t="s">
        <v>28472</v>
      </c>
      <c r="B7136" s="33">
        <v>28110444</v>
      </c>
      <c r="C7136" s="13"/>
      <c r="D7136" s="13"/>
      <c r="E7136" s="23" t="s">
        <v>11633</v>
      </c>
      <c r="F7136" s="21" t="s">
        <v>41</v>
      </c>
      <c r="G7136" s="21" t="s">
        <v>17</v>
      </c>
      <c r="H7136" s="21" t="s">
        <v>18</v>
      </c>
      <c r="I7136" s="13">
        <v>3122616110048</v>
      </c>
      <c r="J7136" s="22" t="s">
        <v>28473</v>
      </c>
      <c r="K7136" s="24">
        <v>44595</v>
      </c>
      <c r="L7136" s="19">
        <v>0</v>
      </c>
      <c r="M7136" s="25">
        <v>399.95</v>
      </c>
      <c r="N7136" s="24"/>
    </row>
    <row r="7137" spans="1:14" customFormat="1" hidden="1" x14ac:dyDescent="0.25">
      <c r="A7137" s="17" t="s">
        <v>28474</v>
      </c>
      <c r="B7137" s="33">
        <v>28110445</v>
      </c>
      <c r="C7137" s="13"/>
      <c r="D7137" s="13"/>
      <c r="E7137" s="23" t="s">
        <v>11634</v>
      </c>
      <c r="F7137" s="21" t="s">
        <v>41</v>
      </c>
      <c r="G7137" s="21" t="s">
        <v>17</v>
      </c>
      <c r="H7137" s="21" t="s">
        <v>18</v>
      </c>
      <c r="I7137" s="13">
        <v>3122616110050</v>
      </c>
      <c r="J7137" s="22" t="s">
        <v>28475</v>
      </c>
      <c r="K7137" s="24">
        <v>44595</v>
      </c>
      <c r="L7137" s="19">
        <v>0</v>
      </c>
      <c r="M7137" s="25">
        <v>399.95</v>
      </c>
      <c r="N7137" s="24"/>
    </row>
    <row r="7138" spans="1:14" customFormat="1" hidden="1" x14ac:dyDescent="0.25">
      <c r="A7138" s="17" t="s">
        <v>28476</v>
      </c>
      <c r="B7138" s="33">
        <v>28110446</v>
      </c>
      <c r="C7138" s="13"/>
      <c r="D7138" s="13"/>
      <c r="E7138" s="23" t="s">
        <v>11635</v>
      </c>
      <c r="F7138" s="21" t="s">
        <v>41</v>
      </c>
      <c r="G7138" s="21" t="s">
        <v>17</v>
      </c>
      <c r="H7138" s="21" t="s">
        <v>18</v>
      </c>
      <c r="I7138" s="13">
        <v>3122616110052</v>
      </c>
      <c r="J7138" s="22" t="s">
        <v>28477</v>
      </c>
      <c r="K7138" s="24">
        <v>44595</v>
      </c>
      <c r="L7138" s="19">
        <v>0</v>
      </c>
      <c r="M7138" s="25">
        <v>399.95</v>
      </c>
      <c r="N7138" s="24"/>
    </row>
    <row r="7139" spans="1:14" customFormat="1" hidden="1" x14ac:dyDescent="0.25">
      <c r="A7139" s="17" t="s">
        <v>28478</v>
      </c>
      <c r="B7139" s="33">
        <v>28110447</v>
      </c>
      <c r="C7139" s="13"/>
      <c r="D7139" s="13"/>
      <c r="E7139" s="23" t="s">
        <v>11636</v>
      </c>
      <c r="F7139" s="21" t="s">
        <v>41</v>
      </c>
      <c r="G7139" s="21" t="s">
        <v>17</v>
      </c>
      <c r="H7139" s="21" t="s">
        <v>18</v>
      </c>
      <c r="I7139" s="13">
        <v>3122616110054</v>
      </c>
      <c r="J7139" s="22" t="s">
        <v>28479</v>
      </c>
      <c r="K7139" s="24">
        <v>44595</v>
      </c>
      <c r="L7139" s="19">
        <v>0</v>
      </c>
      <c r="M7139" s="25">
        <v>399.95</v>
      </c>
      <c r="N7139" s="24"/>
    </row>
    <row r="7140" spans="1:14" customFormat="1" hidden="1" x14ac:dyDescent="0.25">
      <c r="A7140" s="17" t="s">
        <v>28480</v>
      </c>
      <c r="B7140" s="33">
        <v>28110448</v>
      </c>
      <c r="C7140" s="13"/>
      <c r="D7140" s="13"/>
      <c r="E7140" s="23" t="s">
        <v>11637</v>
      </c>
      <c r="F7140" s="21" t="s">
        <v>41</v>
      </c>
      <c r="G7140" s="21" t="s">
        <v>17</v>
      </c>
      <c r="H7140" s="21" t="s">
        <v>18</v>
      </c>
      <c r="I7140" s="13">
        <v>3122616110056</v>
      </c>
      <c r="J7140" s="22" t="s">
        <v>28481</v>
      </c>
      <c r="K7140" s="24">
        <v>44595</v>
      </c>
      <c r="L7140" s="19">
        <v>0</v>
      </c>
      <c r="M7140" s="25">
        <v>399.95</v>
      </c>
      <c r="N7140" s="24"/>
    </row>
    <row r="7141" spans="1:14" customFormat="1" hidden="1" x14ac:dyDescent="0.25">
      <c r="A7141" s="17" t="s">
        <v>28482</v>
      </c>
      <c r="B7141" s="33">
        <v>28110449</v>
      </c>
      <c r="C7141" s="13"/>
      <c r="D7141" s="13"/>
      <c r="E7141" s="23" t="s">
        <v>11638</v>
      </c>
      <c r="F7141" s="21" t="s">
        <v>41</v>
      </c>
      <c r="G7141" s="21" t="s">
        <v>17</v>
      </c>
      <c r="H7141" s="21" t="s">
        <v>18</v>
      </c>
      <c r="I7141" s="13">
        <v>3122616110058</v>
      </c>
      <c r="J7141" s="22" t="s">
        <v>28483</v>
      </c>
      <c r="K7141" s="24">
        <v>44595</v>
      </c>
      <c r="L7141" s="19">
        <v>0</v>
      </c>
      <c r="M7141" s="25">
        <v>399.95</v>
      </c>
      <c r="N7141" s="24"/>
    </row>
    <row r="7142" spans="1:14" customFormat="1" hidden="1" x14ac:dyDescent="0.25">
      <c r="A7142" s="17" t="s">
        <v>28484</v>
      </c>
      <c r="B7142" s="33">
        <v>28110450</v>
      </c>
      <c r="C7142" s="13"/>
      <c r="D7142" s="13"/>
      <c r="E7142" s="23" t="s">
        <v>11639</v>
      </c>
      <c r="F7142" s="21" t="s">
        <v>41</v>
      </c>
      <c r="G7142" s="21" t="s">
        <v>17</v>
      </c>
      <c r="H7142" s="21" t="s">
        <v>18</v>
      </c>
      <c r="I7142" s="13">
        <v>3122616110060</v>
      </c>
      <c r="J7142" s="22" t="s">
        <v>28485</v>
      </c>
      <c r="K7142" s="24">
        <v>44595</v>
      </c>
      <c r="L7142" s="19">
        <v>0</v>
      </c>
      <c r="M7142" s="25">
        <v>399.95</v>
      </c>
      <c r="N7142" s="24"/>
    </row>
    <row r="7143" spans="1:14" customFormat="1" hidden="1" x14ac:dyDescent="0.25">
      <c r="A7143" s="17" t="s">
        <v>22536</v>
      </c>
      <c r="B7143" s="33">
        <v>34101667</v>
      </c>
      <c r="C7143" s="13"/>
      <c r="D7143" s="13" t="s">
        <v>2667</v>
      </c>
      <c r="E7143" s="23" t="s">
        <v>2668</v>
      </c>
      <c r="F7143" s="21">
        <v>714</v>
      </c>
      <c r="G7143" s="21" t="s">
        <v>17</v>
      </c>
      <c r="H7143" s="21" t="s">
        <v>18</v>
      </c>
      <c r="I7143" s="13">
        <v>2004017217</v>
      </c>
      <c r="J7143" s="22" t="s">
        <v>22537</v>
      </c>
      <c r="K7143" s="24">
        <v>44595</v>
      </c>
      <c r="L7143" s="19">
        <v>0</v>
      </c>
      <c r="M7143" s="25">
        <v>359.95</v>
      </c>
      <c r="N7143" s="24"/>
    </row>
    <row r="7144" spans="1:14" customFormat="1" hidden="1" x14ac:dyDescent="0.25">
      <c r="A7144" s="17"/>
      <c r="B7144" s="33"/>
      <c r="C7144" s="13"/>
      <c r="D7144" s="13" t="s">
        <v>45663</v>
      </c>
      <c r="E7144" s="23" t="s">
        <v>45658</v>
      </c>
      <c r="F7144" s="21">
        <v>714</v>
      </c>
      <c r="G7144" s="21" t="s">
        <v>17</v>
      </c>
      <c r="H7144" s="21" t="s">
        <v>18</v>
      </c>
      <c r="I7144" s="13">
        <v>2004017215</v>
      </c>
      <c r="J7144" s="22" t="s">
        <v>45660</v>
      </c>
      <c r="K7144" s="24">
        <v>44595</v>
      </c>
      <c r="L7144" s="19">
        <v>0</v>
      </c>
      <c r="M7144" s="19">
        <v>359.95</v>
      </c>
      <c r="N7144" s="24"/>
    </row>
    <row r="7145" spans="1:14" customFormat="1" hidden="1" x14ac:dyDescent="0.25">
      <c r="A7145" s="17"/>
      <c r="B7145" s="33"/>
      <c r="C7145" s="13"/>
      <c r="D7145" s="13" t="s">
        <v>45662</v>
      </c>
      <c r="E7145" s="23" t="s">
        <v>45659</v>
      </c>
      <c r="F7145" s="21">
        <v>714</v>
      </c>
      <c r="G7145" s="21" t="s">
        <v>17</v>
      </c>
      <c r="H7145" s="21" t="s">
        <v>18</v>
      </c>
      <c r="I7145" s="13">
        <v>2004017216</v>
      </c>
      <c r="J7145" s="22" t="s">
        <v>45661</v>
      </c>
      <c r="K7145" s="24">
        <v>44595</v>
      </c>
      <c r="L7145" s="19">
        <v>0</v>
      </c>
      <c r="M7145" s="19">
        <v>359.95</v>
      </c>
      <c r="N7145" s="24"/>
    </row>
    <row r="7146" spans="1:14" customFormat="1" hidden="1" x14ac:dyDescent="0.25">
      <c r="A7146" s="17" t="s">
        <v>23203</v>
      </c>
      <c r="B7146" s="33">
        <v>34101534</v>
      </c>
      <c r="C7146" s="13"/>
      <c r="D7146" s="13" t="s">
        <v>2232</v>
      </c>
      <c r="E7146" s="23" t="s">
        <v>2233</v>
      </c>
      <c r="F7146" s="21">
        <v>714</v>
      </c>
      <c r="G7146" s="21" t="s">
        <v>17</v>
      </c>
      <c r="H7146" s="21" t="s">
        <v>18</v>
      </c>
      <c r="I7146" s="13">
        <v>201501512355</v>
      </c>
      <c r="J7146" s="22" t="s">
        <v>23204</v>
      </c>
      <c r="K7146" s="24">
        <v>44621</v>
      </c>
      <c r="L7146" s="19">
        <v>0</v>
      </c>
      <c r="M7146" s="19">
        <v>299.95</v>
      </c>
      <c r="N7146" s="24"/>
    </row>
    <row r="7147" spans="1:14" customFormat="1" hidden="1" x14ac:dyDescent="0.25">
      <c r="A7147" s="17" t="s">
        <v>23335</v>
      </c>
      <c r="B7147" s="33">
        <v>34101544</v>
      </c>
      <c r="C7147" s="13"/>
      <c r="D7147" s="13" t="s">
        <v>2228</v>
      </c>
      <c r="E7147" s="23" t="s">
        <v>2229</v>
      </c>
      <c r="F7147" s="21">
        <v>714</v>
      </c>
      <c r="G7147" s="21" t="s">
        <v>17</v>
      </c>
      <c r="H7147" s="21" t="s">
        <v>18</v>
      </c>
      <c r="I7147" s="13">
        <v>2015015123515</v>
      </c>
      <c r="J7147" s="22" t="s">
        <v>23336</v>
      </c>
      <c r="K7147" s="24">
        <v>44621</v>
      </c>
      <c r="L7147" s="19">
        <v>0</v>
      </c>
      <c r="M7147" s="19">
        <v>299.95</v>
      </c>
      <c r="N7147" s="24"/>
    </row>
    <row r="7148" spans="1:14" customFormat="1" hidden="1" x14ac:dyDescent="0.25">
      <c r="A7148" s="17" t="s">
        <v>23337</v>
      </c>
      <c r="B7148" s="33">
        <v>34101545</v>
      </c>
      <c r="C7148" s="13"/>
      <c r="D7148" s="13" t="s">
        <v>2230</v>
      </c>
      <c r="E7148" s="23" t="s">
        <v>2231</v>
      </c>
      <c r="F7148" s="21">
        <v>714</v>
      </c>
      <c r="G7148" s="21" t="s">
        <v>17</v>
      </c>
      <c r="H7148" s="21" t="s">
        <v>18</v>
      </c>
      <c r="I7148" s="13">
        <v>2015015123516</v>
      </c>
      <c r="J7148" s="22" t="s">
        <v>23338</v>
      </c>
      <c r="K7148" s="24">
        <v>44621</v>
      </c>
      <c r="L7148" s="19">
        <v>0</v>
      </c>
      <c r="M7148" s="19">
        <v>299.95</v>
      </c>
      <c r="N7148" s="24"/>
    </row>
    <row r="7149" spans="1:14" customFormat="1" hidden="1" x14ac:dyDescent="0.25">
      <c r="A7149" s="17" t="s">
        <v>23211</v>
      </c>
      <c r="B7149" s="33">
        <v>34101538</v>
      </c>
      <c r="C7149" s="13"/>
      <c r="D7149" s="13" t="s">
        <v>2240</v>
      </c>
      <c r="E7149" s="23" t="s">
        <v>2241</v>
      </c>
      <c r="F7149" s="21">
        <v>714</v>
      </c>
      <c r="G7149" s="21" t="s">
        <v>17</v>
      </c>
      <c r="H7149" s="21" t="s">
        <v>18</v>
      </c>
      <c r="I7149" s="13">
        <v>201501512359</v>
      </c>
      <c r="J7149" s="22" t="s">
        <v>23212</v>
      </c>
      <c r="K7149" s="24">
        <v>44621</v>
      </c>
      <c r="L7149" s="19">
        <v>0</v>
      </c>
      <c r="M7149" s="19">
        <v>299.95</v>
      </c>
      <c r="N7149" s="24"/>
    </row>
    <row r="7150" spans="1:14" customFormat="1" hidden="1" x14ac:dyDescent="0.25">
      <c r="A7150" s="17" t="s">
        <v>23325</v>
      </c>
      <c r="B7150" s="33">
        <v>34101539</v>
      </c>
      <c r="C7150" s="13"/>
      <c r="D7150" s="13" t="s">
        <v>2218</v>
      </c>
      <c r="E7150" s="23" t="s">
        <v>2219</v>
      </c>
      <c r="F7150" s="21">
        <v>714</v>
      </c>
      <c r="G7150" s="21" t="s">
        <v>17</v>
      </c>
      <c r="H7150" s="21" t="s">
        <v>18</v>
      </c>
      <c r="I7150" s="13">
        <v>2015015123510</v>
      </c>
      <c r="J7150" s="22" t="s">
        <v>23326</v>
      </c>
      <c r="K7150" s="24">
        <v>44621</v>
      </c>
      <c r="L7150" s="19">
        <v>0</v>
      </c>
      <c r="M7150" s="19">
        <v>299.95</v>
      </c>
      <c r="N7150" s="24"/>
    </row>
    <row r="7151" spans="1:14" customFormat="1" hidden="1" x14ac:dyDescent="0.25">
      <c r="A7151" s="17" t="s">
        <v>23329</v>
      </c>
      <c r="B7151" s="33">
        <v>34101541</v>
      </c>
      <c r="C7151" s="13"/>
      <c r="D7151" s="13" t="s">
        <v>2222</v>
      </c>
      <c r="E7151" s="23" t="s">
        <v>2223</v>
      </c>
      <c r="F7151" s="21">
        <v>714</v>
      </c>
      <c r="G7151" s="21" t="s">
        <v>17</v>
      </c>
      <c r="H7151" s="21" t="s">
        <v>18</v>
      </c>
      <c r="I7151" s="13">
        <v>2015015123512</v>
      </c>
      <c r="J7151" s="22" t="s">
        <v>23330</v>
      </c>
      <c r="K7151" s="24">
        <v>44621</v>
      </c>
      <c r="L7151" s="19">
        <v>0</v>
      </c>
      <c r="M7151" s="19">
        <v>299.95</v>
      </c>
      <c r="N7151" s="24"/>
    </row>
    <row r="7152" spans="1:14" customFormat="1" hidden="1" x14ac:dyDescent="0.25">
      <c r="A7152" s="17" t="s">
        <v>23327</v>
      </c>
      <c r="B7152" s="33">
        <v>34101540</v>
      </c>
      <c r="C7152" s="13"/>
      <c r="D7152" s="13" t="s">
        <v>2220</v>
      </c>
      <c r="E7152" s="23" t="s">
        <v>2221</v>
      </c>
      <c r="F7152" s="21">
        <v>714</v>
      </c>
      <c r="G7152" s="21" t="s">
        <v>17</v>
      </c>
      <c r="H7152" s="21" t="s">
        <v>18</v>
      </c>
      <c r="I7152" s="13">
        <v>2015015123511</v>
      </c>
      <c r="J7152" s="22" t="s">
        <v>23328</v>
      </c>
      <c r="K7152" s="24">
        <v>44621</v>
      </c>
      <c r="L7152" s="19">
        <v>0</v>
      </c>
      <c r="M7152" s="19">
        <v>299.95</v>
      </c>
      <c r="N7152" s="24"/>
    </row>
    <row r="7153" spans="1:14" customFormat="1" hidden="1" x14ac:dyDescent="0.25">
      <c r="A7153" s="17" t="s">
        <v>23207</v>
      </c>
      <c r="B7153" s="33">
        <v>34101536</v>
      </c>
      <c r="C7153" s="13"/>
      <c r="D7153" s="13" t="s">
        <v>2236</v>
      </c>
      <c r="E7153" s="23" t="s">
        <v>2237</v>
      </c>
      <c r="F7153" s="21">
        <v>714</v>
      </c>
      <c r="G7153" s="21" t="s">
        <v>17</v>
      </c>
      <c r="H7153" s="21" t="s">
        <v>18</v>
      </c>
      <c r="I7153" s="13">
        <v>201501512357</v>
      </c>
      <c r="J7153" s="22" t="s">
        <v>23208</v>
      </c>
      <c r="K7153" s="24">
        <v>44621</v>
      </c>
      <c r="L7153" s="19">
        <v>0</v>
      </c>
      <c r="M7153" s="19">
        <v>299.95</v>
      </c>
      <c r="N7153" s="24"/>
    </row>
    <row r="7154" spans="1:14" customFormat="1" hidden="1" x14ac:dyDescent="0.25">
      <c r="A7154" s="17" t="s">
        <v>23205</v>
      </c>
      <c r="B7154" s="33">
        <v>34101535</v>
      </c>
      <c r="C7154" s="13"/>
      <c r="D7154" s="13" t="s">
        <v>2234</v>
      </c>
      <c r="E7154" s="23" t="s">
        <v>2235</v>
      </c>
      <c r="F7154" s="21">
        <v>714</v>
      </c>
      <c r="G7154" s="21" t="s">
        <v>17</v>
      </c>
      <c r="H7154" s="21" t="s">
        <v>18</v>
      </c>
      <c r="I7154" s="13">
        <v>201501512356</v>
      </c>
      <c r="J7154" s="22" t="s">
        <v>23206</v>
      </c>
      <c r="K7154" s="24">
        <v>44621</v>
      </c>
      <c r="L7154" s="19">
        <v>0</v>
      </c>
      <c r="M7154" s="19">
        <v>299.95</v>
      </c>
      <c r="N7154" s="24"/>
    </row>
    <row r="7155" spans="1:14" customFormat="1" hidden="1" x14ac:dyDescent="0.25">
      <c r="A7155" s="17" t="s">
        <v>23209</v>
      </c>
      <c r="B7155" s="33">
        <v>34101537</v>
      </c>
      <c r="C7155" s="13"/>
      <c r="D7155" s="13" t="s">
        <v>2238</v>
      </c>
      <c r="E7155" s="23" t="s">
        <v>2239</v>
      </c>
      <c r="F7155" s="21">
        <v>714</v>
      </c>
      <c r="G7155" s="21" t="s">
        <v>17</v>
      </c>
      <c r="H7155" s="21" t="s">
        <v>18</v>
      </c>
      <c r="I7155" s="13">
        <v>201501512358</v>
      </c>
      <c r="J7155" s="22" t="s">
        <v>23210</v>
      </c>
      <c r="K7155" s="24">
        <v>44621</v>
      </c>
      <c r="L7155" s="19">
        <v>0</v>
      </c>
      <c r="M7155" s="19">
        <v>299.95</v>
      </c>
      <c r="N7155" s="24"/>
    </row>
    <row r="7156" spans="1:14" customFormat="1" hidden="1" x14ac:dyDescent="0.25">
      <c r="A7156" s="17" t="s">
        <v>23331</v>
      </c>
      <c r="B7156" s="33">
        <v>34101542</v>
      </c>
      <c r="C7156" s="13"/>
      <c r="D7156" s="13" t="s">
        <v>2224</v>
      </c>
      <c r="E7156" s="23" t="s">
        <v>2225</v>
      </c>
      <c r="F7156" s="21">
        <v>714</v>
      </c>
      <c r="G7156" s="21" t="s">
        <v>17</v>
      </c>
      <c r="H7156" s="21" t="s">
        <v>18</v>
      </c>
      <c r="I7156" s="13">
        <v>2015015123513</v>
      </c>
      <c r="J7156" s="22" t="s">
        <v>23332</v>
      </c>
      <c r="K7156" s="24">
        <v>44621</v>
      </c>
      <c r="L7156" s="19">
        <v>0</v>
      </c>
      <c r="M7156" s="19">
        <v>299.95</v>
      </c>
      <c r="N7156" s="24"/>
    </row>
    <row r="7157" spans="1:14" customFormat="1" hidden="1" x14ac:dyDescent="0.25">
      <c r="A7157" s="17" t="s">
        <v>23333</v>
      </c>
      <c r="B7157" s="33">
        <v>34101543</v>
      </c>
      <c r="C7157" s="13"/>
      <c r="D7157" s="13" t="s">
        <v>2226</v>
      </c>
      <c r="E7157" s="23" t="s">
        <v>2227</v>
      </c>
      <c r="F7157" s="21">
        <v>714</v>
      </c>
      <c r="G7157" s="21" t="s">
        <v>17</v>
      </c>
      <c r="H7157" s="21" t="s">
        <v>18</v>
      </c>
      <c r="I7157" s="13">
        <v>2015015123514</v>
      </c>
      <c r="J7157" s="22" t="s">
        <v>23334</v>
      </c>
      <c r="K7157" s="24">
        <v>44621</v>
      </c>
      <c r="L7157" s="19">
        <v>0</v>
      </c>
      <c r="M7157" s="19">
        <v>299.95</v>
      </c>
      <c r="N7157" s="24"/>
    </row>
    <row r="7158" spans="1:14" customFormat="1" hidden="1" x14ac:dyDescent="0.25">
      <c r="A7158" s="17" t="s">
        <v>30963</v>
      </c>
      <c r="B7158" s="33">
        <v>28211057</v>
      </c>
      <c r="C7158" s="13"/>
      <c r="D7158" s="13"/>
      <c r="E7158" s="23" t="s">
        <v>11959</v>
      </c>
      <c r="F7158" s="21" t="s">
        <v>41</v>
      </c>
      <c r="G7158" s="21" t="s">
        <v>17</v>
      </c>
      <c r="H7158" s="21" t="s">
        <v>18</v>
      </c>
      <c r="I7158" s="13" t="s">
        <v>11960</v>
      </c>
      <c r="J7158" s="22" t="s">
        <v>30964</v>
      </c>
      <c r="K7158" s="24">
        <v>44621</v>
      </c>
      <c r="L7158" s="19">
        <v>0</v>
      </c>
      <c r="M7158" s="25">
        <v>179.95</v>
      </c>
      <c r="N7158" s="24">
        <v>43140</v>
      </c>
    </row>
    <row r="7159" spans="1:14" customFormat="1" hidden="1" x14ac:dyDescent="0.25">
      <c r="A7159" s="17" t="s">
        <v>30965</v>
      </c>
      <c r="B7159" s="33">
        <v>28211058</v>
      </c>
      <c r="C7159" s="13"/>
      <c r="D7159" s="13"/>
      <c r="E7159" s="23" t="s">
        <v>11961</v>
      </c>
      <c r="F7159" s="21" t="s">
        <v>41</v>
      </c>
      <c r="G7159" s="21" t="s">
        <v>17</v>
      </c>
      <c r="H7159" s="21" t="s">
        <v>18</v>
      </c>
      <c r="I7159" s="13" t="s">
        <v>11962</v>
      </c>
      <c r="J7159" s="22" t="s">
        <v>30966</v>
      </c>
      <c r="K7159" s="24">
        <v>44621</v>
      </c>
      <c r="L7159" s="19">
        <v>0</v>
      </c>
      <c r="M7159" s="25">
        <v>179.95</v>
      </c>
      <c r="N7159" s="24">
        <v>43140</v>
      </c>
    </row>
    <row r="7160" spans="1:14" customFormat="1" hidden="1" x14ac:dyDescent="0.25">
      <c r="A7160" s="17" t="s">
        <v>30967</v>
      </c>
      <c r="B7160" s="33">
        <v>28211059</v>
      </c>
      <c r="C7160" s="13"/>
      <c r="D7160" s="13"/>
      <c r="E7160" s="23" t="s">
        <v>11963</v>
      </c>
      <c r="F7160" s="21" t="s">
        <v>41</v>
      </c>
      <c r="G7160" s="21" t="s">
        <v>17</v>
      </c>
      <c r="H7160" s="21" t="s">
        <v>18</v>
      </c>
      <c r="I7160" s="13" t="s">
        <v>11964</v>
      </c>
      <c r="J7160" s="22" t="s">
        <v>30968</v>
      </c>
      <c r="K7160" s="24">
        <v>44621</v>
      </c>
      <c r="L7160" s="19">
        <v>0</v>
      </c>
      <c r="M7160" s="25">
        <v>179.95</v>
      </c>
      <c r="N7160" s="24">
        <v>43140</v>
      </c>
    </row>
    <row r="7161" spans="1:14" customFormat="1" hidden="1" x14ac:dyDescent="0.25">
      <c r="A7161" s="17" t="s">
        <v>30969</v>
      </c>
      <c r="B7161" s="33">
        <v>28211067</v>
      </c>
      <c r="C7161" s="13"/>
      <c r="D7161" s="13"/>
      <c r="E7161" s="23" t="s">
        <v>11965</v>
      </c>
      <c r="F7161" s="21" t="s">
        <v>41</v>
      </c>
      <c r="G7161" s="21" t="s">
        <v>17</v>
      </c>
      <c r="H7161" s="21" t="s">
        <v>18</v>
      </c>
      <c r="I7161" s="13" t="s">
        <v>11966</v>
      </c>
      <c r="J7161" s="22" t="s">
        <v>30970</v>
      </c>
      <c r="K7161" s="24">
        <v>44621</v>
      </c>
      <c r="L7161" s="19">
        <v>0</v>
      </c>
      <c r="M7161" s="25">
        <v>179.95</v>
      </c>
      <c r="N7161" s="24">
        <v>43140</v>
      </c>
    </row>
    <row r="7162" spans="1:14" customFormat="1" hidden="1" x14ac:dyDescent="0.25">
      <c r="A7162" s="17" t="s">
        <v>30971</v>
      </c>
      <c r="B7162" s="33">
        <v>28211055</v>
      </c>
      <c r="C7162" s="13"/>
      <c r="D7162" s="13"/>
      <c r="E7162" s="23" t="s">
        <v>11967</v>
      </c>
      <c r="F7162" s="21" t="s">
        <v>41</v>
      </c>
      <c r="G7162" s="21" t="s">
        <v>17</v>
      </c>
      <c r="H7162" s="21" t="s">
        <v>18</v>
      </c>
      <c r="I7162" s="13" t="s">
        <v>21407</v>
      </c>
      <c r="J7162" s="22" t="s">
        <v>30972</v>
      </c>
      <c r="K7162" s="24">
        <v>44621</v>
      </c>
      <c r="L7162" s="19">
        <v>0</v>
      </c>
      <c r="M7162" s="25">
        <v>179.95</v>
      </c>
      <c r="N7162" s="24">
        <v>43140</v>
      </c>
    </row>
    <row r="7163" spans="1:14" customFormat="1" hidden="1" x14ac:dyDescent="0.25">
      <c r="A7163" s="17" t="s">
        <v>30973</v>
      </c>
      <c r="B7163" s="33">
        <v>28211054</v>
      </c>
      <c r="C7163" s="13"/>
      <c r="D7163" s="13"/>
      <c r="E7163" s="23" t="s">
        <v>11968</v>
      </c>
      <c r="F7163" s="21" t="s">
        <v>41</v>
      </c>
      <c r="G7163" s="21" t="s">
        <v>17</v>
      </c>
      <c r="H7163" s="21" t="s">
        <v>18</v>
      </c>
      <c r="I7163" s="13" t="s">
        <v>21408</v>
      </c>
      <c r="J7163" s="22" t="s">
        <v>30974</v>
      </c>
      <c r="K7163" s="24">
        <v>44621</v>
      </c>
      <c r="L7163" s="19">
        <v>0</v>
      </c>
      <c r="M7163" s="25">
        <v>179.95</v>
      </c>
      <c r="N7163" s="24">
        <v>43140</v>
      </c>
    </row>
    <row r="7164" spans="1:14" customFormat="1" hidden="1" x14ac:dyDescent="0.25">
      <c r="A7164" s="17" t="s">
        <v>30975</v>
      </c>
      <c r="B7164" s="33">
        <v>28211053</v>
      </c>
      <c r="C7164" s="13"/>
      <c r="D7164" s="13"/>
      <c r="E7164" s="23" t="s">
        <v>11969</v>
      </c>
      <c r="F7164" s="21" t="s">
        <v>41</v>
      </c>
      <c r="G7164" s="21" t="s">
        <v>17</v>
      </c>
      <c r="H7164" s="21" t="s">
        <v>18</v>
      </c>
      <c r="I7164" s="13" t="s">
        <v>21409</v>
      </c>
      <c r="J7164" s="22" t="s">
        <v>30976</v>
      </c>
      <c r="K7164" s="24">
        <v>44621</v>
      </c>
      <c r="L7164" s="19">
        <v>0</v>
      </c>
      <c r="M7164" s="25">
        <v>179.95</v>
      </c>
      <c r="N7164" s="24">
        <v>43140</v>
      </c>
    </row>
    <row r="7165" spans="1:14" customFormat="1" hidden="1" x14ac:dyDescent="0.25">
      <c r="A7165" s="17" t="s">
        <v>30977</v>
      </c>
      <c r="B7165" s="33">
        <v>28211056</v>
      </c>
      <c r="C7165" s="13"/>
      <c r="D7165" s="13"/>
      <c r="E7165" s="23" t="s">
        <v>11970</v>
      </c>
      <c r="F7165" s="21" t="s">
        <v>41</v>
      </c>
      <c r="G7165" s="21" t="s">
        <v>17</v>
      </c>
      <c r="H7165" s="21" t="s">
        <v>18</v>
      </c>
      <c r="I7165" s="13" t="s">
        <v>11971</v>
      </c>
      <c r="J7165" s="22" t="s">
        <v>30978</v>
      </c>
      <c r="K7165" s="24">
        <v>44621</v>
      </c>
      <c r="L7165" s="19">
        <v>0</v>
      </c>
      <c r="M7165" s="25">
        <v>179.95</v>
      </c>
      <c r="N7165" s="24">
        <v>43140</v>
      </c>
    </row>
    <row r="7166" spans="1:14" customFormat="1" hidden="1" x14ac:dyDescent="0.25">
      <c r="A7166" s="17" t="s">
        <v>23513</v>
      </c>
      <c r="B7166" s="33">
        <v>34102136</v>
      </c>
      <c r="C7166" s="13"/>
      <c r="D7166" s="13" t="s">
        <v>15319</v>
      </c>
      <c r="E7166" s="23" t="s">
        <v>15320</v>
      </c>
      <c r="F7166" s="21">
        <v>714</v>
      </c>
      <c r="G7166" s="21" t="s">
        <v>17</v>
      </c>
      <c r="H7166" s="21" t="s">
        <v>18</v>
      </c>
      <c r="I7166" s="13" t="s">
        <v>15321</v>
      </c>
      <c r="J7166" s="13">
        <v>8033637445663</v>
      </c>
      <c r="K7166" s="24">
        <v>44713</v>
      </c>
      <c r="L7166" s="19">
        <v>0</v>
      </c>
      <c r="M7166" s="25">
        <v>599.95000000000005</v>
      </c>
      <c r="N7166" s="24">
        <v>43290</v>
      </c>
    </row>
    <row r="7167" spans="1:14" customFormat="1" hidden="1" x14ac:dyDescent="0.25">
      <c r="A7167" s="17" t="s">
        <v>23514</v>
      </c>
      <c r="B7167" s="33">
        <v>34102137</v>
      </c>
      <c r="C7167" s="13"/>
      <c r="D7167" s="13" t="s">
        <v>15322</v>
      </c>
      <c r="E7167" s="23" t="s">
        <v>15323</v>
      </c>
      <c r="F7167" s="21">
        <v>714</v>
      </c>
      <c r="G7167" s="21" t="s">
        <v>17</v>
      </c>
      <c r="H7167" s="21" t="s">
        <v>18</v>
      </c>
      <c r="I7167" s="13" t="s">
        <v>15324</v>
      </c>
      <c r="J7167" s="13">
        <v>8033637445670</v>
      </c>
      <c r="K7167" s="24">
        <v>44713</v>
      </c>
      <c r="L7167" s="19">
        <v>0</v>
      </c>
      <c r="M7167" s="25">
        <v>599.95000000000005</v>
      </c>
      <c r="N7167" s="24">
        <v>43290</v>
      </c>
    </row>
    <row r="7168" spans="1:14" customFormat="1" hidden="1" x14ac:dyDescent="0.25">
      <c r="A7168" s="17" t="s">
        <v>23515</v>
      </c>
      <c r="B7168" s="33">
        <v>34102138</v>
      </c>
      <c r="C7168" s="13"/>
      <c r="D7168" s="13" t="s">
        <v>15325</v>
      </c>
      <c r="E7168" s="23" t="s">
        <v>15326</v>
      </c>
      <c r="F7168" s="21">
        <v>714</v>
      </c>
      <c r="G7168" s="21" t="s">
        <v>17</v>
      </c>
      <c r="H7168" s="21" t="s">
        <v>18</v>
      </c>
      <c r="I7168" s="13" t="s">
        <v>15327</v>
      </c>
      <c r="J7168" s="13">
        <v>8033637445687</v>
      </c>
      <c r="K7168" s="24">
        <v>44713</v>
      </c>
      <c r="L7168" s="19">
        <v>0</v>
      </c>
      <c r="M7168" s="25">
        <v>599.95000000000005</v>
      </c>
      <c r="N7168" s="24">
        <v>43290</v>
      </c>
    </row>
    <row r="7169" spans="1:14" customFormat="1" hidden="1" x14ac:dyDescent="0.25">
      <c r="A7169" s="17" t="s">
        <v>23516</v>
      </c>
      <c r="B7169" s="33">
        <v>34102139</v>
      </c>
      <c r="C7169" s="13"/>
      <c r="D7169" s="13" t="s">
        <v>15328</v>
      </c>
      <c r="E7169" s="23" t="s">
        <v>15329</v>
      </c>
      <c r="F7169" s="21">
        <v>714</v>
      </c>
      <c r="G7169" s="21" t="s">
        <v>17</v>
      </c>
      <c r="H7169" s="21" t="s">
        <v>18</v>
      </c>
      <c r="I7169" s="13" t="s">
        <v>15330</v>
      </c>
      <c r="J7169" s="13">
        <v>8033637445694</v>
      </c>
      <c r="K7169" s="24">
        <v>44713</v>
      </c>
      <c r="L7169" s="19">
        <v>0</v>
      </c>
      <c r="M7169" s="25">
        <v>599.95000000000005</v>
      </c>
      <c r="N7169" s="24">
        <v>43290</v>
      </c>
    </row>
    <row r="7170" spans="1:14" customFormat="1" hidden="1" x14ac:dyDescent="0.25">
      <c r="A7170" s="17" t="s">
        <v>23517</v>
      </c>
      <c r="B7170" s="33">
        <v>34102140</v>
      </c>
      <c r="C7170" s="13"/>
      <c r="D7170" s="13" t="s">
        <v>15331</v>
      </c>
      <c r="E7170" s="23" t="s">
        <v>15332</v>
      </c>
      <c r="F7170" s="21">
        <v>714</v>
      </c>
      <c r="G7170" s="21" t="s">
        <v>17</v>
      </c>
      <c r="H7170" s="21" t="s">
        <v>18</v>
      </c>
      <c r="I7170" s="13" t="s">
        <v>15333</v>
      </c>
      <c r="J7170" s="13">
        <v>8033637445700</v>
      </c>
      <c r="K7170" s="24">
        <v>44713</v>
      </c>
      <c r="L7170" s="19">
        <v>0</v>
      </c>
      <c r="M7170" s="25">
        <v>599.95000000000005</v>
      </c>
      <c r="N7170" s="24">
        <v>43290</v>
      </c>
    </row>
    <row r="7171" spans="1:14" customFormat="1" hidden="1" x14ac:dyDescent="0.25">
      <c r="A7171" s="17" t="s">
        <v>23518</v>
      </c>
      <c r="B7171" s="33">
        <v>34102133</v>
      </c>
      <c r="C7171" s="13"/>
      <c r="D7171" s="13" t="s">
        <v>15334</v>
      </c>
      <c r="E7171" s="23" t="s">
        <v>45664</v>
      </c>
      <c r="F7171" s="21">
        <v>714</v>
      </c>
      <c r="G7171" s="21" t="s">
        <v>17</v>
      </c>
      <c r="H7171" s="21" t="s">
        <v>18</v>
      </c>
      <c r="I7171" s="13" t="s">
        <v>15335</v>
      </c>
      <c r="J7171" s="13">
        <v>8033637445632</v>
      </c>
      <c r="K7171" s="24">
        <v>44713</v>
      </c>
      <c r="L7171" s="19">
        <v>0</v>
      </c>
      <c r="M7171" s="25">
        <v>599.95000000000005</v>
      </c>
      <c r="N7171" s="24">
        <v>43290</v>
      </c>
    </row>
    <row r="7172" spans="1:14" customFormat="1" hidden="1" x14ac:dyDescent="0.25">
      <c r="A7172" s="17" t="s">
        <v>23519</v>
      </c>
      <c r="B7172" s="33">
        <v>34102134</v>
      </c>
      <c r="C7172" s="13"/>
      <c r="D7172" s="13" t="s">
        <v>15336</v>
      </c>
      <c r="E7172" s="23" t="s">
        <v>15337</v>
      </c>
      <c r="F7172" s="21">
        <v>714</v>
      </c>
      <c r="G7172" s="21" t="s">
        <v>17</v>
      </c>
      <c r="H7172" s="21" t="s">
        <v>18</v>
      </c>
      <c r="I7172" s="13" t="s">
        <v>15338</v>
      </c>
      <c r="J7172" s="13">
        <v>8033637445649</v>
      </c>
      <c r="K7172" s="24">
        <v>44713</v>
      </c>
      <c r="L7172" s="19">
        <v>0</v>
      </c>
      <c r="M7172" s="25">
        <v>599.95000000000005</v>
      </c>
      <c r="N7172" s="24">
        <v>43290</v>
      </c>
    </row>
    <row r="7173" spans="1:14" customFormat="1" hidden="1" x14ac:dyDescent="0.25">
      <c r="A7173" s="17" t="s">
        <v>23520</v>
      </c>
      <c r="B7173" s="33">
        <v>34102135</v>
      </c>
      <c r="C7173" s="13"/>
      <c r="D7173" s="13" t="s">
        <v>15339</v>
      </c>
      <c r="E7173" s="23" t="s">
        <v>15340</v>
      </c>
      <c r="F7173" s="21">
        <v>714</v>
      </c>
      <c r="G7173" s="21" t="s">
        <v>17</v>
      </c>
      <c r="H7173" s="21" t="s">
        <v>18</v>
      </c>
      <c r="I7173" s="13" t="s">
        <v>15341</v>
      </c>
      <c r="J7173" s="13">
        <v>8033637445656</v>
      </c>
      <c r="K7173" s="24">
        <v>44713</v>
      </c>
      <c r="L7173" s="19">
        <v>0</v>
      </c>
      <c r="M7173" s="25">
        <v>599.95000000000005</v>
      </c>
      <c r="N7173" s="24">
        <v>43290</v>
      </c>
    </row>
    <row r="7174" spans="1:14" customFormat="1" hidden="1" x14ac:dyDescent="0.25">
      <c r="A7174" s="17" t="s">
        <v>23477</v>
      </c>
      <c r="B7174" s="33">
        <v>34102120</v>
      </c>
      <c r="C7174" s="13"/>
      <c r="D7174" s="13" t="s">
        <v>1962</v>
      </c>
      <c r="E7174" s="23" t="s">
        <v>15343</v>
      </c>
      <c r="F7174" s="21">
        <v>714</v>
      </c>
      <c r="G7174" s="21" t="s">
        <v>17</v>
      </c>
      <c r="H7174" s="21" t="s">
        <v>18</v>
      </c>
      <c r="I7174" s="13" t="s">
        <v>15344</v>
      </c>
      <c r="J7174" s="13">
        <v>8033637445335</v>
      </c>
      <c r="K7174" s="24">
        <v>44713</v>
      </c>
      <c r="L7174" s="19">
        <v>0</v>
      </c>
      <c r="M7174" s="25">
        <v>599.95000000000005</v>
      </c>
      <c r="N7174" s="24">
        <v>43290</v>
      </c>
    </row>
    <row r="7175" spans="1:14" customFormat="1" hidden="1" x14ac:dyDescent="0.25">
      <c r="A7175" s="17" t="s">
        <v>23478</v>
      </c>
      <c r="B7175" s="33">
        <v>34102121</v>
      </c>
      <c r="C7175" s="13"/>
      <c r="D7175" s="13" t="s">
        <v>1964</v>
      </c>
      <c r="E7175" s="23" t="s">
        <v>15346</v>
      </c>
      <c r="F7175" s="21">
        <v>714</v>
      </c>
      <c r="G7175" s="21" t="s">
        <v>17</v>
      </c>
      <c r="H7175" s="21" t="s">
        <v>18</v>
      </c>
      <c r="I7175" s="13" t="s">
        <v>15347</v>
      </c>
      <c r="J7175" s="13">
        <v>8033637445342</v>
      </c>
      <c r="K7175" s="24">
        <v>44713</v>
      </c>
      <c r="L7175" s="19">
        <v>0</v>
      </c>
      <c r="M7175" s="25">
        <v>599.95000000000005</v>
      </c>
      <c r="N7175" s="24">
        <v>43290</v>
      </c>
    </row>
    <row r="7176" spans="1:14" customFormat="1" hidden="1" x14ac:dyDescent="0.25">
      <c r="A7176" s="17" t="s">
        <v>23479</v>
      </c>
      <c r="B7176" s="33">
        <v>34102122</v>
      </c>
      <c r="C7176" s="13"/>
      <c r="D7176" s="13" t="s">
        <v>1966</v>
      </c>
      <c r="E7176" s="23" t="s">
        <v>15349</v>
      </c>
      <c r="F7176" s="21">
        <v>714</v>
      </c>
      <c r="G7176" s="21" t="s">
        <v>17</v>
      </c>
      <c r="H7176" s="21" t="s">
        <v>18</v>
      </c>
      <c r="I7176" s="13" t="s">
        <v>15350</v>
      </c>
      <c r="J7176" s="13">
        <v>8033637445359</v>
      </c>
      <c r="K7176" s="24">
        <v>44713</v>
      </c>
      <c r="L7176" s="19">
        <v>0</v>
      </c>
      <c r="M7176" s="25">
        <v>599.95000000000005</v>
      </c>
      <c r="N7176" s="24">
        <v>43290</v>
      </c>
    </row>
    <row r="7177" spans="1:14" customFormat="1" hidden="1" x14ac:dyDescent="0.25">
      <c r="A7177" s="17" t="s">
        <v>23480</v>
      </c>
      <c r="B7177" s="33">
        <v>34102123</v>
      </c>
      <c r="C7177" s="13"/>
      <c r="D7177" s="13" t="s">
        <v>1968</v>
      </c>
      <c r="E7177" s="23" t="s">
        <v>15352</v>
      </c>
      <c r="F7177" s="21">
        <v>714</v>
      </c>
      <c r="G7177" s="21" t="s">
        <v>17</v>
      </c>
      <c r="H7177" s="21" t="s">
        <v>18</v>
      </c>
      <c r="I7177" s="13" t="s">
        <v>15353</v>
      </c>
      <c r="J7177" s="13">
        <v>8033637445366</v>
      </c>
      <c r="K7177" s="24">
        <v>44713</v>
      </c>
      <c r="L7177" s="19">
        <v>0</v>
      </c>
      <c r="M7177" s="25">
        <v>599.95000000000005</v>
      </c>
      <c r="N7177" s="24">
        <v>43290</v>
      </c>
    </row>
    <row r="7178" spans="1:14" customFormat="1" hidden="1" x14ac:dyDescent="0.25">
      <c r="A7178" s="17" t="s">
        <v>23481</v>
      </c>
      <c r="B7178" s="33">
        <v>34102124</v>
      </c>
      <c r="C7178" s="13"/>
      <c r="D7178" s="13" t="s">
        <v>1970</v>
      </c>
      <c r="E7178" s="23" t="s">
        <v>15355</v>
      </c>
      <c r="F7178" s="21">
        <v>714</v>
      </c>
      <c r="G7178" s="21" t="s">
        <v>17</v>
      </c>
      <c r="H7178" s="21" t="s">
        <v>18</v>
      </c>
      <c r="I7178" s="13" t="s">
        <v>15356</v>
      </c>
      <c r="J7178" s="13">
        <v>8033637445373</v>
      </c>
      <c r="K7178" s="24">
        <v>44713</v>
      </c>
      <c r="L7178" s="19">
        <v>0</v>
      </c>
      <c r="M7178" s="25">
        <v>599.95000000000005</v>
      </c>
      <c r="N7178" s="24">
        <v>43290</v>
      </c>
    </row>
    <row r="7179" spans="1:14" customFormat="1" hidden="1" x14ac:dyDescent="0.25">
      <c r="A7179" s="17" t="s">
        <v>23482</v>
      </c>
      <c r="B7179" s="33">
        <v>34102117</v>
      </c>
      <c r="C7179" s="13"/>
      <c r="D7179" s="13" t="s">
        <v>1972</v>
      </c>
      <c r="E7179" s="23" t="s">
        <v>15358</v>
      </c>
      <c r="F7179" s="21">
        <v>714</v>
      </c>
      <c r="G7179" s="21" t="s">
        <v>17</v>
      </c>
      <c r="H7179" s="21" t="s">
        <v>18</v>
      </c>
      <c r="I7179" s="13" t="s">
        <v>15359</v>
      </c>
      <c r="J7179" s="13">
        <v>8033637445304</v>
      </c>
      <c r="K7179" s="24">
        <v>44713</v>
      </c>
      <c r="L7179" s="19">
        <v>0</v>
      </c>
      <c r="M7179" s="25">
        <v>599.95000000000005</v>
      </c>
      <c r="N7179" s="24">
        <v>43290</v>
      </c>
    </row>
    <row r="7180" spans="1:14" customFormat="1" hidden="1" x14ac:dyDescent="0.25">
      <c r="A7180" s="17" t="s">
        <v>23483</v>
      </c>
      <c r="B7180" s="33">
        <v>34102118</v>
      </c>
      <c r="C7180" s="13"/>
      <c r="D7180" s="13" t="s">
        <v>1974</v>
      </c>
      <c r="E7180" s="23" t="s">
        <v>15361</v>
      </c>
      <c r="F7180" s="21">
        <v>714</v>
      </c>
      <c r="G7180" s="21" t="s">
        <v>17</v>
      </c>
      <c r="H7180" s="21" t="s">
        <v>18</v>
      </c>
      <c r="I7180" s="13" t="s">
        <v>15362</v>
      </c>
      <c r="J7180" s="13">
        <v>8033637445311</v>
      </c>
      <c r="K7180" s="24">
        <v>44713</v>
      </c>
      <c r="L7180" s="19">
        <v>0</v>
      </c>
      <c r="M7180" s="25">
        <v>599.95000000000005</v>
      </c>
      <c r="N7180" s="24">
        <v>43290</v>
      </c>
    </row>
    <row r="7181" spans="1:14" customFormat="1" hidden="1" x14ac:dyDescent="0.25">
      <c r="A7181" s="17" t="s">
        <v>23484</v>
      </c>
      <c r="B7181" s="33">
        <v>34102119</v>
      </c>
      <c r="C7181" s="13"/>
      <c r="D7181" s="13" t="s">
        <v>1976</v>
      </c>
      <c r="E7181" s="23" t="s">
        <v>15364</v>
      </c>
      <c r="F7181" s="21">
        <v>714</v>
      </c>
      <c r="G7181" s="21" t="s">
        <v>17</v>
      </c>
      <c r="H7181" s="21" t="s">
        <v>18</v>
      </c>
      <c r="I7181" s="13" t="s">
        <v>15365</v>
      </c>
      <c r="J7181" s="13">
        <v>8033637445328</v>
      </c>
      <c r="K7181" s="24">
        <v>44713</v>
      </c>
      <c r="L7181" s="19">
        <v>0</v>
      </c>
      <c r="M7181" s="25">
        <v>599.95000000000005</v>
      </c>
      <c r="N7181" s="24">
        <v>43290</v>
      </c>
    </row>
    <row r="7182" spans="1:14" customFormat="1" hidden="1" x14ac:dyDescent="0.25">
      <c r="A7182" s="17" t="s">
        <v>23485</v>
      </c>
      <c r="B7182" s="13" t="s">
        <v>17045</v>
      </c>
      <c r="C7182" s="13"/>
      <c r="D7182" s="13" t="s">
        <v>17046</v>
      </c>
      <c r="E7182" s="23" t="s">
        <v>17047</v>
      </c>
      <c r="F7182" s="21">
        <v>714</v>
      </c>
      <c r="G7182" s="21" t="s">
        <v>17</v>
      </c>
      <c r="H7182" s="21" t="s">
        <v>18</v>
      </c>
      <c r="I7182" s="13" t="s">
        <v>17048</v>
      </c>
      <c r="J7182" s="13">
        <v>8059175088056</v>
      </c>
      <c r="K7182" s="24">
        <v>44713</v>
      </c>
      <c r="L7182" s="19">
        <v>0</v>
      </c>
      <c r="M7182" s="19">
        <v>619.95000000000005</v>
      </c>
      <c r="N7182" s="24">
        <v>43654</v>
      </c>
    </row>
    <row r="7183" spans="1:14" customFormat="1" hidden="1" x14ac:dyDescent="0.25">
      <c r="A7183" s="17" t="s">
        <v>23486</v>
      </c>
      <c r="B7183" s="13" t="s">
        <v>17049</v>
      </c>
      <c r="C7183" s="13"/>
      <c r="D7183" s="13" t="s">
        <v>17050</v>
      </c>
      <c r="E7183" s="23" t="s">
        <v>17051</v>
      </c>
      <c r="F7183" s="21">
        <v>714</v>
      </c>
      <c r="G7183" s="21" t="s">
        <v>17</v>
      </c>
      <c r="H7183" s="21" t="s">
        <v>18</v>
      </c>
      <c r="I7183" s="13" t="s">
        <v>17052</v>
      </c>
      <c r="J7183" s="13">
        <v>8059175088063</v>
      </c>
      <c r="K7183" s="24">
        <v>44713</v>
      </c>
      <c r="L7183" s="19">
        <v>0</v>
      </c>
      <c r="M7183" s="19">
        <v>619.95000000000005</v>
      </c>
      <c r="N7183" s="24">
        <v>43654</v>
      </c>
    </row>
    <row r="7184" spans="1:14" customFormat="1" hidden="1" x14ac:dyDescent="0.25">
      <c r="A7184" s="17" t="s">
        <v>23487</v>
      </c>
      <c r="B7184" s="13" t="s">
        <v>17053</v>
      </c>
      <c r="C7184" s="13"/>
      <c r="D7184" s="13" t="s">
        <v>17054</v>
      </c>
      <c r="E7184" s="23" t="s">
        <v>17055</v>
      </c>
      <c r="F7184" s="21">
        <v>714</v>
      </c>
      <c r="G7184" s="21" t="s">
        <v>17</v>
      </c>
      <c r="H7184" s="21" t="s">
        <v>18</v>
      </c>
      <c r="I7184" s="13" t="s">
        <v>17056</v>
      </c>
      <c r="J7184" s="13">
        <v>8059175088070</v>
      </c>
      <c r="K7184" s="24">
        <v>44713</v>
      </c>
      <c r="L7184" s="19">
        <v>0</v>
      </c>
      <c r="M7184" s="19">
        <v>619.95000000000005</v>
      </c>
      <c r="N7184" s="24">
        <v>43654</v>
      </c>
    </row>
    <row r="7185" spans="1:14" customFormat="1" hidden="1" x14ac:dyDescent="0.25">
      <c r="A7185" s="17" t="s">
        <v>23488</v>
      </c>
      <c r="B7185" s="13" t="s">
        <v>17057</v>
      </c>
      <c r="C7185" s="13"/>
      <c r="D7185" s="13" t="s">
        <v>17058</v>
      </c>
      <c r="E7185" s="23" t="s">
        <v>17059</v>
      </c>
      <c r="F7185" s="21">
        <v>714</v>
      </c>
      <c r="G7185" s="21" t="s">
        <v>17</v>
      </c>
      <c r="H7185" s="21" t="s">
        <v>18</v>
      </c>
      <c r="I7185" s="13" t="s">
        <v>17060</v>
      </c>
      <c r="J7185" s="13">
        <v>8059175088087</v>
      </c>
      <c r="K7185" s="24">
        <v>44713</v>
      </c>
      <c r="L7185" s="19">
        <v>0</v>
      </c>
      <c r="M7185" s="19">
        <v>619.95000000000005</v>
      </c>
      <c r="N7185" s="24">
        <v>43654</v>
      </c>
    </row>
    <row r="7186" spans="1:14" customFormat="1" hidden="1" x14ac:dyDescent="0.25">
      <c r="A7186" s="17" t="s">
        <v>23489</v>
      </c>
      <c r="B7186" s="13" t="s">
        <v>17061</v>
      </c>
      <c r="C7186" s="13"/>
      <c r="D7186" s="13" t="s">
        <v>17062</v>
      </c>
      <c r="E7186" s="23" t="s">
        <v>17063</v>
      </c>
      <c r="F7186" s="21">
        <v>714</v>
      </c>
      <c r="G7186" s="21" t="s">
        <v>17</v>
      </c>
      <c r="H7186" s="21" t="s">
        <v>18</v>
      </c>
      <c r="I7186" s="13" t="s">
        <v>17064</v>
      </c>
      <c r="J7186" s="13">
        <v>8059175088094</v>
      </c>
      <c r="K7186" s="24">
        <v>44713</v>
      </c>
      <c r="L7186" s="19">
        <v>0</v>
      </c>
      <c r="M7186" s="19">
        <v>619.95000000000005</v>
      </c>
      <c r="N7186" s="24">
        <v>43654</v>
      </c>
    </row>
    <row r="7187" spans="1:14" customFormat="1" hidden="1" x14ac:dyDescent="0.25">
      <c r="A7187" s="17" t="s">
        <v>23490</v>
      </c>
      <c r="B7187" s="13" t="s">
        <v>17033</v>
      </c>
      <c r="C7187" s="13"/>
      <c r="D7187" s="13" t="s">
        <v>17034</v>
      </c>
      <c r="E7187" s="23" t="s">
        <v>17035</v>
      </c>
      <c r="F7187" s="21">
        <v>714</v>
      </c>
      <c r="G7187" s="21" t="s">
        <v>17</v>
      </c>
      <c r="H7187" s="21" t="s">
        <v>18</v>
      </c>
      <c r="I7187" s="13" t="s">
        <v>17036</v>
      </c>
      <c r="J7187" s="13">
        <v>8059175088025</v>
      </c>
      <c r="K7187" s="24">
        <v>44713</v>
      </c>
      <c r="L7187" s="19">
        <v>0</v>
      </c>
      <c r="M7187" s="19">
        <v>619.95000000000005</v>
      </c>
      <c r="N7187" s="24">
        <v>43654</v>
      </c>
    </row>
    <row r="7188" spans="1:14" customFormat="1" hidden="1" x14ac:dyDescent="0.25">
      <c r="A7188" s="17" t="s">
        <v>23491</v>
      </c>
      <c r="B7188" s="13" t="s">
        <v>17037</v>
      </c>
      <c r="C7188" s="13"/>
      <c r="D7188" s="13" t="s">
        <v>17038</v>
      </c>
      <c r="E7188" s="23" t="s">
        <v>17039</v>
      </c>
      <c r="F7188" s="21">
        <v>714</v>
      </c>
      <c r="G7188" s="21" t="s">
        <v>17</v>
      </c>
      <c r="H7188" s="21" t="s">
        <v>18</v>
      </c>
      <c r="I7188" s="13" t="s">
        <v>17040</v>
      </c>
      <c r="J7188" s="13">
        <v>8059175088032</v>
      </c>
      <c r="K7188" s="24">
        <v>44713</v>
      </c>
      <c r="L7188" s="19">
        <v>0</v>
      </c>
      <c r="M7188" s="19">
        <v>619.95000000000005</v>
      </c>
      <c r="N7188" s="24">
        <v>43654</v>
      </c>
    </row>
    <row r="7189" spans="1:14" customFormat="1" hidden="1" x14ac:dyDescent="0.25">
      <c r="A7189" s="17" t="s">
        <v>23492</v>
      </c>
      <c r="B7189" s="13" t="s">
        <v>17041</v>
      </c>
      <c r="C7189" s="13"/>
      <c r="D7189" s="13" t="s">
        <v>17042</v>
      </c>
      <c r="E7189" s="23" t="s">
        <v>17043</v>
      </c>
      <c r="F7189" s="21">
        <v>714</v>
      </c>
      <c r="G7189" s="21" t="s">
        <v>17</v>
      </c>
      <c r="H7189" s="21" t="s">
        <v>18</v>
      </c>
      <c r="I7189" s="13" t="s">
        <v>17044</v>
      </c>
      <c r="J7189" s="13">
        <v>8059175088049</v>
      </c>
      <c r="K7189" s="24">
        <v>44713</v>
      </c>
      <c r="L7189" s="19">
        <v>0</v>
      </c>
      <c r="M7189" s="19">
        <v>619.95000000000005</v>
      </c>
      <c r="N7189" s="24">
        <v>43654</v>
      </c>
    </row>
    <row r="7190" spans="1:14" customFormat="1" hidden="1" x14ac:dyDescent="0.25">
      <c r="A7190" s="17" t="s">
        <v>23557</v>
      </c>
      <c r="B7190" s="33">
        <v>34102152</v>
      </c>
      <c r="C7190" s="13"/>
      <c r="D7190" s="13" t="s">
        <v>15366</v>
      </c>
      <c r="E7190" s="23" t="s">
        <v>15367</v>
      </c>
      <c r="F7190" s="21">
        <v>714</v>
      </c>
      <c r="G7190" s="21" t="s">
        <v>17</v>
      </c>
      <c r="H7190" s="21" t="s">
        <v>18</v>
      </c>
      <c r="I7190" s="13" t="s">
        <v>15368</v>
      </c>
      <c r="J7190" s="13">
        <v>8033637445588</v>
      </c>
      <c r="K7190" s="24">
        <v>44713</v>
      </c>
      <c r="L7190" s="19">
        <v>0</v>
      </c>
      <c r="M7190" s="25">
        <v>599.95000000000005</v>
      </c>
      <c r="N7190" s="24">
        <v>43290</v>
      </c>
    </row>
    <row r="7191" spans="1:14" customFormat="1" hidden="1" x14ac:dyDescent="0.25">
      <c r="A7191" s="17" t="s">
        <v>23558</v>
      </c>
      <c r="B7191" s="33">
        <v>34102153</v>
      </c>
      <c r="C7191" s="13"/>
      <c r="D7191" s="13" t="s">
        <v>15369</v>
      </c>
      <c r="E7191" s="23" t="s">
        <v>15370</v>
      </c>
      <c r="F7191" s="21">
        <v>714</v>
      </c>
      <c r="G7191" s="21" t="s">
        <v>17</v>
      </c>
      <c r="H7191" s="21" t="s">
        <v>18</v>
      </c>
      <c r="I7191" s="13" t="s">
        <v>15371</v>
      </c>
      <c r="J7191" s="13">
        <v>8033637445595</v>
      </c>
      <c r="K7191" s="24">
        <v>44713</v>
      </c>
      <c r="L7191" s="19">
        <v>0</v>
      </c>
      <c r="M7191" s="25">
        <v>599.95000000000005</v>
      </c>
      <c r="N7191" s="24">
        <v>43290</v>
      </c>
    </row>
    <row r="7192" spans="1:14" customFormat="1" hidden="1" x14ac:dyDescent="0.25">
      <c r="A7192" s="17" t="s">
        <v>23559</v>
      </c>
      <c r="B7192" s="33">
        <v>34102154</v>
      </c>
      <c r="C7192" s="13"/>
      <c r="D7192" s="13" t="s">
        <v>15372</v>
      </c>
      <c r="E7192" s="23" t="s">
        <v>15373</v>
      </c>
      <c r="F7192" s="21">
        <v>714</v>
      </c>
      <c r="G7192" s="21" t="s">
        <v>17</v>
      </c>
      <c r="H7192" s="21" t="s">
        <v>18</v>
      </c>
      <c r="I7192" s="13" t="s">
        <v>15374</v>
      </c>
      <c r="J7192" s="13">
        <v>8033637445601</v>
      </c>
      <c r="K7192" s="24">
        <v>44713</v>
      </c>
      <c r="L7192" s="19">
        <v>0</v>
      </c>
      <c r="M7192" s="25">
        <v>599.95000000000005</v>
      </c>
      <c r="N7192" s="24">
        <v>43290</v>
      </c>
    </row>
    <row r="7193" spans="1:14" customFormat="1" hidden="1" x14ac:dyDescent="0.25">
      <c r="A7193" s="17" t="s">
        <v>23560</v>
      </c>
      <c r="B7193" s="33">
        <v>34102155</v>
      </c>
      <c r="C7193" s="13"/>
      <c r="D7193" s="13" t="s">
        <v>15375</v>
      </c>
      <c r="E7193" s="23" t="s">
        <v>15376</v>
      </c>
      <c r="F7193" s="21">
        <v>714</v>
      </c>
      <c r="G7193" s="21" t="s">
        <v>17</v>
      </c>
      <c r="H7193" s="21" t="s">
        <v>18</v>
      </c>
      <c r="I7193" s="13" t="s">
        <v>15377</v>
      </c>
      <c r="J7193" s="13">
        <v>8033637445618</v>
      </c>
      <c r="K7193" s="24">
        <v>44713</v>
      </c>
      <c r="L7193" s="19">
        <v>0</v>
      </c>
      <c r="M7193" s="25">
        <v>599.95000000000005</v>
      </c>
      <c r="N7193" s="24">
        <v>43290</v>
      </c>
    </row>
    <row r="7194" spans="1:14" customFormat="1" hidden="1" x14ac:dyDescent="0.25">
      <c r="A7194" s="17" t="s">
        <v>23561</v>
      </c>
      <c r="B7194" s="33">
        <v>34102156</v>
      </c>
      <c r="C7194" s="13"/>
      <c r="D7194" s="13" t="s">
        <v>15378</v>
      </c>
      <c r="E7194" s="23" t="s">
        <v>15379</v>
      </c>
      <c r="F7194" s="21">
        <v>714</v>
      </c>
      <c r="G7194" s="21" t="s">
        <v>17</v>
      </c>
      <c r="H7194" s="21" t="s">
        <v>18</v>
      </c>
      <c r="I7194" s="13" t="s">
        <v>15380</v>
      </c>
      <c r="J7194" s="13">
        <v>8033637445625</v>
      </c>
      <c r="K7194" s="24">
        <v>44713</v>
      </c>
      <c r="L7194" s="19">
        <v>0</v>
      </c>
      <c r="M7194" s="25">
        <v>599.95000000000005</v>
      </c>
      <c r="N7194" s="24">
        <v>43290</v>
      </c>
    </row>
    <row r="7195" spans="1:14" customFormat="1" hidden="1" x14ac:dyDescent="0.25">
      <c r="A7195" s="17" t="s">
        <v>23562</v>
      </c>
      <c r="B7195" s="33">
        <v>34102149</v>
      </c>
      <c r="C7195" s="13"/>
      <c r="D7195" s="13" t="s">
        <v>15381</v>
      </c>
      <c r="E7195" s="23" t="s">
        <v>15382</v>
      </c>
      <c r="F7195" s="21">
        <v>714</v>
      </c>
      <c r="G7195" s="21" t="s">
        <v>17</v>
      </c>
      <c r="H7195" s="21" t="s">
        <v>18</v>
      </c>
      <c r="I7195" s="13" t="s">
        <v>15383</v>
      </c>
      <c r="J7195" s="13">
        <v>8033637445557</v>
      </c>
      <c r="K7195" s="24">
        <v>44713</v>
      </c>
      <c r="L7195" s="19">
        <v>0</v>
      </c>
      <c r="M7195" s="25">
        <v>599.95000000000005</v>
      </c>
      <c r="N7195" s="24">
        <v>43290</v>
      </c>
    </row>
    <row r="7196" spans="1:14" customFormat="1" hidden="1" x14ac:dyDescent="0.25">
      <c r="A7196" s="17" t="s">
        <v>23563</v>
      </c>
      <c r="B7196" s="33">
        <v>34102150</v>
      </c>
      <c r="C7196" s="13"/>
      <c r="D7196" s="13" t="s">
        <v>15384</v>
      </c>
      <c r="E7196" s="23" t="s">
        <v>15385</v>
      </c>
      <c r="F7196" s="21">
        <v>714</v>
      </c>
      <c r="G7196" s="21" t="s">
        <v>17</v>
      </c>
      <c r="H7196" s="21" t="s">
        <v>18</v>
      </c>
      <c r="I7196" s="13" t="s">
        <v>15386</v>
      </c>
      <c r="J7196" s="13">
        <v>8033637445564</v>
      </c>
      <c r="K7196" s="24">
        <v>44713</v>
      </c>
      <c r="L7196" s="19">
        <v>0</v>
      </c>
      <c r="M7196" s="25">
        <v>599.95000000000005</v>
      </c>
      <c r="N7196" s="24">
        <v>43290</v>
      </c>
    </row>
    <row r="7197" spans="1:14" customFormat="1" hidden="1" x14ac:dyDescent="0.25">
      <c r="A7197" s="17" t="s">
        <v>23564</v>
      </c>
      <c r="B7197" s="33">
        <v>34102151</v>
      </c>
      <c r="C7197" s="13"/>
      <c r="D7197" s="13" t="s">
        <v>15387</v>
      </c>
      <c r="E7197" s="23" t="s">
        <v>15388</v>
      </c>
      <c r="F7197" s="21">
        <v>714</v>
      </c>
      <c r="G7197" s="21" t="s">
        <v>17</v>
      </c>
      <c r="H7197" s="21" t="s">
        <v>18</v>
      </c>
      <c r="I7197" s="13" t="s">
        <v>15389</v>
      </c>
      <c r="J7197" s="13">
        <v>8033637445571</v>
      </c>
      <c r="K7197" s="24">
        <v>44713</v>
      </c>
      <c r="L7197" s="19">
        <v>0</v>
      </c>
      <c r="M7197" s="25">
        <v>599.95000000000005</v>
      </c>
      <c r="N7197" s="24">
        <v>43290</v>
      </c>
    </row>
    <row r="7198" spans="1:14" customFormat="1" hidden="1" x14ac:dyDescent="0.25">
      <c r="A7198" s="17" t="s">
        <v>23539</v>
      </c>
      <c r="B7198" s="33">
        <v>34102144</v>
      </c>
      <c r="C7198" s="13"/>
      <c r="D7198" s="13" t="s">
        <v>15405</v>
      </c>
      <c r="E7198" s="23" t="s">
        <v>15406</v>
      </c>
      <c r="F7198" s="21">
        <v>714</v>
      </c>
      <c r="G7198" s="21" t="s">
        <v>17</v>
      </c>
      <c r="H7198" s="21" t="s">
        <v>18</v>
      </c>
      <c r="I7198" s="13" t="s">
        <v>15407</v>
      </c>
      <c r="J7198" s="13">
        <v>8033637447247</v>
      </c>
      <c r="K7198" s="24">
        <v>44713</v>
      </c>
      <c r="L7198" s="19">
        <v>0</v>
      </c>
      <c r="M7198" s="25">
        <v>599.95000000000005</v>
      </c>
      <c r="N7198" s="24">
        <v>43290</v>
      </c>
    </row>
    <row r="7199" spans="1:14" customFormat="1" hidden="1" x14ac:dyDescent="0.25">
      <c r="A7199" s="17" t="s">
        <v>23540</v>
      </c>
      <c r="B7199" s="33">
        <v>34102145</v>
      </c>
      <c r="C7199" s="13"/>
      <c r="D7199" s="13" t="s">
        <v>15408</v>
      </c>
      <c r="E7199" s="23" t="s">
        <v>15409</v>
      </c>
      <c r="F7199" s="21">
        <v>714</v>
      </c>
      <c r="G7199" s="21" t="s">
        <v>17</v>
      </c>
      <c r="H7199" s="21" t="s">
        <v>18</v>
      </c>
      <c r="I7199" s="13" t="s">
        <v>15410</v>
      </c>
      <c r="J7199" s="13">
        <v>8033637447254</v>
      </c>
      <c r="K7199" s="24">
        <v>44713</v>
      </c>
      <c r="L7199" s="19">
        <v>0</v>
      </c>
      <c r="M7199" s="25">
        <v>599.95000000000005</v>
      </c>
      <c r="N7199" s="24">
        <v>43290</v>
      </c>
    </row>
    <row r="7200" spans="1:14" customFormat="1" hidden="1" x14ac:dyDescent="0.25">
      <c r="A7200" s="17" t="s">
        <v>23541</v>
      </c>
      <c r="B7200" s="33">
        <v>34102146</v>
      </c>
      <c r="C7200" s="13"/>
      <c r="D7200" s="13" t="s">
        <v>15411</v>
      </c>
      <c r="E7200" s="23" t="s">
        <v>15412</v>
      </c>
      <c r="F7200" s="21">
        <v>714</v>
      </c>
      <c r="G7200" s="21" t="s">
        <v>17</v>
      </c>
      <c r="H7200" s="21" t="s">
        <v>18</v>
      </c>
      <c r="I7200" s="13" t="s">
        <v>15413</v>
      </c>
      <c r="J7200" s="13">
        <v>8033637447261</v>
      </c>
      <c r="K7200" s="24">
        <v>44713</v>
      </c>
      <c r="L7200" s="19">
        <v>0</v>
      </c>
      <c r="M7200" s="25">
        <v>599.95000000000005</v>
      </c>
      <c r="N7200" s="24">
        <v>43290</v>
      </c>
    </row>
    <row r="7201" spans="1:14" customFormat="1" hidden="1" x14ac:dyDescent="0.25">
      <c r="A7201" s="17" t="s">
        <v>23542</v>
      </c>
      <c r="B7201" s="33">
        <v>34102147</v>
      </c>
      <c r="C7201" s="13"/>
      <c r="D7201" s="13" t="s">
        <v>15414</v>
      </c>
      <c r="E7201" s="23" t="s">
        <v>15415</v>
      </c>
      <c r="F7201" s="21">
        <v>714</v>
      </c>
      <c r="G7201" s="21" t="s">
        <v>17</v>
      </c>
      <c r="H7201" s="21" t="s">
        <v>18</v>
      </c>
      <c r="I7201" s="13" t="s">
        <v>15416</v>
      </c>
      <c r="J7201" s="13">
        <v>8033637447278</v>
      </c>
      <c r="K7201" s="24">
        <v>44713</v>
      </c>
      <c r="L7201" s="19">
        <v>0</v>
      </c>
      <c r="M7201" s="25">
        <v>599.95000000000005</v>
      </c>
      <c r="N7201" s="24">
        <v>43290</v>
      </c>
    </row>
    <row r="7202" spans="1:14" customFormat="1" hidden="1" x14ac:dyDescent="0.25">
      <c r="A7202" s="17" t="s">
        <v>23543</v>
      </c>
      <c r="B7202" s="33">
        <v>34102148</v>
      </c>
      <c r="C7202" s="13"/>
      <c r="D7202" s="13" t="s">
        <v>15417</v>
      </c>
      <c r="E7202" s="23" t="s">
        <v>15418</v>
      </c>
      <c r="F7202" s="21">
        <v>714</v>
      </c>
      <c r="G7202" s="21" t="s">
        <v>17</v>
      </c>
      <c r="H7202" s="21" t="s">
        <v>18</v>
      </c>
      <c r="I7202" s="13" t="s">
        <v>15419</v>
      </c>
      <c r="J7202" s="13">
        <v>8033637447285</v>
      </c>
      <c r="K7202" s="24">
        <v>44713</v>
      </c>
      <c r="L7202" s="19">
        <v>0</v>
      </c>
      <c r="M7202" s="25">
        <v>599.95000000000005</v>
      </c>
      <c r="N7202" s="24">
        <v>43290</v>
      </c>
    </row>
    <row r="7203" spans="1:14" customFormat="1" hidden="1" x14ac:dyDescent="0.25">
      <c r="A7203" s="17" t="s">
        <v>23544</v>
      </c>
      <c r="B7203" s="33">
        <v>34102141</v>
      </c>
      <c r="C7203" s="13"/>
      <c r="D7203" s="13" t="s">
        <v>15420</v>
      </c>
      <c r="E7203" s="23" t="s">
        <v>15421</v>
      </c>
      <c r="F7203" s="21">
        <v>714</v>
      </c>
      <c r="G7203" s="21" t="s">
        <v>17</v>
      </c>
      <c r="H7203" s="21" t="s">
        <v>18</v>
      </c>
      <c r="I7203" s="13" t="s">
        <v>15422</v>
      </c>
      <c r="J7203" s="13">
        <v>8033637447216</v>
      </c>
      <c r="K7203" s="24">
        <v>44713</v>
      </c>
      <c r="L7203" s="19">
        <v>0</v>
      </c>
      <c r="M7203" s="25">
        <v>599.95000000000005</v>
      </c>
      <c r="N7203" s="24">
        <v>43290</v>
      </c>
    </row>
    <row r="7204" spans="1:14" customFormat="1" hidden="1" x14ac:dyDescent="0.25">
      <c r="A7204" s="17" t="s">
        <v>23545</v>
      </c>
      <c r="B7204" s="33">
        <v>34102142</v>
      </c>
      <c r="C7204" s="13"/>
      <c r="D7204" s="13" t="s">
        <v>15423</v>
      </c>
      <c r="E7204" s="23" t="s">
        <v>15424</v>
      </c>
      <c r="F7204" s="21">
        <v>714</v>
      </c>
      <c r="G7204" s="21" t="s">
        <v>17</v>
      </c>
      <c r="H7204" s="21" t="s">
        <v>18</v>
      </c>
      <c r="I7204" s="13" t="s">
        <v>15425</v>
      </c>
      <c r="J7204" s="13">
        <v>8033637447223</v>
      </c>
      <c r="K7204" s="24">
        <v>44713</v>
      </c>
      <c r="L7204" s="19">
        <v>0</v>
      </c>
      <c r="M7204" s="25">
        <v>599.95000000000005</v>
      </c>
      <c r="N7204" s="24">
        <v>43290</v>
      </c>
    </row>
    <row r="7205" spans="1:14" customFormat="1" hidden="1" x14ac:dyDescent="0.25">
      <c r="A7205" s="17" t="s">
        <v>23546</v>
      </c>
      <c r="B7205" s="33">
        <v>34102143</v>
      </c>
      <c r="C7205" s="13"/>
      <c r="D7205" s="13" t="s">
        <v>15426</v>
      </c>
      <c r="E7205" s="23" t="s">
        <v>15427</v>
      </c>
      <c r="F7205" s="21">
        <v>714</v>
      </c>
      <c r="G7205" s="21" t="s">
        <v>17</v>
      </c>
      <c r="H7205" s="21" t="s">
        <v>18</v>
      </c>
      <c r="I7205" s="13" t="s">
        <v>15428</v>
      </c>
      <c r="J7205" s="13">
        <v>8033637447230</v>
      </c>
      <c r="K7205" s="24">
        <v>44713</v>
      </c>
      <c r="L7205" s="19">
        <v>0</v>
      </c>
      <c r="M7205" s="25">
        <v>599.95000000000005</v>
      </c>
      <c r="N7205" s="24">
        <v>43290</v>
      </c>
    </row>
    <row r="7206" spans="1:14" customFormat="1" hidden="1" x14ac:dyDescent="0.25">
      <c r="A7206" s="17" t="s">
        <v>23521</v>
      </c>
      <c r="B7206" s="33">
        <v>34102128</v>
      </c>
      <c r="C7206" s="13"/>
      <c r="D7206" s="13" t="s">
        <v>15444</v>
      </c>
      <c r="E7206" s="23" t="s">
        <v>15445</v>
      </c>
      <c r="F7206" s="21">
        <v>714</v>
      </c>
      <c r="G7206" s="21" t="s">
        <v>17</v>
      </c>
      <c r="H7206" s="21" t="s">
        <v>18</v>
      </c>
      <c r="I7206" s="13" t="s">
        <v>15446</v>
      </c>
      <c r="J7206" s="13">
        <v>8033637445410</v>
      </c>
      <c r="K7206" s="24">
        <v>44713</v>
      </c>
      <c r="L7206" s="19">
        <v>0</v>
      </c>
      <c r="M7206" s="25">
        <v>599.95000000000005</v>
      </c>
      <c r="N7206" s="24">
        <v>43290</v>
      </c>
    </row>
    <row r="7207" spans="1:14" customFormat="1" hidden="1" x14ac:dyDescent="0.25">
      <c r="A7207" s="17" t="s">
        <v>23522</v>
      </c>
      <c r="B7207" s="33">
        <v>34102129</v>
      </c>
      <c r="C7207" s="13"/>
      <c r="D7207" s="13" t="s">
        <v>15447</v>
      </c>
      <c r="E7207" s="23" t="s">
        <v>15448</v>
      </c>
      <c r="F7207" s="21">
        <v>714</v>
      </c>
      <c r="G7207" s="21" t="s">
        <v>17</v>
      </c>
      <c r="H7207" s="21" t="s">
        <v>18</v>
      </c>
      <c r="I7207" s="13" t="s">
        <v>15449</v>
      </c>
      <c r="J7207" s="13">
        <v>8033637445427</v>
      </c>
      <c r="K7207" s="24">
        <v>44713</v>
      </c>
      <c r="L7207" s="19">
        <v>0</v>
      </c>
      <c r="M7207" s="25">
        <v>599.95000000000005</v>
      </c>
      <c r="N7207" s="24">
        <v>43290</v>
      </c>
    </row>
    <row r="7208" spans="1:14" customFormat="1" hidden="1" x14ac:dyDescent="0.25">
      <c r="A7208" s="17" t="s">
        <v>23523</v>
      </c>
      <c r="B7208" s="33">
        <v>34102130</v>
      </c>
      <c r="C7208" s="13"/>
      <c r="D7208" s="13" t="s">
        <v>15450</v>
      </c>
      <c r="E7208" s="23" t="s">
        <v>15451</v>
      </c>
      <c r="F7208" s="21">
        <v>714</v>
      </c>
      <c r="G7208" s="21" t="s">
        <v>17</v>
      </c>
      <c r="H7208" s="21" t="s">
        <v>18</v>
      </c>
      <c r="I7208" s="13" t="s">
        <v>15452</v>
      </c>
      <c r="J7208" s="13">
        <v>8033637445434</v>
      </c>
      <c r="K7208" s="24">
        <v>44713</v>
      </c>
      <c r="L7208" s="19">
        <v>0</v>
      </c>
      <c r="M7208" s="25">
        <v>599.95000000000005</v>
      </c>
      <c r="N7208" s="24">
        <v>43290</v>
      </c>
    </row>
    <row r="7209" spans="1:14" customFormat="1" hidden="1" x14ac:dyDescent="0.25">
      <c r="A7209" s="17" t="s">
        <v>23524</v>
      </c>
      <c r="B7209" s="33">
        <v>34102131</v>
      </c>
      <c r="C7209" s="13"/>
      <c r="D7209" s="13" t="s">
        <v>15453</v>
      </c>
      <c r="E7209" s="23" t="s">
        <v>15454</v>
      </c>
      <c r="F7209" s="21">
        <v>714</v>
      </c>
      <c r="G7209" s="21" t="s">
        <v>17</v>
      </c>
      <c r="H7209" s="21" t="s">
        <v>18</v>
      </c>
      <c r="I7209" s="13" t="s">
        <v>15455</v>
      </c>
      <c r="J7209" s="13">
        <v>8033637445441</v>
      </c>
      <c r="K7209" s="24">
        <v>44713</v>
      </c>
      <c r="L7209" s="19">
        <v>0</v>
      </c>
      <c r="M7209" s="25">
        <v>599.95000000000005</v>
      </c>
      <c r="N7209" s="24">
        <v>43290</v>
      </c>
    </row>
    <row r="7210" spans="1:14" customFormat="1" hidden="1" x14ac:dyDescent="0.25">
      <c r="A7210" s="17" t="s">
        <v>23525</v>
      </c>
      <c r="B7210" s="33">
        <v>34102132</v>
      </c>
      <c r="C7210" s="13"/>
      <c r="D7210" s="13" t="s">
        <v>15456</v>
      </c>
      <c r="E7210" s="23" t="s">
        <v>15457</v>
      </c>
      <c r="F7210" s="21">
        <v>714</v>
      </c>
      <c r="G7210" s="21" t="s">
        <v>17</v>
      </c>
      <c r="H7210" s="21" t="s">
        <v>18</v>
      </c>
      <c r="I7210" s="13" t="s">
        <v>15458</v>
      </c>
      <c r="J7210" s="13">
        <v>8033637445458</v>
      </c>
      <c r="K7210" s="24">
        <v>44713</v>
      </c>
      <c r="L7210" s="19">
        <v>0</v>
      </c>
      <c r="M7210" s="25">
        <v>599.95000000000005</v>
      </c>
      <c r="N7210" s="24">
        <v>43290</v>
      </c>
    </row>
    <row r="7211" spans="1:14" customFormat="1" hidden="1" x14ac:dyDescent="0.25">
      <c r="A7211" s="17" t="s">
        <v>23526</v>
      </c>
      <c r="B7211" s="33">
        <v>34102125</v>
      </c>
      <c r="C7211" s="13"/>
      <c r="D7211" s="13" t="s">
        <v>15459</v>
      </c>
      <c r="E7211" s="23" t="s">
        <v>15460</v>
      </c>
      <c r="F7211" s="21">
        <v>714</v>
      </c>
      <c r="G7211" s="21" t="s">
        <v>17</v>
      </c>
      <c r="H7211" s="21" t="s">
        <v>18</v>
      </c>
      <c r="I7211" s="13" t="s">
        <v>15461</v>
      </c>
      <c r="J7211" s="13">
        <v>8033637445380</v>
      </c>
      <c r="K7211" s="24">
        <v>44713</v>
      </c>
      <c r="L7211" s="19">
        <v>0</v>
      </c>
      <c r="M7211" s="25">
        <v>599.95000000000005</v>
      </c>
      <c r="N7211" s="24">
        <v>43290</v>
      </c>
    </row>
    <row r="7212" spans="1:14" customFormat="1" hidden="1" x14ac:dyDescent="0.25">
      <c r="A7212" s="17" t="s">
        <v>23527</v>
      </c>
      <c r="B7212" s="33">
        <v>34102126</v>
      </c>
      <c r="C7212" s="13"/>
      <c r="D7212" s="13" t="s">
        <v>15462</v>
      </c>
      <c r="E7212" s="23" t="s">
        <v>15463</v>
      </c>
      <c r="F7212" s="21">
        <v>714</v>
      </c>
      <c r="G7212" s="21" t="s">
        <v>17</v>
      </c>
      <c r="H7212" s="21" t="s">
        <v>18</v>
      </c>
      <c r="I7212" s="13" t="s">
        <v>15464</v>
      </c>
      <c r="J7212" s="13">
        <v>8033637445397</v>
      </c>
      <c r="K7212" s="24">
        <v>44713</v>
      </c>
      <c r="L7212" s="19">
        <v>0</v>
      </c>
      <c r="M7212" s="25">
        <v>599.95000000000005</v>
      </c>
      <c r="N7212" s="24">
        <v>43290</v>
      </c>
    </row>
    <row r="7213" spans="1:14" customFormat="1" hidden="1" x14ac:dyDescent="0.25">
      <c r="A7213" s="17" t="s">
        <v>23528</v>
      </c>
      <c r="B7213" s="33">
        <v>34102127</v>
      </c>
      <c r="C7213" s="13"/>
      <c r="D7213" s="13" t="s">
        <v>15465</v>
      </c>
      <c r="E7213" s="23" t="s">
        <v>15466</v>
      </c>
      <c r="F7213" s="21">
        <v>714</v>
      </c>
      <c r="G7213" s="21" t="s">
        <v>17</v>
      </c>
      <c r="H7213" s="21" t="s">
        <v>18</v>
      </c>
      <c r="I7213" s="13" t="s">
        <v>15467</v>
      </c>
      <c r="J7213" s="13">
        <v>8033637445403</v>
      </c>
      <c r="K7213" s="24">
        <v>44713</v>
      </c>
      <c r="L7213" s="19">
        <v>0</v>
      </c>
      <c r="M7213" s="25">
        <v>599.95000000000005</v>
      </c>
      <c r="N7213" s="24">
        <v>43290</v>
      </c>
    </row>
    <row r="7214" spans="1:14" customFormat="1" hidden="1" x14ac:dyDescent="0.25">
      <c r="A7214" s="17" t="s">
        <v>31241</v>
      </c>
      <c r="B7214" s="33">
        <v>28103451</v>
      </c>
      <c r="C7214" s="13"/>
      <c r="D7214" s="13"/>
      <c r="E7214" s="23" t="s">
        <v>3270</v>
      </c>
      <c r="F7214" s="21" t="s">
        <v>82</v>
      </c>
      <c r="G7214" s="21" t="s">
        <v>17</v>
      </c>
      <c r="H7214" s="21" t="s">
        <v>18</v>
      </c>
      <c r="I7214" s="13" t="s">
        <v>3271</v>
      </c>
      <c r="J7214" s="13">
        <v>8033637025223</v>
      </c>
      <c r="K7214" s="24">
        <v>44682</v>
      </c>
      <c r="L7214" s="19">
        <v>0</v>
      </c>
      <c r="M7214" s="25">
        <v>529.95000000000005</v>
      </c>
      <c r="N7214" s="24">
        <v>43339</v>
      </c>
    </row>
    <row r="7215" spans="1:14" customFormat="1" hidden="1" x14ac:dyDescent="0.25">
      <c r="A7215" s="17" t="s">
        <v>31242</v>
      </c>
      <c r="B7215" s="33">
        <v>28103452</v>
      </c>
      <c r="C7215" s="13"/>
      <c r="D7215" s="13"/>
      <c r="E7215" s="23" t="s">
        <v>3272</v>
      </c>
      <c r="F7215" s="21" t="s">
        <v>82</v>
      </c>
      <c r="G7215" s="21" t="s">
        <v>17</v>
      </c>
      <c r="H7215" s="21" t="s">
        <v>18</v>
      </c>
      <c r="I7215" s="13" t="s">
        <v>3273</v>
      </c>
      <c r="J7215" s="13">
        <v>8033637025230</v>
      </c>
      <c r="K7215" s="24">
        <v>44682</v>
      </c>
      <c r="L7215" s="19">
        <v>0</v>
      </c>
      <c r="M7215" s="25">
        <v>529.95000000000005</v>
      </c>
      <c r="N7215" s="24">
        <v>43339</v>
      </c>
    </row>
    <row r="7216" spans="1:14" customFormat="1" hidden="1" x14ac:dyDescent="0.25">
      <c r="A7216" s="17" t="s">
        <v>31243</v>
      </c>
      <c r="B7216" s="33">
        <v>28103453</v>
      </c>
      <c r="C7216" s="13"/>
      <c r="D7216" s="13"/>
      <c r="E7216" s="23" t="s">
        <v>3274</v>
      </c>
      <c r="F7216" s="21" t="s">
        <v>82</v>
      </c>
      <c r="G7216" s="21" t="s">
        <v>17</v>
      </c>
      <c r="H7216" s="21" t="s">
        <v>18</v>
      </c>
      <c r="I7216" s="13" t="s">
        <v>3275</v>
      </c>
      <c r="J7216" s="13">
        <v>8033637025247</v>
      </c>
      <c r="K7216" s="24">
        <v>44682</v>
      </c>
      <c r="L7216" s="19">
        <v>0</v>
      </c>
      <c r="M7216" s="25">
        <v>529.95000000000005</v>
      </c>
      <c r="N7216" s="24">
        <v>43339</v>
      </c>
    </row>
    <row r="7217" spans="1:14" customFormat="1" hidden="1" x14ac:dyDescent="0.25">
      <c r="A7217" s="17" t="s">
        <v>31244</v>
      </c>
      <c r="B7217" s="33">
        <v>28103454</v>
      </c>
      <c r="C7217" s="13"/>
      <c r="D7217" s="13"/>
      <c r="E7217" s="23" t="s">
        <v>3276</v>
      </c>
      <c r="F7217" s="21" t="s">
        <v>82</v>
      </c>
      <c r="G7217" s="21" t="s">
        <v>17</v>
      </c>
      <c r="H7217" s="21" t="s">
        <v>18</v>
      </c>
      <c r="I7217" s="13" t="s">
        <v>3277</v>
      </c>
      <c r="J7217" s="13">
        <v>8033637025254</v>
      </c>
      <c r="K7217" s="24">
        <v>44682</v>
      </c>
      <c r="L7217" s="19">
        <v>0</v>
      </c>
      <c r="M7217" s="25">
        <v>529.95000000000005</v>
      </c>
      <c r="N7217" s="24">
        <v>43339</v>
      </c>
    </row>
    <row r="7218" spans="1:14" customFormat="1" hidden="1" x14ac:dyDescent="0.25">
      <c r="A7218" s="17" t="s">
        <v>31245</v>
      </c>
      <c r="B7218" s="33">
        <v>28103455</v>
      </c>
      <c r="C7218" s="13"/>
      <c r="D7218" s="13"/>
      <c r="E7218" s="23" t="s">
        <v>3278</v>
      </c>
      <c r="F7218" s="21" t="s">
        <v>82</v>
      </c>
      <c r="G7218" s="21" t="s">
        <v>17</v>
      </c>
      <c r="H7218" s="21" t="s">
        <v>18</v>
      </c>
      <c r="I7218" s="13" t="s">
        <v>3279</v>
      </c>
      <c r="J7218" s="13">
        <v>8033637025261</v>
      </c>
      <c r="K7218" s="24">
        <v>44682</v>
      </c>
      <c r="L7218" s="19">
        <v>0</v>
      </c>
      <c r="M7218" s="25">
        <v>529.95000000000005</v>
      </c>
      <c r="N7218" s="24">
        <v>43339</v>
      </c>
    </row>
    <row r="7219" spans="1:14" customFormat="1" hidden="1" x14ac:dyDescent="0.25">
      <c r="A7219" s="17" t="s">
        <v>31246</v>
      </c>
      <c r="B7219" s="33">
        <v>28103456</v>
      </c>
      <c r="C7219" s="13"/>
      <c r="D7219" s="13"/>
      <c r="E7219" s="23" t="s">
        <v>3280</v>
      </c>
      <c r="F7219" s="21" t="s">
        <v>82</v>
      </c>
      <c r="G7219" s="21" t="s">
        <v>17</v>
      </c>
      <c r="H7219" s="21" t="s">
        <v>18</v>
      </c>
      <c r="I7219" s="13" t="s">
        <v>3281</v>
      </c>
      <c r="J7219" s="13">
        <v>8033637025278</v>
      </c>
      <c r="K7219" s="24">
        <v>44682</v>
      </c>
      <c r="L7219" s="19">
        <v>0</v>
      </c>
      <c r="M7219" s="25">
        <v>529.95000000000005</v>
      </c>
      <c r="N7219" s="24">
        <v>43339</v>
      </c>
    </row>
    <row r="7220" spans="1:14" customFormat="1" hidden="1" x14ac:dyDescent="0.25">
      <c r="A7220" s="17" t="s">
        <v>31247</v>
      </c>
      <c r="B7220" s="33">
        <v>28103457</v>
      </c>
      <c r="C7220" s="13"/>
      <c r="D7220" s="13"/>
      <c r="E7220" s="23" t="s">
        <v>3282</v>
      </c>
      <c r="F7220" s="21" t="s">
        <v>82</v>
      </c>
      <c r="G7220" s="21" t="s">
        <v>17</v>
      </c>
      <c r="H7220" s="21" t="s">
        <v>18</v>
      </c>
      <c r="I7220" s="13" t="s">
        <v>3283</v>
      </c>
      <c r="J7220" s="13">
        <v>8033637025285</v>
      </c>
      <c r="K7220" s="24">
        <v>44682</v>
      </c>
      <c r="L7220" s="19">
        <v>0</v>
      </c>
      <c r="M7220" s="25">
        <v>529.95000000000005</v>
      </c>
      <c r="N7220" s="24">
        <v>43339</v>
      </c>
    </row>
    <row r="7221" spans="1:14" customFormat="1" hidden="1" x14ac:dyDescent="0.25">
      <c r="A7221" s="17" t="s">
        <v>31248</v>
      </c>
      <c r="B7221" s="33">
        <v>28103458</v>
      </c>
      <c r="C7221" s="13"/>
      <c r="D7221" s="13"/>
      <c r="E7221" s="23" t="s">
        <v>3284</v>
      </c>
      <c r="F7221" s="21" t="s">
        <v>82</v>
      </c>
      <c r="G7221" s="21" t="s">
        <v>17</v>
      </c>
      <c r="H7221" s="21" t="s">
        <v>18</v>
      </c>
      <c r="I7221" s="13" t="s">
        <v>3285</v>
      </c>
      <c r="J7221" s="13">
        <v>8033637025292</v>
      </c>
      <c r="K7221" s="24">
        <v>44682</v>
      </c>
      <c r="L7221" s="19">
        <v>0</v>
      </c>
      <c r="M7221" s="25">
        <v>529.95000000000005</v>
      </c>
      <c r="N7221" s="24">
        <v>43339</v>
      </c>
    </row>
    <row r="7222" spans="1:14" customFormat="1" hidden="1" x14ac:dyDescent="0.25">
      <c r="A7222" s="17" t="s">
        <v>31249</v>
      </c>
      <c r="B7222" s="33">
        <v>28103459</v>
      </c>
      <c r="C7222" s="13"/>
      <c r="D7222" s="13"/>
      <c r="E7222" s="23" t="s">
        <v>3286</v>
      </c>
      <c r="F7222" s="21" t="s">
        <v>82</v>
      </c>
      <c r="G7222" s="21" t="s">
        <v>17</v>
      </c>
      <c r="H7222" s="21" t="s">
        <v>18</v>
      </c>
      <c r="I7222" s="13" t="s">
        <v>3287</v>
      </c>
      <c r="J7222" s="13">
        <v>8033637025308</v>
      </c>
      <c r="K7222" s="24">
        <v>44682</v>
      </c>
      <c r="L7222" s="19">
        <v>0</v>
      </c>
      <c r="M7222" s="25">
        <v>529.95000000000005</v>
      </c>
      <c r="N7222" s="24">
        <v>43339</v>
      </c>
    </row>
    <row r="7223" spans="1:14" customFormat="1" hidden="1" x14ac:dyDescent="0.25">
      <c r="A7223" s="17" t="s">
        <v>31250</v>
      </c>
      <c r="B7223" s="33">
        <v>28103460</v>
      </c>
      <c r="C7223" s="13"/>
      <c r="D7223" s="13"/>
      <c r="E7223" s="23" t="s">
        <v>3288</v>
      </c>
      <c r="F7223" s="21" t="s">
        <v>82</v>
      </c>
      <c r="G7223" s="21" t="s">
        <v>17</v>
      </c>
      <c r="H7223" s="21" t="s">
        <v>18</v>
      </c>
      <c r="I7223" s="13" t="s">
        <v>3289</v>
      </c>
      <c r="J7223" s="13">
        <v>8033637025315</v>
      </c>
      <c r="K7223" s="24">
        <v>44682</v>
      </c>
      <c r="L7223" s="19">
        <v>0</v>
      </c>
      <c r="M7223" s="25">
        <v>529.95000000000005</v>
      </c>
      <c r="N7223" s="24">
        <v>43339</v>
      </c>
    </row>
    <row r="7224" spans="1:14" customFormat="1" hidden="1" x14ac:dyDescent="0.25">
      <c r="A7224" s="17" t="s">
        <v>31251</v>
      </c>
      <c r="B7224" s="33">
        <v>28103461</v>
      </c>
      <c r="C7224" s="13"/>
      <c r="D7224" s="13"/>
      <c r="E7224" s="23" t="s">
        <v>3290</v>
      </c>
      <c r="F7224" s="21" t="s">
        <v>82</v>
      </c>
      <c r="G7224" s="21" t="s">
        <v>17</v>
      </c>
      <c r="H7224" s="21" t="s">
        <v>18</v>
      </c>
      <c r="I7224" s="13" t="s">
        <v>3291</v>
      </c>
      <c r="J7224" s="13">
        <v>8033637025322</v>
      </c>
      <c r="K7224" s="24">
        <v>44682</v>
      </c>
      <c r="L7224" s="19">
        <v>0</v>
      </c>
      <c r="M7224" s="25">
        <v>529.95000000000005</v>
      </c>
      <c r="N7224" s="24">
        <v>43339</v>
      </c>
    </row>
    <row r="7225" spans="1:14" customFormat="1" hidden="1" x14ac:dyDescent="0.25">
      <c r="A7225" s="17" t="s">
        <v>31252</v>
      </c>
      <c r="B7225" s="33">
        <v>28103462</v>
      </c>
      <c r="C7225" s="13"/>
      <c r="D7225" s="13"/>
      <c r="E7225" s="23" t="s">
        <v>3292</v>
      </c>
      <c r="F7225" s="21" t="s">
        <v>82</v>
      </c>
      <c r="G7225" s="21" t="s">
        <v>17</v>
      </c>
      <c r="H7225" s="21" t="s">
        <v>18</v>
      </c>
      <c r="I7225" s="13" t="s">
        <v>3293</v>
      </c>
      <c r="J7225" s="13">
        <v>8033637025339</v>
      </c>
      <c r="K7225" s="24">
        <v>44682</v>
      </c>
      <c r="L7225" s="19">
        <v>0</v>
      </c>
      <c r="M7225" s="25">
        <v>529.95000000000005</v>
      </c>
      <c r="N7225" s="24">
        <v>43339</v>
      </c>
    </row>
    <row r="7226" spans="1:14" customFormat="1" hidden="1" x14ac:dyDescent="0.25">
      <c r="A7226" s="17" t="s">
        <v>31253</v>
      </c>
      <c r="B7226" s="33">
        <v>28103463</v>
      </c>
      <c r="C7226" s="13"/>
      <c r="D7226" s="13"/>
      <c r="E7226" s="23" t="s">
        <v>3294</v>
      </c>
      <c r="F7226" s="21" t="s">
        <v>82</v>
      </c>
      <c r="G7226" s="21" t="s">
        <v>17</v>
      </c>
      <c r="H7226" s="21" t="s">
        <v>18</v>
      </c>
      <c r="I7226" s="13" t="s">
        <v>3295</v>
      </c>
      <c r="J7226" s="13">
        <v>8033637025346</v>
      </c>
      <c r="K7226" s="24">
        <v>44682</v>
      </c>
      <c r="L7226" s="19">
        <v>0</v>
      </c>
      <c r="M7226" s="25">
        <v>529.95000000000005</v>
      </c>
      <c r="N7226" s="24">
        <v>43339</v>
      </c>
    </row>
    <row r="7227" spans="1:14" customFormat="1" hidden="1" x14ac:dyDescent="0.25">
      <c r="A7227" s="17" t="s">
        <v>31254</v>
      </c>
      <c r="B7227" s="33">
        <v>28103464</v>
      </c>
      <c r="C7227" s="13"/>
      <c r="D7227" s="13"/>
      <c r="E7227" s="23" t="s">
        <v>3296</v>
      </c>
      <c r="F7227" s="21" t="s">
        <v>82</v>
      </c>
      <c r="G7227" s="21" t="s">
        <v>17</v>
      </c>
      <c r="H7227" s="21" t="s">
        <v>18</v>
      </c>
      <c r="I7227" s="13" t="s">
        <v>3297</v>
      </c>
      <c r="J7227" s="13">
        <v>8033637025353</v>
      </c>
      <c r="K7227" s="24">
        <v>44682</v>
      </c>
      <c r="L7227" s="19">
        <v>0</v>
      </c>
      <c r="M7227" s="25">
        <v>529.95000000000005</v>
      </c>
      <c r="N7227" s="24">
        <v>43339</v>
      </c>
    </row>
    <row r="7228" spans="1:14" customFormat="1" hidden="1" x14ac:dyDescent="0.25">
      <c r="A7228" s="17" t="s">
        <v>33778</v>
      </c>
      <c r="B7228" s="33">
        <v>28011416</v>
      </c>
      <c r="C7228" s="13"/>
      <c r="D7228" s="13"/>
      <c r="E7228" s="23" t="s">
        <v>19045</v>
      </c>
      <c r="F7228" s="21" t="s">
        <v>7064</v>
      </c>
      <c r="G7228" s="21" t="s">
        <v>17</v>
      </c>
      <c r="H7228" s="21" t="s">
        <v>18</v>
      </c>
      <c r="I7228" s="13" t="s">
        <v>19046</v>
      </c>
      <c r="J7228" s="13">
        <v>8059175094606</v>
      </c>
      <c r="K7228" s="24">
        <v>44682</v>
      </c>
      <c r="L7228" s="19">
        <v>0</v>
      </c>
      <c r="M7228" s="25">
        <v>1199.95</v>
      </c>
      <c r="N7228" s="24">
        <v>43878</v>
      </c>
    </row>
    <row r="7229" spans="1:14" customFormat="1" hidden="1" x14ac:dyDescent="0.25">
      <c r="A7229" s="17" t="s">
        <v>33779</v>
      </c>
      <c r="B7229" s="33">
        <v>28011417</v>
      </c>
      <c r="C7229" s="13"/>
      <c r="D7229" s="13"/>
      <c r="E7229" s="23" t="s">
        <v>19047</v>
      </c>
      <c r="F7229" s="21" t="s">
        <v>7064</v>
      </c>
      <c r="G7229" s="21" t="s">
        <v>17</v>
      </c>
      <c r="H7229" s="21" t="s">
        <v>18</v>
      </c>
      <c r="I7229" s="13" t="s">
        <v>19048</v>
      </c>
      <c r="J7229" s="13">
        <v>8059175094613</v>
      </c>
      <c r="K7229" s="24">
        <v>44682</v>
      </c>
      <c r="L7229" s="19">
        <v>0</v>
      </c>
      <c r="M7229" s="25">
        <v>1199.95</v>
      </c>
      <c r="N7229" s="24">
        <v>43878</v>
      </c>
    </row>
    <row r="7230" spans="1:14" customFormat="1" hidden="1" x14ac:dyDescent="0.25">
      <c r="A7230" s="17" t="s">
        <v>33780</v>
      </c>
      <c r="B7230" s="33">
        <v>28011418</v>
      </c>
      <c r="C7230" s="13"/>
      <c r="D7230" s="13"/>
      <c r="E7230" s="23" t="s">
        <v>19049</v>
      </c>
      <c r="F7230" s="21" t="s">
        <v>7064</v>
      </c>
      <c r="G7230" s="21" t="s">
        <v>17</v>
      </c>
      <c r="H7230" s="21" t="s">
        <v>18</v>
      </c>
      <c r="I7230" s="13" t="s">
        <v>19050</v>
      </c>
      <c r="J7230" s="13">
        <v>8059175094620</v>
      </c>
      <c r="K7230" s="24">
        <v>44682</v>
      </c>
      <c r="L7230" s="19">
        <v>0</v>
      </c>
      <c r="M7230" s="25">
        <v>1199.95</v>
      </c>
      <c r="N7230" s="24">
        <v>43878</v>
      </c>
    </row>
    <row r="7231" spans="1:14" customFormat="1" hidden="1" x14ac:dyDescent="0.25">
      <c r="A7231" s="17" t="s">
        <v>33781</v>
      </c>
      <c r="B7231" s="33">
        <v>28011419</v>
      </c>
      <c r="C7231" s="13"/>
      <c r="D7231" s="13"/>
      <c r="E7231" s="23" t="s">
        <v>19051</v>
      </c>
      <c r="F7231" s="21" t="s">
        <v>7064</v>
      </c>
      <c r="G7231" s="21" t="s">
        <v>17</v>
      </c>
      <c r="H7231" s="21" t="s">
        <v>18</v>
      </c>
      <c r="I7231" s="13" t="s">
        <v>19052</v>
      </c>
      <c r="J7231" s="13">
        <v>8059175094637</v>
      </c>
      <c r="K7231" s="24">
        <v>44682</v>
      </c>
      <c r="L7231" s="19">
        <v>0</v>
      </c>
      <c r="M7231" s="25">
        <v>1199.95</v>
      </c>
      <c r="N7231" s="24">
        <v>43878</v>
      </c>
    </row>
    <row r="7232" spans="1:14" customFormat="1" hidden="1" x14ac:dyDescent="0.25">
      <c r="A7232" s="17" t="s">
        <v>33782</v>
      </c>
      <c r="B7232" s="33">
        <v>28011420</v>
      </c>
      <c r="C7232" s="13"/>
      <c r="D7232" s="13"/>
      <c r="E7232" s="23" t="s">
        <v>19053</v>
      </c>
      <c r="F7232" s="21" t="s">
        <v>7064</v>
      </c>
      <c r="G7232" s="21" t="s">
        <v>17</v>
      </c>
      <c r="H7232" s="21" t="s">
        <v>18</v>
      </c>
      <c r="I7232" s="13" t="s">
        <v>19054</v>
      </c>
      <c r="J7232" s="13">
        <v>8059175094644</v>
      </c>
      <c r="K7232" s="24">
        <v>44682</v>
      </c>
      <c r="L7232" s="19">
        <v>0</v>
      </c>
      <c r="M7232" s="25">
        <v>1199.95</v>
      </c>
      <c r="N7232" s="24">
        <v>43878</v>
      </c>
    </row>
    <row r="7233" spans="1:14" customFormat="1" hidden="1" x14ac:dyDescent="0.25">
      <c r="A7233" s="17" t="s">
        <v>33783</v>
      </c>
      <c r="B7233" s="33">
        <v>28011421</v>
      </c>
      <c r="C7233" s="13"/>
      <c r="D7233" s="13"/>
      <c r="E7233" s="23" t="s">
        <v>19055</v>
      </c>
      <c r="F7233" s="21" t="s">
        <v>7064</v>
      </c>
      <c r="G7233" s="21" t="s">
        <v>17</v>
      </c>
      <c r="H7233" s="21" t="s">
        <v>18</v>
      </c>
      <c r="I7233" s="13" t="s">
        <v>19056</v>
      </c>
      <c r="J7233" s="13">
        <v>8059175094651</v>
      </c>
      <c r="K7233" s="24">
        <v>44682</v>
      </c>
      <c r="L7233" s="19">
        <v>0</v>
      </c>
      <c r="M7233" s="25">
        <v>1199.95</v>
      </c>
      <c r="N7233" s="24">
        <v>43878</v>
      </c>
    </row>
    <row r="7234" spans="1:14" customFormat="1" hidden="1" x14ac:dyDescent="0.25">
      <c r="A7234" s="17" t="s">
        <v>33784</v>
      </c>
      <c r="B7234" s="33">
        <v>28011422</v>
      </c>
      <c r="C7234" s="13"/>
      <c r="D7234" s="13"/>
      <c r="E7234" s="23" t="s">
        <v>19057</v>
      </c>
      <c r="F7234" s="21" t="s">
        <v>7064</v>
      </c>
      <c r="G7234" s="21" t="s">
        <v>17</v>
      </c>
      <c r="H7234" s="21" t="s">
        <v>18</v>
      </c>
      <c r="I7234" s="13" t="s">
        <v>19058</v>
      </c>
      <c r="J7234" s="13">
        <v>8059175094668</v>
      </c>
      <c r="K7234" s="24">
        <v>44682</v>
      </c>
      <c r="L7234" s="19">
        <v>0</v>
      </c>
      <c r="M7234" s="25">
        <v>1199.95</v>
      </c>
      <c r="N7234" s="24">
        <v>43878</v>
      </c>
    </row>
    <row r="7235" spans="1:14" customFormat="1" hidden="1" x14ac:dyDescent="0.25">
      <c r="A7235" s="17" t="s">
        <v>33785</v>
      </c>
      <c r="B7235" s="33">
        <v>28011423</v>
      </c>
      <c r="C7235" s="13"/>
      <c r="D7235" s="13"/>
      <c r="E7235" s="23" t="s">
        <v>19059</v>
      </c>
      <c r="F7235" s="21" t="s">
        <v>7064</v>
      </c>
      <c r="G7235" s="21" t="s">
        <v>17</v>
      </c>
      <c r="H7235" s="21" t="s">
        <v>18</v>
      </c>
      <c r="I7235" s="13" t="s">
        <v>19060</v>
      </c>
      <c r="J7235" s="13">
        <v>8059175094675</v>
      </c>
      <c r="K7235" s="24">
        <v>44682</v>
      </c>
      <c r="L7235" s="19">
        <v>0</v>
      </c>
      <c r="M7235" s="25">
        <v>1199.95</v>
      </c>
      <c r="N7235" s="24">
        <v>43878</v>
      </c>
    </row>
    <row r="7236" spans="1:14" customFormat="1" hidden="1" x14ac:dyDescent="0.25">
      <c r="A7236" s="17" t="s">
        <v>34117</v>
      </c>
      <c r="B7236" s="13" t="s">
        <v>50893</v>
      </c>
      <c r="C7236" s="13"/>
      <c r="D7236" s="13"/>
      <c r="E7236" s="23" t="s">
        <v>18480</v>
      </c>
      <c r="F7236" s="21" t="s">
        <v>10903</v>
      </c>
      <c r="G7236" s="21" t="s">
        <v>17</v>
      </c>
      <c r="H7236" s="21" t="s">
        <v>18</v>
      </c>
      <c r="I7236" s="13" t="s">
        <v>18481</v>
      </c>
      <c r="J7236" s="13">
        <v>8033637978703</v>
      </c>
      <c r="K7236" s="24">
        <v>44682</v>
      </c>
      <c r="L7236" s="19">
        <v>0</v>
      </c>
      <c r="M7236" s="25">
        <v>1999.95</v>
      </c>
      <c r="N7236" s="24">
        <v>43703</v>
      </c>
    </row>
    <row r="7237" spans="1:14" customFormat="1" hidden="1" x14ac:dyDescent="0.25">
      <c r="A7237" s="17" t="s">
        <v>34118</v>
      </c>
      <c r="B7237" s="13" t="s">
        <v>50894</v>
      </c>
      <c r="C7237" s="13"/>
      <c r="D7237" s="13"/>
      <c r="E7237" s="23" t="s">
        <v>18482</v>
      </c>
      <c r="F7237" s="21" t="s">
        <v>10903</v>
      </c>
      <c r="G7237" s="21" t="s">
        <v>17</v>
      </c>
      <c r="H7237" s="21" t="s">
        <v>18</v>
      </c>
      <c r="I7237" s="13" t="s">
        <v>18483</v>
      </c>
      <c r="J7237" s="13">
        <v>8033637978710</v>
      </c>
      <c r="K7237" s="24">
        <v>44682</v>
      </c>
      <c r="L7237" s="19">
        <v>0</v>
      </c>
      <c r="M7237" s="25">
        <v>1999.95</v>
      </c>
      <c r="N7237" s="24">
        <v>43703</v>
      </c>
    </row>
    <row r="7238" spans="1:14" customFormat="1" hidden="1" x14ac:dyDescent="0.25">
      <c r="A7238" s="17" t="s">
        <v>34119</v>
      </c>
      <c r="B7238" s="13" t="s">
        <v>50895</v>
      </c>
      <c r="C7238" s="13"/>
      <c r="D7238" s="13"/>
      <c r="E7238" s="23" t="s">
        <v>18484</v>
      </c>
      <c r="F7238" s="21" t="s">
        <v>10903</v>
      </c>
      <c r="G7238" s="21" t="s">
        <v>17</v>
      </c>
      <c r="H7238" s="21" t="s">
        <v>18</v>
      </c>
      <c r="I7238" s="13" t="s">
        <v>18485</v>
      </c>
      <c r="J7238" s="13">
        <v>8033637978727</v>
      </c>
      <c r="K7238" s="24">
        <v>44682</v>
      </c>
      <c r="L7238" s="19">
        <v>0</v>
      </c>
      <c r="M7238" s="25">
        <v>1999.95</v>
      </c>
      <c r="N7238" s="24">
        <v>43703</v>
      </c>
    </row>
    <row r="7239" spans="1:14" customFormat="1" hidden="1" x14ac:dyDescent="0.25">
      <c r="A7239" s="17" t="s">
        <v>34120</v>
      </c>
      <c r="B7239" s="13" t="s">
        <v>50896</v>
      </c>
      <c r="C7239" s="13"/>
      <c r="D7239" s="13"/>
      <c r="E7239" s="23" t="s">
        <v>18486</v>
      </c>
      <c r="F7239" s="21" t="s">
        <v>10903</v>
      </c>
      <c r="G7239" s="21" t="s">
        <v>17</v>
      </c>
      <c r="H7239" s="21" t="s">
        <v>18</v>
      </c>
      <c r="I7239" s="13" t="s">
        <v>18487</v>
      </c>
      <c r="J7239" s="13">
        <v>8033637978734</v>
      </c>
      <c r="K7239" s="24">
        <v>44682</v>
      </c>
      <c r="L7239" s="19">
        <v>0</v>
      </c>
      <c r="M7239" s="25">
        <v>1999.95</v>
      </c>
      <c r="N7239" s="24">
        <v>43703</v>
      </c>
    </row>
    <row r="7240" spans="1:14" customFormat="1" hidden="1" x14ac:dyDescent="0.25">
      <c r="A7240" s="17" t="s">
        <v>34121</v>
      </c>
      <c r="B7240" s="13" t="s">
        <v>50897</v>
      </c>
      <c r="C7240" s="13"/>
      <c r="D7240" s="13"/>
      <c r="E7240" s="23" t="s">
        <v>18488</v>
      </c>
      <c r="F7240" s="21" t="s">
        <v>10903</v>
      </c>
      <c r="G7240" s="21" t="s">
        <v>17</v>
      </c>
      <c r="H7240" s="21" t="s">
        <v>18</v>
      </c>
      <c r="I7240" s="13" t="s">
        <v>18489</v>
      </c>
      <c r="J7240" s="13">
        <v>8033637978741</v>
      </c>
      <c r="K7240" s="24">
        <v>44682</v>
      </c>
      <c r="L7240" s="19">
        <v>0</v>
      </c>
      <c r="M7240" s="25">
        <v>1999.95</v>
      </c>
      <c r="N7240" s="24">
        <v>43703</v>
      </c>
    </row>
    <row r="7241" spans="1:14" customFormat="1" hidden="1" x14ac:dyDescent="0.25">
      <c r="A7241" s="17" t="s">
        <v>34122</v>
      </c>
      <c r="B7241" s="13" t="s">
        <v>50898</v>
      </c>
      <c r="C7241" s="13"/>
      <c r="D7241" s="13"/>
      <c r="E7241" s="23" t="s">
        <v>18490</v>
      </c>
      <c r="F7241" s="21" t="s">
        <v>10903</v>
      </c>
      <c r="G7241" s="21" t="s">
        <v>17</v>
      </c>
      <c r="H7241" s="21" t="s">
        <v>18</v>
      </c>
      <c r="I7241" s="13" t="s">
        <v>18491</v>
      </c>
      <c r="J7241" s="13">
        <v>8033637978758</v>
      </c>
      <c r="K7241" s="24">
        <v>44682</v>
      </c>
      <c r="L7241" s="19">
        <v>0</v>
      </c>
      <c r="M7241" s="25">
        <v>1999.95</v>
      </c>
      <c r="N7241" s="24">
        <v>43703</v>
      </c>
    </row>
    <row r="7242" spans="1:14" customFormat="1" hidden="1" x14ac:dyDescent="0.25">
      <c r="A7242" s="17" t="s">
        <v>34105</v>
      </c>
      <c r="B7242" s="13" t="s">
        <v>50881</v>
      </c>
      <c r="C7242" s="13"/>
      <c r="D7242" s="13"/>
      <c r="E7242" s="23" t="s">
        <v>18468</v>
      </c>
      <c r="F7242" s="21" t="s">
        <v>10903</v>
      </c>
      <c r="G7242" s="21" t="s">
        <v>17</v>
      </c>
      <c r="H7242" s="21" t="s">
        <v>18</v>
      </c>
      <c r="I7242" s="13" t="s">
        <v>18469</v>
      </c>
      <c r="J7242" s="13">
        <v>8033637978376</v>
      </c>
      <c r="K7242" s="24">
        <v>44682</v>
      </c>
      <c r="L7242" s="19">
        <v>0</v>
      </c>
      <c r="M7242" s="25">
        <v>1999.95</v>
      </c>
      <c r="N7242" s="24">
        <v>43703</v>
      </c>
    </row>
    <row r="7243" spans="1:14" customFormat="1" hidden="1" x14ac:dyDescent="0.25">
      <c r="A7243" s="17" t="s">
        <v>34106</v>
      </c>
      <c r="B7243" s="13" t="s">
        <v>50882</v>
      </c>
      <c r="C7243" s="13"/>
      <c r="D7243" s="13"/>
      <c r="E7243" s="23" t="s">
        <v>18470</v>
      </c>
      <c r="F7243" s="21" t="s">
        <v>10903</v>
      </c>
      <c r="G7243" s="21" t="s">
        <v>17</v>
      </c>
      <c r="H7243" s="21" t="s">
        <v>18</v>
      </c>
      <c r="I7243" s="13" t="s">
        <v>18471</v>
      </c>
      <c r="J7243" s="13">
        <v>8033637978383</v>
      </c>
      <c r="K7243" s="24">
        <v>44682</v>
      </c>
      <c r="L7243" s="19">
        <v>0</v>
      </c>
      <c r="M7243" s="25">
        <v>1999.95</v>
      </c>
      <c r="N7243" s="24">
        <v>43703</v>
      </c>
    </row>
    <row r="7244" spans="1:14" customFormat="1" hidden="1" x14ac:dyDescent="0.25">
      <c r="A7244" s="17" t="s">
        <v>34107</v>
      </c>
      <c r="B7244" s="13" t="s">
        <v>50883</v>
      </c>
      <c r="C7244" s="13"/>
      <c r="D7244" s="13"/>
      <c r="E7244" s="23" t="s">
        <v>18472</v>
      </c>
      <c r="F7244" s="21" t="s">
        <v>10903</v>
      </c>
      <c r="G7244" s="21" t="s">
        <v>17</v>
      </c>
      <c r="H7244" s="21" t="s">
        <v>18</v>
      </c>
      <c r="I7244" s="13" t="s">
        <v>18473</v>
      </c>
      <c r="J7244" s="13">
        <v>8033637978390</v>
      </c>
      <c r="K7244" s="24">
        <v>44682</v>
      </c>
      <c r="L7244" s="19">
        <v>0</v>
      </c>
      <c r="M7244" s="25">
        <v>1999.95</v>
      </c>
      <c r="N7244" s="24">
        <v>43703</v>
      </c>
    </row>
    <row r="7245" spans="1:14" customFormat="1" hidden="1" x14ac:dyDescent="0.25">
      <c r="A7245" s="17" t="s">
        <v>34108</v>
      </c>
      <c r="B7245" s="13" t="s">
        <v>50884</v>
      </c>
      <c r="C7245" s="13"/>
      <c r="D7245" s="13"/>
      <c r="E7245" s="23" t="s">
        <v>18474</v>
      </c>
      <c r="F7245" s="21" t="s">
        <v>10903</v>
      </c>
      <c r="G7245" s="21" t="s">
        <v>17</v>
      </c>
      <c r="H7245" s="21" t="s">
        <v>18</v>
      </c>
      <c r="I7245" s="13" t="s">
        <v>18475</v>
      </c>
      <c r="J7245" s="13">
        <v>8033637978406</v>
      </c>
      <c r="K7245" s="24">
        <v>44682</v>
      </c>
      <c r="L7245" s="19">
        <v>0</v>
      </c>
      <c r="M7245" s="25">
        <v>1999.95</v>
      </c>
      <c r="N7245" s="24">
        <v>43703</v>
      </c>
    </row>
    <row r="7246" spans="1:14" customFormat="1" hidden="1" x14ac:dyDescent="0.25">
      <c r="A7246" s="17" t="s">
        <v>34109</v>
      </c>
      <c r="B7246" s="13" t="s">
        <v>50885</v>
      </c>
      <c r="C7246" s="13"/>
      <c r="D7246" s="13"/>
      <c r="E7246" s="23" t="s">
        <v>18476</v>
      </c>
      <c r="F7246" s="21" t="s">
        <v>10903</v>
      </c>
      <c r="G7246" s="21" t="s">
        <v>17</v>
      </c>
      <c r="H7246" s="21" t="s">
        <v>18</v>
      </c>
      <c r="I7246" s="13" t="s">
        <v>18477</v>
      </c>
      <c r="J7246" s="13">
        <v>8033637978413</v>
      </c>
      <c r="K7246" s="24">
        <v>44682</v>
      </c>
      <c r="L7246" s="19">
        <v>0</v>
      </c>
      <c r="M7246" s="25">
        <v>1999.95</v>
      </c>
      <c r="N7246" s="24">
        <v>43703</v>
      </c>
    </row>
    <row r="7247" spans="1:14" customFormat="1" hidden="1" x14ac:dyDescent="0.25">
      <c r="A7247" s="17" t="s">
        <v>34110</v>
      </c>
      <c r="B7247" s="13" t="s">
        <v>50886</v>
      </c>
      <c r="C7247" s="13"/>
      <c r="D7247" s="13"/>
      <c r="E7247" s="23" t="s">
        <v>18478</v>
      </c>
      <c r="F7247" s="21" t="s">
        <v>10903</v>
      </c>
      <c r="G7247" s="21" t="s">
        <v>17</v>
      </c>
      <c r="H7247" s="21" t="s">
        <v>18</v>
      </c>
      <c r="I7247" s="13" t="s">
        <v>18479</v>
      </c>
      <c r="J7247" s="13">
        <v>8033637978420</v>
      </c>
      <c r="K7247" s="24">
        <v>44682</v>
      </c>
      <c r="L7247" s="19">
        <v>0</v>
      </c>
      <c r="M7247" s="25">
        <v>1999.95</v>
      </c>
      <c r="N7247" s="24">
        <v>43703</v>
      </c>
    </row>
    <row r="7248" spans="1:14" customFormat="1" hidden="1" x14ac:dyDescent="0.25">
      <c r="A7248" s="17" t="s">
        <v>34111</v>
      </c>
      <c r="B7248" s="13" t="s">
        <v>50887</v>
      </c>
      <c r="C7248" s="13"/>
      <c r="D7248" s="13"/>
      <c r="E7248" s="23" t="s">
        <v>18492</v>
      </c>
      <c r="F7248" s="21" t="s">
        <v>10903</v>
      </c>
      <c r="G7248" s="21" t="s">
        <v>17</v>
      </c>
      <c r="H7248" s="21" t="s">
        <v>18</v>
      </c>
      <c r="I7248" s="13" t="s">
        <v>18493</v>
      </c>
      <c r="J7248" s="13">
        <v>8033637978611</v>
      </c>
      <c r="K7248" s="24">
        <v>44682</v>
      </c>
      <c r="L7248" s="19">
        <v>0</v>
      </c>
      <c r="M7248" s="25">
        <v>1999.95</v>
      </c>
      <c r="N7248" s="24">
        <v>43703</v>
      </c>
    </row>
    <row r="7249" spans="1:14" customFormat="1" hidden="1" x14ac:dyDescent="0.25">
      <c r="A7249" s="17" t="s">
        <v>34112</v>
      </c>
      <c r="B7249" s="13" t="s">
        <v>50888</v>
      </c>
      <c r="C7249" s="13"/>
      <c r="D7249" s="13"/>
      <c r="E7249" s="23" t="s">
        <v>18494</v>
      </c>
      <c r="F7249" s="21" t="s">
        <v>10903</v>
      </c>
      <c r="G7249" s="21" t="s">
        <v>17</v>
      </c>
      <c r="H7249" s="21" t="s">
        <v>18</v>
      </c>
      <c r="I7249" s="13" t="s">
        <v>18495</v>
      </c>
      <c r="J7249" s="13">
        <v>8033637978628</v>
      </c>
      <c r="K7249" s="24">
        <v>44682</v>
      </c>
      <c r="L7249" s="19">
        <v>0</v>
      </c>
      <c r="M7249" s="25">
        <v>1999.95</v>
      </c>
      <c r="N7249" s="24">
        <v>43703</v>
      </c>
    </row>
    <row r="7250" spans="1:14" customFormat="1" hidden="1" x14ac:dyDescent="0.25">
      <c r="A7250" s="17" t="s">
        <v>34113</v>
      </c>
      <c r="B7250" s="13" t="s">
        <v>50889</v>
      </c>
      <c r="C7250" s="13"/>
      <c r="D7250" s="13"/>
      <c r="E7250" s="23" t="s">
        <v>18496</v>
      </c>
      <c r="F7250" s="21" t="s">
        <v>10903</v>
      </c>
      <c r="G7250" s="21" t="s">
        <v>17</v>
      </c>
      <c r="H7250" s="21" t="s">
        <v>18</v>
      </c>
      <c r="I7250" s="13" t="s">
        <v>18497</v>
      </c>
      <c r="J7250" s="13">
        <v>8033637978635</v>
      </c>
      <c r="K7250" s="24">
        <v>44682</v>
      </c>
      <c r="L7250" s="19">
        <v>0</v>
      </c>
      <c r="M7250" s="25">
        <v>1999.95</v>
      </c>
      <c r="N7250" s="24">
        <v>43703</v>
      </c>
    </row>
    <row r="7251" spans="1:14" customFormat="1" hidden="1" x14ac:dyDescent="0.25">
      <c r="A7251" s="17" t="s">
        <v>34114</v>
      </c>
      <c r="B7251" s="13" t="s">
        <v>50890</v>
      </c>
      <c r="C7251" s="13"/>
      <c r="D7251" s="13"/>
      <c r="E7251" s="23" t="s">
        <v>18498</v>
      </c>
      <c r="F7251" s="21" t="s">
        <v>10903</v>
      </c>
      <c r="G7251" s="21" t="s">
        <v>17</v>
      </c>
      <c r="H7251" s="21" t="s">
        <v>18</v>
      </c>
      <c r="I7251" s="13" t="s">
        <v>18499</v>
      </c>
      <c r="J7251" s="13">
        <v>8033637978642</v>
      </c>
      <c r="K7251" s="24">
        <v>44682</v>
      </c>
      <c r="L7251" s="19">
        <v>0</v>
      </c>
      <c r="M7251" s="25">
        <v>1999.95</v>
      </c>
      <c r="N7251" s="24">
        <v>43703</v>
      </c>
    </row>
    <row r="7252" spans="1:14" customFormat="1" hidden="1" x14ac:dyDescent="0.25">
      <c r="A7252" s="17" t="s">
        <v>34115</v>
      </c>
      <c r="B7252" s="13" t="s">
        <v>50891</v>
      </c>
      <c r="C7252" s="13"/>
      <c r="D7252" s="13"/>
      <c r="E7252" s="23" t="s">
        <v>18500</v>
      </c>
      <c r="F7252" s="21" t="s">
        <v>10903</v>
      </c>
      <c r="G7252" s="21" t="s">
        <v>17</v>
      </c>
      <c r="H7252" s="21" t="s">
        <v>18</v>
      </c>
      <c r="I7252" s="13" t="s">
        <v>18501</v>
      </c>
      <c r="J7252" s="13">
        <v>8033637978659</v>
      </c>
      <c r="K7252" s="24">
        <v>44682</v>
      </c>
      <c r="L7252" s="19">
        <v>0</v>
      </c>
      <c r="M7252" s="25">
        <v>1999.95</v>
      </c>
      <c r="N7252" s="24">
        <v>43703</v>
      </c>
    </row>
    <row r="7253" spans="1:14" customFormat="1" hidden="1" x14ac:dyDescent="0.25">
      <c r="A7253" s="17" t="s">
        <v>34116</v>
      </c>
      <c r="B7253" s="13" t="s">
        <v>50892</v>
      </c>
      <c r="C7253" s="13"/>
      <c r="D7253" s="13"/>
      <c r="E7253" s="23" t="s">
        <v>18502</v>
      </c>
      <c r="F7253" s="21" t="s">
        <v>10903</v>
      </c>
      <c r="G7253" s="21" t="s">
        <v>17</v>
      </c>
      <c r="H7253" s="21" t="s">
        <v>18</v>
      </c>
      <c r="I7253" s="13" t="s">
        <v>18503</v>
      </c>
      <c r="J7253" s="13">
        <v>8033637978666</v>
      </c>
      <c r="K7253" s="24">
        <v>44682</v>
      </c>
      <c r="L7253" s="19">
        <v>0</v>
      </c>
      <c r="M7253" s="25">
        <v>1999.95</v>
      </c>
      <c r="N7253" s="24">
        <v>43703</v>
      </c>
    </row>
    <row r="7254" spans="1:14" customFormat="1" hidden="1" x14ac:dyDescent="0.25">
      <c r="A7254" s="17" t="s">
        <v>29026</v>
      </c>
      <c r="B7254" s="33">
        <v>28110524</v>
      </c>
      <c r="C7254" s="13" t="s">
        <v>20037</v>
      </c>
      <c r="D7254" s="13"/>
      <c r="E7254" s="23" t="s">
        <v>10951</v>
      </c>
      <c r="F7254" s="21" t="s">
        <v>41</v>
      </c>
      <c r="G7254" s="21" t="s">
        <v>17</v>
      </c>
      <c r="H7254" s="21" t="s">
        <v>18</v>
      </c>
      <c r="I7254" s="13" t="s">
        <v>10952</v>
      </c>
      <c r="J7254" s="13">
        <v>8033637202990</v>
      </c>
      <c r="K7254" s="24">
        <v>44652</v>
      </c>
      <c r="L7254" s="19">
        <v>0</v>
      </c>
      <c r="M7254" s="25">
        <v>469.95</v>
      </c>
      <c r="N7254" s="24">
        <v>43507</v>
      </c>
    </row>
    <row r="7255" spans="1:14" customFormat="1" hidden="1" x14ac:dyDescent="0.25">
      <c r="A7255" s="17" t="s">
        <v>29027</v>
      </c>
      <c r="B7255" s="33">
        <v>28110525</v>
      </c>
      <c r="C7255" s="13" t="s">
        <v>20038</v>
      </c>
      <c r="D7255" s="13"/>
      <c r="E7255" s="23" t="s">
        <v>10953</v>
      </c>
      <c r="F7255" s="21" t="s">
        <v>41</v>
      </c>
      <c r="G7255" s="21" t="s">
        <v>17</v>
      </c>
      <c r="H7255" s="21" t="s">
        <v>18</v>
      </c>
      <c r="I7255" s="13" t="s">
        <v>10954</v>
      </c>
      <c r="J7255" s="13">
        <v>8033637203010</v>
      </c>
      <c r="K7255" s="24">
        <v>44652</v>
      </c>
      <c r="L7255" s="19">
        <v>0</v>
      </c>
      <c r="M7255" s="25">
        <v>469.95</v>
      </c>
      <c r="N7255" s="24">
        <v>43507</v>
      </c>
    </row>
    <row r="7256" spans="1:14" customFormat="1" hidden="1" x14ac:dyDescent="0.25">
      <c r="A7256" s="17" t="s">
        <v>29028</v>
      </c>
      <c r="B7256" s="33">
        <v>28110526</v>
      </c>
      <c r="C7256" s="13" t="s">
        <v>20039</v>
      </c>
      <c r="D7256" s="13"/>
      <c r="E7256" s="23" t="s">
        <v>10955</v>
      </c>
      <c r="F7256" s="21" t="s">
        <v>41</v>
      </c>
      <c r="G7256" s="21" t="s">
        <v>17</v>
      </c>
      <c r="H7256" s="21" t="s">
        <v>18</v>
      </c>
      <c r="I7256" s="13" t="s">
        <v>10956</v>
      </c>
      <c r="J7256" s="13">
        <v>8033637203027</v>
      </c>
      <c r="K7256" s="24">
        <v>44652</v>
      </c>
      <c r="L7256" s="19">
        <v>0</v>
      </c>
      <c r="M7256" s="25">
        <v>469.95</v>
      </c>
      <c r="N7256" s="24">
        <v>43507</v>
      </c>
    </row>
    <row r="7257" spans="1:14" customFormat="1" hidden="1" x14ac:dyDescent="0.25">
      <c r="A7257" s="17" t="s">
        <v>29029</v>
      </c>
      <c r="B7257" s="33">
        <v>28110527</v>
      </c>
      <c r="C7257" s="13" t="s">
        <v>20040</v>
      </c>
      <c r="D7257" s="13"/>
      <c r="E7257" s="23" t="s">
        <v>10957</v>
      </c>
      <c r="F7257" s="21" t="s">
        <v>41</v>
      </c>
      <c r="G7257" s="21" t="s">
        <v>17</v>
      </c>
      <c r="H7257" s="21" t="s">
        <v>18</v>
      </c>
      <c r="I7257" s="13" t="s">
        <v>10958</v>
      </c>
      <c r="J7257" s="13">
        <v>8033637203034</v>
      </c>
      <c r="K7257" s="24">
        <v>44652</v>
      </c>
      <c r="L7257" s="19">
        <v>0</v>
      </c>
      <c r="M7257" s="25">
        <v>469.95</v>
      </c>
      <c r="N7257" s="24">
        <v>43507</v>
      </c>
    </row>
    <row r="7258" spans="1:14" customFormat="1" hidden="1" x14ac:dyDescent="0.25">
      <c r="A7258" s="17" t="s">
        <v>29030</v>
      </c>
      <c r="B7258" s="33">
        <v>28110528</v>
      </c>
      <c r="C7258" s="13" t="s">
        <v>20041</v>
      </c>
      <c r="D7258" s="13"/>
      <c r="E7258" s="23" t="s">
        <v>10959</v>
      </c>
      <c r="F7258" s="21" t="s">
        <v>41</v>
      </c>
      <c r="G7258" s="21" t="s">
        <v>17</v>
      </c>
      <c r="H7258" s="21" t="s">
        <v>18</v>
      </c>
      <c r="I7258" s="13" t="s">
        <v>10960</v>
      </c>
      <c r="J7258" s="13">
        <v>8033637203041</v>
      </c>
      <c r="K7258" s="24">
        <v>44652</v>
      </c>
      <c r="L7258" s="19">
        <v>0</v>
      </c>
      <c r="M7258" s="25">
        <v>469.95</v>
      </c>
      <c r="N7258" s="24">
        <v>43507</v>
      </c>
    </row>
    <row r="7259" spans="1:14" customFormat="1" hidden="1" x14ac:dyDescent="0.25">
      <c r="A7259" s="17" t="s">
        <v>29031</v>
      </c>
      <c r="B7259" s="33">
        <v>28110529</v>
      </c>
      <c r="C7259" s="13" t="s">
        <v>20042</v>
      </c>
      <c r="D7259" s="13"/>
      <c r="E7259" s="23" t="s">
        <v>10961</v>
      </c>
      <c r="F7259" s="21" t="s">
        <v>41</v>
      </c>
      <c r="G7259" s="21" t="s">
        <v>17</v>
      </c>
      <c r="H7259" s="21" t="s">
        <v>18</v>
      </c>
      <c r="I7259" s="13" t="s">
        <v>10962</v>
      </c>
      <c r="J7259" s="13">
        <v>8033637203058</v>
      </c>
      <c r="K7259" s="24">
        <v>44652</v>
      </c>
      <c r="L7259" s="19">
        <v>0</v>
      </c>
      <c r="M7259" s="25">
        <v>469.95</v>
      </c>
      <c r="N7259" s="24">
        <v>43507</v>
      </c>
    </row>
    <row r="7260" spans="1:14" customFormat="1" hidden="1" x14ac:dyDescent="0.25">
      <c r="A7260" s="17" t="s">
        <v>29032</v>
      </c>
      <c r="B7260" s="33">
        <v>28110530</v>
      </c>
      <c r="C7260" s="13" t="s">
        <v>20043</v>
      </c>
      <c r="D7260" s="13"/>
      <c r="E7260" s="23" t="s">
        <v>10963</v>
      </c>
      <c r="F7260" s="21" t="s">
        <v>41</v>
      </c>
      <c r="G7260" s="21" t="s">
        <v>17</v>
      </c>
      <c r="H7260" s="21" t="s">
        <v>18</v>
      </c>
      <c r="I7260" s="13" t="s">
        <v>10964</v>
      </c>
      <c r="J7260" s="13">
        <v>8033637203072</v>
      </c>
      <c r="K7260" s="24">
        <v>44652</v>
      </c>
      <c r="L7260" s="19">
        <v>0</v>
      </c>
      <c r="M7260" s="25">
        <v>469.95</v>
      </c>
      <c r="N7260" s="24">
        <v>43507</v>
      </c>
    </row>
    <row r="7261" spans="1:14" customFormat="1" hidden="1" x14ac:dyDescent="0.25">
      <c r="A7261" s="17" t="s">
        <v>29033</v>
      </c>
      <c r="B7261" s="33">
        <v>28110531</v>
      </c>
      <c r="C7261" s="13" t="s">
        <v>20044</v>
      </c>
      <c r="D7261" s="13"/>
      <c r="E7261" s="23" t="s">
        <v>10965</v>
      </c>
      <c r="F7261" s="21" t="s">
        <v>41</v>
      </c>
      <c r="G7261" s="21" t="s">
        <v>17</v>
      </c>
      <c r="H7261" s="21" t="s">
        <v>18</v>
      </c>
      <c r="I7261" s="13" t="s">
        <v>10966</v>
      </c>
      <c r="J7261" s="13">
        <v>8033637203089</v>
      </c>
      <c r="K7261" s="24">
        <v>44652</v>
      </c>
      <c r="L7261" s="19">
        <v>0</v>
      </c>
      <c r="M7261" s="25">
        <v>469.95</v>
      </c>
      <c r="N7261" s="24">
        <v>43507</v>
      </c>
    </row>
    <row r="7262" spans="1:14" customFormat="1" hidden="1" x14ac:dyDescent="0.25">
      <c r="A7262" s="17" t="s">
        <v>29034</v>
      </c>
      <c r="B7262" s="33">
        <v>28110532</v>
      </c>
      <c r="C7262" s="13" t="s">
        <v>20045</v>
      </c>
      <c r="D7262" s="13"/>
      <c r="E7262" s="23" t="s">
        <v>10967</v>
      </c>
      <c r="F7262" s="21" t="s">
        <v>41</v>
      </c>
      <c r="G7262" s="21" t="s">
        <v>17</v>
      </c>
      <c r="H7262" s="21" t="s">
        <v>18</v>
      </c>
      <c r="I7262" s="13" t="s">
        <v>10968</v>
      </c>
      <c r="J7262" s="13">
        <v>8033637203096</v>
      </c>
      <c r="K7262" s="24">
        <v>44652</v>
      </c>
      <c r="L7262" s="19">
        <v>0</v>
      </c>
      <c r="M7262" s="25">
        <v>469.95</v>
      </c>
      <c r="N7262" s="24">
        <v>43507</v>
      </c>
    </row>
    <row r="7263" spans="1:14" customFormat="1" hidden="1" x14ac:dyDescent="0.25">
      <c r="A7263" s="17" t="s">
        <v>29035</v>
      </c>
      <c r="B7263" s="33">
        <v>28110569</v>
      </c>
      <c r="C7263" s="13"/>
      <c r="D7263" s="13"/>
      <c r="E7263" s="23" t="s">
        <v>10969</v>
      </c>
      <c r="F7263" s="21" t="s">
        <v>41</v>
      </c>
      <c r="G7263" s="21" t="s">
        <v>17</v>
      </c>
      <c r="H7263" s="21" t="s">
        <v>18</v>
      </c>
      <c r="I7263" s="13" t="s">
        <v>10970</v>
      </c>
      <c r="J7263" s="13">
        <v>8033637203195</v>
      </c>
      <c r="K7263" s="24">
        <v>44652</v>
      </c>
      <c r="L7263" s="19">
        <v>0</v>
      </c>
      <c r="M7263" s="25">
        <v>469.95</v>
      </c>
      <c r="N7263" s="24">
        <v>43507</v>
      </c>
    </row>
    <row r="7264" spans="1:14" customFormat="1" hidden="1" x14ac:dyDescent="0.25">
      <c r="A7264" s="17" t="s">
        <v>29036</v>
      </c>
      <c r="B7264" s="33">
        <v>28110570</v>
      </c>
      <c r="C7264" s="13"/>
      <c r="D7264" s="13"/>
      <c r="E7264" s="23" t="s">
        <v>10971</v>
      </c>
      <c r="F7264" s="21" t="s">
        <v>41</v>
      </c>
      <c r="G7264" s="21" t="s">
        <v>17</v>
      </c>
      <c r="H7264" s="21" t="s">
        <v>18</v>
      </c>
      <c r="I7264" s="13" t="s">
        <v>10972</v>
      </c>
      <c r="J7264" s="13">
        <v>8033637203201</v>
      </c>
      <c r="K7264" s="24">
        <v>44652</v>
      </c>
      <c r="L7264" s="19">
        <v>0</v>
      </c>
      <c r="M7264" s="25">
        <v>469.95</v>
      </c>
      <c r="N7264" s="24">
        <v>43507</v>
      </c>
    </row>
    <row r="7265" spans="1:14" customFormat="1" hidden="1" x14ac:dyDescent="0.25">
      <c r="A7265" s="17" t="s">
        <v>29037</v>
      </c>
      <c r="B7265" s="33">
        <v>28110571</v>
      </c>
      <c r="C7265" s="13"/>
      <c r="D7265" s="13"/>
      <c r="E7265" s="23" t="s">
        <v>10973</v>
      </c>
      <c r="F7265" s="21" t="s">
        <v>41</v>
      </c>
      <c r="G7265" s="21" t="s">
        <v>17</v>
      </c>
      <c r="H7265" s="21" t="s">
        <v>18</v>
      </c>
      <c r="I7265" s="13" t="s">
        <v>10974</v>
      </c>
      <c r="J7265" s="13">
        <v>8033637203218</v>
      </c>
      <c r="K7265" s="24">
        <v>44652</v>
      </c>
      <c r="L7265" s="19">
        <v>0</v>
      </c>
      <c r="M7265" s="25">
        <v>469.95</v>
      </c>
      <c r="N7265" s="24">
        <v>43507</v>
      </c>
    </row>
    <row r="7266" spans="1:14" customFormat="1" hidden="1" x14ac:dyDescent="0.25">
      <c r="A7266" s="17" t="s">
        <v>29038</v>
      </c>
      <c r="B7266" s="33">
        <v>28110572</v>
      </c>
      <c r="C7266" s="13"/>
      <c r="D7266" s="13"/>
      <c r="E7266" s="23" t="s">
        <v>10975</v>
      </c>
      <c r="F7266" s="21" t="s">
        <v>41</v>
      </c>
      <c r="G7266" s="21" t="s">
        <v>17</v>
      </c>
      <c r="H7266" s="21" t="s">
        <v>18</v>
      </c>
      <c r="I7266" s="13" t="s">
        <v>10976</v>
      </c>
      <c r="J7266" s="13">
        <v>8033637203225</v>
      </c>
      <c r="K7266" s="24">
        <v>44652</v>
      </c>
      <c r="L7266" s="19">
        <v>0</v>
      </c>
      <c r="M7266" s="25">
        <v>469.95</v>
      </c>
      <c r="N7266" s="24">
        <v>43507</v>
      </c>
    </row>
    <row r="7267" spans="1:14" customFormat="1" hidden="1" x14ac:dyDescent="0.25">
      <c r="A7267" s="17" t="s">
        <v>29039</v>
      </c>
      <c r="B7267" s="33">
        <v>28110573</v>
      </c>
      <c r="C7267" s="13"/>
      <c r="D7267" s="13"/>
      <c r="E7267" s="23" t="s">
        <v>10977</v>
      </c>
      <c r="F7267" s="21" t="s">
        <v>41</v>
      </c>
      <c r="G7267" s="21" t="s">
        <v>17</v>
      </c>
      <c r="H7267" s="21" t="s">
        <v>18</v>
      </c>
      <c r="I7267" s="13" t="s">
        <v>10978</v>
      </c>
      <c r="J7267" s="13">
        <v>8033637203232</v>
      </c>
      <c r="K7267" s="24">
        <v>44652</v>
      </c>
      <c r="L7267" s="19">
        <v>0</v>
      </c>
      <c r="M7267" s="25">
        <v>469.95</v>
      </c>
      <c r="N7267" s="24">
        <v>43507</v>
      </c>
    </row>
    <row r="7268" spans="1:14" customFormat="1" hidden="1" x14ac:dyDescent="0.25">
      <c r="A7268" s="17" t="s">
        <v>29040</v>
      </c>
      <c r="B7268" s="33">
        <v>28110574</v>
      </c>
      <c r="C7268" s="13"/>
      <c r="D7268" s="13"/>
      <c r="E7268" s="23" t="s">
        <v>10979</v>
      </c>
      <c r="F7268" s="21" t="s">
        <v>41</v>
      </c>
      <c r="G7268" s="21" t="s">
        <v>17</v>
      </c>
      <c r="H7268" s="21" t="s">
        <v>18</v>
      </c>
      <c r="I7268" s="13" t="s">
        <v>10980</v>
      </c>
      <c r="J7268" s="13">
        <v>8033637203249</v>
      </c>
      <c r="K7268" s="24">
        <v>44652</v>
      </c>
      <c r="L7268" s="19">
        <v>0</v>
      </c>
      <c r="M7268" s="25">
        <v>469.95</v>
      </c>
      <c r="N7268" s="24">
        <v>43507</v>
      </c>
    </row>
    <row r="7269" spans="1:14" customFormat="1" hidden="1" x14ac:dyDescent="0.25">
      <c r="A7269" s="17" t="s">
        <v>29041</v>
      </c>
      <c r="B7269" s="33">
        <v>28110575</v>
      </c>
      <c r="C7269" s="13"/>
      <c r="D7269" s="13"/>
      <c r="E7269" s="23" t="s">
        <v>10981</v>
      </c>
      <c r="F7269" s="21" t="s">
        <v>41</v>
      </c>
      <c r="G7269" s="21" t="s">
        <v>17</v>
      </c>
      <c r="H7269" s="21" t="s">
        <v>18</v>
      </c>
      <c r="I7269" s="13" t="s">
        <v>10982</v>
      </c>
      <c r="J7269" s="13">
        <v>8033637203256</v>
      </c>
      <c r="K7269" s="24">
        <v>44652</v>
      </c>
      <c r="L7269" s="19">
        <v>0</v>
      </c>
      <c r="M7269" s="25">
        <v>469.95</v>
      </c>
      <c r="N7269" s="24">
        <v>43507</v>
      </c>
    </row>
    <row r="7270" spans="1:14" customFormat="1" hidden="1" x14ac:dyDescent="0.25">
      <c r="A7270" s="17" t="s">
        <v>29042</v>
      </c>
      <c r="B7270" s="33">
        <v>28110576</v>
      </c>
      <c r="C7270" s="13"/>
      <c r="D7270" s="13"/>
      <c r="E7270" s="23" t="s">
        <v>10983</v>
      </c>
      <c r="F7270" s="21" t="s">
        <v>41</v>
      </c>
      <c r="G7270" s="21" t="s">
        <v>17</v>
      </c>
      <c r="H7270" s="21" t="s">
        <v>18</v>
      </c>
      <c r="I7270" s="13" t="s">
        <v>10984</v>
      </c>
      <c r="J7270" s="13">
        <v>8033637203263</v>
      </c>
      <c r="K7270" s="24">
        <v>44652</v>
      </c>
      <c r="L7270" s="19">
        <v>0</v>
      </c>
      <c r="M7270" s="25">
        <v>469.95</v>
      </c>
      <c r="N7270" s="24">
        <v>43507</v>
      </c>
    </row>
    <row r="7271" spans="1:14" customFormat="1" hidden="1" x14ac:dyDescent="0.25">
      <c r="A7271" s="17" t="s">
        <v>29043</v>
      </c>
      <c r="B7271" s="33">
        <v>28110577</v>
      </c>
      <c r="C7271" s="13"/>
      <c r="D7271" s="13"/>
      <c r="E7271" s="23" t="s">
        <v>10985</v>
      </c>
      <c r="F7271" s="21" t="s">
        <v>41</v>
      </c>
      <c r="G7271" s="21" t="s">
        <v>17</v>
      </c>
      <c r="H7271" s="21" t="s">
        <v>18</v>
      </c>
      <c r="I7271" s="13" t="s">
        <v>10986</v>
      </c>
      <c r="J7271" s="13">
        <v>8033637203270</v>
      </c>
      <c r="K7271" s="24">
        <v>44652</v>
      </c>
      <c r="L7271" s="19">
        <v>0</v>
      </c>
      <c r="M7271" s="25">
        <v>469.95</v>
      </c>
      <c r="N7271" s="24">
        <v>43507</v>
      </c>
    </row>
    <row r="7272" spans="1:14" customFormat="1" hidden="1" x14ac:dyDescent="0.25">
      <c r="A7272" s="17" t="s">
        <v>29053</v>
      </c>
      <c r="B7272" s="33">
        <v>28110560</v>
      </c>
      <c r="C7272" s="13" t="s">
        <v>20046</v>
      </c>
      <c r="D7272" s="13"/>
      <c r="E7272" s="23" t="s">
        <v>10987</v>
      </c>
      <c r="F7272" s="21" t="s">
        <v>41</v>
      </c>
      <c r="G7272" s="21" t="s">
        <v>17</v>
      </c>
      <c r="H7272" s="21" t="s">
        <v>18</v>
      </c>
      <c r="I7272" s="13" t="s">
        <v>10988</v>
      </c>
      <c r="J7272" s="13">
        <v>8033637203379</v>
      </c>
      <c r="K7272" s="24">
        <v>44652</v>
      </c>
      <c r="L7272" s="19">
        <v>0</v>
      </c>
      <c r="M7272" s="25">
        <v>469.95</v>
      </c>
      <c r="N7272" s="24">
        <v>43507</v>
      </c>
    </row>
    <row r="7273" spans="1:14" customFormat="1" hidden="1" x14ac:dyDescent="0.25">
      <c r="A7273" s="17" t="s">
        <v>29054</v>
      </c>
      <c r="B7273" s="33">
        <v>28110561</v>
      </c>
      <c r="C7273" s="13" t="s">
        <v>20047</v>
      </c>
      <c r="D7273" s="13"/>
      <c r="E7273" s="23" t="s">
        <v>10989</v>
      </c>
      <c r="F7273" s="21" t="s">
        <v>41</v>
      </c>
      <c r="G7273" s="21" t="s">
        <v>17</v>
      </c>
      <c r="H7273" s="21" t="s">
        <v>18</v>
      </c>
      <c r="I7273" s="13" t="s">
        <v>10990</v>
      </c>
      <c r="J7273" s="13">
        <v>8033637203386</v>
      </c>
      <c r="K7273" s="24">
        <v>44652</v>
      </c>
      <c r="L7273" s="19">
        <v>0</v>
      </c>
      <c r="M7273" s="25">
        <v>469.95</v>
      </c>
      <c r="N7273" s="24">
        <v>43507</v>
      </c>
    </row>
    <row r="7274" spans="1:14" customFormat="1" hidden="1" x14ac:dyDescent="0.25">
      <c r="A7274" s="17" t="s">
        <v>29055</v>
      </c>
      <c r="B7274" s="33">
        <v>28110562</v>
      </c>
      <c r="C7274" s="13" t="s">
        <v>20048</v>
      </c>
      <c r="D7274" s="13"/>
      <c r="E7274" s="23" t="s">
        <v>10991</v>
      </c>
      <c r="F7274" s="21" t="s">
        <v>41</v>
      </c>
      <c r="G7274" s="21" t="s">
        <v>17</v>
      </c>
      <c r="H7274" s="21" t="s">
        <v>18</v>
      </c>
      <c r="I7274" s="13" t="s">
        <v>10992</v>
      </c>
      <c r="J7274" s="13">
        <v>8033637203393</v>
      </c>
      <c r="K7274" s="24">
        <v>44652</v>
      </c>
      <c r="L7274" s="19">
        <v>0</v>
      </c>
      <c r="M7274" s="25">
        <v>469.95</v>
      </c>
      <c r="N7274" s="24">
        <v>43507</v>
      </c>
    </row>
    <row r="7275" spans="1:14" customFormat="1" hidden="1" x14ac:dyDescent="0.25">
      <c r="A7275" s="17" t="s">
        <v>29056</v>
      </c>
      <c r="B7275" s="33">
        <v>28110563</v>
      </c>
      <c r="C7275" s="13" t="s">
        <v>20049</v>
      </c>
      <c r="D7275" s="13"/>
      <c r="E7275" s="23" t="s">
        <v>10993</v>
      </c>
      <c r="F7275" s="21" t="s">
        <v>41</v>
      </c>
      <c r="G7275" s="21" t="s">
        <v>17</v>
      </c>
      <c r="H7275" s="21" t="s">
        <v>18</v>
      </c>
      <c r="I7275" s="13" t="s">
        <v>10994</v>
      </c>
      <c r="J7275" s="13">
        <v>8033637203409</v>
      </c>
      <c r="K7275" s="24">
        <v>44652</v>
      </c>
      <c r="L7275" s="19">
        <v>0</v>
      </c>
      <c r="M7275" s="25">
        <v>469.95</v>
      </c>
      <c r="N7275" s="24">
        <v>43507</v>
      </c>
    </row>
    <row r="7276" spans="1:14" customFormat="1" hidden="1" x14ac:dyDescent="0.25">
      <c r="A7276" s="17" t="s">
        <v>29057</v>
      </c>
      <c r="B7276" s="33">
        <v>28110564</v>
      </c>
      <c r="C7276" s="13" t="s">
        <v>20050</v>
      </c>
      <c r="D7276" s="13"/>
      <c r="E7276" s="23" t="s">
        <v>10995</v>
      </c>
      <c r="F7276" s="21" t="s">
        <v>41</v>
      </c>
      <c r="G7276" s="21" t="s">
        <v>17</v>
      </c>
      <c r="H7276" s="21" t="s">
        <v>18</v>
      </c>
      <c r="I7276" s="13" t="s">
        <v>10996</v>
      </c>
      <c r="J7276" s="13">
        <v>8033637203416</v>
      </c>
      <c r="K7276" s="24">
        <v>44652</v>
      </c>
      <c r="L7276" s="19">
        <v>0</v>
      </c>
      <c r="M7276" s="25">
        <v>469.95</v>
      </c>
      <c r="N7276" s="24">
        <v>43507</v>
      </c>
    </row>
    <row r="7277" spans="1:14" customFormat="1" hidden="1" x14ac:dyDescent="0.25">
      <c r="A7277" s="17" t="s">
        <v>29058</v>
      </c>
      <c r="B7277" s="33">
        <v>28110565</v>
      </c>
      <c r="C7277" s="13" t="s">
        <v>20051</v>
      </c>
      <c r="D7277" s="13"/>
      <c r="E7277" s="23" t="s">
        <v>10997</v>
      </c>
      <c r="F7277" s="21" t="s">
        <v>41</v>
      </c>
      <c r="G7277" s="21" t="s">
        <v>17</v>
      </c>
      <c r="H7277" s="21" t="s">
        <v>18</v>
      </c>
      <c r="I7277" s="13" t="s">
        <v>10998</v>
      </c>
      <c r="J7277" s="13">
        <v>8033637203423</v>
      </c>
      <c r="K7277" s="24">
        <v>44652</v>
      </c>
      <c r="L7277" s="19">
        <v>0</v>
      </c>
      <c r="M7277" s="25">
        <v>469.95</v>
      </c>
      <c r="N7277" s="24">
        <v>43507</v>
      </c>
    </row>
    <row r="7278" spans="1:14" customFormat="1" hidden="1" x14ac:dyDescent="0.25">
      <c r="A7278" s="17" t="s">
        <v>29059</v>
      </c>
      <c r="B7278" s="33">
        <v>28110566</v>
      </c>
      <c r="C7278" s="13" t="s">
        <v>20052</v>
      </c>
      <c r="D7278" s="13"/>
      <c r="E7278" s="23" t="s">
        <v>10999</v>
      </c>
      <c r="F7278" s="21" t="s">
        <v>41</v>
      </c>
      <c r="G7278" s="21" t="s">
        <v>17</v>
      </c>
      <c r="H7278" s="21" t="s">
        <v>18</v>
      </c>
      <c r="I7278" s="13" t="s">
        <v>11000</v>
      </c>
      <c r="J7278" s="13">
        <v>8033637203430</v>
      </c>
      <c r="K7278" s="24">
        <v>44652</v>
      </c>
      <c r="L7278" s="19">
        <v>0</v>
      </c>
      <c r="M7278" s="25">
        <v>469.95</v>
      </c>
      <c r="N7278" s="24">
        <v>43507</v>
      </c>
    </row>
    <row r="7279" spans="1:14" customFormat="1" hidden="1" x14ac:dyDescent="0.25">
      <c r="A7279" s="17" t="s">
        <v>29060</v>
      </c>
      <c r="B7279" s="33">
        <v>28110567</v>
      </c>
      <c r="C7279" s="13" t="s">
        <v>20053</v>
      </c>
      <c r="D7279" s="13"/>
      <c r="E7279" s="23" t="s">
        <v>11001</v>
      </c>
      <c r="F7279" s="21" t="s">
        <v>41</v>
      </c>
      <c r="G7279" s="21" t="s">
        <v>17</v>
      </c>
      <c r="H7279" s="21" t="s">
        <v>18</v>
      </c>
      <c r="I7279" s="13" t="s">
        <v>11002</v>
      </c>
      <c r="J7279" s="13">
        <v>8033637203447</v>
      </c>
      <c r="K7279" s="24">
        <v>44652</v>
      </c>
      <c r="L7279" s="19">
        <v>0</v>
      </c>
      <c r="M7279" s="25">
        <v>469.95</v>
      </c>
      <c r="N7279" s="24">
        <v>43507</v>
      </c>
    </row>
    <row r="7280" spans="1:14" customFormat="1" hidden="1" x14ac:dyDescent="0.25">
      <c r="A7280" s="17" t="s">
        <v>29061</v>
      </c>
      <c r="B7280" s="33">
        <v>28110568</v>
      </c>
      <c r="C7280" s="13" t="s">
        <v>20054</v>
      </c>
      <c r="D7280" s="13"/>
      <c r="E7280" s="23" t="s">
        <v>11003</v>
      </c>
      <c r="F7280" s="21" t="s">
        <v>41</v>
      </c>
      <c r="G7280" s="21" t="s">
        <v>17</v>
      </c>
      <c r="H7280" s="21" t="s">
        <v>18</v>
      </c>
      <c r="I7280" s="13" t="s">
        <v>11004</v>
      </c>
      <c r="J7280" s="13">
        <v>8033637203454</v>
      </c>
      <c r="K7280" s="24">
        <v>44652</v>
      </c>
      <c r="L7280" s="19">
        <v>0</v>
      </c>
      <c r="M7280" s="25">
        <v>469.95</v>
      </c>
      <c r="N7280" s="24">
        <v>43507</v>
      </c>
    </row>
    <row r="7281" spans="1:14" customFormat="1" hidden="1" x14ac:dyDescent="0.25">
      <c r="A7281" s="17" t="s">
        <v>29044</v>
      </c>
      <c r="B7281" s="33">
        <v>28110551</v>
      </c>
      <c r="C7281" s="13" t="s">
        <v>20055</v>
      </c>
      <c r="D7281" s="13"/>
      <c r="E7281" s="23" t="s">
        <v>11005</v>
      </c>
      <c r="F7281" s="21" t="s">
        <v>41</v>
      </c>
      <c r="G7281" s="21" t="s">
        <v>17</v>
      </c>
      <c r="H7281" s="21" t="s">
        <v>18</v>
      </c>
      <c r="I7281" s="13" t="s">
        <v>11006</v>
      </c>
      <c r="J7281" s="13">
        <v>8033637203287</v>
      </c>
      <c r="K7281" s="24">
        <v>44652</v>
      </c>
      <c r="L7281" s="19">
        <v>0</v>
      </c>
      <c r="M7281" s="25">
        <v>469.95</v>
      </c>
      <c r="N7281" s="24">
        <v>43507</v>
      </c>
    </row>
    <row r="7282" spans="1:14" customFormat="1" hidden="1" x14ac:dyDescent="0.25">
      <c r="A7282" s="17" t="s">
        <v>29045</v>
      </c>
      <c r="B7282" s="33">
        <v>28110552</v>
      </c>
      <c r="C7282" s="13" t="s">
        <v>20056</v>
      </c>
      <c r="D7282" s="13"/>
      <c r="E7282" s="23" t="s">
        <v>11007</v>
      </c>
      <c r="F7282" s="21" t="s">
        <v>41</v>
      </c>
      <c r="G7282" s="21" t="s">
        <v>17</v>
      </c>
      <c r="H7282" s="21" t="s">
        <v>18</v>
      </c>
      <c r="I7282" s="13" t="s">
        <v>11008</v>
      </c>
      <c r="J7282" s="13">
        <v>8033637203294</v>
      </c>
      <c r="K7282" s="24">
        <v>44652</v>
      </c>
      <c r="L7282" s="19">
        <v>0</v>
      </c>
      <c r="M7282" s="25">
        <v>469.95</v>
      </c>
      <c r="N7282" s="24">
        <v>43507</v>
      </c>
    </row>
    <row r="7283" spans="1:14" customFormat="1" hidden="1" x14ac:dyDescent="0.25">
      <c r="A7283" s="17" t="s">
        <v>29046</v>
      </c>
      <c r="B7283" s="33">
        <v>28110553</v>
      </c>
      <c r="C7283" s="13" t="s">
        <v>20057</v>
      </c>
      <c r="D7283" s="13"/>
      <c r="E7283" s="23" t="s">
        <v>11009</v>
      </c>
      <c r="F7283" s="21" t="s">
        <v>41</v>
      </c>
      <c r="G7283" s="21" t="s">
        <v>17</v>
      </c>
      <c r="H7283" s="21" t="s">
        <v>18</v>
      </c>
      <c r="I7283" s="13" t="s">
        <v>11010</v>
      </c>
      <c r="J7283" s="13">
        <v>8033637203300</v>
      </c>
      <c r="K7283" s="24">
        <v>44652</v>
      </c>
      <c r="L7283" s="19">
        <v>0</v>
      </c>
      <c r="M7283" s="25">
        <v>469.95</v>
      </c>
      <c r="N7283" s="24">
        <v>43507</v>
      </c>
    </row>
    <row r="7284" spans="1:14" customFormat="1" hidden="1" x14ac:dyDescent="0.25">
      <c r="A7284" s="17" t="s">
        <v>29047</v>
      </c>
      <c r="B7284" s="33">
        <v>28110554</v>
      </c>
      <c r="C7284" s="13" t="s">
        <v>20058</v>
      </c>
      <c r="D7284" s="13"/>
      <c r="E7284" s="23" t="s">
        <v>11011</v>
      </c>
      <c r="F7284" s="21" t="s">
        <v>41</v>
      </c>
      <c r="G7284" s="21" t="s">
        <v>17</v>
      </c>
      <c r="H7284" s="21" t="s">
        <v>18</v>
      </c>
      <c r="I7284" s="13" t="s">
        <v>11012</v>
      </c>
      <c r="J7284" s="13">
        <v>8033637203317</v>
      </c>
      <c r="K7284" s="24">
        <v>44652</v>
      </c>
      <c r="L7284" s="19">
        <v>0</v>
      </c>
      <c r="M7284" s="25">
        <v>469.95</v>
      </c>
      <c r="N7284" s="24">
        <v>43507</v>
      </c>
    </row>
    <row r="7285" spans="1:14" customFormat="1" hidden="1" x14ac:dyDescent="0.25">
      <c r="A7285" s="17" t="s">
        <v>29048</v>
      </c>
      <c r="B7285" s="33">
        <v>28110555</v>
      </c>
      <c r="C7285" s="13" t="s">
        <v>20059</v>
      </c>
      <c r="D7285" s="13"/>
      <c r="E7285" s="23" t="s">
        <v>11013</v>
      </c>
      <c r="F7285" s="21" t="s">
        <v>41</v>
      </c>
      <c r="G7285" s="21" t="s">
        <v>17</v>
      </c>
      <c r="H7285" s="21" t="s">
        <v>18</v>
      </c>
      <c r="I7285" s="13" t="s">
        <v>11014</v>
      </c>
      <c r="J7285" s="13">
        <v>8033637203324</v>
      </c>
      <c r="K7285" s="24">
        <v>44652</v>
      </c>
      <c r="L7285" s="19">
        <v>0</v>
      </c>
      <c r="M7285" s="25">
        <v>469.95</v>
      </c>
      <c r="N7285" s="24">
        <v>43507</v>
      </c>
    </row>
    <row r="7286" spans="1:14" customFormat="1" hidden="1" x14ac:dyDescent="0.25">
      <c r="A7286" s="17" t="s">
        <v>29049</v>
      </c>
      <c r="B7286" s="33">
        <v>28110556</v>
      </c>
      <c r="C7286" s="13" t="s">
        <v>20060</v>
      </c>
      <c r="D7286" s="13"/>
      <c r="E7286" s="23" t="s">
        <v>11015</v>
      </c>
      <c r="F7286" s="21" t="s">
        <v>41</v>
      </c>
      <c r="G7286" s="21" t="s">
        <v>17</v>
      </c>
      <c r="H7286" s="21" t="s">
        <v>18</v>
      </c>
      <c r="I7286" s="13" t="s">
        <v>11016</v>
      </c>
      <c r="J7286" s="13">
        <v>8033637203331</v>
      </c>
      <c r="K7286" s="24">
        <v>44652</v>
      </c>
      <c r="L7286" s="19">
        <v>0</v>
      </c>
      <c r="M7286" s="25">
        <v>469.95</v>
      </c>
      <c r="N7286" s="24">
        <v>43507</v>
      </c>
    </row>
    <row r="7287" spans="1:14" customFormat="1" hidden="1" x14ac:dyDescent="0.25">
      <c r="A7287" s="17" t="s">
        <v>29050</v>
      </c>
      <c r="B7287" s="33">
        <v>28110557</v>
      </c>
      <c r="C7287" s="13" t="s">
        <v>20061</v>
      </c>
      <c r="D7287" s="13"/>
      <c r="E7287" s="23" t="s">
        <v>11017</v>
      </c>
      <c r="F7287" s="21" t="s">
        <v>41</v>
      </c>
      <c r="G7287" s="21" t="s">
        <v>17</v>
      </c>
      <c r="H7287" s="21" t="s">
        <v>18</v>
      </c>
      <c r="I7287" s="13" t="s">
        <v>11018</v>
      </c>
      <c r="J7287" s="13">
        <v>8033637203348</v>
      </c>
      <c r="K7287" s="24">
        <v>44652</v>
      </c>
      <c r="L7287" s="19">
        <v>0</v>
      </c>
      <c r="M7287" s="25">
        <v>469.95</v>
      </c>
      <c r="N7287" s="24">
        <v>43507</v>
      </c>
    </row>
    <row r="7288" spans="1:14" customFormat="1" hidden="1" x14ac:dyDescent="0.25">
      <c r="A7288" s="17" t="s">
        <v>29051</v>
      </c>
      <c r="B7288" s="33">
        <v>28110558</v>
      </c>
      <c r="C7288" s="13" t="s">
        <v>20062</v>
      </c>
      <c r="D7288" s="13"/>
      <c r="E7288" s="23" t="s">
        <v>11019</v>
      </c>
      <c r="F7288" s="21" t="s">
        <v>41</v>
      </c>
      <c r="G7288" s="21" t="s">
        <v>17</v>
      </c>
      <c r="H7288" s="21" t="s">
        <v>18</v>
      </c>
      <c r="I7288" s="13" t="s">
        <v>11020</v>
      </c>
      <c r="J7288" s="13">
        <v>8033637203355</v>
      </c>
      <c r="K7288" s="24">
        <v>44652</v>
      </c>
      <c r="L7288" s="19">
        <v>0</v>
      </c>
      <c r="M7288" s="25">
        <v>469.95</v>
      </c>
      <c r="N7288" s="24">
        <v>43507</v>
      </c>
    </row>
    <row r="7289" spans="1:14" customFormat="1" hidden="1" x14ac:dyDescent="0.25">
      <c r="A7289" s="17" t="s">
        <v>29052</v>
      </c>
      <c r="B7289" s="33">
        <v>28110559</v>
      </c>
      <c r="C7289" s="13" t="s">
        <v>20063</v>
      </c>
      <c r="D7289" s="13"/>
      <c r="E7289" s="23" t="s">
        <v>11021</v>
      </c>
      <c r="F7289" s="21" t="s">
        <v>41</v>
      </c>
      <c r="G7289" s="21" t="s">
        <v>17</v>
      </c>
      <c r="H7289" s="21" t="s">
        <v>18</v>
      </c>
      <c r="I7289" s="13" t="s">
        <v>11022</v>
      </c>
      <c r="J7289" s="13">
        <v>8033637203362</v>
      </c>
      <c r="K7289" s="24">
        <v>44652</v>
      </c>
      <c r="L7289" s="19">
        <v>0</v>
      </c>
      <c r="M7289" s="25">
        <v>469.95</v>
      </c>
      <c r="N7289" s="24">
        <v>43507</v>
      </c>
    </row>
    <row r="7290" spans="1:14" customFormat="1" hidden="1" x14ac:dyDescent="0.25">
      <c r="A7290" s="17" t="s">
        <v>28990</v>
      </c>
      <c r="B7290" s="33">
        <v>28110488</v>
      </c>
      <c r="C7290" s="13"/>
      <c r="D7290" s="13"/>
      <c r="E7290" s="23" t="s">
        <v>11023</v>
      </c>
      <c r="F7290" s="21" t="s">
        <v>41</v>
      </c>
      <c r="G7290" s="21" t="s">
        <v>17</v>
      </c>
      <c r="H7290" s="21" t="s">
        <v>18</v>
      </c>
      <c r="I7290" s="13" t="s">
        <v>11024</v>
      </c>
      <c r="J7290" s="13">
        <v>8033637202549</v>
      </c>
      <c r="K7290" s="24">
        <v>44652</v>
      </c>
      <c r="L7290" s="19">
        <v>0</v>
      </c>
      <c r="M7290" s="25">
        <v>469.95</v>
      </c>
      <c r="N7290" s="24">
        <v>43507</v>
      </c>
    </row>
    <row r="7291" spans="1:14" customFormat="1" hidden="1" x14ac:dyDescent="0.25">
      <c r="A7291" s="17" t="s">
        <v>28991</v>
      </c>
      <c r="B7291" s="33">
        <v>28110489</v>
      </c>
      <c r="C7291" s="13"/>
      <c r="D7291" s="13"/>
      <c r="E7291" s="23" t="s">
        <v>11025</v>
      </c>
      <c r="F7291" s="21" t="s">
        <v>41</v>
      </c>
      <c r="G7291" s="21" t="s">
        <v>17</v>
      </c>
      <c r="H7291" s="21" t="s">
        <v>18</v>
      </c>
      <c r="I7291" s="13" t="s">
        <v>11026</v>
      </c>
      <c r="J7291" s="13">
        <v>8033637202556</v>
      </c>
      <c r="K7291" s="24">
        <v>44652</v>
      </c>
      <c r="L7291" s="19">
        <v>0</v>
      </c>
      <c r="M7291" s="25">
        <v>469.95</v>
      </c>
      <c r="N7291" s="24">
        <v>43507</v>
      </c>
    </row>
    <row r="7292" spans="1:14" customFormat="1" hidden="1" x14ac:dyDescent="0.25">
      <c r="A7292" s="17" t="s">
        <v>28992</v>
      </c>
      <c r="B7292" s="33">
        <v>28110490</v>
      </c>
      <c r="C7292" s="13"/>
      <c r="D7292" s="13"/>
      <c r="E7292" s="23" t="s">
        <v>11027</v>
      </c>
      <c r="F7292" s="21" t="s">
        <v>41</v>
      </c>
      <c r="G7292" s="21" t="s">
        <v>17</v>
      </c>
      <c r="H7292" s="21" t="s">
        <v>18</v>
      </c>
      <c r="I7292" s="13" t="s">
        <v>11028</v>
      </c>
      <c r="J7292" s="13">
        <v>8033637202563</v>
      </c>
      <c r="K7292" s="24">
        <v>44652</v>
      </c>
      <c r="L7292" s="19">
        <v>0</v>
      </c>
      <c r="M7292" s="25">
        <v>469.95</v>
      </c>
      <c r="N7292" s="24">
        <v>43507</v>
      </c>
    </row>
    <row r="7293" spans="1:14" customFormat="1" hidden="1" x14ac:dyDescent="0.25">
      <c r="A7293" s="17" t="s">
        <v>28993</v>
      </c>
      <c r="B7293" s="33">
        <v>28110491</v>
      </c>
      <c r="C7293" s="13"/>
      <c r="D7293" s="13"/>
      <c r="E7293" s="23" t="s">
        <v>11029</v>
      </c>
      <c r="F7293" s="21" t="s">
        <v>41</v>
      </c>
      <c r="G7293" s="21" t="s">
        <v>17</v>
      </c>
      <c r="H7293" s="21" t="s">
        <v>18</v>
      </c>
      <c r="I7293" s="13" t="s">
        <v>11030</v>
      </c>
      <c r="J7293" s="13">
        <v>8033637202570</v>
      </c>
      <c r="K7293" s="24">
        <v>44652</v>
      </c>
      <c r="L7293" s="19">
        <v>0</v>
      </c>
      <c r="M7293" s="25">
        <v>469.95</v>
      </c>
      <c r="N7293" s="24">
        <v>43507</v>
      </c>
    </row>
    <row r="7294" spans="1:14" customFormat="1" hidden="1" x14ac:dyDescent="0.25">
      <c r="A7294" s="17" t="s">
        <v>28995</v>
      </c>
      <c r="B7294" s="33">
        <v>28110492</v>
      </c>
      <c r="C7294" s="13"/>
      <c r="D7294" s="13"/>
      <c r="E7294" s="23" t="s">
        <v>11031</v>
      </c>
      <c r="F7294" s="21" t="s">
        <v>41</v>
      </c>
      <c r="G7294" s="21" t="s">
        <v>17</v>
      </c>
      <c r="H7294" s="21" t="s">
        <v>18</v>
      </c>
      <c r="I7294" s="13" t="s">
        <v>11032</v>
      </c>
      <c r="J7294" s="13">
        <v>8033637202587</v>
      </c>
      <c r="K7294" s="24">
        <v>44652</v>
      </c>
      <c r="L7294" s="19">
        <v>0</v>
      </c>
      <c r="M7294" s="25">
        <v>469.95</v>
      </c>
      <c r="N7294" s="24">
        <v>43507</v>
      </c>
    </row>
    <row r="7295" spans="1:14" customFormat="1" hidden="1" x14ac:dyDescent="0.25">
      <c r="A7295" s="17" t="s">
        <v>28996</v>
      </c>
      <c r="B7295" s="33">
        <v>28110493</v>
      </c>
      <c r="C7295" s="13"/>
      <c r="D7295" s="13"/>
      <c r="E7295" s="23" t="s">
        <v>11033</v>
      </c>
      <c r="F7295" s="21" t="s">
        <v>41</v>
      </c>
      <c r="G7295" s="21" t="s">
        <v>17</v>
      </c>
      <c r="H7295" s="21" t="s">
        <v>18</v>
      </c>
      <c r="I7295" s="13" t="s">
        <v>11034</v>
      </c>
      <c r="J7295" s="13">
        <v>8033637202594</v>
      </c>
      <c r="K7295" s="24">
        <v>44652</v>
      </c>
      <c r="L7295" s="19">
        <v>0</v>
      </c>
      <c r="M7295" s="25">
        <v>469.95</v>
      </c>
      <c r="N7295" s="24">
        <v>43507</v>
      </c>
    </row>
    <row r="7296" spans="1:14" customFormat="1" hidden="1" x14ac:dyDescent="0.25">
      <c r="A7296" s="17" t="s">
        <v>28997</v>
      </c>
      <c r="B7296" s="33">
        <v>28110494</v>
      </c>
      <c r="C7296" s="13"/>
      <c r="D7296" s="13"/>
      <c r="E7296" s="23" t="s">
        <v>11035</v>
      </c>
      <c r="F7296" s="21" t="s">
        <v>41</v>
      </c>
      <c r="G7296" s="21" t="s">
        <v>17</v>
      </c>
      <c r="H7296" s="21" t="s">
        <v>18</v>
      </c>
      <c r="I7296" s="13" t="s">
        <v>11036</v>
      </c>
      <c r="J7296" s="13">
        <v>8033637202600</v>
      </c>
      <c r="K7296" s="24">
        <v>44652</v>
      </c>
      <c r="L7296" s="19">
        <v>0</v>
      </c>
      <c r="M7296" s="25">
        <v>469.95</v>
      </c>
      <c r="N7296" s="24">
        <v>43507</v>
      </c>
    </row>
    <row r="7297" spans="1:14" customFormat="1" hidden="1" x14ac:dyDescent="0.25">
      <c r="A7297" s="17" t="s">
        <v>28998</v>
      </c>
      <c r="B7297" s="33">
        <v>28110495</v>
      </c>
      <c r="C7297" s="13"/>
      <c r="D7297" s="13"/>
      <c r="E7297" s="23" t="s">
        <v>11037</v>
      </c>
      <c r="F7297" s="21" t="s">
        <v>41</v>
      </c>
      <c r="G7297" s="21" t="s">
        <v>17</v>
      </c>
      <c r="H7297" s="21" t="s">
        <v>18</v>
      </c>
      <c r="I7297" s="13" t="s">
        <v>11038</v>
      </c>
      <c r="J7297" s="13">
        <v>8033637202617</v>
      </c>
      <c r="K7297" s="24">
        <v>44652</v>
      </c>
      <c r="L7297" s="19">
        <v>0</v>
      </c>
      <c r="M7297" s="25">
        <v>469.95</v>
      </c>
      <c r="N7297" s="24">
        <v>43507</v>
      </c>
    </row>
    <row r="7298" spans="1:14" customFormat="1" hidden="1" x14ac:dyDescent="0.25">
      <c r="A7298" s="17" t="s">
        <v>28994</v>
      </c>
      <c r="B7298" s="33">
        <v>28110496</v>
      </c>
      <c r="C7298" s="13"/>
      <c r="D7298" s="13"/>
      <c r="E7298" s="23" t="s">
        <v>11039</v>
      </c>
      <c r="F7298" s="21" t="s">
        <v>41</v>
      </c>
      <c r="G7298" s="21" t="s">
        <v>17</v>
      </c>
      <c r="H7298" s="21" t="s">
        <v>18</v>
      </c>
      <c r="I7298" s="13" t="s">
        <v>49960</v>
      </c>
      <c r="J7298" s="13">
        <v>8033637202624</v>
      </c>
      <c r="K7298" s="24">
        <v>44652</v>
      </c>
      <c r="L7298" s="19">
        <v>0</v>
      </c>
      <c r="M7298" s="25">
        <v>469.95</v>
      </c>
      <c r="N7298" s="24">
        <v>43507</v>
      </c>
    </row>
    <row r="7299" spans="1:14" customFormat="1" hidden="1" x14ac:dyDescent="0.25">
      <c r="A7299" s="17" t="s">
        <v>28999</v>
      </c>
      <c r="B7299" s="33">
        <v>28110578</v>
      </c>
      <c r="C7299" s="13"/>
      <c r="D7299" s="13"/>
      <c r="E7299" s="23" t="s">
        <v>11040</v>
      </c>
      <c r="F7299" s="21" t="s">
        <v>41</v>
      </c>
      <c r="G7299" s="21" t="s">
        <v>17</v>
      </c>
      <c r="H7299" s="21" t="s">
        <v>18</v>
      </c>
      <c r="I7299" s="13" t="s">
        <v>11041</v>
      </c>
      <c r="J7299" s="13">
        <v>8033637202723</v>
      </c>
      <c r="K7299" s="24">
        <v>44652</v>
      </c>
      <c r="L7299" s="19">
        <v>0</v>
      </c>
      <c r="M7299" s="25">
        <v>469.95</v>
      </c>
      <c r="N7299" s="24">
        <v>43507</v>
      </c>
    </row>
    <row r="7300" spans="1:14" customFormat="1" hidden="1" x14ac:dyDescent="0.25">
      <c r="A7300" s="17" t="s">
        <v>29000</v>
      </c>
      <c r="B7300" s="33">
        <v>28110579</v>
      </c>
      <c r="C7300" s="13"/>
      <c r="D7300" s="13"/>
      <c r="E7300" s="23" t="s">
        <v>11042</v>
      </c>
      <c r="F7300" s="21" t="s">
        <v>41</v>
      </c>
      <c r="G7300" s="21" t="s">
        <v>17</v>
      </c>
      <c r="H7300" s="21" t="s">
        <v>18</v>
      </c>
      <c r="I7300" s="13" t="s">
        <v>11043</v>
      </c>
      <c r="J7300" s="13">
        <v>8033637202730</v>
      </c>
      <c r="K7300" s="24">
        <v>44652</v>
      </c>
      <c r="L7300" s="19">
        <v>0</v>
      </c>
      <c r="M7300" s="25">
        <v>469.95</v>
      </c>
      <c r="N7300" s="24">
        <v>43507</v>
      </c>
    </row>
    <row r="7301" spans="1:14" customFormat="1" hidden="1" x14ac:dyDescent="0.25">
      <c r="A7301" s="17" t="s">
        <v>29001</v>
      </c>
      <c r="B7301" s="33">
        <v>28110580</v>
      </c>
      <c r="C7301" s="13"/>
      <c r="D7301" s="13"/>
      <c r="E7301" s="23" t="s">
        <v>11044</v>
      </c>
      <c r="F7301" s="21" t="s">
        <v>41</v>
      </c>
      <c r="G7301" s="21" t="s">
        <v>17</v>
      </c>
      <c r="H7301" s="21" t="s">
        <v>18</v>
      </c>
      <c r="I7301" s="13" t="s">
        <v>11045</v>
      </c>
      <c r="J7301" s="13">
        <v>8033637202747</v>
      </c>
      <c r="K7301" s="24">
        <v>44652</v>
      </c>
      <c r="L7301" s="19">
        <v>0</v>
      </c>
      <c r="M7301" s="25">
        <v>469.95</v>
      </c>
      <c r="N7301" s="24">
        <v>43507</v>
      </c>
    </row>
    <row r="7302" spans="1:14" customFormat="1" hidden="1" x14ac:dyDescent="0.25">
      <c r="A7302" s="17" t="s">
        <v>29002</v>
      </c>
      <c r="B7302" s="33">
        <v>28110581</v>
      </c>
      <c r="C7302" s="13"/>
      <c r="D7302" s="13"/>
      <c r="E7302" s="23" t="s">
        <v>11046</v>
      </c>
      <c r="F7302" s="21" t="s">
        <v>41</v>
      </c>
      <c r="G7302" s="21" t="s">
        <v>17</v>
      </c>
      <c r="H7302" s="21" t="s">
        <v>18</v>
      </c>
      <c r="I7302" s="13" t="s">
        <v>11047</v>
      </c>
      <c r="J7302" s="13">
        <v>8033637202754</v>
      </c>
      <c r="K7302" s="24">
        <v>44652</v>
      </c>
      <c r="L7302" s="19">
        <v>0</v>
      </c>
      <c r="M7302" s="25">
        <v>469.95</v>
      </c>
      <c r="N7302" s="24">
        <v>43507</v>
      </c>
    </row>
    <row r="7303" spans="1:14" customFormat="1" hidden="1" x14ac:dyDescent="0.25">
      <c r="A7303" s="17" t="s">
        <v>29003</v>
      </c>
      <c r="B7303" s="33">
        <v>28110582</v>
      </c>
      <c r="C7303" s="13"/>
      <c r="D7303" s="13"/>
      <c r="E7303" s="23" t="s">
        <v>11048</v>
      </c>
      <c r="F7303" s="21" t="s">
        <v>41</v>
      </c>
      <c r="G7303" s="21" t="s">
        <v>17</v>
      </c>
      <c r="H7303" s="21" t="s">
        <v>18</v>
      </c>
      <c r="I7303" s="13" t="s">
        <v>11049</v>
      </c>
      <c r="J7303" s="13">
        <v>8033637202761</v>
      </c>
      <c r="K7303" s="24">
        <v>44652</v>
      </c>
      <c r="L7303" s="19">
        <v>0</v>
      </c>
      <c r="M7303" s="25">
        <v>469.95</v>
      </c>
      <c r="N7303" s="24">
        <v>43507</v>
      </c>
    </row>
    <row r="7304" spans="1:14" customFormat="1" hidden="1" x14ac:dyDescent="0.25">
      <c r="A7304" s="17" t="s">
        <v>29004</v>
      </c>
      <c r="B7304" s="33">
        <v>28110583</v>
      </c>
      <c r="C7304" s="13"/>
      <c r="D7304" s="13"/>
      <c r="E7304" s="23" t="s">
        <v>11050</v>
      </c>
      <c r="F7304" s="21" t="s">
        <v>41</v>
      </c>
      <c r="G7304" s="21" t="s">
        <v>17</v>
      </c>
      <c r="H7304" s="21" t="s">
        <v>18</v>
      </c>
      <c r="I7304" s="13" t="s">
        <v>11051</v>
      </c>
      <c r="J7304" s="13">
        <v>8033637202778</v>
      </c>
      <c r="K7304" s="24">
        <v>44652</v>
      </c>
      <c r="L7304" s="19">
        <v>0</v>
      </c>
      <c r="M7304" s="25">
        <v>469.95</v>
      </c>
      <c r="N7304" s="24">
        <v>43507</v>
      </c>
    </row>
    <row r="7305" spans="1:14" customFormat="1" hidden="1" x14ac:dyDescent="0.25">
      <c r="A7305" s="17" t="s">
        <v>29005</v>
      </c>
      <c r="B7305" s="33">
        <v>28110584</v>
      </c>
      <c r="C7305" s="13"/>
      <c r="D7305" s="13"/>
      <c r="E7305" s="23" t="s">
        <v>11052</v>
      </c>
      <c r="F7305" s="21" t="s">
        <v>41</v>
      </c>
      <c r="G7305" s="21" t="s">
        <v>17</v>
      </c>
      <c r="H7305" s="21" t="s">
        <v>18</v>
      </c>
      <c r="I7305" s="13" t="s">
        <v>11053</v>
      </c>
      <c r="J7305" s="13">
        <v>8033637202785</v>
      </c>
      <c r="K7305" s="24">
        <v>44652</v>
      </c>
      <c r="L7305" s="19">
        <v>0</v>
      </c>
      <c r="M7305" s="25">
        <v>469.95</v>
      </c>
      <c r="N7305" s="24">
        <v>43507</v>
      </c>
    </row>
    <row r="7306" spans="1:14" customFormat="1" hidden="1" x14ac:dyDescent="0.25">
      <c r="A7306" s="17" t="s">
        <v>29006</v>
      </c>
      <c r="B7306" s="33">
        <v>28110585</v>
      </c>
      <c r="C7306" s="13"/>
      <c r="D7306" s="13"/>
      <c r="E7306" s="23" t="s">
        <v>11054</v>
      </c>
      <c r="F7306" s="21" t="s">
        <v>41</v>
      </c>
      <c r="G7306" s="21" t="s">
        <v>17</v>
      </c>
      <c r="H7306" s="21" t="s">
        <v>18</v>
      </c>
      <c r="I7306" s="13" t="s">
        <v>11055</v>
      </c>
      <c r="J7306" s="13">
        <v>8033637202792</v>
      </c>
      <c r="K7306" s="24">
        <v>44652</v>
      </c>
      <c r="L7306" s="19">
        <v>0</v>
      </c>
      <c r="M7306" s="25">
        <v>469.95</v>
      </c>
      <c r="N7306" s="24">
        <v>43507</v>
      </c>
    </row>
    <row r="7307" spans="1:14" customFormat="1" hidden="1" x14ac:dyDescent="0.25">
      <c r="A7307" s="17" t="s">
        <v>29007</v>
      </c>
      <c r="B7307" s="33">
        <v>28110586</v>
      </c>
      <c r="C7307" s="13"/>
      <c r="D7307" s="13"/>
      <c r="E7307" s="23" t="s">
        <v>11056</v>
      </c>
      <c r="F7307" s="21" t="s">
        <v>41</v>
      </c>
      <c r="G7307" s="21" t="s">
        <v>17</v>
      </c>
      <c r="H7307" s="21" t="s">
        <v>18</v>
      </c>
      <c r="I7307" s="13" t="s">
        <v>11057</v>
      </c>
      <c r="J7307" s="13">
        <v>8033637202808</v>
      </c>
      <c r="K7307" s="24">
        <v>44652</v>
      </c>
      <c r="L7307" s="19">
        <v>0</v>
      </c>
      <c r="M7307" s="25">
        <v>469.95</v>
      </c>
      <c r="N7307" s="24">
        <v>43507</v>
      </c>
    </row>
    <row r="7308" spans="1:14" customFormat="1" hidden="1" x14ac:dyDescent="0.25">
      <c r="A7308" s="17" t="s">
        <v>29017</v>
      </c>
      <c r="B7308" s="33">
        <v>28110542</v>
      </c>
      <c r="C7308" s="13"/>
      <c r="D7308" s="13"/>
      <c r="E7308" s="23" t="s">
        <v>11058</v>
      </c>
      <c r="F7308" s="21" t="s">
        <v>41</v>
      </c>
      <c r="G7308" s="21" t="s">
        <v>17</v>
      </c>
      <c r="H7308" s="21" t="s">
        <v>18</v>
      </c>
      <c r="I7308" s="13" t="s">
        <v>11059</v>
      </c>
      <c r="J7308" s="13">
        <v>8033637202907</v>
      </c>
      <c r="K7308" s="24">
        <v>44652</v>
      </c>
      <c r="L7308" s="19">
        <v>0</v>
      </c>
      <c r="M7308" s="25">
        <v>469.95</v>
      </c>
      <c r="N7308" s="24">
        <v>43507</v>
      </c>
    </row>
    <row r="7309" spans="1:14" customFormat="1" hidden="1" x14ac:dyDescent="0.25">
      <c r="A7309" s="17" t="s">
        <v>29018</v>
      </c>
      <c r="B7309" s="33">
        <v>28110543</v>
      </c>
      <c r="C7309" s="13"/>
      <c r="D7309" s="13"/>
      <c r="E7309" s="23" t="s">
        <v>11060</v>
      </c>
      <c r="F7309" s="21" t="s">
        <v>41</v>
      </c>
      <c r="G7309" s="21" t="s">
        <v>17</v>
      </c>
      <c r="H7309" s="21" t="s">
        <v>18</v>
      </c>
      <c r="I7309" s="13" t="s">
        <v>11061</v>
      </c>
      <c r="J7309" s="13">
        <v>8033637202914</v>
      </c>
      <c r="K7309" s="24">
        <v>44652</v>
      </c>
      <c r="L7309" s="19">
        <v>0</v>
      </c>
      <c r="M7309" s="25">
        <v>469.95</v>
      </c>
      <c r="N7309" s="24">
        <v>43507</v>
      </c>
    </row>
    <row r="7310" spans="1:14" customFormat="1" hidden="1" x14ac:dyDescent="0.25">
      <c r="A7310" s="17" t="s">
        <v>29019</v>
      </c>
      <c r="B7310" s="33">
        <v>28110544</v>
      </c>
      <c r="C7310" s="13"/>
      <c r="D7310" s="13"/>
      <c r="E7310" s="23" t="s">
        <v>11062</v>
      </c>
      <c r="F7310" s="21" t="s">
        <v>41</v>
      </c>
      <c r="G7310" s="21" t="s">
        <v>17</v>
      </c>
      <c r="H7310" s="21" t="s">
        <v>18</v>
      </c>
      <c r="I7310" s="13" t="s">
        <v>11063</v>
      </c>
      <c r="J7310" s="13">
        <v>8033637202921</v>
      </c>
      <c r="K7310" s="24">
        <v>44652</v>
      </c>
      <c r="L7310" s="19">
        <v>0</v>
      </c>
      <c r="M7310" s="25">
        <v>469.95</v>
      </c>
      <c r="N7310" s="24">
        <v>43507</v>
      </c>
    </row>
    <row r="7311" spans="1:14" customFormat="1" hidden="1" x14ac:dyDescent="0.25">
      <c r="A7311" s="17" t="s">
        <v>29020</v>
      </c>
      <c r="B7311" s="33">
        <v>28110545</v>
      </c>
      <c r="C7311" s="13"/>
      <c r="D7311" s="13"/>
      <c r="E7311" s="23" t="s">
        <v>11064</v>
      </c>
      <c r="F7311" s="21" t="s">
        <v>41</v>
      </c>
      <c r="G7311" s="21" t="s">
        <v>17</v>
      </c>
      <c r="H7311" s="21" t="s">
        <v>18</v>
      </c>
      <c r="I7311" s="13" t="s">
        <v>11065</v>
      </c>
      <c r="J7311" s="13">
        <v>8033637202938</v>
      </c>
      <c r="K7311" s="24">
        <v>44652</v>
      </c>
      <c r="L7311" s="19">
        <v>0</v>
      </c>
      <c r="M7311" s="25">
        <v>469.95</v>
      </c>
      <c r="N7311" s="24">
        <v>43507</v>
      </c>
    </row>
    <row r="7312" spans="1:14" customFormat="1" hidden="1" x14ac:dyDescent="0.25">
      <c r="A7312" s="17" t="s">
        <v>29021</v>
      </c>
      <c r="B7312" s="33">
        <v>28110546</v>
      </c>
      <c r="C7312" s="13"/>
      <c r="D7312" s="13"/>
      <c r="E7312" s="23" t="s">
        <v>11066</v>
      </c>
      <c r="F7312" s="21" t="s">
        <v>41</v>
      </c>
      <c r="G7312" s="21" t="s">
        <v>17</v>
      </c>
      <c r="H7312" s="21" t="s">
        <v>18</v>
      </c>
      <c r="I7312" s="13" t="s">
        <v>11067</v>
      </c>
      <c r="J7312" s="13">
        <v>8033637202945</v>
      </c>
      <c r="K7312" s="24">
        <v>44652</v>
      </c>
      <c r="L7312" s="19">
        <v>0</v>
      </c>
      <c r="M7312" s="25">
        <v>469.95</v>
      </c>
      <c r="N7312" s="24">
        <v>43507</v>
      </c>
    </row>
    <row r="7313" spans="1:14" customFormat="1" hidden="1" x14ac:dyDescent="0.25">
      <c r="A7313" s="17" t="s">
        <v>29022</v>
      </c>
      <c r="B7313" s="33">
        <v>28110547</v>
      </c>
      <c r="C7313" s="13"/>
      <c r="D7313" s="13"/>
      <c r="E7313" s="23" t="s">
        <v>11068</v>
      </c>
      <c r="F7313" s="21" t="s">
        <v>41</v>
      </c>
      <c r="G7313" s="21" t="s">
        <v>17</v>
      </c>
      <c r="H7313" s="21" t="s">
        <v>18</v>
      </c>
      <c r="I7313" s="13" t="s">
        <v>11069</v>
      </c>
      <c r="J7313" s="13">
        <v>8033637202952</v>
      </c>
      <c r="K7313" s="24">
        <v>44652</v>
      </c>
      <c r="L7313" s="19">
        <v>0</v>
      </c>
      <c r="M7313" s="25">
        <v>469.95</v>
      </c>
      <c r="N7313" s="24">
        <v>43507</v>
      </c>
    </row>
    <row r="7314" spans="1:14" customFormat="1" hidden="1" x14ac:dyDescent="0.25">
      <c r="A7314" s="17" t="s">
        <v>29023</v>
      </c>
      <c r="B7314" s="33">
        <v>28110548</v>
      </c>
      <c r="C7314" s="13"/>
      <c r="D7314" s="13"/>
      <c r="E7314" s="23" t="s">
        <v>11070</v>
      </c>
      <c r="F7314" s="21" t="s">
        <v>41</v>
      </c>
      <c r="G7314" s="21" t="s">
        <v>17</v>
      </c>
      <c r="H7314" s="21" t="s">
        <v>18</v>
      </c>
      <c r="I7314" s="13" t="s">
        <v>11071</v>
      </c>
      <c r="J7314" s="13">
        <v>8033637202969</v>
      </c>
      <c r="K7314" s="24">
        <v>44652</v>
      </c>
      <c r="L7314" s="19">
        <v>0</v>
      </c>
      <c r="M7314" s="25">
        <v>469.95</v>
      </c>
      <c r="N7314" s="24">
        <v>43507</v>
      </c>
    </row>
    <row r="7315" spans="1:14" customFormat="1" hidden="1" x14ac:dyDescent="0.25">
      <c r="A7315" s="17" t="s">
        <v>29024</v>
      </c>
      <c r="B7315" s="33">
        <v>28110549</v>
      </c>
      <c r="C7315" s="13"/>
      <c r="D7315" s="13"/>
      <c r="E7315" s="23" t="s">
        <v>11072</v>
      </c>
      <c r="F7315" s="21" t="s">
        <v>41</v>
      </c>
      <c r="G7315" s="21" t="s">
        <v>17</v>
      </c>
      <c r="H7315" s="21" t="s">
        <v>18</v>
      </c>
      <c r="I7315" s="13" t="s">
        <v>11073</v>
      </c>
      <c r="J7315" s="13">
        <v>8033637202976</v>
      </c>
      <c r="K7315" s="24">
        <v>44652</v>
      </c>
      <c r="L7315" s="19">
        <v>0</v>
      </c>
      <c r="M7315" s="25">
        <v>469.95</v>
      </c>
      <c r="N7315" s="24">
        <v>43507</v>
      </c>
    </row>
    <row r="7316" spans="1:14" customFormat="1" hidden="1" x14ac:dyDescent="0.25">
      <c r="A7316" s="17" t="s">
        <v>29025</v>
      </c>
      <c r="B7316" s="33">
        <v>28110550</v>
      </c>
      <c r="C7316" s="13"/>
      <c r="D7316" s="13"/>
      <c r="E7316" s="23" t="s">
        <v>11074</v>
      </c>
      <c r="F7316" s="21" t="s">
        <v>41</v>
      </c>
      <c r="G7316" s="21" t="s">
        <v>17</v>
      </c>
      <c r="H7316" s="21" t="s">
        <v>18</v>
      </c>
      <c r="I7316" s="13" t="s">
        <v>11075</v>
      </c>
      <c r="J7316" s="13">
        <v>8033637202983</v>
      </c>
      <c r="K7316" s="24">
        <v>44652</v>
      </c>
      <c r="L7316" s="19">
        <v>0</v>
      </c>
      <c r="M7316" s="25">
        <v>469.95</v>
      </c>
      <c r="N7316" s="24">
        <v>43507</v>
      </c>
    </row>
    <row r="7317" spans="1:14" customFormat="1" hidden="1" x14ac:dyDescent="0.25">
      <c r="A7317" s="17" t="s">
        <v>29008</v>
      </c>
      <c r="B7317" s="33">
        <v>28110533</v>
      </c>
      <c r="C7317" s="13"/>
      <c r="D7317" s="13"/>
      <c r="E7317" s="23" t="s">
        <v>11076</v>
      </c>
      <c r="F7317" s="21" t="s">
        <v>41</v>
      </c>
      <c r="G7317" s="21" t="s">
        <v>17</v>
      </c>
      <c r="H7317" s="21" t="s">
        <v>18</v>
      </c>
      <c r="I7317" s="13" t="s">
        <v>11077</v>
      </c>
      <c r="J7317" s="13">
        <v>8033637202815</v>
      </c>
      <c r="K7317" s="24">
        <v>44652</v>
      </c>
      <c r="L7317" s="19">
        <v>0</v>
      </c>
      <c r="M7317" s="25">
        <v>469.95</v>
      </c>
      <c r="N7317" s="24">
        <v>43507</v>
      </c>
    </row>
    <row r="7318" spans="1:14" customFormat="1" hidden="1" x14ac:dyDescent="0.25">
      <c r="A7318" s="17" t="s">
        <v>29009</v>
      </c>
      <c r="B7318" s="33">
        <v>28110534</v>
      </c>
      <c r="C7318" s="13"/>
      <c r="D7318" s="13"/>
      <c r="E7318" s="23" t="s">
        <v>11078</v>
      </c>
      <c r="F7318" s="21" t="s">
        <v>41</v>
      </c>
      <c r="G7318" s="21" t="s">
        <v>17</v>
      </c>
      <c r="H7318" s="21" t="s">
        <v>18</v>
      </c>
      <c r="I7318" s="13" t="s">
        <v>11079</v>
      </c>
      <c r="J7318" s="13">
        <v>8033637202822</v>
      </c>
      <c r="K7318" s="24">
        <v>44652</v>
      </c>
      <c r="L7318" s="19">
        <v>0</v>
      </c>
      <c r="M7318" s="25">
        <v>469.95</v>
      </c>
      <c r="N7318" s="24">
        <v>43507</v>
      </c>
    </row>
    <row r="7319" spans="1:14" customFormat="1" hidden="1" x14ac:dyDescent="0.25">
      <c r="A7319" s="17" t="s">
        <v>29010</v>
      </c>
      <c r="B7319" s="33">
        <v>28110535</v>
      </c>
      <c r="C7319" s="13"/>
      <c r="D7319" s="13"/>
      <c r="E7319" s="23" t="s">
        <v>11080</v>
      </c>
      <c r="F7319" s="21" t="s">
        <v>41</v>
      </c>
      <c r="G7319" s="21" t="s">
        <v>17</v>
      </c>
      <c r="H7319" s="21" t="s">
        <v>18</v>
      </c>
      <c r="I7319" s="13" t="s">
        <v>11081</v>
      </c>
      <c r="J7319" s="13">
        <v>8033637202839</v>
      </c>
      <c r="K7319" s="24">
        <v>44652</v>
      </c>
      <c r="L7319" s="19">
        <v>0</v>
      </c>
      <c r="M7319" s="25">
        <v>469.95</v>
      </c>
      <c r="N7319" s="24">
        <v>43507</v>
      </c>
    </row>
    <row r="7320" spans="1:14" customFormat="1" hidden="1" x14ac:dyDescent="0.25">
      <c r="A7320" s="17" t="s">
        <v>29011</v>
      </c>
      <c r="B7320" s="33">
        <v>28110536</v>
      </c>
      <c r="C7320" s="13"/>
      <c r="D7320" s="13"/>
      <c r="E7320" s="23" t="s">
        <v>11082</v>
      </c>
      <c r="F7320" s="21" t="s">
        <v>41</v>
      </c>
      <c r="G7320" s="21" t="s">
        <v>17</v>
      </c>
      <c r="H7320" s="21" t="s">
        <v>18</v>
      </c>
      <c r="I7320" s="13" t="s">
        <v>11083</v>
      </c>
      <c r="J7320" s="13">
        <v>8033637202846</v>
      </c>
      <c r="K7320" s="24">
        <v>44652</v>
      </c>
      <c r="L7320" s="19">
        <v>0</v>
      </c>
      <c r="M7320" s="25">
        <v>469.95</v>
      </c>
      <c r="N7320" s="24">
        <v>43507</v>
      </c>
    </row>
    <row r="7321" spans="1:14" customFormat="1" hidden="1" x14ac:dyDescent="0.25">
      <c r="A7321" s="17" t="s">
        <v>29012</v>
      </c>
      <c r="B7321" s="33">
        <v>28110537</v>
      </c>
      <c r="C7321" s="13"/>
      <c r="D7321" s="13"/>
      <c r="E7321" s="23" t="s">
        <v>11084</v>
      </c>
      <c r="F7321" s="21" t="s">
        <v>41</v>
      </c>
      <c r="G7321" s="21" t="s">
        <v>17</v>
      </c>
      <c r="H7321" s="21" t="s">
        <v>18</v>
      </c>
      <c r="I7321" s="13" t="s">
        <v>11085</v>
      </c>
      <c r="J7321" s="13">
        <v>8033637202853</v>
      </c>
      <c r="K7321" s="24">
        <v>44652</v>
      </c>
      <c r="L7321" s="19">
        <v>0</v>
      </c>
      <c r="M7321" s="25">
        <v>469.95</v>
      </c>
      <c r="N7321" s="24">
        <v>43507</v>
      </c>
    </row>
    <row r="7322" spans="1:14" customFormat="1" hidden="1" x14ac:dyDescent="0.25">
      <c r="A7322" s="17" t="s">
        <v>29013</v>
      </c>
      <c r="B7322" s="33">
        <v>28110538</v>
      </c>
      <c r="C7322" s="13"/>
      <c r="D7322" s="13"/>
      <c r="E7322" s="23" t="s">
        <v>11086</v>
      </c>
      <c r="F7322" s="21" t="s">
        <v>41</v>
      </c>
      <c r="G7322" s="21" t="s">
        <v>17</v>
      </c>
      <c r="H7322" s="21" t="s">
        <v>18</v>
      </c>
      <c r="I7322" s="13" t="s">
        <v>11087</v>
      </c>
      <c r="J7322" s="13">
        <v>8033637202860</v>
      </c>
      <c r="K7322" s="24">
        <v>44652</v>
      </c>
      <c r="L7322" s="19">
        <v>0</v>
      </c>
      <c r="M7322" s="25">
        <v>469.95</v>
      </c>
      <c r="N7322" s="24">
        <v>43507</v>
      </c>
    </row>
    <row r="7323" spans="1:14" customFormat="1" hidden="1" x14ac:dyDescent="0.25">
      <c r="A7323" s="17" t="s">
        <v>29014</v>
      </c>
      <c r="B7323" s="33">
        <v>28110539</v>
      </c>
      <c r="C7323" s="13"/>
      <c r="D7323" s="13"/>
      <c r="E7323" s="23" t="s">
        <v>11088</v>
      </c>
      <c r="F7323" s="21" t="s">
        <v>41</v>
      </c>
      <c r="G7323" s="21" t="s">
        <v>17</v>
      </c>
      <c r="H7323" s="21" t="s">
        <v>18</v>
      </c>
      <c r="I7323" s="13" t="s">
        <v>11089</v>
      </c>
      <c r="J7323" s="13">
        <v>8033637202877</v>
      </c>
      <c r="K7323" s="24">
        <v>44652</v>
      </c>
      <c r="L7323" s="19">
        <v>0</v>
      </c>
      <c r="M7323" s="25">
        <v>469.95</v>
      </c>
      <c r="N7323" s="24">
        <v>43507</v>
      </c>
    </row>
    <row r="7324" spans="1:14" customFormat="1" hidden="1" x14ac:dyDescent="0.25">
      <c r="A7324" s="17" t="s">
        <v>29015</v>
      </c>
      <c r="B7324" s="33">
        <v>28110540</v>
      </c>
      <c r="C7324" s="13"/>
      <c r="D7324" s="13"/>
      <c r="E7324" s="23" t="s">
        <v>11090</v>
      </c>
      <c r="F7324" s="21" t="s">
        <v>41</v>
      </c>
      <c r="G7324" s="21" t="s">
        <v>17</v>
      </c>
      <c r="H7324" s="21" t="s">
        <v>18</v>
      </c>
      <c r="I7324" s="13" t="s">
        <v>11091</v>
      </c>
      <c r="J7324" s="13">
        <v>8033637202884</v>
      </c>
      <c r="K7324" s="24">
        <v>44652</v>
      </c>
      <c r="L7324" s="19">
        <v>0</v>
      </c>
      <c r="M7324" s="25">
        <v>469.95</v>
      </c>
      <c r="N7324" s="24">
        <v>43507</v>
      </c>
    </row>
    <row r="7325" spans="1:14" customFormat="1" hidden="1" x14ac:dyDescent="0.25">
      <c r="A7325" s="17" t="s">
        <v>29016</v>
      </c>
      <c r="B7325" s="33">
        <v>28110541</v>
      </c>
      <c r="C7325" s="13"/>
      <c r="D7325" s="13"/>
      <c r="E7325" s="23" t="s">
        <v>11092</v>
      </c>
      <c r="F7325" s="21" t="s">
        <v>41</v>
      </c>
      <c r="G7325" s="21" t="s">
        <v>17</v>
      </c>
      <c r="H7325" s="21" t="s">
        <v>18</v>
      </c>
      <c r="I7325" s="13" t="s">
        <v>11093</v>
      </c>
      <c r="J7325" s="13">
        <v>8033637202891</v>
      </c>
      <c r="K7325" s="24">
        <v>44652</v>
      </c>
      <c r="L7325" s="19">
        <v>0</v>
      </c>
      <c r="M7325" s="25">
        <v>469.95</v>
      </c>
      <c r="N7325" s="24">
        <v>43507</v>
      </c>
    </row>
    <row r="7326" spans="1:14" customFormat="1" hidden="1" x14ac:dyDescent="0.25">
      <c r="A7326" s="17" t="s">
        <v>32835</v>
      </c>
      <c r="B7326" s="33">
        <v>34051820</v>
      </c>
      <c r="C7326" s="13"/>
      <c r="D7326" s="13"/>
      <c r="E7326" s="23" t="s">
        <v>13478</v>
      </c>
      <c r="F7326" s="21" t="s">
        <v>3153</v>
      </c>
      <c r="G7326" s="21" t="s">
        <v>17</v>
      </c>
      <c r="H7326" s="21" t="s">
        <v>18</v>
      </c>
      <c r="I7326" s="13" t="s">
        <v>13479</v>
      </c>
      <c r="J7326" s="13">
        <v>8033637023342</v>
      </c>
      <c r="K7326" s="24">
        <v>44682</v>
      </c>
      <c r="L7326" s="19">
        <v>0</v>
      </c>
      <c r="M7326" s="25">
        <v>199.95</v>
      </c>
      <c r="N7326" s="24">
        <v>43140</v>
      </c>
    </row>
    <row r="7327" spans="1:14" customFormat="1" hidden="1" x14ac:dyDescent="0.25">
      <c r="A7327" s="17" t="s">
        <v>32836</v>
      </c>
      <c r="B7327" s="33">
        <v>34051821</v>
      </c>
      <c r="C7327" s="13"/>
      <c r="D7327" s="13"/>
      <c r="E7327" s="23" t="s">
        <v>13480</v>
      </c>
      <c r="F7327" s="21" t="s">
        <v>3153</v>
      </c>
      <c r="G7327" s="21" t="s">
        <v>17</v>
      </c>
      <c r="H7327" s="21" t="s">
        <v>18</v>
      </c>
      <c r="I7327" s="13" t="s">
        <v>13481</v>
      </c>
      <c r="J7327" s="13">
        <v>8033637023359</v>
      </c>
      <c r="K7327" s="24">
        <v>44682</v>
      </c>
      <c r="L7327" s="19">
        <v>0</v>
      </c>
      <c r="M7327" s="25">
        <v>199.95</v>
      </c>
      <c r="N7327" s="24">
        <v>43140</v>
      </c>
    </row>
    <row r="7328" spans="1:14" customFormat="1" hidden="1" x14ac:dyDescent="0.25">
      <c r="A7328" s="17" t="s">
        <v>32837</v>
      </c>
      <c r="B7328" s="33">
        <v>34051822</v>
      </c>
      <c r="C7328" s="13"/>
      <c r="D7328" s="13"/>
      <c r="E7328" s="23" t="s">
        <v>13482</v>
      </c>
      <c r="F7328" s="21" t="s">
        <v>3153</v>
      </c>
      <c r="G7328" s="21" t="s">
        <v>17</v>
      </c>
      <c r="H7328" s="21" t="s">
        <v>18</v>
      </c>
      <c r="I7328" s="13" t="s">
        <v>13483</v>
      </c>
      <c r="J7328" s="13">
        <v>8033637023366</v>
      </c>
      <c r="K7328" s="24">
        <v>44682</v>
      </c>
      <c r="L7328" s="19">
        <v>0</v>
      </c>
      <c r="M7328" s="25">
        <v>199.95</v>
      </c>
      <c r="N7328" s="24">
        <v>43140</v>
      </c>
    </row>
    <row r="7329" spans="1:14" customFormat="1" hidden="1" x14ac:dyDescent="0.25">
      <c r="A7329" s="17" t="s">
        <v>32838</v>
      </c>
      <c r="B7329" s="33">
        <v>34051823</v>
      </c>
      <c r="C7329" s="13"/>
      <c r="D7329" s="13"/>
      <c r="E7329" s="23" t="s">
        <v>13484</v>
      </c>
      <c r="F7329" s="21" t="s">
        <v>3153</v>
      </c>
      <c r="G7329" s="21" t="s">
        <v>17</v>
      </c>
      <c r="H7329" s="21" t="s">
        <v>18</v>
      </c>
      <c r="I7329" s="13" t="s">
        <v>13485</v>
      </c>
      <c r="J7329" s="13">
        <v>8033637023373</v>
      </c>
      <c r="K7329" s="24">
        <v>44682</v>
      </c>
      <c r="L7329" s="19">
        <v>0</v>
      </c>
      <c r="M7329" s="25">
        <v>199.95</v>
      </c>
      <c r="N7329" s="24">
        <v>43140</v>
      </c>
    </row>
    <row r="7330" spans="1:14" customFormat="1" hidden="1" x14ac:dyDescent="0.25">
      <c r="A7330" s="17" t="s">
        <v>32839</v>
      </c>
      <c r="B7330" s="33">
        <v>34051824</v>
      </c>
      <c r="C7330" s="13"/>
      <c r="D7330" s="13"/>
      <c r="E7330" s="23" t="s">
        <v>13486</v>
      </c>
      <c r="F7330" s="21" t="s">
        <v>3153</v>
      </c>
      <c r="G7330" s="21" t="s">
        <v>17</v>
      </c>
      <c r="H7330" s="21" t="s">
        <v>18</v>
      </c>
      <c r="I7330" s="13" t="s">
        <v>13487</v>
      </c>
      <c r="J7330" s="13">
        <v>8033637023380</v>
      </c>
      <c r="K7330" s="24">
        <v>44682</v>
      </c>
      <c r="L7330" s="19">
        <v>0</v>
      </c>
      <c r="M7330" s="25">
        <v>199.95</v>
      </c>
      <c r="N7330" s="24">
        <v>43140</v>
      </c>
    </row>
    <row r="7331" spans="1:14" customFormat="1" hidden="1" x14ac:dyDescent="0.25">
      <c r="A7331" s="17" t="s">
        <v>32840</v>
      </c>
      <c r="B7331" s="33">
        <v>34051825</v>
      </c>
      <c r="C7331" s="13"/>
      <c r="D7331" s="13"/>
      <c r="E7331" s="23" t="s">
        <v>13488</v>
      </c>
      <c r="F7331" s="21" t="s">
        <v>3153</v>
      </c>
      <c r="G7331" s="21" t="s">
        <v>17</v>
      </c>
      <c r="H7331" s="21" t="s">
        <v>18</v>
      </c>
      <c r="I7331" s="13" t="s">
        <v>13489</v>
      </c>
      <c r="J7331" s="13">
        <v>8033637023397</v>
      </c>
      <c r="K7331" s="24">
        <v>44682</v>
      </c>
      <c r="L7331" s="19">
        <v>0</v>
      </c>
      <c r="M7331" s="25">
        <v>199.95</v>
      </c>
      <c r="N7331" s="24">
        <v>43140</v>
      </c>
    </row>
    <row r="7332" spans="1:14" customFormat="1" hidden="1" x14ac:dyDescent="0.25">
      <c r="A7332" s="17" t="s">
        <v>32841</v>
      </c>
      <c r="B7332" s="33">
        <v>34051826</v>
      </c>
      <c r="C7332" s="13"/>
      <c r="D7332" s="13"/>
      <c r="E7332" s="23" t="s">
        <v>13490</v>
      </c>
      <c r="F7332" s="21" t="s">
        <v>3153</v>
      </c>
      <c r="G7332" s="21" t="s">
        <v>17</v>
      </c>
      <c r="H7332" s="21" t="s">
        <v>18</v>
      </c>
      <c r="I7332" s="13" t="s">
        <v>13491</v>
      </c>
      <c r="J7332" s="13">
        <v>8033637023403</v>
      </c>
      <c r="K7332" s="24">
        <v>44682</v>
      </c>
      <c r="L7332" s="19">
        <v>0</v>
      </c>
      <c r="M7332" s="25">
        <v>199.95</v>
      </c>
      <c r="N7332" s="24">
        <v>43140</v>
      </c>
    </row>
    <row r="7333" spans="1:14" customFormat="1" hidden="1" x14ac:dyDescent="0.25">
      <c r="A7333" s="17" t="s">
        <v>32842</v>
      </c>
      <c r="B7333" s="33">
        <v>34051827</v>
      </c>
      <c r="C7333" s="13"/>
      <c r="D7333" s="13"/>
      <c r="E7333" s="23" t="s">
        <v>13492</v>
      </c>
      <c r="F7333" s="21" t="s">
        <v>3153</v>
      </c>
      <c r="G7333" s="21" t="s">
        <v>17</v>
      </c>
      <c r="H7333" s="21" t="s">
        <v>18</v>
      </c>
      <c r="I7333" s="13" t="s">
        <v>13493</v>
      </c>
      <c r="J7333" s="13">
        <v>8033637023410</v>
      </c>
      <c r="K7333" s="24">
        <v>44682</v>
      </c>
      <c r="L7333" s="19">
        <v>0</v>
      </c>
      <c r="M7333" s="25">
        <v>199.95</v>
      </c>
      <c r="N7333" s="24">
        <v>43140</v>
      </c>
    </row>
    <row r="7334" spans="1:14" customFormat="1" hidden="1" x14ac:dyDescent="0.25">
      <c r="A7334" s="17" t="s">
        <v>32843</v>
      </c>
      <c r="B7334" s="33">
        <v>34051828</v>
      </c>
      <c r="C7334" s="13"/>
      <c r="D7334" s="13"/>
      <c r="E7334" s="23" t="s">
        <v>13494</v>
      </c>
      <c r="F7334" s="21" t="s">
        <v>3153</v>
      </c>
      <c r="G7334" s="21" t="s">
        <v>17</v>
      </c>
      <c r="H7334" s="21" t="s">
        <v>18</v>
      </c>
      <c r="I7334" s="13" t="s">
        <v>13495</v>
      </c>
      <c r="J7334" s="13">
        <v>8033637023427</v>
      </c>
      <c r="K7334" s="24">
        <v>44682</v>
      </c>
      <c r="L7334" s="19">
        <v>0</v>
      </c>
      <c r="M7334" s="25">
        <v>199.95</v>
      </c>
      <c r="N7334" s="24">
        <v>43140</v>
      </c>
    </row>
    <row r="7335" spans="1:14" customFormat="1" hidden="1" x14ac:dyDescent="0.25">
      <c r="A7335" s="17" t="s">
        <v>32844</v>
      </c>
      <c r="B7335" s="33">
        <v>34051829</v>
      </c>
      <c r="C7335" s="13"/>
      <c r="D7335" s="13"/>
      <c r="E7335" s="23" t="s">
        <v>13496</v>
      </c>
      <c r="F7335" s="21" t="s">
        <v>3153</v>
      </c>
      <c r="G7335" s="21" t="s">
        <v>17</v>
      </c>
      <c r="H7335" s="21" t="s">
        <v>18</v>
      </c>
      <c r="I7335" s="13" t="s">
        <v>13497</v>
      </c>
      <c r="J7335" s="13">
        <v>8033637023434</v>
      </c>
      <c r="K7335" s="24">
        <v>44682</v>
      </c>
      <c r="L7335" s="19">
        <v>0</v>
      </c>
      <c r="M7335" s="25">
        <v>199.95</v>
      </c>
      <c r="N7335" s="24">
        <v>43140</v>
      </c>
    </row>
    <row r="7336" spans="1:14" customFormat="1" hidden="1" x14ac:dyDescent="0.25">
      <c r="A7336" s="17" t="s">
        <v>32845</v>
      </c>
      <c r="B7336" s="33">
        <v>34051830</v>
      </c>
      <c r="C7336" s="13"/>
      <c r="D7336" s="13"/>
      <c r="E7336" s="23" t="s">
        <v>13498</v>
      </c>
      <c r="F7336" s="21" t="s">
        <v>3153</v>
      </c>
      <c r="G7336" s="21" t="s">
        <v>17</v>
      </c>
      <c r="H7336" s="21" t="s">
        <v>18</v>
      </c>
      <c r="I7336" s="13" t="s">
        <v>13499</v>
      </c>
      <c r="J7336" s="13">
        <v>8033637023441</v>
      </c>
      <c r="K7336" s="24">
        <v>44682</v>
      </c>
      <c r="L7336" s="19">
        <v>0</v>
      </c>
      <c r="M7336" s="25">
        <v>199.95</v>
      </c>
      <c r="N7336" s="24">
        <v>43140</v>
      </c>
    </row>
    <row r="7337" spans="1:14" customFormat="1" hidden="1" x14ac:dyDescent="0.25">
      <c r="A7337" s="17" t="s">
        <v>32857</v>
      </c>
      <c r="B7337" s="33">
        <v>34051842</v>
      </c>
      <c r="C7337" s="13"/>
      <c r="D7337" s="13"/>
      <c r="E7337" s="23" t="s">
        <v>13500</v>
      </c>
      <c r="F7337" s="21" t="s">
        <v>3153</v>
      </c>
      <c r="G7337" s="21" t="s">
        <v>17</v>
      </c>
      <c r="H7337" s="21" t="s">
        <v>18</v>
      </c>
      <c r="I7337" s="13" t="s">
        <v>13501</v>
      </c>
      <c r="J7337" s="13">
        <v>8033637023649</v>
      </c>
      <c r="K7337" s="24">
        <v>44682</v>
      </c>
      <c r="L7337" s="19">
        <v>0</v>
      </c>
      <c r="M7337" s="25">
        <v>199.95</v>
      </c>
      <c r="N7337" s="24">
        <v>43140</v>
      </c>
    </row>
    <row r="7338" spans="1:14" customFormat="1" hidden="1" x14ac:dyDescent="0.25">
      <c r="A7338" s="17" t="s">
        <v>32858</v>
      </c>
      <c r="B7338" s="33">
        <v>34051843</v>
      </c>
      <c r="C7338" s="13"/>
      <c r="D7338" s="13"/>
      <c r="E7338" s="23" t="s">
        <v>13502</v>
      </c>
      <c r="F7338" s="21" t="s">
        <v>3153</v>
      </c>
      <c r="G7338" s="21" t="s">
        <v>17</v>
      </c>
      <c r="H7338" s="21" t="s">
        <v>18</v>
      </c>
      <c r="I7338" s="13" t="s">
        <v>13503</v>
      </c>
      <c r="J7338" s="13">
        <v>8033637023656</v>
      </c>
      <c r="K7338" s="24">
        <v>44682</v>
      </c>
      <c r="L7338" s="19">
        <v>0</v>
      </c>
      <c r="M7338" s="25">
        <v>199.95</v>
      </c>
      <c r="N7338" s="24">
        <v>43140</v>
      </c>
    </row>
    <row r="7339" spans="1:14" customFormat="1" hidden="1" x14ac:dyDescent="0.25">
      <c r="A7339" s="17" t="s">
        <v>32859</v>
      </c>
      <c r="B7339" s="33">
        <v>34051844</v>
      </c>
      <c r="C7339" s="13"/>
      <c r="D7339" s="13"/>
      <c r="E7339" s="23" t="s">
        <v>13504</v>
      </c>
      <c r="F7339" s="21" t="s">
        <v>3153</v>
      </c>
      <c r="G7339" s="21" t="s">
        <v>17</v>
      </c>
      <c r="H7339" s="21" t="s">
        <v>18</v>
      </c>
      <c r="I7339" s="13" t="s">
        <v>13505</v>
      </c>
      <c r="J7339" s="13">
        <v>8033637023663</v>
      </c>
      <c r="K7339" s="24">
        <v>44682</v>
      </c>
      <c r="L7339" s="19">
        <v>0</v>
      </c>
      <c r="M7339" s="25">
        <v>199.95</v>
      </c>
      <c r="N7339" s="24">
        <v>43140</v>
      </c>
    </row>
    <row r="7340" spans="1:14" customFormat="1" hidden="1" x14ac:dyDescent="0.25">
      <c r="A7340" s="17" t="s">
        <v>32860</v>
      </c>
      <c r="B7340" s="33">
        <v>34051845</v>
      </c>
      <c r="C7340" s="13"/>
      <c r="D7340" s="13"/>
      <c r="E7340" s="23" t="s">
        <v>13506</v>
      </c>
      <c r="F7340" s="21" t="s">
        <v>3153</v>
      </c>
      <c r="G7340" s="21" t="s">
        <v>17</v>
      </c>
      <c r="H7340" s="21" t="s">
        <v>18</v>
      </c>
      <c r="I7340" s="13" t="s">
        <v>13507</v>
      </c>
      <c r="J7340" s="13">
        <v>8033637023687</v>
      </c>
      <c r="K7340" s="24">
        <v>44682</v>
      </c>
      <c r="L7340" s="19">
        <v>0</v>
      </c>
      <c r="M7340" s="25">
        <v>199.95</v>
      </c>
      <c r="N7340" s="24">
        <v>43140</v>
      </c>
    </row>
    <row r="7341" spans="1:14" customFormat="1" hidden="1" x14ac:dyDescent="0.25">
      <c r="A7341" s="17" t="s">
        <v>32861</v>
      </c>
      <c r="B7341" s="33">
        <v>34051846</v>
      </c>
      <c r="C7341" s="13"/>
      <c r="D7341" s="13"/>
      <c r="E7341" s="23" t="s">
        <v>13508</v>
      </c>
      <c r="F7341" s="21" t="s">
        <v>3153</v>
      </c>
      <c r="G7341" s="21" t="s">
        <v>17</v>
      </c>
      <c r="H7341" s="21" t="s">
        <v>18</v>
      </c>
      <c r="I7341" s="13" t="s">
        <v>13509</v>
      </c>
      <c r="J7341" s="13">
        <v>8033637023694</v>
      </c>
      <c r="K7341" s="24">
        <v>44682</v>
      </c>
      <c r="L7341" s="19">
        <v>0</v>
      </c>
      <c r="M7341" s="25">
        <v>199.95</v>
      </c>
      <c r="N7341" s="24">
        <v>43140</v>
      </c>
    </row>
    <row r="7342" spans="1:14" customFormat="1" hidden="1" x14ac:dyDescent="0.25">
      <c r="A7342" s="17" t="s">
        <v>32862</v>
      </c>
      <c r="B7342" s="33">
        <v>34051847</v>
      </c>
      <c r="C7342" s="13"/>
      <c r="D7342" s="13"/>
      <c r="E7342" s="23" t="s">
        <v>13510</v>
      </c>
      <c r="F7342" s="21" t="s">
        <v>3153</v>
      </c>
      <c r="G7342" s="21" t="s">
        <v>17</v>
      </c>
      <c r="H7342" s="21" t="s">
        <v>18</v>
      </c>
      <c r="I7342" s="13" t="s">
        <v>13511</v>
      </c>
      <c r="J7342" s="13">
        <v>8033637023700</v>
      </c>
      <c r="K7342" s="24">
        <v>44682</v>
      </c>
      <c r="L7342" s="19">
        <v>0</v>
      </c>
      <c r="M7342" s="25">
        <v>199.95</v>
      </c>
      <c r="N7342" s="24">
        <v>43140</v>
      </c>
    </row>
    <row r="7343" spans="1:14" customFormat="1" hidden="1" x14ac:dyDescent="0.25">
      <c r="A7343" s="17" t="s">
        <v>32863</v>
      </c>
      <c r="B7343" s="33">
        <v>34051848</v>
      </c>
      <c r="C7343" s="13"/>
      <c r="D7343" s="13"/>
      <c r="E7343" s="23" t="s">
        <v>13512</v>
      </c>
      <c r="F7343" s="21" t="s">
        <v>3153</v>
      </c>
      <c r="G7343" s="21" t="s">
        <v>17</v>
      </c>
      <c r="H7343" s="21" t="s">
        <v>18</v>
      </c>
      <c r="I7343" s="13" t="s">
        <v>13513</v>
      </c>
      <c r="J7343" s="13">
        <v>8033637023717</v>
      </c>
      <c r="K7343" s="24">
        <v>44682</v>
      </c>
      <c r="L7343" s="19">
        <v>0</v>
      </c>
      <c r="M7343" s="25">
        <v>199.95</v>
      </c>
      <c r="N7343" s="24">
        <v>43140</v>
      </c>
    </row>
    <row r="7344" spans="1:14" customFormat="1" hidden="1" x14ac:dyDescent="0.25">
      <c r="A7344" s="17" t="s">
        <v>32864</v>
      </c>
      <c r="B7344" s="33">
        <v>34051849</v>
      </c>
      <c r="C7344" s="13"/>
      <c r="D7344" s="13"/>
      <c r="E7344" s="23" t="s">
        <v>13514</v>
      </c>
      <c r="F7344" s="21" t="s">
        <v>3153</v>
      </c>
      <c r="G7344" s="21" t="s">
        <v>17</v>
      </c>
      <c r="H7344" s="21" t="s">
        <v>18</v>
      </c>
      <c r="I7344" s="13" t="s">
        <v>13515</v>
      </c>
      <c r="J7344" s="13">
        <v>8033637023724</v>
      </c>
      <c r="K7344" s="24">
        <v>44682</v>
      </c>
      <c r="L7344" s="19">
        <v>0</v>
      </c>
      <c r="M7344" s="25">
        <v>199.95</v>
      </c>
      <c r="N7344" s="24">
        <v>43140</v>
      </c>
    </row>
    <row r="7345" spans="1:14" customFormat="1" hidden="1" x14ac:dyDescent="0.25">
      <c r="A7345" s="17" t="s">
        <v>32865</v>
      </c>
      <c r="B7345" s="33">
        <v>34051850</v>
      </c>
      <c r="C7345" s="13"/>
      <c r="D7345" s="13"/>
      <c r="E7345" s="23" t="s">
        <v>13516</v>
      </c>
      <c r="F7345" s="21" t="s">
        <v>3153</v>
      </c>
      <c r="G7345" s="21" t="s">
        <v>17</v>
      </c>
      <c r="H7345" s="21" t="s">
        <v>18</v>
      </c>
      <c r="I7345" s="13" t="s">
        <v>13517</v>
      </c>
      <c r="J7345" s="13">
        <v>8033637023748</v>
      </c>
      <c r="K7345" s="24">
        <v>44682</v>
      </c>
      <c r="L7345" s="19">
        <v>0</v>
      </c>
      <c r="M7345" s="25">
        <v>199.95</v>
      </c>
      <c r="N7345" s="24">
        <v>43140</v>
      </c>
    </row>
    <row r="7346" spans="1:14" customFormat="1" hidden="1" x14ac:dyDescent="0.25">
      <c r="A7346" s="17" t="s">
        <v>32866</v>
      </c>
      <c r="B7346" s="33">
        <v>34051851</v>
      </c>
      <c r="C7346" s="13"/>
      <c r="D7346" s="13"/>
      <c r="E7346" s="23" t="s">
        <v>13518</v>
      </c>
      <c r="F7346" s="21" t="s">
        <v>3153</v>
      </c>
      <c r="G7346" s="21" t="s">
        <v>17</v>
      </c>
      <c r="H7346" s="21" t="s">
        <v>18</v>
      </c>
      <c r="I7346" s="13" t="s">
        <v>13519</v>
      </c>
      <c r="J7346" s="13">
        <v>8033637023755</v>
      </c>
      <c r="K7346" s="24">
        <v>44682</v>
      </c>
      <c r="L7346" s="19">
        <v>0</v>
      </c>
      <c r="M7346" s="25">
        <v>199.95</v>
      </c>
      <c r="N7346" s="24">
        <v>43140</v>
      </c>
    </row>
    <row r="7347" spans="1:14" customFormat="1" hidden="1" x14ac:dyDescent="0.25">
      <c r="A7347" s="17" t="s">
        <v>32867</v>
      </c>
      <c r="B7347" s="33">
        <v>34051852</v>
      </c>
      <c r="C7347" s="13"/>
      <c r="D7347" s="13"/>
      <c r="E7347" s="23" t="s">
        <v>13520</v>
      </c>
      <c r="F7347" s="21" t="s">
        <v>3153</v>
      </c>
      <c r="G7347" s="21" t="s">
        <v>17</v>
      </c>
      <c r="H7347" s="21" t="s">
        <v>18</v>
      </c>
      <c r="I7347" s="13" t="s">
        <v>13521</v>
      </c>
      <c r="J7347" s="13">
        <v>8033637023762</v>
      </c>
      <c r="K7347" s="24">
        <v>44682</v>
      </c>
      <c r="L7347" s="19">
        <v>0</v>
      </c>
      <c r="M7347" s="25">
        <v>199.95</v>
      </c>
      <c r="N7347" s="24">
        <v>43140</v>
      </c>
    </row>
    <row r="7348" spans="1:14" customFormat="1" hidden="1" x14ac:dyDescent="0.25">
      <c r="A7348" s="17" t="s">
        <v>32846</v>
      </c>
      <c r="B7348" s="33">
        <v>34051831</v>
      </c>
      <c r="C7348" s="13"/>
      <c r="D7348" s="13"/>
      <c r="E7348" s="23" t="s">
        <v>13522</v>
      </c>
      <c r="F7348" s="21" t="s">
        <v>3153</v>
      </c>
      <c r="G7348" s="21" t="s">
        <v>17</v>
      </c>
      <c r="H7348" s="21" t="s">
        <v>18</v>
      </c>
      <c r="I7348" s="13" t="s">
        <v>13523</v>
      </c>
      <c r="J7348" s="13">
        <v>8033637023496</v>
      </c>
      <c r="K7348" s="24">
        <v>44682</v>
      </c>
      <c r="L7348" s="19">
        <v>0</v>
      </c>
      <c r="M7348" s="25">
        <v>199.95</v>
      </c>
      <c r="N7348" s="24">
        <v>43140</v>
      </c>
    </row>
    <row r="7349" spans="1:14" customFormat="1" hidden="1" x14ac:dyDescent="0.25">
      <c r="A7349" s="17" t="s">
        <v>32847</v>
      </c>
      <c r="B7349" s="33">
        <v>34051832</v>
      </c>
      <c r="C7349" s="13"/>
      <c r="D7349" s="13"/>
      <c r="E7349" s="23" t="s">
        <v>13524</v>
      </c>
      <c r="F7349" s="21" t="s">
        <v>3153</v>
      </c>
      <c r="G7349" s="21" t="s">
        <v>17</v>
      </c>
      <c r="H7349" s="21" t="s">
        <v>18</v>
      </c>
      <c r="I7349" s="13" t="s">
        <v>13525</v>
      </c>
      <c r="J7349" s="13">
        <v>8033637023502</v>
      </c>
      <c r="K7349" s="24">
        <v>44682</v>
      </c>
      <c r="L7349" s="19">
        <v>0</v>
      </c>
      <c r="M7349" s="25">
        <v>199.95</v>
      </c>
      <c r="N7349" s="24">
        <v>43140</v>
      </c>
    </row>
    <row r="7350" spans="1:14" customFormat="1" hidden="1" x14ac:dyDescent="0.25">
      <c r="A7350" s="17" t="s">
        <v>32848</v>
      </c>
      <c r="B7350" s="33">
        <v>34051833</v>
      </c>
      <c r="C7350" s="13"/>
      <c r="D7350" s="13"/>
      <c r="E7350" s="23" t="s">
        <v>13526</v>
      </c>
      <c r="F7350" s="21" t="s">
        <v>3153</v>
      </c>
      <c r="G7350" s="21" t="s">
        <v>17</v>
      </c>
      <c r="H7350" s="21" t="s">
        <v>18</v>
      </c>
      <c r="I7350" s="13" t="s">
        <v>13527</v>
      </c>
      <c r="J7350" s="13">
        <v>8033637023519</v>
      </c>
      <c r="K7350" s="24">
        <v>44682</v>
      </c>
      <c r="L7350" s="19">
        <v>0</v>
      </c>
      <c r="M7350" s="25">
        <v>199.95</v>
      </c>
      <c r="N7350" s="24">
        <v>43140</v>
      </c>
    </row>
    <row r="7351" spans="1:14" customFormat="1" hidden="1" x14ac:dyDescent="0.25">
      <c r="A7351" s="17" t="s">
        <v>32849</v>
      </c>
      <c r="B7351" s="33">
        <v>34051834</v>
      </c>
      <c r="C7351" s="13"/>
      <c r="D7351" s="13"/>
      <c r="E7351" s="23" t="s">
        <v>13528</v>
      </c>
      <c r="F7351" s="21" t="s">
        <v>3153</v>
      </c>
      <c r="G7351" s="21" t="s">
        <v>17</v>
      </c>
      <c r="H7351" s="21" t="s">
        <v>18</v>
      </c>
      <c r="I7351" s="13" t="s">
        <v>13529</v>
      </c>
      <c r="J7351" s="13">
        <v>8033637023526</v>
      </c>
      <c r="K7351" s="24">
        <v>44682</v>
      </c>
      <c r="L7351" s="19">
        <v>0</v>
      </c>
      <c r="M7351" s="25">
        <v>199.95</v>
      </c>
      <c r="N7351" s="24">
        <v>43140</v>
      </c>
    </row>
    <row r="7352" spans="1:14" customFormat="1" hidden="1" x14ac:dyDescent="0.25">
      <c r="A7352" s="17" t="s">
        <v>32850</v>
      </c>
      <c r="B7352" s="33">
        <v>34051835</v>
      </c>
      <c r="C7352" s="13"/>
      <c r="D7352" s="13"/>
      <c r="E7352" s="23" t="s">
        <v>13530</v>
      </c>
      <c r="F7352" s="21" t="s">
        <v>3153</v>
      </c>
      <c r="G7352" s="21" t="s">
        <v>17</v>
      </c>
      <c r="H7352" s="21" t="s">
        <v>18</v>
      </c>
      <c r="I7352" s="13" t="s">
        <v>13531</v>
      </c>
      <c r="J7352" s="13">
        <v>8033637023533</v>
      </c>
      <c r="K7352" s="24">
        <v>44682</v>
      </c>
      <c r="L7352" s="19">
        <v>0</v>
      </c>
      <c r="M7352" s="25">
        <v>199.95</v>
      </c>
      <c r="N7352" s="24">
        <v>43140</v>
      </c>
    </row>
    <row r="7353" spans="1:14" customFormat="1" hidden="1" x14ac:dyDescent="0.25">
      <c r="A7353" s="17" t="s">
        <v>32851</v>
      </c>
      <c r="B7353" s="33">
        <v>34051836</v>
      </c>
      <c r="C7353" s="13"/>
      <c r="D7353" s="13"/>
      <c r="E7353" s="23" t="s">
        <v>13532</v>
      </c>
      <c r="F7353" s="21" t="s">
        <v>3153</v>
      </c>
      <c r="G7353" s="21" t="s">
        <v>17</v>
      </c>
      <c r="H7353" s="21" t="s">
        <v>18</v>
      </c>
      <c r="I7353" s="13" t="s">
        <v>13533</v>
      </c>
      <c r="J7353" s="13">
        <v>8033637023540</v>
      </c>
      <c r="K7353" s="24">
        <v>44682</v>
      </c>
      <c r="L7353" s="19">
        <v>0</v>
      </c>
      <c r="M7353" s="25">
        <v>199.95</v>
      </c>
      <c r="N7353" s="24">
        <v>43140</v>
      </c>
    </row>
    <row r="7354" spans="1:14" customFormat="1" hidden="1" x14ac:dyDescent="0.25">
      <c r="A7354" s="17" t="s">
        <v>32852</v>
      </c>
      <c r="B7354" s="33">
        <v>34051837</v>
      </c>
      <c r="C7354" s="13"/>
      <c r="D7354" s="13"/>
      <c r="E7354" s="23" t="s">
        <v>13534</v>
      </c>
      <c r="F7354" s="21" t="s">
        <v>3153</v>
      </c>
      <c r="G7354" s="21" t="s">
        <v>17</v>
      </c>
      <c r="H7354" s="21" t="s">
        <v>18</v>
      </c>
      <c r="I7354" s="13" t="s">
        <v>13535</v>
      </c>
      <c r="J7354" s="13">
        <v>8033637023557</v>
      </c>
      <c r="K7354" s="24">
        <v>44682</v>
      </c>
      <c r="L7354" s="19">
        <v>0</v>
      </c>
      <c r="M7354" s="25">
        <v>199.95</v>
      </c>
      <c r="N7354" s="24">
        <v>43140</v>
      </c>
    </row>
    <row r="7355" spans="1:14" customFormat="1" hidden="1" x14ac:dyDescent="0.25">
      <c r="A7355" s="17" t="s">
        <v>32853</v>
      </c>
      <c r="B7355" s="33">
        <v>34051838</v>
      </c>
      <c r="C7355" s="13"/>
      <c r="D7355" s="13"/>
      <c r="E7355" s="23" t="s">
        <v>13536</v>
      </c>
      <c r="F7355" s="21" t="s">
        <v>3153</v>
      </c>
      <c r="G7355" s="21" t="s">
        <v>17</v>
      </c>
      <c r="H7355" s="21" t="s">
        <v>18</v>
      </c>
      <c r="I7355" s="13" t="s">
        <v>13537</v>
      </c>
      <c r="J7355" s="13">
        <v>8033637023564</v>
      </c>
      <c r="K7355" s="24">
        <v>44682</v>
      </c>
      <c r="L7355" s="19">
        <v>0</v>
      </c>
      <c r="M7355" s="25">
        <v>199.95</v>
      </c>
      <c r="N7355" s="24">
        <v>43140</v>
      </c>
    </row>
    <row r="7356" spans="1:14" customFormat="1" hidden="1" x14ac:dyDescent="0.25">
      <c r="A7356" s="17" t="s">
        <v>32854</v>
      </c>
      <c r="B7356" s="33">
        <v>34051839</v>
      </c>
      <c r="C7356" s="13"/>
      <c r="D7356" s="13"/>
      <c r="E7356" s="23" t="s">
        <v>13538</v>
      </c>
      <c r="F7356" s="21" t="s">
        <v>3153</v>
      </c>
      <c r="G7356" s="21" t="s">
        <v>17</v>
      </c>
      <c r="H7356" s="21" t="s">
        <v>18</v>
      </c>
      <c r="I7356" s="13" t="s">
        <v>13539</v>
      </c>
      <c r="J7356" s="13">
        <v>8033637023571</v>
      </c>
      <c r="K7356" s="24">
        <v>44682</v>
      </c>
      <c r="L7356" s="19">
        <v>0</v>
      </c>
      <c r="M7356" s="25">
        <v>199.95</v>
      </c>
      <c r="N7356" s="24">
        <v>43140</v>
      </c>
    </row>
    <row r="7357" spans="1:14" customFormat="1" hidden="1" x14ac:dyDescent="0.25">
      <c r="A7357" s="17" t="s">
        <v>32855</v>
      </c>
      <c r="B7357" s="33">
        <v>34051840</v>
      </c>
      <c r="C7357" s="13"/>
      <c r="D7357" s="13"/>
      <c r="E7357" s="23" t="s">
        <v>13540</v>
      </c>
      <c r="F7357" s="21" t="s">
        <v>3153</v>
      </c>
      <c r="G7357" s="21" t="s">
        <v>17</v>
      </c>
      <c r="H7357" s="21" t="s">
        <v>18</v>
      </c>
      <c r="I7357" s="13" t="s">
        <v>13541</v>
      </c>
      <c r="J7357" s="13">
        <v>8033637023588</v>
      </c>
      <c r="K7357" s="24">
        <v>44682</v>
      </c>
      <c r="L7357" s="19">
        <v>0</v>
      </c>
      <c r="M7357" s="25">
        <v>199.95</v>
      </c>
      <c r="N7357" s="24">
        <v>43140</v>
      </c>
    </row>
    <row r="7358" spans="1:14" customFormat="1" hidden="1" x14ac:dyDescent="0.25">
      <c r="A7358" s="17" t="s">
        <v>32856</v>
      </c>
      <c r="B7358" s="33">
        <v>34051841</v>
      </c>
      <c r="C7358" s="13"/>
      <c r="D7358" s="13"/>
      <c r="E7358" s="23" t="s">
        <v>13542</v>
      </c>
      <c r="F7358" s="21" t="s">
        <v>3153</v>
      </c>
      <c r="G7358" s="21" t="s">
        <v>17</v>
      </c>
      <c r="H7358" s="21" t="s">
        <v>18</v>
      </c>
      <c r="I7358" s="13" t="s">
        <v>13543</v>
      </c>
      <c r="J7358" s="13">
        <v>8033637023595</v>
      </c>
      <c r="K7358" s="24">
        <v>44682</v>
      </c>
      <c r="L7358" s="19">
        <v>0</v>
      </c>
      <c r="M7358" s="25">
        <v>199.95</v>
      </c>
      <c r="N7358" s="24">
        <v>43140</v>
      </c>
    </row>
    <row r="7359" spans="1:14" customFormat="1" hidden="1" x14ac:dyDescent="0.25">
      <c r="A7359" s="17" t="s">
        <v>32890</v>
      </c>
      <c r="B7359" s="33">
        <v>34051875</v>
      </c>
      <c r="C7359" s="13"/>
      <c r="D7359" s="13"/>
      <c r="E7359" s="23" t="s">
        <v>13544</v>
      </c>
      <c r="F7359" s="21" t="s">
        <v>3153</v>
      </c>
      <c r="G7359" s="21" t="s">
        <v>17</v>
      </c>
      <c r="H7359" s="21" t="s">
        <v>18</v>
      </c>
      <c r="I7359" s="13" t="s">
        <v>13545</v>
      </c>
      <c r="J7359" s="13">
        <v>8033637024257</v>
      </c>
      <c r="K7359" s="24">
        <v>44682</v>
      </c>
      <c r="L7359" s="19">
        <v>0</v>
      </c>
      <c r="M7359" s="19">
        <v>199.95</v>
      </c>
      <c r="N7359" s="24">
        <v>43140</v>
      </c>
    </row>
    <row r="7360" spans="1:14" customFormat="1" hidden="1" x14ac:dyDescent="0.25">
      <c r="A7360" s="17" t="s">
        <v>32891</v>
      </c>
      <c r="B7360" s="33">
        <v>34051876</v>
      </c>
      <c r="C7360" s="13"/>
      <c r="D7360" s="13"/>
      <c r="E7360" s="23" t="s">
        <v>13546</v>
      </c>
      <c r="F7360" s="21" t="s">
        <v>3153</v>
      </c>
      <c r="G7360" s="21" t="s">
        <v>17</v>
      </c>
      <c r="H7360" s="21" t="s">
        <v>18</v>
      </c>
      <c r="I7360" s="13" t="s">
        <v>13547</v>
      </c>
      <c r="J7360" s="13">
        <v>8033637024264</v>
      </c>
      <c r="K7360" s="24">
        <v>44682</v>
      </c>
      <c r="L7360" s="19">
        <v>0</v>
      </c>
      <c r="M7360" s="19">
        <v>199.95</v>
      </c>
      <c r="N7360" s="24">
        <v>43140</v>
      </c>
    </row>
    <row r="7361" spans="1:14" customFormat="1" hidden="1" x14ac:dyDescent="0.25">
      <c r="A7361" s="17" t="s">
        <v>32892</v>
      </c>
      <c r="B7361" s="33">
        <v>34051877</v>
      </c>
      <c r="C7361" s="13"/>
      <c r="D7361" s="13"/>
      <c r="E7361" s="23" t="s">
        <v>13548</v>
      </c>
      <c r="F7361" s="21" t="s">
        <v>3153</v>
      </c>
      <c r="G7361" s="21" t="s">
        <v>17</v>
      </c>
      <c r="H7361" s="21" t="s">
        <v>18</v>
      </c>
      <c r="I7361" s="13" t="s">
        <v>13549</v>
      </c>
      <c r="J7361" s="13">
        <v>8033637024271</v>
      </c>
      <c r="K7361" s="24">
        <v>44682</v>
      </c>
      <c r="L7361" s="19">
        <v>0</v>
      </c>
      <c r="M7361" s="19">
        <v>199.95</v>
      </c>
      <c r="N7361" s="24">
        <v>43140</v>
      </c>
    </row>
    <row r="7362" spans="1:14" customFormat="1" hidden="1" x14ac:dyDescent="0.25">
      <c r="A7362" s="17" t="s">
        <v>32893</v>
      </c>
      <c r="B7362" s="33">
        <v>34051878</v>
      </c>
      <c r="C7362" s="13"/>
      <c r="D7362" s="13"/>
      <c r="E7362" s="23" t="s">
        <v>13550</v>
      </c>
      <c r="F7362" s="21" t="s">
        <v>3153</v>
      </c>
      <c r="G7362" s="21" t="s">
        <v>17</v>
      </c>
      <c r="H7362" s="21" t="s">
        <v>18</v>
      </c>
      <c r="I7362" s="13" t="s">
        <v>13551</v>
      </c>
      <c r="J7362" s="13">
        <v>8033637024295</v>
      </c>
      <c r="K7362" s="24">
        <v>44682</v>
      </c>
      <c r="L7362" s="19">
        <v>0</v>
      </c>
      <c r="M7362" s="19">
        <v>199.95</v>
      </c>
      <c r="N7362" s="24">
        <v>43140</v>
      </c>
    </row>
    <row r="7363" spans="1:14" customFormat="1" hidden="1" x14ac:dyDescent="0.25">
      <c r="A7363" s="17" t="s">
        <v>32894</v>
      </c>
      <c r="B7363" s="33">
        <v>34051879</v>
      </c>
      <c r="C7363" s="13"/>
      <c r="D7363" s="13"/>
      <c r="E7363" s="23" t="s">
        <v>13552</v>
      </c>
      <c r="F7363" s="21" t="s">
        <v>3153</v>
      </c>
      <c r="G7363" s="21" t="s">
        <v>17</v>
      </c>
      <c r="H7363" s="21" t="s">
        <v>18</v>
      </c>
      <c r="I7363" s="13" t="s">
        <v>13553</v>
      </c>
      <c r="J7363" s="13">
        <v>8033637024301</v>
      </c>
      <c r="K7363" s="24">
        <v>44682</v>
      </c>
      <c r="L7363" s="19">
        <v>0</v>
      </c>
      <c r="M7363" s="19">
        <v>199.95</v>
      </c>
      <c r="N7363" s="24">
        <v>43140</v>
      </c>
    </row>
    <row r="7364" spans="1:14" customFormat="1" hidden="1" x14ac:dyDescent="0.25">
      <c r="A7364" s="17" t="s">
        <v>32895</v>
      </c>
      <c r="B7364" s="33">
        <v>34051880</v>
      </c>
      <c r="C7364" s="13"/>
      <c r="D7364" s="13"/>
      <c r="E7364" s="23" t="s">
        <v>13554</v>
      </c>
      <c r="F7364" s="21" t="s">
        <v>3153</v>
      </c>
      <c r="G7364" s="21" t="s">
        <v>17</v>
      </c>
      <c r="H7364" s="21" t="s">
        <v>18</v>
      </c>
      <c r="I7364" s="13" t="s">
        <v>13555</v>
      </c>
      <c r="J7364" s="13">
        <v>8033637024318</v>
      </c>
      <c r="K7364" s="24">
        <v>44682</v>
      </c>
      <c r="L7364" s="19">
        <v>0</v>
      </c>
      <c r="M7364" s="19">
        <v>199.95</v>
      </c>
      <c r="N7364" s="24">
        <v>43140</v>
      </c>
    </row>
    <row r="7365" spans="1:14" customFormat="1" hidden="1" x14ac:dyDescent="0.25">
      <c r="A7365" s="17" t="s">
        <v>32896</v>
      </c>
      <c r="B7365" s="33">
        <v>34051881</v>
      </c>
      <c r="C7365" s="13"/>
      <c r="D7365" s="13"/>
      <c r="E7365" s="23" t="s">
        <v>13556</v>
      </c>
      <c r="F7365" s="21" t="s">
        <v>3153</v>
      </c>
      <c r="G7365" s="21" t="s">
        <v>17</v>
      </c>
      <c r="H7365" s="21" t="s">
        <v>18</v>
      </c>
      <c r="I7365" s="13" t="s">
        <v>13557</v>
      </c>
      <c r="J7365" s="13">
        <v>8033637024332</v>
      </c>
      <c r="K7365" s="24">
        <v>44682</v>
      </c>
      <c r="L7365" s="19">
        <v>0</v>
      </c>
      <c r="M7365" s="19">
        <v>199.95</v>
      </c>
      <c r="N7365" s="24">
        <v>43140</v>
      </c>
    </row>
    <row r="7366" spans="1:14" customFormat="1" hidden="1" x14ac:dyDescent="0.25">
      <c r="A7366" s="17" t="s">
        <v>32897</v>
      </c>
      <c r="B7366" s="33">
        <v>34051882</v>
      </c>
      <c r="C7366" s="13"/>
      <c r="D7366" s="13"/>
      <c r="E7366" s="23" t="s">
        <v>13558</v>
      </c>
      <c r="F7366" s="21" t="s">
        <v>3153</v>
      </c>
      <c r="G7366" s="21" t="s">
        <v>17</v>
      </c>
      <c r="H7366" s="21" t="s">
        <v>18</v>
      </c>
      <c r="I7366" s="13" t="s">
        <v>13559</v>
      </c>
      <c r="J7366" s="13">
        <v>8033637024349</v>
      </c>
      <c r="K7366" s="24">
        <v>44682</v>
      </c>
      <c r="L7366" s="19">
        <v>0</v>
      </c>
      <c r="M7366" s="19">
        <v>199.95</v>
      </c>
      <c r="N7366" s="24">
        <v>43140</v>
      </c>
    </row>
    <row r="7367" spans="1:14" customFormat="1" hidden="1" x14ac:dyDescent="0.25">
      <c r="A7367" s="17" t="s">
        <v>32898</v>
      </c>
      <c r="B7367" s="33">
        <v>34051883</v>
      </c>
      <c r="C7367" s="13"/>
      <c r="D7367" s="13"/>
      <c r="E7367" s="23" t="s">
        <v>13560</v>
      </c>
      <c r="F7367" s="21" t="s">
        <v>3153</v>
      </c>
      <c r="G7367" s="21" t="s">
        <v>17</v>
      </c>
      <c r="H7367" s="21" t="s">
        <v>18</v>
      </c>
      <c r="I7367" s="13" t="s">
        <v>13561</v>
      </c>
      <c r="J7367" s="13">
        <v>8033637024356</v>
      </c>
      <c r="K7367" s="24">
        <v>44682</v>
      </c>
      <c r="L7367" s="19">
        <v>0</v>
      </c>
      <c r="M7367" s="19">
        <v>199.95</v>
      </c>
      <c r="N7367" s="24">
        <v>43140</v>
      </c>
    </row>
    <row r="7368" spans="1:14" customFormat="1" hidden="1" x14ac:dyDescent="0.25">
      <c r="A7368" s="17" t="s">
        <v>32899</v>
      </c>
      <c r="B7368" s="33">
        <v>34051884</v>
      </c>
      <c r="C7368" s="13"/>
      <c r="D7368" s="13"/>
      <c r="E7368" s="23" t="s">
        <v>13562</v>
      </c>
      <c r="F7368" s="21" t="s">
        <v>3153</v>
      </c>
      <c r="G7368" s="21" t="s">
        <v>17</v>
      </c>
      <c r="H7368" s="21" t="s">
        <v>18</v>
      </c>
      <c r="I7368" s="13" t="s">
        <v>13563</v>
      </c>
      <c r="J7368" s="13">
        <v>8033637024370</v>
      </c>
      <c r="K7368" s="24">
        <v>44682</v>
      </c>
      <c r="L7368" s="19">
        <v>0</v>
      </c>
      <c r="M7368" s="19">
        <v>199.95</v>
      </c>
      <c r="N7368" s="24">
        <v>43140</v>
      </c>
    </row>
    <row r="7369" spans="1:14" customFormat="1" hidden="1" x14ac:dyDescent="0.25">
      <c r="A7369" s="17" t="s">
        <v>32900</v>
      </c>
      <c r="B7369" s="33">
        <v>34051885</v>
      </c>
      <c r="C7369" s="13"/>
      <c r="D7369" s="13"/>
      <c r="E7369" s="23" t="s">
        <v>13564</v>
      </c>
      <c r="F7369" s="21" t="s">
        <v>3153</v>
      </c>
      <c r="G7369" s="21" t="s">
        <v>17</v>
      </c>
      <c r="H7369" s="21" t="s">
        <v>18</v>
      </c>
      <c r="I7369" s="13" t="s">
        <v>13565</v>
      </c>
      <c r="J7369" s="13">
        <v>8033637024387</v>
      </c>
      <c r="K7369" s="24">
        <v>44682</v>
      </c>
      <c r="L7369" s="19">
        <v>0</v>
      </c>
      <c r="M7369" s="19">
        <v>199.95</v>
      </c>
      <c r="N7369" s="24">
        <v>43140</v>
      </c>
    </row>
    <row r="7370" spans="1:14" customFormat="1" hidden="1" x14ac:dyDescent="0.25">
      <c r="A7370" s="17" t="s">
        <v>32868</v>
      </c>
      <c r="B7370" s="33">
        <v>34051853</v>
      </c>
      <c r="C7370" s="13"/>
      <c r="D7370" s="13"/>
      <c r="E7370" s="23" t="s">
        <v>13566</v>
      </c>
      <c r="F7370" s="21" t="s">
        <v>3153</v>
      </c>
      <c r="G7370" s="21" t="s">
        <v>17</v>
      </c>
      <c r="H7370" s="21" t="s">
        <v>18</v>
      </c>
      <c r="I7370" s="13" t="s">
        <v>13567</v>
      </c>
      <c r="J7370" s="13">
        <v>8033637023847</v>
      </c>
      <c r="K7370" s="24">
        <v>44682</v>
      </c>
      <c r="L7370" s="19">
        <v>0</v>
      </c>
      <c r="M7370" s="19">
        <v>199.95</v>
      </c>
      <c r="N7370" s="24">
        <v>43140</v>
      </c>
    </row>
    <row r="7371" spans="1:14" customFormat="1" hidden="1" x14ac:dyDescent="0.25">
      <c r="A7371" s="17" t="s">
        <v>32869</v>
      </c>
      <c r="B7371" s="33">
        <v>34051854</v>
      </c>
      <c r="C7371" s="13"/>
      <c r="D7371" s="13"/>
      <c r="E7371" s="23" t="s">
        <v>13568</v>
      </c>
      <c r="F7371" s="21" t="s">
        <v>3153</v>
      </c>
      <c r="G7371" s="21" t="s">
        <v>17</v>
      </c>
      <c r="H7371" s="21" t="s">
        <v>18</v>
      </c>
      <c r="I7371" s="13" t="s">
        <v>13569</v>
      </c>
      <c r="J7371" s="13">
        <v>8033637023854</v>
      </c>
      <c r="K7371" s="24">
        <v>44682</v>
      </c>
      <c r="L7371" s="19">
        <v>0</v>
      </c>
      <c r="M7371" s="19">
        <v>199.95</v>
      </c>
      <c r="N7371" s="24">
        <v>43140</v>
      </c>
    </row>
    <row r="7372" spans="1:14" customFormat="1" hidden="1" x14ac:dyDescent="0.25">
      <c r="A7372" s="17" t="s">
        <v>32870</v>
      </c>
      <c r="B7372" s="33">
        <v>34051855</v>
      </c>
      <c r="C7372" s="13"/>
      <c r="D7372" s="13"/>
      <c r="E7372" s="23" t="s">
        <v>13570</v>
      </c>
      <c r="F7372" s="21" t="s">
        <v>3153</v>
      </c>
      <c r="G7372" s="21" t="s">
        <v>17</v>
      </c>
      <c r="H7372" s="21" t="s">
        <v>18</v>
      </c>
      <c r="I7372" s="13" t="s">
        <v>13571</v>
      </c>
      <c r="J7372" s="13">
        <v>8033637023892</v>
      </c>
      <c r="K7372" s="24">
        <v>44682</v>
      </c>
      <c r="L7372" s="19">
        <v>0</v>
      </c>
      <c r="M7372" s="19">
        <v>199.95</v>
      </c>
      <c r="N7372" s="24">
        <v>43140</v>
      </c>
    </row>
    <row r="7373" spans="1:14" customFormat="1" hidden="1" x14ac:dyDescent="0.25">
      <c r="A7373" s="17" t="s">
        <v>32871</v>
      </c>
      <c r="B7373" s="33">
        <v>34051856</v>
      </c>
      <c r="C7373" s="13"/>
      <c r="D7373" s="13"/>
      <c r="E7373" s="23" t="s">
        <v>13572</v>
      </c>
      <c r="F7373" s="21" t="s">
        <v>3153</v>
      </c>
      <c r="G7373" s="21" t="s">
        <v>17</v>
      </c>
      <c r="H7373" s="21" t="s">
        <v>18</v>
      </c>
      <c r="I7373" s="13" t="s">
        <v>13573</v>
      </c>
      <c r="J7373" s="13">
        <v>8033637023908</v>
      </c>
      <c r="K7373" s="24">
        <v>44682</v>
      </c>
      <c r="L7373" s="19">
        <v>0</v>
      </c>
      <c r="M7373" s="19">
        <v>199.95</v>
      </c>
      <c r="N7373" s="24">
        <v>43140</v>
      </c>
    </row>
    <row r="7374" spans="1:14" customFormat="1" hidden="1" x14ac:dyDescent="0.25">
      <c r="A7374" s="17" t="s">
        <v>32872</v>
      </c>
      <c r="B7374" s="33">
        <v>34051857</v>
      </c>
      <c r="C7374" s="13"/>
      <c r="D7374" s="13"/>
      <c r="E7374" s="23" t="s">
        <v>13574</v>
      </c>
      <c r="F7374" s="21" t="s">
        <v>3153</v>
      </c>
      <c r="G7374" s="21" t="s">
        <v>17</v>
      </c>
      <c r="H7374" s="21" t="s">
        <v>18</v>
      </c>
      <c r="I7374" s="13" t="s">
        <v>13575</v>
      </c>
      <c r="J7374" s="13">
        <v>8033637023915</v>
      </c>
      <c r="K7374" s="24">
        <v>44682</v>
      </c>
      <c r="L7374" s="19">
        <v>0</v>
      </c>
      <c r="M7374" s="19">
        <v>199.95</v>
      </c>
      <c r="N7374" s="24">
        <v>43140</v>
      </c>
    </row>
    <row r="7375" spans="1:14" customFormat="1" hidden="1" x14ac:dyDescent="0.25">
      <c r="A7375" s="17" t="s">
        <v>32873</v>
      </c>
      <c r="B7375" s="33">
        <v>34051858</v>
      </c>
      <c r="C7375" s="13"/>
      <c r="D7375" s="13"/>
      <c r="E7375" s="23" t="s">
        <v>13576</v>
      </c>
      <c r="F7375" s="21" t="s">
        <v>3153</v>
      </c>
      <c r="G7375" s="21" t="s">
        <v>17</v>
      </c>
      <c r="H7375" s="21" t="s">
        <v>18</v>
      </c>
      <c r="I7375" s="13" t="s">
        <v>13577</v>
      </c>
      <c r="J7375" s="13">
        <v>8033637023922</v>
      </c>
      <c r="K7375" s="24">
        <v>44682</v>
      </c>
      <c r="L7375" s="19">
        <v>0</v>
      </c>
      <c r="M7375" s="19">
        <v>199.95</v>
      </c>
      <c r="N7375" s="24">
        <v>43140</v>
      </c>
    </row>
    <row r="7376" spans="1:14" customFormat="1" hidden="1" x14ac:dyDescent="0.25">
      <c r="A7376" s="17" t="s">
        <v>32874</v>
      </c>
      <c r="B7376" s="33">
        <v>34051859</v>
      </c>
      <c r="C7376" s="13"/>
      <c r="D7376" s="13"/>
      <c r="E7376" s="23" t="s">
        <v>13578</v>
      </c>
      <c r="F7376" s="21" t="s">
        <v>3153</v>
      </c>
      <c r="G7376" s="21" t="s">
        <v>17</v>
      </c>
      <c r="H7376" s="21" t="s">
        <v>18</v>
      </c>
      <c r="I7376" s="13" t="s">
        <v>13579</v>
      </c>
      <c r="J7376" s="13">
        <v>8033637023939</v>
      </c>
      <c r="K7376" s="24">
        <v>44682</v>
      </c>
      <c r="L7376" s="19">
        <v>0</v>
      </c>
      <c r="M7376" s="19">
        <v>199.95</v>
      </c>
      <c r="N7376" s="24">
        <v>43140</v>
      </c>
    </row>
    <row r="7377" spans="1:14" customFormat="1" hidden="1" x14ac:dyDescent="0.25">
      <c r="A7377" s="17" t="s">
        <v>32875</v>
      </c>
      <c r="B7377" s="33">
        <v>34051860</v>
      </c>
      <c r="C7377" s="13"/>
      <c r="D7377" s="13"/>
      <c r="E7377" s="23" t="s">
        <v>13580</v>
      </c>
      <c r="F7377" s="21" t="s">
        <v>3153</v>
      </c>
      <c r="G7377" s="21" t="s">
        <v>17</v>
      </c>
      <c r="H7377" s="21" t="s">
        <v>18</v>
      </c>
      <c r="I7377" s="13" t="s">
        <v>13581</v>
      </c>
      <c r="J7377" s="13">
        <v>8033637023946</v>
      </c>
      <c r="K7377" s="24">
        <v>44682</v>
      </c>
      <c r="L7377" s="19">
        <v>0</v>
      </c>
      <c r="M7377" s="19">
        <v>199.95</v>
      </c>
      <c r="N7377" s="24">
        <v>43140</v>
      </c>
    </row>
    <row r="7378" spans="1:14" customFormat="1" hidden="1" x14ac:dyDescent="0.25">
      <c r="A7378" s="17" t="s">
        <v>32876</v>
      </c>
      <c r="B7378" s="33">
        <v>34051861</v>
      </c>
      <c r="C7378" s="13"/>
      <c r="D7378" s="13"/>
      <c r="E7378" s="23" t="s">
        <v>13582</v>
      </c>
      <c r="F7378" s="21" t="s">
        <v>3153</v>
      </c>
      <c r="G7378" s="21" t="s">
        <v>17</v>
      </c>
      <c r="H7378" s="21" t="s">
        <v>18</v>
      </c>
      <c r="I7378" s="13" t="s">
        <v>13583</v>
      </c>
      <c r="J7378" s="13">
        <v>8033637023953</v>
      </c>
      <c r="K7378" s="24">
        <v>44682</v>
      </c>
      <c r="L7378" s="19">
        <v>0</v>
      </c>
      <c r="M7378" s="19">
        <v>199.95</v>
      </c>
      <c r="N7378" s="24">
        <v>43140</v>
      </c>
    </row>
    <row r="7379" spans="1:14" customFormat="1" hidden="1" x14ac:dyDescent="0.25">
      <c r="A7379" s="17" t="s">
        <v>32877</v>
      </c>
      <c r="B7379" s="33">
        <v>34051862</v>
      </c>
      <c r="C7379" s="13"/>
      <c r="D7379" s="13"/>
      <c r="E7379" s="23" t="s">
        <v>13584</v>
      </c>
      <c r="F7379" s="21" t="s">
        <v>3153</v>
      </c>
      <c r="G7379" s="21" t="s">
        <v>17</v>
      </c>
      <c r="H7379" s="21" t="s">
        <v>18</v>
      </c>
      <c r="I7379" s="13" t="s">
        <v>13585</v>
      </c>
      <c r="J7379" s="13">
        <v>8033637023960</v>
      </c>
      <c r="K7379" s="24">
        <v>44682</v>
      </c>
      <c r="L7379" s="19">
        <v>0</v>
      </c>
      <c r="M7379" s="19">
        <v>199.95</v>
      </c>
      <c r="N7379" s="24">
        <v>43140</v>
      </c>
    </row>
    <row r="7380" spans="1:14" customFormat="1" hidden="1" x14ac:dyDescent="0.25">
      <c r="A7380" s="17" t="s">
        <v>32878</v>
      </c>
      <c r="B7380" s="33">
        <v>34051863</v>
      </c>
      <c r="C7380" s="13"/>
      <c r="D7380" s="13"/>
      <c r="E7380" s="23" t="s">
        <v>13586</v>
      </c>
      <c r="F7380" s="21" t="s">
        <v>3153</v>
      </c>
      <c r="G7380" s="21" t="s">
        <v>17</v>
      </c>
      <c r="H7380" s="21" t="s">
        <v>18</v>
      </c>
      <c r="I7380" s="13" t="s">
        <v>13587</v>
      </c>
      <c r="J7380" s="13">
        <v>8033637023977</v>
      </c>
      <c r="K7380" s="24">
        <v>44682</v>
      </c>
      <c r="L7380" s="19">
        <v>0</v>
      </c>
      <c r="M7380" s="19">
        <v>199.95</v>
      </c>
      <c r="N7380" s="24">
        <v>43140</v>
      </c>
    </row>
    <row r="7381" spans="1:14" customFormat="1" hidden="1" x14ac:dyDescent="0.25">
      <c r="A7381" s="17" t="s">
        <v>32879</v>
      </c>
      <c r="B7381" s="33">
        <v>34051864</v>
      </c>
      <c r="C7381" s="13"/>
      <c r="D7381" s="13"/>
      <c r="E7381" s="23" t="s">
        <v>13588</v>
      </c>
      <c r="F7381" s="21" t="s">
        <v>3153</v>
      </c>
      <c r="G7381" s="21" t="s">
        <v>17</v>
      </c>
      <c r="H7381" s="21" t="s">
        <v>18</v>
      </c>
      <c r="I7381" s="13" t="s">
        <v>13589</v>
      </c>
      <c r="J7381" s="13">
        <v>8033637024035</v>
      </c>
      <c r="K7381" s="24">
        <v>44682</v>
      </c>
      <c r="L7381" s="19">
        <v>0</v>
      </c>
      <c r="M7381" s="19">
        <v>199.95</v>
      </c>
      <c r="N7381" s="24">
        <v>43140</v>
      </c>
    </row>
    <row r="7382" spans="1:14" customFormat="1" hidden="1" x14ac:dyDescent="0.25">
      <c r="A7382" s="17" t="s">
        <v>32880</v>
      </c>
      <c r="B7382" s="33">
        <v>34051865</v>
      </c>
      <c r="C7382" s="13"/>
      <c r="D7382" s="13"/>
      <c r="E7382" s="23" t="s">
        <v>13590</v>
      </c>
      <c r="F7382" s="21" t="s">
        <v>3153</v>
      </c>
      <c r="G7382" s="21" t="s">
        <v>17</v>
      </c>
      <c r="H7382" s="21" t="s">
        <v>18</v>
      </c>
      <c r="I7382" s="13" t="s">
        <v>13591</v>
      </c>
      <c r="J7382" s="13">
        <v>8033637024042</v>
      </c>
      <c r="K7382" s="24">
        <v>44682</v>
      </c>
      <c r="L7382" s="19">
        <v>0</v>
      </c>
      <c r="M7382" s="19">
        <v>199.95</v>
      </c>
      <c r="N7382" s="24">
        <v>43140</v>
      </c>
    </row>
    <row r="7383" spans="1:14" customFormat="1" hidden="1" x14ac:dyDescent="0.25">
      <c r="A7383" s="17" t="s">
        <v>32881</v>
      </c>
      <c r="B7383" s="33">
        <v>34051866</v>
      </c>
      <c r="C7383" s="13"/>
      <c r="D7383" s="13"/>
      <c r="E7383" s="23" t="s">
        <v>13592</v>
      </c>
      <c r="F7383" s="21" t="s">
        <v>3153</v>
      </c>
      <c r="G7383" s="21" t="s">
        <v>17</v>
      </c>
      <c r="H7383" s="21" t="s">
        <v>18</v>
      </c>
      <c r="I7383" s="13" t="s">
        <v>13593</v>
      </c>
      <c r="J7383" s="13">
        <v>8033637024059</v>
      </c>
      <c r="K7383" s="24">
        <v>44682</v>
      </c>
      <c r="L7383" s="19">
        <v>0</v>
      </c>
      <c r="M7383" s="19">
        <v>199.95</v>
      </c>
      <c r="N7383" s="24">
        <v>43140</v>
      </c>
    </row>
    <row r="7384" spans="1:14" customFormat="1" hidden="1" x14ac:dyDescent="0.25">
      <c r="A7384" s="17" t="s">
        <v>32882</v>
      </c>
      <c r="B7384" s="33">
        <v>34051867</v>
      </c>
      <c r="C7384" s="13"/>
      <c r="D7384" s="13"/>
      <c r="E7384" s="23" t="s">
        <v>13594</v>
      </c>
      <c r="F7384" s="21" t="s">
        <v>3153</v>
      </c>
      <c r="G7384" s="21" t="s">
        <v>17</v>
      </c>
      <c r="H7384" s="21" t="s">
        <v>18</v>
      </c>
      <c r="I7384" s="13" t="s">
        <v>13595</v>
      </c>
      <c r="J7384" s="13">
        <v>8033637024066</v>
      </c>
      <c r="K7384" s="24">
        <v>44682</v>
      </c>
      <c r="L7384" s="19">
        <v>0</v>
      </c>
      <c r="M7384" s="19">
        <v>199.95</v>
      </c>
      <c r="N7384" s="24">
        <v>43140</v>
      </c>
    </row>
    <row r="7385" spans="1:14" customFormat="1" hidden="1" x14ac:dyDescent="0.25">
      <c r="A7385" s="17" t="s">
        <v>32883</v>
      </c>
      <c r="B7385" s="33">
        <v>34051868</v>
      </c>
      <c r="C7385" s="13"/>
      <c r="D7385" s="13"/>
      <c r="E7385" s="23" t="s">
        <v>13596</v>
      </c>
      <c r="F7385" s="21" t="s">
        <v>3153</v>
      </c>
      <c r="G7385" s="21" t="s">
        <v>17</v>
      </c>
      <c r="H7385" s="21" t="s">
        <v>18</v>
      </c>
      <c r="I7385" s="13" t="s">
        <v>13597</v>
      </c>
      <c r="J7385" s="13">
        <v>8033637024073</v>
      </c>
      <c r="K7385" s="24">
        <v>44682</v>
      </c>
      <c r="L7385" s="19">
        <v>0</v>
      </c>
      <c r="M7385" s="19">
        <v>199.95</v>
      </c>
      <c r="N7385" s="24">
        <v>43140</v>
      </c>
    </row>
    <row r="7386" spans="1:14" customFormat="1" hidden="1" x14ac:dyDescent="0.25">
      <c r="A7386" s="17" t="s">
        <v>32884</v>
      </c>
      <c r="B7386" s="33">
        <v>34051869</v>
      </c>
      <c r="C7386" s="13"/>
      <c r="D7386" s="13"/>
      <c r="E7386" s="23" t="s">
        <v>13598</v>
      </c>
      <c r="F7386" s="21" t="s">
        <v>3153</v>
      </c>
      <c r="G7386" s="21" t="s">
        <v>17</v>
      </c>
      <c r="H7386" s="21" t="s">
        <v>18</v>
      </c>
      <c r="I7386" s="13" t="s">
        <v>13599</v>
      </c>
      <c r="J7386" s="13">
        <v>8033637024080</v>
      </c>
      <c r="K7386" s="24">
        <v>44682</v>
      </c>
      <c r="L7386" s="19">
        <v>0</v>
      </c>
      <c r="M7386" s="19">
        <v>199.95</v>
      </c>
      <c r="N7386" s="24">
        <v>43140</v>
      </c>
    </row>
    <row r="7387" spans="1:14" customFormat="1" hidden="1" x14ac:dyDescent="0.25">
      <c r="A7387" s="17" t="s">
        <v>32885</v>
      </c>
      <c r="B7387" s="33">
        <v>34051870</v>
      </c>
      <c r="C7387" s="13"/>
      <c r="D7387" s="13"/>
      <c r="E7387" s="23" t="s">
        <v>13600</v>
      </c>
      <c r="F7387" s="21" t="s">
        <v>3153</v>
      </c>
      <c r="G7387" s="21" t="s">
        <v>17</v>
      </c>
      <c r="H7387" s="21" t="s">
        <v>18</v>
      </c>
      <c r="I7387" s="13" t="s">
        <v>13601</v>
      </c>
      <c r="J7387" s="13">
        <v>8033637024097</v>
      </c>
      <c r="K7387" s="24">
        <v>44682</v>
      </c>
      <c r="L7387" s="19">
        <v>0</v>
      </c>
      <c r="M7387" s="19">
        <v>199.95</v>
      </c>
      <c r="N7387" s="24">
        <v>43140</v>
      </c>
    </row>
    <row r="7388" spans="1:14" customFormat="1" hidden="1" x14ac:dyDescent="0.25">
      <c r="A7388" s="17" t="s">
        <v>32886</v>
      </c>
      <c r="B7388" s="33">
        <v>34051871</v>
      </c>
      <c r="C7388" s="13"/>
      <c r="D7388" s="13"/>
      <c r="E7388" s="23" t="s">
        <v>13602</v>
      </c>
      <c r="F7388" s="21" t="s">
        <v>3153</v>
      </c>
      <c r="G7388" s="21" t="s">
        <v>17</v>
      </c>
      <c r="H7388" s="21" t="s">
        <v>18</v>
      </c>
      <c r="I7388" s="13" t="s">
        <v>13603</v>
      </c>
      <c r="J7388" s="13">
        <v>8033637024103</v>
      </c>
      <c r="K7388" s="24">
        <v>44682</v>
      </c>
      <c r="L7388" s="19">
        <v>0</v>
      </c>
      <c r="M7388" s="19">
        <v>199.95</v>
      </c>
      <c r="N7388" s="24">
        <v>43140</v>
      </c>
    </row>
    <row r="7389" spans="1:14" customFormat="1" hidden="1" x14ac:dyDescent="0.25">
      <c r="A7389" s="17" t="s">
        <v>32887</v>
      </c>
      <c r="B7389" s="33">
        <v>34051872</v>
      </c>
      <c r="C7389" s="13"/>
      <c r="D7389" s="13"/>
      <c r="E7389" s="23" t="s">
        <v>13604</v>
      </c>
      <c r="F7389" s="21" t="s">
        <v>3153</v>
      </c>
      <c r="G7389" s="21" t="s">
        <v>17</v>
      </c>
      <c r="H7389" s="21" t="s">
        <v>18</v>
      </c>
      <c r="I7389" s="13" t="s">
        <v>13605</v>
      </c>
      <c r="J7389" s="13">
        <v>8033637024110</v>
      </c>
      <c r="K7389" s="24">
        <v>44682</v>
      </c>
      <c r="L7389" s="19">
        <v>0</v>
      </c>
      <c r="M7389" s="19">
        <v>199.95</v>
      </c>
      <c r="N7389" s="24">
        <v>43140</v>
      </c>
    </row>
    <row r="7390" spans="1:14" customFormat="1" hidden="1" x14ac:dyDescent="0.25">
      <c r="A7390" s="17" t="s">
        <v>32888</v>
      </c>
      <c r="B7390" s="33">
        <v>34051873</v>
      </c>
      <c r="C7390" s="13"/>
      <c r="D7390" s="13"/>
      <c r="E7390" s="23" t="s">
        <v>13606</v>
      </c>
      <c r="F7390" s="21" t="s">
        <v>3153</v>
      </c>
      <c r="G7390" s="21" t="s">
        <v>17</v>
      </c>
      <c r="H7390" s="21" t="s">
        <v>18</v>
      </c>
      <c r="I7390" s="13" t="s">
        <v>13607</v>
      </c>
      <c r="J7390" s="13">
        <v>8033637024134</v>
      </c>
      <c r="K7390" s="24">
        <v>44682</v>
      </c>
      <c r="L7390" s="19">
        <v>0</v>
      </c>
      <c r="M7390" s="19">
        <v>199.95</v>
      </c>
      <c r="N7390" s="24">
        <v>43140</v>
      </c>
    </row>
    <row r="7391" spans="1:14" customFormat="1" hidden="1" x14ac:dyDescent="0.25">
      <c r="A7391" s="17" t="s">
        <v>32889</v>
      </c>
      <c r="B7391" s="33">
        <v>34051874</v>
      </c>
      <c r="C7391" s="13"/>
      <c r="D7391" s="13"/>
      <c r="E7391" s="23" t="s">
        <v>13608</v>
      </c>
      <c r="F7391" s="21" t="s">
        <v>3153</v>
      </c>
      <c r="G7391" s="21" t="s">
        <v>17</v>
      </c>
      <c r="H7391" s="21" t="s">
        <v>18</v>
      </c>
      <c r="I7391" s="13" t="s">
        <v>13609</v>
      </c>
      <c r="J7391" s="13">
        <v>8033637024141</v>
      </c>
      <c r="K7391" s="24">
        <v>44682</v>
      </c>
      <c r="L7391" s="19">
        <v>0</v>
      </c>
      <c r="M7391" s="19">
        <v>199.95</v>
      </c>
      <c r="N7391" s="24">
        <v>43140</v>
      </c>
    </row>
    <row r="7392" spans="1:14" customFormat="1" hidden="1" x14ac:dyDescent="0.25">
      <c r="A7392" s="17" t="s">
        <v>31325</v>
      </c>
      <c r="B7392" s="33">
        <v>28103444</v>
      </c>
      <c r="C7392" s="13"/>
      <c r="D7392" s="13"/>
      <c r="E7392" s="23" t="s">
        <v>14273</v>
      </c>
      <c r="F7392" s="21" t="s">
        <v>82</v>
      </c>
      <c r="G7392" s="21" t="s">
        <v>17</v>
      </c>
      <c r="H7392" s="21" t="s">
        <v>18</v>
      </c>
      <c r="I7392" s="13" t="s">
        <v>14274</v>
      </c>
      <c r="J7392" s="13">
        <v>8033637202112</v>
      </c>
      <c r="K7392" s="24">
        <v>44682</v>
      </c>
      <c r="L7392" s="19">
        <v>0</v>
      </c>
      <c r="M7392" s="25">
        <v>699.95</v>
      </c>
      <c r="N7392" s="24">
        <v>43339</v>
      </c>
    </row>
    <row r="7393" spans="1:14" customFormat="1" hidden="1" x14ac:dyDescent="0.25">
      <c r="A7393" s="17" t="s">
        <v>31326</v>
      </c>
      <c r="B7393" s="33">
        <v>28103445</v>
      </c>
      <c r="C7393" s="13"/>
      <c r="D7393" s="13"/>
      <c r="E7393" s="23" t="s">
        <v>14275</v>
      </c>
      <c r="F7393" s="21" t="s">
        <v>82</v>
      </c>
      <c r="G7393" s="21" t="s">
        <v>17</v>
      </c>
      <c r="H7393" s="21" t="s">
        <v>18</v>
      </c>
      <c r="I7393" s="13" t="s">
        <v>14276</v>
      </c>
      <c r="J7393" s="13">
        <v>8033637202129</v>
      </c>
      <c r="K7393" s="24">
        <v>44682</v>
      </c>
      <c r="L7393" s="19">
        <v>0</v>
      </c>
      <c r="M7393" s="25">
        <v>699.95</v>
      </c>
      <c r="N7393" s="24">
        <v>43339</v>
      </c>
    </row>
    <row r="7394" spans="1:14" customFormat="1" hidden="1" x14ac:dyDescent="0.25">
      <c r="A7394" s="17" t="s">
        <v>31327</v>
      </c>
      <c r="B7394" s="33">
        <v>28103446</v>
      </c>
      <c r="C7394" s="13"/>
      <c r="D7394" s="13"/>
      <c r="E7394" s="23" t="s">
        <v>14277</v>
      </c>
      <c r="F7394" s="21" t="s">
        <v>82</v>
      </c>
      <c r="G7394" s="21" t="s">
        <v>17</v>
      </c>
      <c r="H7394" s="21" t="s">
        <v>18</v>
      </c>
      <c r="I7394" s="13" t="s">
        <v>14278</v>
      </c>
      <c r="J7394" s="13">
        <v>8033637202136</v>
      </c>
      <c r="K7394" s="24">
        <v>44682</v>
      </c>
      <c r="L7394" s="19">
        <v>0</v>
      </c>
      <c r="M7394" s="25">
        <v>699.95</v>
      </c>
      <c r="N7394" s="24">
        <v>43339</v>
      </c>
    </row>
    <row r="7395" spans="1:14" customFormat="1" hidden="1" x14ac:dyDescent="0.25">
      <c r="A7395" s="17" t="s">
        <v>31328</v>
      </c>
      <c r="B7395" s="33">
        <v>28103447</v>
      </c>
      <c r="C7395" s="13"/>
      <c r="D7395" s="13"/>
      <c r="E7395" s="23" t="s">
        <v>14279</v>
      </c>
      <c r="F7395" s="21" t="s">
        <v>82</v>
      </c>
      <c r="G7395" s="21" t="s">
        <v>17</v>
      </c>
      <c r="H7395" s="21" t="s">
        <v>18</v>
      </c>
      <c r="I7395" s="13" t="s">
        <v>14280</v>
      </c>
      <c r="J7395" s="13">
        <v>8033637202143</v>
      </c>
      <c r="K7395" s="24">
        <v>44682</v>
      </c>
      <c r="L7395" s="19">
        <v>0</v>
      </c>
      <c r="M7395" s="25">
        <v>699.95</v>
      </c>
      <c r="N7395" s="24">
        <v>43339</v>
      </c>
    </row>
    <row r="7396" spans="1:14" customFormat="1" hidden="1" x14ac:dyDescent="0.25">
      <c r="A7396" s="17" t="s">
        <v>31329</v>
      </c>
      <c r="B7396" s="33">
        <v>28103448</v>
      </c>
      <c r="C7396" s="13"/>
      <c r="D7396" s="13"/>
      <c r="E7396" s="23" t="s">
        <v>14281</v>
      </c>
      <c r="F7396" s="21" t="s">
        <v>82</v>
      </c>
      <c r="G7396" s="21" t="s">
        <v>17</v>
      </c>
      <c r="H7396" s="21" t="s">
        <v>18</v>
      </c>
      <c r="I7396" s="13" t="s">
        <v>14282</v>
      </c>
      <c r="J7396" s="13">
        <v>8033637202150</v>
      </c>
      <c r="K7396" s="24">
        <v>44682</v>
      </c>
      <c r="L7396" s="19">
        <v>0</v>
      </c>
      <c r="M7396" s="25">
        <v>699.95</v>
      </c>
      <c r="N7396" s="24">
        <v>43339</v>
      </c>
    </row>
    <row r="7397" spans="1:14" customFormat="1" hidden="1" x14ac:dyDescent="0.25">
      <c r="A7397" s="17" t="s">
        <v>31330</v>
      </c>
      <c r="B7397" s="33">
        <v>28103449</v>
      </c>
      <c r="C7397" s="13"/>
      <c r="D7397" s="13"/>
      <c r="E7397" s="23" t="s">
        <v>14283</v>
      </c>
      <c r="F7397" s="21" t="s">
        <v>82</v>
      </c>
      <c r="G7397" s="21" t="s">
        <v>17</v>
      </c>
      <c r="H7397" s="21" t="s">
        <v>18</v>
      </c>
      <c r="I7397" s="13" t="s">
        <v>14284</v>
      </c>
      <c r="J7397" s="13">
        <v>8033637202167</v>
      </c>
      <c r="K7397" s="24">
        <v>44682</v>
      </c>
      <c r="L7397" s="19">
        <v>0</v>
      </c>
      <c r="M7397" s="25">
        <v>699.95</v>
      </c>
      <c r="N7397" s="24">
        <v>43339</v>
      </c>
    </row>
    <row r="7398" spans="1:14" customFormat="1" hidden="1" x14ac:dyDescent="0.25">
      <c r="A7398" s="17" t="s">
        <v>31331</v>
      </c>
      <c r="B7398" s="33">
        <v>28103450</v>
      </c>
      <c r="C7398" s="13"/>
      <c r="D7398" s="13"/>
      <c r="E7398" s="23" t="s">
        <v>14285</v>
      </c>
      <c r="F7398" s="21" t="s">
        <v>82</v>
      </c>
      <c r="G7398" s="21" t="s">
        <v>17</v>
      </c>
      <c r="H7398" s="21" t="s">
        <v>18</v>
      </c>
      <c r="I7398" s="13" t="s">
        <v>14286</v>
      </c>
      <c r="J7398" s="13">
        <v>8033637202174</v>
      </c>
      <c r="K7398" s="24">
        <v>44682</v>
      </c>
      <c r="L7398" s="19">
        <v>0</v>
      </c>
      <c r="M7398" s="25">
        <v>699.95</v>
      </c>
      <c r="N7398" s="24">
        <v>43339</v>
      </c>
    </row>
    <row r="7399" spans="1:14" customFormat="1" hidden="1" x14ac:dyDescent="0.25">
      <c r="A7399" s="17" t="s">
        <v>31367</v>
      </c>
      <c r="B7399" s="33">
        <v>28130784</v>
      </c>
      <c r="C7399" s="13"/>
      <c r="D7399" s="13"/>
      <c r="E7399" s="23" t="s">
        <v>14327</v>
      </c>
      <c r="F7399" s="21" t="s">
        <v>82</v>
      </c>
      <c r="G7399" s="21" t="s">
        <v>17</v>
      </c>
      <c r="H7399" s="21" t="s">
        <v>18</v>
      </c>
      <c r="I7399" s="13" t="s">
        <v>14328</v>
      </c>
      <c r="J7399" s="13">
        <v>8033637026282</v>
      </c>
      <c r="K7399" s="24">
        <v>44682</v>
      </c>
      <c r="L7399" s="19">
        <v>0</v>
      </c>
      <c r="M7399" s="25">
        <v>529.95000000000005</v>
      </c>
      <c r="N7399" s="24">
        <v>43339</v>
      </c>
    </row>
    <row r="7400" spans="1:14" customFormat="1" hidden="1" x14ac:dyDescent="0.25">
      <c r="A7400" s="17" t="s">
        <v>31368</v>
      </c>
      <c r="B7400" s="33">
        <v>28130785</v>
      </c>
      <c r="C7400" s="13"/>
      <c r="D7400" s="13"/>
      <c r="E7400" s="23" t="s">
        <v>14329</v>
      </c>
      <c r="F7400" s="21" t="s">
        <v>82</v>
      </c>
      <c r="G7400" s="21" t="s">
        <v>17</v>
      </c>
      <c r="H7400" s="21" t="s">
        <v>18</v>
      </c>
      <c r="I7400" s="13" t="s">
        <v>14330</v>
      </c>
      <c r="J7400" s="13">
        <v>8033637026299</v>
      </c>
      <c r="K7400" s="24">
        <v>44682</v>
      </c>
      <c r="L7400" s="19">
        <v>0</v>
      </c>
      <c r="M7400" s="25">
        <v>529.95000000000005</v>
      </c>
      <c r="N7400" s="24">
        <v>43339</v>
      </c>
    </row>
    <row r="7401" spans="1:14" customFormat="1" hidden="1" x14ac:dyDescent="0.25">
      <c r="A7401" s="17" t="s">
        <v>31369</v>
      </c>
      <c r="B7401" s="33">
        <v>28130786</v>
      </c>
      <c r="C7401" s="13"/>
      <c r="D7401" s="13"/>
      <c r="E7401" s="23" t="s">
        <v>14331</v>
      </c>
      <c r="F7401" s="21" t="s">
        <v>82</v>
      </c>
      <c r="G7401" s="21" t="s">
        <v>17</v>
      </c>
      <c r="H7401" s="21" t="s">
        <v>18</v>
      </c>
      <c r="I7401" s="13" t="s">
        <v>14332</v>
      </c>
      <c r="J7401" s="13">
        <v>8033637026305</v>
      </c>
      <c r="K7401" s="24">
        <v>44682</v>
      </c>
      <c r="L7401" s="19">
        <v>0</v>
      </c>
      <c r="M7401" s="25">
        <v>529.95000000000005</v>
      </c>
      <c r="N7401" s="24">
        <v>43339</v>
      </c>
    </row>
    <row r="7402" spans="1:14" customFormat="1" hidden="1" x14ac:dyDescent="0.25">
      <c r="A7402" s="17" t="s">
        <v>31370</v>
      </c>
      <c r="B7402" s="33">
        <v>28130787</v>
      </c>
      <c r="C7402" s="13"/>
      <c r="D7402" s="13"/>
      <c r="E7402" s="23" t="s">
        <v>14333</v>
      </c>
      <c r="F7402" s="21" t="s">
        <v>82</v>
      </c>
      <c r="G7402" s="21" t="s">
        <v>17</v>
      </c>
      <c r="H7402" s="21" t="s">
        <v>18</v>
      </c>
      <c r="I7402" s="13" t="s">
        <v>14334</v>
      </c>
      <c r="J7402" s="13">
        <v>8033637026312</v>
      </c>
      <c r="K7402" s="24">
        <v>44682</v>
      </c>
      <c r="L7402" s="19">
        <v>0</v>
      </c>
      <c r="M7402" s="25">
        <v>529.95000000000005</v>
      </c>
      <c r="N7402" s="24">
        <v>43339</v>
      </c>
    </row>
    <row r="7403" spans="1:14" customFormat="1" hidden="1" x14ac:dyDescent="0.25">
      <c r="A7403" s="17" t="s">
        <v>31371</v>
      </c>
      <c r="B7403" s="33">
        <v>28130788</v>
      </c>
      <c r="C7403" s="13"/>
      <c r="D7403" s="13"/>
      <c r="E7403" s="23" t="s">
        <v>14335</v>
      </c>
      <c r="F7403" s="21" t="s">
        <v>82</v>
      </c>
      <c r="G7403" s="21" t="s">
        <v>17</v>
      </c>
      <c r="H7403" s="21" t="s">
        <v>18</v>
      </c>
      <c r="I7403" s="13" t="s">
        <v>14336</v>
      </c>
      <c r="J7403" s="13">
        <v>8033637026329</v>
      </c>
      <c r="K7403" s="24">
        <v>44682</v>
      </c>
      <c r="L7403" s="19">
        <v>0</v>
      </c>
      <c r="M7403" s="25">
        <v>529.95000000000005</v>
      </c>
      <c r="N7403" s="24">
        <v>43339</v>
      </c>
    </row>
    <row r="7404" spans="1:14" customFormat="1" hidden="1" x14ac:dyDescent="0.25">
      <c r="A7404" s="17" t="s">
        <v>31372</v>
      </c>
      <c r="B7404" s="33">
        <v>28130789</v>
      </c>
      <c r="C7404" s="13"/>
      <c r="D7404" s="13"/>
      <c r="E7404" s="23" t="s">
        <v>14337</v>
      </c>
      <c r="F7404" s="21" t="s">
        <v>82</v>
      </c>
      <c r="G7404" s="21" t="s">
        <v>17</v>
      </c>
      <c r="H7404" s="21" t="s">
        <v>18</v>
      </c>
      <c r="I7404" s="13" t="s">
        <v>14338</v>
      </c>
      <c r="J7404" s="13">
        <v>8033637026336</v>
      </c>
      <c r="K7404" s="24">
        <v>44682</v>
      </c>
      <c r="L7404" s="19">
        <v>0</v>
      </c>
      <c r="M7404" s="25">
        <v>529.95000000000005</v>
      </c>
      <c r="N7404" s="24">
        <v>43339</v>
      </c>
    </row>
    <row r="7405" spans="1:14" customFormat="1" hidden="1" x14ac:dyDescent="0.25">
      <c r="A7405" s="17" t="s">
        <v>31373</v>
      </c>
      <c r="B7405" s="33">
        <v>28130790</v>
      </c>
      <c r="C7405" s="13"/>
      <c r="D7405" s="13"/>
      <c r="E7405" s="23" t="s">
        <v>14339</v>
      </c>
      <c r="F7405" s="21" t="s">
        <v>82</v>
      </c>
      <c r="G7405" s="21" t="s">
        <v>17</v>
      </c>
      <c r="H7405" s="21" t="s">
        <v>18</v>
      </c>
      <c r="I7405" s="13" t="s">
        <v>14340</v>
      </c>
      <c r="J7405" s="13">
        <v>8033637026343</v>
      </c>
      <c r="K7405" s="24">
        <v>44682</v>
      </c>
      <c r="L7405" s="19">
        <v>0</v>
      </c>
      <c r="M7405" s="25">
        <v>529.95000000000005</v>
      </c>
      <c r="N7405" s="24">
        <v>43339</v>
      </c>
    </row>
    <row r="7406" spans="1:14" customFormat="1" hidden="1" x14ac:dyDescent="0.25">
      <c r="A7406" s="17" t="s">
        <v>31381</v>
      </c>
      <c r="B7406" s="33">
        <v>28130798</v>
      </c>
      <c r="C7406" s="13"/>
      <c r="D7406" s="13"/>
      <c r="E7406" s="23" t="s">
        <v>14341</v>
      </c>
      <c r="F7406" s="21" t="s">
        <v>82</v>
      </c>
      <c r="G7406" s="21" t="s">
        <v>17</v>
      </c>
      <c r="H7406" s="21" t="s">
        <v>18</v>
      </c>
      <c r="I7406" s="13" t="s">
        <v>21499</v>
      </c>
      <c r="J7406" s="13">
        <v>8033637026213</v>
      </c>
      <c r="K7406" s="24">
        <v>44682</v>
      </c>
      <c r="L7406" s="19">
        <v>0</v>
      </c>
      <c r="M7406" s="25">
        <v>529.95000000000005</v>
      </c>
      <c r="N7406" s="24">
        <v>43339</v>
      </c>
    </row>
    <row r="7407" spans="1:14" customFormat="1" hidden="1" x14ac:dyDescent="0.25">
      <c r="A7407" s="17" t="s">
        <v>31382</v>
      </c>
      <c r="B7407" s="33">
        <v>28130799</v>
      </c>
      <c r="C7407" s="13"/>
      <c r="D7407" s="13"/>
      <c r="E7407" s="23" t="s">
        <v>14342</v>
      </c>
      <c r="F7407" s="21" t="s">
        <v>82</v>
      </c>
      <c r="G7407" s="21" t="s">
        <v>17</v>
      </c>
      <c r="H7407" s="21" t="s">
        <v>18</v>
      </c>
      <c r="I7407" s="13" t="s">
        <v>21500</v>
      </c>
      <c r="J7407" s="13">
        <v>8033637026220</v>
      </c>
      <c r="K7407" s="24">
        <v>44682</v>
      </c>
      <c r="L7407" s="19">
        <v>0</v>
      </c>
      <c r="M7407" s="25">
        <v>529.95000000000005</v>
      </c>
      <c r="N7407" s="24">
        <v>43339</v>
      </c>
    </row>
    <row r="7408" spans="1:14" customFormat="1" hidden="1" x14ac:dyDescent="0.25">
      <c r="A7408" s="17" t="s">
        <v>31383</v>
      </c>
      <c r="B7408" s="33">
        <v>28130800</v>
      </c>
      <c r="C7408" s="13"/>
      <c r="D7408" s="13"/>
      <c r="E7408" s="23" t="s">
        <v>14343</v>
      </c>
      <c r="F7408" s="21" t="s">
        <v>82</v>
      </c>
      <c r="G7408" s="21" t="s">
        <v>17</v>
      </c>
      <c r="H7408" s="21" t="s">
        <v>18</v>
      </c>
      <c r="I7408" s="13" t="s">
        <v>21501</v>
      </c>
      <c r="J7408" s="13">
        <v>8033637026237</v>
      </c>
      <c r="K7408" s="24">
        <v>44682</v>
      </c>
      <c r="L7408" s="19">
        <v>0</v>
      </c>
      <c r="M7408" s="25">
        <v>529.95000000000005</v>
      </c>
      <c r="N7408" s="24">
        <v>43339</v>
      </c>
    </row>
    <row r="7409" spans="1:14" customFormat="1" hidden="1" x14ac:dyDescent="0.25">
      <c r="A7409" s="17" t="s">
        <v>31384</v>
      </c>
      <c r="B7409" s="33">
        <v>28130801</v>
      </c>
      <c r="C7409" s="13"/>
      <c r="D7409" s="13"/>
      <c r="E7409" s="23" t="s">
        <v>14344</v>
      </c>
      <c r="F7409" s="21" t="s">
        <v>82</v>
      </c>
      <c r="G7409" s="21" t="s">
        <v>17</v>
      </c>
      <c r="H7409" s="21" t="s">
        <v>18</v>
      </c>
      <c r="I7409" s="13" t="s">
        <v>21502</v>
      </c>
      <c r="J7409" s="13">
        <v>8033637026244</v>
      </c>
      <c r="K7409" s="24">
        <v>44682</v>
      </c>
      <c r="L7409" s="19">
        <v>0</v>
      </c>
      <c r="M7409" s="25">
        <v>529.95000000000005</v>
      </c>
      <c r="N7409" s="24">
        <v>43339</v>
      </c>
    </row>
    <row r="7410" spans="1:14" customFormat="1" hidden="1" x14ac:dyDescent="0.25">
      <c r="A7410" s="17" t="s">
        <v>31385</v>
      </c>
      <c r="B7410" s="33">
        <v>28130802</v>
      </c>
      <c r="C7410" s="13"/>
      <c r="D7410" s="13"/>
      <c r="E7410" s="23" t="s">
        <v>14345</v>
      </c>
      <c r="F7410" s="21" t="s">
        <v>82</v>
      </c>
      <c r="G7410" s="21" t="s">
        <v>17</v>
      </c>
      <c r="H7410" s="21" t="s">
        <v>18</v>
      </c>
      <c r="I7410" s="13" t="s">
        <v>21503</v>
      </c>
      <c r="J7410" s="13">
        <v>8033637026251</v>
      </c>
      <c r="K7410" s="24">
        <v>44682</v>
      </c>
      <c r="L7410" s="19">
        <v>0</v>
      </c>
      <c r="M7410" s="25">
        <v>529.95000000000005</v>
      </c>
      <c r="N7410" s="24">
        <v>43339</v>
      </c>
    </row>
    <row r="7411" spans="1:14" customFormat="1" hidden="1" x14ac:dyDescent="0.25">
      <c r="A7411" s="17" t="s">
        <v>31386</v>
      </c>
      <c r="B7411" s="33">
        <v>28130803</v>
      </c>
      <c r="C7411" s="13"/>
      <c r="D7411" s="13"/>
      <c r="E7411" s="23" t="s">
        <v>14346</v>
      </c>
      <c r="F7411" s="21" t="s">
        <v>82</v>
      </c>
      <c r="G7411" s="21" t="s">
        <v>17</v>
      </c>
      <c r="H7411" s="21" t="s">
        <v>18</v>
      </c>
      <c r="I7411" s="13" t="s">
        <v>21504</v>
      </c>
      <c r="J7411" s="13">
        <v>8033637026268</v>
      </c>
      <c r="K7411" s="24">
        <v>44682</v>
      </c>
      <c r="L7411" s="19">
        <v>0</v>
      </c>
      <c r="M7411" s="25">
        <v>529.95000000000005</v>
      </c>
      <c r="N7411" s="24">
        <v>43339</v>
      </c>
    </row>
    <row r="7412" spans="1:14" customFormat="1" hidden="1" x14ac:dyDescent="0.25">
      <c r="A7412" s="17" t="s">
        <v>31387</v>
      </c>
      <c r="B7412" s="33">
        <v>28130804</v>
      </c>
      <c r="C7412" s="13"/>
      <c r="D7412" s="13"/>
      <c r="E7412" s="23" t="s">
        <v>14347</v>
      </c>
      <c r="F7412" s="21" t="s">
        <v>82</v>
      </c>
      <c r="G7412" s="21" t="s">
        <v>17</v>
      </c>
      <c r="H7412" s="21" t="s">
        <v>18</v>
      </c>
      <c r="I7412" s="13" t="s">
        <v>21505</v>
      </c>
      <c r="J7412" s="13">
        <v>8033637026275</v>
      </c>
      <c r="K7412" s="24">
        <v>44682</v>
      </c>
      <c r="L7412" s="19">
        <v>0</v>
      </c>
      <c r="M7412" s="25">
        <v>529.95000000000005</v>
      </c>
      <c r="N7412" s="24">
        <v>43339</v>
      </c>
    </row>
    <row r="7413" spans="1:14" customFormat="1" hidden="1" x14ac:dyDescent="0.25">
      <c r="A7413" s="17" t="s">
        <v>31374</v>
      </c>
      <c r="B7413" s="33">
        <v>28130791</v>
      </c>
      <c r="C7413" s="13"/>
      <c r="D7413" s="13"/>
      <c r="E7413" s="23" t="s">
        <v>14348</v>
      </c>
      <c r="F7413" s="21" t="s">
        <v>82</v>
      </c>
      <c r="G7413" s="21" t="s">
        <v>17</v>
      </c>
      <c r="H7413" s="21" t="s">
        <v>18</v>
      </c>
      <c r="I7413" s="13" t="s">
        <v>14349</v>
      </c>
      <c r="J7413" s="13">
        <v>8033637171029</v>
      </c>
      <c r="K7413" s="24">
        <v>44682</v>
      </c>
      <c r="L7413" s="19">
        <v>0</v>
      </c>
      <c r="M7413" s="25">
        <v>529.95000000000005</v>
      </c>
      <c r="N7413" s="24">
        <v>43339</v>
      </c>
    </row>
    <row r="7414" spans="1:14" customFormat="1" hidden="1" x14ac:dyDescent="0.25">
      <c r="A7414" s="17" t="s">
        <v>31375</v>
      </c>
      <c r="B7414" s="33">
        <v>28130792</v>
      </c>
      <c r="C7414" s="13"/>
      <c r="D7414" s="13"/>
      <c r="E7414" s="23" t="s">
        <v>14350</v>
      </c>
      <c r="F7414" s="21" t="s">
        <v>82</v>
      </c>
      <c r="G7414" s="21" t="s">
        <v>17</v>
      </c>
      <c r="H7414" s="21" t="s">
        <v>18</v>
      </c>
      <c r="I7414" s="13" t="s">
        <v>14351</v>
      </c>
      <c r="J7414" s="13">
        <v>8033637171036</v>
      </c>
      <c r="K7414" s="24">
        <v>44682</v>
      </c>
      <c r="L7414" s="19">
        <v>0</v>
      </c>
      <c r="M7414" s="25">
        <v>529.95000000000005</v>
      </c>
      <c r="N7414" s="24">
        <v>43339</v>
      </c>
    </row>
    <row r="7415" spans="1:14" customFormat="1" hidden="1" x14ac:dyDescent="0.25">
      <c r="A7415" s="17" t="s">
        <v>31376</v>
      </c>
      <c r="B7415" s="33">
        <v>28130793</v>
      </c>
      <c r="C7415" s="13"/>
      <c r="D7415" s="13"/>
      <c r="E7415" s="23" t="s">
        <v>14352</v>
      </c>
      <c r="F7415" s="21" t="s">
        <v>82</v>
      </c>
      <c r="G7415" s="21" t="s">
        <v>17</v>
      </c>
      <c r="H7415" s="21" t="s">
        <v>18</v>
      </c>
      <c r="I7415" s="13" t="s">
        <v>14353</v>
      </c>
      <c r="J7415" s="13">
        <v>8033637171043</v>
      </c>
      <c r="K7415" s="24">
        <v>44682</v>
      </c>
      <c r="L7415" s="19">
        <v>0</v>
      </c>
      <c r="M7415" s="25">
        <v>529.95000000000005</v>
      </c>
      <c r="N7415" s="24">
        <v>43339</v>
      </c>
    </row>
    <row r="7416" spans="1:14" customFormat="1" hidden="1" x14ac:dyDescent="0.25">
      <c r="A7416" s="17" t="s">
        <v>31377</v>
      </c>
      <c r="B7416" s="33">
        <v>28130794</v>
      </c>
      <c r="C7416" s="13"/>
      <c r="D7416" s="13"/>
      <c r="E7416" s="23" t="s">
        <v>14354</v>
      </c>
      <c r="F7416" s="21" t="s">
        <v>82</v>
      </c>
      <c r="G7416" s="21" t="s">
        <v>17</v>
      </c>
      <c r="H7416" s="21" t="s">
        <v>18</v>
      </c>
      <c r="I7416" s="13" t="s">
        <v>14355</v>
      </c>
      <c r="J7416" s="13">
        <v>8033637171050</v>
      </c>
      <c r="K7416" s="24">
        <v>44682</v>
      </c>
      <c r="L7416" s="19">
        <v>0</v>
      </c>
      <c r="M7416" s="25">
        <v>529.95000000000005</v>
      </c>
      <c r="N7416" s="24">
        <v>43339</v>
      </c>
    </row>
    <row r="7417" spans="1:14" customFormat="1" hidden="1" x14ac:dyDescent="0.25">
      <c r="A7417" s="17" t="s">
        <v>31378</v>
      </c>
      <c r="B7417" s="33">
        <v>28130795</v>
      </c>
      <c r="C7417" s="13"/>
      <c r="D7417" s="13"/>
      <c r="E7417" s="23" t="s">
        <v>14356</v>
      </c>
      <c r="F7417" s="21" t="s">
        <v>82</v>
      </c>
      <c r="G7417" s="21" t="s">
        <v>17</v>
      </c>
      <c r="H7417" s="21" t="s">
        <v>18</v>
      </c>
      <c r="I7417" s="13" t="s">
        <v>14357</v>
      </c>
      <c r="J7417" s="13">
        <v>8033637171067</v>
      </c>
      <c r="K7417" s="24">
        <v>44682</v>
      </c>
      <c r="L7417" s="19">
        <v>0</v>
      </c>
      <c r="M7417" s="25">
        <v>529.95000000000005</v>
      </c>
      <c r="N7417" s="24">
        <v>43339</v>
      </c>
    </row>
    <row r="7418" spans="1:14" customFormat="1" hidden="1" x14ac:dyDescent="0.25">
      <c r="A7418" s="17" t="s">
        <v>31379</v>
      </c>
      <c r="B7418" s="33">
        <v>28130796</v>
      </c>
      <c r="C7418" s="13"/>
      <c r="D7418" s="13"/>
      <c r="E7418" s="23" t="s">
        <v>14358</v>
      </c>
      <c r="F7418" s="21" t="s">
        <v>82</v>
      </c>
      <c r="G7418" s="21" t="s">
        <v>17</v>
      </c>
      <c r="H7418" s="21" t="s">
        <v>18</v>
      </c>
      <c r="I7418" s="13" t="s">
        <v>14359</v>
      </c>
      <c r="J7418" s="13">
        <v>8033637171074</v>
      </c>
      <c r="K7418" s="24">
        <v>44682</v>
      </c>
      <c r="L7418" s="19">
        <v>0</v>
      </c>
      <c r="M7418" s="25">
        <v>529.95000000000005</v>
      </c>
      <c r="N7418" s="24">
        <v>43339</v>
      </c>
    </row>
    <row r="7419" spans="1:14" customFormat="1" hidden="1" x14ac:dyDescent="0.25">
      <c r="A7419" s="17" t="s">
        <v>31380</v>
      </c>
      <c r="B7419" s="33">
        <v>28130797</v>
      </c>
      <c r="C7419" s="13"/>
      <c r="D7419" s="13"/>
      <c r="E7419" s="23" t="s">
        <v>14360</v>
      </c>
      <c r="F7419" s="21" t="s">
        <v>82</v>
      </c>
      <c r="G7419" s="21" t="s">
        <v>17</v>
      </c>
      <c r="H7419" s="21" t="s">
        <v>18</v>
      </c>
      <c r="I7419" s="13" t="s">
        <v>14361</v>
      </c>
      <c r="J7419" s="13">
        <v>8033637171081</v>
      </c>
      <c r="K7419" s="24">
        <v>44682</v>
      </c>
      <c r="L7419" s="19">
        <v>0</v>
      </c>
      <c r="M7419" s="25">
        <v>529.95000000000005</v>
      </c>
      <c r="N7419" s="24">
        <v>43339</v>
      </c>
    </row>
    <row r="7420" spans="1:14" hidden="1" x14ac:dyDescent="0.25">
      <c r="A7420" s="17" t="s">
        <v>33786</v>
      </c>
      <c r="B7420" s="33">
        <v>28011225</v>
      </c>
      <c r="C7420" s="13"/>
      <c r="D7420" s="13"/>
      <c r="E7420" s="23" t="s">
        <v>15014</v>
      </c>
      <c r="F7420" s="21" t="s">
        <v>7064</v>
      </c>
      <c r="G7420" s="21" t="s">
        <v>17</v>
      </c>
      <c r="H7420" s="21" t="s">
        <v>18</v>
      </c>
      <c r="I7420" s="13" t="s">
        <v>15015</v>
      </c>
      <c r="J7420" s="13">
        <v>8033637141305</v>
      </c>
      <c r="K7420" s="24">
        <v>44682</v>
      </c>
      <c r="L7420" s="19">
        <v>0</v>
      </c>
      <c r="M7420" s="25">
        <v>1199.95</v>
      </c>
      <c r="N7420" s="24">
        <v>43140</v>
      </c>
    </row>
    <row r="7421" spans="1:14" hidden="1" x14ac:dyDescent="0.25">
      <c r="A7421" s="17" t="s">
        <v>33787</v>
      </c>
      <c r="B7421" s="33">
        <v>28011226</v>
      </c>
      <c r="C7421" s="13"/>
      <c r="D7421" s="13"/>
      <c r="E7421" s="23" t="s">
        <v>15016</v>
      </c>
      <c r="F7421" s="21" t="s">
        <v>7064</v>
      </c>
      <c r="G7421" s="21" t="s">
        <v>17</v>
      </c>
      <c r="H7421" s="21" t="s">
        <v>18</v>
      </c>
      <c r="I7421" s="13" t="s">
        <v>15017</v>
      </c>
      <c r="J7421" s="13">
        <v>8033637141312</v>
      </c>
      <c r="K7421" s="24">
        <v>44682</v>
      </c>
      <c r="L7421" s="19">
        <v>0</v>
      </c>
      <c r="M7421" s="25">
        <v>1199.95</v>
      </c>
      <c r="N7421" s="24">
        <v>43140</v>
      </c>
    </row>
    <row r="7422" spans="1:14" hidden="1" x14ac:dyDescent="0.25">
      <c r="A7422" s="17" t="s">
        <v>33788</v>
      </c>
      <c r="B7422" s="33">
        <v>28011227</v>
      </c>
      <c r="C7422" s="13"/>
      <c r="D7422" s="13"/>
      <c r="E7422" s="23" t="s">
        <v>15018</v>
      </c>
      <c r="F7422" s="21" t="s">
        <v>7064</v>
      </c>
      <c r="G7422" s="21" t="s">
        <v>17</v>
      </c>
      <c r="H7422" s="21" t="s">
        <v>18</v>
      </c>
      <c r="I7422" s="13" t="s">
        <v>15019</v>
      </c>
      <c r="J7422" s="13">
        <v>8033637127026</v>
      </c>
      <c r="K7422" s="24">
        <v>44682</v>
      </c>
      <c r="L7422" s="19">
        <v>0</v>
      </c>
      <c r="M7422" s="25">
        <v>1199.95</v>
      </c>
      <c r="N7422" s="24">
        <v>43140</v>
      </c>
    </row>
    <row r="7423" spans="1:14" hidden="1" x14ac:dyDescent="0.25">
      <c r="A7423" s="17" t="s">
        <v>33789</v>
      </c>
      <c r="B7423" s="33">
        <v>28011228</v>
      </c>
      <c r="C7423" s="13"/>
      <c r="D7423" s="13"/>
      <c r="E7423" s="23" t="s">
        <v>15020</v>
      </c>
      <c r="F7423" s="21" t="s">
        <v>7064</v>
      </c>
      <c r="G7423" s="21" t="s">
        <v>17</v>
      </c>
      <c r="H7423" s="21" t="s">
        <v>18</v>
      </c>
      <c r="I7423" s="13" t="s">
        <v>15021</v>
      </c>
      <c r="J7423" s="13">
        <v>8033637116082</v>
      </c>
      <c r="K7423" s="24">
        <v>44682</v>
      </c>
      <c r="L7423" s="19">
        <v>0</v>
      </c>
      <c r="M7423" s="25">
        <v>1199.95</v>
      </c>
      <c r="N7423" s="24">
        <v>43140</v>
      </c>
    </row>
    <row r="7424" spans="1:14" hidden="1" x14ac:dyDescent="0.25">
      <c r="A7424" s="17" t="s">
        <v>33790</v>
      </c>
      <c r="B7424" s="33">
        <v>28011229</v>
      </c>
      <c r="C7424" s="13"/>
      <c r="D7424" s="13"/>
      <c r="E7424" s="23" t="s">
        <v>15022</v>
      </c>
      <c r="F7424" s="21" t="s">
        <v>7064</v>
      </c>
      <c r="G7424" s="21" t="s">
        <v>17</v>
      </c>
      <c r="H7424" s="21" t="s">
        <v>18</v>
      </c>
      <c r="I7424" s="13" t="s">
        <v>15023</v>
      </c>
      <c r="J7424" s="13">
        <v>8033637141329</v>
      </c>
      <c r="K7424" s="24">
        <v>44682</v>
      </c>
      <c r="L7424" s="19">
        <v>0</v>
      </c>
      <c r="M7424" s="25">
        <v>1199.95</v>
      </c>
      <c r="N7424" s="24">
        <v>43140</v>
      </c>
    </row>
    <row r="7425" spans="1:14" hidden="1" x14ac:dyDescent="0.25">
      <c r="A7425" s="17" t="s">
        <v>33791</v>
      </c>
      <c r="B7425" s="33">
        <v>28011230</v>
      </c>
      <c r="C7425" s="13"/>
      <c r="D7425" s="13"/>
      <c r="E7425" s="23" t="s">
        <v>15024</v>
      </c>
      <c r="F7425" s="21" t="s">
        <v>7064</v>
      </c>
      <c r="G7425" s="21" t="s">
        <v>17</v>
      </c>
      <c r="H7425" s="21" t="s">
        <v>18</v>
      </c>
      <c r="I7425" s="13" t="s">
        <v>15025</v>
      </c>
      <c r="J7425" s="13">
        <v>8033637141336</v>
      </c>
      <c r="K7425" s="24">
        <v>44682</v>
      </c>
      <c r="L7425" s="19">
        <v>0</v>
      </c>
      <c r="M7425" s="25">
        <v>1199.95</v>
      </c>
      <c r="N7425" s="24">
        <v>43140</v>
      </c>
    </row>
    <row r="7426" spans="1:14" hidden="1" x14ac:dyDescent="0.25">
      <c r="A7426" s="17" t="s">
        <v>33792</v>
      </c>
      <c r="B7426" s="33">
        <v>28011231</v>
      </c>
      <c r="C7426" s="13"/>
      <c r="D7426" s="13"/>
      <c r="E7426" s="23" t="s">
        <v>15026</v>
      </c>
      <c r="F7426" s="21" t="s">
        <v>7064</v>
      </c>
      <c r="G7426" s="21" t="s">
        <v>17</v>
      </c>
      <c r="H7426" s="21" t="s">
        <v>18</v>
      </c>
      <c r="I7426" s="13" t="s">
        <v>15027</v>
      </c>
      <c r="J7426" s="13">
        <v>8033637141343</v>
      </c>
      <c r="K7426" s="24">
        <v>44682</v>
      </c>
      <c r="L7426" s="19">
        <v>0</v>
      </c>
      <c r="M7426" s="25">
        <v>1199.95</v>
      </c>
      <c r="N7426" s="24">
        <v>43140</v>
      </c>
    </row>
    <row r="7427" spans="1:14" hidden="1" x14ac:dyDescent="0.25">
      <c r="A7427" s="17" t="s">
        <v>33793</v>
      </c>
      <c r="B7427" s="33">
        <v>28011232</v>
      </c>
      <c r="C7427" s="13"/>
      <c r="D7427" s="13"/>
      <c r="E7427" s="23" t="s">
        <v>15028</v>
      </c>
      <c r="F7427" s="21" t="s">
        <v>7064</v>
      </c>
      <c r="G7427" s="21" t="s">
        <v>17</v>
      </c>
      <c r="H7427" s="21" t="s">
        <v>18</v>
      </c>
      <c r="I7427" s="13" t="s">
        <v>15029</v>
      </c>
      <c r="J7427" s="13">
        <v>8033637141350</v>
      </c>
      <c r="K7427" s="24">
        <v>44682</v>
      </c>
      <c r="L7427" s="19">
        <v>0</v>
      </c>
      <c r="M7427" s="25">
        <v>1199.95</v>
      </c>
      <c r="N7427" s="24">
        <v>43140</v>
      </c>
    </row>
    <row r="7428" spans="1:14" hidden="1" x14ac:dyDescent="0.25">
      <c r="A7428" s="17" t="s">
        <v>33794</v>
      </c>
      <c r="B7428" s="33">
        <v>28011233</v>
      </c>
      <c r="C7428" s="13"/>
      <c r="D7428" s="13"/>
      <c r="E7428" s="23" t="s">
        <v>15030</v>
      </c>
      <c r="F7428" s="21" t="s">
        <v>7064</v>
      </c>
      <c r="G7428" s="21" t="s">
        <v>17</v>
      </c>
      <c r="H7428" s="21" t="s">
        <v>18</v>
      </c>
      <c r="I7428" s="13" t="s">
        <v>15031</v>
      </c>
      <c r="J7428" s="13">
        <v>8033637141367</v>
      </c>
      <c r="K7428" s="24">
        <v>44682</v>
      </c>
      <c r="L7428" s="19">
        <v>0</v>
      </c>
      <c r="M7428" s="25">
        <v>1199.95</v>
      </c>
      <c r="N7428" s="24">
        <v>43140</v>
      </c>
    </row>
    <row r="7429" spans="1:14" hidden="1" x14ac:dyDescent="0.25">
      <c r="A7429" s="17" t="s">
        <v>33795</v>
      </c>
      <c r="B7429" s="33">
        <v>28011234</v>
      </c>
      <c r="C7429" s="13"/>
      <c r="D7429" s="13"/>
      <c r="E7429" s="23" t="s">
        <v>15032</v>
      </c>
      <c r="F7429" s="21" t="s">
        <v>7064</v>
      </c>
      <c r="G7429" s="21" t="s">
        <v>17</v>
      </c>
      <c r="H7429" s="21" t="s">
        <v>18</v>
      </c>
      <c r="I7429" s="13" t="s">
        <v>15033</v>
      </c>
      <c r="J7429" s="13">
        <v>8033637117553</v>
      </c>
      <c r="K7429" s="24">
        <v>44682</v>
      </c>
      <c r="L7429" s="19">
        <v>0</v>
      </c>
      <c r="M7429" s="25">
        <v>1199.95</v>
      </c>
      <c r="N7429" s="24">
        <v>43140</v>
      </c>
    </row>
    <row r="7430" spans="1:14" hidden="1" x14ac:dyDescent="0.25">
      <c r="A7430" s="17" t="s">
        <v>33796</v>
      </c>
      <c r="B7430" s="33">
        <v>28011235</v>
      </c>
      <c r="C7430" s="13"/>
      <c r="D7430" s="13"/>
      <c r="E7430" s="23" t="s">
        <v>15034</v>
      </c>
      <c r="F7430" s="21" t="s">
        <v>7064</v>
      </c>
      <c r="G7430" s="21" t="s">
        <v>17</v>
      </c>
      <c r="H7430" s="21" t="s">
        <v>18</v>
      </c>
      <c r="I7430" s="13" t="s">
        <v>15035</v>
      </c>
      <c r="J7430" s="13">
        <v>8033637141381</v>
      </c>
      <c r="K7430" s="24">
        <v>44682</v>
      </c>
      <c r="L7430" s="19">
        <v>0</v>
      </c>
      <c r="M7430" s="25">
        <v>1199.95</v>
      </c>
      <c r="N7430" s="24">
        <v>43140</v>
      </c>
    </row>
    <row r="7431" spans="1:14" hidden="1" x14ac:dyDescent="0.25">
      <c r="A7431" s="17" t="s">
        <v>33797</v>
      </c>
      <c r="B7431" s="33">
        <v>28011236</v>
      </c>
      <c r="C7431" s="13"/>
      <c r="D7431" s="13"/>
      <c r="E7431" s="23" t="s">
        <v>15036</v>
      </c>
      <c r="F7431" s="21" t="s">
        <v>7064</v>
      </c>
      <c r="G7431" s="21" t="s">
        <v>17</v>
      </c>
      <c r="H7431" s="21" t="s">
        <v>18</v>
      </c>
      <c r="I7431" s="13" t="s">
        <v>15037</v>
      </c>
      <c r="J7431" s="13">
        <v>8033637141398</v>
      </c>
      <c r="K7431" s="24">
        <v>44682</v>
      </c>
      <c r="L7431" s="19">
        <v>0</v>
      </c>
      <c r="M7431" s="25">
        <v>1199.95</v>
      </c>
      <c r="N7431" s="24">
        <v>43140</v>
      </c>
    </row>
    <row r="7432" spans="1:14" hidden="1" x14ac:dyDescent="0.25">
      <c r="A7432" s="17" t="s">
        <v>33798</v>
      </c>
      <c r="B7432" s="33">
        <v>28011237</v>
      </c>
      <c r="C7432" s="13"/>
      <c r="D7432" s="13"/>
      <c r="E7432" s="23" t="s">
        <v>15038</v>
      </c>
      <c r="F7432" s="21" t="s">
        <v>7064</v>
      </c>
      <c r="G7432" s="21" t="s">
        <v>17</v>
      </c>
      <c r="H7432" s="21" t="s">
        <v>18</v>
      </c>
      <c r="I7432" s="13" t="s">
        <v>15039</v>
      </c>
      <c r="J7432" s="13">
        <v>8033637141404</v>
      </c>
      <c r="K7432" s="24">
        <v>44682</v>
      </c>
      <c r="L7432" s="19">
        <v>0</v>
      </c>
      <c r="M7432" s="25">
        <v>1199.95</v>
      </c>
      <c r="N7432" s="24">
        <v>43140</v>
      </c>
    </row>
    <row r="7433" spans="1:14" hidden="1" x14ac:dyDescent="0.25">
      <c r="A7433" s="17" t="s">
        <v>33799</v>
      </c>
      <c r="B7433" s="33">
        <v>28011238</v>
      </c>
      <c r="C7433" s="13"/>
      <c r="D7433" s="13"/>
      <c r="E7433" s="23" t="s">
        <v>15040</v>
      </c>
      <c r="F7433" s="21" t="s">
        <v>7064</v>
      </c>
      <c r="G7433" s="21" t="s">
        <v>17</v>
      </c>
      <c r="H7433" s="21" t="s">
        <v>18</v>
      </c>
      <c r="I7433" s="13" t="s">
        <v>15041</v>
      </c>
      <c r="J7433" s="13">
        <v>8033637116099</v>
      </c>
      <c r="K7433" s="24">
        <v>44682</v>
      </c>
      <c r="L7433" s="19">
        <v>0</v>
      </c>
      <c r="M7433" s="25">
        <v>1199.95</v>
      </c>
      <c r="N7433" s="24">
        <v>43140</v>
      </c>
    </row>
    <row r="7434" spans="1:14" hidden="1" x14ac:dyDescent="0.25">
      <c r="A7434" s="17" t="s">
        <v>33800</v>
      </c>
      <c r="B7434" s="33">
        <v>28011239</v>
      </c>
      <c r="C7434" s="13"/>
      <c r="D7434" s="13"/>
      <c r="E7434" s="23" t="s">
        <v>15042</v>
      </c>
      <c r="F7434" s="21" t="s">
        <v>7064</v>
      </c>
      <c r="G7434" s="21" t="s">
        <v>17</v>
      </c>
      <c r="H7434" s="21" t="s">
        <v>18</v>
      </c>
      <c r="I7434" s="13" t="s">
        <v>15043</v>
      </c>
      <c r="J7434" s="13">
        <v>8033637141411</v>
      </c>
      <c r="K7434" s="24">
        <v>44682</v>
      </c>
      <c r="L7434" s="19">
        <v>0</v>
      </c>
      <c r="M7434" s="25">
        <v>1199.95</v>
      </c>
      <c r="N7434" s="24">
        <v>43140</v>
      </c>
    </row>
    <row r="7435" spans="1:14" hidden="1" x14ac:dyDescent="0.25">
      <c r="A7435" s="17" t="s">
        <v>33801</v>
      </c>
      <c r="B7435" s="33">
        <v>28011240</v>
      </c>
      <c r="C7435" s="13"/>
      <c r="D7435" s="13"/>
      <c r="E7435" s="23" t="s">
        <v>15044</v>
      </c>
      <c r="F7435" s="21" t="s">
        <v>7064</v>
      </c>
      <c r="G7435" s="21" t="s">
        <v>17</v>
      </c>
      <c r="H7435" s="21" t="s">
        <v>18</v>
      </c>
      <c r="I7435" s="13" t="s">
        <v>15045</v>
      </c>
      <c r="J7435" s="13">
        <v>8033637141428</v>
      </c>
      <c r="K7435" s="24">
        <v>44682</v>
      </c>
      <c r="L7435" s="19">
        <v>0</v>
      </c>
      <c r="M7435" s="25">
        <v>1199.95</v>
      </c>
      <c r="N7435" s="24">
        <v>43140</v>
      </c>
    </row>
    <row r="7436" spans="1:14" hidden="1" x14ac:dyDescent="0.25">
      <c r="A7436" s="17" t="s">
        <v>33802</v>
      </c>
      <c r="B7436" s="33">
        <v>28011241</v>
      </c>
      <c r="C7436" s="13"/>
      <c r="D7436" s="13"/>
      <c r="E7436" s="23" t="s">
        <v>15046</v>
      </c>
      <c r="F7436" s="21" t="s">
        <v>7064</v>
      </c>
      <c r="G7436" s="21" t="s">
        <v>17</v>
      </c>
      <c r="H7436" s="21" t="s">
        <v>18</v>
      </c>
      <c r="I7436" s="13" t="s">
        <v>15047</v>
      </c>
      <c r="J7436" s="13">
        <v>8033637141435</v>
      </c>
      <c r="K7436" s="24">
        <v>44682</v>
      </c>
      <c r="L7436" s="19">
        <v>0</v>
      </c>
      <c r="M7436" s="25">
        <v>1199.95</v>
      </c>
      <c r="N7436" s="24">
        <v>43140</v>
      </c>
    </row>
    <row r="7437" spans="1:14" hidden="1" x14ac:dyDescent="0.25">
      <c r="A7437" s="17" t="s">
        <v>33803</v>
      </c>
      <c r="B7437" s="33">
        <v>28011242</v>
      </c>
      <c r="C7437" s="13"/>
      <c r="D7437" s="13"/>
      <c r="E7437" s="23" t="s">
        <v>15048</v>
      </c>
      <c r="F7437" s="21" t="s">
        <v>7064</v>
      </c>
      <c r="G7437" s="21" t="s">
        <v>17</v>
      </c>
      <c r="H7437" s="21" t="s">
        <v>18</v>
      </c>
      <c r="I7437" s="13" t="s">
        <v>15049</v>
      </c>
      <c r="J7437" s="13">
        <v>8033637141442</v>
      </c>
      <c r="K7437" s="24">
        <v>44682</v>
      </c>
      <c r="L7437" s="19">
        <v>0</v>
      </c>
      <c r="M7437" s="25">
        <v>1199.95</v>
      </c>
      <c r="N7437" s="24">
        <v>43140</v>
      </c>
    </row>
    <row r="7438" spans="1:14" s="32" customFormat="1" hidden="1" x14ac:dyDescent="0.25">
      <c r="A7438" s="32" t="s">
        <v>28555</v>
      </c>
      <c r="B7438" s="42" t="s">
        <v>63727</v>
      </c>
      <c r="C7438" s="42" t="s">
        <v>19981</v>
      </c>
      <c r="D7438" s="42"/>
      <c r="E7438" s="43" t="s">
        <v>60047</v>
      </c>
      <c r="F7438" s="44" t="s">
        <v>41</v>
      </c>
      <c r="G7438" s="44" t="s">
        <v>17</v>
      </c>
      <c r="H7438" s="44" t="s">
        <v>18</v>
      </c>
      <c r="I7438" s="42" t="s">
        <v>9445</v>
      </c>
      <c r="J7438" s="42">
        <v>8033637017198</v>
      </c>
      <c r="K7438" s="45" t="s">
        <v>59073</v>
      </c>
      <c r="L7438" s="46">
        <v>0</v>
      </c>
      <c r="M7438" s="54">
        <v>599.95000000000005</v>
      </c>
      <c r="N7438" s="45" t="s">
        <v>58882</v>
      </c>
    </row>
    <row r="7439" spans="1:14" s="32" customFormat="1" hidden="1" x14ac:dyDescent="0.25">
      <c r="A7439" s="32" t="s">
        <v>28556</v>
      </c>
      <c r="B7439" s="42" t="s">
        <v>63728</v>
      </c>
      <c r="C7439" s="42" t="s">
        <v>19982</v>
      </c>
      <c r="D7439" s="42"/>
      <c r="E7439" s="43" t="s">
        <v>60048</v>
      </c>
      <c r="F7439" s="44" t="s">
        <v>41</v>
      </c>
      <c r="G7439" s="44" t="s">
        <v>17</v>
      </c>
      <c r="H7439" s="44" t="s">
        <v>18</v>
      </c>
      <c r="I7439" s="42" t="s">
        <v>9446</v>
      </c>
      <c r="J7439" s="42">
        <v>8033637017204</v>
      </c>
      <c r="K7439" s="45" t="s">
        <v>59073</v>
      </c>
      <c r="L7439" s="46">
        <v>0</v>
      </c>
      <c r="M7439" s="54">
        <v>599.95000000000005</v>
      </c>
      <c r="N7439" s="45" t="s">
        <v>58882</v>
      </c>
    </row>
    <row r="7440" spans="1:14" s="32" customFormat="1" hidden="1" x14ac:dyDescent="0.25">
      <c r="A7440" s="32" t="s">
        <v>28557</v>
      </c>
      <c r="B7440" s="42" t="s">
        <v>63729</v>
      </c>
      <c r="C7440" s="42" t="s">
        <v>19983</v>
      </c>
      <c r="D7440" s="42"/>
      <c r="E7440" s="43" t="s">
        <v>60049</v>
      </c>
      <c r="F7440" s="44" t="s">
        <v>41</v>
      </c>
      <c r="G7440" s="44" t="s">
        <v>17</v>
      </c>
      <c r="H7440" s="44" t="s">
        <v>18</v>
      </c>
      <c r="I7440" s="42" t="s">
        <v>9447</v>
      </c>
      <c r="J7440" s="42">
        <v>8033637016832</v>
      </c>
      <c r="K7440" s="45" t="s">
        <v>59073</v>
      </c>
      <c r="L7440" s="46">
        <v>0</v>
      </c>
      <c r="M7440" s="54">
        <v>599.95000000000005</v>
      </c>
      <c r="N7440" s="45" t="s">
        <v>58882</v>
      </c>
    </row>
    <row r="7441" spans="1:14" s="32" customFormat="1" hidden="1" x14ac:dyDescent="0.25">
      <c r="A7441" s="32" t="s">
        <v>28558</v>
      </c>
      <c r="B7441" s="42" t="s">
        <v>63730</v>
      </c>
      <c r="C7441" s="42" t="s">
        <v>19984</v>
      </c>
      <c r="D7441" s="42"/>
      <c r="E7441" s="43" t="s">
        <v>60050</v>
      </c>
      <c r="F7441" s="44" t="s">
        <v>41</v>
      </c>
      <c r="G7441" s="44" t="s">
        <v>17</v>
      </c>
      <c r="H7441" s="44" t="s">
        <v>18</v>
      </c>
      <c r="I7441" s="42" t="s">
        <v>9448</v>
      </c>
      <c r="J7441" s="42">
        <v>8033637017211</v>
      </c>
      <c r="K7441" s="45" t="s">
        <v>59073</v>
      </c>
      <c r="L7441" s="46">
        <v>0</v>
      </c>
      <c r="M7441" s="54">
        <v>599.95000000000005</v>
      </c>
      <c r="N7441" s="45" t="s">
        <v>58882</v>
      </c>
    </row>
    <row r="7442" spans="1:14" s="32" customFormat="1" hidden="1" x14ac:dyDescent="0.25">
      <c r="A7442" s="32" t="s">
        <v>28559</v>
      </c>
      <c r="B7442" s="42" t="s">
        <v>63731</v>
      </c>
      <c r="C7442" s="42" t="s">
        <v>19985</v>
      </c>
      <c r="D7442" s="42"/>
      <c r="E7442" s="43" t="s">
        <v>60051</v>
      </c>
      <c r="F7442" s="44" t="s">
        <v>41</v>
      </c>
      <c r="G7442" s="44" t="s">
        <v>17</v>
      </c>
      <c r="H7442" s="44" t="s">
        <v>18</v>
      </c>
      <c r="I7442" s="42" t="s">
        <v>9449</v>
      </c>
      <c r="J7442" s="42">
        <v>8033637017228</v>
      </c>
      <c r="K7442" s="45" t="s">
        <v>59073</v>
      </c>
      <c r="L7442" s="46">
        <v>0</v>
      </c>
      <c r="M7442" s="54">
        <v>599.95000000000005</v>
      </c>
      <c r="N7442" s="45" t="s">
        <v>58882</v>
      </c>
    </row>
    <row r="7443" spans="1:14" s="32" customFormat="1" hidden="1" x14ac:dyDescent="0.25">
      <c r="A7443" s="32" t="s">
        <v>28560</v>
      </c>
      <c r="B7443" s="42" t="s">
        <v>63732</v>
      </c>
      <c r="C7443" s="42" t="s">
        <v>19986</v>
      </c>
      <c r="D7443" s="42"/>
      <c r="E7443" s="43" t="s">
        <v>60052</v>
      </c>
      <c r="F7443" s="44" t="s">
        <v>41</v>
      </c>
      <c r="G7443" s="44" t="s">
        <v>17</v>
      </c>
      <c r="H7443" s="44" t="s">
        <v>18</v>
      </c>
      <c r="I7443" s="42" t="s">
        <v>9450</v>
      </c>
      <c r="J7443" s="42">
        <v>8033637017235</v>
      </c>
      <c r="K7443" s="45" t="s">
        <v>59073</v>
      </c>
      <c r="L7443" s="46">
        <v>0</v>
      </c>
      <c r="M7443" s="54">
        <v>599.95000000000005</v>
      </c>
      <c r="N7443" s="45" t="s">
        <v>58882</v>
      </c>
    </row>
    <row r="7444" spans="1:14" s="32" customFormat="1" hidden="1" x14ac:dyDescent="0.25">
      <c r="A7444" s="32" t="s">
        <v>28561</v>
      </c>
      <c r="B7444" s="42" t="s">
        <v>63733</v>
      </c>
      <c r="C7444" s="42" t="s">
        <v>19987</v>
      </c>
      <c r="D7444" s="42"/>
      <c r="E7444" s="43" t="s">
        <v>60053</v>
      </c>
      <c r="F7444" s="44" t="s">
        <v>41</v>
      </c>
      <c r="G7444" s="44" t="s">
        <v>17</v>
      </c>
      <c r="H7444" s="44" t="s">
        <v>18</v>
      </c>
      <c r="I7444" s="42" t="s">
        <v>9451</v>
      </c>
      <c r="J7444" s="42">
        <v>8033637017242</v>
      </c>
      <c r="K7444" s="45" t="s">
        <v>59073</v>
      </c>
      <c r="L7444" s="46">
        <v>0</v>
      </c>
      <c r="M7444" s="54">
        <v>599.95000000000005</v>
      </c>
      <c r="N7444" s="45" t="s">
        <v>58882</v>
      </c>
    </row>
    <row r="7445" spans="1:14" s="32" customFormat="1" hidden="1" x14ac:dyDescent="0.25">
      <c r="A7445" s="32" t="s">
        <v>31156</v>
      </c>
      <c r="B7445" s="42" t="s">
        <v>63706</v>
      </c>
      <c r="C7445" s="42" t="s">
        <v>19988</v>
      </c>
      <c r="D7445" s="42"/>
      <c r="E7445" s="43" t="s">
        <v>60054</v>
      </c>
      <c r="F7445" s="44" t="s">
        <v>82</v>
      </c>
      <c r="G7445" s="44" t="s">
        <v>17</v>
      </c>
      <c r="H7445" s="44" t="s">
        <v>18</v>
      </c>
      <c r="I7445" s="42" t="s">
        <v>9452</v>
      </c>
      <c r="J7445" s="42">
        <v>8033637010663</v>
      </c>
      <c r="K7445" s="45" t="s">
        <v>59073</v>
      </c>
      <c r="L7445" s="46">
        <v>0</v>
      </c>
      <c r="M7445" s="54">
        <v>599.95000000000005</v>
      </c>
      <c r="N7445" s="45" t="s">
        <v>58665</v>
      </c>
    </row>
    <row r="7446" spans="1:14" s="32" customFormat="1" hidden="1" x14ac:dyDescent="0.25">
      <c r="A7446" s="32" t="s">
        <v>31157</v>
      </c>
      <c r="B7446" s="42" t="s">
        <v>63707</v>
      </c>
      <c r="C7446" s="42" t="s">
        <v>19989</v>
      </c>
      <c r="D7446" s="42"/>
      <c r="E7446" s="43" t="s">
        <v>60055</v>
      </c>
      <c r="F7446" s="44" t="s">
        <v>82</v>
      </c>
      <c r="G7446" s="44" t="s">
        <v>17</v>
      </c>
      <c r="H7446" s="44" t="s">
        <v>18</v>
      </c>
      <c r="I7446" s="42" t="s">
        <v>9453</v>
      </c>
      <c r="J7446" s="42">
        <v>8033637010670</v>
      </c>
      <c r="K7446" s="45" t="s">
        <v>59073</v>
      </c>
      <c r="L7446" s="46">
        <v>0</v>
      </c>
      <c r="M7446" s="54">
        <v>599.95000000000005</v>
      </c>
      <c r="N7446" s="45" t="s">
        <v>58665</v>
      </c>
    </row>
    <row r="7447" spans="1:14" s="32" customFormat="1" hidden="1" x14ac:dyDescent="0.25">
      <c r="A7447" s="32" t="s">
        <v>31158</v>
      </c>
      <c r="B7447" s="42" t="s">
        <v>63708</v>
      </c>
      <c r="C7447" s="42" t="s">
        <v>19990</v>
      </c>
      <c r="D7447" s="42"/>
      <c r="E7447" s="43" t="s">
        <v>60056</v>
      </c>
      <c r="F7447" s="44" t="s">
        <v>82</v>
      </c>
      <c r="G7447" s="44" t="s">
        <v>17</v>
      </c>
      <c r="H7447" s="44" t="s">
        <v>18</v>
      </c>
      <c r="I7447" s="42" t="s">
        <v>9454</v>
      </c>
      <c r="J7447" s="42">
        <v>8033637010625</v>
      </c>
      <c r="K7447" s="45" t="s">
        <v>59073</v>
      </c>
      <c r="L7447" s="46">
        <v>0</v>
      </c>
      <c r="M7447" s="54">
        <v>599.95000000000005</v>
      </c>
      <c r="N7447" s="45" t="s">
        <v>58665</v>
      </c>
    </row>
    <row r="7448" spans="1:14" s="32" customFormat="1" hidden="1" x14ac:dyDescent="0.25">
      <c r="A7448" s="32" t="s">
        <v>31159</v>
      </c>
      <c r="B7448" s="42" t="s">
        <v>63709</v>
      </c>
      <c r="C7448" s="42" t="s">
        <v>19991</v>
      </c>
      <c r="D7448" s="42"/>
      <c r="E7448" s="43" t="s">
        <v>60057</v>
      </c>
      <c r="F7448" s="44" t="s">
        <v>82</v>
      </c>
      <c r="G7448" s="44" t="s">
        <v>17</v>
      </c>
      <c r="H7448" s="44" t="s">
        <v>18</v>
      </c>
      <c r="I7448" s="42" t="s">
        <v>9455</v>
      </c>
      <c r="J7448" s="42">
        <v>8033637010687</v>
      </c>
      <c r="K7448" s="45" t="s">
        <v>59073</v>
      </c>
      <c r="L7448" s="46">
        <v>0</v>
      </c>
      <c r="M7448" s="54">
        <v>599.95000000000005</v>
      </c>
      <c r="N7448" s="45" t="s">
        <v>58665</v>
      </c>
    </row>
    <row r="7449" spans="1:14" s="32" customFormat="1" hidden="1" x14ac:dyDescent="0.25">
      <c r="A7449" s="32" t="s">
        <v>31160</v>
      </c>
      <c r="B7449" s="42" t="s">
        <v>63710</v>
      </c>
      <c r="C7449" s="42" t="s">
        <v>19992</v>
      </c>
      <c r="D7449" s="42"/>
      <c r="E7449" s="43" t="s">
        <v>60058</v>
      </c>
      <c r="F7449" s="44" t="s">
        <v>82</v>
      </c>
      <c r="G7449" s="44" t="s">
        <v>17</v>
      </c>
      <c r="H7449" s="44" t="s">
        <v>18</v>
      </c>
      <c r="I7449" s="42" t="s">
        <v>9456</v>
      </c>
      <c r="J7449" s="42">
        <v>8033637010694</v>
      </c>
      <c r="K7449" s="45" t="s">
        <v>59073</v>
      </c>
      <c r="L7449" s="46">
        <v>0</v>
      </c>
      <c r="M7449" s="54">
        <v>599.95000000000005</v>
      </c>
      <c r="N7449" s="45" t="s">
        <v>58665</v>
      </c>
    </row>
    <row r="7450" spans="1:14" s="32" customFormat="1" hidden="1" x14ac:dyDescent="0.25">
      <c r="A7450" s="32" t="s">
        <v>31161</v>
      </c>
      <c r="B7450" s="42" t="s">
        <v>63711</v>
      </c>
      <c r="C7450" s="42" t="s">
        <v>19993</v>
      </c>
      <c r="D7450" s="42"/>
      <c r="E7450" s="43" t="s">
        <v>60059</v>
      </c>
      <c r="F7450" s="44" t="s">
        <v>82</v>
      </c>
      <c r="G7450" s="44" t="s">
        <v>17</v>
      </c>
      <c r="H7450" s="44" t="s">
        <v>18</v>
      </c>
      <c r="I7450" s="42" t="s">
        <v>9457</v>
      </c>
      <c r="J7450" s="42">
        <v>8033637010700</v>
      </c>
      <c r="K7450" s="45" t="s">
        <v>59073</v>
      </c>
      <c r="L7450" s="46">
        <v>0</v>
      </c>
      <c r="M7450" s="54">
        <v>599.95000000000005</v>
      </c>
      <c r="N7450" s="45" t="s">
        <v>58665</v>
      </c>
    </row>
    <row r="7451" spans="1:14" s="32" customFormat="1" hidden="1" x14ac:dyDescent="0.25">
      <c r="A7451" s="32" t="s">
        <v>31162</v>
      </c>
      <c r="B7451" s="42" t="s">
        <v>63712</v>
      </c>
      <c r="C7451" s="42" t="s">
        <v>19994</v>
      </c>
      <c r="D7451" s="42"/>
      <c r="E7451" s="43" t="s">
        <v>60060</v>
      </c>
      <c r="F7451" s="44" t="s">
        <v>82</v>
      </c>
      <c r="G7451" s="44" t="s">
        <v>17</v>
      </c>
      <c r="H7451" s="44" t="s">
        <v>18</v>
      </c>
      <c r="I7451" s="42" t="s">
        <v>9458</v>
      </c>
      <c r="J7451" s="42">
        <v>8033637010717</v>
      </c>
      <c r="K7451" s="45" t="s">
        <v>59073</v>
      </c>
      <c r="L7451" s="46">
        <v>0</v>
      </c>
      <c r="M7451" s="54">
        <v>599.95000000000005</v>
      </c>
      <c r="N7451" s="45" t="s">
        <v>58665</v>
      </c>
    </row>
    <row r="7452" spans="1:14" s="32" customFormat="1" hidden="1" x14ac:dyDescent="0.25">
      <c r="A7452" s="32" t="s">
        <v>31163</v>
      </c>
      <c r="B7452" s="42" t="s">
        <v>63713</v>
      </c>
      <c r="C7452" s="42" t="s">
        <v>19995</v>
      </c>
      <c r="D7452" s="42"/>
      <c r="E7452" s="43" t="s">
        <v>60061</v>
      </c>
      <c r="F7452" s="44" t="s">
        <v>82</v>
      </c>
      <c r="G7452" s="44" t="s">
        <v>17</v>
      </c>
      <c r="H7452" s="44" t="s">
        <v>18</v>
      </c>
      <c r="I7452" s="42" t="s">
        <v>9459</v>
      </c>
      <c r="J7452" s="42">
        <v>8033637010724</v>
      </c>
      <c r="K7452" s="45" t="s">
        <v>59073</v>
      </c>
      <c r="L7452" s="46">
        <v>0</v>
      </c>
      <c r="M7452" s="54">
        <v>599.95000000000005</v>
      </c>
      <c r="N7452" s="45" t="s">
        <v>58665</v>
      </c>
    </row>
    <row r="7453" spans="1:14" s="32" customFormat="1" hidden="1" x14ac:dyDescent="0.25">
      <c r="A7453" s="32" t="s">
        <v>31164</v>
      </c>
      <c r="B7453" s="42" t="s">
        <v>63714</v>
      </c>
      <c r="C7453" s="42" t="s">
        <v>19996</v>
      </c>
      <c r="D7453" s="42"/>
      <c r="E7453" s="43" t="s">
        <v>60062</v>
      </c>
      <c r="F7453" s="44" t="s">
        <v>82</v>
      </c>
      <c r="G7453" s="44" t="s">
        <v>17</v>
      </c>
      <c r="H7453" s="44" t="s">
        <v>18</v>
      </c>
      <c r="I7453" s="42" t="s">
        <v>9460</v>
      </c>
      <c r="J7453" s="42">
        <v>8033637010656</v>
      </c>
      <c r="K7453" s="45" t="s">
        <v>59073</v>
      </c>
      <c r="L7453" s="46">
        <v>0</v>
      </c>
      <c r="M7453" s="54">
        <v>599.95000000000005</v>
      </c>
      <c r="N7453" s="45" t="s">
        <v>58665</v>
      </c>
    </row>
    <row r="7454" spans="1:14" s="32" customFormat="1" hidden="1" x14ac:dyDescent="0.25">
      <c r="A7454" s="32" t="s">
        <v>31165</v>
      </c>
      <c r="B7454" s="42" t="s">
        <v>63715</v>
      </c>
      <c r="C7454" s="42" t="s">
        <v>19997</v>
      </c>
      <c r="D7454" s="42"/>
      <c r="E7454" s="43" t="s">
        <v>60063</v>
      </c>
      <c r="F7454" s="44" t="s">
        <v>82</v>
      </c>
      <c r="G7454" s="44" t="s">
        <v>17</v>
      </c>
      <c r="H7454" s="44" t="s">
        <v>18</v>
      </c>
      <c r="I7454" s="42" t="s">
        <v>9461</v>
      </c>
      <c r="J7454" s="42">
        <v>8033637010632</v>
      </c>
      <c r="K7454" s="45" t="s">
        <v>59073</v>
      </c>
      <c r="L7454" s="46">
        <v>0</v>
      </c>
      <c r="M7454" s="54">
        <v>599.95000000000005</v>
      </c>
      <c r="N7454" s="45" t="s">
        <v>58665</v>
      </c>
    </row>
    <row r="7455" spans="1:14" s="32" customFormat="1" hidden="1" x14ac:dyDescent="0.25">
      <c r="A7455" s="32" t="s">
        <v>31166</v>
      </c>
      <c r="B7455" s="42" t="s">
        <v>63716</v>
      </c>
      <c r="C7455" s="42" t="s">
        <v>19998</v>
      </c>
      <c r="D7455" s="42"/>
      <c r="E7455" s="43" t="s">
        <v>60064</v>
      </c>
      <c r="F7455" s="44" t="s">
        <v>82</v>
      </c>
      <c r="G7455" s="44" t="s">
        <v>17</v>
      </c>
      <c r="H7455" s="44" t="s">
        <v>18</v>
      </c>
      <c r="I7455" s="42" t="s">
        <v>9462</v>
      </c>
      <c r="J7455" s="42">
        <v>8033637010731</v>
      </c>
      <c r="K7455" s="45" t="s">
        <v>59073</v>
      </c>
      <c r="L7455" s="46">
        <v>0</v>
      </c>
      <c r="M7455" s="54">
        <v>599.95000000000005</v>
      </c>
      <c r="N7455" s="45" t="s">
        <v>58665</v>
      </c>
    </row>
    <row r="7456" spans="1:14" s="32" customFormat="1" hidden="1" x14ac:dyDescent="0.25">
      <c r="A7456" s="32" t="s">
        <v>31167</v>
      </c>
      <c r="B7456" s="42" t="s">
        <v>63717</v>
      </c>
      <c r="C7456" s="42" t="s">
        <v>19999</v>
      </c>
      <c r="D7456" s="42"/>
      <c r="E7456" s="43" t="s">
        <v>60065</v>
      </c>
      <c r="F7456" s="44" t="s">
        <v>82</v>
      </c>
      <c r="G7456" s="44" t="s">
        <v>17</v>
      </c>
      <c r="H7456" s="44" t="s">
        <v>18</v>
      </c>
      <c r="I7456" s="42" t="s">
        <v>9463</v>
      </c>
      <c r="J7456" s="42">
        <v>8033637010748</v>
      </c>
      <c r="K7456" s="45" t="s">
        <v>59073</v>
      </c>
      <c r="L7456" s="46">
        <v>0</v>
      </c>
      <c r="M7456" s="54">
        <v>599.95000000000005</v>
      </c>
      <c r="N7456" s="45" t="s">
        <v>58665</v>
      </c>
    </row>
    <row r="7457" spans="1:14" s="32" customFormat="1" hidden="1" x14ac:dyDescent="0.25">
      <c r="A7457" s="32" t="s">
        <v>31168</v>
      </c>
      <c r="B7457" s="42" t="s">
        <v>63718</v>
      </c>
      <c r="C7457" s="42" t="s">
        <v>20000</v>
      </c>
      <c r="D7457" s="42"/>
      <c r="E7457" s="43" t="s">
        <v>60066</v>
      </c>
      <c r="F7457" s="44" t="s">
        <v>82</v>
      </c>
      <c r="G7457" s="44" t="s">
        <v>17</v>
      </c>
      <c r="H7457" s="44" t="s">
        <v>18</v>
      </c>
      <c r="I7457" s="42" t="s">
        <v>9464</v>
      </c>
      <c r="J7457" s="42">
        <v>8033637010755</v>
      </c>
      <c r="K7457" s="45" t="s">
        <v>59073</v>
      </c>
      <c r="L7457" s="46">
        <v>0</v>
      </c>
      <c r="M7457" s="54">
        <v>599.95000000000005</v>
      </c>
      <c r="N7457" s="45" t="s">
        <v>58665</v>
      </c>
    </row>
    <row r="7458" spans="1:14" s="32" customFormat="1" hidden="1" x14ac:dyDescent="0.25">
      <c r="A7458" s="32" t="s">
        <v>31169</v>
      </c>
      <c r="B7458" s="42" t="s">
        <v>63719</v>
      </c>
      <c r="C7458" s="42" t="s">
        <v>20001</v>
      </c>
      <c r="D7458" s="42"/>
      <c r="E7458" s="43" t="s">
        <v>60067</v>
      </c>
      <c r="F7458" s="44" t="s">
        <v>82</v>
      </c>
      <c r="G7458" s="44" t="s">
        <v>17</v>
      </c>
      <c r="H7458" s="44" t="s">
        <v>18</v>
      </c>
      <c r="I7458" s="42" t="s">
        <v>9465</v>
      </c>
      <c r="J7458" s="42">
        <v>8033637010762</v>
      </c>
      <c r="K7458" s="45" t="s">
        <v>59073</v>
      </c>
      <c r="L7458" s="46">
        <v>0</v>
      </c>
      <c r="M7458" s="54">
        <v>599.95000000000005</v>
      </c>
      <c r="N7458" s="45" t="s">
        <v>58665</v>
      </c>
    </row>
    <row r="7459" spans="1:14" s="32" customFormat="1" hidden="1" x14ac:dyDescent="0.25">
      <c r="A7459" s="32" t="s">
        <v>31170</v>
      </c>
      <c r="B7459" s="42" t="s">
        <v>63720</v>
      </c>
      <c r="C7459" s="42" t="s">
        <v>20002</v>
      </c>
      <c r="D7459" s="42"/>
      <c r="E7459" s="43" t="s">
        <v>60068</v>
      </c>
      <c r="F7459" s="44" t="s">
        <v>82</v>
      </c>
      <c r="G7459" s="44" t="s">
        <v>17</v>
      </c>
      <c r="H7459" s="44" t="s">
        <v>18</v>
      </c>
      <c r="I7459" s="42" t="s">
        <v>9466</v>
      </c>
      <c r="J7459" s="42">
        <v>8033637010779</v>
      </c>
      <c r="K7459" s="45" t="s">
        <v>59073</v>
      </c>
      <c r="L7459" s="46">
        <v>0</v>
      </c>
      <c r="M7459" s="54">
        <v>599.95000000000005</v>
      </c>
      <c r="N7459" s="45" t="s">
        <v>58665</v>
      </c>
    </row>
    <row r="7460" spans="1:14" s="32" customFormat="1" hidden="1" x14ac:dyDescent="0.25">
      <c r="A7460" s="32" t="s">
        <v>31171</v>
      </c>
      <c r="B7460" s="42" t="s">
        <v>63721</v>
      </c>
      <c r="C7460" s="42" t="s">
        <v>20003</v>
      </c>
      <c r="D7460" s="42"/>
      <c r="E7460" s="43" t="s">
        <v>60069</v>
      </c>
      <c r="F7460" s="44" t="s">
        <v>82</v>
      </c>
      <c r="G7460" s="44" t="s">
        <v>17</v>
      </c>
      <c r="H7460" s="44" t="s">
        <v>18</v>
      </c>
      <c r="I7460" s="42" t="s">
        <v>9467</v>
      </c>
      <c r="J7460" s="42">
        <v>8033637010786</v>
      </c>
      <c r="K7460" s="45" t="s">
        <v>59073</v>
      </c>
      <c r="L7460" s="46">
        <v>0</v>
      </c>
      <c r="M7460" s="54">
        <v>599.95000000000005</v>
      </c>
      <c r="N7460" s="45" t="s">
        <v>58665</v>
      </c>
    </row>
    <row r="7461" spans="1:14" s="32" customFormat="1" hidden="1" x14ac:dyDescent="0.25">
      <c r="A7461" s="32" t="s">
        <v>31172</v>
      </c>
      <c r="B7461" s="42" t="s">
        <v>63722</v>
      </c>
      <c r="C7461" s="42" t="s">
        <v>20004</v>
      </c>
      <c r="D7461" s="42"/>
      <c r="E7461" s="43" t="s">
        <v>60070</v>
      </c>
      <c r="F7461" s="44" t="s">
        <v>82</v>
      </c>
      <c r="G7461" s="44" t="s">
        <v>17</v>
      </c>
      <c r="H7461" s="44" t="s">
        <v>18</v>
      </c>
      <c r="I7461" s="42" t="s">
        <v>9468</v>
      </c>
      <c r="J7461" s="42">
        <v>8033637010649</v>
      </c>
      <c r="K7461" s="45" t="s">
        <v>59073</v>
      </c>
      <c r="L7461" s="46">
        <v>0</v>
      </c>
      <c r="M7461" s="54">
        <v>599.95000000000005</v>
      </c>
      <c r="N7461" s="45" t="s">
        <v>58665</v>
      </c>
    </row>
    <row r="7462" spans="1:14" s="32" customFormat="1" hidden="1" x14ac:dyDescent="0.25">
      <c r="A7462" s="32" t="s">
        <v>31173</v>
      </c>
      <c r="B7462" s="42" t="s">
        <v>63723</v>
      </c>
      <c r="C7462" s="42" t="s">
        <v>20005</v>
      </c>
      <c r="D7462" s="42"/>
      <c r="E7462" s="43" t="s">
        <v>60071</v>
      </c>
      <c r="F7462" s="44" t="s">
        <v>82</v>
      </c>
      <c r="G7462" s="44" t="s">
        <v>17</v>
      </c>
      <c r="H7462" s="44" t="s">
        <v>18</v>
      </c>
      <c r="I7462" s="42" t="s">
        <v>9469</v>
      </c>
      <c r="J7462" s="42">
        <v>8033637010793</v>
      </c>
      <c r="K7462" s="45" t="s">
        <v>59073</v>
      </c>
      <c r="L7462" s="46">
        <v>0</v>
      </c>
      <c r="M7462" s="54">
        <v>599.95000000000005</v>
      </c>
      <c r="N7462" s="45" t="s">
        <v>58665</v>
      </c>
    </row>
    <row r="7463" spans="1:14" s="32" customFormat="1" hidden="1" x14ac:dyDescent="0.25">
      <c r="A7463" s="32" t="s">
        <v>31174</v>
      </c>
      <c r="B7463" s="42" t="s">
        <v>63724</v>
      </c>
      <c r="C7463" s="42" t="s">
        <v>20006</v>
      </c>
      <c r="D7463" s="42"/>
      <c r="E7463" s="43" t="s">
        <v>60072</v>
      </c>
      <c r="F7463" s="44" t="s">
        <v>82</v>
      </c>
      <c r="G7463" s="44" t="s">
        <v>17</v>
      </c>
      <c r="H7463" s="44" t="s">
        <v>18</v>
      </c>
      <c r="I7463" s="42" t="s">
        <v>9470</v>
      </c>
      <c r="J7463" s="42">
        <v>8033637010809</v>
      </c>
      <c r="K7463" s="45" t="s">
        <v>59073</v>
      </c>
      <c r="L7463" s="46">
        <v>0</v>
      </c>
      <c r="M7463" s="54">
        <v>599.95000000000005</v>
      </c>
      <c r="N7463" s="45" t="s">
        <v>58665</v>
      </c>
    </row>
    <row r="7464" spans="1:14" s="32" customFormat="1" hidden="1" x14ac:dyDescent="0.25">
      <c r="A7464" s="32" t="s">
        <v>31175</v>
      </c>
      <c r="B7464" s="42" t="s">
        <v>63725</v>
      </c>
      <c r="C7464" s="42" t="s">
        <v>20007</v>
      </c>
      <c r="D7464" s="42"/>
      <c r="E7464" s="43" t="s">
        <v>60073</v>
      </c>
      <c r="F7464" s="44" t="s">
        <v>82</v>
      </c>
      <c r="G7464" s="44" t="s">
        <v>17</v>
      </c>
      <c r="H7464" s="44" t="s">
        <v>18</v>
      </c>
      <c r="I7464" s="42" t="s">
        <v>9471</v>
      </c>
      <c r="J7464" s="42">
        <v>8033637010816</v>
      </c>
      <c r="K7464" s="45" t="s">
        <v>59073</v>
      </c>
      <c r="L7464" s="46">
        <v>0</v>
      </c>
      <c r="M7464" s="54">
        <v>599.95000000000005</v>
      </c>
      <c r="N7464" s="45" t="s">
        <v>58665</v>
      </c>
    </row>
    <row r="7465" spans="1:14" s="32" customFormat="1" hidden="1" x14ac:dyDescent="0.25">
      <c r="A7465" s="32" t="s">
        <v>31176</v>
      </c>
      <c r="B7465" s="42" t="s">
        <v>63726</v>
      </c>
      <c r="C7465" s="42" t="s">
        <v>20008</v>
      </c>
      <c r="D7465" s="42"/>
      <c r="E7465" s="43" t="s">
        <v>60074</v>
      </c>
      <c r="F7465" s="44" t="s">
        <v>82</v>
      </c>
      <c r="G7465" s="44" t="s">
        <v>17</v>
      </c>
      <c r="H7465" s="44" t="s">
        <v>18</v>
      </c>
      <c r="I7465" s="42" t="s">
        <v>9472</v>
      </c>
      <c r="J7465" s="42">
        <v>8033637010823</v>
      </c>
      <c r="K7465" s="45" t="s">
        <v>59073</v>
      </c>
      <c r="L7465" s="46">
        <v>0</v>
      </c>
      <c r="M7465" s="54">
        <v>599.95000000000005</v>
      </c>
      <c r="N7465" s="45" t="s">
        <v>58665</v>
      </c>
    </row>
    <row r="7466" spans="1:14" s="32" customFormat="1" hidden="1" x14ac:dyDescent="0.25">
      <c r="A7466" s="32" t="s">
        <v>31177</v>
      </c>
      <c r="B7466" s="42" t="s">
        <v>51078</v>
      </c>
      <c r="C7466" s="42" t="s">
        <v>20355</v>
      </c>
      <c r="D7466" s="42"/>
      <c r="E7466" s="43" t="s">
        <v>60075</v>
      </c>
      <c r="F7466" s="44" t="s">
        <v>82</v>
      </c>
      <c r="G7466" s="44" t="s">
        <v>17</v>
      </c>
      <c r="H7466" s="44" t="s">
        <v>18</v>
      </c>
      <c r="I7466" s="42" t="s">
        <v>18159</v>
      </c>
      <c r="J7466" s="42">
        <v>8059175092992</v>
      </c>
      <c r="K7466" s="45" t="s">
        <v>59073</v>
      </c>
      <c r="L7466" s="46">
        <v>0</v>
      </c>
      <c r="M7466" s="54">
        <v>649.95000000000005</v>
      </c>
      <c r="N7466" s="45" t="s">
        <v>58989</v>
      </c>
    </row>
    <row r="7467" spans="1:14" s="32" customFormat="1" hidden="1" x14ac:dyDescent="0.25">
      <c r="A7467" s="32" t="s">
        <v>31178</v>
      </c>
      <c r="B7467" s="42" t="s">
        <v>51079</v>
      </c>
      <c r="C7467" s="42" t="s">
        <v>20356</v>
      </c>
      <c r="D7467" s="42"/>
      <c r="E7467" s="43" t="s">
        <v>60076</v>
      </c>
      <c r="F7467" s="44" t="s">
        <v>82</v>
      </c>
      <c r="G7467" s="44" t="s">
        <v>17</v>
      </c>
      <c r="H7467" s="44" t="s">
        <v>18</v>
      </c>
      <c r="I7467" s="42" t="s">
        <v>18160</v>
      </c>
      <c r="J7467" s="42">
        <v>8059175093005</v>
      </c>
      <c r="K7467" s="45" t="s">
        <v>59073</v>
      </c>
      <c r="L7467" s="46">
        <v>0</v>
      </c>
      <c r="M7467" s="54">
        <v>649.95000000000005</v>
      </c>
      <c r="N7467" s="45" t="s">
        <v>58989</v>
      </c>
    </row>
    <row r="7468" spans="1:14" s="32" customFormat="1" hidden="1" x14ac:dyDescent="0.25">
      <c r="A7468" s="32" t="s">
        <v>31179</v>
      </c>
      <c r="B7468" s="42" t="s">
        <v>51080</v>
      </c>
      <c r="C7468" s="42" t="s">
        <v>20357</v>
      </c>
      <c r="D7468" s="42"/>
      <c r="E7468" s="43" t="s">
        <v>60077</v>
      </c>
      <c r="F7468" s="44" t="s">
        <v>82</v>
      </c>
      <c r="G7468" s="44" t="s">
        <v>17</v>
      </c>
      <c r="H7468" s="44" t="s">
        <v>18</v>
      </c>
      <c r="I7468" s="42" t="s">
        <v>18161</v>
      </c>
      <c r="J7468" s="42">
        <v>8059175093012</v>
      </c>
      <c r="K7468" s="45" t="s">
        <v>59073</v>
      </c>
      <c r="L7468" s="46">
        <v>0</v>
      </c>
      <c r="M7468" s="54">
        <v>649.95000000000005</v>
      </c>
      <c r="N7468" s="45" t="s">
        <v>58989</v>
      </c>
    </row>
    <row r="7469" spans="1:14" s="32" customFormat="1" hidden="1" x14ac:dyDescent="0.25">
      <c r="A7469" s="32" t="s">
        <v>31180</v>
      </c>
      <c r="B7469" s="42" t="s">
        <v>51081</v>
      </c>
      <c r="C7469" s="42" t="s">
        <v>20358</v>
      </c>
      <c r="D7469" s="42"/>
      <c r="E7469" s="43" t="s">
        <v>60078</v>
      </c>
      <c r="F7469" s="44" t="s">
        <v>82</v>
      </c>
      <c r="G7469" s="44" t="s">
        <v>17</v>
      </c>
      <c r="H7469" s="44" t="s">
        <v>18</v>
      </c>
      <c r="I7469" s="42" t="s">
        <v>18162</v>
      </c>
      <c r="J7469" s="42">
        <v>8059175093029</v>
      </c>
      <c r="K7469" s="45" t="s">
        <v>59073</v>
      </c>
      <c r="L7469" s="46">
        <v>0</v>
      </c>
      <c r="M7469" s="54">
        <v>649.95000000000005</v>
      </c>
      <c r="N7469" s="45" t="s">
        <v>58989</v>
      </c>
    </row>
    <row r="7470" spans="1:14" s="32" customFormat="1" hidden="1" x14ac:dyDescent="0.25">
      <c r="A7470" s="32" t="s">
        <v>31181</v>
      </c>
      <c r="B7470" s="42" t="s">
        <v>51082</v>
      </c>
      <c r="C7470" s="42" t="s">
        <v>20359</v>
      </c>
      <c r="D7470" s="42"/>
      <c r="E7470" s="43" t="s">
        <v>60079</v>
      </c>
      <c r="F7470" s="44" t="s">
        <v>82</v>
      </c>
      <c r="G7470" s="44" t="s">
        <v>17</v>
      </c>
      <c r="H7470" s="44" t="s">
        <v>18</v>
      </c>
      <c r="I7470" s="42" t="s">
        <v>18163</v>
      </c>
      <c r="J7470" s="42">
        <v>8059175093036</v>
      </c>
      <c r="K7470" s="45" t="s">
        <v>59073</v>
      </c>
      <c r="L7470" s="46">
        <v>0</v>
      </c>
      <c r="M7470" s="54">
        <v>649.95000000000005</v>
      </c>
      <c r="N7470" s="45" t="s">
        <v>58989</v>
      </c>
    </row>
    <row r="7471" spans="1:14" s="32" customFormat="1" hidden="1" x14ac:dyDescent="0.25">
      <c r="A7471" s="32" t="s">
        <v>31182</v>
      </c>
      <c r="B7471" s="42" t="s">
        <v>51083</v>
      </c>
      <c r="C7471" s="42" t="s">
        <v>20360</v>
      </c>
      <c r="D7471" s="42"/>
      <c r="E7471" s="43" t="s">
        <v>60080</v>
      </c>
      <c r="F7471" s="44" t="s">
        <v>82</v>
      </c>
      <c r="G7471" s="44" t="s">
        <v>17</v>
      </c>
      <c r="H7471" s="44" t="s">
        <v>18</v>
      </c>
      <c r="I7471" s="42" t="s">
        <v>18164</v>
      </c>
      <c r="J7471" s="42">
        <v>8059175093043</v>
      </c>
      <c r="K7471" s="45" t="s">
        <v>59073</v>
      </c>
      <c r="L7471" s="46">
        <v>0</v>
      </c>
      <c r="M7471" s="54">
        <v>649.95000000000005</v>
      </c>
      <c r="N7471" s="45" t="s">
        <v>58989</v>
      </c>
    </row>
    <row r="7472" spans="1:14" s="32" customFormat="1" hidden="1" x14ac:dyDescent="0.25">
      <c r="A7472" s="32" t="s">
        <v>31183</v>
      </c>
      <c r="B7472" s="42" t="s">
        <v>51084</v>
      </c>
      <c r="C7472" s="42" t="s">
        <v>20361</v>
      </c>
      <c r="D7472" s="42"/>
      <c r="E7472" s="43" t="s">
        <v>60081</v>
      </c>
      <c r="F7472" s="44" t="s">
        <v>82</v>
      </c>
      <c r="G7472" s="44" t="s">
        <v>17</v>
      </c>
      <c r="H7472" s="44" t="s">
        <v>18</v>
      </c>
      <c r="I7472" s="42" t="s">
        <v>18165</v>
      </c>
      <c r="J7472" s="42">
        <v>8059175093050</v>
      </c>
      <c r="K7472" s="45" t="s">
        <v>59073</v>
      </c>
      <c r="L7472" s="46">
        <v>0</v>
      </c>
      <c r="M7472" s="54">
        <v>649.95000000000005</v>
      </c>
      <c r="N7472" s="45" t="s">
        <v>58989</v>
      </c>
    </row>
    <row r="7473" spans="1:14" s="32" customFormat="1" hidden="1" x14ac:dyDescent="0.25">
      <c r="A7473" s="32" t="s">
        <v>31184</v>
      </c>
      <c r="B7473" s="42" t="s">
        <v>51085</v>
      </c>
      <c r="C7473" s="42" t="s">
        <v>20362</v>
      </c>
      <c r="D7473" s="42"/>
      <c r="E7473" s="43" t="s">
        <v>60082</v>
      </c>
      <c r="F7473" s="44" t="s">
        <v>82</v>
      </c>
      <c r="G7473" s="44" t="s">
        <v>17</v>
      </c>
      <c r="H7473" s="44" t="s">
        <v>18</v>
      </c>
      <c r="I7473" s="42" t="s">
        <v>18166</v>
      </c>
      <c r="J7473" s="42">
        <v>8059175093067</v>
      </c>
      <c r="K7473" s="45" t="s">
        <v>59073</v>
      </c>
      <c r="L7473" s="46">
        <v>0</v>
      </c>
      <c r="M7473" s="54">
        <v>649.95000000000005</v>
      </c>
      <c r="N7473" s="45" t="s">
        <v>58989</v>
      </c>
    </row>
    <row r="7474" spans="1:14" s="32" customFormat="1" hidden="1" x14ac:dyDescent="0.25">
      <c r="A7474" s="32" t="s">
        <v>31185</v>
      </c>
      <c r="B7474" s="42" t="s">
        <v>51086</v>
      </c>
      <c r="C7474" s="42" t="s">
        <v>20363</v>
      </c>
      <c r="D7474" s="42"/>
      <c r="E7474" s="43" t="s">
        <v>60083</v>
      </c>
      <c r="F7474" s="44" t="s">
        <v>82</v>
      </c>
      <c r="G7474" s="44" t="s">
        <v>17</v>
      </c>
      <c r="H7474" s="44" t="s">
        <v>18</v>
      </c>
      <c r="I7474" s="42" t="s">
        <v>18167</v>
      </c>
      <c r="J7474" s="42">
        <v>8059175093074</v>
      </c>
      <c r="K7474" s="45" t="s">
        <v>59073</v>
      </c>
      <c r="L7474" s="46">
        <v>0</v>
      </c>
      <c r="M7474" s="54">
        <v>649.95000000000005</v>
      </c>
      <c r="N7474" s="45" t="s">
        <v>58989</v>
      </c>
    </row>
    <row r="7475" spans="1:14" s="32" customFormat="1" hidden="1" x14ac:dyDescent="0.25">
      <c r="A7475" s="32" t="s">
        <v>31186</v>
      </c>
      <c r="B7475" s="42" t="s">
        <v>51087</v>
      </c>
      <c r="C7475" s="42" t="s">
        <v>20364</v>
      </c>
      <c r="D7475" s="42"/>
      <c r="E7475" s="43" t="s">
        <v>60084</v>
      </c>
      <c r="F7475" s="44" t="s">
        <v>82</v>
      </c>
      <c r="G7475" s="44" t="s">
        <v>17</v>
      </c>
      <c r="H7475" s="44" t="s">
        <v>18</v>
      </c>
      <c r="I7475" s="42" t="s">
        <v>18168</v>
      </c>
      <c r="J7475" s="42">
        <v>8059175093081</v>
      </c>
      <c r="K7475" s="45" t="s">
        <v>59073</v>
      </c>
      <c r="L7475" s="46">
        <v>0</v>
      </c>
      <c r="M7475" s="54">
        <v>649.95000000000005</v>
      </c>
      <c r="N7475" s="45" t="s">
        <v>58989</v>
      </c>
    </row>
    <row r="7476" spans="1:14" s="32" customFormat="1" hidden="1" x14ac:dyDescent="0.25">
      <c r="A7476" s="32" t="s">
        <v>31187</v>
      </c>
      <c r="B7476" s="42" t="s">
        <v>51088</v>
      </c>
      <c r="C7476" s="42" t="s">
        <v>20365</v>
      </c>
      <c r="D7476" s="42"/>
      <c r="E7476" s="43" t="s">
        <v>60085</v>
      </c>
      <c r="F7476" s="44" t="s">
        <v>82</v>
      </c>
      <c r="G7476" s="44" t="s">
        <v>17</v>
      </c>
      <c r="H7476" s="44" t="s">
        <v>18</v>
      </c>
      <c r="I7476" s="42" t="s">
        <v>18169</v>
      </c>
      <c r="J7476" s="42">
        <v>8059175093098</v>
      </c>
      <c r="K7476" s="45" t="s">
        <v>59073</v>
      </c>
      <c r="L7476" s="46">
        <v>0</v>
      </c>
      <c r="M7476" s="54">
        <v>649.95000000000005</v>
      </c>
      <c r="N7476" s="45" t="s">
        <v>58989</v>
      </c>
    </row>
    <row r="7477" spans="1:14" s="32" customFormat="1" hidden="1" x14ac:dyDescent="0.25">
      <c r="A7477" s="32" t="s">
        <v>31188</v>
      </c>
      <c r="B7477" s="42" t="s">
        <v>51089</v>
      </c>
      <c r="C7477" s="42" t="s">
        <v>20366</v>
      </c>
      <c r="D7477" s="42"/>
      <c r="E7477" s="43" t="s">
        <v>60086</v>
      </c>
      <c r="F7477" s="44" t="s">
        <v>82</v>
      </c>
      <c r="G7477" s="44" t="s">
        <v>17</v>
      </c>
      <c r="H7477" s="44" t="s">
        <v>18</v>
      </c>
      <c r="I7477" s="42" t="s">
        <v>18170</v>
      </c>
      <c r="J7477" s="42">
        <v>8059175093104</v>
      </c>
      <c r="K7477" s="45" t="s">
        <v>59073</v>
      </c>
      <c r="L7477" s="46">
        <v>0</v>
      </c>
      <c r="M7477" s="54">
        <v>649.95000000000005</v>
      </c>
      <c r="N7477" s="45" t="s">
        <v>58989</v>
      </c>
    </row>
    <row r="7478" spans="1:14" s="32" customFormat="1" hidden="1" x14ac:dyDescent="0.25">
      <c r="A7478" s="32" t="s">
        <v>31189</v>
      </c>
      <c r="B7478" s="42" t="s">
        <v>51090</v>
      </c>
      <c r="C7478" s="42" t="s">
        <v>20367</v>
      </c>
      <c r="D7478" s="42"/>
      <c r="E7478" s="43" t="s">
        <v>60087</v>
      </c>
      <c r="F7478" s="44" t="s">
        <v>82</v>
      </c>
      <c r="G7478" s="44" t="s">
        <v>17</v>
      </c>
      <c r="H7478" s="44" t="s">
        <v>18</v>
      </c>
      <c r="I7478" s="42" t="s">
        <v>18171</v>
      </c>
      <c r="J7478" s="42">
        <v>8059175093111</v>
      </c>
      <c r="K7478" s="45" t="s">
        <v>59073</v>
      </c>
      <c r="L7478" s="46">
        <v>0</v>
      </c>
      <c r="M7478" s="54">
        <v>649.95000000000005</v>
      </c>
      <c r="N7478" s="45" t="s">
        <v>58989</v>
      </c>
    </row>
    <row r="7479" spans="1:14" s="32" customFormat="1" hidden="1" x14ac:dyDescent="0.25">
      <c r="A7479" s="32" t="s">
        <v>31190</v>
      </c>
      <c r="B7479" s="42" t="s">
        <v>51091</v>
      </c>
      <c r="C7479" s="42" t="s">
        <v>20368</v>
      </c>
      <c r="D7479" s="42"/>
      <c r="E7479" s="43" t="s">
        <v>60088</v>
      </c>
      <c r="F7479" s="44" t="s">
        <v>82</v>
      </c>
      <c r="G7479" s="44" t="s">
        <v>17</v>
      </c>
      <c r="H7479" s="44" t="s">
        <v>18</v>
      </c>
      <c r="I7479" s="42" t="s">
        <v>18172</v>
      </c>
      <c r="J7479" s="42">
        <v>8059175093128</v>
      </c>
      <c r="K7479" s="45" t="s">
        <v>59073</v>
      </c>
      <c r="L7479" s="46">
        <v>0</v>
      </c>
      <c r="M7479" s="54">
        <v>649.95000000000005</v>
      </c>
      <c r="N7479" s="45" t="s">
        <v>58989</v>
      </c>
    </row>
    <row r="7480" spans="1:14" s="32" customFormat="1" ht="13.5" hidden="1" customHeight="1" x14ac:dyDescent="0.25">
      <c r="A7480" s="32" t="s">
        <v>31191</v>
      </c>
      <c r="B7480" s="42" t="s">
        <v>51092</v>
      </c>
      <c r="C7480" s="42" t="s">
        <v>20376</v>
      </c>
      <c r="D7480" s="42"/>
      <c r="E7480" s="43" t="s">
        <v>60089</v>
      </c>
      <c r="F7480" s="44" t="s">
        <v>82</v>
      </c>
      <c r="G7480" s="44" t="s">
        <v>17</v>
      </c>
      <c r="H7480" s="44" t="s">
        <v>18</v>
      </c>
      <c r="I7480" s="42" t="s">
        <v>18180</v>
      </c>
      <c r="J7480" s="42">
        <v>8059175093135</v>
      </c>
      <c r="K7480" s="45" t="s">
        <v>59073</v>
      </c>
      <c r="L7480" s="46">
        <v>0</v>
      </c>
      <c r="M7480" s="54">
        <v>649.95000000000005</v>
      </c>
      <c r="N7480" s="45" t="s">
        <v>58989</v>
      </c>
    </row>
    <row r="7481" spans="1:14" s="32" customFormat="1" hidden="1" x14ac:dyDescent="0.25">
      <c r="A7481" s="32" t="s">
        <v>31192</v>
      </c>
      <c r="B7481" s="42" t="s">
        <v>51093</v>
      </c>
      <c r="C7481" s="42" t="s">
        <v>20377</v>
      </c>
      <c r="D7481" s="42"/>
      <c r="E7481" s="43" t="s">
        <v>60090</v>
      </c>
      <c r="F7481" s="44" t="s">
        <v>82</v>
      </c>
      <c r="G7481" s="44" t="s">
        <v>17</v>
      </c>
      <c r="H7481" s="44" t="s">
        <v>18</v>
      </c>
      <c r="I7481" s="42" t="s">
        <v>18181</v>
      </c>
      <c r="J7481" s="42">
        <v>8059175093142</v>
      </c>
      <c r="K7481" s="45" t="s">
        <v>59073</v>
      </c>
      <c r="L7481" s="46">
        <v>0</v>
      </c>
      <c r="M7481" s="54">
        <v>649.95000000000005</v>
      </c>
      <c r="N7481" s="45" t="s">
        <v>58989</v>
      </c>
    </row>
    <row r="7482" spans="1:14" s="32" customFormat="1" hidden="1" x14ac:dyDescent="0.25">
      <c r="A7482" s="32" t="s">
        <v>31193</v>
      </c>
      <c r="B7482" s="42" t="s">
        <v>51094</v>
      </c>
      <c r="C7482" s="42" t="s">
        <v>20378</v>
      </c>
      <c r="D7482" s="42"/>
      <c r="E7482" s="43" t="s">
        <v>60091</v>
      </c>
      <c r="F7482" s="44" t="s">
        <v>82</v>
      </c>
      <c r="G7482" s="44" t="s">
        <v>17</v>
      </c>
      <c r="H7482" s="44" t="s">
        <v>18</v>
      </c>
      <c r="I7482" s="42" t="s">
        <v>18182</v>
      </c>
      <c r="J7482" s="42">
        <v>8059175093159</v>
      </c>
      <c r="K7482" s="45" t="s">
        <v>59073</v>
      </c>
      <c r="L7482" s="46">
        <v>0</v>
      </c>
      <c r="M7482" s="54">
        <v>649.95000000000005</v>
      </c>
      <c r="N7482" s="45" t="s">
        <v>58989</v>
      </c>
    </row>
    <row r="7483" spans="1:14" s="32" customFormat="1" hidden="1" x14ac:dyDescent="0.25">
      <c r="A7483" s="32" t="s">
        <v>31194</v>
      </c>
      <c r="B7483" s="42" t="s">
        <v>51095</v>
      </c>
      <c r="C7483" s="42" t="s">
        <v>20379</v>
      </c>
      <c r="D7483" s="42"/>
      <c r="E7483" s="43" t="s">
        <v>60092</v>
      </c>
      <c r="F7483" s="44" t="s">
        <v>82</v>
      </c>
      <c r="G7483" s="44" t="s">
        <v>17</v>
      </c>
      <c r="H7483" s="44" t="s">
        <v>18</v>
      </c>
      <c r="I7483" s="42" t="s">
        <v>18183</v>
      </c>
      <c r="J7483" s="42">
        <v>8059175093166</v>
      </c>
      <c r="K7483" s="45" t="s">
        <v>59073</v>
      </c>
      <c r="L7483" s="46">
        <v>0</v>
      </c>
      <c r="M7483" s="54">
        <v>649.95000000000005</v>
      </c>
      <c r="N7483" s="45" t="s">
        <v>58989</v>
      </c>
    </row>
    <row r="7484" spans="1:14" s="32" customFormat="1" hidden="1" x14ac:dyDescent="0.25">
      <c r="A7484" s="32" t="s">
        <v>31195</v>
      </c>
      <c r="B7484" s="42" t="s">
        <v>51096</v>
      </c>
      <c r="C7484" s="42" t="s">
        <v>20380</v>
      </c>
      <c r="D7484" s="42"/>
      <c r="E7484" s="43" t="s">
        <v>60093</v>
      </c>
      <c r="F7484" s="44" t="s">
        <v>82</v>
      </c>
      <c r="G7484" s="44" t="s">
        <v>17</v>
      </c>
      <c r="H7484" s="44" t="s">
        <v>18</v>
      </c>
      <c r="I7484" s="42" t="s">
        <v>18184</v>
      </c>
      <c r="J7484" s="42">
        <v>8059175093173</v>
      </c>
      <c r="K7484" s="45" t="s">
        <v>59073</v>
      </c>
      <c r="L7484" s="46">
        <v>0</v>
      </c>
      <c r="M7484" s="54">
        <v>649.95000000000005</v>
      </c>
      <c r="N7484" s="45" t="s">
        <v>58989</v>
      </c>
    </row>
    <row r="7485" spans="1:14" s="32" customFormat="1" hidden="1" x14ac:dyDescent="0.25">
      <c r="A7485" s="32" t="s">
        <v>31196</v>
      </c>
      <c r="B7485" s="42" t="s">
        <v>51097</v>
      </c>
      <c r="C7485" s="42" t="s">
        <v>20381</v>
      </c>
      <c r="D7485" s="42"/>
      <c r="E7485" s="43" t="s">
        <v>60094</v>
      </c>
      <c r="F7485" s="44" t="s">
        <v>82</v>
      </c>
      <c r="G7485" s="44" t="s">
        <v>17</v>
      </c>
      <c r="H7485" s="44" t="s">
        <v>18</v>
      </c>
      <c r="I7485" s="42" t="s">
        <v>18185</v>
      </c>
      <c r="J7485" s="42">
        <v>8059175093180</v>
      </c>
      <c r="K7485" s="45" t="s">
        <v>59073</v>
      </c>
      <c r="L7485" s="46">
        <v>0</v>
      </c>
      <c r="M7485" s="54">
        <v>649.95000000000005</v>
      </c>
      <c r="N7485" s="45" t="s">
        <v>58989</v>
      </c>
    </row>
    <row r="7486" spans="1:14" s="32" customFormat="1" hidden="1" x14ac:dyDescent="0.25">
      <c r="A7486" s="32" t="s">
        <v>31197</v>
      </c>
      <c r="B7486" s="42" t="s">
        <v>51098</v>
      </c>
      <c r="C7486" s="42" t="s">
        <v>20382</v>
      </c>
      <c r="D7486" s="42"/>
      <c r="E7486" s="43" t="s">
        <v>60095</v>
      </c>
      <c r="F7486" s="44" t="s">
        <v>82</v>
      </c>
      <c r="G7486" s="44" t="s">
        <v>17</v>
      </c>
      <c r="H7486" s="44" t="s">
        <v>18</v>
      </c>
      <c r="I7486" s="42" t="s">
        <v>18186</v>
      </c>
      <c r="J7486" s="42">
        <v>8059175093197</v>
      </c>
      <c r="K7486" s="45" t="s">
        <v>59073</v>
      </c>
      <c r="L7486" s="46">
        <v>0</v>
      </c>
      <c r="M7486" s="54">
        <v>649.95000000000005</v>
      </c>
      <c r="N7486" s="45" t="s">
        <v>58989</v>
      </c>
    </row>
    <row r="7487" spans="1:14" s="32" customFormat="1" hidden="1" x14ac:dyDescent="0.25">
      <c r="A7487" s="32" t="s">
        <v>31198</v>
      </c>
      <c r="B7487" s="42" t="s">
        <v>51099</v>
      </c>
      <c r="C7487" s="42" t="s">
        <v>20369</v>
      </c>
      <c r="D7487" s="42"/>
      <c r="E7487" s="43" t="s">
        <v>60096</v>
      </c>
      <c r="F7487" s="44" t="s">
        <v>82</v>
      </c>
      <c r="G7487" s="44" t="s">
        <v>17</v>
      </c>
      <c r="H7487" s="44" t="s">
        <v>18</v>
      </c>
      <c r="I7487" s="42" t="s">
        <v>18173</v>
      </c>
      <c r="J7487" s="42">
        <v>8059175093203</v>
      </c>
      <c r="K7487" s="45" t="s">
        <v>59073</v>
      </c>
      <c r="L7487" s="46">
        <v>0</v>
      </c>
      <c r="M7487" s="54">
        <v>649.95000000000005</v>
      </c>
      <c r="N7487" s="45" t="s">
        <v>58989</v>
      </c>
    </row>
    <row r="7488" spans="1:14" s="32" customFormat="1" hidden="1" x14ac:dyDescent="0.25">
      <c r="A7488" s="32" t="s">
        <v>31199</v>
      </c>
      <c r="B7488" s="42" t="s">
        <v>51100</v>
      </c>
      <c r="C7488" s="42" t="s">
        <v>20370</v>
      </c>
      <c r="D7488" s="42"/>
      <c r="E7488" s="43" t="s">
        <v>60097</v>
      </c>
      <c r="F7488" s="44" t="s">
        <v>82</v>
      </c>
      <c r="G7488" s="44" t="s">
        <v>17</v>
      </c>
      <c r="H7488" s="44" t="s">
        <v>18</v>
      </c>
      <c r="I7488" s="42" t="s">
        <v>18174</v>
      </c>
      <c r="J7488" s="42">
        <v>8059175093210</v>
      </c>
      <c r="K7488" s="45" t="s">
        <v>59073</v>
      </c>
      <c r="L7488" s="46">
        <v>0</v>
      </c>
      <c r="M7488" s="54">
        <v>649.95000000000005</v>
      </c>
      <c r="N7488" s="45" t="s">
        <v>58989</v>
      </c>
    </row>
    <row r="7489" spans="1:14" s="32" customFormat="1" hidden="1" x14ac:dyDescent="0.25">
      <c r="A7489" s="32" t="s">
        <v>31200</v>
      </c>
      <c r="B7489" s="42" t="s">
        <v>51101</v>
      </c>
      <c r="C7489" s="42" t="s">
        <v>20371</v>
      </c>
      <c r="D7489" s="42"/>
      <c r="E7489" s="43" t="s">
        <v>60098</v>
      </c>
      <c r="F7489" s="44" t="s">
        <v>82</v>
      </c>
      <c r="G7489" s="44" t="s">
        <v>17</v>
      </c>
      <c r="H7489" s="44" t="s">
        <v>18</v>
      </c>
      <c r="I7489" s="42" t="s">
        <v>18175</v>
      </c>
      <c r="J7489" s="42">
        <v>8059175093227</v>
      </c>
      <c r="K7489" s="45" t="s">
        <v>59073</v>
      </c>
      <c r="L7489" s="46">
        <v>0</v>
      </c>
      <c r="M7489" s="54">
        <v>649.95000000000005</v>
      </c>
      <c r="N7489" s="45" t="s">
        <v>58989</v>
      </c>
    </row>
    <row r="7490" spans="1:14" s="32" customFormat="1" hidden="1" x14ac:dyDescent="0.25">
      <c r="A7490" s="32" t="s">
        <v>31201</v>
      </c>
      <c r="B7490" s="42" t="s">
        <v>51102</v>
      </c>
      <c r="C7490" s="42" t="s">
        <v>20372</v>
      </c>
      <c r="D7490" s="42"/>
      <c r="E7490" s="43" t="s">
        <v>60099</v>
      </c>
      <c r="F7490" s="44" t="s">
        <v>82</v>
      </c>
      <c r="G7490" s="44" t="s">
        <v>17</v>
      </c>
      <c r="H7490" s="44" t="s">
        <v>18</v>
      </c>
      <c r="I7490" s="42" t="s">
        <v>18176</v>
      </c>
      <c r="J7490" s="42">
        <v>8059175093234</v>
      </c>
      <c r="K7490" s="45" t="s">
        <v>59073</v>
      </c>
      <c r="L7490" s="46">
        <v>0</v>
      </c>
      <c r="M7490" s="54">
        <v>649.95000000000005</v>
      </c>
      <c r="N7490" s="45" t="s">
        <v>58989</v>
      </c>
    </row>
    <row r="7491" spans="1:14" s="32" customFormat="1" hidden="1" x14ac:dyDescent="0.25">
      <c r="A7491" s="32" t="s">
        <v>31202</v>
      </c>
      <c r="B7491" s="42" t="s">
        <v>51103</v>
      </c>
      <c r="C7491" s="42" t="s">
        <v>20373</v>
      </c>
      <c r="D7491" s="42"/>
      <c r="E7491" s="43" t="s">
        <v>60100</v>
      </c>
      <c r="F7491" s="44" t="s">
        <v>82</v>
      </c>
      <c r="G7491" s="44" t="s">
        <v>17</v>
      </c>
      <c r="H7491" s="44" t="s">
        <v>18</v>
      </c>
      <c r="I7491" s="42" t="s">
        <v>18177</v>
      </c>
      <c r="J7491" s="42">
        <v>8059175093241</v>
      </c>
      <c r="K7491" s="45" t="s">
        <v>59073</v>
      </c>
      <c r="L7491" s="46">
        <v>0</v>
      </c>
      <c r="M7491" s="54">
        <v>649.95000000000005</v>
      </c>
      <c r="N7491" s="45" t="s">
        <v>58989</v>
      </c>
    </row>
    <row r="7492" spans="1:14" s="32" customFormat="1" hidden="1" x14ac:dyDescent="0.25">
      <c r="A7492" s="32" t="s">
        <v>31203</v>
      </c>
      <c r="B7492" s="42" t="s">
        <v>51104</v>
      </c>
      <c r="C7492" s="42" t="s">
        <v>20374</v>
      </c>
      <c r="D7492" s="42"/>
      <c r="E7492" s="43" t="s">
        <v>60101</v>
      </c>
      <c r="F7492" s="44" t="s">
        <v>82</v>
      </c>
      <c r="G7492" s="44" t="s">
        <v>17</v>
      </c>
      <c r="H7492" s="44" t="s">
        <v>18</v>
      </c>
      <c r="I7492" s="42" t="s">
        <v>18178</v>
      </c>
      <c r="J7492" s="42">
        <v>8059175093258</v>
      </c>
      <c r="K7492" s="45" t="s">
        <v>59073</v>
      </c>
      <c r="L7492" s="46">
        <v>0</v>
      </c>
      <c r="M7492" s="54">
        <v>649.95000000000005</v>
      </c>
      <c r="N7492" s="45" t="s">
        <v>58989</v>
      </c>
    </row>
    <row r="7493" spans="1:14" s="32" customFormat="1" hidden="1" x14ac:dyDescent="0.25">
      <c r="A7493" s="32" t="s">
        <v>31204</v>
      </c>
      <c r="B7493" s="42" t="s">
        <v>51105</v>
      </c>
      <c r="C7493" s="42" t="s">
        <v>20375</v>
      </c>
      <c r="D7493" s="42"/>
      <c r="E7493" s="43" t="s">
        <v>60102</v>
      </c>
      <c r="F7493" s="44" t="s">
        <v>82</v>
      </c>
      <c r="G7493" s="44" t="s">
        <v>17</v>
      </c>
      <c r="H7493" s="44" t="s">
        <v>18</v>
      </c>
      <c r="I7493" s="42" t="s">
        <v>18179</v>
      </c>
      <c r="J7493" s="42">
        <v>8059175093265</v>
      </c>
      <c r="K7493" s="45" t="s">
        <v>59073</v>
      </c>
      <c r="L7493" s="46">
        <v>0</v>
      </c>
      <c r="M7493" s="54">
        <v>649.95000000000005</v>
      </c>
      <c r="N7493" s="45" t="s">
        <v>58989</v>
      </c>
    </row>
    <row r="7494" spans="1:14" s="32" customFormat="1" hidden="1" x14ac:dyDescent="0.25">
      <c r="A7494" s="32" t="s">
        <v>34123</v>
      </c>
      <c r="B7494" s="42" t="s">
        <v>63607</v>
      </c>
      <c r="C7494" s="42"/>
      <c r="D7494" s="42"/>
      <c r="E7494" s="43" t="s">
        <v>10902</v>
      </c>
      <c r="F7494" s="44" t="s">
        <v>10903</v>
      </c>
      <c r="G7494" s="44" t="s">
        <v>17</v>
      </c>
      <c r="H7494" s="44" t="s">
        <v>18</v>
      </c>
      <c r="I7494" s="42" t="s">
        <v>10904</v>
      </c>
      <c r="J7494" s="42">
        <v>8033637203935</v>
      </c>
      <c r="K7494" s="45" t="s">
        <v>59073</v>
      </c>
      <c r="L7494" s="46">
        <v>0</v>
      </c>
      <c r="M7494" s="54">
        <v>999.95</v>
      </c>
      <c r="N7494" s="45" t="s">
        <v>59071</v>
      </c>
    </row>
    <row r="7495" spans="1:14" s="32" customFormat="1" hidden="1" x14ac:dyDescent="0.25">
      <c r="A7495" s="32" t="s">
        <v>34124</v>
      </c>
      <c r="B7495" s="42" t="s">
        <v>63608</v>
      </c>
      <c r="C7495" s="42"/>
      <c r="D7495" s="42"/>
      <c r="E7495" s="43" t="s">
        <v>10905</v>
      </c>
      <c r="F7495" s="44" t="s">
        <v>10903</v>
      </c>
      <c r="G7495" s="44" t="s">
        <v>17</v>
      </c>
      <c r="H7495" s="44" t="s">
        <v>18</v>
      </c>
      <c r="I7495" s="42" t="s">
        <v>10906</v>
      </c>
      <c r="J7495" s="42">
        <v>8033637203959</v>
      </c>
      <c r="K7495" s="45" t="s">
        <v>59073</v>
      </c>
      <c r="L7495" s="46">
        <v>0</v>
      </c>
      <c r="M7495" s="54">
        <v>999.95</v>
      </c>
      <c r="N7495" s="45" t="s">
        <v>59071</v>
      </c>
    </row>
    <row r="7496" spans="1:14" s="32" customFormat="1" hidden="1" x14ac:dyDescent="0.25">
      <c r="A7496" s="32" t="s">
        <v>34125</v>
      </c>
      <c r="B7496" s="42" t="s">
        <v>63609</v>
      </c>
      <c r="C7496" s="42"/>
      <c r="D7496" s="42"/>
      <c r="E7496" s="43" t="s">
        <v>10907</v>
      </c>
      <c r="F7496" s="44" t="s">
        <v>10903</v>
      </c>
      <c r="G7496" s="44" t="s">
        <v>17</v>
      </c>
      <c r="H7496" s="44" t="s">
        <v>18</v>
      </c>
      <c r="I7496" s="42" t="s">
        <v>10908</v>
      </c>
      <c r="J7496" s="42">
        <v>8033637179278</v>
      </c>
      <c r="K7496" s="45" t="s">
        <v>59073</v>
      </c>
      <c r="L7496" s="46">
        <v>0</v>
      </c>
      <c r="M7496" s="54">
        <v>999.95</v>
      </c>
      <c r="N7496" s="45" t="s">
        <v>59071</v>
      </c>
    </row>
    <row r="7497" spans="1:14" s="32" customFormat="1" hidden="1" x14ac:dyDescent="0.25">
      <c r="A7497" s="32" t="s">
        <v>34126</v>
      </c>
      <c r="B7497" s="42" t="s">
        <v>63610</v>
      </c>
      <c r="C7497" s="42"/>
      <c r="D7497" s="42"/>
      <c r="E7497" s="43" t="s">
        <v>10909</v>
      </c>
      <c r="F7497" s="44" t="s">
        <v>10903</v>
      </c>
      <c r="G7497" s="44" t="s">
        <v>17</v>
      </c>
      <c r="H7497" s="44" t="s">
        <v>18</v>
      </c>
      <c r="I7497" s="42" t="s">
        <v>10910</v>
      </c>
      <c r="J7497" s="42">
        <v>8033637179285</v>
      </c>
      <c r="K7497" s="45" t="s">
        <v>59073</v>
      </c>
      <c r="L7497" s="46">
        <v>0</v>
      </c>
      <c r="M7497" s="54">
        <v>999.95</v>
      </c>
      <c r="N7497" s="45" t="s">
        <v>59071</v>
      </c>
    </row>
    <row r="7498" spans="1:14" s="32" customFormat="1" hidden="1" x14ac:dyDescent="0.25">
      <c r="A7498" s="32" t="s">
        <v>34127</v>
      </c>
      <c r="B7498" s="42" t="s">
        <v>63611</v>
      </c>
      <c r="C7498" s="42"/>
      <c r="D7498" s="42"/>
      <c r="E7498" s="43" t="s">
        <v>10911</v>
      </c>
      <c r="F7498" s="44" t="s">
        <v>10903</v>
      </c>
      <c r="G7498" s="44" t="s">
        <v>17</v>
      </c>
      <c r="H7498" s="44" t="s">
        <v>18</v>
      </c>
      <c r="I7498" s="42" t="s">
        <v>10912</v>
      </c>
      <c r="J7498" s="42">
        <v>8033637179292</v>
      </c>
      <c r="K7498" s="45" t="s">
        <v>59073</v>
      </c>
      <c r="L7498" s="46">
        <v>0</v>
      </c>
      <c r="M7498" s="54">
        <v>999.95</v>
      </c>
      <c r="N7498" s="45" t="s">
        <v>59071</v>
      </c>
    </row>
    <row r="7499" spans="1:14" s="32" customFormat="1" hidden="1" x14ac:dyDescent="0.25">
      <c r="A7499" s="32" t="s">
        <v>34128</v>
      </c>
      <c r="B7499" s="42" t="s">
        <v>63612</v>
      </c>
      <c r="C7499" s="42"/>
      <c r="D7499" s="42"/>
      <c r="E7499" s="43" t="s">
        <v>10913</v>
      </c>
      <c r="F7499" s="44" t="s">
        <v>10903</v>
      </c>
      <c r="G7499" s="44" t="s">
        <v>17</v>
      </c>
      <c r="H7499" s="44" t="s">
        <v>18</v>
      </c>
      <c r="I7499" s="42" t="s">
        <v>10914</v>
      </c>
      <c r="J7499" s="42">
        <v>8033637203966</v>
      </c>
      <c r="K7499" s="45" t="s">
        <v>59073</v>
      </c>
      <c r="L7499" s="46">
        <v>0</v>
      </c>
      <c r="M7499" s="54">
        <v>999.95</v>
      </c>
      <c r="N7499" s="45" t="s">
        <v>59071</v>
      </c>
    </row>
    <row r="7500" spans="1:14" s="32" customFormat="1" hidden="1" x14ac:dyDescent="0.25">
      <c r="A7500" s="32" t="s">
        <v>34129</v>
      </c>
      <c r="B7500" s="42" t="s">
        <v>63613</v>
      </c>
      <c r="C7500" s="42"/>
      <c r="D7500" s="42"/>
      <c r="E7500" s="43" t="s">
        <v>10915</v>
      </c>
      <c r="F7500" s="44" t="s">
        <v>10903</v>
      </c>
      <c r="G7500" s="44" t="s">
        <v>17</v>
      </c>
      <c r="H7500" s="44" t="s">
        <v>18</v>
      </c>
      <c r="I7500" s="42" t="s">
        <v>10916</v>
      </c>
      <c r="J7500" s="42">
        <v>8033637203973</v>
      </c>
      <c r="K7500" s="45" t="s">
        <v>59073</v>
      </c>
      <c r="L7500" s="46">
        <v>0</v>
      </c>
      <c r="M7500" s="54">
        <v>999.95</v>
      </c>
      <c r="N7500" s="45" t="s">
        <v>59071</v>
      </c>
    </row>
    <row r="7501" spans="1:14" s="32" customFormat="1" hidden="1" x14ac:dyDescent="0.25">
      <c r="A7501" s="32" t="s">
        <v>34130</v>
      </c>
      <c r="B7501" s="42" t="s">
        <v>63614</v>
      </c>
      <c r="C7501" s="42"/>
      <c r="D7501" s="42"/>
      <c r="E7501" s="43" t="s">
        <v>10917</v>
      </c>
      <c r="F7501" s="44" t="s">
        <v>10903</v>
      </c>
      <c r="G7501" s="44" t="s">
        <v>17</v>
      </c>
      <c r="H7501" s="44" t="s">
        <v>18</v>
      </c>
      <c r="I7501" s="42" t="s">
        <v>10918</v>
      </c>
      <c r="J7501" s="42">
        <v>8033637203980</v>
      </c>
      <c r="K7501" s="45" t="s">
        <v>59073</v>
      </c>
      <c r="L7501" s="46">
        <v>0</v>
      </c>
      <c r="M7501" s="54">
        <v>999.95</v>
      </c>
      <c r="N7501" s="45" t="s">
        <v>59071</v>
      </c>
    </row>
    <row r="7502" spans="1:14" s="32" customFormat="1" hidden="1" x14ac:dyDescent="0.25">
      <c r="A7502" s="32" t="s">
        <v>34131</v>
      </c>
      <c r="B7502" s="42" t="s">
        <v>63615</v>
      </c>
      <c r="C7502" s="42"/>
      <c r="D7502" s="42"/>
      <c r="E7502" s="43" t="s">
        <v>10919</v>
      </c>
      <c r="F7502" s="44" t="s">
        <v>10903</v>
      </c>
      <c r="G7502" s="44" t="s">
        <v>17</v>
      </c>
      <c r="H7502" s="44" t="s">
        <v>18</v>
      </c>
      <c r="I7502" s="42" t="s">
        <v>10920</v>
      </c>
      <c r="J7502" s="42">
        <v>8033637203881</v>
      </c>
      <c r="K7502" s="45" t="s">
        <v>59073</v>
      </c>
      <c r="L7502" s="46">
        <v>0</v>
      </c>
      <c r="M7502" s="54">
        <v>999.95</v>
      </c>
      <c r="N7502" s="45" t="s">
        <v>59071</v>
      </c>
    </row>
    <row r="7503" spans="1:14" s="32" customFormat="1" hidden="1" x14ac:dyDescent="0.25">
      <c r="A7503" s="32" t="s">
        <v>34132</v>
      </c>
      <c r="B7503" s="42" t="s">
        <v>63616</v>
      </c>
      <c r="C7503" s="42"/>
      <c r="D7503" s="42"/>
      <c r="E7503" s="43" t="s">
        <v>10921</v>
      </c>
      <c r="F7503" s="44" t="s">
        <v>10903</v>
      </c>
      <c r="G7503" s="44" t="s">
        <v>17</v>
      </c>
      <c r="H7503" s="44" t="s">
        <v>18</v>
      </c>
      <c r="I7503" s="42" t="s">
        <v>10922</v>
      </c>
      <c r="J7503" s="42">
        <v>8033637203898</v>
      </c>
      <c r="K7503" s="45" t="s">
        <v>59073</v>
      </c>
      <c r="L7503" s="46">
        <v>0</v>
      </c>
      <c r="M7503" s="54">
        <v>999.95</v>
      </c>
      <c r="N7503" s="45" t="s">
        <v>59071</v>
      </c>
    </row>
    <row r="7504" spans="1:14" s="32" customFormat="1" hidden="1" x14ac:dyDescent="0.25">
      <c r="A7504" s="32" t="s">
        <v>34133</v>
      </c>
      <c r="B7504" s="42" t="s">
        <v>63617</v>
      </c>
      <c r="C7504" s="42"/>
      <c r="D7504" s="42"/>
      <c r="E7504" s="43" t="s">
        <v>10923</v>
      </c>
      <c r="F7504" s="44" t="s">
        <v>10903</v>
      </c>
      <c r="G7504" s="44" t="s">
        <v>17</v>
      </c>
      <c r="H7504" s="44" t="s">
        <v>18</v>
      </c>
      <c r="I7504" s="42" t="s">
        <v>10924</v>
      </c>
      <c r="J7504" s="42">
        <v>8033637181257</v>
      </c>
      <c r="K7504" s="45" t="s">
        <v>59073</v>
      </c>
      <c r="L7504" s="46">
        <v>0</v>
      </c>
      <c r="M7504" s="54">
        <v>999.95</v>
      </c>
      <c r="N7504" s="45" t="s">
        <v>59071</v>
      </c>
    </row>
    <row r="7505" spans="1:14" s="32" customFormat="1" hidden="1" x14ac:dyDescent="0.25">
      <c r="A7505" s="32" t="s">
        <v>34134</v>
      </c>
      <c r="B7505" s="42" t="s">
        <v>63618</v>
      </c>
      <c r="C7505" s="42"/>
      <c r="D7505" s="42"/>
      <c r="E7505" s="43" t="s">
        <v>10925</v>
      </c>
      <c r="F7505" s="44" t="s">
        <v>10903</v>
      </c>
      <c r="G7505" s="44" t="s">
        <v>17</v>
      </c>
      <c r="H7505" s="44" t="s">
        <v>18</v>
      </c>
      <c r="I7505" s="42" t="s">
        <v>10926</v>
      </c>
      <c r="J7505" s="42">
        <v>8033637179254</v>
      </c>
      <c r="K7505" s="45" t="s">
        <v>59073</v>
      </c>
      <c r="L7505" s="46">
        <v>0</v>
      </c>
      <c r="M7505" s="54">
        <v>999.95</v>
      </c>
      <c r="N7505" s="45" t="s">
        <v>59071</v>
      </c>
    </row>
    <row r="7506" spans="1:14" s="32" customFormat="1" hidden="1" x14ac:dyDescent="0.25">
      <c r="A7506" s="32" t="s">
        <v>34135</v>
      </c>
      <c r="B7506" s="42" t="s">
        <v>63619</v>
      </c>
      <c r="C7506" s="42"/>
      <c r="D7506" s="42"/>
      <c r="E7506" s="43" t="s">
        <v>10927</v>
      </c>
      <c r="F7506" s="44" t="s">
        <v>10903</v>
      </c>
      <c r="G7506" s="44" t="s">
        <v>17</v>
      </c>
      <c r="H7506" s="44" t="s">
        <v>18</v>
      </c>
      <c r="I7506" s="42" t="s">
        <v>10928</v>
      </c>
      <c r="J7506" s="42">
        <v>8033637203904</v>
      </c>
      <c r="K7506" s="45" t="s">
        <v>59073</v>
      </c>
      <c r="L7506" s="46">
        <v>0</v>
      </c>
      <c r="M7506" s="54">
        <v>999.95</v>
      </c>
      <c r="N7506" s="45" t="s">
        <v>59071</v>
      </c>
    </row>
    <row r="7507" spans="1:14" s="32" customFormat="1" hidden="1" x14ac:dyDescent="0.25">
      <c r="A7507" s="32" t="s">
        <v>34136</v>
      </c>
      <c r="B7507" s="42" t="s">
        <v>63620</v>
      </c>
      <c r="C7507" s="42"/>
      <c r="D7507" s="42"/>
      <c r="E7507" s="43" t="s">
        <v>10929</v>
      </c>
      <c r="F7507" s="44" t="s">
        <v>10903</v>
      </c>
      <c r="G7507" s="44" t="s">
        <v>17</v>
      </c>
      <c r="H7507" s="44" t="s">
        <v>18</v>
      </c>
      <c r="I7507" s="42" t="s">
        <v>10930</v>
      </c>
      <c r="J7507" s="42">
        <v>8033637203911</v>
      </c>
      <c r="K7507" s="45" t="s">
        <v>59073</v>
      </c>
      <c r="L7507" s="46">
        <v>0</v>
      </c>
      <c r="M7507" s="54">
        <v>999.95</v>
      </c>
      <c r="N7507" s="45" t="s">
        <v>59071</v>
      </c>
    </row>
    <row r="7508" spans="1:14" s="32" customFormat="1" hidden="1" x14ac:dyDescent="0.25">
      <c r="A7508" s="32" t="s">
        <v>34137</v>
      </c>
      <c r="B7508" s="42" t="s">
        <v>63621</v>
      </c>
      <c r="C7508" s="42"/>
      <c r="D7508" s="42"/>
      <c r="E7508" s="43" t="s">
        <v>10931</v>
      </c>
      <c r="F7508" s="44" t="s">
        <v>10903</v>
      </c>
      <c r="G7508" s="44" t="s">
        <v>17</v>
      </c>
      <c r="H7508" s="44" t="s">
        <v>18</v>
      </c>
      <c r="I7508" s="42" t="s">
        <v>10932</v>
      </c>
      <c r="J7508" s="42">
        <v>8033637203928</v>
      </c>
      <c r="K7508" s="45" t="s">
        <v>59073</v>
      </c>
      <c r="L7508" s="46">
        <v>0</v>
      </c>
      <c r="M7508" s="54">
        <v>999.95</v>
      </c>
      <c r="N7508" s="45" t="s">
        <v>59071</v>
      </c>
    </row>
    <row r="7509" spans="1:14" s="32" customFormat="1" hidden="1" x14ac:dyDescent="0.25">
      <c r="A7509" s="32" t="s">
        <v>34138</v>
      </c>
      <c r="B7509" s="42" t="s">
        <v>63622</v>
      </c>
      <c r="C7509" s="42"/>
      <c r="D7509" s="42"/>
      <c r="E7509" s="43" t="s">
        <v>10933</v>
      </c>
      <c r="F7509" s="44" t="s">
        <v>10903</v>
      </c>
      <c r="G7509" s="44" t="s">
        <v>17</v>
      </c>
      <c r="H7509" s="44" t="s">
        <v>18</v>
      </c>
      <c r="I7509" s="42" t="s">
        <v>10934</v>
      </c>
      <c r="J7509" s="42">
        <v>8033637179261</v>
      </c>
      <c r="K7509" s="45" t="s">
        <v>59073</v>
      </c>
      <c r="L7509" s="46">
        <v>0</v>
      </c>
      <c r="M7509" s="54">
        <v>999.95</v>
      </c>
      <c r="N7509" s="45" t="s">
        <v>59071</v>
      </c>
    </row>
    <row r="7510" spans="1:14" s="45" customFormat="1" hidden="1" x14ac:dyDescent="0.25">
      <c r="A7510" s="32" t="s">
        <v>23167</v>
      </c>
      <c r="B7510" s="42" t="s">
        <v>67308</v>
      </c>
      <c r="C7510" s="42"/>
      <c r="D7510" s="42" t="s">
        <v>2796</v>
      </c>
      <c r="E7510" s="43" t="s">
        <v>2797</v>
      </c>
      <c r="F7510" s="44">
        <v>714</v>
      </c>
      <c r="G7510" s="44" t="s">
        <v>17</v>
      </c>
      <c r="H7510" s="44" t="s">
        <v>18</v>
      </c>
      <c r="I7510" s="42">
        <v>201201414275</v>
      </c>
      <c r="J7510" s="42">
        <v>8051194948182</v>
      </c>
      <c r="K7510" s="45" t="s">
        <v>58663</v>
      </c>
      <c r="L7510" s="46">
        <v>0</v>
      </c>
      <c r="M7510" s="46">
        <v>399.95</v>
      </c>
    </row>
    <row r="7511" spans="1:14" s="45" customFormat="1" hidden="1" x14ac:dyDescent="0.25">
      <c r="A7511" s="32" t="s">
        <v>23168</v>
      </c>
      <c r="B7511" s="42" t="s">
        <v>67309</v>
      </c>
      <c r="C7511" s="42"/>
      <c r="D7511" s="42" t="s">
        <v>2798</v>
      </c>
      <c r="E7511" s="43" t="s">
        <v>2799</v>
      </c>
      <c r="F7511" s="44">
        <v>714</v>
      </c>
      <c r="G7511" s="44" t="s">
        <v>17</v>
      </c>
      <c r="H7511" s="44" t="s">
        <v>18</v>
      </c>
      <c r="I7511" s="42">
        <v>201201414276</v>
      </c>
      <c r="J7511" s="42">
        <v>8051194948199</v>
      </c>
      <c r="K7511" s="45" t="s">
        <v>58663</v>
      </c>
      <c r="L7511" s="46">
        <v>0</v>
      </c>
      <c r="M7511" s="46">
        <v>399.95</v>
      </c>
    </row>
    <row r="7512" spans="1:14" s="32" customFormat="1" hidden="1" x14ac:dyDescent="0.25">
      <c r="A7512" s="32" t="s">
        <v>23169</v>
      </c>
      <c r="B7512" s="42" t="s">
        <v>67310</v>
      </c>
      <c r="C7512" s="42"/>
      <c r="D7512" s="42" t="s">
        <v>2800</v>
      </c>
      <c r="E7512" s="43" t="s">
        <v>2801</v>
      </c>
      <c r="F7512" s="44">
        <v>714</v>
      </c>
      <c r="G7512" s="44" t="s">
        <v>17</v>
      </c>
      <c r="H7512" s="44" t="s">
        <v>18</v>
      </c>
      <c r="I7512" s="42">
        <v>201201414277</v>
      </c>
      <c r="J7512" s="42">
        <v>8051194948205</v>
      </c>
      <c r="K7512" s="45" t="s">
        <v>58663</v>
      </c>
      <c r="L7512" s="46">
        <v>0</v>
      </c>
      <c r="M7512" s="46">
        <v>399.95</v>
      </c>
      <c r="N7512" s="45"/>
    </row>
    <row r="7513" spans="1:14" s="32" customFormat="1" hidden="1" x14ac:dyDescent="0.25">
      <c r="A7513" s="32" t="s">
        <v>23170</v>
      </c>
      <c r="B7513" s="42" t="s">
        <v>67311</v>
      </c>
      <c r="C7513" s="42"/>
      <c r="D7513" s="42" t="s">
        <v>2802</v>
      </c>
      <c r="E7513" s="43" t="s">
        <v>2803</v>
      </c>
      <c r="F7513" s="44">
        <v>714</v>
      </c>
      <c r="G7513" s="44" t="s">
        <v>17</v>
      </c>
      <c r="H7513" s="44" t="s">
        <v>18</v>
      </c>
      <c r="I7513" s="42">
        <v>201201414278</v>
      </c>
      <c r="J7513" s="42">
        <v>8051194948212</v>
      </c>
      <c r="K7513" s="45" t="s">
        <v>58663</v>
      </c>
      <c r="L7513" s="46">
        <v>0</v>
      </c>
      <c r="M7513" s="46">
        <v>399.95</v>
      </c>
      <c r="N7513" s="45"/>
    </row>
    <row r="7514" spans="1:14" s="32" customFormat="1" hidden="1" x14ac:dyDescent="0.25">
      <c r="A7514" s="32" t="s">
        <v>23171</v>
      </c>
      <c r="B7514" s="42" t="s">
        <v>67312</v>
      </c>
      <c r="C7514" s="42"/>
      <c r="D7514" s="42" t="s">
        <v>2804</v>
      </c>
      <c r="E7514" s="43" t="s">
        <v>2805</v>
      </c>
      <c r="F7514" s="44">
        <v>714</v>
      </c>
      <c r="G7514" s="44" t="s">
        <v>17</v>
      </c>
      <c r="H7514" s="44" t="s">
        <v>18</v>
      </c>
      <c r="I7514" s="42">
        <v>201201414279</v>
      </c>
      <c r="J7514" s="42">
        <v>8051194948229</v>
      </c>
      <c r="K7514" s="45" t="s">
        <v>58663</v>
      </c>
      <c r="L7514" s="46">
        <v>0</v>
      </c>
      <c r="M7514" s="46">
        <v>399.95</v>
      </c>
      <c r="N7514" s="45"/>
    </row>
    <row r="7515" spans="1:14" s="32" customFormat="1" hidden="1" x14ac:dyDescent="0.25">
      <c r="A7515" s="32" t="s">
        <v>23313</v>
      </c>
      <c r="B7515" s="42" t="s">
        <v>67313</v>
      </c>
      <c r="C7515" s="42"/>
      <c r="D7515" s="42" t="s">
        <v>2782</v>
      </c>
      <c r="E7515" s="43" t="s">
        <v>2783</v>
      </c>
      <c r="F7515" s="44">
        <v>714</v>
      </c>
      <c r="G7515" s="44" t="s">
        <v>17</v>
      </c>
      <c r="H7515" s="44" t="s">
        <v>18</v>
      </c>
      <c r="I7515" s="42">
        <v>2012014142710</v>
      </c>
      <c r="J7515" s="42">
        <v>8051194948236</v>
      </c>
      <c r="K7515" s="45" t="s">
        <v>58663</v>
      </c>
      <c r="L7515" s="46">
        <v>0</v>
      </c>
      <c r="M7515" s="46">
        <v>399.95</v>
      </c>
      <c r="N7515" s="45"/>
    </row>
    <row r="7516" spans="1:14" s="32" customFormat="1" hidden="1" x14ac:dyDescent="0.25">
      <c r="A7516" s="32" t="s">
        <v>23314</v>
      </c>
      <c r="B7516" s="42" t="s">
        <v>67314</v>
      </c>
      <c r="C7516" s="42"/>
      <c r="D7516" s="42" t="s">
        <v>2784</v>
      </c>
      <c r="E7516" s="43" t="s">
        <v>2785</v>
      </c>
      <c r="F7516" s="44">
        <v>714</v>
      </c>
      <c r="G7516" s="44" t="s">
        <v>17</v>
      </c>
      <c r="H7516" s="44" t="s">
        <v>18</v>
      </c>
      <c r="I7516" s="42">
        <v>2012014142711</v>
      </c>
      <c r="J7516" s="42">
        <v>8051194948243</v>
      </c>
      <c r="K7516" s="45" t="s">
        <v>58663</v>
      </c>
      <c r="L7516" s="46">
        <v>0</v>
      </c>
      <c r="M7516" s="46">
        <v>399.95</v>
      </c>
      <c r="N7516" s="45"/>
    </row>
    <row r="7517" spans="1:14" s="32" customFormat="1" hidden="1" x14ac:dyDescent="0.25">
      <c r="A7517" s="32" t="s">
        <v>23315</v>
      </c>
      <c r="B7517" s="42" t="s">
        <v>67315</v>
      </c>
      <c r="C7517" s="42"/>
      <c r="D7517" s="42" t="s">
        <v>2786</v>
      </c>
      <c r="E7517" s="43" t="s">
        <v>2787</v>
      </c>
      <c r="F7517" s="44">
        <v>714</v>
      </c>
      <c r="G7517" s="44" t="s">
        <v>17</v>
      </c>
      <c r="H7517" s="44" t="s">
        <v>18</v>
      </c>
      <c r="I7517" s="42">
        <v>2012014142712</v>
      </c>
      <c r="J7517" s="42">
        <v>8051194948250</v>
      </c>
      <c r="K7517" s="45" t="s">
        <v>58663</v>
      </c>
      <c r="L7517" s="46">
        <v>0</v>
      </c>
      <c r="M7517" s="46">
        <v>399.95</v>
      </c>
      <c r="N7517" s="45"/>
    </row>
    <row r="7518" spans="1:14" s="32" customFormat="1" hidden="1" x14ac:dyDescent="0.25">
      <c r="A7518" s="32" t="s">
        <v>23316</v>
      </c>
      <c r="B7518" s="42" t="s">
        <v>67316</v>
      </c>
      <c r="C7518" s="42"/>
      <c r="D7518" s="42" t="s">
        <v>2788</v>
      </c>
      <c r="E7518" s="43" t="s">
        <v>2789</v>
      </c>
      <c r="F7518" s="44">
        <v>714</v>
      </c>
      <c r="G7518" s="44" t="s">
        <v>17</v>
      </c>
      <c r="H7518" s="44" t="s">
        <v>18</v>
      </c>
      <c r="I7518" s="42">
        <v>2012014142713</v>
      </c>
      <c r="J7518" s="42">
        <v>8051194948267</v>
      </c>
      <c r="K7518" s="45" t="s">
        <v>58663</v>
      </c>
      <c r="L7518" s="46">
        <v>0</v>
      </c>
      <c r="M7518" s="46">
        <v>399.95</v>
      </c>
      <c r="N7518" s="45"/>
    </row>
    <row r="7519" spans="1:14" s="32" customFormat="1" hidden="1" x14ac:dyDescent="0.25">
      <c r="A7519" s="32" t="s">
        <v>23317</v>
      </c>
      <c r="B7519" s="42" t="s">
        <v>67317</v>
      </c>
      <c r="C7519" s="42"/>
      <c r="D7519" s="42" t="s">
        <v>2790</v>
      </c>
      <c r="E7519" s="43" t="s">
        <v>2791</v>
      </c>
      <c r="F7519" s="44">
        <v>714</v>
      </c>
      <c r="G7519" s="44" t="s">
        <v>17</v>
      </c>
      <c r="H7519" s="44" t="s">
        <v>18</v>
      </c>
      <c r="I7519" s="42">
        <v>2012014142714</v>
      </c>
      <c r="J7519" s="42">
        <v>8051194948274</v>
      </c>
      <c r="K7519" s="45" t="s">
        <v>58663</v>
      </c>
      <c r="L7519" s="46">
        <v>0</v>
      </c>
      <c r="M7519" s="46">
        <v>399.95</v>
      </c>
      <c r="N7519" s="45"/>
    </row>
    <row r="7520" spans="1:14" s="32" customFormat="1" hidden="1" x14ac:dyDescent="0.25">
      <c r="A7520" s="32" t="s">
        <v>23318</v>
      </c>
      <c r="B7520" s="42" t="s">
        <v>67318</v>
      </c>
      <c r="C7520" s="42"/>
      <c r="D7520" s="42" t="s">
        <v>2792</v>
      </c>
      <c r="E7520" s="43" t="s">
        <v>2793</v>
      </c>
      <c r="F7520" s="44">
        <v>714</v>
      </c>
      <c r="G7520" s="44" t="s">
        <v>17</v>
      </c>
      <c r="H7520" s="44" t="s">
        <v>18</v>
      </c>
      <c r="I7520" s="42">
        <v>2012014142715</v>
      </c>
      <c r="J7520" s="42">
        <v>8051194948281</v>
      </c>
      <c r="K7520" s="45" t="s">
        <v>58663</v>
      </c>
      <c r="L7520" s="46">
        <v>0</v>
      </c>
      <c r="M7520" s="46">
        <v>399.95</v>
      </c>
      <c r="N7520" s="45"/>
    </row>
    <row r="7521" spans="1:14" s="32" customFormat="1" hidden="1" x14ac:dyDescent="0.25">
      <c r="A7521" s="32" t="s">
        <v>23319</v>
      </c>
      <c r="B7521" s="42" t="s">
        <v>67319</v>
      </c>
      <c r="C7521" s="42"/>
      <c r="D7521" s="42" t="s">
        <v>2794</v>
      </c>
      <c r="E7521" s="43" t="s">
        <v>2795</v>
      </c>
      <c r="F7521" s="44">
        <v>714</v>
      </c>
      <c r="G7521" s="44" t="s">
        <v>17</v>
      </c>
      <c r="H7521" s="44" t="s">
        <v>18</v>
      </c>
      <c r="I7521" s="42">
        <v>2012014142716</v>
      </c>
      <c r="J7521" s="42">
        <v>8051194948298</v>
      </c>
      <c r="K7521" s="45" t="s">
        <v>58663</v>
      </c>
      <c r="L7521" s="46">
        <v>0</v>
      </c>
      <c r="M7521" s="46">
        <v>399.95</v>
      </c>
      <c r="N7521" s="45"/>
    </row>
    <row r="7522" spans="1:14" s="32" customFormat="1" hidden="1" x14ac:dyDescent="0.25">
      <c r="A7522" s="32" t="s">
        <v>45104</v>
      </c>
      <c r="B7522" s="42" t="s">
        <v>67591</v>
      </c>
      <c r="C7522" s="42"/>
      <c r="D7522" s="42" t="s">
        <v>17046</v>
      </c>
      <c r="E7522" s="43" t="s">
        <v>36273</v>
      </c>
      <c r="F7522" s="44" t="s">
        <v>10842</v>
      </c>
      <c r="G7522" s="44" t="s">
        <v>17</v>
      </c>
      <c r="H7522" s="44" t="s">
        <v>18</v>
      </c>
      <c r="I7522" s="32" t="s">
        <v>49975</v>
      </c>
      <c r="J7522" s="42">
        <v>8059175245077</v>
      </c>
      <c r="K7522" s="45" t="s">
        <v>58663</v>
      </c>
      <c r="L7522" s="46">
        <v>0</v>
      </c>
      <c r="M7522" s="46">
        <v>639.95000000000005</v>
      </c>
      <c r="N7522" s="45" t="s">
        <v>58688</v>
      </c>
    </row>
    <row r="7523" spans="1:14" s="32" customFormat="1" hidden="1" x14ac:dyDescent="0.25">
      <c r="A7523" s="32" t="s">
        <v>45109</v>
      </c>
      <c r="B7523" s="42" t="s">
        <v>67592</v>
      </c>
      <c r="C7523" s="42"/>
      <c r="D7523" s="42" t="s">
        <v>17050</v>
      </c>
      <c r="E7523" s="43" t="s">
        <v>36274</v>
      </c>
      <c r="F7523" s="44" t="s">
        <v>10842</v>
      </c>
      <c r="G7523" s="44" t="s">
        <v>17</v>
      </c>
      <c r="H7523" s="44" t="s">
        <v>18</v>
      </c>
      <c r="I7523" s="32" t="s">
        <v>49976</v>
      </c>
      <c r="J7523" s="42">
        <v>8059175245084</v>
      </c>
      <c r="K7523" s="45" t="s">
        <v>58663</v>
      </c>
      <c r="L7523" s="46">
        <v>0</v>
      </c>
      <c r="M7523" s="46">
        <v>639.95000000000005</v>
      </c>
      <c r="N7523" s="45" t="s">
        <v>58688</v>
      </c>
    </row>
    <row r="7524" spans="1:14" s="32" customFormat="1" hidden="1" x14ac:dyDescent="0.25">
      <c r="A7524" s="32" t="s">
        <v>45103</v>
      </c>
      <c r="B7524" s="42" t="s">
        <v>67593</v>
      </c>
      <c r="C7524" s="42"/>
      <c r="D7524" s="42" t="s">
        <v>17054</v>
      </c>
      <c r="E7524" s="43" t="s">
        <v>36275</v>
      </c>
      <c r="F7524" s="44" t="s">
        <v>10842</v>
      </c>
      <c r="G7524" s="44" t="s">
        <v>17</v>
      </c>
      <c r="H7524" s="44" t="s">
        <v>18</v>
      </c>
      <c r="I7524" s="32" t="s">
        <v>49977</v>
      </c>
      <c r="J7524" s="42">
        <v>8059175245091</v>
      </c>
      <c r="K7524" s="45" t="s">
        <v>58663</v>
      </c>
      <c r="L7524" s="46">
        <v>0</v>
      </c>
      <c r="M7524" s="46">
        <v>639.95000000000005</v>
      </c>
      <c r="N7524" s="45" t="s">
        <v>58688</v>
      </c>
    </row>
    <row r="7525" spans="1:14" s="32" customFormat="1" hidden="1" x14ac:dyDescent="0.25">
      <c r="A7525" s="32" t="s">
        <v>45105</v>
      </c>
      <c r="B7525" s="42" t="s">
        <v>67594</v>
      </c>
      <c r="C7525" s="42"/>
      <c r="D7525" s="42" t="s">
        <v>17058</v>
      </c>
      <c r="E7525" s="43" t="s">
        <v>36276</v>
      </c>
      <c r="F7525" s="44" t="s">
        <v>10842</v>
      </c>
      <c r="G7525" s="44" t="s">
        <v>17</v>
      </c>
      <c r="H7525" s="44" t="s">
        <v>18</v>
      </c>
      <c r="I7525" s="32" t="s">
        <v>49978</v>
      </c>
      <c r="J7525" s="42">
        <v>8059175245107</v>
      </c>
      <c r="K7525" s="45" t="s">
        <v>58663</v>
      </c>
      <c r="L7525" s="46">
        <v>0</v>
      </c>
      <c r="M7525" s="46">
        <v>639.95000000000005</v>
      </c>
      <c r="N7525" s="45" t="s">
        <v>58688</v>
      </c>
    </row>
    <row r="7526" spans="1:14" s="32" customFormat="1" hidden="1" x14ac:dyDescent="0.25">
      <c r="A7526" s="32" t="s">
        <v>45108</v>
      </c>
      <c r="B7526" s="42" t="s">
        <v>67595</v>
      </c>
      <c r="C7526" s="42"/>
      <c r="D7526" s="42" t="s">
        <v>17062</v>
      </c>
      <c r="E7526" s="43" t="s">
        <v>36277</v>
      </c>
      <c r="F7526" s="44" t="s">
        <v>10842</v>
      </c>
      <c r="G7526" s="44" t="s">
        <v>17</v>
      </c>
      <c r="H7526" s="44" t="s">
        <v>18</v>
      </c>
      <c r="I7526" s="32" t="s">
        <v>49979</v>
      </c>
      <c r="J7526" s="42">
        <v>8059175245114</v>
      </c>
      <c r="K7526" s="45" t="s">
        <v>58663</v>
      </c>
      <c r="L7526" s="46">
        <v>0</v>
      </c>
      <c r="M7526" s="46">
        <v>639.95000000000005</v>
      </c>
      <c r="N7526" s="45" t="s">
        <v>58688</v>
      </c>
    </row>
    <row r="7527" spans="1:14" s="32" customFormat="1" hidden="1" x14ac:dyDescent="0.25">
      <c r="A7527" s="32" t="s">
        <v>45107</v>
      </c>
      <c r="B7527" s="42" t="s">
        <v>67588</v>
      </c>
      <c r="C7527" s="42"/>
      <c r="D7527" s="42" t="s">
        <v>17034</v>
      </c>
      <c r="E7527" s="43" t="s">
        <v>36270</v>
      </c>
      <c r="F7527" s="44" t="s">
        <v>10842</v>
      </c>
      <c r="G7527" s="44" t="s">
        <v>17</v>
      </c>
      <c r="H7527" s="44" t="s">
        <v>18</v>
      </c>
      <c r="I7527" s="32" t="s">
        <v>49972</v>
      </c>
      <c r="J7527" s="42">
        <v>8059175245046</v>
      </c>
      <c r="K7527" s="45" t="s">
        <v>58663</v>
      </c>
      <c r="L7527" s="46">
        <v>0</v>
      </c>
      <c r="M7527" s="46">
        <v>639.95000000000005</v>
      </c>
      <c r="N7527" s="45" t="s">
        <v>58688</v>
      </c>
    </row>
    <row r="7528" spans="1:14" s="32" customFormat="1" hidden="1" x14ac:dyDescent="0.25">
      <c r="A7528" s="32" t="s">
        <v>45102</v>
      </c>
      <c r="B7528" s="42" t="s">
        <v>67589</v>
      </c>
      <c r="C7528" s="42"/>
      <c r="D7528" s="42" t="s">
        <v>17038</v>
      </c>
      <c r="E7528" s="43" t="s">
        <v>36271</v>
      </c>
      <c r="F7528" s="44" t="s">
        <v>10842</v>
      </c>
      <c r="G7528" s="44" t="s">
        <v>17</v>
      </c>
      <c r="H7528" s="44" t="s">
        <v>18</v>
      </c>
      <c r="I7528" s="32" t="s">
        <v>49973</v>
      </c>
      <c r="J7528" s="42">
        <v>8059175245053</v>
      </c>
      <c r="K7528" s="45" t="s">
        <v>58663</v>
      </c>
      <c r="L7528" s="46">
        <v>0</v>
      </c>
      <c r="M7528" s="46">
        <v>639.95000000000005</v>
      </c>
      <c r="N7528" s="45" t="s">
        <v>58688</v>
      </c>
    </row>
    <row r="7529" spans="1:14" s="32" customFormat="1" hidden="1" x14ac:dyDescent="0.25">
      <c r="A7529" s="32" t="s">
        <v>45106</v>
      </c>
      <c r="B7529" s="42" t="s">
        <v>67590</v>
      </c>
      <c r="C7529" s="42"/>
      <c r="D7529" s="42" t="s">
        <v>17042</v>
      </c>
      <c r="E7529" s="43" t="s">
        <v>36272</v>
      </c>
      <c r="F7529" s="44" t="s">
        <v>10842</v>
      </c>
      <c r="G7529" s="44" t="s">
        <v>17</v>
      </c>
      <c r="H7529" s="44" t="s">
        <v>18</v>
      </c>
      <c r="I7529" s="32" t="s">
        <v>49974</v>
      </c>
      <c r="J7529" s="42">
        <v>8059175245060</v>
      </c>
      <c r="K7529" s="45" t="s">
        <v>58663</v>
      </c>
      <c r="L7529" s="46">
        <v>0</v>
      </c>
      <c r="M7529" s="46">
        <v>639.95000000000005</v>
      </c>
      <c r="N7529" s="45" t="s">
        <v>58688</v>
      </c>
    </row>
    <row r="7530" spans="1:14" s="32" customFormat="1" hidden="1" x14ac:dyDescent="0.25">
      <c r="B7530" s="42" t="s">
        <v>67583</v>
      </c>
      <c r="C7530" s="42"/>
      <c r="D7530" s="42" t="s">
        <v>15319</v>
      </c>
      <c r="E7530" s="43" t="s">
        <v>36265</v>
      </c>
      <c r="F7530" s="44" t="s">
        <v>10842</v>
      </c>
      <c r="G7530" s="44" t="s">
        <v>17</v>
      </c>
      <c r="H7530" s="44" t="s">
        <v>18</v>
      </c>
      <c r="I7530" s="32" t="s">
        <v>49983</v>
      </c>
      <c r="J7530" s="42">
        <v>8059175245237</v>
      </c>
      <c r="K7530" s="45" t="s">
        <v>58663</v>
      </c>
      <c r="L7530" s="46">
        <v>0</v>
      </c>
      <c r="M7530" s="46">
        <v>639.95000000000005</v>
      </c>
      <c r="N7530" s="45" t="s">
        <v>58688</v>
      </c>
    </row>
    <row r="7531" spans="1:14" s="32" customFormat="1" hidden="1" x14ac:dyDescent="0.25">
      <c r="B7531" s="42" t="s">
        <v>67584</v>
      </c>
      <c r="C7531" s="42"/>
      <c r="D7531" s="42" t="s">
        <v>15322</v>
      </c>
      <c r="E7531" s="43" t="s">
        <v>36266</v>
      </c>
      <c r="F7531" s="44" t="s">
        <v>10842</v>
      </c>
      <c r="G7531" s="44" t="s">
        <v>17</v>
      </c>
      <c r="H7531" s="44" t="s">
        <v>18</v>
      </c>
      <c r="I7531" s="32" t="s">
        <v>49984</v>
      </c>
      <c r="J7531" s="42">
        <v>8059175245244</v>
      </c>
      <c r="K7531" s="45" t="s">
        <v>58663</v>
      </c>
      <c r="L7531" s="46">
        <v>0</v>
      </c>
      <c r="M7531" s="46">
        <v>639.95000000000005</v>
      </c>
      <c r="N7531" s="45" t="s">
        <v>58688</v>
      </c>
    </row>
    <row r="7532" spans="1:14" s="32" customFormat="1" hidden="1" x14ac:dyDescent="0.25">
      <c r="B7532" s="42" t="s">
        <v>67585</v>
      </c>
      <c r="C7532" s="42"/>
      <c r="D7532" s="42" t="s">
        <v>15325</v>
      </c>
      <c r="E7532" s="43" t="s">
        <v>36267</v>
      </c>
      <c r="F7532" s="44" t="s">
        <v>10842</v>
      </c>
      <c r="G7532" s="44" t="s">
        <v>17</v>
      </c>
      <c r="H7532" s="44" t="s">
        <v>18</v>
      </c>
      <c r="I7532" s="32" t="s">
        <v>49985</v>
      </c>
      <c r="J7532" s="42">
        <v>8059175245251</v>
      </c>
      <c r="K7532" s="45" t="s">
        <v>58663</v>
      </c>
      <c r="L7532" s="46">
        <v>0</v>
      </c>
      <c r="M7532" s="46">
        <v>639.95000000000005</v>
      </c>
      <c r="N7532" s="45" t="s">
        <v>58688</v>
      </c>
    </row>
    <row r="7533" spans="1:14" s="32" customFormat="1" hidden="1" x14ac:dyDescent="0.25">
      <c r="B7533" s="42" t="s">
        <v>67586</v>
      </c>
      <c r="C7533" s="42"/>
      <c r="D7533" s="42" t="s">
        <v>15328</v>
      </c>
      <c r="E7533" s="43" t="s">
        <v>36268</v>
      </c>
      <c r="F7533" s="44" t="s">
        <v>10842</v>
      </c>
      <c r="G7533" s="44" t="s">
        <v>17</v>
      </c>
      <c r="H7533" s="44" t="s">
        <v>18</v>
      </c>
      <c r="I7533" s="32" t="s">
        <v>49986</v>
      </c>
      <c r="J7533" s="42">
        <v>8059175245268</v>
      </c>
      <c r="K7533" s="45" t="s">
        <v>58663</v>
      </c>
      <c r="L7533" s="46">
        <v>0</v>
      </c>
      <c r="M7533" s="46">
        <v>639.95000000000005</v>
      </c>
      <c r="N7533" s="45" t="s">
        <v>58688</v>
      </c>
    </row>
    <row r="7534" spans="1:14" s="32" customFormat="1" hidden="1" x14ac:dyDescent="0.25">
      <c r="B7534" s="42" t="s">
        <v>67587</v>
      </c>
      <c r="C7534" s="42"/>
      <c r="D7534" s="42" t="s">
        <v>15331</v>
      </c>
      <c r="E7534" s="43" t="s">
        <v>36269</v>
      </c>
      <c r="F7534" s="44" t="s">
        <v>10842</v>
      </c>
      <c r="G7534" s="44" t="s">
        <v>17</v>
      </c>
      <c r="H7534" s="44" t="s">
        <v>18</v>
      </c>
      <c r="I7534" s="32" t="s">
        <v>49987</v>
      </c>
      <c r="J7534" s="42">
        <v>8059175245275</v>
      </c>
      <c r="K7534" s="45" t="s">
        <v>58663</v>
      </c>
      <c r="L7534" s="46">
        <v>0</v>
      </c>
      <c r="M7534" s="46">
        <v>639.95000000000005</v>
      </c>
      <c r="N7534" s="45" t="s">
        <v>58688</v>
      </c>
    </row>
    <row r="7535" spans="1:14" s="32" customFormat="1" hidden="1" x14ac:dyDescent="0.25">
      <c r="B7535" s="42" t="s">
        <v>67580</v>
      </c>
      <c r="C7535" s="42"/>
      <c r="D7535" s="42" t="s">
        <v>15334</v>
      </c>
      <c r="E7535" s="43" t="s">
        <v>36262</v>
      </c>
      <c r="F7535" s="44" t="s">
        <v>10842</v>
      </c>
      <c r="G7535" s="44" t="s">
        <v>17</v>
      </c>
      <c r="H7535" s="44" t="s">
        <v>18</v>
      </c>
      <c r="I7535" s="32" t="s">
        <v>49980</v>
      </c>
      <c r="J7535" s="42">
        <v>8059175245206</v>
      </c>
      <c r="K7535" s="45" t="s">
        <v>58663</v>
      </c>
      <c r="L7535" s="46">
        <v>0</v>
      </c>
      <c r="M7535" s="46">
        <v>639.95000000000005</v>
      </c>
      <c r="N7535" s="45" t="s">
        <v>58688</v>
      </c>
    </row>
    <row r="7536" spans="1:14" s="32" customFormat="1" hidden="1" x14ac:dyDescent="0.25">
      <c r="B7536" s="42" t="s">
        <v>67581</v>
      </c>
      <c r="C7536" s="42"/>
      <c r="D7536" s="42" t="s">
        <v>15336</v>
      </c>
      <c r="E7536" s="43" t="s">
        <v>36263</v>
      </c>
      <c r="F7536" s="44" t="s">
        <v>10842</v>
      </c>
      <c r="G7536" s="44" t="s">
        <v>17</v>
      </c>
      <c r="H7536" s="44" t="s">
        <v>18</v>
      </c>
      <c r="I7536" s="32" t="s">
        <v>49981</v>
      </c>
      <c r="J7536" s="42">
        <v>8059175245213</v>
      </c>
      <c r="K7536" s="45" t="s">
        <v>58663</v>
      </c>
      <c r="L7536" s="46">
        <v>0</v>
      </c>
      <c r="M7536" s="46">
        <v>639.95000000000005</v>
      </c>
      <c r="N7536" s="45" t="s">
        <v>58688</v>
      </c>
    </row>
    <row r="7537" spans="1:14" s="32" customFormat="1" hidden="1" x14ac:dyDescent="0.25">
      <c r="B7537" s="42" t="s">
        <v>67582</v>
      </c>
      <c r="C7537" s="42"/>
      <c r="D7537" s="42" t="s">
        <v>15339</v>
      </c>
      <c r="E7537" s="43" t="s">
        <v>36264</v>
      </c>
      <c r="F7537" s="44" t="s">
        <v>10842</v>
      </c>
      <c r="G7537" s="44" t="s">
        <v>17</v>
      </c>
      <c r="H7537" s="44" t="s">
        <v>18</v>
      </c>
      <c r="I7537" s="32" t="s">
        <v>49982</v>
      </c>
      <c r="J7537" s="42">
        <v>8059175245220</v>
      </c>
      <c r="K7537" s="45" t="s">
        <v>58663</v>
      </c>
      <c r="L7537" s="46">
        <v>0</v>
      </c>
      <c r="M7537" s="46">
        <v>639.95000000000005</v>
      </c>
      <c r="N7537" s="45" t="s">
        <v>58688</v>
      </c>
    </row>
    <row r="7538" spans="1:14" s="32" customFormat="1" hidden="1" x14ac:dyDescent="0.25">
      <c r="A7538" s="32" t="s">
        <v>36153</v>
      </c>
      <c r="B7538" s="42" t="s">
        <v>67519</v>
      </c>
      <c r="C7538" s="42"/>
      <c r="D7538" s="42" t="s">
        <v>21969</v>
      </c>
      <c r="E7538" s="43" t="s">
        <v>36674</v>
      </c>
      <c r="F7538" s="44">
        <v>714</v>
      </c>
      <c r="G7538" s="44" t="s">
        <v>17</v>
      </c>
      <c r="H7538" s="44" t="s">
        <v>18</v>
      </c>
      <c r="I7538" s="42" t="s">
        <v>21970</v>
      </c>
      <c r="J7538" s="42">
        <v>8059175271083</v>
      </c>
      <c r="K7538" s="45" t="s">
        <v>58663</v>
      </c>
      <c r="L7538" s="46">
        <v>0</v>
      </c>
      <c r="M7538" s="46">
        <v>0</v>
      </c>
      <c r="N7538" s="45" t="s">
        <v>58688</v>
      </c>
    </row>
    <row r="7539" spans="1:14" s="32" customFormat="1" hidden="1" x14ac:dyDescent="0.25">
      <c r="A7539" s="32" t="s">
        <v>36154</v>
      </c>
      <c r="B7539" s="42" t="s">
        <v>67520</v>
      </c>
      <c r="C7539" s="42"/>
      <c r="D7539" s="42" t="s">
        <v>21971</v>
      </c>
      <c r="E7539" s="43" t="s">
        <v>36675</v>
      </c>
      <c r="F7539" s="44">
        <v>714</v>
      </c>
      <c r="G7539" s="44" t="s">
        <v>17</v>
      </c>
      <c r="H7539" s="44" t="s">
        <v>18</v>
      </c>
      <c r="I7539" s="42" t="s">
        <v>21972</v>
      </c>
      <c r="J7539" s="42">
        <v>8059175271090</v>
      </c>
      <c r="K7539" s="45" t="s">
        <v>58663</v>
      </c>
      <c r="L7539" s="46">
        <v>0</v>
      </c>
      <c r="M7539" s="46">
        <v>0</v>
      </c>
      <c r="N7539" s="45" t="s">
        <v>58688</v>
      </c>
    </row>
    <row r="7540" spans="1:14" s="32" customFormat="1" hidden="1" x14ac:dyDescent="0.25">
      <c r="A7540" s="32" t="s">
        <v>36155</v>
      </c>
      <c r="B7540" s="42" t="s">
        <v>67521</v>
      </c>
      <c r="C7540" s="42"/>
      <c r="D7540" s="42" t="s">
        <v>21973</v>
      </c>
      <c r="E7540" s="43" t="s">
        <v>36676</v>
      </c>
      <c r="F7540" s="44">
        <v>714</v>
      </c>
      <c r="G7540" s="44" t="s">
        <v>17</v>
      </c>
      <c r="H7540" s="44" t="s">
        <v>18</v>
      </c>
      <c r="I7540" s="42" t="s">
        <v>21974</v>
      </c>
      <c r="J7540" s="42">
        <v>8059175271106</v>
      </c>
      <c r="K7540" s="45" t="s">
        <v>58663</v>
      </c>
      <c r="L7540" s="46">
        <v>0</v>
      </c>
      <c r="M7540" s="46">
        <v>0</v>
      </c>
      <c r="N7540" s="45" t="s">
        <v>58688</v>
      </c>
    </row>
    <row r="7541" spans="1:14" s="32" customFormat="1" hidden="1" x14ac:dyDescent="0.25">
      <c r="A7541" s="32" t="s">
        <v>36156</v>
      </c>
      <c r="B7541" s="42" t="s">
        <v>67522</v>
      </c>
      <c r="C7541" s="42"/>
      <c r="D7541" s="42" t="s">
        <v>21975</v>
      </c>
      <c r="E7541" s="43" t="s">
        <v>36677</v>
      </c>
      <c r="F7541" s="44">
        <v>714</v>
      </c>
      <c r="G7541" s="44" t="s">
        <v>17</v>
      </c>
      <c r="H7541" s="44" t="s">
        <v>18</v>
      </c>
      <c r="I7541" s="42" t="s">
        <v>21976</v>
      </c>
      <c r="J7541" s="42">
        <v>8059175271113</v>
      </c>
      <c r="K7541" s="45" t="s">
        <v>58663</v>
      </c>
      <c r="L7541" s="46">
        <v>0</v>
      </c>
      <c r="M7541" s="46">
        <v>0</v>
      </c>
      <c r="N7541" s="45" t="s">
        <v>58688</v>
      </c>
    </row>
    <row r="7542" spans="1:14" s="32" customFormat="1" hidden="1" x14ac:dyDescent="0.25">
      <c r="A7542" s="32" t="s">
        <v>36157</v>
      </c>
      <c r="B7542" s="42" t="s">
        <v>67523</v>
      </c>
      <c r="C7542" s="42"/>
      <c r="D7542" s="42" t="s">
        <v>21977</v>
      </c>
      <c r="E7542" s="43" t="s">
        <v>36678</v>
      </c>
      <c r="F7542" s="44">
        <v>714</v>
      </c>
      <c r="G7542" s="44" t="s">
        <v>17</v>
      </c>
      <c r="H7542" s="44" t="s">
        <v>18</v>
      </c>
      <c r="I7542" s="42" t="s">
        <v>21978</v>
      </c>
      <c r="J7542" s="42">
        <v>8059175271120</v>
      </c>
      <c r="K7542" s="45" t="s">
        <v>58663</v>
      </c>
      <c r="L7542" s="46">
        <v>0</v>
      </c>
      <c r="M7542" s="46">
        <v>0</v>
      </c>
      <c r="N7542" s="45" t="s">
        <v>58688</v>
      </c>
    </row>
    <row r="7543" spans="1:14" s="32" customFormat="1" hidden="1" x14ac:dyDescent="0.25">
      <c r="A7543" s="32" t="s">
        <v>36150</v>
      </c>
      <c r="B7543" s="42" t="s">
        <v>67516</v>
      </c>
      <c r="C7543" s="42"/>
      <c r="D7543" s="42" t="s">
        <v>21963</v>
      </c>
      <c r="E7543" s="43" t="s">
        <v>36671</v>
      </c>
      <c r="F7543" s="44">
        <v>714</v>
      </c>
      <c r="G7543" s="44" t="s">
        <v>17</v>
      </c>
      <c r="H7543" s="44" t="s">
        <v>18</v>
      </c>
      <c r="I7543" s="42" t="s">
        <v>21964</v>
      </c>
      <c r="J7543" s="42">
        <v>8059175271052</v>
      </c>
      <c r="K7543" s="45" t="s">
        <v>58663</v>
      </c>
      <c r="L7543" s="46">
        <v>0</v>
      </c>
      <c r="M7543" s="46">
        <v>0</v>
      </c>
      <c r="N7543" s="45" t="s">
        <v>58688</v>
      </c>
    </row>
    <row r="7544" spans="1:14" s="32" customFormat="1" hidden="1" x14ac:dyDescent="0.25">
      <c r="A7544" s="32" t="s">
        <v>36151</v>
      </c>
      <c r="B7544" s="42" t="s">
        <v>67517</v>
      </c>
      <c r="C7544" s="42"/>
      <c r="D7544" s="42" t="s">
        <v>21965</v>
      </c>
      <c r="E7544" s="43" t="s">
        <v>36672</v>
      </c>
      <c r="F7544" s="44">
        <v>714</v>
      </c>
      <c r="G7544" s="44" t="s">
        <v>17</v>
      </c>
      <c r="H7544" s="44" t="s">
        <v>18</v>
      </c>
      <c r="I7544" s="42" t="s">
        <v>21966</v>
      </c>
      <c r="J7544" s="42">
        <v>8059175271069</v>
      </c>
      <c r="K7544" s="45" t="s">
        <v>58663</v>
      </c>
      <c r="L7544" s="46">
        <v>0</v>
      </c>
      <c r="M7544" s="46">
        <v>0</v>
      </c>
      <c r="N7544" s="45" t="s">
        <v>58688</v>
      </c>
    </row>
    <row r="7545" spans="1:14" s="32" customFormat="1" hidden="1" x14ac:dyDescent="0.25">
      <c r="A7545" s="32" t="s">
        <v>36152</v>
      </c>
      <c r="B7545" s="42" t="s">
        <v>67518</v>
      </c>
      <c r="C7545" s="42"/>
      <c r="D7545" s="42" t="s">
        <v>21967</v>
      </c>
      <c r="E7545" s="43" t="s">
        <v>36673</v>
      </c>
      <c r="F7545" s="44">
        <v>714</v>
      </c>
      <c r="G7545" s="44" t="s">
        <v>17</v>
      </c>
      <c r="H7545" s="44" t="s">
        <v>18</v>
      </c>
      <c r="I7545" s="42" t="s">
        <v>21968</v>
      </c>
      <c r="J7545" s="42">
        <v>8059175271076</v>
      </c>
      <c r="K7545" s="45" t="s">
        <v>58663</v>
      </c>
      <c r="L7545" s="46">
        <v>0</v>
      </c>
      <c r="M7545" s="46">
        <v>0</v>
      </c>
      <c r="N7545" s="45" t="s">
        <v>58688</v>
      </c>
    </row>
    <row r="7546" spans="1:14" s="32" customFormat="1" hidden="1" x14ac:dyDescent="0.25">
      <c r="A7546" s="32" t="s">
        <v>23575</v>
      </c>
      <c r="B7546" s="42" t="s">
        <v>67468</v>
      </c>
      <c r="C7546" s="42"/>
      <c r="D7546" s="42" t="s">
        <v>19492</v>
      </c>
      <c r="E7546" s="43" t="s">
        <v>19493</v>
      </c>
      <c r="F7546" s="44">
        <v>714</v>
      </c>
      <c r="G7546" s="44" t="s">
        <v>17</v>
      </c>
      <c r="H7546" s="44" t="s">
        <v>18</v>
      </c>
      <c r="I7546" s="42" t="s">
        <v>21763</v>
      </c>
      <c r="J7546" s="42">
        <v>8059175090622</v>
      </c>
      <c r="K7546" s="45" t="s">
        <v>58663</v>
      </c>
      <c r="L7546" s="46">
        <v>0</v>
      </c>
      <c r="M7546" s="46">
        <v>679.95</v>
      </c>
      <c r="N7546" s="45" t="s">
        <v>58705</v>
      </c>
    </row>
    <row r="7547" spans="1:14" s="32" customFormat="1" hidden="1" x14ac:dyDescent="0.25">
      <c r="A7547" s="32" t="s">
        <v>23576</v>
      </c>
      <c r="B7547" s="42" t="s">
        <v>67469</v>
      </c>
      <c r="C7547" s="42"/>
      <c r="D7547" s="42" t="s">
        <v>19494</v>
      </c>
      <c r="E7547" s="43" t="s">
        <v>19495</v>
      </c>
      <c r="F7547" s="44">
        <v>714</v>
      </c>
      <c r="G7547" s="44" t="s">
        <v>17</v>
      </c>
      <c r="H7547" s="44" t="s">
        <v>18</v>
      </c>
      <c r="I7547" s="42" t="s">
        <v>21764</v>
      </c>
      <c r="J7547" s="42">
        <v>8059175090639</v>
      </c>
      <c r="K7547" s="45" t="s">
        <v>58663</v>
      </c>
      <c r="L7547" s="46">
        <v>0</v>
      </c>
      <c r="M7547" s="46">
        <v>679.95</v>
      </c>
      <c r="N7547" s="45" t="s">
        <v>58705</v>
      </c>
    </row>
    <row r="7548" spans="1:14" s="32" customFormat="1" hidden="1" x14ac:dyDescent="0.25">
      <c r="A7548" s="32" t="s">
        <v>23577</v>
      </c>
      <c r="B7548" s="42" t="s">
        <v>67470</v>
      </c>
      <c r="C7548" s="42"/>
      <c r="D7548" s="42" t="s">
        <v>19496</v>
      </c>
      <c r="E7548" s="43" t="s">
        <v>19497</v>
      </c>
      <c r="F7548" s="44">
        <v>714</v>
      </c>
      <c r="G7548" s="44" t="s">
        <v>17</v>
      </c>
      <c r="H7548" s="44" t="s">
        <v>18</v>
      </c>
      <c r="I7548" s="42" t="s">
        <v>21765</v>
      </c>
      <c r="J7548" s="42">
        <v>8059175090646</v>
      </c>
      <c r="K7548" s="45" t="s">
        <v>58663</v>
      </c>
      <c r="L7548" s="46">
        <v>0</v>
      </c>
      <c r="M7548" s="46">
        <v>679.95</v>
      </c>
      <c r="N7548" s="45" t="s">
        <v>58705</v>
      </c>
    </row>
    <row r="7549" spans="1:14" s="32" customFormat="1" hidden="1" x14ac:dyDescent="0.25">
      <c r="A7549" s="32" t="s">
        <v>23578</v>
      </c>
      <c r="B7549" s="42" t="s">
        <v>67471</v>
      </c>
      <c r="C7549" s="42"/>
      <c r="D7549" s="42" t="s">
        <v>19498</v>
      </c>
      <c r="E7549" s="43" t="s">
        <v>19499</v>
      </c>
      <c r="F7549" s="44">
        <v>714</v>
      </c>
      <c r="G7549" s="44" t="s">
        <v>17</v>
      </c>
      <c r="H7549" s="44" t="s">
        <v>18</v>
      </c>
      <c r="I7549" s="42" t="s">
        <v>21766</v>
      </c>
      <c r="J7549" s="42">
        <v>8059175090653</v>
      </c>
      <c r="K7549" s="45" t="s">
        <v>58663</v>
      </c>
      <c r="L7549" s="46">
        <v>0</v>
      </c>
      <c r="M7549" s="46">
        <v>679.95</v>
      </c>
      <c r="N7549" s="45" t="s">
        <v>58705</v>
      </c>
    </row>
    <row r="7550" spans="1:14" s="32" customFormat="1" hidden="1" x14ac:dyDescent="0.25">
      <c r="A7550" s="32" t="s">
        <v>23579</v>
      </c>
      <c r="B7550" s="42" t="s">
        <v>67472</v>
      </c>
      <c r="C7550" s="42"/>
      <c r="D7550" s="42" t="s">
        <v>19500</v>
      </c>
      <c r="E7550" s="43" t="s">
        <v>19501</v>
      </c>
      <c r="F7550" s="44">
        <v>714</v>
      </c>
      <c r="G7550" s="44" t="s">
        <v>17</v>
      </c>
      <c r="H7550" s="44" t="s">
        <v>18</v>
      </c>
      <c r="I7550" s="42" t="s">
        <v>21767</v>
      </c>
      <c r="J7550" s="42">
        <v>8059175090660</v>
      </c>
      <c r="K7550" s="45" t="s">
        <v>58663</v>
      </c>
      <c r="L7550" s="46">
        <v>0</v>
      </c>
      <c r="M7550" s="46">
        <v>679.95</v>
      </c>
      <c r="N7550" s="45" t="s">
        <v>58705</v>
      </c>
    </row>
    <row r="7551" spans="1:14" s="32" customFormat="1" hidden="1" x14ac:dyDescent="0.25">
      <c r="A7551" s="32" t="s">
        <v>23580</v>
      </c>
      <c r="B7551" s="42" t="s">
        <v>67465</v>
      </c>
      <c r="C7551" s="42"/>
      <c r="D7551" s="42" t="s">
        <v>19486</v>
      </c>
      <c r="E7551" s="43" t="s">
        <v>19487</v>
      </c>
      <c r="F7551" s="44">
        <v>714</v>
      </c>
      <c r="G7551" s="44" t="s">
        <v>17</v>
      </c>
      <c r="H7551" s="44" t="s">
        <v>18</v>
      </c>
      <c r="I7551" s="42" t="s">
        <v>21760</v>
      </c>
      <c r="J7551" s="42">
        <v>8059175090592</v>
      </c>
      <c r="K7551" s="45" t="s">
        <v>58663</v>
      </c>
      <c r="L7551" s="46">
        <v>0</v>
      </c>
      <c r="M7551" s="46">
        <v>679.95</v>
      </c>
      <c r="N7551" s="45" t="s">
        <v>58705</v>
      </c>
    </row>
    <row r="7552" spans="1:14" s="32" customFormat="1" hidden="1" x14ac:dyDescent="0.25">
      <c r="A7552" s="32" t="s">
        <v>23581</v>
      </c>
      <c r="B7552" s="42" t="s">
        <v>67466</v>
      </c>
      <c r="C7552" s="42"/>
      <c r="D7552" s="42" t="s">
        <v>19488</v>
      </c>
      <c r="E7552" s="43" t="s">
        <v>19489</v>
      </c>
      <c r="F7552" s="44">
        <v>714</v>
      </c>
      <c r="G7552" s="44" t="s">
        <v>17</v>
      </c>
      <c r="H7552" s="44" t="s">
        <v>18</v>
      </c>
      <c r="I7552" s="42" t="s">
        <v>21761</v>
      </c>
      <c r="J7552" s="42">
        <v>8059175090608</v>
      </c>
      <c r="K7552" s="45" t="s">
        <v>58663</v>
      </c>
      <c r="L7552" s="46">
        <v>0</v>
      </c>
      <c r="M7552" s="46">
        <v>679.95</v>
      </c>
      <c r="N7552" s="45" t="s">
        <v>58705</v>
      </c>
    </row>
    <row r="7553" spans="1:14" s="32" customFormat="1" hidden="1" x14ac:dyDescent="0.25">
      <c r="A7553" s="32" t="s">
        <v>23582</v>
      </c>
      <c r="B7553" s="42" t="s">
        <v>67467</v>
      </c>
      <c r="C7553" s="42"/>
      <c r="D7553" s="42" t="s">
        <v>19490</v>
      </c>
      <c r="E7553" s="43" t="s">
        <v>19491</v>
      </c>
      <c r="F7553" s="44">
        <v>714</v>
      </c>
      <c r="G7553" s="44" t="s">
        <v>17</v>
      </c>
      <c r="H7553" s="44" t="s">
        <v>18</v>
      </c>
      <c r="I7553" s="42" t="s">
        <v>21762</v>
      </c>
      <c r="J7553" s="42">
        <v>8059175090615</v>
      </c>
      <c r="K7553" s="45" t="s">
        <v>58663</v>
      </c>
      <c r="L7553" s="46">
        <v>0</v>
      </c>
      <c r="M7553" s="46">
        <v>679.95</v>
      </c>
      <c r="N7553" s="45" t="s">
        <v>58705</v>
      </c>
    </row>
    <row r="7554" spans="1:14" s="32" customFormat="1" hidden="1" x14ac:dyDescent="0.25">
      <c r="A7554" s="32" t="s">
        <v>36182</v>
      </c>
      <c r="B7554" s="42" t="s">
        <v>67535</v>
      </c>
      <c r="C7554" s="42"/>
      <c r="D7554" s="42" t="s">
        <v>22037</v>
      </c>
      <c r="E7554" s="43" t="s">
        <v>58726</v>
      </c>
      <c r="F7554" s="44">
        <v>714</v>
      </c>
      <c r="G7554" s="44" t="s">
        <v>17</v>
      </c>
      <c r="H7554" s="44" t="s">
        <v>18</v>
      </c>
      <c r="I7554" s="42" t="s">
        <v>22038</v>
      </c>
      <c r="J7554" s="42">
        <v>8059175288364</v>
      </c>
      <c r="K7554" s="45" t="s">
        <v>58663</v>
      </c>
      <c r="L7554" s="46">
        <v>0</v>
      </c>
      <c r="M7554" s="46">
        <v>409.95</v>
      </c>
      <c r="N7554" s="45" t="s">
        <v>58688</v>
      </c>
    </row>
    <row r="7555" spans="1:14" s="32" customFormat="1" hidden="1" x14ac:dyDescent="0.25">
      <c r="A7555" s="32" t="s">
        <v>36183</v>
      </c>
      <c r="B7555" s="42" t="s">
        <v>67536</v>
      </c>
      <c r="C7555" s="42"/>
      <c r="D7555" s="42" t="s">
        <v>22039</v>
      </c>
      <c r="E7555" s="43" t="s">
        <v>58727</v>
      </c>
      <c r="F7555" s="44">
        <v>714</v>
      </c>
      <c r="G7555" s="44" t="s">
        <v>17</v>
      </c>
      <c r="H7555" s="44" t="s">
        <v>18</v>
      </c>
      <c r="I7555" s="42" t="s">
        <v>22040</v>
      </c>
      <c r="J7555" s="42">
        <v>8059175288371</v>
      </c>
      <c r="K7555" s="45" t="s">
        <v>58663</v>
      </c>
      <c r="L7555" s="46">
        <v>0</v>
      </c>
      <c r="M7555" s="46">
        <v>409.95</v>
      </c>
      <c r="N7555" s="45" t="s">
        <v>58688</v>
      </c>
    </row>
    <row r="7556" spans="1:14" s="32" customFormat="1" hidden="1" x14ac:dyDescent="0.25">
      <c r="A7556" s="32" t="s">
        <v>36184</v>
      </c>
      <c r="B7556" s="42" t="s">
        <v>67537</v>
      </c>
      <c r="C7556" s="42"/>
      <c r="D7556" s="42" t="s">
        <v>22041</v>
      </c>
      <c r="E7556" s="43" t="s">
        <v>58728</v>
      </c>
      <c r="F7556" s="44">
        <v>714</v>
      </c>
      <c r="G7556" s="44" t="s">
        <v>17</v>
      </c>
      <c r="H7556" s="44" t="s">
        <v>18</v>
      </c>
      <c r="I7556" s="42" t="s">
        <v>22042</v>
      </c>
      <c r="J7556" s="42">
        <v>8059175288388</v>
      </c>
      <c r="K7556" s="45" t="s">
        <v>58663</v>
      </c>
      <c r="L7556" s="46">
        <v>0</v>
      </c>
      <c r="M7556" s="46">
        <v>409.95</v>
      </c>
      <c r="N7556" s="45" t="s">
        <v>58688</v>
      </c>
    </row>
    <row r="7557" spans="1:14" s="32" customFormat="1" hidden="1" x14ac:dyDescent="0.25">
      <c r="A7557" s="32" t="s">
        <v>36185</v>
      </c>
      <c r="B7557" s="42" t="s">
        <v>67538</v>
      </c>
      <c r="C7557" s="42"/>
      <c r="D7557" s="42" t="s">
        <v>22043</v>
      </c>
      <c r="E7557" s="43" t="s">
        <v>58729</v>
      </c>
      <c r="F7557" s="44">
        <v>714</v>
      </c>
      <c r="G7557" s="44" t="s">
        <v>17</v>
      </c>
      <c r="H7557" s="44" t="s">
        <v>18</v>
      </c>
      <c r="I7557" s="42" t="s">
        <v>22044</v>
      </c>
      <c r="J7557" s="42">
        <v>8059175288395</v>
      </c>
      <c r="K7557" s="45" t="s">
        <v>58663</v>
      </c>
      <c r="L7557" s="46">
        <v>0</v>
      </c>
      <c r="M7557" s="46">
        <v>409.95</v>
      </c>
      <c r="N7557" s="45" t="s">
        <v>58688</v>
      </c>
    </row>
    <row r="7558" spans="1:14" s="32" customFormat="1" hidden="1" x14ac:dyDescent="0.25">
      <c r="A7558" s="32" t="s">
        <v>36186</v>
      </c>
      <c r="B7558" s="42" t="s">
        <v>67539</v>
      </c>
      <c r="C7558" s="42"/>
      <c r="D7558" s="42" t="s">
        <v>22045</v>
      </c>
      <c r="E7558" s="43" t="s">
        <v>58730</v>
      </c>
      <c r="F7558" s="44">
        <v>714</v>
      </c>
      <c r="G7558" s="44" t="s">
        <v>17</v>
      </c>
      <c r="H7558" s="44" t="s">
        <v>18</v>
      </c>
      <c r="I7558" s="42" t="s">
        <v>22046</v>
      </c>
      <c r="J7558" s="42">
        <v>8059175288401</v>
      </c>
      <c r="K7558" s="45" t="s">
        <v>58663</v>
      </c>
      <c r="L7558" s="46">
        <v>0</v>
      </c>
      <c r="M7558" s="46">
        <v>409.95</v>
      </c>
      <c r="N7558" s="45" t="s">
        <v>58688</v>
      </c>
    </row>
    <row r="7559" spans="1:14" s="32" customFormat="1" hidden="1" x14ac:dyDescent="0.25">
      <c r="A7559" s="32" t="s">
        <v>36177</v>
      </c>
      <c r="B7559" s="42"/>
      <c r="C7559" s="42"/>
      <c r="D7559" s="42" t="s">
        <v>22025</v>
      </c>
      <c r="E7559" s="43" t="s">
        <v>22026</v>
      </c>
      <c r="F7559" s="44">
        <v>714</v>
      </c>
      <c r="G7559" s="44" t="s">
        <v>17</v>
      </c>
      <c r="H7559" s="44" t="s">
        <v>18</v>
      </c>
      <c r="I7559" s="42" t="s">
        <v>22027</v>
      </c>
      <c r="J7559" s="42">
        <v>8059175288319</v>
      </c>
      <c r="K7559" s="45" t="s">
        <v>58663</v>
      </c>
      <c r="L7559" s="46">
        <v>0</v>
      </c>
      <c r="M7559" s="46">
        <v>409.95</v>
      </c>
      <c r="N7559" s="45" t="s">
        <v>58688</v>
      </c>
    </row>
    <row r="7560" spans="1:14" s="32" customFormat="1" hidden="1" x14ac:dyDescent="0.25">
      <c r="A7560" s="32" t="s">
        <v>36178</v>
      </c>
      <c r="B7560" s="42"/>
      <c r="C7560" s="42"/>
      <c r="D7560" s="42" t="s">
        <v>22028</v>
      </c>
      <c r="E7560" s="43" t="s">
        <v>22029</v>
      </c>
      <c r="F7560" s="44">
        <v>714</v>
      </c>
      <c r="G7560" s="44" t="s">
        <v>17</v>
      </c>
      <c r="H7560" s="44" t="s">
        <v>18</v>
      </c>
      <c r="I7560" s="42" t="s">
        <v>22030</v>
      </c>
      <c r="J7560" s="42">
        <v>8059175288326</v>
      </c>
      <c r="K7560" s="45" t="s">
        <v>58663</v>
      </c>
      <c r="L7560" s="46">
        <v>0</v>
      </c>
      <c r="M7560" s="46">
        <v>409.95</v>
      </c>
      <c r="N7560" s="45" t="s">
        <v>58688</v>
      </c>
    </row>
    <row r="7561" spans="1:14" s="32" customFormat="1" hidden="1" x14ac:dyDescent="0.25">
      <c r="A7561" s="32" t="s">
        <v>36179</v>
      </c>
      <c r="B7561" s="42" t="s">
        <v>67532</v>
      </c>
      <c r="C7561" s="42"/>
      <c r="D7561" s="42" t="s">
        <v>22031</v>
      </c>
      <c r="E7561" s="43" t="s">
        <v>58731</v>
      </c>
      <c r="F7561" s="44">
        <v>714</v>
      </c>
      <c r="G7561" s="44" t="s">
        <v>17</v>
      </c>
      <c r="H7561" s="44" t="s">
        <v>18</v>
      </c>
      <c r="I7561" s="42" t="s">
        <v>22032</v>
      </c>
      <c r="J7561" s="42">
        <v>8059175288333</v>
      </c>
      <c r="K7561" s="45" t="s">
        <v>58663</v>
      </c>
      <c r="L7561" s="46">
        <v>0</v>
      </c>
      <c r="M7561" s="46">
        <v>409.95</v>
      </c>
      <c r="N7561" s="45" t="s">
        <v>58688</v>
      </c>
    </row>
    <row r="7562" spans="1:14" s="32" customFormat="1" hidden="1" x14ac:dyDescent="0.25">
      <c r="A7562" s="32" t="s">
        <v>36180</v>
      </c>
      <c r="B7562" s="42" t="s">
        <v>67533</v>
      </c>
      <c r="C7562" s="42"/>
      <c r="D7562" s="42" t="s">
        <v>22033</v>
      </c>
      <c r="E7562" s="43" t="s">
        <v>58732</v>
      </c>
      <c r="F7562" s="44">
        <v>714</v>
      </c>
      <c r="G7562" s="44" t="s">
        <v>17</v>
      </c>
      <c r="H7562" s="44" t="s">
        <v>18</v>
      </c>
      <c r="I7562" s="42" t="s">
        <v>22034</v>
      </c>
      <c r="J7562" s="42">
        <v>8059175288340</v>
      </c>
      <c r="K7562" s="45" t="s">
        <v>58663</v>
      </c>
      <c r="L7562" s="46">
        <v>0</v>
      </c>
      <c r="M7562" s="46">
        <v>409.95</v>
      </c>
      <c r="N7562" s="45" t="s">
        <v>58688</v>
      </c>
    </row>
    <row r="7563" spans="1:14" s="32" customFormat="1" hidden="1" x14ac:dyDescent="0.25">
      <c r="A7563" s="32" t="s">
        <v>36181</v>
      </c>
      <c r="B7563" s="42" t="s">
        <v>67534</v>
      </c>
      <c r="C7563" s="42"/>
      <c r="D7563" s="42" t="s">
        <v>22035</v>
      </c>
      <c r="E7563" s="43" t="s">
        <v>58733</v>
      </c>
      <c r="F7563" s="44">
        <v>714</v>
      </c>
      <c r="G7563" s="44" t="s">
        <v>17</v>
      </c>
      <c r="H7563" s="44" t="s">
        <v>18</v>
      </c>
      <c r="I7563" s="42" t="s">
        <v>22036</v>
      </c>
      <c r="J7563" s="42">
        <v>8059175288357</v>
      </c>
      <c r="K7563" s="45" t="s">
        <v>58663</v>
      </c>
      <c r="L7563" s="46">
        <v>0</v>
      </c>
      <c r="M7563" s="46">
        <v>409.95</v>
      </c>
      <c r="N7563" s="45" t="s">
        <v>58688</v>
      </c>
    </row>
    <row r="7564" spans="1:14" s="32" customFormat="1" hidden="1" x14ac:dyDescent="0.25">
      <c r="A7564" s="32" t="s">
        <v>23320</v>
      </c>
      <c r="B7564" s="42" t="s">
        <v>67381</v>
      </c>
      <c r="C7564" s="42"/>
      <c r="D7564" s="42" t="s">
        <v>1681</v>
      </c>
      <c r="E7564" s="43" t="s">
        <v>1682</v>
      </c>
      <c r="F7564" s="44">
        <v>714</v>
      </c>
      <c r="G7564" s="44" t="s">
        <v>17</v>
      </c>
      <c r="H7564" s="44" t="s">
        <v>18</v>
      </c>
      <c r="I7564" s="42" t="s">
        <v>53696</v>
      </c>
      <c r="J7564" s="42">
        <v>8021506027409</v>
      </c>
      <c r="K7564" s="45" t="s">
        <v>58663</v>
      </c>
      <c r="L7564" s="46">
        <v>0</v>
      </c>
      <c r="M7564" s="46">
        <v>0</v>
      </c>
      <c r="N7564" s="45"/>
    </row>
    <row r="7565" spans="1:14" s="32" customFormat="1" hidden="1" x14ac:dyDescent="0.25">
      <c r="A7565" s="32" t="s">
        <v>23321</v>
      </c>
      <c r="B7565" s="42" t="s">
        <v>67382</v>
      </c>
      <c r="C7565" s="42"/>
      <c r="D7565" s="42" t="s">
        <v>1683</v>
      </c>
      <c r="E7565" s="43" t="s">
        <v>1684</v>
      </c>
      <c r="F7565" s="44">
        <v>714</v>
      </c>
      <c r="G7565" s="44" t="s">
        <v>17</v>
      </c>
      <c r="H7565" s="44" t="s">
        <v>18</v>
      </c>
      <c r="I7565" s="42" t="s">
        <v>53697</v>
      </c>
      <c r="J7565" s="42">
        <v>8021506027416</v>
      </c>
      <c r="K7565" s="45" t="s">
        <v>58663</v>
      </c>
      <c r="L7565" s="46">
        <v>0</v>
      </c>
      <c r="M7565" s="46">
        <v>0</v>
      </c>
      <c r="N7565" s="45"/>
    </row>
    <row r="7566" spans="1:14" s="32" customFormat="1" hidden="1" x14ac:dyDescent="0.25">
      <c r="A7566" s="32" t="s">
        <v>23322</v>
      </c>
      <c r="B7566" s="42" t="s">
        <v>67383</v>
      </c>
      <c r="C7566" s="42"/>
      <c r="D7566" s="42" t="s">
        <v>1685</v>
      </c>
      <c r="E7566" s="43" t="s">
        <v>1686</v>
      </c>
      <c r="F7566" s="44">
        <v>714</v>
      </c>
      <c r="G7566" s="44" t="s">
        <v>17</v>
      </c>
      <c r="H7566" s="44" t="s">
        <v>18</v>
      </c>
      <c r="I7566" s="42" t="s">
        <v>53698</v>
      </c>
      <c r="J7566" s="42">
        <v>8021506027423</v>
      </c>
      <c r="K7566" s="45" t="s">
        <v>58663</v>
      </c>
      <c r="L7566" s="46">
        <v>0</v>
      </c>
      <c r="M7566" s="46">
        <v>0</v>
      </c>
      <c r="N7566" s="45"/>
    </row>
    <row r="7567" spans="1:14" s="32" customFormat="1" hidden="1" x14ac:dyDescent="0.25">
      <c r="A7567" s="32" t="s">
        <v>23323</v>
      </c>
      <c r="B7567" s="42" t="s">
        <v>67384</v>
      </c>
      <c r="C7567" s="42"/>
      <c r="D7567" s="42" t="s">
        <v>1687</v>
      </c>
      <c r="E7567" s="43" t="s">
        <v>1688</v>
      </c>
      <c r="F7567" s="44">
        <v>714</v>
      </c>
      <c r="G7567" s="44" t="s">
        <v>17</v>
      </c>
      <c r="H7567" s="44" t="s">
        <v>18</v>
      </c>
      <c r="I7567" s="42" t="s">
        <v>53699</v>
      </c>
      <c r="J7567" s="42">
        <v>8021506027751</v>
      </c>
      <c r="K7567" s="45" t="s">
        <v>58663</v>
      </c>
      <c r="L7567" s="46">
        <v>0</v>
      </c>
      <c r="M7567" s="46">
        <v>0</v>
      </c>
      <c r="N7567" s="45"/>
    </row>
    <row r="7568" spans="1:14" s="32" customFormat="1" hidden="1" x14ac:dyDescent="0.25">
      <c r="A7568" s="32" t="s">
        <v>23324</v>
      </c>
      <c r="B7568" s="42" t="s">
        <v>67385</v>
      </c>
      <c r="C7568" s="42"/>
      <c r="D7568" s="42" t="s">
        <v>1689</v>
      </c>
      <c r="E7568" s="43" t="s">
        <v>1690</v>
      </c>
      <c r="F7568" s="44">
        <v>714</v>
      </c>
      <c r="G7568" s="44" t="s">
        <v>17</v>
      </c>
      <c r="H7568" s="44" t="s">
        <v>18</v>
      </c>
      <c r="I7568" s="42" t="s">
        <v>53700</v>
      </c>
      <c r="J7568" s="42">
        <v>8021506027768</v>
      </c>
      <c r="K7568" s="45" t="s">
        <v>58663</v>
      </c>
      <c r="L7568" s="46">
        <v>0</v>
      </c>
      <c r="M7568" s="46">
        <v>0</v>
      </c>
      <c r="N7568" s="45"/>
    </row>
    <row r="7569" spans="1:14" s="32" customFormat="1" hidden="1" x14ac:dyDescent="0.25">
      <c r="A7569" s="32" t="s">
        <v>23200</v>
      </c>
      <c r="B7569" s="42" t="s">
        <v>67378</v>
      </c>
      <c r="C7569" s="42"/>
      <c r="D7569" s="42" t="s">
        <v>1691</v>
      </c>
      <c r="E7569" s="43" t="s">
        <v>1692</v>
      </c>
      <c r="F7569" s="44">
        <v>714</v>
      </c>
      <c r="G7569" s="44" t="s">
        <v>17</v>
      </c>
      <c r="H7569" s="44" t="s">
        <v>18</v>
      </c>
      <c r="I7569" s="42" t="s">
        <v>53701</v>
      </c>
      <c r="J7569" s="42">
        <v>8021506027362</v>
      </c>
      <c r="K7569" s="45" t="s">
        <v>58663</v>
      </c>
      <c r="L7569" s="46">
        <v>0</v>
      </c>
      <c r="M7569" s="46">
        <v>0</v>
      </c>
      <c r="N7569" s="45"/>
    </row>
    <row r="7570" spans="1:14" s="32" customFormat="1" hidden="1" x14ac:dyDescent="0.25">
      <c r="A7570" s="32" t="s">
        <v>23201</v>
      </c>
      <c r="B7570" s="42" t="s">
        <v>67379</v>
      </c>
      <c r="C7570" s="42"/>
      <c r="D7570" s="42" t="s">
        <v>1693</v>
      </c>
      <c r="E7570" s="43" t="s">
        <v>1694</v>
      </c>
      <c r="F7570" s="44">
        <v>714</v>
      </c>
      <c r="G7570" s="44" t="s">
        <v>17</v>
      </c>
      <c r="H7570" s="44" t="s">
        <v>18</v>
      </c>
      <c r="I7570" s="42" t="s">
        <v>53702</v>
      </c>
      <c r="J7570" s="42">
        <v>8021506027379</v>
      </c>
      <c r="K7570" s="45" t="s">
        <v>58663</v>
      </c>
      <c r="L7570" s="46">
        <v>0</v>
      </c>
      <c r="M7570" s="46">
        <v>0</v>
      </c>
      <c r="N7570" s="45"/>
    </row>
    <row r="7571" spans="1:14" s="32" customFormat="1" hidden="1" x14ac:dyDescent="0.25">
      <c r="A7571" s="32" t="s">
        <v>23202</v>
      </c>
      <c r="B7571" s="42" t="s">
        <v>67380</v>
      </c>
      <c r="C7571" s="42"/>
      <c r="D7571" s="42" t="s">
        <v>1695</v>
      </c>
      <c r="E7571" s="43" t="s">
        <v>1696</v>
      </c>
      <c r="F7571" s="44">
        <v>714</v>
      </c>
      <c r="G7571" s="44" t="s">
        <v>17</v>
      </c>
      <c r="H7571" s="44" t="s">
        <v>18</v>
      </c>
      <c r="I7571" s="42" t="s">
        <v>53703</v>
      </c>
      <c r="J7571" s="42">
        <v>8021506027393</v>
      </c>
      <c r="K7571" s="45" t="s">
        <v>58663</v>
      </c>
      <c r="L7571" s="46">
        <v>0</v>
      </c>
      <c r="M7571" s="46">
        <v>0</v>
      </c>
      <c r="N7571" s="45"/>
    </row>
    <row r="7572" spans="1:14" s="32" customFormat="1" hidden="1" x14ac:dyDescent="0.25">
      <c r="A7572" s="43" t="s">
        <v>36192</v>
      </c>
      <c r="B7572" s="42" t="s">
        <v>67559</v>
      </c>
      <c r="C7572" s="42"/>
      <c r="D7572" s="43" t="s">
        <v>22057</v>
      </c>
      <c r="E7572" s="43" t="s">
        <v>40097</v>
      </c>
      <c r="F7572" s="32">
        <v>714</v>
      </c>
      <c r="G7572" s="43" t="s">
        <v>17</v>
      </c>
      <c r="H7572" s="43" t="s">
        <v>18</v>
      </c>
      <c r="I7572" s="48" t="s">
        <v>22058</v>
      </c>
      <c r="J7572" s="42">
        <v>8059175288722</v>
      </c>
      <c r="K7572" s="45" t="s">
        <v>58663</v>
      </c>
      <c r="L7572" s="54">
        <v>0</v>
      </c>
      <c r="M7572" s="54">
        <v>214.95</v>
      </c>
      <c r="N7572" s="45"/>
    </row>
    <row r="7573" spans="1:14" s="32" customFormat="1" hidden="1" x14ac:dyDescent="0.25">
      <c r="A7573" s="43" t="s">
        <v>36193</v>
      </c>
      <c r="B7573" s="42" t="s">
        <v>67560</v>
      </c>
      <c r="C7573" s="42"/>
      <c r="D7573" s="43" t="s">
        <v>22059</v>
      </c>
      <c r="E7573" s="43" t="s">
        <v>40098</v>
      </c>
      <c r="F7573" s="32">
        <v>714</v>
      </c>
      <c r="G7573" s="43" t="s">
        <v>17</v>
      </c>
      <c r="H7573" s="43" t="s">
        <v>18</v>
      </c>
      <c r="I7573" s="48" t="s">
        <v>22060</v>
      </c>
      <c r="J7573" s="42">
        <v>8059175288739</v>
      </c>
      <c r="K7573" s="45" t="s">
        <v>58663</v>
      </c>
      <c r="L7573" s="54">
        <v>0</v>
      </c>
      <c r="M7573" s="54">
        <v>214.95</v>
      </c>
      <c r="N7573" s="45"/>
    </row>
    <row r="7574" spans="1:14" s="32" customFormat="1" hidden="1" x14ac:dyDescent="0.25">
      <c r="A7574" s="43" t="s">
        <v>36194</v>
      </c>
      <c r="B7574" s="42" t="s">
        <v>67561</v>
      </c>
      <c r="C7574" s="42"/>
      <c r="D7574" s="43" t="s">
        <v>22061</v>
      </c>
      <c r="E7574" s="43" t="s">
        <v>40099</v>
      </c>
      <c r="F7574" s="32">
        <v>714</v>
      </c>
      <c r="G7574" s="43" t="s">
        <v>17</v>
      </c>
      <c r="H7574" s="43" t="s">
        <v>18</v>
      </c>
      <c r="I7574" s="48" t="s">
        <v>22062</v>
      </c>
      <c r="J7574" s="42">
        <v>8059175288746</v>
      </c>
      <c r="K7574" s="45" t="s">
        <v>58663</v>
      </c>
      <c r="L7574" s="54">
        <v>0</v>
      </c>
      <c r="M7574" s="54">
        <v>214.95</v>
      </c>
      <c r="N7574" s="45"/>
    </row>
    <row r="7575" spans="1:14" s="32" customFormat="1" hidden="1" x14ac:dyDescent="0.25">
      <c r="A7575" s="43" t="s">
        <v>36195</v>
      </c>
      <c r="B7575" s="42" t="s">
        <v>67562</v>
      </c>
      <c r="C7575" s="42"/>
      <c r="D7575" s="43" t="s">
        <v>22063</v>
      </c>
      <c r="E7575" s="43" t="s">
        <v>40100</v>
      </c>
      <c r="F7575" s="32">
        <v>714</v>
      </c>
      <c r="G7575" s="43" t="s">
        <v>17</v>
      </c>
      <c r="H7575" s="43" t="s">
        <v>18</v>
      </c>
      <c r="I7575" s="48" t="s">
        <v>22064</v>
      </c>
      <c r="J7575" s="42">
        <v>8059175288753</v>
      </c>
      <c r="K7575" s="45" t="s">
        <v>58663</v>
      </c>
      <c r="L7575" s="54">
        <v>0</v>
      </c>
      <c r="M7575" s="54">
        <v>214.95</v>
      </c>
      <c r="N7575" s="45"/>
    </row>
    <row r="7576" spans="1:14" s="32" customFormat="1" hidden="1" x14ac:dyDescent="0.25">
      <c r="A7576" s="43" t="s">
        <v>36196</v>
      </c>
      <c r="B7576" s="42" t="s">
        <v>67563</v>
      </c>
      <c r="C7576" s="42"/>
      <c r="D7576" s="43" t="s">
        <v>22065</v>
      </c>
      <c r="E7576" s="43" t="s">
        <v>40101</v>
      </c>
      <c r="F7576" s="32">
        <v>714</v>
      </c>
      <c r="G7576" s="43" t="s">
        <v>17</v>
      </c>
      <c r="H7576" s="43" t="s">
        <v>18</v>
      </c>
      <c r="I7576" s="48" t="s">
        <v>22066</v>
      </c>
      <c r="J7576" s="42">
        <v>8059175288760</v>
      </c>
      <c r="K7576" s="45" t="s">
        <v>58663</v>
      </c>
      <c r="L7576" s="54">
        <v>0</v>
      </c>
      <c r="M7576" s="54">
        <v>214.95</v>
      </c>
      <c r="N7576" s="45"/>
    </row>
    <row r="7577" spans="1:14" s="32" customFormat="1" hidden="1" x14ac:dyDescent="0.25">
      <c r="A7577" s="43" t="s">
        <v>36187</v>
      </c>
      <c r="B7577" s="42"/>
      <c r="C7577" s="42"/>
      <c r="D7577" s="43" t="s">
        <v>22047</v>
      </c>
      <c r="E7577" s="43" t="s">
        <v>40092</v>
      </c>
      <c r="F7577" s="32">
        <v>714</v>
      </c>
      <c r="G7577" s="43" t="s">
        <v>17</v>
      </c>
      <c r="H7577" s="43" t="s">
        <v>18</v>
      </c>
      <c r="I7577" s="48" t="s">
        <v>22048</v>
      </c>
      <c r="J7577" s="42">
        <v>8059175288678</v>
      </c>
      <c r="K7577" s="45" t="s">
        <v>58663</v>
      </c>
      <c r="L7577" s="54">
        <v>0</v>
      </c>
      <c r="M7577" s="54">
        <v>214.95</v>
      </c>
      <c r="N7577" s="45"/>
    </row>
    <row r="7578" spans="1:14" s="32" customFormat="1" hidden="1" x14ac:dyDescent="0.25">
      <c r="A7578" s="43" t="s">
        <v>36188</v>
      </c>
      <c r="B7578" s="42"/>
      <c r="C7578" s="42"/>
      <c r="D7578" s="43" t="s">
        <v>22049</v>
      </c>
      <c r="E7578" s="43" t="s">
        <v>40093</v>
      </c>
      <c r="F7578" s="32">
        <v>714</v>
      </c>
      <c r="G7578" s="43" t="s">
        <v>17</v>
      </c>
      <c r="H7578" s="43" t="s">
        <v>18</v>
      </c>
      <c r="I7578" s="48" t="s">
        <v>22050</v>
      </c>
      <c r="J7578" s="42">
        <v>8059175288685</v>
      </c>
      <c r="K7578" s="45" t="s">
        <v>58663</v>
      </c>
      <c r="L7578" s="54">
        <v>0</v>
      </c>
      <c r="M7578" s="54">
        <v>214.95</v>
      </c>
      <c r="N7578" s="45"/>
    </row>
    <row r="7579" spans="1:14" s="32" customFormat="1" hidden="1" x14ac:dyDescent="0.25">
      <c r="A7579" s="43" t="s">
        <v>36189</v>
      </c>
      <c r="B7579" s="42" t="s">
        <v>67556</v>
      </c>
      <c r="C7579" s="42"/>
      <c r="D7579" s="43" t="s">
        <v>22051</v>
      </c>
      <c r="E7579" s="43" t="s">
        <v>40094</v>
      </c>
      <c r="F7579" s="32">
        <v>714</v>
      </c>
      <c r="G7579" s="43" t="s">
        <v>17</v>
      </c>
      <c r="H7579" s="43" t="s">
        <v>18</v>
      </c>
      <c r="I7579" s="48" t="s">
        <v>22052</v>
      </c>
      <c r="J7579" s="42">
        <v>8059175288692</v>
      </c>
      <c r="K7579" s="45" t="s">
        <v>58663</v>
      </c>
      <c r="L7579" s="54">
        <v>0</v>
      </c>
      <c r="M7579" s="54">
        <v>214.95</v>
      </c>
      <c r="N7579" s="45"/>
    </row>
    <row r="7580" spans="1:14" s="32" customFormat="1" hidden="1" x14ac:dyDescent="0.25">
      <c r="A7580" s="43" t="s">
        <v>36190</v>
      </c>
      <c r="B7580" s="42" t="s">
        <v>67557</v>
      </c>
      <c r="C7580" s="42"/>
      <c r="D7580" s="43" t="s">
        <v>22053</v>
      </c>
      <c r="E7580" s="43" t="s">
        <v>40095</v>
      </c>
      <c r="F7580" s="32">
        <v>714</v>
      </c>
      <c r="G7580" s="43" t="s">
        <v>17</v>
      </c>
      <c r="H7580" s="43" t="s">
        <v>18</v>
      </c>
      <c r="I7580" s="48" t="s">
        <v>22054</v>
      </c>
      <c r="J7580" s="42">
        <v>8059175288708</v>
      </c>
      <c r="K7580" s="45" t="s">
        <v>58663</v>
      </c>
      <c r="L7580" s="54">
        <v>0</v>
      </c>
      <c r="M7580" s="54">
        <v>214.95</v>
      </c>
      <c r="N7580" s="45"/>
    </row>
    <row r="7581" spans="1:14" s="32" customFormat="1" hidden="1" x14ac:dyDescent="0.25">
      <c r="A7581" s="43" t="s">
        <v>36191</v>
      </c>
      <c r="B7581" s="42" t="s">
        <v>67558</v>
      </c>
      <c r="C7581" s="42"/>
      <c r="D7581" s="43" t="s">
        <v>22055</v>
      </c>
      <c r="E7581" s="43" t="s">
        <v>40096</v>
      </c>
      <c r="F7581" s="32">
        <v>714</v>
      </c>
      <c r="G7581" s="43" t="s">
        <v>17</v>
      </c>
      <c r="H7581" s="43" t="s">
        <v>18</v>
      </c>
      <c r="I7581" s="48" t="s">
        <v>22056</v>
      </c>
      <c r="J7581" s="42">
        <v>8059175288715</v>
      </c>
      <c r="K7581" s="45" t="s">
        <v>58663</v>
      </c>
      <c r="L7581" s="54">
        <v>0</v>
      </c>
      <c r="M7581" s="54">
        <v>214.95</v>
      </c>
      <c r="N7581" s="45"/>
    </row>
    <row r="7582" spans="1:14" s="32" customFormat="1" hidden="1" x14ac:dyDescent="0.25">
      <c r="A7582" s="32" t="s">
        <v>23927</v>
      </c>
      <c r="B7582" s="42" t="s">
        <v>50982</v>
      </c>
      <c r="C7582" s="42"/>
      <c r="D7582" s="42" t="s">
        <v>17001</v>
      </c>
      <c r="E7582" s="43" t="s">
        <v>58769</v>
      </c>
      <c r="F7582" s="44">
        <v>714</v>
      </c>
      <c r="G7582" s="44" t="s">
        <v>17</v>
      </c>
      <c r="H7582" s="44" t="s">
        <v>18</v>
      </c>
      <c r="I7582" s="42" t="s">
        <v>21700</v>
      </c>
      <c r="J7582" s="42">
        <v>8059175088452</v>
      </c>
      <c r="K7582" s="45" t="s">
        <v>58663</v>
      </c>
      <c r="L7582" s="46">
        <v>0</v>
      </c>
      <c r="M7582" s="46">
        <v>214.95</v>
      </c>
      <c r="N7582" s="45" t="s">
        <v>58713</v>
      </c>
    </row>
    <row r="7583" spans="1:14" s="32" customFormat="1" hidden="1" x14ac:dyDescent="0.25">
      <c r="A7583" s="32" t="s">
        <v>23928</v>
      </c>
      <c r="B7583" s="42" t="s">
        <v>50983</v>
      </c>
      <c r="C7583" s="42"/>
      <c r="D7583" s="42" t="s">
        <v>17002</v>
      </c>
      <c r="E7583" s="43" t="s">
        <v>58770</v>
      </c>
      <c r="F7583" s="44">
        <v>714</v>
      </c>
      <c r="G7583" s="44" t="s">
        <v>17</v>
      </c>
      <c r="H7583" s="44" t="s">
        <v>18</v>
      </c>
      <c r="I7583" s="42" t="s">
        <v>21701</v>
      </c>
      <c r="J7583" s="42">
        <v>8059175088476</v>
      </c>
      <c r="K7583" s="45" t="s">
        <v>58663</v>
      </c>
      <c r="L7583" s="46">
        <v>0</v>
      </c>
      <c r="M7583" s="46">
        <v>214.95</v>
      </c>
      <c r="N7583" s="45" t="s">
        <v>58713</v>
      </c>
    </row>
    <row r="7584" spans="1:14" s="32" customFormat="1" hidden="1" x14ac:dyDescent="0.25">
      <c r="A7584" s="32" t="s">
        <v>23929</v>
      </c>
      <c r="B7584" s="42" t="s">
        <v>50984</v>
      </c>
      <c r="C7584" s="42"/>
      <c r="D7584" s="42" t="s">
        <v>17003</v>
      </c>
      <c r="E7584" s="43" t="s">
        <v>58771</v>
      </c>
      <c r="F7584" s="44">
        <v>714</v>
      </c>
      <c r="G7584" s="44" t="s">
        <v>17</v>
      </c>
      <c r="H7584" s="44" t="s">
        <v>18</v>
      </c>
      <c r="I7584" s="42" t="s">
        <v>21702</v>
      </c>
      <c r="J7584" s="42">
        <v>8059175088483</v>
      </c>
      <c r="K7584" s="45" t="s">
        <v>58663</v>
      </c>
      <c r="L7584" s="46">
        <v>0</v>
      </c>
      <c r="M7584" s="46">
        <v>214.95</v>
      </c>
      <c r="N7584" s="45" t="s">
        <v>58713</v>
      </c>
    </row>
    <row r="7585" spans="1:14" s="32" customFormat="1" hidden="1" x14ac:dyDescent="0.25">
      <c r="A7585" s="32" t="s">
        <v>23930</v>
      </c>
      <c r="B7585" s="42" t="s">
        <v>50985</v>
      </c>
      <c r="C7585" s="42"/>
      <c r="D7585" s="42" t="s">
        <v>17004</v>
      </c>
      <c r="E7585" s="43" t="s">
        <v>58772</v>
      </c>
      <c r="F7585" s="44">
        <v>714</v>
      </c>
      <c r="G7585" s="44" t="s">
        <v>17</v>
      </c>
      <c r="H7585" s="44" t="s">
        <v>18</v>
      </c>
      <c r="I7585" s="42" t="s">
        <v>21703</v>
      </c>
      <c r="J7585" s="42">
        <v>8059175088490</v>
      </c>
      <c r="K7585" s="45" t="s">
        <v>58663</v>
      </c>
      <c r="L7585" s="46">
        <v>0</v>
      </c>
      <c r="M7585" s="46">
        <v>214.95</v>
      </c>
      <c r="N7585" s="45" t="s">
        <v>58713</v>
      </c>
    </row>
    <row r="7586" spans="1:14" s="32" customFormat="1" hidden="1" x14ac:dyDescent="0.25">
      <c r="A7586" s="32" t="s">
        <v>23931</v>
      </c>
      <c r="B7586" s="42" t="s">
        <v>50986</v>
      </c>
      <c r="C7586" s="42"/>
      <c r="D7586" s="42" t="s">
        <v>17005</v>
      </c>
      <c r="E7586" s="43" t="s">
        <v>58773</v>
      </c>
      <c r="F7586" s="44">
        <v>714</v>
      </c>
      <c r="G7586" s="44" t="s">
        <v>17</v>
      </c>
      <c r="H7586" s="44" t="s">
        <v>18</v>
      </c>
      <c r="I7586" s="42" t="s">
        <v>21704</v>
      </c>
      <c r="J7586" s="42">
        <v>8059175088506</v>
      </c>
      <c r="K7586" s="45" t="s">
        <v>58663</v>
      </c>
      <c r="L7586" s="46">
        <v>0</v>
      </c>
      <c r="M7586" s="46">
        <v>214.95</v>
      </c>
      <c r="N7586" s="45" t="s">
        <v>58713</v>
      </c>
    </row>
    <row r="7587" spans="1:14" s="32" customFormat="1" hidden="1" x14ac:dyDescent="0.25">
      <c r="A7587" s="32" t="s">
        <v>23932</v>
      </c>
      <c r="B7587" s="42"/>
      <c r="C7587" s="42"/>
      <c r="D7587" s="42" t="s">
        <v>17006</v>
      </c>
      <c r="E7587" s="43" t="s">
        <v>17007</v>
      </c>
      <c r="F7587" s="44">
        <v>714</v>
      </c>
      <c r="G7587" s="44" t="s">
        <v>17</v>
      </c>
      <c r="H7587" s="44" t="s">
        <v>18</v>
      </c>
      <c r="I7587" s="42" t="s">
        <v>17008</v>
      </c>
      <c r="J7587" s="42">
        <v>8059175088513</v>
      </c>
      <c r="K7587" s="45" t="s">
        <v>58663</v>
      </c>
      <c r="L7587" s="46">
        <v>0</v>
      </c>
      <c r="M7587" s="46">
        <v>214.95</v>
      </c>
      <c r="N7587" s="45" t="s">
        <v>58713</v>
      </c>
    </row>
    <row r="7588" spans="1:14" s="32" customFormat="1" hidden="1" x14ac:dyDescent="0.25">
      <c r="A7588" s="32" t="s">
        <v>23933</v>
      </c>
      <c r="B7588" s="42"/>
      <c r="C7588" s="42"/>
      <c r="D7588" s="42" t="s">
        <v>17009</v>
      </c>
      <c r="E7588" s="43" t="s">
        <v>17010</v>
      </c>
      <c r="F7588" s="44">
        <v>714</v>
      </c>
      <c r="G7588" s="44" t="s">
        <v>17</v>
      </c>
      <c r="H7588" s="44" t="s">
        <v>18</v>
      </c>
      <c r="I7588" s="42" t="s">
        <v>17011</v>
      </c>
      <c r="J7588" s="42">
        <v>8059175088520</v>
      </c>
      <c r="K7588" s="45" t="s">
        <v>58663</v>
      </c>
      <c r="L7588" s="46">
        <v>0</v>
      </c>
      <c r="M7588" s="46">
        <v>214.95</v>
      </c>
      <c r="N7588" s="45" t="s">
        <v>58713</v>
      </c>
    </row>
    <row r="7589" spans="1:14" s="32" customFormat="1" hidden="1" x14ac:dyDescent="0.25">
      <c r="A7589" s="32" t="s">
        <v>23934</v>
      </c>
      <c r="B7589" s="42"/>
      <c r="C7589" s="42"/>
      <c r="D7589" s="42" t="s">
        <v>16989</v>
      </c>
      <c r="E7589" s="43" t="s">
        <v>16990</v>
      </c>
      <c r="F7589" s="44">
        <v>714</v>
      </c>
      <c r="G7589" s="44" t="s">
        <v>17</v>
      </c>
      <c r="H7589" s="44" t="s">
        <v>18</v>
      </c>
      <c r="I7589" s="42" t="s">
        <v>16991</v>
      </c>
      <c r="J7589" s="42">
        <v>8059175088414</v>
      </c>
      <c r="K7589" s="45" t="s">
        <v>58663</v>
      </c>
      <c r="L7589" s="46">
        <v>0</v>
      </c>
      <c r="M7589" s="46">
        <v>214.95</v>
      </c>
      <c r="N7589" s="45" t="s">
        <v>58713</v>
      </c>
    </row>
    <row r="7590" spans="1:14" s="32" customFormat="1" hidden="1" x14ac:dyDescent="0.25">
      <c r="A7590" s="32" t="s">
        <v>23935</v>
      </c>
      <c r="B7590" s="42"/>
      <c r="C7590" s="42"/>
      <c r="D7590" s="42" t="s">
        <v>16992</v>
      </c>
      <c r="E7590" s="43" t="s">
        <v>16993</v>
      </c>
      <c r="F7590" s="44">
        <v>714</v>
      </c>
      <c r="G7590" s="44" t="s">
        <v>17</v>
      </c>
      <c r="H7590" s="44" t="s">
        <v>18</v>
      </c>
      <c r="I7590" s="42" t="s">
        <v>16994</v>
      </c>
      <c r="J7590" s="42">
        <v>8059175088421</v>
      </c>
      <c r="K7590" s="45" t="s">
        <v>58663</v>
      </c>
      <c r="L7590" s="46">
        <v>0</v>
      </c>
      <c r="M7590" s="46">
        <v>214.95</v>
      </c>
      <c r="N7590" s="45" t="s">
        <v>58713</v>
      </c>
    </row>
    <row r="7591" spans="1:14" s="32" customFormat="1" hidden="1" x14ac:dyDescent="0.25">
      <c r="A7591" s="32" t="s">
        <v>23936</v>
      </c>
      <c r="B7591" s="42" t="s">
        <v>50980</v>
      </c>
      <c r="C7591" s="42"/>
      <c r="D7591" s="42" t="s">
        <v>16995</v>
      </c>
      <c r="E7591" s="43" t="s">
        <v>58774</v>
      </c>
      <c r="F7591" s="44">
        <v>714</v>
      </c>
      <c r="G7591" s="44" t="s">
        <v>17</v>
      </c>
      <c r="H7591" s="44" t="s">
        <v>18</v>
      </c>
      <c r="I7591" s="42" t="s">
        <v>16996</v>
      </c>
      <c r="J7591" s="42">
        <v>8059175088438</v>
      </c>
      <c r="K7591" s="45" t="s">
        <v>58663</v>
      </c>
      <c r="L7591" s="46">
        <v>0</v>
      </c>
      <c r="M7591" s="46">
        <v>214.95</v>
      </c>
      <c r="N7591" s="45" t="s">
        <v>58713</v>
      </c>
    </row>
    <row r="7592" spans="1:14" s="32" customFormat="1" hidden="1" x14ac:dyDescent="0.25">
      <c r="A7592" s="32" t="s">
        <v>23937</v>
      </c>
      <c r="B7592" s="42" t="s">
        <v>50981</v>
      </c>
      <c r="C7592" s="42"/>
      <c r="D7592" s="42" t="s">
        <v>16997</v>
      </c>
      <c r="E7592" s="43" t="s">
        <v>58775</v>
      </c>
      <c r="F7592" s="44">
        <v>714</v>
      </c>
      <c r="G7592" s="44" t="s">
        <v>17</v>
      </c>
      <c r="H7592" s="44" t="s">
        <v>18</v>
      </c>
      <c r="I7592" s="42" t="s">
        <v>16998</v>
      </c>
      <c r="J7592" s="42">
        <v>8059175088445</v>
      </c>
      <c r="K7592" s="45" t="s">
        <v>58663</v>
      </c>
      <c r="L7592" s="46">
        <v>0</v>
      </c>
      <c r="M7592" s="46">
        <v>214.95</v>
      </c>
      <c r="N7592" s="45" t="s">
        <v>58713</v>
      </c>
    </row>
    <row r="7593" spans="1:14" s="32" customFormat="1" hidden="1" x14ac:dyDescent="0.25">
      <c r="A7593" s="32" t="s">
        <v>23938</v>
      </c>
      <c r="B7593" s="42" t="s">
        <v>50971</v>
      </c>
      <c r="C7593" s="42"/>
      <c r="D7593" s="42" t="s">
        <v>16999</v>
      </c>
      <c r="E7593" s="43" t="s">
        <v>58776</v>
      </c>
      <c r="F7593" s="44">
        <v>714</v>
      </c>
      <c r="G7593" s="44" t="s">
        <v>17</v>
      </c>
      <c r="H7593" s="44" t="s">
        <v>18</v>
      </c>
      <c r="I7593" s="42" t="s">
        <v>17000</v>
      </c>
      <c r="J7593" s="42">
        <v>8059175087455</v>
      </c>
      <c r="K7593" s="45" t="s">
        <v>58663</v>
      </c>
      <c r="L7593" s="46">
        <v>0</v>
      </c>
      <c r="M7593" s="46">
        <v>214.95</v>
      </c>
      <c r="N7593" s="45" t="s">
        <v>58713</v>
      </c>
    </row>
    <row r="7594" spans="1:14" s="32" customFormat="1" hidden="1" x14ac:dyDescent="0.25">
      <c r="A7594" s="32" t="s">
        <v>36230</v>
      </c>
      <c r="B7594" s="42" t="s">
        <v>67678</v>
      </c>
      <c r="C7594" s="42"/>
      <c r="D7594" s="42" t="s">
        <v>22150</v>
      </c>
      <c r="E7594" s="43" t="s">
        <v>58840</v>
      </c>
      <c r="F7594" s="44">
        <v>714</v>
      </c>
      <c r="G7594" s="44" t="s">
        <v>17</v>
      </c>
      <c r="H7594" s="44" t="s">
        <v>18</v>
      </c>
      <c r="I7594" s="42" t="s">
        <v>22151</v>
      </c>
      <c r="J7594" s="42">
        <v>8059175288791</v>
      </c>
      <c r="K7594" s="45" t="s">
        <v>58663</v>
      </c>
      <c r="L7594" s="46">
        <v>0</v>
      </c>
      <c r="M7594" s="46">
        <v>209.95</v>
      </c>
      <c r="N7594" s="45" t="s">
        <v>58688</v>
      </c>
    </row>
    <row r="7595" spans="1:14" s="32" customFormat="1" hidden="1" x14ac:dyDescent="0.25">
      <c r="A7595" s="32" t="s">
        <v>36231</v>
      </c>
      <c r="B7595" s="42" t="s">
        <v>67679</v>
      </c>
      <c r="C7595" s="42"/>
      <c r="D7595" s="42" t="s">
        <v>22152</v>
      </c>
      <c r="E7595" s="43" t="s">
        <v>58841</v>
      </c>
      <c r="F7595" s="44">
        <v>714</v>
      </c>
      <c r="G7595" s="44" t="s">
        <v>17</v>
      </c>
      <c r="H7595" s="44" t="s">
        <v>18</v>
      </c>
      <c r="I7595" s="42" t="s">
        <v>22153</v>
      </c>
      <c r="J7595" s="42">
        <v>8059175288807</v>
      </c>
      <c r="K7595" s="45" t="s">
        <v>58663</v>
      </c>
      <c r="L7595" s="46">
        <v>0</v>
      </c>
      <c r="M7595" s="46">
        <v>209.95</v>
      </c>
      <c r="N7595" s="45" t="s">
        <v>58688</v>
      </c>
    </row>
    <row r="7596" spans="1:14" s="32" customFormat="1" hidden="1" x14ac:dyDescent="0.25">
      <c r="A7596" s="32" t="s">
        <v>36232</v>
      </c>
      <c r="B7596" s="42" t="s">
        <v>67680</v>
      </c>
      <c r="C7596" s="42"/>
      <c r="D7596" s="42" t="s">
        <v>22154</v>
      </c>
      <c r="E7596" s="43" t="s">
        <v>58842</v>
      </c>
      <c r="F7596" s="44">
        <v>714</v>
      </c>
      <c r="G7596" s="44" t="s">
        <v>17</v>
      </c>
      <c r="H7596" s="44" t="s">
        <v>18</v>
      </c>
      <c r="I7596" s="42" t="s">
        <v>22155</v>
      </c>
      <c r="J7596" s="42">
        <v>8059175288814</v>
      </c>
      <c r="K7596" s="45" t="s">
        <v>58663</v>
      </c>
      <c r="L7596" s="46">
        <v>0</v>
      </c>
      <c r="M7596" s="46">
        <v>209.95</v>
      </c>
      <c r="N7596" s="45" t="s">
        <v>58688</v>
      </c>
    </row>
    <row r="7597" spans="1:14" s="32" customFormat="1" hidden="1" x14ac:dyDescent="0.25">
      <c r="A7597" s="32" t="s">
        <v>36233</v>
      </c>
      <c r="B7597" s="42" t="s">
        <v>67681</v>
      </c>
      <c r="C7597" s="42"/>
      <c r="D7597" s="42" t="s">
        <v>22156</v>
      </c>
      <c r="E7597" s="43" t="s">
        <v>58843</v>
      </c>
      <c r="F7597" s="44">
        <v>714</v>
      </c>
      <c r="G7597" s="44" t="s">
        <v>17</v>
      </c>
      <c r="H7597" s="44" t="s">
        <v>18</v>
      </c>
      <c r="I7597" s="42" t="s">
        <v>22157</v>
      </c>
      <c r="J7597" s="42">
        <v>8059175288821</v>
      </c>
      <c r="K7597" s="45" t="s">
        <v>58663</v>
      </c>
      <c r="L7597" s="46">
        <v>0</v>
      </c>
      <c r="M7597" s="46">
        <v>209.95</v>
      </c>
      <c r="N7597" s="45" t="s">
        <v>58688</v>
      </c>
    </row>
    <row r="7598" spans="1:14" s="32" customFormat="1" hidden="1" x14ac:dyDescent="0.25">
      <c r="A7598" s="32" t="s">
        <v>36234</v>
      </c>
      <c r="B7598" s="42" t="s">
        <v>67682</v>
      </c>
      <c r="C7598" s="42"/>
      <c r="D7598" s="42" t="s">
        <v>22158</v>
      </c>
      <c r="E7598" s="43" t="s">
        <v>58844</v>
      </c>
      <c r="F7598" s="44">
        <v>714</v>
      </c>
      <c r="G7598" s="44" t="s">
        <v>17</v>
      </c>
      <c r="H7598" s="44" t="s">
        <v>18</v>
      </c>
      <c r="I7598" s="42" t="s">
        <v>22159</v>
      </c>
      <c r="J7598" s="42">
        <v>8059175288838</v>
      </c>
      <c r="K7598" s="45" t="s">
        <v>58663</v>
      </c>
      <c r="L7598" s="46">
        <v>0</v>
      </c>
      <c r="M7598" s="46">
        <v>209.95</v>
      </c>
      <c r="N7598" s="45" t="s">
        <v>58688</v>
      </c>
    </row>
    <row r="7599" spans="1:14" s="32" customFormat="1" hidden="1" x14ac:dyDescent="0.25">
      <c r="A7599" s="32" t="s">
        <v>36235</v>
      </c>
      <c r="B7599" s="42" t="s">
        <v>67683</v>
      </c>
      <c r="C7599" s="42"/>
      <c r="D7599" s="42" t="s">
        <v>22160</v>
      </c>
      <c r="E7599" s="43" t="s">
        <v>58845</v>
      </c>
      <c r="F7599" s="44">
        <v>714</v>
      </c>
      <c r="G7599" s="44" t="s">
        <v>17</v>
      </c>
      <c r="H7599" s="44" t="s">
        <v>18</v>
      </c>
      <c r="I7599" s="42" t="s">
        <v>22161</v>
      </c>
      <c r="J7599" s="42">
        <v>8059175288845</v>
      </c>
      <c r="K7599" s="45" t="s">
        <v>58663</v>
      </c>
      <c r="L7599" s="46">
        <v>0</v>
      </c>
      <c r="M7599" s="46">
        <v>209.95</v>
      </c>
      <c r="N7599" s="45" t="s">
        <v>58688</v>
      </c>
    </row>
    <row r="7600" spans="1:14" s="32" customFormat="1" hidden="1" x14ac:dyDescent="0.25">
      <c r="A7600" s="32" t="s">
        <v>36236</v>
      </c>
      <c r="B7600" s="42" t="s">
        <v>67684</v>
      </c>
      <c r="C7600" s="42"/>
      <c r="D7600" s="42" t="s">
        <v>22162</v>
      </c>
      <c r="E7600" s="43" t="s">
        <v>58846</v>
      </c>
      <c r="F7600" s="44">
        <v>714</v>
      </c>
      <c r="G7600" s="44" t="s">
        <v>17</v>
      </c>
      <c r="H7600" s="44" t="s">
        <v>18</v>
      </c>
      <c r="I7600" s="42" t="s">
        <v>22163</v>
      </c>
      <c r="J7600" s="42">
        <v>8059175288852</v>
      </c>
      <c r="K7600" s="45" t="s">
        <v>58663</v>
      </c>
      <c r="L7600" s="46">
        <v>0</v>
      </c>
      <c r="M7600" s="46">
        <v>209.95</v>
      </c>
      <c r="N7600" s="45" t="s">
        <v>58688</v>
      </c>
    </row>
    <row r="7601" spans="1:14" s="32" customFormat="1" hidden="1" x14ac:dyDescent="0.25">
      <c r="A7601" s="32" t="s">
        <v>36111</v>
      </c>
      <c r="B7601" s="42" t="s">
        <v>45890</v>
      </c>
      <c r="C7601" s="42"/>
      <c r="D7601" s="42" t="s">
        <v>19431</v>
      </c>
      <c r="E7601" s="43" t="s">
        <v>19432</v>
      </c>
      <c r="F7601" s="44" t="s">
        <v>7196</v>
      </c>
      <c r="G7601" s="44" t="s">
        <v>17</v>
      </c>
      <c r="H7601" s="44" t="s">
        <v>18</v>
      </c>
      <c r="I7601" s="42" t="s">
        <v>21733</v>
      </c>
      <c r="J7601" s="42">
        <v>8059175205873</v>
      </c>
      <c r="K7601" s="45" t="s">
        <v>58663</v>
      </c>
      <c r="L7601" s="46">
        <v>0</v>
      </c>
      <c r="M7601" s="46">
        <v>679.95</v>
      </c>
      <c r="N7601" s="45" t="s">
        <v>58705</v>
      </c>
    </row>
    <row r="7602" spans="1:14" s="32" customFormat="1" hidden="1" x14ac:dyDescent="0.25">
      <c r="A7602" s="32" t="s">
        <v>36112</v>
      </c>
      <c r="B7602" s="42" t="s">
        <v>45891</v>
      </c>
      <c r="C7602" s="42"/>
      <c r="D7602" s="42" t="s">
        <v>19427</v>
      </c>
      <c r="E7602" s="43" t="s">
        <v>19428</v>
      </c>
      <c r="F7602" s="44" t="s">
        <v>7196</v>
      </c>
      <c r="G7602" s="44" t="s">
        <v>17</v>
      </c>
      <c r="H7602" s="44" t="s">
        <v>18</v>
      </c>
      <c r="I7602" s="42" t="s">
        <v>21731</v>
      </c>
      <c r="J7602" s="42">
        <v>8059175205859</v>
      </c>
      <c r="K7602" s="45" t="s">
        <v>58663</v>
      </c>
      <c r="L7602" s="46">
        <v>0</v>
      </c>
      <c r="M7602" s="46">
        <v>679.95</v>
      </c>
      <c r="N7602" s="45" t="s">
        <v>58705</v>
      </c>
    </row>
    <row r="7603" spans="1:14" s="32" customFormat="1" hidden="1" x14ac:dyDescent="0.25">
      <c r="A7603" s="32" t="s">
        <v>36113</v>
      </c>
      <c r="B7603" s="42" t="s">
        <v>45892</v>
      </c>
      <c r="C7603" s="42"/>
      <c r="D7603" s="42" t="s">
        <v>19425</v>
      </c>
      <c r="E7603" s="43" t="s">
        <v>19426</v>
      </c>
      <c r="F7603" s="44" t="s">
        <v>7196</v>
      </c>
      <c r="G7603" s="44" t="s">
        <v>17</v>
      </c>
      <c r="H7603" s="44" t="s">
        <v>18</v>
      </c>
      <c r="I7603" s="42" t="s">
        <v>21730</v>
      </c>
      <c r="J7603" s="42">
        <v>8059175205842</v>
      </c>
      <c r="K7603" s="45" t="s">
        <v>58663</v>
      </c>
      <c r="L7603" s="46">
        <v>0</v>
      </c>
      <c r="M7603" s="46">
        <v>679.95</v>
      </c>
      <c r="N7603" s="45" t="s">
        <v>58705</v>
      </c>
    </row>
    <row r="7604" spans="1:14" s="32" customFormat="1" hidden="1" x14ac:dyDescent="0.25">
      <c r="A7604" s="32" t="s">
        <v>36114</v>
      </c>
      <c r="B7604" s="42" t="s">
        <v>45893</v>
      </c>
      <c r="C7604" s="42"/>
      <c r="D7604" s="42" t="s">
        <v>19423</v>
      </c>
      <c r="E7604" s="43" t="s">
        <v>19424</v>
      </c>
      <c r="F7604" s="44" t="s">
        <v>7196</v>
      </c>
      <c r="G7604" s="44" t="s">
        <v>17</v>
      </c>
      <c r="H7604" s="44" t="s">
        <v>18</v>
      </c>
      <c r="I7604" s="42" t="s">
        <v>21729</v>
      </c>
      <c r="J7604" s="42">
        <v>8059175205835</v>
      </c>
      <c r="K7604" s="45" t="s">
        <v>58663</v>
      </c>
      <c r="L7604" s="46">
        <v>0</v>
      </c>
      <c r="M7604" s="46">
        <v>679.95</v>
      </c>
      <c r="N7604" s="45" t="s">
        <v>58705</v>
      </c>
    </row>
    <row r="7605" spans="1:14" s="32" customFormat="1" hidden="1" x14ac:dyDescent="0.25">
      <c r="A7605" s="32" t="s">
        <v>36115</v>
      </c>
      <c r="B7605" s="42" t="s">
        <v>45894</v>
      </c>
      <c r="C7605" s="42"/>
      <c r="D7605" s="42" t="s">
        <v>19429</v>
      </c>
      <c r="E7605" s="43" t="s">
        <v>19430</v>
      </c>
      <c r="F7605" s="44" t="s">
        <v>7196</v>
      </c>
      <c r="G7605" s="44" t="s">
        <v>17</v>
      </c>
      <c r="H7605" s="44" t="s">
        <v>18</v>
      </c>
      <c r="I7605" s="42" t="s">
        <v>21732</v>
      </c>
      <c r="J7605" s="42">
        <v>8059175205866</v>
      </c>
      <c r="K7605" s="45" t="s">
        <v>58663</v>
      </c>
      <c r="L7605" s="46">
        <v>0</v>
      </c>
      <c r="M7605" s="46">
        <v>679.95</v>
      </c>
      <c r="N7605" s="45" t="s">
        <v>58705</v>
      </c>
    </row>
    <row r="7606" spans="1:14" s="32" customFormat="1" hidden="1" x14ac:dyDescent="0.25">
      <c r="A7606" s="32" t="s">
        <v>36116</v>
      </c>
      <c r="B7606" s="42" t="s">
        <v>45895</v>
      </c>
      <c r="C7606" s="42"/>
      <c r="D7606" s="42" t="s">
        <v>19421</v>
      </c>
      <c r="E7606" s="43" t="s">
        <v>19422</v>
      </c>
      <c r="F7606" s="44" t="s">
        <v>7196</v>
      </c>
      <c r="G7606" s="44" t="s">
        <v>17</v>
      </c>
      <c r="H7606" s="44" t="s">
        <v>18</v>
      </c>
      <c r="I7606" s="42" t="s">
        <v>21728</v>
      </c>
      <c r="J7606" s="42">
        <v>8059175205828</v>
      </c>
      <c r="K7606" s="45" t="s">
        <v>58663</v>
      </c>
      <c r="L7606" s="46">
        <v>0</v>
      </c>
      <c r="M7606" s="46">
        <v>679.95</v>
      </c>
      <c r="N7606" s="45" t="s">
        <v>58705</v>
      </c>
    </row>
    <row r="7607" spans="1:14" s="32" customFormat="1" hidden="1" x14ac:dyDescent="0.25">
      <c r="A7607" s="32" t="s">
        <v>36117</v>
      </c>
      <c r="B7607" s="42" t="s">
        <v>51416</v>
      </c>
      <c r="C7607" s="42"/>
      <c r="D7607" s="42" t="s">
        <v>17938</v>
      </c>
      <c r="E7607" s="43" t="s">
        <v>62901</v>
      </c>
      <c r="F7607" s="44" t="s">
        <v>7196</v>
      </c>
      <c r="G7607" s="44" t="s">
        <v>17</v>
      </c>
      <c r="H7607" s="44" t="s">
        <v>18</v>
      </c>
      <c r="I7607" s="42" t="s">
        <v>17939</v>
      </c>
      <c r="J7607" s="42">
        <v>8059175130137</v>
      </c>
      <c r="K7607" s="45" t="s">
        <v>58663</v>
      </c>
      <c r="L7607" s="46">
        <v>0</v>
      </c>
      <c r="M7607" s="46">
        <v>679.95</v>
      </c>
      <c r="N7607" s="45" t="s">
        <v>58713</v>
      </c>
    </row>
    <row r="7608" spans="1:14" s="32" customFormat="1" hidden="1" x14ac:dyDescent="0.25">
      <c r="A7608" s="32" t="s">
        <v>36118</v>
      </c>
      <c r="B7608" s="42" t="s">
        <v>51414</v>
      </c>
      <c r="C7608" s="42"/>
      <c r="D7608" s="42" t="s">
        <v>17934</v>
      </c>
      <c r="E7608" s="43" t="s">
        <v>62902</v>
      </c>
      <c r="F7608" s="44" t="s">
        <v>7196</v>
      </c>
      <c r="G7608" s="44" t="s">
        <v>17</v>
      </c>
      <c r="H7608" s="44" t="s">
        <v>18</v>
      </c>
      <c r="I7608" s="42" t="s">
        <v>17935</v>
      </c>
      <c r="J7608" s="42">
        <v>8059175130113</v>
      </c>
      <c r="K7608" s="45" t="s">
        <v>58663</v>
      </c>
      <c r="L7608" s="46">
        <v>0</v>
      </c>
      <c r="M7608" s="46">
        <v>679.95</v>
      </c>
      <c r="N7608" s="45" t="s">
        <v>58713</v>
      </c>
    </row>
    <row r="7609" spans="1:14" s="32" customFormat="1" hidden="1" x14ac:dyDescent="0.25">
      <c r="A7609" s="32" t="s">
        <v>36119</v>
      </c>
      <c r="B7609" s="42" t="s">
        <v>51413</v>
      </c>
      <c r="C7609" s="42"/>
      <c r="D7609" s="42" t="s">
        <v>17932</v>
      </c>
      <c r="E7609" s="43" t="s">
        <v>62903</v>
      </c>
      <c r="F7609" s="44" t="s">
        <v>7196</v>
      </c>
      <c r="G7609" s="44" t="s">
        <v>17</v>
      </c>
      <c r="H7609" s="44" t="s">
        <v>18</v>
      </c>
      <c r="I7609" s="42" t="s">
        <v>17933</v>
      </c>
      <c r="J7609" s="42">
        <v>8059175130106</v>
      </c>
      <c r="K7609" s="45" t="s">
        <v>58663</v>
      </c>
      <c r="L7609" s="46">
        <v>0</v>
      </c>
      <c r="M7609" s="46">
        <v>679.95</v>
      </c>
      <c r="N7609" s="45" t="s">
        <v>58713</v>
      </c>
    </row>
    <row r="7610" spans="1:14" s="32" customFormat="1" hidden="1" x14ac:dyDescent="0.25">
      <c r="A7610" s="32" t="s">
        <v>36120</v>
      </c>
      <c r="B7610" s="42" t="s">
        <v>51412</v>
      </c>
      <c r="C7610" s="42"/>
      <c r="D7610" s="42" t="s">
        <v>17930</v>
      </c>
      <c r="E7610" s="43" t="s">
        <v>62904</v>
      </c>
      <c r="F7610" s="44" t="s">
        <v>7196</v>
      </c>
      <c r="G7610" s="44" t="s">
        <v>17</v>
      </c>
      <c r="H7610" s="44" t="s">
        <v>18</v>
      </c>
      <c r="I7610" s="42" t="s">
        <v>17931</v>
      </c>
      <c r="J7610" s="42">
        <v>8059175130090</v>
      </c>
      <c r="K7610" s="45" t="s">
        <v>58663</v>
      </c>
      <c r="L7610" s="46">
        <v>0</v>
      </c>
      <c r="M7610" s="46">
        <v>679.95</v>
      </c>
      <c r="N7610" s="45" t="s">
        <v>58713</v>
      </c>
    </row>
    <row r="7611" spans="1:14" s="32" customFormat="1" hidden="1" x14ac:dyDescent="0.25">
      <c r="A7611" s="32" t="s">
        <v>36121</v>
      </c>
      <c r="B7611" s="42" t="s">
        <v>51415</v>
      </c>
      <c r="C7611" s="42"/>
      <c r="D7611" s="42" t="s">
        <v>17936</v>
      </c>
      <c r="E7611" s="43" t="s">
        <v>62905</v>
      </c>
      <c r="F7611" s="44" t="s">
        <v>7196</v>
      </c>
      <c r="G7611" s="44" t="s">
        <v>17</v>
      </c>
      <c r="H7611" s="44" t="s">
        <v>18</v>
      </c>
      <c r="I7611" s="42" t="s">
        <v>17937</v>
      </c>
      <c r="J7611" s="42">
        <v>8059175130120</v>
      </c>
      <c r="K7611" s="45" t="s">
        <v>58663</v>
      </c>
      <c r="L7611" s="46">
        <v>0</v>
      </c>
      <c r="M7611" s="46">
        <v>679.95</v>
      </c>
      <c r="N7611" s="45" t="s">
        <v>58713</v>
      </c>
    </row>
    <row r="7612" spans="1:14" s="32" customFormat="1" hidden="1" x14ac:dyDescent="0.25">
      <c r="A7612" s="32" t="s">
        <v>36122</v>
      </c>
      <c r="B7612" s="42" t="s">
        <v>51411</v>
      </c>
      <c r="C7612" s="42"/>
      <c r="D7612" s="42" t="s">
        <v>17928</v>
      </c>
      <c r="E7612" s="43" t="s">
        <v>62906</v>
      </c>
      <c r="F7612" s="44" t="s">
        <v>7196</v>
      </c>
      <c r="G7612" s="44" t="s">
        <v>17</v>
      </c>
      <c r="H7612" s="44" t="s">
        <v>18</v>
      </c>
      <c r="I7612" s="42" t="s">
        <v>17929</v>
      </c>
      <c r="J7612" s="42">
        <v>8059175130083</v>
      </c>
      <c r="K7612" s="45" t="s">
        <v>58663</v>
      </c>
      <c r="L7612" s="46">
        <v>0</v>
      </c>
      <c r="M7612" s="46">
        <v>679.95</v>
      </c>
      <c r="N7612" s="45" t="s">
        <v>58713</v>
      </c>
    </row>
    <row r="7613" spans="1:14" s="32" customFormat="1" hidden="1" x14ac:dyDescent="0.25">
      <c r="A7613" s="32" t="s">
        <v>34622</v>
      </c>
      <c r="B7613" s="42" t="s">
        <v>63264</v>
      </c>
      <c r="C7613" s="42"/>
      <c r="D7613" s="42"/>
      <c r="E7613" s="43" t="s">
        <v>12601</v>
      </c>
      <c r="F7613" s="44" t="s">
        <v>56</v>
      </c>
      <c r="G7613" s="44" t="s">
        <v>17</v>
      </c>
      <c r="H7613" s="44" t="s">
        <v>18</v>
      </c>
      <c r="I7613" s="42" t="s">
        <v>12602</v>
      </c>
      <c r="J7613" s="42">
        <v>8033637211138</v>
      </c>
      <c r="K7613" s="45" t="s">
        <v>62802</v>
      </c>
      <c r="L7613" s="46">
        <v>0</v>
      </c>
      <c r="M7613" s="46">
        <v>209.95</v>
      </c>
      <c r="N7613" s="45" t="s">
        <v>59071</v>
      </c>
    </row>
    <row r="7614" spans="1:14" s="32" customFormat="1" hidden="1" x14ac:dyDescent="0.25">
      <c r="A7614" s="32" t="s">
        <v>34623</v>
      </c>
      <c r="B7614" s="42" t="s">
        <v>63262</v>
      </c>
      <c r="C7614" s="42"/>
      <c r="D7614" s="42"/>
      <c r="E7614" s="43" t="s">
        <v>12604</v>
      </c>
      <c r="F7614" s="44" t="s">
        <v>56</v>
      </c>
      <c r="G7614" s="44" t="s">
        <v>17</v>
      </c>
      <c r="H7614" s="44" t="s">
        <v>18</v>
      </c>
      <c r="I7614" s="42" t="s">
        <v>12605</v>
      </c>
      <c r="J7614" s="42">
        <v>8033637211107</v>
      </c>
      <c r="K7614" s="45" t="s">
        <v>62802</v>
      </c>
      <c r="L7614" s="46">
        <v>0</v>
      </c>
      <c r="M7614" s="46">
        <v>209.95</v>
      </c>
      <c r="N7614" s="45" t="s">
        <v>59071</v>
      </c>
    </row>
    <row r="7615" spans="1:14" s="32" customFormat="1" hidden="1" x14ac:dyDescent="0.25">
      <c r="A7615" s="32" t="s">
        <v>34624</v>
      </c>
      <c r="B7615" s="42" t="s">
        <v>63261</v>
      </c>
      <c r="C7615" s="42"/>
      <c r="D7615" s="42"/>
      <c r="E7615" s="43" t="s">
        <v>12607</v>
      </c>
      <c r="F7615" s="44" t="s">
        <v>56</v>
      </c>
      <c r="G7615" s="44" t="s">
        <v>17</v>
      </c>
      <c r="H7615" s="44" t="s">
        <v>18</v>
      </c>
      <c r="I7615" s="42" t="s">
        <v>12608</v>
      </c>
      <c r="J7615" s="42">
        <v>8033637211091</v>
      </c>
      <c r="K7615" s="45" t="s">
        <v>62802</v>
      </c>
      <c r="L7615" s="46">
        <v>0</v>
      </c>
      <c r="M7615" s="46">
        <v>209.95</v>
      </c>
      <c r="N7615" s="45" t="s">
        <v>59071</v>
      </c>
    </row>
    <row r="7616" spans="1:14" s="32" customFormat="1" hidden="1" x14ac:dyDescent="0.25">
      <c r="A7616" s="32" t="s">
        <v>34625</v>
      </c>
      <c r="B7616" s="42" t="s">
        <v>63260</v>
      </c>
      <c r="C7616" s="42"/>
      <c r="D7616" s="42"/>
      <c r="E7616" s="43" t="s">
        <v>12610</v>
      </c>
      <c r="F7616" s="44" t="s">
        <v>56</v>
      </c>
      <c r="G7616" s="44" t="s">
        <v>17</v>
      </c>
      <c r="H7616" s="44" t="s">
        <v>18</v>
      </c>
      <c r="I7616" s="42" t="s">
        <v>12611</v>
      </c>
      <c r="J7616" s="42">
        <v>8033637211084</v>
      </c>
      <c r="K7616" s="45" t="s">
        <v>62802</v>
      </c>
      <c r="L7616" s="46">
        <v>0</v>
      </c>
      <c r="M7616" s="46">
        <v>209.95</v>
      </c>
      <c r="N7616" s="45" t="s">
        <v>59071</v>
      </c>
    </row>
    <row r="7617" spans="1:14" s="32" customFormat="1" hidden="1" x14ac:dyDescent="0.25">
      <c r="A7617" s="32" t="s">
        <v>34626</v>
      </c>
      <c r="B7617" s="42" t="s">
        <v>63263</v>
      </c>
      <c r="C7617" s="42"/>
      <c r="D7617" s="42"/>
      <c r="E7617" s="43" t="s">
        <v>12613</v>
      </c>
      <c r="F7617" s="44" t="s">
        <v>56</v>
      </c>
      <c r="G7617" s="44" t="s">
        <v>17</v>
      </c>
      <c r="H7617" s="44" t="s">
        <v>18</v>
      </c>
      <c r="I7617" s="42" t="s">
        <v>12614</v>
      </c>
      <c r="J7617" s="42">
        <v>8033637211121</v>
      </c>
      <c r="K7617" s="45" t="s">
        <v>62802</v>
      </c>
      <c r="L7617" s="46">
        <v>0</v>
      </c>
      <c r="M7617" s="46">
        <v>209.95</v>
      </c>
      <c r="N7617" s="45" t="s">
        <v>59071</v>
      </c>
    </row>
    <row r="7618" spans="1:14" s="32" customFormat="1" hidden="1" x14ac:dyDescent="0.25">
      <c r="A7618" s="32" t="s">
        <v>34343</v>
      </c>
      <c r="B7618" s="42" t="s">
        <v>63274</v>
      </c>
      <c r="C7618" s="42"/>
      <c r="D7618" s="42"/>
      <c r="E7618" s="43" t="s">
        <v>12592</v>
      </c>
      <c r="F7618" s="44" t="s">
        <v>16</v>
      </c>
      <c r="G7618" s="44" t="s">
        <v>17</v>
      </c>
      <c r="H7618" s="44" t="s">
        <v>18</v>
      </c>
      <c r="I7618" s="42" t="s">
        <v>12593</v>
      </c>
      <c r="J7618" s="42">
        <v>8033637936093</v>
      </c>
      <c r="K7618" s="45" t="s">
        <v>62802</v>
      </c>
      <c r="L7618" s="46">
        <v>0</v>
      </c>
      <c r="M7618" s="46">
        <v>209.95</v>
      </c>
      <c r="N7618" s="45" t="s">
        <v>58975</v>
      </c>
    </row>
    <row r="7619" spans="1:14" s="32" customFormat="1" hidden="1" x14ac:dyDescent="0.25">
      <c r="A7619" s="32" t="s">
        <v>34344</v>
      </c>
      <c r="B7619" s="42" t="s">
        <v>63272</v>
      </c>
      <c r="C7619" s="42"/>
      <c r="D7619" s="42"/>
      <c r="E7619" s="43" t="s">
        <v>12594</v>
      </c>
      <c r="F7619" s="44" t="s">
        <v>16</v>
      </c>
      <c r="G7619" s="44" t="s">
        <v>17</v>
      </c>
      <c r="H7619" s="44" t="s">
        <v>18</v>
      </c>
      <c r="I7619" s="42" t="s">
        <v>12595</v>
      </c>
      <c r="J7619" s="42">
        <v>8033637936055</v>
      </c>
      <c r="K7619" s="45" t="s">
        <v>62802</v>
      </c>
      <c r="L7619" s="46">
        <v>0</v>
      </c>
      <c r="M7619" s="46">
        <v>209.95</v>
      </c>
      <c r="N7619" s="45" t="s">
        <v>58975</v>
      </c>
    </row>
    <row r="7620" spans="1:14" s="32" customFormat="1" hidden="1" x14ac:dyDescent="0.25">
      <c r="A7620" s="32" t="s">
        <v>34345</v>
      </c>
      <c r="B7620" s="42" t="s">
        <v>63271</v>
      </c>
      <c r="C7620" s="42"/>
      <c r="D7620" s="42"/>
      <c r="E7620" s="43" t="s">
        <v>12596</v>
      </c>
      <c r="F7620" s="44" t="s">
        <v>16</v>
      </c>
      <c r="G7620" s="44" t="s">
        <v>17</v>
      </c>
      <c r="H7620" s="44" t="s">
        <v>18</v>
      </c>
      <c r="I7620" s="42" t="s">
        <v>12597</v>
      </c>
      <c r="J7620" s="42">
        <v>8033637936048</v>
      </c>
      <c r="K7620" s="45" t="s">
        <v>62802</v>
      </c>
      <c r="L7620" s="46">
        <v>0</v>
      </c>
      <c r="M7620" s="46">
        <v>209.95</v>
      </c>
      <c r="N7620" s="45" t="s">
        <v>58975</v>
      </c>
    </row>
    <row r="7621" spans="1:14" s="32" customFormat="1" hidden="1" x14ac:dyDescent="0.25">
      <c r="A7621" s="32" t="s">
        <v>34346</v>
      </c>
      <c r="B7621" s="42" t="s">
        <v>63270</v>
      </c>
      <c r="C7621" s="42"/>
      <c r="D7621" s="42"/>
      <c r="E7621" s="43" t="s">
        <v>12598</v>
      </c>
      <c r="F7621" s="44" t="s">
        <v>16</v>
      </c>
      <c r="G7621" s="44" t="s">
        <v>17</v>
      </c>
      <c r="H7621" s="44" t="s">
        <v>18</v>
      </c>
      <c r="I7621" s="42" t="s">
        <v>12599</v>
      </c>
      <c r="J7621" s="42">
        <v>8033637936024</v>
      </c>
      <c r="K7621" s="45" t="s">
        <v>62802</v>
      </c>
      <c r="L7621" s="46">
        <v>0</v>
      </c>
      <c r="M7621" s="46">
        <v>209.95</v>
      </c>
      <c r="N7621" s="45" t="s">
        <v>58975</v>
      </c>
    </row>
    <row r="7622" spans="1:14" s="32" customFormat="1" hidden="1" x14ac:dyDescent="0.25">
      <c r="A7622" s="32" t="s">
        <v>34347</v>
      </c>
      <c r="B7622" s="42" t="s">
        <v>63273</v>
      </c>
      <c r="C7622" s="42"/>
      <c r="D7622" s="42"/>
      <c r="E7622" s="43" t="s">
        <v>12600</v>
      </c>
      <c r="F7622" s="44" t="s">
        <v>16</v>
      </c>
      <c r="G7622" s="44" t="s">
        <v>17</v>
      </c>
      <c r="H7622" s="44" t="s">
        <v>18</v>
      </c>
      <c r="I7622" s="42" t="s">
        <v>21453</v>
      </c>
      <c r="J7622" s="42">
        <v>8033637936062</v>
      </c>
      <c r="K7622" s="45" t="s">
        <v>62802</v>
      </c>
      <c r="L7622" s="46">
        <v>0</v>
      </c>
      <c r="M7622" s="46">
        <v>209.95</v>
      </c>
      <c r="N7622" s="45" t="s">
        <v>58975</v>
      </c>
    </row>
    <row r="7623" spans="1:14" s="32" customFormat="1" hidden="1" x14ac:dyDescent="0.25">
      <c r="A7623" s="32" t="s">
        <v>33730</v>
      </c>
      <c r="B7623" s="42" t="s">
        <v>51127</v>
      </c>
      <c r="C7623" s="42" t="s">
        <v>20735</v>
      </c>
      <c r="D7623" s="42"/>
      <c r="E7623" s="43" t="s">
        <v>60306</v>
      </c>
      <c r="F7623" s="44" t="s">
        <v>10903</v>
      </c>
      <c r="G7623" s="44" t="s">
        <v>17</v>
      </c>
      <c r="H7623" s="44" t="s">
        <v>18</v>
      </c>
      <c r="I7623" s="42" t="s">
        <v>18504</v>
      </c>
      <c r="J7623" s="42">
        <v>8059175093883</v>
      </c>
      <c r="K7623" s="45" t="s">
        <v>60307</v>
      </c>
      <c r="L7623" s="46">
        <v>0</v>
      </c>
      <c r="M7623" s="54">
        <v>1099.95</v>
      </c>
      <c r="N7623" s="45" t="s">
        <v>58989</v>
      </c>
    </row>
    <row r="7624" spans="1:14" s="32" customFormat="1" hidden="1" x14ac:dyDescent="0.25">
      <c r="A7624" s="32" t="s">
        <v>33731</v>
      </c>
      <c r="B7624" s="42" t="s">
        <v>51128</v>
      </c>
      <c r="C7624" s="42" t="s">
        <v>20736</v>
      </c>
      <c r="D7624" s="42"/>
      <c r="E7624" s="43" t="s">
        <v>60308</v>
      </c>
      <c r="F7624" s="44" t="s">
        <v>10903</v>
      </c>
      <c r="G7624" s="44" t="s">
        <v>17</v>
      </c>
      <c r="H7624" s="44" t="s">
        <v>18</v>
      </c>
      <c r="I7624" s="42" t="s">
        <v>18505</v>
      </c>
      <c r="J7624" s="42">
        <v>8059175093890</v>
      </c>
      <c r="K7624" s="45" t="s">
        <v>60307</v>
      </c>
      <c r="L7624" s="46">
        <v>0</v>
      </c>
      <c r="M7624" s="54">
        <v>1099.95</v>
      </c>
      <c r="N7624" s="45" t="s">
        <v>58989</v>
      </c>
    </row>
    <row r="7625" spans="1:14" s="32" customFormat="1" hidden="1" x14ac:dyDescent="0.25">
      <c r="A7625" s="32" t="s">
        <v>33732</v>
      </c>
      <c r="B7625" s="42" t="s">
        <v>51129</v>
      </c>
      <c r="C7625" s="42" t="s">
        <v>20737</v>
      </c>
      <c r="D7625" s="42"/>
      <c r="E7625" s="43" t="s">
        <v>60309</v>
      </c>
      <c r="F7625" s="44" t="s">
        <v>10903</v>
      </c>
      <c r="G7625" s="44" t="s">
        <v>17</v>
      </c>
      <c r="H7625" s="44" t="s">
        <v>18</v>
      </c>
      <c r="I7625" s="42" t="s">
        <v>18506</v>
      </c>
      <c r="J7625" s="42">
        <v>8059175093906</v>
      </c>
      <c r="K7625" s="45" t="s">
        <v>60307</v>
      </c>
      <c r="L7625" s="46">
        <v>0</v>
      </c>
      <c r="M7625" s="54">
        <v>1099.95</v>
      </c>
      <c r="N7625" s="45" t="s">
        <v>58989</v>
      </c>
    </row>
    <row r="7626" spans="1:14" s="32" customFormat="1" hidden="1" x14ac:dyDescent="0.25">
      <c r="A7626" s="32" t="s">
        <v>33733</v>
      </c>
      <c r="B7626" s="42" t="s">
        <v>51130</v>
      </c>
      <c r="C7626" s="42" t="s">
        <v>20738</v>
      </c>
      <c r="D7626" s="42"/>
      <c r="E7626" s="43" t="s">
        <v>60310</v>
      </c>
      <c r="F7626" s="44" t="s">
        <v>10903</v>
      </c>
      <c r="G7626" s="44" t="s">
        <v>17</v>
      </c>
      <c r="H7626" s="44" t="s">
        <v>18</v>
      </c>
      <c r="I7626" s="42" t="s">
        <v>18507</v>
      </c>
      <c r="J7626" s="42">
        <v>8059175093913</v>
      </c>
      <c r="K7626" s="45" t="s">
        <v>60307</v>
      </c>
      <c r="L7626" s="46">
        <v>0</v>
      </c>
      <c r="M7626" s="54">
        <v>1099.95</v>
      </c>
      <c r="N7626" s="45" t="s">
        <v>58989</v>
      </c>
    </row>
    <row r="7627" spans="1:14" s="32" customFormat="1" hidden="1" x14ac:dyDescent="0.25">
      <c r="A7627" s="32" t="s">
        <v>33734</v>
      </c>
      <c r="B7627" s="42" t="s">
        <v>51131</v>
      </c>
      <c r="C7627" s="42" t="s">
        <v>20739</v>
      </c>
      <c r="D7627" s="42"/>
      <c r="E7627" s="43" t="s">
        <v>60311</v>
      </c>
      <c r="F7627" s="44" t="s">
        <v>10903</v>
      </c>
      <c r="G7627" s="44" t="s">
        <v>17</v>
      </c>
      <c r="H7627" s="44" t="s">
        <v>18</v>
      </c>
      <c r="I7627" s="42" t="s">
        <v>18508</v>
      </c>
      <c r="J7627" s="42">
        <v>8059175093920</v>
      </c>
      <c r="K7627" s="45" t="s">
        <v>60307</v>
      </c>
      <c r="L7627" s="46">
        <v>0</v>
      </c>
      <c r="M7627" s="54">
        <v>1099.95</v>
      </c>
      <c r="N7627" s="45" t="s">
        <v>58989</v>
      </c>
    </row>
    <row r="7628" spans="1:14" s="32" customFormat="1" hidden="1" x14ac:dyDescent="0.25">
      <c r="A7628" s="32" t="s">
        <v>33735</v>
      </c>
      <c r="B7628" s="42" t="s">
        <v>51132</v>
      </c>
      <c r="C7628" s="42" t="s">
        <v>20740</v>
      </c>
      <c r="D7628" s="42"/>
      <c r="E7628" s="43" t="s">
        <v>60312</v>
      </c>
      <c r="F7628" s="44" t="s">
        <v>10903</v>
      </c>
      <c r="G7628" s="44" t="s">
        <v>17</v>
      </c>
      <c r="H7628" s="44" t="s">
        <v>18</v>
      </c>
      <c r="I7628" s="42" t="s">
        <v>18509</v>
      </c>
      <c r="J7628" s="42">
        <v>8059175093937</v>
      </c>
      <c r="K7628" s="45" t="s">
        <v>60307</v>
      </c>
      <c r="L7628" s="46">
        <v>0</v>
      </c>
      <c r="M7628" s="54">
        <v>1099.95</v>
      </c>
      <c r="N7628" s="45" t="s">
        <v>58989</v>
      </c>
    </row>
    <row r="7629" spans="1:14" s="32" customFormat="1" hidden="1" x14ac:dyDescent="0.25">
      <c r="A7629" s="32" t="s">
        <v>33736</v>
      </c>
      <c r="B7629" s="42" t="s">
        <v>51133</v>
      </c>
      <c r="C7629" s="42" t="s">
        <v>20741</v>
      </c>
      <c r="D7629" s="42"/>
      <c r="E7629" s="43" t="s">
        <v>60313</v>
      </c>
      <c r="F7629" s="44" t="s">
        <v>10903</v>
      </c>
      <c r="G7629" s="44" t="s">
        <v>17</v>
      </c>
      <c r="H7629" s="44" t="s">
        <v>18</v>
      </c>
      <c r="I7629" s="42" t="s">
        <v>18510</v>
      </c>
      <c r="J7629" s="42">
        <v>8059175093944</v>
      </c>
      <c r="K7629" s="45" t="s">
        <v>60307</v>
      </c>
      <c r="L7629" s="46">
        <v>0</v>
      </c>
      <c r="M7629" s="54">
        <v>1099.95</v>
      </c>
      <c r="N7629" s="45" t="s">
        <v>58989</v>
      </c>
    </row>
    <row r="7630" spans="1:14" s="32" customFormat="1" hidden="1" x14ac:dyDescent="0.25">
      <c r="A7630" s="32" t="s">
        <v>33737</v>
      </c>
      <c r="B7630" s="42" t="s">
        <v>51134</v>
      </c>
      <c r="C7630" s="42" t="s">
        <v>20742</v>
      </c>
      <c r="D7630" s="42"/>
      <c r="E7630" s="43" t="s">
        <v>60314</v>
      </c>
      <c r="F7630" s="44" t="s">
        <v>10903</v>
      </c>
      <c r="G7630" s="44" t="s">
        <v>17</v>
      </c>
      <c r="H7630" s="44" t="s">
        <v>18</v>
      </c>
      <c r="I7630" s="42" t="s">
        <v>18511</v>
      </c>
      <c r="J7630" s="42">
        <v>8059175093951</v>
      </c>
      <c r="K7630" s="45" t="s">
        <v>60307</v>
      </c>
      <c r="L7630" s="46">
        <v>0</v>
      </c>
      <c r="M7630" s="54">
        <v>1099.95</v>
      </c>
      <c r="N7630" s="45" t="s">
        <v>58989</v>
      </c>
    </row>
    <row r="7631" spans="1:14" s="32" customFormat="1" hidden="1" x14ac:dyDescent="0.25">
      <c r="A7631" s="32" t="s">
        <v>33738</v>
      </c>
      <c r="B7631" s="42" t="s">
        <v>51135</v>
      </c>
      <c r="C7631" s="42" t="s">
        <v>20743</v>
      </c>
      <c r="D7631" s="42"/>
      <c r="E7631" s="43" t="s">
        <v>60315</v>
      </c>
      <c r="F7631" s="44" t="s">
        <v>10903</v>
      </c>
      <c r="G7631" s="44" t="s">
        <v>17</v>
      </c>
      <c r="H7631" s="44" t="s">
        <v>18</v>
      </c>
      <c r="I7631" s="42" t="s">
        <v>18528</v>
      </c>
      <c r="J7631" s="42">
        <v>8059175093968</v>
      </c>
      <c r="K7631" s="45" t="s">
        <v>60307</v>
      </c>
      <c r="L7631" s="46">
        <v>0</v>
      </c>
      <c r="M7631" s="54">
        <v>1099.95</v>
      </c>
      <c r="N7631" s="45" t="s">
        <v>58989</v>
      </c>
    </row>
    <row r="7632" spans="1:14" s="32" customFormat="1" hidden="1" x14ac:dyDescent="0.25">
      <c r="A7632" s="32" t="s">
        <v>33739</v>
      </c>
      <c r="B7632" s="42" t="s">
        <v>51136</v>
      </c>
      <c r="C7632" s="42" t="s">
        <v>20744</v>
      </c>
      <c r="D7632" s="42"/>
      <c r="E7632" s="43" t="s">
        <v>60316</v>
      </c>
      <c r="F7632" s="44" t="s">
        <v>10903</v>
      </c>
      <c r="G7632" s="44" t="s">
        <v>17</v>
      </c>
      <c r="H7632" s="44" t="s">
        <v>18</v>
      </c>
      <c r="I7632" s="42" t="s">
        <v>18529</v>
      </c>
      <c r="J7632" s="42">
        <v>8059175093975</v>
      </c>
      <c r="K7632" s="45" t="s">
        <v>60307</v>
      </c>
      <c r="L7632" s="46">
        <v>0</v>
      </c>
      <c r="M7632" s="54">
        <v>1099.95</v>
      </c>
      <c r="N7632" s="45" t="s">
        <v>58989</v>
      </c>
    </row>
    <row r="7633" spans="1:14" s="32" customFormat="1" hidden="1" x14ac:dyDescent="0.25">
      <c r="A7633" s="32" t="s">
        <v>33740</v>
      </c>
      <c r="B7633" s="42" t="s">
        <v>51137</v>
      </c>
      <c r="C7633" s="42" t="s">
        <v>20745</v>
      </c>
      <c r="D7633" s="42"/>
      <c r="E7633" s="43" t="s">
        <v>60317</v>
      </c>
      <c r="F7633" s="44" t="s">
        <v>10903</v>
      </c>
      <c r="G7633" s="44" t="s">
        <v>17</v>
      </c>
      <c r="H7633" s="44" t="s">
        <v>18</v>
      </c>
      <c r="I7633" s="42" t="s">
        <v>18530</v>
      </c>
      <c r="J7633" s="42">
        <v>8059175093999</v>
      </c>
      <c r="K7633" s="45" t="s">
        <v>60307</v>
      </c>
      <c r="L7633" s="46">
        <v>0</v>
      </c>
      <c r="M7633" s="54">
        <v>1099.95</v>
      </c>
      <c r="N7633" s="45" t="s">
        <v>58989</v>
      </c>
    </row>
    <row r="7634" spans="1:14" s="32" customFormat="1" hidden="1" x14ac:dyDescent="0.25">
      <c r="A7634" s="32" t="s">
        <v>33741</v>
      </c>
      <c r="B7634" s="42" t="s">
        <v>51138</v>
      </c>
      <c r="C7634" s="42" t="s">
        <v>20746</v>
      </c>
      <c r="D7634" s="42"/>
      <c r="E7634" s="43" t="s">
        <v>60318</v>
      </c>
      <c r="F7634" s="44" t="s">
        <v>10903</v>
      </c>
      <c r="G7634" s="44" t="s">
        <v>17</v>
      </c>
      <c r="H7634" s="44" t="s">
        <v>18</v>
      </c>
      <c r="I7634" s="42" t="s">
        <v>18531</v>
      </c>
      <c r="J7634" s="42">
        <v>8059175094002</v>
      </c>
      <c r="K7634" s="45" t="s">
        <v>60307</v>
      </c>
      <c r="L7634" s="46">
        <v>0</v>
      </c>
      <c r="M7634" s="54">
        <v>1099.95</v>
      </c>
      <c r="N7634" s="45" t="s">
        <v>58989</v>
      </c>
    </row>
    <row r="7635" spans="1:14" s="32" customFormat="1" hidden="1" x14ac:dyDescent="0.25">
      <c r="A7635" s="32" t="s">
        <v>33742</v>
      </c>
      <c r="B7635" s="42" t="s">
        <v>51139</v>
      </c>
      <c r="C7635" s="42" t="s">
        <v>20747</v>
      </c>
      <c r="D7635" s="42"/>
      <c r="E7635" s="43" t="s">
        <v>60319</v>
      </c>
      <c r="F7635" s="44" t="s">
        <v>10903</v>
      </c>
      <c r="G7635" s="44" t="s">
        <v>17</v>
      </c>
      <c r="H7635" s="44" t="s">
        <v>18</v>
      </c>
      <c r="I7635" s="42" t="s">
        <v>18532</v>
      </c>
      <c r="J7635" s="42">
        <v>8059175094019</v>
      </c>
      <c r="K7635" s="45" t="s">
        <v>60307</v>
      </c>
      <c r="L7635" s="46">
        <v>0</v>
      </c>
      <c r="M7635" s="54">
        <v>1099.95</v>
      </c>
      <c r="N7635" s="45" t="s">
        <v>58989</v>
      </c>
    </row>
    <row r="7636" spans="1:14" s="32" customFormat="1" hidden="1" x14ac:dyDescent="0.25">
      <c r="A7636" s="32" t="s">
        <v>33743</v>
      </c>
      <c r="B7636" s="42" t="s">
        <v>51140</v>
      </c>
      <c r="C7636" s="42" t="s">
        <v>20748</v>
      </c>
      <c r="D7636" s="42"/>
      <c r="E7636" s="43" t="s">
        <v>60320</v>
      </c>
      <c r="F7636" s="44" t="s">
        <v>10903</v>
      </c>
      <c r="G7636" s="44" t="s">
        <v>17</v>
      </c>
      <c r="H7636" s="44" t="s">
        <v>18</v>
      </c>
      <c r="I7636" s="42" t="s">
        <v>18533</v>
      </c>
      <c r="J7636" s="42">
        <v>8059175094026</v>
      </c>
      <c r="K7636" s="45" t="s">
        <v>60307</v>
      </c>
      <c r="L7636" s="46">
        <v>0</v>
      </c>
      <c r="M7636" s="54">
        <v>1099.95</v>
      </c>
      <c r="N7636" s="45" t="s">
        <v>58989</v>
      </c>
    </row>
    <row r="7637" spans="1:14" s="32" customFormat="1" hidden="1" x14ac:dyDescent="0.25">
      <c r="A7637" s="32" t="s">
        <v>33744</v>
      </c>
      <c r="B7637" s="42" t="s">
        <v>51141</v>
      </c>
      <c r="C7637" s="42" t="s">
        <v>20749</v>
      </c>
      <c r="D7637" s="42"/>
      <c r="E7637" s="43" t="s">
        <v>60321</v>
      </c>
      <c r="F7637" s="44" t="s">
        <v>10903</v>
      </c>
      <c r="G7637" s="44" t="s">
        <v>17</v>
      </c>
      <c r="H7637" s="44" t="s">
        <v>18</v>
      </c>
      <c r="I7637" s="42" t="s">
        <v>18534</v>
      </c>
      <c r="J7637" s="42">
        <v>8059175094033</v>
      </c>
      <c r="K7637" s="45" t="s">
        <v>60307</v>
      </c>
      <c r="L7637" s="46">
        <v>0</v>
      </c>
      <c r="M7637" s="54">
        <v>1099.95</v>
      </c>
      <c r="N7637" s="45" t="s">
        <v>58989</v>
      </c>
    </row>
    <row r="7638" spans="1:14" s="32" customFormat="1" hidden="1" x14ac:dyDescent="0.25">
      <c r="A7638" s="32" t="s">
        <v>33745</v>
      </c>
      <c r="B7638" s="42" t="s">
        <v>51142</v>
      </c>
      <c r="C7638" s="42" t="s">
        <v>20750</v>
      </c>
      <c r="D7638" s="42"/>
      <c r="E7638" s="43" t="s">
        <v>60322</v>
      </c>
      <c r="F7638" s="44" t="s">
        <v>10903</v>
      </c>
      <c r="G7638" s="44" t="s">
        <v>17</v>
      </c>
      <c r="H7638" s="44" t="s">
        <v>18</v>
      </c>
      <c r="I7638" s="42" t="s">
        <v>18535</v>
      </c>
      <c r="J7638" s="42">
        <v>8059175094040</v>
      </c>
      <c r="K7638" s="45" t="s">
        <v>60307</v>
      </c>
      <c r="L7638" s="46">
        <v>0</v>
      </c>
      <c r="M7638" s="54">
        <v>1099.95</v>
      </c>
      <c r="N7638" s="45" t="s">
        <v>58989</v>
      </c>
    </row>
    <row r="7639" spans="1:14" s="32" customFormat="1" hidden="1" x14ac:dyDescent="0.25">
      <c r="A7639" s="32" t="s">
        <v>33746</v>
      </c>
      <c r="B7639" s="42" t="s">
        <v>51143</v>
      </c>
      <c r="C7639" s="42" t="s">
        <v>20751</v>
      </c>
      <c r="D7639" s="42"/>
      <c r="E7639" s="43" t="s">
        <v>60323</v>
      </c>
      <c r="F7639" s="44" t="s">
        <v>10903</v>
      </c>
      <c r="G7639" s="44" t="s">
        <v>17</v>
      </c>
      <c r="H7639" s="44" t="s">
        <v>18</v>
      </c>
      <c r="I7639" s="42" t="s">
        <v>18520</v>
      </c>
      <c r="J7639" s="42">
        <v>8059175094057</v>
      </c>
      <c r="K7639" s="45" t="s">
        <v>60307</v>
      </c>
      <c r="L7639" s="46">
        <v>0</v>
      </c>
      <c r="M7639" s="54">
        <v>1099.95</v>
      </c>
      <c r="N7639" s="45" t="s">
        <v>58989</v>
      </c>
    </row>
    <row r="7640" spans="1:14" s="32" customFormat="1" hidden="1" x14ac:dyDescent="0.25">
      <c r="A7640" s="32" t="s">
        <v>33747</v>
      </c>
      <c r="B7640" s="42" t="s">
        <v>51144</v>
      </c>
      <c r="C7640" s="42" t="s">
        <v>20752</v>
      </c>
      <c r="D7640" s="42"/>
      <c r="E7640" s="43" t="s">
        <v>60324</v>
      </c>
      <c r="F7640" s="44" t="s">
        <v>10903</v>
      </c>
      <c r="G7640" s="44" t="s">
        <v>17</v>
      </c>
      <c r="H7640" s="44" t="s">
        <v>18</v>
      </c>
      <c r="I7640" s="42" t="s">
        <v>18521</v>
      </c>
      <c r="J7640" s="42">
        <v>8059175094064</v>
      </c>
      <c r="K7640" s="45" t="s">
        <v>60307</v>
      </c>
      <c r="L7640" s="46">
        <v>0</v>
      </c>
      <c r="M7640" s="54">
        <v>1099.95</v>
      </c>
      <c r="N7640" s="45" t="s">
        <v>58989</v>
      </c>
    </row>
    <row r="7641" spans="1:14" s="32" customFormat="1" hidden="1" x14ac:dyDescent="0.25">
      <c r="A7641" s="32" t="s">
        <v>33748</v>
      </c>
      <c r="B7641" s="42" t="s">
        <v>51145</v>
      </c>
      <c r="C7641" s="42" t="s">
        <v>20753</v>
      </c>
      <c r="D7641" s="42"/>
      <c r="E7641" s="43" t="s">
        <v>60325</v>
      </c>
      <c r="F7641" s="44" t="s">
        <v>10903</v>
      </c>
      <c r="G7641" s="44" t="s">
        <v>17</v>
      </c>
      <c r="H7641" s="44" t="s">
        <v>18</v>
      </c>
      <c r="I7641" s="42" t="s">
        <v>18522</v>
      </c>
      <c r="J7641" s="42">
        <v>8059175094071</v>
      </c>
      <c r="K7641" s="45" t="s">
        <v>60307</v>
      </c>
      <c r="L7641" s="46">
        <v>0</v>
      </c>
      <c r="M7641" s="54">
        <v>1099.95</v>
      </c>
      <c r="N7641" s="45" t="s">
        <v>58989</v>
      </c>
    </row>
    <row r="7642" spans="1:14" s="32" customFormat="1" hidden="1" x14ac:dyDescent="0.25">
      <c r="A7642" s="32" t="s">
        <v>33749</v>
      </c>
      <c r="B7642" s="42" t="s">
        <v>51146</v>
      </c>
      <c r="C7642" s="42" t="s">
        <v>20754</v>
      </c>
      <c r="D7642" s="42"/>
      <c r="E7642" s="43" t="s">
        <v>60326</v>
      </c>
      <c r="F7642" s="44" t="s">
        <v>10903</v>
      </c>
      <c r="G7642" s="44" t="s">
        <v>17</v>
      </c>
      <c r="H7642" s="44" t="s">
        <v>18</v>
      </c>
      <c r="I7642" s="42" t="s">
        <v>18523</v>
      </c>
      <c r="J7642" s="42">
        <v>8059175094088</v>
      </c>
      <c r="K7642" s="45" t="s">
        <v>60307</v>
      </c>
      <c r="L7642" s="46">
        <v>0</v>
      </c>
      <c r="M7642" s="54">
        <v>1099.95</v>
      </c>
      <c r="N7642" s="45" t="s">
        <v>58989</v>
      </c>
    </row>
    <row r="7643" spans="1:14" s="32" customFormat="1" hidden="1" x14ac:dyDescent="0.25">
      <c r="A7643" s="32" t="s">
        <v>33750</v>
      </c>
      <c r="B7643" s="42" t="s">
        <v>51147</v>
      </c>
      <c r="C7643" s="42" t="s">
        <v>20755</v>
      </c>
      <c r="D7643" s="42"/>
      <c r="E7643" s="43" t="s">
        <v>60327</v>
      </c>
      <c r="F7643" s="44" t="s">
        <v>10903</v>
      </c>
      <c r="G7643" s="44" t="s">
        <v>17</v>
      </c>
      <c r="H7643" s="44" t="s">
        <v>18</v>
      </c>
      <c r="I7643" s="42" t="s">
        <v>18524</v>
      </c>
      <c r="J7643" s="42">
        <v>8059175094095</v>
      </c>
      <c r="K7643" s="45" t="s">
        <v>60307</v>
      </c>
      <c r="L7643" s="46">
        <v>0</v>
      </c>
      <c r="M7643" s="54">
        <v>1099.95</v>
      </c>
      <c r="N7643" s="45" t="s">
        <v>58989</v>
      </c>
    </row>
    <row r="7644" spans="1:14" s="32" customFormat="1" hidden="1" x14ac:dyDescent="0.25">
      <c r="A7644" s="32" t="s">
        <v>33751</v>
      </c>
      <c r="B7644" s="42" t="s">
        <v>51148</v>
      </c>
      <c r="C7644" s="42" t="s">
        <v>20756</v>
      </c>
      <c r="D7644" s="42"/>
      <c r="E7644" s="43" t="s">
        <v>60328</v>
      </c>
      <c r="F7644" s="44" t="s">
        <v>10903</v>
      </c>
      <c r="G7644" s="44" t="s">
        <v>17</v>
      </c>
      <c r="H7644" s="44" t="s">
        <v>18</v>
      </c>
      <c r="I7644" s="42" t="s">
        <v>18525</v>
      </c>
      <c r="J7644" s="42">
        <v>8059175094101</v>
      </c>
      <c r="K7644" s="45" t="s">
        <v>60307</v>
      </c>
      <c r="L7644" s="46">
        <v>0</v>
      </c>
      <c r="M7644" s="54">
        <v>1099.95</v>
      </c>
      <c r="N7644" s="45" t="s">
        <v>58989</v>
      </c>
    </row>
    <row r="7645" spans="1:14" s="32" customFormat="1" hidden="1" x14ac:dyDescent="0.25">
      <c r="A7645" s="32" t="s">
        <v>33752</v>
      </c>
      <c r="B7645" s="42" t="s">
        <v>51149</v>
      </c>
      <c r="C7645" s="42" t="s">
        <v>20757</v>
      </c>
      <c r="D7645" s="42"/>
      <c r="E7645" s="43" t="s">
        <v>60329</v>
      </c>
      <c r="F7645" s="44" t="s">
        <v>10903</v>
      </c>
      <c r="G7645" s="44" t="s">
        <v>17</v>
      </c>
      <c r="H7645" s="44" t="s">
        <v>18</v>
      </c>
      <c r="I7645" s="42" t="s">
        <v>18526</v>
      </c>
      <c r="J7645" s="42">
        <v>8059175094118</v>
      </c>
      <c r="K7645" s="45" t="s">
        <v>60307</v>
      </c>
      <c r="L7645" s="46">
        <v>0</v>
      </c>
      <c r="M7645" s="54">
        <v>1099.95</v>
      </c>
      <c r="N7645" s="45" t="s">
        <v>58989</v>
      </c>
    </row>
    <row r="7646" spans="1:14" s="32" customFormat="1" hidden="1" x14ac:dyDescent="0.25">
      <c r="A7646" s="32" t="s">
        <v>33753</v>
      </c>
      <c r="B7646" s="42" t="s">
        <v>51150</v>
      </c>
      <c r="C7646" s="42" t="s">
        <v>20758</v>
      </c>
      <c r="D7646" s="42"/>
      <c r="E7646" s="43" t="s">
        <v>60330</v>
      </c>
      <c r="F7646" s="44" t="s">
        <v>10903</v>
      </c>
      <c r="G7646" s="44" t="s">
        <v>17</v>
      </c>
      <c r="H7646" s="44" t="s">
        <v>18</v>
      </c>
      <c r="I7646" s="42" t="s">
        <v>18527</v>
      </c>
      <c r="J7646" s="42">
        <v>8059175094125</v>
      </c>
      <c r="K7646" s="45" t="s">
        <v>60307</v>
      </c>
      <c r="L7646" s="46">
        <v>0</v>
      </c>
      <c r="M7646" s="54">
        <v>1099.95</v>
      </c>
      <c r="N7646" s="45" t="s">
        <v>58989</v>
      </c>
    </row>
    <row r="7647" spans="1:14" s="32" customFormat="1" hidden="1" x14ac:dyDescent="0.25">
      <c r="A7647" s="32" t="s">
        <v>33754</v>
      </c>
      <c r="B7647" s="42" t="s">
        <v>51151</v>
      </c>
      <c r="C7647" s="42" t="s">
        <v>20759</v>
      </c>
      <c r="D7647" s="42"/>
      <c r="E7647" s="43" t="s">
        <v>60331</v>
      </c>
      <c r="F7647" s="44" t="s">
        <v>10903</v>
      </c>
      <c r="G7647" s="44" t="s">
        <v>17</v>
      </c>
      <c r="H7647" s="44" t="s">
        <v>18</v>
      </c>
      <c r="I7647" s="42" t="s">
        <v>18512</v>
      </c>
      <c r="J7647" s="42">
        <v>8059175094132</v>
      </c>
      <c r="K7647" s="45" t="s">
        <v>60307</v>
      </c>
      <c r="L7647" s="46">
        <v>0</v>
      </c>
      <c r="M7647" s="54">
        <v>1099.95</v>
      </c>
      <c r="N7647" s="45" t="s">
        <v>58989</v>
      </c>
    </row>
    <row r="7648" spans="1:14" s="32" customFormat="1" hidden="1" x14ac:dyDescent="0.25">
      <c r="A7648" s="32" t="s">
        <v>33755</v>
      </c>
      <c r="B7648" s="42" t="s">
        <v>51152</v>
      </c>
      <c r="C7648" s="42" t="s">
        <v>20760</v>
      </c>
      <c r="D7648" s="42"/>
      <c r="E7648" s="43" t="s">
        <v>60332</v>
      </c>
      <c r="F7648" s="44" t="s">
        <v>10903</v>
      </c>
      <c r="G7648" s="44" t="s">
        <v>17</v>
      </c>
      <c r="H7648" s="44" t="s">
        <v>18</v>
      </c>
      <c r="I7648" s="42" t="s">
        <v>18513</v>
      </c>
      <c r="J7648" s="42">
        <v>8059175094149</v>
      </c>
      <c r="K7648" s="45" t="s">
        <v>60307</v>
      </c>
      <c r="L7648" s="46">
        <v>0</v>
      </c>
      <c r="M7648" s="54">
        <v>1099.95</v>
      </c>
      <c r="N7648" s="45" t="s">
        <v>58989</v>
      </c>
    </row>
    <row r="7649" spans="1:14" s="32" customFormat="1" hidden="1" x14ac:dyDescent="0.25">
      <c r="A7649" s="32" t="s">
        <v>33756</v>
      </c>
      <c r="B7649" s="42" t="s">
        <v>51153</v>
      </c>
      <c r="C7649" s="42" t="s">
        <v>20761</v>
      </c>
      <c r="D7649" s="42"/>
      <c r="E7649" s="43" t="s">
        <v>60333</v>
      </c>
      <c r="F7649" s="44" t="s">
        <v>10903</v>
      </c>
      <c r="G7649" s="44" t="s">
        <v>17</v>
      </c>
      <c r="H7649" s="44" t="s">
        <v>18</v>
      </c>
      <c r="I7649" s="42" t="s">
        <v>18514</v>
      </c>
      <c r="J7649" s="42">
        <v>8059175094156</v>
      </c>
      <c r="K7649" s="45" t="s">
        <v>60307</v>
      </c>
      <c r="L7649" s="46">
        <v>0</v>
      </c>
      <c r="M7649" s="54">
        <v>1099.95</v>
      </c>
      <c r="N7649" s="45" t="s">
        <v>58989</v>
      </c>
    </row>
    <row r="7650" spans="1:14" s="32" customFormat="1" hidden="1" x14ac:dyDescent="0.25">
      <c r="A7650" s="32" t="s">
        <v>33757</v>
      </c>
      <c r="B7650" s="42" t="s">
        <v>51154</v>
      </c>
      <c r="C7650" s="42" t="s">
        <v>20762</v>
      </c>
      <c r="D7650" s="42"/>
      <c r="E7650" s="43" t="s">
        <v>60334</v>
      </c>
      <c r="F7650" s="44" t="s">
        <v>10903</v>
      </c>
      <c r="G7650" s="44" t="s">
        <v>17</v>
      </c>
      <c r="H7650" s="44" t="s">
        <v>18</v>
      </c>
      <c r="I7650" s="42" t="s">
        <v>18515</v>
      </c>
      <c r="J7650" s="42">
        <v>8059175094163</v>
      </c>
      <c r="K7650" s="45" t="s">
        <v>60307</v>
      </c>
      <c r="L7650" s="46">
        <v>0</v>
      </c>
      <c r="M7650" s="54">
        <v>1099.95</v>
      </c>
      <c r="N7650" s="45" t="s">
        <v>58989</v>
      </c>
    </row>
    <row r="7651" spans="1:14" s="32" customFormat="1" hidden="1" x14ac:dyDescent="0.25">
      <c r="A7651" s="32" t="s">
        <v>33758</v>
      </c>
      <c r="B7651" s="42" t="s">
        <v>51155</v>
      </c>
      <c r="C7651" s="42" t="s">
        <v>20763</v>
      </c>
      <c r="D7651" s="42"/>
      <c r="E7651" s="43" t="s">
        <v>60335</v>
      </c>
      <c r="F7651" s="44" t="s">
        <v>10903</v>
      </c>
      <c r="G7651" s="44" t="s">
        <v>17</v>
      </c>
      <c r="H7651" s="44" t="s">
        <v>18</v>
      </c>
      <c r="I7651" s="42" t="s">
        <v>18516</v>
      </c>
      <c r="J7651" s="42">
        <v>8059175094170</v>
      </c>
      <c r="K7651" s="45" t="s">
        <v>60307</v>
      </c>
      <c r="L7651" s="46">
        <v>0</v>
      </c>
      <c r="M7651" s="54">
        <v>1099.95</v>
      </c>
      <c r="N7651" s="45" t="s">
        <v>58989</v>
      </c>
    </row>
    <row r="7652" spans="1:14" s="32" customFormat="1" hidden="1" x14ac:dyDescent="0.25">
      <c r="A7652" s="32" t="s">
        <v>33759</v>
      </c>
      <c r="B7652" s="42" t="s">
        <v>51156</v>
      </c>
      <c r="C7652" s="42" t="s">
        <v>20764</v>
      </c>
      <c r="D7652" s="42"/>
      <c r="E7652" s="43" t="s">
        <v>60336</v>
      </c>
      <c r="F7652" s="44" t="s">
        <v>10903</v>
      </c>
      <c r="G7652" s="44" t="s">
        <v>17</v>
      </c>
      <c r="H7652" s="44" t="s">
        <v>18</v>
      </c>
      <c r="I7652" s="42" t="s">
        <v>18517</v>
      </c>
      <c r="J7652" s="42">
        <v>8059175094187</v>
      </c>
      <c r="K7652" s="45" t="s">
        <v>60307</v>
      </c>
      <c r="L7652" s="46">
        <v>0</v>
      </c>
      <c r="M7652" s="54">
        <v>1099.95</v>
      </c>
      <c r="N7652" s="45" t="s">
        <v>58989</v>
      </c>
    </row>
    <row r="7653" spans="1:14" s="32" customFormat="1" hidden="1" x14ac:dyDescent="0.25">
      <c r="A7653" s="32" t="s">
        <v>33760</v>
      </c>
      <c r="B7653" s="42" t="s">
        <v>51157</v>
      </c>
      <c r="C7653" s="42" t="s">
        <v>20765</v>
      </c>
      <c r="D7653" s="42"/>
      <c r="E7653" s="43" t="s">
        <v>60337</v>
      </c>
      <c r="F7653" s="44" t="s">
        <v>10903</v>
      </c>
      <c r="G7653" s="44" t="s">
        <v>17</v>
      </c>
      <c r="H7653" s="44" t="s">
        <v>18</v>
      </c>
      <c r="I7653" s="42" t="s">
        <v>18518</v>
      </c>
      <c r="J7653" s="42">
        <v>8059175094194</v>
      </c>
      <c r="K7653" s="45" t="s">
        <v>60307</v>
      </c>
      <c r="L7653" s="46">
        <v>0</v>
      </c>
      <c r="M7653" s="54">
        <v>1099.95</v>
      </c>
      <c r="N7653" s="45" t="s">
        <v>58989</v>
      </c>
    </row>
    <row r="7654" spans="1:14" s="32" customFormat="1" hidden="1" x14ac:dyDescent="0.25">
      <c r="A7654" s="32" t="s">
        <v>33761</v>
      </c>
      <c r="B7654" s="42" t="s">
        <v>51158</v>
      </c>
      <c r="C7654" s="42" t="s">
        <v>20766</v>
      </c>
      <c r="D7654" s="42"/>
      <c r="E7654" s="43" t="s">
        <v>60338</v>
      </c>
      <c r="F7654" s="44" t="s">
        <v>10903</v>
      </c>
      <c r="G7654" s="44" t="s">
        <v>17</v>
      </c>
      <c r="H7654" s="44" t="s">
        <v>18</v>
      </c>
      <c r="I7654" s="42" t="s">
        <v>18519</v>
      </c>
      <c r="J7654" s="42">
        <v>8059175094200</v>
      </c>
      <c r="K7654" s="45" t="s">
        <v>60307</v>
      </c>
      <c r="L7654" s="46">
        <v>0</v>
      </c>
      <c r="M7654" s="54">
        <v>1099.95</v>
      </c>
      <c r="N7654" s="45" t="s">
        <v>58989</v>
      </c>
    </row>
    <row r="7655" spans="1:14" s="32" customFormat="1" hidden="1" x14ac:dyDescent="0.25">
      <c r="A7655" s="32" t="s">
        <v>24475</v>
      </c>
      <c r="B7655" s="42" t="s">
        <v>65780</v>
      </c>
      <c r="C7655" s="42"/>
      <c r="D7655" s="42"/>
      <c r="E7655" s="43" t="s">
        <v>3975</v>
      </c>
      <c r="F7655" s="44" t="s">
        <v>3093</v>
      </c>
      <c r="G7655" s="44" t="s">
        <v>17</v>
      </c>
      <c r="H7655" s="44" t="s">
        <v>18</v>
      </c>
      <c r="I7655" s="42" t="s">
        <v>3976</v>
      </c>
      <c r="J7655" s="42">
        <v>8051194807656</v>
      </c>
      <c r="K7655" s="45" t="s">
        <v>60307</v>
      </c>
      <c r="L7655" s="46">
        <v>0</v>
      </c>
      <c r="M7655" s="54">
        <v>89.95</v>
      </c>
      <c r="N7655" s="45"/>
    </row>
    <row r="7656" spans="1:14" s="32" customFormat="1" hidden="1" x14ac:dyDescent="0.25">
      <c r="A7656" s="32" t="s">
        <v>24476</v>
      </c>
      <c r="B7656" s="42" t="s">
        <v>65781</v>
      </c>
      <c r="C7656" s="42"/>
      <c r="D7656" s="42"/>
      <c r="E7656" s="43" t="s">
        <v>3977</v>
      </c>
      <c r="F7656" s="44" t="s">
        <v>3093</v>
      </c>
      <c r="G7656" s="44" t="s">
        <v>17</v>
      </c>
      <c r="H7656" s="44" t="s">
        <v>18</v>
      </c>
      <c r="I7656" s="42" t="s">
        <v>3978</v>
      </c>
      <c r="J7656" s="42">
        <v>8051194807663</v>
      </c>
      <c r="K7656" s="45" t="s">
        <v>60307</v>
      </c>
      <c r="L7656" s="46">
        <v>0</v>
      </c>
      <c r="M7656" s="54">
        <v>89.95</v>
      </c>
      <c r="N7656" s="45"/>
    </row>
    <row r="7657" spans="1:14" s="32" customFormat="1" hidden="1" x14ac:dyDescent="0.25">
      <c r="A7657" s="32" t="s">
        <v>24477</v>
      </c>
      <c r="B7657" s="42" t="s">
        <v>65778</v>
      </c>
      <c r="C7657" s="42"/>
      <c r="D7657" s="42"/>
      <c r="E7657" s="43" t="s">
        <v>3981</v>
      </c>
      <c r="F7657" s="44" t="s">
        <v>3093</v>
      </c>
      <c r="G7657" s="44" t="s">
        <v>17</v>
      </c>
      <c r="H7657" s="44" t="s">
        <v>18</v>
      </c>
      <c r="I7657" s="42" t="s">
        <v>3982</v>
      </c>
      <c r="J7657" s="42">
        <v>8051194807632</v>
      </c>
      <c r="K7657" s="45" t="s">
        <v>60307</v>
      </c>
      <c r="L7657" s="46">
        <v>0</v>
      </c>
      <c r="M7657" s="54">
        <v>89.95</v>
      </c>
      <c r="N7657" s="45"/>
    </row>
    <row r="7658" spans="1:14" s="32" customFormat="1" hidden="1" x14ac:dyDescent="0.25">
      <c r="A7658" s="32" t="s">
        <v>24478</v>
      </c>
      <c r="B7658" s="42" t="s">
        <v>65777</v>
      </c>
      <c r="C7658" s="42"/>
      <c r="D7658" s="42"/>
      <c r="E7658" s="43" t="s">
        <v>3983</v>
      </c>
      <c r="F7658" s="44" t="s">
        <v>3093</v>
      </c>
      <c r="G7658" s="44" t="s">
        <v>17</v>
      </c>
      <c r="H7658" s="44" t="s">
        <v>18</v>
      </c>
      <c r="I7658" s="42" t="s">
        <v>3984</v>
      </c>
      <c r="J7658" s="42">
        <v>8051194807625</v>
      </c>
      <c r="K7658" s="45" t="s">
        <v>60307</v>
      </c>
      <c r="L7658" s="46">
        <v>0</v>
      </c>
      <c r="M7658" s="54">
        <v>89.95</v>
      </c>
      <c r="N7658" s="45"/>
    </row>
    <row r="7659" spans="1:14" s="32" customFormat="1" hidden="1" x14ac:dyDescent="0.25">
      <c r="A7659" s="32" t="s">
        <v>24479</v>
      </c>
      <c r="B7659" s="42" t="s">
        <v>65776</v>
      </c>
      <c r="C7659" s="42"/>
      <c r="D7659" s="42"/>
      <c r="E7659" s="43" t="s">
        <v>3985</v>
      </c>
      <c r="F7659" s="44" t="s">
        <v>3093</v>
      </c>
      <c r="G7659" s="44" t="s">
        <v>17</v>
      </c>
      <c r="H7659" s="44" t="s">
        <v>18</v>
      </c>
      <c r="I7659" s="42" t="s">
        <v>3986</v>
      </c>
      <c r="J7659" s="42">
        <v>8051194807618</v>
      </c>
      <c r="K7659" s="45" t="s">
        <v>60307</v>
      </c>
      <c r="L7659" s="46">
        <v>0</v>
      </c>
      <c r="M7659" s="54">
        <v>89.95</v>
      </c>
      <c r="N7659" s="45"/>
    </row>
    <row r="7660" spans="1:14" s="32" customFormat="1" hidden="1" x14ac:dyDescent="0.25">
      <c r="A7660" s="32" t="s">
        <v>24480</v>
      </c>
      <c r="B7660" s="42" t="s">
        <v>65779</v>
      </c>
      <c r="C7660" s="42"/>
      <c r="D7660" s="42"/>
      <c r="E7660" s="43" t="s">
        <v>3987</v>
      </c>
      <c r="F7660" s="44" t="s">
        <v>3093</v>
      </c>
      <c r="G7660" s="44" t="s">
        <v>17</v>
      </c>
      <c r="H7660" s="44" t="s">
        <v>18</v>
      </c>
      <c r="I7660" s="42" t="s">
        <v>3988</v>
      </c>
      <c r="J7660" s="42">
        <v>8051194807649</v>
      </c>
      <c r="K7660" s="45" t="s">
        <v>60307</v>
      </c>
      <c r="L7660" s="46">
        <v>0</v>
      </c>
      <c r="M7660" s="54">
        <v>89.95</v>
      </c>
      <c r="N7660" s="45"/>
    </row>
    <row r="7661" spans="1:14" s="45" customFormat="1" hidden="1" x14ac:dyDescent="0.25">
      <c r="A7661" s="32"/>
      <c r="B7661" s="42" t="s">
        <v>63381</v>
      </c>
      <c r="C7661" s="42"/>
      <c r="D7661" s="42"/>
      <c r="E7661" s="43" t="s">
        <v>7131</v>
      </c>
      <c r="F7661" s="44" t="s">
        <v>16</v>
      </c>
      <c r="G7661" s="44" t="s">
        <v>17</v>
      </c>
      <c r="H7661" s="44" t="s">
        <v>18</v>
      </c>
      <c r="I7661" s="42">
        <v>65120010</v>
      </c>
      <c r="J7661" s="42">
        <v>8033637650074</v>
      </c>
      <c r="K7661" s="45" t="s">
        <v>58660</v>
      </c>
      <c r="L7661" s="46">
        <v>0</v>
      </c>
      <c r="M7661" s="54">
        <v>39.950000000000003</v>
      </c>
    </row>
    <row r="7662" spans="1:14" s="32" customFormat="1" hidden="1" x14ac:dyDescent="0.25">
      <c r="A7662" s="32" t="s">
        <v>28459</v>
      </c>
      <c r="B7662" s="42" t="s">
        <v>63831</v>
      </c>
      <c r="C7662" s="42"/>
      <c r="D7662" s="42"/>
      <c r="E7662" s="43" t="s">
        <v>11640</v>
      </c>
      <c r="F7662" s="44" t="s">
        <v>41</v>
      </c>
      <c r="G7662" s="44" t="s">
        <v>17</v>
      </c>
      <c r="H7662" s="44" t="s">
        <v>18</v>
      </c>
      <c r="I7662" s="42">
        <v>3122516110044</v>
      </c>
      <c r="J7662" s="42">
        <v>8051194890283</v>
      </c>
      <c r="K7662" s="45" t="s">
        <v>58660</v>
      </c>
      <c r="L7662" s="46">
        <v>0</v>
      </c>
      <c r="M7662" s="54">
        <v>399.95</v>
      </c>
      <c r="N7662" s="45"/>
    </row>
    <row r="7663" spans="1:14" s="32" customFormat="1" hidden="1" x14ac:dyDescent="0.25">
      <c r="A7663" s="32" t="s">
        <v>28460</v>
      </c>
      <c r="B7663" s="42" t="s">
        <v>63832</v>
      </c>
      <c r="C7663" s="42"/>
      <c r="D7663" s="42"/>
      <c r="E7663" s="43" t="s">
        <v>11641</v>
      </c>
      <c r="F7663" s="44" t="s">
        <v>41</v>
      </c>
      <c r="G7663" s="44" t="s">
        <v>17</v>
      </c>
      <c r="H7663" s="44" t="s">
        <v>18</v>
      </c>
      <c r="I7663" s="42">
        <v>3122516110046</v>
      </c>
      <c r="J7663" s="42">
        <v>8051194890290</v>
      </c>
      <c r="K7663" s="45" t="s">
        <v>58660</v>
      </c>
      <c r="L7663" s="46">
        <v>0</v>
      </c>
      <c r="M7663" s="54">
        <v>399.95</v>
      </c>
      <c r="N7663" s="45"/>
    </row>
    <row r="7664" spans="1:14" s="32" customFormat="1" hidden="1" x14ac:dyDescent="0.25">
      <c r="A7664" s="32" t="s">
        <v>28461</v>
      </c>
      <c r="B7664" s="42" t="s">
        <v>63833</v>
      </c>
      <c r="C7664" s="42"/>
      <c r="D7664" s="42"/>
      <c r="E7664" s="43" t="s">
        <v>11642</v>
      </c>
      <c r="F7664" s="44" t="s">
        <v>41</v>
      </c>
      <c r="G7664" s="44" t="s">
        <v>17</v>
      </c>
      <c r="H7664" s="44" t="s">
        <v>18</v>
      </c>
      <c r="I7664" s="42">
        <v>3122516110048</v>
      </c>
      <c r="J7664" s="42">
        <v>8051194890306</v>
      </c>
      <c r="K7664" s="45" t="s">
        <v>58660</v>
      </c>
      <c r="L7664" s="46">
        <v>0</v>
      </c>
      <c r="M7664" s="54">
        <v>399.95</v>
      </c>
      <c r="N7664" s="45"/>
    </row>
    <row r="7665" spans="1:14" s="32" customFormat="1" hidden="1" x14ac:dyDescent="0.25">
      <c r="A7665" s="32" t="s">
        <v>28462</v>
      </c>
      <c r="B7665" s="42" t="s">
        <v>63834</v>
      </c>
      <c r="C7665" s="42"/>
      <c r="D7665" s="42"/>
      <c r="E7665" s="43" t="s">
        <v>11643</v>
      </c>
      <c r="F7665" s="44" t="s">
        <v>41</v>
      </c>
      <c r="G7665" s="44" t="s">
        <v>17</v>
      </c>
      <c r="H7665" s="44" t="s">
        <v>18</v>
      </c>
      <c r="I7665" s="42">
        <v>3122516110050</v>
      </c>
      <c r="J7665" s="42">
        <v>8051194890313</v>
      </c>
      <c r="K7665" s="45" t="s">
        <v>58660</v>
      </c>
      <c r="L7665" s="46">
        <v>0</v>
      </c>
      <c r="M7665" s="54">
        <v>399.95</v>
      </c>
      <c r="N7665" s="45"/>
    </row>
    <row r="7666" spans="1:14" s="32" customFormat="1" hidden="1" x14ac:dyDescent="0.25">
      <c r="A7666" s="32" t="s">
        <v>28463</v>
      </c>
      <c r="B7666" s="42" t="s">
        <v>63835</v>
      </c>
      <c r="C7666" s="42"/>
      <c r="D7666" s="42"/>
      <c r="E7666" s="43" t="s">
        <v>11644</v>
      </c>
      <c r="F7666" s="44" t="s">
        <v>41</v>
      </c>
      <c r="G7666" s="44" t="s">
        <v>17</v>
      </c>
      <c r="H7666" s="44" t="s">
        <v>18</v>
      </c>
      <c r="I7666" s="42">
        <v>3122516110052</v>
      </c>
      <c r="J7666" s="42">
        <v>8051194890320</v>
      </c>
      <c r="K7666" s="45" t="s">
        <v>58660</v>
      </c>
      <c r="L7666" s="46">
        <v>0</v>
      </c>
      <c r="M7666" s="54">
        <v>399.95</v>
      </c>
      <c r="N7666" s="45"/>
    </row>
    <row r="7667" spans="1:14" s="32" customFormat="1" hidden="1" x14ac:dyDescent="0.25">
      <c r="A7667" s="32" t="s">
        <v>28464</v>
      </c>
      <c r="B7667" s="42" t="s">
        <v>63836</v>
      </c>
      <c r="C7667" s="42"/>
      <c r="D7667" s="42"/>
      <c r="E7667" s="43" t="s">
        <v>11645</v>
      </c>
      <c r="F7667" s="44" t="s">
        <v>41</v>
      </c>
      <c r="G7667" s="44" t="s">
        <v>17</v>
      </c>
      <c r="H7667" s="44" t="s">
        <v>18</v>
      </c>
      <c r="I7667" s="42">
        <v>3122516110054</v>
      </c>
      <c r="J7667" s="42">
        <v>8051194890337</v>
      </c>
      <c r="K7667" s="45" t="s">
        <v>58660</v>
      </c>
      <c r="L7667" s="46">
        <v>0</v>
      </c>
      <c r="M7667" s="54">
        <v>399.95</v>
      </c>
      <c r="N7667" s="45"/>
    </row>
    <row r="7668" spans="1:14" s="32" customFormat="1" hidden="1" x14ac:dyDescent="0.25">
      <c r="A7668" s="32" t="s">
        <v>28465</v>
      </c>
      <c r="B7668" s="42" t="s">
        <v>63837</v>
      </c>
      <c r="C7668" s="42"/>
      <c r="D7668" s="42"/>
      <c r="E7668" s="43" t="s">
        <v>11646</v>
      </c>
      <c r="F7668" s="44" t="s">
        <v>41</v>
      </c>
      <c r="G7668" s="44" t="s">
        <v>17</v>
      </c>
      <c r="H7668" s="44" t="s">
        <v>18</v>
      </c>
      <c r="I7668" s="42">
        <v>3122516110056</v>
      </c>
      <c r="J7668" s="42">
        <v>8051194890344</v>
      </c>
      <c r="K7668" s="45" t="s">
        <v>58660</v>
      </c>
      <c r="L7668" s="46">
        <v>0</v>
      </c>
      <c r="M7668" s="54">
        <v>399.95</v>
      </c>
      <c r="N7668" s="45"/>
    </row>
    <row r="7669" spans="1:14" s="32" customFormat="1" hidden="1" x14ac:dyDescent="0.25">
      <c r="A7669" s="32" t="s">
        <v>28466</v>
      </c>
      <c r="B7669" s="42" t="s">
        <v>63838</v>
      </c>
      <c r="C7669" s="42"/>
      <c r="D7669" s="42"/>
      <c r="E7669" s="43" t="s">
        <v>11647</v>
      </c>
      <c r="F7669" s="44" t="s">
        <v>41</v>
      </c>
      <c r="G7669" s="44" t="s">
        <v>17</v>
      </c>
      <c r="H7669" s="44" t="s">
        <v>18</v>
      </c>
      <c r="I7669" s="42">
        <v>3122516110058</v>
      </c>
      <c r="J7669" s="42">
        <v>8051194890351</v>
      </c>
      <c r="K7669" s="45" t="s">
        <v>58660</v>
      </c>
      <c r="L7669" s="46">
        <v>0</v>
      </c>
      <c r="M7669" s="54">
        <v>399.95</v>
      </c>
      <c r="N7669" s="45"/>
    </row>
    <row r="7670" spans="1:14" s="32" customFormat="1" hidden="1" x14ac:dyDescent="0.25">
      <c r="A7670" s="32" t="s">
        <v>28467</v>
      </c>
      <c r="B7670" s="42" t="s">
        <v>63839</v>
      </c>
      <c r="C7670" s="42"/>
      <c r="D7670" s="42"/>
      <c r="E7670" s="43" t="s">
        <v>11648</v>
      </c>
      <c r="F7670" s="44" t="s">
        <v>41</v>
      </c>
      <c r="G7670" s="44" t="s">
        <v>17</v>
      </c>
      <c r="H7670" s="44" t="s">
        <v>18</v>
      </c>
      <c r="I7670" s="42">
        <v>3122516110060</v>
      </c>
      <c r="J7670" s="42">
        <v>8051194890368</v>
      </c>
      <c r="K7670" s="45" t="s">
        <v>58660</v>
      </c>
      <c r="L7670" s="46">
        <v>0</v>
      </c>
      <c r="M7670" s="54">
        <v>399.95</v>
      </c>
      <c r="N7670" s="45"/>
    </row>
    <row r="7671" spans="1:14" s="32" customFormat="1" hidden="1" x14ac:dyDescent="0.25">
      <c r="A7671" s="32" t="s">
        <v>28486</v>
      </c>
      <c r="B7671" s="42" t="s">
        <v>63991</v>
      </c>
      <c r="C7671" s="42"/>
      <c r="D7671" s="42"/>
      <c r="E7671" s="43" t="s">
        <v>11297</v>
      </c>
      <c r="F7671" s="44" t="s">
        <v>41</v>
      </c>
      <c r="G7671" s="44" t="s">
        <v>17</v>
      </c>
      <c r="H7671" s="44" t="s">
        <v>18</v>
      </c>
      <c r="I7671" s="42">
        <v>3132516110038</v>
      </c>
      <c r="J7671" s="42">
        <v>8051194896322</v>
      </c>
      <c r="K7671" s="45" t="s">
        <v>58660</v>
      </c>
      <c r="L7671" s="46">
        <v>0</v>
      </c>
      <c r="M7671" s="54">
        <v>399.95</v>
      </c>
      <c r="N7671" s="45"/>
    </row>
    <row r="7672" spans="1:14" s="32" customFormat="1" hidden="1" x14ac:dyDescent="0.25">
      <c r="A7672" s="32" t="s">
        <v>28487</v>
      </c>
      <c r="B7672" s="42" t="s">
        <v>63992</v>
      </c>
      <c r="C7672" s="42"/>
      <c r="D7672" s="42"/>
      <c r="E7672" s="43" t="s">
        <v>11298</v>
      </c>
      <c r="F7672" s="44" t="s">
        <v>41</v>
      </c>
      <c r="G7672" s="44" t="s">
        <v>17</v>
      </c>
      <c r="H7672" s="44" t="s">
        <v>18</v>
      </c>
      <c r="I7672" s="42">
        <v>3132516110040</v>
      </c>
      <c r="J7672" s="42">
        <v>8051194896339</v>
      </c>
      <c r="K7672" s="45" t="s">
        <v>58660</v>
      </c>
      <c r="L7672" s="46">
        <v>0</v>
      </c>
      <c r="M7672" s="54">
        <v>399.95</v>
      </c>
      <c r="N7672" s="45"/>
    </row>
    <row r="7673" spans="1:14" s="32" customFormat="1" hidden="1" x14ac:dyDescent="0.25">
      <c r="A7673" s="32" t="s">
        <v>28488</v>
      </c>
      <c r="B7673" s="42" t="s">
        <v>63993</v>
      </c>
      <c r="C7673" s="42"/>
      <c r="D7673" s="42"/>
      <c r="E7673" s="43" t="s">
        <v>11299</v>
      </c>
      <c r="F7673" s="44" t="s">
        <v>41</v>
      </c>
      <c r="G7673" s="44" t="s">
        <v>17</v>
      </c>
      <c r="H7673" s="44" t="s">
        <v>18</v>
      </c>
      <c r="I7673" s="42">
        <v>3132516110042</v>
      </c>
      <c r="J7673" s="42">
        <v>8051194896346</v>
      </c>
      <c r="K7673" s="45" t="s">
        <v>58660</v>
      </c>
      <c r="L7673" s="46">
        <v>0</v>
      </c>
      <c r="M7673" s="54">
        <v>399.95</v>
      </c>
      <c r="N7673" s="45"/>
    </row>
    <row r="7674" spans="1:14" s="32" customFormat="1" hidden="1" x14ac:dyDescent="0.25">
      <c r="A7674" s="32" t="s">
        <v>28489</v>
      </c>
      <c r="B7674" s="42" t="s">
        <v>63994</v>
      </c>
      <c r="C7674" s="42"/>
      <c r="D7674" s="42"/>
      <c r="E7674" s="43" t="s">
        <v>11300</v>
      </c>
      <c r="F7674" s="44" t="s">
        <v>41</v>
      </c>
      <c r="G7674" s="44" t="s">
        <v>17</v>
      </c>
      <c r="H7674" s="44" t="s">
        <v>18</v>
      </c>
      <c r="I7674" s="42">
        <v>3132516110044</v>
      </c>
      <c r="J7674" s="42">
        <v>8051194896353</v>
      </c>
      <c r="K7674" s="45" t="s">
        <v>58660</v>
      </c>
      <c r="L7674" s="46">
        <v>0</v>
      </c>
      <c r="M7674" s="54">
        <v>399.95</v>
      </c>
      <c r="N7674" s="45"/>
    </row>
    <row r="7675" spans="1:14" s="32" customFormat="1" hidden="1" x14ac:dyDescent="0.25">
      <c r="A7675" s="32" t="s">
        <v>28490</v>
      </c>
      <c r="B7675" s="42" t="s">
        <v>63995</v>
      </c>
      <c r="C7675" s="42"/>
      <c r="D7675" s="42"/>
      <c r="E7675" s="43" t="s">
        <v>11301</v>
      </c>
      <c r="F7675" s="44" t="s">
        <v>41</v>
      </c>
      <c r="G7675" s="44" t="s">
        <v>17</v>
      </c>
      <c r="H7675" s="44" t="s">
        <v>18</v>
      </c>
      <c r="I7675" s="42">
        <v>3132516110046</v>
      </c>
      <c r="J7675" s="42">
        <v>8051194896360</v>
      </c>
      <c r="K7675" s="45" t="s">
        <v>58660</v>
      </c>
      <c r="L7675" s="46">
        <v>0</v>
      </c>
      <c r="M7675" s="54">
        <v>399.95</v>
      </c>
      <c r="N7675" s="45"/>
    </row>
    <row r="7676" spans="1:14" s="32" customFormat="1" hidden="1" x14ac:dyDescent="0.25">
      <c r="A7676" s="32" t="s">
        <v>28491</v>
      </c>
      <c r="B7676" s="42" t="s">
        <v>63996</v>
      </c>
      <c r="C7676" s="42"/>
      <c r="D7676" s="42"/>
      <c r="E7676" s="43" t="s">
        <v>11302</v>
      </c>
      <c r="F7676" s="44" t="s">
        <v>41</v>
      </c>
      <c r="G7676" s="44" t="s">
        <v>17</v>
      </c>
      <c r="H7676" s="44" t="s">
        <v>18</v>
      </c>
      <c r="I7676" s="42">
        <v>3132516110048</v>
      </c>
      <c r="J7676" s="42">
        <v>8051194896377</v>
      </c>
      <c r="K7676" s="45" t="s">
        <v>58660</v>
      </c>
      <c r="L7676" s="46">
        <v>0</v>
      </c>
      <c r="M7676" s="54">
        <v>399.95</v>
      </c>
      <c r="N7676" s="45"/>
    </row>
    <row r="7677" spans="1:14" s="32" customFormat="1" hidden="1" x14ac:dyDescent="0.25">
      <c r="A7677" s="32" t="s">
        <v>28492</v>
      </c>
      <c r="B7677" s="42" t="s">
        <v>63997</v>
      </c>
      <c r="C7677" s="42"/>
      <c r="D7677" s="42"/>
      <c r="E7677" s="43" t="s">
        <v>11303</v>
      </c>
      <c r="F7677" s="44" t="s">
        <v>41</v>
      </c>
      <c r="G7677" s="44" t="s">
        <v>17</v>
      </c>
      <c r="H7677" s="44" t="s">
        <v>18</v>
      </c>
      <c r="I7677" s="42">
        <v>3132516110050</v>
      </c>
      <c r="J7677" s="42">
        <v>8051194896384</v>
      </c>
      <c r="K7677" s="45" t="s">
        <v>58660</v>
      </c>
      <c r="L7677" s="46">
        <v>0</v>
      </c>
      <c r="M7677" s="54">
        <v>399.95</v>
      </c>
      <c r="N7677" s="45"/>
    </row>
    <row r="7678" spans="1:14" s="32" customFormat="1" hidden="1" x14ac:dyDescent="0.25">
      <c r="A7678" s="32" t="s">
        <v>28493</v>
      </c>
      <c r="B7678" s="42" t="s">
        <v>63998</v>
      </c>
      <c r="C7678" s="42"/>
      <c r="D7678" s="42"/>
      <c r="E7678" s="43" t="s">
        <v>11290</v>
      </c>
      <c r="F7678" s="44" t="s">
        <v>41</v>
      </c>
      <c r="G7678" s="44" t="s">
        <v>17</v>
      </c>
      <c r="H7678" s="44" t="s">
        <v>18</v>
      </c>
      <c r="I7678" s="42">
        <v>3132616110038</v>
      </c>
      <c r="J7678" s="42">
        <v>8051194919076</v>
      </c>
      <c r="K7678" s="45" t="s">
        <v>58660</v>
      </c>
      <c r="L7678" s="46">
        <v>0</v>
      </c>
      <c r="M7678" s="54">
        <v>399.95</v>
      </c>
      <c r="N7678" s="45"/>
    </row>
    <row r="7679" spans="1:14" s="32" customFormat="1" hidden="1" x14ac:dyDescent="0.25">
      <c r="A7679" s="32" t="s">
        <v>28494</v>
      </c>
      <c r="B7679" s="42" t="s">
        <v>63999</v>
      </c>
      <c r="C7679" s="42"/>
      <c r="D7679" s="42"/>
      <c r="E7679" s="43" t="s">
        <v>11291</v>
      </c>
      <c r="F7679" s="44" t="s">
        <v>41</v>
      </c>
      <c r="G7679" s="44" t="s">
        <v>17</v>
      </c>
      <c r="H7679" s="44" t="s">
        <v>18</v>
      </c>
      <c r="I7679" s="42">
        <v>3132616110040</v>
      </c>
      <c r="J7679" s="42">
        <v>8051194919083</v>
      </c>
      <c r="K7679" s="45" t="s">
        <v>58660</v>
      </c>
      <c r="L7679" s="46">
        <v>0</v>
      </c>
      <c r="M7679" s="54">
        <v>399.95</v>
      </c>
      <c r="N7679" s="45"/>
    </row>
    <row r="7680" spans="1:14" s="32" customFormat="1" hidden="1" x14ac:dyDescent="0.25">
      <c r="A7680" s="32" t="s">
        <v>28495</v>
      </c>
      <c r="B7680" s="42" t="s">
        <v>64000</v>
      </c>
      <c r="C7680" s="42"/>
      <c r="D7680" s="42"/>
      <c r="E7680" s="43" t="s">
        <v>11292</v>
      </c>
      <c r="F7680" s="44" t="s">
        <v>41</v>
      </c>
      <c r="G7680" s="44" t="s">
        <v>17</v>
      </c>
      <c r="H7680" s="44" t="s">
        <v>18</v>
      </c>
      <c r="I7680" s="42">
        <v>3132616110042</v>
      </c>
      <c r="J7680" s="42">
        <v>8051194919069</v>
      </c>
      <c r="K7680" s="45" t="s">
        <v>58660</v>
      </c>
      <c r="L7680" s="46">
        <v>0</v>
      </c>
      <c r="M7680" s="54">
        <v>399.95</v>
      </c>
      <c r="N7680" s="45"/>
    </row>
    <row r="7681" spans="1:14" s="32" customFormat="1" hidden="1" x14ac:dyDescent="0.25">
      <c r="A7681" s="32" t="s">
        <v>28496</v>
      </c>
      <c r="B7681" s="42" t="s">
        <v>64001</v>
      </c>
      <c r="C7681" s="42"/>
      <c r="D7681" s="42"/>
      <c r="E7681" s="43" t="s">
        <v>11293</v>
      </c>
      <c r="F7681" s="44" t="s">
        <v>41</v>
      </c>
      <c r="G7681" s="44" t="s">
        <v>17</v>
      </c>
      <c r="H7681" s="44" t="s">
        <v>18</v>
      </c>
      <c r="I7681" s="42">
        <v>3132616110044</v>
      </c>
      <c r="J7681" s="42">
        <v>8051194890467</v>
      </c>
      <c r="K7681" s="45" t="s">
        <v>58660</v>
      </c>
      <c r="L7681" s="46">
        <v>0</v>
      </c>
      <c r="M7681" s="54">
        <v>399.95</v>
      </c>
      <c r="N7681" s="45"/>
    </row>
    <row r="7682" spans="1:14" s="32" customFormat="1" hidden="1" x14ac:dyDescent="0.25">
      <c r="A7682" s="32" t="s">
        <v>28497</v>
      </c>
      <c r="B7682" s="42" t="s">
        <v>64002</v>
      </c>
      <c r="C7682" s="42"/>
      <c r="D7682" s="42"/>
      <c r="E7682" s="43" t="s">
        <v>11294</v>
      </c>
      <c r="F7682" s="44" t="s">
        <v>41</v>
      </c>
      <c r="G7682" s="44" t="s">
        <v>17</v>
      </c>
      <c r="H7682" s="44" t="s">
        <v>18</v>
      </c>
      <c r="I7682" s="42">
        <v>3132616110046</v>
      </c>
      <c r="J7682" s="42">
        <v>8051194919090</v>
      </c>
      <c r="K7682" s="45" t="s">
        <v>58660</v>
      </c>
      <c r="L7682" s="46">
        <v>0</v>
      </c>
      <c r="M7682" s="54">
        <v>399.95</v>
      </c>
      <c r="N7682" s="45"/>
    </row>
    <row r="7683" spans="1:14" s="32" customFormat="1" hidden="1" x14ac:dyDescent="0.25">
      <c r="A7683" s="32" t="s">
        <v>28498</v>
      </c>
      <c r="B7683" s="42" t="s">
        <v>64003</v>
      </c>
      <c r="C7683" s="42"/>
      <c r="D7683" s="42"/>
      <c r="E7683" s="43" t="s">
        <v>11295</v>
      </c>
      <c r="F7683" s="44" t="s">
        <v>41</v>
      </c>
      <c r="G7683" s="44" t="s">
        <v>17</v>
      </c>
      <c r="H7683" s="44" t="s">
        <v>18</v>
      </c>
      <c r="I7683" s="42">
        <v>3132616110048</v>
      </c>
      <c r="J7683" s="42">
        <v>8051194919106</v>
      </c>
      <c r="K7683" s="45" t="s">
        <v>58660</v>
      </c>
      <c r="L7683" s="46">
        <v>0</v>
      </c>
      <c r="M7683" s="54">
        <v>399.95</v>
      </c>
      <c r="N7683" s="45"/>
    </row>
    <row r="7684" spans="1:14" s="32" customFormat="1" hidden="1" x14ac:dyDescent="0.25">
      <c r="A7684" s="32" t="s">
        <v>28499</v>
      </c>
      <c r="B7684" s="42" t="s">
        <v>64004</v>
      </c>
      <c r="C7684" s="42"/>
      <c r="D7684" s="42"/>
      <c r="E7684" s="43" t="s">
        <v>11296</v>
      </c>
      <c r="F7684" s="44" t="s">
        <v>41</v>
      </c>
      <c r="G7684" s="44" t="s">
        <v>17</v>
      </c>
      <c r="H7684" s="44" t="s">
        <v>18</v>
      </c>
      <c r="I7684" s="42">
        <v>3132616110050</v>
      </c>
      <c r="J7684" s="42">
        <v>8051194919113</v>
      </c>
      <c r="K7684" s="45" t="s">
        <v>58660</v>
      </c>
      <c r="L7684" s="46">
        <v>0</v>
      </c>
      <c r="M7684" s="54">
        <v>399.95</v>
      </c>
      <c r="N7684" s="45"/>
    </row>
    <row r="7685" spans="1:14" s="32" customFormat="1" hidden="1" x14ac:dyDescent="0.25">
      <c r="A7685" s="32" t="s">
        <v>24058</v>
      </c>
      <c r="B7685" s="42" t="s">
        <v>67436</v>
      </c>
      <c r="C7685" s="42"/>
      <c r="D7685" s="42" t="s">
        <v>15536</v>
      </c>
      <c r="E7685" s="43" t="s">
        <v>15537</v>
      </c>
      <c r="F7685" s="44">
        <v>714</v>
      </c>
      <c r="G7685" s="44" t="s">
        <v>17</v>
      </c>
      <c r="H7685" s="44" t="s">
        <v>18</v>
      </c>
      <c r="I7685" s="42" t="s">
        <v>15538</v>
      </c>
      <c r="J7685" s="42">
        <v>8033637200729</v>
      </c>
      <c r="K7685" s="45" t="s">
        <v>58660</v>
      </c>
      <c r="L7685" s="46">
        <v>0</v>
      </c>
      <c r="M7685" s="46">
        <v>299.95</v>
      </c>
      <c r="N7685" s="45" t="s">
        <v>58683</v>
      </c>
    </row>
    <row r="7686" spans="1:14" s="32" customFormat="1" hidden="1" x14ac:dyDescent="0.25">
      <c r="A7686" s="32" t="s">
        <v>24059</v>
      </c>
      <c r="B7686" s="42" t="s">
        <v>67437</v>
      </c>
      <c r="C7686" s="42"/>
      <c r="D7686" s="42" t="s">
        <v>15539</v>
      </c>
      <c r="E7686" s="43" t="s">
        <v>58831</v>
      </c>
      <c r="F7686" s="44">
        <v>714</v>
      </c>
      <c r="G7686" s="44" t="s">
        <v>17</v>
      </c>
      <c r="H7686" s="44" t="s">
        <v>18</v>
      </c>
      <c r="I7686" s="42" t="s">
        <v>15540</v>
      </c>
      <c r="J7686" s="42">
        <v>8033637200736</v>
      </c>
      <c r="K7686" s="45" t="s">
        <v>58660</v>
      </c>
      <c r="L7686" s="46">
        <v>0</v>
      </c>
      <c r="M7686" s="46">
        <v>299.95</v>
      </c>
      <c r="N7686" s="45" t="s">
        <v>58683</v>
      </c>
    </row>
    <row r="7687" spans="1:14" s="32" customFormat="1" hidden="1" x14ac:dyDescent="0.25">
      <c r="A7687" s="32" t="s">
        <v>24060</v>
      </c>
      <c r="B7687" s="42" t="s">
        <v>67438</v>
      </c>
      <c r="C7687" s="42"/>
      <c r="D7687" s="42" t="s">
        <v>15541</v>
      </c>
      <c r="E7687" s="43" t="s">
        <v>15542</v>
      </c>
      <c r="F7687" s="44">
        <v>714</v>
      </c>
      <c r="G7687" s="44" t="s">
        <v>17</v>
      </c>
      <c r="H7687" s="44" t="s">
        <v>18</v>
      </c>
      <c r="I7687" s="42" t="s">
        <v>15543</v>
      </c>
      <c r="J7687" s="42">
        <v>8033637200743</v>
      </c>
      <c r="K7687" s="45" t="s">
        <v>58660</v>
      </c>
      <c r="L7687" s="46">
        <v>0</v>
      </c>
      <c r="M7687" s="46">
        <v>299.95</v>
      </c>
      <c r="N7687" s="45" t="s">
        <v>58683</v>
      </c>
    </row>
    <row r="7688" spans="1:14" s="32" customFormat="1" hidden="1" x14ac:dyDescent="0.25">
      <c r="A7688" s="32" t="s">
        <v>24061</v>
      </c>
      <c r="B7688" s="42" t="s">
        <v>67439</v>
      </c>
      <c r="C7688" s="42"/>
      <c r="D7688" s="42" t="s">
        <v>15544</v>
      </c>
      <c r="E7688" s="43" t="s">
        <v>58832</v>
      </c>
      <c r="F7688" s="44">
        <v>714</v>
      </c>
      <c r="G7688" s="44" t="s">
        <v>17</v>
      </c>
      <c r="H7688" s="44" t="s">
        <v>18</v>
      </c>
      <c r="I7688" s="42" t="s">
        <v>15545</v>
      </c>
      <c r="J7688" s="42">
        <v>8033637200750</v>
      </c>
      <c r="K7688" s="45" t="s">
        <v>58660</v>
      </c>
      <c r="L7688" s="46">
        <v>0</v>
      </c>
      <c r="M7688" s="46">
        <v>299.95</v>
      </c>
      <c r="N7688" s="45" t="s">
        <v>58683</v>
      </c>
    </row>
    <row r="7689" spans="1:14" s="32" customFormat="1" hidden="1" x14ac:dyDescent="0.25">
      <c r="A7689" s="32" t="s">
        <v>24062</v>
      </c>
      <c r="B7689" s="42" t="s">
        <v>67440</v>
      </c>
      <c r="C7689" s="42"/>
      <c r="D7689" s="42" t="s">
        <v>15546</v>
      </c>
      <c r="E7689" s="43" t="s">
        <v>15547</v>
      </c>
      <c r="F7689" s="44">
        <v>714</v>
      </c>
      <c r="G7689" s="44" t="s">
        <v>17</v>
      </c>
      <c r="H7689" s="44" t="s">
        <v>18</v>
      </c>
      <c r="I7689" s="42" t="s">
        <v>15548</v>
      </c>
      <c r="J7689" s="42">
        <v>8033637200767</v>
      </c>
      <c r="K7689" s="45" t="s">
        <v>58660</v>
      </c>
      <c r="L7689" s="46">
        <v>0</v>
      </c>
      <c r="M7689" s="46">
        <v>299.95</v>
      </c>
      <c r="N7689" s="45" t="s">
        <v>58683</v>
      </c>
    </row>
    <row r="7690" spans="1:14" s="32" customFormat="1" hidden="1" x14ac:dyDescent="0.25">
      <c r="A7690" s="32" t="s">
        <v>24041</v>
      </c>
      <c r="B7690" s="42"/>
      <c r="C7690" s="42"/>
      <c r="D7690" s="42" t="s">
        <v>15549</v>
      </c>
      <c r="E7690" s="43" t="s">
        <v>15550</v>
      </c>
      <c r="F7690" s="44">
        <v>714</v>
      </c>
      <c r="G7690" s="44" t="s">
        <v>17</v>
      </c>
      <c r="H7690" s="44" t="s">
        <v>18</v>
      </c>
      <c r="I7690" s="42" t="s">
        <v>15551</v>
      </c>
      <c r="J7690" s="42">
        <v>8033637200774</v>
      </c>
      <c r="K7690" s="45" t="s">
        <v>58660</v>
      </c>
      <c r="L7690" s="46">
        <v>0</v>
      </c>
      <c r="M7690" s="46">
        <v>299.95</v>
      </c>
      <c r="N7690" s="45" t="s">
        <v>58683</v>
      </c>
    </row>
    <row r="7691" spans="1:14" s="32" customFormat="1" hidden="1" x14ac:dyDescent="0.25">
      <c r="A7691" s="32" t="s">
        <v>24042</v>
      </c>
      <c r="B7691" s="42"/>
      <c r="C7691" s="42"/>
      <c r="D7691" s="42" t="s">
        <v>15552</v>
      </c>
      <c r="E7691" s="43" t="s">
        <v>15553</v>
      </c>
      <c r="F7691" s="44">
        <v>714</v>
      </c>
      <c r="G7691" s="44" t="s">
        <v>17</v>
      </c>
      <c r="H7691" s="44" t="s">
        <v>18</v>
      </c>
      <c r="I7691" s="42" t="s">
        <v>15554</v>
      </c>
      <c r="J7691" s="42">
        <v>8033637200781</v>
      </c>
      <c r="K7691" s="45" t="s">
        <v>58660</v>
      </c>
      <c r="L7691" s="46">
        <v>0</v>
      </c>
      <c r="M7691" s="46">
        <v>299.95</v>
      </c>
      <c r="N7691" s="45" t="s">
        <v>58683</v>
      </c>
    </row>
    <row r="7692" spans="1:14" s="32" customFormat="1" hidden="1" x14ac:dyDescent="0.25">
      <c r="A7692" s="32" t="s">
        <v>24057</v>
      </c>
      <c r="B7692" s="42"/>
      <c r="C7692" s="42"/>
      <c r="D7692" s="42" t="s">
        <v>15555</v>
      </c>
      <c r="E7692" s="43" t="s">
        <v>15556</v>
      </c>
      <c r="F7692" s="44">
        <v>714</v>
      </c>
      <c r="G7692" s="44" t="s">
        <v>17</v>
      </c>
      <c r="H7692" s="44" t="s">
        <v>18</v>
      </c>
      <c r="I7692" s="42" t="s">
        <v>15557</v>
      </c>
      <c r="J7692" s="42">
        <v>8033637200675</v>
      </c>
      <c r="K7692" s="45" t="s">
        <v>58660</v>
      </c>
      <c r="L7692" s="46">
        <v>0</v>
      </c>
      <c r="M7692" s="46">
        <v>299.95</v>
      </c>
      <c r="N7692" s="45" t="s">
        <v>58683</v>
      </c>
    </row>
    <row r="7693" spans="1:14" s="32" customFormat="1" hidden="1" x14ac:dyDescent="0.25">
      <c r="A7693" s="32" t="s">
        <v>24040</v>
      </c>
      <c r="B7693" s="42"/>
      <c r="C7693" s="42"/>
      <c r="D7693" s="42" t="s">
        <v>15558</v>
      </c>
      <c r="E7693" s="43" t="s">
        <v>15559</v>
      </c>
      <c r="F7693" s="44">
        <v>714</v>
      </c>
      <c r="G7693" s="44" t="s">
        <v>17</v>
      </c>
      <c r="H7693" s="44" t="s">
        <v>18</v>
      </c>
      <c r="I7693" s="42" t="s">
        <v>15560</v>
      </c>
      <c r="J7693" s="42">
        <v>8033637200682</v>
      </c>
      <c r="K7693" s="45" t="s">
        <v>58660</v>
      </c>
      <c r="L7693" s="46">
        <v>0</v>
      </c>
      <c r="M7693" s="46">
        <v>299.95</v>
      </c>
      <c r="N7693" s="45" t="s">
        <v>58683</v>
      </c>
    </row>
    <row r="7694" spans="1:14" s="32" customFormat="1" hidden="1" x14ac:dyDescent="0.25">
      <c r="A7694" s="32" t="s">
        <v>46899</v>
      </c>
      <c r="B7694" s="42" t="s">
        <v>67433</v>
      </c>
      <c r="C7694" s="42"/>
      <c r="D7694" s="42" t="s">
        <v>15561</v>
      </c>
      <c r="E7694" s="43" t="s">
        <v>58833</v>
      </c>
      <c r="F7694" s="44">
        <v>714</v>
      </c>
      <c r="G7694" s="44" t="s">
        <v>17</v>
      </c>
      <c r="H7694" s="44" t="s">
        <v>18</v>
      </c>
      <c r="I7694" s="42" t="s">
        <v>15562</v>
      </c>
      <c r="J7694" s="42">
        <v>8033637200699</v>
      </c>
      <c r="K7694" s="45" t="s">
        <v>58660</v>
      </c>
      <c r="L7694" s="46">
        <v>0</v>
      </c>
      <c r="M7694" s="46">
        <v>299.95</v>
      </c>
      <c r="N7694" s="45" t="s">
        <v>58683</v>
      </c>
    </row>
    <row r="7695" spans="1:14" s="32" customFormat="1" hidden="1" x14ac:dyDescent="0.25">
      <c r="A7695" s="32" t="s">
        <v>46903</v>
      </c>
      <c r="B7695" s="42" t="s">
        <v>67434</v>
      </c>
      <c r="C7695" s="42"/>
      <c r="D7695" s="42" t="s">
        <v>15563</v>
      </c>
      <c r="E7695" s="43" t="s">
        <v>15564</v>
      </c>
      <c r="F7695" s="44">
        <v>714</v>
      </c>
      <c r="G7695" s="44" t="s">
        <v>17</v>
      </c>
      <c r="H7695" s="44" t="s">
        <v>18</v>
      </c>
      <c r="I7695" s="42" t="s">
        <v>15565</v>
      </c>
      <c r="J7695" s="42">
        <v>8033637200705</v>
      </c>
      <c r="K7695" s="45" t="s">
        <v>58660</v>
      </c>
      <c r="L7695" s="46">
        <v>0</v>
      </c>
      <c r="M7695" s="46">
        <v>299.95</v>
      </c>
      <c r="N7695" s="45" t="s">
        <v>58683</v>
      </c>
    </row>
    <row r="7696" spans="1:14" s="32" customFormat="1" hidden="1" x14ac:dyDescent="0.25">
      <c r="A7696" s="32" t="s">
        <v>24063</v>
      </c>
      <c r="B7696" s="42" t="s">
        <v>67435</v>
      </c>
      <c r="C7696" s="42"/>
      <c r="D7696" s="42" t="s">
        <v>15566</v>
      </c>
      <c r="E7696" s="43" t="s">
        <v>58834</v>
      </c>
      <c r="F7696" s="44">
        <v>714</v>
      </c>
      <c r="G7696" s="44" t="s">
        <v>17</v>
      </c>
      <c r="H7696" s="44" t="s">
        <v>18</v>
      </c>
      <c r="I7696" s="42" t="s">
        <v>15567</v>
      </c>
      <c r="J7696" s="42">
        <v>8033637200712</v>
      </c>
      <c r="K7696" s="45" t="s">
        <v>58660</v>
      </c>
      <c r="L7696" s="46">
        <v>0</v>
      </c>
      <c r="M7696" s="46">
        <v>299.95</v>
      </c>
      <c r="N7696" s="45" t="s">
        <v>58683</v>
      </c>
    </row>
    <row r="7697" spans="1:14" s="32" customFormat="1" hidden="1" x14ac:dyDescent="0.25">
      <c r="A7697" s="32" t="s">
        <v>33836</v>
      </c>
      <c r="B7697" s="42" t="s">
        <v>63555</v>
      </c>
      <c r="C7697" s="42"/>
      <c r="D7697" s="42"/>
      <c r="E7697" s="43" t="s">
        <v>60360</v>
      </c>
      <c r="F7697" s="44" t="s">
        <v>7064</v>
      </c>
      <c r="G7697" s="44" t="s">
        <v>17</v>
      </c>
      <c r="H7697" s="44" t="s">
        <v>18</v>
      </c>
      <c r="I7697" s="42" t="s">
        <v>7072</v>
      </c>
      <c r="J7697" s="42">
        <v>8033637969176</v>
      </c>
      <c r="K7697" s="45" t="s">
        <v>58660</v>
      </c>
      <c r="L7697" s="46">
        <v>0</v>
      </c>
      <c r="M7697" s="54">
        <v>1299.95</v>
      </c>
      <c r="N7697" s="45" t="s">
        <v>58975</v>
      </c>
    </row>
    <row r="7698" spans="1:14" s="32" customFormat="1" hidden="1" x14ac:dyDescent="0.25">
      <c r="A7698" s="32" t="s">
        <v>33837</v>
      </c>
      <c r="B7698" s="42" t="s">
        <v>63556</v>
      </c>
      <c r="C7698" s="42"/>
      <c r="D7698" s="42"/>
      <c r="E7698" s="43" t="s">
        <v>60361</v>
      </c>
      <c r="F7698" s="44" t="s">
        <v>7064</v>
      </c>
      <c r="G7698" s="44" t="s">
        <v>17</v>
      </c>
      <c r="H7698" s="44" t="s">
        <v>18</v>
      </c>
      <c r="I7698" s="42" t="s">
        <v>7073</v>
      </c>
      <c r="J7698" s="42">
        <v>8033637969183</v>
      </c>
      <c r="K7698" s="45" t="s">
        <v>58660</v>
      </c>
      <c r="L7698" s="46">
        <v>0</v>
      </c>
      <c r="M7698" s="54">
        <v>1299.95</v>
      </c>
      <c r="N7698" s="45" t="s">
        <v>58975</v>
      </c>
    </row>
    <row r="7699" spans="1:14" s="32" customFormat="1" hidden="1" x14ac:dyDescent="0.25">
      <c r="A7699" s="32" t="s">
        <v>33838</v>
      </c>
      <c r="B7699" s="42" t="s">
        <v>63557</v>
      </c>
      <c r="C7699" s="42"/>
      <c r="D7699" s="42"/>
      <c r="E7699" s="43" t="s">
        <v>60362</v>
      </c>
      <c r="F7699" s="44" t="s">
        <v>7064</v>
      </c>
      <c r="G7699" s="44" t="s">
        <v>17</v>
      </c>
      <c r="H7699" s="44" t="s">
        <v>18</v>
      </c>
      <c r="I7699" s="42" t="s">
        <v>7074</v>
      </c>
      <c r="J7699" s="42">
        <v>8033637969190</v>
      </c>
      <c r="K7699" s="45" t="s">
        <v>58660</v>
      </c>
      <c r="L7699" s="46">
        <v>0</v>
      </c>
      <c r="M7699" s="54">
        <v>1299.95</v>
      </c>
      <c r="N7699" s="45" t="s">
        <v>58975</v>
      </c>
    </row>
    <row r="7700" spans="1:14" s="32" customFormat="1" hidden="1" x14ac:dyDescent="0.25">
      <c r="A7700" s="32" t="s">
        <v>33839</v>
      </c>
      <c r="B7700" s="42" t="s">
        <v>63558</v>
      </c>
      <c r="C7700" s="42"/>
      <c r="D7700" s="42"/>
      <c r="E7700" s="43" t="s">
        <v>60363</v>
      </c>
      <c r="F7700" s="44" t="s">
        <v>7064</v>
      </c>
      <c r="G7700" s="44" t="s">
        <v>17</v>
      </c>
      <c r="H7700" s="44" t="s">
        <v>18</v>
      </c>
      <c r="I7700" s="42" t="s">
        <v>7075</v>
      </c>
      <c r="J7700" s="42">
        <v>8033637969206</v>
      </c>
      <c r="K7700" s="45" t="s">
        <v>58660</v>
      </c>
      <c r="L7700" s="46">
        <v>0</v>
      </c>
      <c r="M7700" s="54">
        <v>1299.95</v>
      </c>
      <c r="N7700" s="45" t="s">
        <v>58975</v>
      </c>
    </row>
    <row r="7701" spans="1:14" s="32" customFormat="1" hidden="1" x14ac:dyDescent="0.25">
      <c r="A7701" s="32" t="s">
        <v>33840</v>
      </c>
      <c r="B7701" s="42" t="s">
        <v>63559</v>
      </c>
      <c r="C7701" s="42"/>
      <c r="D7701" s="42"/>
      <c r="E7701" s="43" t="s">
        <v>60364</v>
      </c>
      <c r="F7701" s="44" t="s">
        <v>7064</v>
      </c>
      <c r="G7701" s="44" t="s">
        <v>17</v>
      </c>
      <c r="H7701" s="44" t="s">
        <v>18</v>
      </c>
      <c r="I7701" s="42" t="s">
        <v>7076</v>
      </c>
      <c r="J7701" s="42">
        <v>8033637969213</v>
      </c>
      <c r="K7701" s="45" t="s">
        <v>58660</v>
      </c>
      <c r="L7701" s="46">
        <v>0</v>
      </c>
      <c r="M7701" s="54">
        <v>1299.95</v>
      </c>
      <c r="N7701" s="45" t="s">
        <v>58975</v>
      </c>
    </row>
    <row r="7702" spans="1:14" s="32" customFormat="1" hidden="1" x14ac:dyDescent="0.25">
      <c r="A7702" s="32" t="s">
        <v>33841</v>
      </c>
      <c r="B7702" s="42" t="s">
        <v>63560</v>
      </c>
      <c r="C7702" s="42"/>
      <c r="D7702" s="42"/>
      <c r="E7702" s="43" t="s">
        <v>60365</v>
      </c>
      <c r="F7702" s="44" t="s">
        <v>7064</v>
      </c>
      <c r="G7702" s="44" t="s">
        <v>17</v>
      </c>
      <c r="H7702" s="44" t="s">
        <v>18</v>
      </c>
      <c r="I7702" s="42" t="s">
        <v>7077</v>
      </c>
      <c r="J7702" s="42">
        <v>8033637969220</v>
      </c>
      <c r="K7702" s="45" t="s">
        <v>58660</v>
      </c>
      <c r="L7702" s="46">
        <v>0</v>
      </c>
      <c r="M7702" s="54">
        <v>1299.95</v>
      </c>
      <c r="N7702" s="45" t="s">
        <v>58975</v>
      </c>
    </row>
    <row r="7703" spans="1:14" s="32" customFormat="1" hidden="1" x14ac:dyDescent="0.25">
      <c r="A7703" s="32" t="s">
        <v>33842</v>
      </c>
      <c r="B7703" s="42" t="s">
        <v>63561</v>
      </c>
      <c r="C7703" s="42"/>
      <c r="D7703" s="42"/>
      <c r="E7703" s="43" t="s">
        <v>60366</v>
      </c>
      <c r="F7703" s="44" t="s">
        <v>7064</v>
      </c>
      <c r="G7703" s="44" t="s">
        <v>17</v>
      </c>
      <c r="H7703" s="44" t="s">
        <v>18</v>
      </c>
      <c r="I7703" s="42" t="s">
        <v>7078</v>
      </c>
      <c r="J7703" s="42">
        <v>8033637969237</v>
      </c>
      <c r="K7703" s="45" t="s">
        <v>58660</v>
      </c>
      <c r="L7703" s="46">
        <v>0</v>
      </c>
      <c r="M7703" s="54">
        <v>1299.95</v>
      </c>
      <c r="N7703" s="45" t="s">
        <v>58975</v>
      </c>
    </row>
    <row r="7704" spans="1:14" s="32" customFormat="1" hidden="1" x14ac:dyDescent="0.25">
      <c r="A7704" s="32" t="s">
        <v>33843</v>
      </c>
      <c r="B7704" s="42" t="s">
        <v>63562</v>
      </c>
      <c r="C7704" s="42"/>
      <c r="D7704" s="42"/>
      <c r="E7704" s="43" t="s">
        <v>60367</v>
      </c>
      <c r="F7704" s="44" t="s">
        <v>7064</v>
      </c>
      <c r="G7704" s="44" t="s">
        <v>17</v>
      </c>
      <c r="H7704" s="44" t="s">
        <v>18</v>
      </c>
      <c r="I7704" s="42" t="s">
        <v>7065</v>
      </c>
      <c r="J7704" s="42">
        <v>8033637969251</v>
      </c>
      <c r="K7704" s="45" t="s">
        <v>58660</v>
      </c>
      <c r="L7704" s="46">
        <v>0</v>
      </c>
      <c r="M7704" s="54">
        <v>1299.95</v>
      </c>
      <c r="N7704" s="45" t="s">
        <v>58975</v>
      </c>
    </row>
    <row r="7705" spans="1:14" s="32" customFormat="1" hidden="1" x14ac:dyDescent="0.25">
      <c r="A7705" s="32" t="s">
        <v>33844</v>
      </c>
      <c r="B7705" s="42" t="s">
        <v>63563</v>
      </c>
      <c r="C7705" s="42"/>
      <c r="D7705" s="42"/>
      <c r="E7705" s="43" t="s">
        <v>60368</v>
      </c>
      <c r="F7705" s="44" t="s">
        <v>7064</v>
      </c>
      <c r="G7705" s="44" t="s">
        <v>17</v>
      </c>
      <c r="H7705" s="44" t="s">
        <v>18</v>
      </c>
      <c r="I7705" s="42" t="s">
        <v>7066</v>
      </c>
      <c r="J7705" s="42">
        <v>8033637969268</v>
      </c>
      <c r="K7705" s="45" t="s">
        <v>58660</v>
      </c>
      <c r="L7705" s="46">
        <v>0</v>
      </c>
      <c r="M7705" s="54">
        <v>1299.95</v>
      </c>
      <c r="N7705" s="45" t="s">
        <v>58975</v>
      </c>
    </row>
    <row r="7706" spans="1:14" s="32" customFormat="1" hidden="1" x14ac:dyDescent="0.25">
      <c r="A7706" s="32" t="s">
        <v>33845</v>
      </c>
      <c r="B7706" s="42" t="s">
        <v>63564</v>
      </c>
      <c r="C7706" s="42"/>
      <c r="D7706" s="42"/>
      <c r="E7706" s="43" t="s">
        <v>60369</v>
      </c>
      <c r="F7706" s="44" t="s">
        <v>7064</v>
      </c>
      <c r="G7706" s="44" t="s">
        <v>17</v>
      </c>
      <c r="H7706" s="44" t="s">
        <v>18</v>
      </c>
      <c r="I7706" s="42" t="s">
        <v>7067</v>
      </c>
      <c r="J7706" s="42">
        <v>8033637969275</v>
      </c>
      <c r="K7706" s="45" t="s">
        <v>58660</v>
      </c>
      <c r="L7706" s="46">
        <v>0</v>
      </c>
      <c r="M7706" s="54">
        <v>1299.95</v>
      </c>
      <c r="N7706" s="45" t="s">
        <v>58975</v>
      </c>
    </row>
    <row r="7707" spans="1:14" s="32" customFormat="1" hidden="1" x14ac:dyDescent="0.25">
      <c r="A7707" s="32" t="s">
        <v>33846</v>
      </c>
      <c r="B7707" s="42" t="s">
        <v>63565</v>
      </c>
      <c r="C7707" s="42"/>
      <c r="D7707" s="42"/>
      <c r="E7707" s="43" t="s">
        <v>60370</v>
      </c>
      <c r="F7707" s="44" t="s">
        <v>7064</v>
      </c>
      <c r="G7707" s="44" t="s">
        <v>17</v>
      </c>
      <c r="H7707" s="44" t="s">
        <v>18</v>
      </c>
      <c r="I7707" s="42" t="s">
        <v>7068</v>
      </c>
      <c r="J7707" s="42">
        <v>8033637969282</v>
      </c>
      <c r="K7707" s="45" t="s">
        <v>58660</v>
      </c>
      <c r="L7707" s="46">
        <v>0</v>
      </c>
      <c r="M7707" s="54">
        <v>1299.95</v>
      </c>
      <c r="N7707" s="45" t="s">
        <v>58975</v>
      </c>
    </row>
    <row r="7708" spans="1:14" s="32" customFormat="1" hidden="1" x14ac:dyDescent="0.25">
      <c r="A7708" s="32" t="s">
        <v>33847</v>
      </c>
      <c r="B7708" s="42" t="s">
        <v>63566</v>
      </c>
      <c r="C7708" s="42"/>
      <c r="D7708" s="42"/>
      <c r="E7708" s="43" t="s">
        <v>60371</v>
      </c>
      <c r="F7708" s="44" t="s">
        <v>7064</v>
      </c>
      <c r="G7708" s="44" t="s">
        <v>17</v>
      </c>
      <c r="H7708" s="44" t="s">
        <v>18</v>
      </c>
      <c r="I7708" s="42" t="s">
        <v>7069</v>
      </c>
      <c r="J7708" s="42">
        <v>8033637969299</v>
      </c>
      <c r="K7708" s="45" t="s">
        <v>58660</v>
      </c>
      <c r="L7708" s="46">
        <v>0</v>
      </c>
      <c r="M7708" s="54">
        <v>1299.95</v>
      </c>
      <c r="N7708" s="45" t="s">
        <v>58975</v>
      </c>
    </row>
    <row r="7709" spans="1:14" s="32" customFormat="1" hidden="1" x14ac:dyDescent="0.25">
      <c r="A7709" s="32" t="s">
        <v>33848</v>
      </c>
      <c r="B7709" s="42" t="s">
        <v>63567</v>
      </c>
      <c r="C7709" s="42"/>
      <c r="D7709" s="42"/>
      <c r="E7709" s="43" t="s">
        <v>60372</v>
      </c>
      <c r="F7709" s="44" t="s">
        <v>7064</v>
      </c>
      <c r="G7709" s="44" t="s">
        <v>17</v>
      </c>
      <c r="H7709" s="44" t="s">
        <v>18</v>
      </c>
      <c r="I7709" s="42" t="s">
        <v>7070</v>
      </c>
      <c r="J7709" s="42">
        <v>8033637969305</v>
      </c>
      <c r="K7709" s="45" t="s">
        <v>58660</v>
      </c>
      <c r="L7709" s="46">
        <v>0</v>
      </c>
      <c r="M7709" s="54">
        <v>1299.95</v>
      </c>
      <c r="N7709" s="45" t="s">
        <v>58975</v>
      </c>
    </row>
    <row r="7710" spans="1:14" s="32" customFormat="1" hidden="1" x14ac:dyDescent="0.25">
      <c r="A7710" s="32" t="s">
        <v>33849</v>
      </c>
      <c r="B7710" s="42" t="s">
        <v>63568</v>
      </c>
      <c r="C7710" s="42"/>
      <c r="D7710" s="42"/>
      <c r="E7710" s="43" t="s">
        <v>60373</v>
      </c>
      <c r="F7710" s="44" t="s">
        <v>7064</v>
      </c>
      <c r="G7710" s="44" t="s">
        <v>17</v>
      </c>
      <c r="H7710" s="44" t="s">
        <v>18</v>
      </c>
      <c r="I7710" s="42" t="s">
        <v>7071</v>
      </c>
      <c r="J7710" s="42">
        <v>8033637969312</v>
      </c>
      <c r="K7710" s="45" t="s">
        <v>58660</v>
      </c>
      <c r="L7710" s="46">
        <v>0</v>
      </c>
      <c r="M7710" s="54">
        <v>1299.95</v>
      </c>
      <c r="N7710" s="45" t="s">
        <v>58975</v>
      </c>
    </row>
    <row r="7711" spans="1:14" s="32" customFormat="1" hidden="1" x14ac:dyDescent="0.25">
      <c r="A7711" s="32" t="s">
        <v>33850</v>
      </c>
      <c r="B7711" s="42" t="s">
        <v>63541</v>
      </c>
      <c r="C7711" s="42"/>
      <c r="D7711" s="42"/>
      <c r="E7711" s="43" t="s">
        <v>60374</v>
      </c>
      <c r="F7711" s="44" t="s">
        <v>7064</v>
      </c>
      <c r="G7711" s="44" t="s">
        <v>17</v>
      </c>
      <c r="H7711" s="44" t="s">
        <v>18</v>
      </c>
      <c r="I7711" s="42" t="s">
        <v>7079</v>
      </c>
      <c r="J7711" s="42">
        <v>8033637969336</v>
      </c>
      <c r="K7711" s="45" t="s">
        <v>58660</v>
      </c>
      <c r="L7711" s="46">
        <v>0</v>
      </c>
      <c r="M7711" s="54">
        <v>1299.95</v>
      </c>
      <c r="N7711" s="45" t="s">
        <v>58975</v>
      </c>
    </row>
    <row r="7712" spans="1:14" s="32" customFormat="1" hidden="1" x14ac:dyDescent="0.25">
      <c r="A7712" s="32" t="s">
        <v>33851</v>
      </c>
      <c r="B7712" s="42" t="s">
        <v>63542</v>
      </c>
      <c r="C7712" s="42"/>
      <c r="D7712" s="42"/>
      <c r="E7712" s="43" t="s">
        <v>60375</v>
      </c>
      <c r="F7712" s="44" t="s">
        <v>7064</v>
      </c>
      <c r="G7712" s="44" t="s">
        <v>17</v>
      </c>
      <c r="H7712" s="44" t="s">
        <v>18</v>
      </c>
      <c r="I7712" s="42" t="s">
        <v>7080</v>
      </c>
      <c r="J7712" s="42">
        <v>8033637969343</v>
      </c>
      <c r="K7712" s="45" t="s">
        <v>58660</v>
      </c>
      <c r="L7712" s="46">
        <v>0</v>
      </c>
      <c r="M7712" s="54">
        <v>1299.95</v>
      </c>
      <c r="N7712" s="45" t="s">
        <v>58975</v>
      </c>
    </row>
    <row r="7713" spans="1:14" s="32" customFormat="1" hidden="1" x14ac:dyDescent="0.25">
      <c r="A7713" s="32" t="s">
        <v>33852</v>
      </c>
      <c r="B7713" s="42" t="s">
        <v>63543</v>
      </c>
      <c r="C7713" s="42"/>
      <c r="D7713" s="42"/>
      <c r="E7713" s="43" t="s">
        <v>60376</v>
      </c>
      <c r="F7713" s="44" t="s">
        <v>7064</v>
      </c>
      <c r="G7713" s="44" t="s">
        <v>17</v>
      </c>
      <c r="H7713" s="44" t="s">
        <v>18</v>
      </c>
      <c r="I7713" s="42" t="s">
        <v>7081</v>
      </c>
      <c r="J7713" s="42">
        <v>8033637969350</v>
      </c>
      <c r="K7713" s="45" t="s">
        <v>58660</v>
      </c>
      <c r="L7713" s="46">
        <v>0</v>
      </c>
      <c r="M7713" s="54">
        <v>1299.95</v>
      </c>
      <c r="N7713" s="45" t="s">
        <v>58975</v>
      </c>
    </row>
    <row r="7714" spans="1:14" s="32" customFormat="1" hidden="1" x14ac:dyDescent="0.25">
      <c r="A7714" s="32" t="s">
        <v>33853</v>
      </c>
      <c r="B7714" s="42" t="s">
        <v>63544</v>
      </c>
      <c r="C7714" s="42"/>
      <c r="D7714" s="42"/>
      <c r="E7714" s="43" t="s">
        <v>60377</v>
      </c>
      <c r="F7714" s="44" t="s">
        <v>7064</v>
      </c>
      <c r="G7714" s="44" t="s">
        <v>17</v>
      </c>
      <c r="H7714" s="44" t="s">
        <v>18</v>
      </c>
      <c r="I7714" s="42" t="s">
        <v>7082</v>
      </c>
      <c r="J7714" s="42">
        <v>8033637969367</v>
      </c>
      <c r="K7714" s="45" t="s">
        <v>58660</v>
      </c>
      <c r="L7714" s="46">
        <v>0</v>
      </c>
      <c r="M7714" s="54">
        <v>1299.95</v>
      </c>
      <c r="N7714" s="45" t="s">
        <v>58975</v>
      </c>
    </row>
    <row r="7715" spans="1:14" s="32" customFormat="1" hidden="1" x14ac:dyDescent="0.25">
      <c r="A7715" s="32" t="s">
        <v>33854</v>
      </c>
      <c r="B7715" s="42" t="s">
        <v>63545</v>
      </c>
      <c r="C7715" s="42"/>
      <c r="D7715" s="42"/>
      <c r="E7715" s="43" t="s">
        <v>60378</v>
      </c>
      <c r="F7715" s="44" t="s">
        <v>7064</v>
      </c>
      <c r="G7715" s="44" t="s">
        <v>17</v>
      </c>
      <c r="H7715" s="44" t="s">
        <v>18</v>
      </c>
      <c r="I7715" s="42" t="s">
        <v>7083</v>
      </c>
      <c r="J7715" s="42">
        <v>8033637969374</v>
      </c>
      <c r="K7715" s="45" t="s">
        <v>58660</v>
      </c>
      <c r="L7715" s="46">
        <v>0</v>
      </c>
      <c r="M7715" s="54">
        <v>1299.95</v>
      </c>
      <c r="N7715" s="45" t="s">
        <v>58975</v>
      </c>
    </row>
    <row r="7716" spans="1:14" s="32" customFormat="1" hidden="1" x14ac:dyDescent="0.25">
      <c r="A7716" s="32" t="s">
        <v>33855</v>
      </c>
      <c r="B7716" s="42" t="s">
        <v>63546</v>
      </c>
      <c r="C7716" s="42"/>
      <c r="D7716" s="42"/>
      <c r="E7716" s="43" t="s">
        <v>60379</v>
      </c>
      <c r="F7716" s="44" t="s">
        <v>7064</v>
      </c>
      <c r="G7716" s="44" t="s">
        <v>17</v>
      </c>
      <c r="H7716" s="44" t="s">
        <v>18</v>
      </c>
      <c r="I7716" s="42" t="s">
        <v>7084</v>
      </c>
      <c r="J7716" s="42">
        <v>8033637969381</v>
      </c>
      <c r="K7716" s="45" t="s">
        <v>58660</v>
      </c>
      <c r="L7716" s="46">
        <v>0</v>
      </c>
      <c r="M7716" s="54">
        <v>1299.95</v>
      </c>
      <c r="N7716" s="45" t="s">
        <v>58975</v>
      </c>
    </row>
    <row r="7717" spans="1:14" s="32" customFormat="1" hidden="1" x14ac:dyDescent="0.25">
      <c r="A7717" s="32" t="s">
        <v>33856</v>
      </c>
      <c r="B7717" s="42" t="s">
        <v>63547</v>
      </c>
      <c r="C7717" s="42"/>
      <c r="D7717" s="42"/>
      <c r="E7717" s="43" t="s">
        <v>60380</v>
      </c>
      <c r="F7717" s="44" t="s">
        <v>7064</v>
      </c>
      <c r="G7717" s="44" t="s">
        <v>17</v>
      </c>
      <c r="H7717" s="44" t="s">
        <v>18</v>
      </c>
      <c r="I7717" s="42" t="s">
        <v>7085</v>
      </c>
      <c r="J7717" s="42">
        <v>8033637969398</v>
      </c>
      <c r="K7717" s="45" t="s">
        <v>58660</v>
      </c>
      <c r="L7717" s="46">
        <v>0</v>
      </c>
      <c r="M7717" s="54">
        <v>1299.95</v>
      </c>
      <c r="N7717" s="45" t="s">
        <v>58975</v>
      </c>
    </row>
    <row r="7718" spans="1:14" s="32" customFormat="1" hidden="1" x14ac:dyDescent="0.25">
      <c r="A7718" s="32" t="s">
        <v>33857</v>
      </c>
      <c r="B7718" s="42" t="s">
        <v>63548</v>
      </c>
      <c r="C7718" s="42"/>
      <c r="D7718" s="42"/>
      <c r="E7718" s="43" t="s">
        <v>60381</v>
      </c>
      <c r="F7718" s="44" t="s">
        <v>7064</v>
      </c>
      <c r="G7718" s="44" t="s">
        <v>17</v>
      </c>
      <c r="H7718" s="44" t="s">
        <v>18</v>
      </c>
      <c r="I7718" s="42" t="s">
        <v>21224</v>
      </c>
      <c r="J7718" s="42">
        <v>8033637969411</v>
      </c>
      <c r="K7718" s="45" t="s">
        <v>58660</v>
      </c>
      <c r="L7718" s="46">
        <v>0</v>
      </c>
      <c r="M7718" s="54">
        <v>1299.95</v>
      </c>
      <c r="N7718" s="45" t="s">
        <v>58975</v>
      </c>
    </row>
    <row r="7719" spans="1:14" s="32" customFormat="1" hidden="1" x14ac:dyDescent="0.25">
      <c r="A7719" s="32" t="s">
        <v>33858</v>
      </c>
      <c r="B7719" s="42" t="s">
        <v>63549</v>
      </c>
      <c r="C7719" s="42"/>
      <c r="D7719" s="42"/>
      <c r="E7719" s="43" t="s">
        <v>60382</v>
      </c>
      <c r="F7719" s="44" t="s">
        <v>7064</v>
      </c>
      <c r="G7719" s="44" t="s">
        <v>17</v>
      </c>
      <c r="H7719" s="44" t="s">
        <v>18</v>
      </c>
      <c r="I7719" s="42" t="s">
        <v>21225</v>
      </c>
      <c r="J7719" s="42">
        <v>8033637969428</v>
      </c>
      <c r="K7719" s="45" t="s">
        <v>58660</v>
      </c>
      <c r="L7719" s="46">
        <v>0</v>
      </c>
      <c r="M7719" s="54">
        <v>1299.95</v>
      </c>
      <c r="N7719" s="45" t="s">
        <v>58975</v>
      </c>
    </row>
    <row r="7720" spans="1:14" s="32" customFormat="1" hidden="1" x14ac:dyDescent="0.25">
      <c r="A7720" s="32" t="s">
        <v>33859</v>
      </c>
      <c r="B7720" s="42" t="s">
        <v>63550</v>
      </c>
      <c r="C7720" s="42"/>
      <c r="D7720" s="42"/>
      <c r="E7720" s="43" t="s">
        <v>60383</v>
      </c>
      <c r="F7720" s="44" t="s">
        <v>7064</v>
      </c>
      <c r="G7720" s="44" t="s">
        <v>17</v>
      </c>
      <c r="H7720" s="44" t="s">
        <v>18</v>
      </c>
      <c r="I7720" s="42" t="s">
        <v>21226</v>
      </c>
      <c r="J7720" s="42">
        <v>8033637969435</v>
      </c>
      <c r="K7720" s="45" t="s">
        <v>58660</v>
      </c>
      <c r="L7720" s="46">
        <v>0</v>
      </c>
      <c r="M7720" s="54">
        <v>1299.95</v>
      </c>
      <c r="N7720" s="45" t="s">
        <v>58975</v>
      </c>
    </row>
    <row r="7721" spans="1:14" s="32" customFormat="1" hidden="1" x14ac:dyDescent="0.25">
      <c r="A7721" s="32" t="s">
        <v>33860</v>
      </c>
      <c r="B7721" s="42" t="s">
        <v>63551</v>
      </c>
      <c r="C7721" s="42"/>
      <c r="D7721" s="42"/>
      <c r="E7721" s="43" t="s">
        <v>60384</v>
      </c>
      <c r="F7721" s="44" t="s">
        <v>7064</v>
      </c>
      <c r="G7721" s="44" t="s">
        <v>17</v>
      </c>
      <c r="H7721" s="44" t="s">
        <v>18</v>
      </c>
      <c r="I7721" s="42" t="s">
        <v>21227</v>
      </c>
      <c r="J7721" s="42">
        <v>8033637969442</v>
      </c>
      <c r="K7721" s="45" t="s">
        <v>58660</v>
      </c>
      <c r="L7721" s="46">
        <v>0</v>
      </c>
      <c r="M7721" s="54">
        <v>1299.95</v>
      </c>
      <c r="N7721" s="45" t="s">
        <v>58975</v>
      </c>
    </row>
    <row r="7722" spans="1:14" s="32" customFormat="1" hidden="1" x14ac:dyDescent="0.25">
      <c r="A7722" s="32" t="s">
        <v>33861</v>
      </c>
      <c r="B7722" s="42" t="s">
        <v>63552</v>
      </c>
      <c r="C7722" s="42"/>
      <c r="D7722" s="42"/>
      <c r="E7722" s="43" t="s">
        <v>60385</v>
      </c>
      <c r="F7722" s="44" t="s">
        <v>7064</v>
      </c>
      <c r="G7722" s="44" t="s">
        <v>17</v>
      </c>
      <c r="H7722" s="44" t="s">
        <v>18</v>
      </c>
      <c r="I7722" s="42" t="s">
        <v>21228</v>
      </c>
      <c r="J7722" s="42">
        <v>8033637969459</v>
      </c>
      <c r="K7722" s="45" t="s">
        <v>58660</v>
      </c>
      <c r="L7722" s="46">
        <v>0</v>
      </c>
      <c r="M7722" s="54">
        <v>1299.95</v>
      </c>
      <c r="N7722" s="45" t="s">
        <v>58975</v>
      </c>
    </row>
    <row r="7723" spans="1:14" s="32" customFormat="1" hidden="1" x14ac:dyDescent="0.25">
      <c r="A7723" s="32" t="s">
        <v>33862</v>
      </c>
      <c r="B7723" s="42" t="s">
        <v>63553</v>
      </c>
      <c r="C7723" s="42"/>
      <c r="D7723" s="42"/>
      <c r="E7723" s="43" t="s">
        <v>60386</v>
      </c>
      <c r="F7723" s="44" t="s">
        <v>7064</v>
      </c>
      <c r="G7723" s="44" t="s">
        <v>17</v>
      </c>
      <c r="H7723" s="44" t="s">
        <v>18</v>
      </c>
      <c r="I7723" s="42" t="s">
        <v>21229</v>
      </c>
      <c r="J7723" s="42">
        <v>8033637969466</v>
      </c>
      <c r="K7723" s="45" t="s">
        <v>58660</v>
      </c>
      <c r="L7723" s="46">
        <v>0</v>
      </c>
      <c r="M7723" s="54">
        <v>1299.95</v>
      </c>
      <c r="N7723" s="45" t="s">
        <v>58975</v>
      </c>
    </row>
    <row r="7724" spans="1:14" s="32" customFormat="1" hidden="1" x14ac:dyDescent="0.25">
      <c r="A7724" s="32" t="s">
        <v>33863</v>
      </c>
      <c r="B7724" s="42" t="s">
        <v>63554</v>
      </c>
      <c r="C7724" s="42"/>
      <c r="D7724" s="42"/>
      <c r="E7724" s="43" t="s">
        <v>60387</v>
      </c>
      <c r="F7724" s="44" t="s">
        <v>7064</v>
      </c>
      <c r="G7724" s="44" t="s">
        <v>17</v>
      </c>
      <c r="H7724" s="44" t="s">
        <v>18</v>
      </c>
      <c r="I7724" s="42" t="s">
        <v>21230</v>
      </c>
      <c r="J7724" s="42">
        <v>8033637969473</v>
      </c>
      <c r="K7724" s="45" t="s">
        <v>58660</v>
      </c>
      <c r="L7724" s="46">
        <v>0</v>
      </c>
      <c r="M7724" s="54">
        <v>1299.95</v>
      </c>
      <c r="N7724" s="45" t="s">
        <v>58975</v>
      </c>
    </row>
    <row r="7725" spans="1:14" s="32" customFormat="1" hidden="1" x14ac:dyDescent="0.25">
      <c r="A7725" s="32" t="s">
        <v>29338</v>
      </c>
      <c r="B7725" s="42" t="s">
        <v>64024</v>
      </c>
      <c r="C7725" s="42"/>
      <c r="D7725" s="42"/>
      <c r="E7725" s="43" t="s">
        <v>10553</v>
      </c>
      <c r="F7725" s="44" t="s">
        <v>41</v>
      </c>
      <c r="G7725" s="44" t="s">
        <v>17</v>
      </c>
      <c r="H7725" s="44" t="s">
        <v>18</v>
      </c>
      <c r="I7725" s="42" t="s">
        <v>10554</v>
      </c>
      <c r="J7725" s="42">
        <v>8051194805614</v>
      </c>
      <c r="K7725" s="45" t="s">
        <v>58660</v>
      </c>
      <c r="L7725" s="46">
        <v>0</v>
      </c>
      <c r="M7725" s="54">
        <v>489.95</v>
      </c>
      <c r="N7725" s="45"/>
    </row>
    <row r="7726" spans="1:14" s="32" customFormat="1" hidden="1" x14ac:dyDescent="0.25">
      <c r="A7726" s="32" t="s">
        <v>29339</v>
      </c>
      <c r="B7726" s="42" t="s">
        <v>64025</v>
      </c>
      <c r="C7726" s="42"/>
      <c r="D7726" s="42"/>
      <c r="E7726" s="43" t="s">
        <v>10555</v>
      </c>
      <c r="F7726" s="44" t="s">
        <v>41</v>
      </c>
      <c r="G7726" s="44" t="s">
        <v>17</v>
      </c>
      <c r="H7726" s="44" t="s">
        <v>18</v>
      </c>
      <c r="I7726" s="42" t="s">
        <v>10556</v>
      </c>
      <c r="J7726" s="42">
        <v>8051194805621</v>
      </c>
      <c r="K7726" s="45" t="s">
        <v>58660</v>
      </c>
      <c r="L7726" s="46">
        <v>0</v>
      </c>
      <c r="M7726" s="54">
        <v>489.95</v>
      </c>
      <c r="N7726" s="45"/>
    </row>
    <row r="7727" spans="1:14" s="32" customFormat="1" hidden="1" x14ac:dyDescent="0.25">
      <c r="A7727" s="32" t="s">
        <v>29340</v>
      </c>
      <c r="B7727" s="42" t="s">
        <v>64026</v>
      </c>
      <c r="C7727" s="42"/>
      <c r="D7727" s="42"/>
      <c r="E7727" s="43" t="s">
        <v>10557</v>
      </c>
      <c r="F7727" s="44" t="s">
        <v>41</v>
      </c>
      <c r="G7727" s="44" t="s">
        <v>17</v>
      </c>
      <c r="H7727" s="44" t="s">
        <v>18</v>
      </c>
      <c r="I7727" s="42" t="s">
        <v>10558</v>
      </c>
      <c r="J7727" s="42">
        <v>8051194805638</v>
      </c>
      <c r="K7727" s="45" t="s">
        <v>58660</v>
      </c>
      <c r="L7727" s="46">
        <v>0</v>
      </c>
      <c r="M7727" s="54">
        <v>489.95</v>
      </c>
      <c r="N7727" s="45"/>
    </row>
    <row r="7728" spans="1:14" s="32" customFormat="1" hidden="1" x14ac:dyDescent="0.25">
      <c r="A7728" s="32" t="s">
        <v>29341</v>
      </c>
      <c r="B7728" s="42" t="s">
        <v>64022</v>
      </c>
      <c r="C7728" s="42"/>
      <c r="D7728" s="42"/>
      <c r="E7728" s="43" t="s">
        <v>10559</v>
      </c>
      <c r="F7728" s="44" t="s">
        <v>41</v>
      </c>
      <c r="G7728" s="44" t="s">
        <v>17</v>
      </c>
      <c r="H7728" s="44" t="s">
        <v>18</v>
      </c>
      <c r="I7728" s="42" t="s">
        <v>10560</v>
      </c>
      <c r="J7728" s="42">
        <v>8051194805591</v>
      </c>
      <c r="K7728" s="45" t="s">
        <v>58660</v>
      </c>
      <c r="L7728" s="46">
        <v>0</v>
      </c>
      <c r="M7728" s="54">
        <v>489.95</v>
      </c>
      <c r="N7728" s="45"/>
    </row>
    <row r="7729" spans="1:14" s="32" customFormat="1" hidden="1" x14ac:dyDescent="0.25">
      <c r="A7729" s="32" t="s">
        <v>29342</v>
      </c>
      <c r="B7729" s="42" t="s">
        <v>64021</v>
      </c>
      <c r="C7729" s="42"/>
      <c r="D7729" s="42"/>
      <c r="E7729" s="43" t="s">
        <v>10561</v>
      </c>
      <c r="F7729" s="44" t="s">
        <v>41</v>
      </c>
      <c r="G7729" s="44" t="s">
        <v>17</v>
      </c>
      <c r="H7729" s="44" t="s">
        <v>18</v>
      </c>
      <c r="I7729" s="42" t="s">
        <v>10562</v>
      </c>
      <c r="J7729" s="42">
        <v>8051194805584</v>
      </c>
      <c r="K7729" s="45" t="s">
        <v>58660</v>
      </c>
      <c r="L7729" s="46">
        <v>0</v>
      </c>
      <c r="M7729" s="54">
        <v>489.95</v>
      </c>
      <c r="N7729" s="45"/>
    </row>
    <row r="7730" spans="1:14" s="32" customFormat="1" hidden="1" x14ac:dyDescent="0.25">
      <c r="A7730" s="32" t="s">
        <v>29343</v>
      </c>
      <c r="B7730" s="42" t="s">
        <v>64020</v>
      </c>
      <c r="C7730" s="42"/>
      <c r="D7730" s="42"/>
      <c r="E7730" s="43" t="s">
        <v>10563</v>
      </c>
      <c r="F7730" s="44" t="s">
        <v>41</v>
      </c>
      <c r="G7730" s="44" t="s">
        <v>17</v>
      </c>
      <c r="H7730" s="44" t="s">
        <v>18</v>
      </c>
      <c r="I7730" s="42" t="s">
        <v>10564</v>
      </c>
      <c r="J7730" s="42">
        <v>8051194805577</v>
      </c>
      <c r="K7730" s="45" t="s">
        <v>58660</v>
      </c>
      <c r="L7730" s="46">
        <v>0</v>
      </c>
      <c r="M7730" s="54">
        <v>489.95</v>
      </c>
      <c r="N7730" s="45"/>
    </row>
    <row r="7731" spans="1:14" s="32" customFormat="1" hidden="1" x14ac:dyDescent="0.25">
      <c r="A7731" s="32" t="s">
        <v>29344</v>
      </c>
      <c r="B7731" s="42" t="s">
        <v>64023</v>
      </c>
      <c r="C7731" s="42"/>
      <c r="D7731" s="42"/>
      <c r="E7731" s="43" t="s">
        <v>10565</v>
      </c>
      <c r="F7731" s="44" t="s">
        <v>41</v>
      </c>
      <c r="G7731" s="44" t="s">
        <v>17</v>
      </c>
      <c r="H7731" s="44" t="s">
        <v>18</v>
      </c>
      <c r="I7731" s="42" t="s">
        <v>10566</v>
      </c>
      <c r="J7731" s="42">
        <v>8051194805607</v>
      </c>
      <c r="K7731" s="45" t="s">
        <v>58660</v>
      </c>
      <c r="L7731" s="46">
        <v>0</v>
      </c>
      <c r="M7731" s="54">
        <v>489.95</v>
      </c>
      <c r="N7731" s="45"/>
    </row>
    <row r="7732" spans="1:14" s="32" customFormat="1" hidden="1" x14ac:dyDescent="0.25">
      <c r="A7732" s="32" t="s">
        <v>29345</v>
      </c>
      <c r="B7732" s="42" t="s">
        <v>64031</v>
      </c>
      <c r="C7732" s="42"/>
      <c r="D7732" s="42"/>
      <c r="E7732" s="43" t="s">
        <v>10567</v>
      </c>
      <c r="F7732" s="44" t="s">
        <v>41</v>
      </c>
      <c r="G7732" s="44" t="s">
        <v>17</v>
      </c>
      <c r="H7732" s="44" t="s">
        <v>18</v>
      </c>
      <c r="I7732" s="42" t="s">
        <v>10568</v>
      </c>
      <c r="J7732" s="42">
        <v>8051194805751</v>
      </c>
      <c r="K7732" s="45" t="s">
        <v>58660</v>
      </c>
      <c r="L7732" s="46">
        <v>0</v>
      </c>
      <c r="M7732" s="54">
        <v>489.95</v>
      </c>
      <c r="N7732" s="45"/>
    </row>
    <row r="7733" spans="1:14" s="32" customFormat="1" hidden="1" x14ac:dyDescent="0.25">
      <c r="A7733" s="32" t="s">
        <v>29346</v>
      </c>
      <c r="B7733" s="42" t="s">
        <v>64032</v>
      </c>
      <c r="C7733" s="42"/>
      <c r="D7733" s="42"/>
      <c r="E7733" s="43" t="s">
        <v>10569</v>
      </c>
      <c r="F7733" s="44" t="s">
        <v>41</v>
      </c>
      <c r="G7733" s="44" t="s">
        <v>17</v>
      </c>
      <c r="H7733" s="44" t="s">
        <v>18</v>
      </c>
      <c r="I7733" s="42" t="s">
        <v>10570</v>
      </c>
      <c r="J7733" s="42">
        <v>8051194805768</v>
      </c>
      <c r="K7733" s="45" t="s">
        <v>58660</v>
      </c>
      <c r="L7733" s="46">
        <v>0</v>
      </c>
      <c r="M7733" s="54">
        <v>489.95</v>
      </c>
      <c r="N7733" s="45"/>
    </row>
    <row r="7734" spans="1:14" s="32" customFormat="1" hidden="1" x14ac:dyDescent="0.25">
      <c r="A7734" s="32" t="s">
        <v>29347</v>
      </c>
      <c r="B7734" s="42" t="s">
        <v>64033</v>
      </c>
      <c r="C7734" s="42"/>
      <c r="D7734" s="42"/>
      <c r="E7734" s="43" t="s">
        <v>10571</v>
      </c>
      <c r="F7734" s="44" t="s">
        <v>41</v>
      </c>
      <c r="G7734" s="44" t="s">
        <v>17</v>
      </c>
      <c r="H7734" s="44" t="s">
        <v>18</v>
      </c>
      <c r="I7734" s="42" t="s">
        <v>10572</v>
      </c>
      <c r="J7734" s="42">
        <v>8051194805775</v>
      </c>
      <c r="K7734" s="45" t="s">
        <v>58660</v>
      </c>
      <c r="L7734" s="46">
        <v>0</v>
      </c>
      <c r="M7734" s="54">
        <v>489.95</v>
      </c>
      <c r="N7734" s="45"/>
    </row>
    <row r="7735" spans="1:14" s="32" customFormat="1" hidden="1" x14ac:dyDescent="0.25">
      <c r="A7735" s="32" t="s">
        <v>29348</v>
      </c>
      <c r="B7735" s="42" t="s">
        <v>64029</v>
      </c>
      <c r="C7735" s="42"/>
      <c r="D7735" s="42"/>
      <c r="E7735" s="43" t="s">
        <v>10573</v>
      </c>
      <c r="F7735" s="44" t="s">
        <v>41</v>
      </c>
      <c r="G7735" s="44" t="s">
        <v>17</v>
      </c>
      <c r="H7735" s="44" t="s">
        <v>18</v>
      </c>
      <c r="I7735" s="42" t="s">
        <v>10574</v>
      </c>
      <c r="J7735" s="42">
        <v>8051194805737</v>
      </c>
      <c r="K7735" s="45" t="s">
        <v>58660</v>
      </c>
      <c r="L7735" s="46">
        <v>0</v>
      </c>
      <c r="M7735" s="54">
        <v>489.95</v>
      </c>
      <c r="N7735" s="45"/>
    </row>
    <row r="7736" spans="1:14" s="32" customFormat="1" hidden="1" x14ac:dyDescent="0.25">
      <c r="A7736" s="32" t="s">
        <v>29349</v>
      </c>
      <c r="B7736" s="42" t="s">
        <v>64028</v>
      </c>
      <c r="C7736" s="42"/>
      <c r="D7736" s="42"/>
      <c r="E7736" s="43" t="s">
        <v>10575</v>
      </c>
      <c r="F7736" s="44" t="s">
        <v>41</v>
      </c>
      <c r="G7736" s="44" t="s">
        <v>17</v>
      </c>
      <c r="H7736" s="44" t="s">
        <v>18</v>
      </c>
      <c r="I7736" s="42" t="s">
        <v>10576</v>
      </c>
      <c r="J7736" s="42">
        <v>8051194805720</v>
      </c>
      <c r="K7736" s="45" t="s">
        <v>58660</v>
      </c>
      <c r="L7736" s="46">
        <v>0</v>
      </c>
      <c r="M7736" s="54">
        <v>489.95</v>
      </c>
      <c r="N7736" s="45"/>
    </row>
    <row r="7737" spans="1:14" s="32" customFormat="1" hidden="1" x14ac:dyDescent="0.25">
      <c r="A7737" s="32" t="s">
        <v>29350</v>
      </c>
      <c r="B7737" s="42" t="s">
        <v>64027</v>
      </c>
      <c r="C7737" s="42"/>
      <c r="D7737" s="42"/>
      <c r="E7737" s="43" t="s">
        <v>10577</v>
      </c>
      <c r="F7737" s="44" t="s">
        <v>41</v>
      </c>
      <c r="G7737" s="44" t="s">
        <v>17</v>
      </c>
      <c r="H7737" s="44" t="s">
        <v>18</v>
      </c>
      <c r="I7737" s="42" t="s">
        <v>10578</v>
      </c>
      <c r="J7737" s="42">
        <v>8051194805713</v>
      </c>
      <c r="K7737" s="45" t="s">
        <v>58660</v>
      </c>
      <c r="L7737" s="46">
        <v>0</v>
      </c>
      <c r="M7737" s="54">
        <v>489.95</v>
      </c>
      <c r="N7737" s="45"/>
    </row>
    <row r="7738" spans="1:14" s="32" customFormat="1" hidden="1" x14ac:dyDescent="0.25">
      <c r="A7738" s="32" t="s">
        <v>29351</v>
      </c>
      <c r="B7738" s="42" t="s">
        <v>64030</v>
      </c>
      <c r="C7738" s="42"/>
      <c r="D7738" s="42"/>
      <c r="E7738" s="43" t="s">
        <v>10579</v>
      </c>
      <c r="F7738" s="44" t="s">
        <v>41</v>
      </c>
      <c r="G7738" s="44" t="s">
        <v>17</v>
      </c>
      <c r="H7738" s="44" t="s">
        <v>18</v>
      </c>
      <c r="I7738" s="42" t="s">
        <v>10580</v>
      </c>
      <c r="J7738" s="42">
        <v>8051194805744</v>
      </c>
      <c r="K7738" s="45" t="s">
        <v>58660</v>
      </c>
      <c r="L7738" s="46">
        <v>0</v>
      </c>
      <c r="M7738" s="54">
        <v>489.95</v>
      </c>
      <c r="N7738" s="45"/>
    </row>
    <row r="7739" spans="1:14" s="32" customFormat="1" hidden="1" x14ac:dyDescent="0.25">
      <c r="A7739" s="32" t="s">
        <v>29797</v>
      </c>
      <c r="B7739" s="42" t="s">
        <v>64610</v>
      </c>
      <c r="C7739" s="42"/>
      <c r="D7739" s="42"/>
      <c r="E7739" s="43" t="s">
        <v>7876</v>
      </c>
      <c r="F7739" s="44" t="s">
        <v>41</v>
      </c>
      <c r="G7739" s="44" t="s">
        <v>17</v>
      </c>
      <c r="H7739" s="44" t="s">
        <v>18</v>
      </c>
      <c r="I7739" s="42" t="s">
        <v>7878</v>
      </c>
      <c r="J7739" s="42">
        <v>8051194987310</v>
      </c>
      <c r="K7739" s="45" t="s">
        <v>58660</v>
      </c>
      <c r="L7739" s="46">
        <v>0</v>
      </c>
      <c r="M7739" s="54">
        <v>289.95</v>
      </c>
      <c r="N7739" s="45"/>
    </row>
    <row r="7740" spans="1:14" s="32" customFormat="1" hidden="1" x14ac:dyDescent="0.25">
      <c r="A7740" s="32" t="s">
        <v>29798</v>
      </c>
      <c r="B7740" s="42" t="s">
        <v>64622</v>
      </c>
      <c r="C7740" s="42"/>
      <c r="D7740" s="42"/>
      <c r="E7740" s="43" t="s">
        <v>7893</v>
      </c>
      <c r="F7740" s="44" t="s">
        <v>41</v>
      </c>
      <c r="G7740" s="44" t="s">
        <v>17</v>
      </c>
      <c r="H7740" s="44" t="s">
        <v>18</v>
      </c>
      <c r="I7740" s="42" t="s">
        <v>7894</v>
      </c>
      <c r="J7740" s="42">
        <v>8051194987365</v>
      </c>
      <c r="K7740" s="45" t="s">
        <v>58660</v>
      </c>
      <c r="L7740" s="46">
        <v>0</v>
      </c>
      <c r="M7740" s="54">
        <v>289.95</v>
      </c>
      <c r="N7740" s="45"/>
    </row>
    <row r="7741" spans="1:14" s="32" customFormat="1" hidden="1" x14ac:dyDescent="0.25">
      <c r="A7741" s="32" t="s">
        <v>29799</v>
      </c>
      <c r="B7741" s="42" t="s">
        <v>64616</v>
      </c>
      <c r="C7741" s="42"/>
      <c r="D7741" s="42"/>
      <c r="E7741" s="43" t="s">
        <v>7860</v>
      </c>
      <c r="F7741" s="44" t="s">
        <v>41</v>
      </c>
      <c r="G7741" s="44" t="s">
        <v>17</v>
      </c>
      <c r="H7741" s="44" t="s">
        <v>18</v>
      </c>
      <c r="I7741" s="42" t="s">
        <v>7861</v>
      </c>
      <c r="J7741" s="42">
        <v>8051194987402</v>
      </c>
      <c r="K7741" s="45" t="s">
        <v>58660</v>
      </c>
      <c r="L7741" s="46">
        <v>0</v>
      </c>
      <c r="M7741" s="54">
        <v>289.95</v>
      </c>
      <c r="N7741" s="45"/>
    </row>
    <row r="7742" spans="1:14" s="32" customFormat="1" hidden="1" x14ac:dyDescent="0.25">
      <c r="A7742" s="32" t="s">
        <v>29800</v>
      </c>
      <c r="B7742" s="42" t="s">
        <v>64614</v>
      </c>
      <c r="C7742" s="42"/>
      <c r="D7742" s="42"/>
      <c r="E7742" s="43" t="s">
        <v>7862</v>
      </c>
      <c r="F7742" s="44" t="s">
        <v>41</v>
      </c>
      <c r="G7742" s="44" t="s">
        <v>17</v>
      </c>
      <c r="H7742" s="44" t="s">
        <v>18</v>
      </c>
      <c r="I7742" s="42" t="s">
        <v>7864</v>
      </c>
      <c r="J7742" s="42">
        <v>8051194987389</v>
      </c>
      <c r="K7742" s="45" t="s">
        <v>58660</v>
      </c>
      <c r="L7742" s="46">
        <v>0</v>
      </c>
      <c r="M7742" s="54">
        <v>289.95</v>
      </c>
      <c r="N7742" s="45"/>
    </row>
    <row r="7743" spans="1:14" s="32" customFormat="1" hidden="1" x14ac:dyDescent="0.25">
      <c r="A7743" s="32" t="s">
        <v>29801</v>
      </c>
      <c r="B7743" s="42" t="s">
        <v>64613</v>
      </c>
      <c r="C7743" s="42"/>
      <c r="D7743" s="42"/>
      <c r="E7743" s="43" t="s">
        <v>7865</v>
      </c>
      <c r="F7743" s="44" t="s">
        <v>41</v>
      </c>
      <c r="G7743" s="44" t="s">
        <v>17</v>
      </c>
      <c r="H7743" s="44" t="s">
        <v>18</v>
      </c>
      <c r="I7743" s="42" t="s">
        <v>7867</v>
      </c>
      <c r="J7743" s="42">
        <v>8051194981066</v>
      </c>
      <c r="K7743" s="45" t="s">
        <v>58660</v>
      </c>
      <c r="L7743" s="46">
        <v>0</v>
      </c>
      <c r="M7743" s="54">
        <v>289.95</v>
      </c>
      <c r="N7743" s="45"/>
    </row>
    <row r="7744" spans="1:14" s="32" customFormat="1" hidden="1" x14ac:dyDescent="0.25">
      <c r="A7744" s="32" t="s">
        <v>29802</v>
      </c>
      <c r="B7744" s="42" t="s">
        <v>64612</v>
      </c>
      <c r="C7744" s="42"/>
      <c r="D7744" s="42"/>
      <c r="E7744" s="43" t="s">
        <v>7868</v>
      </c>
      <c r="F7744" s="44" t="s">
        <v>41</v>
      </c>
      <c r="G7744" s="44" t="s">
        <v>17</v>
      </c>
      <c r="H7744" s="44" t="s">
        <v>18</v>
      </c>
      <c r="I7744" s="42" t="s">
        <v>7870</v>
      </c>
      <c r="J7744" s="42">
        <v>8051194981196</v>
      </c>
      <c r="K7744" s="45" t="s">
        <v>58660</v>
      </c>
      <c r="L7744" s="46">
        <v>0</v>
      </c>
      <c r="M7744" s="54">
        <v>289.95</v>
      </c>
      <c r="N7744" s="45"/>
    </row>
    <row r="7745" spans="1:14" s="32" customFormat="1" hidden="1" x14ac:dyDescent="0.25">
      <c r="A7745" s="32" t="s">
        <v>29803</v>
      </c>
      <c r="B7745" s="42" t="s">
        <v>64615</v>
      </c>
      <c r="C7745" s="42"/>
      <c r="D7745" s="42"/>
      <c r="E7745" s="43" t="s">
        <v>7871</v>
      </c>
      <c r="F7745" s="44" t="s">
        <v>41</v>
      </c>
      <c r="G7745" s="44" t="s">
        <v>17</v>
      </c>
      <c r="H7745" s="44" t="s">
        <v>18</v>
      </c>
      <c r="I7745" s="42" t="s">
        <v>7873</v>
      </c>
      <c r="J7745" s="42">
        <v>8051194987396</v>
      </c>
      <c r="K7745" s="45" t="s">
        <v>58660</v>
      </c>
      <c r="L7745" s="46">
        <v>0</v>
      </c>
      <c r="M7745" s="54">
        <v>289.95</v>
      </c>
      <c r="N7745" s="45"/>
    </row>
    <row r="7746" spans="1:14" s="32" customFormat="1" hidden="1" x14ac:dyDescent="0.25">
      <c r="A7746" s="32" t="s">
        <v>29804</v>
      </c>
      <c r="B7746" s="42" t="s">
        <v>64611</v>
      </c>
      <c r="C7746" s="42"/>
      <c r="D7746" s="42"/>
      <c r="E7746" s="43" t="s">
        <v>7874</v>
      </c>
      <c r="F7746" s="44" t="s">
        <v>41</v>
      </c>
      <c r="G7746" s="44" t="s">
        <v>17</v>
      </c>
      <c r="H7746" s="44" t="s">
        <v>18</v>
      </c>
      <c r="I7746" s="42" t="s">
        <v>7875</v>
      </c>
      <c r="J7746" s="42">
        <v>8051194987372</v>
      </c>
      <c r="K7746" s="45" t="s">
        <v>58660</v>
      </c>
      <c r="L7746" s="46">
        <v>0</v>
      </c>
      <c r="M7746" s="54">
        <v>289.95</v>
      </c>
      <c r="N7746" s="45"/>
    </row>
    <row r="7747" spans="1:14" s="32" customFormat="1" hidden="1" x14ac:dyDescent="0.25">
      <c r="A7747" s="32" t="s">
        <v>29805</v>
      </c>
      <c r="B7747" s="42" t="s">
        <v>64620</v>
      </c>
      <c r="C7747" s="42"/>
      <c r="D7747" s="42"/>
      <c r="E7747" s="43" t="s">
        <v>7895</v>
      </c>
      <c r="F7747" s="44" t="s">
        <v>41</v>
      </c>
      <c r="G7747" s="44" t="s">
        <v>17</v>
      </c>
      <c r="H7747" s="44" t="s">
        <v>18</v>
      </c>
      <c r="I7747" s="42" t="s">
        <v>7896</v>
      </c>
      <c r="J7747" s="42">
        <v>8051194987341</v>
      </c>
      <c r="K7747" s="45" t="s">
        <v>58660</v>
      </c>
      <c r="L7747" s="46">
        <v>0</v>
      </c>
      <c r="M7747" s="54">
        <v>289.95</v>
      </c>
      <c r="N7747" s="45"/>
    </row>
    <row r="7748" spans="1:14" s="32" customFormat="1" hidden="1" x14ac:dyDescent="0.25">
      <c r="A7748" s="32" t="s">
        <v>29806</v>
      </c>
      <c r="B7748" s="42" t="s">
        <v>64619</v>
      </c>
      <c r="C7748" s="42"/>
      <c r="D7748" s="42"/>
      <c r="E7748" s="43" t="s">
        <v>7897</v>
      </c>
      <c r="F7748" s="44" t="s">
        <v>41</v>
      </c>
      <c r="G7748" s="44" t="s">
        <v>17</v>
      </c>
      <c r="H7748" s="44" t="s">
        <v>18</v>
      </c>
      <c r="I7748" s="42" t="s">
        <v>7898</v>
      </c>
      <c r="J7748" s="42">
        <v>8051194981059</v>
      </c>
      <c r="K7748" s="45" t="s">
        <v>58660</v>
      </c>
      <c r="L7748" s="46">
        <v>0</v>
      </c>
      <c r="M7748" s="54">
        <v>289.95</v>
      </c>
      <c r="N7748" s="45"/>
    </row>
    <row r="7749" spans="1:14" s="32" customFormat="1" hidden="1" x14ac:dyDescent="0.25">
      <c r="A7749" s="32" t="s">
        <v>29807</v>
      </c>
      <c r="B7749" s="42" t="s">
        <v>64618</v>
      </c>
      <c r="C7749" s="42"/>
      <c r="D7749" s="42"/>
      <c r="E7749" s="43" t="s">
        <v>7899</v>
      </c>
      <c r="F7749" s="44" t="s">
        <v>41</v>
      </c>
      <c r="G7749" s="44" t="s">
        <v>17</v>
      </c>
      <c r="H7749" s="44" t="s">
        <v>18</v>
      </c>
      <c r="I7749" s="42" t="s">
        <v>7900</v>
      </c>
      <c r="J7749" s="42">
        <v>8051194987334</v>
      </c>
      <c r="K7749" s="45" t="s">
        <v>58660</v>
      </c>
      <c r="L7749" s="46">
        <v>0</v>
      </c>
      <c r="M7749" s="54">
        <v>289.95</v>
      </c>
      <c r="N7749" s="45"/>
    </row>
    <row r="7750" spans="1:14" s="32" customFormat="1" hidden="1" x14ac:dyDescent="0.25">
      <c r="A7750" s="32" t="s">
        <v>29808</v>
      </c>
      <c r="B7750" s="42" t="s">
        <v>64621</v>
      </c>
      <c r="C7750" s="42"/>
      <c r="D7750" s="42"/>
      <c r="E7750" s="43" t="s">
        <v>7901</v>
      </c>
      <c r="F7750" s="44" t="s">
        <v>41</v>
      </c>
      <c r="G7750" s="44" t="s">
        <v>17</v>
      </c>
      <c r="H7750" s="44" t="s">
        <v>18</v>
      </c>
      <c r="I7750" s="42" t="s">
        <v>7902</v>
      </c>
      <c r="J7750" s="42">
        <v>8051194987358</v>
      </c>
      <c r="K7750" s="45" t="s">
        <v>58660</v>
      </c>
      <c r="L7750" s="46">
        <v>0</v>
      </c>
      <c r="M7750" s="54">
        <v>289.95</v>
      </c>
      <c r="N7750" s="45"/>
    </row>
    <row r="7751" spans="1:14" s="32" customFormat="1" hidden="1" x14ac:dyDescent="0.25">
      <c r="A7751" s="32" t="s">
        <v>29809</v>
      </c>
      <c r="B7751" s="42" t="s">
        <v>64617</v>
      </c>
      <c r="C7751" s="42"/>
      <c r="D7751" s="42"/>
      <c r="E7751" s="43" t="s">
        <v>7903</v>
      </c>
      <c r="F7751" s="44" t="s">
        <v>41</v>
      </c>
      <c r="G7751" s="44" t="s">
        <v>17</v>
      </c>
      <c r="H7751" s="44" t="s">
        <v>18</v>
      </c>
      <c r="I7751" s="42" t="s">
        <v>7904</v>
      </c>
      <c r="J7751" s="42">
        <v>8051194987327</v>
      </c>
      <c r="K7751" s="45" t="s">
        <v>58660</v>
      </c>
      <c r="L7751" s="46">
        <v>0</v>
      </c>
      <c r="M7751" s="54">
        <v>289.95</v>
      </c>
      <c r="N7751" s="45"/>
    </row>
    <row r="7752" spans="1:14" s="32" customFormat="1" hidden="1" x14ac:dyDescent="0.25">
      <c r="A7752" s="32" t="s">
        <v>29810</v>
      </c>
      <c r="B7752" s="42" t="s">
        <v>64608</v>
      </c>
      <c r="C7752" s="42"/>
      <c r="D7752" s="42"/>
      <c r="E7752" s="43" t="s">
        <v>7879</v>
      </c>
      <c r="F7752" s="44" t="s">
        <v>41</v>
      </c>
      <c r="G7752" s="44" t="s">
        <v>17</v>
      </c>
      <c r="H7752" s="44" t="s">
        <v>18</v>
      </c>
      <c r="I7752" s="42" t="s">
        <v>7881</v>
      </c>
      <c r="J7752" s="42">
        <v>8051194987297</v>
      </c>
      <c r="K7752" s="45" t="s">
        <v>58660</v>
      </c>
      <c r="L7752" s="46">
        <v>0</v>
      </c>
      <c r="M7752" s="54">
        <v>289.95</v>
      </c>
      <c r="N7752" s="45"/>
    </row>
    <row r="7753" spans="1:14" s="32" customFormat="1" hidden="1" x14ac:dyDescent="0.25">
      <c r="A7753" s="32" t="s">
        <v>29811</v>
      </c>
      <c r="B7753" s="42" t="s">
        <v>64607</v>
      </c>
      <c r="C7753" s="42"/>
      <c r="D7753" s="42"/>
      <c r="E7753" s="43" t="s">
        <v>7882</v>
      </c>
      <c r="F7753" s="44" t="s">
        <v>41</v>
      </c>
      <c r="G7753" s="44" t="s">
        <v>17</v>
      </c>
      <c r="H7753" s="44" t="s">
        <v>18</v>
      </c>
      <c r="I7753" s="42" t="s">
        <v>7884</v>
      </c>
      <c r="J7753" s="42">
        <v>8051194981042</v>
      </c>
      <c r="K7753" s="45" t="s">
        <v>58660</v>
      </c>
      <c r="L7753" s="46">
        <v>0</v>
      </c>
      <c r="M7753" s="54">
        <v>289.95</v>
      </c>
      <c r="N7753" s="45"/>
    </row>
    <row r="7754" spans="1:14" s="32" customFormat="1" hidden="1" x14ac:dyDescent="0.25">
      <c r="A7754" s="32" t="s">
        <v>29812</v>
      </c>
      <c r="B7754" s="42" t="s">
        <v>64606</v>
      </c>
      <c r="C7754" s="42"/>
      <c r="D7754" s="42"/>
      <c r="E7754" s="43" t="s">
        <v>7885</v>
      </c>
      <c r="F7754" s="44" t="s">
        <v>41</v>
      </c>
      <c r="G7754" s="44" t="s">
        <v>17</v>
      </c>
      <c r="H7754" s="44" t="s">
        <v>18</v>
      </c>
      <c r="I7754" s="42" t="s">
        <v>7887</v>
      </c>
      <c r="J7754" s="42">
        <v>8051194987280</v>
      </c>
      <c r="K7754" s="45" t="s">
        <v>58660</v>
      </c>
      <c r="L7754" s="46">
        <v>0</v>
      </c>
      <c r="M7754" s="54">
        <v>289.95</v>
      </c>
      <c r="N7754" s="45"/>
    </row>
    <row r="7755" spans="1:14" s="32" customFormat="1" hidden="1" x14ac:dyDescent="0.25">
      <c r="A7755" s="32" t="s">
        <v>29813</v>
      </c>
      <c r="B7755" s="42" t="s">
        <v>64609</v>
      </c>
      <c r="C7755" s="42"/>
      <c r="D7755" s="42"/>
      <c r="E7755" s="43" t="s">
        <v>7888</v>
      </c>
      <c r="F7755" s="44" t="s">
        <v>41</v>
      </c>
      <c r="G7755" s="44" t="s">
        <v>17</v>
      </c>
      <c r="H7755" s="44" t="s">
        <v>18</v>
      </c>
      <c r="I7755" s="42" t="s">
        <v>7890</v>
      </c>
      <c r="J7755" s="42">
        <v>8051194987303</v>
      </c>
      <c r="K7755" s="45" t="s">
        <v>58660</v>
      </c>
      <c r="L7755" s="46">
        <v>0</v>
      </c>
      <c r="M7755" s="54">
        <v>289.95</v>
      </c>
      <c r="N7755" s="45"/>
    </row>
    <row r="7756" spans="1:14" s="32" customFormat="1" hidden="1" x14ac:dyDescent="0.25">
      <c r="A7756" s="32" t="s">
        <v>29814</v>
      </c>
      <c r="B7756" s="42" t="s">
        <v>64605</v>
      </c>
      <c r="C7756" s="42"/>
      <c r="D7756" s="42"/>
      <c r="E7756" s="43" t="s">
        <v>7891</v>
      </c>
      <c r="F7756" s="44" t="s">
        <v>41</v>
      </c>
      <c r="G7756" s="44" t="s">
        <v>17</v>
      </c>
      <c r="H7756" s="44" t="s">
        <v>18</v>
      </c>
      <c r="I7756" s="42" t="s">
        <v>7892</v>
      </c>
      <c r="J7756" s="42">
        <v>8051194987273</v>
      </c>
      <c r="K7756" s="45" t="s">
        <v>58660</v>
      </c>
      <c r="L7756" s="46">
        <v>0</v>
      </c>
      <c r="M7756" s="54">
        <v>289.95</v>
      </c>
      <c r="N7756" s="45"/>
    </row>
    <row r="7757" spans="1:14" s="32" customFormat="1" hidden="1" x14ac:dyDescent="0.25">
      <c r="A7757" s="32" t="s">
        <v>30619</v>
      </c>
      <c r="B7757" s="42" t="s">
        <v>64175</v>
      </c>
      <c r="C7757" s="42"/>
      <c r="D7757" s="42"/>
      <c r="E7757" s="43" t="s">
        <v>61113</v>
      </c>
      <c r="F7757" s="44" t="s">
        <v>41</v>
      </c>
      <c r="G7757" s="44" t="s">
        <v>17</v>
      </c>
      <c r="H7757" s="44" t="s">
        <v>18</v>
      </c>
      <c r="I7757" s="42" t="s">
        <v>9845</v>
      </c>
      <c r="J7757" s="42">
        <v>8033637029153</v>
      </c>
      <c r="K7757" s="45" t="s">
        <v>58660</v>
      </c>
      <c r="L7757" s="46">
        <v>0</v>
      </c>
      <c r="M7757" s="54">
        <v>229.95</v>
      </c>
      <c r="N7757" s="45" t="s">
        <v>58882</v>
      </c>
    </row>
    <row r="7758" spans="1:14" s="32" customFormat="1" hidden="1" x14ac:dyDescent="0.25">
      <c r="A7758" s="32" t="s">
        <v>30620</v>
      </c>
      <c r="B7758" s="42" t="s">
        <v>64176</v>
      </c>
      <c r="C7758" s="42"/>
      <c r="D7758" s="42"/>
      <c r="E7758" s="43" t="s">
        <v>61114</v>
      </c>
      <c r="F7758" s="44" t="s">
        <v>41</v>
      </c>
      <c r="G7758" s="44" t="s">
        <v>17</v>
      </c>
      <c r="H7758" s="44" t="s">
        <v>18</v>
      </c>
      <c r="I7758" s="42" t="s">
        <v>9846</v>
      </c>
      <c r="J7758" s="42">
        <v>8033637029160</v>
      </c>
      <c r="K7758" s="45" t="s">
        <v>58660</v>
      </c>
      <c r="L7758" s="46">
        <v>0</v>
      </c>
      <c r="M7758" s="54">
        <v>229.95</v>
      </c>
      <c r="N7758" s="45" t="s">
        <v>58882</v>
      </c>
    </row>
    <row r="7759" spans="1:14" s="32" customFormat="1" hidden="1" x14ac:dyDescent="0.25">
      <c r="A7759" s="32" t="s">
        <v>30621</v>
      </c>
      <c r="B7759" s="42" t="s">
        <v>64177</v>
      </c>
      <c r="C7759" s="42"/>
      <c r="D7759" s="42"/>
      <c r="E7759" s="43" t="s">
        <v>61115</v>
      </c>
      <c r="F7759" s="44" t="s">
        <v>41</v>
      </c>
      <c r="G7759" s="44" t="s">
        <v>17</v>
      </c>
      <c r="H7759" s="44" t="s">
        <v>18</v>
      </c>
      <c r="I7759" s="42" t="s">
        <v>9847</v>
      </c>
      <c r="J7759" s="42">
        <v>8033637029177</v>
      </c>
      <c r="K7759" s="45" t="s">
        <v>58660</v>
      </c>
      <c r="L7759" s="46">
        <v>0</v>
      </c>
      <c r="M7759" s="54">
        <v>229.95</v>
      </c>
      <c r="N7759" s="45" t="s">
        <v>58882</v>
      </c>
    </row>
    <row r="7760" spans="1:14" s="32" customFormat="1" hidden="1" x14ac:dyDescent="0.25">
      <c r="A7760" s="32" t="s">
        <v>30622</v>
      </c>
      <c r="B7760" s="42" t="s">
        <v>64173</v>
      </c>
      <c r="C7760" s="42"/>
      <c r="D7760" s="42"/>
      <c r="E7760" s="43" t="s">
        <v>61116</v>
      </c>
      <c r="F7760" s="44" t="s">
        <v>41</v>
      </c>
      <c r="G7760" s="44" t="s">
        <v>17</v>
      </c>
      <c r="H7760" s="44" t="s">
        <v>18</v>
      </c>
      <c r="I7760" s="42" t="s">
        <v>21324</v>
      </c>
      <c r="J7760" s="42">
        <v>8033637029139</v>
      </c>
      <c r="K7760" s="45" t="s">
        <v>58660</v>
      </c>
      <c r="L7760" s="46">
        <v>0</v>
      </c>
      <c r="M7760" s="54">
        <v>229.95</v>
      </c>
      <c r="N7760" s="45" t="s">
        <v>58882</v>
      </c>
    </row>
    <row r="7761" spans="1:14" s="32" customFormat="1" hidden="1" x14ac:dyDescent="0.25">
      <c r="A7761" s="32" t="s">
        <v>30623</v>
      </c>
      <c r="B7761" s="42" t="s">
        <v>64172</v>
      </c>
      <c r="C7761" s="42"/>
      <c r="D7761" s="42"/>
      <c r="E7761" s="43" t="s">
        <v>61117</v>
      </c>
      <c r="F7761" s="44" t="s">
        <v>41</v>
      </c>
      <c r="G7761" s="44" t="s">
        <v>17</v>
      </c>
      <c r="H7761" s="44" t="s">
        <v>18</v>
      </c>
      <c r="I7761" s="42" t="s">
        <v>21325</v>
      </c>
      <c r="J7761" s="42">
        <v>8033637029122</v>
      </c>
      <c r="K7761" s="45" t="s">
        <v>58660</v>
      </c>
      <c r="L7761" s="46">
        <v>0</v>
      </c>
      <c r="M7761" s="54">
        <v>229.95</v>
      </c>
      <c r="N7761" s="45" t="s">
        <v>58882</v>
      </c>
    </row>
    <row r="7762" spans="1:14" s="32" customFormat="1" hidden="1" x14ac:dyDescent="0.25">
      <c r="A7762" s="32" t="s">
        <v>30624</v>
      </c>
      <c r="B7762" s="42" t="s">
        <v>64171</v>
      </c>
      <c r="C7762" s="42"/>
      <c r="D7762" s="42"/>
      <c r="E7762" s="43" t="s">
        <v>61118</v>
      </c>
      <c r="F7762" s="44" t="s">
        <v>41</v>
      </c>
      <c r="G7762" s="44" t="s">
        <v>17</v>
      </c>
      <c r="H7762" s="44" t="s">
        <v>18</v>
      </c>
      <c r="I7762" s="42" t="s">
        <v>21326</v>
      </c>
      <c r="J7762" s="42">
        <v>8033637029115</v>
      </c>
      <c r="K7762" s="45" t="s">
        <v>58660</v>
      </c>
      <c r="L7762" s="46">
        <v>0</v>
      </c>
      <c r="M7762" s="54">
        <v>229.95</v>
      </c>
      <c r="N7762" s="45" t="s">
        <v>58882</v>
      </c>
    </row>
    <row r="7763" spans="1:14" s="32" customFormat="1" hidden="1" x14ac:dyDescent="0.25">
      <c r="A7763" s="32" t="s">
        <v>30625</v>
      </c>
      <c r="B7763" s="42" t="s">
        <v>64174</v>
      </c>
      <c r="C7763" s="42"/>
      <c r="D7763" s="42"/>
      <c r="E7763" s="43" t="s">
        <v>61119</v>
      </c>
      <c r="F7763" s="44" t="s">
        <v>41</v>
      </c>
      <c r="G7763" s="44" t="s">
        <v>17</v>
      </c>
      <c r="H7763" s="44" t="s">
        <v>18</v>
      </c>
      <c r="I7763" s="42" t="s">
        <v>9848</v>
      </c>
      <c r="J7763" s="42">
        <v>8033637029146</v>
      </c>
      <c r="K7763" s="45" t="s">
        <v>58660</v>
      </c>
      <c r="L7763" s="46">
        <v>0</v>
      </c>
      <c r="M7763" s="54">
        <v>229.95</v>
      </c>
      <c r="N7763" s="45" t="s">
        <v>58882</v>
      </c>
    </row>
    <row r="7764" spans="1:14" s="32" customFormat="1" hidden="1" x14ac:dyDescent="0.25">
      <c r="A7764" s="32" t="s">
        <v>30626</v>
      </c>
      <c r="B7764" s="42" t="s">
        <v>64182</v>
      </c>
      <c r="C7764" s="42"/>
      <c r="D7764" s="42"/>
      <c r="E7764" s="43" t="s">
        <v>9849</v>
      </c>
      <c r="F7764" s="44" t="s">
        <v>41</v>
      </c>
      <c r="G7764" s="44" t="s">
        <v>17</v>
      </c>
      <c r="H7764" s="44" t="s">
        <v>18</v>
      </c>
      <c r="I7764" s="42" t="s">
        <v>21327</v>
      </c>
      <c r="J7764" s="42">
        <v>8033637029221</v>
      </c>
      <c r="K7764" s="45" t="s">
        <v>58660</v>
      </c>
      <c r="L7764" s="46">
        <v>0</v>
      </c>
      <c r="M7764" s="54">
        <v>229.95</v>
      </c>
      <c r="N7764" s="45" t="s">
        <v>58882</v>
      </c>
    </row>
    <row r="7765" spans="1:14" s="32" customFormat="1" hidden="1" x14ac:dyDescent="0.25">
      <c r="A7765" s="32" t="s">
        <v>30627</v>
      </c>
      <c r="B7765" s="42" t="s">
        <v>64183</v>
      </c>
      <c r="C7765" s="42"/>
      <c r="D7765" s="42"/>
      <c r="E7765" s="43" t="s">
        <v>9850</v>
      </c>
      <c r="F7765" s="44" t="s">
        <v>41</v>
      </c>
      <c r="G7765" s="44" t="s">
        <v>17</v>
      </c>
      <c r="H7765" s="44" t="s">
        <v>18</v>
      </c>
      <c r="I7765" s="42" t="s">
        <v>21328</v>
      </c>
      <c r="J7765" s="42">
        <v>8033637029238</v>
      </c>
      <c r="K7765" s="45" t="s">
        <v>58660</v>
      </c>
      <c r="L7765" s="46">
        <v>0</v>
      </c>
      <c r="M7765" s="54">
        <v>229.95</v>
      </c>
      <c r="N7765" s="45" t="s">
        <v>58882</v>
      </c>
    </row>
    <row r="7766" spans="1:14" s="32" customFormat="1" hidden="1" x14ac:dyDescent="0.25">
      <c r="A7766" s="32" t="s">
        <v>30628</v>
      </c>
      <c r="B7766" s="42" t="s">
        <v>64184</v>
      </c>
      <c r="C7766" s="42"/>
      <c r="D7766" s="42"/>
      <c r="E7766" s="43" t="s">
        <v>9851</v>
      </c>
      <c r="F7766" s="44" t="s">
        <v>41</v>
      </c>
      <c r="G7766" s="44" t="s">
        <v>17</v>
      </c>
      <c r="H7766" s="44" t="s">
        <v>18</v>
      </c>
      <c r="I7766" s="42" t="s">
        <v>21329</v>
      </c>
      <c r="J7766" s="42">
        <v>8033637029245</v>
      </c>
      <c r="K7766" s="45" t="s">
        <v>58660</v>
      </c>
      <c r="L7766" s="46">
        <v>0</v>
      </c>
      <c r="M7766" s="54">
        <v>229.95</v>
      </c>
      <c r="N7766" s="45" t="s">
        <v>58882</v>
      </c>
    </row>
    <row r="7767" spans="1:14" s="32" customFormat="1" hidden="1" x14ac:dyDescent="0.25">
      <c r="A7767" s="32" t="s">
        <v>30629</v>
      </c>
      <c r="B7767" s="42" t="s">
        <v>64180</v>
      </c>
      <c r="C7767" s="42"/>
      <c r="D7767" s="42"/>
      <c r="E7767" s="43" t="s">
        <v>9852</v>
      </c>
      <c r="F7767" s="44" t="s">
        <v>41</v>
      </c>
      <c r="G7767" s="44" t="s">
        <v>17</v>
      </c>
      <c r="H7767" s="44" t="s">
        <v>18</v>
      </c>
      <c r="I7767" s="42" t="s">
        <v>9853</v>
      </c>
      <c r="J7767" s="42">
        <v>8033637029207</v>
      </c>
      <c r="K7767" s="45" t="s">
        <v>58660</v>
      </c>
      <c r="L7767" s="46">
        <v>0</v>
      </c>
      <c r="M7767" s="54">
        <v>229.95</v>
      </c>
      <c r="N7767" s="45" t="s">
        <v>58882</v>
      </c>
    </row>
    <row r="7768" spans="1:14" s="32" customFormat="1" hidden="1" x14ac:dyDescent="0.25">
      <c r="A7768" s="32" t="s">
        <v>30630</v>
      </c>
      <c r="B7768" s="42" t="s">
        <v>64179</v>
      </c>
      <c r="C7768" s="42"/>
      <c r="D7768" s="42"/>
      <c r="E7768" s="43" t="s">
        <v>9854</v>
      </c>
      <c r="F7768" s="44" t="s">
        <v>41</v>
      </c>
      <c r="G7768" s="44" t="s">
        <v>17</v>
      </c>
      <c r="H7768" s="44" t="s">
        <v>18</v>
      </c>
      <c r="I7768" s="42" t="s">
        <v>9855</v>
      </c>
      <c r="J7768" s="42">
        <v>8033637029191</v>
      </c>
      <c r="K7768" s="45" t="s">
        <v>58660</v>
      </c>
      <c r="L7768" s="46">
        <v>0</v>
      </c>
      <c r="M7768" s="54">
        <v>229.95</v>
      </c>
      <c r="N7768" s="45" t="s">
        <v>58882</v>
      </c>
    </row>
    <row r="7769" spans="1:14" s="32" customFormat="1" hidden="1" x14ac:dyDescent="0.25">
      <c r="A7769" s="32" t="s">
        <v>30631</v>
      </c>
      <c r="B7769" s="42" t="s">
        <v>64178</v>
      </c>
      <c r="C7769" s="42"/>
      <c r="D7769" s="42"/>
      <c r="E7769" s="43" t="s">
        <v>9856</v>
      </c>
      <c r="F7769" s="44" t="s">
        <v>41</v>
      </c>
      <c r="G7769" s="44" t="s">
        <v>17</v>
      </c>
      <c r="H7769" s="44" t="s">
        <v>18</v>
      </c>
      <c r="I7769" s="42" t="s">
        <v>9857</v>
      </c>
      <c r="J7769" s="42">
        <v>8033637029184</v>
      </c>
      <c r="K7769" s="45" t="s">
        <v>58660</v>
      </c>
      <c r="L7769" s="46">
        <v>0</v>
      </c>
      <c r="M7769" s="54">
        <v>229.95</v>
      </c>
      <c r="N7769" s="45" t="s">
        <v>58882</v>
      </c>
    </row>
    <row r="7770" spans="1:14" s="32" customFormat="1" hidden="1" x14ac:dyDescent="0.25">
      <c r="A7770" s="32" t="s">
        <v>30632</v>
      </c>
      <c r="B7770" s="42" t="s">
        <v>64181</v>
      </c>
      <c r="C7770" s="42"/>
      <c r="D7770" s="42"/>
      <c r="E7770" s="43" t="s">
        <v>9858</v>
      </c>
      <c r="F7770" s="44" t="s">
        <v>41</v>
      </c>
      <c r="G7770" s="44" t="s">
        <v>17</v>
      </c>
      <c r="H7770" s="44" t="s">
        <v>18</v>
      </c>
      <c r="I7770" s="42" t="s">
        <v>21330</v>
      </c>
      <c r="J7770" s="42">
        <v>8033637029214</v>
      </c>
      <c r="K7770" s="45" t="s">
        <v>58660</v>
      </c>
      <c r="L7770" s="46">
        <v>0</v>
      </c>
      <c r="M7770" s="54">
        <v>229.95</v>
      </c>
      <c r="N7770" s="45" t="s">
        <v>58882</v>
      </c>
    </row>
    <row r="7771" spans="1:14" s="32" customFormat="1" x14ac:dyDescent="0.25">
      <c r="A7771" s="32" t="s">
        <v>35858</v>
      </c>
      <c r="B7771" s="42" t="s">
        <v>50951</v>
      </c>
      <c r="C7771" s="42"/>
      <c r="D7771" s="42" t="s">
        <v>17756</v>
      </c>
      <c r="E7771" s="43" t="s">
        <v>17757</v>
      </c>
      <c r="F7771" s="44" t="s">
        <v>75</v>
      </c>
      <c r="G7771" s="44" t="s">
        <v>17</v>
      </c>
      <c r="H7771" s="44" t="s">
        <v>18</v>
      </c>
      <c r="I7771" s="42" t="s">
        <v>17758</v>
      </c>
      <c r="J7771" s="42">
        <v>8059175082184</v>
      </c>
      <c r="K7771" s="45" t="s">
        <v>58660</v>
      </c>
      <c r="L7771" s="46">
        <v>0</v>
      </c>
      <c r="M7771" s="46">
        <v>49.95</v>
      </c>
      <c r="N7771" s="45" t="s">
        <v>58713</v>
      </c>
    </row>
    <row r="7772" spans="1:14" s="32" customFormat="1" x14ac:dyDescent="0.25">
      <c r="A7772" s="32" t="s">
        <v>35859</v>
      </c>
      <c r="B7772" s="42" t="s">
        <v>50949</v>
      </c>
      <c r="C7772" s="42"/>
      <c r="D7772" s="42" t="s">
        <v>17750</v>
      </c>
      <c r="E7772" s="43" t="s">
        <v>17751</v>
      </c>
      <c r="F7772" s="44" t="s">
        <v>75</v>
      </c>
      <c r="G7772" s="44" t="s">
        <v>17</v>
      </c>
      <c r="H7772" s="44" t="s">
        <v>18</v>
      </c>
      <c r="I7772" s="42" t="s">
        <v>17752</v>
      </c>
      <c r="J7772" s="42">
        <v>8059175082160</v>
      </c>
      <c r="K7772" s="45" t="s">
        <v>58660</v>
      </c>
      <c r="L7772" s="46">
        <v>0</v>
      </c>
      <c r="M7772" s="46">
        <v>49.95</v>
      </c>
      <c r="N7772" s="45" t="s">
        <v>58713</v>
      </c>
    </row>
    <row r="7773" spans="1:14" s="32" customFormat="1" x14ac:dyDescent="0.25">
      <c r="A7773" s="32" t="s">
        <v>35860</v>
      </c>
      <c r="B7773" s="42" t="s">
        <v>50948</v>
      </c>
      <c r="C7773" s="42"/>
      <c r="D7773" s="42" t="s">
        <v>17747</v>
      </c>
      <c r="E7773" s="43" t="s">
        <v>17748</v>
      </c>
      <c r="F7773" s="44" t="s">
        <v>75</v>
      </c>
      <c r="G7773" s="44" t="s">
        <v>17</v>
      </c>
      <c r="H7773" s="44" t="s">
        <v>18</v>
      </c>
      <c r="I7773" s="42" t="s">
        <v>17749</v>
      </c>
      <c r="J7773" s="42">
        <v>8059175082153</v>
      </c>
      <c r="K7773" s="45" t="s">
        <v>58660</v>
      </c>
      <c r="L7773" s="46">
        <v>0</v>
      </c>
      <c r="M7773" s="46">
        <v>49.95</v>
      </c>
      <c r="N7773" s="45" t="s">
        <v>58713</v>
      </c>
    </row>
    <row r="7774" spans="1:14" s="32" customFormat="1" x14ac:dyDescent="0.25">
      <c r="A7774" s="32" t="s">
        <v>35861</v>
      </c>
      <c r="B7774" s="42" t="s">
        <v>50947</v>
      </c>
      <c r="C7774" s="42"/>
      <c r="D7774" s="42" t="s">
        <v>17744</v>
      </c>
      <c r="E7774" s="43" t="s">
        <v>17745</v>
      </c>
      <c r="F7774" s="44" t="s">
        <v>75</v>
      </c>
      <c r="G7774" s="44" t="s">
        <v>17</v>
      </c>
      <c r="H7774" s="44" t="s">
        <v>18</v>
      </c>
      <c r="I7774" s="42" t="s">
        <v>17746</v>
      </c>
      <c r="J7774" s="42">
        <v>8059175082146</v>
      </c>
      <c r="K7774" s="45" t="s">
        <v>58660</v>
      </c>
      <c r="L7774" s="46">
        <v>0</v>
      </c>
      <c r="M7774" s="46">
        <v>49.95</v>
      </c>
      <c r="N7774" s="45" t="s">
        <v>58713</v>
      </c>
    </row>
    <row r="7775" spans="1:14" s="32" customFormat="1" x14ac:dyDescent="0.25">
      <c r="A7775" s="32" t="s">
        <v>35862</v>
      </c>
      <c r="B7775" s="42" t="s">
        <v>50950</v>
      </c>
      <c r="C7775" s="42"/>
      <c r="D7775" s="42" t="s">
        <v>17753</v>
      </c>
      <c r="E7775" s="43" t="s">
        <v>17754</v>
      </c>
      <c r="F7775" s="44" t="s">
        <v>75</v>
      </c>
      <c r="G7775" s="44" t="s">
        <v>17</v>
      </c>
      <c r="H7775" s="44" t="s">
        <v>18</v>
      </c>
      <c r="I7775" s="42" t="s">
        <v>17755</v>
      </c>
      <c r="J7775" s="42">
        <v>8059175082177</v>
      </c>
      <c r="K7775" s="45" t="s">
        <v>58660</v>
      </c>
      <c r="L7775" s="46">
        <v>0</v>
      </c>
      <c r="M7775" s="46">
        <v>49.95</v>
      </c>
      <c r="N7775" s="45" t="s">
        <v>58713</v>
      </c>
    </row>
    <row r="7776" spans="1:14" s="32" customFormat="1" x14ac:dyDescent="0.25">
      <c r="A7776" s="32" t="s">
        <v>35863</v>
      </c>
      <c r="B7776" s="42" t="s">
        <v>50956</v>
      </c>
      <c r="C7776" s="42"/>
      <c r="D7776" s="42" t="s">
        <v>17771</v>
      </c>
      <c r="E7776" s="43" t="s">
        <v>17772</v>
      </c>
      <c r="F7776" s="44" t="s">
        <v>75</v>
      </c>
      <c r="G7776" s="44" t="s">
        <v>17</v>
      </c>
      <c r="H7776" s="44" t="s">
        <v>18</v>
      </c>
      <c r="I7776" s="42" t="s">
        <v>17773</v>
      </c>
      <c r="J7776" s="42">
        <v>8059175082238</v>
      </c>
      <c r="K7776" s="45" t="s">
        <v>58660</v>
      </c>
      <c r="L7776" s="46">
        <v>0</v>
      </c>
      <c r="M7776" s="46">
        <v>49.95</v>
      </c>
      <c r="N7776" s="45" t="s">
        <v>58713</v>
      </c>
    </row>
    <row r="7777" spans="1:14" s="32" customFormat="1" x14ac:dyDescent="0.25">
      <c r="A7777" s="32" t="s">
        <v>35864</v>
      </c>
      <c r="B7777" s="42" t="s">
        <v>50954</v>
      </c>
      <c r="C7777" s="42"/>
      <c r="D7777" s="42" t="s">
        <v>17765</v>
      </c>
      <c r="E7777" s="43" t="s">
        <v>17766</v>
      </c>
      <c r="F7777" s="44" t="s">
        <v>75</v>
      </c>
      <c r="G7777" s="44" t="s">
        <v>17</v>
      </c>
      <c r="H7777" s="44" t="s">
        <v>18</v>
      </c>
      <c r="I7777" s="42" t="s">
        <v>17767</v>
      </c>
      <c r="J7777" s="42">
        <v>8059175082214</v>
      </c>
      <c r="K7777" s="45" t="s">
        <v>58660</v>
      </c>
      <c r="L7777" s="46">
        <v>0</v>
      </c>
      <c r="M7777" s="46">
        <v>49.95</v>
      </c>
      <c r="N7777" s="45" t="s">
        <v>58713</v>
      </c>
    </row>
    <row r="7778" spans="1:14" s="32" customFormat="1" x14ac:dyDescent="0.25">
      <c r="A7778" s="32" t="s">
        <v>35865</v>
      </c>
      <c r="B7778" s="42" t="s">
        <v>50953</v>
      </c>
      <c r="C7778" s="42"/>
      <c r="D7778" s="42" t="s">
        <v>17762</v>
      </c>
      <c r="E7778" s="43" t="s">
        <v>17763</v>
      </c>
      <c r="F7778" s="44" t="s">
        <v>75</v>
      </c>
      <c r="G7778" s="44" t="s">
        <v>17</v>
      </c>
      <c r="H7778" s="44" t="s">
        <v>18</v>
      </c>
      <c r="I7778" s="42" t="s">
        <v>17764</v>
      </c>
      <c r="J7778" s="42">
        <v>8059175082207</v>
      </c>
      <c r="K7778" s="45" t="s">
        <v>58660</v>
      </c>
      <c r="L7778" s="46">
        <v>0</v>
      </c>
      <c r="M7778" s="46">
        <v>49.95</v>
      </c>
      <c r="N7778" s="45" t="s">
        <v>58713</v>
      </c>
    </row>
    <row r="7779" spans="1:14" s="32" customFormat="1" x14ac:dyDescent="0.25">
      <c r="A7779" s="32" t="s">
        <v>35866</v>
      </c>
      <c r="B7779" s="42" t="s">
        <v>50952</v>
      </c>
      <c r="C7779" s="42"/>
      <c r="D7779" s="42" t="s">
        <v>17759</v>
      </c>
      <c r="E7779" s="43" t="s">
        <v>17760</v>
      </c>
      <c r="F7779" s="44" t="s">
        <v>75</v>
      </c>
      <c r="G7779" s="44" t="s">
        <v>17</v>
      </c>
      <c r="H7779" s="44" t="s">
        <v>18</v>
      </c>
      <c r="I7779" s="42" t="s">
        <v>17761</v>
      </c>
      <c r="J7779" s="42">
        <v>8059175082191</v>
      </c>
      <c r="K7779" s="45" t="s">
        <v>58660</v>
      </c>
      <c r="L7779" s="46">
        <v>0</v>
      </c>
      <c r="M7779" s="46">
        <v>49.95</v>
      </c>
      <c r="N7779" s="45" t="s">
        <v>58713</v>
      </c>
    </row>
    <row r="7780" spans="1:14" s="32" customFormat="1" x14ac:dyDescent="0.25">
      <c r="A7780" s="32" t="s">
        <v>35867</v>
      </c>
      <c r="B7780" s="42" t="s">
        <v>50955</v>
      </c>
      <c r="C7780" s="42"/>
      <c r="D7780" s="42" t="s">
        <v>17768</v>
      </c>
      <c r="E7780" s="43" t="s">
        <v>17769</v>
      </c>
      <c r="F7780" s="44" t="s">
        <v>75</v>
      </c>
      <c r="G7780" s="44" t="s">
        <v>17</v>
      </c>
      <c r="H7780" s="44" t="s">
        <v>18</v>
      </c>
      <c r="I7780" s="42" t="s">
        <v>17770</v>
      </c>
      <c r="J7780" s="42">
        <v>8059175082221</v>
      </c>
      <c r="K7780" s="45" t="s">
        <v>58660</v>
      </c>
      <c r="L7780" s="46">
        <v>0</v>
      </c>
      <c r="M7780" s="46">
        <v>49.95</v>
      </c>
      <c r="N7780" s="45" t="s">
        <v>58713</v>
      </c>
    </row>
    <row r="7781" spans="1:14" s="32" customFormat="1" x14ac:dyDescent="0.25">
      <c r="A7781" s="32" t="s">
        <v>35868</v>
      </c>
      <c r="B7781" s="42" t="s">
        <v>50961</v>
      </c>
      <c r="C7781" s="42"/>
      <c r="D7781" s="42" t="s">
        <v>17786</v>
      </c>
      <c r="E7781" s="43" t="s">
        <v>17787</v>
      </c>
      <c r="F7781" s="44" t="s">
        <v>75</v>
      </c>
      <c r="G7781" s="44" t="s">
        <v>17</v>
      </c>
      <c r="H7781" s="44" t="s">
        <v>18</v>
      </c>
      <c r="I7781" s="42" t="s">
        <v>17788</v>
      </c>
      <c r="J7781" s="42">
        <v>8059175082283</v>
      </c>
      <c r="K7781" s="45" t="s">
        <v>58660</v>
      </c>
      <c r="L7781" s="46">
        <v>0</v>
      </c>
      <c r="M7781" s="46">
        <v>49.95</v>
      </c>
      <c r="N7781" s="45" t="s">
        <v>58713</v>
      </c>
    </row>
    <row r="7782" spans="1:14" s="32" customFormat="1" x14ac:dyDescent="0.25">
      <c r="A7782" s="32" t="s">
        <v>35869</v>
      </c>
      <c r="B7782" s="42" t="s">
        <v>50959</v>
      </c>
      <c r="C7782" s="42"/>
      <c r="D7782" s="42" t="s">
        <v>17780</v>
      </c>
      <c r="E7782" s="43" t="s">
        <v>17781</v>
      </c>
      <c r="F7782" s="44" t="s">
        <v>75</v>
      </c>
      <c r="G7782" s="44" t="s">
        <v>17</v>
      </c>
      <c r="H7782" s="44" t="s">
        <v>18</v>
      </c>
      <c r="I7782" s="42" t="s">
        <v>17782</v>
      </c>
      <c r="J7782" s="42">
        <v>8059175082269</v>
      </c>
      <c r="K7782" s="45" t="s">
        <v>58660</v>
      </c>
      <c r="L7782" s="46">
        <v>0</v>
      </c>
      <c r="M7782" s="46">
        <v>49.95</v>
      </c>
      <c r="N7782" s="45" t="s">
        <v>58713</v>
      </c>
    </row>
    <row r="7783" spans="1:14" s="32" customFormat="1" x14ac:dyDescent="0.25">
      <c r="A7783" s="32" t="s">
        <v>35870</v>
      </c>
      <c r="B7783" s="42" t="s">
        <v>50958</v>
      </c>
      <c r="C7783" s="42"/>
      <c r="D7783" s="42" t="s">
        <v>17777</v>
      </c>
      <c r="E7783" s="43" t="s">
        <v>17778</v>
      </c>
      <c r="F7783" s="44" t="s">
        <v>75</v>
      </c>
      <c r="G7783" s="44" t="s">
        <v>17</v>
      </c>
      <c r="H7783" s="44" t="s">
        <v>18</v>
      </c>
      <c r="I7783" s="42" t="s">
        <v>17779</v>
      </c>
      <c r="J7783" s="42">
        <v>8059175082252</v>
      </c>
      <c r="K7783" s="45" t="s">
        <v>58660</v>
      </c>
      <c r="L7783" s="46">
        <v>0</v>
      </c>
      <c r="M7783" s="46">
        <v>49.95</v>
      </c>
      <c r="N7783" s="45" t="s">
        <v>58713</v>
      </c>
    </row>
    <row r="7784" spans="1:14" s="32" customFormat="1" x14ac:dyDescent="0.25">
      <c r="A7784" s="32" t="s">
        <v>35871</v>
      </c>
      <c r="B7784" s="42" t="s">
        <v>50957</v>
      </c>
      <c r="C7784" s="42"/>
      <c r="D7784" s="42" t="s">
        <v>17774</v>
      </c>
      <c r="E7784" s="43" t="s">
        <v>17775</v>
      </c>
      <c r="F7784" s="44" t="s">
        <v>75</v>
      </c>
      <c r="G7784" s="44" t="s">
        <v>17</v>
      </c>
      <c r="H7784" s="44" t="s">
        <v>18</v>
      </c>
      <c r="I7784" s="42" t="s">
        <v>17776</v>
      </c>
      <c r="J7784" s="42">
        <v>8059175082245</v>
      </c>
      <c r="K7784" s="45" t="s">
        <v>58660</v>
      </c>
      <c r="L7784" s="46">
        <v>0</v>
      </c>
      <c r="M7784" s="46">
        <v>49.95</v>
      </c>
      <c r="N7784" s="45" t="s">
        <v>58713</v>
      </c>
    </row>
    <row r="7785" spans="1:14" s="32" customFormat="1" x14ac:dyDescent="0.25">
      <c r="A7785" s="32" t="s">
        <v>35872</v>
      </c>
      <c r="B7785" s="42" t="s">
        <v>50960</v>
      </c>
      <c r="C7785" s="42"/>
      <c r="D7785" s="42" t="s">
        <v>17783</v>
      </c>
      <c r="E7785" s="43" t="s">
        <v>17784</v>
      </c>
      <c r="F7785" s="44" t="s">
        <v>75</v>
      </c>
      <c r="G7785" s="44" t="s">
        <v>17</v>
      </c>
      <c r="H7785" s="44" t="s">
        <v>18</v>
      </c>
      <c r="I7785" s="42" t="s">
        <v>17785</v>
      </c>
      <c r="J7785" s="42">
        <v>8059175082276</v>
      </c>
      <c r="K7785" s="45" t="s">
        <v>58660</v>
      </c>
      <c r="L7785" s="46">
        <v>0</v>
      </c>
      <c r="M7785" s="46">
        <v>49.95</v>
      </c>
      <c r="N7785" s="45" t="s">
        <v>58713</v>
      </c>
    </row>
    <row r="7786" spans="1:14" s="32" customFormat="1" x14ac:dyDescent="0.25">
      <c r="B7786" s="42" t="s">
        <v>66091</v>
      </c>
      <c r="E7786" s="58" t="s">
        <v>37098</v>
      </c>
      <c r="F7786" s="32" t="s">
        <v>4171</v>
      </c>
      <c r="G7786" s="44" t="s">
        <v>17</v>
      </c>
      <c r="H7786" s="44" t="s">
        <v>18</v>
      </c>
      <c r="I7786" s="58" t="s">
        <v>37099</v>
      </c>
      <c r="J7786" s="59">
        <v>8059175276293</v>
      </c>
      <c r="K7786" s="45" t="s">
        <v>58660</v>
      </c>
      <c r="L7786" s="46">
        <v>0</v>
      </c>
      <c r="M7786" s="46">
        <v>49.95</v>
      </c>
      <c r="N7786" s="45" t="s">
        <v>58688</v>
      </c>
    </row>
    <row r="7787" spans="1:14" s="32" customFormat="1" x14ac:dyDescent="0.25">
      <c r="B7787" s="42" t="s">
        <v>66090</v>
      </c>
      <c r="E7787" s="58" t="s">
        <v>37100</v>
      </c>
      <c r="F7787" s="32" t="s">
        <v>4171</v>
      </c>
      <c r="G7787" s="44" t="s">
        <v>17</v>
      </c>
      <c r="H7787" s="44" t="s">
        <v>18</v>
      </c>
      <c r="I7787" s="58" t="s">
        <v>37101</v>
      </c>
      <c r="J7787" s="59">
        <v>8059175276286</v>
      </c>
      <c r="K7787" s="45" t="s">
        <v>58660</v>
      </c>
      <c r="L7787" s="46">
        <v>0</v>
      </c>
      <c r="M7787" s="46">
        <v>49.95</v>
      </c>
      <c r="N7787" s="45" t="s">
        <v>58688</v>
      </c>
    </row>
    <row r="7788" spans="1:14" s="32" customFormat="1" x14ac:dyDescent="0.25">
      <c r="B7788" s="42" t="s">
        <v>66089</v>
      </c>
      <c r="E7788" s="58" t="s">
        <v>37102</v>
      </c>
      <c r="F7788" s="32" t="s">
        <v>4171</v>
      </c>
      <c r="G7788" s="44" t="s">
        <v>17</v>
      </c>
      <c r="H7788" s="44" t="s">
        <v>18</v>
      </c>
      <c r="I7788" s="58" t="s">
        <v>37103</v>
      </c>
      <c r="J7788" s="59">
        <v>8059175276279</v>
      </c>
      <c r="K7788" s="45" t="s">
        <v>58660</v>
      </c>
      <c r="L7788" s="46">
        <v>0</v>
      </c>
      <c r="M7788" s="46">
        <v>49.95</v>
      </c>
      <c r="N7788" s="45" t="s">
        <v>58688</v>
      </c>
    </row>
    <row r="7789" spans="1:14" s="32" customFormat="1" x14ac:dyDescent="0.25">
      <c r="B7789" s="42" t="s">
        <v>66092</v>
      </c>
      <c r="E7789" s="58" t="s">
        <v>37104</v>
      </c>
      <c r="F7789" s="32" t="s">
        <v>4171</v>
      </c>
      <c r="G7789" s="44" t="s">
        <v>17</v>
      </c>
      <c r="H7789" s="44" t="s">
        <v>18</v>
      </c>
      <c r="I7789" s="58" t="s">
        <v>37105</v>
      </c>
      <c r="J7789" s="59">
        <v>8059175276309</v>
      </c>
      <c r="K7789" s="45" t="s">
        <v>58660</v>
      </c>
      <c r="L7789" s="46">
        <v>0</v>
      </c>
      <c r="M7789" s="46">
        <v>49.95</v>
      </c>
      <c r="N7789" s="45" t="s">
        <v>58688</v>
      </c>
    </row>
    <row r="7790" spans="1:14" s="32" customFormat="1" x14ac:dyDescent="0.25">
      <c r="B7790" s="42" t="s">
        <v>66093</v>
      </c>
      <c r="E7790" s="58" t="s">
        <v>37106</v>
      </c>
      <c r="F7790" s="32" t="s">
        <v>4171</v>
      </c>
      <c r="G7790" s="44" t="s">
        <v>17</v>
      </c>
      <c r="H7790" s="44" t="s">
        <v>18</v>
      </c>
      <c r="I7790" s="58" t="s">
        <v>37107</v>
      </c>
      <c r="J7790" s="59">
        <v>8059175276316</v>
      </c>
      <c r="K7790" s="45" t="s">
        <v>58660</v>
      </c>
      <c r="L7790" s="46">
        <v>0</v>
      </c>
      <c r="M7790" s="46">
        <v>49.95</v>
      </c>
      <c r="N7790" s="45" t="s">
        <v>58688</v>
      </c>
    </row>
    <row r="7791" spans="1:14" s="32" customFormat="1" x14ac:dyDescent="0.25">
      <c r="A7791" s="32" t="s">
        <v>35873</v>
      </c>
      <c r="B7791" s="42" t="s">
        <v>50966</v>
      </c>
      <c r="C7791" s="42"/>
      <c r="D7791" s="42" t="s">
        <v>17798</v>
      </c>
      <c r="E7791" s="43" t="s">
        <v>17799</v>
      </c>
      <c r="F7791" s="44" t="s">
        <v>75</v>
      </c>
      <c r="G7791" s="44" t="s">
        <v>17</v>
      </c>
      <c r="H7791" s="44" t="s">
        <v>18</v>
      </c>
      <c r="I7791" s="42" t="s">
        <v>17800</v>
      </c>
      <c r="J7791" s="42">
        <v>8059175082337</v>
      </c>
      <c r="K7791" s="45" t="s">
        <v>58660</v>
      </c>
      <c r="L7791" s="46">
        <v>0</v>
      </c>
      <c r="M7791" s="46">
        <v>49.95</v>
      </c>
      <c r="N7791" s="45" t="s">
        <v>58713</v>
      </c>
    </row>
    <row r="7792" spans="1:14" s="32" customFormat="1" x14ac:dyDescent="0.25">
      <c r="A7792" s="32" t="s">
        <v>35874</v>
      </c>
      <c r="B7792" s="42" t="s">
        <v>50964</v>
      </c>
      <c r="C7792" s="42"/>
      <c r="D7792" s="42" t="s">
        <v>17793</v>
      </c>
      <c r="E7792" s="43" t="s">
        <v>61909</v>
      </c>
      <c r="F7792" s="44" t="s">
        <v>75</v>
      </c>
      <c r="G7792" s="44" t="s">
        <v>17</v>
      </c>
      <c r="H7792" s="44" t="s">
        <v>18</v>
      </c>
      <c r="I7792" s="42" t="s">
        <v>17794</v>
      </c>
      <c r="J7792" s="42">
        <v>8059175082313</v>
      </c>
      <c r="K7792" s="45" t="s">
        <v>58660</v>
      </c>
      <c r="L7792" s="46">
        <v>0</v>
      </c>
      <c r="M7792" s="46">
        <v>49.95</v>
      </c>
      <c r="N7792" s="45" t="s">
        <v>58713</v>
      </c>
    </row>
    <row r="7793" spans="1:14" s="32" customFormat="1" x14ac:dyDescent="0.25">
      <c r="A7793" s="32" t="s">
        <v>35875</v>
      </c>
      <c r="B7793" s="42" t="s">
        <v>50963</v>
      </c>
      <c r="C7793" s="42"/>
      <c r="D7793" s="42" t="s">
        <v>17791</v>
      </c>
      <c r="E7793" s="43" t="s">
        <v>61910</v>
      </c>
      <c r="F7793" s="44" t="s">
        <v>75</v>
      </c>
      <c r="G7793" s="44" t="s">
        <v>17</v>
      </c>
      <c r="H7793" s="44" t="s">
        <v>18</v>
      </c>
      <c r="I7793" s="42" t="s">
        <v>17792</v>
      </c>
      <c r="J7793" s="42">
        <v>8059175082306</v>
      </c>
      <c r="K7793" s="45" t="s">
        <v>58660</v>
      </c>
      <c r="L7793" s="46">
        <v>0</v>
      </c>
      <c r="M7793" s="46">
        <v>49.95</v>
      </c>
      <c r="N7793" s="45" t="s">
        <v>58713</v>
      </c>
    </row>
    <row r="7794" spans="1:14" s="32" customFormat="1" x14ac:dyDescent="0.25">
      <c r="A7794" s="32" t="s">
        <v>35876</v>
      </c>
      <c r="B7794" s="42" t="s">
        <v>50962</v>
      </c>
      <c r="C7794" s="42"/>
      <c r="D7794" s="42" t="s">
        <v>17789</v>
      </c>
      <c r="E7794" s="43" t="s">
        <v>61911</v>
      </c>
      <c r="F7794" s="44" t="s">
        <v>75</v>
      </c>
      <c r="G7794" s="44" t="s">
        <v>17</v>
      </c>
      <c r="H7794" s="44" t="s">
        <v>18</v>
      </c>
      <c r="I7794" s="42" t="s">
        <v>17790</v>
      </c>
      <c r="J7794" s="42">
        <v>8059175082290</v>
      </c>
      <c r="K7794" s="45" t="s">
        <v>58660</v>
      </c>
      <c r="L7794" s="46">
        <v>0</v>
      </c>
      <c r="M7794" s="46">
        <v>49.95</v>
      </c>
      <c r="N7794" s="45" t="s">
        <v>58713</v>
      </c>
    </row>
    <row r="7795" spans="1:14" s="32" customFormat="1" x14ac:dyDescent="0.25">
      <c r="A7795" s="32" t="s">
        <v>35877</v>
      </c>
      <c r="B7795" s="42" t="s">
        <v>50965</v>
      </c>
      <c r="C7795" s="42"/>
      <c r="D7795" s="42" t="s">
        <v>17795</v>
      </c>
      <c r="E7795" s="43" t="s">
        <v>17796</v>
      </c>
      <c r="F7795" s="44" t="s">
        <v>75</v>
      </c>
      <c r="G7795" s="44" t="s">
        <v>17</v>
      </c>
      <c r="H7795" s="44" t="s">
        <v>18</v>
      </c>
      <c r="I7795" s="42" t="s">
        <v>17797</v>
      </c>
      <c r="J7795" s="42">
        <v>8059175082320</v>
      </c>
      <c r="K7795" s="45" t="s">
        <v>58660</v>
      </c>
      <c r="L7795" s="46">
        <v>0</v>
      </c>
      <c r="M7795" s="46">
        <v>49.95</v>
      </c>
      <c r="N7795" s="45" t="s">
        <v>58713</v>
      </c>
    </row>
    <row r="7796" spans="1:14" s="32" customFormat="1" x14ac:dyDescent="0.25">
      <c r="B7796" s="42" t="s">
        <v>66096</v>
      </c>
      <c r="D7796" s="32" t="s">
        <v>37108</v>
      </c>
      <c r="E7796" s="58" t="s">
        <v>37109</v>
      </c>
      <c r="F7796" s="32" t="s">
        <v>4171</v>
      </c>
      <c r="G7796" s="44" t="s">
        <v>17</v>
      </c>
      <c r="H7796" s="44" t="s">
        <v>18</v>
      </c>
      <c r="I7796" s="58" t="s">
        <v>37110</v>
      </c>
      <c r="J7796" s="59">
        <v>8059175276231</v>
      </c>
      <c r="K7796" s="45" t="s">
        <v>58660</v>
      </c>
      <c r="L7796" s="46">
        <v>0</v>
      </c>
      <c r="M7796" s="46">
        <v>49.95</v>
      </c>
      <c r="N7796" s="45" t="s">
        <v>58688</v>
      </c>
    </row>
    <row r="7797" spans="1:14" s="32" customFormat="1" x14ac:dyDescent="0.25">
      <c r="B7797" s="42" t="s">
        <v>66095</v>
      </c>
      <c r="D7797" s="32" t="s">
        <v>37111</v>
      </c>
      <c r="E7797" s="58" t="s">
        <v>37112</v>
      </c>
      <c r="F7797" s="32" t="s">
        <v>4171</v>
      </c>
      <c r="G7797" s="44" t="s">
        <v>17</v>
      </c>
      <c r="H7797" s="44" t="s">
        <v>18</v>
      </c>
      <c r="I7797" s="58" t="s">
        <v>37113</v>
      </c>
      <c r="J7797" s="59">
        <v>8059175276224</v>
      </c>
      <c r="K7797" s="45" t="s">
        <v>58660</v>
      </c>
      <c r="L7797" s="46">
        <v>0</v>
      </c>
      <c r="M7797" s="46">
        <v>49.95</v>
      </c>
      <c r="N7797" s="45" t="s">
        <v>58688</v>
      </c>
    </row>
    <row r="7798" spans="1:14" s="32" customFormat="1" x14ac:dyDescent="0.25">
      <c r="B7798" s="42" t="s">
        <v>66094</v>
      </c>
      <c r="D7798" s="32" t="s">
        <v>37114</v>
      </c>
      <c r="E7798" s="58" t="s">
        <v>37115</v>
      </c>
      <c r="F7798" s="32" t="s">
        <v>4171</v>
      </c>
      <c r="G7798" s="44" t="s">
        <v>17</v>
      </c>
      <c r="H7798" s="44" t="s">
        <v>18</v>
      </c>
      <c r="I7798" s="58" t="s">
        <v>37116</v>
      </c>
      <c r="J7798" s="59">
        <v>8059175276217</v>
      </c>
      <c r="K7798" s="45" t="s">
        <v>58660</v>
      </c>
      <c r="L7798" s="46">
        <v>0</v>
      </c>
      <c r="M7798" s="46">
        <v>49.95</v>
      </c>
      <c r="N7798" s="45" t="s">
        <v>58688</v>
      </c>
    </row>
    <row r="7799" spans="1:14" s="32" customFormat="1" x14ac:dyDescent="0.25">
      <c r="B7799" s="42" t="s">
        <v>66097</v>
      </c>
      <c r="D7799" s="32" t="s">
        <v>37117</v>
      </c>
      <c r="E7799" s="58" t="s">
        <v>37118</v>
      </c>
      <c r="F7799" s="32" t="s">
        <v>4171</v>
      </c>
      <c r="G7799" s="44" t="s">
        <v>17</v>
      </c>
      <c r="H7799" s="44" t="s">
        <v>18</v>
      </c>
      <c r="I7799" s="58" t="s">
        <v>37119</v>
      </c>
      <c r="J7799" s="59">
        <v>8059175276248</v>
      </c>
      <c r="K7799" s="45" t="s">
        <v>58660</v>
      </c>
      <c r="L7799" s="46">
        <v>0</v>
      </c>
      <c r="M7799" s="46">
        <v>49.95</v>
      </c>
      <c r="N7799" s="45" t="s">
        <v>58688</v>
      </c>
    </row>
    <row r="7800" spans="1:14" s="32" customFormat="1" x14ac:dyDescent="0.25">
      <c r="B7800" s="42" t="s">
        <v>66098</v>
      </c>
      <c r="D7800" s="32" t="s">
        <v>37120</v>
      </c>
      <c r="E7800" s="58" t="s">
        <v>37121</v>
      </c>
      <c r="F7800" s="32" t="s">
        <v>4171</v>
      </c>
      <c r="G7800" s="44" t="s">
        <v>17</v>
      </c>
      <c r="H7800" s="44" t="s">
        <v>18</v>
      </c>
      <c r="I7800" s="58" t="s">
        <v>37122</v>
      </c>
      <c r="J7800" s="59">
        <v>8059175276255</v>
      </c>
      <c r="K7800" s="45" t="s">
        <v>58660</v>
      </c>
      <c r="L7800" s="46">
        <v>0</v>
      </c>
      <c r="M7800" s="46">
        <v>49.95</v>
      </c>
      <c r="N7800" s="45" t="s">
        <v>58688</v>
      </c>
    </row>
    <row r="7801" spans="1:14" s="32" customFormat="1" x14ac:dyDescent="0.25">
      <c r="B7801" s="42" t="s">
        <v>66101</v>
      </c>
      <c r="D7801" s="32" t="s">
        <v>37123</v>
      </c>
      <c r="E7801" s="58" t="s">
        <v>37124</v>
      </c>
      <c r="F7801" s="32" t="s">
        <v>4171</v>
      </c>
      <c r="G7801" s="44" t="s">
        <v>17</v>
      </c>
      <c r="H7801" s="44" t="s">
        <v>18</v>
      </c>
      <c r="I7801" s="58" t="s">
        <v>37125</v>
      </c>
      <c r="J7801" s="59">
        <v>8059175276187</v>
      </c>
      <c r="K7801" s="45" t="s">
        <v>58660</v>
      </c>
      <c r="L7801" s="46">
        <v>0</v>
      </c>
      <c r="M7801" s="46">
        <v>49.95</v>
      </c>
      <c r="N7801" s="45" t="s">
        <v>58688</v>
      </c>
    </row>
    <row r="7802" spans="1:14" s="32" customFormat="1" x14ac:dyDescent="0.25">
      <c r="B7802" s="42" t="s">
        <v>66100</v>
      </c>
      <c r="D7802" s="32" t="s">
        <v>37126</v>
      </c>
      <c r="E7802" s="58" t="s">
        <v>37127</v>
      </c>
      <c r="F7802" s="32" t="s">
        <v>4171</v>
      </c>
      <c r="G7802" s="44" t="s">
        <v>17</v>
      </c>
      <c r="H7802" s="44" t="s">
        <v>18</v>
      </c>
      <c r="I7802" s="58" t="s">
        <v>37128</v>
      </c>
      <c r="J7802" s="59">
        <v>8059175276170</v>
      </c>
      <c r="K7802" s="45" t="s">
        <v>58660</v>
      </c>
      <c r="L7802" s="46">
        <v>0</v>
      </c>
      <c r="M7802" s="46">
        <v>49.95</v>
      </c>
      <c r="N7802" s="45" t="s">
        <v>58688</v>
      </c>
    </row>
    <row r="7803" spans="1:14" s="32" customFormat="1" x14ac:dyDescent="0.25">
      <c r="B7803" s="42" t="s">
        <v>66099</v>
      </c>
      <c r="D7803" s="32" t="s">
        <v>37129</v>
      </c>
      <c r="E7803" s="58" t="s">
        <v>37130</v>
      </c>
      <c r="F7803" s="32" t="s">
        <v>4171</v>
      </c>
      <c r="G7803" s="44" t="s">
        <v>17</v>
      </c>
      <c r="H7803" s="44" t="s">
        <v>18</v>
      </c>
      <c r="I7803" s="58" t="s">
        <v>37131</v>
      </c>
      <c r="J7803" s="59">
        <v>8059175276163</v>
      </c>
      <c r="K7803" s="45" t="s">
        <v>58660</v>
      </c>
      <c r="L7803" s="46">
        <v>0</v>
      </c>
      <c r="M7803" s="46">
        <v>49.95</v>
      </c>
      <c r="N7803" s="45" t="s">
        <v>58688</v>
      </c>
    </row>
    <row r="7804" spans="1:14" s="32" customFormat="1" x14ac:dyDescent="0.25">
      <c r="B7804" s="42" t="s">
        <v>66102</v>
      </c>
      <c r="D7804" s="32" t="s">
        <v>37132</v>
      </c>
      <c r="E7804" s="58" t="s">
        <v>37133</v>
      </c>
      <c r="F7804" s="32" t="s">
        <v>4171</v>
      </c>
      <c r="G7804" s="44" t="s">
        <v>17</v>
      </c>
      <c r="H7804" s="44" t="s">
        <v>18</v>
      </c>
      <c r="I7804" s="58" t="s">
        <v>37134</v>
      </c>
      <c r="J7804" s="59">
        <v>8059175276194</v>
      </c>
      <c r="K7804" s="45" t="s">
        <v>58660</v>
      </c>
      <c r="L7804" s="46">
        <v>0</v>
      </c>
      <c r="M7804" s="46">
        <v>49.95</v>
      </c>
      <c r="N7804" s="45" t="s">
        <v>58688</v>
      </c>
    </row>
    <row r="7805" spans="1:14" s="32" customFormat="1" x14ac:dyDescent="0.25">
      <c r="B7805" s="42" t="s">
        <v>66103</v>
      </c>
      <c r="D7805" s="32" t="s">
        <v>37135</v>
      </c>
      <c r="E7805" s="58" t="s">
        <v>37136</v>
      </c>
      <c r="F7805" s="32" t="s">
        <v>4171</v>
      </c>
      <c r="G7805" s="44" t="s">
        <v>17</v>
      </c>
      <c r="H7805" s="44" t="s">
        <v>18</v>
      </c>
      <c r="I7805" s="58" t="s">
        <v>37137</v>
      </c>
      <c r="J7805" s="59">
        <v>8059175276200</v>
      </c>
      <c r="K7805" s="45" t="s">
        <v>58660</v>
      </c>
      <c r="L7805" s="46">
        <v>0</v>
      </c>
      <c r="M7805" s="46">
        <v>49.95</v>
      </c>
      <c r="N7805" s="45" t="s">
        <v>58688</v>
      </c>
    </row>
    <row r="7806" spans="1:14" s="32" customFormat="1" hidden="1" x14ac:dyDescent="0.25">
      <c r="A7806" s="32" t="s">
        <v>36021</v>
      </c>
      <c r="B7806" s="42" t="s">
        <v>45885</v>
      </c>
      <c r="C7806" s="42"/>
      <c r="D7806" s="42" t="s">
        <v>19448</v>
      </c>
      <c r="E7806" s="43" t="s">
        <v>19449</v>
      </c>
      <c r="F7806" s="44" t="s">
        <v>7196</v>
      </c>
      <c r="G7806" s="44" t="s">
        <v>17</v>
      </c>
      <c r="H7806" s="44" t="s">
        <v>18</v>
      </c>
      <c r="I7806" s="42" t="s">
        <v>21739</v>
      </c>
      <c r="J7806" s="42">
        <v>8059175205811</v>
      </c>
      <c r="K7806" s="45" t="s">
        <v>58660</v>
      </c>
      <c r="L7806" s="46">
        <v>0</v>
      </c>
      <c r="M7806" s="46">
        <v>529.95000000000005</v>
      </c>
      <c r="N7806" s="45" t="s">
        <v>58705</v>
      </c>
    </row>
    <row r="7807" spans="1:14" s="32" customFormat="1" hidden="1" x14ac:dyDescent="0.25">
      <c r="A7807" s="32" t="s">
        <v>36023</v>
      </c>
      <c r="B7807" s="42" t="s">
        <v>45886</v>
      </c>
      <c r="C7807" s="42"/>
      <c r="D7807" s="42" t="s">
        <v>19442</v>
      </c>
      <c r="E7807" s="43" t="s">
        <v>19443</v>
      </c>
      <c r="F7807" s="44" t="s">
        <v>7196</v>
      </c>
      <c r="G7807" s="44" t="s">
        <v>17</v>
      </c>
      <c r="H7807" s="44" t="s">
        <v>18</v>
      </c>
      <c r="I7807" s="42" t="s">
        <v>21737</v>
      </c>
      <c r="J7807" s="42">
        <v>8059175205798</v>
      </c>
      <c r="K7807" s="45" t="s">
        <v>58660</v>
      </c>
      <c r="L7807" s="46">
        <v>0</v>
      </c>
      <c r="M7807" s="46">
        <v>529.95000000000005</v>
      </c>
      <c r="N7807" s="45" t="s">
        <v>58705</v>
      </c>
    </row>
    <row r="7808" spans="1:14" s="32" customFormat="1" hidden="1" x14ac:dyDescent="0.25">
      <c r="A7808" s="32" t="s">
        <v>36025</v>
      </c>
      <c r="B7808" s="42" t="s">
        <v>45887</v>
      </c>
      <c r="C7808" s="42"/>
      <c r="D7808" s="42" t="s">
        <v>19439</v>
      </c>
      <c r="E7808" s="43" t="s">
        <v>19440</v>
      </c>
      <c r="F7808" s="44" t="s">
        <v>7196</v>
      </c>
      <c r="G7808" s="44" t="s">
        <v>17</v>
      </c>
      <c r="H7808" s="44" t="s">
        <v>18</v>
      </c>
      <c r="I7808" s="42" t="s">
        <v>21736</v>
      </c>
      <c r="J7808" s="42">
        <v>8059175205781</v>
      </c>
      <c r="K7808" s="45" t="s">
        <v>58660</v>
      </c>
      <c r="L7808" s="46">
        <v>0</v>
      </c>
      <c r="M7808" s="46">
        <v>529.95000000000005</v>
      </c>
      <c r="N7808" s="45" t="s">
        <v>58705</v>
      </c>
    </row>
    <row r="7809" spans="1:14" s="32" customFormat="1" hidden="1" x14ac:dyDescent="0.25">
      <c r="A7809" s="32" t="s">
        <v>36027</v>
      </c>
      <c r="B7809" s="42" t="s">
        <v>45888</v>
      </c>
      <c r="C7809" s="42"/>
      <c r="D7809" s="42" t="s">
        <v>19436</v>
      </c>
      <c r="E7809" s="43" t="s">
        <v>19437</v>
      </c>
      <c r="F7809" s="44" t="s">
        <v>7196</v>
      </c>
      <c r="G7809" s="44" t="s">
        <v>17</v>
      </c>
      <c r="H7809" s="44" t="s">
        <v>18</v>
      </c>
      <c r="I7809" s="42" t="s">
        <v>21735</v>
      </c>
      <c r="J7809" s="42">
        <v>8059175205774</v>
      </c>
      <c r="K7809" s="45" t="s">
        <v>58660</v>
      </c>
      <c r="L7809" s="46">
        <v>0</v>
      </c>
      <c r="M7809" s="46">
        <v>529.95000000000005</v>
      </c>
      <c r="N7809" s="45" t="s">
        <v>58705</v>
      </c>
    </row>
    <row r="7810" spans="1:14" s="32" customFormat="1" hidden="1" x14ac:dyDescent="0.25">
      <c r="A7810" s="32" t="s">
        <v>36029</v>
      </c>
      <c r="B7810" s="42" t="s">
        <v>45889</v>
      </c>
      <c r="C7810" s="42"/>
      <c r="D7810" s="42" t="s">
        <v>19445</v>
      </c>
      <c r="E7810" s="43" t="s">
        <v>19446</v>
      </c>
      <c r="F7810" s="44" t="s">
        <v>7196</v>
      </c>
      <c r="G7810" s="44" t="s">
        <v>17</v>
      </c>
      <c r="H7810" s="44" t="s">
        <v>18</v>
      </c>
      <c r="I7810" s="42" t="s">
        <v>21738</v>
      </c>
      <c r="J7810" s="42">
        <v>8059175205804</v>
      </c>
      <c r="K7810" s="45" t="s">
        <v>58660</v>
      </c>
      <c r="L7810" s="46">
        <v>0</v>
      </c>
      <c r="M7810" s="46">
        <v>529.95000000000005</v>
      </c>
      <c r="N7810" s="45" t="s">
        <v>58705</v>
      </c>
    </row>
    <row r="7811" spans="1:14" s="32" customFormat="1" hidden="1" x14ac:dyDescent="0.25">
      <c r="A7811" s="32" t="s">
        <v>36031</v>
      </c>
      <c r="B7811" s="42"/>
      <c r="C7811" s="42"/>
      <c r="D7811" s="42" t="s">
        <v>19433</v>
      </c>
      <c r="E7811" s="43" t="s">
        <v>19434</v>
      </c>
      <c r="F7811" s="44" t="s">
        <v>7196</v>
      </c>
      <c r="G7811" s="44" t="s">
        <v>17</v>
      </c>
      <c r="H7811" s="44" t="s">
        <v>18</v>
      </c>
      <c r="I7811" s="42" t="s">
        <v>21734</v>
      </c>
      <c r="J7811" s="42">
        <v>8059175205767</v>
      </c>
      <c r="K7811" s="45" t="s">
        <v>58660</v>
      </c>
      <c r="L7811" s="46">
        <v>0</v>
      </c>
      <c r="M7811" s="46">
        <v>529.95000000000005</v>
      </c>
      <c r="N7811" s="45" t="s">
        <v>58705</v>
      </c>
    </row>
    <row r="7812" spans="1:14" s="45" customFormat="1" hidden="1" x14ac:dyDescent="0.25">
      <c r="A7812" s="32" t="s">
        <v>36033</v>
      </c>
      <c r="B7812" s="42" t="s">
        <v>45852</v>
      </c>
      <c r="C7812" s="42"/>
      <c r="D7812" s="42" t="s">
        <v>7373</v>
      </c>
      <c r="E7812" s="43" t="s">
        <v>62896</v>
      </c>
      <c r="F7812" s="44" t="s">
        <v>7196</v>
      </c>
      <c r="G7812" s="44" t="s">
        <v>17</v>
      </c>
      <c r="H7812" s="44" t="s">
        <v>18</v>
      </c>
      <c r="I7812" s="42" t="s">
        <v>7375</v>
      </c>
      <c r="J7812" s="42">
        <v>8033637921655</v>
      </c>
      <c r="K7812" s="45" t="s">
        <v>58660</v>
      </c>
      <c r="L7812" s="46">
        <v>0</v>
      </c>
      <c r="M7812" s="46">
        <v>529.95000000000005</v>
      </c>
      <c r="N7812" s="45" t="s">
        <v>62884</v>
      </c>
    </row>
    <row r="7813" spans="1:14" s="45" customFormat="1" hidden="1" x14ac:dyDescent="0.25">
      <c r="A7813" s="32" t="s">
        <v>36035</v>
      </c>
      <c r="B7813" s="42" t="s">
        <v>45853</v>
      </c>
      <c r="C7813" s="42"/>
      <c r="D7813" s="42" t="s">
        <v>7376</v>
      </c>
      <c r="E7813" s="43" t="s">
        <v>62897</v>
      </c>
      <c r="F7813" s="44" t="s">
        <v>7196</v>
      </c>
      <c r="G7813" s="44" t="s">
        <v>17</v>
      </c>
      <c r="H7813" s="44" t="s">
        <v>18</v>
      </c>
      <c r="I7813" s="42" t="s">
        <v>7378</v>
      </c>
      <c r="J7813" s="42">
        <v>8033637921631</v>
      </c>
      <c r="K7813" s="45" t="s">
        <v>58660</v>
      </c>
      <c r="L7813" s="46">
        <v>0</v>
      </c>
      <c r="M7813" s="46">
        <v>529.95000000000005</v>
      </c>
      <c r="N7813" s="45" t="s">
        <v>62884</v>
      </c>
    </row>
    <row r="7814" spans="1:14" s="45" customFormat="1" hidden="1" x14ac:dyDescent="0.25">
      <c r="A7814" s="32" t="s">
        <v>36037</v>
      </c>
      <c r="B7814" s="42" t="s">
        <v>45854</v>
      </c>
      <c r="C7814" s="42"/>
      <c r="D7814" s="42" t="s">
        <v>7379</v>
      </c>
      <c r="E7814" s="43" t="s">
        <v>62898</v>
      </c>
      <c r="F7814" s="44" t="s">
        <v>7196</v>
      </c>
      <c r="G7814" s="44" t="s">
        <v>17</v>
      </c>
      <c r="H7814" s="44" t="s">
        <v>18</v>
      </c>
      <c r="I7814" s="42" t="s">
        <v>7381</v>
      </c>
      <c r="J7814" s="42">
        <v>8033637921624</v>
      </c>
      <c r="K7814" s="45" t="s">
        <v>58660</v>
      </c>
      <c r="L7814" s="46">
        <v>0</v>
      </c>
      <c r="M7814" s="46">
        <v>529.95000000000005</v>
      </c>
      <c r="N7814" s="45" t="s">
        <v>62884</v>
      </c>
    </row>
    <row r="7815" spans="1:14" s="45" customFormat="1" hidden="1" x14ac:dyDescent="0.25">
      <c r="A7815" s="32" t="s">
        <v>36039</v>
      </c>
      <c r="B7815" s="42" t="s">
        <v>45855</v>
      </c>
      <c r="C7815" s="42"/>
      <c r="D7815" s="42" t="s">
        <v>7382</v>
      </c>
      <c r="E7815" s="43" t="s">
        <v>62899</v>
      </c>
      <c r="F7815" s="44" t="s">
        <v>7196</v>
      </c>
      <c r="G7815" s="44" t="s">
        <v>17</v>
      </c>
      <c r="H7815" s="44" t="s">
        <v>18</v>
      </c>
      <c r="I7815" s="42" t="s">
        <v>7384</v>
      </c>
      <c r="J7815" s="42">
        <v>8033637921617</v>
      </c>
      <c r="K7815" s="45" t="s">
        <v>58660</v>
      </c>
      <c r="L7815" s="46">
        <v>0</v>
      </c>
      <c r="M7815" s="46">
        <v>529.95000000000005</v>
      </c>
      <c r="N7815" s="45" t="s">
        <v>62884</v>
      </c>
    </row>
    <row r="7816" spans="1:14" s="45" customFormat="1" hidden="1" x14ac:dyDescent="0.25">
      <c r="A7816" s="32" t="s">
        <v>36041</v>
      </c>
      <c r="B7816" s="42" t="s">
        <v>45856</v>
      </c>
      <c r="C7816" s="42"/>
      <c r="D7816" s="42" t="s">
        <v>7385</v>
      </c>
      <c r="E7816" s="43" t="s">
        <v>62900</v>
      </c>
      <c r="F7816" s="44" t="s">
        <v>7196</v>
      </c>
      <c r="G7816" s="44" t="s">
        <v>17</v>
      </c>
      <c r="H7816" s="44" t="s">
        <v>18</v>
      </c>
      <c r="I7816" s="42" t="s">
        <v>7387</v>
      </c>
      <c r="J7816" s="42">
        <v>8033637921648</v>
      </c>
      <c r="K7816" s="45" t="s">
        <v>58660</v>
      </c>
      <c r="L7816" s="46">
        <v>0</v>
      </c>
      <c r="M7816" s="46">
        <v>529.95000000000005</v>
      </c>
      <c r="N7816" s="45" t="s">
        <v>62884</v>
      </c>
    </row>
    <row r="7817" spans="1:14" s="45" customFormat="1" hidden="1" x14ac:dyDescent="0.25">
      <c r="A7817" s="32" t="s">
        <v>35952</v>
      </c>
      <c r="B7817" s="42"/>
      <c r="C7817" s="42"/>
      <c r="D7817" s="42" t="s">
        <v>7388</v>
      </c>
      <c r="E7817" s="43" t="s">
        <v>7389</v>
      </c>
      <c r="F7817" s="44" t="s">
        <v>7196</v>
      </c>
      <c r="G7817" s="44" t="s">
        <v>17</v>
      </c>
      <c r="H7817" s="44" t="s">
        <v>18</v>
      </c>
      <c r="I7817" s="42" t="s">
        <v>7390</v>
      </c>
      <c r="J7817" s="42">
        <v>8033637921600</v>
      </c>
      <c r="K7817" s="45" t="s">
        <v>58660</v>
      </c>
      <c r="L7817" s="46">
        <v>0</v>
      </c>
      <c r="M7817" s="46">
        <v>529.95000000000005</v>
      </c>
      <c r="N7817" s="45" t="s">
        <v>62884</v>
      </c>
    </row>
    <row r="7818" spans="1:14" s="45" customFormat="1" hidden="1" x14ac:dyDescent="0.25">
      <c r="A7818" s="32" t="s">
        <v>36043</v>
      </c>
      <c r="B7818" s="42" t="s">
        <v>45857</v>
      </c>
      <c r="C7818" s="42"/>
      <c r="D7818" s="42" t="s">
        <v>7337</v>
      </c>
      <c r="E7818" s="43" t="s">
        <v>7338</v>
      </c>
      <c r="F7818" s="44" t="s">
        <v>7196</v>
      </c>
      <c r="G7818" s="44" t="s">
        <v>17</v>
      </c>
      <c r="H7818" s="44" t="s">
        <v>18</v>
      </c>
      <c r="I7818" s="42" t="s">
        <v>7339</v>
      </c>
      <c r="J7818" s="42">
        <v>8033637921716</v>
      </c>
      <c r="K7818" s="45" t="s">
        <v>58660</v>
      </c>
      <c r="L7818" s="46">
        <v>0</v>
      </c>
      <c r="M7818" s="46">
        <v>529.95000000000005</v>
      </c>
      <c r="N7818" s="45" t="s">
        <v>62884</v>
      </c>
    </row>
    <row r="7819" spans="1:14" s="45" customFormat="1" hidden="1" x14ac:dyDescent="0.25">
      <c r="A7819" s="32" t="s">
        <v>36045</v>
      </c>
      <c r="B7819" s="42" t="s">
        <v>45858</v>
      </c>
      <c r="C7819" s="42"/>
      <c r="D7819" s="42" t="s">
        <v>7340</v>
      </c>
      <c r="E7819" s="43" t="s">
        <v>7341</v>
      </c>
      <c r="F7819" s="44" t="s">
        <v>7196</v>
      </c>
      <c r="G7819" s="44" t="s">
        <v>17</v>
      </c>
      <c r="H7819" s="44" t="s">
        <v>18</v>
      </c>
      <c r="I7819" s="42" t="s">
        <v>7342</v>
      </c>
      <c r="J7819" s="42">
        <v>8033637921693</v>
      </c>
      <c r="K7819" s="45" t="s">
        <v>58660</v>
      </c>
      <c r="L7819" s="46">
        <v>0</v>
      </c>
      <c r="M7819" s="46">
        <v>529.95000000000005</v>
      </c>
      <c r="N7819" s="45" t="s">
        <v>62884</v>
      </c>
    </row>
    <row r="7820" spans="1:14" s="45" customFormat="1" hidden="1" x14ac:dyDescent="0.25">
      <c r="A7820" s="32" t="s">
        <v>36047</v>
      </c>
      <c r="B7820" s="42" t="s">
        <v>45859</v>
      </c>
      <c r="C7820" s="42"/>
      <c r="D7820" s="42" t="s">
        <v>7343</v>
      </c>
      <c r="E7820" s="43" t="s">
        <v>7344</v>
      </c>
      <c r="F7820" s="44" t="s">
        <v>7196</v>
      </c>
      <c r="G7820" s="44" t="s">
        <v>17</v>
      </c>
      <c r="H7820" s="44" t="s">
        <v>18</v>
      </c>
      <c r="I7820" s="42" t="s">
        <v>7345</v>
      </c>
      <c r="J7820" s="42">
        <v>8033637921686</v>
      </c>
      <c r="K7820" s="45" t="s">
        <v>58660</v>
      </c>
      <c r="L7820" s="46">
        <v>0</v>
      </c>
      <c r="M7820" s="46">
        <v>529.95000000000005</v>
      </c>
      <c r="N7820" s="45" t="s">
        <v>62884</v>
      </c>
    </row>
    <row r="7821" spans="1:14" s="45" customFormat="1" hidden="1" x14ac:dyDescent="0.25">
      <c r="A7821" s="32" t="s">
        <v>36049</v>
      </c>
      <c r="B7821" s="42" t="s">
        <v>45860</v>
      </c>
      <c r="C7821" s="42"/>
      <c r="D7821" s="42" t="s">
        <v>7346</v>
      </c>
      <c r="E7821" s="43" t="s">
        <v>7347</v>
      </c>
      <c r="F7821" s="44" t="s">
        <v>7196</v>
      </c>
      <c r="G7821" s="44" t="s">
        <v>17</v>
      </c>
      <c r="H7821" s="44" t="s">
        <v>18</v>
      </c>
      <c r="I7821" s="42" t="s">
        <v>7348</v>
      </c>
      <c r="J7821" s="42">
        <v>8033637921679</v>
      </c>
      <c r="K7821" s="45" t="s">
        <v>58660</v>
      </c>
      <c r="L7821" s="46">
        <v>0</v>
      </c>
      <c r="M7821" s="46">
        <v>529.95000000000005</v>
      </c>
      <c r="N7821" s="45" t="s">
        <v>62884</v>
      </c>
    </row>
    <row r="7822" spans="1:14" s="45" customFormat="1" hidden="1" x14ac:dyDescent="0.25">
      <c r="A7822" s="32" t="s">
        <v>36051</v>
      </c>
      <c r="B7822" s="42" t="s">
        <v>45861</v>
      </c>
      <c r="C7822" s="42"/>
      <c r="D7822" s="42" t="s">
        <v>7349</v>
      </c>
      <c r="E7822" s="43" t="s">
        <v>7350</v>
      </c>
      <c r="F7822" s="44" t="s">
        <v>7196</v>
      </c>
      <c r="G7822" s="44" t="s">
        <v>17</v>
      </c>
      <c r="H7822" s="44" t="s">
        <v>18</v>
      </c>
      <c r="I7822" s="42" t="s">
        <v>7351</v>
      </c>
      <c r="J7822" s="42">
        <v>8033637921709</v>
      </c>
      <c r="K7822" s="45" t="s">
        <v>58660</v>
      </c>
      <c r="L7822" s="46">
        <v>0</v>
      </c>
      <c r="M7822" s="46">
        <v>529.95000000000005</v>
      </c>
      <c r="N7822" s="45" t="s">
        <v>62884</v>
      </c>
    </row>
    <row r="7823" spans="1:14" s="45" customFormat="1" hidden="1" x14ac:dyDescent="0.25">
      <c r="A7823" s="32" t="s">
        <v>35953</v>
      </c>
      <c r="B7823" s="42"/>
      <c r="C7823" s="42"/>
      <c r="D7823" s="42" t="s">
        <v>7352</v>
      </c>
      <c r="E7823" s="43" t="s">
        <v>7353</v>
      </c>
      <c r="F7823" s="44" t="s">
        <v>7196</v>
      </c>
      <c r="G7823" s="44" t="s">
        <v>17</v>
      </c>
      <c r="H7823" s="44" t="s">
        <v>18</v>
      </c>
      <c r="I7823" s="42" t="s">
        <v>7354</v>
      </c>
      <c r="J7823" s="42">
        <v>8033637921662</v>
      </c>
      <c r="K7823" s="45" t="s">
        <v>58660</v>
      </c>
      <c r="L7823" s="46">
        <v>0</v>
      </c>
      <c r="M7823" s="46">
        <v>529.95000000000005</v>
      </c>
      <c r="N7823" s="45" t="s">
        <v>62884</v>
      </c>
    </row>
    <row r="7824" spans="1:14" s="45" customFormat="1" hidden="1" x14ac:dyDescent="0.25">
      <c r="A7824" s="32"/>
      <c r="B7824" s="42" t="s">
        <v>40251</v>
      </c>
      <c r="C7824" s="32"/>
      <c r="D7824" s="57" t="s">
        <v>40252</v>
      </c>
      <c r="E7824" s="58" t="s">
        <v>40253</v>
      </c>
      <c r="F7824" s="32">
        <v>714</v>
      </c>
      <c r="G7824" s="32" t="s">
        <v>17</v>
      </c>
      <c r="H7824" s="32" t="s">
        <v>18</v>
      </c>
      <c r="I7824" s="58" t="s">
        <v>40254</v>
      </c>
      <c r="J7824" s="55">
        <v>8059175374203</v>
      </c>
      <c r="K7824" s="45" t="s">
        <v>58660</v>
      </c>
      <c r="L7824" s="47">
        <v>0</v>
      </c>
      <c r="M7824" s="47">
        <v>649.95000000000005</v>
      </c>
      <c r="N7824" s="45" t="s">
        <v>58699</v>
      </c>
    </row>
    <row r="7825" spans="1:14" s="45" customFormat="1" hidden="1" x14ac:dyDescent="0.25">
      <c r="A7825" s="32"/>
      <c r="B7825" s="42" t="s">
        <v>40231</v>
      </c>
      <c r="C7825" s="55"/>
      <c r="D7825" s="57" t="s">
        <v>40232</v>
      </c>
      <c r="E7825" s="58" t="s">
        <v>40233</v>
      </c>
      <c r="F7825" s="32">
        <v>714</v>
      </c>
      <c r="G7825" s="32" t="s">
        <v>17</v>
      </c>
      <c r="H7825" s="32" t="s">
        <v>18</v>
      </c>
      <c r="I7825" s="58" t="s">
        <v>40234</v>
      </c>
      <c r="J7825" s="55">
        <v>8059175374180</v>
      </c>
      <c r="K7825" s="45" t="s">
        <v>58660</v>
      </c>
      <c r="L7825" s="47">
        <v>0</v>
      </c>
      <c r="M7825" s="47">
        <v>649.95000000000005</v>
      </c>
      <c r="N7825" s="45" t="s">
        <v>58699</v>
      </c>
    </row>
    <row r="7826" spans="1:14" s="45" customFormat="1" hidden="1" x14ac:dyDescent="0.25">
      <c r="A7826" s="32"/>
      <c r="B7826" s="42" t="s">
        <v>40235</v>
      </c>
      <c r="C7826" s="32"/>
      <c r="D7826" s="57" t="s">
        <v>40236</v>
      </c>
      <c r="E7826" s="58" t="s">
        <v>40237</v>
      </c>
      <c r="F7826" s="32">
        <v>714</v>
      </c>
      <c r="G7826" s="32" t="s">
        <v>17</v>
      </c>
      <c r="H7826" s="32" t="s">
        <v>18</v>
      </c>
      <c r="I7826" s="58" t="s">
        <v>40238</v>
      </c>
      <c r="J7826" s="55">
        <v>8059175374173</v>
      </c>
      <c r="K7826" s="45" t="s">
        <v>58660</v>
      </c>
      <c r="L7826" s="47">
        <v>0</v>
      </c>
      <c r="M7826" s="47">
        <v>649.95000000000005</v>
      </c>
      <c r="N7826" s="45" t="s">
        <v>58699</v>
      </c>
    </row>
    <row r="7827" spans="1:14" s="45" customFormat="1" hidden="1" x14ac:dyDescent="0.25">
      <c r="A7827" s="32"/>
      <c r="B7827" s="42" t="s">
        <v>40239</v>
      </c>
      <c r="C7827" s="55"/>
      <c r="D7827" s="57" t="s">
        <v>40240</v>
      </c>
      <c r="E7827" s="58" t="s">
        <v>40241</v>
      </c>
      <c r="F7827" s="32">
        <v>714</v>
      </c>
      <c r="G7827" s="32" t="s">
        <v>17</v>
      </c>
      <c r="H7827" s="32" t="s">
        <v>18</v>
      </c>
      <c r="I7827" s="58" t="s">
        <v>40242</v>
      </c>
      <c r="J7827" s="55">
        <v>8059175374166</v>
      </c>
      <c r="K7827" s="45" t="s">
        <v>58660</v>
      </c>
      <c r="L7827" s="47">
        <v>0</v>
      </c>
      <c r="M7827" s="47">
        <v>649.95000000000005</v>
      </c>
      <c r="N7827" s="45" t="s">
        <v>58699</v>
      </c>
    </row>
    <row r="7828" spans="1:14" s="32" customFormat="1" hidden="1" x14ac:dyDescent="0.25">
      <c r="B7828" s="42" t="s">
        <v>40243</v>
      </c>
      <c r="C7828" s="55"/>
      <c r="D7828" s="57" t="s">
        <v>40244</v>
      </c>
      <c r="E7828" s="58" t="s">
        <v>40245</v>
      </c>
      <c r="F7828" s="32">
        <v>714</v>
      </c>
      <c r="G7828" s="32" t="s">
        <v>17</v>
      </c>
      <c r="H7828" s="32" t="s">
        <v>18</v>
      </c>
      <c r="I7828" s="58" t="s">
        <v>40246</v>
      </c>
      <c r="J7828" s="55">
        <v>8059175374197</v>
      </c>
      <c r="K7828" s="45" t="s">
        <v>58660</v>
      </c>
      <c r="L7828" s="47">
        <v>0</v>
      </c>
      <c r="M7828" s="47">
        <v>649.95000000000005</v>
      </c>
      <c r="N7828" s="45" t="s">
        <v>58699</v>
      </c>
    </row>
    <row r="7829" spans="1:14" s="32" customFormat="1" hidden="1" x14ac:dyDescent="0.25">
      <c r="B7829" s="42" t="s">
        <v>40247</v>
      </c>
      <c r="C7829" s="55"/>
      <c r="D7829" s="57" t="s">
        <v>40248</v>
      </c>
      <c r="E7829" s="58" t="s">
        <v>40249</v>
      </c>
      <c r="F7829" s="32">
        <v>714</v>
      </c>
      <c r="G7829" s="32" t="s">
        <v>17</v>
      </c>
      <c r="H7829" s="32" t="s">
        <v>18</v>
      </c>
      <c r="I7829" s="58" t="s">
        <v>40250</v>
      </c>
      <c r="J7829" s="55">
        <v>8059175374159</v>
      </c>
      <c r="K7829" s="45" t="s">
        <v>58660</v>
      </c>
      <c r="L7829" s="47">
        <v>0</v>
      </c>
      <c r="M7829" s="47">
        <v>649.95000000000005</v>
      </c>
      <c r="N7829" s="45" t="s">
        <v>58699</v>
      </c>
    </row>
    <row r="7830" spans="1:14" s="32" customFormat="1" hidden="1" x14ac:dyDescent="0.25">
      <c r="A7830" s="32" t="s">
        <v>40474</v>
      </c>
      <c r="B7830" s="42" t="s">
        <v>40475</v>
      </c>
      <c r="C7830" s="42"/>
      <c r="D7830" s="42" t="s">
        <v>40476</v>
      </c>
      <c r="E7830" s="43" t="s">
        <v>40477</v>
      </c>
      <c r="F7830" s="44" t="s">
        <v>4171</v>
      </c>
      <c r="G7830" s="32" t="s">
        <v>17</v>
      </c>
      <c r="H7830" s="43" t="s">
        <v>18</v>
      </c>
      <c r="I7830" s="42" t="s">
        <v>40478</v>
      </c>
      <c r="J7830" s="42">
        <v>8059175898136</v>
      </c>
      <c r="K7830" s="45" t="s">
        <v>61621</v>
      </c>
      <c r="L7830" s="46">
        <v>0</v>
      </c>
      <c r="M7830" s="46">
        <v>22.95</v>
      </c>
      <c r="N7830" s="45" t="s">
        <v>58701</v>
      </c>
    </row>
    <row r="7831" spans="1:14" s="32" customFormat="1" hidden="1" x14ac:dyDescent="0.25">
      <c r="A7831" s="32" t="s">
        <v>40479</v>
      </c>
      <c r="B7831" s="42"/>
      <c r="C7831" s="42"/>
      <c r="D7831" s="42" t="s">
        <v>40480</v>
      </c>
      <c r="E7831" s="43" t="s">
        <v>40481</v>
      </c>
      <c r="F7831" s="44" t="s">
        <v>4171</v>
      </c>
      <c r="G7831" s="32" t="s">
        <v>17</v>
      </c>
      <c r="H7831" s="43" t="s">
        <v>18</v>
      </c>
      <c r="I7831" s="42" t="s">
        <v>40482</v>
      </c>
      <c r="J7831" s="42">
        <v>8059175898129</v>
      </c>
      <c r="K7831" s="45" t="s">
        <v>61621</v>
      </c>
      <c r="L7831" s="46">
        <v>0</v>
      </c>
      <c r="M7831" s="46">
        <v>22.95</v>
      </c>
      <c r="N7831" s="45" t="s">
        <v>58701</v>
      </c>
    </row>
    <row r="7832" spans="1:14" s="32" customFormat="1" hidden="1" x14ac:dyDescent="0.25">
      <c r="A7832" s="32" t="s">
        <v>40503</v>
      </c>
      <c r="B7832" s="42" t="s">
        <v>40504</v>
      </c>
      <c r="C7832" s="42"/>
      <c r="D7832" s="42" t="s">
        <v>40505</v>
      </c>
      <c r="E7832" s="43" t="s">
        <v>40506</v>
      </c>
      <c r="F7832" s="44" t="s">
        <v>4171</v>
      </c>
      <c r="G7832" s="32" t="s">
        <v>17</v>
      </c>
      <c r="H7832" s="43" t="s">
        <v>18</v>
      </c>
      <c r="I7832" s="42" t="s">
        <v>40507</v>
      </c>
      <c r="J7832" s="42">
        <v>8059175898181</v>
      </c>
      <c r="K7832" s="45" t="s">
        <v>61621</v>
      </c>
      <c r="L7832" s="46">
        <v>0</v>
      </c>
      <c r="M7832" s="46">
        <v>22.95</v>
      </c>
      <c r="N7832" s="45" t="s">
        <v>58701</v>
      </c>
    </row>
    <row r="7833" spans="1:14" s="32" customFormat="1" hidden="1" x14ac:dyDescent="0.25">
      <c r="A7833" s="32" t="s">
        <v>40508</v>
      </c>
      <c r="B7833" s="42"/>
      <c r="C7833" s="42"/>
      <c r="D7833" s="42" t="s">
        <v>40509</v>
      </c>
      <c r="E7833" s="43" t="s">
        <v>40510</v>
      </c>
      <c r="F7833" s="44" t="s">
        <v>4171</v>
      </c>
      <c r="G7833" s="32" t="s">
        <v>17</v>
      </c>
      <c r="H7833" s="43" t="s">
        <v>18</v>
      </c>
      <c r="I7833" s="42" t="s">
        <v>40511</v>
      </c>
      <c r="J7833" s="42">
        <v>8059175898174</v>
      </c>
      <c r="K7833" s="45" t="s">
        <v>61621</v>
      </c>
      <c r="L7833" s="46">
        <v>0</v>
      </c>
      <c r="M7833" s="46">
        <v>22.95</v>
      </c>
      <c r="N7833" s="45" t="s">
        <v>58701</v>
      </c>
    </row>
    <row r="7834" spans="1:14" s="32" customFormat="1" hidden="1" x14ac:dyDescent="0.25">
      <c r="A7834" s="32" t="s">
        <v>40483</v>
      </c>
      <c r="B7834" s="42" t="s">
        <v>40484</v>
      </c>
      <c r="C7834" s="42"/>
      <c r="D7834" s="42" t="s">
        <v>40485</v>
      </c>
      <c r="E7834" s="43" t="s">
        <v>40486</v>
      </c>
      <c r="F7834" s="44" t="s">
        <v>4171</v>
      </c>
      <c r="G7834" s="32" t="s">
        <v>17</v>
      </c>
      <c r="H7834" s="43" t="s">
        <v>18</v>
      </c>
      <c r="I7834" s="42" t="s">
        <v>40487</v>
      </c>
      <c r="J7834" s="42">
        <v>8059175898211</v>
      </c>
      <c r="K7834" s="45" t="s">
        <v>61621</v>
      </c>
      <c r="L7834" s="46">
        <v>0</v>
      </c>
      <c r="M7834" s="46">
        <v>22.95</v>
      </c>
      <c r="N7834" s="45" t="s">
        <v>58701</v>
      </c>
    </row>
    <row r="7835" spans="1:14" s="32" customFormat="1" hidden="1" x14ac:dyDescent="0.25">
      <c r="A7835" s="32" t="s">
        <v>40488</v>
      </c>
      <c r="B7835" s="42" t="s">
        <v>40489</v>
      </c>
      <c r="C7835" s="42"/>
      <c r="D7835" s="42" t="s">
        <v>40490</v>
      </c>
      <c r="E7835" s="43" t="s">
        <v>40491</v>
      </c>
      <c r="F7835" s="44" t="s">
        <v>4171</v>
      </c>
      <c r="G7835" s="32" t="s">
        <v>17</v>
      </c>
      <c r="H7835" s="43" t="s">
        <v>18</v>
      </c>
      <c r="I7835" s="42" t="s">
        <v>40492</v>
      </c>
      <c r="J7835" s="42">
        <v>8059175898204</v>
      </c>
      <c r="K7835" s="45" t="s">
        <v>61621</v>
      </c>
      <c r="L7835" s="46">
        <v>0</v>
      </c>
      <c r="M7835" s="46">
        <v>22.95</v>
      </c>
      <c r="N7835" s="45" t="s">
        <v>58701</v>
      </c>
    </row>
    <row r="7836" spans="1:14" s="32" customFormat="1" hidden="1" x14ac:dyDescent="0.25">
      <c r="A7836" s="32" t="s">
        <v>40493</v>
      </c>
      <c r="B7836" s="42" t="s">
        <v>40494</v>
      </c>
      <c r="C7836" s="42"/>
      <c r="D7836" s="42" t="s">
        <v>40495</v>
      </c>
      <c r="E7836" s="43" t="s">
        <v>40496</v>
      </c>
      <c r="F7836" s="44" t="s">
        <v>4171</v>
      </c>
      <c r="G7836" s="32" t="s">
        <v>17</v>
      </c>
      <c r="H7836" s="43" t="s">
        <v>18</v>
      </c>
      <c r="I7836" s="42" t="s">
        <v>40497</v>
      </c>
      <c r="J7836" s="42">
        <v>8059175881336</v>
      </c>
      <c r="K7836" s="45" t="s">
        <v>61621</v>
      </c>
      <c r="L7836" s="46">
        <v>0</v>
      </c>
      <c r="M7836" s="46">
        <v>22.95</v>
      </c>
      <c r="N7836" s="45" t="s">
        <v>58701</v>
      </c>
    </row>
    <row r="7837" spans="1:14" s="32" customFormat="1" hidden="1" x14ac:dyDescent="0.25">
      <c r="A7837" s="32" t="s">
        <v>40498</v>
      </c>
      <c r="B7837" s="42" t="s">
        <v>40499</v>
      </c>
      <c r="C7837" s="42"/>
      <c r="D7837" s="42" t="s">
        <v>40500</v>
      </c>
      <c r="E7837" s="43" t="s">
        <v>40501</v>
      </c>
      <c r="F7837" s="44" t="s">
        <v>4171</v>
      </c>
      <c r="G7837" s="32" t="s">
        <v>17</v>
      </c>
      <c r="H7837" s="43" t="s">
        <v>18</v>
      </c>
      <c r="I7837" s="42" t="s">
        <v>40502</v>
      </c>
      <c r="J7837" s="42">
        <v>8059175898198</v>
      </c>
      <c r="K7837" s="45" t="s">
        <v>61621</v>
      </c>
      <c r="L7837" s="46">
        <v>0</v>
      </c>
      <c r="M7837" s="46">
        <v>22.95</v>
      </c>
      <c r="N7837" s="45" t="s">
        <v>58701</v>
      </c>
    </row>
    <row r="7838" spans="1:14" s="32" customFormat="1" hidden="1" x14ac:dyDescent="0.25">
      <c r="A7838" s="32" t="s">
        <v>40454</v>
      </c>
      <c r="B7838" s="42" t="s">
        <v>40455</v>
      </c>
      <c r="C7838" s="42"/>
      <c r="D7838" s="42" t="s">
        <v>40456</v>
      </c>
      <c r="E7838" s="43" t="s">
        <v>40457</v>
      </c>
      <c r="F7838" s="44" t="s">
        <v>4171</v>
      </c>
      <c r="G7838" s="32" t="s">
        <v>17</v>
      </c>
      <c r="H7838" s="43" t="s">
        <v>18</v>
      </c>
      <c r="I7838" s="42" t="s">
        <v>40458</v>
      </c>
      <c r="J7838" s="42">
        <v>8059175898167</v>
      </c>
      <c r="K7838" s="45" t="s">
        <v>61621</v>
      </c>
      <c r="L7838" s="46">
        <v>0</v>
      </c>
      <c r="M7838" s="46">
        <v>22.95</v>
      </c>
      <c r="N7838" s="45" t="s">
        <v>58701</v>
      </c>
    </row>
    <row r="7839" spans="1:14" s="32" customFormat="1" hidden="1" x14ac:dyDescent="0.25">
      <c r="A7839" s="32" t="s">
        <v>40459</v>
      </c>
      <c r="B7839" s="42" t="s">
        <v>40460</v>
      </c>
      <c r="C7839" s="42"/>
      <c r="D7839" s="42" t="s">
        <v>40461</v>
      </c>
      <c r="E7839" s="43" t="s">
        <v>40462</v>
      </c>
      <c r="F7839" s="44" t="s">
        <v>4171</v>
      </c>
      <c r="G7839" s="32" t="s">
        <v>17</v>
      </c>
      <c r="H7839" s="43" t="s">
        <v>18</v>
      </c>
      <c r="I7839" s="42" t="s">
        <v>40463</v>
      </c>
      <c r="J7839" s="42">
        <v>8059175898150</v>
      </c>
      <c r="K7839" s="45" t="s">
        <v>61621</v>
      </c>
      <c r="L7839" s="46">
        <v>0</v>
      </c>
      <c r="M7839" s="46">
        <v>22.95</v>
      </c>
      <c r="N7839" s="45" t="s">
        <v>58701</v>
      </c>
    </row>
    <row r="7840" spans="1:14" s="32" customFormat="1" hidden="1" x14ac:dyDescent="0.25">
      <c r="A7840" s="32" t="s">
        <v>40464</v>
      </c>
      <c r="B7840" s="42" t="s">
        <v>40465</v>
      </c>
      <c r="C7840" s="42"/>
      <c r="D7840" s="42" t="s">
        <v>40466</v>
      </c>
      <c r="E7840" s="43" t="s">
        <v>40467</v>
      </c>
      <c r="F7840" s="44" t="s">
        <v>4171</v>
      </c>
      <c r="G7840" s="32" t="s">
        <v>17</v>
      </c>
      <c r="H7840" s="43" t="s">
        <v>18</v>
      </c>
      <c r="I7840" s="42" t="s">
        <v>40468</v>
      </c>
      <c r="J7840" s="42">
        <v>8059175881329</v>
      </c>
      <c r="K7840" s="45" t="s">
        <v>61621</v>
      </c>
      <c r="L7840" s="46">
        <v>0</v>
      </c>
      <c r="M7840" s="46">
        <v>22.95</v>
      </c>
      <c r="N7840" s="45" t="s">
        <v>58701</v>
      </c>
    </row>
    <row r="7841" spans="1:14" s="32" customFormat="1" hidden="1" x14ac:dyDescent="0.25">
      <c r="A7841" s="32" t="s">
        <v>40469</v>
      </c>
      <c r="B7841" s="42" t="s">
        <v>40470</v>
      </c>
      <c r="C7841" s="42"/>
      <c r="D7841" s="42" t="s">
        <v>40471</v>
      </c>
      <c r="E7841" s="43" t="s">
        <v>40472</v>
      </c>
      <c r="F7841" s="44" t="s">
        <v>4171</v>
      </c>
      <c r="G7841" s="32" t="s">
        <v>17</v>
      </c>
      <c r="H7841" s="43" t="s">
        <v>18</v>
      </c>
      <c r="I7841" s="42" t="s">
        <v>40473</v>
      </c>
      <c r="J7841" s="42">
        <v>8059175898143</v>
      </c>
      <c r="K7841" s="45" t="s">
        <v>61621</v>
      </c>
      <c r="L7841" s="46">
        <v>0</v>
      </c>
      <c r="M7841" s="46">
        <v>22.95</v>
      </c>
      <c r="N7841" s="45" t="s">
        <v>58701</v>
      </c>
    </row>
    <row r="7842" spans="1:14" s="32" customFormat="1" hidden="1" x14ac:dyDescent="0.25">
      <c r="A7842" s="32" t="s">
        <v>40532</v>
      </c>
      <c r="B7842" s="42" t="s">
        <v>40533</v>
      </c>
      <c r="C7842" s="42"/>
      <c r="D7842" s="42" t="s">
        <v>40534</v>
      </c>
      <c r="E7842" s="43" t="s">
        <v>40535</v>
      </c>
      <c r="F7842" s="44" t="s">
        <v>4171</v>
      </c>
      <c r="G7842" s="32" t="s">
        <v>17</v>
      </c>
      <c r="H7842" s="43" t="s">
        <v>18</v>
      </c>
      <c r="I7842" s="42" t="s">
        <v>40536</v>
      </c>
      <c r="J7842" s="42">
        <v>8059175898235</v>
      </c>
      <c r="K7842" s="45" t="s">
        <v>61621</v>
      </c>
      <c r="L7842" s="46">
        <v>0</v>
      </c>
      <c r="M7842" s="46">
        <v>22.95</v>
      </c>
      <c r="N7842" s="45" t="s">
        <v>58701</v>
      </c>
    </row>
    <row r="7843" spans="1:14" s="32" customFormat="1" hidden="1" x14ac:dyDescent="0.25">
      <c r="A7843" s="32" t="s">
        <v>40537</v>
      </c>
      <c r="B7843" s="42"/>
      <c r="C7843" s="42"/>
      <c r="D7843" s="42" t="s">
        <v>40538</v>
      </c>
      <c r="E7843" s="43" t="s">
        <v>40539</v>
      </c>
      <c r="F7843" s="44" t="s">
        <v>4171</v>
      </c>
      <c r="G7843" s="32" t="s">
        <v>17</v>
      </c>
      <c r="H7843" s="43" t="s">
        <v>18</v>
      </c>
      <c r="I7843" s="42" t="s">
        <v>40540</v>
      </c>
      <c r="J7843" s="42">
        <v>8059175898228</v>
      </c>
      <c r="K7843" s="45" t="s">
        <v>61621</v>
      </c>
      <c r="L7843" s="46">
        <v>0</v>
      </c>
      <c r="M7843" s="46">
        <v>22.95</v>
      </c>
      <c r="N7843" s="45" t="s">
        <v>58701</v>
      </c>
    </row>
    <row r="7844" spans="1:14" s="32" customFormat="1" hidden="1" x14ac:dyDescent="0.25">
      <c r="A7844" s="32" t="s">
        <v>40512</v>
      </c>
      <c r="B7844" s="42" t="s">
        <v>40513</v>
      </c>
      <c r="C7844" s="42"/>
      <c r="D7844" s="42" t="s">
        <v>40514</v>
      </c>
      <c r="E7844" s="43" t="s">
        <v>40515</v>
      </c>
      <c r="F7844" s="44" t="s">
        <v>4171</v>
      </c>
      <c r="G7844" s="32" t="s">
        <v>17</v>
      </c>
      <c r="H7844" s="43" t="s">
        <v>18</v>
      </c>
      <c r="I7844" s="42" t="s">
        <v>40516</v>
      </c>
      <c r="J7844" s="42">
        <v>8059175898266</v>
      </c>
      <c r="K7844" s="45" t="s">
        <v>61621</v>
      </c>
      <c r="L7844" s="46">
        <v>0</v>
      </c>
      <c r="M7844" s="46">
        <v>22.95</v>
      </c>
      <c r="N7844" s="45" t="s">
        <v>58701</v>
      </c>
    </row>
    <row r="7845" spans="1:14" s="32" customFormat="1" hidden="1" x14ac:dyDescent="0.25">
      <c r="A7845" s="32" t="s">
        <v>40517</v>
      </c>
      <c r="B7845" s="42" t="s">
        <v>40518</v>
      </c>
      <c r="C7845" s="42"/>
      <c r="D7845" s="42" t="s">
        <v>40519</v>
      </c>
      <c r="E7845" s="43" t="s">
        <v>40520</v>
      </c>
      <c r="F7845" s="44" t="s">
        <v>4171</v>
      </c>
      <c r="G7845" s="32" t="s">
        <v>17</v>
      </c>
      <c r="H7845" s="43" t="s">
        <v>18</v>
      </c>
      <c r="I7845" s="42" t="s">
        <v>40521</v>
      </c>
      <c r="J7845" s="42">
        <v>8059175898259</v>
      </c>
      <c r="K7845" s="45" t="s">
        <v>61621</v>
      </c>
      <c r="L7845" s="46">
        <v>0</v>
      </c>
      <c r="M7845" s="46">
        <v>22.95</v>
      </c>
      <c r="N7845" s="45" t="s">
        <v>58701</v>
      </c>
    </row>
    <row r="7846" spans="1:14" s="32" customFormat="1" hidden="1" x14ac:dyDescent="0.25">
      <c r="A7846" s="32" t="s">
        <v>40522</v>
      </c>
      <c r="B7846" s="42" t="s">
        <v>40523</v>
      </c>
      <c r="C7846" s="42"/>
      <c r="D7846" s="42" t="s">
        <v>40524</v>
      </c>
      <c r="E7846" s="43" t="s">
        <v>40525</v>
      </c>
      <c r="F7846" s="44" t="s">
        <v>4171</v>
      </c>
      <c r="G7846" s="32" t="s">
        <v>17</v>
      </c>
      <c r="H7846" s="43" t="s">
        <v>18</v>
      </c>
      <c r="I7846" s="42" t="s">
        <v>40526</v>
      </c>
      <c r="J7846" s="42">
        <v>8059175881343</v>
      </c>
      <c r="K7846" s="45" t="s">
        <v>61621</v>
      </c>
      <c r="L7846" s="46">
        <v>0</v>
      </c>
      <c r="M7846" s="46">
        <v>22.95</v>
      </c>
      <c r="N7846" s="45" t="s">
        <v>58701</v>
      </c>
    </row>
    <row r="7847" spans="1:14" s="32" customFormat="1" hidden="1" x14ac:dyDescent="0.25">
      <c r="A7847" s="32" t="s">
        <v>40527</v>
      </c>
      <c r="B7847" s="42" t="s">
        <v>40528</v>
      </c>
      <c r="C7847" s="42"/>
      <c r="D7847" s="42" t="s">
        <v>40529</v>
      </c>
      <c r="E7847" s="43" t="s">
        <v>40530</v>
      </c>
      <c r="F7847" s="44" t="s">
        <v>4171</v>
      </c>
      <c r="G7847" s="32" t="s">
        <v>17</v>
      </c>
      <c r="H7847" s="43" t="s">
        <v>18</v>
      </c>
      <c r="I7847" s="42" t="s">
        <v>40531</v>
      </c>
      <c r="J7847" s="42">
        <v>8059175898242</v>
      </c>
      <c r="K7847" s="45" t="s">
        <v>61621</v>
      </c>
      <c r="L7847" s="46">
        <v>0</v>
      </c>
      <c r="M7847" s="46">
        <v>22.95</v>
      </c>
      <c r="N7847" s="45" t="s">
        <v>58701</v>
      </c>
    </row>
    <row r="7848" spans="1:14" s="32" customFormat="1" hidden="1" x14ac:dyDescent="0.25">
      <c r="A7848" s="32" t="s">
        <v>40561</v>
      </c>
      <c r="B7848" s="42" t="s">
        <v>40562</v>
      </c>
      <c r="C7848" s="42"/>
      <c r="D7848" s="42" t="s">
        <v>40563</v>
      </c>
      <c r="E7848" s="43" t="s">
        <v>40564</v>
      </c>
      <c r="F7848" s="44" t="s">
        <v>4171</v>
      </c>
      <c r="G7848" s="32" t="s">
        <v>17</v>
      </c>
      <c r="H7848" s="43" t="s">
        <v>18</v>
      </c>
      <c r="I7848" s="42" t="s">
        <v>40565</v>
      </c>
      <c r="J7848" s="42">
        <v>8059175898280</v>
      </c>
      <c r="K7848" s="45" t="s">
        <v>61621</v>
      </c>
      <c r="L7848" s="46">
        <v>0</v>
      </c>
      <c r="M7848" s="46">
        <v>22.95</v>
      </c>
      <c r="N7848" s="45" t="s">
        <v>58701</v>
      </c>
    </row>
    <row r="7849" spans="1:14" s="32" customFormat="1" hidden="1" x14ac:dyDescent="0.25">
      <c r="A7849" s="32" t="s">
        <v>40566</v>
      </c>
      <c r="B7849" s="42"/>
      <c r="C7849" s="42"/>
      <c r="D7849" s="42" t="s">
        <v>40567</v>
      </c>
      <c r="E7849" s="43" t="s">
        <v>40568</v>
      </c>
      <c r="F7849" s="44" t="s">
        <v>4171</v>
      </c>
      <c r="G7849" s="32" t="s">
        <v>17</v>
      </c>
      <c r="H7849" s="43" t="s">
        <v>18</v>
      </c>
      <c r="I7849" s="42" t="s">
        <v>40569</v>
      </c>
      <c r="J7849" s="42">
        <v>8059175898273</v>
      </c>
      <c r="K7849" s="45" t="s">
        <v>61621</v>
      </c>
      <c r="L7849" s="46">
        <v>0</v>
      </c>
      <c r="M7849" s="46">
        <v>22.95</v>
      </c>
      <c r="N7849" s="45" t="s">
        <v>58701</v>
      </c>
    </row>
    <row r="7850" spans="1:14" s="32" customFormat="1" hidden="1" x14ac:dyDescent="0.25">
      <c r="A7850" s="32" t="s">
        <v>40541</v>
      </c>
      <c r="B7850" s="42" t="s">
        <v>40542</v>
      </c>
      <c r="C7850" s="42"/>
      <c r="D7850" s="42" t="s">
        <v>40543</v>
      </c>
      <c r="E7850" s="43" t="s">
        <v>40544</v>
      </c>
      <c r="F7850" s="44" t="s">
        <v>4171</v>
      </c>
      <c r="G7850" s="32" t="s">
        <v>17</v>
      </c>
      <c r="H7850" s="43" t="s">
        <v>18</v>
      </c>
      <c r="I7850" s="42" t="s">
        <v>40545</v>
      </c>
      <c r="J7850" s="42">
        <v>8059175898310</v>
      </c>
      <c r="K7850" s="45" t="s">
        <v>61621</v>
      </c>
      <c r="L7850" s="46">
        <v>0</v>
      </c>
      <c r="M7850" s="46">
        <v>22.95</v>
      </c>
      <c r="N7850" s="45" t="s">
        <v>58701</v>
      </c>
    </row>
    <row r="7851" spans="1:14" s="32" customFormat="1" hidden="1" x14ac:dyDescent="0.25">
      <c r="A7851" s="32" t="s">
        <v>40546</v>
      </c>
      <c r="B7851" s="42" t="s">
        <v>40547</v>
      </c>
      <c r="C7851" s="42"/>
      <c r="D7851" s="42" t="s">
        <v>40548</v>
      </c>
      <c r="E7851" s="43" t="s">
        <v>40549</v>
      </c>
      <c r="F7851" s="44" t="s">
        <v>4171</v>
      </c>
      <c r="G7851" s="32" t="s">
        <v>17</v>
      </c>
      <c r="H7851" s="43" t="s">
        <v>18</v>
      </c>
      <c r="I7851" s="42" t="s">
        <v>40550</v>
      </c>
      <c r="J7851" s="42">
        <v>8059175898303</v>
      </c>
      <c r="K7851" s="45" t="s">
        <v>61621</v>
      </c>
      <c r="L7851" s="46">
        <v>0</v>
      </c>
      <c r="M7851" s="46">
        <v>22.95</v>
      </c>
      <c r="N7851" s="45" t="s">
        <v>58701</v>
      </c>
    </row>
    <row r="7852" spans="1:14" s="32" customFormat="1" hidden="1" x14ac:dyDescent="0.25">
      <c r="A7852" s="32" t="s">
        <v>40551</v>
      </c>
      <c r="B7852" s="42" t="s">
        <v>40552</v>
      </c>
      <c r="C7852" s="42"/>
      <c r="D7852" s="42" t="s">
        <v>40553</v>
      </c>
      <c r="E7852" s="43" t="s">
        <v>40554</v>
      </c>
      <c r="F7852" s="44" t="s">
        <v>4171</v>
      </c>
      <c r="G7852" s="32" t="s">
        <v>17</v>
      </c>
      <c r="H7852" s="43" t="s">
        <v>18</v>
      </c>
      <c r="I7852" s="42" t="s">
        <v>40555</v>
      </c>
      <c r="J7852" s="42">
        <v>8059175881350</v>
      </c>
      <c r="K7852" s="45" t="s">
        <v>61621</v>
      </c>
      <c r="L7852" s="46">
        <v>0</v>
      </c>
      <c r="M7852" s="46">
        <v>22.95</v>
      </c>
      <c r="N7852" s="45" t="s">
        <v>58701</v>
      </c>
    </row>
    <row r="7853" spans="1:14" s="32" customFormat="1" hidden="1" x14ac:dyDescent="0.25">
      <c r="A7853" s="32" t="s">
        <v>40556</v>
      </c>
      <c r="B7853" s="42" t="s">
        <v>40557</v>
      </c>
      <c r="C7853" s="42"/>
      <c r="D7853" s="42" t="s">
        <v>40558</v>
      </c>
      <c r="E7853" s="43" t="s">
        <v>40559</v>
      </c>
      <c r="F7853" s="44" t="s">
        <v>4171</v>
      </c>
      <c r="G7853" s="32" t="s">
        <v>17</v>
      </c>
      <c r="H7853" s="43" t="s">
        <v>18</v>
      </c>
      <c r="I7853" s="42" t="s">
        <v>40560</v>
      </c>
      <c r="J7853" s="42">
        <v>8059175898297</v>
      </c>
      <c r="K7853" s="45" t="s">
        <v>61621</v>
      </c>
      <c r="L7853" s="46">
        <v>0</v>
      </c>
      <c r="M7853" s="46">
        <v>22.95</v>
      </c>
      <c r="N7853" s="45" t="s">
        <v>58701</v>
      </c>
    </row>
    <row r="7854" spans="1:14" s="32" customFormat="1" hidden="1" x14ac:dyDescent="0.25">
      <c r="A7854" s="32" t="s">
        <v>40590</v>
      </c>
      <c r="B7854" s="42" t="s">
        <v>40591</v>
      </c>
      <c r="C7854" s="42"/>
      <c r="D7854" s="42" t="s">
        <v>40592</v>
      </c>
      <c r="E7854" s="43" t="s">
        <v>40593</v>
      </c>
      <c r="F7854" s="44" t="s">
        <v>4171</v>
      </c>
      <c r="G7854" s="32" t="s">
        <v>17</v>
      </c>
      <c r="H7854" s="43" t="s">
        <v>18</v>
      </c>
      <c r="I7854" s="42" t="s">
        <v>40594</v>
      </c>
      <c r="J7854" s="42">
        <v>8059175898334</v>
      </c>
      <c r="K7854" s="45" t="s">
        <v>61621</v>
      </c>
      <c r="L7854" s="46">
        <v>0</v>
      </c>
      <c r="M7854" s="46">
        <v>22.95</v>
      </c>
      <c r="N7854" s="45" t="s">
        <v>58701</v>
      </c>
    </row>
    <row r="7855" spans="1:14" s="32" customFormat="1" hidden="1" x14ac:dyDescent="0.25">
      <c r="A7855" s="32" t="s">
        <v>40595</v>
      </c>
      <c r="B7855" s="42"/>
      <c r="C7855" s="42"/>
      <c r="D7855" s="42" t="s">
        <v>40596</v>
      </c>
      <c r="E7855" s="43" t="s">
        <v>40597</v>
      </c>
      <c r="F7855" s="44" t="s">
        <v>4171</v>
      </c>
      <c r="G7855" s="32" t="s">
        <v>17</v>
      </c>
      <c r="H7855" s="43" t="s">
        <v>18</v>
      </c>
      <c r="I7855" s="42" t="s">
        <v>40598</v>
      </c>
      <c r="J7855" s="42">
        <v>8059175898327</v>
      </c>
      <c r="K7855" s="45" t="s">
        <v>61621</v>
      </c>
      <c r="L7855" s="46">
        <v>0</v>
      </c>
      <c r="M7855" s="46">
        <v>22.95</v>
      </c>
      <c r="N7855" s="45" t="s">
        <v>58701</v>
      </c>
    </row>
    <row r="7856" spans="1:14" s="32" customFormat="1" hidden="1" x14ac:dyDescent="0.25">
      <c r="A7856" s="32" t="s">
        <v>40570</v>
      </c>
      <c r="B7856" s="42" t="s">
        <v>40571</v>
      </c>
      <c r="C7856" s="42"/>
      <c r="D7856" s="42" t="s">
        <v>40572</v>
      </c>
      <c r="E7856" s="43" t="s">
        <v>40573</v>
      </c>
      <c r="F7856" s="44" t="s">
        <v>4171</v>
      </c>
      <c r="G7856" s="32" t="s">
        <v>17</v>
      </c>
      <c r="H7856" s="43" t="s">
        <v>18</v>
      </c>
      <c r="I7856" s="42" t="s">
        <v>40574</v>
      </c>
      <c r="J7856" s="42">
        <v>8059175898365</v>
      </c>
      <c r="K7856" s="45" t="s">
        <v>61621</v>
      </c>
      <c r="L7856" s="46">
        <v>0</v>
      </c>
      <c r="M7856" s="46">
        <v>22.95</v>
      </c>
      <c r="N7856" s="45" t="s">
        <v>58701</v>
      </c>
    </row>
    <row r="7857" spans="1:14" s="32" customFormat="1" hidden="1" x14ac:dyDescent="0.25">
      <c r="A7857" s="32" t="s">
        <v>40575</v>
      </c>
      <c r="B7857" s="42" t="s">
        <v>40576</v>
      </c>
      <c r="C7857" s="42"/>
      <c r="D7857" s="42" t="s">
        <v>40577</v>
      </c>
      <c r="E7857" s="43" t="s">
        <v>40578</v>
      </c>
      <c r="F7857" s="44" t="s">
        <v>4171</v>
      </c>
      <c r="G7857" s="32" t="s">
        <v>17</v>
      </c>
      <c r="H7857" s="43" t="s">
        <v>18</v>
      </c>
      <c r="I7857" s="42" t="s">
        <v>40579</v>
      </c>
      <c r="J7857" s="42">
        <v>8059175898358</v>
      </c>
      <c r="K7857" s="45" t="s">
        <v>61621</v>
      </c>
      <c r="L7857" s="46">
        <v>0</v>
      </c>
      <c r="M7857" s="46">
        <v>22.95</v>
      </c>
      <c r="N7857" s="45" t="s">
        <v>58701</v>
      </c>
    </row>
    <row r="7858" spans="1:14" s="32" customFormat="1" hidden="1" x14ac:dyDescent="0.25">
      <c r="A7858" s="32" t="s">
        <v>40580</v>
      </c>
      <c r="B7858" s="42" t="s">
        <v>40581</v>
      </c>
      <c r="C7858" s="42"/>
      <c r="D7858" s="42" t="s">
        <v>40582</v>
      </c>
      <c r="E7858" s="43" t="s">
        <v>40583</v>
      </c>
      <c r="F7858" s="44" t="s">
        <v>4171</v>
      </c>
      <c r="G7858" s="32" t="s">
        <v>17</v>
      </c>
      <c r="H7858" s="43" t="s">
        <v>18</v>
      </c>
      <c r="I7858" s="42" t="s">
        <v>40584</v>
      </c>
      <c r="J7858" s="42">
        <v>8059175881367</v>
      </c>
      <c r="K7858" s="45" t="s">
        <v>61621</v>
      </c>
      <c r="L7858" s="46">
        <v>0</v>
      </c>
      <c r="M7858" s="46">
        <v>22.95</v>
      </c>
      <c r="N7858" s="45" t="s">
        <v>58701</v>
      </c>
    </row>
    <row r="7859" spans="1:14" s="32" customFormat="1" hidden="1" x14ac:dyDescent="0.25">
      <c r="A7859" s="32" t="s">
        <v>40585</v>
      </c>
      <c r="B7859" s="42" t="s">
        <v>40586</v>
      </c>
      <c r="C7859" s="42"/>
      <c r="D7859" s="42" t="s">
        <v>40587</v>
      </c>
      <c r="E7859" s="43" t="s">
        <v>40588</v>
      </c>
      <c r="F7859" s="44" t="s">
        <v>4171</v>
      </c>
      <c r="G7859" s="32" t="s">
        <v>17</v>
      </c>
      <c r="H7859" s="43" t="s">
        <v>18</v>
      </c>
      <c r="I7859" s="42" t="s">
        <v>40589</v>
      </c>
      <c r="J7859" s="42">
        <v>8059175898341</v>
      </c>
      <c r="K7859" s="45" t="s">
        <v>61621</v>
      </c>
      <c r="L7859" s="46">
        <v>0</v>
      </c>
      <c r="M7859" s="46">
        <v>22.95</v>
      </c>
      <c r="N7859" s="45" t="s">
        <v>58701</v>
      </c>
    </row>
    <row r="7860" spans="1:14" s="32" customFormat="1" hidden="1" x14ac:dyDescent="0.25">
      <c r="A7860" s="32" t="s">
        <v>40619</v>
      </c>
      <c r="B7860" s="42" t="s">
        <v>40620</v>
      </c>
      <c r="C7860" s="42"/>
      <c r="D7860" s="42" t="s">
        <v>40621</v>
      </c>
      <c r="E7860" s="43" t="s">
        <v>40622</v>
      </c>
      <c r="F7860" s="44" t="s">
        <v>4171</v>
      </c>
      <c r="G7860" s="32" t="s">
        <v>17</v>
      </c>
      <c r="H7860" s="43" t="s">
        <v>18</v>
      </c>
      <c r="I7860" s="42" t="s">
        <v>40623</v>
      </c>
      <c r="J7860" s="42">
        <v>8059175898389</v>
      </c>
      <c r="K7860" s="45" t="s">
        <v>61621</v>
      </c>
      <c r="L7860" s="46">
        <v>0</v>
      </c>
      <c r="M7860" s="46">
        <v>22.95</v>
      </c>
      <c r="N7860" s="45" t="s">
        <v>58701</v>
      </c>
    </row>
    <row r="7861" spans="1:14" s="32" customFormat="1" hidden="1" x14ac:dyDescent="0.25">
      <c r="A7861" s="32" t="s">
        <v>40624</v>
      </c>
      <c r="B7861" s="42"/>
      <c r="C7861" s="42"/>
      <c r="D7861" s="42" t="s">
        <v>40625</v>
      </c>
      <c r="E7861" s="43" t="s">
        <v>40626</v>
      </c>
      <c r="F7861" s="44" t="s">
        <v>4171</v>
      </c>
      <c r="G7861" s="32" t="s">
        <v>17</v>
      </c>
      <c r="H7861" s="43" t="s">
        <v>18</v>
      </c>
      <c r="I7861" s="42" t="s">
        <v>40627</v>
      </c>
      <c r="J7861" s="42">
        <v>8059175898372</v>
      </c>
      <c r="K7861" s="45" t="s">
        <v>61621</v>
      </c>
      <c r="L7861" s="46">
        <v>0</v>
      </c>
      <c r="M7861" s="54">
        <v>22.95</v>
      </c>
      <c r="N7861" s="45" t="s">
        <v>58701</v>
      </c>
    </row>
    <row r="7862" spans="1:14" s="32" customFormat="1" hidden="1" x14ac:dyDescent="0.25">
      <c r="A7862" s="32" t="s">
        <v>40599</v>
      </c>
      <c r="B7862" s="42" t="s">
        <v>40600</v>
      </c>
      <c r="C7862" s="42"/>
      <c r="D7862" s="42" t="s">
        <v>40601</v>
      </c>
      <c r="E7862" s="43" t="s">
        <v>40602</v>
      </c>
      <c r="F7862" s="44" t="s">
        <v>4171</v>
      </c>
      <c r="G7862" s="32" t="s">
        <v>17</v>
      </c>
      <c r="H7862" s="43" t="s">
        <v>18</v>
      </c>
      <c r="I7862" s="42" t="s">
        <v>40603</v>
      </c>
      <c r="J7862" s="42">
        <v>8059175898419</v>
      </c>
      <c r="K7862" s="45" t="s">
        <v>61621</v>
      </c>
      <c r="L7862" s="46">
        <v>0</v>
      </c>
      <c r="M7862" s="46">
        <v>22.95</v>
      </c>
      <c r="N7862" s="45" t="s">
        <v>58701</v>
      </c>
    </row>
    <row r="7863" spans="1:14" s="32" customFormat="1" hidden="1" x14ac:dyDescent="0.25">
      <c r="A7863" s="32" t="s">
        <v>40604</v>
      </c>
      <c r="B7863" s="42" t="s">
        <v>40605</v>
      </c>
      <c r="C7863" s="42"/>
      <c r="D7863" s="42" t="s">
        <v>40606</v>
      </c>
      <c r="E7863" s="43" t="s">
        <v>40607</v>
      </c>
      <c r="F7863" s="44" t="s">
        <v>4171</v>
      </c>
      <c r="G7863" s="32" t="s">
        <v>17</v>
      </c>
      <c r="H7863" s="43" t="s">
        <v>18</v>
      </c>
      <c r="I7863" s="42" t="s">
        <v>40608</v>
      </c>
      <c r="J7863" s="42">
        <v>8059175898402</v>
      </c>
      <c r="K7863" s="45" t="s">
        <v>61621</v>
      </c>
      <c r="L7863" s="46">
        <v>0</v>
      </c>
      <c r="M7863" s="46">
        <v>22.95</v>
      </c>
      <c r="N7863" s="45" t="s">
        <v>58701</v>
      </c>
    </row>
    <row r="7864" spans="1:14" s="32" customFormat="1" hidden="1" x14ac:dyDescent="0.25">
      <c r="A7864" s="32" t="s">
        <v>40609</v>
      </c>
      <c r="B7864" s="42" t="s">
        <v>40610</v>
      </c>
      <c r="C7864" s="42"/>
      <c r="D7864" s="42" t="s">
        <v>40611</v>
      </c>
      <c r="E7864" s="43" t="s">
        <v>40612</v>
      </c>
      <c r="F7864" s="44" t="s">
        <v>4171</v>
      </c>
      <c r="G7864" s="32" t="s">
        <v>17</v>
      </c>
      <c r="H7864" s="43" t="s">
        <v>18</v>
      </c>
      <c r="I7864" s="42" t="s">
        <v>40613</v>
      </c>
      <c r="J7864" s="42">
        <v>8059175881374</v>
      </c>
      <c r="K7864" s="45" t="s">
        <v>61621</v>
      </c>
      <c r="L7864" s="46">
        <v>0</v>
      </c>
      <c r="M7864" s="46">
        <v>22.95</v>
      </c>
      <c r="N7864" s="45" t="s">
        <v>58701</v>
      </c>
    </row>
    <row r="7865" spans="1:14" s="32" customFormat="1" hidden="1" x14ac:dyDescent="0.25">
      <c r="A7865" s="32" t="s">
        <v>40614</v>
      </c>
      <c r="B7865" s="42" t="s">
        <v>40615</v>
      </c>
      <c r="C7865" s="42"/>
      <c r="D7865" s="42" t="s">
        <v>40616</v>
      </c>
      <c r="E7865" s="43" t="s">
        <v>40617</v>
      </c>
      <c r="F7865" s="44" t="s">
        <v>4171</v>
      </c>
      <c r="G7865" s="32" t="s">
        <v>17</v>
      </c>
      <c r="H7865" s="43" t="s">
        <v>18</v>
      </c>
      <c r="I7865" s="42" t="s">
        <v>40618</v>
      </c>
      <c r="J7865" s="42">
        <v>8059175898396</v>
      </c>
      <c r="K7865" s="45" t="s">
        <v>61621</v>
      </c>
      <c r="L7865" s="46">
        <v>0</v>
      </c>
      <c r="M7865" s="46">
        <v>22.95</v>
      </c>
      <c r="N7865" s="45" t="s">
        <v>58701</v>
      </c>
    </row>
    <row r="7866" spans="1:14" s="32" customFormat="1" hidden="1" x14ac:dyDescent="0.25">
      <c r="A7866" s="32" t="s">
        <v>40648</v>
      </c>
      <c r="B7866" s="42" t="s">
        <v>40649</v>
      </c>
      <c r="C7866" s="42"/>
      <c r="D7866" s="42" t="s">
        <v>40650</v>
      </c>
      <c r="E7866" s="43" t="s">
        <v>40651</v>
      </c>
      <c r="F7866" s="44" t="s">
        <v>4171</v>
      </c>
      <c r="G7866" s="32" t="s">
        <v>17</v>
      </c>
      <c r="H7866" s="43" t="s">
        <v>18</v>
      </c>
      <c r="I7866" s="42" t="s">
        <v>40652</v>
      </c>
      <c r="J7866" s="42">
        <v>8059175898501</v>
      </c>
      <c r="K7866" s="45" t="s">
        <v>61621</v>
      </c>
      <c r="L7866" s="46">
        <v>0</v>
      </c>
      <c r="M7866" s="54">
        <v>39.950000000000003</v>
      </c>
      <c r="N7866" s="45" t="s">
        <v>58701</v>
      </c>
    </row>
    <row r="7867" spans="1:14" s="32" customFormat="1" hidden="1" x14ac:dyDescent="0.25">
      <c r="A7867" s="32" t="s">
        <v>40628</v>
      </c>
      <c r="B7867" s="42" t="s">
        <v>40629</v>
      </c>
      <c r="C7867" s="42"/>
      <c r="D7867" s="42" t="s">
        <v>40630</v>
      </c>
      <c r="E7867" s="43" t="s">
        <v>40631</v>
      </c>
      <c r="F7867" s="44" t="s">
        <v>4171</v>
      </c>
      <c r="G7867" s="32" t="s">
        <v>17</v>
      </c>
      <c r="H7867" s="43" t="s">
        <v>18</v>
      </c>
      <c r="I7867" s="42" t="s">
        <v>40632</v>
      </c>
      <c r="J7867" s="42">
        <v>8059175881428</v>
      </c>
      <c r="K7867" s="45" t="s">
        <v>61621</v>
      </c>
      <c r="L7867" s="46">
        <v>0</v>
      </c>
      <c r="M7867" s="54">
        <v>39.950000000000003</v>
      </c>
      <c r="N7867" s="45" t="s">
        <v>58701</v>
      </c>
    </row>
    <row r="7868" spans="1:14" s="32" customFormat="1" hidden="1" x14ac:dyDescent="0.25">
      <c r="A7868" s="32" t="s">
        <v>40633</v>
      </c>
      <c r="B7868" s="42" t="s">
        <v>40634</v>
      </c>
      <c r="C7868" s="42"/>
      <c r="D7868" s="42" t="s">
        <v>40635</v>
      </c>
      <c r="E7868" s="43" t="s">
        <v>40636</v>
      </c>
      <c r="F7868" s="44" t="s">
        <v>4171</v>
      </c>
      <c r="G7868" s="32" t="s">
        <v>17</v>
      </c>
      <c r="H7868" s="43" t="s">
        <v>18</v>
      </c>
      <c r="I7868" s="42" t="s">
        <v>40637</v>
      </c>
      <c r="J7868" s="42">
        <v>8059175898488</v>
      </c>
      <c r="K7868" s="45" t="s">
        <v>61621</v>
      </c>
      <c r="L7868" s="46">
        <v>0</v>
      </c>
      <c r="M7868" s="54">
        <v>39.950000000000003</v>
      </c>
      <c r="N7868" s="45" t="s">
        <v>58701</v>
      </c>
    </row>
    <row r="7869" spans="1:14" s="32" customFormat="1" hidden="1" x14ac:dyDescent="0.25">
      <c r="A7869" s="32" t="s">
        <v>40638</v>
      </c>
      <c r="B7869" s="42" t="s">
        <v>40639</v>
      </c>
      <c r="C7869" s="42"/>
      <c r="D7869" s="42" t="s">
        <v>40640</v>
      </c>
      <c r="E7869" s="43" t="s">
        <v>40641</v>
      </c>
      <c r="F7869" s="44" t="s">
        <v>4171</v>
      </c>
      <c r="G7869" s="32" t="s">
        <v>17</v>
      </c>
      <c r="H7869" s="43" t="s">
        <v>18</v>
      </c>
      <c r="I7869" s="42" t="s">
        <v>40642</v>
      </c>
      <c r="J7869" s="42">
        <v>8059175898471</v>
      </c>
      <c r="K7869" s="45" t="s">
        <v>61621</v>
      </c>
      <c r="L7869" s="46">
        <v>0</v>
      </c>
      <c r="M7869" s="54">
        <v>39.950000000000003</v>
      </c>
      <c r="N7869" s="45" t="s">
        <v>58701</v>
      </c>
    </row>
    <row r="7870" spans="1:14" s="32" customFormat="1" hidden="1" x14ac:dyDescent="0.25">
      <c r="A7870" s="32" t="s">
        <v>40643</v>
      </c>
      <c r="B7870" s="42" t="s">
        <v>40644</v>
      </c>
      <c r="C7870" s="42"/>
      <c r="D7870" s="42" t="s">
        <v>40645</v>
      </c>
      <c r="E7870" s="43" t="s">
        <v>40646</v>
      </c>
      <c r="F7870" s="44" t="s">
        <v>4171</v>
      </c>
      <c r="G7870" s="32" t="s">
        <v>17</v>
      </c>
      <c r="H7870" s="43" t="s">
        <v>18</v>
      </c>
      <c r="I7870" s="42" t="s">
        <v>40647</v>
      </c>
      <c r="J7870" s="42">
        <v>8059175898495</v>
      </c>
      <c r="K7870" s="45" t="s">
        <v>61621</v>
      </c>
      <c r="L7870" s="46">
        <v>0</v>
      </c>
      <c r="M7870" s="54">
        <v>39.950000000000003</v>
      </c>
      <c r="N7870" s="45" t="s">
        <v>58701</v>
      </c>
    </row>
    <row r="7871" spans="1:14" s="32" customFormat="1" hidden="1" x14ac:dyDescent="0.25">
      <c r="A7871" s="32" t="s">
        <v>40673</v>
      </c>
      <c r="B7871" s="42" t="s">
        <v>40674</v>
      </c>
      <c r="C7871" s="42"/>
      <c r="D7871" s="42" t="s">
        <v>40675</v>
      </c>
      <c r="E7871" s="43" t="s">
        <v>40676</v>
      </c>
      <c r="F7871" s="44" t="s">
        <v>4171</v>
      </c>
      <c r="G7871" s="32" t="s">
        <v>17</v>
      </c>
      <c r="H7871" s="43" t="s">
        <v>18</v>
      </c>
      <c r="I7871" s="42" t="s">
        <v>40677</v>
      </c>
      <c r="J7871" s="42">
        <v>8059175898549</v>
      </c>
      <c r="K7871" s="45" t="s">
        <v>61621</v>
      </c>
      <c r="L7871" s="46">
        <v>0</v>
      </c>
      <c r="M7871" s="54">
        <v>39.950000000000003</v>
      </c>
      <c r="N7871" s="45" t="s">
        <v>58701</v>
      </c>
    </row>
    <row r="7872" spans="1:14" s="32" customFormat="1" hidden="1" x14ac:dyDescent="0.25">
      <c r="A7872" s="32" t="s">
        <v>40653</v>
      </c>
      <c r="B7872" s="42" t="s">
        <v>40654</v>
      </c>
      <c r="C7872" s="42"/>
      <c r="D7872" s="42" t="s">
        <v>40655</v>
      </c>
      <c r="E7872" s="43" t="s">
        <v>40656</v>
      </c>
      <c r="F7872" s="44" t="s">
        <v>4171</v>
      </c>
      <c r="G7872" s="32" t="s">
        <v>17</v>
      </c>
      <c r="H7872" s="43" t="s">
        <v>18</v>
      </c>
      <c r="I7872" s="42" t="s">
        <v>40657</v>
      </c>
      <c r="J7872" s="42">
        <v>8059175881435</v>
      </c>
      <c r="K7872" s="45" t="s">
        <v>61621</v>
      </c>
      <c r="L7872" s="46">
        <v>0</v>
      </c>
      <c r="M7872" s="54">
        <v>39.950000000000003</v>
      </c>
      <c r="N7872" s="45" t="s">
        <v>58701</v>
      </c>
    </row>
    <row r="7873" spans="1:14" s="32" customFormat="1" hidden="1" x14ac:dyDescent="0.25">
      <c r="A7873" s="32" t="s">
        <v>40658</v>
      </c>
      <c r="B7873" s="42" t="s">
        <v>40659</v>
      </c>
      <c r="C7873" s="42"/>
      <c r="D7873" s="42" t="s">
        <v>40660</v>
      </c>
      <c r="E7873" s="43" t="s">
        <v>40661</v>
      </c>
      <c r="F7873" s="44" t="s">
        <v>4171</v>
      </c>
      <c r="G7873" s="32" t="s">
        <v>17</v>
      </c>
      <c r="H7873" s="43" t="s">
        <v>18</v>
      </c>
      <c r="I7873" s="42" t="s">
        <v>40662</v>
      </c>
      <c r="J7873" s="42">
        <v>8059175898525</v>
      </c>
      <c r="K7873" s="45" t="s">
        <v>61621</v>
      </c>
      <c r="L7873" s="46">
        <v>0</v>
      </c>
      <c r="M7873" s="54">
        <v>39.950000000000003</v>
      </c>
      <c r="N7873" s="45" t="s">
        <v>58701</v>
      </c>
    </row>
    <row r="7874" spans="1:14" s="32" customFormat="1" hidden="1" x14ac:dyDescent="0.25">
      <c r="A7874" s="32" t="s">
        <v>40663</v>
      </c>
      <c r="B7874" s="42" t="s">
        <v>40664</v>
      </c>
      <c r="C7874" s="42"/>
      <c r="D7874" s="42" t="s">
        <v>40665</v>
      </c>
      <c r="E7874" s="43" t="s">
        <v>40666</v>
      </c>
      <c r="F7874" s="44" t="s">
        <v>4171</v>
      </c>
      <c r="G7874" s="32" t="s">
        <v>17</v>
      </c>
      <c r="H7874" s="43" t="s">
        <v>18</v>
      </c>
      <c r="I7874" s="42" t="s">
        <v>40667</v>
      </c>
      <c r="J7874" s="42">
        <v>8059175898518</v>
      </c>
      <c r="K7874" s="45" t="s">
        <v>61621</v>
      </c>
      <c r="L7874" s="46">
        <v>0</v>
      </c>
      <c r="M7874" s="54">
        <v>39.950000000000003</v>
      </c>
      <c r="N7874" s="45" t="s">
        <v>58701</v>
      </c>
    </row>
    <row r="7875" spans="1:14" s="32" customFormat="1" hidden="1" x14ac:dyDescent="0.25">
      <c r="A7875" s="32" t="s">
        <v>40668</v>
      </c>
      <c r="B7875" s="42" t="s">
        <v>40669</v>
      </c>
      <c r="C7875" s="42"/>
      <c r="D7875" s="42" t="s">
        <v>40670</v>
      </c>
      <c r="E7875" s="43" t="s">
        <v>40671</v>
      </c>
      <c r="F7875" s="44" t="s">
        <v>4171</v>
      </c>
      <c r="G7875" s="32" t="s">
        <v>17</v>
      </c>
      <c r="H7875" s="43" t="s">
        <v>18</v>
      </c>
      <c r="I7875" s="42" t="s">
        <v>40672</v>
      </c>
      <c r="J7875" s="42">
        <v>8059175898532</v>
      </c>
      <c r="K7875" s="45" t="s">
        <v>61621</v>
      </c>
      <c r="L7875" s="46">
        <v>0</v>
      </c>
      <c r="M7875" s="54">
        <v>39.950000000000003</v>
      </c>
      <c r="N7875" s="45" t="s">
        <v>58701</v>
      </c>
    </row>
    <row r="7876" spans="1:14" s="32" customFormat="1" hidden="1" x14ac:dyDescent="0.25">
      <c r="A7876" s="32" t="s">
        <v>40698</v>
      </c>
      <c r="B7876" s="42" t="s">
        <v>40699</v>
      </c>
      <c r="C7876" s="42"/>
      <c r="D7876" s="42" t="s">
        <v>40700</v>
      </c>
      <c r="E7876" s="43" t="s">
        <v>40701</v>
      </c>
      <c r="F7876" s="44" t="s">
        <v>4171</v>
      </c>
      <c r="G7876" s="32" t="s">
        <v>17</v>
      </c>
      <c r="H7876" s="43" t="s">
        <v>18</v>
      </c>
      <c r="I7876" s="42" t="s">
        <v>40702</v>
      </c>
      <c r="J7876" s="42">
        <v>8059175898587</v>
      </c>
      <c r="K7876" s="45" t="s">
        <v>61621</v>
      </c>
      <c r="L7876" s="46">
        <v>0</v>
      </c>
      <c r="M7876" s="54">
        <v>39.950000000000003</v>
      </c>
      <c r="N7876" s="45" t="s">
        <v>58701</v>
      </c>
    </row>
    <row r="7877" spans="1:14" s="32" customFormat="1" hidden="1" x14ac:dyDescent="0.25">
      <c r="A7877" s="32" t="s">
        <v>40678</v>
      </c>
      <c r="B7877" s="42" t="s">
        <v>40679</v>
      </c>
      <c r="C7877" s="42"/>
      <c r="D7877" s="42" t="s">
        <v>40680</v>
      </c>
      <c r="E7877" s="43" t="s">
        <v>40681</v>
      </c>
      <c r="F7877" s="44" t="s">
        <v>4171</v>
      </c>
      <c r="G7877" s="32" t="s">
        <v>17</v>
      </c>
      <c r="H7877" s="43" t="s">
        <v>18</v>
      </c>
      <c r="I7877" s="42" t="s">
        <v>40682</v>
      </c>
      <c r="J7877" s="42">
        <v>8059175881442</v>
      </c>
      <c r="K7877" s="45" t="s">
        <v>61621</v>
      </c>
      <c r="L7877" s="46">
        <v>0</v>
      </c>
      <c r="M7877" s="54">
        <v>39.950000000000003</v>
      </c>
      <c r="N7877" s="45" t="s">
        <v>58701</v>
      </c>
    </row>
    <row r="7878" spans="1:14" s="32" customFormat="1" hidden="1" x14ac:dyDescent="0.25">
      <c r="A7878" s="32" t="s">
        <v>40683</v>
      </c>
      <c r="B7878" s="42" t="s">
        <v>40684</v>
      </c>
      <c r="C7878" s="42"/>
      <c r="D7878" s="42" t="s">
        <v>40685</v>
      </c>
      <c r="E7878" s="43" t="s">
        <v>40686</v>
      </c>
      <c r="F7878" s="44" t="s">
        <v>4171</v>
      </c>
      <c r="G7878" s="32" t="s">
        <v>17</v>
      </c>
      <c r="H7878" s="43" t="s">
        <v>18</v>
      </c>
      <c r="I7878" s="42" t="s">
        <v>40687</v>
      </c>
      <c r="J7878" s="42">
        <v>8059175898563</v>
      </c>
      <c r="K7878" s="45" t="s">
        <v>61621</v>
      </c>
      <c r="L7878" s="46">
        <v>0</v>
      </c>
      <c r="M7878" s="54">
        <v>39.950000000000003</v>
      </c>
      <c r="N7878" s="45" t="s">
        <v>58701</v>
      </c>
    </row>
    <row r="7879" spans="1:14" s="32" customFormat="1" hidden="1" x14ac:dyDescent="0.25">
      <c r="A7879" s="32" t="s">
        <v>40688</v>
      </c>
      <c r="B7879" s="42" t="s">
        <v>40689</v>
      </c>
      <c r="C7879" s="42"/>
      <c r="D7879" s="42" t="s">
        <v>40690</v>
      </c>
      <c r="E7879" s="43" t="s">
        <v>40691</v>
      </c>
      <c r="F7879" s="44" t="s">
        <v>4171</v>
      </c>
      <c r="G7879" s="32" t="s">
        <v>17</v>
      </c>
      <c r="H7879" s="43" t="s">
        <v>18</v>
      </c>
      <c r="I7879" s="42" t="s">
        <v>40692</v>
      </c>
      <c r="J7879" s="42">
        <v>8059175898556</v>
      </c>
      <c r="K7879" s="45" t="s">
        <v>61621</v>
      </c>
      <c r="L7879" s="46">
        <v>0</v>
      </c>
      <c r="M7879" s="54">
        <v>39.950000000000003</v>
      </c>
      <c r="N7879" s="45" t="s">
        <v>58701</v>
      </c>
    </row>
    <row r="7880" spans="1:14" s="32" customFormat="1" hidden="1" x14ac:dyDescent="0.25">
      <c r="A7880" s="32" t="s">
        <v>40693</v>
      </c>
      <c r="B7880" s="42" t="s">
        <v>40694</v>
      </c>
      <c r="C7880" s="42"/>
      <c r="D7880" s="42" t="s">
        <v>40695</v>
      </c>
      <c r="E7880" s="43" t="s">
        <v>40696</v>
      </c>
      <c r="F7880" s="44" t="s">
        <v>4171</v>
      </c>
      <c r="G7880" s="32" t="s">
        <v>17</v>
      </c>
      <c r="H7880" s="43" t="s">
        <v>18</v>
      </c>
      <c r="I7880" s="42" t="s">
        <v>40697</v>
      </c>
      <c r="J7880" s="42">
        <v>8059175898570</v>
      </c>
      <c r="K7880" s="45" t="s">
        <v>61621</v>
      </c>
      <c r="L7880" s="46">
        <v>0</v>
      </c>
      <c r="M7880" s="54">
        <v>39.950000000000003</v>
      </c>
      <c r="N7880" s="45" t="s">
        <v>58701</v>
      </c>
    </row>
    <row r="7881" spans="1:14" s="32" customFormat="1" hidden="1" x14ac:dyDescent="0.25">
      <c r="A7881" s="32" t="s">
        <v>40723</v>
      </c>
      <c r="B7881" s="42" t="s">
        <v>40724</v>
      </c>
      <c r="C7881" s="42"/>
      <c r="D7881" s="42" t="s">
        <v>40725</v>
      </c>
      <c r="E7881" s="43" t="s">
        <v>40726</v>
      </c>
      <c r="F7881" s="44" t="s">
        <v>4171</v>
      </c>
      <c r="G7881" s="32" t="s">
        <v>17</v>
      </c>
      <c r="H7881" s="43" t="s">
        <v>18</v>
      </c>
      <c r="I7881" s="42" t="s">
        <v>40727</v>
      </c>
      <c r="J7881" s="42">
        <v>8059175898624</v>
      </c>
      <c r="K7881" s="45" t="s">
        <v>61621</v>
      </c>
      <c r="L7881" s="46">
        <v>0</v>
      </c>
      <c r="M7881" s="54">
        <v>39.950000000000003</v>
      </c>
      <c r="N7881" s="45" t="s">
        <v>58701</v>
      </c>
    </row>
    <row r="7882" spans="1:14" s="32" customFormat="1" hidden="1" x14ac:dyDescent="0.25">
      <c r="A7882" s="32" t="s">
        <v>40703</v>
      </c>
      <c r="B7882" s="42" t="s">
        <v>40704</v>
      </c>
      <c r="C7882" s="42"/>
      <c r="D7882" s="42" t="s">
        <v>40705</v>
      </c>
      <c r="E7882" s="43" t="s">
        <v>40706</v>
      </c>
      <c r="F7882" s="44" t="s">
        <v>4171</v>
      </c>
      <c r="G7882" s="32" t="s">
        <v>17</v>
      </c>
      <c r="H7882" s="43" t="s">
        <v>18</v>
      </c>
      <c r="I7882" s="42" t="s">
        <v>40707</v>
      </c>
      <c r="J7882" s="42">
        <v>8059175881459</v>
      </c>
      <c r="K7882" s="45" t="s">
        <v>61621</v>
      </c>
      <c r="L7882" s="46">
        <v>0</v>
      </c>
      <c r="M7882" s="54">
        <v>39.950000000000003</v>
      </c>
      <c r="N7882" s="45" t="s">
        <v>58701</v>
      </c>
    </row>
    <row r="7883" spans="1:14" s="32" customFormat="1" hidden="1" x14ac:dyDescent="0.25">
      <c r="A7883" s="32" t="s">
        <v>40708</v>
      </c>
      <c r="B7883" s="42" t="s">
        <v>40709</v>
      </c>
      <c r="C7883" s="42"/>
      <c r="D7883" s="42" t="s">
        <v>40710</v>
      </c>
      <c r="E7883" s="43" t="s">
        <v>40711</v>
      </c>
      <c r="F7883" s="44" t="s">
        <v>4171</v>
      </c>
      <c r="G7883" s="32" t="s">
        <v>17</v>
      </c>
      <c r="H7883" s="43" t="s">
        <v>18</v>
      </c>
      <c r="I7883" s="42" t="s">
        <v>40712</v>
      </c>
      <c r="J7883" s="42">
        <v>8059175898600</v>
      </c>
      <c r="K7883" s="45" t="s">
        <v>61621</v>
      </c>
      <c r="L7883" s="46">
        <v>0</v>
      </c>
      <c r="M7883" s="54">
        <v>39.950000000000003</v>
      </c>
      <c r="N7883" s="45" t="s">
        <v>58701</v>
      </c>
    </row>
    <row r="7884" spans="1:14" s="32" customFormat="1" hidden="1" x14ac:dyDescent="0.25">
      <c r="A7884" s="32" t="s">
        <v>40713</v>
      </c>
      <c r="B7884" s="42" t="s">
        <v>40714</v>
      </c>
      <c r="C7884" s="42"/>
      <c r="D7884" s="42" t="s">
        <v>40715</v>
      </c>
      <c r="E7884" s="43" t="s">
        <v>40716</v>
      </c>
      <c r="F7884" s="44" t="s">
        <v>4171</v>
      </c>
      <c r="G7884" s="32" t="s">
        <v>17</v>
      </c>
      <c r="H7884" s="43" t="s">
        <v>18</v>
      </c>
      <c r="I7884" s="42" t="s">
        <v>40717</v>
      </c>
      <c r="J7884" s="42">
        <v>8059175898594</v>
      </c>
      <c r="K7884" s="45" t="s">
        <v>61621</v>
      </c>
      <c r="L7884" s="46">
        <v>0</v>
      </c>
      <c r="M7884" s="54">
        <v>39.950000000000003</v>
      </c>
      <c r="N7884" s="45" t="s">
        <v>58701</v>
      </c>
    </row>
    <row r="7885" spans="1:14" s="32" customFormat="1" hidden="1" x14ac:dyDescent="0.25">
      <c r="A7885" s="32" t="s">
        <v>40718</v>
      </c>
      <c r="B7885" s="42" t="s">
        <v>40719</v>
      </c>
      <c r="C7885" s="42"/>
      <c r="D7885" s="42" t="s">
        <v>40720</v>
      </c>
      <c r="E7885" s="43" t="s">
        <v>40721</v>
      </c>
      <c r="F7885" s="44" t="s">
        <v>4171</v>
      </c>
      <c r="G7885" s="32" t="s">
        <v>17</v>
      </c>
      <c r="H7885" s="43" t="s">
        <v>18</v>
      </c>
      <c r="I7885" s="42" t="s">
        <v>40722</v>
      </c>
      <c r="J7885" s="42">
        <v>8059175898617</v>
      </c>
      <c r="K7885" s="45" t="s">
        <v>61621</v>
      </c>
      <c r="L7885" s="46">
        <v>0</v>
      </c>
      <c r="M7885" s="54">
        <v>39.950000000000003</v>
      </c>
      <c r="N7885" s="45" t="s">
        <v>58701</v>
      </c>
    </row>
    <row r="7886" spans="1:14" s="32" customFormat="1" hidden="1" x14ac:dyDescent="0.25">
      <c r="B7886" s="42" t="s">
        <v>40744</v>
      </c>
      <c r="C7886" s="42"/>
      <c r="D7886" s="42" t="s">
        <v>40745</v>
      </c>
      <c r="E7886" s="43" t="s">
        <v>40746</v>
      </c>
      <c r="F7886" s="44" t="s">
        <v>4171</v>
      </c>
      <c r="G7886" s="32" t="s">
        <v>17</v>
      </c>
      <c r="H7886" s="43" t="s">
        <v>18</v>
      </c>
      <c r="I7886" s="42" t="s">
        <v>40747</v>
      </c>
      <c r="J7886" s="42">
        <v>8059175898747</v>
      </c>
      <c r="K7886" s="45" t="s">
        <v>61621</v>
      </c>
      <c r="L7886" s="46">
        <v>0</v>
      </c>
      <c r="M7886" s="54">
        <v>24.95</v>
      </c>
      <c r="N7886" s="45" t="s">
        <v>58701</v>
      </c>
    </row>
    <row r="7887" spans="1:14" s="32" customFormat="1" hidden="1" x14ac:dyDescent="0.25">
      <c r="B7887" s="42" t="s">
        <v>40764</v>
      </c>
      <c r="C7887" s="42"/>
      <c r="D7887" s="42" t="s">
        <v>40765</v>
      </c>
      <c r="E7887" s="43" t="s">
        <v>40766</v>
      </c>
      <c r="F7887" s="44" t="s">
        <v>4171</v>
      </c>
      <c r="G7887" s="32" t="s">
        <v>17</v>
      </c>
      <c r="H7887" s="43" t="s">
        <v>18</v>
      </c>
      <c r="I7887" s="42" t="s">
        <v>40767</v>
      </c>
      <c r="J7887" s="42">
        <v>8059175898785</v>
      </c>
      <c r="K7887" s="45" t="s">
        <v>61621</v>
      </c>
      <c r="L7887" s="46">
        <v>0</v>
      </c>
      <c r="M7887" s="54">
        <v>24.95</v>
      </c>
      <c r="N7887" s="45" t="s">
        <v>58701</v>
      </c>
    </row>
    <row r="7888" spans="1:14" s="32" customFormat="1" hidden="1" x14ac:dyDescent="0.25">
      <c r="B7888" s="42" t="s">
        <v>40748</v>
      </c>
      <c r="C7888" s="42"/>
      <c r="D7888" s="42" t="s">
        <v>40749</v>
      </c>
      <c r="E7888" s="43" t="s">
        <v>40750</v>
      </c>
      <c r="F7888" s="44" t="s">
        <v>4171</v>
      </c>
      <c r="G7888" s="32" t="s">
        <v>17</v>
      </c>
      <c r="H7888" s="43" t="s">
        <v>18</v>
      </c>
      <c r="I7888" s="42" t="s">
        <v>40751</v>
      </c>
      <c r="J7888" s="42">
        <v>8059175881497</v>
      </c>
      <c r="K7888" s="45" t="s">
        <v>61621</v>
      </c>
      <c r="L7888" s="46">
        <v>0</v>
      </c>
      <c r="M7888" s="54">
        <v>24.95</v>
      </c>
      <c r="N7888" s="45" t="s">
        <v>58701</v>
      </c>
    </row>
    <row r="7889" spans="2:14" s="32" customFormat="1" hidden="1" x14ac:dyDescent="0.25">
      <c r="B7889" s="42" t="s">
        <v>40752</v>
      </c>
      <c r="C7889" s="42"/>
      <c r="D7889" s="42" t="s">
        <v>40753</v>
      </c>
      <c r="E7889" s="43" t="s">
        <v>40754</v>
      </c>
      <c r="F7889" s="44" t="s">
        <v>4171</v>
      </c>
      <c r="G7889" s="32" t="s">
        <v>17</v>
      </c>
      <c r="H7889" s="43" t="s">
        <v>18</v>
      </c>
      <c r="I7889" s="42" t="s">
        <v>40755</v>
      </c>
      <c r="J7889" s="42">
        <v>8059175898761</v>
      </c>
      <c r="K7889" s="45" t="s">
        <v>61621</v>
      </c>
      <c r="L7889" s="46">
        <v>0</v>
      </c>
      <c r="M7889" s="54">
        <v>24.95</v>
      </c>
      <c r="N7889" s="45" t="s">
        <v>58701</v>
      </c>
    </row>
    <row r="7890" spans="2:14" s="32" customFormat="1" hidden="1" x14ac:dyDescent="0.25">
      <c r="B7890" s="42" t="s">
        <v>40756</v>
      </c>
      <c r="C7890" s="42"/>
      <c r="D7890" s="42" t="s">
        <v>40757</v>
      </c>
      <c r="E7890" s="43" t="s">
        <v>40758</v>
      </c>
      <c r="F7890" s="44" t="s">
        <v>4171</v>
      </c>
      <c r="G7890" s="32" t="s">
        <v>17</v>
      </c>
      <c r="H7890" s="43" t="s">
        <v>18</v>
      </c>
      <c r="I7890" s="42" t="s">
        <v>40759</v>
      </c>
      <c r="J7890" s="42">
        <v>8059175898754</v>
      </c>
      <c r="K7890" s="45" t="s">
        <v>61621</v>
      </c>
      <c r="L7890" s="46">
        <v>0</v>
      </c>
      <c r="M7890" s="54">
        <v>24.95</v>
      </c>
      <c r="N7890" s="45" t="s">
        <v>58701</v>
      </c>
    </row>
    <row r="7891" spans="2:14" s="32" customFormat="1" hidden="1" x14ac:dyDescent="0.25">
      <c r="B7891" s="42" t="s">
        <v>40760</v>
      </c>
      <c r="C7891" s="42"/>
      <c r="D7891" s="42" t="s">
        <v>40761</v>
      </c>
      <c r="E7891" s="43" t="s">
        <v>40762</v>
      </c>
      <c r="F7891" s="44" t="s">
        <v>4171</v>
      </c>
      <c r="G7891" s="32" t="s">
        <v>17</v>
      </c>
      <c r="H7891" s="43" t="s">
        <v>18</v>
      </c>
      <c r="I7891" s="42" t="s">
        <v>40763</v>
      </c>
      <c r="J7891" s="42">
        <v>8059175898778</v>
      </c>
      <c r="K7891" s="45" t="s">
        <v>61621</v>
      </c>
      <c r="L7891" s="46">
        <v>0</v>
      </c>
      <c r="M7891" s="54">
        <v>24.95</v>
      </c>
      <c r="N7891" s="45" t="s">
        <v>58701</v>
      </c>
    </row>
    <row r="7892" spans="2:14" s="32" customFormat="1" hidden="1" x14ac:dyDescent="0.25">
      <c r="B7892" s="42" t="s">
        <v>40728</v>
      </c>
      <c r="C7892" s="42"/>
      <c r="D7892" s="42" t="s">
        <v>40729</v>
      </c>
      <c r="E7892" s="43" t="s">
        <v>40730</v>
      </c>
      <c r="F7892" s="44" t="s">
        <v>4171</v>
      </c>
      <c r="G7892" s="32" t="s">
        <v>17</v>
      </c>
      <c r="H7892" s="43" t="s">
        <v>18</v>
      </c>
      <c r="I7892" s="42" t="s">
        <v>40731</v>
      </c>
      <c r="J7892" s="42">
        <v>8059175881480</v>
      </c>
      <c r="K7892" s="45" t="s">
        <v>61621</v>
      </c>
      <c r="L7892" s="46">
        <v>0</v>
      </c>
      <c r="M7892" s="54">
        <v>24.95</v>
      </c>
      <c r="N7892" s="45" t="s">
        <v>58701</v>
      </c>
    </row>
    <row r="7893" spans="2:14" s="32" customFormat="1" hidden="1" x14ac:dyDescent="0.25">
      <c r="B7893" s="42" t="s">
        <v>40732</v>
      </c>
      <c r="C7893" s="42"/>
      <c r="D7893" s="42" t="s">
        <v>40733</v>
      </c>
      <c r="E7893" s="43" t="s">
        <v>40734</v>
      </c>
      <c r="F7893" s="44" t="s">
        <v>4171</v>
      </c>
      <c r="G7893" s="32" t="s">
        <v>17</v>
      </c>
      <c r="H7893" s="43" t="s">
        <v>18</v>
      </c>
      <c r="I7893" s="42" t="s">
        <v>40735</v>
      </c>
      <c r="J7893" s="42">
        <v>8059175898723</v>
      </c>
      <c r="K7893" s="45" t="s">
        <v>61621</v>
      </c>
      <c r="L7893" s="46">
        <v>0</v>
      </c>
      <c r="M7893" s="54">
        <v>24.95</v>
      </c>
      <c r="N7893" s="45" t="s">
        <v>58701</v>
      </c>
    </row>
    <row r="7894" spans="2:14" s="32" customFormat="1" hidden="1" x14ac:dyDescent="0.25">
      <c r="B7894" s="42" t="s">
        <v>40736</v>
      </c>
      <c r="C7894" s="42"/>
      <c r="D7894" s="42" t="s">
        <v>40737</v>
      </c>
      <c r="E7894" s="43" t="s">
        <v>40738</v>
      </c>
      <c r="F7894" s="44" t="s">
        <v>4171</v>
      </c>
      <c r="G7894" s="32" t="s">
        <v>17</v>
      </c>
      <c r="H7894" s="43" t="s">
        <v>18</v>
      </c>
      <c r="I7894" s="42" t="s">
        <v>40739</v>
      </c>
      <c r="J7894" s="42">
        <v>8059175898716</v>
      </c>
      <c r="K7894" s="45" t="s">
        <v>61621</v>
      </c>
      <c r="L7894" s="46">
        <v>0</v>
      </c>
      <c r="M7894" s="54">
        <v>24.95</v>
      </c>
      <c r="N7894" s="45" t="s">
        <v>58701</v>
      </c>
    </row>
    <row r="7895" spans="2:14" s="32" customFormat="1" hidden="1" x14ac:dyDescent="0.25">
      <c r="B7895" s="42" t="s">
        <v>40740</v>
      </c>
      <c r="C7895" s="42"/>
      <c r="D7895" s="42" t="s">
        <v>40741</v>
      </c>
      <c r="E7895" s="43" t="s">
        <v>40742</v>
      </c>
      <c r="F7895" s="44" t="s">
        <v>4171</v>
      </c>
      <c r="G7895" s="32" t="s">
        <v>17</v>
      </c>
      <c r="H7895" s="43" t="s">
        <v>18</v>
      </c>
      <c r="I7895" s="42" t="s">
        <v>40743</v>
      </c>
      <c r="J7895" s="42">
        <v>8059175898730</v>
      </c>
      <c r="K7895" s="45" t="s">
        <v>61621</v>
      </c>
      <c r="L7895" s="46">
        <v>0</v>
      </c>
      <c r="M7895" s="54">
        <v>24.95</v>
      </c>
      <c r="N7895" s="45" t="s">
        <v>58701</v>
      </c>
    </row>
    <row r="7896" spans="2:14" s="32" customFormat="1" hidden="1" x14ac:dyDescent="0.25">
      <c r="B7896" s="42" t="s">
        <v>40784</v>
      </c>
      <c r="C7896" s="42"/>
      <c r="D7896" s="42" t="s">
        <v>40785</v>
      </c>
      <c r="E7896" s="43" t="s">
        <v>40786</v>
      </c>
      <c r="F7896" s="44" t="s">
        <v>4171</v>
      </c>
      <c r="G7896" s="32" t="s">
        <v>17</v>
      </c>
      <c r="H7896" s="43" t="s">
        <v>18</v>
      </c>
      <c r="I7896" s="42" t="s">
        <v>40787</v>
      </c>
      <c r="J7896" s="42">
        <v>8059175898907</v>
      </c>
      <c r="K7896" s="45" t="s">
        <v>61621</v>
      </c>
      <c r="L7896" s="46">
        <v>0</v>
      </c>
      <c r="M7896" s="54">
        <v>24.95</v>
      </c>
      <c r="N7896" s="45" t="s">
        <v>58701</v>
      </c>
    </row>
    <row r="7897" spans="2:14" s="32" customFormat="1" hidden="1" x14ac:dyDescent="0.25">
      <c r="B7897" s="42" t="s">
        <v>40768</v>
      </c>
      <c r="C7897" s="42"/>
      <c r="D7897" s="42" t="s">
        <v>40769</v>
      </c>
      <c r="E7897" s="43" t="s">
        <v>40770</v>
      </c>
      <c r="F7897" s="44" t="s">
        <v>4171</v>
      </c>
      <c r="G7897" s="32" t="s">
        <v>17</v>
      </c>
      <c r="H7897" s="43" t="s">
        <v>18</v>
      </c>
      <c r="I7897" s="42" t="s">
        <v>40771</v>
      </c>
      <c r="J7897" s="42">
        <v>8059175881527</v>
      </c>
      <c r="K7897" s="45" t="s">
        <v>61621</v>
      </c>
      <c r="L7897" s="46">
        <v>0</v>
      </c>
      <c r="M7897" s="54">
        <v>24.95</v>
      </c>
      <c r="N7897" s="45" t="s">
        <v>58701</v>
      </c>
    </row>
    <row r="7898" spans="2:14" s="32" customFormat="1" hidden="1" x14ac:dyDescent="0.25">
      <c r="B7898" s="42" t="s">
        <v>40772</v>
      </c>
      <c r="C7898" s="42"/>
      <c r="D7898" s="42" t="s">
        <v>40773</v>
      </c>
      <c r="E7898" s="43" t="s">
        <v>40774</v>
      </c>
      <c r="F7898" s="44" t="s">
        <v>4171</v>
      </c>
      <c r="G7898" s="32" t="s">
        <v>17</v>
      </c>
      <c r="H7898" s="43" t="s">
        <v>18</v>
      </c>
      <c r="I7898" s="42" t="s">
        <v>40775</v>
      </c>
      <c r="J7898" s="42">
        <v>8059175898884</v>
      </c>
      <c r="K7898" s="45" t="s">
        <v>61621</v>
      </c>
      <c r="L7898" s="46">
        <v>0</v>
      </c>
      <c r="M7898" s="54">
        <v>24.95</v>
      </c>
      <c r="N7898" s="45" t="s">
        <v>58701</v>
      </c>
    </row>
    <row r="7899" spans="2:14" s="32" customFormat="1" hidden="1" x14ac:dyDescent="0.25">
      <c r="B7899" s="42" t="s">
        <v>40776</v>
      </c>
      <c r="C7899" s="42"/>
      <c r="D7899" s="42" t="s">
        <v>40777</v>
      </c>
      <c r="E7899" s="43" t="s">
        <v>40778</v>
      </c>
      <c r="F7899" s="44" t="s">
        <v>4171</v>
      </c>
      <c r="G7899" s="32" t="s">
        <v>17</v>
      </c>
      <c r="H7899" s="43" t="s">
        <v>18</v>
      </c>
      <c r="I7899" s="42" t="s">
        <v>40779</v>
      </c>
      <c r="J7899" s="42">
        <v>8059175898877</v>
      </c>
      <c r="K7899" s="45" t="s">
        <v>61621</v>
      </c>
      <c r="L7899" s="46">
        <v>0</v>
      </c>
      <c r="M7899" s="54">
        <v>24.95</v>
      </c>
      <c r="N7899" s="45" t="s">
        <v>58701</v>
      </c>
    </row>
    <row r="7900" spans="2:14" s="32" customFormat="1" hidden="1" x14ac:dyDescent="0.25">
      <c r="B7900" s="42" t="s">
        <v>40780</v>
      </c>
      <c r="C7900" s="42"/>
      <c r="D7900" s="42" t="s">
        <v>40781</v>
      </c>
      <c r="E7900" s="43" t="s">
        <v>40782</v>
      </c>
      <c r="F7900" s="44" t="s">
        <v>4171</v>
      </c>
      <c r="G7900" s="32" t="s">
        <v>17</v>
      </c>
      <c r="H7900" s="43" t="s">
        <v>18</v>
      </c>
      <c r="I7900" s="42" t="s">
        <v>40783</v>
      </c>
      <c r="J7900" s="42">
        <v>8059175898891</v>
      </c>
      <c r="K7900" s="45" t="s">
        <v>61621</v>
      </c>
      <c r="L7900" s="46">
        <v>0</v>
      </c>
      <c r="M7900" s="54">
        <v>24.95</v>
      </c>
      <c r="N7900" s="45" t="s">
        <v>58701</v>
      </c>
    </row>
    <row r="7901" spans="2:14" s="32" customFormat="1" hidden="1" x14ac:dyDescent="0.25">
      <c r="B7901" s="42"/>
      <c r="C7901" s="42"/>
      <c r="D7901" s="42" t="s">
        <v>42858</v>
      </c>
      <c r="E7901" s="43" t="s">
        <v>42859</v>
      </c>
      <c r="F7901" s="44"/>
      <c r="G7901" s="32" t="s">
        <v>17</v>
      </c>
      <c r="H7901" s="43" t="s">
        <v>18</v>
      </c>
      <c r="I7901" s="42" t="s">
        <v>42860</v>
      </c>
      <c r="J7901" s="42">
        <v>8059175898945</v>
      </c>
      <c r="K7901" s="45" t="s">
        <v>61621</v>
      </c>
      <c r="L7901" s="46">
        <v>0</v>
      </c>
      <c r="M7901" s="54">
        <v>24.95</v>
      </c>
      <c r="N7901" s="45" t="s">
        <v>58701</v>
      </c>
    </row>
    <row r="7902" spans="2:14" s="32" customFormat="1" hidden="1" x14ac:dyDescent="0.25">
      <c r="B7902" s="42"/>
      <c r="C7902" s="42"/>
      <c r="D7902" s="42" t="s">
        <v>42861</v>
      </c>
      <c r="E7902" s="43" t="s">
        <v>61832</v>
      </c>
      <c r="F7902" s="44" t="s">
        <v>4171</v>
      </c>
      <c r="G7902" s="32" t="s">
        <v>17</v>
      </c>
      <c r="H7902" s="43" t="s">
        <v>18</v>
      </c>
      <c r="I7902" s="42" t="s">
        <v>42862</v>
      </c>
      <c r="J7902" s="42">
        <v>8059175881534</v>
      </c>
      <c r="K7902" s="45" t="s">
        <v>61621</v>
      </c>
      <c r="L7902" s="46">
        <v>0</v>
      </c>
      <c r="M7902" s="54">
        <v>24.95</v>
      </c>
      <c r="N7902" s="45" t="s">
        <v>58701</v>
      </c>
    </row>
    <row r="7903" spans="2:14" s="32" customFormat="1" hidden="1" x14ac:dyDescent="0.25">
      <c r="B7903" s="42"/>
      <c r="C7903" s="42"/>
      <c r="D7903" s="42" t="s">
        <v>42863</v>
      </c>
      <c r="E7903" s="43" t="s">
        <v>61833</v>
      </c>
      <c r="F7903" s="44"/>
      <c r="G7903" s="32" t="s">
        <v>17</v>
      </c>
      <c r="H7903" s="43" t="s">
        <v>18</v>
      </c>
      <c r="I7903" s="42" t="s">
        <v>42864</v>
      </c>
      <c r="J7903" s="42">
        <v>8059175898921</v>
      </c>
      <c r="K7903" s="45" t="s">
        <v>61621</v>
      </c>
      <c r="L7903" s="46">
        <v>0</v>
      </c>
      <c r="M7903" s="54">
        <v>24.95</v>
      </c>
      <c r="N7903" s="45" t="s">
        <v>58701</v>
      </c>
    </row>
    <row r="7904" spans="2:14" s="32" customFormat="1" hidden="1" x14ac:dyDescent="0.25">
      <c r="B7904" s="42"/>
      <c r="C7904" s="42"/>
      <c r="D7904" s="42" t="s">
        <v>42865</v>
      </c>
      <c r="E7904" s="43" t="s">
        <v>61834</v>
      </c>
      <c r="F7904" s="44"/>
      <c r="G7904" s="32" t="s">
        <v>17</v>
      </c>
      <c r="H7904" s="43" t="s">
        <v>18</v>
      </c>
      <c r="I7904" s="42" t="s">
        <v>42866</v>
      </c>
      <c r="J7904" s="42">
        <v>8059175898914</v>
      </c>
      <c r="K7904" s="45" t="s">
        <v>61621</v>
      </c>
      <c r="L7904" s="46">
        <v>0</v>
      </c>
      <c r="M7904" s="54">
        <v>24.95</v>
      </c>
      <c r="N7904" s="45" t="s">
        <v>58701</v>
      </c>
    </row>
    <row r="7905" spans="2:14" s="32" customFormat="1" hidden="1" x14ac:dyDescent="0.25">
      <c r="B7905" s="42"/>
      <c r="C7905" s="42"/>
      <c r="D7905" s="42" t="s">
        <v>42867</v>
      </c>
      <c r="E7905" s="43" t="s">
        <v>61835</v>
      </c>
      <c r="F7905" s="44"/>
      <c r="G7905" s="32" t="s">
        <v>17</v>
      </c>
      <c r="H7905" s="43" t="s">
        <v>18</v>
      </c>
      <c r="I7905" s="42" t="s">
        <v>42868</v>
      </c>
      <c r="J7905" s="42">
        <v>8059175898938</v>
      </c>
      <c r="K7905" s="45" t="s">
        <v>61621</v>
      </c>
      <c r="L7905" s="46">
        <v>0</v>
      </c>
      <c r="M7905" s="54">
        <v>24.95</v>
      </c>
      <c r="N7905" s="45" t="s">
        <v>58701</v>
      </c>
    </row>
    <row r="7906" spans="2:14" s="32" customFormat="1" hidden="1" x14ac:dyDescent="0.25">
      <c r="B7906" s="42"/>
      <c r="C7906" s="42"/>
      <c r="D7906" s="42" t="s">
        <v>42869</v>
      </c>
      <c r="E7906" s="43" t="s">
        <v>42870</v>
      </c>
      <c r="F7906" s="44"/>
      <c r="G7906" s="32" t="s">
        <v>17</v>
      </c>
      <c r="H7906" s="43" t="s">
        <v>18</v>
      </c>
      <c r="I7906" s="42" t="s">
        <v>42871</v>
      </c>
      <c r="J7906" s="42">
        <v>8059175898983</v>
      </c>
      <c r="K7906" s="45" t="s">
        <v>61621</v>
      </c>
      <c r="L7906" s="46">
        <v>0</v>
      </c>
      <c r="M7906" s="54">
        <v>24.95</v>
      </c>
      <c r="N7906" s="45" t="s">
        <v>58701</v>
      </c>
    </row>
    <row r="7907" spans="2:14" s="32" customFormat="1" hidden="1" x14ac:dyDescent="0.25">
      <c r="B7907" s="42"/>
      <c r="C7907" s="42"/>
      <c r="D7907" s="42" t="s">
        <v>42872</v>
      </c>
      <c r="E7907" s="43" t="s">
        <v>61836</v>
      </c>
      <c r="F7907" s="44" t="s">
        <v>4171</v>
      </c>
      <c r="G7907" s="32" t="s">
        <v>17</v>
      </c>
      <c r="H7907" s="43" t="s">
        <v>18</v>
      </c>
      <c r="I7907" s="42" t="s">
        <v>42873</v>
      </c>
      <c r="J7907" s="42">
        <v>8059175881541</v>
      </c>
      <c r="K7907" s="45" t="s">
        <v>61621</v>
      </c>
      <c r="L7907" s="46">
        <v>0</v>
      </c>
      <c r="M7907" s="54">
        <v>24.95</v>
      </c>
      <c r="N7907" s="45" t="s">
        <v>58701</v>
      </c>
    </row>
    <row r="7908" spans="2:14" s="32" customFormat="1" hidden="1" x14ac:dyDescent="0.25">
      <c r="B7908" s="42"/>
      <c r="C7908" s="42"/>
      <c r="D7908" s="42" t="s">
        <v>42874</v>
      </c>
      <c r="E7908" s="43" t="s">
        <v>61837</v>
      </c>
      <c r="F7908" s="44"/>
      <c r="G7908" s="32" t="s">
        <v>17</v>
      </c>
      <c r="H7908" s="43" t="s">
        <v>18</v>
      </c>
      <c r="I7908" s="42" t="s">
        <v>42875</v>
      </c>
      <c r="J7908" s="42">
        <v>8059175898969</v>
      </c>
      <c r="K7908" s="45" t="s">
        <v>61621</v>
      </c>
      <c r="L7908" s="46">
        <v>0</v>
      </c>
      <c r="M7908" s="54">
        <v>24.95</v>
      </c>
      <c r="N7908" s="45" t="s">
        <v>58701</v>
      </c>
    </row>
    <row r="7909" spans="2:14" s="32" customFormat="1" hidden="1" x14ac:dyDescent="0.25">
      <c r="B7909" s="42"/>
      <c r="C7909" s="42"/>
      <c r="D7909" s="42" t="s">
        <v>42876</v>
      </c>
      <c r="E7909" s="43" t="s">
        <v>61838</v>
      </c>
      <c r="F7909" s="44"/>
      <c r="G7909" s="32" t="s">
        <v>17</v>
      </c>
      <c r="H7909" s="43" t="s">
        <v>18</v>
      </c>
      <c r="I7909" s="42" t="s">
        <v>42877</v>
      </c>
      <c r="J7909" s="42">
        <v>8059175898952</v>
      </c>
      <c r="K7909" s="45" t="s">
        <v>61621</v>
      </c>
      <c r="L7909" s="46">
        <v>0</v>
      </c>
      <c r="M7909" s="54">
        <v>24.95</v>
      </c>
      <c r="N7909" s="45" t="s">
        <v>58701</v>
      </c>
    </row>
    <row r="7910" spans="2:14" s="32" customFormat="1" hidden="1" x14ac:dyDescent="0.25">
      <c r="B7910" s="42"/>
      <c r="C7910" s="42"/>
      <c r="D7910" s="42" t="s">
        <v>42878</v>
      </c>
      <c r="E7910" s="43" t="s">
        <v>61839</v>
      </c>
      <c r="F7910" s="44"/>
      <c r="G7910" s="32" t="s">
        <v>17</v>
      </c>
      <c r="H7910" s="43" t="s">
        <v>18</v>
      </c>
      <c r="I7910" s="42" t="s">
        <v>42879</v>
      </c>
      <c r="J7910" s="42">
        <v>8059175898976</v>
      </c>
      <c r="K7910" s="45" t="s">
        <v>61621</v>
      </c>
      <c r="L7910" s="46">
        <v>0</v>
      </c>
      <c r="M7910" s="54">
        <v>24.95</v>
      </c>
      <c r="N7910" s="45" t="s">
        <v>58701</v>
      </c>
    </row>
    <row r="7911" spans="2:14" s="32" customFormat="1" hidden="1" x14ac:dyDescent="0.25">
      <c r="B7911" s="42" t="s">
        <v>40804</v>
      </c>
      <c r="C7911" s="42"/>
      <c r="D7911" s="42" t="s">
        <v>40805</v>
      </c>
      <c r="E7911" s="43" t="s">
        <v>40806</v>
      </c>
      <c r="F7911" s="44" t="s">
        <v>4171</v>
      </c>
      <c r="G7911" s="32" t="s">
        <v>17</v>
      </c>
      <c r="H7911" s="43" t="s">
        <v>18</v>
      </c>
      <c r="I7911" s="42" t="s">
        <v>40807</v>
      </c>
      <c r="J7911" s="42">
        <v>8059175899027</v>
      </c>
      <c r="K7911" s="45" t="s">
        <v>61621</v>
      </c>
      <c r="L7911" s="46">
        <v>0</v>
      </c>
      <c r="M7911" s="54">
        <v>24.95</v>
      </c>
      <c r="N7911" s="45" t="s">
        <v>58701</v>
      </c>
    </row>
    <row r="7912" spans="2:14" s="32" customFormat="1" hidden="1" x14ac:dyDescent="0.25">
      <c r="B7912" s="42" t="s">
        <v>40788</v>
      </c>
      <c r="C7912" s="42"/>
      <c r="D7912" s="42" t="s">
        <v>40789</v>
      </c>
      <c r="E7912" s="43" t="s">
        <v>40790</v>
      </c>
      <c r="F7912" s="44" t="s">
        <v>4171</v>
      </c>
      <c r="G7912" s="32" t="s">
        <v>17</v>
      </c>
      <c r="H7912" s="43" t="s">
        <v>18</v>
      </c>
      <c r="I7912" s="42" t="s">
        <v>40791</v>
      </c>
      <c r="J7912" s="42">
        <v>8059175881558</v>
      </c>
      <c r="K7912" s="45" t="s">
        <v>61621</v>
      </c>
      <c r="L7912" s="46">
        <v>0</v>
      </c>
      <c r="M7912" s="54">
        <v>24.95</v>
      </c>
      <c r="N7912" s="45" t="s">
        <v>58701</v>
      </c>
    </row>
    <row r="7913" spans="2:14" s="32" customFormat="1" hidden="1" x14ac:dyDescent="0.25">
      <c r="B7913" s="42" t="s">
        <v>40792</v>
      </c>
      <c r="C7913" s="42"/>
      <c r="D7913" s="42" t="s">
        <v>40793</v>
      </c>
      <c r="E7913" s="43" t="s">
        <v>40794</v>
      </c>
      <c r="F7913" s="44" t="s">
        <v>4171</v>
      </c>
      <c r="G7913" s="32" t="s">
        <v>17</v>
      </c>
      <c r="H7913" s="43" t="s">
        <v>18</v>
      </c>
      <c r="I7913" s="42" t="s">
        <v>40795</v>
      </c>
      <c r="J7913" s="42">
        <v>8059175899003</v>
      </c>
      <c r="K7913" s="45" t="s">
        <v>61621</v>
      </c>
      <c r="L7913" s="46">
        <v>0</v>
      </c>
      <c r="M7913" s="54">
        <v>24.95</v>
      </c>
      <c r="N7913" s="45" t="s">
        <v>58701</v>
      </c>
    </row>
    <row r="7914" spans="2:14" s="32" customFormat="1" hidden="1" x14ac:dyDescent="0.25">
      <c r="B7914" s="42" t="s">
        <v>40796</v>
      </c>
      <c r="C7914" s="42"/>
      <c r="D7914" s="42" t="s">
        <v>40797</v>
      </c>
      <c r="E7914" s="43" t="s">
        <v>40798</v>
      </c>
      <c r="F7914" s="44" t="s">
        <v>4171</v>
      </c>
      <c r="G7914" s="32" t="s">
        <v>17</v>
      </c>
      <c r="H7914" s="43" t="s">
        <v>18</v>
      </c>
      <c r="I7914" s="42" t="s">
        <v>40799</v>
      </c>
      <c r="J7914" s="42">
        <v>8059175898990</v>
      </c>
      <c r="K7914" s="45" t="s">
        <v>61621</v>
      </c>
      <c r="L7914" s="46">
        <v>0</v>
      </c>
      <c r="M7914" s="54">
        <v>24.95</v>
      </c>
      <c r="N7914" s="45" t="s">
        <v>58701</v>
      </c>
    </row>
    <row r="7915" spans="2:14" s="32" customFormat="1" hidden="1" x14ac:dyDescent="0.25">
      <c r="B7915" s="42" t="s">
        <v>40800</v>
      </c>
      <c r="C7915" s="42"/>
      <c r="D7915" s="42" t="s">
        <v>40801</v>
      </c>
      <c r="E7915" s="43" t="s">
        <v>40802</v>
      </c>
      <c r="F7915" s="44" t="s">
        <v>4171</v>
      </c>
      <c r="G7915" s="32" t="s">
        <v>17</v>
      </c>
      <c r="H7915" s="43" t="s">
        <v>18</v>
      </c>
      <c r="I7915" s="42" t="s">
        <v>40803</v>
      </c>
      <c r="J7915" s="42">
        <v>8059175899010</v>
      </c>
      <c r="K7915" s="45" t="s">
        <v>61621</v>
      </c>
      <c r="L7915" s="46">
        <v>0</v>
      </c>
      <c r="M7915" s="54">
        <v>24.95</v>
      </c>
      <c r="N7915" s="45" t="s">
        <v>58701</v>
      </c>
    </row>
    <row r="7916" spans="2:14" s="32" customFormat="1" hidden="1" x14ac:dyDescent="0.25">
      <c r="B7916" s="42" t="s">
        <v>40824</v>
      </c>
      <c r="C7916" s="42"/>
      <c r="D7916" s="42" t="s">
        <v>40825</v>
      </c>
      <c r="E7916" s="43" t="s">
        <v>40826</v>
      </c>
      <c r="F7916" s="44" t="s">
        <v>4171</v>
      </c>
      <c r="G7916" s="32" t="s">
        <v>17</v>
      </c>
      <c r="H7916" s="43" t="s">
        <v>18</v>
      </c>
      <c r="I7916" s="42" t="s">
        <v>40827</v>
      </c>
      <c r="J7916" s="42">
        <v>8059175899065</v>
      </c>
      <c r="K7916" s="45" t="s">
        <v>61621</v>
      </c>
      <c r="L7916" s="46">
        <v>0</v>
      </c>
      <c r="M7916" s="54">
        <v>24.95</v>
      </c>
      <c r="N7916" s="45" t="s">
        <v>58701</v>
      </c>
    </row>
    <row r="7917" spans="2:14" s="32" customFormat="1" hidden="1" x14ac:dyDescent="0.25">
      <c r="B7917" s="42" t="s">
        <v>40808</v>
      </c>
      <c r="C7917" s="42"/>
      <c r="D7917" s="42" t="s">
        <v>40809</v>
      </c>
      <c r="E7917" s="43" t="s">
        <v>40810</v>
      </c>
      <c r="F7917" s="44" t="s">
        <v>4171</v>
      </c>
      <c r="G7917" s="32" t="s">
        <v>17</v>
      </c>
      <c r="H7917" s="43" t="s">
        <v>18</v>
      </c>
      <c r="I7917" s="42" t="s">
        <v>40811</v>
      </c>
      <c r="J7917" s="42">
        <v>8059175881565</v>
      </c>
      <c r="K7917" s="45" t="s">
        <v>61621</v>
      </c>
      <c r="L7917" s="46">
        <v>0</v>
      </c>
      <c r="M7917" s="54">
        <v>24.95</v>
      </c>
      <c r="N7917" s="45" t="s">
        <v>58701</v>
      </c>
    </row>
    <row r="7918" spans="2:14" s="32" customFormat="1" hidden="1" x14ac:dyDescent="0.25">
      <c r="B7918" s="42" t="s">
        <v>40812</v>
      </c>
      <c r="C7918" s="42"/>
      <c r="D7918" s="42" t="s">
        <v>40813</v>
      </c>
      <c r="E7918" s="43" t="s">
        <v>40814</v>
      </c>
      <c r="F7918" s="44" t="s">
        <v>4171</v>
      </c>
      <c r="G7918" s="32" t="s">
        <v>17</v>
      </c>
      <c r="H7918" s="43" t="s">
        <v>18</v>
      </c>
      <c r="I7918" s="42" t="s">
        <v>40815</v>
      </c>
      <c r="J7918" s="42">
        <v>8059175899041</v>
      </c>
      <c r="K7918" s="45" t="s">
        <v>61621</v>
      </c>
      <c r="L7918" s="46">
        <v>0</v>
      </c>
      <c r="M7918" s="54">
        <v>24.95</v>
      </c>
      <c r="N7918" s="45" t="s">
        <v>58701</v>
      </c>
    </row>
    <row r="7919" spans="2:14" s="32" customFormat="1" hidden="1" x14ac:dyDescent="0.25">
      <c r="B7919" s="42" t="s">
        <v>40816</v>
      </c>
      <c r="C7919" s="42"/>
      <c r="D7919" s="42" t="s">
        <v>40817</v>
      </c>
      <c r="E7919" s="43" t="s">
        <v>40818</v>
      </c>
      <c r="F7919" s="44" t="s">
        <v>4171</v>
      </c>
      <c r="G7919" s="32" t="s">
        <v>17</v>
      </c>
      <c r="H7919" s="43" t="s">
        <v>18</v>
      </c>
      <c r="I7919" s="42" t="s">
        <v>40819</v>
      </c>
      <c r="J7919" s="42">
        <v>8059175899034</v>
      </c>
      <c r="K7919" s="45" t="s">
        <v>61621</v>
      </c>
      <c r="L7919" s="46">
        <v>0</v>
      </c>
      <c r="M7919" s="54">
        <v>24.95</v>
      </c>
      <c r="N7919" s="45" t="s">
        <v>58701</v>
      </c>
    </row>
    <row r="7920" spans="2:14" s="32" customFormat="1" hidden="1" x14ac:dyDescent="0.25">
      <c r="B7920" s="42" t="s">
        <v>40820</v>
      </c>
      <c r="C7920" s="42"/>
      <c r="D7920" s="42" t="s">
        <v>40821</v>
      </c>
      <c r="E7920" s="43" t="s">
        <v>40822</v>
      </c>
      <c r="F7920" s="44" t="s">
        <v>4171</v>
      </c>
      <c r="G7920" s="32" t="s">
        <v>17</v>
      </c>
      <c r="H7920" s="43" t="s">
        <v>18</v>
      </c>
      <c r="I7920" s="42" t="s">
        <v>40823</v>
      </c>
      <c r="J7920" s="42">
        <v>8059175899058</v>
      </c>
      <c r="K7920" s="45" t="s">
        <v>61621</v>
      </c>
      <c r="L7920" s="46">
        <v>0</v>
      </c>
      <c r="M7920" s="54">
        <v>24.95</v>
      </c>
      <c r="N7920" s="45" t="s">
        <v>58701</v>
      </c>
    </row>
    <row r="7921" spans="2:14" s="32" customFormat="1" hidden="1" x14ac:dyDescent="0.25">
      <c r="B7921" s="42" t="s">
        <v>40844</v>
      </c>
      <c r="C7921" s="42"/>
      <c r="D7921" s="42" t="s">
        <v>40845</v>
      </c>
      <c r="E7921" s="43" t="s">
        <v>40846</v>
      </c>
      <c r="F7921" s="44" t="s">
        <v>4171</v>
      </c>
      <c r="G7921" s="32" t="s">
        <v>17</v>
      </c>
      <c r="H7921" s="43" t="s">
        <v>18</v>
      </c>
      <c r="I7921" s="42" t="s">
        <v>40847</v>
      </c>
      <c r="J7921" s="42">
        <v>8059175899102</v>
      </c>
      <c r="K7921" s="45" t="s">
        <v>61621</v>
      </c>
      <c r="L7921" s="46">
        <v>0</v>
      </c>
      <c r="M7921" s="54">
        <v>24.95</v>
      </c>
      <c r="N7921" s="45" t="s">
        <v>58701</v>
      </c>
    </row>
    <row r="7922" spans="2:14" s="32" customFormat="1" hidden="1" x14ac:dyDescent="0.25">
      <c r="B7922" s="42" t="s">
        <v>40828</v>
      </c>
      <c r="C7922" s="42"/>
      <c r="D7922" s="42" t="s">
        <v>40829</v>
      </c>
      <c r="E7922" s="43" t="s">
        <v>40830</v>
      </c>
      <c r="F7922" s="44" t="s">
        <v>4171</v>
      </c>
      <c r="G7922" s="32" t="s">
        <v>17</v>
      </c>
      <c r="H7922" s="43" t="s">
        <v>18</v>
      </c>
      <c r="I7922" s="42" t="s">
        <v>40831</v>
      </c>
      <c r="J7922" s="42">
        <v>8059175881572</v>
      </c>
      <c r="K7922" s="45" t="s">
        <v>61621</v>
      </c>
      <c r="L7922" s="46">
        <v>0</v>
      </c>
      <c r="M7922" s="54">
        <v>24.95</v>
      </c>
      <c r="N7922" s="45" t="s">
        <v>58701</v>
      </c>
    </row>
    <row r="7923" spans="2:14" s="32" customFormat="1" hidden="1" x14ac:dyDescent="0.25">
      <c r="B7923" s="42" t="s">
        <v>40832</v>
      </c>
      <c r="C7923" s="42"/>
      <c r="D7923" s="42" t="s">
        <v>40833</v>
      </c>
      <c r="E7923" s="43" t="s">
        <v>40834</v>
      </c>
      <c r="F7923" s="44" t="s">
        <v>4171</v>
      </c>
      <c r="G7923" s="32" t="s">
        <v>17</v>
      </c>
      <c r="H7923" s="43" t="s">
        <v>18</v>
      </c>
      <c r="I7923" s="42" t="s">
        <v>40835</v>
      </c>
      <c r="J7923" s="42">
        <v>8059175899089</v>
      </c>
      <c r="K7923" s="45" t="s">
        <v>61621</v>
      </c>
      <c r="L7923" s="46">
        <v>0</v>
      </c>
      <c r="M7923" s="54">
        <v>24.95</v>
      </c>
      <c r="N7923" s="45" t="s">
        <v>58701</v>
      </c>
    </row>
    <row r="7924" spans="2:14" s="32" customFormat="1" hidden="1" x14ac:dyDescent="0.25">
      <c r="B7924" s="42" t="s">
        <v>40836</v>
      </c>
      <c r="C7924" s="42"/>
      <c r="D7924" s="42" t="s">
        <v>40837</v>
      </c>
      <c r="E7924" s="43" t="s">
        <v>40838</v>
      </c>
      <c r="F7924" s="44" t="s">
        <v>4171</v>
      </c>
      <c r="G7924" s="32" t="s">
        <v>17</v>
      </c>
      <c r="H7924" s="43" t="s">
        <v>18</v>
      </c>
      <c r="I7924" s="42" t="s">
        <v>40839</v>
      </c>
      <c r="J7924" s="42">
        <v>8059175899072</v>
      </c>
      <c r="K7924" s="45" t="s">
        <v>61621</v>
      </c>
      <c r="L7924" s="46">
        <v>0</v>
      </c>
      <c r="M7924" s="54">
        <v>24.95</v>
      </c>
      <c r="N7924" s="45" t="s">
        <v>58701</v>
      </c>
    </row>
    <row r="7925" spans="2:14" s="32" customFormat="1" hidden="1" x14ac:dyDescent="0.25">
      <c r="B7925" s="42" t="s">
        <v>40840</v>
      </c>
      <c r="C7925" s="42"/>
      <c r="D7925" s="42" t="s">
        <v>40841</v>
      </c>
      <c r="E7925" s="43" t="s">
        <v>40842</v>
      </c>
      <c r="F7925" s="44" t="s">
        <v>4171</v>
      </c>
      <c r="G7925" s="32" t="s">
        <v>17</v>
      </c>
      <c r="H7925" s="43" t="s">
        <v>18</v>
      </c>
      <c r="I7925" s="42" t="s">
        <v>40843</v>
      </c>
      <c r="J7925" s="42">
        <v>8059175899096</v>
      </c>
      <c r="K7925" s="45" t="s">
        <v>61621</v>
      </c>
      <c r="L7925" s="46">
        <v>0</v>
      </c>
      <c r="M7925" s="54">
        <v>24.95</v>
      </c>
      <c r="N7925" s="45" t="s">
        <v>58701</v>
      </c>
    </row>
    <row r="7926" spans="2:14" s="32" customFormat="1" hidden="1" x14ac:dyDescent="0.25">
      <c r="B7926" s="42" t="s">
        <v>40864</v>
      </c>
      <c r="C7926" s="42"/>
      <c r="D7926" s="42" t="s">
        <v>40865</v>
      </c>
      <c r="E7926" s="43" t="s">
        <v>40866</v>
      </c>
      <c r="F7926" s="44" t="s">
        <v>4171</v>
      </c>
      <c r="G7926" s="32" t="s">
        <v>17</v>
      </c>
      <c r="H7926" s="43" t="s">
        <v>18</v>
      </c>
      <c r="I7926" s="42" t="s">
        <v>40867</v>
      </c>
      <c r="J7926" s="42">
        <v>8059175899140</v>
      </c>
      <c r="K7926" s="45" t="s">
        <v>61621</v>
      </c>
      <c r="L7926" s="46">
        <v>0</v>
      </c>
      <c r="M7926" s="54">
        <v>24.95</v>
      </c>
      <c r="N7926" s="45" t="s">
        <v>58701</v>
      </c>
    </row>
    <row r="7927" spans="2:14" s="32" customFormat="1" hidden="1" x14ac:dyDescent="0.25">
      <c r="B7927" s="42" t="s">
        <v>40848</v>
      </c>
      <c r="C7927" s="42"/>
      <c r="D7927" s="42" t="s">
        <v>40849</v>
      </c>
      <c r="E7927" s="43" t="s">
        <v>40850</v>
      </c>
      <c r="F7927" s="44" t="s">
        <v>4171</v>
      </c>
      <c r="G7927" s="32" t="s">
        <v>17</v>
      </c>
      <c r="H7927" s="43" t="s">
        <v>18</v>
      </c>
      <c r="I7927" s="42" t="s">
        <v>40851</v>
      </c>
      <c r="J7927" s="42">
        <v>8059175881589</v>
      </c>
      <c r="K7927" s="45" t="s">
        <v>61621</v>
      </c>
      <c r="L7927" s="46">
        <v>0</v>
      </c>
      <c r="M7927" s="54">
        <v>24.95</v>
      </c>
      <c r="N7927" s="45" t="s">
        <v>58701</v>
      </c>
    </row>
    <row r="7928" spans="2:14" s="32" customFormat="1" hidden="1" x14ac:dyDescent="0.25">
      <c r="B7928" s="42" t="s">
        <v>40852</v>
      </c>
      <c r="C7928" s="42"/>
      <c r="D7928" s="42" t="s">
        <v>40853</v>
      </c>
      <c r="E7928" s="43" t="s">
        <v>40854</v>
      </c>
      <c r="F7928" s="44" t="s">
        <v>4171</v>
      </c>
      <c r="G7928" s="32" t="s">
        <v>17</v>
      </c>
      <c r="H7928" s="43" t="s">
        <v>18</v>
      </c>
      <c r="I7928" s="42" t="s">
        <v>40855</v>
      </c>
      <c r="J7928" s="42">
        <v>8059175899126</v>
      </c>
      <c r="K7928" s="45" t="s">
        <v>61621</v>
      </c>
      <c r="L7928" s="46">
        <v>0</v>
      </c>
      <c r="M7928" s="54">
        <v>24.95</v>
      </c>
      <c r="N7928" s="45" t="s">
        <v>58701</v>
      </c>
    </row>
    <row r="7929" spans="2:14" s="32" customFormat="1" hidden="1" x14ac:dyDescent="0.25">
      <c r="B7929" s="42" t="s">
        <v>40856</v>
      </c>
      <c r="C7929" s="42"/>
      <c r="D7929" s="42" t="s">
        <v>40857</v>
      </c>
      <c r="E7929" s="43" t="s">
        <v>40858</v>
      </c>
      <c r="F7929" s="44" t="s">
        <v>4171</v>
      </c>
      <c r="G7929" s="32" t="s">
        <v>17</v>
      </c>
      <c r="H7929" s="43" t="s">
        <v>18</v>
      </c>
      <c r="I7929" s="42" t="s">
        <v>40859</v>
      </c>
      <c r="J7929" s="42">
        <v>8059175899119</v>
      </c>
      <c r="K7929" s="45" t="s">
        <v>61621</v>
      </c>
      <c r="L7929" s="46">
        <v>0</v>
      </c>
      <c r="M7929" s="54">
        <v>24.95</v>
      </c>
      <c r="N7929" s="45" t="s">
        <v>58701</v>
      </c>
    </row>
    <row r="7930" spans="2:14" s="32" customFormat="1" hidden="1" x14ac:dyDescent="0.25">
      <c r="B7930" s="42" t="s">
        <v>40860</v>
      </c>
      <c r="C7930" s="42"/>
      <c r="D7930" s="42" t="s">
        <v>40861</v>
      </c>
      <c r="E7930" s="43" t="s">
        <v>40862</v>
      </c>
      <c r="F7930" s="44" t="s">
        <v>4171</v>
      </c>
      <c r="G7930" s="32" t="s">
        <v>17</v>
      </c>
      <c r="H7930" s="43" t="s">
        <v>18</v>
      </c>
      <c r="I7930" s="42" t="s">
        <v>40863</v>
      </c>
      <c r="J7930" s="42">
        <v>8059175899133</v>
      </c>
      <c r="K7930" s="45" t="s">
        <v>61621</v>
      </c>
      <c r="L7930" s="46">
        <v>0</v>
      </c>
      <c r="M7930" s="54">
        <v>24.95</v>
      </c>
      <c r="N7930" s="45" t="s">
        <v>58701</v>
      </c>
    </row>
    <row r="7931" spans="2:14" s="32" customFormat="1" hidden="1" x14ac:dyDescent="0.25">
      <c r="B7931" s="42"/>
      <c r="C7931" s="42"/>
      <c r="D7931" s="42" t="s">
        <v>42095</v>
      </c>
      <c r="E7931" s="43" t="s">
        <v>42096</v>
      </c>
      <c r="F7931" s="44"/>
      <c r="G7931" s="32" t="s">
        <v>17</v>
      </c>
      <c r="H7931" s="43" t="s">
        <v>18</v>
      </c>
      <c r="I7931" s="42" t="s">
        <v>42097</v>
      </c>
      <c r="J7931" s="42">
        <v>8059175899317</v>
      </c>
      <c r="K7931" s="45" t="s">
        <v>61621</v>
      </c>
      <c r="L7931" s="46">
        <v>0</v>
      </c>
      <c r="M7931" s="54">
        <v>89.95</v>
      </c>
      <c r="N7931" s="45" t="s">
        <v>58701</v>
      </c>
    </row>
    <row r="7932" spans="2:14" s="32" customFormat="1" hidden="1" x14ac:dyDescent="0.25">
      <c r="B7932" s="42"/>
      <c r="C7932" s="42"/>
      <c r="D7932" s="42" t="s">
        <v>42098</v>
      </c>
      <c r="E7932" s="43" t="s">
        <v>42099</v>
      </c>
      <c r="F7932" s="44"/>
      <c r="G7932" s="32" t="s">
        <v>17</v>
      </c>
      <c r="H7932" s="43" t="s">
        <v>18</v>
      </c>
      <c r="I7932" s="42" t="s">
        <v>42100</v>
      </c>
      <c r="J7932" s="42">
        <v>8059175881688</v>
      </c>
      <c r="K7932" s="45" t="s">
        <v>61621</v>
      </c>
      <c r="L7932" s="46">
        <v>0</v>
      </c>
      <c r="M7932" s="54">
        <v>89.95</v>
      </c>
      <c r="N7932" s="45" t="s">
        <v>58701</v>
      </c>
    </row>
    <row r="7933" spans="2:14" s="32" customFormat="1" hidden="1" x14ac:dyDescent="0.25">
      <c r="B7933" s="42"/>
      <c r="C7933" s="55"/>
      <c r="E7933" s="44" t="s">
        <v>43123</v>
      </c>
      <c r="F7933" s="44"/>
      <c r="G7933" s="32" t="s">
        <v>17</v>
      </c>
      <c r="H7933" s="43" t="s">
        <v>18</v>
      </c>
      <c r="I7933" s="55" t="s">
        <v>43124</v>
      </c>
      <c r="J7933" s="55">
        <v>8059175899324</v>
      </c>
      <c r="K7933" s="45" t="s">
        <v>61621</v>
      </c>
      <c r="L7933" s="46">
        <v>0</v>
      </c>
      <c r="M7933" s="46">
        <v>179.95</v>
      </c>
      <c r="N7933" s="45" t="s">
        <v>58701</v>
      </c>
    </row>
    <row r="7934" spans="2:14" s="32" customFormat="1" hidden="1" x14ac:dyDescent="0.25">
      <c r="B7934" s="42"/>
      <c r="C7934" s="55"/>
      <c r="E7934" s="44" t="s">
        <v>43125</v>
      </c>
      <c r="F7934" s="44"/>
      <c r="G7934" s="32" t="s">
        <v>17</v>
      </c>
      <c r="H7934" s="43" t="s">
        <v>18</v>
      </c>
      <c r="I7934" s="55" t="s">
        <v>43126</v>
      </c>
      <c r="J7934" s="55">
        <v>8059175899331</v>
      </c>
      <c r="K7934" s="45" t="s">
        <v>61621</v>
      </c>
      <c r="L7934" s="46">
        <v>0</v>
      </c>
      <c r="M7934" s="46">
        <v>179.95</v>
      </c>
      <c r="N7934" s="45" t="s">
        <v>58701</v>
      </c>
    </row>
    <row r="7935" spans="2:14" s="32" customFormat="1" hidden="1" x14ac:dyDescent="0.25">
      <c r="B7935" s="42"/>
      <c r="C7935" s="55"/>
      <c r="E7935" s="44" t="s">
        <v>43127</v>
      </c>
      <c r="F7935" s="44"/>
      <c r="G7935" s="32" t="s">
        <v>17</v>
      </c>
      <c r="H7935" s="43" t="s">
        <v>18</v>
      </c>
      <c r="I7935" s="55" t="s">
        <v>43128</v>
      </c>
      <c r="J7935" s="55">
        <v>8059175881695</v>
      </c>
      <c r="K7935" s="45" t="s">
        <v>61621</v>
      </c>
      <c r="L7935" s="46">
        <v>0</v>
      </c>
      <c r="M7935" s="46">
        <v>179.95</v>
      </c>
      <c r="N7935" s="45" t="s">
        <v>58701</v>
      </c>
    </row>
    <row r="7936" spans="2:14" s="32" customFormat="1" hidden="1" x14ac:dyDescent="0.25">
      <c r="B7936" s="42"/>
      <c r="C7936" s="55"/>
      <c r="E7936" s="44" t="s">
        <v>43129</v>
      </c>
      <c r="F7936" s="44"/>
      <c r="G7936" s="32" t="s">
        <v>17</v>
      </c>
      <c r="H7936" s="43" t="s">
        <v>18</v>
      </c>
      <c r="I7936" s="55" t="s">
        <v>43130</v>
      </c>
      <c r="J7936" s="55">
        <v>8059175899348</v>
      </c>
      <c r="K7936" s="45" t="s">
        <v>61621</v>
      </c>
      <c r="L7936" s="46">
        <v>0</v>
      </c>
      <c r="M7936" s="46">
        <v>179.95</v>
      </c>
      <c r="N7936" s="45" t="s">
        <v>58701</v>
      </c>
    </row>
    <row r="7937" spans="2:14" s="32" customFormat="1" hidden="1" x14ac:dyDescent="0.25">
      <c r="B7937" s="42"/>
      <c r="C7937" s="55"/>
      <c r="E7937" s="44" t="s">
        <v>43131</v>
      </c>
      <c r="F7937" s="44"/>
      <c r="G7937" s="32" t="s">
        <v>17</v>
      </c>
      <c r="H7937" s="43" t="s">
        <v>18</v>
      </c>
      <c r="I7937" s="55" t="s">
        <v>43132</v>
      </c>
      <c r="J7937" s="55">
        <v>8059175899355</v>
      </c>
      <c r="K7937" s="45" t="s">
        <v>61621</v>
      </c>
      <c r="L7937" s="46">
        <v>0</v>
      </c>
      <c r="M7937" s="46">
        <v>179.95</v>
      </c>
      <c r="N7937" s="45" t="s">
        <v>58701</v>
      </c>
    </row>
    <row r="7938" spans="2:14" s="32" customFormat="1" hidden="1" x14ac:dyDescent="0.25">
      <c r="B7938" s="42"/>
      <c r="C7938" s="55"/>
      <c r="E7938" s="44" t="s">
        <v>43133</v>
      </c>
      <c r="F7938" s="44"/>
      <c r="G7938" s="32" t="s">
        <v>17</v>
      </c>
      <c r="H7938" s="43" t="s">
        <v>18</v>
      </c>
      <c r="I7938" s="55" t="s">
        <v>43134</v>
      </c>
      <c r="J7938" s="55">
        <v>8059175899362</v>
      </c>
      <c r="K7938" s="45" t="s">
        <v>61621</v>
      </c>
      <c r="L7938" s="46">
        <v>0</v>
      </c>
      <c r="M7938" s="46">
        <v>179.95</v>
      </c>
      <c r="N7938" s="45" t="s">
        <v>58701</v>
      </c>
    </row>
    <row r="7939" spans="2:14" s="32" customFormat="1" hidden="1" x14ac:dyDescent="0.25">
      <c r="B7939" s="42"/>
      <c r="C7939" s="55"/>
      <c r="E7939" s="44" t="s">
        <v>43135</v>
      </c>
      <c r="F7939" s="44"/>
      <c r="G7939" s="32" t="s">
        <v>17</v>
      </c>
      <c r="H7939" s="43" t="s">
        <v>18</v>
      </c>
      <c r="I7939" s="55" t="s">
        <v>43136</v>
      </c>
      <c r="J7939" s="55">
        <v>8059175899379</v>
      </c>
      <c r="K7939" s="45" t="s">
        <v>61621</v>
      </c>
      <c r="L7939" s="46">
        <v>0</v>
      </c>
      <c r="M7939" s="46">
        <v>179.95</v>
      </c>
      <c r="N7939" s="45" t="s">
        <v>58701</v>
      </c>
    </row>
    <row r="7940" spans="2:14" s="32" customFormat="1" hidden="1" x14ac:dyDescent="0.25">
      <c r="B7940" s="42"/>
      <c r="C7940" s="55"/>
      <c r="E7940" s="44" t="s">
        <v>43137</v>
      </c>
      <c r="F7940" s="44"/>
      <c r="G7940" s="32" t="s">
        <v>17</v>
      </c>
      <c r="H7940" s="43" t="s">
        <v>18</v>
      </c>
      <c r="I7940" s="55" t="s">
        <v>43138</v>
      </c>
      <c r="J7940" s="55">
        <v>8059175899386</v>
      </c>
      <c r="K7940" s="45" t="s">
        <v>61621</v>
      </c>
      <c r="L7940" s="46">
        <v>0</v>
      </c>
      <c r="M7940" s="46">
        <v>179.95</v>
      </c>
      <c r="N7940" s="45" t="s">
        <v>58701</v>
      </c>
    </row>
    <row r="7941" spans="2:14" s="32" customFormat="1" hidden="1" x14ac:dyDescent="0.25">
      <c r="B7941" s="42"/>
      <c r="C7941" s="55"/>
      <c r="E7941" s="44" t="s">
        <v>43139</v>
      </c>
      <c r="F7941" s="44"/>
      <c r="G7941" s="32" t="s">
        <v>17</v>
      </c>
      <c r="H7941" s="43" t="s">
        <v>18</v>
      </c>
      <c r="I7941" s="55" t="s">
        <v>43140</v>
      </c>
      <c r="J7941" s="55">
        <v>8059175899393</v>
      </c>
      <c r="K7941" s="45" t="s">
        <v>61621</v>
      </c>
      <c r="L7941" s="46">
        <v>0</v>
      </c>
      <c r="M7941" s="46">
        <v>179.95</v>
      </c>
      <c r="N7941" s="45" t="s">
        <v>58701</v>
      </c>
    </row>
    <row r="7942" spans="2:14" s="32" customFormat="1" hidden="1" x14ac:dyDescent="0.25">
      <c r="B7942" s="42"/>
      <c r="C7942" s="55"/>
      <c r="E7942" s="44" t="s">
        <v>43141</v>
      </c>
      <c r="F7942" s="44"/>
      <c r="G7942" s="32" t="s">
        <v>17</v>
      </c>
      <c r="H7942" s="43" t="s">
        <v>18</v>
      </c>
      <c r="I7942" s="55" t="s">
        <v>43142</v>
      </c>
      <c r="J7942" s="55">
        <v>8059175881701</v>
      </c>
      <c r="K7942" s="45" t="s">
        <v>61621</v>
      </c>
      <c r="L7942" s="46">
        <v>0</v>
      </c>
      <c r="M7942" s="46">
        <v>179.95</v>
      </c>
      <c r="N7942" s="45" t="s">
        <v>58701</v>
      </c>
    </row>
    <row r="7943" spans="2:14" s="32" customFormat="1" hidden="1" x14ac:dyDescent="0.25">
      <c r="B7943" s="42"/>
      <c r="C7943" s="55"/>
      <c r="E7943" s="44" t="s">
        <v>43143</v>
      </c>
      <c r="F7943" s="44"/>
      <c r="G7943" s="32" t="s">
        <v>17</v>
      </c>
      <c r="H7943" s="43" t="s">
        <v>18</v>
      </c>
      <c r="I7943" s="55" t="s">
        <v>43144</v>
      </c>
      <c r="J7943" s="55">
        <v>8059175899409</v>
      </c>
      <c r="K7943" s="45" t="s">
        <v>61621</v>
      </c>
      <c r="L7943" s="46">
        <v>0</v>
      </c>
      <c r="M7943" s="46">
        <v>179.95</v>
      </c>
      <c r="N7943" s="45" t="s">
        <v>58701</v>
      </c>
    </row>
    <row r="7944" spans="2:14" s="32" customFormat="1" hidden="1" x14ac:dyDescent="0.25">
      <c r="B7944" s="42"/>
      <c r="C7944" s="55"/>
      <c r="E7944" s="44" t="s">
        <v>43145</v>
      </c>
      <c r="F7944" s="44"/>
      <c r="G7944" s="32" t="s">
        <v>17</v>
      </c>
      <c r="H7944" s="43" t="s">
        <v>18</v>
      </c>
      <c r="I7944" s="55" t="s">
        <v>43146</v>
      </c>
      <c r="J7944" s="55">
        <v>8059175899416</v>
      </c>
      <c r="K7944" s="45" t="s">
        <v>61621</v>
      </c>
      <c r="L7944" s="46">
        <v>0</v>
      </c>
      <c r="M7944" s="46">
        <v>179.95</v>
      </c>
      <c r="N7944" s="45" t="s">
        <v>58701</v>
      </c>
    </row>
    <row r="7945" spans="2:14" s="32" customFormat="1" hidden="1" x14ac:dyDescent="0.25">
      <c r="B7945" s="42"/>
      <c r="C7945" s="55"/>
      <c r="E7945" s="44" t="s">
        <v>43147</v>
      </c>
      <c r="F7945" s="44"/>
      <c r="G7945" s="32" t="s">
        <v>17</v>
      </c>
      <c r="H7945" s="43" t="s">
        <v>18</v>
      </c>
      <c r="I7945" s="55" t="s">
        <v>43148</v>
      </c>
      <c r="J7945" s="55">
        <v>8059175899423</v>
      </c>
      <c r="K7945" s="45" t="s">
        <v>61621</v>
      </c>
      <c r="L7945" s="46">
        <v>0</v>
      </c>
      <c r="M7945" s="46">
        <v>179.95</v>
      </c>
      <c r="N7945" s="45" t="s">
        <v>58701</v>
      </c>
    </row>
    <row r="7946" spans="2:14" s="32" customFormat="1" hidden="1" x14ac:dyDescent="0.25">
      <c r="B7946" s="42"/>
      <c r="C7946" s="55"/>
      <c r="E7946" s="44" t="s">
        <v>43149</v>
      </c>
      <c r="F7946" s="44"/>
      <c r="G7946" s="32" t="s">
        <v>17</v>
      </c>
      <c r="H7946" s="43" t="s">
        <v>18</v>
      </c>
      <c r="I7946" s="55" t="s">
        <v>43150</v>
      </c>
      <c r="J7946" s="55">
        <v>8059175899430</v>
      </c>
      <c r="K7946" s="45" t="s">
        <v>61621</v>
      </c>
      <c r="L7946" s="46">
        <v>0</v>
      </c>
      <c r="M7946" s="46">
        <v>179.95</v>
      </c>
      <c r="N7946" s="45" t="s">
        <v>58701</v>
      </c>
    </row>
    <row r="7947" spans="2:14" s="32" customFormat="1" hidden="1" x14ac:dyDescent="0.25">
      <c r="B7947" s="42"/>
      <c r="C7947" s="42"/>
      <c r="D7947" s="42"/>
      <c r="E7947" s="43" t="s">
        <v>42101</v>
      </c>
      <c r="F7947" s="44"/>
      <c r="G7947" s="32" t="s">
        <v>17</v>
      </c>
      <c r="H7947" s="43" t="s">
        <v>18</v>
      </c>
      <c r="I7947" s="42" t="s">
        <v>42102</v>
      </c>
      <c r="J7947" s="42">
        <v>8059175899447</v>
      </c>
      <c r="K7947" s="45" t="s">
        <v>61621</v>
      </c>
      <c r="L7947" s="46">
        <v>0</v>
      </c>
      <c r="M7947" s="54">
        <v>199.95</v>
      </c>
      <c r="N7947" s="45" t="s">
        <v>58701</v>
      </c>
    </row>
    <row r="7948" spans="2:14" s="32" customFormat="1" hidden="1" x14ac:dyDescent="0.25">
      <c r="B7948" s="42"/>
      <c r="C7948" s="42"/>
      <c r="D7948" s="42"/>
      <c r="E7948" s="43" t="s">
        <v>42103</v>
      </c>
      <c r="F7948" s="44"/>
      <c r="G7948" s="32" t="s">
        <v>17</v>
      </c>
      <c r="H7948" s="43" t="s">
        <v>18</v>
      </c>
      <c r="I7948" s="42" t="s">
        <v>42104</v>
      </c>
      <c r="J7948" s="42">
        <v>8059175899454</v>
      </c>
      <c r="K7948" s="45" t="s">
        <v>61621</v>
      </c>
      <c r="L7948" s="46">
        <v>0</v>
      </c>
      <c r="M7948" s="54">
        <v>199.95</v>
      </c>
      <c r="N7948" s="45" t="s">
        <v>58701</v>
      </c>
    </row>
    <row r="7949" spans="2:14" s="32" customFormat="1" hidden="1" x14ac:dyDescent="0.25">
      <c r="B7949" s="42"/>
      <c r="C7949" s="42"/>
      <c r="D7949" s="42"/>
      <c r="E7949" s="43" t="s">
        <v>42105</v>
      </c>
      <c r="F7949" s="44"/>
      <c r="G7949" s="32" t="s">
        <v>17</v>
      </c>
      <c r="H7949" s="43" t="s">
        <v>18</v>
      </c>
      <c r="I7949" s="42" t="s">
        <v>42106</v>
      </c>
      <c r="J7949" s="42">
        <v>8059175881718</v>
      </c>
      <c r="K7949" s="45" t="s">
        <v>61621</v>
      </c>
      <c r="L7949" s="46">
        <v>0</v>
      </c>
      <c r="M7949" s="54">
        <v>199.95</v>
      </c>
      <c r="N7949" s="45" t="s">
        <v>58701</v>
      </c>
    </row>
    <row r="7950" spans="2:14" s="32" customFormat="1" hidden="1" x14ac:dyDescent="0.25">
      <c r="B7950" s="42"/>
      <c r="C7950" s="42"/>
      <c r="D7950" s="42"/>
      <c r="E7950" s="43" t="s">
        <v>42107</v>
      </c>
      <c r="F7950" s="44"/>
      <c r="G7950" s="32" t="s">
        <v>17</v>
      </c>
      <c r="H7950" s="43" t="s">
        <v>18</v>
      </c>
      <c r="I7950" s="42" t="s">
        <v>42108</v>
      </c>
      <c r="J7950" s="42">
        <v>8059175899461</v>
      </c>
      <c r="K7950" s="45" t="s">
        <v>61621</v>
      </c>
      <c r="L7950" s="46">
        <v>0</v>
      </c>
      <c r="M7950" s="54">
        <v>199.95</v>
      </c>
      <c r="N7950" s="45" t="s">
        <v>58701</v>
      </c>
    </row>
    <row r="7951" spans="2:14" s="32" customFormat="1" hidden="1" x14ac:dyDescent="0.25">
      <c r="B7951" s="42"/>
      <c r="C7951" s="42"/>
      <c r="D7951" s="42"/>
      <c r="E7951" s="43" t="s">
        <v>42109</v>
      </c>
      <c r="F7951" s="44"/>
      <c r="G7951" s="32" t="s">
        <v>17</v>
      </c>
      <c r="H7951" s="43" t="s">
        <v>18</v>
      </c>
      <c r="I7951" s="42" t="s">
        <v>42110</v>
      </c>
      <c r="J7951" s="42">
        <v>8059175899478</v>
      </c>
      <c r="K7951" s="45" t="s">
        <v>61621</v>
      </c>
      <c r="L7951" s="46">
        <v>0</v>
      </c>
      <c r="M7951" s="54">
        <v>199.95</v>
      </c>
      <c r="N7951" s="45" t="s">
        <v>58701</v>
      </c>
    </row>
    <row r="7952" spans="2:14" s="32" customFormat="1" hidden="1" x14ac:dyDescent="0.25">
      <c r="B7952" s="42"/>
      <c r="C7952" s="42"/>
      <c r="D7952" s="42"/>
      <c r="E7952" s="43" t="s">
        <v>42111</v>
      </c>
      <c r="F7952" s="44"/>
      <c r="G7952" s="32" t="s">
        <v>17</v>
      </c>
      <c r="H7952" s="43" t="s">
        <v>18</v>
      </c>
      <c r="I7952" s="42" t="s">
        <v>42112</v>
      </c>
      <c r="J7952" s="42">
        <v>8059175899485</v>
      </c>
      <c r="K7952" s="45" t="s">
        <v>61621</v>
      </c>
      <c r="L7952" s="46">
        <v>0</v>
      </c>
      <c r="M7952" s="54">
        <v>199.95</v>
      </c>
      <c r="N7952" s="45" t="s">
        <v>58701</v>
      </c>
    </row>
    <row r="7953" spans="2:14" s="32" customFormat="1" hidden="1" x14ac:dyDescent="0.25">
      <c r="B7953" s="42"/>
      <c r="C7953" s="42"/>
      <c r="D7953" s="42"/>
      <c r="E7953" s="43" t="s">
        <v>42113</v>
      </c>
      <c r="F7953" s="44"/>
      <c r="G7953" s="32" t="s">
        <v>17</v>
      </c>
      <c r="H7953" s="43" t="s">
        <v>18</v>
      </c>
      <c r="I7953" s="42" t="s">
        <v>42114</v>
      </c>
      <c r="J7953" s="42">
        <v>8059175899492</v>
      </c>
      <c r="K7953" s="45" t="s">
        <v>61621</v>
      </c>
      <c r="L7953" s="46">
        <v>0</v>
      </c>
      <c r="M7953" s="54">
        <v>199.95</v>
      </c>
      <c r="N7953" s="45" t="s">
        <v>58701</v>
      </c>
    </row>
    <row r="7954" spans="2:14" s="32" customFormat="1" hidden="1" x14ac:dyDescent="0.25">
      <c r="B7954" s="42"/>
      <c r="C7954" s="42"/>
      <c r="D7954" s="42" t="s">
        <v>42115</v>
      </c>
      <c r="E7954" s="43" t="s">
        <v>42116</v>
      </c>
      <c r="F7954" s="44"/>
      <c r="G7954" s="32" t="s">
        <v>17</v>
      </c>
      <c r="H7954" s="43" t="s">
        <v>18</v>
      </c>
      <c r="I7954" s="42" t="s">
        <v>42117</v>
      </c>
      <c r="J7954" s="42">
        <v>8059175899508</v>
      </c>
      <c r="K7954" s="45" t="s">
        <v>61621</v>
      </c>
      <c r="L7954" s="46">
        <v>0</v>
      </c>
      <c r="M7954" s="54">
        <v>199.95</v>
      </c>
      <c r="N7954" s="45" t="s">
        <v>58701</v>
      </c>
    </row>
    <row r="7955" spans="2:14" s="32" customFormat="1" hidden="1" x14ac:dyDescent="0.25">
      <c r="B7955" s="42"/>
      <c r="C7955" s="42"/>
      <c r="D7955" s="42" t="s">
        <v>42118</v>
      </c>
      <c r="E7955" s="43" t="s">
        <v>42119</v>
      </c>
      <c r="F7955" s="44"/>
      <c r="G7955" s="32" t="s">
        <v>17</v>
      </c>
      <c r="H7955" s="43" t="s">
        <v>18</v>
      </c>
      <c r="I7955" s="42" t="s">
        <v>42120</v>
      </c>
      <c r="J7955" s="42">
        <v>8059175899515</v>
      </c>
      <c r="K7955" s="45" t="s">
        <v>61621</v>
      </c>
      <c r="L7955" s="46">
        <v>0</v>
      </c>
      <c r="M7955" s="54">
        <v>199.95</v>
      </c>
      <c r="N7955" s="45" t="s">
        <v>58701</v>
      </c>
    </row>
    <row r="7956" spans="2:14" s="32" customFormat="1" hidden="1" x14ac:dyDescent="0.25">
      <c r="B7956" s="42"/>
      <c r="C7956" s="42"/>
      <c r="D7956" s="42" t="s">
        <v>42121</v>
      </c>
      <c r="E7956" s="43" t="s">
        <v>42122</v>
      </c>
      <c r="F7956" s="44"/>
      <c r="G7956" s="32" t="s">
        <v>17</v>
      </c>
      <c r="H7956" s="43" t="s">
        <v>18</v>
      </c>
      <c r="I7956" s="42" t="s">
        <v>42123</v>
      </c>
      <c r="J7956" s="42">
        <v>8059175881725</v>
      </c>
      <c r="K7956" s="45" t="s">
        <v>61621</v>
      </c>
      <c r="L7956" s="46">
        <v>0</v>
      </c>
      <c r="M7956" s="54">
        <v>199.95</v>
      </c>
      <c r="N7956" s="45" t="s">
        <v>58701</v>
      </c>
    </row>
    <row r="7957" spans="2:14" s="32" customFormat="1" hidden="1" x14ac:dyDescent="0.25">
      <c r="B7957" s="42"/>
      <c r="C7957" s="42"/>
      <c r="D7957" s="42" t="s">
        <v>42124</v>
      </c>
      <c r="E7957" s="43" t="s">
        <v>42125</v>
      </c>
      <c r="F7957" s="44"/>
      <c r="G7957" s="32" t="s">
        <v>17</v>
      </c>
      <c r="H7957" s="43" t="s">
        <v>18</v>
      </c>
      <c r="I7957" s="42" t="s">
        <v>42126</v>
      </c>
      <c r="J7957" s="42">
        <v>8059175899522</v>
      </c>
      <c r="K7957" s="45" t="s">
        <v>61621</v>
      </c>
      <c r="L7957" s="46">
        <v>0</v>
      </c>
      <c r="M7957" s="54">
        <v>199.95</v>
      </c>
      <c r="N7957" s="45" t="s">
        <v>58701</v>
      </c>
    </row>
    <row r="7958" spans="2:14" s="32" customFormat="1" hidden="1" x14ac:dyDescent="0.25">
      <c r="B7958" s="42"/>
      <c r="C7958" s="42"/>
      <c r="D7958" s="42" t="s">
        <v>42127</v>
      </c>
      <c r="E7958" s="43" t="s">
        <v>42128</v>
      </c>
      <c r="F7958" s="44"/>
      <c r="G7958" s="32" t="s">
        <v>17</v>
      </c>
      <c r="H7958" s="43" t="s">
        <v>18</v>
      </c>
      <c r="I7958" s="42" t="s">
        <v>42129</v>
      </c>
      <c r="J7958" s="42">
        <v>8059175899539</v>
      </c>
      <c r="K7958" s="45" t="s">
        <v>61621</v>
      </c>
      <c r="L7958" s="46">
        <v>0</v>
      </c>
      <c r="M7958" s="54">
        <v>199.95</v>
      </c>
      <c r="N7958" s="45" t="s">
        <v>58701</v>
      </c>
    </row>
    <row r="7959" spans="2:14" s="32" customFormat="1" hidden="1" x14ac:dyDescent="0.25">
      <c r="B7959" s="42"/>
      <c r="C7959" s="42"/>
      <c r="D7959" s="42" t="s">
        <v>42130</v>
      </c>
      <c r="E7959" s="43" t="s">
        <v>42131</v>
      </c>
      <c r="F7959" s="44"/>
      <c r="G7959" s="32" t="s">
        <v>17</v>
      </c>
      <c r="H7959" s="43" t="s">
        <v>18</v>
      </c>
      <c r="I7959" s="42" t="s">
        <v>42132</v>
      </c>
      <c r="J7959" s="42">
        <v>8059175899546</v>
      </c>
      <c r="K7959" s="45" t="s">
        <v>61621</v>
      </c>
      <c r="L7959" s="46">
        <v>0</v>
      </c>
      <c r="M7959" s="54">
        <v>199.95</v>
      </c>
      <c r="N7959" s="45" t="s">
        <v>58701</v>
      </c>
    </row>
    <row r="7960" spans="2:14" s="32" customFormat="1" hidden="1" x14ac:dyDescent="0.25">
      <c r="B7960" s="42"/>
      <c r="C7960" s="42"/>
      <c r="D7960" s="42" t="s">
        <v>42133</v>
      </c>
      <c r="E7960" s="43" t="s">
        <v>42134</v>
      </c>
      <c r="F7960" s="44"/>
      <c r="G7960" s="32" t="s">
        <v>17</v>
      </c>
      <c r="H7960" s="43" t="s">
        <v>18</v>
      </c>
      <c r="I7960" s="42" t="s">
        <v>42135</v>
      </c>
      <c r="J7960" s="42">
        <v>8059175899553</v>
      </c>
      <c r="K7960" s="45" t="s">
        <v>61621</v>
      </c>
      <c r="L7960" s="46">
        <v>0</v>
      </c>
      <c r="M7960" s="54">
        <v>199.95</v>
      </c>
      <c r="N7960" s="45" t="s">
        <v>58701</v>
      </c>
    </row>
    <row r="7961" spans="2:14" s="32" customFormat="1" hidden="1" x14ac:dyDescent="0.25">
      <c r="B7961" s="42"/>
      <c r="C7961" s="42"/>
      <c r="D7961" s="42" t="s">
        <v>42136</v>
      </c>
      <c r="E7961" s="43" t="s">
        <v>42137</v>
      </c>
      <c r="F7961" s="44"/>
      <c r="G7961" s="32" t="s">
        <v>17</v>
      </c>
      <c r="H7961" s="43" t="s">
        <v>18</v>
      </c>
      <c r="I7961" s="42" t="s">
        <v>42138</v>
      </c>
      <c r="J7961" s="42">
        <v>8059175899560</v>
      </c>
      <c r="K7961" s="45" t="s">
        <v>61621</v>
      </c>
      <c r="L7961" s="46">
        <v>0</v>
      </c>
      <c r="M7961" s="54">
        <v>199.95</v>
      </c>
      <c r="N7961" s="45" t="s">
        <v>58701</v>
      </c>
    </row>
    <row r="7962" spans="2:14" s="32" customFormat="1" hidden="1" x14ac:dyDescent="0.25">
      <c r="B7962" s="42"/>
      <c r="C7962" s="42"/>
      <c r="D7962" s="42" t="s">
        <v>42139</v>
      </c>
      <c r="E7962" s="43" t="s">
        <v>42140</v>
      </c>
      <c r="F7962" s="44"/>
      <c r="G7962" s="32" t="s">
        <v>17</v>
      </c>
      <c r="H7962" s="43" t="s">
        <v>18</v>
      </c>
      <c r="I7962" s="42" t="s">
        <v>42141</v>
      </c>
      <c r="J7962" s="42">
        <v>8059175899577</v>
      </c>
      <c r="K7962" s="45" t="s">
        <v>61621</v>
      </c>
      <c r="L7962" s="46">
        <v>0</v>
      </c>
      <c r="M7962" s="54">
        <v>199.95</v>
      </c>
      <c r="N7962" s="45" t="s">
        <v>58701</v>
      </c>
    </row>
    <row r="7963" spans="2:14" s="32" customFormat="1" hidden="1" x14ac:dyDescent="0.25">
      <c r="B7963" s="42"/>
      <c r="C7963" s="42"/>
      <c r="D7963" s="42" t="s">
        <v>42142</v>
      </c>
      <c r="E7963" s="43" t="s">
        <v>42143</v>
      </c>
      <c r="F7963" s="44"/>
      <c r="G7963" s="32" t="s">
        <v>17</v>
      </c>
      <c r="H7963" s="43" t="s">
        <v>18</v>
      </c>
      <c r="I7963" s="42" t="s">
        <v>42144</v>
      </c>
      <c r="J7963" s="42">
        <v>8059175881732</v>
      </c>
      <c r="K7963" s="45" t="s">
        <v>61621</v>
      </c>
      <c r="L7963" s="46">
        <v>0</v>
      </c>
      <c r="M7963" s="54">
        <v>199.95</v>
      </c>
      <c r="N7963" s="45" t="s">
        <v>58701</v>
      </c>
    </row>
    <row r="7964" spans="2:14" s="32" customFormat="1" hidden="1" x14ac:dyDescent="0.25">
      <c r="B7964" s="42"/>
      <c r="C7964" s="42"/>
      <c r="D7964" s="42" t="s">
        <v>42145</v>
      </c>
      <c r="E7964" s="43" t="s">
        <v>42146</v>
      </c>
      <c r="F7964" s="44"/>
      <c r="G7964" s="32" t="s">
        <v>17</v>
      </c>
      <c r="H7964" s="43" t="s">
        <v>18</v>
      </c>
      <c r="I7964" s="42" t="s">
        <v>42147</v>
      </c>
      <c r="J7964" s="42">
        <v>8059175899584</v>
      </c>
      <c r="K7964" s="45" t="s">
        <v>61621</v>
      </c>
      <c r="L7964" s="46">
        <v>0</v>
      </c>
      <c r="M7964" s="54">
        <v>199.95</v>
      </c>
      <c r="N7964" s="45" t="s">
        <v>58701</v>
      </c>
    </row>
    <row r="7965" spans="2:14" s="32" customFormat="1" hidden="1" x14ac:dyDescent="0.25">
      <c r="B7965" s="42"/>
      <c r="C7965" s="42"/>
      <c r="D7965" s="42" t="s">
        <v>42148</v>
      </c>
      <c r="E7965" s="43" t="s">
        <v>42149</v>
      </c>
      <c r="F7965" s="44"/>
      <c r="G7965" s="32" t="s">
        <v>17</v>
      </c>
      <c r="H7965" s="43" t="s">
        <v>18</v>
      </c>
      <c r="I7965" s="42" t="s">
        <v>42150</v>
      </c>
      <c r="J7965" s="42">
        <v>8059175899591</v>
      </c>
      <c r="K7965" s="45" t="s">
        <v>61621</v>
      </c>
      <c r="L7965" s="46">
        <v>0</v>
      </c>
      <c r="M7965" s="54">
        <v>199.95</v>
      </c>
      <c r="N7965" s="45" t="s">
        <v>58701</v>
      </c>
    </row>
    <row r="7966" spans="2:14" s="32" customFormat="1" hidden="1" x14ac:dyDescent="0.25">
      <c r="B7966" s="42"/>
      <c r="C7966" s="42"/>
      <c r="D7966" s="42" t="s">
        <v>42151</v>
      </c>
      <c r="E7966" s="43" t="s">
        <v>42152</v>
      </c>
      <c r="F7966" s="44"/>
      <c r="G7966" s="32" t="s">
        <v>17</v>
      </c>
      <c r="H7966" s="43" t="s">
        <v>18</v>
      </c>
      <c r="I7966" s="42" t="s">
        <v>42153</v>
      </c>
      <c r="J7966" s="42">
        <v>8059175899607</v>
      </c>
      <c r="K7966" s="45" t="s">
        <v>61621</v>
      </c>
      <c r="L7966" s="46">
        <v>0</v>
      </c>
      <c r="M7966" s="54">
        <v>199.95</v>
      </c>
      <c r="N7966" s="45" t="s">
        <v>58701</v>
      </c>
    </row>
    <row r="7967" spans="2:14" s="32" customFormat="1" hidden="1" x14ac:dyDescent="0.25">
      <c r="B7967" s="42"/>
      <c r="C7967" s="42"/>
      <c r="D7967" s="42" t="s">
        <v>42154</v>
      </c>
      <c r="E7967" s="43" t="s">
        <v>42155</v>
      </c>
      <c r="F7967" s="44"/>
      <c r="G7967" s="32" t="s">
        <v>17</v>
      </c>
      <c r="H7967" s="43" t="s">
        <v>18</v>
      </c>
      <c r="I7967" s="42" t="s">
        <v>42156</v>
      </c>
      <c r="J7967" s="42">
        <v>8059175899614</v>
      </c>
      <c r="K7967" s="45" t="s">
        <v>61621</v>
      </c>
      <c r="L7967" s="46">
        <v>0</v>
      </c>
      <c r="M7967" s="54">
        <v>199.95</v>
      </c>
      <c r="N7967" s="45" t="s">
        <v>58701</v>
      </c>
    </row>
    <row r="7968" spans="2:14" s="32" customFormat="1" hidden="1" x14ac:dyDescent="0.25">
      <c r="B7968" s="42"/>
      <c r="C7968" s="42"/>
      <c r="D7968" s="42"/>
      <c r="E7968" s="43" t="s">
        <v>42157</v>
      </c>
      <c r="F7968" s="44"/>
      <c r="G7968" s="32" t="s">
        <v>17</v>
      </c>
      <c r="H7968" s="43" t="s">
        <v>18</v>
      </c>
      <c r="I7968" s="42" t="s">
        <v>42158</v>
      </c>
      <c r="J7968" s="42">
        <v>8059175899621</v>
      </c>
      <c r="K7968" s="45" t="s">
        <v>61621</v>
      </c>
      <c r="L7968" s="46">
        <v>0</v>
      </c>
      <c r="M7968" s="54">
        <v>199.95</v>
      </c>
      <c r="N7968" s="45" t="s">
        <v>58701</v>
      </c>
    </row>
    <row r="7969" spans="2:14" s="32" customFormat="1" hidden="1" x14ac:dyDescent="0.25">
      <c r="B7969" s="42"/>
      <c r="C7969" s="42"/>
      <c r="D7969" s="42"/>
      <c r="E7969" s="43" t="s">
        <v>42159</v>
      </c>
      <c r="F7969" s="44"/>
      <c r="G7969" s="32" t="s">
        <v>17</v>
      </c>
      <c r="H7969" s="43" t="s">
        <v>18</v>
      </c>
      <c r="I7969" s="42" t="s">
        <v>42160</v>
      </c>
      <c r="J7969" s="42">
        <v>8059175899638</v>
      </c>
      <c r="K7969" s="45" t="s">
        <v>61621</v>
      </c>
      <c r="L7969" s="46">
        <v>0</v>
      </c>
      <c r="M7969" s="54">
        <v>199.95</v>
      </c>
      <c r="N7969" s="45" t="s">
        <v>58701</v>
      </c>
    </row>
    <row r="7970" spans="2:14" s="32" customFormat="1" hidden="1" x14ac:dyDescent="0.25">
      <c r="B7970" s="42"/>
      <c r="C7970" s="42"/>
      <c r="D7970" s="42"/>
      <c r="E7970" s="43" t="s">
        <v>42161</v>
      </c>
      <c r="F7970" s="44"/>
      <c r="G7970" s="32" t="s">
        <v>17</v>
      </c>
      <c r="H7970" s="43" t="s">
        <v>18</v>
      </c>
      <c r="I7970" s="42" t="s">
        <v>42162</v>
      </c>
      <c r="J7970" s="42">
        <v>8059175881749</v>
      </c>
      <c r="K7970" s="45" t="s">
        <v>61621</v>
      </c>
      <c r="L7970" s="46">
        <v>0</v>
      </c>
      <c r="M7970" s="54">
        <v>199.95</v>
      </c>
      <c r="N7970" s="45" t="s">
        <v>58701</v>
      </c>
    </row>
    <row r="7971" spans="2:14" s="32" customFormat="1" hidden="1" x14ac:dyDescent="0.25">
      <c r="B7971" s="42"/>
      <c r="C7971" s="42"/>
      <c r="D7971" s="42"/>
      <c r="E7971" s="43" t="s">
        <v>42163</v>
      </c>
      <c r="F7971" s="44"/>
      <c r="G7971" s="32" t="s">
        <v>17</v>
      </c>
      <c r="H7971" s="43" t="s">
        <v>18</v>
      </c>
      <c r="I7971" s="42" t="s">
        <v>42164</v>
      </c>
      <c r="J7971" s="42">
        <v>8059175899645</v>
      </c>
      <c r="K7971" s="45" t="s">
        <v>61621</v>
      </c>
      <c r="L7971" s="46">
        <v>0</v>
      </c>
      <c r="M7971" s="54">
        <v>199.95</v>
      </c>
      <c r="N7971" s="45" t="s">
        <v>58701</v>
      </c>
    </row>
    <row r="7972" spans="2:14" s="32" customFormat="1" hidden="1" x14ac:dyDescent="0.25">
      <c r="B7972" s="42"/>
      <c r="C7972" s="42"/>
      <c r="D7972" s="42"/>
      <c r="E7972" s="43" t="s">
        <v>42165</v>
      </c>
      <c r="F7972" s="44"/>
      <c r="G7972" s="32" t="s">
        <v>17</v>
      </c>
      <c r="H7972" s="43" t="s">
        <v>18</v>
      </c>
      <c r="I7972" s="42" t="s">
        <v>42166</v>
      </c>
      <c r="J7972" s="42">
        <v>8059175899652</v>
      </c>
      <c r="K7972" s="45" t="s">
        <v>61621</v>
      </c>
      <c r="L7972" s="46">
        <v>0</v>
      </c>
      <c r="M7972" s="54">
        <v>199.95</v>
      </c>
      <c r="N7972" s="45" t="s">
        <v>58701</v>
      </c>
    </row>
    <row r="7973" spans="2:14" s="32" customFormat="1" hidden="1" x14ac:dyDescent="0.25">
      <c r="B7973" s="42"/>
      <c r="C7973" s="42"/>
      <c r="D7973" s="42"/>
      <c r="E7973" s="43" t="s">
        <v>42167</v>
      </c>
      <c r="F7973" s="44"/>
      <c r="G7973" s="32" t="s">
        <v>17</v>
      </c>
      <c r="H7973" s="43" t="s">
        <v>18</v>
      </c>
      <c r="I7973" s="42" t="s">
        <v>42168</v>
      </c>
      <c r="J7973" s="42">
        <v>8059175899669</v>
      </c>
      <c r="K7973" s="45" t="s">
        <v>61621</v>
      </c>
      <c r="L7973" s="46">
        <v>0</v>
      </c>
      <c r="M7973" s="54">
        <v>199.95</v>
      </c>
      <c r="N7973" s="45" t="s">
        <v>58701</v>
      </c>
    </row>
    <row r="7974" spans="2:14" s="32" customFormat="1" hidden="1" x14ac:dyDescent="0.25">
      <c r="B7974" s="42"/>
      <c r="C7974" s="42"/>
      <c r="D7974" s="42"/>
      <c r="E7974" s="43" t="s">
        <v>42169</v>
      </c>
      <c r="F7974" s="44"/>
      <c r="G7974" s="32" t="s">
        <v>17</v>
      </c>
      <c r="H7974" s="43" t="s">
        <v>18</v>
      </c>
      <c r="I7974" s="42" t="s">
        <v>42170</v>
      </c>
      <c r="J7974" s="42">
        <v>8059175899676</v>
      </c>
      <c r="K7974" s="45" t="s">
        <v>61621</v>
      </c>
      <c r="L7974" s="46">
        <v>0</v>
      </c>
      <c r="M7974" s="54">
        <v>199.95</v>
      </c>
      <c r="N7974" s="45" t="s">
        <v>58701</v>
      </c>
    </row>
    <row r="7975" spans="2:14" s="32" customFormat="1" hidden="1" x14ac:dyDescent="0.25">
      <c r="B7975" s="42"/>
      <c r="C7975" s="42"/>
      <c r="D7975" s="42" t="s">
        <v>42171</v>
      </c>
      <c r="E7975" s="43" t="s">
        <v>42172</v>
      </c>
      <c r="F7975" s="44"/>
      <c r="G7975" s="32" t="s">
        <v>17</v>
      </c>
      <c r="H7975" s="43" t="s">
        <v>18</v>
      </c>
      <c r="I7975" s="42" t="s">
        <v>42173</v>
      </c>
      <c r="J7975" s="42">
        <v>8059175899683</v>
      </c>
      <c r="K7975" s="45" t="s">
        <v>61621</v>
      </c>
      <c r="L7975" s="46">
        <v>0</v>
      </c>
      <c r="M7975" s="54">
        <v>199.95</v>
      </c>
      <c r="N7975" s="45" t="s">
        <v>58701</v>
      </c>
    </row>
    <row r="7976" spans="2:14" s="32" customFormat="1" hidden="1" x14ac:dyDescent="0.25">
      <c r="B7976" s="42"/>
      <c r="C7976" s="42"/>
      <c r="D7976" s="42" t="s">
        <v>42174</v>
      </c>
      <c r="E7976" s="43" t="s">
        <v>42175</v>
      </c>
      <c r="F7976" s="44"/>
      <c r="G7976" s="32" t="s">
        <v>17</v>
      </c>
      <c r="H7976" s="43" t="s">
        <v>18</v>
      </c>
      <c r="I7976" s="42" t="s">
        <v>42176</v>
      </c>
      <c r="J7976" s="42">
        <v>8059175899690</v>
      </c>
      <c r="K7976" s="45" t="s">
        <v>61621</v>
      </c>
      <c r="L7976" s="46">
        <v>0</v>
      </c>
      <c r="M7976" s="54">
        <v>199.95</v>
      </c>
      <c r="N7976" s="45" t="s">
        <v>58701</v>
      </c>
    </row>
    <row r="7977" spans="2:14" s="32" customFormat="1" hidden="1" x14ac:dyDescent="0.25">
      <c r="B7977" s="42"/>
      <c r="C7977" s="42"/>
      <c r="D7977" s="42" t="s">
        <v>42177</v>
      </c>
      <c r="E7977" s="43" t="s">
        <v>42178</v>
      </c>
      <c r="F7977" s="44"/>
      <c r="G7977" s="32" t="s">
        <v>17</v>
      </c>
      <c r="H7977" s="43" t="s">
        <v>18</v>
      </c>
      <c r="I7977" s="42" t="s">
        <v>42179</v>
      </c>
      <c r="J7977" s="42">
        <v>8059175881756</v>
      </c>
      <c r="K7977" s="45" t="s">
        <v>61621</v>
      </c>
      <c r="L7977" s="46">
        <v>0</v>
      </c>
      <c r="M7977" s="54">
        <v>199.95</v>
      </c>
      <c r="N7977" s="45" t="s">
        <v>58701</v>
      </c>
    </row>
    <row r="7978" spans="2:14" s="32" customFormat="1" hidden="1" x14ac:dyDescent="0.25">
      <c r="B7978" s="42"/>
      <c r="C7978" s="42"/>
      <c r="D7978" s="42" t="s">
        <v>42180</v>
      </c>
      <c r="E7978" s="43" t="s">
        <v>42181</v>
      </c>
      <c r="F7978" s="44"/>
      <c r="G7978" s="32" t="s">
        <v>17</v>
      </c>
      <c r="H7978" s="43" t="s">
        <v>18</v>
      </c>
      <c r="I7978" s="42" t="s">
        <v>42182</v>
      </c>
      <c r="J7978" s="42">
        <v>8059175899706</v>
      </c>
      <c r="K7978" s="45" t="s">
        <v>61621</v>
      </c>
      <c r="L7978" s="46">
        <v>0</v>
      </c>
      <c r="M7978" s="54">
        <v>199.95</v>
      </c>
      <c r="N7978" s="45" t="s">
        <v>58701</v>
      </c>
    </row>
    <row r="7979" spans="2:14" s="32" customFormat="1" hidden="1" x14ac:dyDescent="0.25">
      <c r="B7979" s="42"/>
      <c r="C7979" s="42"/>
      <c r="D7979" s="42" t="s">
        <v>42183</v>
      </c>
      <c r="E7979" s="43" t="s">
        <v>42184</v>
      </c>
      <c r="F7979" s="44"/>
      <c r="G7979" s="32" t="s">
        <v>17</v>
      </c>
      <c r="H7979" s="43" t="s">
        <v>18</v>
      </c>
      <c r="I7979" s="42" t="s">
        <v>42185</v>
      </c>
      <c r="J7979" s="42">
        <v>8059175899713</v>
      </c>
      <c r="K7979" s="45" t="s">
        <v>61621</v>
      </c>
      <c r="L7979" s="46">
        <v>0</v>
      </c>
      <c r="M7979" s="54">
        <v>199.95</v>
      </c>
      <c r="N7979" s="45" t="s">
        <v>58701</v>
      </c>
    </row>
    <row r="7980" spans="2:14" s="32" customFormat="1" hidden="1" x14ac:dyDescent="0.25">
      <c r="B7980" s="42"/>
      <c r="C7980" s="42"/>
      <c r="D7980" s="42" t="s">
        <v>42186</v>
      </c>
      <c r="E7980" s="43" t="s">
        <v>42187</v>
      </c>
      <c r="F7980" s="44"/>
      <c r="G7980" s="32" t="s">
        <v>17</v>
      </c>
      <c r="H7980" s="43" t="s">
        <v>18</v>
      </c>
      <c r="I7980" s="42" t="s">
        <v>42188</v>
      </c>
      <c r="J7980" s="42">
        <v>8059175899720</v>
      </c>
      <c r="K7980" s="45" t="s">
        <v>61621</v>
      </c>
      <c r="L7980" s="46">
        <v>0</v>
      </c>
      <c r="M7980" s="54">
        <v>199.95</v>
      </c>
      <c r="N7980" s="45" t="s">
        <v>58701</v>
      </c>
    </row>
    <row r="7981" spans="2:14" s="32" customFormat="1" hidden="1" x14ac:dyDescent="0.25">
      <c r="B7981" s="42"/>
      <c r="C7981" s="42"/>
      <c r="D7981" s="42" t="s">
        <v>42189</v>
      </c>
      <c r="E7981" s="43" t="s">
        <v>42190</v>
      </c>
      <c r="F7981" s="44"/>
      <c r="G7981" s="32" t="s">
        <v>17</v>
      </c>
      <c r="H7981" s="43" t="s">
        <v>18</v>
      </c>
      <c r="I7981" s="42" t="s">
        <v>42191</v>
      </c>
      <c r="J7981" s="42">
        <v>8059175899737</v>
      </c>
      <c r="K7981" s="45" t="s">
        <v>61621</v>
      </c>
      <c r="L7981" s="46">
        <v>0</v>
      </c>
      <c r="M7981" s="54">
        <v>199.95</v>
      </c>
      <c r="N7981" s="45" t="s">
        <v>58701</v>
      </c>
    </row>
    <row r="7982" spans="2:14" s="32" customFormat="1" hidden="1" x14ac:dyDescent="0.25">
      <c r="B7982" s="42"/>
      <c r="C7982" s="42"/>
      <c r="D7982" s="42" t="s">
        <v>42880</v>
      </c>
      <c r="E7982" s="43" t="s">
        <v>42881</v>
      </c>
      <c r="F7982" s="44"/>
      <c r="G7982" s="32" t="s">
        <v>17</v>
      </c>
      <c r="H7982" s="43" t="s">
        <v>18</v>
      </c>
      <c r="I7982" s="42" t="s">
        <v>42882</v>
      </c>
      <c r="J7982" s="42">
        <v>8059175899744</v>
      </c>
      <c r="K7982" s="45" t="s">
        <v>61621</v>
      </c>
      <c r="L7982" s="46">
        <v>0</v>
      </c>
      <c r="M7982" s="54">
        <v>199.95</v>
      </c>
      <c r="N7982" s="45" t="s">
        <v>58701</v>
      </c>
    </row>
    <row r="7983" spans="2:14" s="32" customFormat="1" hidden="1" x14ac:dyDescent="0.25">
      <c r="B7983" s="42"/>
      <c r="C7983" s="42"/>
      <c r="D7983" s="42" t="s">
        <v>42883</v>
      </c>
      <c r="E7983" s="43" t="s">
        <v>42884</v>
      </c>
      <c r="F7983" s="44"/>
      <c r="G7983" s="32" t="s">
        <v>17</v>
      </c>
      <c r="H7983" s="43" t="s">
        <v>18</v>
      </c>
      <c r="I7983" s="42" t="s">
        <v>42885</v>
      </c>
      <c r="J7983" s="42">
        <v>8059175899751</v>
      </c>
      <c r="K7983" s="45" t="s">
        <v>61621</v>
      </c>
      <c r="L7983" s="46">
        <v>0</v>
      </c>
      <c r="M7983" s="54">
        <v>199.95</v>
      </c>
      <c r="N7983" s="45" t="s">
        <v>58701</v>
      </c>
    </row>
    <row r="7984" spans="2:14" s="32" customFormat="1" hidden="1" x14ac:dyDescent="0.25">
      <c r="B7984" s="42"/>
      <c r="C7984" s="42"/>
      <c r="D7984" s="42" t="s">
        <v>42886</v>
      </c>
      <c r="E7984" s="43" t="s">
        <v>42887</v>
      </c>
      <c r="F7984" s="44"/>
      <c r="G7984" s="32" t="s">
        <v>17</v>
      </c>
      <c r="H7984" s="43" t="s">
        <v>18</v>
      </c>
      <c r="I7984" s="42" t="s">
        <v>42888</v>
      </c>
      <c r="J7984" s="42">
        <v>8059175881763</v>
      </c>
      <c r="K7984" s="45" t="s">
        <v>61621</v>
      </c>
      <c r="L7984" s="46">
        <v>0</v>
      </c>
      <c r="M7984" s="54">
        <v>199.95</v>
      </c>
      <c r="N7984" s="45" t="s">
        <v>58701</v>
      </c>
    </row>
    <row r="7985" spans="2:14" s="32" customFormat="1" hidden="1" x14ac:dyDescent="0.25">
      <c r="B7985" s="42"/>
      <c r="C7985" s="42"/>
      <c r="D7985" s="42" t="s">
        <v>42889</v>
      </c>
      <c r="E7985" s="43" t="s">
        <v>42890</v>
      </c>
      <c r="F7985" s="44"/>
      <c r="G7985" s="32" t="s">
        <v>17</v>
      </c>
      <c r="H7985" s="43" t="s">
        <v>18</v>
      </c>
      <c r="I7985" s="42" t="s">
        <v>42891</v>
      </c>
      <c r="J7985" s="42">
        <v>8059175899768</v>
      </c>
      <c r="K7985" s="45" t="s">
        <v>61621</v>
      </c>
      <c r="L7985" s="46">
        <v>0</v>
      </c>
      <c r="M7985" s="54">
        <v>199.95</v>
      </c>
      <c r="N7985" s="45" t="s">
        <v>58701</v>
      </c>
    </row>
    <row r="7986" spans="2:14" s="32" customFormat="1" hidden="1" x14ac:dyDescent="0.25">
      <c r="B7986" s="42"/>
      <c r="C7986" s="42"/>
      <c r="D7986" s="42" t="s">
        <v>42892</v>
      </c>
      <c r="E7986" s="43" t="s">
        <v>42893</v>
      </c>
      <c r="F7986" s="44"/>
      <c r="G7986" s="32" t="s">
        <v>17</v>
      </c>
      <c r="H7986" s="43" t="s">
        <v>18</v>
      </c>
      <c r="I7986" s="42" t="s">
        <v>42894</v>
      </c>
      <c r="J7986" s="42">
        <v>8059175899775</v>
      </c>
      <c r="K7986" s="45" t="s">
        <v>61621</v>
      </c>
      <c r="L7986" s="46">
        <v>0</v>
      </c>
      <c r="M7986" s="54">
        <v>199.95</v>
      </c>
      <c r="N7986" s="45" t="s">
        <v>58701</v>
      </c>
    </row>
    <row r="7987" spans="2:14" s="32" customFormat="1" hidden="1" x14ac:dyDescent="0.25">
      <c r="B7987" s="42"/>
      <c r="C7987" s="42"/>
      <c r="D7987" s="42" t="s">
        <v>42895</v>
      </c>
      <c r="E7987" s="43" t="s">
        <v>42896</v>
      </c>
      <c r="F7987" s="44"/>
      <c r="G7987" s="32" t="s">
        <v>17</v>
      </c>
      <c r="H7987" s="43" t="s">
        <v>18</v>
      </c>
      <c r="I7987" s="42" t="s">
        <v>42897</v>
      </c>
      <c r="J7987" s="42">
        <v>8059175899782</v>
      </c>
      <c r="K7987" s="45" t="s">
        <v>61621</v>
      </c>
      <c r="L7987" s="46">
        <v>0</v>
      </c>
      <c r="M7987" s="54">
        <v>199.95</v>
      </c>
      <c r="N7987" s="45" t="s">
        <v>58701</v>
      </c>
    </row>
    <row r="7988" spans="2:14" s="32" customFormat="1" hidden="1" x14ac:dyDescent="0.25">
      <c r="B7988" s="42"/>
      <c r="C7988" s="42"/>
      <c r="D7988" s="42" t="s">
        <v>42898</v>
      </c>
      <c r="E7988" s="43" t="s">
        <v>42899</v>
      </c>
      <c r="F7988" s="44"/>
      <c r="G7988" s="32" t="s">
        <v>17</v>
      </c>
      <c r="H7988" s="43" t="s">
        <v>18</v>
      </c>
      <c r="I7988" s="42" t="s">
        <v>42900</v>
      </c>
      <c r="J7988" s="42">
        <v>8059175899799</v>
      </c>
      <c r="K7988" s="45" t="s">
        <v>61621</v>
      </c>
      <c r="L7988" s="46">
        <v>0</v>
      </c>
      <c r="M7988" s="54">
        <v>199.95</v>
      </c>
      <c r="N7988" s="45" t="s">
        <v>58701</v>
      </c>
    </row>
    <row r="7989" spans="2:14" s="32" customFormat="1" hidden="1" x14ac:dyDescent="0.25">
      <c r="B7989" s="42"/>
      <c r="C7989" s="42"/>
      <c r="D7989" s="42" t="s">
        <v>42192</v>
      </c>
      <c r="E7989" s="43" t="s">
        <v>42193</v>
      </c>
      <c r="F7989" s="44"/>
      <c r="G7989" s="32" t="s">
        <v>17</v>
      </c>
      <c r="H7989" s="43" t="s">
        <v>18</v>
      </c>
      <c r="I7989" s="42" t="s">
        <v>42194</v>
      </c>
      <c r="J7989" s="42">
        <v>8059175899805</v>
      </c>
      <c r="K7989" s="45" t="s">
        <v>61621</v>
      </c>
      <c r="L7989" s="46">
        <v>0</v>
      </c>
      <c r="M7989" s="54">
        <v>179.95</v>
      </c>
      <c r="N7989" s="45" t="s">
        <v>58701</v>
      </c>
    </row>
    <row r="7990" spans="2:14" s="32" customFormat="1" hidden="1" x14ac:dyDescent="0.25">
      <c r="B7990" s="42"/>
      <c r="C7990" s="42"/>
      <c r="D7990" s="42" t="s">
        <v>42195</v>
      </c>
      <c r="E7990" s="43" t="s">
        <v>42196</v>
      </c>
      <c r="F7990" s="44"/>
      <c r="G7990" s="32" t="s">
        <v>17</v>
      </c>
      <c r="H7990" s="43" t="s">
        <v>18</v>
      </c>
      <c r="I7990" s="42" t="s">
        <v>42197</v>
      </c>
      <c r="J7990" s="42">
        <v>8059175899812</v>
      </c>
      <c r="K7990" s="45" t="s">
        <v>61621</v>
      </c>
      <c r="L7990" s="46">
        <v>0</v>
      </c>
      <c r="M7990" s="54">
        <v>179.95</v>
      </c>
      <c r="N7990" s="45" t="s">
        <v>58701</v>
      </c>
    </row>
    <row r="7991" spans="2:14" s="32" customFormat="1" hidden="1" x14ac:dyDescent="0.25">
      <c r="B7991" s="42"/>
      <c r="C7991" s="42"/>
      <c r="D7991" s="42" t="s">
        <v>42198</v>
      </c>
      <c r="E7991" s="43" t="s">
        <v>42199</v>
      </c>
      <c r="F7991" s="44"/>
      <c r="G7991" s="32" t="s">
        <v>17</v>
      </c>
      <c r="H7991" s="43" t="s">
        <v>18</v>
      </c>
      <c r="I7991" s="42" t="s">
        <v>42200</v>
      </c>
      <c r="J7991" s="42">
        <v>8059175881770</v>
      </c>
      <c r="K7991" s="45" t="s">
        <v>61621</v>
      </c>
      <c r="L7991" s="46">
        <v>0</v>
      </c>
      <c r="M7991" s="54">
        <v>179.95</v>
      </c>
      <c r="N7991" s="45" t="s">
        <v>58701</v>
      </c>
    </row>
    <row r="7992" spans="2:14" s="32" customFormat="1" hidden="1" x14ac:dyDescent="0.25">
      <c r="B7992" s="42"/>
      <c r="C7992" s="42"/>
      <c r="D7992" s="42" t="s">
        <v>42201</v>
      </c>
      <c r="E7992" s="43" t="s">
        <v>42202</v>
      </c>
      <c r="F7992" s="44"/>
      <c r="G7992" s="32" t="s">
        <v>17</v>
      </c>
      <c r="H7992" s="43" t="s">
        <v>18</v>
      </c>
      <c r="I7992" s="42" t="s">
        <v>42203</v>
      </c>
      <c r="J7992" s="42">
        <v>8059175899829</v>
      </c>
      <c r="K7992" s="45" t="s">
        <v>61621</v>
      </c>
      <c r="L7992" s="46">
        <v>0</v>
      </c>
      <c r="M7992" s="54">
        <v>179.95</v>
      </c>
      <c r="N7992" s="45" t="s">
        <v>58701</v>
      </c>
    </row>
    <row r="7993" spans="2:14" s="32" customFormat="1" hidden="1" x14ac:dyDescent="0.25">
      <c r="B7993" s="42"/>
      <c r="C7993" s="42"/>
      <c r="D7993" s="42" t="s">
        <v>42204</v>
      </c>
      <c r="E7993" s="43" t="s">
        <v>42205</v>
      </c>
      <c r="F7993" s="44"/>
      <c r="G7993" s="32" t="s">
        <v>17</v>
      </c>
      <c r="H7993" s="43" t="s">
        <v>18</v>
      </c>
      <c r="I7993" s="42" t="s">
        <v>42206</v>
      </c>
      <c r="J7993" s="42">
        <v>8059175899836</v>
      </c>
      <c r="K7993" s="45" t="s">
        <v>61621</v>
      </c>
      <c r="L7993" s="46">
        <v>0</v>
      </c>
      <c r="M7993" s="54">
        <v>179.95</v>
      </c>
      <c r="N7993" s="45" t="s">
        <v>58701</v>
      </c>
    </row>
    <row r="7994" spans="2:14" s="32" customFormat="1" hidden="1" x14ac:dyDescent="0.25">
      <c r="B7994" s="42"/>
      <c r="C7994" s="42"/>
      <c r="D7994" s="42" t="s">
        <v>42207</v>
      </c>
      <c r="E7994" s="43" t="s">
        <v>42208</v>
      </c>
      <c r="F7994" s="44"/>
      <c r="G7994" s="32" t="s">
        <v>17</v>
      </c>
      <c r="H7994" s="43" t="s">
        <v>18</v>
      </c>
      <c r="I7994" s="42" t="s">
        <v>42209</v>
      </c>
      <c r="J7994" s="42">
        <v>8059175899843</v>
      </c>
      <c r="K7994" s="45" t="s">
        <v>61621</v>
      </c>
      <c r="L7994" s="46">
        <v>0</v>
      </c>
      <c r="M7994" s="54">
        <v>179.95</v>
      </c>
      <c r="N7994" s="45" t="s">
        <v>58701</v>
      </c>
    </row>
    <row r="7995" spans="2:14" s="32" customFormat="1" hidden="1" x14ac:dyDescent="0.25">
      <c r="B7995" s="42"/>
      <c r="C7995" s="42"/>
      <c r="D7995" s="42" t="s">
        <v>42210</v>
      </c>
      <c r="E7995" s="43" t="s">
        <v>42211</v>
      </c>
      <c r="F7995" s="44"/>
      <c r="G7995" s="32" t="s">
        <v>17</v>
      </c>
      <c r="H7995" s="43" t="s">
        <v>18</v>
      </c>
      <c r="I7995" s="42" t="s">
        <v>42212</v>
      </c>
      <c r="J7995" s="42">
        <v>8059175899850</v>
      </c>
      <c r="K7995" s="45" t="s">
        <v>61621</v>
      </c>
      <c r="L7995" s="46">
        <v>0</v>
      </c>
      <c r="M7995" s="54">
        <v>179.95</v>
      </c>
      <c r="N7995" s="45" t="s">
        <v>58701</v>
      </c>
    </row>
    <row r="7996" spans="2:14" s="32" customFormat="1" hidden="1" x14ac:dyDescent="0.25">
      <c r="B7996" s="42"/>
      <c r="C7996" s="42"/>
      <c r="D7996" s="42"/>
      <c r="E7996" s="43" t="s">
        <v>42213</v>
      </c>
      <c r="F7996" s="44"/>
      <c r="G7996" s="32" t="s">
        <v>17</v>
      </c>
      <c r="H7996" s="43" t="s">
        <v>18</v>
      </c>
      <c r="I7996" s="42" t="s">
        <v>42214</v>
      </c>
      <c r="J7996" s="42">
        <v>8059175899867</v>
      </c>
      <c r="K7996" s="45" t="s">
        <v>61621</v>
      </c>
      <c r="L7996" s="46">
        <v>0</v>
      </c>
      <c r="M7996" s="54">
        <v>179.95</v>
      </c>
      <c r="N7996" s="45" t="s">
        <v>58701</v>
      </c>
    </row>
    <row r="7997" spans="2:14" s="32" customFormat="1" hidden="1" x14ac:dyDescent="0.25">
      <c r="B7997" s="42"/>
      <c r="C7997" s="42"/>
      <c r="D7997" s="42"/>
      <c r="E7997" s="43" t="s">
        <v>42215</v>
      </c>
      <c r="F7997" s="44"/>
      <c r="G7997" s="32" t="s">
        <v>17</v>
      </c>
      <c r="H7997" s="43" t="s">
        <v>18</v>
      </c>
      <c r="I7997" s="42" t="s">
        <v>42216</v>
      </c>
      <c r="J7997" s="42">
        <v>8059175899874</v>
      </c>
      <c r="K7997" s="45" t="s">
        <v>61621</v>
      </c>
      <c r="L7997" s="46">
        <v>0</v>
      </c>
      <c r="M7997" s="54">
        <v>179.95</v>
      </c>
      <c r="N7997" s="45" t="s">
        <v>58701</v>
      </c>
    </row>
    <row r="7998" spans="2:14" s="32" customFormat="1" hidden="1" x14ac:dyDescent="0.25">
      <c r="B7998" s="42"/>
      <c r="C7998" s="42"/>
      <c r="D7998" s="42"/>
      <c r="E7998" s="43" t="s">
        <v>42217</v>
      </c>
      <c r="F7998" s="44"/>
      <c r="G7998" s="32" t="s">
        <v>17</v>
      </c>
      <c r="H7998" s="43" t="s">
        <v>18</v>
      </c>
      <c r="I7998" s="42" t="s">
        <v>42218</v>
      </c>
      <c r="J7998" s="42">
        <v>8059175881787</v>
      </c>
      <c r="K7998" s="45" t="s">
        <v>61621</v>
      </c>
      <c r="L7998" s="46">
        <v>0</v>
      </c>
      <c r="M7998" s="54">
        <v>179.95</v>
      </c>
      <c r="N7998" s="45" t="s">
        <v>58701</v>
      </c>
    </row>
    <row r="7999" spans="2:14" s="32" customFormat="1" hidden="1" x14ac:dyDescent="0.25">
      <c r="B7999" s="42"/>
      <c r="C7999" s="42"/>
      <c r="D7999" s="42"/>
      <c r="E7999" s="43" t="s">
        <v>42219</v>
      </c>
      <c r="F7999" s="44"/>
      <c r="G7999" s="32" t="s">
        <v>17</v>
      </c>
      <c r="H7999" s="43" t="s">
        <v>18</v>
      </c>
      <c r="I7999" s="42" t="s">
        <v>42220</v>
      </c>
      <c r="J7999" s="42">
        <v>8059175899881</v>
      </c>
      <c r="K7999" s="45" t="s">
        <v>61621</v>
      </c>
      <c r="L7999" s="46">
        <v>0</v>
      </c>
      <c r="M7999" s="54">
        <v>179.95</v>
      </c>
      <c r="N7999" s="45" t="s">
        <v>58701</v>
      </c>
    </row>
    <row r="8000" spans="2:14" s="32" customFormat="1" hidden="1" x14ac:dyDescent="0.25">
      <c r="B8000" s="42"/>
      <c r="C8000" s="42"/>
      <c r="D8000" s="42"/>
      <c r="E8000" s="43" t="s">
        <v>42221</v>
      </c>
      <c r="F8000" s="44"/>
      <c r="G8000" s="32" t="s">
        <v>17</v>
      </c>
      <c r="H8000" s="43" t="s">
        <v>18</v>
      </c>
      <c r="I8000" s="42" t="s">
        <v>42222</v>
      </c>
      <c r="J8000" s="42">
        <v>8059175899898</v>
      </c>
      <c r="K8000" s="45" t="s">
        <v>61621</v>
      </c>
      <c r="L8000" s="46">
        <v>0</v>
      </c>
      <c r="M8000" s="54">
        <v>179.95</v>
      </c>
      <c r="N8000" s="45" t="s">
        <v>58701</v>
      </c>
    </row>
    <row r="8001" spans="2:14" s="32" customFormat="1" hidden="1" x14ac:dyDescent="0.25">
      <c r="B8001" s="42"/>
      <c r="C8001" s="42"/>
      <c r="D8001" s="42"/>
      <c r="E8001" s="43" t="s">
        <v>42223</v>
      </c>
      <c r="F8001" s="44"/>
      <c r="G8001" s="32" t="s">
        <v>17</v>
      </c>
      <c r="H8001" s="43" t="s">
        <v>18</v>
      </c>
      <c r="I8001" s="42" t="s">
        <v>42224</v>
      </c>
      <c r="J8001" s="42">
        <v>8059175899904</v>
      </c>
      <c r="K8001" s="45" t="s">
        <v>61621</v>
      </c>
      <c r="L8001" s="46">
        <v>0</v>
      </c>
      <c r="M8001" s="54">
        <v>179.95</v>
      </c>
      <c r="N8001" s="45" t="s">
        <v>58701</v>
      </c>
    </row>
    <row r="8002" spans="2:14" s="32" customFormat="1" hidden="1" x14ac:dyDescent="0.25">
      <c r="B8002" s="42"/>
      <c r="C8002" s="42"/>
      <c r="D8002" s="42"/>
      <c r="E8002" s="43" t="s">
        <v>42225</v>
      </c>
      <c r="F8002" s="44"/>
      <c r="G8002" s="32" t="s">
        <v>17</v>
      </c>
      <c r="H8002" s="43" t="s">
        <v>18</v>
      </c>
      <c r="I8002" s="42" t="s">
        <v>42226</v>
      </c>
      <c r="J8002" s="42">
        <v>8059175899911</v>
      </c>
      <c r="K8002" s="45" t="s">
        <v>61621</v>
      </c>
      <c r="L8002" s="46">
        <v>0</v>
      </c>
      <c r="M8002" s="54">
        <v>179.95</v>
      </c>
      <c r="N8002" s="45" t="s">
        <v>58701</v>
      </c>
    </row>
    <row r="8003" spans="2:14" s="32" customFormat="1" hidden="1" x14ac:dyDescent="0.25">
      <c r="B8003" s="42"/>
      <c r="C8003" s="42"/>
      <c r="D8003" s="42"/>
      <c r="E8003" s="43" t="s">
        <v>42227</v>
      </c>
      <c r="F8003" s="44"/>
      <c r="G8003" s="32" t="s">
        <v>17</v>
      </c>
      <c r="H8003" s="43" t="s">
        <v>18</v>
      </c>
      <c r="I8003" s="42" t="s">
        <v>42228</v>
      </c>
      <c r="J8003" s="42">
        <v>8059175899928</v>
      </c>
      <c r="K8003" s="45" t="s">
        <v>61621</v>
      </c>
      <c r="L8003" s="46">
        <v>0</v>
      </c>
      <c r="M8003" s="54">
        <v>179.95</v>
      </c>
      <c r="N8003" s="45" t="s">
        <v>58701</v>
      </c>
    </row>
    <row r="8004" spans="2:14" s="32" customFormat="1" hidden="1" x14ac:dyDescent="0.25">
      <c r="B8004" s="42"/>
      <c r="C8004" s="42"/>
      <c r="D8004" s="42"/>
      <c r="E8004" s="43" t="s">
        <v>42229</v>
      </c>
      <c r="F8004" s="44"/>
      <c r="G8004" s="32" t="s">
        <v>17</v>
      </c>
      <c r="H8004" s="43" t="s">
        <v>18</v>
      </c>
      <c r="I8004" s="42" t="s">
        <v>42230</v>
      </c>
      <c r="J8004" s="42">
        <v>8059175899935</v>
      </c>
      <c r="K8004" s="45" t="s">
        <v>61621</v>
      </c>
      <c r="L8004" s="46">
        <v>0</v>
      </c>
      <c r="M8004" s="54">
        <v>179.95</v>
      </c>
      <c r="N8004" s="45" t="s">
        <v>58701</v>
      </c>
    </row>
    <row r="8005" spans="2:14" s="32" customFormat="1" hidden="1" x14ac:dyDescent="0.25">
      <c r="B8005" s="42"/>
      <c r="C8005" s="42"/>
      <c r="D8005" s="42"/>
      <c r="E8005" s="43" t="s">
        <v>42231</v>
      </c>
      <c r="F8005" s="44"/>
      <c r="G8005" s="32" t="s">
        <v>17</v>
      </c>
      <c r="H8005" s="43" t="s">
        <v>18</v>
      </c>
      <c r="I8005" s="42" t="s">
        <v>42232</v>
      </c>
      <c r="J8005" s="42">
        <v>8059175881794</v>
      </c>
      <c r="K8005" s="45" t="s">
        <v>61621</v>
      </c>
      <c r="L8005" s="46">
        <v>0</v>
      </c>
      <c r="M8005" s="54">
        <v>179.95</v>
      </c>
      <c r="N8005" s="45" t="s">
        <v>58701</v>
      </c>
    </row>
    <row r="8006" spans="2:14" s="32" customFormat="1" hidden="1" x14ac:dyDescent="0.25">
      <c r="B8006" s="42"/>
      <c r="C8006" s="42"/>
      <c r="D8006" s="42"/>
      <c r="E8006" s="43" t="s">
        <v>42233</v>
      </c>
      <c r="F8006" s="44"/>
      <c r="G8006" s="32" t="s">
        <v>17</v>
      </c>
      <c r="H8006" s="43" t="s">
        <v>18</v>
      </c>
      <c r="I8006" s="42" t="s">
        <v>42234</v>
      </c>
      <c r="J8006" s="42">
        <v>8059175899942</v>
      </c>
      <c r="K8006" s="45" t="s">
        <v>61621</v>
      </c>
      <c r="L8006" s="46">
        <v>0</v>
      </c>
      <c r="M8006" s="54">
        <v>179.95</v>
      </c>
      <c r="N8006" s="45" t="s">
        <v>58701</v>
      </c>
    </row>
    <row r="8007" spans="2:14" s="32" customFormat="1" hidden="1" x14ac:dyDescent="0.25">
      <c r="B8007" s="42"/>
      <c r="C8007" s="42"/>
      <c r="D8007" s="42"/>
      <c r="E8007" s="43" t="s">
        <v>42235</v>
      </c>
      <c r="F8007" s="44"/>
      <c r="G8007" s="32" t="s">
        <v>17</v>
      </c>
      <c r="H8007" s="43" t="s">
        <v>18</v>
      </c>
      <c r="I8007" s="42" t="s">
        <v>42236</v>
      </c>
      <c r="J8007" s="42">
        <v>8059175899959</v>
      </c>
      <c r="K8007" s="45" t="s">
        <v>61621</v>
      </c>
      <c r="L8007" s="46">
        <v>0</v>
      </c>
      <c r="M8007" s="54">
        <v>179.95</v>
      </c>
      <c r="N8007" s="45" t="s">
        <v>58701</v>
      </c>
    </row>
    <row r="8008" spans="2:14" s="32" customFormat="1" hidden="1" x14ac:dyDescent="0.25">
      <c r="B8008" s="42"/>
      <c r="C8008" s="42"/>
      <c r="D8008" s="42"/>
      <c r="E8008" s="43" t="s">
        <v>42237</v>
      </c>
      <c r="F8008" s="44"/>
      <c r="G8008" s="32" t="s">
        <v>17</v>
      </c>
      <c r="H8008" s="43" t="s">
        <v>18</v>
      </c>
      <c r="I8008" s="42" t="s">
        <v>42238</v>
      </c>
      <c r="J8008" s="42">
        <v>8059175899966</v>
      </c>
      <c r="K8008" s="45" t="s">
        <v>61621</v>
      </c>
      <c r="L8008" s="46">
        <v>0</v>
      </c>
      <c r="M8008" s="54">
        <v>179.95</v>
      </c>
      <c r="N8008" s="45" t="s">
        <v>58701</v>
      </c>
    </row>
    <row r="8009" spans="2:14" s="32" customFormat="1" hidden="1" x14ac:dyDescent="0.25">
      <c r="B8009" s="42"/>
      <c r="C8009" s="42"/>
      <c r="D8009" s="42"/>
      <c r="E8009" s="43" t="s">
        <v>42239</v>
      </c>
      <c r="F8009" s="44"/>
      <c r="G8009" s="32" t="s">
        <v>17</v>
      </c>
      <c r="H8009" s="43" t="s">
        <v>18</v>
      </c>
      <c r="I8009" s="42" t="s">
        <v>42240</v>
      </c>
      <c r="J8009" s="42">
        <v>8059175899973</v>
      </c>
      <c r="K8009" s="45" t="s">
        <v>61621</v>
      </c>
      <c r="L8009" s="46">
        <v>0</v>
      </c>
      <c r="M8009" s="54">
        <v>179.95</v>
      </c>
      <c r="N8009" s="45" t="s">
        <v>58701</v>
      </c>
    </row>
    <row r="8010" spans="2:14" s="32" customFormat="1" hidden="1" x14ac:dyDescent="0.25">
      <c r="B8010" s="42"/>
      <c r="C8010" s="42"/>
      <c r="D8010" s="42" t="s">
        <v>42241</v>
      </c>
      <c r="E8010" s="43" t="s">
        <v>42242</v>
      </c>
      <c r="F8010" s="44"/>
      <c r="G8010" s="32" t="s">
        <v>17</v>
      </c>
      <c r="H8010" s="43" t="s">
        <v>18</v>
      </c>
      <c r="I8010" s="42" t="s">
        <v>42243</v>
      </c>
      <c r="J8010" s="42">
        <v>8059175899980</v>
      </c>
      <c r="K8010" s="45" t="s">
        <v>61621</v>
      </c>
      <c r="L8010" s="46">
        <v>0</v>
      </c>
      <c r="M8010" s="54">
        <v>179.95</v>
      </c>
      <c r="N8010" s="45" t="s">
        <v>58701</v>
      </c>
    </row>
    <row r="8011" spans="2:14" s="32" customFormat="1" hidden="1" x14ac:dyDescent="0.25">
      <c r="B8011" s="42"/>
      <c r="C8011" s="42"/>
      <c r="D8011" s="42" t="s">
        <v>42244</v>
      </c>
      <c r="E8011" s="43" t="s">
        <v>42245</v>
      </c>
      <c r="F8011" s="44"/>
      <c r="G8011" s="32" t="s">
        <v>17</v>
      </c>
      <c r="H8011" s="43" t="s">
        <v>18</v>
      </c>
      <c r="I8011" s="42" t="s">
        <v>42246</v>
      </c>
      <c r="J8011" s="42">
        <v>8059175899997</v>
      </c>
      <c r="K8011" s="45" t="s">
        <v>61621</v>
      </c>
      <c r="L8011" s="46">
        <v>0</v>
      </c>
      <c r="M8011" s="54">
        <v>179.95</v>
      </c>
      <c r="N8011" s="45" t="s">
        <v>58701</v>
      </c>
    </row>
    <row r="8012" spans="2:14" s="32" customFormat="1" hidden="1" x14ac:dyDescent="0.25">
      <c r="B8012" s="42"/>
      <c r="C8012" s="42"/>
      <c r="D8012" s="42" t="s">
        <v>42247</v>
      </c>
      <c r="E8012" s="43" t="s">
        <v>42248</v>
      </c>
      <c r="F8012" s="44"/>
      <c r="G8012" s="32" t="s">
        <v>17</v>
      </c>
      <c r="H8012" s="43" t="s">
        <v>18</v>
      </c>
      <c r="I8012" s="42" t="s">
        <v>42249</v>
      </c>
      <c r="J8012" s="42">
        <v>8059175881800</v>
      </c>
      <c r="K8012" s="45" t="s">
        <v>61621</v>
      </c>
      <c r="L8012" s="46">
        <v>0</v>
      </c>
      <c r="M8012" s="54">
        <v>179.95</v>
      </c>
      <c r="N8012" s="45" t="s">
        <v>58701</v>
      </c>
    </row>
    <row r="8013" spans="2:14" s="32" customFormat="1" hidden="1" x14ac:dyDescent="0.25">
      <c r="B8013" s="42"/>
      <c r="C8013" s="42"/>
      <c r="D8013" s="42" t="s">
        <v>42250</v>
      </c>
      <c r="E8013" s="43" t="s">
        <v>42251</v>
      </c>
      <c r="F8013" s="44"/>
      <c r="G8013" s="32" t="s">
        <v>17</v>
      </c>
      <c r="H8013" s="43" t="s">
        <v>18</v>
      </c>
      <c r="I8013" s="42" t="s">
        <v>42252</v>
      </c>
      <c r="J8013" s="42">
        <v>8059175900006</v>
      </c>
      <c r="K8013" s="45" t="s">
        <v>61621</v>
      </c>
      <c r="L8013" s="46">
        <v>0</v>
      </c>
      <c r="M8013" s="54">
        <v>179.95</v>
      </c>
      <c r="N8013" s="45" t="s">
        <v>58701</v>
      </c>
    </row>
    <row r="8014" spans="2:14" s="32" customFormat="1" hidden="1" x14ac:dyDescent="0.25">
      <c r="B8014" s="42"/>
      <c r="C8014" s="42"/>
      <c r="D8014" s="42" t="s">
        <v>42253</v>
      </c>
      <c r="E8014" s="43" t="s">
        <v>42254</v>
      </c>
      <c r="F8014" s="44"/>
      <c r="G8014" s="32" t="s">
        <v>17</v>
      </c>
      <c r="H8014" s="43" t="s">
        <v>18</v>
      </c>
      <c r="I8014" s="42" t="s">
        <v>42255</v>
      </c>
      <c r="J8014" s="42">
        <v>8059175900013</v>
      </c>
      <c r="K8014" s="45" t="s">
        <v>61621</v>
      </c>
      <c r="L8014" s="46">
        <v>0</v>
      </c>
      <c r="M8014" s="54">
        <v>179.95</v>
      </c>
      <c r="N8014" s="45" t="s">
        <v>58701</v>
      </c>
    </row>
    <row r="8015" spans="2:14" s="32" customFormat="1" hidden="1" x14ac:dyDescent="0.25">
      <c r="B8015" s="42"/>
      <c r="C8015" s="42"/>
      <c r="D8015" s="42" t="s">
        <v>42256</v>
      </c>
      <c r="E8015" s="43" t="s">
        <v>42257</v>
      </c>
      <c r="F8015" s="44"/>
      <c r="G8015" s="32" t="s">
        <v>17</v>
      </c>
      <c r="H8015" s="43" t="s">
        <v>18</v>
      </c>
      <c r="I8015" s="42" t="s">
        <v>42258</v>
      </c>
      <c r="J8015" s="42">
        <v>8059175900020</v>
      </c>
      <c r="K8015" s="45" t="s">
        <v>61621</v>
      </c>
      <c r="L8015" s="46">
        <v>0</v>
      </c>
      <c r="M8015" s="54">
        <v>179.95</v>
      </c>
      <c r="N8015" s="45" t="s">
        <v>58701</v>
      </c>
    </row>
    <row r="8016" spans="2:14" s="32" customFormat="1" hidden="1" x14ac:dyDescent="0.25">
      <c r="B8016" s="42"/>
      <c r="C8016" s="42"/>
      <c r="D8016" s="42" t="s">
        <v>42259</v>
      </c>
      <c r="E8016" s="43" t="s">
        <v>42260</v>
      </c>
      <c r="F8016" s="44"/>
      <c r="G8016" s="32" t="s">
        <v>17</v>
      </c>
      <c r="H8016" s="43" t="s">
        <v>18</v>
      </c>
      <c r="I8016" s="42" t="s">
        <v>42261</v>
      </c>
      <c r="J8016" s="42">
        <v>8059175900037</v>
      </c>
      <c r="K8016" s="45" t="s">
        <v>61621</v>
      </c>
      <c r="L8016" s="46">
        <v>0</v>
      </c>
      <c r="M8016" s="54">
        <v>179.95</v>
      </c>
      <c r="N8016" s="45" t="s">
        <v>58701</v>
      </c>
    </row>
    <row r="8017" spans="2:14" s="32" customFormat="1" hidden="1" x14ac:dyDescent="0.25">
      <c r="B8017" s="42"/>
      <c r="C8017" s="42"/>
      <c r="D8017" s="42" t="s">
        <v>42262</v>
      </c>
      <c r="E8017" s="43" t="s">
        <v>42263</v>
      </c>
      <c r="F8017" s="44"/>
      <c r="G8017" s="32" t="s">
        <v>17</v>
      </c>
      <c r="H8017" s="43" t="s">
        <v>18</v>
      </c>
      <c r="I8017" s="42" t="s">
        <v>42264</v>
      </c>
      <c r="J8017" s="42">
        <v>8059175900044</v>
      </c>
      <c r="K8017" s="45" t="s">
        <v>61621</v>
      </c>
      <c r="L8017" s="46">
        <v>0</v>
      </c>
      <c r="M8017" s="54">
        <v>179.95</v>
      </c>
      <c r="N8017" s="45" t="s">
        <v>58701</v>
      </c>
    </row>
    <row r="8018" spans="2:14" s="32" customFormat="1" hidden="1" x14ac:dyDescent="0.25">
      <c r="B8018" s="42"/>
      <c r="C8018" s="42"/>
      <c r="D8018" s="42" t="s">
        <v>42265</v>
      </c>
      <c r="E8018" s="43" t="s">
        <v>42266</v>
      </c>
      <c r="F8018" s="44"/>
      <c r="G8018" s="32" t="s">
        <v>17</v>
      </c>
      <c r="H8018" s="43" t="s">
        <v>18</v>
      </c>
      <c r="I8018" s="42" t="s">
        <v>42267</v>
      </c>
      <c r="J8018" s="42">
        <v>8059175900051</v>
      </c>
      <c r="K8018" s="45" t="s">
        <v>61621</v>
      </c>
      <c r="L8018" s="46">
        <v>0</v>
      </c>
      <c r="M8018" s="54">
        <v>179.95</v>
      </c>
      <c r="N8018" s="45" t="s">
        <v>58701</v>
      </c>
    </row>
    <row r="8019" spans="2:14" s="32" customFormat="1" hidden="1" x14ac:dyDescent="0.25">
      <c r="B8019" s="42"/>
      <c r="C8019" s="42"/>
      <c r="D8019" s="42" t="s">
        <v>42268</v>
      </c>
      <c r="E8019" s="43" t="s">
        <v>42269</v>
      </c>
      <c r="F8019" s="44"/>
      <c r="G8019" s="32" t="s">
        <v>17</v>
      </c>
      <c r="H8019" s="43" t="s">
        <v>18</v>
      </c>
      <c r="I8019" s="42" t="s">
        <v>42270</v>
      </c>
      <c r="J8019" s="42">
        <v>8059175881817</v>
      </c>
      <c r="K8019" s="45" t="s">
        <v>61621</v>
      </c>
      <c r="L8019" s="46">
        <v>0</v>
      </c>
      <c r="M8019" s="54">
        <v>179.95</v>
      </c>
      <c r="N8019" s="45" t="s">
        <v>58701</v>
      </c>
    </row>
    <row r="8020" spans="2:14" s="32" customFormat="1" hidden="1" x14ac:dyDescent="0.25">
      <c r="B8020" s="42"/>
      <c r="C8020" s="42"/>
      <c r="D8020" s="42" t="s">
        <v>42271</v>
      </c>
      <c r="E8020" s="43" t="s">
        <v>42272</v>
      </c>
      <c r="F8020" s="44"/>
      <c r="G8020" s="32" t="s">
        <v>17</v>
      </c>
      <c r="H8020" s="43" t="s">
        <v>18</v>
      </c>
      <c r="I8020" s="42" t="s">
        <v>42273</v>
      </c>
      <c r="J8020" s="42">
        <v>8059175900068</v>
      </c>
      <c r="K8020" s="45" t="s">
        <v>61621</v>
      </c>
      <c r="L8020" s="46">
        <v>0</v>
      </c>
      <c r="M8020" s="54">
        <v>179.95</v>
      </c>
      <c r="N8020" s="45" t="s">
        <v>58701</v>
      </c>
    </row>
    <row r="8021" spans="2:14" s="32" customFormat="1" hidden="1" x14ac:dyDescent="0.25">
      <c r="B8021" s="42"/>
      <c r="C8021" s="42"/>
      <c r="D8021" s="42" t="s">
        <v>42274</v>
      </c>
      <c r="E8021" s="43" t="s">
        <v>42275</v>
      </c>
      <c r="F8021" s="44"/>
      <c r="G8021" s="32" t="s">
        <v>17</v>
      </c>
      <c r="H8021" s="43" t="s">
        <v>18</v>
      </c>
      <c r="I8021" s="42" t="s">
        <v>42276</v>
      </c>
      <c r="J8021" s="42">
        <v>8059175900075</v>
      </c>
      <c r="K8021" s="45" t="s">
        <v>61621</v>
      </c>
      <c r="L8021" s="46">
        <v>0</v>
      </c>
      <c r="M8021" s="54">
        <v>179.95</v>
      </c>
      <c r="N8021" s="45" t="s">
        <v>58701</v>
      </c>
    </row>
    <row r="8022" spans="2:14" s="32" customFormat="1" hidden="1" x14ac:dyDescent="0.25">
      <c r="B8022" s="42"/>
      <c r="C8022" s="42"/>
      <c r="D8022" s="42" t="s">
        <v>42277</v>
      </c>
      <c r="E8022" s="43" t="s">
        <v>42278</v>
      </c>
      <c r="F8022" s="44"/>
      <c r="G8022" s="32" t="s">
        <v>17</v>
      </c>
      <c r="H8022" s="43" t="s">
        <v>18</v>
      </c>
      <c r="I8022" s="42" t="s">
        <v>42279</v>
      </c>
      <c r="J8022" s="42">
        <v>8059175900082</v>
      </c>
      <c r="K8022" s="45" t="s">
        <v>61621</v>
      </c>
      <c r="L8022" s="46">
        <v>0</v>
      </c>
      <c r="M8022" s="54">
        <v>179.95</v>
      </c>
      <c r="N8022" s="45" t="s">
        <v>58701</v>
      </c>
    </row>
    <row r="8023" spans="2:14" s="32" customFormat="1" hidden="1" x14ac:dyDescent="0.25">
      <c r="B8023" s="42"/>
      <c r="C8023" s="42"/>
      <c r="D8023" s="42" t="s">
        <v>42280</v>
      </c>
      <c r="E8023" s="43" t="s">
        <v>42281</v>
      </c>
      <c r="F8023" s="44"/>
      <c r="G8023" s="32" t="s">
        <v>17</v>
      </c>
      <c r="H8023" s="43" t="s">
        <v>18</v>
      </c>
      <c r="I8023" s="42" t="s">
        <v>42282</v>
      </c>
      <c r="J8023" s="42">
        <v>8059175900099</v>
      </c>
      <c r="K8023" s="45" t="s">
        <v>61621</v>
      </c>
      <c r="L8023" s="46">
        <v>0</v>
      </c>
      <c r="M8023" s="54">
        <v>179.95</v>
      </c>
      <c r="N8023" s="45" t="s">
        <v>58701</v>
      </c>
    </row>
    <row r="8024" spans="2:14" s="32" customFormat="1" hidden="1" x14ac:dyDescent="0.25">
      <c r="B8024" s="42"/>
      <c r="C8024" s="42"/>
      <c r="D8024" s="42" t="s">
        <v>42283</v>
      </c>
      <c r="E8024" s="43" t="s">
        <v>42284</v>
      </c>
      <c r="F8024" s="44"/>
      <c r="G8024" s="32" t="s">
        <v>17</v>
      </c>
      <c r="H8024" s="43" t="s">
        <v>18</v>
      </c>
      <c r="I8024" s="42" t="s">
        <v>42285</v>
      </c>
      <c r="J8024" s="42">
        <v>8059175900105</v>
      </c>
      <c r="K8024" s="45" t="s">
        <v>61621</v>
      </c>
      <c r="L8024" s="46">
        <v>0</v>
      </c>
      <c r="M8024" s="54">
        <v>179.95</v>
      </c>
      <c r="N8024" s="45" t="s">
        <v>58701</v>
      </c>
    </row>
    <row r="8025" spans="2:14" s="32" customFormat="1" hidden="1" x14ac:dyDescent="0.25">
      <c r="B8025" s="42"/>
      <c r="C8025" s="42"/>
      <c r="D8025" s="42" t="s">
        <v>42286</v>
      </c>
      <c r="E8025" s="43" t="s">
        <v>42287</v>
      </c>
      <c r="F8025" s="44"/>
      <c r="G8025" s="32" t="s">
        <v>17</v>
      </c>
      <c r="H8025" s="43" t="s">
        <v>18</v>
      </c>
      <c r="I8025" s="42" t="s">
        <v>42288</v>
      </c>
      <c r="J8025" s="42">
        <v>8059175900112</v>
      </c>
      <c r="K8025" s="45" t="s">
        <v>61621</v>
      </c>
      <c r="L8025" s="46">
        <v>0</v>
      </c>
      <c r="M8025" s="54">
        <v>179.95</v>
      </c>
      <c r="N8025" s="45" t="s">
        <v>58701</v>
      </c>
    </row>
    <row r="8026" spans="2:14" s="32" customFormat="1" hidden="1" x14ac:dyDescent="0.25">
      <c r="B8026" s="42"/>
      <c r="C8026" s="42"/>
      <c r="D8026" s="42" t="s">
        <v>42289</v>
      </c>
      <c r="E8026" s="43" t="s">
        <v>42290</v>
      </c>
      <c r="F8026" s="44"/>
      <c r="G8026" s="32" t="s">
        <v>17</v>
      </c>
      <c r="H8026" s="43" t="s">
        <v>18</v>
      </c>
      <c r="I8026" s="42" t="s">
        <v>42291</v>
      </c>
      <c r="J8026" s="42">
        <v>8059175881824</v>
      </c>
      <c r="K8026" s="45" t="s">
        <v>61621</v>
      </c>
      <c r="L8026" s="46">
        <v>0</v>
      </c>
      <c r="M8026" s="54">
        <v>179.95</v>
      </c>
      <c r="N8026" s="45" t="s">
        <v>58701</v>
      </c>
    </row>
    <row r="8027" spans="2:14" s="32" customFormat="1" hidden="1" x14ac:dyDescent="0.25">
      <c r="B8027" s="42"/>
      <c r="C8027" s="42"/>
      <c r="D8027" s="42" t="s">
        <v>42292</v>
      </c>
      <c r="E8027" s="43" t="s">
        <v>42293</v>
      </c>
      <c r="F8027" s="44"/>
      <c r="G8027" s="32" t="s">
        <v>17</v>
      </c>
      <c r="H8027" s="43" t="s">
        <v>18</v>
      </c>
      <c r="I8027" s="42" t="s">
        <v>42294</v>
      </c>
      <c r="J8027" s="42">
        <v>8059175900129</v>
      </c>
      <c r="K8027" s="45" t="s">
        <v>61621</v>
      </c>
      <c r="L8027" s="46">
        <v>0</v>
      </c>
      <c r="M8027" s="54">
        <v>179.95</v>
      </c>
      <c r="N8027" s="45" t="s">
        <v>58701</v>
      </c>
    </row>
    <row r="8028" spans="2:14" s="32" customFormat="1" hidden="1" x14ac:dyDescent="0.25">
      <c r="B8028" s="42"/>
      <c r="C8028" s="42"/>
      <c r="D8028" s="42" t="s">
        <v>42295</v>
      </c>
      <c r="E8028" s="43" t="s">
        <v>42296</v>
      </c>
      <c r="F8028" s="44"/>
      <c r="G8028" s="32" t="s">
        <v>17</v>
      </c>
      <c r="H8028" s="43" t="s">
        <v>18</v>
      </c>
      <c r="I8028" s="42" t="s">
        <v>42297</v>
      </c>
      <c r="J8028" s="42">
        <v>8059175900136</v>
      </c>
      <c r="K8028" s="45" t="s">
        <v>61621</v>
      </c>
      <c r="L8028" s="46">
        <v>0</v>
      </c>
      <c r="M8028" s="54">
        <v>179.95</v>
      </c>
      <c r="N8028" s="45" t="s">
        <v>58701</v>
      </c>
    </row>
    <row r="8029" spans="2:14" s="32" customFormat="1" hidden="1" x14ac:dyDescent="0.25">
      <c r="B8029" s="42"/>
      <c r="C8029" s="42"/>
      <c r="D8029" s="42" t="s">
        <v>42298</v>
      </c>
      <c r="E8029" s="43" t="s">
        <v>42299</v>
      </c>
      <c r="F8029" s="44"/>
      <c r="G8029" s="32" t="s">
        <v>17</v>
      </c>
      <c r="H8029" s="43" t="s">
        <v>18</v>
      </c>
      <c r="I8029" s="42" t="s">
        <v>42300</v>
      </c>
      <c r="J8029" s="42">
        <v>8059175900143</v>
      </c>
      <c r="K8029" s="45" t="s">
        <v>61621</v>
      </c>
      <c r="L8029" s="46">
        <v>0</v>
      </c>
      <c r="M8029" s="54">
        <v>179.95</v>
      </c>
      <c r="N8029" s="45" t="s">
        <v>58701</v>
      </c>
    </row>
    <row r="8030" spans="2:14" s="32" customFormat="1" hidden="1" x14ac:dyDescent="0.25">
      <c r="B8030" s="42"/>
      <c r="C8030" s="42"/>
      <c r="D8030" s="42" t="s">
        <v>42301</v>
      </c>
      <c r="E8030" s="43" t="s">
        <v>42302</v>
      </c>
      <c r="F8030" s="44"/>
      <c r="G8030" s="32" t="s">
        <v>17</v>
      </c>
      <c r="H8030" s="43" t="s">
        <v>18</v>
      </c>
      <c r="I8030" s="42" t="s">
        <v>42303</v>
      </c>
      <c r="J8030" s="42">
        <v>8059175900150</v>
      </c>
      <c r="K8030" s="45" t="s">
        <v>61621</v>
      </c>
      <c r="L8030" s="46">
        <v>0</v>
      </c>
      <c r="M8030" s="54">
        <v>179.95</v>
      </c>
      <c r="N8030" s="45" t="s">
        <v>58701</v>
      </c>
    </row>
    <row r="8031" spans="2:14" s="32" customFormat="1" hidden="1" x14ac:dyDescent="0.25">
      <c r="B8031" s="42"/>
      <c r="C8031" s="42"/>
      <c r="D8031" s="42" t="s">
        <v>42304</v>
      </c>
      <c r="E8031" s="43" t="s">
        <v>42305</v>
      </c>
      <c r="F8031" s="44"/>
      <c r="G8031" s="32" t="s">
        <v>17</v>
      </c>
      <c r="H8031" s="43" t="s">
        <v>18</v>
      </c>
      <c r="I8031" s="42" t="s">
        <v>42306</v>
      </c>
      <c r="J8031" s="42">
        <v>8059175900167</v>
      </c>
      <c r="K8031" s="45" t="s">
        <v>61621</v>
      </c>
      <c r="L8031" s="46">
        <v>0</v>
      </c>
      <c r="M8031" s="54">
        <v>179.95</v>
      </c>
      <c r="N8031" s="45" t="s">
        <v>58701</v>
      </c>
    </row>
    <row r="8032" spans="2:14" s="32" customFormat="1" hidden="1" x14ac:dyDescent="0.25">
      <c r="B8032" s="42"/>
      <c r="C8032" s="42"/>
      <c r="D8032" s="42" t="s">
        <v>42307</v>
      </c>
      <c r="E8032" s="43" t="s">
        <v>42308</v>
      </c>
      <c r="F8032" s="44"/>
      <c r="G8032" s="32" t="s">
        <v>17</v>
      </c>
      <c r="H8032" s="43" t="s">
        <v>18</v>
      </c>
      <c r="I8032" s="42" t="s">
        <v>42309</v>
      </c>
      <c r="J8032" s="42">
        <v>8059175900174</v>
      </c>
      <c r="K8032" s="45" t="s">
        <v>61621</v>
      </c>
      <c r="L8032" s="46">
        <v>0</v>
      </c>
      <c r="M8032" s="54">
        <v>179.95</v>
      </c>
      <c r="N8032" s="45" t="s">
        <v>58701</v>
      </c>
    </row>
    <row r="8033" spans="2:14" s="32" customFormat="1" hidden="1" x14ac:dyDescent="0.25">
      <c r="B8033" s="42"/>
      <c r="C8033" s="42"/>
      <c r="D8033" s="42" t="s">
        <v>42310</v>
      </c>
      <c r="E8033" s="43" t="s">
        <v>42311</v>
      </c>
      <c r="F8033" s="44"/>
      <c r="G8033" s="32" t="s">
        <v>17</v>
      </c>
      <c r="H8033" s="43" t="s">
        <v>18</v>
      </c>
      <c r="I8033" s="42" t="s">
        <v>42312</v>
      </c>
      <c r="J8033" s="42">
        <v>8059175881831</v>
      </c>
      <c r="K8033" s="45" t="s">
        <v>61621</v>
      </c>
      <c r="L8033" s="46">
        <v>0</v>
      </c>
      <c r="M8033" s="54">
        <v>179.95</v>
      </c>
      <c r="N8033" s="45" t="s">
        <v>58701</v>
      </c>
    </row>
    <row r="8034" spans="2:14" s="32" customFormat="1" hidden="1" x14ac:dyDescent="0.25">
      <c r="B8034" s="42"/>
      <c r="C8034" s="42"/>
      <c r="D8034" s="42" t="s">
        <v>42313</v>
      </c>
      <c r="E8034" s="43" t="s">
        <v>42314</v>
      </c>
      <c r="F8034" s="44"/>
      <c r="G8034" s="32" t="s">
        <v>17</v>
      </c>
      <c r="H8034" s="43" t="s">
        <v>18</v>
      </c>
      <c r="I8034" s="42" t="s">
        <v>42315</v>
      </c>
      <c r="J8034" s="42">
        <v>8059175900181</v>
      </c>
      <c r="K8034" s="45" t="s">
        <v>61621</v>
      </c>
      <c r="L8034" s="46">
        <v>0</v>
      </c>
      <c r="M8034" s="54">
        <v>179.95</v>
      </c>
      <c r="N8034" s="45" t="s">
        <v>58701</v>
      </c>
    </row>
    <row r="8035" spans="2:14" s="32" customFormat="1" hidden="1" x14ac:dyDescent="0.25">
      <c r="B8035" s="42"/>
      <c r="C8035" s="42"/>
      <c r="D8035" s="42" t="s">
        <v>42316</v>
      </c>
      <c r="E8035" s="43" t="s">
        <v>42317</v>
      </c>
      <c r="F8035" s="44"/>
      <c r="G8035" s="32" t="s">
        <v>17</v>
      </c>
      <c r="H8035" s="43" t="s">
        <v>18</v>
      </c>
      <c r="I8035" s="42" t="s">
        <v>42318</v>
      </c>
      <c r="J8035" s="42">
        <v>8059175900198</v>
      </c>
      <c r="K8035" s="45" t="s">
        <v>61621</v>
      </c>
      <c r="L8035" s="46">
        <v>0</v>
      </c>
      <c r="M8035" s="54">
        <v>179.95</v>
      </c>
      <c r="N8035" s="45" t="s">
        <v>58701</v>
      </c>
    </row>
    <row r="8036" spans="2:14" s="32" customFormat="1" hidden="1" x14ac:dyDescent="0.25">
      <c r="B8036" s="42"/>
      <c r="C8036" s="42"/>
      <c r="D8036" s="42" t="s">
        <v>42319</v>
      </c>
      <c r="E8036" s="43" t="s">
        <v>42320</v>
      </c>
      <c r="F8036" s="44"/>
      <c r="G8036" s="32" t="s">
        <v>17</v>
      </c>
      <c r="H8036" s="43" t="s">
        <v>18</v>
      </c>
      <c r="I8036" s="42" t="s">
        <v>42321</v>
      </c>
      <c r="J8036" s="42">
        <v>8059175900204</v>
      </c>
      <c r="K8036" s="45" t="s">
        <v>61621</v>
      </c>
      <c r="L8036" s="46">
        <v>0</v>
      </c>
      <c r="M8036" s="54">
        <v>179.95</v>
      </c>
      <c r="N8036" s="45" t="s">
        <v>58701</v>
      </c>
    </row>
    <row r="8037" spans="2:14" s="32" customFormat="1" hidden="1" x14ac:dyDescent="0.25">
      <c r="B8037" s="42"/>
      <c r="C8037" s="42"/>
      <c r="D8037" s="42" t="s">
        <v>42322</v>
      </c>
      <c r="E8037" s="43" t="s">
        <v>42323</v>
      </c>
      <c r="F8037" s="44"/>
      <c r="G8037" s="32" t="s">
        <v>17</v>
      </c>
      <c r="H8037" s="43" t="s">
        <v>18</v>
      </c>
      <c r="I8037" s="42" t="s">
        <v>42324</v>
      </c>
      <c r="J8037" s="42">
        <v>8059175900211</v>
      </c>
      <c r="K8037" s="45" t="s">
        <v>61621</v>
      </c>
      <c r="L8037" s="46">
        <v>0</v>
      </c>
      <c r="M8037" s="54">
        <v>179.95</v>
      </c>
      <c r="N8037" s="45" t="s">
        <v>58701</v>
      </c>
    </row>
    <row r="8038" spans="2:14" s="32" customFormat="1" hidden="1" x14ac:dyDescent="0.25">
      <c r="B8038" s="42"/>
      <c r="C8038" s="42"/>
      <c r="D8038" s="42" t="s">
        <v>42325</v>
      </c>
      <c r="E8038" s="43" t="s">
        <v>42326</v>
      </c>
      <c r="F8038" s="44"/>
      <c r="G8038" s="32" t="s">
        <v>17</v>
      </c>
      <c r="H8038" s="43" t="s">
        <v>18</v>
      </c>
      <c r="I8038" s="42" t="s">
        <v>42327</v>
      </c>
      <c r="J8038" s="42">
        <v>8059175900228</v>
      </c>
      <c r="K8038" s="45" t="s">
        <v>61621</v>
      </c>
      <c r="L8038" s="46">
        <v>0</v>
      </c>
      <c r="M8038" s="54">
        <v>129.94999999999999</v>
      </c>
      <c r="N8038" s="45" t="s">
        <v>58701</v>
      </c>
    </row>
    <row r="8039" spans="2:14" s="32" customFormat="1" hidden="1" x14ac:dyDescent="0.25">
      <c r="B8039" s="42"/>
      <c r="C8039" s="42"/>
      <c r="D8039" s="42" t="s">
        <v>42328</v>
      </c>
      <c r="E8039" s="43" t="s">
        <v>42329</v>
      </c>
      <c r="F8039" s="44"/>
      <c r="G8039" s="32" t="s">
        <v>17</v>
      </c>
      <c r="H8039" s="43" t="s">
        <v>18</v>
      </c>
      <c r="I8039" s="42" t="s">
        <v>42330</v>
      </c>
      <c r="J8039" s="42">
        <v>8059175900235</v>
      </c>
      <c r="K8039" s="45" t="s">
        <v>61621</v>
      </c>
      <c r="L8039" s="46">
        <v>0</v>
      </c>
      <c r="M8039" s="54">
        <v>129.94999999999999</v>
      </c>
      <c r="N8039" s="45" t="s">
        <v>58701</v>
      </c>
    </row>
    <row r="8040" spans="2:14" s="32" customFormat="1" hidden="1" x14ac:dyDescent="0.25">
      <c r="B8040" s="42"/>
      <c r="C8040" s="42"/>
      <c r="D8040" s="42" t="s">
        <v>42331</v>
      </c>
      <c r="E8040" s="43" t="s">
        <v>42332</v>
      </c>
      <c r="F8040" s="44"/>
      <c r="G8040" s="32" t="s">
        <v>17</v>
      </c>
      <c r="H8040" s="43" t="s">
        <v>18</v>
      </c>
      <c r="I8040" s="42" t="s">
        <v>42333</v>
      </c>
      <c r="J8040" s="42">
        <v>8059175936517</v>
      </c>
      <c r="K8040" s="45" t="s">
        <v>61621</v>
      </c>
      <c r="L8040" s="46">
        <v>0</v>
      </c>
      <c r="M8040" s="54">
        <v>129.94999999999999</v>
      </c>
      <c r="N8040" s="45" t="s">
        <v>58701</v>
      </c>
    </row>
    <row r="8041" spans="2:14" s="32" customFormat="1" hidden="1" x14ac:dyDescent="0.25">
      <c r="B8041" s="42"/>
      <c r="C8041" s="42"/>
      <c r="D8041" s="42" t="s">
        <v>42334</v>
      </c>
      <c r="E8041" s="43" t="s">
        <v>42335</v>
      </c>
      <c r="F8041" s="44"/>
      <c r="G8041" s="32" t="s">
        <v>17</v>
      </c>
      <c r="H8041" s="43" t="s">
        <v>18</v>
      </c>
      <c r="I8041" s="42" t="s">
        <v>42336</v>
      </c>
      <c r="J8041" s="42">
        <v>8059175900242</v>
      </c>
      <c r="K8041" s="45" t="s">
        <v>61621</v>
      </c>
      <c r="L8041" s="46">
        <v>0</v>
      </c>
      <c r="M8041" s="54">
        <v>129.94999999999999</v>
      </c>
      <c r="N8041" s="45" t="s">
        <v>58701</v>
      </c>
    </row>
    <row r="8042" spans="2:14" s="32" customFormat="1" hidden="1" x14ac:dyDescent="0.25">
      <c r="B8042" s="42"/>
      <c r="C8042" s="42"/>
      <c r="D8042" s="42" t="s">
        <v>42337</v>
      </c>
      <c r="E8042" s="43" t="s">
        <v>42338</v>
      </c>
      <c r="F8042" s="44"/>
      <c r="G8042" s="32" t="s">
        <v>17</v>
      </c>
      <c r="H8042" s="43" t="s">
        <v>18</v>
      </c>
      <c r="I8042" s="42" t="s">
        <v>42339</v>
      </c>
      <c r="J8042" s="42">
        <v>8059175900259</v>
      </c>
      <c r="K8042" s="45" t="s">
        <v>61621</v>
      </c>
      <c r="L8042" s="46">
        <v>0</v>
      </c>
      <c r="M8042" s="54">
        <v>129.94999999999999</v>
      </c>
      <c r="N8042" s="45" t="s">
        <v>58701</v>
      </c>
    </row>
    <row r="8043" spans="2:14" s="32" customFormat="1" hidden="1" x14ac:dyDescent="0.25">
      <c r="B8043" s="42"/>
      <c r="C8043" s="42"/>
      <c r="D8043" s="42" t="s">
        <v>42340</v>
      </c>
      <c r="E8043" s="43" t="s">
        <v>42341</v>
      </c>
      <c r="F8043" s="44"/>
      <c r="G8043" s="32" t="s">
        <v>17</v>
      </c>
      <c r="H8043" s="43" t="s">
        <v>18</v>
      </c>
      <c r="I8043" s="42" t="s">
        <v>42342</v>
      </c>
      <c r="J8043" s="42">
        <v>8059175900266</v>
      </c>
      <c r="K8043" s="45" t="s">
        <v>61621</v>
      </c>
      <c r="L8043" s="46">
        <v>0</v>
      </c>
      <c r="M8043" s="54">
        <v>129.94999999999999</v>
      </c>
      <c r="N8043" s="45" t="s">
        <v>58701</v>
      </c>
    </row>
    <row r="8044" spans="2:14" s="32" customFormat="1" hidden="1" x14ac:dyDescent="0.25">
      <c r="B8044" s="42"/>
      <c r="C8044" s="42"/>
      <c r="D8044" s="42" t="s">
        <v>42343</v>
      </c>
      <c r="E8044" s="43" t="s">
        <v>42344</v>
      </c>
      <c r="F8044" s="44"/>
      <c r="G8044" s="32" t="s">
        <v>17</v>
      </c>
      <c r="H8044" s="43" t="s">
        <v>18</v>
      </c>
      <c r="I8044" s="42" t="s">
        <v>42345</v>
      </c>
      <c r="J8044" s="42">
        <v>8059175900273</v>
      </c>
      <c r="K8044" s="45" t="s">
        <v>61621</v>
      </c>
      <c r="L8044" s="46">
        <v>0</v>
      </c>
      <c r="M8044" s="54">
        <v>129.94999999999999</v>
      </c>
      <c r="N8044" s="45" t="s">
        <v>58701</v>
      </c>
    </row>
    <row r="8045" spans="2:14" s="32" customFormat="1" hidden="1" x14ac:dyDescent="0.25">
      <c r="B8045" s="42"/>
      <c r="C8045" s="42"/>
      <c r="D8045" s="42"/>
      <c r="E8045" s="43" t="s">
        <v>42346</v>
      </c>
      <c r="F8045" s="44"/>
      <c r="G8045" s="32" t="s">
        <v>17</v>
      </c>
      <c r="H8045" s="43" t="s">
        <v>18</v>
      </c>
      <c r="I8045" s="42" t="s">
        <v>42347</v>
      </c>
      <c r="J8045" s="42">
        <v>8059175900280</v>
      </c>
      <c r="K8045" s="45" t="s">
        <v>61621</v>
      </c>
      <c r="L8045" s="46">
        <v>0</v>
      </c>
      <c r="M8045" s="54">
        <v>129.94999999999999</v>
      </c>
      <c r="N8045" s="45" t="s">
        <v>58701</v>
      </c>
    </row>
    <row r="8046" spans="2:14" s="32" customFormat="1" hidden="1" x14ac:dyDescent="0.25">
      <c r="B8046" s="42"/>
      <c r="C8046" s="42"/>
      <c r="D8046" s="42"/>
      <c r="E8046" s="43" t="s">
        <v>42348</v>
      </c>
      <c r="F8046" s="44"/>
      <c r="G8046" s="32" t="s">
        <v>17</v>
      </c>
      <c r="H8046" s="43" t="s">
        <v>18</v>
      </c>
      <c r="I8046" s="42" t="s">
        <v>42349</v>
      </c>
      <c r="J8046" s="42">
        <v>8059175900297</v>
      </c>
      <c r="K8046" s="45" t="s">
        <v>61621</v>
      </c>
      <c r="L8046" s="46">
        <v>0</v>
      </c>
      <c r="M8046" s="54">
        <v>129.94999999999999</v>
      </c>
      <c r="N8046" s="45" t="s">
        <v>58701</v>
      </c>
    </row>
    <row r="8047" spans="2:14" s="32" customFormat="1" hidden="1" x14ac:dyDescent="0.25">
      <c r="B8047" s="42"/>
      <c r="C8047" s="42"/>
      <c r="D8047" s="42"/>
      <c r="E8047" s="43" t="s">
        <v>42350</v>
      </c>
      <c r="F8047" s="44"/>
      <c r="G8047" s="32" t="s">
        <v>17</v>
      </c>
      <c r="H8047" s="43" t="s">
        <v>18</v>
      </c>
      <c r="I8047" s="42" t="s">
        <v>42351</v>
      </c>
      <c r="J8047" s="42">
        <v>8059175882869</v>
      </c>
      <c r="K8047" s="45" t="s">
        <v>61621</v>
      </c>
      <c r="L8047" s="46">
        <v>0</v>
      </c>
      <c r="M8047" s="54">
        <v>129.94999999999999</v>
      </c>
      <c r="N8047" s="45" t="s">
        <v>58701</v>
      </c>
    </row>
    <row r="8048" spans="2:14" s="32" customFormat="1" hidden="1" x14ac:dyDescent="0.25">
      <c r="B8048" s="42"/>
      <c r="C8048" s="42"/>
      <c r="D8048" s="42"/>
      <c r="E8048" s="43" t="s">
        <v>42352</v>
      </c>
      <c r="F8048" s="44"/>
      <c r="G8048" s="32" t="s">
        <v>17</v>
      </c>
      <c r="H8048" s="43" t="s">
        <v>18</v>
      </c>
      <c r="I8048" s="42" t="s">
        <v>42353</v>
      </c>
      <c r="J8048" s="42">
        <v>8059175900303</v>
      </c>
      <c r="K8048" s="45" t="s">
        <v>61621</v>
      </c>
      <c r="L8048" s="46">
        <v>0</v>
      </c>
      <c r="M8048" s="54">
        <v>129.94999999999999</v>
      </c>
      <c r="N8048" s="45" t="s">
        <v>58701</v>
      </c>
    </row>
    <row r="8049" spans="2:14" s="32" customFormat="1" hidden="1" x14ac:dyDescent="0.25">
      <c r="B8049" s="42"/>
      <c r="C8049" s="42"/>
      <c r="D8049" s="42"/>
      <c r="E8049" s="43" t="s">
        <v>42354</v>
      </c>
      <c r="F8049" s="44"/>
      <c r="G8049" s="32" t="s">
        <v>17</v>
      </c>
      <c r="H8049" s="43" t="s">
        <v>18</v>
      </c>
      <c r="I8049" s="42" t="s">
        <v>42355</v>
      </c>
      <c r="J8049" s="42">
        <v>8059175900310</v>
      </c>
      <c r="K8049" s="45" t="s">
        <v>61621</v>
      </c>
      <c r="L8049" s="46">
        <v>0</v>
      </c>
      <c r="M8049" s="54">
        <v>129.94999999999999</v>
      </c>
      <c r="N8049" s="45" t="s">
        <v>58701</v>
      </c>
    </row>
    <row r="8050" spans="2:14" s="32" customFormat="1" hidden="1" x14ac:dyDescent="0.25">
      <c r="B8050" s="42"/>
      <c r="C8050" s="42"/>
      <c r="D8050" s="42"/>
      <c r="E8050" s="43" t="s">
        <v>42356</v>
      </c>
      <c r="F8050" s="44"/>
      <c r="G8050" s="32" t="s">
        <v>17</v>
      </c>
      <c r="H8050" s="43" t="s">
        <v>18</v>
      </c>
      <c r="I8050" s="42" t="s">
        <v>42357</v>
      </c>
      <c r="J8050" s="42">
        <v>8059175900327</v>
      </c>
      <c r="K8050" s="45" t="s">
        <v>61621</v>
      </c>
      <c r="L8050" s="46">
        <v>0</v>
      </c>
      <c r="M8050" s="54">
        <v>129.94999999999999</v>
      </c>
      <c r="N8050" s="45" t="s">
        <v>58701</v>
      </c>
    </row>
    <row r="8051" spans="2:14" s="32" customFormat="1" hidden="1" x14ac:dyDescent="0.25">
      <c r="B8051" s="42"/>
      <c r="C8051" s="42"/>
      <c r="D8051" s="42"/>
      <c r="E8051" s="43" t="s">
        <v>42358</v>
      </c>
      <c r="F8051" s="44"/>
      <c r="G8051" s="32" t="s">
        <v>17</v>
      </c>
      <c r="H8051" s="43" t="s">
        <v>18</v>
      </c>
      <c r="I8051" s="42" t="s">
        <v>42359</v>
      </c>
      <c r="J8051" s="42">
        <v>8059175900334</v>
      </c>
      <c r="K8051" s="45" t="s">
        <v>61621</v>
      </c>
      <c r="L8051" s="46">
        <v>0</v>
      </c>
      <c r="M8051" s="54">
        <v>129.94999999999999</v>
      </c>
      <c r="N8051" s="45" t="s">
        <v>58701</v>
      </c>
    </row>
    <row r="8052" spans="2:14" s="32" customFormat="1" hidden="1" x14ac:dyDescent="0.25">
      <c r="B8052" s="42"/>
      <c r="C8052" s="42"/>
      <c r="D8052" s="42"/>
      <c r="E8052" s="43" t="s">
        <v>42360</v>
      </c>
      <c r="F8052" s="44"/>
      <c r="G8052" s="32" t="s">
        <v>17</v>
      </c>
      <c r="H8052" s="43" t="s">
        <v>18</v>
      </c>
      <c r="I8052" s="42" t="s">
        <v>42361</v>
      </c>
      <c r="J8052" s="42">
        <v>8059175900341</v>
      </c>
      <c r="K8052" s="45" t="s">
        <v>61621</v>
      </c>
      <c r="L8052" s="46">
        <v>0</v>
      </c>
      <c r="M8052" s="54">
        <v>129.94999999999999</v>
      </c>
      <c r="N8052" s="45" t="s">
        <v>58701</v>
      </c>
    </row>
    <row r="8053" spans="2:14" s="32" customFormat="1" hidden="1" x14ac:dyDescent="0.25">
      <c r="B8053" s="42"/>
      <c r="C8053" s="42"/>
      <c r="D8053" s="42"/>
      <c r="E8053" s="43" t="s">
        <v>42362</v>
      </c>
      <c r="F8053" s="44"/>
      <c r="G8053" s="32" t="s">
        <v>17</v>
      </c>
      <c r="H8053" s="43" t="s">
        <v>18</v>
      </c>
      <c r="I8053" s="42" t="s">
        <v>42363</v>
      </c>
      <c r="J8053" s="42">
        <v>8059175900358</v>
      </c>
      <c r="K8053" s="45" t="s">
        <v>61621</v>
      </c>
      <c r="L8053" s="46">
        <v>0</v>
      </c>
      <c r="M8053" s="54">
        <v>129.94999999999999</v>
      </c>
      <c r="N8053" s="45" t="s">
        <v>58701</v>
      </c>
    </row>
    <row r="8054" spans="2:14" s="32" customFormat="1" hidden="1" x14ac:dyDescent="0.25">
      <c r="B8054" s="42"/>
      <c r="C8054" s="42"/>
      <c r="D8054" s="42"/>
      <c r="E8054" s="43" t="s">
        <v>42364</v>
      </c>
      <c r="F8054" s="44"/>
      <c r="G8054" s="32" t="s">
        <v>17</v>
      </c>
      <c r="H8054" s="43" t="s">
        <v>18</v>
      </c>
      <c r="I8054" s="42" t="s">
        <v>42365</v>
      </c>
      <c r="J8054" s="42">
        <v>8059175882876</v>
      </c>
      <c r="K8054" s="45" t="s">
        <v>61621</v>
      </c>
      <c r="L8054" s="46">
        <v>0</v>
      </c>
      <c r="M8054" s="54">
        <v>129.94999999999999</v>
      </c>
      <c r="N8054" s="45" t="s">
        <v>58701</v>
      </c>
    </row>
    <row r="8055" spans="2:14" s="32" customFormat="1" hidden="1" x14ac:dyDescent="0.25">
      <c r="B8055" s="42"/>
      <c r="C8055" s="42"/>
      <c r="D8055" s="42"/>
      <c r="E8055" s="43" t="s">
        <v>42366</v>
      </c>
      <c r="F8055" s="44"/>
      <c r="G8055" s="32" t="s">
        <v>17</v>
      </c>
      <c r="H8055" s="43" t="s">
        <v>18</v>
      </c>
      <c r="I8055" s="42" t="s">
        <v>42367</v>
      </c>
      <c r="J8055" s="42">
        <v>8059175900365</v>
      </c>
      <c r="K8055" s="45" t="s">
        <v>61621</v>
      </c>
      <c r="L8055" s="46">
        <v>0</v>
      </c>
      <c r="M8055" s="54">
        <v>129.94999999999999</v>
      </c>
      <c r="N8055" s="45" t="s">
        <v>58701</v>
      </c>
    </row>
    <row r="8056" spans="2:14" s="32" customFormat="1" hidden="1" x14ac:dyDescent="0.25">
      <c r="B8056" s="42"/>
      <c r="C8056" s="42"/>
      <c r="D8056" s="42"/>
      <c r="E8056" s="43" t="s">
        <v>42368</v>
      </c>
      <c r="F8056" s="44"/>
      <c r="G8056" s="32" t="s">
        <v>17</v>
      </c>
      <c r="H8056" s="43" t="s">
        <v>18</v>
      </c>
      <c r="I8056" s="42" t="s">
        <v>42369</v>
      </c>
      <c r="J8056" s="42">
        <v>8059175900372</v>
      </c>
      <c r="K8056" s="45" t="s">
        <v>61621</v>
      </c>
      <c r="L8056" s="46">
        <v>0</v>
      </c>
      <c r="M8056" s="54">
        <v>129.94999999999999</v>
      </c>
      <c r="N8056" s="45" t="s">
        <v>58701</v>
      </c>
    </row>
    <row r="8057" spans="2:14" s="32" customFormat="1" hidden="1" x14ac:dyDescent="0.25">
      <c r="B8057" s="42"/>
      <c r="C8057" s="42"/>
      <c r="D8057" s="42"/>
      <c r="E8057" s="43" t="s">
        <v>42370</v>
      </c>
      <c r="F8057" s="44"/>
      <c r="G8057" s="32" t="s">
        <v>17</v>
      </c>
      <c r="H8057" s="43" t="s">
        <v>18</v>
      </c>
      <c r="I8057" s="42" t="s">
        <v>42371</v>
      </c>
      <c r="J8057" s="42">
        <v>8059175900389</v>
      </c>
      <c r="K8057" s="45" t="s">
        <v>61621</v>
      </c>
      <c r="L8057" s="46">
        <v>0</v>
      </c>
      <c r="M8057" s="54">
        <v>129.94999999999999</v>
      </c>
      <c r="N8057" s="45" t="s">
        <v>58701</v>
      </c>
    </row>
    <row r="8058" spans="2:14" s="32" customFormat="1" hidden="1" x14ac:dyDescent="0.25">
      <c r="B8058" s="42"/>
      <c r="C8058" s="42"/>
      <c r="D8058" s="42"/>
      <c r="E8058" s="43" t="s">
        <v>42372</v>
      </c>
      <c r="F8058" s="44"/>
      <c r="G8058" s="32" t="s">
        <v>17</v>
      </c>
      <c r="H8058" s="43" t="s">
        <v>18</v>
      </c>
      <c r="I8058" s="42" t="s">
        <v>42373</v>
      </c>
      <c r="J8058" s="42">
        <v>8059175900396</v>
      </c>
      <c r="K8058" s="45" t="s">
        <v>61621</v>
      </c>
      <c r="L8058" s="46">
        <v>0</v>
      </c>
      <c r="M8058" s="54">
        <v>129.94999999999999</v>
      </c>
      <c r="N8058" s="45" t="s">
        <v>58701</v>
      </c>
    </row>
    <row r="8059" spans="2:14" s="32" customFormat="1" hidden="1" x14ac:dyDescent="0.25">
      <c r="B8059" s="42"/>
      <c r="C8059" s="42"/>
      <c r="D8059" s="42" t="s">
        <v>42374</v>
      </c>
      <c r="E8059" s="43" t="s">
        <v>42375</v>
      </c>
      <c r="F8059" s="44"/>
      <c r="G8059" s="32" t="s">
        <v>17</v>
      </c>
      <c r="H8059" s="43" t="s">
        <v>18</v>
      </c>
      <c r="I8059" s="42" t="s">
        <v>42376</v>
      </c>
      <c r="J8059" s="42">
        <v>8059175900402</v>
      </c>
      <c r="K8059" s="45" t="s">
        <v>61621</v>
      </c>
      <c r="L8059" s="46">
        <v>0</v>
      </c>
      <c r="M8059" s="54">
        <v>129.94999999999999</v>
      </c>
      <c r="N8059" s="45" t="s">
        <v>58701</v>
      </c>
    </row>
    <row r="8060" spans="2:14" s="32" customFormat="1" hidden="1" x14ac:dyDescent="0.25">
      <c r="B8060" s="42"/>
      <c r="C8060" s="42"/>
      <c r="D8060" s="42" t="s">
        <v>42377</v>
      </c>
      <c r="E8060" s="43" t="s">
        <v>42378</v>
      </c>
      <c r="F8060" s="44"/>
      <c r="G8060" s="32" t="s">
        <v>17</v>
      </c>
      <c r="H8060" s="43" t="s">
        <v>18</v>
      </c>
      <c r="I8060" s="42" t="s">
        <v>42379</v>
      </c>
      <c r="J8060" s="42">
        <v>8059175900419</v>
      </c>
      <c r="K8060" s="45" t="s">
        <v>61621</v>
      </c>
      <c r="L8060" s="46">
        <v>0</v>
      </c>
      <c r="M8060" s="54">
        <v>129.94999999999999</v>
      </c>
      <c r="N8060" s="45" t="s">
        <v>58701</v>
      </c>
    </row>
    <row r="8061" spans="2:14" s="32" customFormat="1" hidden="1" x14ac:dyDescent="0.25">
      <c r="B8061" s="42"/>
      <c r="C8061" s="42"/>
      <c r="D8061" s="42" t="s">
        <v>42380</v>
      </c>
      <c r="E8061" s="43" t="s">
        <v>42381</v>
      </c>
      <c r="F8061" s="44"/>
      <c r="G8061" s="32" t="s">
        <v>17</v>
      </c>
      <c r="H8061" s="43" t="s">
        <v>18</v>
      </c>
      <c r="I8061" s="42" t="s">
        <v>42382</v>
      </c>
      <c r="J8061" s="42">
        <v>8059175882883</v>
      </c>
      <c r="K8061" s="45" t="s">
        <v>61621</v>
      </c>
      <c r="L8061" s="46">
        <v>0</v>
      </c>
      <c r="M8061" s="54">
        <v>129.94999999999999</v>
      </c>
      <c r="N8061" s="45" t="s">
        <v>58701</v>
      </c>
    </row>
    <row r="8062" spans="2:14" s="32" customFormat="1" hidden="1" x14ac:dyDescent="0.25">
      <c r="B8062" s="42"/>
      <c r="C8062" s="42"/>
      <c r="D8062" s="42" t="s">
        <v>42383</v>
      </c>
      <c r="E8062" s="43" t="s">
        <v>42384</v>
      </c>
      <c r="F8062" s="44"/>
      <c r="G8062" s="32" t="s">
        <v>17</v>
      </c>
      <c r="H8062" s="43" t="s">
        <v>18</v>
      </c>
      <c r="I8062" s="42" t="s">
        <v>42385</v>
      </c>
      <c r="J8062" s="42">
        <v>8059175900426</v>
      </c>
      <c r="K8062" s="45" t="s">
        <v>61621</v>
      </c>
      <c r="L8062" s="46">
        <v>0</v>
      </c>
      <c r="M8062" s="54">
        <v>129.94999999999999</v>
      </c>
      <c r="N8062" s="45" t="s">
        <v>58701</v>
      </c>
    </row>
    <row r="8063" spans="2:14" s="32" customFormat="1" hidden="1" x14ac:dyDescent="0.25">
      <c r="B8063" s="42"/>
      <c r="C8063" s="42"/>
      <c r="D8063" s="42" t="s">
        <v>42386</v>
      </c>
      <c r="E8063" s="43" t="s">
        <v>42387</v>
      </c>
      <c r="F8063" s="44"/>
      <c r="G8063" s="32" t="s">
        <v>17</v>
      </c>
      <c r="H8063" s="43" t="s">
        <v>18</v>
      </c>
      <c r="I8063" s="42" t="s">
        <v>42388</v>
      </c>
      <c r="J8063" s="42">
        <v>8059175900433</v>
      </c>
      <c r="K8063" s="45" t="s">
        <v>61621</v>
      </c>
      <c r="L8063" s="46">
        <v>0</v>
      </c>
      <c r="M8063" s="54">
        <v>129.94999999999999</v>
      </c>
      <c r="N8063" s="45" t="s">
        <v>58701</v>
      </c>
    </row>
    <row r="8064" spans="2:14" s="32" customFormat="1" hidden="1" x14ac:dyDescent="0.25">
      <c r="B8064" s="42"/>
      <c r="C8064" s="42"/>
      <c r="D8064" s="42" t="s">
        <v>42389</v>
      </c>
      <c r="E8064" s="43" t="s">
        <v>42390</v>
      </c>
      <c r="F8064" s="44"/>
      <c r="G8064" s="32" t="s">
        <v>17</v>
      </c>
      <c r="H8064" s="43" t="s">
        <v>18</v>
      </c>
      <c r="I8064" s="42" t="s">
        <v>42391</v>
      </c>
      <c r="J8064" s="42">
        <v>8059175900440</v>
      </c>
      <c r="K8064" s="45" t="s">
        <v>61621</v>
      </c>
      <c r="L8064" s="46">
        <v>0</v>
      </c>
      <c r="M8064" s="54">
        <v>129.94999999999999</v>
      </c>
      <c r="N8064" s="45" t="s">
        <v>58701</v>
      </c>
    </row>
    <row r="8065" spans="2:14" s="32" customFormat="1" hidden="1" x14ac:dyDescent="0.25">
      <c r="B8065" s="42"/>
      <c r="C8065" s="42"/>
      <c r="D8065" s="42" t="s">
        <v>42392</v>
      </c>
      <c r="E8065" s="43" t="s">
        <v>42393</v>
      </c>
      <c r="F8065" s="44"/>
      <c r="G8065" s="32" t="s">
        <v>17</v>
      </c>
      <c r="H8065" s="43" t="s">
        <v>18</v>
      </c>
      <c r="I8065" s="42" t="s">
        <v>42394</v>
      </c>
      <c r="J8065" s="42">
        <v>8059175900457</v>
      </c>
      <c r="K8065" s="45" t="s">
        <v>61621</v>
      </c>
      <c r="L8065" s="46">
        <v>0</v>
      </c>
      <c r="M8065" s="54">
        <v>129.94999999999999</v>
      </c>
      <c r="N8065" s="45" t="s">
        <v>58701</v>
      </c>
    </row>
    <row r="8066" spans="2:14" s="32" customFormat="1" hidden="1" x14ac:dyDescent="0.25">
      <c r="B8066" s="42"/>
      <c r="C8066" s="55"/>
      <c r="E8066" s="44" t="s">
        <v>43151</v>
      </c>
      <c r="F8066" s="44"/>
      <c r="G8066" s="32" t="s">
        <v>17</v>
      </c>
      <c r="H8066" s="43" t="s">
        <v>18</v>
      </c>
      <c r="I8066" s="55" t="s">
        <v>43152</v>
      </c>
      <c r="J8066" s="55">
        <v>8059175900464</v>
      </c>
      <c r="K8066" s="45" t="s">
        <v>61621</v>
      </c>
      <c r="L8066" s="46">
        <v>0</v>
      </c>
      <c r="M8066" s="46">
        <v>129.94999999999999</v>
      </c>
      <c r="N8066" s="45" t="s">
        <v>58701</v>
      </c>
    </row>
    <row r="8067" spans="2:14" s="32" customFormat="1" hidden="1" x14ac:dyDescent="0.25">
      <c r="B8067" s="42"/>
      <c r="C8067" s="55"/>
      <c r="E8067" s="44" t="s">
        <v>43153</v>
      </c>
      <c r="F8067" s="44"/>
      <c r="G8067" s="32" t="s">
        <v>17</v>
      </c>
      <c r="H8067" s="43" t="s">
        <v>18</v>
      </c>
      <c r="I8067" s="55" t="s">
        <v>43154</v>
      </c>
      <c r="J8067" s="55">
        <v>8059175900471</v>
      </c>
      <c r="K8067" s="45" t="s">
        <v>61621</v>
      </c>
      <c r="L8067" s="46">
        <v>0</v>
      </c>
      <c r="M8067" s="46">
        <v>129.94999999999999</v>
      </c>
      <c r="N8067" s="45" t="s">
        <v>58701</v>
      </c>
    </row>
    <row r="8068" spans="2:14" s="32" customFormat="1" hidden="1" x14ac:dyDescent="0.25">
      <c r="B8068" s="42"/>
      <c r="C8068" s="55"/>
      <c r="E8068" s="44" t="s">
        <v>43155</v>
      </c>
      <c r="F8068" s="44"/>
      <c r="G8068" s="32" t="s">
        <v>17</v>
      </c>
      <c r="H8068" s="43" t="s">
        <v>18</v>
      </c>
      <c r="I8068" s="55" t="s">
        <v>43156</v>
      </c>
      <c r="J8068" s="55">
        <v>8059175881848</v>
      </c>
      <c r="K8068" s="45" t="s">
        <v>61621</v>
      </c>
      <c r="L8068" s="46">
        <v>0</v>
      </c>
      <c r="M8068" s="46">
        <v>129.94999999999999</v>
      </c>
      <c r="N8068" s="45" t="s">
        <v>58701</v>
      </c>
    </row>
    <row r="8069" spans="2:14" s="32" customFormat="1" hidden="1" x14ac:dyDescent="0.25">
      <c r="B8069" s="42"/>
      <c r="C8069" s="55"/>
      <c r="E8069" s="44" t="s">
        <v>43157</v>
      </c>
      <c r="F8069" s="44"/>
      <c r="G8069" s="32" t="s">
        <v>17</v>
      </c>
      <c r="H8069" s="43" t="s">
        <v>18</v>
      </c>
      <c r="I8069" s="55" t="s">
        <v>43158</v>
      </c>
      <c r="J8069" s="55">
        <v>8059175900488</v>
      </c>
      <c r="K8069" s="45" t="s">
        <v>61621</v>
      </c>
      <c r="L8069" s="46">
        <v>0</v>
      </c>
      <c r="M8069" s="46">
        <v>129.94999999999999</v>
      </c>
      <c r="N8069" s="45" t="s">
        <v>58701</v>
      </c>
    </row>
    <row r="8070" spans="2:14" s="32" customFormat="1" hidden="1" x14ac:dyDescent="0.25">
      <c r="B8070" s="42"/>
      <c r="C8070" s="55"/>
      <c r="E8070" s="44" t="s">
        <v>43159</v>
      </c>
      <c r="F8070" s="44"/>
      <c r="G8070" s="32" t="s">
        <v>17</v>
      </c>
      <c r="H8070" s="43" t="s">
        <v>18</v>
      </c>
      <c r="I8070" s="55" t="s">
        <v>43160</v>
      </c>
      <c r="J8070" s="55">
        <v>8059175900495</v>
      </c>
      <c r="K8070" s="45" t="s">
        <v>61621</v>
      </c>
      <c r="L8070" s="46">
        <v>0</v>
      </c>
      <c r="M8070" s="46">
        <v>129.94999999999999</v>
      </c>
      <c r="N8070" s="45" t="s">
        <v>58701</v>
      </c>
    </row>
    <row r="8071" spans="2:14" s="32" customFormat="1" hidden="1" x14ac:dyDescent="0.25">
      <c r="B8071" s="42"/>
      <c r="C8071" s="55"/>
      <c r="E8071" s="44" t="s">
        <v>43161</v>
      </c>
      <c r="F8071" s="44"/>
      <c r="G8071" s="32" t="s">
        <v>17</v>
      </c>
      <c r="H8071" s="43" t="s">
        <v>18</v>
      </c>
      <c r="I8071" s="55" t="s">
        <v>43162</v>
      </c>
      <c r="J8071" s="55">
        <v>8059175900501</v>
      </c>
      <c r="K8071" s="45" t="s">
        <v>61621</v>
      </c>
      <c r="L8071" s="46">
        <v>0</v>
      </c>
      <c r="M8071" s="46">
        <v>129.94999999999999</v>
      </c>
      <c r="N8071" s="45" t="s">
        <v>58701</v>
      </c>
    </row>
    <row r="8072" spans="2:14" s="32" customFormat="1" hidden="1" x14ac:dyDescent="0.25">
      <c r="B8072" s="42"/>
      <c r="C8072" s="55"/>
      <c r="E8072" s="44" t="s">
        <v>43163</v>
      </c>
      <c r="F8072" s="44"/>
      <c r="G8072" s="32" t="s">
        <v>17</v>
      </c>
      <c r="H8072" s="43" t="s">
        <v>18</v>
      </c>
      <c r="I8072" s="55" t="s">
        <v>43164</v>
      </c>
      <c r="J8072" s="55">
        <v>8059175900518</v>
      </c>
      <c r="K8072" s="45" t="s">
        <v>61621</v>
      </c>
      <c r="L8072" s="46">
        <v>0</v>
      </c>
      <c r="M8072" s="46">
        <v>129.94999999999999</v>
      </c>
      <c r="N8072" s="45" t="s">
        <v>58701</v>
      </c>
    </row>
    <row r="8073" spans="2:14" s="32" customFormat="1" hidden="1" x14ac:dyDescent="0.25">
      <c r="B8073" s="42"/>
      <c r="C8073" s="42"/>
      <c r="D8073" s="42" t="s">
        <v>42901</v>
      </c>
      <c r="E8073" s="43" t="s">
        <v>42902</v>
      </c>
      <c r="F8073" s="44"/>
      <c r="G8073" s="32" t="s">
        <v>17</v>
      </c>
      <c r="H8073" s="43" t="s">
        <v>18</v>
      </c>
      <c r="I8073" s="42" t="s">
        <v>42903</v>
      </c>
      <c r="J8073" s="42">
        <v>8059175900525</v>
      </c>
      <c r="K8073" s="45" t="s">
        <v>61621</v>
      </c>
      <c r="L8073" s="46">
        <v>0</v>
      </c>
      <c r="M8073" s="54">
        <v>129.94999999999999</v>
      </c>
      <c r="N8073" s="45" t="s">
        <v>58701</v>
      </c>
    </row>
    <row r="8074" spans="2:14" s="32" customFormat="1" hidden="1" x14ac:dyDescent="0.25">
      <c r="B8074" s="42"/>
      <c r="C8074" s="42"/>
      <c r="D8074" s="42" t="s">
        <v>42904</v>
      </c>
      <c r="E8074" s="43" t="s">
        <v>42905</v>
      </c>
      <c r="F8074" s="44"/>
      <c r="G8074" s="32" t="s">
        <v>17</v>
      </c>
      <c r="H8074" s="43" t="s">
        <v>18</v>
      </c>
      <c r="I8074" s="42" t="s">
        <v>42906</v>
      </c>
      <c r="J8074" s="42">
        <v>8059175900532</v>
      </c>
      <c r="K8074" s="45" t="s">
        <v>61621</v>
      </c>
      <c r="L8074" s="46">
        <v>0</v>
      </c>
      <c r="M8074" s="54">
        <v>129.94999999999999</v>
      </c>
      <c r="N8074" s="45" t="s">
        <v>58701</v>
      </c>
    </row>
    <row r="8075" spans="2:14" s="32" customFormat="1" hidden="1" x14ac:dyDescent="0.25">
      <c r="B8075" s="42"/>
      <c r="C8075" s="42"/>
      <c r="D8075" s="42" t="s">
        <v>42907</v>
      </c>
      <c r="E8075" s="43" t="s">
        <v>42908</v>
      </c>
      <c r="F8075" s="44"/>
      <c r="G8075" s="32" t="s">
        <v>17</v>
      </c>
      <c r="H8075" s="43" t="s">
        <v>18</v>
      </c>
      <c r="I8075" s="42" t="s">
        <v>42909</v>
      </c>
      <c r="J8075" s="42">
        <v>8059175881855</v>
      </c>
      <c r="K8075" s="45" t="s">
        <v>61621</v>
      </c>
      <c r="L8075" s="46">
        <v>0</v>
      </c>
      <c r="M8075" s="54">
        <v>129.94999999999999</v>
      </c>
      <c r="N8075" s="45" t="s">
        <v>58701</v>
      </c>
    </row>
    <row r="8076" spans="2:14" s="32" customFormat="1" hidden="1" x14ac:dyDescent="0.25">
      <c r="B8076" s="42"/>
      <c r="C8076" s="42"/>
      <c r="D8076" s="42" t="s">
        <v>42910</v>
      </c>
      <c r="E8076" s="43" t="s">
        <v>42911</v>
      </c>
      <c r="F8076" s="44"/>
      <c r="G8076" s="32" t="s">
        <v>17</v>
      </c>
      <c r="H8076" s="43" t="s">
        <v>18</v>
      </c>
      <c r="I8076" s="42" t="s">
        <v>42912</v>
      </c>
      <c r="J8076" s="42">
        <v>8059175900549</v>
      </c>
      <c r="K8076" s="45" t="s">
        <v>61621</v>
      </c>
      <c r="L8076" s="46">
        <v>0</v>
      </c>
      <c r="M8076" s="54">
        <v>129.94999999999999</v>
      </c>
      <c r="N8076" s="45" t="s">
        <v>58701</v>
      </c>
    </row>
    <row r="8077" spans="2:14" s="32" customFormat="1" hidden="1" x14ac:dyDescent="0.25">
      <c r="B8077" s="42"/>
      <c r="C8077" s="42"/>
      <c r="D8077" s="42" t="s">
        <v>42913</v>
      </c>
      <c r="E8077" s="43" t="s">
        <v>42914</v>
      </c>
      <c r="F8077" s="44"/>
      <c r="G8077" s="32" t="s">
        <v>17</v>
      </c>
      <c r="H8077" s="43" t="s">
        <v>18</v>
      </c>
      <c r="I8077" s="42" t="s">
        <v>42915</v>
      </c>
      <c r="J8077" s="42">
        <v>8059175900556</v>
      </c>
      <c r="K8077" s="45" t="s">
        <v>61621</v>
      </c>
      <c r="L8077" s="46">
        <v>0</v>
      </c>
      <c r="M8077" s="54">
        <v>129.94999999999999</v>
      </c>
      <c r="N8077" s="45" t="s">
        <v>58701</v>
      </c>
    </row>
    <row r="8078" spans="2:14" s="32" customFormat="1" hidden="1" x14ac:dyDescent="0.25">
      <c r="B8078" s="42"/>
      <c r="C8078" s="42"/>
      <c r="D8078" s="42" t="s">
        <v>42916</v>
      </c>
      <c r="E8078" s="43" t="s">
        <v>42917</v>
      </c>
      <c r="F8078" s="44"/>
      <c r="G8078" s="32" t="s">
        <v>17</v>
      </c>
      <c r="H8078" s="43" t="s">
        <v>18</v>
      </c>
      <c r="I8078" s="42" t="s">
        <v>42918</v>
      </c>
      <c r="J8078" s="42">
        <v>8059175900563</v>
      </c>
      <c r="K8078" s="45" t="s">
        <v>61621</v>
      </c>
      <c r="L8078" s="46">
        <v>0</v>
      </c>
      <c r="M8078" s="54">
        <v>129.94999999999999</v>
      </c>
      <c r="N8078" s="45" t="s">
        <v>58701</v>
      </c>
    </row>
    <row r="8079" spans="2:14" s="32" customFormat="1" hidden="1" x14ac:dyDescent="0.25">
      <c r="B8079" s="42"/>
      <c r="C8079" s="42"/>
      <c r="D8079" s="42" t="s">
        <v>42919</v>
      </c>
      <c r="E8079" s="43" t="s">
        <v>42920</v>
      </c>
      <c r="F8079" s="44"/>
      <c r="G8079" s="32" t="s">
        <v>17</v>
      </c>
      <c r="H8079" s="43" t="s">
        <v>18</v>
      </c>
      <c r="I8079" s="42" t="s">
        <v>42921</v>
      </c>
      <c r="J8079" s="42">
        <v>8059175900570</v>
      </c>
      <c r="K8079" s="45" t="s">
        <v>61621</v>
      </c>
      <c r="L8079" s="46">
        <v>0</v>
      </c>
      <c r="M8079" s="54">
        <v>129.94999999999999</v>
      </c>
      <c r="N8079" s="45" t="s">
        <v>58701</v>
      </c>
    </row>
    <row r="8080" spans="2:14" s="32" customFormat="1" hidden="1" x14ac:dyDescent="0.25">
      <c r="B8080" s="42"/>
      <c r="C8080" s="42"/>
      <c r="D8080" s="42" t="s">
        <v>42395</v>
      </c>
      <c r="E8080" s="43" t="s">
        <v>42396</v>
      </c>
      <c r="F8080" s="44"/>
      <c r="G8080" s="32" t="s">
        <v>17</v>
      </c>
      <c r="H8080" s="43" t="s">
        <v>18</v>
      </c>
      <c r="I8080" s="42" t="s">
        <v>42397</v>
      </c>
      <c r="J8080" s="42">
        <v>8059175900587</v>
      </c>
      <c r="K8080" s="45" t="s">
        <v>61621</v>
      </c>
      <c r="L8080" s="46">
        <v>0</v>
      </c>
      <c r="M8080" s="54">
        <v>129.94999999999999</v>
      </c>
      <c r="N8080" s="45" t="s">
        <v>58701</v>
      </c>
    </row>
    <row r="8081" spans="2:14" s="32" customFormat="1" hidden="1" x14ac:dyDescent="0.25">
      <c r="B8081" s="42"/>
      <c r="C8081" s="42"/>
      <c r="D8081" s="42" t="s">
        <v>42398</v>
      </c>
      <c r="E8081" s="43" t="s">
        <v>42399</v>
      </c>
      <c r="F8081" s="44"/>
      <c r="G8081" s="32" t="s">
        <v>17</v>
      </c>
      <c r="H8081" s="43" t="s">
        <v>18</v>
      </c>
      <c r="I8081" s="42" t="s">
        <v>42400</v>
      </c>
      <c r="J8081" s="42">
        <v>8059175900594</v>
      </c>
      <c r="K8081" s="45" t="s">
        <v>61621</v>
      </c>
      <c r="L8081" s="46">
        <v>0</v>
      </c>
      <c r="M8081" s="54">
        <v>129.94999999999999</v>
      </c>
      <c r="N8081" s="45" t="s">
        <v>58701</v>
      </c>
    </row>
    <row r="8082" spans="2:14" s="32" customFormat="1" hidden="1" x14ac:dyDescent="0.25">
      <c r="B8082" s="42"/>
      <c r="C8082" s="42"/>
      <c r="D8082" s="42" t="s">
        <v>42401</v>
      </c>
      <c r="E8082" s="43" t="s">
        <v>42402</v>
      </c>
      <c r="F8082" s="44"/>
      <c r="G8082" s="32" t="s">
        <v>17</v>
      </c>
      <c r="H8082" s="43" t="s">
        <v>18</v>
      </c>
      <c r="I8082" s="42" t="s">
        <v>42403</v>
      </c>
      <c r="J8082" s="42">
        <v>8059175881862</v>
      </c>
      <c r="K8082" s="45" t="s">
        <v>61621</v>
      </c>
      <c r="L8082" s="46">
        <v>0</v>
      </c>
      <c r="M8082" s="54">
        <v>129.94999999999999</v>
      </c>
      <c r="N8082" s="45" t="s">
        <v>58701</v>
      </c>
    </row>
    <row r="8083" spans="2:14" s="32" customFormat="1" hidden="1" x14ac:dyDescent="0.25">
      <c r="B8083" s="42"/>
      <c r="C8083" s="42"/>
      <c r="D8083" s="42" t="s">
        <v>42404</v>
      </c>
      <c r="E8083" s="43" t="s">
        <v>42405</v>
      </c>
      <c r="F8083" s="44"/>
      <c r="G8083" s="32" t="s">
        <v>17</v>
      </c>
      <c r="H8083" s="43" t="s">
        <v>18</v>
      </c>
      <c r="I8083" s="42" t="s">
        <v>42406</v>
      </c>
      <c r="J8083" s="42">
        <v>8059175900600</v>
      </c>
      <c r="K8083" s="45" t="s">
        <v>61621</v>
      </c>
      <c r="L8083" s="46">
        <v>0</v>
      </c>
      <c r="M8083" s="54">
        <v>129.94999999999999</v>
      </c>
      <c r="N8083" s="45" t="s">
        <v>58701</v>
      </c>
    </row>
    <row r="8084" spans="2:14" s="32" customFormat="1" hidden="1" x14ac:dyDescent="0.25">
      <c r="B8084" s="42"/>
      <c r="C8084" s="42"/>
      <c r="D8084" s="42" t="s">
        <v>42407</v>
      </c>
      <c r="E8084" s="43" t="s">
        <v>42408</v>
      </c>
      <c r="F8084" s="44"/>
      <c r="G8084" s="32" t="s">
        <v>17</v>
      </c>
      <c r="H8084" s="43" t="s">
        <v>18</v>
      </c>
      <c r="I8084" s="42" t="s">
        <v>42409</v>
      </c>
      <c r="J8084" s="42">
        <v>8059175900617</v>
      </c>
      <c r="K8084" s="45" t="s">
        <v>61621</v>
      </c>
      <c r="L8084" s="46">
        <v>0</v>
      </c>
      <c r="M8084" s="54">
        <v>129.94999999999999</v>
      </c>
      <c r="N8084" s="45" t="s">
        <v>58701</v>
      </c>
    </row>
    <row r="8085" spans="2:14" s="32" customFormat="1" hidden="1" x14ac:dyDescent="0.25">
      <c r="B8085" s="42"/>
      <c r="C8085" s="42"/>
      <c r="D8085" s="42" t="s">
        <v>42410</v>
      </c>
      <c r="E8085" s="43" t="s">
        <v>42411</v>
      </c>
      <c r="F8085" s="44"/>
      <c r="G8085" s="32" t="s">
        <v>17</v>
      </c>
      <c r="H8085" s="43" t="s">
        <v>18</v>
      </c>
      <c r="I8085" s="42" t="s">
        <v>42412</v>
      </c>
      <c r="J8085" s="42">
        <v>8059175900624</v>
      </c>
      <c r="K8085" s="45" t="s">
        <v>61621</v>
      </c>
      <c r="L8085" s="46">
        <v>0</v>
      </c>
      <c r="M8085" s="54">
        <v>129.94999999999999</v>
      </c>
      <c r="N8085" s="45" t="s">
        <v>58701</v>
      </c>
    </row>
    <row r="8086" spans="2:14" s="32" customFormat="1" hidden="1" x14ac:dyDescent="0.25">
      <c r="B8086" s="42"/>
      <c r="C8086" s="42"/>
      <c r="D8086" s="42" t="s">
        <v>42413</v>
      </c>
      <c r="E8086" s="43" t="s">
        <v>42414</v>
      </c>
      <c r="F8086" s="44"/>
      <c r="G8086" s="32" t="s">
        <v>17</v>
      </c>
      <c r="H8086" s="43" t="s">
        <v>18</v>
      </c>
      <c r="I8086" s="42" t="s">
        <v>42415</v>
      </c>
      <c r="J8086" s="42">
        <v>8059175900631</v>
      </c>
      <c r="K8086" s="45" t="s">
        <v>61621</v>
      </c>
      <c r="L8086" s="46">
        <v>0</v>
      </c>
      <c r="M8086" s="54">
        <v>129.94999999999999</v>
      </c>
      <c r="N8086" s="45" t="s">
        <v>58701</v>
      </c>
    </row>
    <row r="8087" spans="2:14" s="32" customFormat="1" hidden="1" x14ac:dyDescent="0.25">
      <c r="B8087" s="42"/>
      <c r="C8087" s="42"/>
      <c r="D8087" s="42" t="s">
        <v>42922</v>
      </c>
      <c r="E8087" s="43" t="s">
        <v>42923</v>
      </c>
      <c r="F8087" s="44"/>
      <c r="G8087" s="32" t="s">
        <v>17</v>
      </c>
      <c r="H8087" s="43" t="s">
        <v>18</v>
      </c>
      <c r="I8087" s="42" t="s">
        <v>42924</v>
      </c>
      <c r="J8087" s="42">
        <v>8059175900648</v>
      </c>
      <c r="K8087" s="45" t="s">
        <v>61621</v>
      </c>
      <c r="L8087" s="46">
        <v>0</v>
      </c>
      <c r="M8087" s="54">
        <v>129.94999999999999</v>
      </c>
      <c r="N8087" s="45" t="s">
        <v>58701</v>
      </c>
    </row>
    <row r="8088" spans="2:14" s="32" customFormat="1" hidden="1" x14ac:dyDescent="0.25">
      <c r="B8088" s="42"/>
      <c r="C8088" s="42"/>
      <c r="D8088" s="42" t="s">
        <v>42925</v>
      </c>
      <c r="E8088" s="43" t="s">
        <v>42926</v>
      </c>
      <c r="F8088" s="44"/>
      <c r="G8088" s="32" t="s">
        <v>17</v>
      </c>
      <c r="H8088" s="43" t="s">
        <v>18</v>
      </c>
      <c r="I8088" s="42" t="s">
        <v>42927</v>
      </c>
      <c r="J8088" s="42">
        <v>8059175900655</v>
      </c>
      <c r="K8088" s="45" t="s">
        <v>61621</v>
      </c>
      <c r="L8088" s="46">
        <v>0</v>
      </c>
      <c r="M8088" s="54">
        <v>129.94999999999999</v>
      </c>
      <c r="N8088" s="45" t="s">
        <v>58701</v>
      </c>
    </row>
    <row r="8089" spans="2:14" s="32" customFormat="1" hidden="1" x14ac:dyDescent="0.25">
      <c r="B8089" s="42"/>
      <c r="C8089" s="42"/>
      <c r="D8089" s="42" t="s">
        <v>42928</v>
      </c>
      <c r="E8089" s="43" t="s">
        <v>42929</v>
      </c>
      <c r="F8089" s="44"/>
      <c r="G8089" s="32" t="s">
        <v>17</v>
      </c>
      <c r="H8089" s="43" t="s">
        <v>18</v>
      </c>
      <c r="I8089" s="42" t="s">
        <v>42930</v>
      </c>
      <c r="J8089" s="42">
        <v>8059175881879</v>
      </c>
      <c r="K8089" s="45" t="s">
        <v>61621</v>
      </c>
      <c r="L8089" s="46">
        <v>0</v>
      </c>
      <c r="M8089" s="54">
        <v>129.94999999999999</v>
      </c>
      <c r="N8089" s="45" t="s">
        <v>58701</v>
      </c>
    </row>
    <row r="8090" spans="2:14" s="32" customFormat="1" hidden="1" x14ac:dyDescent="0.25">
      <c r="B8090" s="42"/>
      <c r="C8090" s="42"/>
      <c r="D8090" s="42" t="s">
        <v>42931</v>
      </c>
      <c r="E8090" s="43" t="s">
        <v>42932</v>
      </c>
      <c r="F8090" s="44"/>
      <c r="G8090" s="32" t="s">
        <v>17</v>
      </c>
      <c r="H8090" s="43" t="s">
        <v>18</v>
      </c>
      <c r="I8090" s="42" t="s">
        <v>42933</v>
      </c>
      <c r="J8090" s="42">
        <v>8059175900662</v>
      </c>
      <c r="K8090" s="45" t="s">
        <v>61621</v>
      </c>
      <c r="L8090" s="46">
        <v>0</v>
      </c>
      <c r="M8090" s="54">
        <v>129.94999999999999</v>
      </c>
      <c r="N8090" s="45" t="s">
        <v>58701</v>
      </c>
    </row>
    <row r="8091" spans="2:14" s="32" customFormat="1" hidden="1" x14ac:dyDescent="0.25">
      <c r="B8091" s="42"/>
      <c r="C8091" s="42"/>
      <c r="D8091" s="42" t="s">
        <v>42934</v>
      </c>
      <c r="E8091" s="43" t="s">
        <v>42935</v>
      </c>
      <c r="F8091" s="44"/>
      <c r="G8091" s="32" t="s">
        <v>17</v>
      </c>
      <c r="H8091" s="43" t="s">
        <v>18</v>
      </c>
      <c r="I8091" s="42" t="s">
        <v>42936</v>
      </c>
      <c r="J8091" s="42">
        <v>8059175900679</v>
      </c>
      <c r="K8091" s="45" t="s">
        <v>61621</v>
      </c>
      <c r="L8091" s="46">
        <v>0</v>
      </c>
      <c r="M8091" s="54">
        <v>129.94999999999999</v>
      </c>
      <c r="N8091" s="45" t="s">
        <v>58701</v>
      </c>
    </row>
    <row r="8092" spans="2:14" s="32" customFormat="1" hidden="1" x14ac:dyDescent="0.25">
      <c r="B8092" s="42"/>
      <c r="C8092" s="42"/>
      <c r="D8092" s="42" t="s">
        <v>42937</v>
      </c>
      <c r="E8092" s="43" t="s">
        <v>42938</v>
      </c>
      <c r="F8092" s="44"/>
      <c r="G8092" s="32" t="s">
        <v>17</v>
      </c>
      <c r="H8092" s="43" t="s">
        <v>18</v>
      </c>
      <c r="I8092" s="42" t="s">
        <v>42939</v>
      </c>
      <c r="J8092" s="42">
        <v>8059175900686</v>
      </c>
      <c r="K8092" s="45" t="s">
        <v>61621</v>
      </c>
      <c r="L8092" s="46">
        <v>0</v>
      </c>
      <c r="M8092" s="54">
        <v>129.94999999999999</v>
      </c>
      <c r="N8092" s="45" t="s">
        <v>58701</v>
      </c>
    </row>
    <row r="8093" spans="2:14" s="32" customFormat="1" hidden="1" x14ac:dyDescent="0.25">
      <c r="B8093" s="42"/>
      <c r="C8093" s="42"/>
      <c r="D8093" s="42" t="s">
        <v>42940</v>
      </c>
      <c r="E8093" s="43" t="s">
        <v>42941</v>
      </c>
      <c r="F8093" s="44"/>
      <c r="G8093" s="32" t="s">
        <v>17</v>
      </c>
      <c r="H8093" s="43" t="s">
        <v>18</v>
      </c>
      <c r="I8093" s="42" t="s">
        <v>42942</v>
      </c>
      <c r="J8093" s="42">
        <v>8059175900693</v>
      </c>
      <c r="K8093" s="45" t="s">
        <v>61621</v>
      </c>
      <c r="L8093" s="46">
        <v>0</v>
      </c>
      <c r="M8093" s="54">
        <v>129.94999999999999</v>
      </c>
      <c r="N8093" s="45" t="s">
        <v>58701</v>
      </c>
    </row>
    <row r="8094" spans="2:14" s="32" customFormat="1" hidden="1" x14ac:dyDescent="0.25">
      <c r="B8094" s="42"/>
      <c r="C8094" s="42"/>
      <c r="D8094" s="42" t="s">
        <v>42943</v>
      </c>
      <c r="E8094" s="43" t="s">
        <v>42944</v>
      </c>
      <c r="F8094" s="44"/>
      <c r="G8094" s="32" t="s">
        <v>17</v>
      </c>
      <c r="H8094" s="43" t="s">
        <v>18</v>
      </c>
      <c r="I8094" s="42" t="s">
        <v>42945</v>
      </c>
      <c r="J8094" s="42">
        <v>8059175900709</v>
      </c>
      <c r="K8094" s="45" t="s">
        <v>61621</v>
      </c>
      <c r="L8094" s="46">
        <v>0</v>
      </c>
      <c r="M8094" s="54">
        <v>129.94999999999999</v>
      </c>
      <c r="N8094" s="45" t="s">
        <v>58701</v>
      </c>
    </row>
    <row r="8095" spans="2:14" s="32" customFormat="1" hidden="1" x14ac:dyDescent="0.25">
      <c r="B8095" s="42"/>
      <c r="C8095" s="42"/>
      <c r="D8095" s="42" t="s">
        <v>42946</v>
      </c>
      <c r="E8095" s="43" t="s">
        <v>42947</v>
      </c>
      <c r="F8095" s="44"/>
      <c r="G8095" s="32" t="s">
        <v>17</v>
      </c>
      <c r="H8095" s="43" t="s">
        <v>18</v>
      </c>
      <c r="I8095" s="42" t="s">
        <v>42948</v>
      </c>
      <c r="J8095" s="42">
        <v>8059175900716</v>
      </c>
      <c r="K8095" s="45" t="s">
        <v>61621</v>
      </c>
      <c r="L8095" s="46">
        <v>0</v>
      </c>
      <c r="M8095" s="54">
        <v>129.94999999999999</v>
      </c>
      <c r="N8095" s="45" t="s">
        <v>58701</v>
      </c>
    </row>
    <row r="8096" spans="2:14" s="32" customFormat="1" hidden="1" x14ac:dyDescent="0.25">
      <c r="B8096" s="42"/>
      <c r="C8096" s="42"/>
      <c r="D8096" s="42" t="s">
        <v>42949</v>
      </c>
      <c r="E8096" s="43" t="s">
        <v>42950</v>
      </c>
      <c r="F8096" s="44"/>
      <c r="G8096" s="32" t="s">
        <v>17</v>
      </c>
      <c r="H8096" s="43" t="s">
        <v>18</v>
      </c>
      <c r="I8096" s="42" t="s">
        <v>42951</v>
      </c>
      <c r="J8096" s="42">
        <v>8059175881886</v>
      </c>
      <c r="K8096" s="45" t="s">
        <v>61621</v>
      </c>
      <c r="L8096" s="46">
        <v>0</v>
      </c>
      <c r="M8096" s="54">
        <v>129.94999999999999</v>
      </c>
      <c r="N8096" s="45" t="s">
        <v>58701</v>
      </c>
    </row>
    <row r="8097" spans="2:14" s="32" customFormat="1" hidden="1" x14ac:dyDescent="0.25">
      <c r="B8097" s="42"/>
      <c r="C8097" s="42"/>
      <c r="D8097" s="42" t="s">
        <v>42952</v>
      </c>
      <c r="E8097" s="43" t="s">
        <v>42953</v>
      </c>
      <c r="F8097" s="44"/>
      <c r="G8097" s="32" t="s">
        <v>17</v>
      </c>
      <c r="H8097" s="43" t="s">
        <v>18</v>
      </c>
      <c r="I8097" s="42" t="s">
        <v>42954</v>
      </c>
      <c r="J8097" s="42">
        <v>8059175900723</v>
      </c>
      <c r="K8097" s="45" t="s">
        <v>61621</v>
      </c>
      <c r="L8097" s="46">
        <v>0</v>
      </c>
      <c r="M8097" s="54">
        <v>129.94999999999999</v>
      </c>
      <c r="N8097" s="45" t="s">
        <v>58701</v>
      </c>
    </row>
    <row r="8098" spans="2:14" s="32" customFormat="1" hidden="1" x14ac:dyDescent="0.25">
      <c r="B8098" s="42"/>
      <c r="C8098" s="42"/>
      <c r="D8098" s="42" t="s">
        <v>42955</v>
      </c>
      <c r="E8098" s="43" t="s">
        <v>42956</v>
      </c>
      <c r="F8098" s="44"/>
      <c r="G8098" s="32" t="s">
        <v>17</v>
      </c>
      <c r="H8098" s="43" t="s">
        <v>18</v>
      </c>
      <c r="I8098" s="42" t="s">
        <v>42957</v>
      </c>
      <c r="J8098" s="42">
        <v>8059175900730</v>
      </c>
      <c r="K8098" s="45" t="s">
        <v>61621</v>
      </c>
      <c r="L8098" s="46">
        <v>0</v>
      </c>
      <c r="M8098" s="54">
        <v>129.94999999999999</v>
      </c>
      <c r="N8098" s="45" t="s">
        <v>58701</v>
      </c>
    </row>
    <row r="8099" spans="2:14" s="32" customFormat="1" hidden="1" x14ac:dyDescent="0.25">
      <c r="B8099" s="42"/>
      <c r="C8099" s="42"/>
      <c r="D8099" s="42" t="s">
        <v>42958</v>
      </c>
      <c r="E8099" s="43" t="s">
        <v>42959</v>
      </c>
      <c r="F8099" s="44"/>
      <c r="G8099" s="32" t="s">
        <v>17</v>
      </c>
      <c r="H8099" s="43" t="s">
        <v>18</v>
      </c>
      <c r="I8099" s="42" t="s">
        <v>42960</v>
      </c>
      <c r="J8099" s="42">
        <v>8059175900747</v>
      </c>
      <c r="K8099" s="45" t="s">
        <v>61621</v>
      </c>
      <c r="L8099" s="46">
        <v>0</v>
      </c>
      <c r="M8099" s="54">
        <v>129.94999999999999</v>
      </c>
      <c r="N8099" s="45" t="s">
        <v>58701</v>
      </c>
    </row>
    <row r="8100" spans="2:14" s="32" customFormat="1" hidden="1" x14ac:dyDescent="0.25">
      <c r="B8100" s="42"/>
      <c r="C8100" s="42"/>
      <c r="D8100" s="42" t="s">
        <v>42961</v>
      </c>
      <c r="E8100" s="43" t="s">
        <v>42962</v>
      </c>
      <c r="F8100" s="44"/>
      <c r="G8100" s="32" t="s">
        <v>17</v>
      </c>
      <c r="H8100" s="43" t="s">
        <v>18</v>
      </c>
      <c r="I8100" s="42" t="s">
        <v>42963</v>
      </c>
      <c r="J8100" s="42">
        <v>8059175900754</v>
      </c>
      <c r="K8100" s="45" t="s">
        <v>61621</v>
      </c>
      <c r="L8100" s="46">
        <v>0</v>
      </c>
      <c r="M8100" s="54">
        <v>129.94999999999999</v>
      </c>
      <c r="N8100" s="45" t="s">
        <v>58701</v>
      </c>
    </row>
    <row r="8101" spans="2:14" s="32" customFormat="1" hidden="1" x14ac:dyDescent="0.25">
      <c r="B8101" s="42"/>
      <c r="C8101" s="42"/>
      <c r="D8101" s="42" t="s">
        <v>42964</v>
      </c>
      <c r="E8101" s="43" t="s">
        <v>42965</v>
      </c>
      <c r="F8101" s="44"/>
      <c r="G8101" s="32" t="s">
        <v>17</v>
      </c>
      <c r="H8101" s="43" t="s">
        <v>18</v>
      </c>
      <c r="I8101" s="42" t="s">
        <v>42966</v>
      </c>
      <c r="J8101" s="42">
        <v>8059175900761</v>
      </c>
      <c r="K8101" s="45" t="s">
        <v>61621</v>
      </c>
      <c r="L8101" s="46">
        <v>0</v>
      </c>
      <c r="M8101" s="54">
        <v>129.94999999999999</v>
      </c>
      <c r="N8101" s="45" t="s">
        <v>58701</v>
      </c>
    </row>
    <row r="8102" spans="2:14" s="32" customFormat="1" hidden="1" x14ac:dyDescent="0.25">
      <c r="B8102" s="42"/>
      <c r="C8102" s="42"/>
      <c r="D8102" s="42" t="s">
        <v>42967</v>
      </c>
      <c r="E8102" s="43" t="s">
        <v>42968</v>
      </c>
      <c r="F8102" s="44"/>
      <c r="G8102" s="32" t="s">
        <v>17</v>
      </c>
      <c r="H8102" s="43" t="s">
        <v>18</v>
      </c>
      <c r="I8102" s="42" t="s">
        <v>42969</v>
      </c>
      <c r="J8102" s="42">
        <v>8059175900778</v>
      </c>
      <c r="K8102" s="45" t="s">
        <v>61621</v>
      </c>
      <c r="L8102" s="46">
        <v>0</v>
      </c>
      <c r="M8102" s="54">
        <v>129.94999999999999</v>
      </c>
      <c r="N8102" s="45" t="s">
        <v>58701</v>
      </c>
    </row>
    <row r="8103" spans="2:14" s="32" customFormat="1" hidden="1" x14ac:dyDescent="0.25">
      <c r="B8103" s="42"/>
      <c r="C8103" s="42"/>
      <c r="D8103" s="42" t="s">
        <v>42970</v>
      </c>
      <c r="E8103" s="43" t="s">
        <v>42971</v>
      </c>
      <c r="F8103" s="44"/>
      <c r="G8103" s="32" t="s">
        <v>17</v>
      </c>
      <c r="H8103" s="43" t="s">
        <v>18</v>
      </c>
      <c r="I8103" s="42" t="s">
        <v>42972</v>
      </c>
      <c r="J8103" s="42">
        <v>8059175937064</v>
      </c>
      <c r="K8103" s="45" t="s">
        <v>61621</v>
      </c>
      <c r="L8103" s="46">
        <v>0</v>
      </c>
      <c r="M8103" s="54">
        <v>129.94999999999999</v>
      </c>
      <c r="N8103" s="45" t="s">
        <v>58701</v>
      </c>
    </row>
    <row r="8104" spans="2:14" s="32" customFormat="1" hidden="1" x14ac:dyDescent="0.25">
      <c r="B8104" s="42"/>
      <c r="C8104" s="42"/>
      <c r="D8104" s="42" t="s">
        <v>42973</v>
      </c>
      <c r="E8104" s="43" t="s">
        <v>42974</v>
      </c>
      <c r="F8104" s="44"/>
      <c r="G8104" s="32" t="s">
        <v>17</v>
      </c>
      <c r="H8104" s="43" t="s">
        <v>18</v>
      </c>
      <c r="I8104" s="42" t="s">
        <v>42975</v>
      </c>
      <c r="J8104" s="42">
        <v>8059175900785</v>
      </c>
      <c r="K8104" s="45" t="s">
        <v>61621</v>
      </c>
      <c r="L8104" s="46">
        <v>0</v>
      </c>
      <c r="M8104" s="54">
        <v>129.94999999999999</v>
      </c>
      <c r="N8104" s="45" t="s">
        <v>58701</v>
      </c>
    </row>
    <row r="8105" spans="2:14" s="32" customFormat="1" hidden="1" x14ac:dyDescent="0.25">
      <c r="B8105" s="42"/>
      <c r="C8105" s="42"/>
      <c r="D8105" s="42" t="s">
        <v>42976</v>
      </c>
      <c r="E8105" s="43" t="s">
        <v>42977</v>
      </c>
      <c r="F8105" s="44"/>
      <c r="G8105" s="32" t="s">
        <v>17</v>
      </c>
      <c r="H8105" s="43" t="s">
        <v>18</v>
      </c>
      <c r="I8105" s="42" t="s">
        <v>42978</v>
      </c>
      <c r="J8105" s="42">
        <v>8059175900792</v>
      </c>
      <c r="K8105" s="45" t="s">
        <v>61621</v>
      </c>
      <c r="L8105" s="46">
        <v>0</v>
      </c>
      <c r="M8105" s="54">
        <v>129.94999999999999</v>
      </c>
      <c r="N8105" s="45" t="s">
        <v>58701</v>
      </c>
    </row>
    <row r="8106" spans="2:14" s="32" customFormat="1" hidden="1" x14ac:dyDescent="0.25">
      <c r="B8106" s="42"/>
      <c r="C8106" s="42"/>
      <c r="D8106" s="42" t="s">
        <v>42979</v>
      </c>
      <c r="E8106" s="43" t="s">
        <v>42980</v>
      </c>
      <c r="F8106" s="44"/>
      <c r="G8106" s="32" t="s">
        <v>17</v>
      </c>
      <c r="H8106" s="43" t="s">
        <v>18</v>
      </c>
      <c r="I8106" s="42" t="s">
        <v>42981</v>
      </c>
      <c r="J8106" s="42">
        <v>8059175900808</v>
      </c>
      <c r="K8106" s="45" t="s">
        <v>61621</v>
      </c>
      <c r="L8106" s="46">
        <v>0</v>
      </c>
      <c r="M8106" s="54">
        <v>129.94999999999999</v>
      </c>
      <c r="N8106" s="45" t="s">
        <v>58701</v>
      </c>
    </row>
    <row r="8107" spans="2:14" s="32" customFormat="1" hidden="1" x14ac:dyDescent="0.25">
      <c r="B8107" s="42"/>
      <c r="C8107" s="42"/>
      <c r="D8107" s="42" t="s">
        <v>42982</v>
      </c>
      <c r="E8107" s="43" t="s">
        <v>42983</v>
      </c>
      <c r="F8107" s="44"/>
      <c r="G8107" s="32" t="s">
        <v>17</v>
      </c>
      <c r="H8107" s="43" t="s">
        <v>18</v>
      </c>
      <c r="I8107" s="42" t="s">
        <v>42984</v>
      </c>
      <c r="J8107" s="42">
        <v>8059175900815</v>
      </c>
      <c r="K8107" s="45" t="s">
        <v>61621</v>
      </c>
      <c r="L8107" s="46">
        <v>0</v>
      </c>
      <c r="M8107" s="54">
        <v>129.94999999999999</v>
      </c>
      <c r="N8107" s="45" t="s">
        <v>58701</v>
      </c>
    </row>
    <row r="8108" spans="2:14" s="32" customFormat="1" hidden="1" x14ac:dyDescent="0.25">
      <c r="B8108" s="42"/>
      <c r="C8108" s="42"/>
      <c r="D8108" s="42" t="s">
        <v>42985</v>
      </c>
      <c r="E8108" s="43" t="s">
        <v>42986</v>
      </c>
      <c r="F8108" s="44"/>
      <c r="G8108" s="32" t="s">
        <v>17</v>
      </c>
      <c r="H8108" s="43" t="s">
        <v>18</v>
      </c>
      <c r="I8108" s="42" t="s">
        <v>42987</v>
      </c>
      <c r="J8108" s="42">
        <v>8059175900822</v>
      </c>
      <c r="K8108" s="45" t="s">
        <v>61621</v>
      </c>
      <c r="L8108" s="46">
        <v>0</v>
      </c>
      <c r="M8108" s="54">
        <v>129.94999999999999</v>
      </c>
      <c r="N8108" s="45" t="s">
        <v>58701</v>
      </c>
    </row>
    <row r="8109" spans="2:14" s="32" customFormat="1" hidden="1" x14ac:dyDescent="0.25">
      <c r="B8109" s="42"/>
      <c r="C8109" s="42"/>
      <c r="D8109" s="42" t="s">
        <v>42988</v>
      </c>
      <c r="E8109" s="43" t="s">
        <v>42989</v>
      </c>
      <c r="F8109" s="44"/>
      <c r="G8109" s="32" t="s">
        <v>17</v>
      </c>
      <c r="H8109" s="43" t="s">
        <v>18</v>
      </c>
      <c r="I8109" s="42" t="s">
        <v>42990</v>
      </c>
      <c r="J8109" s="42">
        <v>8059175900839</v>
      </c>
      <c r="K8109" s="45" t="s">
        <v>61621</v>
      </c>
      <c r="L8109" s="46">
        <v>0</v>
      </c>
      <c r="M8109" s="54">
        <v>129.94999999999999</v>
      </c>
      <c r="N8109" s="45" t="s">
        <v>58701</v>
      </c>
    </row>
    <row r="8110" spans="2:14" s="32" customFormat="1" hidden="1" x14ac:dyDescent="0.25">
      <c r="B8110" s="42"/>
      <c r="C8110" s="55"/>
      <c r="E8110" s="44" t="s">
        <v>43165</v>
      </c>
      <c r="F8110" s="44"/>
      <c r="G8110" s="32" t="s">
        <v>17</v>
      </c>
      <c r="H8110" s="43" t="s">
        <v>18</v>
      </c>
      <c r="I8110" s="55" t="s">
        <v>43166</v>
      </c>
      <c r="J8110" s="55">
        <v>8059175900983</v>
      </c>
      <c r="K8110" s="45" t="s">
        <v>61621</v>
      </c>
      <c r="L8110" s="46">
        <v>0</v>
      </c>
      <c r="M8110" s="46">
        <v>129.94999999999999</v>
      </c>
      <c r="N8110" s="45" t="s">
        <v>58701</v>
      </c>
    </row>
    <row r="8111" spans="2:14" s="32" customFormat="1" hidden="1" x14ac:dyDescent="0.25">
      <c r="B8111" s="42"/>
      <c r="C8111" s="55"/>
      <c r="E8111" s="44" t="s">
        <v>43167</v>
      </c>
      <c r="F8111" s="44"/>
      <c r="G8111" s="32" t="s">
        <v>17</v>
      </c>
      <c r="H8111" s="43" t="s">
        <v>18</v>
      </c>
      <c r="I8111" s="55" t="s">
        <v>43168</v>
      </c>
      <c r="J8111" s="55">
        <v>8059175900990</v>
      </c>
      <c r="K8111" s="45" t="s">
        <v>61621</v>
      </c>
      <c r="L8111" s="46">
        <v>0</v>
      </c>
      <c r="M8111" s="46">
        <v>129.94999999999999</v>
      </c>
      <c r="N8111" s="45" t="s">
        <v>58701</v>
      </c>
    </row>
    <row r="8112" spans="2:14" s="32" customFormat="1" hidden="1" x14ac:dyDescent="0.25">
      <c r="B8112" s="42"/>
      <c r="C8112" s="55"/>
      <c r="E8112" s="44" t="s">
        <v>43169</v>
      </c>
      <c r="F8112" s="44"/>
      <c r="G8112" s="32" t="s">
        <v>17</v>
      </c>
      <c r="H8112" s="43" t="s">
        <v>18</v>
      </c>
      <c r="I8112" s="55" t="s">
        <v>43170</v>
      </c>
      <c r="J8112" s="55">
        <v>8059175937293</v>
      </c>
      <c r="K8112" s="45" t="s">
        <v>61621</v>
      </c>
      <c r="L8112" s="46">
        <v>0</v>
      </c>
      <c r="M8112" s="46">
        <v>129.94999999999999</v>
      </c>
      <c r="N8112" s="45" t="s">
        <v>58701</v>
      </c>
    </row>
    <row r="8113" spans="2:14" s="32" customFormat="1" hidden="1" x14ac:dyDescent="0.25">
      <c r="B8113" s="42"/>
      <c r="C8113" s="55"/>
      <c r="E8113" s="44" t="s">
        <v>43171</v>
      </c>
      <c r="F8113" s="44"/>
      <c r="G8113" s="32" t="s">
        <v>17</v>
      </c>
      <c r="H8113" s="43" t="s">
        <v>18</v>
      </c>
      <c r="I8113" s="55" t="s">
        <v>43172</v>
      </c>
      <c r="J8113" s="55">
        <v>8059175901003</v>
      </c>
      <c r="K8113" s="45" t="s">
        <v>61621</v>
      </c>
      <c r="L8113" s="46">
        <v>0</v>
      </c>
      <c r="M8113" s="46">
        <v>129.94999999999999</v>
      </c>
      <c r="N8113" s="45" t="s">
        <v>58701</v>
      </c>
    </row>
    <row r="8114" spans="2:14" s="32" customFormat="1" hidden="1" x14ac:dyDescent="0.25">
      <c r="B8114" s="42"/>
      <c r="C8114" s="55"/>
      <c r="E8114" s="44" t="s">
        <v>43173</v>
      </c>
      <c r="F8114" s="44"/>
      <c r="G8114" s="32" t="s">
        <v>17</v>
      </c>
      <c r="H8114" s="43" t="s">
        <v>18</v>
      </c>
      <c r="I8114" s="55" t="s">
        <v>43174</v>
      </c>
      <c r="J8114" s="55">
        <v>8059175901010</v>
      </c>
      <c r="K8114" s="45" t="s">
        <v>61621</v>
      </c>
      <c r="L8114" s="46">
        <v>0</v>
      </c>
      <c r="M8114" s="46">
        <v>129.94999999999999</v>
      </c>
      <c r="N8114" s="45" t="s">
        <v>58701</v>
      </c>
    </row>
    <row r="8115" spans="2:14" s="32" customFormat="1" hidden="1" x14ac:dyDescent="0.25">
      <c r="B8115" s="42"/>
      <c r="C8115" s="55"/>
      <c r="E8115" s="44" t="s">
        <v>43175</v>
      </c>
      <c r="F8115" s="44"/>
      <c r="G8115" s="32" t="s">
        <v>17</v>
      </c>
      <c r="H8115" s="43" t="s">
        <v>18</v>
      </c>
      <c r="I8115" s="55" t="s">
        <v>43176</v>
      </c>
      <c r="J8115" s="55">
        <v>8059175901027</v>
      </c>
      <c r="K8115" s="45" t="s">
        <v>61621</v>
      </c>
      <c r="L8115" s="46">
        <v>0</v>
      </c>
      <c r="M8115" s="46">
        <v>129.94999999999999</v>
      </c>
      <c r="N8115" s="45" t="s">
        <v>58701</v>
      </c>
    </row>
    <row r="8116" spans="2:14" s="32" customFormat="1" hidden="1" x14ac:dyDescent="0.25">
      <c r="B8116" s="42"/>
      <c r="C8116" s="55"/>
      <c r="E8116" s="44" t="s">
        <v>43177</v>
      </c>
      <c r="F8116" s="44"/>
      <c r="G8116" s="32" t="s">
        <v>17</v>
      </c>
      <c r="H8116" s="43" t="s">
        <v>18</v>
      </c>
      <c r="I8116" s="55" t="s">
        <v>43178</v>
      </c>
      <c r="J8116" s="55">
        <v>8059175901034</v>
      </c>
      <c r="K8116" s="45" t="s">
        <v>61621</v>
      </c>
      <c r="L8116" s="46">
        <v>0</v>
      </c>
      <c r="M8116" s="46">
        <v>129.94999999999999</v>
      </c>
      <c r="N8116" s="45" t="s">
        <v>58701</v>
      </c>
    </row>
    <row r="8117" spans="2:14" s="32" customFormat="1" hidden="1" x14ac:dyDescent="0.25">
      <c r="B8117" s="42"/>
      <c r="C8117" s="55"/>
      <c r="E8117" s="44" t="s">
        <v>43179</v>
      </c>
      <c r="F8117" s="44"/>
      <c r="G8117" s="32" t="s">
        <v>17</v>
      </c>
      <c r="H8117" s="43" t="s">
        <v>18</v>
      </c>
      <c r="I8117" s="55" t="s">
        <v>43180</v>
      </c>
      <c r="J8117" s="55">
        <v>8059175901041</v>
      </c>
      <c r="K8117" s="45" t="s">
        <v>61621</v>
      </c>
      <c r="L8117" s="46">
        <v>0</v>
      </c>
      <c r="M8117" s="46">
        <v>129.94999999999999</v>
      </c>
      <c r="N8117" s="45" t="s">
        <v>58701</v>
      </c>
    </row>
    <row r="8118" spans="2:14" s="32" customFormat="1" hidden="1" x14ac:dyDescent="0.25">
      <c r="B8118" s="42"/>
      <c r="C8118" s="55"/>
      <c r="E8118" s="44" t="s">
        <v>43181</v>
      </c>
      <c r="F8118" s="44"/>
      <c r="G8118" s="32" t="s">
        <v>17</v>
      </c>
      <c r="H8118" s="43" t="s">
        <v>18</v>
      </c>
      <c r="I8118" s="55" t="s">
        <v>43182</v>
      </c>
      <c r="J8118" s="55">
        <v>8059175901058</v>
      </c>
      <c r="K8118" s="45" t="s">
        <v>61621</v>
      </c>
      <c r="L8118" s="46">
        <v>0</v>
      </c>
      <c r="M8118" s="46">
        <v>129.94999999999999</v>
      </c>
      <c r="N8118" s="45" t="s">
        <v>58701</v>
      </c>
    </row>
    <row r="8119" spans="2:14" s="32" customFormat="1" hidden="1" x14ac:dyDescent="0.25">
      <c r="B8119" s="42"/>
      <c r="C8119" s="55"/>
      <c r="E8119" s="44" t="s">
        <v>43183</v>
      </c>
      <c r="F8119" s="44"/>
      <c r="G8119" s="32" t="s">
        <v>17</v>
      </c>
      <c r="H8119" s="43" t="s">
        <v>18</v>
      </c>
      <c r="I8119" s="55" t="s">
        <v>43184</v>
      </c>
      <c r="J8119" s="55">
        <v>8059175881909</v>
      </c>
      <c r="K8119" s="45" t="s">
        <v>61621</v>
      </c>
      <c r="L8119" s="46">
        <v>0</v>
      </c>
      <c r="M8119" s="46">
        <v>129.94999999999999</v>
      </c>
      <c r="N8119" s="45" t="s">
        <v>58701</v>
      </c>
    </row>
    <row r="8120" spans="2:14" s="32" customFormat="1" hidden="1" x14ac:dyDescent="0.25">
      <c r="B8120" s="42"/>
      <c r="C8120" s="55"/>
      <c r="E8120" s="44" t="s">
        <v>43185</v>
      </c>
      <c r="F8120" s="44"/>
      <c r="G8120" s="32" t="s">
        <v>17</v>
      </c>
      <c r="H8120" s="43" t="s">
        <v>18</v>
      </c>
      <c r="I8120" s="55" t="s">
        <v>43186</v>
      </c>
      <c r="J8120" s="55">
        <v>8059175901065</v>
      </c>
      <c r="K8120" s="45" t="s">
        <v>61621</v>
      </c>
      <c r="L8120" s="46">
        <v>0</v>
      </c>
      <c r="M8120" s="46">
        <v>129.94999999999999</v>
      </c>
      <c r="N8120" s="45" t="s">
        <v>58701</v>
      </c>
    </row>
    <row r="8121" spans="2:14" s="32" customFormat="1" hidden="1" x14ac:dyDescent="0.25">
      <c r="B8121" s="42"/>
      <c r="C8121" s="55"/>
      <c r="E8121" s="44" t="s">
        <v>43187</v>
      </c>
      <c r="F8121" s="44"/>
      <c r="G8121" s="32" t="s">
        <v>17</v>
      </c>
      <c r="H8121" s="43" t="s">
        <v>18</v>
      </c>
      <c r="I8121" s="55" t="s">
        <v>43188</v>
      </c>
      <c r="J8121" s="55">
        <v>8059175901072</v>
      </c>
      <c r="K8121" s="45" t="s">
        <v>61621</v>
      </c>
      <c r="L8121" s="46">
        <v>0</v>
      </c>
      <c r="M8121" s="46">
        <v>129.94999999999999</v>
      </c>
      <c r="N8121" s="45" t="s">
        <v>58701</v>
      </c>
    </row>
    <row r="8122" spans="2:14" s="32" customFormat="1" hidden="1" x14ac:dyDescent="0.25">
      <c r="B8122" s="42"/>
      <c r="C8122" s="55"/>
      <c r="E8122" s="44" t="s">
        <v>43189</v>
      </c>
      <c r="F8122" s="44"/>
      <c r="G8122" s="32" t="s">
        <v>17</v>
      </c>
      <c r="H8122" s="43" t="s">
        <v>18</v>
      </c>
      <c r="I8122" s="55" t="s">
        <v>43190</v>
      </c>
      <c r="J8122" s="55">
        <v>8059175901089</v>
      </c>
      <c r="K8122" s="45" t="s">
        <v>61621</v>
      </c>
      <c r="L8122" s="46">
        <v>0</v>
      </c>
      <c r="M8122" s="46">
        <v>129.94999999999999</v>
      </c>
      <c r="N8122" s="45" t="s">
        <v>58701</v>
      </c>
    </row>
    <row r="8123" spans="2:14" s="32" customFormat="1" hidden="1" x14ac:dyDescent="0.25">
      <c r="B8123" s="42"/>
      <c r="C8123" s="55"/>
      <c r="E8123" s="44" t="s">
        <v>43191</v>
      </c>
      <c r="F8123" s="44"/>
      <c r="G8123" s="32" t="s">
        <v>17</v>
      </c>
      <c r="H8123" s="43" t="s">
        <v>18</v>
      </c>
      <c r="I8123" s="55" t="s">
        <v>43192</v>
      </c>
      <c r="J8123" s="55">
        <v>8059175901096</v>
      </c>
      <c r="K8123" s="45" t="s">
        <v>61621</v>
      </c>
      <c r="L8123" s="46">
        <v>0</v>
      </c>
      <c r="M8123" s="46">
        <v>129.94999999999999</v>
      </c>
      <c r="N8123" s="45" t="s">
        <v>58701</v>
      </c>
    </row>
    <row r="8124" spans="2:14" s="32" customFormat="1" hidden="1" x14ac:dyDescent="0.25">
      <c r="B8124" s="42"/>
      <c r="C8124" s="42"/>
      <c r="D8124" s="42" t="s">
        <v>42991</v>
      </c>
      <c r="E8124" s="43" t="s">
        <v>42992</v>
      </c>
      <c r="F8124" s="44"/>
      <c r="G8124" s="32" t="s">
        <v>17</v>
      </c>
      <c r="H8124" s="43" t="s">
        <v>18</v>
      </c>
      <c r="I8124" s="42" t="s">
        <v>42993</v>
      </c>
      <c r="J8124" s="42">
        <v>8059175901102</v>
      </c>
      <c r="K8124" s="45" t="s">
        <v>61621</v>
      </c>
      <c r="L8124" s="46">
        <v>0</v>
      </c>
      <c r="M8124" s="54">
        <v>129.94999999999999</v>
      </c>
      <c r="N8124" s="45" t="s">
        <v>58701</v>
      </c>
    </row>
    <row r="8125" spans="2:14" s="32" customFormat="1" hidden="1" x14ac:dyDescent="0.25">
      <c r="B8125" s="42"/>
      <c r="C8125" s="42"/>
      <c r="D8125" s="42" t="s">
        <v>42994</v>
      </c>
      <c r="E8125" s="43" t="s">
        <v>42995</v>
      </c>
      <c r="F8125" s="44"/>
      <c r="G8125" s="32" t="s">
        <v>17</v>
      </c>
      <c r="H8125" s="43" t="s">
        <v>18</v>
      </c>
      <c r="I8125" s="42" t="s">
        <v>42996</v>
      </c>
      <c r="J8125" s="42">
        <v>8059175901119</v>
      </c>
      <c r="K8125" s="45" t="s">
        <v>61621</v>
      </c>
      <c r="L8125" s="46">
        <v>0</v>
      </c>
      <c r="M8125" s="54">
        <v>129.94999999999999</v>
      </c>
      <c r="N8125" s="45" t="s">
        <v>58701</v>
      </c>
    </row>
    <row r="8126" spans="2:14" s="32" customFormat="1" hidden="1" x14ac:dyDescent="0.25">
      <c r="B8126" s="42"/>
      <c r="C8126" s="42"/>
      <c r="D8126" s="42" t="s">
        <v>42997</v>
      </c>
      <c r="E8126" s="43" t="s">
        <v>42998</v>
      </c>
      <c r="F8126" s="44"/>
      <c r="G8126" s="32" t="s">
        <v>17</v>
      </c>
      <c r="H8126" s="43" t="s">
        <v>18</v>
      </c>
      <c r="I8126" s="42" t="s">
        <v>42999</v>
      </c>
      <c r="J8126" s="42">
        <v>8059175881916</v>
      </c>
      <c r="K8126" s="45" t="s">
        <v>61621</v>
      </c>
      <c r="L8126" s="46">
        <v>0</v>
      </c>
      <c r="M8126" s="54">
        <v>129.94999999999999</v>
      </c>
      <c r="N8126" s="45" t="s">
        <v>58701</v>
      </c>
    </row>
    <row r="8127" spans="2:14" s="32" customFormat="1" hidden="1" x14ac:dyDescent="0.25">
      <c r="B8127" s="42"/>
      <c r="C8127" s="42"/>
      <c r="D8127" s="42" t="s">
        <v>43000</v>
      </c>
      <c r="E8127" s="43" t="s">
        <v>43001</v>
      </c>
      <c r="F8127" s="44"/>
      <c r="G8127" s="32" t="s">
        <v>17</v>
      </c>
      <c r="H8127" s="43" t="s">
        <v>18</v>
      </c>
      <c r="I8127" s="42" t="s">
        <v>43002</v>
      </c>
      <c r="J8127" s="42">
        <v>8059175901126</v>
      </c>
      <c r="K8127" s="45" t="s">
        <v>61621</v>
      </c>
      <c r="L8127" s="46">
        <v>0</v>
      </c>
      <c r="M8127" s="54">
        <v>129.94999999999999</v>
      </c>
      <c r="N8127" s="45" t="s">
        <v>58701</v>
      </c>
    </row>
    <row r="8128" spans="2:14" s="32" customFormat="1" hidden="1" x14ac:dyDescent="0.25">
      <c r="B8128" s="42"/>
      <c r="C8128" s="42"/>
      <c r="D8128" s="42" t="s">
        <v>43003</v>
      </c>
      <c r="E8128" s="43" t="s">
        <v>43004</v>
      </c>
      <c r="F8128" s="44"/>
      <c r="G8128" s="32" t="s">
        <v>17</v>
      </c>
      <c r="H8128" s="43" t="s">
        <v>18</v>
      </c>
      <c r="I8128" s="42" t="s">
        <v>43005</v>
      </c>
      <c r="J8128" s="42">
        <v>8059175901133</v>
      </c>
      <c r="K8128" s="45" t="s">
        <v>61621</v>
      </c>
      <c r="L8128" s="46">
        <v>0</v>
      </c>
      <c r="M8128" s="54">
        <v>129.94999999999999</v>
      </c>
      <c r="N8128" s="45" t="s">
        <v>58701</v>
      </c>
    </row>
    <row r="8129" spans="2:14" s="32" customFormat="1" hidden="1" x14ac:dyDescent="0.25">
      <c r="B8129" s="42"/>
      <c r="C8129" s="42"/>
      <c r="D8129" s="42" t="s">
        <v>43006</v>
      </c>
      <c r="E8129" s="43" t="s">
        <v>43007</v>
      </c>
      <c r="F8129" s="44"/>
      <c r="G8129" s="32" t="s">
        <v>17</v>
      </c>
      <c r="H8129" s="43" t="s">
        <v>18</v>
      </c>
      <c r="I8129" s="42" t="s">
        <v>43008</v>
      </c>
      <c r="J8129" s="42">
        <v>8059175901140</v>
      </c>
      <c r="K8129" s="45" t="s">
        <v>61621</v>
      </c>
      <c r="L8129" s="46">
        <v>0</v>
      </c>
      <c r="M8129" s="54">
        <v>129.94999999999999</v>
      </c>
      <c r="N8129" s="45" t="s">
        <v>58701</v>
      </c>
    </row>
    <row r="8130" spans="2:14" s="32" customFormat="1" hidden="1" x14ac:dyDescent="0.25">
      <c r="B8130" s="42"/>
      <c r="C8130" s="42"/>
      <c r="D8130" s="42" t="s">
        <v>43009</v>
      </c>
      <c r="E8130" s="43" t="s">
        <v>43010</v>
      </c>
      <c r="F8130" s="44"/>
      <c r="G8130" s="32" t="s">
        <v>17</v>
      </c>
      <c r="H8130" s="43" t="s">
        <v>18</v>
      </c>
      <c r="I8130" s="42" t="s">
        <v>43011</v>
      </c>
      <c r="J8130" s="42">
        <v>8059175901157</v>
      </c>
      <c r="K8130" s="45" t="s">
        <v>61621</v>
      </c>
      <c r="L8130" s="46">
        <v>0</v>
      </c>
      <c r="M8130" s="54">
        <v>129.94999999999999</v>
      </c>
      <c r="N8130" s="45" t="s">
        <v>58701</v>
      </c>
    </row>
    <row r="8131" spans="2:14" s="32" customFormat="1" hidden="1" x14ac:dyDescent="0.25">
      <c r="B8131" s="42"/>
      <c r="C8131" s="42"/>
      <c r="D8131" s="42" t="s">
        <v>42416</v>
      </c>
      <c r="E8131" s="43" t="s">
        <v>42417</v>
      </c>
      <c r="F8131" s="44"/>
      <c r="G8131" s="32" t="s">
        <v>17</v>
      </c>
      <c r="H8131" s="43" t="s">
        <v>18</v>
      </c>
      <c r="I8131" s="42" t="s">
        <v>42418</v>
      </c>
      <c r="J8131" s="42">
        <v>8059175901164</v>
      </c>
      <c r="K8131" s="45" t="s">
        <v>61621</v>
      </c>
      <c r="L8131" s="46">
        <v>0</v>
      </c>
      <c r="M8131" s="54">
        <v>129.94999999999999</v>
      </c>
      <c r="N8131" s="45" t="s">
        <v>58701</v>
      </c>
    </row>
    <row r="8132" spans="2:14" s="32" customFormat="1" hidden="1" x14ac:dyDescent="0.25">
      <c r="B8132" s="42"/>
      <c r="C8132" s="42"/>
      <c r="D8132" s="42" t="s">
        <v>42419</v>
      </c>
      <c r="E8132" s="43" t="s">
        <v>42420</v>
      </c>
      <c r="F8132" s="44"/>
      <c r="G8132" s="32" t="s">
        <v>17</v>
      </c>
      <c r="H8132" s="43" t="s">
        <v>18</v>
      </c>
      <c r="I8132" s="42" t="s">
        <v>42421</v>
      </c>
      <c r="J8132" s="42">
        <v>8059175901171</v>
      </c>
      <c r="K8132" s="45" t="s">
        <v>61621</v>
      </c>
      <c r="L8132" s="46">
        <v>0</v>
      </c>
      <c r="M8132" s="54">
        <v>129.94999999999999</v>
      </c>
      <c r="N8132" s="45" t="s">
        <v>58701</v>
      </c>
    </row>
    <row r="8133" spans="2:14" s="32" customFormat="1" hidden="1" x14ac:dyDescent="0.25">
      <c r="B8133" s="42"/>
      <c r="C8133" s="42"/>
      <c r="D8133" s="42" t="s">
        <v>42422</v>
      </c>
      <c r="E8133" s="43" t="s">
        <v>42423</v>
      </c>
      <c r="F8133" s="44"/>
      <c r="G8133" s="32" t="s">
        <v>17</v>
      </c>
      <c r="H8133" s="43" t="s">
        <v>18</v>
      </c>
      <c r="I8133" s="42" t="s">
        <v>42424</v>
      </c>
      <c r="J8133" s="42">
        <v>8059175881923</v>
      </c>
      <c r="K8133" s="45" t="s">
        <v>61621</v>
      </c>
      <c r="L8133" s="46">
        <v>0</v>
      </c>
      <c r="M8133" s="54">
        <v>129.94999999999999</v>
      </c>
      <c r="N8133" s="45" t="s">
        <v>58701</v>
      </c>
    </row>
    <row r="8134" spans="2:14" s="32" customFormat="1" hidden="1" x14ac:dyDescent="0.25">
      <c r="B8134" s="42"/>
      <c r="C8134" s="42"/>
      <c r="D8134" s="42" t="s">
        <v>42425</v>
      </c>
      <c r="E8134" s="43" t="s">
        <v>42426</v>
      </c>
      <c r="F8134" s="44"/>
      <c r="G8134" s="32" t="s">
        <v>17</v>
      </c>
      <c r="H8134" s="43" t="s">
        <v>18</v>
      </c>
      <c r="I8134" s="42" t="s">
        <v>42427</v>
      </c>
      <c r="J8134" s="42">
        <v>8059175901188</v>
      </c>
      <c r="K8134" s="45" t="s">
        <v>61621</v>
      </c>
      <c r="L8134" s="46">
        <v>0</v>
      </c>
      <c r="M8134" s="54">
        <v>129.94999999999999</v>
      </c>
      <c r="N8134" s="45" t="s">
        <v>58701</v>
      </c>
    </row>
    <row r="8135" spans="2:14" s="32" customFormat="1" hidden="1" x14ac:dyDescent="0.25">
      <c r="B8135" s="42"/>
      <c r="C8135" s="42"/>
      <c r="D8135" s="42" t="s">
        <v>42428</v>
      </c>
      <c r="E8135" s="43" t="s">
        <v>42429</v>
      </c>
      <c r="F8135" s="44"/>
      <c r="G8135" s="32" t="s">
        <v>17</v>
      </c>
      <c r="H8135" s="43" t="s">
        <v>18</v>
      </c>
      <c r="I8135" s="42" t="s">
        <v>42430</v>
      </c>
      <c r="J8135" s="42">
        <v>8059175901195</v>
      </c>
      <c r="K8135" s="45" t="s">
        <v>61621</v>
      </c>
      <c r="L8135" s="46">
        <v>0</v>
      </c>
      <c r="M8135" s="54">
        <v>129.94999999999999</v>
      </c>
      <c r="N8135" s="45" t="s">
        <v>58701</v>
      </c>
    </row>
    <row r="8136" spans="2:14" s="32" customFormat="1" hidden="1" x14ac:dyDescent="0.25">
      <c r="B8136" s="42"/>
      <c r="C8136" s="42"/>
      <c r="D8136" s="42" t="s">
        <v>42431</v>
      </c>
      <c r="E8136" s="43" t="s">
        <v>42432</v>
      </c>
      <c r="F8136" s="44"/>
      <c r="G8136" s="32" t="s">
        <v>17</v>
      </c>
      <c r="H8136" s="43" t="s">
        <v>18</v>
      </c>
      <c r="I8136" s="42" t="s">
        <v>42433</v>
      </c>
      <c r="J8136" s="42">
        <v>8059175901201</v>
      </c>
      <c r="K8136" s="45" t="s">
        <v>61621</v>
      </c>
      <c r="L8136" s="46">
        <v>0</v>
      </c>
      <c r="M8136" s="54">
        <v>129.94999999999999</v>
      </c>
      <c r="N8136" s="45" t="s">
        <v>58701</v>
      </c>
    </row>
    <row r="8137" spans="2:14" s="32" customFormat="1" hidden="1" x14ac:dyDescent="0.25">
      <c r="B8137" s="42"/>
      <c r="C8137" s="42"/>
      <c r="D8137" s="42" t="s">
        <v>42434</v>
      </c>
      <c r="E8137" s="43" t="s">
        <v>42435</v>
      </c>
      <c r="F8137" s="44"/>
      <c r="G8137" s="32" t="s">
        <v>17</v>
      </c>
      <c r="H8137" s="43" t="s">
        <v>18</v>
      </c>
      <c r="I8137" s="42" t="s">
        <v>42436</v>
      </c>
      <c r="J8137" s="42">
        <v>8059175901218</v>
      </c>
      <c r="K8137" s="45" t="s">
        <v>61621</v>
      </c>
      <c r="L8137" s="46">
        <v>0</v>
      </c>
      <c r="M8137" s="54">
        <v>129.94999999999999</v>
      </c>
      <c r="N8137" s="45" t="s">
        <v>58701</v>
      </c>
    </row>
    <row r="8138" spans="2:14" s="32" customFormat="1" hidden="1" x14ac:dyDescent="0.25">
      <c r="B8138" s="42"/>
      <c r="C8138" s="42"/>
      <c r="D8138" s="42" t="s">
        <v>43012</v>
      </c>
      <c r="E8138" s="43" t="s">
        <v>43013</v>
      </c>
      <c r="F8138" s="44"/>
      <c r="G8138" s="32" t="s">
        <v>17</v>
      </c>
      <c r="H8138" s="43" t="s">
        <v>18</v>
      </c>
      <c r="I8138" s="42" t="s">
        <v>43014</v>
      </c>
      <c r="J8138" s="42">
        <v>8059175901225</v>
      </c>
      <c r="K8138" s="45" t="s">
        <v>61621</v>
      </c>
      <c r="L8138" s="46">
        <v>0</v>
      </c>
      <c r="M8138" s="54">
        <v>99.95</v>
      </c>
      <c r="N8138" s="45" t="s">
        <v>58701</v>
      </c>
    </row>
    <row r="8139" spans="2:14" s="32" customFormat="1" hidden="1" x14ac:dyDescent="0.25">
      <c r="B8139" s="42"/>
      <c r="C8139" s="42"/>
      <c r="D8139" s="42" t="s">
        <v>43015</v>
      </c>
      <c r="E8139" s="43" t="s">
        <v>43016</v>
      </c>
      <c r="F8139" s="44"/>
      <c r="G8139" s="32" t="s">
        <v>17</v>
      </c>
      <c r="H8139" s="43" t="s">
        <v>18</v>
      </c>
      <c r="I8139" s="42" t="s">
        <v>43017</v>
      </c>
      <c r="J8139" s="42">
        <v>8059175901232</v>
      </c>
      <c r="K8139" s="45" t="s">
        <v>61621</v>
      </c>
      <c r="L8139" s="46">
        <v>0</v>
      </c>
      <c r="M8139" s="54">
        <v>99.95</v>
      </c>
      <c r="N8139" s="45" t="s">
        <v>58701</v>
      </c>
    </row>
    <row r="8140" spans="2:14" s="32" customFormat="1" hidden="1" x14ac:dyDescent="0.25">
      <c r="B8140" s="42"/>
      <c r="C8140" s="42"/>
      <c r="D8140" s="42" t="s">
        <v>43018</v>
      </c>
      <c r="E8140" s="43" t="s">
        <v>43019</v>
      </c>
      <c r="F8140" s="44"/>
      <c r="G8140" s="32" t="s">
        <v>17</v>
      </c>
      <c r="H8140" s="43" t="s">
        <v>18</v>
      </c>
      <c r="I8140" s="42" t="s">
        <v>43020</v>
      </c>
      <c r="J8140" s="42">
        <v>8059175881947</v>
      </c>
      <c r="K8140" s="45" t="s">
        <v>61621</v>
      </c>
      <c r="L8140" s="46">
        <v>0</v>
      </c>
      <c r="M8140" s="54">
        <v>99.95</v>
      </c>
      <c r="N8140" s="45" t="s">
        <v>58701</v>
      </c>
    </row>
    <row r="8141" spans="2:14" s="32" customFormat="1" hidden="1" x14ac:dyDescent="0.25">
      <c r="B8141" s="42"/>
      <c r="C8141" s="42"/>
      <c r="D8141" s="42" t="s">
        <v>43021</v>
      </c>
      <c r="E8141" s="43" t="s">
        <v>43022</v>
      </c>
      <c r="F8141" s="44"/>
      <c r="G8141" s="32" t="s">
        <v>17</v>
      </c>
      <c r="H8141" s="43" t="s">
        <v>18</v>
      </c>
      <c r="I8141" s="42" t="s">
        <v>43023</v>
      </c>
      <c r="J8141" s="42">
        <v>8059175901249</v>
      </c>
      <c r="K8141" s="45" t="s">
        <v>61621</v>
      </c>
      <c r="L8141" s="46">
        <v>0</v>
      </c>
      <c r="M8141" s="54">
        <v>99.95</v>
      </c>
      <c r="N8141" s="45" t="s">
        <v>58701</v>
      </c>
    </row>
    <row r="8142" spans="2:14" s="32" customFormat="1" hidden="1" x14ac:dyDescent="0.25">
      <c r="B8142" s="42"/>
      <c r="C8142" s="42"/>
      <c r="D8142" s="42" t="s">
        <v>43024</v>
      </c>
      <c r="E8142" s="43" t="s">
        <v>43025</v>
      </c>
      <c r="F8142" s="44"/>
      <c r="G8142" s="32" t="s">
        <v>17</v>
      </c>
      <c r="H8142" s="43" t="s">
        <v>18</v>
      </c>
      <c r="I8142" s="42" t="s">
        <v>43026</v>
      </c>
      <c r="J8142" s="42">
        <v>8059175901256</v>
      </c>
      <c r="K8142" s="45" t="s">
        <v>61621</v>
      </c>
      <c r="L8142" s="46">
        <v>0</v>
      </c>
      <c r="M8142" s="54">
        <v>99.95</v>
      </c>
      <c r="N8142" s="45" t="s">
        <v>58701</v>
      </c>
    </row>
    <row r="8143" spans="2:14" s="32" customFormat="1" hidden="1" x14ac:dyDescent="0.25">
      <c r="B8143" s="42"/>
      <c r="C8143" s="42"/>
      <c r="D8143" s="42" t="s">
        <v>43027</v>
      </c>
      <c r="E8143" s="43" t="s">
        <v>43028</v>
      </c>
      <c r="F8143" s="44"/>
      <c r="G8143" s="32" t="s">
        <v>17</v>
      </c>
      <c r="H8143" s="43" t="s">
        <v>18</v>
      </c>
      <c r="I8143" s="42" t="s">
        <v>43029</v>
      </c>
      <c r="J8143" s="42">
        <v>8059175901263</v>
      </c>
      <c r="K8143" s="45" t="s">
        <v>61621</v>
      </c>
      <c r="L8143" s="46">
        <v>0</v>
      </c>
      <c r="M8143" s="54">
        <v>99.95</v>
      </c>
      <c r="N8143" s="45" t="s">
        <v>58701</v>
      </c>
    </row>
    <row r="8144" spans="2:14" s="32" customFormat="1" hidden="1" x14ac:dyDescent="0.25">
      <c r="B8144" s="42"/>
      <c r="C8144" s="42"/>
      <c r="D8144" s="42" t="s">
        <v>43030</v>
      </c>
      <c r="E8144" s="43" t="s">
        <v>43031</v>
      </c>
      <c r="F8144" s="44"/>
      <c r="G8144" s="32" t="s">
        <v>17</v>
      </c>
      <c r="H8144" s="43" t="s">
        <v>18</v>
      </c>
      <c r="I8144" s="42" t="s">
        <v>43032</v>
      </c>
      <c r="J8144" s="42">
        <v>8059175901270</v>
      </c>
      <c r="K8144" s="45" t="s">
        <v>61621</v>
      </c>
      <c r="L8144" s="46">
        <v>0</v>
      </c>
      <c r="M8144" s="54">
        <v>99.95</v>
      </c>
      <c r="N8144" s="45" t="s">
        <v>58701</v>
      </c>
    </row>
    <row r="8145" spans="2:14" s="32" customFormat="1" hidden="1" x14ac:dyDescent="0.25">
      <c r="B8145" s="42"/>
      <c r="C8145" s="42"/>
      <c r="D8145" s="42" t="s">
        <v>43033</v>
      </c>
      <c r="E8145" s="43" t="s">
        <v>43034</v>
      </c>
      <c r="F8145" s="44"/>
      <c r="G8145" s="32" t="s">
        <v>17</v>
      </c>
      <c r="H8145" s="43" t="s">
        <v>18</v>
      </c>
      <c r="I8145" s="42" t="s">
        <v>43035</v>
      </c>
      <c r="J8145" s="42">
        <v>8059175901348</v>
      </c>
      <c r="K8145" s="45" t="s">
        <v>61621</v>
      </c>
      <c r="L8145" s="46">
        <v>0</v>
      </c>
      <c r="M8145" s="54">
        <v>99.95</v>
      </c>
      <c r="N8145" s="45" t="s">
        <v>58701</v>
      </c>
    </row>
    <row r="8146" spans="2:14" s="32" customFormat="1" hidden="1" x14ac:dyDescent="0.25">
      <c r="B8146" s="42"/>
      <c r="C8146" s="42"/>
      <c r="D8146" s="42" t="s">
        <v>43036</v>
      </c>
      <c r="E8146" s="43" t="s">
        <v>43037</v>
      </c>
      <c r="F8146" s="44"/>
      <c r="G8146" s="32" t="s">
        <v>17</v>
      </c>
      <c r="H8146" s="43" t="s">
        <v>18</v>
      </c>
      <c r="I8146" s="42" t="s">
        <v>43038</v>
      </c>
      <c r="J8146" s="42">
        <v>8059175901355</v>
      </c>
      <c r="K8146" s="45" t="s">
        <v>61621</v>
      </c>
      <c r="L8146" s="46">
        <v>0</v>
      </c>
      <c r="M8146" s="54">
        <v>99.95</v>
      </c>
      <c r="N8146" s="45" t="s">
        <v>58701</v>
      </c>
    </row>
    <row r="8147" spans="2:14" s="32" customFormat="1" hidden="1" x14ac:dyDescent="0.25">
      <c r="B8147" s="42"/>
      <c r="C8147" s="42"/>
      <c r="D8147" s="42" t="s">
        <v>43039</v>
      </c>
      <c r="E8147" s="43" t="s">
        <v>43040</v>
      </c>
      <c r="F8147" s="44"/>
      <c r="G8147" s="32" t="s">
        <v>17</v>
      </c>
      <c r="H8147" s="43" t="s">
        <v>18</v>
      </c>
      <c r="I8147" s="42" t="s">
        <v>43041</v>
      </c>
      <c r="J8147" s="42">
        <v>8059175881961</v>
      </c>
      <c r="K8147" s="45" t="s">
        <v>61621</v>
      </c>
      <c r="L8147" s="46">
        <v>0</v>
      </c>
      <c r="M8147" s="54">
        <v>99.95</v>
      </c>
      <c r="N8147" s="45" t="s">
        <v>58701</v>
      </c>
    </row>
    <row r="8148" spans="2:14" s="32" customFormat="1" hidden="1" x14ac:dyDescent="0.25">
      <c r="B8148" s="42"/>
      <c r="C8148" s="42"/>
      <c r="D8148" s="42" t="s">
        <v>43042</v>
      </c>
      <c r="E8148" s="43" t="s">
        <v>43043</v>
      </c>
      <c r="F8148" s="44"/>
      <c r="G8148" s="32" t="s">
        <v>17</v>
      </c>
      <c r="H8148" s="43" t="s">
        <v>18</v>
      </c>
      <c r="I8148" s="42" t="s">
        <v>43044</v>
      </c>
      <c r="J8148" s="42">
        <v>8059175901362</v>
      </c>
      <c r="K8148" s="45" t="s">
        <v>61621</v>
      </c>
      <c r="L8148" s="46">
        <v>0</v>
      </c>
      <c r="M8148" s="54">
        <v>99.95</v>
      </c>
      <c r="N8148" s="45" t="s">
        <v>58701</v>
      </c>
    </row>
    <row r="8149" spans="2:14" s="32" customFormat="1" hidden="1" x14ac:dyDescent="0.25">
      <c r="B8149" s="42"/>
      <c r="C8149" s="42"/>
      <c r="D8149" s="42" t="s">
        <v>43045</v>
      </c>
      <c r="E8149" s="43" t="s">
        <v>43046</v>
      </c>
      <c r="F8149" s="44"/>
      <c r="G8149" s="32" t="s">
        <v>17</v>
      </c>
      <c r="H8149" s="43" t="s">
        <v>18</v>
      </c>
      <c r="I8149" s="42" t="s">
        <v>43047</v>
      </c>
      <c r="J8149" s="42">
        <v>8059175901379</v>
      </c>
      <c r="K8149" s="45" t="s">
        <v>61621</v>
      </c>
      <c r="L8149" s="46">
        <v>0</v>
      </c>
      <c r="M8149" s="54">
        <v>99.95</v>
      </c>
      <c r="N8149" s="45" t="s">
        <v>58701</v>
      </c>
    </row>
    <row r="8150" spans="2:14" s="32" customFormat="1" hidden="1" x14ac:dyDescent="0.25">
      <c r="B8150" s="42"/>
      <c r="C8150" s="42"/>
      <c r="D8150" s="42" t="s">
        <v>43048</v>
      </c>
      <c r="E8150" s="43" t="s">
        <v>43049</v>
      </c>
      <c r="F8150" s="44"/>
      <c r="G8150" s="32" t="s">
        <v>17</v>
      </c>
      <c r="H8150" s="43" t="s">
        <v>18</v>
      </c>
      <c r="I8150" s="42" t="s">
        <v>43050</v>
      </c>
      <c r="J8150" s="42">
        <v>8059175901386</v>
      </c>
      <c r="K8150" s="45" t="s">
        <v>61621</v>
      </c>
      <c r="L8150" s="46">
        <v>0</v>
      </c>
      <c r="M8150" s="54">
        <v>99.95</v>
      </c>
      <c r="N8150" s="45" t="s">
        <v>58701</v>
      </c>
    </row>
    <row r="8151" spans="2:14" s="32" customFormat="1" hidden="1" x14ac:dyDescent="0.25">
      <c r="B8151" s="42"/>
      <c r="C8151" s="42"/>
      <c r="D8151" s="42" t="s">
        <v>43051</v>
      </c>
      <c r="E8151" s="43" t="s">
        <v>43052</v>
      </c>
      <c r="F8151" s="44"/>
      <c r="G8151" s="32" t="s">
        <v>17</v>
      </c>
      <c r="H8151" s="43" t="s">
        <v>18</v>
      </c>
      <c r="I8151" s="42" t="s">
        <v>43053</v>
      </c>
      <c r="J8151" s="42">
        <v>8059175901393</v>
      </c>
      <c r="K8151" s="45" t="s">
        <v>61621</v>
      </c>
      <c r="L8151" s="46">
        <v>0</v>
      </c>
      <c r="M8151" s="54">
        <v>99.95</v>
      </c>
      <c r="N8151" s="45" t="s">
        <v>58701</v>
      </c>
    </row>
    <row r="8152" spans="2:14" s="32" customFormat="1" hidden="1" x14ac:dyDescent="0.25">
      <c r="B8152" s="42"/>
      <c r="C8152" s="42"/>
      <c r="D8152" s="42" t="s">
        <v>43054</v>
      </c>
      <c r="E8152" s="43" t="s">
        <v>43055</v>
      </c>
      <c r="F8152" s="44"/>
      <c r="G8152" s="32" t="s">
        <v>17</v>
      </c>
      <c r="H8152" s="43" t="s">
        <v>18</v>
      </c>
      <c r="I8152" s="42" t="s">
        <v>43056</v>
      </c>
      <c r="J8152" s="42">
        <v>8059175901409</v>
      </c>
      <c r="K8152" s="45" t="s">
        <v>61621</v>
      </c>
      <c r="L8152" s="46">
        <v>0</v>
      </c>
      <c r="M8152" s="54">
        <v>99.95</v>
      </c>
      <c r="N8152" s="45" t="s">
        <v>58701</v>
      </c>
    </row>
    <row r="8153" spans="2:14" s="32" customFormat="1" hidden="1" x14ac:dyDescent="0.25">
      <c r="B8153" s="42"/>
      <c r="C8153" s="42"/>
      <c r="D8153" s="42" t="s">
        <v>43057</v>
      </c>
      <c r="E8153" s="43" t="s">
        <v>43058</v>
      </c>
      <c r="F8153" s="44"/>
      <c r="G8153" s="32" t="s">
        <v>17</v>
      </c>
      <c r="H8153" s="43" t="s">
        <v>18</v>
      </c>
      <c r="I8153" s="42" t="s">
        <v>43059</v>
      </c>
      <c r="J8153" s="42">
        <v>8059175901416</v>
      </c>
      <c r="K8153" s="45" t="s">
        <v>61621</v>
      </c>
      <c r="L8153" s="46">
        <v>0</v>
      </c>
      <c r="M8153" s="54">
        <v>99.95</v>
      </c>
      <c r="N8153" s="45" t="s">
        <v>58701</v>
      </c>
    </row>
    <row r="8154" spans="2:14" s="32" customFormat="1" hidden="1" x14ac:dyDescent="0.25">
      <c r="B8154" s="42"/>
      <c r="C8154" s="42"/>
      <c r="D8154" s="42" t="s">
        <v>43060</v>
      </c>
      <c r="E8154" s="43" t="s">
        <v>43061</v>
      </c>
      <c r="F8154" s="44"/>
      <c r="G8154" s="32" t="s">
        <v>17</v>
      </c>
      <c r="H8154" s="43" t="s">
        <v>18</v>
      </c>
      <c r="I8154" s="42" t="s">
        <v>43062</v>
      </c>
      <c r="J8154" s="42">
        <v>8059175881978</v>
      </c>
      <c r="K8154" s="45" t="s">
        <v>61621</v>
      </c>
      <c r="L8154" s="46">
        <v>0</v>
      </c>
      <c r="M8154" s="54">
        <v>99.95</v>
      </c>
      <c r="N8154" s="45" t="s">
        <v>58701</v>
      </c>
    </row>
    <row r="8155" spans="2:14" s="32" customFormat="1" hidden="1" x14ac:dyDescent="0.25">
      <c r="B8155" s="42"/>
      <c r="C8155" s="42"/>
      <c r="D8155" s="42" t="s">
        <v>43063</v>
      </c>
      <c r="E8155" s="43" t="s">
        <v>43064</v>
      </c>
      <c r="F8155" s="44"/>
      <c r="G8155" s="32" t="s">
        <v>17</v>
      </c>
      <c r="H8155" s="43" t="s">
        <v>18</v>
      </c>
      <c r="I8155" s="42" t="s">
        <v>43065</v>
      </c>
      <c r="J8155" s="42">
        <v>8059175901423</v>
      </c>
      <c r="K8155" s="45" t="s">
        <v>61621</v>
      </c>
      <c r="L8155" s="46">
        <v>0</v>
      </c>
      <c r="M8155" s="54">
        <v>99.95</v>
      </c>
      <c r="N8155" s="45" t="s">
        <v>58701</v>
      </c>
    </row>
    <row r="8156" spans="2:14" s="32" customFormat="1" hidden="1" x14ac:dyDescent="0.25">
      <c r="B8156" s="42"/>
      <c r="C8156" s="42"/>
      <c r="D8156" s="42" t="s">
        <v>43066</v>
      </c>
      <c r="E8156" s="43" t="s">
        <v>43067</v>
      </c>
      <c r="F8156" s="44"/>
      <c r="G8156" s="32" t="s">
        <v>17</v>
      </c>
      <c r="H8156" s="43" t="s">
        <v>18</v>
      </c>
      <c r="I8156" s="42" t="s">
        <v>43068</v>
      </c>
      <c r="J8156" s="42">
        <v>8059175901430</v>
      </c>
      <c r="K8156" s="45" t="s">
        <v>61621</v>
      </c>
      <c r="L8156" s="46">
        <v>0</v>
      </c>
      <c r="M8156" s="54">
        <v>99.95</v>
      </c>
      <c r="N8156" s="45" t="s">
        <v>58701</v>
      </c>
    </row>
    <row r="8157" spans="2:14" s="32" customFormat="1" hidden="1" x14ac:dyDescent="0.25">
      <c r="B8157" s="42"/>
      <c r="C8157" s="42"/>
      <c r="D8157" s="42" t="s">
        <v>43069</v>
      </c>
      <c r="E8157" s="43" t="s">
        <v>43070</v>
      </c>
      <c r="F8157" s="44"/>
      <c r="G8157" s="32" t="s">
        <v>17</v>
      </c>
      <c r="H8157" s="43" t="s">
        <v>18</v>
      </c>
      <c r="I8157" s="42" t="s">
        <v>43071</v>
      </c>
      <c r="J8157" s="42">
        <v>8059175901447</v>
      </c>
      <c r="K8157" s="45" t="s">
        <v>61621</v>
      </c>
      <c r="L8157" s="46">
        <v>0</v>
      </c>
      <c r="M8157" s="54">
        <v>99.95</v>
      </c>
      <c r="N8157" s="45" t="s">
        <v>58701</v>
      </c>
    </row>
    <row r="8158" spans="2:14" s="32" customFormat="1" hidden="1" x14ac:dyDescent="0.25">
      <c r="B8158" s="42"/>
      <c r="C8158" s="42"/>
      <c r="D8158" s="42" t="s">
        <v>43072</v>
      </c>
      <c r="E8158" s="43" t="s">
        <v>43073</v>
      </c>
      <c r="F8158" s="44"/>
      <c r="G8158" s="32" t="s">
        <v>17</v>
      </c>
      <c r="H8158" s="43" t="s">
        <v>18</v>
      </c>
      <c r="I8158" s="42" t="s">
        <v>43074</v>
      </c>
      <c r="J8158" s="42">
        <v>8059175901454</v>
      </c>
      <c r="K8158" s="45" t="s">
        <v>61621</v>
      </c>
      <c r="L8158" s="46">
        <v>0</v>
      </c>
      <c r="M8158" s="54">
        <v>99.95</v>
      </c>
      <c r="N8158" s="45" t="s">
        <v>58701</v>
      </c>
    </row>
    <row r="8159" spans="2:14" s="32" customFormat="1" hidden="1" x14ac:dyDescent="0.25">
      <c r="B8159" s="42"/>
      <c r="C8159" s="42"/>
      <c r="D8159" s="42" t="s">
        <v>42437</v>
      </c>
      <c r="E8159" s="43" t="s">
        <v>42438</v>
      </c>
      <c r="F8159" s="44"/>
      <c r="G8159" s="32" t="s">
        <v>17</v>
      </c>
      <c r="H8159" s="43" t="s">
        <v>18</v>
      </c>
      <c r="I8159" s="42" t="s">
        <v>42439</v>
      </c>
      <c r="J8159" s="42">
        <v>8059175901461</v>
      </c>
      <c r="K8159" s="45" t="s">
        <v>61621</v>
      </c>
      <c r="L8159" s="46">
        <v>0</v>
      </c>
      <c r="M8159" s="54">
        <v>99.95</v>
      </c>
      <c r="N8159" s="45" t="s">
        <v>58701</v>
      </c>
    </row>
    <row r="8160" spans="2:14" s="32" customFormat="1" hidden="1" x14ac:dyDescent="0.25">
      <c r="B8160" s="42"/>
      <c r="C8160" s="42"/>
      <c r="D8160" s="42" t="s">
        <v>42440</v>
      </c>
      <c r="E8160" s="43" t="s">
        <v>42441</v>
      </c>
      <c r="F8160" s="44"/>
      <c r="G8160" s="32" t="s">
        <v>17</v>
      </c>
      <c r="H8160" s="43" t="s">
        <v>18</v>
      </c>
      <c r="I8160" s="42" t="s">
        <v>42442</v>
      </c>
      <c r="J8160" s="42">
        <v>8059175901478</v>
      </c>
      <c r="K8160" s="45" t="s">
        <v>61621</v>
      </c>
      <c r="L8160" s="46">
        <v>0</v>
      </c>
      <c r="M8160" s="54">
        <v>99.95</v>
      </c>
      <c r="N8160" s="45" t="s">
        <v>58701</v>
      </c>
    </row>
    <row r="8161" spans="2:14" s="32" customFormat="1" hidden="1" x14ac:dyDescent="0.25">
      <c r="B8161" s="42"/>
      <c r="C8161" s="42"/>
      <c r="D8161" s="42" t="s">
        <v>42443</v>
      </c>
      <c r="E8161" s="43" t="s">
        <v>42444</v>
      </c>
      <c r="F8161" s="44"/>
      <c r="G8161" s="32" t="s">
        <v>17</v>
      </c>
      <c r="H8161" s="43" t="s">
        <v>18</v>
      </c>
      <c r="I8161" s="42" t="s">
        <v>42445</v>
      </c>
      <c r="J8161" s="42">
        <v>8059175937842</v>
      </c>
      <c r="K8161" s="45" t="s">
        <v>61621</v>
      </c>
      <c r="L8161" s="46">
        <v>0</v>
      </c>
      <c r="M8161" s="54">
        <v>99.95</v>
      </c>
      <c r="N8161" s="45" t="s">
        <v>58701</v>
      </c>
    </row>
    <row r="8162" spans="2:14" s="32" customFormat="1" hidden="1" x14ac:dyDescent="0.25">
      <c r="B8162" s="42"/>
      <c r="C8162" s="42"/>
      <c r="D8162" s="42" t="s">
        <v>42446</v>
      </c>
      <c r="E8162" s="43" t="s">
        <v>42447</v>
      </c>
      <c r="F8162" s="44"/>
      <c r="G8162" s="32" t="s">
        <v>17</v>
      </c>
      <c r="H8162" s="43" t="s">
        <v>18</v>
      </c>
      <c r="I8162" s="42" t="s">
        <v>42448</v>
      </c>
      <c r="J8162" s="42">
        <v>8059175901485</v>
      </c>
      <c r="K8162" s="45" t="s">
        <v>61621</v>
      </c>
      <c r="L8162" s="46">
        <v>0</v>
      </c>
      <c r="M8162" s="54">
        <v>99.95</v>
      </c>
      <c r="N8162" s="45" t="s">
        <v>58701</v>
      </c>
    </row>
    <row r="8163" spans="2:14" s="32" customFormat="1" hidden="1" x14ac:dyDescent="0.25">
      <c r="B8163" s="42"/>
      <c r="C8163" s="42"/>
      <c r="D8163" s="42" t="s">
        <v>42449</v>
      </c>
      <c r="E8163" s="43" t="s">
        <v>42450</v>
      </c>
      <c r="F8163" s="44"/>
      <c r="G8163" s="32" t="s">
        <v>17</v>
      </c>
      <c r="H8163" s="43" t="s">
        <v>18</v>
      </c>
      <c r="I8163" s="42" t="s">
        <v>42451</v>
      </c>
      <c r="J8163" s="42">
        <v>8059175901492</v>
      </c>
      <c r="K8163" s="45" t="s">
        <v>61621</v>
      </c>
      <c r="L8163" s="46">
        <v>0</v>
      </c>
      <c r="M8163" s="54">
        <v>99.95</v>
      </c>
      <c r="N8163" s="45" t="s">
        <v>58701</v>
      </c>
    </row>
    <row r="8164" spans="2:14" s="32" customFormat="1" hidden="1" x14ac:dyDescent="0.25">
      <c r="B8164" s="42"/>
      <c r="C8164" s="42"/>
      <c r="D8164" s="42" t="s">
        <v>42452</v>
      </c>
      <c r="E8164" s="43" t="s">
        <v>42453</v>
      </c>
      <c r="F8164" s="44"/>
      <c r="G8164" s="32" t="s">
        <v>17</v>
      </c>
      <c r="H8164" s="43" t="s">
        <v>18</v>
      </c>
      <c r="I8164" s="42" t="s">
        <v>42454</v>
      </c>
      <c r="J8164" s="42">
        <v>8059175901508</v>
      </c>
      <c r="K8164" s="45" t="s">
        <v>61621</v>
      </c>
      <c r="L8164" s="46">
        <v>0</v>
      </c>
      <c r="M8164" s="54">
        <v>99.95</v>
      </c>
      <c r="N8164" s="45" t="s">
        <v>58701</v>
      </c>
    </row>
    <row r="8165" spans="2:14" s="32" customFormat="1" hidden="1" x14ac:dyDescent="0.25">
      <c r="B8165" s="42"/>
      <c r="C8165" s="42"/>
      <c r="D8165" s="42" t="s">
        <v>42455</v>
      </c>
      <c r="E8165" s="43" t="s">
        <v>42456</v>
      </c>
      <c r="F8165" s="44"/>
      <c r="G8165" s="32" t="s">
        <v>17</v>
      </c>
      <c r="H8165" s="43" t="s">
        <v>18</v>
      </c>
      <c r="I8165" s="42" t="s">
        <v>42457</v>
      </c>
      <c r="J8165" s="42">
        <v>8059175901515</v>
      </c>
      <c r="K8165" s="45" t="s">
        <v>61621</v>
      </c>
      <c r="L8165" s="46">
        <v>0</v>
      </c>
      <c r="M8165" s="54">
        <v>99.95</v>
      </c>
      <c r="N8165" s="45" t="s">
        <v>58701</v>
      </c>
    </row>
    <row r="8166" spans="2:14" s="32" customFormat="1" hidden="1" x14ac:dyDescent="0.25">
      <c r="B8166" s="42"/>
      <c r="C8166" s="55"/>
      <c r="E8166" s="44" t="s">
        <v>43193</v>
      </c>
      <c r="F8166" s="44"/>
      <c r="G8166" s="32" t="s">
        <v>17</v>
      </c>
      <c r="H8166" s="43" t="s">
        <v>18</v>
      </c>
      <c r="I8166" s="55" t="s">
        <v>43194</v>
      </c>
      <c r="J8166" s="55">
        <v>8059175901522</v>
      </c>
      <c r="K8166" s="45" t="s">
        <v>61621</v>
      </c>
      <c r="L8166" s="46">
        <v>0</v>
      </c>
      <c r="M8166" s="46">
        <v>99.95</v>
      </c>
      <c r="N8166" s="45" t="s">
        <v>58701</v>
      </c>
    </row>
    <row r="8167" spans="2:14" s="32" customFormat="1" hidden="1" x14ac:dyDescent="0.25">
      <c r="B8167" s="42"/>
      <c r="C8167" s="55"/>
      <c r="E8167" s="44" t="s">
        <v>43195</v>
      </c>
      <c r="F8167" s="44"/>
      <c r="G8167" s="32" t="s">
        <v>17</v>
      </c>
      <c r="H8167" s="43" t="s">
        <v>18</v>
      </c>
      <c r="I8167" s="55" t="s">
        <v>43196</v>
      </c>
      <c r="J8167" s="55">
        <v>8059175901539</v>
      </c>
      <c r="K8167" s="45" t="s">
        <v>61621</v>
      </c>
      <c r="L8167" s="46">
        <v>0</v>
      </c>
      <c r="M8167" s="46">
        <v>99.95</v>
      </c>
      <c r="N8167" s="45" t="s">
        <v>58701</v>
      </c>
    </row>
    <row r="8168" spans="2:14" s="32" customFormat="1" hidden="1" x14ac:dyDescent="0.25">
      <c r="B8168" s="42"/>
      <c r="C8168" s="55"/>
      <c r="E8168" s="44" t="s">
        <v>43197</v>
      </c>
      <c r="F8168" s="44"/>
      <c r="G8168" s="32" t="s">
        <v>17</v>
      </c>
      <c r="H8168" s="43" t="s">
        <v>18</v>
      </c>
      <c r="I8168" s="55" t="s">
        <v>43198</v>
      </c>
      <c r="J8168" s="55">
        <v>8059175881985</v>
      </c>
      <c r="K8168" s="45" t="s">
        <v>61621</v>
      </c>
      <c r="L8168" s="46">
        <v>0</v>
      </c>
      <c r="M8168" s="46">
        <v>99.95</v>
      </c>
      <c r="N8168" s="45" t="s">
        <v>58701</v>
      </c>
    </row>
    <row r="8169" spans="2:14" s="32" customFormat="1" hidden="1" x14ac:dyDescent="0.25">
      <c r="B8169" s="42"/>
      <c r="C8169" s="55"/>
      <c r="E8169" s="44" t="s">
        <v>43199</v>
      </c>
      <c r="F8169" s="44"/>
      <c r="G8169" s="32" t="s">
        <v>17</v>
      </c>
      <c r="H8169" s="43" t="s">
        <v>18</v>
      </c>
      <c r="I8169" s="55" t="s">
        <v>43200</v>
      </c>
      <c r="J8169" s="55">
        <v>8059175901546</v>
      </c>
      <c r="K8169" s="45" t="s">
        <v>61621</v>
      </c>
      <c r="L8169" s="46">
        <v>0</v>
      </c>
      <c r="M8169" s="46">
        <v>99.95</v>
      </c>
      <c r="N8169" s="45" t="s">
        <v>58701</v>
      </c>
    </row>
    <row r="8170" spans="2:14" s="32" customFormat="1" hidden="1" x14ac:dyDescent="0.25">
      <c r="B8170" s="42"/>
      <c r="C8170" s="55"/>
      <c r="E8170" s="44" t="s">
        <v>43201</v>
      </c>
      <c r="F8170" s="44"/>
      <c r="G8170" s="32" t="s">
        <v>17</v>
      </c>
      <c r="H8170" s="43" t="s">
        <v>18</v>
      </c>
      <c r="I8170" s="55" t="s">
        <v>43202</v>
      </c>
      <c r="J8170" s="55">
        <v>8059175901553</v>
      </c>
      <c r="K8170" s="45" t="s">
        <v>61621</v>
      </c>
      <c r="L8170" s="46">
        <v>0</v>
      </c>
      <c r="M8170" s="46">
        <v>99.95</v>
      </c>
      <c r="N8170" s="45" t="s">
        <v>58701</v>
      </c>
    </row>
    <row r="8171" spans="2:14" s="32" customFormat="1" hidden="1" x14ac:dyDescent="0.25">
      <c r="B8171" s="42"/>
      <c r="C8171" s="55"/>
      <c r="E8171" s="44" t="s">
        <v>43203</v>
      </c>
      <c r="F8171" s="44"/>
      <c r="G8171" s="32" t="s">
        <v>17</v>
      </c>
      <c r="H8171" s="43" t="s">
        <v>18</v>
      </c>
      <c r="I8171" s="55" t="s">
        <v>43204</v>
      </c>
      <c r="J8171" s="55">
        <v>8059175901560</v>
      </c>
      <c r="K8171" s="45" t="s">
        <v>61621</v>
      </c>
      <c r="L8171" s="46">
        <v>0</v>
      </c>
      <c r="M8171" s="46">
        <v>99.95</v>
      </c>
      <c r="N8171" s="45" t="s">
        <v>58701</v>
      </c>
    </row>
    <row r="8172" spans="2:14" s="32" customFormat="1" hidden="1" x14ac:dyDescent="0.25">
      <c r="B8172" s="42"/>
      <c r="C8172" s="55"/>
      <c r="E8172" s="44" t="s">
        <v>43205</v>
      </c>
      <c r="F8172" s="44"/>
      <c r="G8172" s="32" t="s">
        <v>17</v>
      </c>
      <c r="H8172" s="43" t="s">
        <v>18</v>
      </c>
      <c r="I8172" s="55" t="s">
        <v>43206</v>
      </c>
      <c r="J8172" s="55">
        <v>8059175901577</v>
      </c>
      <c r="K8172" s="45" t="s">
        <v>61621</v>
      </c>
      <c r="L8172" s="46">
        <v>0</v>
      </c>
      <c r="M8172" s="46">
        <v>99.95</v>
      </c>
      <c r="N8172" s="45" t="s">
        <v>58701</v>
      </c>
    </row>
    <row r="8173" spans="2:14" s="32" customFormat="1" hidden="1" x14ac:dyDescent="0.25">
      <c r="B8173" s="42"/>
      <c r="C8173" s="55"/>
      <c r="E8173" s="44" t="s">
        <v>43207</v>
      </c>
      <c r="F8173" s="44"/>
      <c r="G8173" s="32" t="s">
        <v>17</v>
      </c>
      <c r="H8173" s="43" t="s">
        <v>18</v>
      </c>
      <c r="I8173" s="55" t="s">
        <v>43208</v>
      </c>
      <c r="J8173" s="55">
        <v>8059175901584</v>
      </c>
      <c r="K8173" s="45" t="s">
        <v>61621</v>
      </c>
      <c r="L8173" s="46">
        <v>0</v>
      </c>
      <c r="M8173" s="46">
        <v>99.95</v>
      </c>
      <c r="N8173" s="45" t="s">
        <v>58701</v>
      </c>
    </row>
    <row r="8174" spans="2:14" s="32" customFormat="1" hidden="1" x14ac:dyDescent="0.25">
      <c r="B8174" s="42"/>
      <c r="C8174" s="55"/>
      <c r="E8174" s="44" t="s">
        <v>43209</v>
      </c>
      <c r="F8174" s="44"/>
      <c r="G8174" s="32" t="s">
        <v>17</v>
      </c>
      <c r="H8174" s="43" t="s">
        <v>18</v>
      </c>
      <c r="I8174" s="55" t="s">
        <v>43210</v>
      </c>
      <c r="J8174" s="55">
        <v>8059175901591</v>
      </c>
      <c r="K8174" s="45" t="s">
        <v>61621</v>
      </c>
      <c r="L8174" s="46">
        <v>0</v>
      </c>
      <c r="M8174" s="46">
        <v>99.95</v>
      </c>
      <c r="N8174" s="45" t="s">
        <v>58701</v>
      </c>
    </row>
    <row r="8175" spans="2:14" s="32" customFormat="1" hidden="1" x14ac:dyDescent="0.25">
      <c r="B8175" s="42"/>
      <c r="C8175" s="55"/>
      <c r="E8175" s="44" t="s">
        <v>43211</v>
      </c>
      <c r="F8175" s="44"/>
      <c r="G8175" s="32" t="s">
        <v>17</v>
      </c>
      <c r="H8175" s="43" t="s">
        <v>18</v>
      </c>
      <c r="I8175" s="55" t="s">
        <v>43212</v>
      </c>
      <c r="J8175" s="55">
        <v>8059175881992</v>
      </c>
      <c r="K8175" s="45" t="s">
        <v>61621</v>
      </c>
      <c r="L8175" s="46">
        <v>0</v>
      </c>
      <c r="M8175" s="46">
        <v>99.95</v>
      </c>
      <c r="N8175" s="45" t="s">
        <v>58701</v>
      </c>
    </row>
    <row r="8176" spans="2:14" s="32" customFormat="1" hidden="1" x14ac:dyDescent="0.25">
      <c r="B8176" s="42"/>
      <c r="C8176" s="55"/>
      <c r="E8176" s="44" t="s">
        <v>43213</v>
      </c>
      <c r="F8176" s="44"/>
      <c r="G8176" s="32" t="s">
        <v>17</v>
      </c>
      <c r="H8176" s="43" t="s">
        <v>18</v>
      </c>
      <c r="I8176" s="55" t="s">
        <v>43214</v>
      </c>
      <c r="J8176" s="55">
        <v>8059175901607</v>
      </c>
      <c r="K8176" s="45" t="s">
        <v>61621</v>
      </c>
      <c r="L8176" s="46">
        <v>0</v>
      </c>
      <c r="M8176" s="46">
        <v>99.95</v>
      </c>
      <c r="N8176" s="45" t="s">
        <v>58701</v>
      </c>
    </row>
    <row r="8177" spans="2:14" s="32" customFormat="1" hidden="1" x14ac:dyDescent="0.25">
      <c r="B8177" s="42"/>
      <c r="C8177" s="55"/>
      <c r="E8177" s="44" t="s">
        <v>43215</v>
      </c>
      <c r="F8177" s="44"/>
      <c r="G8177" s="32" t="s">
        <v>17</v>
      </c>
      <c r="H8177" s="43" t="s">
        <v>18</v>
      </c>
      <c r="I8177" s="55" t="s">
        <v>43216</v>
      </c>
      <c r="J8177" s="55">
        <v>8059175901614</v>
      </c>
      <c r="K8177" s="45" t="s">
        <v>61621</v>
      </c>
      <c r="L8177" s="46">
        <v>0</v>
      </c>
      <c r="M8177" s="46">
        <v>99.95</v>
      </c>
      <c r="N8177" s="45" t="s">
        <v>58701</v>
      </c>
    </row>
    <row r="8178" spans="2:14" s="32" customFormat="1" hidden="1" x14ac:dyDescent="0.25">
      <c r="B8178" s="42"/>
      <c r="C8178" s="55"/>
      <c r="E8178" s="44" t="s">
        <v>43217</v>
      </c>
      <c r="F8178" s="44"/>
      <c r="G8178" s="32" t="s">
        <v>17</v>
      </c>
      <c r="H8178" s="43" t="s">
        <v>18</v>
      </c>
      <c r="I8178" s="55" t="s">
        <v>43218</v>
      </c>
      <c r="J8178" s="55">
        <v>8059175901621</v>
      </c>
      <c r="K8178" s="45" t="s">
        <v>61621</v>
      </c>
      <c r="L8178" s="46">
        <v>0</v>
      </c>
      <c r="M8178" s="46">
        <v>99.95</v>
      </c>
      <c r="N8178" s="45" t="s">
        <v>58701</v>
      </c>
    </row>
    <row r="8179" spans="2:14" s="32" customFormat="1" hidden="1" x14ac:dyDescent="0.25">
      <c r="B8179" s="42"/>
      <c r="C8179" s="55"/>
      <c r="E8179" s="44" t="s">
        <v>43219</v>
      </c>
      <c r="F8179" s="44"/>
      <c r="G8179" s="32" t="s">
        <v>17</v>
      </c>
      <c r="H8179" s="43" t="s">
        <v>18</v>
      </c>
      <c r="I8179" s="55" t="s">
        <v>43220</v>
      </c>
      <c r="J8179" s="55">
        <v>8059175901638</v>
      </c>
      <c r="K8179" s="45" t="s">
        <v>61621</v>
      </c>
      <c r="L8179" s="46">
        <v>0</v>
      </c>
      <c r="M8179" s="46">
        <v>99.95</v>
      </c>
      <c r="N8179" s="45" t="s">
        <v>58701</v>
      </c>
    </row>
    <row r="8180" spans="2:14" s="32" customFormat="1" hidden="1" x14ac:dyDescent="0.25">
      <c r="B8180" s="42"/>
      <c r="C8180" s="55"/>
      <c r="E8180" s="44" t="s">
        <v>43221</v>
      </c>
      <c r="F8180" s="44"/>
      <c r="G8180" s="32" t="s">
        <v>17</v>
      </c>
      <c r="H8180" s="43" t="s">
        <v>18</v>
      </c>
      <c r="I8180" s="55" t="s">
        <v>43222</v>
      </c>
      <c r="J8180" s="55">
        <v>8059175901645</v>
      </c>
      <c r="K8180" s="45" t="s">
        <v>61621</v>
      </c>
      <c r="L8180" s="46">
        <v>0</v>
      </c>
      <c r="M8180" s="46">
        <v>99.95</v>
      </c>
      <c r="N8180" s="45" t="s">
        <v>58701</v>
      </c>
    </row>
    <row r="8181" spans="2:14" s="32" customFormat="1" hidden="1" x14ac:dyDescent="0.25">
      <c r="B8181" s="42"/>
      <c r="C8181" s="55"/>
      <c r="E8181" s="44" t="s">
        <v>43223</v>
      </c>
      <c r="F8181" s="44"/>
      <c r="G8181" s="32" t="s">
        <v>17</v>
      </c>
      <c r="H8181" s="43" t="s">
        <v>18</v>
      </c>
      <c r="I8181" s="55" t="s">
        <v>43224</v>
      </c>
      <c r="J8181" s="55">
        <v>8059175901652</v>
      </c>
      <c r="K8181" s="45" t="s">
        <v>61621</v>
      </c>
      <c r="L8181" s="46">
        <v>0</v>
      </c>
      <c r="M8181" s="46">
        <v>99.95</v>
      </c>
      <c r="N8181" s="45" t="s">
        <v>58701</v>
      </c>
    </row>
    <row r="8182" spans="2:14" s="32" customFormat="1" hidden="1" x14ac:dyDescent="0.25">
      <c r="B8182" s="42"/>
      <c r="C8182" s="55"/>
      <c r="E8182" s="44" t="s">
        <v>43225</v>
      </c>
      <c r="F8182" s="44"/>
      <c r="G8182" s="32" t="s">
        <v>17</v>
      </c>
      <c r="H8182" s="43" t="s">
        <v>18</v>
      </c>
      <c r="I8182" s="55" t="s">
        <v>43226</v>
      </c>
      <c r="J8182" s="55">
        <v>8059175882005</v>
      </c>
      <c r="K8182" s="45" t="s">
        <v>61621</v>
      </c>
      <c r="L8182" s="46">
        <v>0</v>
      </c>
      <c r="M8182" s="46">
        <v>99.95</v>
      </c>
      <c r="N8182" s="45" t="s">
        <v>58701</v>
      </c>
    </row>
    <row r="8183" spans="2:14" s="32" customFormat="1" hidden="1" x14ac:dyDescent="0.25">
      <c r="B8183" s="42"/>
      <c r="C8183" s="55"/>
      <c r="E8183" s="44" t="s">
        <v>43227</v>
      </c>
      <c r="F8183" s="44"/>
      <c r="G8183" s="32" t="s">
        <v>17</v>
      </c>
      <c r="H8183" s="43" t="s">
        <v>18</v>
      </c>
      <c r="I8183" s="55" t="s">
        <v>43228</v>
      </c>
      <c r="J8183" s="55">
        <v>8059175901669</v>
      </c>
      <c r="K8183" s="45" t="s">
        <v>61621</v>
      </c>
      <c r="L8183" s="46">
        <v>0</v>
      </c>
      <c r="M8183" s="46">
        <v>99.95</v>
      </c>
      <c r="N8183" s="45" t="s">
        <v>58701</v>
      </c>
    </row>
    <row r="8184" spans="2:14" s="32" customFormat="1" hidden="1" x14ac:dyDescent="0.25">
      <c r="B8184" s="42"/>
      <c r="C8184" s="55"/>
      <c r="E8184" s="44" t="s">
        <v>43229</v>
      </c>
      <c r="F8184" s="44"/>
      <c r="G8184" s="32" t="s">
        <v>17</v>
      </c>
      <c r="H8184" s="43" t="s">
        <v>18</v>
      </c>
      <c r="I8184" s="55" t="s">
        <v>43230</v>
      </c>
      <c r="J8184" s="55">
        <v>8059175901676</v>
      </c>
      <c r="K8184" s="45" t="s">
        <v>61621</v>
      </c>
      <c r="L8184" s="46">
        <v>0</v>
      </c>
      <c r="M8184" s="46">
        <v>99.95</v>
      </c>
      <c r="N8184" s="45" t="s">
        <v>58701</v>
      </c>
    </row>
    <row r="8185" spans="2:14" s="32" customFormat="1" hidden="1" x14ac:dyDescent="0.25">
      <c r="B8185" s="42"/>
      <c r="C8185" s="55"/>
      <c r="E8185" s="44" t="s">
        <v>43231</v>
      </c>
      <c r="F8185" s="44"/>
      <c r="G8185" s="32" t="s">
        <v>17</v>
      </c>
      <c r="H8185" s="43" t="s">
        <v>18</v>
      </c>
      <c r="I8185" s="55" t="s">
        <v>43232</v>
      </c>
      <c r="J8185" s="55">
        <v>8059175901683</v>
      </c>
      <c r="K8185" s="45" t="s">
        <v>61621</v>
      </c>
      <c r="L8185" s="46">
        <v>0</v>
      </c>
      <c r="M8185" s="46">
        <v>99.95</v>
      </c>
      <c r="N8185" s="45" t="s">
        <v>58701</v>
      </c>
    </row>
    <row r="8186" spans="2:14" s="32" customFormat="1" hidden="1" x14ac:dyDescent="0.25">
      <c r="B8186" s="42"/>
      <c r="C8186" s="55"/>
      <c r="E8186" s="44" t="s">
        <v>43233</v>
      </c>
      <c r="F8186" s="44"/>
      <c r="G8186" s="32" t="s">
        <v>17</v>
      </c>
      <c r="H8186" s="43" t="s">
        <v>18</v>
      </c>
      <c r="I8186" s="55" t="s">
        <v>43234</v>
      </c>
      <c r="J8186" s="55">
        <v>8059175901690</v>
      </c>
      <c r="K8186" s="45" t="s">
        <v>61621</v>
      </c>
      <c r="L8186" s="46">
        <v>0</v>
      </c>
      <c r="M8186" s="46">
        <v>99.95</v>
      </c>
      <c r="N8186" s="45" t="s">
        <v>58701</v>
      </c>
    </row>
    <row r="8187" spans="2:14" s="32" customFormat="1" hidden="1" x14ac:dyDescent="0.25">
      <c r="B8187" s="42"/>
      <c r="C8187" s="55"/>
      <c r="E8187" s="44" t="s">
        <v>43235</v>
      </c>
      <c r="F8187" s="44"/>
      <c r="G8187" s="32" t="s">
        <v>17</v>
      </c>
      <c r="H8187" s="43" t="s">
        <v>18</v>
      </c>
      <c r="I8187" s="55" t="s">
        <v>43236</v>
      </c>
      <c r="J8187" s="55">
        <v>8059175901706</v>
      </c>
      <c r="K8187" s="45" t="s">
        <v>61621</v>
      </c>
      <c r="L8187" s="46">
        <v>0</v>
      </c>
      <c r="M8187" s="46">
        <v>99.95</v>
      </c>
      <c r="N8187" s="45" t="s">
        <v>58701</v>
      </c>
    </row>
    <row r="8188" spans="2:14" s="32" customFormat="1" hidden="1" x14ac:dyDescent="0.25">
      <c r="B8188" s="42"/>
      <c r="C8188" s="55"/>
      <c r="E8188" s="44" t="s">
        <v>43237</v>
      </c>
      <c r="F8188" s="44"/>
      <c r="G8188" s="32" t="s">
        <v>17</v>
      </c>
      <c r="H8188" s="43" t="s">
        <v>18</v>
      </c>
      <c r="I8188" s="55" t="s">
        <v>43238</v>
      </c>
      <c r="J8188" s="55">
        <v>8059175901713</v>
      </c>
      <c r="K8188" s="45" t="s">
        <v>61621</v>
      </c>
      <c r="L8188" s="46">
        <v>0</v>
      </c>
      <c r="M8188" s="46">
        <v>99.95</v>
      </c>
      <c r="N8188" s="45" t="s">
        <v>58701</v>
      </c>
    </row>
    <row r="8189" spans="2:14" s="32" customFormat="1" hidden="1" x14ac:dyDescent="0.25">
      <c r="B8189" s="42"/>
      <c r="C8189" s="55"/>
      <c r="E8189" s="44" t="s">
        <v>43239</v>
      </c>
      <c r="F8189" s="44"/>
      <c r="G8189" s="32" t="s">
        <v>17</v>
      </c>
      <c r="H8189" s="43" t="s">
        <v>18</v>
      </c>
      <c r="I8189" s="55" t="s">
        <v>43240</v>
      </c>
      <c r="J8189" s="55">
        <v>8059175882012</v>
      </c>
      <c r="K8189" s="45" t="s">
        <v>61621</v>
      </c>
      <c r="L8189" s="46">
        <v>0</v>
      </c>
      <c r="M8189" s="46">
        <v>99.95</v>
      </c>
      <c r="N8189" s="45" t="s">
        <v>58701</v>
      </c>
    </row>
    <row r="8190" spans="2:14" s="32" customFormat="1" hidden="1" x14ac:dyDescent="0.25">
      <c r="B8190" s="42"/>
      <c r="C8190" s="55"/>
      <c r="E8190" s="44" t="s">
        <v>43241</v>
      </c>
      <c r="F8190" s="44"/>
      <c r="G8190" s="32" t="s">
        <v>17</v>
      </c>
      <c r="H8190" s="43" t="s">
        <v>18</v>
      </c>
      <c r="I8190" s="55" t="s">
        <v>43242</v>
      </c>
      <c r="J8190" s="55">
        <v>8059175901720</v>
      </c>
      <c r="K8190" s="45" t="s">
        <v>61621</v>
      </c>
      <c r="L8190" s="46">
        <v>0</v>
      </c>
      <c r="M8190" s="46">
        <v>99.95</v>
      </c>
      <c r="N8190" s="45" t="s">
        <v>58701</v>
      </c>
    </row>
    <row r="8191" spans="2:14" s="32" customFormat="1" hidden="1" x14ac:dyDescent="0.25">
      <c r="B8191" s="42"/>
      <c r="C8191" s="55"/>
      <c r="E8191" s="44" t="s">
        <v>43243</v>
      </c>
      <c r="F8191" s="44"/>
      <c r="G8191" s="32" t="s">
        <v>17</v>
      </c>
      <c r="H8191" s="43" t="s">
        <v>18</v>
      </c>
      <c r="I8191" s="55" t="s">
        <v>43244</v>
      </c>
      <c r="J8191" s="55">
        <v>8059175901737</v>
      </c>
      <c r="K8191" s="45" t="s">
        <v>61621</v>
      </c>
      <c r="L8191" s="46">
        <v>0</v>
      </c>
      <c r="M8191" s="46">
        <v>99.95</v>
      </c>
      <c r="N8191" s="45" t="s">
        <v>58701</v>
      </c>
    </row>
    <row r="8192" spans="2:14" s="32" customFormat="1" hidden="1" x14ac:dyDescent="0.25">
      <c r="B8192" s="42"/>
      <c r="C8192" s="55"/>
      <c r="E8192" s="44" t="s">
        <v>43245</v>
      </c>
      <c r="F8192" s="44"/>
      <c r="G8192" s="32" t="s">
        <v>17</v>
      </c>
      <c r="H8192" s="43" t="s">
        <v>18</v>
      </c>
      <c r="I8192" s="55" t="s">
        <v>43246</v>
      </c>
      <c r="J8192" s="55">
        <v>8059175901744</v>
      </c>
      <c r="K8192" s="45" t="s">
        <v>61621</v>
      </c>
      <c r="L8192" s="46">
        <v>0</v>
      </c>
      <c r="M8192" s="46">
        <v>99.95</v>
      </c>
      <c r="N8192" s="45" t="s">
        <v>58701</v>
      </c>
    </row>
    <row r="8193" spans="1:14" s="32" customFormat="1" hidden="1" x14ac:dyDescent="0.25">
      <c r="B8193" s="42"/>
      <c r="C8193" s="55"/>
      <c r="E8193" s="44" t="s">
        <v>43247</v>
      </c>
      <c r="F8193" s="44"/>
      <c r="G8193" s="32" t="s">
        <v>17</v>
      </c>
      <c r="H8193" s="43" t="s">
        <v>18</v>
      </c>
      <c r="I8193" s="55" t="s">
        <v>43248</v>
      </c>
      <c r="J8193" s="55">
        <v>8059175901751</v>
      </c>
      <c r="K8193" s="45" t="s">
        <v>61621</v>
      </c>
      <c r="L8193" s="46">
        <v>0</v>
      </c>
      <c r="M8193" s="46">
        <v>99.95</v>
      </c>
      <c r="N8193" s="45" t="s">
        <v>58701</v>
      </c>
    </row>
    <row r="8194" spans="1:14" s="32" customFormat="1" hidden="1" x14ac:dyDescent="0.25">
      <c r="B8194" s="42"/>
      <c r="C8194" s="55"/>
      <c r="E8194" s="44" t="s">
        <v>43249</v>
      </c>
      <c r="F8194" s="44"/>
      <c r="G8194" s="32" t="s">
        <v>17</v>
      </c>
      <c r="H8194" s="43" t="s">
        <v>18</v>
      </c>
      <c r="I8194" s="55" t="s">
        <v>43250</v>
      </c>
      <c r="J8194" s="55">
        <v>8059175901768</v>
      </c>
      <c r="K8194" s="45" t="s">
        <v>61621</v>
      </c>
      <c r="L8194" s="46">
        <v>0</v>
      </c>
      <c r="M8194" s="46">
        <v>99.95</v>
      </c>
      <c r="N8194" s="45" t="s">
        <v>58701</v>
      </c>
    </row>
    <row r="8195" spans="1:14" s="32" customFormat="1" hidden="1" x14ac:dyDescent="0.25">
      <c r="B8195" s="42"/>
      <c r="C8195" s="55"/>
      <c r="E8195" s="44" t="s">
        <v>43251</v>
      </c>
      <c r="F8195" s="44"/>
      <c r="G8195" s="32" t="s">
        <v>17</v>
      </c>
      <c r="H8195" s="43" t="s">
        <v>18</v>
      </c>
      <c r="I8195" s="55" t="s">
        <v>43252</v>
      </c>
      <c r="J8195" s="55">
        <v>8059175901775</v>
      </c>
      <c r="K8195" s="45" t="s">
        <v>61621</v>
      </c>
      <c r="L8195" s="46">
        <v>0</v>
      </c>
      <c r="M8195" s="46">
        <v>99.95</v>
      </c>
      <c r="N8195" s="45" t="s">
        <v>58701</v>
      </c>
    </row>
    <row r="8196" spans="1:14" s="32" customFormat="1" hidden="1" x14ac:dyDescent="0.25">
      <c r="B8196" s="42"/>
      <c r="C8196" s="55"/>
      <c r="E8196" s="44" t="s">
        <v>43253</v>
      </c>
      <c r="F8196" s="44"/>
      <c r="G8196" s="32" t="s">
        <v>17</v>
      </c>
      <c r="H8196" s="43" t="s">
        <v>18</v>
      </c>
      <c r="I8196" s="55" t="s">
        <v>43254</v>
      </c>
      <c r="J8196" s="55">
        <v>8059175882029</v>
      </c>
      <c r="K8196" s="45" t="s">
        <v>61621</v>
      </c>
      <c r="L8196" s="46">
        <v>0</v>
      </c>
      <c r="M8196" s="46">
        <v>99.95</v>
      </c>
      <c r="N8196" s="45" t="s">
        <v>58701</v>
      </c>
    </row>
    <row r="8197" spans="1:14" s="32" customFormat="1" hidden="1" x14ac:dyDescent="0.25">
      <c r="B8197" s="42"/>
      <c r="C8197" s="55"/>
      <c r="E8197" s="44" t="s">
        <v>43255</v>
      </c>
      <c r="F8197" s="44"/>
      <c r="G8197" s="32" t="s">
        <v>17</v>
      </c>
      <c r="H8197" s="43" t="s">
        <v>18</v>
      </c>
      <c r="I8197" s="55" t="s">
        <v>43256</v>
      </c>
      <c r="J8197" s="55">
        <v>8059175901782</v>
      </c>
      <c r="K8197" s="45" t="s">
        <v>61621</v>
      </c>
      <c r="L8197" s="46">
        <v>0</v>
      </c>
      <c r="M8197" s="46">
        <v>99.95</v>
      </c>
      <c r="N8197" s="45" t="s">
        <v>58701</v>
      </c>
    </row>
    <row r="8198" spans="1:14" s="32" customFormat="1" hidden="1" x14ac:dyDescent="0.25">
      <c r="B8198" s="42"/>
      <c r="C8198" s="55"/>
      <c r="E8198" s="44" t="s">
        <v>43257</v>
      </c>
      <c r="F8198" s="44"/>
      <c r="G8198" s="32" t="s">
        <v>17</v>
      </c>
      <c r="H8198" s="43" t="s">
        <v>18</v>
      </c>
      <c r="I8198" s="55" t="s">
        <v>43258</v>
      </c>
      <c r="J8198" s="55">
        <v>8059175901799</v>
      </c>
      <c r="K8198" s="45" t="s">
        <v>61621</v>
      </c>
      <c r="L8198" s="46">
        <v>0</v>
      </c>
      <c r="M8198" s="46">
        <v>99.95</v>
      </c>
      <c r="N8198" s="45" t="s">
        <v>58701</v>
      </c>
    </row>
    <row r="8199" spans="1:14" s="32" customFormat="1" hidden="1" x14ac:dyDescent="0.25">
      <c r="B8199" s="42"/>
      <c r="C8199" s="55"/>
      <c r="E8199" s="44" t="s">
        <v>43259</v>
      </c>
      <c r="F8199" s="44"/>
      <c r="G8199" s="32" t="s">
        <v>17</v>
      </c>
      <c r="H8199" s="43" t="s">
        <v>18</v>
      </c>
      <c r="I8199" s="55" t="s">
        <v>43260</v>
      </c>
      <c r="J8199" s="55">
        <v>8059175901805</v>
      </c>
      <c r="K8199" s="45" t="s">
        <v>61621</v>
      </c>
      <c r="L8199" s="46">
        <v>0</v>
      </c>
      <c r="M8199" s="46">
        <v>99.95</v>
      </c>
      <c r="N8199" s="45" t="s">
        <v>58701</v>
      </c>
    </row>
    <row r="8200" spans="1:14" s="32" customFormat="1" hidden="1" x14ac:dyDescent="0.25">
      <c r="B8200" s="42"/>
      <c r="C8200" s="55"/>
      <c r="E8200" s="44" t="s">
        <v>43261</v>
      </c>
      <c r="F8200" s="44"/>
      <c r="G8200" s="32" t="s">
        <v>17</v>
      </c>
      <c r="H8200" s="43" t="s">
        <v>18</v>
      </c>
      <c r="I8200" s="55" t="s">
        <v>43262</v>
      </c>
      <c r="J8200" s="55">
        <v>8059175901812</v>
      </c>
      <c r="K8200" s="45" t="s">
        <v>61621</v>
      </c>
      <c r="L8200" s="46">
        <v>0</v>
      </c>
      <c r="M8200" s="46">
        <v>99.95</v>
      </c>
      <c r="N8200" s="45" t="s">
        <v>58701</v>
      </c>
    </row>
    <row r="8201" spans="1:14" s="32" customFormat="1" hidden="1" x14ac:dyDescent="0.25">
      <c r="B8201" s="42"/>
      <c r="C8201" s="42"/>
      <c r="D8201" s="42" t="s">
        <v>42458</v>
      </c>
      <c r="E8201" s="43" t="s">
        <v>42459</v>
      </c>
      <c r="F8201" s="44"/>
      <c r="G8201" s="32" t="s">
        <v>17</v>
      </c>
      <c r="H8201" s="43" t="s">
        <v>18</v>
      </c>
      <c r="I8201" s="42" t="s">
        <v>42460</v>
      </c>
      <c r="J8201" s="42">
        <v>8059175901829</v>
      </c>
      <c r="K8201" s="45" t="s">
        <v>61621</v>
      </c>
      <c r="L8201" s="46">
        <v>0</v>
      </c>
      <c r="M8201" s="54">
        <v>27.95</v>
      </c>
      <c r="N8201" s="45" t="s">
        <v>58701</v>
      </c>
    </row>
    <row r="8202" spans="1:14" s="32" customFormat="1" hidden="1" x14ac:dyDescent="0.25">
      <c r="B8202" s="42"/>
      <c r="C8202" s="42"/>
      <c r="D8202" s="42" t="s">
        <v>42461</v>
      </c>
      <c r="E8202" s="43" t="s">
        <v>62239</v>
      </c>
      <c r="F8202" s="44"/>
      <c r="G8202" s="32" t="s">
        <v>17</v>
      </c>
      <c r="H8202" s="43" t="s">
        <v>18</v>
      </c>
      <c r="I8202" s="42" t="s">
        <v>42462</v>
      </c>
      <c r="J8202" s="42">
        <v>8059175882036</v>
      </c>
      <c r="K8202" s="45" t="s">
        <v>61621</v>
      </c>
      <c r="L8202" s="46">
        <v>0</v>
      </c>
      <c r="M8202" s="54">
        <v>27.95</v>
      </c>
      <c r="N8202" s="45" t="s">
        <v>58701</v>
      </c>
    </row>
    <row r="8203" spans="1:14" s="32" customFormat="1" hidden="1" x14ac:dyDescent="0.25">
      <c r="B8203" s="42"/>
      <c r="C8203" s="42"/>
      <c r="D8203" s="42" t="s">
        <v>42463</v>
      </c>
      <c r="E8203" s="43" t="s">
        <v>42464</v>
      </c>
      <c r="F8203" s="44"/>
      <c r="G8203" s="32" t="s">
        <v>17</v>
      </c>
      <c r="H8203" s="43" t="s">
        <v>18</v>
      </c>
      <c r="I8203" s="42" t="s">
        <v>42465</v>
      </c>
      <c r="J8203" s="42">
        <v>8059175901836</v>
      </c>
      <c r="K8203" s="45" t="s">
        <v>61621</v>
      </c>
      <c r="L8203" s="46">
        <v>0</v>
      </c>
      <c r="M8203" s="54">
        <v>27.95</v>
      </c>
      <c r="N8203" s="45" t="s">
        <v>58701</v>
      </c>
    </row>
    <row r="8204" spans="1:14" s="32" customFormat="1" hidden="1" x14ac:dyDescent="0.25">
      <c r="B8204" s="42"/>
      <c r="C8204" s="42"/>
      <c r="D8204" s="42" t="s">
        <v>42466</v>
      </c>
      <c r="E8204" s="43" t="s">
        <v>62240</v>
      </c>
      <c r="F8204" s="44"/>
      <c r="G8204" s="32" t="s">
        <v>17</v>
      </c>
      <c r="H8204" s="43" t="s">
        <v>18</v>
      </c>
      <c r="I8204" s="42" t="s">
        <v>42467</v>
      </c>
      <c r="J8204" s="42">
        <v>8059175882043</v>
      </c>
      <c r="K8204" s="45" t="s">
        <v>61621</v>
      </c>
      <c r="L8204" s="46">
        <v>0</v>
      </c>
      <c r="M8204" s="54">
        <v>27.95</v>
      </c>
      <c r="N8204" s="45" t="s">
        <v>58701</v>
      </c>
    </row>
    <row r="8205" spans="1:14" s="32" customFormat="1" hidden="1" x14ac:dyDescent="0.25">
      <c r="B8205" s="42"/>
      <c r="C8205" s="55"/>
      <c r="E8205" s="44" t="s">
        <v>43263</v>
      </c>
      <c r="F8205" s="44"/>
      <c r="G8205" s="32" t="s">
        <v>17</v>
      </c>
      <c r="H8205" s="43" t="s">
        <v>18</v>
      </c>
      <c r="I8205" s="55" t="s">
        <v>43264</v>
      </c>
      <c r="J8205" s="55">
        <v>8059175901843</v>
      </c>
      <c r="K8205" s="45" t="s">
        <v>61621</v>
      </c>
      <c r="L8205" s="46">
        <v>0</v>
      </c>
      <c r="M8205" s="46">
        <v>89.95</v>
      </c>
      <c r="N8205" s="45" t="s">
        <v>58701</v>
      </c>
    </row>
    <row r="8206" spans="1:14" s="32" customFormat="1" hidden="1" x14ac:dyDescent="0.25">
      <c r="B8206" s="42"/>
      <c r="C8206" s="55"/>
      <c r="E8206" s="44" t="s">
        <v>43265</v>
      </c>
      <c r="F8206" s="44"/>
      <c r="G8206" s="32" t="s">
        <v>17</v>
      </c>
      <c r="H8206" s="43" t="s">
        <v>18</v>
      </c>
      <c r="I8206" s="55" t="s">
        <v>43266</v>
      </c>
      <c r="J8206" s="55">
        <v>8059175882050</v>
      </c>
      <c r="K8206" s="45" t="s">
        <v>61621</v>
      </c>
      <c r="L8206" s="46">
        <v>0</v>
      </c>
      <c r="M8206" s="46">
        <v>89.95</v>
      </c>
      <c r="N8206" s="45" t="s">
        <v>58701</v>
      </c>
    </row>
    <row r="8207" spans="1:14" s="32" customFormat="1" hidden="1" x14ac:dyDescent="0.25">
      <c r="B8207" s="42"/>
      <c r="C8207" s="55"/>
      <c r="E8207" s="44" t="s">
        <v>43267</v>
      </c>
      <c r="F8207" s="44"/>
      <c r="G8207" s="32" t="s">
        <v>17</v>
      </c>
      <c r="H8207" s="43" t="s">
        <v>18</v>
      </c>
      <c r="I8207" s="55" t="s">
        <v>43268</v>
      </c>
      <c r="J8207" s="55">
        <v>8059175901850</v>
      </c>
      <c r="K8207" s="45" t="s">
        <v>61621</v>
      </c>
      <c r="L8207" s="46">
        <v>0</v>
      </c>
      <c r="M8207" s="46">
        <v>89.95</v>
      </c>
      <c r="N8207" s="45" t="s">
        <v>58701</v>
      </c>
    </row>
    <row r="8208" spans="1:14" s="45" customFormat="1" hidden="1" x14ac:dyDescent="0.25">
      <c r="A8208" s="32"/>
      <c r="B8208" s="42"/>
      <c r="C8208" s="55"/>
      <c r="D8208" s="32"/>
      <c r="E8208" s="44" t="s">
        <v>43269</v>
      </c>
      <c r="F8208" s="44"/>
      <c r="G8208" s="32" t="s">
        <v>17</v>
      </c>
      <c r="H8208" s="43" t="s">
        <v>18</v>
      </c>
      <c r="I8208" s="55" t="s">
        <v>43270</v>
      </c>
      <c r="J8208" s="55">
        <v>8059175901867</v>
      </c>
      <c r="K8208" s="45" t="s">
        <v>61621</v>
      </c>
      <c r="L8208" s="46">
        <v>0</v>
      </c>
      <c r="M8208" s="46">
        <v>89.95</v>
      </c>
      <c r="N8208" s="45" t="s">
        <v>58701</v>
      </c>
    </row>
    <row r="8209" spans="1:14" s="45" customFormat="1" hidden="1" x14ac:dyDescent="0.25">
      <c r="A8209" s="32"/>
      <c r="B8209" s="42"/>
      <c r="C8209" s="55"/>
      <c r="D8209" s="32"/>
      <c r="E8209" s="44" t="s">
        <v>43271</v>
      </c>
      <c r="F8209" s="44"/>
      <c r="G8209" s="32" t="s">
        <v>17</v>
      </c>
      <c r="H8209" s="43" t="s">
        <v>18</v>
      </c>
      <c r="I8209" s="55" t="s">
        <v>43272</v>
      </c>
      <c r="J8209" s="55">
        <v>8059175901874</v>
      </c>
      <c r="K8209" s="45" t="s">
        <v>61621</v>
      </c>
      <c r="L8209" s="46">
        <v>0</v>
      </c>
      <c r="M8209" s="46">
        <v>89.95</v>
      </c>
      <c r="N8209" s="45" t="s">
        <v>58701</v>
      </c>
    </row>
    <row r="8210" spans="1:14" s="45" customFormat="1" hidden="1" x14ac:dyDescent="0.25">
      <c r="A8210" s="32"/>
      <c r="B8210" s="42"/>
      <c r="C8210" s="55"/>
      <c r="D8210" s="32"/>
      <c r="E8210" s="44" t="s">
        <v>43273</v>
      </c>
      <c r="F8210" s="44"/>
      <c r="G8210" s="32" t="s">
        <v>17</v>
      </c>
      <c r="H8210" s="43" t="s">
        <v>18</v>
      </c>
      <c r="I8210" s="55" t="s">
        <v>43274</v>
      </c>
      <c r="J8210" s="55">
        <v>8059175882067</v>
      </c>
      <c r="K8210" s="45" t="s">
        <v>61621</v>
      </c>
      <c r="L8210" s="46">
        <v>0</v>
      </c>
      <c r="M8210" s="46">
        <v>89.95</v>
      </c>
      <c r="N8210" s="45" t="s">
        <v>58701</v>
      </c>
    </row>
    <row r="8211" spans="1:14" s="45" customFormat="1" hidden="1" x14ac:dyDescent="0.25">
      <c r="A8211" s="32"/>
      <c r="B8211" s="42"/>
      <c r="C8211" s="55"/>
      <c r="D8211" s="32"/>
      <c r="E8211" s="44" t="s">
        <v>43275</v>
      </c>
      <c r="F8211" s="44"/>
      <c r="G8211" s="32" t="s">
        <v>17</v>
      </c>
      <c r="H8211" s="43" t="s">
        <v>18</v>
      </c>
      <c r="I8211" s="55" t="s">
        <v>43276</v>
      </c>
      <c r="J8211" s="55">
        <v>8059175901881</v>
      </c>
      <c r="K8211" s="45" t="s">
        <v>61621</v>
      </c>
      <c r="L8211" s="46">
        <v>0</v>
      </c>
      <c r="M8211" s="46">
        <v>89.95</v>
      </c>
      <c r="N8211" s="45" t="s">
        <v>58701</v>
      </c>
    </row>
    <row r="8212" spans="1:14" s="45" customFormat="1" hidden="1" x14ac:dyDescent="0.25">
      <c r="A8212" s="32"/>
      <c r="B8212" s="42"/>
      <c r="C8212" s="55"/>
      <c r="D8212" s="32"/>
      <c r="E8212" s="44" t="s">
        <v>43277</v>
      </c>
      <c r="F8212" s="44"/>
      <c r="G8212" s="32" t="s">
        <v>17</v>
      </c>
      <c r="H8212" s="43" t="s">
        <v>18</v>
      </c>
      <c r="I8212" s="55" t="s">
        <v>43278</v>
      </c>
      <c r="J8212" s="55">
        <v>8059175901898</v>
      </c>
      <c r="K8212" s="45" t="s">
        <v>61621</v>
      </c>
      <c r="L8212" s="46">
        <v>0</v>
      </c>
      <c r="M8212" s="46">
        <v>89.95</v>
      </c>
      <c r="N8212" s="45" t="s">
        <v>58701</v>
      </c>
    </row>
    <row r="8213" spans="1:14" s="45" customFormat="1" hidden="1" x14ac:dyDescent="0.25">
      <c r="A8213" s="32"/>
      <c r="B8213" s="42"/>
      <c r="C8213" s="55"/>
      <c r="D8213" s="32"/>
      <c r="E8213" s="44" t="s">
        <v>43279</v>
      </c>
      <c r="F8213" s="44"/>
      <c r="G8213" s="32" t="s">
        <v>17</v>
      </c>
      <c r="H8213" s="43" t="s">
        <v>18</v>
      </c>
      <c r="I8213" s="55" t="s">
        <v>43280</v>
      </c>
      <c r="J8213" s="55">
        <v>8059175901904</v>
      </c>
      <c r="K8213" s="45" t="s">
        <v>61621</v>
      </c>
      <c r="L8213" s="46">
        <v>0</v>
      </c>
      <c r="M8213" s="46">
        <v>89.95</v>
      </c>
      <c r="N8213" s="45" t="s">
        <v>58701</v>
      </c>
    </row>
    <row r="8214" spans="1:14" s="45" customFormat="1" hidden="1" x14ac:dyDescent="0.25">
      <c r="A8214" s="32"/>
      <c r="B8214" s="42"/>
      <c r="C8214" s="55"/>
      <c r="D8214" s="32"/>
      <c r="E8214" s="44" t="s">
        <v>43281</v>
      </c>
      <c r="F8214" s="44"/>
      <c r="G8214" s="32" t="s">
        <v>17</v>
      </c>
      <c r="H8214" s="43" t="s">
        <v>18</v>
      </c>
      <c r="I8214" s="55" t="s">
        <v>43282</v>
      </c>
      <c r="J8214" s="55">
        <v>8059175882074</v>
      </c>
      <c r="K8214" s="45" t="s">
        <v>61621</v>
      </c>
      <c r="L8214" s="46">
        <v>0</v>
      </c>
      <c r="M8214" s="46">
        <v>89.95</v>
      </c>
      <c r="N8214" s="45" t="s">
        <v>58701</v>
      </c>
    </row>
    <row r="8215" spans="1:14" s="45" customFormat="1" hidden="1" x14ac:dyDescent="0.25">
      <c r="A8215" s="32"/>
      <c r="B8215" s="42"/>
      <c r="C8215" s="55"/>
      <c r="D8215" s="32"/>
      <c r="E8215" s="44" t="s">
        <v>43283</v>
      </c>
      <c r="F8215" s="44"/>
      <c r="G8215" s="32" t="s">
        <v>17</v>
      </c>
      <c r="H8215" s="43" t="s">
        <v>18</v>
      </c>
      <c r="I8215" s="55" t="s">
        <v>43284</v>
      </c>
      <c r="J8215" s="55">
        <v>8059175901911</v>
      </c>
      <c r="K8215" s="45" t="s">
        <v>61621</v>
      </c>
      <c r="L8215" s="46">
        <v>0</v>
      </c>
      <c r="M8215" s="46">
        <v>89.95</v>
      </c>
      <c r="N8215" s="45" t="s">
        <v>58701</v>
      </c>
    </row>
    <row r="8216" spans="1:14" s="45" customFormat="1" hidden="1" x14ac:dyDescent="0.25">
      <c r="A8216" s="32"/>
      <c r="B8216" s="42"/>
      <c r="C8216" s="55"/>
      <c r="D8216" s="32"/>
      <c r="E8216" s="44" t="s">
        <v>43285</v>
      </c>
      <c r="F8216" s="44"/>
      <c r="G8216" s="32" t="s">
        <v>17</v>
      </c>
      <c r="H8216" s="43" t="s">
        <v>18</v>
      </c>
      <c r="I8216" s="55" t="s">
        <v>43286</v>
      </c>
      <c r="J8216" s="55">
        <v>8059175901928</v>
      </c>
      <c r="K8216" s="45" t="s">
        <v>61621</v>
      </c>
      <c r="L8216" s="46">
        <v>0</v>
      </c>
      <c r="M8216" s="46">
        <v>89.95</v>
      </c>
      <c r="N8216" s="45" t="s">
        <v>58701</v>
      </c>
    </row>
    <row r="8217" spans="1:14" s="45" customFormat="1" hidden="1" x14ac:dyDescent="0.25">
      <c r="A8217" s="32"/>
      <c r="B8217" s="42"/>
      <c r="C8217" s="42"/>
      <c r="D8217" s="42" t="s">
        <v>43075</v>
      </c>
      <c r="E8217" s="43" t="s">
        <v>43076</v>
      </c>
      <c r="F8217" s="44"/>
      <c r="G8217" s="32" t="s">
        <v>17</v>
      </c>
      <c r="H8217" s="43" t="s">
        <v>18</v>
      </c>
      <c r="I8217" s="42" t="s">
        <v>43077</v>
      </c>
      <c r="J8217" s="42">
        <v>8059175901935</v>
      </c>
      <c r="K8217" s="45" t="s">
        <v>61621</v>
      </c>
      <c r="L8217" s="46">
        <v>0</v>
      </c>
      <c r="M8217" s="54">
        <v>89.95</v>
      </c>
      <c r="N8217" s="45" t="s">
        <v>58701</v>
      </c>
    </row>
    <row r="8218" spans="1:14" s="45" customFormat="1" hidden="1" x14ac:dyDescent="0.25">
      <c r="A8218" s="32"/>
      <c r="B8218" s="42"/>
      <c r="C8218" s="42"/>
      <c r="D8218" s="42" t="s">
        <v>43078</v>
      </c>
      <c r="E8218" s="43" t="s">
        <v>43079</v>
      </c>
      <c r="F8218" s="44"/>
      <c r="G8218" s="32" t="s">
        <v>17</v>
      </c>
      <c r="H8218" s="43" t="s">
        <v>18</v>
      </c>
      <c r="I8218" s="42" t="s">
        <v>43080</v>
      </c>
      <c r="J8218" s="42">
        <v>8059175882906</v>
      </c>
      <c r="K8218" s="45" t="s">
        <v>61621</v>
      </c>
      <c r="L8218" s="46">
        <v>0</v>
      </c>
      <c r="M8218" s="54">
        <v>89.95</v>
      </c>
      <c r="N8218" s="45" t="s">
        <v>58701</v>
      </c>
    </row>
    <row r="8219" spans="1:14" s="45" customFormat="1" hidden="1" x14ac:dyDescent="0.25">
      <c r="A8219" s="32"/>
      <c r="B8219" s="42"/>
      <c r="C8219" s="42"/>
      <c r="D8219" s="42" t="s">
        <v>43081</v>
      </c>
      <c r="E8219" s="43" t="s">
        <v>43082</v>
      </c>
      <c r="F8219" s="44"/>
      <c r="G8219" s="32" t="s">
        <v>17</v>
      </c>
      <c r="H8219" s="43" t="s">
        <v>18</v>
      </c>
      <c r="I8219" s="42" t="s">
        <v>43083</v>
      </c>
      <c r="J8219" s="42">
        <v>8059175901942</v>
      </c>
      <c r="K8219" s="45" t="s">
        <v>61621</v>
      </c>
      <c r="L8219" s="46">
        <v>0</v>
      </c>
      <c r="M8219" s="54">
        <v>89.95</v>
      </c>
      <c r="N8219" s="45" t="s">
        <v>58701</v>
      </c>
    </row>
    <row r="8220" spans="1:14" s="45" customFormat="1" hidden="1" x14ac:dyDescent="0.25">
      <c r="A8220" s="32"/>
      <c r="B8220" s="42"/>
      <c r="C8220" s="42"/>
      <c r="D8220" s="42" t="s">
        <v>43084</v>
      </c>
      <c r="E8220" s="43" t="s">
        <v>43085</v>
      </c>
      <c r="F8220" s="44"/>
      <c r="G8220" s="32" t="s">
        <v>17</v>
      </c>
      <c r="H8220" s="43" t="s">
        <v>18</v>
      </c>
      <c r="I8220" s="42" t="s">
        <v>43086</v>
      </c>
      <c r="J8220" s="42">
        <v>8059175901959</v>
      </c>
      <c r="K8220" s="45" t="s">
        <v>61621</v>
      </c>
      <c r="L8220" s="46">
        <v>0</v>
      </c>
      <c r="M8220" s="54">
        <v>89.95</v>
      </c>
      <c r="N8220" s="45" t="s">
        <v>58701</v>
      </c>
    </row>
    <row r="8221" spans="1:14" s="45" customFormat="1" hidden="1" x14ac:dyDescent="0.25">
      <c r="A8221" s="32"/>
      <c r="B8221" s="42"/>
      <c r="C8221" s="55"/>
      <c r="D8221" s="32"/>
      <c r="E8221" s="44" t="s">
        <v>43287</v>
      </c>
      <c r="F8221" s="44"/>
      <c r="G8221" s="32" t="s">
        <v>17</v>
      </c>
      <c r="H8221" s="43" t="s">
        <v>18</v>
      </c>
      <c r="I8221" s="55" t="s">
        <v>43288</v>
      </c>
      <c r="J8221" s="55">
        <v>8059175901966</v>
      </c>
      <c r="K8221" s="45" t="s">
        <v>61621</v>
      </c>
      <c r="L8221" s="46">
        <v>0</v>
      </c>
      <c r="M8221" s="46">
        <v>89.95</v>
      </c>
      <c r="N8221" s="45" t="s">
        <v>58701</v>
      </c>
    </row>
    <row r="8222" spans="1:14" s="45" customFormat="1" hidden="1" x14ac:dyDescent="0.25">
      <c r="A8222" s="32"/>
      <c r="B8222" s="42"/>
      <c r="C8222" s="55"/>
      <c r="D8222" s="32"/>
      <c r="E8222" s="44" t="s">
        <v>43289</v>
      </c>
      <c r="F8222" s="44"/>
      <c r="G8222" s="32" t="s">
        <v>17</v>
      </c>
      <c r="H8222" s="43" t="s">
        <v>18</v>
      </c>
      <c r="I8222" s="55" t="s">
        <v>43290</v>
      </c>
      <c r="J8222" s="55">
        <v>8059175882913</v>
      </c>
      <c r="K8222" s="45" t="s">
        <v>61621</v>
      </c>
      <c r="L8222" s="46">
        <v>0</v>
      </c>
      <c r="M8222" s="46">
        <v>89.95</v>
      </c>
      <c r="N8222" s="45" t="s">
        <v>58701</v>
      </c>
    </row>
    <row r="8223" spans="1:14" s="45" customFormat="1" hidden="1" x14ac:dyDescent="0.25">
      <c r="A8223" s="32"/>
      <c r="B8223" s="42"/>
      <c r="C8223" s="55"/>
      <c r="D8223" s="32"/>
      <c r="E8223" s="44" t="s">
        <v>43291</v>
      </c>
      <c r="F8223" s="44"/>
      <c r="G8223" s="32" t="s">
        <v>17</v>
      </c>
      <c r="H8223" s="43" t="s">
        <v>18</v>
      </c>
      <c r="I8223" s="55" t="s">
        <v>43292</v>
      </c>
      <c r="J8223" s="55">
        <v>8059175901973</v>
      </c>
      <c r="K8223" s="45" t="s">
        <v>61621</v>
      </c>
      <c r="L8223" s="46">
        <v>0</v>
      </c>
      <c r="M8223" s="46">
        <v>89.95</v>
      </c>
      <c r="N8223" s="45" t="s">
        <v>58701</v>
      </c>
    </row>
    <row r="8224" spans="1:14" s="45" customFormat="1" hidden="1" x14ac:dyDescent="0.25">
      <c r="A8224" s="32"/>
      <c r="B8224" s="42"/>
      <c r="C8224" s="55"/>
      <c r="D8224" s="32"/>
      <c r="E8224" s="44" t="s">
        <v>43293</v>
      </c>
      <c r="F8224" s="44"/>
      <c r="G8224" s="32" t="s">
        <v>17</v>
      </c>
      <c r="H8224" s="43" t="s">
        <v>18</v>
      </c>
      <c r="I8224" s="55" t="s">
        <v>43294</v>
      </c>
      <c r="J8224" s="55">
        <v>8059175901980</v>
      </c>
      <c r="K8224" s="45" t="s">
        <v>61621</v>
      </c>
      <c r="L8224" s="46">
        <v>0</v>
      </c>
      <c r="M8224" s="46">
        <v>89.95</v>
      </c>
      <c r="N8224" s="45" t="s">
        <v>58701</v>
      </c>
    </row>
    <row r="8225" spans="1:14" s="45" customFormat="1" hidden="1" x14ac:dyDescent="0.25">
      <c r="A8225" s="32"/>
      <c r="B8225" s="42"/>
      <c r="C8225" s="42"/>
      <c r="D8225" s="42" t="s">
        <v>43087</v>
      </c>
      <c r="E8225" s="43" t="s">
        <v>43088</v>
      </c>
      <c r="F8225" s="44"/>
      <c r="G8225" s="32" t="s">
        <v>17</v>
      </c>
      <c r="H8225" s="43" t="s">
        <v>18</v>
      </c>
      <c r="I8225" s="42" t="s">
        <v>43089</v>
      </c>
      <c r="J8225" s="42">
        <v>8059175901997</v>
      </c>
      <c r="K8225" s="45" t="s">
        <v>61621</v>
      </c>
      <c r="L8225" s="46">
        <v>0</v>
      </c>
      <c r="M8225" s="54">
        <v>89.95</v>
      </c>
      <c r="N8225" s="45" t="s">
        <v>58701</v>
      </c>
    </row>
    <row r="8226" spans="1:14" s="45" customFormat="1" hidden="1" x14ac:dyDescent="0.25">
      <c r="A8226" s="32"/>
      <c r="B8226" s="42"/>
      <c r="C8226" s="42"/>
      <c r="D8226" s="42" t="s">
        <v>43090</v>
      </c>
      <c r="E8226" s="43" t="s">
        <v>43091</v>
      </c>
      <c r="F8226" s="44"/>
      <c r="G8226" s="32" t="s">
        <v>17</v>
      </c>
      <c r="H8226" s="43" t="s">
        <v>18</v>
      </c>
      <c r="I8226" s="42" t="s">
        <v>43092</v>
      </c>
      <c r="J8226" s="42">
        <v>8059175882920</v>
      </c>
      <c r="K8226" s="45" t="s">
        <v>61621</v>
      </c>
      <c r="L8226" s="46">
        <v>0</v>
      </c>
      <c r="M8226" s="54">
        <v>89.95</v>
      </c>
      <c r="N8226" s="45" t="s">
        <v>58701</v>
      </c>
    </row>
    <row r="8227" spans="1:14" s="45" customFormat="1" hidden="1" x14ac:dyDescent="0.25">
      <c r="A8227" s="32"/>
      <c r="B8227" s="42"/>
      <c r="C8227" s="42"/>
      <c r="D8227" s="42" t="s">
        <v>43093</v>
      </c>
      <c r="E8227" s="43" t="s">
        <v>43094</v>
      </c>
      <c r="F8227" s="44"/>
      <c r="G8227" s="32" t="s">
        <v>17</v>
      </c>
      <c r="H8227" s="43" t="s">
        <v>18</v>
      </c>
      <c r="I8227" s="42" t="s">
        <v>43095</v>
      </c>
      <c r="J8227" s="42">
        <v>8059175902000</v>
      </c>
      <c r="K8227" s="45" t="s">
        <v>61621</v>
      </c>
      <c r="L8227" s="46">
        <v>0</v>
      </c>
      <c r="M8227" s="54">
        <v>89.95</v>
      </c>
      <c r="N8227" s="45" t="s">
        <v>58701</v>
      </c>
    </row>
    <row r="8228" spans="1:14" s="45" customFormat="1" hidden="1" x14ac:dyDescent="0.25">
      <c r="A8228" s="32"/>
      <c r="B8228" s="42"/>
      <c r="C8228" s="42"/>
      <c r="D8228" s="42" t="s">
        <v>43096</v>
      </c>
      <c r="E8228" s="43" t="s">
        <v>43097</v>
      </c>
      <c r="F8228" s="44"/>
      <c r="G8228" s="32" t="s">
        <v>17</v>
      </c>
      <c r="H8228" s="43" t="s">
        <v>18</v>
      </c>
      <c r="I8228" s="42" t="s">
        <v>43098</v>
      </c>
      <c r="J8228" s="42">
        <v>8059175902017</v>
      </c>
      <c r="K8228" s="45" t="s">
        <v>61621</v>
      </c>
      <c r="L8228" s="46">
        <v>0</v>
      </c>
      <c r="M8228" s="54">
        <v>89.95</v>
      </c>
      <c r="N8228" s="45" t="s">
        <v>58701</v>
      </c>
    </row>
    <row r="8229" spans="1:14" s="45" customFormat="1" hidden="1" x14ac:dyDescent="0.25">
      <c r="A8229" s="32"/>
      <c r="B8229" s="42"/>
      <c r="C8229" s="55"/>
      <c r="D8229" s="32"/>
      <c r="E8229" s="44" t="s">
        <v>62241</v>
      </c>
      <c r="F8229" s="44"/>
      <c r="G8229" s="32" t="s">
        <v>17</v>
      </c>
      <c r="H8229" s="43" t="s">
        <v>18</v>
      </c>
      <c r="I8229" s="55" t="s">
        <v>43295</v>
      </c>
      <c r="J8229" s="55">
        <v>8059175902024</v>
      </c>
      <c r="K8229" s="45" t="s">
        <v>61621</v>
      </c>
      <c r="L8229" s="46">
        <v>0</v>
      </c>
      <c r="M8229" s="46">
        <v>89.95</v>
      </c>
      <c r="N8229" s="45" t="s">
        <v>58701</v>
      </c>
    </row>
    <row r="8230" spans="1:14" s="45" customFormat="1" hidden="1" x14ac:dyDescent="0.25">
      <c r="A8230" s="32"/>
      <c r="B8230" s="42"/>
      <c r="C8230" s="55"/>
      <c r="D8230" s="32"/>
      <c r="E8230" s="44" t="s">
        <v>62242</v>
      </c>
      <c r="F8230" s="44"/>
      <c r="G8230" s="32" t="s">
        <v>17</v>
      </c>
      <c r="H8230" s="43" t="s">
        <v>18</v>
      </c>
      <c r="I8230" s="55" t="s">
        <v>43296</v>
      </c>
      <c r="J8230" s="55">
        <v>8059175938481</v>
      </c>
      <c r="K8230" s="45" t="s">
        <v>61621</v>
      </c>
      <c r="L8230" s="46">
        <v>0</v>
      </c>
      <c r="M8230" s="46">
        <v>89.95</v>
      </c>
      <c r="N8230" s="45" t="s">
        <v>58701</v>
      </c>
    </row>
    <row r="8231" spans="1:14" s="45" customFormat="1" hidden="1" x14ac:dyDescent="0.25">
      <c r="A8231" s="32"/>
      <c r="B8231" s="42"/>
      <c r="C8231" s="55"/>
      <c r="D8231" s="32"/>
      <c r="E8231" s="44" t="s">
        <v>62243</v>
      </c>
      <c r="F8231" s="44"/>
      <c r="G8231" s="32" t="s">
        <v>17</v>
      </c>
      <c r="H8231" s="43" t="s">
        <v>18</v>
      </c>
      <c r="I8231" s="55" t="s">
        <v>43297</v>
      </c>
      <c r="J8231" s="55">
        <v>8059175902031</v>
      </c>
      <c r="K8231" s="45" t="s">
        <v>61621</v>
      </c>
      <c r="L8231" s="46">
        <v>0</v>
      </c>
      <c r="M8231" s="46">
        <v>89.95</v>
      </c>
      <c r="N8231" s="45" t="s">
        <v>58701</v>
      </c>
    </row>
    <row r="8232" spans="1:14" s="45" customFormat="1" hidden="1" x14ac:dyDescent="0.25">
      <c r="A8232" s="32"/>
      <c r="B8232" s="42"/>
      <c r="C8232" s="55"/>
      <c r="D8232" s="32"/>
      <c r="E8232" s="44" t="s">
        <v>62244</v>
      </c>
      <c r="F8232" s="44"/>
      <c r="G8232" s="32" t="s">
        <v>17</v>
      </c>
      <c r="H8232" s="43" t="s">
        <v>18</v>
      </c>
      <c r="I8232" s="55" t="s">
        <v>43298</v>
      </c>
      <c r="J8232" s="55">
        <v>8059175902048</v>
      </c>
      <c r="K8232" s="45" t="s">
        <v>61621</v>
      </c>
      <c r="L8232" s="46">
        <v>0</v>
      </c>
      <c r="M8232" s="46">
        <v>89.95</v>
      </c>
      <c r="N8232" s="45" t="s">
        <v>58701</v>
      </c>
    </row>
    <row r="8233" spans="1:14" s="45" customFormat="1" hidden="1" x14ac:dyDescent="0.25">
      <c r="A8233" s="32"/>
      <c r="B8233" s="42"/>
      <c r="C8233" s="42"/>
      <c r="D8233" s="42" t="s">
        <v>42468</v>
      </c>
      <c r="E8233" s="43" t="s">
        <v>62245</v>
      </c>
      <c r="F8233" s="44"/>
      <c r="G8233" s="32" t="s">
        <v>17</v>
      </c>
      <c r="H8233" s="43" t="s">
        <v>18</v>
      </c>
      <c r="I8233" s="42" t="s">
        <v>42469</v>
      </c>
      <c r="J8233" s="42">
        <v>8059175902055</v>
      </c>
      <c r="K8233" s="45" t="s">
        <v>61621</v>
      </c>
      <c r="L8233" s="46">
        <v>0</v>
      </c>
      <c r="M8233" s="54">
        <v>89.95</v>
      </c>
      <c r="N8233" s="45" t="s">
        <v>58701</v>
      </c>
    </row>
    <row r="8234" spans="1:14" s="45" customFormat="1" hidden="1" x14ac:dyDescent="0.25">
      <c r="A8234" s="32"/>
      <c r="B8234" s="42"/>
      <c r="C8234" s="42"/>
      <c r="D8234" s="42" t="s">
        <v>42470</v>
      </c>
      <c r="E8234" s="43" t="s">
        <v>62246</v>
      </c>
      <c r="F8234" s="44"/>
      <c r="G8234" s="32" t="s">
        <v>17</v>
      </c>
      <c r="H8234" s="43" t="s">
        <v>18</v>
      </c>
      <c r="I8234" s="42" t="s">
        <v>42471</v>
      </c>
      <c r="J8234" s="42">
        <v>8059175882081</v>
      </c>
      <c r="K8234" s="45" t="s">
        <v>61621</v>
      </c>
      <c r="L8234" s="46">
        <v>0</v>
      </c>
      <c r="M8234" s="54">
        <v>89.95</v>
      </c>
      <c r="N8234" s="45" t="s">
        <v>58701</v>
      </c>
    </row>
    <row r="8235" spans="1:14" s="45" customFormat="1" hidden="1" x14ac:dyDescent="0.25">
      <c r="A8235" s="32"/>
      <c r="B8235" s="42"/>
      <c r="C8235" s="42"/>
      <c r="D8235" s="42" t="s">
        <v>42472</v>
      </c>
      <c r="E8235" s="43" t="s">
        <v>62247</v>
      </c>
      <c r="F8235" s="44"/>
      <c r="G8235" s="32" t="s">
        <v>17</v>
      </c>
      <c r="H8235" s="43" t="s">
        <v>18</v>
      </c>
      <c r="I8235" s="42" t="s">
        <v>42473</v>
      </c>
      <c r="J8235" s="42">
        <v>8059175902062</v>
      </c>
      <c r="K8235" s="45" t="s">
        <v>61621</v>
      </c>
      <c r="L8235" s="46">
        <v>0</v>
      </c>
      <c r="M8235" s="54">
        <v>89.95</v>
      </c>
      <c r="N8235" s="45" t="s">
        <v>58701</v>
      </c>
    </row>
    <row r="8236" spans="1:14" s="45" customFormat="1" hidden="1" x14ac:dyDescent="0.25">
      <c r="A8236" s="32"/>
      <c r="B8236" s="42"/>
      <c r="C8236" s="42"/>
      <c r="D8236" s="42" t="s">
        <v>42474</v>
      </c>
      <c r="E8236" s="43" t="s">
        <v>62248</v>
      </c>
      <c r="F8236" s="44"/>
      <c r="G8236" s="32" t="s">
        <v>17</v>
      </c>
      <c r="H8236" s="43" t="s">
        <v>18</v>
      </c>
      <c r="I8236" s="42" t="s">
        <v>42475</v>
      </c>
      <c r="J8236" s="42">
        <v>8059175902079</v>
      </c>
      <c r="K8236" s="45" t="s">
        <v>61621</v>
      </c>
      <c r="L8236" s="46">
        <v>0</v>
      </c>
      <c r="M8236" s="54">
        <v>89.95</v>
      </c>
      <c r="N8236" s="45" t="s">
        <v>58701</v>
      </c>
    </row>
    <row r="8237" spans="1:14" s="45" customFormat="1" hidden="1" x14ac:dyDescent="0.25">
      <c r="A8237" s="32"/>
      <c r="B8237" s="42"/>
      <c r="C8237" s="42"/>
      <c r="D8237" s="42" t="s">
        <v>42476</v>
      </c>
      <c r="E8237" s="43" t="s">
        <v>62249</v>
      </c>
      <c r="F8237" s="44"/>
      <c r="G8237" s="32" t="s">
        <v>17</v>
      </c>
      <c r="H8237" s="43" t="s">
        <v>18</v>
      </c>
      <c r="I8237" s="42" t="s">
        <v>42477</v>
      </c>
      <c r="J8237" s="42">
        <v>8059175902086</v>
      </c>
      <c r="K8237" s="45" t="s">
        <v>61621</v>
      </c>
      <c r="L8237" s="46">
        <v>0</v>
      </c>
      <c r="M8237" s="54">
        <v>89.95</v>
      </c>
      <c r="N8237" s="45" t="s">
        <v>58701</v>
      </c>
    </row>
    <row r="8238" spans="1:14" s="45" customFormat="1" hidden="1" x14ac:dyDescent="0.25">
      <c r="A8238" s="32"/>
      <c r="B8238" s="42"/>
      <c r="C8238" s="42"/>
      <c r="D8238" s="42" t="s">
        <v>42478</v>
      </c>
      <c r="E8238" s="43" t="s">
        <v>62250</v>
      </c>
      <c r="F8238" s="44"/>
      <c r="G8238" s="32" t="s">
        <v>17</v>
      </c>
      <c r="H8238" s="43" t="s">
        <v>18</v>
      </c>
      <c r="I8238" s="42" t="s">
        <v>42479</v>
      </c>
      <c r="J8238" s="42">
        <v>8059175882098</v>
      </c>
      <c r="K8238" s="45" t="s">
        <v>61621</v>
      </c>
      <c r="L8238" s="46">
        <v>0</v>
      </c>
      <c r="M8238" s="54">
        <v>89.95</v>
      </c>
      <c r="N8238" s="45" t="s">
        <v>58701</v>
      </c>
    </row>
    <row r="8239" spans="1:14" s="45" customFormat="1" hidden="1" x14ac:dyDescent="0.25">
      <c r="A8239" s="32"/>
      <c r="B8239" s="42"/>
      <c r="C8239" s="42"/>
      <c r="D8239" s="42" t="s">
        <v>42480</v>
      </c>
      <c r="E8239" s="43" t="s">
        <v>62251</v>
      </c>
      <c r="F8239" s="44"/>
      <c r="G8239" s="32" t="s">
        <v>17</v>
      </c>
      <c r="H8239" s="43" t="s">
        <v>18</v>
      </c>
      <c r="I8239" s="42" t="s">
        <v>42481</v>
      </c>
      <c r="J8239" s="42">
        <v>8059175902093</v>
      </c>
      <c r="K8239" s="45" t="s">
        <v>61621</v>
      </c>
      <c r="L8239" s="46">
        <v>0</v>
      </c>
      <c r="M8239" s="54">
        <v>89.95</v>
      </c>
      <c r="N8239" s="45" t="s">
        <v>58701</v>
      </c>
    </row>
    <row r="8240" spans="1:14" s="32" customFormat="1" hidden="1" x14ac:dyDescent="0.25">
      <c r="B8240" s="42"/>
      <c r="C8240" s="42"/>
      <c r="D8240" s="42" t="s">
        <v>42482</v>
      </c>
      <c r="E8240" s="43" t="s">
        <v>62252</v>
      </c>
      <c r="F8240" s="44"/>
      <c r="G8240" s="32" t="s">
        <v>17</v>
      </c>
      <c r="H8240" s="43" t="s">
        <v>18</v>
      </c>
      <c r="I8240" s="42" t="s">
        <v>42483</v>
      </c>
      <c r="J8240" s="42">
        <v>8059175902109</v>
      </c>
      <c r="K8240" s="45" t="s">
        <v>61621</v>
      </c>
      <c r="L8240" s="46">
        <v>0</v>
      </c>
      <c r="M8240" s="54">
        <v>89.95</v>
      </c>
      <c r="N8240" s="45" t="s">
        <v>58701</v>
      </c>
    </row>
    <row r="8241" spans="2:14" s="32" customFormat="1" hidden="1" x14ac:dyDescent="0.25">
      <c r="B8241" s="42"/>
      <c r="C8241" s="42"/>
      <c r="D8241" s="42" t="s">
        <v>43099</v>
      </c>
      <c r="E8241" s="43" t="s">
        <v>43100</v>
      </c>
      <c r="F8241" s="44"/>
      <c r="G8241" s="32" t="s">
        <v>17</v>
      </c>
      <c r="H8241" s="43" t="s">
        <v>18</v>
      </c>
      <c r="I8241" s="42" t="s">
        <v>43101</v>
      </c>
      <c r="J8241" s="42">
        <v>8059175902116</v>
      </c>
      <c r="K8241" s="45" t="s">
        <v>61621</v>
      </c>
      <c r="L8241" s="46">
        <v>0</v>
      </c>
      <c r="M8241" s="54">
        <v>89.95</v>
      </c>
      <c r="N8241" s="45" t="s">
        <v>58701</v>
      </c>
    </row>
    <row r="8242" spans="2:14" s="32" customFormat="1" hidden="1" x14ac:dyDescent="0.25">
      <c r="B8242" s="42"/>
      <c r="C8242" s="42"/>
      <c r="D8242" s="42" t="s">
        <v>43102</v>
      </c>
      <c r="E8242" s="43" t="s">
        <v>43103</v>
      </c>
      <c r="F8242" s="44"/>
      <c r="G8242" s="32" t="s">
        <v>17</v>
      </c>
      <c r="H8242" s="43" t="s">
        <v>18</v>
      </c>
      <c r="I8242" s="42" t="s">
        <v>43104</v>
      </c>
      <c r="J8242" s="42">
        <v>8059175882104</v>
      </c>
      <c r="K8242" s="45" t="s">
        <v>61621</v>
      </c>
      <c r="L8242" s="46">
        <v>0</v>
      </c>
      <c r="M8242" s="54">
        <v>89.95</v>
      </c>
      <c r="N8242" s="45" t="s">
        <v>58701</v>
      </c>
    </row>
    <row r="8243" spans="2:14" s="32" customFormat="1" hidden="1" x14ac:dyDescent="0.25">
      <c r="B8243" s="42"/>
      <c r="C8243" s="42"/>
      <c r="D8243" s="42" t="s">
        <v>43105</v>
      </c>
      <c r="E8243" s="43" t="s">
        <v>43106</v>
      </c>
      <c r="F8243" s="44"/>
      <c r="G8243" s="32" t="s">
        <v>17</v>
      </c>
      <c r="H8243" s="43" t="s">
        <v>18</v>
      </c>
      <c r="I8243" s="42" t="s">
        <v>43107</v>
      </c>
      <c r="J8243" s="42">
        <v>8059175902123</v>
      </c>
      <c r="K8243" s="45" t="s">
        <v>61621</v>
      </c>
      <c r="L8243" s="46">
        <v>0</v>
      </c>
      <c r="M8243" s="54">
        <v>89.95</v>
      </c>
      <c r="N8243" s="45" t="s">
        <v>58701</v>
      </c>
    </row>
    <row r="8244" spans="2:14" s="32" customFormat="1" hidden="1" x14ac:dyDescent="0.25">
      <c r="B8244" s="42"/>
      <c r="C8244" s="42"/>
      <c r="D8244" s="42" t="s">
        <v>43108</v>
      </c>
      <c r="E8244" s="43" t="s">
        <v>43109</v>
      </c>
      <c r="F8244" s="44"/>
      <c r="G8244" s="32" t="s">
        <v>17</v>
      </c>
      <c r="H8244" s="43" t="s">
        <v>18</v>
      </c>
      <c r="I8244" s="42" t="s">
        <v>43110</v>
      </c>
      <c r="J8244" s="42">
        <v>8059175902130</v>
      </c>
      <c r="K8244" s="45" t="s">
        <v>61621</v>
      </c>
      <c r="L8244" s="46">
        <v>0</v>
      </c>
      <c r="M8244" s="54">
        <v>89.95</v>
      </c>
      <c r="N8244" s="45" t="s">
        <v>58701</v>
      </c>
    </row>
    <row r="8245" spans="2:14" s="32" customFormat="1" hidden="1" x14ac:dyDescent="0.25">
      <c r="B8245" s="42"/>
      <c r="C8245" s="42"/>
      <c r="D8245" s="42" t="s">
        <v>43111</v>
      </c>
      <c r="E8245" s="43" t="s">
        <v>43112</v>
      </c>
      <c r="F8245" s="44"/>
      <c r="G8245" s="32" t="s">
        <v>17</v>
      </c>
      <c r="H8245" s="43" t="s">
        <v>18</v>
      </c>
      <c r="I8245" s="42" t="s">
        <v>43113</v>
      </c>
      <c r="J8245" s="42">
        <v>8059175902147</v>
      </c>
      <c r="K8245" s="45" t="s">
        <v>61621</v>
      </c>
      <c r="L8245" s="46">
        <v>0</v>
      </c>
      <c r="M8245" s="54">
        <v>89.95</v>
      </c>
      <c r="N8245" s="45" t="s">
        <v>58701</v>
      </c>
    </row>
    <row r="8246" spans="2:14" s="32" customFormat="1" hidden="1" x14ac:dyDescent="0.25">
      <c r="B8246" s="42"/>
      <c r="C8246" s="42"/>
      <c r="D8246" s="42" t="s">
        <v>43114</v>
      </c>
      <c r="E8246" s="43" t="s">
        <v>43115</v>
      </c>
      <c r="F8246" s="44"/>
      <c r="G8246" s="32" t="s">
        <v>17</v>
      </c>
      <c r="H8246" s="43" t="s">
        <v>18</v>
      </c>
      <c r="I8246" s="42" t="s">
        <v>43116</v>
      </c>
      <c r="J8246" s="42">
        <v>8059175882111</v>
      </c>
      <c r="K8246" s="45" t="s">
        <v>61621</v>
      </c>
      <c r="L8246" s="46">
        <v>0</v>
      </c>
      <c r="M8246" s="54">
        <v>89.95</v>
      </c>
      <c r="N8246" s="45" t="s">
        <v>58701</v>
      </c>
    </row>
    <row r="8247" spans="2:14" s="32" customFormat="1" hidden="1" x14ac:dyDescent="0.25">
      <c r="B8247" s="42"/>
      <c r="C8247" s="42"/>
      <c r="D8247" s="42" t="s">
        <v>43117</v>
      </c>
      <c r="E8247" s="43" t="s">
        <v>43118</v>
      </c>
      <c r="F8247" s="44"/>
      <c r="G8247" s="32" t="s">
        <v>17</v>
      </c>
      <c r="H8247" s="43" t="s">
        <v>18</v>
      </c>
      <c r="I8247" s="42" t="s">
        <v>43119</v>
      </c>
      <c r="J8247" s="42">
        <v>8059175902154</v>
      </c>
      <c r="K8247" s="45" t="s">
        <v>61621</v>
      </c>
      <c r="L8247" s="46">
        <v>0</v>
      </c>
      <c r="M8247" s="54">
        <v>89.95</v>
      </c>
      <c r="N8247" s="45" t="s">
        <v>58701</v>
      </c>
    </row>
    <row r="8248" spans="2:14" s="32" customFormat="1" hidden="1" x14ac:dyDescent="0.25">
      <c r="B8248" s="42"/>
      <c r="C8248" s="42"/>
      <c r="D8248" s="42" t="s">
        <v>43120</v>
      </c>
      <c r="E8248" s="43" t="s">
        <v>43121</v>
      </c>
      <c r="F8248" s="44"/>
      <c r="G8248" s="32" t="s">
        <v>17</v>
      </c>
      <c r="H8248" s="43" t="s">
        <v>18</v>
      </c>
      <c r="I8248" s="42" t="s">
        <v>43122</v>
      </c>
      <c r="J8248" s="42">
        <v>8059175902161</v>
      </c>
      <c r="K8248" s="45" t="s">
        <v>61621</v>
      </c>
      <c r="L8248" s="46">
        <v>0</v>
      </c>
      <c r="M8248" s="54">
        <v>89.95</v>
      </c>
      <c r="N8248" s="45" t="s">
        <v>58701</v>
      </c>
    </row>
    <row r="8249" spans="2:14" s="32" customFormat="1" hidden="1" x14ac:dyDescent="0.25">
      <c r="B8249" s="42"/>
      <c r="C8249" s="55"/>
      <c r="E8249" s="44" t="s">
        <v>43299</v>
      </c>
      <c r="F8249" s="44"/>
      <c r="G8249" s="32" t="s">
        <v>17</v>
      </c>
      <c r="H8249" s="43" t="s">
        <v>18</v>
      </c>
      <c r="I8249" s="55" t="s">
        <v>43300</v>
      </c>
      <c r="J8249" s="55">
        <v>8059175902178</v>
      </c>
      <c r="K8249" s="45" t="s">
        <v>61621</v>
      </c>
      <c r="L8249" s="46">
        <v>0</v>
      </c>
      <c r="M8249" s="46">
        <v>89.95</v>
      </c>
      <c r="N8249" s="45" t="s">
        <v>58701</v>
      </c>
    </row>
    <row r="8250" spans="2:14" s="32" customFormat="1" hidden="1" x14ac:dyDescent="0.25">
      <c r="B8250" s="42"/>
      <c r="C8250" s="55"/>
      <c r="E8250" s="44" t="s">
        <v>43301</v>
      </c>
      <c r="F8250" s="44"/>
      <c r="G8250" s="32" t="s">
        <v>17</v>
      </c>
      <c r="H8250" s="43" t="s">
        <v>18</v>
      </c>
      <c r="I8250" s="55" t="s">
        <v>43302</v>
      </c>
      <c r="J8250" s="55">
        <v>8059175882128</v>
      </c>
      <c r="K8250" s="45" t="s">
        <v>61621</v>
      </c>
      <c r="L8250" s="46">
        <v>0</v>
      </c>
      <c r="M8250" s="46">
        <v>89.95</v>
      </c>
      <c r="N8250" s="45" t="s">
        <v>58701</v>
      </c>
    </row>
    <row r="8251" spans="2:14" s="32" customFormat="1" hidden="1" x14ac:dyDescent="0.25">
      <c r="B8251" s="42"/>
      <c r="C8251" s="55"/>
      <c r="E8251" s="44" t="s">
        <v>43303</v>
      </c>
      <c r="F8251" s="44"/>
      <c r="G8251" s="32" t="s">
        <v>17</v>
      </c>
      <c r="H8251" s="43" t="s">
        <v>18</v>
      </c>
      <c r="I8251" s="55" t="s">
        <v>43304</v>
      </c>
      <c r="J8251" s="55">
        <v>8059175902185</v>
      </c>
      <c r="K8251" s="45" t="s">
        <v>61621</v>
      </c>
      <c r="L8251" s="46">
        <v>0</v>
      </c>
      <c r="M8251" s="46">
        <v>89.95</v>
      </c>
      <c r="N8251" s="45" t="s">
        <v>58701</v>
      </c>
    </row>
    <row r="8252" spans="2:14" s="32" customFormat="1" hidden="1" x14ac:dyDescent="0.25">
      <c r="B8252" s="42"/>
      <c r="C8252" s="55"/>
      <c r="E8252" s="44" t="s">
        <v>43305</v>
      </c>
      <c r="F8252" s="44"/>
      <c r="G8252" s="32" t="s">
        <v>17</v>
      </c>
      <c r="H8252" s="43" t="s">
        <v>18</v>
      </c>
      <c r="I8252" s="55" t="s">
        <v>43306</v>
      </c>
      <c r="J8252" s="55">
        <v>8059175902192</v>
      </c>
      <c r="K8252" s="45" t="s">
        <v>61621</v>
      </c>
      <c r="L8252" s="46">
        <v>0</v>
      </c>
      <c r="M8252" s="46">
        <v>89.95</v>
      </c>
      <c r="N8252" s="45" t="s">
        <v>58701</v>
      </c>
    </row>
    <row r="8253" spans="2:14" s="32" customFormat="1" hidden="1" x14ac:dyDescent="0.25">
      <c r="B8253" s="42"/>
      <c r="C8253" s="55"/>
      <c r="E8253" s="44" t="s">
        <v>43315</v>
      </c>
      <c r="F8253" s="44"/>
      <c r="G8253" s="32" t="s">
        <v>17</v>
      </c>
      <c r="H8253" s="43" t="s">
        <v>18</v>
      </c>
      <c r="I8253" s="55" t="s">
        <v>43316</v>
      </c>
      <c r="J8253" s="55">
        <v>8059175902277</v>
      </c>
      <c r="K8253" s="45" t="s">
        <v>61621</v>
      </c>
      <c r="L8253" s="46">
        <v>0</v>
      </c>
      <c r="M8253" s="46">
        <v>59.95</v>
      </c>
      <c r="N8253" s="45" t="s">
        <v>58701</v>
      </c>
    </row>
    <row r="8254" spans="2:14" s="32" customFormat="1" hidden="1" x14ac:dyDescent="0.25">
      <c r="B8254" s="42"/>
      <c r="C8254" s="55"/>
      <c r="E8254" s="44" t="s">
        <v>43311</v>
      </c>
      <c r="F8254" s="44"/>
      <c r="G8254" s="32" t="s">
        <v>17</v>
      </c>
      <c r="H8254" s="43" t="s">
        <v>18</v>
      </c>
      <c r="I8254" s="55" t="s">
        <v>43312</v>
      </c>
      <c r="J8254" s="55">
        <v>8059175882142</v>
      </c>
      <c r="K8254" s="45" t="s">
        <v>61621</v>
      </c>
      <c r="L8254" s="46">
        <v>0</v>
      </c>
      <c r="M8254" s="46">
        <v>59.95</v>
      </c>
      <c r="N8254" s="45" t="s">
        <v>58701</v>
      </c>
    </row>
    <row r="8255" spans="2:14" s="32" customFormat="1" hidden="1" x14ac:dyDescent="0.25">
      <c r="B8255" s="42"/>
      <c r="C8255" s="55"/>
      <c r="E8255" s="44" t="s">
        <v>43309</v>
      </c>
      <c r="F8255" s="44"/>
      <c r="G8255" s="32" t="s">
        <v>17</v>
      </c>
      <c r="H8255" s="43" t="s">
        <v>18</v>
      </c>
      <c r="I8255" s="55" t="s">
        <v>43310</v>
      </c>
      <c r="J8255" s="55">
        <v>8059175902253</v>
      </c>
      <c r="K8255" s="45" t="s">
        <v>61621</v>
      </c>
      <c r="L8255" s="46">
        <v>0</v>
      </c>
      <c r="M8255" s="46">
        <v>59.95</v>
      </c>
      <c r="N8255" s="45" t="s">
        <v>58701</v>
      </c>
    </row>
    <row r="8256" spans="2:14" s="32" customFormat="1" hidden="1" x14ac:dyDescent="0.25">
      <c r="B8256" s="42"/>
      <c r="C8256" s="55"/>
      <c r="E8256" s="44" t="s">
        <v>43307</v>
      </c>
      <c r="F8256" s="44"/>
      <c r="G8256" s="32" t="s">
        <v>17</v>
      </c>
      <c r="H8256" s="43" t="s">
        <v>18</v>
      </c>
      <c r="I8256" s="55" t="s">
        <v>43308</v>
      </c>
      <c r="J8256" s="55">
        <v>8059175902246</v>
      </c>
      <c r="K8256" s="45" t="s">
        <v>61621</v>
      </c>
      <c r="L8256" s="46">
        <v>0</v>
      </c>
      <c r="M8256" s="46">
        <v>59.95</v>
      </c>
      <c r="N8256" s="45" t="s">
        <v>58701</v>
      </c>
    </row>
    <row r="8257" spans="1:14" s="32" customFormat="1" hidden="1" x14ac:dyDescent="0.25">
      <c r="B8257" s="42"/>
      <c r="C8257" s="55"/>
      <c r="E8257" s="44" t="s">
        <v>43313</v>
      </c>
      <c r="F8257" s="44"/>
      <c r="G8257" s="32" t="s">
        <v>17</v>
      </c>
      <c r="H8257" s="43" t="s">
        <v>18</v>
      </c>
      <c r="I8257" s="55" t="s">
        <v>43314</v>
      </c>
      <c r="J8257" s="55">
        <v>8059175902260</v>
      </c>
      <c r="K8257" s="45" t="s">
        <v>61621</v>
      </c>
      <c r="L8257" s="46">
        <v>0</v>
      </c>
      <c r="M8257" s="46">
        <v>59.95</v>
      </c>
      <c r="N8257" s="45" t="s">
        <v>58701</v>
      </c>
    </row>
    <row r="8258" spans="1:14" s="32" customFormat="1" hidden="1" x14ac:dyDescent="0.25">
      <c r="B8258" s="42"/>
      <c r="C8258" s="55"/>
      <c r="E8258" s="44" t="s">
        <v>43325</v>
      </c>
      <c r="F8258" s="44"/>
      <c r="G8258" s="32" t="s">
        <v>17</v>
      </c>
      <c r="H8258" s="43" t="s">
        <v>18</v>
      </c>
      <c r="I8258" s="55" t="s">
        <v>43326</v>
      </c>
      <c r="J8258" s="55">
        <v>8059175902314</v>
      </c>
      <c r="K8258" s="45" t="s">
        <v>61621</v>
      </c>
      <c r="L8258" s="46">
        <v>0</v>
      </c>
      <c r="M8258" s="46">
        <v>59.95</v>
      </c>
      <c r="N8258" s="45" t="s">
        <v>58701</v>
      </c>
    </row>
    <row r="8259" spans="1:14" s="32" customFormat="1" hidden="1" x14ac:dyDescent="0.25">
      <c r="B8259" s="42"/>
      <c r="C8259" s="55"/>
      <c r="E8259" s="44" t="s">
        <v>43321</v>
      </c>
      <c r="F8259" s="44"/>
      <c r="G8259" s="32" t="s">
        <v>17</v>
      </c>
      <c r="H8259" s="43" t="s">
        <v>18</v>
      </c>
      <c r="I8259" s="55" t="s">
        <v>43322</v>
      </c>
      <c r="J8259" s="55">
        <v>8059175882159</v>
      </c>
      <c r="K8259" s="45" t="s">
        <v>61621</v>
      </c>
      <c r="L8259" s="46">
        <v>0</v>
      </c>
      <c r="M8259" s="46">
        <v>59.95</v>
      </c>
      <c r="N8259" s="45" t="s">
        <v>58701</v>
      </c>
    </row>
    <row r="8260" spans="1:14" s="32" customFormat="1" hidden="1" x14ac:dyDescent="0.25">
      <c r="B8260" s="42"/>
      <c r="C8260" s="55"/>
      <c r="E8260" s="44" t="s">
        <v>43319</v>
      </c>
      <c r="F8260" s="44"/>
      <c r="G8260" s="32" t="s">
        <v>17</v>
      </c>
      <c r="H8260" s="43" t="s">
        <v>18</v>
      </c>
      <c r="I8260" s="55" t="s">
        <v>43320</v>
      </c>
      <c r="J8260" s="55">
        <v>8059175902291</v>
      </c>
      <c r="K8260" s="45" t="s">
        <v>61621</v>
      </c>
      <c r="L8260" s="46">
        <v>0</v>
      </c>
      <c r="M8260" s="46">
        <v>59.95</v>
      </c>
      <c r="N8260" s="45" t="s">
        <v>58701</v>
      </c>
    </row>
    <row r="8261" spans="1:14" s="32" customFormat="1" hidden="1" x14ac:dyDescent="0.25">
      <c r="B8261" s="42"/>
      <c r="C8261" s="55"/>
      <c r="E8261" s="44" t="s">
        <v>43317</v>
      </c>
      <c r="F8261" s="44"/>
      <c r="G8261" s="32" t="s">
        <v>17</v>
      </c>
      <c r="H8261" s="43" t="s">
        <v>18</v>
      </c>
      <c r="I8261" s="55" t="s">
        <v>43318</v>
      </c>
      <c r="J8261" s="55">
        <v>8059175902284</v>
      </c>
      <c r="K8261" s="45" t="s">
        <v>61621</v>
      </c>
      <c r="L8261" s="46">
        <v>0</v>
      </c>
      <c r="M8261" s="46">
        <v>59.95</v>
      </c>
      <c r="N8261" s="45" t="s">
        <v>58701</v>
      </c>
    </row>
    <row r="8262" spans="1:14" s="32" customFormat="1" hidden="1" x14ac:dyDescent="0.25">
      <c r="B8262" s="42"/>
      <c r="C8262" s="55"/>
      <c r="E8262" s="44" t="s">
        <v>43323</v>
      </c>
      <c r="F8262" s="44"/>
      <c r="G8262" s="32" t="s">
        <v>17</v>
      </c>
      <c r="H8262" s="43" t="s">
        <v>18</v>
      </c>
      <c r="I8262" s="55" t="s">
        <v>43324</v>
      </c>
      <c r="J8262" s="55">
        <v>8059175902307</v>
      </c>
      <c r="K8262" s="45" t="s">
        <v>61621</v>
      </c>
      <c r="L8262" s="46">
        <v>0</v>
      </c>
      <c r="M8262" s="46">
        <v>59.95</v>
      </c>
      <c r="N8262" s="45" t="s">
        <v>58701</v>
      </c>
    </row>
    <row r="8263" spans="1:14" s="32" customFormat="1" hidden="1" x14ac:dyDescent="0.25">
      <c r="B8263" s="42"/>
      <c r="C8263" s="55"/>
      <c r="E8263" s="44" t="s">
        <v>62253</v>
      </c>
      <c r="F8263" s="44"/>
      <c r="G8263" s="32" t="s">
        <v>17</v>
      </c>
      <c r="H8263" s="43" t="s">
        <v>18</v>
      </c>
      <c r="I8263" s="55" t="s">
        <v>43329</v>
      </c>
      <c r="J8263" s="55">
        <v>8059175902352</v>
      </c>
      <c r="K8263" s="45" t="s">
        <v>61621</v>
      </c>
      <c r="L8263" s="46">
        <v>0</v>
      </c>
      <c r="M8263" s="46">
        <v>69.95</v>
      </c>
      <c r="N8263" s="45" t="s">
        <v>58701</v>
      </c>
    </row>
    <row r="8264" spans="1:14" s="32" customFormat="1" hidden="1" x14ac:dyDescent="0.25">
      <c r="A8264" s="32" t="s">
        <v>17</v>
      </c>
      <c r="B8264" s="42"/>
      <c r="C8264" s="55"/>
      <c r="E8264" s="44" t="s">
        <v>62254</v>
      </c>
      <c r="F8264" s="44"/>
      <c r="G8264" s="32" t="s">
        <v>17</v>
      </c>
      <c r="H8264" s="43" t="s">
        <v>18</v>
      </c>
      <c r="I8264" s="55" t="s">
        <v>43327</v>
      </c>
      <c r="J8264" s="55">
        <v>8059175882166</v>
      </c>
      <c r="K8264" s="45" t="s">
        <v>61621</v>
      </c>
      <c r="L8264" s="46">
        <v>0</v>
      </c>
      <c r="M8264" s="46">
        <v>69.95</v>
      </c>
      <c r="N8264" s="45" t="s">
        <v>58701</v>
      </c>
    </row>
    <row r="8265" spans="1:14" s="32" customFormat="1" hidden="1" x14ac:dyDescent="0.25">
      <c r="B8265" s="42"/>
      <c r="C8265" s="55"/>
      <c r="E8265" s="44" t="s">
        <v>62255</v>
      </c>
      <c r="F8265" s="44"/>
      <c r="G8265" s="32" t="s">
        <v>17</v>
      </c>
      <c r="H8265" s="43" t="s">
        <v>18</v>
      </c>
      <c r="I8265" s="55" t="s">
        <v>43328</v>
      </c>
      <c r="J8265" s="55">
        <v>8059175902345</v>
      </c>
      <c r="K8265" s="45" t="s">
        <v>61621</v>
      </c>
      <c r="L8265" s="46">
        <v>0</v>
      </c>
      <c r="M8265" s="46">
        <v>69.95</v>
      </c>
      <c r="N8265" s="45" t="s">
        <v>58701</v>
      </c>
    </row>
    <row r="8266" spans="1:14" s="32" customFormat="1" hidden="1" x14ac:dyDescent="0.25">
      <c r="B8266" s="42"/>
      <c r="C8266" s="55"/>
      <c r="E8266" s="44" t="s">
        <v>43338</v>
      </c>
      <c r="F8266" s="44"/>
      <c r="G8266" s="32" t="s">
        <v>17</v>
      </c>
      <c r="H8266" s="43" t="s">
        <v>18</v>
      </c>
      <c r="I8266" s="55" t="s">
        <v>43339</v>
      </c>
      <c r="J8266" s="55">
        <v>8059175902390</v>
      </c>
      <c r="K8266" s="45" t="s">
        <v>61621</v>
      </c>
      <c r="L8266" s="46">
        <v>0</v>
      </c>
      <c r="M8266" s="46">
        <v>69.95</v>
      </c>
      <c r="N8266" s="45" t="s">
        <v>58701</v>
      </c>
    </row>
    <row r="8267" spans="1:14" s="32" customFormat="1" hidden="1" x14ac:dyDescent="0.25">
      <c r="B8267" s="42"/>
      <c r="C8267" s="55"/>
      <c r="E8267" s="44" t="s">
        <v>43334</v>
      </c>
      <c r="F8267" s="44"/>
      <c r="G8267" s="32" t="s">
        <v>17</v>
      </c>
      <c r="H8267" s="43" t="s">
        <v>18</v>
      </c>
      <c r="I8267" s="55" t="s">
        <v>43335</v>
      </c>
      <c r="J8267" s="55">
        <v>8059175882173</v>
      </c>
      <c r="K8267" s="45" t="s">
        <v>61621</v>
      </c>
      <c r="L8267" s="46">
        <v>0</v>
      </c>
      <c r="M8267" s="46">
        <v>69.95</v>
      </c>
      <c r="N8267" s="45" t="s">
        <v>58701</v>
      </c>
    </row>
    <row r="8268" spans="1:14" s="32" customFormat="1" hidden="1" x14ac:dyDescent="0.25">
      <c r="B8268" s="42"/>
      <c r="C8268" s="55"/>
      <c r="E8268" s="44" t="s">
        <v>43332</v>
      </c>
      <c r="F8268" s="44"/>
      <c r="G8268" s="32" t="s">
        <v>17</v>
      </c>
      <c r="H8268" s="43" t="s">
        <v>18</v>
      </c>
      <c r="I8268" s="55" t="s">
        <v>43333</v>
      </c>
      <c r="J8268" s="55">
        <v>8059175902376</v>
      </c>
      <c r="K8268" s="45" t="s">
        <v>61621</v>
      </c>
      <c r="L8268" s="46">
        <v>0</v>
      </c>
      <c r="M8268" s="46">
        <v>69.95</v>
      </c>
      <c r="N8268" s="45" t="s">
        <v>58701</v>
      </c>
    </row>
    <row r="8269" spans="1:14" s="32" customFormat="1" hidden="1" x14ac:dyDescent="0.25">
      <c r="B8269" s="42"/>
      <c r="C8269" s="55"/>
      <c r="E8269" s="44" t="s">
        <v>43330</v>
      </c>
      <c r="F8269" s="44"/>
      <c r="G8269" s="32" t="s">
        <v>17</v>
      </c>
      <c r="H8269" s="43" t="s">
        <v>18</v>
      </c>
      <c r="I8269" s="55" t="s">
        <v>43331</v>
      </c>
      <c r="J8269" s="55">
        <v>8059175902369</v>
      </c>
      <c r="K8269" s="45" t="s">
        <v>61621</v>
      </c>
      <c r="L8269" s="46">
        <v>0</v>
      </c>
      <c r="M8269" s="46">
        <v>69.95</v>
      </c>
      <c r="N8269" s="45" t="s">
        <v>58701</v>
      </c>
    </row>
    <row r="8270" spans="1:14" s="32" customFormat="1" hidden="1" x14ac:dyDescent="0.25">
      <c r="B8270" s="42"/>
      <c r="C8270" s="55"/>
      <c r="E8270" s="44" t="s">
        <v>43336</v>
      </c>
      <c r="F8270" s="44"/>
      <c r="G8270" s="32" t="s">
        <v>17</v>
      </c>
      <c r="H8270" s="43" t="s">
        <v>18</v>
      </c>
      <c r="I8270" s="55" t="s">
        <v>43337</v>
      </c>
      <c r="J8270" s="55">
        <v>8059175902383</v>
      </c>
      <c r="K8270" s="45" t="s">
        <v>61621</v>
      </c>
      <c r="L8270" s="46">
        <v>0</v>
      </c>
      <c r="M8270" s="46">
        <v>69.95</v>
      </c>
      <c r="N8270" s="45" t="s">
        <v>58701</v>
      </c>
    </row>
    <row r="8271" spans="1:14" s="32" customFormat="1" hidden="1" x14ac:dyDescent="0.25">
      <c r="B8271" s="42"/>
      <c r="C8271" s="42"/>
      <c r="D8271" s="42" t="s">
        <v>42548</v>
      </c>
      <c r="E8271" s="43" t="s">
        <v>42549</v>
      </c>
      <c r="F8271" s="44"/>
      <c r="G8271" s="32" t="s">
        <v>17</v>
      </c>
      <c r="H8271" s="43" t="s">
        <v>18</v>
      </c>
      <c r="I8271" s="42" t="s">
        <v>42550</v>
      </c>
      <c r="J8271" s="42">
        <v>8059175902437</v>
      </c>
      <c r="K8271" s="45" t="s">
        <v>61621</v>
      </c>
      <c r="L8271" s="46">
        <v>0</v>
      </c>
      <c r="M8271" s="54">
        <v>69.95</v>
      </c>
      <c r="N8271" s="45" t="s">
        <v>58701</v>
      </c>
    </row>
    <row r="8272" spans="1:14" s="32" customFormat="1" hidden="1" x14ac:dyDescent="0.25">
      <c r="B8272" s="42"/>
      <c r="C8272" s="42"/>
      <c r="D8272" s="42" t="s">
        <v>42551</v>
      </c>
      <c r="E8272" s="43" t="s">
        <v>62256</v>
      </c>
      <c r="F8272" s="44"/>
      <c r="G8272" s="32" t="s">
        <v>17</v>
      </c>
      <c r="H8272" s="43" t="s">
        <v>18</v>
      </c>
      <c r="I8272" s="42" t="s">
        <v>42552</v>
      </c>
      <c r="J8272" s="42">
        <v>8059175882180</v>
      </c>
      <c r="K8272" s="45" t="s">
        <v>61621</v>
      </c>
      <c r="L8272" s="46">
        <v>0</v>
      </c>
      <c r="M8272" s="54">
        <v>69.95</v>
      </c>
      <c r="N8272" s="45" t="s">
        <v>58701</v>
      </c>
    </row>
    <row r="8273" spans="2:14" s="32" customFormat="1" hidden="1" x14ac:dyDescent="0.25">
      <c r="B8273" s="42"/>
      <c r="C8273" s="42"/>
      <c r="D8273" s="42" t="s">
        <v>42553</v>
      </c>
      <c r="E8273" s="43" t="s">
        <v>62257</v>
      </c>
      <c r="F8273" s="44"/>
      <c r="G8273" s="32" t="s">
        <v>17</v>
      </c>
      <c r="H8273" s="43" t="s">
        <v>18</v>
      </c>
      <c r="I8273" s="42" t="s">
        <v>42554</v>
      </c>
      <c r="J8273" s="42">
        <v>8059175902338</v>
      </c>
      <c r="K8273" s="45" t="s">
        <v>61621</v>
      </c>
      <c r="L8273" s="46">
        <v>0</v>
      </c>
      <c r="M8273" s="54">
        <v>69.95</v>
      </c>
      <c r="N8273" s="45" t="s">
        <v>58701</v>
      </c>
    </row>
    <row r="8274" spans="2:14" s="32" customFormat="1" hidden="1" x14ac:dyDescent="0.25">
      <c r="B8274" s="42"/>
      <c r="C8274" s="42"/>
      <c r="D8274" s="42" t="s">
        <v>42555</v>
      </c>
      <c r="E8274" s="43" t="s">
        <v>62258</v>
      </c>
      <c r="F8274" s="44"/>
      <c r="G8274" s="32" t="s">
        <v>17</v>
      </c>
      <c r="H8274" s="43" t="s">
        <v>18</v>
      </c>
      <c r="I8274" s="42" t="s">
        <v>42556</v>
      </c>
      <c r="J8274" s="42">
        <v>8059175902406</v>
      </c>
      <c r="K8274" s="45" t="s">
        <v>61621</v>
      </c>
      <c r="L8274" s="46">
        <v>0</v>
      </c>
      <c r="M8274" s="54">
        <v>69.95</v>
      </c>
      <c r="N8274" s="45" t="s">
        <v>58701</v>
      </c>
    </row>
    <row r="8275" spans="2:14" s="32" customFormat="1" hidden="1" x14ac:dyDescent="0.25">
      <c r="B8275" s="42"/>
      <c r="C8275" s="42"/>
      <c r="D8275" s="42" t="s">
        <v>42557</v>
      </c>
      <c r="E8275" s="43" t="s">
        <v>62259</v>
      </c>
      <c r="F8275" s="44"/>
      <c r="G8275" s="32" t="s">
        <v>17</v>
      </c>
      <c r="H8275" s="43" t="s">
        <v>18</v>
      </c>
      <c r="I8275" s="42" t="s">
        <v>42558</v>
      </c>
      <c r="J8275" s="42">
        <v>8059175902420</v>
      </c>
      <c r="K8275" s="45" t="s">
        <v>61621</v>
      </c>
      <c r="L8275" s="46">
        <v>0</v>
      </c>
      <c r="M8275" s="54">
        <v>69.95</v>
      </c>
      <c r="N8275" s="45" t="s">
        <v>58701</v>
      </c>
    </row>
    <row r="8276" spans="2:14" s="32" customFormat="1" hidden="1" x14ac:dyDescent="0.25">
      <c r="B8276" s="42"/>
      <c r="C8276" s="42"/>
      <c r="D8276" s="42" t="s">
        <v>42507</v>
      </c>
      <c r="E8276" s="43" t="s">
        <v>42508</v>
      </c>
      <c r="F8276" s="44"/>
      <c r="G8276" s="32" t="s">
        <v>17</v>
      </c>
      <c r="H8276" s="43" t="s">
        <v>18</v>
      </c>
      <c r="I8276" s="42" t="s">
        <v>42509</v>
      </c>
      <c r="J8276" s="42">
        <v>8059175902475</v>
      </c>
      <c r="K8276" s="45" t="s">
        <v>61621</v>
      </c>
      <c r="L8276" s="46">
        <v>0</v>
      </c>
      <c r="M8276" s="54">
        <v>69.95</v>
      </c>
      <c r="N8276" s="45" t="s">
        <v>58701</v>
      </c>
    </row>
    <row r="8277" spans="2:14" s="32" customFormat="1" hidden="1" x14ac:dyDescent="0.25">
      <c r="B8277" s="42"/>
      <c r="C8277" s="42"/>
      <c r="D8277" s="42" t="s">
        <v>42499</v>
      </c>
      <c r="E8277" s="43" t="s">
        <v>62260</v>
      </c>
      <c r="F8277" s="44"/>
      <c r="G8277" s="32" t="s">
        <v>17</v>
      </c>
      <c r="H8277" s="43" t="s">
        <v>18</v>
      </c>
      <c r="I8277" s="42" t="s">
        <v>42500</v>
      </c>
      <c r="J8277" s="42">
        <v>8059175882197</v>
      </c>
      <c r="K8277" s="45" t="s">
        <v>61621</v>
      </c>
      <c r="L8277" s="46">
        <v>0</v>
      </c>
      <c r="M8277" s="54">
        <v>69.95</v>
      </c>
      <c r="N8277" s="45" t="s">
        <v>58701</v>
      </c>
    </row>
    <row r="8278" spans="2:14" s="32" customFormat="1" hidden="1" x14ac:dyDescent="0.25">
      <c r="B8278" s="42"/>
      <c r="C8278" s="42"/>
      <c r="D8278" s="42" t="s">
        <v>42501</v>
      </c>
      <c r="E8278" s="43" t="s">
        <v>62261</v>
      </c>
      <c r="F8278" s="44"/>
      <c r="G8278" s="32" t="s">
        <v>17</v>
      </c>
      <c r="H8278" s="43" t="s">
        <v>18</v>
      </c>
      <c r="I8278" s="42" t="s">
        <v>42502</v>
      </c>
      <c r="J8278" s="42">
        <v>8059175902451</v>
      </c>
      <c r="K8278" s="45" t="s">
        <v>61621</v>
      </c>
      <c r="L8278" s="46">
        <v>0</v>
      </c>
      <c r="M8278" s="54">
        <v>69.95</v>
      </c>
      <c r="N8278" s="45" t="s">
        <v>58701</v>
      </c>
    </row>
    <row r="8279" spans="2:14" s="32" customFormat="1" hidden="1" x14ac:dyDescent="0.25">
      <c r="B8279" s="42"/>
      <c r="C8279" s="42"/>
      <c r="D8279" s="42" t="s">
        <v>42503</v>
      </c>
      <c r="E8279" s="43" t="s">
        <v>62262</v>
      </c>
      <c r="F8279" s="44"/>
      <c r="G8279" s="32" t="s">
        <v>17</v>
      </c>
      <c r="H8279" s="43" t="s">
        <v>18</v>
      </c>
      <c r="I8279" s="42" t="s">
        <v>42504</v>
      </c>
      <c r="J8279" s="42">
        <v>8059175902444</v>
      </c>
      <c r="K8279" s="45" t="s">
        <v>61621</v>
      </c>
      <c r="L8279" s="46">
        <v>0</v>
      </c>
      <c r="M8279" s="54">
        <v>69.95</v>
      </c>
      <c r="N8279" s="45" t="s">
        <v>58701</v>
      </c>
    </row>
    <row r="8280" spans="2:14" s="32" customFormat="1" hidden="1" x14ac:dyDescent="0.25">
      <c r="B8280" s="42"/>
      <c r="C8280" s="42"/>
      <c r="D8280" s="42" t="s">
        <v>42505</v>
      </c>
      <c r="E8280" s="43" t="s">
        <v>62263</v>
      </c>
      <c r="F8280" s="44"/>
      <c r="G8280" s="32" t="s">
        <v>17</v>
      </c>
      <c r="H8280" s="43" t="s">
        <v>18</v>
      </c>
      <c r="I8280" s="42" t="s">
        <v>42506</v>
      </c>
      <c r="J8280" s="42">
        <v>8059175902468</v>
      </c>
      <c r="K8280" s="45" t="s">
        <v>61621</v>
      </c>
      <c r="L8280" s="46">
        <v>0</v>
      </c>
      <c r="M8280" s="54">
        <v>69.95</v>
      </c>
      <c r="N8280" s="45" t="s">
        <v>58701</v>
      </c>
    </row>
    <row r="8281" spans="2:14" s="32" customFormat="1" hidden="1" x14ac:dyDescent="0.25">
      <c r="B8281" s="42"/>
      <c r="C8281" s="42"/>
      <c r="D8281" s="42" t="s">
        <v>42510</v>
      </c>
      <c r="E8281" s="43" t="s">
        <v>42511</v>
      </c>
      <c r="F8281" s="44"/>
      <c r="G8281" s="32" t="s">
        <v>17</v>
      </c>
      <c r="H8281" s="43" t="s">
        <v>18</v>
      </c>
      <c r="I8281" s="42" t="s">
        <v>42512</v>
      </c>
      <c r="J8281" s="42">
        <v>8059175902512</v>
      </c>
      <c r="K8281" s="45" t="s">
        <v>61621</v>
      </c>
      <c r="L8281" s="46">
        <v>0</v>
      </c>
      <c r="M8281" s="54">
        <v>69.95</v>
      </c>
      <c r="N8281" s="45" t="s">
        <v>58701</v>
      </c>
    </row>
    <row r="8282" spans="2:14" s="32" customFormat="1" hidden="1" x14ac:dyDescent="0.25">
      <c r="B8282" s="42"/>
      <c r="C8282" s="42"/>
      <c r="D8282" s="42" t="s">
        <v>42513</v>
      </c>
      <c r="E8282" s="43" t="s">
        <v>62292</v>
      </c>
      <c r="F8282" s="44"/>
      <c r="G8282" s="32" t="s">
        <v>17</v>
      </c>
      <c r="H8282" s="43" t="s">
        <v>18</v>
      </c>
      <c r="I8282" s="42" t="s">
        <v>42514</v>
      </c>
      <c r="J8282" s="42">
        <v>8059175882203</v>
      </c>
      <c r="K8282" s="45" t="s">
        <v>61621</v>
      </c>
      <c r="L8282" s="46">
        <v>0</v>
      </c>
      <c r="M8282" s="54">
        <v>69.95</v>
      </c>
      <c r="N8282" s="45" t="s">
        <v>58701</v>
      </c>
    </row>
    <row r="8283" spans="2:14" s="32" customFormat="1" hidden="1" x14ac:dyDescent="0.25">
      <c r="B8283" s="42"/>
      <c r="C8283" s="42"/>
      <c r="D8283" s="42" t="s">
        <v>42515</v>
      </c>
      <c r="E8283" s="43" t="s">
        <v>62293</v>
      </c>
      <c r="F8283" s="44"/>
      <c r="G8283" s="32" t="s">
        <v>17</v>
      </c>
      <c r="H8283" s="43" t="s">
        <v>18</v>
      </c>
      <c r="I8283" s="42" t="s">
        <v>42516</v>
      </c>
      <c r="J8283" s="42">
        <v>8059175902499</v>
      </c>
      <c r="K8283" s="45" t="s">
        <v>61621</v>
      </c>
      <c r="L8283" s="46">
        <v>0</v>
      </c>
      <c r="M8283" s="54">
        <v>69.95</v>
      </c>
      <c r="N8283" s="45" t="s">
        <v>58701</v>
      </c>
    </row>
    <row r="8284" spans="2:14" s="32" customFormat="1" hidden="1" x14ac:dyDescent="0.25">
      <c r="B8284" s="42"/>
      <c r="C8284" s="42"/>
      <c r="D8284" s="42" t="s">
        <v>42517</v>
      </c>
      <c r="E8284" s="43" t="s">
        <v>62294</v>
      </c>
      <c r="F8284" s="44"/>
      <c r="G8284" s="32" t="s">
        <v>17</v>
      </c>
      <c r="H8284" s="43" t="s">
        <v>18</v>
      </c>
      <c r="I8284" s="42" t="s">
        <v>42518</v>
      </c>
      <c r="J8284" s="42">
        <v>8059175902482</v>
      </c>
      <c r="K8284" s="45" t="s">
        <v>61621</v>
      </c>
      <c r="L8284" s="46">
        <v>0</v>
      </c>
      <c r="M8284" s="54">
        <v>69.95</v>
      </c>
      <c r="N8284" s="45" t="s">
        <v>58701</v>
      </c>
    </row>
    <row r="8285" spans="2:14" s="32" customFormat="1" hidden="1" x14ac:dyDescent="0.25">
      <c r="B8285" s="42"/>
      <c r="C8285" s="42"/>
      <c r="D8285" s="42" t="s">
        <v>42519</v>
      </c>
      <c r="E8285" s="43" t="s">
        <v>62295</v>
      </c>
      <c r="F8285" s="44"/>
      <c r="G8285" s="32" t="s">
        <v>17</v>
      </c>
      <c r="H8285" s="43" t="s">
        <v>18</v>
      </c>
      <c r="I8285" s="42" t="s">
        <v>42520</v>
      </c>
      <c r="J8285" s="42">
        <v>8059175902505</v>
      </c>
      <c r="K8285" s="45" t="s">
        <v>61621</v>
      </c>
      <c r="L8285" s="46">
        <v>0</v>
      </c>
      <c r="M8285" s="54">
        <v>69.95</v>
      </c>
      <c r="N8285" s="45" t="s">
        <v>58701</v>
      </c>
    </row>
    <row r="8286" spans="2:14" s="32" customFormat="1" hidden="1" x14ac:dyDescent="0.25">
      <c r="B8286" s="42"/>
      <c r="C8286" s="42"/>
      <c r="D8286" s="42" t="s">
        <v>42559</v>
      </c>
      <c r="E8286" s="43" t="s">
        <v>42560</v>
      </c>
      <c r="F8286" s="44"/>
      <c r="G8286" s="32" t="s">
        <v>17</v>
      </c>
      <c r="H8286" s="43" t="s">
        <v>18</v>
      </c>
      <c r="I8286" s="42" t="s">
        <v>42561</v>
      </c>
      <c r="J8286" s="42">
        <v>8059175902550</v>
      </c>
      <c r="K8286" s="45" t="s">
        <v>61621</v>
      </c>
      <c r="L8286" s="46">
        <v>0</v>
      </c>
      <c r="M8286" s="54">
        <v>69.95</v>
      </c>
      <c r="N8286" s="45" t="s">
        <v>58701</v>
      </c>
    </row>
    <row r="8287" spans="2:14" s="32" customFormat="1" hidden="1" x14ac:dyDescent="0.25">
      <c r="B8287" s="42"/>
      <c r="C8287" s="42"/>
      <c r="D8287" s="42" t="s">
        <v>42562</v>
      </c>
      <c r="E8287" s="43" t="s">
        <v>62296</v>
      </c>
      <c r="F8287" s="44"/>
      <c r="G8287" s="32" t="s">
        <v>17</v>
      </c>
      <c r="H8287" s="43" t="s">
        <v>18</v>
      </c>
      <c r="I8287" s="42" t="s">
        <v>42563</v>
      </c>
      <c r="J8287" s="42">
        <v>8059175882210</v>
      </c>
      <c r="K8287" s="45" t="s">
        <v>61621</v>
      </c>
      <c r="L8287" s="46">
        <v>0</v>
      </c>
      <c r="M8287" s="54">
        <v>69.95</v>
      </c>
      <c r="N8287" s="45" t="s">
        <v>58701</v>
      </c>
    </row>
    <row r="8288" spans="2:14" s="32" customFormat="1" hidden="1" x14ac:dyDescent="0.25">
      <c r="B8288" s="42"/>
      <c r="C8288" s="42"/>
      <c r="D8288" s="42" t="s">
        <v>42564</v>
      </c>
      <c r="E8288" s="43" t="s">
        <v>62297</v>
      </c>
      <c r="F8288" s="44"/>
      <c r="G8288" s="32" t="s">
        <v>17</v>
      </c>
      <c r="H8288" s="43" t="s">
        <v>18</v>
      </c>
      <c r="I8288" s="42" t="s">
        <v>42565</v>
      </c>
      <c r="J8288" s="42">
        <v>8059175902536</v>
      </c>
      <c r="K8288" s="45" t="s">
        <v>61621</v>
      </c>
      <c r="L8288" s="46">
        <v>0</v>
      </c>
      <c r="M8288" s="54">
        <v>69.95</v>
      </c>
      <c r="N8288" s="45" t="s">
        <v>58701</v>
      </c>
    </row>
    <row r="8289" spans="2:14" s="32" customFormat="1" hidden="1" x14ac:dyDescent="0.25">
      <c r="B8289" s="42"/>
      <c r="C8289" s="42"/>
      <c r="D8289" s="42" t="s">
        <v>42566</v>
      </c>
      <c r="E8289" s="43" t="s">
        <v>62298</v>
      </c>
      <c r="F8289" s="44"/>
      <c r="G8289" s="32" t="s">
        <v>17</v>
      </c>
      <c r="H8289" s="43" t="s">
        <v>18</v>
      </c>
      <c r="I8289" s="42" t="s">
        <v>42567</v>
      </c>
      <c r="J8289" s="42">
        <v>8059175902529</v>
      </c>
      <c r="K8289" s="45" t="s">
        <v>61621</v>
      </c>
      <c r="L8289" s="46">
        <v>0</v>
      </c>
      <c r="M8289" s="54">
        <v>69.95</v>
      </c>
      <c r="N8289" s="45" t="s">
        <v>58701</v>
      </c>
    </row>
    <row r="8290" spans="2:14" s="32" customFormat="1" hidden="1" x14ac:dyDescent="0.25">
      <c r="B8290" s="42"/>
      <c r="C8290" s="42"/>
      <c r="D8290" s="42" t="s">
        <v>42568</v>
      </c>
      <c r="E8290" s="43" t="s">
        <v>62299</v>
      </c>
      <c r="F8290" s="44"/>
      <c r="G8290" s="32" t="s">
        <v>17</v>
      </c>
      <c r="H8290" s="43" t="s">
        <v>18</v>
      </c>
      <c r="I8290" s="42" t="s">
        <v>42569</v>
      </c>
      <c r="J8290" s="42">
        <v>8059175902543</v>
      </c>
      <c r="K8290" s="45" t="s">
        <v>61621</v>
      </c>
      <c r="L8290" s="46">
        <v>0</v>
      </c>
      <c r="M8290" s="54">
        <v>69.95</v>
      </c>
      <c r="N8290" s="45" t="s">
        <v>58701</v>
      </c>
    </row>
    <row r="8291" spans="2:14" s="32" customFormat="1" hidden="1" x14ac:dyDescent="0.25">
      <c r="B8291" s="42"/>
      <c r="C8291" s="42"/>
      <c r="D8291" s="42" t="s">
        <v>42570</v>
      </c>
      <c r="E8291" s="43" t="s">
        <v>42571</v>
      </c>
      <c r="F8291" s="44"/>
      <c r="G8291" s="32" t="s">
        <v>17</v>
      </c>
      <c r="H8291" s="43" t="s">
        <v>18</v>
      </c>
      <c r="I8291" s="42" t="s">
        <v>42572</v>
      </c>
      <c r="J8291" s="42">
        <v>8059175902598</v>
      </c>
      <c r="K8291" s="45" t="s">
        <v>61621</v>
      </c>
      <c r="L8291" s="46">
        <v>0</v>
      </c>
      <c r="M8291" s="54">
        <v>59.95</v>
      </c>
      <c r="N8291" s="45" t="s">
        <v>58701</v>
      </c>
    </row>
    <row r="8292" spans="2:14" s="32" customFormat="1" hidden="1" x14ac:dyDescent="0.25">
      <c r="B8292" s="42"/>
      <c r="C8292" s="42"/>
      <c r="D8292" s="42" t="s">
        <v>42573</v>
      </c>
      <c r="E8292" s="43" t="s">
        <v>62308</v>
      </c>
      <c r="F8292" s="44"/>
      <c r="G8292" s="32" t="s">
        <v>17</v>
      </c>
      <c r="H8292" s="43" t="s">
        <v>18</v>
      </c>
      <c r="I8292" s="42" t="s">
        <v>42574</v>
      </c>
      <c r="J8292" s="42">
        <v>8059175882227</v>
      </c>
      <c r="K8292" s="45" t="s">
        <v>61621</v>
      </c>
      <c r="L8292" s="46">
        <v>0</v>
      </c>
      <c r="M8292" s="54">
        <v>59.95</v>
      </c>
      <c r="N8292" s="45" t="s">
        <v>58701</v>
      </c>
    </row>
    <row r="8293" spans="2:14" s="32" customFormat="1" hidden="1" x14ac:dyDescent="0.25">
      <c r="B8293" s="42"/>
      <c r="C8293" s="42"/>
      <c r="D8293" s="42" t="s">
        <v>42575</v>
      </c>
      <c r="E8293" s="43" t="s">
        <v>62309</v>
      </c>
      <c r="F8293" s="44"/>
      <c r="G8293" s="32" t="s">
        <v>17</v>
      </c>
      <c r="H8293" s="43" t="s">
        <v>18</v>
      </c>
      <c r="I8293" s="42" t="s">
        <v>42576</v>
      </c>
      <c r="J8293" s="42">
        <v>8059175902574</v>
      </c>
      <c r="K8293" s="45" t="s">
        <v>61621</v>
      </c>
      <c r="L8293" s="46">
        <v>0</v>
      </c>
      <c r="M8293" s="54">
        <v>59.95</v>
      </c>
      <c r="N8293" s="45" t="s">
        <v>58701</v>
      </c>
    </row>
    <row r="8294" spans="2:14" s="32" customFormat="1" hidden="1" x14ac:dyDescent="0.25">
      <c r="B8294" s="42"/>
      <c r="C8294" s="42"/>
      <c r="D8294" s="42" t="s">
        <v>42577</v>
      </c>
      <c r="E8294" s="43" t="s">
        <v>62310</v>
      </c>
      <c r="F8294" s="44"/>
      <c r="G8294" s="32" t="s">
        <v>17</v>
      </c>
      <c r="H8294" s="43" t="s">
        <v>18</v>
      </c>
      <c r="I8294" s="42" t="s">
        <v>42578</v>
      </c>
      <c r="J8294" s="42">
        <v>8059175902567</v>
      </c>
      <c r="K8294" s="45" t="s">
        <v>61621</v>
      </c>
      <c r="L8294" s="46">
        <v>0</v>
      </c>
      <c r="M8294" s="54">
        <v>59.95</v>
      </c>
      <c r="N8294" s="45" t="s">
        <v>58701</v>
      </c>
    </row>
    <row r="8295" spans="2:14" s="32" customFormat="1" hidden="1" x14ac:dyDescent="0.25">
      <c r="B8295" s="42"/>
      <c r="C8295" s="42"/>
      <c r="D8295" s="42" t="s">
        <v>42579</v>
      </c>
      <c r="E8295" s="43" t="s">
        <v>62311</v>
      </c>
      <c r="F8295" s="44"/>
      <c r="G8295" s="32" t="s">
        <v>17</v>
      </c>
      <c r="H8295" s="43" t="s">
        <v>18</v>
      </c>
      <c r="I8295" s="42" t="s">
        <v>42580</v>
      </c>
      <c r="J8295" s="42">
        <v>8059175902581</v>
      </c>
      <c r="K8295" s="45" t="s">
        <v>61621</v>
      </c>
      <c r="L8295" s="46">
        <v>0</v>
      </c>
      <c r="M8295" s="54">
        <v>59.95</v>
      </c>
      <c r="N8295" s="45" t="s">
        <v>58701</v>
      </c>
    </row>
    <row r="8296" spans="2:14" s="32" customFormat="1" hidden="1" x14ac:dyDescent="0.25">
      <c r="B8296" s="42"/>
      <c r="C8296" s="55"/>
      <c r="E8296" s="44" t="s">
        <v>43348</v>
      </c>
      <c r="F8296" s="44"/>
      <c r="G8296" s="32" t="s">
        <v>17</v>
      </c>
      <c r="H8296" s="43" t="s">
        <v>18</v>
      </c>
      <c r="I8296" s="55" t="s">
        <v>43349</v>
      </c>
      <c r="J8296" s="55">
        <v>8059175902635</v>
      </c>
      <c r="K8296" s="45" t="s">
        <v>61621</v>
      </c>
      <c r="L8296" s="46">
        <v>0</v>
      </c>
      <c r="M8296" s="46">
        <v>59.95</v>
      </c>
      <c r="N8296" s="45" t="s">
        <v>58701</v>
      </c>
    </row>
    <row r="8297" spans="2:14" s="32" customFormat="1" hidden="1" x14ac:dyDescent="0.25">
      <c r="B8297" s="42"/>
      <c r="C8297" s="55"/>
      <c r="E8297" s="44" t="s">
        <v>43344</v>
      </c>
      <c r="F8297" s="44"/>
      <c r="G8297" s="32" t="s">
        <v>17</v>
      </c>
      <c r="H8297" s="43" t="s">
        <v>18</v>
      </c>
      <c r="I8297" s="55" t="s">
        <v>43345</v>
      </c>
      <c r="J8297" s="55">
        <v>8059175882234</v>
      </c>
      <c r="K8297" s="45" t="s">
        <v>61621</v>
      </c>
      <c r="L8297" s="46">
        <v>0</v>
      </c>
      <c r="M8297" s="46">
        <v>59.95</v>
      </c>
      <c r="N8297" s="45" t="s">
        <v>58701</v>
      </c>
    </row>
    <row r="8298" spans="2:14" s="32" customFormat="1" hidden="1" x14ac:dyDescent="0.25">
      <c r="B8298" s="42"/>
      <c r="C8298" s="55"/>
      <c r="E8298" s="44" t="s">
        <v>43342</v>
      </c>
      <c r="F8298" s="44"/>
      <c r="G8298" s="32" t="s">
        <v>17</v>
      </c>
      <c r="H8298" s="43" t="s">
        <v>18</v>
      </c>
      <c r="I8298" s="55" t="s">
        <v>43343</v>
      </c>
      <c r="J8298" s="55">
        <v>8059175902611</v>
      </c>
      <c r="K8298" s="45" t="s">
        <v>61621</v>
      </c>
      <c r="L8298" s="46">
        <v>0</v>
      </c>
      <c r="M8298" s="46">
        <v>59.95</v>
      </c>
      <c r="N8298" s="45" t="s">
        <v>58701</v>
      </c>
    </row>
    <row r="8299" spans="2:14" s="32" customFormat="1" hidden="1" x14ac:dyDescent="0.25">
      <c r="B8299" s="42"/>
      <c r="C8299" s="55"/>
      <c r="E8299" s="44" t="s">
        <v>43340</v>
      </c>
      <c r="F8299" s="44"/>
      <c r="G8299" s="32" t="s">
        <v>17</v>
      </c>
      <c r="H8299" s="43" t="s">
        <v>18</v>
      </c>
      <c r="I8299" s="55" t="s">
        <v>43341</v>
      </c>
      <c r="J8299" s="55">
        <v>8059175902604</v>
      </c>
      <c r="K8299" s="45" t="s">
        <v>61621</v>
      </c>
      <c r="L8299" s="46">
        <v>0</v>
      </c>
      <c r="M8299" s="46">
        <v>59.95</v>
      </c>
      <c r="N8299" s="45" t="s">
        <v>58701</v>
      </c>
    </row>
    <row r="8300" spans="2:14" s="32" customFormat="1" hidden="1" x14ac:dyDescent="0.25">
      <c r="B8300" s="42"/>
      <c r="C8300" s="55"/>
      <c r="E8300" s="44" t="s">
        <v>43346</v>
      </c>
      <c r="F8300" s="44"/>
      <c r="G8300" s="32" t="s">
        <v>17</v>
      </c>
      <c r="H8300" s="43" t="s">
        <v>18</v>
      </c>
      <c r="I8300" s="55" t="s">
        <v>43347</v>
      </c>
      <c r="J8300" s="55">
        <v>8059175902628</v>
      </c>
      <c r="K8300" s="45" t="s">
        <v>61621</v>
      </c>
      <c r="L8300" s="46">
        <v>0</v>
      </c>
      <c r="M8300" s="46">
        <v>59.95</v>
      </c>
      <c r="N8300" s="45" t="s">
        <v>58701</v>
      </c>
    </row>
    <row r="8301" spans="2:14" s="32" customFormat="1" hidden="1" x14ac:dyDescent="0.25">
      <c r="B8301" s="42"/>
      <c r="C8301" s="55"/>
      <c r="E8301" s="44" t="s">
        <v>43358</v>
      </c>
      <c r="F8301" s="44"/>
      <c r="G8301" s="32" t="s">
        <v>17</v>
      </c>
      <c r="H8301" s="43" t="s">
        <v>18</v>
      </c>
      <c r="I8301" s="55" t="s">
        <v>43359</v>
      </c>
      <c r="J8301" s="55">
        <v>8059175902673</v>
      </c>
      <c r="K8301" s="45" t="s">
        <v>61621</v>
      </c>
      <c r="L8301" s="46">
        <v>0</v>
      </c>
      <c r="M8301" s="46">
        <v>59.95</v>
      </c>
      <c r="N8301" s="45" t="s">
        <v>58701</v>
      </c>
    </row>
    <row r="8302" spans="2:14" s="32" customFormat="1" hidden="1" x14ac:dyDescent="0.25">
      <c r="B8302" s="42"/>
      <c r="C8302" s="55"/>
      <c r="E8302" s="44" t="s">
        <v>43354</v>
      </c>
      <c r="F8302" s="44"/>
      <c r="G8302" s="32" t="s">
        <v>17</v>
      </c>
      <c r="H8302" s="43" t="s">
        <v>18</v>
      </c>
      <c r="I8302" s="55" t="s">
        <v>43355</v>
      </c>
      <c r="J8302" s="55">
        <v>8059175882241</v>
      </c>
      <c r="K8302" s="45" t="s">
        <v>61621</v>
      </c>
      <c r="L8302" s="46">
        <v>0</v>
      </c>
      <c r="M8302" s="46">
        <v>59.95</v>
      </c>
      <c r="N8302" s="45" t="s">
        <v>58701</v>
      </c>
    </row>
    <row r="8303" spans="2:14" s="32" customFormat="1" hidden="1" x14ac:dyDescent="0.25">
      <c r="B8303" s="42"/>
      <c r="C8303" s="55"/>
      <c r="E8303" s="44" t="s">
        <v>43352</v>
      </c>
      <c r="F8303" s="44"/>
      <c r="G8303" s="32" t="s">
        <v>17</v>
      </c>
      <c r="H8303" s="43" t="s">
        <v>18</v>
      </c>
      <c r="I8303" s="55" t="s">
        <v>43353</v>
      </c>
      <c r="J8303" s="55">
        <v>8059175902659</v>
      </c>
      <c r="K8303" s="45" t="s">
        <v>61621</v>
      </c>
      <c r="L8303" s="46">
        <v>0</v>
      </c>
      <c r="M8303" s="46">
        <v>59.95</v>
      </c>
      <c r="N8303" s="45" t="s">
        <v>58701</v>
      </c>
    </row>
    <row r="8304" spans="2:14" s="32" customFormat="1" hidden="1" x14ac:dyDescent="0.25">
      <c r="B8304" s="42"/>
      <c r="C8304" s="55"/>
      <c r="E8304" s="44" t="s">
        <v>43350</v>
      </c>
      <c r="F8304" s="44"/>
      <c r="G8304" s="32" t="s">
        <v>17</v>
      </c>
      <c r="H8304" s="43" t="s">
        <v>18</v>
      </c>
      <c r="I8304" s="55" t="s">
        <v>43351</v>
      </c>
      <c r="J8304" s="55">
        <v>8059175902642</v>
      </c>
      <c r="K8304" s="45" t="s">
        <v>61621</v>
      </c>
      <c r="L8304" s="46">
        <v>0</v>
      </c>
      <c r="M8304" s="46">
        <v>59.95</v>
      </c>
      <c r="N8304" s="45" t="s">
        <v>58701</v>
      </c>
    </row>
    <row r="8305" spans="2:14" s="32" customFormat="1" hidden="1" x14ac:dyDescent="0.25">
      <c r="B8305" s="42"/>
      <c r="C8305" s="55"/>
      <c r="E8305" s="44" t="s">
        <v>43356</v>
      </c>
      <c r="F8305" s="44"/>
      <c r="G8305" s="32" t="s">
        <v>17</v>
      </c>
      <c r="H8305" s="43" t="s">
        <v>18</v>
      </c>
      <c r="I8305" s="55" t="s">
        <v>43357</v>
      </c>
      <c r="J8305" s="55">
        <v>8059175902666</v>
      </c>
      <c r="K8305" s="45" t="s">
        <v>61621</v>
      </c>
      <c r="L8305" s="46">
        <v>0</v>
      </c>
      <c r="M8305" s="46">
        <v>59.95</v>
      </c>
      <c r="N8305" s="45" t="s">
        <v>58701</v>
      </c>
    </row>
    <row r="8306" spans="2:14" s="32" customFormat="1" hidden="1" x14ac:dyDescent="0.25">
      <c r="B8306" s="42"/>
      <c r="C8306" s="42"/>
      <c r="D8306" s="42" t="s">
        <v>42581</v>
      </c>
      <c r="E8306" s="43" t="s">
        <v>42582</v>
      </c>
      <c r="F8306" s="44"/>
      <c r="G8306" s="32" t="s">
        <v>17</v>
      </c>
      <c r="H8306" s="43" t="s">
        <v>18</v>
      </c>
      <c r="I8306" s="42" t="s">
        <v>42583</v>
      </c>
      <c r="J8306" s="42">
        <v>8059175902710</v>
      </c>
      <c r="K8306" s="45" t="s">
        <v>61621</v>
      </c>
      <c r="L8306" s="46">
        <v>0</v>
      </c>
      <c r="M8306" s="54">
        <v>59.95</v>
      </c>
      <c r="N8306" s="45" t="s">
        <v>58701</v>
      </c>
    </row>
    <row r="8307" spans="2:14" s="32" customFormat="1" hidden="1" x14ac:dyDescent="0.25">
      <c r="B8307" s="42"/>
      <c r="C8307" s="42"/>
      <c r="D8307" s="42" t="s">
        <v>42584</v>
      </c>
      <c r="E8307" s="43" t="s">
        <v>62312</v>
      </c>
      <c r="F8307" s="44"/>
      <c r="G8307" s="32" t="s">
        <v>17</v>
      </c>
      <c r="H8307" s="43" t="s">
        <v>18</v>
      </c>
      <c r="I8307" s="42" t="s">
        <v>42585</v>
      </c>
      <c r="J8307" s="42">
        <v>8059175882258</v>
      </c>
      <c r="K8307" s="45" t="s">
        <v>61621</v>
      </c>
      <c r="L8307" s="46">
        <v>0</v>
      </c>
      <c r="M8307" s="54">
        <v>59.95</v>
      </c>
      <c r="N8307" s="45" t="s">
        <v>58701</v>
      </c>
    </row>
    <row r="8308" spans="2:14" s="32" customFormat="1" hidden="1" x14ac:dyDescent="0.25">
      <c r="B8308" s="42"/>
      <c r="C8308" s="42"/>
      <c r="D8308" s="42" t="s">
        <v>42586</v>
      </c>
      <c r="E8308" s="43" t="s">
        <v>62313</v>
      </c>
      <c r="F8308" s="44"/>
      <c r="G8308" s="32" t="s">
        <v>17</v>
      </c>
      <c r="H8308" s="43" t="s">
        <v>18</v>
      </c>
      <c r="I8308" s="42" t="s">
        <v>42587</v>
      </c>
      <c r="J8308" s="42">
        <v>8059175902697</v>
      </c>
      <c r="K8308" s="45" t="s">
        <v>61621</v>
      </c>
      <c r="L8308" s="46">
        <v>0</v>
      </c>
      <c r="M8308" s="54">
        <v>59.95</v>
      </c>
      <c r="N8308" s="45" t="s">
        <v>58701</v>
      </c>
    </row>
    <row r="8309" spans="2:14" s="32" customFormat="1" hidden="1" x14ac:dyDescent="0.25">
      <c r="B8309" s="42"/>
      <c r="C8309" s="42"/>
      <c r="D8309" s="42" t="s">
        <v>42588</v>
      </c>
      <c r="E8309" s="43" t="s">
        <v>62314</v>
      </c>
      <c r="F8309" s="44"/>
      <c r="G8309" s="32" t="s">
        <v>17</v>
      </c>
      <c r="H8309" s="43" t="s">
        <v>18</v>
      </c>
      <c r="I8309" s="42" t="s">
        <v>42589</v>
      </c>
      <c r="J8309" s="42">
        <v>8059175902680</v>
      </c>
      <c r="K8309" s="45" t="s">
        <v>61621</v>
      </c>
      <c r="L8309" s="46">
        <v>0</v>
      </c>
      <c r="M8309" s="54">
        <v>59.95</v>
      </c>
      <c r="N8309" s="45" t="s">
        <v>58701</v>
      </c>
    </row>
    <row r="8310" spans="2:14" s="32" customFormat="1" hidden="1" x14ac:dyDescent="0.25">
      <c r="B8310" s="42"/>
      <c r="C8310" s="42"/>
      <c r="D8310" s="42" t="s">
        <v>42590</v>
      </c>
      <c r="E8310" s="43" t="s">
        <v>62315</v>
      </c>
      <c r="F8310" s="44"/>
      <c r="G8310" s="32" t="s">
        <v>17</v>
      </c>
      <c r="H8310" s="43" t="s">
        <v>18</v>
      </c>
      <c r="I8310" s="42" t="s">
        <v>42591</v>
      </c>
      <c r="J8310" s="42">
        <v>8059175902703</v>
      </c>
      <c r="K8310" s="45" t="s">
        <v>61621</v>
      </c>
      <c r="L8310" s="46">
        <v>0</v>
      </c>
      <c r="M8310" s="54">
        <v>59.95</v>
      </c>
      <c r="N8310" s="45" t="s">
        <v>58701</v>
      </c>
    </row>
    <row r="8311" spans="2:14" s="32" customFormat="1" hidden="1" x14ac:dyDescent="0.25">
      <c r="B8311" s="42"/>
      <c r="C8311" s="42"/>
      <c r="D8311" s="42" t="s">
        <v>42592</v>
      </c>
      <c r="E8311" s="43" t="s">
        <v>42593</v>
      </c>
      <c r="F8311" s="44"/>
      <c r="G8311" s="32" t="s">
        <v>17</v>
      </c>
      <c r="H8311" s="43" t="s">
        <v>18</v>
      </c>
      <c r="I8311" s="42" t="s">
        <v>42594</v>
      </c>
      <c r="J8311" s="42">
        <v>8059175902758</v>
      </c>
      <c r="K8311" s="45" t="s">
        <v>61621</v>
      </c>
      <c r="L8311" s="46">
        <v>0</v>
      </c>
      <c r="M8311" s="54">
        <v>59.95</v>
      </c>
      <c r="N8311" s="45" t="s">
        <v>58701</v>
      </c>
    </row>
    <row r="8312" spans="2:14" s="32" customFormat="1" hidden="1" x14ac:dyDescent="0.25">
      <c r="B8312" s="42"/>
      <c r="C8312" s="42"/>
      <c r="D8312" s="42" t="s">
        <v>42595</v>
      </c>
      <c r="E8312" s="43" t="s">
        <v>62332</v>
      </c>
      <c r="F8312" s="44"/>
      <c r="G8312" s="32" t="s">
        <v>17</v>
      </c>
      <c r="H8312" s="43" t="s">
        <v>18</v>
      </c>
      <c r="I8312" s="42" t="s">
        <v>42596</v>
      </c>
      <c r="J8312" s="42">
        <v>8059175882265</v>
      </c>
      <c r="K8312" s="45" t="s">
        <v>61621</v>
      </c>
      <c r="L8312" s="46">
        <v>0</v>
      </c>
      <c r="M8312" s="54">
        <v>59.95</v>
      </c>
      <c r="N8312" s="45" t="s">
        <v>58701</v>
      </c>
    </row>
    <row r="8313" spans="2:14" s="32" customFormat="1" hidden="1" x14ac:dyDescent="0.25">
      <c r="B8313" s="42"/>
      <c r="C8313" s="42"/>
      <c r="D8313" s="42" t="s">
        <v>42597</v>
      </c>
      <c r="E8313" s="43" t="s">
        <v>62333</v>
      </c>
      <c r="F8313" s="44"/>
      <c r="G8313" s="32" t="s">
        <v>17</v>
      </c>
      <c r="H8313" s="43" t="s">
        <v>18</v>
      </c>
      <c r="I8313" s="42" t="s">
        <v>42598</v>
      </c>
      <c r="J8313" s="42">
        <v>8059175902734</v>
      </c>
      <c r="K8313" s="45" t="s">
        <v>61621</v>
      </c>
      <c r="L8313" s="46">
        <v>0</v>
      </c>
      <c r="M8313" s="54">
        <v>59.95</v>
      </c>
      <c r="N8313" s="45" t="s">
        <v>58701</v>
      </c>
    </row>
    <row r="8314" spans="2:14" s="32" customFormat="1" hidden="1" x14ac:dyDescent="0.25">
      <c r="B8314" s="42"/>
      <c r="C8314" s="42"/>
      <c r="D8314" s="42" t="s">
        <v>42599</v>
      </c>
      <c r="E8314" s="43" t="s">
        <v>62334</v>
      </c>
      <c r="F8314" s="44"/>
      <c r="G8314" s="32" t="s">
        <v>17</v>
      </c>
      <c r="H8314" s="43" t="s">
        <v>18</v>
      </c>
      <c r="I8314" s="42" t="s">
        <v>42600</v>
      </c>
      <c r="J8314" s="42">
        <v>8059175902727</v>
      </c>
      <c r="K8314" s="45" t="s">
        <v>61621</v>
      </c>
      <c r="L8314" s="46">
        <v>0</v>
      </c>
      <c r="M8314" s="54">
        <v>59.95</v>
      </c>
      <c r="N8314" s="45" t="s">
        <v>58701</v>
      </c>
    </row>
    <row r="8315" spans="2:14" s="32" customFormat="1" hidden="1" x14ac:dyDescent="0.25">
      <c r="B8315" s="42"/>
      <c r="C8315" s="42"/>
      <c r="D8315" s="42" t="s">
        <v>42601</v>
      </c>
      <c r="E8315" s="43" t="s">
        <v>62335</v>
      </c>
      <c r="F8315" s="44"/>
      <c r="G8315" s="32" t="s">
        <v>17</v>
      </c>
      <c r="H8315" s="43" t="s">
        <v>18</v>
      </c>
      <c r="I8315" s="42" t="s">
        <v>42602</v>
      </c>
      <c r="J8315" s="42">
        <v>8059175902741</v>
      </c>
      <c r="K8315" s="45" t="s">
        <v>61621</v>
      </c>
      <c r="L8315" s="46">
        <v>0</v>
      </c>
      <c r="M8315" s="54">
        <v>59.95</v>
      </c>
      <c r="N8315" s="45" t="s">
        <v>58701</v>
      </c>
    </row>
    <row r="8316" spans="2:14" s="32" customFormat="1" hidden="1" x14ac:dyDescent="0.25">
      <c r="B8316" s="42"/>
      <c r="C8316" s="42"/>
      <c r="D8316" s="42" t="s">
        <v>42603</v>
      </c>
      <c r="E8316" s="43" t="s">
        <v>42604</v>
      </c>
      <c r="F8316" s="44"/>
      <c r="G8316" s="32" t="s">
        <v>17</v>
      </c>
      <c r="H8316" s="43" t="s">
        <v>18</v>
      </c>
      <c r="I8316" s="42" t="s">
        <v>42605</v>
      </c>
      <c r="J8316" s="42">
        <v>8059175902796</v>
      </c>
      <c r="K8316" s="45" t="s">
        <v>61621</v>
      </c>
      <c r="L8316" s="46">
        <v>0</v>
      </c>
      <c r="M8316" s="54">
        <v>59.95</v>
      </c>
      <c r="N8316" s="45" t="s">
        <v>58701</v>
      </c>
    </row>
    <row r="8317" spans="2:14" s="32" customFormat="1" hidden="1" x14ac:dyDescent="0.25">
      <c r="B8317" s="42"/>
      <c r="C8317" s="42"/>
      <c r="D8317" s="42" t="s">
        <v>42606</v>
      </c>
      <c r="E8317" s="43" t="s">
        <v>62336</v>
      </c>
      <c r="F8317" s="44"/>
      <c r="G8317" s="32" t="s">
        <v>17</v>
      </c>
      <c r="H8317" s="43" t="s">
        <v>18</v>
      </c>
      <c r="I8317" s="42" t="s">
        <v>42607</v>
      </c>
      <c r="J8317" s="42">
        <v>8059175882272</v>
      </c>
      <c r="K8317" s="45" t="s">
        <v>61621</v>
      </c>
      <c r="L8317" s="46">
        <v>0</v>
      </c>
      <c r="M8317" s="54">
        <v>59.95</v>
      </c>
      <c r="N8317" s="45" t="s">
        <v>58701</v>
      </c>
    </row>
    <row r="8318" spans="2:14" s="32" customFormat="1" hidden="1" x14ac:dyDescent="0.25">
      <c r="B8318" s="42"/>
      <c r="C8318" s="42"/>
      <c r="D8318" s="42" t="s">
        <v>42608</v>
      </c>
      <c r="E8318" s="43" t="s">
        <v>62337</v>
      </c>
      <c r="F8318" s="44"/>
      <c r="G8318" s="32" t="s">
        <v>17</v>
      </c>
      <c r="H8318" s="43" t="s">
        <v>18</v>
      </c>
      <c r="I8318" s="42" t="s">
        <v>42609</v>
      </c>
      <c r="J8318" s="42">
        <v>8059175902772</v>
      </c>
      <c r="K8318" s="45" t="s">
        <v>61621</v>
      </c>
      <c r="L8318" s="46">
        <v>0</v>
      </c>
      <c r="M8318" s="54">
        <v>59.95</v>
      </c>
      <c r="N8318" s="45" t="s">
        <v>58701</v>
      </c>
    </row>
    <row r="8319" spans="2:14" s="32" customFormat="1" hidden="1" x14ac:dyDescent="0.25">
      <c r="B8319" s="42"/>
      <c r="C8319" s="42"/>
      <c r="D8319" s="42" t="s">
        <v>42610</v>
      </c>
      <c r="E8319" s="43" t="s">
        <v>62338</v>
      </c>
      <c r="F8319" s="44"/>
      <c r="G8319" s="32" t="s">
        <v>17</v>
      </c>
      <c r="H8319" s="43" t="s">
        <v>18</v>
      </c>
      <c r="I8319" s="42" t="s">
        <v>42611</v>
      </c>
      <c r="J8319" s="42">
        <v>8059175902765</v>
      </c>
      <c r="K8319" s="45" t="s">
        <v>61621</v>
      </c>
      <c r="L8319" s="46">
        <v>0</v>
      </c>
      <c r="M8319" s="54">
        <v>59.95</v>
      </c>
      <c r="N8319" s="45" t="s">
        <v>58701</v>
      </c>
    </row>
    <row r="8320" spans="2:14" s="32" customFormat="1" hidden="1" x14ac:dyDescent="0.25">
      <c r="B8320" s="42"/>
      <c r="C8320" s="42"/>
      <c r="D8320" s="42" t="s">
        <v>42612</v>
      </c>
      <c r="E8320" s="43" t="s">
        <v>62339</v>
      </c>
      <c r="F8320" s="44"/>
      <c r="G8320" s="32" t="s">
        <v>17</v>
      </c>
      <c r="H8320" s="43" t="s">
        <v>18</v>
      </c>
      <c r="I8320" s="42" t="s">
        <v>42613</v>
      </c>
      <c r="J8320" s="42">
        <v>8059175902789</v>
      </c>
      <c r="K8320" s="45" t="s">
        <v>61621</v>
      </c>
      <c r="L8320" s="46">
        <v>0</v>
      </c>
      <c r="M8320" s="54">
        <v>59.95</v>
      </c>
      <c r="N8320" s="45" t="s">
        <v>58701</v>
      </c>
    </row>
    <row r="8321" spans="2:14" s="32" customFormat="1" hidden="1" x14ac:dyDescent="0.25">
      <c r="B8321" s="42"/>
      <c r="C8321" s="42"/>
      <c r="D8321" s="42" t="s">
        <v>42614</v>
      </c>
      <c r="E8321" s="43" t="s">
        <v>42615</v>
      </c>
      <c r="F8321" s="44"/>
      <c r="G8321" s="32" t="s">
        <v>17</v>
      </c>
      <c r="H8321" s="43" t="s">
        <v>18</v>
      </c>
      <c r="I8321" s="42" t="s">
        <v>42616</v>
      </c>
      <c r="J8321" s="42">
        <v>8059175882289</v>
      </c>
      <c r="K8321" s="45" t="s">
        <v>61621</v>
      </c>
      <c r="L8321" s="46">
        <v>0</v>
      </c>
      <c r="M8321" s="54">
        <v>59.95</v>
      </c>
      <c r="N8321" s="45" t="s">
        <v>58701</v>
      </c>
    </row>
    <row r="8322" spans="2:14" s="32" customFormat="1" hidden="1" x14ac:dyDescent="0.25">
      <c r="B8322" s="42"/>
      <c r="C8322" s="42"/>
      <c r="D8322" s="42" t="s">
        <v>42617</v>
      </c>
      <c r="E8322" s="43" t="s">
        <v>62340</v>
      </c>
      <c r="F8322" s="44"/>
      <c r="G8322" s="32" t="s">
        <v>17</v>
      </c>
      <c r="H8322" s="43" t="s">
        <v>18</v>
      </c>
      <c r="I8322" s="42" t="s">
        <v>42618</v>
      </c>
      <c r="J8322" s="42">
        <v>8059175902819</v>
      </c>
      <c r="K8322" s="45" t="s">
        <v>61621</v>
      </c>
      <c r="L8322" s="46">
        <v>0</v>
      </c>
      <c r="M8322" s="54">
        <v>59.95</v>
      </c>
      <c r="N8322" s="45" t="s">
        <v>58701</v>
      </c>
    </row>
    <row r="8323" spans="2:14" s="32" customFormat="1" hidden="1" x14ac:dyDescent="0.25">
      <c r="B8323" s="42"/>
      <c r="C8323" s="42"/>
      <c r="D8323" s="42" t="s">
        <v>42619</v>
      </c>
      <c r="E8323" s="43" t="s">
        <v>62341</v>
      </c>
      <c r="F8323" s="44"/>
      <c r="G8323" s="32" t="s">
        <v>17</v>
      </c>
      <c r="H8323" s="43" t="s">
        <v>18</v>
      </c>
      <c r="I8323" s="42" t="s">
        <v>42620</v>
      </c>
      <c r="J8323" s="42">
        <v>8059175902802</v>
      </c>
      <c r="K8323" s="45" t="s">
        <v>61621</v>
      </c>
      <c r="L8323" s="46">
        <v>0</v>
      </c>
      <c r="M8323" s="54">
        <v>59.95</v>
      </c>
      <c r="N8323" s="45" t="s">
        <v>58701</v>
      </c>
    </row>
    <row r="8324" spans="2:14" s="32" customFormat="1" hidden="1" x14ac:dyDescent="0.25">
      <c r="B8324" s="42"/>
      <c r="C8324" s="42"/>
      <c r="D8324" s="42" t="s">
        <v>42621</v>
      </c>
      <c r="E8324" s="43" t="s">
        <v>62342</v>
      </c>
      <c r="F8324" s="44"/>
      <c r="G8324" s="32" t="s">
        <v>17</v>
      </c>
      <c r="H8324" s="43" t="s">
        <v>18</v>
      </c>
      <c r="I8324" s="42" t="s">
        <v>42622</v>
      </c>
      <c r="J8324" s="42">
        <v>8059175902826</v>
      </c>
      <c r="K8324" s="45" t="s">
        <v>61621</v>
      </c>
      <c r="L8324" s="46">
        <v>0</v>
      </c>
      <c r="M8324" s="54">
        <v>59.95</v>
      </c>
      <c r="N8324" s="45" t="s">
        <v>58701</v>
      </c>
    </row>
    <row r="8325" spans="2:14" s="32" customFormat="1" hidden="1" x14ac:dyDescent="0.25">
      <c r="B8325" s="42"/>
      <c r="C8325" s="42"/>
      <c r="D8325" s="42" t="s">
        <v>42623</v>
      </c>
      <c r="E8325" s="43" t="s">
        <v>62343</v>
      </c>
      <c r="F8325" s="44"/>
      <c r="G8325" s="32" t="s">
        <v>17</v>
      </c>
      <c r="H8325" s="43" t="s">
        <v>18</v>
      </c>
      <c r="I8325" s="42" t="s">
        <v>42624</v>
      </c>
      <c r="J8325" s="42">
        <v>8059175902833</v>
      </c>
      <c r="K8325" s="45" t="s">
        <v>61621</v>
      </c>
      <c r="L8325" s="46">
        <v>0</v>
      </c>
      <c r="M8325" s="54">
        <v>59.95</v>
      </c>
      <c r="N8325" s="45" t="s">
        <v>58701</v>
      </c>
    </row>
    <row r="8326" spans="2:14" s="32" customFormat="1" hidden="1" x14ac:dyDescent="0.25">
      <c r="B8326" s="42"/>
      <c r="C8326" s="42"/>
      <c r="D8326" s="42" t="s">
        <v>42625</v>
      </c>
      <c r="E8326" s="43" t="s">
        <v>42626</v>
      </c>
      <c r="F8326" s="44"/>
      <c r="G8326" s="32" t="s">
        <v>17</v>
      </c>
      <c r="H8326" s="43" t="s">
        <v>18</v>
      </c>
      <c r="I8326" s="42" t="s">
        <v>42627</v>
      </c>
      <c r="J8326" s="42">
        <v>8059175895807</v>
      </c>
      <c r="K8326" s="45" t="s">
        <v>61621</v>
      </c>
      <c r="L8326" s="46">
        <v>0</v>
      </c>
      <c r="M8326" s="54">
        <v>39.950000000000003</v>
      </c>
      <c r="N8326" s="45" t="s">
        <v>58701</v>
      </c>
    </row>
    <row r="8327" spans="2:14" s="32" customFormat="1" hidden="1" x14ac:dyDescent="0.25">
      <c r="B8327" s="42"/>
      <c r="C8327" s="42"/>
      <c r="D8327" s="42" t="s">
        <v>42628</v>
      </c>
      <c r="E8327" s="43" t="s">
        <v>62352</v>
      </c>
      <c r="F8327" s="44"/>
      <c r="G8327" s="32" t="s">
        <v>17</v>
      </c>
      <c r="H8327" s="43" t="s">
        <v>18</v>
      </c>
      <c r="I8327" s="42" t="s">
        <v>42629</v>
      </c>
      <c r="J8327" s="42">
        <v>8059175939457</v>
      </c>
      <c r="K8327" s="45" t="s">
        <v>61621</v>
      </c>
      <c r="L8327" s="46">
        <v>0</v>
      </c>
      <c r="M8327" s="54">
        <v>39.950000000000003</v>
      </c>
      <c r="N8327" s="45" t="s">
        <v>58701</v>
      </c>
    </row>
    <row r="8328" spans="2:14" s="32" customFormat="1" hidden="1" x14ac:dyDescent="0.25">
      <c r="B8328" s="42"/>
      <c r="C8328" s="42"/>
      <c r="D8328" s="42" t="s">
        <v>42630</v>
      </c>
      <c r="E8328" s="43" t="s">
        <v>62353</v>
      </c>
      <c r="F8328" s="44"/>
      <c r="G8328" s="32" t="s">
        <v>17</v>
      </c>
      <c r="H8328" s="43" t="s">
        <v>18</v>
      </c>
      <c r="I8328" s="42" t="s">
        <v>42631</v>
      </c>
      <c r="J8328" s="42">
        <v>8059175895784</v>
      </c>
      <c r="K8328" s="45" t="s">
        <v>61621</v>
      </c>
      <c r="L8328" s="46">
        <v>0</v>
      </c>
      <c r="M8328" s="54">
        <v>39.950000000000003</v>
      </c>
      <c r="N8328" s="45" t="s">
        <v>58701</v>
      </c>
    </row>
    <row r="8329" spans="2:14" s="32" customFormat="1" hidden="1" x14ac:dyDescent="0.25">
      <c r="B8329" s="42"/>
      <c r="C8329" s="42"/>
      <c r="D8329" s="42" t="s">
        <v>42632</v>
      </c>
      <c r="E8329" s="43" t="s">
        <v>62354</v>
      </c>
      <c r="F8329" s="44"/>
      <c r="G8329" s="32" t="s">
        <v>17</v>
      </c>
      <c r="H8329" s="43" t="s">
        <v>18</v>
      </c>
      <c r="I8329" s="42" t="s">
        <v>42633</v>
      </c>
      <c r="J8329" s="42">
        <v>8059175895777</v>
      </c>
      <c r="K8329" s="45" t="s">
        <v>61621</v>
      </c>
      <c r="L8329" s="46">
        <v>0</v>
      </c>
      <c r="M8329" s="54">
        <v>39.950000000000003</v>
      </c>
      <c r="N8329" s="45" t="s">
        <v>58701</v>
      </c>
    </row>
    <row r="8330" spans="2:14" s="32" customFormat="1" hidden="1" x14ac:dyDescent="0.25">
      <c r="B8330" s="42"/>
      <c r="C8330" s="42"/>
      <c r="D8330" s="42" t="s">
        <v>42634</v>
      </c>
      <c r="E8330" s="43" t="s">
        <v>62355</v>
      </c>
      <c r="F8330" s="44"/>
      <c r="G8330" s="32" t="s">
        <v>17</v>
      </c>
      <c r="H8330" s="43" t="s">
        <v>18</v>
      </c>
      <c r="I8330" s="42" t="s">
        <v>42635</v>
      </c>
      <c r="J8330" s="42">
        <v>8059175895791</v>
      </c>
      <c r="K8330" s="45" t="s">
        <v>61621</v>
      </c>
      <c r="L8330" s="46">
        <v>0</v>
      </c>
      <c r="M8330" s="54">
        <v>39.950000000000003</v>
      </c>
      <c r="N8330" s="45" t="s">
        <v>58701</v>
      </c>
    </row>
    <row r="8331" spans="2:14" s="32" customFormat="1" hidden="1" x14ac:dyDescent="0.25">
      <c r="B8331" s="42"/>
      <c r="C8331" s="55"/>
      <c r="E8331" s="44" t="s">
        <v>43368</v>
      </c>
      <c r="F8331" s="44"/>
      <c r="G8331" s="32" t="s">
        <v>17</v>
      </c>
      <c r="H8331" s="43" t="s">
        <v>18</v>
      </c>
      <c r="I8331" s="55" t="s">
        <v>43369</v>
      </c>
      <c r="J8331" s="55">
        <v>8059175895845</v>
      </c>
      <c r="K8331" s="45" t="s">
        <v>61621</v>
      </c>
      <c r="L8331" s="46">
        <v>0</v>
      </c>
      <c r="M8331" s="46">
        <v>39.950000000000003</v>
      </c>
      <c r="N8331" s="45" t="s">
        <v>58701</v>
      </c>
    </row>
    <row r="8332" spans="2:14" s="32" customFormat="1" hidden="1" x14ac:dyDescent="0.25">
      <c r="B8332" s="42"/>
      <c r="C8332" s="55"/>
      <c r="E8332" s="44" t="s">
        <v>43364</v>
      </c>
      <c r="F8332" s="44"/>
      <c r="G8332" s="32" t="s">
        <v>17</v>
      </c>
      <c r="H8332" s="43" t="s">
        <v>18</v>
      </c>
      <c r="I8332" s="55" t="s">
        <v>43365</v>
      </c>
      <c r="J8332" s="55">
        <v>8059175882937</v>
      </c>
      <c r="K8332" s="45" t="s">
        <v>61621</v>
      </c>
      <c r="L8332" s="46">
        <v>0</v>
      </c>
      <c r="M8332" s="46">
        <v>39.950000000000003</v>
      </c>
      <c r="N8332" s="45" t="s">
        <v>58701</v>
      </c>
    </row>
    <row r="8333" spans="2:14" s="32" customFormat="1" hidden="1" x14ac:dyDescent="0.25">
      <c r="B8333" s="42"/>
      <c r="C8333" s="55"/>
      <c r="E8333" s="44" t="s">
        <v>43362</v>
      </c>
      <c r="F8333" s="44"/>
      <c r="G8333" s="32" t="s">
        <v>17</v>
      </c>
      <c r="H8333" s="43" t="s">
        <v>18</v>
      </c>
      <c r="I8333" s="55" t="s">
        <v>43363</v>
      </c>
      <c r="J8333" s="55">
        <v>8059175895821</v>
      </c>
      <c r="K8333" s="45" t="s">
        <v>61621</v>
      </c>
      <c r="L8333" s="46">
        <v>0</v>
      </c>
      <c r="M8333" s="46">
        <v>39.950000000000003</v>
      </c>
      <c r="N8333" s="45" t="s">
        <v>58701</v>
      </c>
    </row>
    <row r="8334" spans="2:14" s="32" customFormat="1" hidden="1" x14ac:dyDescent="0.25">
      <c r="B8334" s="42"/>
      <c r="C8334" s="55"/>
      <c r="E8334" s="44" t="s">
        <v>43360</v>
      </c>
      <c r="F8334" s="44"/>
      <c r="G8334" s="32" t="s">
        <v>17</v>
      </c>
      <c r="H8334" s="43" t="s">
        <v>18</v>
      </c>
      <c r="I8334" s="55" t="s">
        <v>43361</v>
      </c>
      <c r="J8334" s="55">
        <v>8059175895814</v>
      </c>
      <c r="K8334" s="45" t="s">
        <v>61621</v>
      </c>
      <c r="L8334" s="46">
        <v>0</v>
      </c>
      <c r="M8334" s="46">
        <v>39.950000000000003</v>
      </c>
      <c r="N8334" s="45" t="s">
        <v>58701</v>
      </c>
    </row>
    <row r="8335" spans="2:14" s="32" customFormat="1" hidden="1" x14ac:dyDescent="0.25">
      <c r="B8335" s="42"/>
      <c r="C8335" s="55"/>
      <c r="E8335" s="44" t="s">
        <v>43366</v>
      </c>
      <c r="F8335" s="44"/>
      <c r="G8335" s="32" t="s">
        <v>17</v>
      </c>
      <c r="H8335" s="43" t="s">
        <v>18</v>
      </c>
      <c r="I8335" s="55" t="s">
        <v>43367</v>
      </c>
      <c r="J8335" s="55">
        <v>8059175895838</v>
      </c>
      <c r="K8335" s="45" t="s">
        <v>61621</v>
      </c>
      <c r="L8335" s="46">
        <v>0</v>
      </c>
      <c r="M8335" s="46">
        <v>39.950000000000003</v>
      </c>
      <c r="N8335" s="45" t="s">
        <v>58701</v>
      </c>
    </row>
    <row r="8336" spans="2:14" s="32" customFormat="1" hidden="1" x14ac:dyDescent="0.25">
      <c r="B8336" s="42"/>
      <c r="C8336" s="55"/>
      <c r="E8336" s="44" t="s">
        <v>43378</v>
      </c>
      <c r="F8336" s="44"/>
      <c r="G8336" s="32" t="s">
        <v>17</v>
      </c>
      <c r="H8336" s="43" t="s">
        <v>18</v>
      </c>
      <c r="I8336" s="55" t="s">
        <v>43379</v>
      </c>
      <c r="J8336" s="55">
        <v>8059175895883</v>
      </c>
      <c r="K8336" s="45" t="s">
        <v>61621</v>
      </c>
      <c r="L8336" s="46">
        <v>0</v>
      </c>
      <c r="M8336" s="46">
        <v>39.950000000000003</v>
      </c>
      <c r="N8336" s="45" t="s">
        <v>58701</v>
      </c>
    </row>
    <row r="8337" spans="2:14" s="32" customFormat="1" hidden="1" x14ac:dyDescent="0.25">
      <c r="B8337" s="42"/>
      <c r="C8337" s="55"/>
      <c r="E8337" s="44" t="s">
        <v>43374</v>
      </c>
      <c r="F8337" s="44"/>
      <c r="G8337" s="32" t="s">
        <v>17</v>
      </c>
      <c r="H8337" s="43" t="s">
        <v>18</v>
      </c>
      <c r="I8337" s="55" t="s">
        <v>43375</v>
      </c>
      <c r="J8337" s="55">
        <v>8059175882944</v>
      </c>
      <c r="K8337" s="45" t="s">
        <v>61621</v>
      </c>
      <c r="L8337" s="46">
        <v>0</v>
      </c>
      <c r="M8337" s="46">
        <v>39.950000000000003</v>
      </c>
      <c r="N8337" s="45" t="s">
        <v>58701</v>
      </c>
    </row>
    <row r="8338" spans="2:14" s="32" customFormat="1" hidden="1" x14ac:dyDescent="0.25">
      <c r="B8338" s="42"/>
      <c r="C8338" s="55"/>
      <c r="E8338" s="44" t="s">
        <v>43372</v>
      </c>
      <c r="F8338" s="44"/>
      <c r="G8338" s="32" t="s">
        <v>17</v>
      </c>
      <c r="H8338" s="43" t="s">
        <v>18</v>
      </c>
      <c r="I8338" s="55" t="s">
        <v>43373</v>
      </c>
      <c r="J8338" s="55">
        <v>8059175895869</v>
      </c>
      <c r="K8338" s="45" t="s">
        <v>61621</v>
      </c>
      <c r="L8338" s="46">
        <v>0</v>
      </c>
      <c r="M8338" s="46">
        <v>39.950000000000003</v>
      </c>
      <c r="N8338" s="45" t="s">
        <v>58701</v>
      </c>
    </row>
    <row r="8339" spans="2:14" s="32" customFormat="1" hidden="1" x14ac:dyDescent="0.25">
      <c r="B8339" s="42"/>
      <c r="C8339" s="55"/>
      <c r="E8339" s="44" t="s">
        <v>43370</v>
      </c>
      <c r="F8339" s="44"/>
      <c r="G8339" s="32" t="s">
        <v>17</v>
      </c>
      <c r="H8339" s="43" t="s">
        <v>18</v>
      </c>
      <c r="I8339" s="55" t="s">
        <v>43371</v>
      </c>
      <c r="J8339" s="55">
        <v>8059175895852</v>
      </c>
      <c r="K8339" s="45" t="s">
        <v>61621</v>
      </c>
      <c r="L8339" s="46">
        <v>0</v>
      </c>
      <c r="M8339" s="46">
        <v>39.950000000000003</v>
      </c>
      <c r="N8339" s="45" t="s">
        <v>58701</v>
      </c>
    </row>
    <row r="8340" spans="2:14" s="32" customFormat="1" hidden="1" x14ac:dyDescent="0.25">
      <c r="B8340" s="42"/>
      <c r="C8340" s="55"/>
      <c r="E8340" s="44" t="s">
        <v>43376</v>
      </c>
      <c r="F8340" s="44"/>
      <c r="G8340" s="32" t="s">
        <v>17</v>
      </c>
      <c r="H8340" s="43" t="s">
        <v>18</v>
      </c>
      <c r="I8340" s="55" t="s">
        <v>43377</v>
      </c>
      <c r="J8340" s="55">
        <v>8059175895876</v>
      </c>
      <c r="K8340" s="45" t="s">
        <v>61621</v>
      </c>
      <c r="L8340" s="46">
        <v>0</v>
      </c>
      <c r="M8340" s="46">
        <v>39.950000000000003</v>
      </c>
      <c r="N8340" s="45" t="s">
        <v>58701</v>
      </c>
    </row>
    <row r="8341" spans="2:14" s="32" customFormat="1" hidden="1" x14ac:dyDescent="0.25">
      <c r="B8341" s="42"/>
      <c r="C8341" s="42"/>
      <c r="D8341" s="42" t="s">
        <v>42636</v>
      </c>
      <c r="E8341" s="43" t="s">
        <v>42637</v>
      </c>
      <c r="F8341" s="44"/>
      <c r="G8341" s="32" t="s">
        <v>17</v>
      </c>
      <c r="H8341" s="43" t="s">
        <v>18</v>
      </c>
      <c r="I8341" s="42" t="s">
        <v>42638</v>
      </c>
      <c r="J8341" s="42">
        <v>8059175895920</v>
      </c>
      <c r="K8341" s="45" t="s">
        <v>61621</v>
      </c>
      <c r="L8341" s="46">
        <v>0</v>
      </c>
      <c r="M8341" s="54">
        <v>39.950000000000003</v>
      </c>
      <c r="N8341" s="45" t="s">
        <v>58701</v>
      </c>
    </row>
    <row r="8342" spans="2:14" s="32" customFormat="1" hidden="1" x14ac:dyDescent="0.25">
      <c r="B8342" s="42"/>
      <c r="C8342" s="42"/>
      <c r="D8342" s="42" t="s">
        <v>42639</v>
      </c>
      <c r="E8342" s="43" t="s">
        <v>62356</v>
      </c>
      <c r="F8342" s="44"/>
      <c r="G8342" s="32" t="s">
        <v>17</v>
      </c>
      <c r="H8342" s="43" t="s">
        <v>18</v>
      </c>
      <c r="I8342" s="42" t="s">
        <v>42640</v>
      </c>
      <c r="J8342" s="42">
        <v>8059175882951</v>
      </c>
      <c r="K8342" s="45" t="s">
        <v>61621</v>
      </c>
      <c r="L8342" s="46">
        <v>0</v>
      </c>
      <c r="M8342" s="54">
        <v>39.950000000000003</v>
      </c>
      <c r="N8342" s="45" t="s">
        <v>58701</v>
      </c>
    </row>
    <row r="8343" spans="2:14" s="32" customFormat="1" hidden="1" x14ac:dyDescent="0.25">
      <c r="B8343" s="42"/>
      <c r="C8343" s="42"/>
      <c r="D8343" s="42" t="s">
        <v>42641</v>
      </c>
      <c r="E8343" s="43" t="s">
        <v>62357</v>
      </c>
      <c r="F8343" s="44"/>
      <c r="G8343" s="32" t="s">
        <v>17</v>
      </c>
      <c r="H8343" s="43" t="s">
        <v>18</v>
      </c>
      <c r="I8343" s="42" t="s">
        <v>42642</v>
      </c>
      <c r="J8343" s="42">
        <v>8059175895906</v>
      </c>
      <c r="K8343" s="45" t="s">
        <v>61621</v>
      </c>
      <c r="L8343" s="46">
        <v>0</v>
      </c>
      <c r="M8343" s="54">
        <v>39.950000000000003</v>
      </c>
      <c r="N8343" s="45" t="s">
        <v>58701</v>
      </c>
    </row>
    <row r="8344" spans="2:14" s="32" customFormat="1" hidden="1" x14ac:dyDescent="0.25">
      <c r="B8344" s="42"/>
      <c r="C8344" s="42"/>
      <c r="D8344" s="42" t="s">
        <v>42643</v>
      </c>
      <c r="E8344" s="43" t="s">
        <v>62358</v>
      </c>
      <c r="F8344" s="44"/>
      <c r="G8344" s="32" t="s">
        <v>17</v>
      </c>
      <c r="H8344" s="43" t="s">
        <v>18</v>
      </c>
      <c r="I8344" s="42" t="s">
        <v>42644</v>
      </c>
      <c r="J8344" s="42">
        <v>8059175895890</v>
      </c>
      <c r="K8344" s="45" t="s">
        <v>61621</v>
      </c>
      <c r="L8344" s="46">
        <v>0</v>
      </c>
      <c r="M8344" s="54">
        <v>39.950000000000003</v>
      </c>
      <c r="N8344" s="45" t="s">
        <v>58701</v>
      </c>
    </row>
    <row r="8345" spans="2:14" s="32" customFormat="1" hidden="1" x14ac:dyDescent="0.25">
      <c r="B8345" s="42"/>
      <c r="C8345" s="42"/>
      <c r="D8345" s="42" t="s">
        <v>42645</v>
      </c>
      <c r="E8345" s="43" t="s">
        <v>62359</v>
      </c>
      <c r="F8345" s="44"/>
      <c r="G8345" s="32" t="s">
        <v>17</v>
      </c>
      <c r="H8345" s="43" t="s">
        <v>18</v>
      </c>
      <c r="I8345" s="42" t="s">
        <v>42646</v>
      </c>
      <c r="J8345" s="42">
        <v>8059175895913</v>
      </c>
      <c r="K8345" s="45" t="s">
        <v>61621</v>
      </c>
      <c r="L8345" s="46">
        <v>0</v>
      </c>
      <c r="M8345" s="54">
        <v>39.950000000000003</v>
      </c>
      <c r="N8345" s="45" t="s">
        <v>58701</v>
      </c>
    </row>
    <row r="8346" spans="2:14" s="32" customFormat="1" hidden="1" x14ac:dyDescent="0.25">
      <c r="B8346" s="42"/>
      <c r="C8346" s="55"/>
      <c r="E8346" s="44" t="s">
        <v>43388</v>
      </c>
      <c r="F8346" s="44"/>
      <c r="G8346" s="32" t="s">
        <v>17</v>
      </c>
      <c r="H8346" s="43" t="s">
        <v>18</v>
      </c>
      <c r="I8346" s="55" t="s">
        <v>43389</v>
      </c>
      <c r="J8346" s="55">
        <v>8059175902871</v>
      </c>
      <c r="K8346" s="45" t="s">
        <v>61621</v>
      </c>
      <c r="L8346" s="46">
        <v>0</v>
      </c>
      <c r="M8346" s="46">
        <v>39.950000000000003</v>
      </c>
      <c r="N8346" s="45" t="s">
        <v>58701</v>
      </c>
    </row>
    <row r="8347" spans="2:14" s="32" customFormat="1" hidden="1" x14ac:dyDescent="0.25">
      <c r="B8347" s="42"/>
      <c r="C8347" s="55"/>
      <c r="E8347" s="44" t="s">
        <v>43384</v>
      </c>
      <c r="F8347" s="44"/>
      <c r="G8347" s="32" t="s">
        <v>17</v>
      </c>
      <c r="H8347" s="43" t="s">
        <v>18</v>
      </c>
      <c r="I8347" s="55" t="s">
        <v>43385</v>
      </c>
      <c r="J8347" s="55">
        <v>8059175882296</v>
      </c>
      <c r="K8347" s="45" t="s">
        <v>61621</v>
      </c>
      <c r="L8347" s="46">
        <v>0</v>
      </c>
      <c r="M8347" s="46">
        <v>39.950000000000003</v>
      </c>
      <c r="N8347" s="45" t="s">
        <v>58701</v>
      </c>
    </row>
    <row r="8348" spans="2:14" s="32" customFormat="1" hidden="1" x14ac:dyDescent="0.25">
      <c r="B8348" s="42"/>
      <c r="C8348" s="55"/>
      <c r="E8348" s="44" t="s">
        <v>43382</v>
      </c>
      <c r="F8348" s="44"/>
      <c r="G8348" s="32" t="s">
        <v>17</v>
      </c>
      <c r="H8348" s="43" t="s">
        <v>18</v>
      </c>
      <c r="I8348" s="55" t="s">
        <v>43383</v>
      </c>
      <c r="J8348" s="55">
        <v>8059175902857</v>
      </c>
      <c r="K8348" s="45" t="s">
        <v>61621</v>
      </c>
      <c r="L8348" s="46">
        <v>0</v>
      </c>
      <c r="M8348" s="46">
        <v>39.950000000000003</v>
      </c>
      <c r="N8348" s="45" t="s">
        <v>58701</v>
      </c>
    </row>
    <row r="8349" spans="2:14" s="32" customFormat="1" hidden="1" x14ac:dyDescent="0.25">
      <c r="B8349" s="42"/>
      <c r="C8349" s="55"/>
      <c r="E8349" s="44" t="s">
        <v>43380</v>
      </c>
      <c r="F8349" s="44"/>
      <c r="G8349" s="32" t="s">
        <v>17</v>
      </c>
      <c r="H8349" s="43" t="s">
        <v>18</v>
      </c>
      <c r="I8349" s="55" t="s">
        <v>43381</v>
      </c>
      <c r="J8349" s="55">
        <v>8059175902840</v>
      </c>
      <c r="K8349" s="45" t="s">
        <v>61621</v>
      </c>
      <c r="L8349" s="46">
        <v>0</v>
      </c>
      <c r="M8349" s="46">
        <v>39.950000000000003</v>
      </c>
      <c r="N8349" s="45" t="s">
        <v>58701</v>
      </c>
    </row>
    <row r="8350" spans="2:14" s="32" customFormat="1" hidden="1" x14ac:dyDescent="0.25">
      <c r="B8350" s="42"/>
      <c r="C8350" s="55"/>
      <c r="E8350" s="44" t="s">
        <v>43386</v>
      </c>
      <c r="F8350" s="44"/>
      <c r="G8350" s="32" t="s">
        <v>17</v>
      </c>
      <c r="H8350" s="43" t="s">
        <v>18</v>
      </c>
      <c r="I8350" s="55" t="s">
        <v>43387</v>
      </c>
      <c r="J8350" s="55">
        <v>8059175902864</v>
      </c>
      <c r="K8350" s="45" t="s">
        <v>61621</v>
      </c>
      <c r="L8350" s="46">
        <v>0</v>
      </c>
      <c r="M8350" s="46">
        <v>39.950000000000003</v>
      </c>
      <c r="N8350" s="45" t="s">
        <v>58701</v>
      </c>
    </row>
    <row r="8351" spans="2:14" s="32" customFormat="1" hidden="1" x14ac:dyDescent="0.25">
      <c r="B8351" s="42"/>
      <c r="C8351" s="42"/>
      <c r="D8351" s="42" t="s">
        <v>42647</v>
      </c>
      <c r="E8351" s="43" t="s">
        <v>42648</v>
      </c>
      <c r="F8351" s="44"/>
      <c r="G8351" s="32" t="s">
        <v>17</v>
      </c>
      <c r="H8351" s="43" t="s">
        <v>18</v>
      </c>
      <c r="I8351" s="42" t="s">
        <v>42649</v>
      </c>
      <c r="J8351" s="42">
        <v>8059175902918</v>
      </c>
      <c r="K8351" s="45" t="s">
        <v>61621</v>
      </c>
      <c r="L8351" s="46">
        <v>0</v>
      </c>
      <c r="M8351" s="54">
        <v>39.950000000000003</v>
      </c>
      <c r="N8351" s="45" t="s">
        <v>58701</v>
      </c>
    </row>
    <row r="8352" spans="2:14" s="32" customFormat="1" hidden="1" x14ac:dyDescent="0.25">
      <c r="B8352" s="42"/>
      <c r="C8352" s="42"/>
      <c r="D8352" s="42" t="s">
        <v>42650</v>
      </c>
      <c r="E8352" s="43" t="s">
        <v>62388</v>
      </c>
      <c r="F8352" s="44"/>
      <c r="G8352" s="32" t="s">
        <v>17</v>
      </c>
      <c r="H8352" s="43" t="s">
        <v>18</v>
      </c>
      <c r="I8352" s="42" t="s">
        <v>42651</v>
      </c>
      <c r="J8352" s="42">
        <v>8059175882302</v>
      </c>
      <c r="K8352" s="45" t="s">
        <v>61621</v>
      </c>
      <c r="L8352" s="46">
        <v>0</v>
      </c>
      <c r="M8352" s="54">
        <v>39.950000000000003</v>
      </c>
      <c r="N8352" s="45" t="s">
        <v>58701</v>
      </c>
    </row>
    <row r="8353" spans="2:14" s="32" customFormat="1" hidden="1" x14ac:dyDescent="0.25">
      <c r="B8353" s="42"/>
      <c r="C8353" s="42"/>
      <c r="D8353" s="42" t="s">
        <v>42652</v>
      </c>
      <c r="E8353" s="43" t="s">
        <v>62389</v>
      </c>
      <c r="F8353" s="44"/>
      <c r="G8353" s="32" t="s">
        <v>17</v>
      </c>
      <c r="H8353" s="43" t="s">
        <v>18</v>
      </c>
      <c r="I8353" s="42" t="s">
        <v>42653</v>
      </c>
      <c r="J8353" s="42">
        <v>8059175902895</v>
      </c>
      <c r="K8353" s="45" t="s">
        <v>61621</v>
      </c>
      <c r="L8353" s="46">
        <v>0</v>
      </c>
      <c r="M8353" s="54">
        <v>39.950000000000003</v>
      </c>
      <c r="N8353" s="45" t="s">
        <v>58701</v>
      </c>
    </row>
    <row r="8354" spans="2:14" s="32" customFormat="1" hidden="1" x14ac:dyDescent="0.25">
      <c r="B8354" s="42"/>
      <c r="C8354" s="42"/>
      <c r="D8354" s="42" t="s">
        <v>42654</v>
      </c>
      <c r="E8354" s="43" t="s">
        <v>62390</v>
      </c>
      <c r="F8354" s="44"/>
      <c r="G8354" s="32" t="s">
        <v>17</v>
      </c>
      <c r="H8354" s="43" t="s">
        <v>18</v>
      </c>
      <c r="I8354" s="42" t="s">
        <v>42655</v>
      </c>
      <c r="J8354" s="42">
        <v>8059175902888</v>
      </c>
      <c r="K8354" s="45" t="s">
        <v>61621</v>
      </c>
      <c r="L8354" s="46">
        <v>0</v>
      </c>
      <c r="M8354" s="54">
        <v>39.950000000000003</v>
      </c>
      <c r="N8354" s="45" t="s">
        <v>58701</v>
      </c>
    </row>
    <row r="8355" spans="2:14" s="32" customFormat="1" hidden="1" x14ac:dyDescent="0.25">
      <c r="B8355" s="42"/>
      <c r="C8355" s="42"/>
      <c r="D8355" s="42" t="s">
        <v>42656</v>
      </c>
      <c r="E8355" s="43" t="s">
        <v>62391</v>
      </c>
      <c r="F8355" s="44"/>
      <c r="G8355" s="32" t="s">
        <v>17</v>
      </c>
      <c r="H8355" s="43" t="s">
        <v>18</v>
      </c>
      <c r="I8355" s="42" t="s">
        <v>42657</v>
      </c>
      <c r="J8355" s="42">
        <v>8059175902901</v>
      </c>
      <c r="K8355" s="45" t="s">
        <v>61621</v>
      </c>
      <c r="L8355" s="46">
        <v>0</v>
      </c>
      <c r="M8355" s="54">
        <v>39.950000000000003</v>
      </c>
      <c r="N8355" s="45" t="s">
        <v>58701</v>
      </c>
    </row>
    <row r="8356" spans="2:14" s="32" customFormat="1" hidden="1" x14ac:dyDescent="0.25">
      <c r="B8356" s="42"/>
      <c r="C8356" s="42"/>
      <c r="D8356" s="42" t="s">
        <v>42658</v>
      </c>
      <c r="E8356" s="43" t="s">
        <v>42659</v>
      </c>
      <c r="F8356" s="44"/>
      <c r="G8356" s="32" t="s">
        <v>17</v>
      </c>
      <c r="H8356" s="43" t="s">
        <v>18</v>
      </c>
      <c r="I8356" s="42" t="s">
        <v>42660</v>
      </c>
      <c r="J8356" s="42">
        <v>8059175902956</v>
      </c>
      <c r="K8356" s="45" t="s">
        <v>61621</v>
      </c>
      <c r="L8356" s="46">
        <v>0</v>
      </c>
      <c r="M8356" s="54">
        <v>39.950000000000003</v>
      </c>
      <c r="N8356" s="45" t="s">
        <v>58701</v>
      </c>
    </row>
    <row r="8357" spans="2:14" s="32" customFormat="1" hidden="1" x14ac:dyDescent="0.25">
      <c r="B8357" s="42"/>
      <c r="C8357" s="42"/>
      <c r="D8357" s="42" t="s">
        <v>42661</v>
      </c>
      <c r="E8357" s="43" t="s">
        <v>62392</v>
      </c>
      <c r="F8357" s="44"/>
      <c r="G8357" s="32" t="s">
        <v>17</v>
      </c>
      <c r="H8357" s="43" t="s">
        <v>18</v>
      </c>
      <c r="I8357" s="42" t="s">
        <v>42662</v>
      </c>
      <c r="J8357" s="42">
        <v>8059175882319</v>
      </c>
      <c r="K8357" s="45" t="s">
        <v>61621</v>
      </c>
      <c r="L8357" s="46">
        <v>0</v>
      </c>
      <c r="M8357" s="54">
        <v>39.950000000000003</v>
      </c>
      <c r="N8357" s="45" t="s">
        <v>58701</v>
      </c>
    </row>
    <row r="8358" spans="2:14" s="32" customFormat="1" hidden="1" x14ac:dyDescent="0.25">
      <c r="B8358" s="42"/>
      <c r="C8358" s="42"/>
      <c r="D8358" s="42" t="s">
        <v>42663</v>
      </c>
      <c r="E8358" s="43" t="s">
        <v>62393</v>
      </c>
      <c r="F8358" s="44"/>
      <c r="G8358" s="32" t="s">
        <v>17</v>
      </c>
      <c r="H8358" s="43" t="s">
        <v>18</v>
      </c>
      <c r="I8358" s="42" t="s">
        <v>42664</v>
      </c>
      <c r="J8358" s="42">
        <v>8059175902932</v>
      </c>
      <c r="K8358" s="45" t="s">
        <v>61621</v>
      </c>
      <c r="L8358" s="46">
        <v>0</v>
      </c>
      <c r="M8358" s="54">
        <v>39.950000000000003</v>
      </c>
      <c r="N8358" s="45" t="s">
        <v>58701</v>
      </c>
    </row>
    <row r="8359" spans="2:14" s="32" customFormat="1" hidden="1" x14ac:dyDescent="0.25">
      <c r="B8359" s="42"/>
      <c r="C8359" s="42"/>
      <c r="D8359" s="42" t="s">
        <v>42665</v>
      </c>
      <c r="E8359" s="43" t="s">
        <v>62394</v>
      </c>
      <c r="F8359" s="44"/>
      <c r="G8359" s="32" t="s">
        <v>17</v>
      </c>
      <c r="H8359" s="43" t="s">
        <v>18</v>
      </c>
      <c r="I8359" s="42" t="s">
        <v>42666</v>
      </c>
      <c r="J8359" s="42">
        <v>8059175902925</v>
      </c>
      <c r="K8359" s="45" t="s">
        <v>61621</v>
      </c>
      <c r="L8359" s="46">
        <v>0</v>
      </c>
      <c r="M8359" s="54">
        <v>39.950000000000003</v>
      </c>
      <c r="N8359" s="45" t="s">
        <v>58701</v>
      </c>
    </row>
    <row r="8360" spans="2:14" s="32" customFormat="1" hidden="1" x14ac:dyDescent="0.25">
      <c r="B8360" s="42"/>
      <c r="C8360" s="42"/>
      <c r="D8360" s="42" t="s">
        <v>42667</v>
      </c>
      <c r="E8360" s="43" t="s">
        <v>62395</v>
      </c>
      <c r="F8360" s="44"/>
      <c r="G8360" s="32" t="s">
        <v>17</v>
      </c>
      <c r="H8360" s="43" t="s">
        <v>18</v>
      </c>
      <c r="I8360" s="42" t="s">
        <v>42668</v>
      </c>
      <c r="J8360" s="42">
        <v>8059175902949</v>
      </c>
      <c r="K8360" s="45" t="s">
        <v>61621</v>
      </c>
      <c r="L8360" s="46">
        <v>0</v>
      </c>
      <c r="M8360" s="54">
        <v>39.950000000000003</v>
      </c>
      <c r="N8360" s="45" t="s">
        <v>58701</v>
      </c>
    </row>
    <row r="8361" spans="2:14" s="32" customFormat="1" hidden="1" x14ac:dyDescent="0.25">
      <c r="B8361" s="42"/>
      <c r="C8361" s="42"/>
      <c r="D8361" s="42" t="s">
        <v>42669</v>
      </c>
      <c r="E8361" s="43" t="s">
        <v>42670</v>
      </c>
      <c r="F8361" s="44"/>
      <c r="G8361" s="32" t="s">
        <v>17</v>
      </c>
      <c r="H8361" s="43" t="s">
        <v>18</v>
      </c>
      <c r="I8361" s="42" t="s">
        <v>42671</v>
      </c>
      <c r="J8361" s="42">
        <v>8059175902994</v>
      </c>
      <c r="K8361" s="45" t="s">
        <v>61621</v>
      </c>
      <c r="L8361" s="46">
        <v>0</v>
      </c>
      <c r="M8361" s="54">
        <v>39.950000000000003</v>
      </c>
      <c r="N8361" s="45" t="s">
        <v>58701</v>
      </c>
    </row>
    <row r="8362" spans="2:14" s="32" customFormat="1" hidden="1" x14ac:dyDescent="0.25">
      <c r="B8362" s="42"/>
      <c r="C8362" s="42"/>
      <c r="D8362" s="42" t="s">
        <v>42672</v>
      </c>
      <c r="E8362" s="43" t="s">
        <v>62396</v>
      </c>
      <c r="F8362" s="44"/>
      <c r="G8362" s="32" t="s">
        <v>17</v>
      </c>
      <c r="H8362" s="43" t="s">
        <v>18</v>
      </c>
      <c r="I8362" s="42" t="s">
        <v>42673</v>
      </c>
      <c r="J8362" s="42">
        <v>8059175882326</v>
      </c>
      <c r="K8362" s="45" t="s">
        <v>61621</v>
      </c>
      <c r="L8362" s="46">
        <v>0</v>
      </c>
      <c r="M8362" s="54">
        <v>39.950000000000003</v>
      </c>
      <c r="N8362" s="45" t="s">
        <v>58701</v>
      </c>
    </row>
    <row r="8363" spans="2:14" s="32" customFormat="1" hidden="1" x14ac:dyDescent="0.25">
      <c r="B8363" s="42"/>
      <c r="C8363" s="42"/>
      <c r="D8363" s="42" t="s">
        <v>42674</v>
      </c>
      <c r="E8363" s="43" t="s">
        <v>62397</v>
      </c>
      <c r="F8363" s="44"/>
      <c r="G8363" s="32" t="s">
        <v>17</v>
      </c>
      <c r="H8363" s="43" t="s">
        <v>18</v>
      </c>
      <c r="I8363" s="42" t="s">
        <v>42675</v>
      </c>
      <c r="J8363" s="42">
        <v>8059175902970</v>
      </c>
      <c r="K8363" s="45" t="s">
        <v>61621</v>
      </c>
      <c r="L8363" s="46">
        <v>0</v>
      </c>
      <c r="M8363" s="54">
        <v>39.950000000000003</v>
      </c>
      <c r="N8363" s="45" t="s">
        <v>58701</v>
      </c>
    </row>
    <row r="8364" spans="2:14" s="32" customFormat="1" hidden="1" x14ac:dyDescent="0.25">
      <c r="B8364" s="42"/>
      <c r="C8364" s="42"/>
      <c r="D8364" s="42" t="s">
        <v>42676</v>
      </c>
      <c r="E8364" s="43" t="s">
        <v>62398</v>
      </c>
      <c r="F8364" s="44"/>
      <c r="G8364" s="32" t="s">
        <v>17</v>
      </c>
      <c r="H8364" s="43" t="s">
        <v>18</v>
      </c>
      <c r="I8364" s="42" t="s">
        <v>42677</v>
      </c>
      <c r="J8364" s="42">
        <v>8059175902963</v>
      </c>
      <c r="K8364" s="45" t="s">
        <v>61621</v>
      </c>
      <c r="L8364" s="46">
        <v>0</v>
      </c>
      <c r="M8364" s="54">
        <v>39.950000000000003</v>
      </c>
      <c r="N8364" s="45" t="s">
        <v>58701</v>
      </c>
    </row>
    <row r="8365" spans="2:14" s="32" customFormat="1" hidden="1" x14ac:dyDescent="0.25">
      <c r="B8365" s="42"/>
      <c r="C8365" s="42"/>
      <c r="D8365" s="42" t="s">
        <v>42678</v>
      </c>
      <c r="E8365" s="43" t="s">
        <v>62399</v>
      </c>
      <c r="F8365" s="44"/>
      <c r="G8365" s="32" t="s">
        <v>17</v>
      </c>
      <c r="H8365" s="43" t="s">
        <v>18</v>
      </c>
      <c r="I8365" s="42" t="s">
        <v>42679</v>
      </c>
      <c r="J8365" s="42">
        <v>8059175902987</v>
      </c>
      <c r="K8365" s="45" t="s">
        <v>61621</v>
      </c>
      <c r="L8365" s="46">
        <v>0</v>
      </c>
      <c r="M8365" s="54">
        <v>39.950000000000003</v>
      </c>
      <c r="N8365" s="45" t="s">
        <v>58701</v>
      </c>
    </row>
    <row r="8366" spans="2:14" s="32" customFormat="1" hidden="1" x14ac:dyDescent="0.25">
      <c r="B8366" s="42"/>
      <c r="C8366" s="42"/>
      <c r="D8366" s="42" t="s">
        <v>42680</v>
      </c>
      <c r="E8366" s="43" t="s">
        <v>42681</v>
      </c>
      <c r="F8366" s="44"/>
      <c r="G8366" s="32" t="s">
        <v>17</v>
      </c>
      <c r="H8366" s="43" t="s">
        <v>18</v>
      </c>
      <c r="I8366" s="42" t="s">
        <v>42682</v>
      </c>
      <c r="J8366" s="42">
        <v>8059175903038</v>
      </c>
      <c r="K8366" s="45" t="s">
        <v>61621</v>
      </c>
      <c r="L8366" s="46">
        <v>0</v>
      </c>
      <c r="M8366" s="54">
        <v>39.950000000000003</v>
      </c>
      <c r="N8366" s="45" t="s">
        <v>58701</v>
      </c>
    </row>
    <row r="8367" spans="2:14" s="32" customFormat="1" hidden="1" x14ac:dyDescent="0.25">
      <c r="B8367" s="42"/>
      <c r="C8367" s="42"/>
      <c r="D8367" s="42" t="s">
        <v>42683</v>
      </c>
      <c r="E8367" s="43" t="s">
        <v>62400</v>
      </c>
      <c r="F8367" s="44"/>
      <c r="G8367" s="32" t="s">
        <v>17</v>
      </c>
      <c r="H8367" s="43" t="s">
        <v>18</v>
      </c>
      <c r="I8367" s="42" t="s">
        <v>42684</v>
      </c>
      <c r="J8367" s="42">
        <v>8059175882333</v>
      </c>
      <c r="K8367" s="45" t="s">
        <v>61621</v>
      </c>
      <c r="L8367" s="46">
        <v>0</v>
      </c>
      <c r="M8367" s="54">
        <v>39.950000000000003</v>
      </c>
      <c r="N8367" s="45" t="s">
        <v>58701</v>
      </c>
    </row>
    <row r="8368" spans="2:14" s="32" customFormat="1" hidden="1" x14ac:dyDescent="0.25">
      <c r="B8368" s="42"/>
      <c r="C8368" s="42"/>
      <c r="D8368" s="42" t="s">
        <v>42685</v>
      </c>
      <c r="E8368" s="43" t="s">
        <v>62401</v>
      </c>
      <c r="F8368" s="44"/>
      <c r="G8368" s="32" t="s">
        <v>17</v>
      </c>
      <c r="H8368" s="43" t="s">
        <v>18</v>
      </c>
      <c r="I8368" s="42" t="s">
        <v>42686</v>
      </c>
      <c r="J8368" s="42">
        <v>8059175903014</v>
      </c>
      <c r="K8368" s="45" t="s">
        <v>61621</v>
      </c>
      <c r="L8368" s="46">
        <v>0</v>
      </c>
      <c r="M8368" s="54">
        <v>39.950000000000003</v>
      </c>
      <c r="N8368" s="45" t="s">
        <v>58701</v>
      </c>
    </row>
    <row r="8369" spans="2:14" s="32" customFormat="1" hidden="1" x14ac:dyDescent="0.25">
      <c r="B8369" s="42"/>
      <c r="C8369" s="42"/>
      <c r="D8369" s="42" t="s">
        <v>42687</v>
      </c>
      <c r="E8369" s="43" t="s">
        <v>62402</v>
      </c>
      <c r="F8369" s="44"/>
      <c r="G8369" s="32" t="s">
        <v>17</v>
      </c>
      <c r="H8369" s="43" t="s">
        <v>18</v>
      </c>
      <c r="I8369" s="42" t="s">
        <v>42688</v>
      </c>
      <c r="J8369" s="42">
        <v>8059175903007</v>
      </c>
      <c r="K8369" s="45" t="s">
        <v>61621</v>
      </c>
      <c r="L8369" s="46">
        <v>0</v>
      </c>
      <c r="M8369" s="54">
        <v>39.950000000000003</v>
      </c>
      <c r="N8369" s="45" t="s">
        <v>58701</v>
      </c>
    </row>
    <row r="8370" spans="2:14" s="32" customFormat="1" hidden="1" x14ac:dyDescent="0.25">
      <c r="B8370" s="42"/>
      <c r="C8370" s="42"/>
      <c r="D8370" s="42" t="s">
        <v>42689</v>
      </c>
      <c r="E8370" s="43" t="s">
        <v>62403</v>
      </c>
      <c r="F8370" s="44"/>
      <c r="G8370" s="32" t="s">
        <v>17</v>
      </c>
      <c r="H8370" s="43" t="s">
        <v>18</v>
      </c>
      <c r="I8370" s="42" t="s">
        <v>42690</v>
      </c>
      <c r="J8370" s="42">
        <v>8059175903021</v>
      </c>
      <c r="K8370" s="45" t="s">
        <v>61621</v>
      </c>
      <c r="L8370" s="46">
        <v>0</v>
      </c>
      <c r="M8370" s="54">
        <v>39.950000000000003</v>
      </c>
      <c r="N8370" s="45" t="s">
        <v>58701</v>
      </c>
    </row>
    <row r="8371" spans="2:14" s="32" customFormat="1" hidden="1" x14ac:dyDescent="0.25">
      <c r="B8371" s="42"/>
      <c r="C8371" s="42"/>
      <c r="D8371" s="42" t="s">
        <v>42691</v>
      </c>
      <c r="E8371" s="43" t="s">
        <v>42692</v>
      </c>
      <c r="F8371" s="44"/>
      <c r="G8371" s="32" t="s">
        <v>17</v>
      </c>
      <c r="H8371" s="43" t="s">
        <v>18</v>
      </c>
      <c r="I8371" s="42" t="s">
        <v>42693</v>
      </c>
      <c r="J8371" s="42">
        <v>8059175903076</v>
      </c>
      <c r="K8371" s="45" t="s">
        <v>61621</v>
      </c>
      <c r="L8371" s="46">
        <v>0</v>
      </c>
      <c r="M8371" s="54">
        <v>39.950000000000003</v>
      </c>
      <c r="N8371" s="45" t="s">
        <v>58701</v>
      </c>
    </row>
    <row r="8372" spans="2:14" s="32" customFormat="1" hidden="1" x14ac:dyDescent="0.25">
      <c r="B8372" s="42"/>
      <c r="C8372" s="42"/>
      <c r="D8372" s="42" t="s">
        <v>42694</v>
      </c>
      <c r="E8372" s="43" t="s">
        <v>42695</v>
      </c>
      <c r="F8372" s="44"/>
      <c r="G8372" s="32" t="s">
        <v>17</v>
      </c>
      <c r="H8372" s="43" t="s">
        <v>18</v>
      </c>
      <c r="I8372" s="42" t="s">
        <v>42696</v>
      </c>
      <c r="J8372" s="42">
        <v>8059175903083</v>
      </c>
      <c r="K8372" s="45" t="s">
        <v>61621</v>
      </c>
      <c r="L8372" s="46">
        <v>0</v>
      </c>
      <c r="M8372" s="54">
        <v>39.950000000000003</v>
      </c>
      <c r="N8372" s="45" t="s">
        <v>58701</v>
      </c>
    </row>
    <row r="8373" spans="2:14" s="32" customFormat="1" hidden="1" x14ac:dyDescent="0.25">
      <c r="B8373" s="42"/>
      <c r="C8373" s="42"/>
      <c r="D8373" s="42" t="s">
        <v>42697</v>
      </c>
      <c r="E8373" s="43" t="s">
        <v>62436</v>
      </c>
      <c r="F8373" s="44"/>
      <c r="G8373" s="32" t="s">
        <v>17</v>
      </c>
      <c r="H8373" s="43" t="s">
        <v>18</v>
      </c>
      <c r="I8373" s="42" t="s">
        <v>42698</v>
      </c>
      <c r="J8373" s="42">
        <v>8059175939822</v>
      </c>
      <c r="K8373" s="45" t="s">
        <v>61621</v>
      </c>
      <c r="L8373" s="46">
        <v>0</v>
      </c>
      <c r="M8373" s="54">
        <v>39.950000000000003</v>
      </c>
      <c r="N8373" s="45" t="s">
        <v>58701</v>
      </c>
    </row>
    <row r="8374" spans="2:14" s="32" customFormat="1" hidden="1" x14ac:dyDescent="0.25">
      <c r="B8374" s="42"/>
      <c r="C8374" s="42"/>
      <c r="D8374" s="42" t="s">
        <v>42699</v>
      </c>
      <c r="E8374" s="43" t="s">
        <v>62437</v>
      </c>
      <c r="F8374" s="44"/>
      <c r="G8374" s="32" t="s">
        <v>17</v>
      </c>
      <c r="H8374" s="43" t="s">
        <v>18</v>
      </c>
      <c r="I8374" s="42" t="s">
        <v>42700</v>
      </c>
      <c r="J8374" s="42">
        <v>8059175903052</v>
      </c>
      <c r="K8374" s="45" t="s">
        <v>61621</v>
      </c>
      <c r="L8374" s="46">
        <v>0</v>
      </c>
      <c r="M8374" s="54">
        <v>39.950000000000003</v>
      </c>
      <c r="N8374" s="45" t="s">
        <v>58701</v>
      </c>
    </row>
    <row r="8375" spans="2:14" s="32" customFormat="1" hidden="1" x14ac:dyDescent="0.25">
      <c r="B8375" s="42"/>
      <c r="C8375" s="42"/>
      <c r="D8375" s="42" t="s">
        <v>42701</v>
      </c>
      <c r="E8375" s="43" t="s">
        <v>62438</v>
      </c>
      <c r="F8375" s="44"/>
      <c r="G8375" s="32" t="s">
        <v>17</v>
      </c>
      <c r="H8375" s="43" t="s">
        <v>18</v>
      </c>
      <c r="I8375" s="42" t="s">
        <v>42702</v>
      </c>
      <c r="J8375" s="42">
        <v>8059175903045</v>
      </c>
      <c r="K8375" s="45" t="s">
        <v>61621</v>
      </c>
      <c r="L8375" s="46">
        <v>0</v>
      </c>
      <c r="M8375" s="54">
        <v>39.950000000000003</v>
      </c>
      <c r="N8375" s="45" t="s">
        <v>58701</v>
      </c>
    </row>
    <row r="8376" spans="2:14" s="32" customFormat="1" hidden="1" x14ac:dyDescent="0.25">
      <c r="B8376" s="42"/>
      <c r="C8376" s="42"/>
      <c r="D8376" s="42" t="s">
        <v>42703</v>
      </c>
      <c r="E8376" s="43" t="s">
        <v>62439</v>
      </c>
      <c r="F8376" s="44"/>
      <c r="G8376" s="32" t="s">
        <v>17</v>
      </c>
      <c r="H8376" s="43" t="s">
        <v>18</v>
      </c>
      <c r="I8376" s="42" t="s">
        <v>42704</v>
      </c>
      <c r="J8376" s="42">
        <v>8059175903069</v>
      </c>
      <c r="K8376" s="45" t="s">
        <v>61621</v>
      </c>
      <c r="L8376" s="46">
        <v>0</v>
      </c>
      <c r="M8376" s="54">
        <v>39.950000000000003</v>
      </c>
      <c r="N8376" s="45" t="s">
        <v>58701</v>
      </c>
    </row>
    <row r="8377" spans="2:14" s="32" customFormat="1" hidden="1" x14ac:dyDescent="0.25">
      <c r="B8377" s="42"/>
      <c r="C8377" s="55"/>
      <c r="E8377" s="44" t="s">
        <v>43398</v>
      </c>
      <c r="F8377" s="44"/>
      <c r="G8377" s="32" t="s">
        <v>17</v>
      </c>
      <c r="H8377" s="43" t="s">
        <v>18</v>
      </c>
      <c r="I8377" s="55" t="s">
        <v>43399</v>
      </c>
      <c r="J8377" s="55">
        <v>8059175903212</v>
      </c>
      <c r="K8377" s="45" t="s">
        <v>61621</v>
      </c>
      <c r="L8377" s="46">
        <v>0</v>
      </c>
      <c r="M8377" s="46">
        <v>39.950000000000003</v>
      </c>
      <c r="N8377" s="45" t="s">
        <v>58701</v>
      </c>
    </row>
    <row r="8378" spans="2:14" s="32" customFormat="1" hidden="1" x14ac:dyDescent="0.25">
      <c r="B8378" s="42"/>
      <c r="C8378" s="55"/>
      <c r="E8378" s="44" t="s">
        <v>43394</v>
      </c>
      <c r="F8378" s="44"/>
      <c r="G8378" s="32" t="s">
        <v>17</v>
      </c>
      <c r="H8378" s="43" t="s">
        <v>18</v>
      </c>
      <c r="I8378" s="55" t="s">
        <v>43395</v>
      </c>
      <c r="J8378" s="55">
        <v>8059175939976</v>
      </c>
      <c r="K8378" s="45" t="s">
        <v>61621</v>
      </c>
      <c r="L8378" s="46">
        <v>0</v>
      </c>
      <c r="M8378" s="46">
        <v>39.950000000000003</v>
      </c>
      <c r="N8378" s="45" t="s">
        <v>58701</v>
      </c>
    </row>
    <row r="8379" spans="2:14" s="32" customFormat="1" hidden="1" x14ac:dyDescent="0.25">
      <c r="B8379" s="42"/>
      <c r="C8379" s="55"/>
      <c r="E8379" s="44" t="s">
        <v>43392</v>
      </c>
      <c r="F8379" s="44"/>
      <c r="G8379" s="32" t="s">
        <v>17</v>
      </c>
      <c r="H8379" s="43" t="s">
        <v>18</v>
      </c>
      <c r="I8379" s="55" t="s">
        <v>43393</v>
      </c>
      <c r="J8379" s="55">
        <v>8059175903199</v>
      </c>
      <c r="K8379" s="45" t="s">
        <v>61621</v>
      </c>
      <c r="L8379" s="46">
        <v>0</v>
      </c>
      <c r="M8379" s="46">
        <v>39.950000000000003</v>
      </c>
      <c r="N8379" s="45" t="s">
        <v>58701</v>
      </c>
    </row>
    <row r="8380" spans="2:14" s="32" customFormat="1" hidden="1" x14ac:dyDescent="0.25">
      <c r="B8380" s="42"/>
      <c r="C8380" s="55"/>
      <c r="E8380" s="44" t="s">
        <v>43390</v>
      </c>
      <c r="F8380" s="44"/>
      <c r="G8380" s="32" t="s">
        <v>17</v>
      </c>
      <c r="H8380" s="43" t="s">
        <v>18</v>
      </c>
      <c r="I8380" s="55" t="s">
        <v>43391</v>
      </c>
      <c r="J8380" s="55">
        <v>8059175903182</v>
      </c>
      <c r="K8380" s="45" t="s">
        <v>61621</v>
      </c>
      <c r="L8380" s="46">
        <v>0</v>
      </c>
      <c r="M8380" s="46">
        <v>39.950000000000003</v>
      </c>
      <c r="N8380" s="45" t="s">
        <v>58701</v>
      </c>
    </row>
    <row r="8381" spans="2:14" s="32" customFormat="1" hidden="1" x14ac:dyDescent="0.25">
      <c r="B8381" s="42"/>
      <c r="C8381" s="55"/>
      <c r="E8381" s="44" t="s">
        <v>43396</v>
      </c>
      <c r="F8381" s="44"/>
      <c r="G8381" s="32" t="s">
        <v>17</v>
      </c>
      <c r="H8381" s="43" t="s">
        <v>18</v>
      </c>
      <c r="I8381" s="55" t="s">
        <v>43397</v>
      </c>
      <c r="J8381" s="55">
        <v>8059175903205</v>
      </c>
      <c r="K8381" s="45" t="s">
        <v>61621</v>
      </c>
      <c r="L8381" s="46">
        <v>0</v>
      </c>
      <c r="M8381" s="46">
        <v>39.950000000000003</v>
      </c>
      <c r="N8381" s="45" t="s">
        <v>58701</v>
      </c>
    </row>
    <row r="8382" spans="2:14" s="32" customFormat="1" hidden="1" x14ac:dyDescent="0.25">
      <c r="B8382" s="42"/>
      <c r="C8382" s="55"/>
      <c r="E8382" s="44" t="s">
        <v>43408</v>
      </c>
      <c r="F8382" s="44"/>
      <c r="G8382" s="32" t="s">
        <v>17</v>
      </c>
      <c r="H8382" s="43" t="s">
        <v>18</v>
      </c>
      <c r="I8382" s="55" t="s">
        <v>43409</v>
      </c>
      <c r="J8382" s="55">
        <v>8059175903250</v>
      </c>
      <c r="K8382" s="45" t="s">
        <v>61621</v>
      </c>
      <c r="L8382" s="46">
        <v>0</v>
      </c>
      <c r="M8382" s="46">
        <v>39.950000000000003</v>
      </c>
      <c r="N8382" s="45" t="s">
        <v>58701</v>
      </c>
    </row>
    <row r="8383" spans="2:14" s="32" customFormat="1" hidden="1" x14ac:dyDescent="0.25">
      <c r="B8383" s="42"/>
      <c r="C8383" s="55"/>
      <c r="E8383" s="44" t="s">
        <v>43404</v>
      </c>
      <c r="F8383" s="44"/>
      <c r="G8383" s="32" t="s">
        <v>17</v>
      </c>
      <c r="H8383" s="43" t="s">
        <v>18</v>
      </c>
      <c r="I8383" s="55" t="s">
        <v>43405</v>
      </c>
      <c r="J8383" s="55">
        <v>8059175882357</v>
      </c>
      <c r="K8383" s="45" t="s">
        <v>61621</v>
      </c>
      <c r="L8383" s="46">
        <v>0</v>
      </c>
      <c r="M8383" s="46">
        <v>39.950000000000003</v>
      </c>
      <c r="N8383" s="45" t="s">
        <v>58701</v>
      </c>
    </row>
    <row r="8384" spans="2:14" s="32" customFormat="1" hidden="1" x14ac:dyDescent="0.25">
      <c r="B8384" s="42"/>
      <c r="C8384" s="55"/>
      <c r="E8384" s="44" t="s">
        <v>43402</v>
      </c>
      <c r="F8384" s="44"/>
      <c r="G8384" s="32" t="s">
        <v>17</v>
      </c>
      <c r="H8384" s="43" t="s">
        <v>18</v>
      </c>
      <c r="I8384" s="55" t="s">
        <v>43403</v>
      </c>
      <c r="J8384" s="55">
        <v>8059175903236</v>
      </c>
      <c r="K8384" s="45" t="s">
        <v>61621</v>
      </c>
      <c r="L8384" s="46">
        <v>0</v>
      </c>
      <c r="M8384" s="46">
        <v>39.950000000000003</v>
      </c>
      <c r="N8384" s="45" t="s">
        <v>58701</v>
      </c>
    </row>
    <row r="8385" spans="2:14" s="32" customFormat="1" hidden="1" x14ac:dyDescent="0.25">
      <c r="B8385" s="42"/>
      <c r="C8385" s="55"/>
      <c r="E8385" s="44" t="s">
        <v>43400</v>
      </c>
      <c r="F8385" s="44"/>
      <c r="G8385" s="32" t="s">
        <v>17</v>
      </c>
      <c r="H8385" s="43" t="s">
        <v>18</v>
      </c>
      <c r="I8385" s="55" t="s">
        <v>43401</v>
      </c>
      <c r="J8385" s="55">
        <v>8059175903229</v>
      </c>
      <c r="K8385" s="45" t="s">
        <v>61621</v>
      </c>
      <c r="L8385" s="46">
        <v>0</v>
      </c>
      <c r="M8385" s="46">
        <v>39.950000000000003</v>
      </c>
      <c r="N8385" s="45" t="s">
        <v>58701</v>
      </c>
    </row>
    <row r="8386" spans="2:14" s="32" customFormat="1" hidden="1" x14ac:dyDescent="0.25">
      <c r="B8386" s="42"/>
      <c r="C8386" s="55"/>
      <c r="E8386" s="44" t="s">
        <v>43406</v>
      </c>
      <c r="F8386" s="44"/>
      <c r="G8386" s="32" t="s">
        <v>17</v>
      </c>
      <c r="H8386" s="43" t="s">
        <v>18</v>
      </c>
      <c r="I8386" s="55" t="s">
        <v>43407</v>
      </c>
      <c r="J8386" s="55">
        <v>8059175903243</v>
      </c>
      <c r="K8386" s="45" t="s">
        <v>61621</v>
      </c>
      <c r="L8386" s="46">
        <v>0</v>
      </c>
      <c r="M8386" s="46">
        <v>39.950000000000003</v>
      </c>
      <c r="N8386" s="45" t="s">
        <v>58701</v>
      </c>
    </row>
    <row r="8387" spans="2:14" s="32" customFormat="1" hidden="1" x14ac:dyDescent="0.25">
      <c r="B8387" s="42"/>
      <c r="C8387" s="42"/>
      <c r="D8387" s="42" t="s">
        <v>42705</v>
      </c>
      <c r="E8387" s="43" t="s">
        <v>42706</v>
      </c>
      <c r="F8387" s="44"/>
      <c r="G8387" s="32" t="s">
        <v>17</v>
      </c>
      <c r="H8387" s="43" t="s">
        <v>18</v>
      </c>
      <c r="I8387" s="42" t="s">
        <v>42707</v>
      </c>
      <c r="J8387" s="42">
        <v>8059175903298</v>
      </c>
      <c r="K8387" s="45" t="s">
        <v>61621</v>
      </c>
      <c r="L8387" s="46">
        <v>0</v>
      </c>
      <c r="M8387" s="54">
        <v>39.950000000000003</v>
      </c>
      <c r="N8387" s="45" t="s">
        <v>58701</v>
      </c>
    </row>
    <row r="8388" spans="2:14" s="32" customFormat="1" hidden="1" x14ac:dyDescent="0.25">
      <c r="B8388" s="42"/>
      <c r="C8388" s="42"/>
      <c r="D8388" s="42" t="s">
        <v>42708</v>
      </c>
      <c r="E8388" s="43" t="s">
        <v>62455</v>
      </c>
      <c r="F8388" s="44"/>
      <c r="G8388" s="32" t="s">
        <v>17</v>
      </c>
      <c r="H8388" s="43" t="s">
        <v>18</v>
      </c>
      <c r="I8388" s="42" t="s">
        <v>42709</v>
      </c>
      <c r="J8388" s="42">
        <v>8059175882364</v>
      </c>
      <c r="K8388" s="45" t="s">
        <v>61621</v>
      </c>
      <c r="L8388" s="46">
        <v>0</v>
      </c>
      <c r="M8388" s="54">
        <v>39.950000000000003</v>
      </c>
      <c r="N8388" s="45" t="s">
        <v>58701</v>
      </c>
    </row>
    <row r="8389" spans="2:14" s="32" customFormat="1" hidden="1" x14ac:dyDescent="0.25">
      <c r="B8389" s="42"/>
      <c r="C8389" s="42"/>
      <c r="D8389" s="42" t="s">
        <v>42710</v>
      </c>
      <c r="E8389" s="43" t="s">
        <v>62456</v>
      </c>
      <c r="F8389" s="44"/>
      <c r="G8389" s="32" t="s">
        <v>17</v>
      </c>
      <c r="H8389" s="43" t="s">
        <v>18</v>
      </c>
      <c r="I8389" s="42" t="s">
        <v>42711</v>
      </c>
      <c r="J8389" s="42">
        <v>8059175903274</v>
      </c>
      <c r="K8389" s="45" t="s">
        <v>61621</v>
      </c>
      <c r="L8389" s="46">
        <v>0</v>
      </c>
      <c r="M8389" s="54">
        <v>39.950000000000003</v>
      </c>
      <c r="N8389" s="45" t="s">
        <v>58701</v>
      </c>
    </row>
    <row r="8390" spans="2:14" s="32" customFormat="1" hidden="1" x14ac:dyDescent="0.25">
      <c r="B8390" s="42"/>
      <c r="C8390" s="42"/>
      <c r="D8390" s="42" t="s">
        <v>42712</v>
      </c>
      <c r="E8390" s="43" t="s">
        <v>62457</v>
      </c>
      <c r="F8390" s="44"/>
      <c r="G8390" s="32" t="s">
        <v>17</v>
      </c>
      <c r="H8390" s="43" t="s">
        <v>18</v>
      </c>
      <c r="I8390" s="42" t="s">
        <v>42713</v>
      </c>
      <c r="J8390" s="42">
        <v>8059175903267</v>
      </c>
      <c r="K8390" s="45" t="s">
        <v>61621</v>
      </c>
      <c r="L8390" s="46">
        <v>0</v>
      </c>
      <c r="M8390" s="54">
        <v>39.950000000000003</v>
      </c>
      <c r="N8390" s="45" t="s">
        <v>58701</v>
      </c>
    </row>
    <row r="8391" spans="2:14" s="32" customFormat="1" hidden="1" x14ac:dyDescent="0.25">
      <c r="B8391" s="42"/>
      <c r="C8391" s="42"/>
      <c r="D8391" s="42" t="s">
        <v>42714</v>
      </c>
      <c r="E8391" s="43" t="s">
        <v>62458</v>
      </c>
      <c r="F8391" s="44"/>
      <c r="G8391" s="32" t="s">
        <v>17</v>
      </c>
      <c r="H8391" s="43" t="s">
        <v>18</v>
      </c>
      <c r="I8391" s="42" t="s">
        <v>42715</v>
      </c>
      <c r="J8391" s="42">
        <v>8059175903281</v>
      </c>
      <c r="K8391" s="45" t="s">
        <v>61621</v>
      </c>
      <c r="L8391" s="46">
        <v>0</v>
      </c>
      <c r="M8391" s="54">
        <v>39.950000000000003</v>
      </c>
      <c r="N8391" s="45" t="s">
        <v>58701</v>
      </c>
    </row>
    <row r="8392" spans="2:14" s="32" customFormat="1" hidden="1" x14ac:dyDescent="0.25">
      <c r="B8392" s="42"/>
      <c r="C8392" s="42"/>
      <c r="D8392" s="42" t="s">
        <v>42521</v>
      </c>
      <c r="E8392" s="43" t="s">
        <v>42522</v>
      </c>
      <c r="F8392" s="44"/>
      <c r="G8392" s="32" t="s">
        <v>17</v>
      </c>
      <c r="H8392" s="43" t="s">
        <v>18</v>
      </c>
      <c r="I8392" s="42" t="s">
        <v>42523</v>
      </c>
      <c r="J8392" s="42">
        <v>8059175903335</v>
      </c>
      <c r="K8392" s="45" t="s">
        <v>61621</v>
      </c>
      <c r="L8392" s="46">
        <v>0</v>
      </c>
      <c r="M8392" s="54">
        <v>39.950000000000003</v>
      </c>
      <c r="N8392" s="45" t="s">
        <v>58701</v>
      </c>
    </row>
    <row r="8393" spans="2:14" s="32" customFormat="1" hidden="1" x14ac:dyDescent="0.25">
      <c r="B8393" s="42"/>
      <c r="C8393" s="42"/>
      <c r="D8393" s="42" t="s">
        <v>42524</v>
      </c>
      <c r="E8393" s="43" t="s">
        <v>62459</v>
      </c>
      <c r="F8393" s="44"/>
      <c r="G8393" s="32" t="s">
        <v>17</v>
      </c>
      <c r="H8393" s="43" t="s">
        <v>18</v>
      </c>
      <c r="I8393" s="42" t="s">
        <v>42525</v>
      </c>
      <c r="J8393" s="42">
        <v>8059175882371</v>
      </c>
      <c r="K8393" s="45" t="s">
        <v>61621</v>
      </c>
      <c r="L8393" s="46">
        <v>0</v>
      </c>
      <c r="M8393" s="54">
        <v>39.950000000000003</v>
      </c>
      <c r="N8393" s="45" t="s">
        <v>58701</v>
      </c>
    </row>
    <row r="8394" spans="2:14" s="32" customFormat="1" hidden="1" x14ac:dyDescent="0.25">
      <c r="B8394" s="42"/>
      <c r="C8394" s="42"/>
      <c r="D8394" s="42" t="s">
        <v>42526</v>
      </c>
      <c r="E8394" s="43" t="s">
        <v>62460</v>
      </c>
      <c r="F8394" s="44"/>
      <c r="G8394" s="32" t="s">
        <v>17</v>
      </c>
      <c r="H8394" s="43" t="s">
        <v>18</v>
      </c>
      <c r="I8394" s="42" t="s">
        <v>42527</v>
      </c>
      <c r="J8394" s="42">
        <v>8059175903311</v>
      </c>
      <c r="K8394" s="45" t="s">
        <v>61621</v>
      </c>
      <c r="L8394" s="46">
        <v>0</v>
      </c>
      <c r="M8394" s="54">
        <v>39.950000000000003</v>
      </c>
      <c r="N8394" s="45" t="s">
        <v>58701</v>
      </c>
    </row>
    <row r="8395" spans="2:14" s="32" customFormat="1" hidden="1" x14ac:dyDescent="0.25">
      <c r="B8395" s="42"/>
      <c r="C8395" s="42"/>
      <c r="D8395" s="42" t="s">
        <v>42528</v>
      </c>
      <c r="E8395" s="43" t="s">
        <v>62461</v>
      </c>
      <c r="F8395" s="44"/>
      <c r="G8395" s="32" t="s">
        <v>17</v>
      </c>
      <c r="H8395" s="43" t="s">
        <v>18</v>
      </c>
      <c r="I8395" s="42" t="s">
        <v>42529</v>
      </c>
      <c r="J8395" s="42">
        <v>8059175903304</v>
      </c>
      <c r="K8395" s="45" t="s">
        <v>61621</v>
      </c>
      <c r="L8395" s="46">
        <v>0</v>
      </c>
      <c r="M8395" s="54">
        <v>39.950000000000003</v>
      </c>
      <c r="N8395" s="45" t="s">
        <v>58701</v>
      </c>
    </row>
    <row r="8396" spans="2:14" s="32" customFormat="1" hidden="1" x14ac:dyDescent="0.25">
      <c r="B8396" s="42"/>
      <c r="C8396" s="42"/>
      <c r="D8396" s="42" t="s">
        <v>42530</v>
      </c>
      <c r="E8396" s="43" t="s">
        <v>62462</v>
      </c>
      <c r="F8396" s="44"/>
      <c r="G8396" s="32" t="s">
        <v>17</v>
      </c>
      <c r="H8396" s="43" t="s">
        <v>18</v>
      </c>
      <c r="I8396" s="42" t="s">
        <v>42531</v>
      </c>
      <c r="J8396" s="42">
        <v>8059175903328</v>
      </c>
      <c r="K8396" s="45" t="s">
        <v>61621</v>
      </c>
      <c r="L8396" s="46">
        <v>0</v>
      </c>
      <c r="M8396" s="54">
        <v>39.950000000000003</v>
      </c>
      <c r="N8396" s="45" t="s">
        <v>58701</v>
      </c>
    </row>
    <row r="8397" spans="2:14" s="32" customFormat="1" hidden="1" x14ac:dyDescent="0.25">
      <c r="B8397" s="42"/>
      <c r="C8397" s="42"/>
      <c r="D8397" s="42" t="s">
        <v>42716</v>
      </c>
      <c r="E8397" s="43" t="s">
        <v>42717</v>
      </c>
      <c r="F8397" s="44"/>
      <c r="G8397" s="32" t="s">
        <v>17</v>
      </c>
      <c r="H8397" s="43" t="s">
        <v>18</v>
      </c>
      <c r="I8397" s="42" t="s">
        <v>42718</v>
      </c>
      <c r="J8397" s="42">
        <v>8059175903373</v>
      </c>
      <c r="K8397" s="45" t="s">
        <v>61621</v>
      </c>
      <c r="L8397" s="46">
        <v>0</v>
      </c>
      <c r="M8397" s="54">
        <v>29.95</v>
      </c>
      <c r="N8397" s="45" t="s">
        <v>58701</v>
      </c>
    </row>
    <row r="8398" spans="2:14" s="32" customFormat="1" hidden="1" x14ac:dyDescent="0.25">
      <c r="B8398" s="42"/>
      <c r="C8398" s="42"/>
      <c r="D8398" s="42" t="s">
        <v>42719</v>
      </c>
      <c r="E8398" s="43" t="s">
        <v>62475</v>
      </c>
      <c r="F8398" s="44"/>
      <c r="G8398" s="32" t="s">
        <v>17</v>
      </c>
      <c r="H8398" s="43" t="s">
        <v>18</v>
      </c>
      <c r="I8398" s="42" t="s">
        <v>42720</v>
      </c>
      <c r="J8398" s="42">
        <v>8059175882395</v>
      </c>
      <c r="K8398" s="45" t="s">
        <v>61621</v>
      </c>
      <c r="L8398" s="46">
        <v>0</v>
      </c>
      <c r="M8398" s="54">
        <v>29.95</v>
      </c>
      <c r="N8398" s="45" t="s">
        <v>58701</v>
      </c>
    </row>
    <row r="8399" spans="2:14" s="32" customFormat="1" hidden="1" x14ac:dyDescent="0.25">
      <c r="B8399" s="42"/>
      <c r="C8399" s="42"/>
      <c r="D8399" s="42" t="s">
        <v>42721</v>
      </c>
      <c r="E8399" s="43" t="s">
        <v>62476</v>
      </c>
      <c r="F8399" s="44"/>
      <c r="G8399" s="32" t="s">
        <v>17</v>
      </c>
      <c r="H8399" s="43" t="s">
        <v>18</v>
      </c>
      <c r="I8399" s="42" t="s">
        <v>42722</v>
      </c>
      <c r="J8399" s="42">
        <v>8059175903359</v>
      </c>
      <c r="K8399" s="45" t="s">
        <v>61621</v>
      </c>
      <c r="L8399" s="46">
        <v>0</v>
      </c>
      <c r="M8399" s="54">
        <v>29.95</v>
      </c>
      <c r="N8399" s="45" t="s">
        <v>58701</v>
      </c>
    </row>
    <row r="8400" spans="2:14" s="32" customFormat="1" hidden="1" x14ac:dyDescent="0.25">
      <c r="B8400" s="42"/>
      <c r="C8400" s="42"/>
      <c r="D8400" s="42" t="s">
        <v>42723</v>
      </c>
      <c r="E8400" s="43" t="s">
        <v>62477</v>
      </c>
      <c r="F8400" s="44"/>
      <c r="G8400" s="32" t="s">
        <v>17</v>
      </c>
      <c r="H8400" s="43" t="s">
        <v>18</v>
      </c>
      <c r="I8400" s="42" t="s">
        <v>42724</v>
      </c>
      <c r="J8400" s="42">
        <v>8059175903342</v>
      </c>
      <c r="K8400" s="45" t="s">
        <v>61621</v>
      </c>
      <c r="L8400" s="46">
        <v>0</v>
      </c>
      <c r="M8400" s="54">
        <v>29.95</v>
      </c>
      <c r="N8400" s="45" t="s">
        <v>58701</v>
      </c>
    </row>
    <row r="8401" spans="2:14" s="32" customFormat="1" hidden="1" x14ac:dyDescent="0.25">
      <c r="B8401" s="42"/>
      <c r="C8401" s="42"/>
      <c r="D8401" s="42" t="s">
        <v>42725</v>
      </c>
      <c r="E8401" s="43" t="s">
        <v>62478</v>
      </c>
      <c r="F8401" s="44"/>
      <c r="G8401" s="32" t="s">
        <v>17</v>
      </c>
      <c r="H8401" s="43" t="s">
        <v>18</v>
      </c>
      <c r="I8401" s="42" t="s">
        <v>42726</v>
      </c>
      <c r="J8401" s="42">
        <v>8059175903366</v>
      </c>
      <c r="K8401" s="45" t="s">
        <v>61621</v>
      </c>
      <c r="L8401" s="46">
        <v>0</v>
      </c>
      <c r="M8401" s="54">
        <v>29.95</v>
      </c>
      <c r="N8401" s="45" t="s">
        <v>58701</v>
      </c>
    </row>
    <row r="8402" spans="2:14" s="32" customFormat="1" hidden="1" x14ac:dyDescent="0.25">
      <c r="B8402" s="42"/>
      <c r="C8402" s="42"/>
      <c r="D8402" s="42" t="s">
        <v>42727</v>
      </c>
      <c r="E8402" s="43" t="s">
        <v>42728</v>
      </c>
      <c r="F8402" s="44"/>
      <c r="G8402" s="32" t="s">
        <v>17</v>
      </c>
      <c r="H8402" s="43" t="s">
        <v>18</v>
      </c>
      <c r="I8402" s="42" t="s">
        <v>42729</v>
      </c>
      <c r="J8402" s="42">
        <v>8059175903458</v>
      </c>
      <c r="K8402" s="45" t="s">
        <v>61621</v>
      </c>
      <c r="L8402" s="46">
        <v>0</v>
      </c>
      <c r="M8402" s="54">
        <v>29.95</v>
      </c>
      <c r="N8402" s="45" t="s">
        <v>58701</v>
      </c>
    </row>
    <row r="8403" spans="2:14" s="32" customFormat="1" hidden="1" x14ac:dyDescent="0.25">
      <c r="B8403" s="42"/>
      <c r="C8403" s="42"/>
      <c r="D8403" s="42" t="s">
        <v>42730</v>
      </c>
      <c r="E8403" s="43" t="s">
        <v>62479</v>
      </c>
      <c r="F8403" s="44"/>
      <c r="G8403" s="32" t="s">
        <v>17</v>
      </c>
      <c r="H8403" s="43" t="s">
        <v>18</v>
      </c>
      <c r="I8403" s="42" t="s">
        <v>42731</v>
      </c>
      <c r="J8403" s="42">
        <v>8059175882418</v>
      </c>
      <c r="K8403" s="45" t="s">
        <v>61621</v>
      </c>
      <c r="L8403" s="46">
        <v>0</v>
      </c>
      <c r="M8403" s="54">
        <v>29.95</v>
      </c>
      <c r="N8403" s="45" t="s">
        <v>58701</v>
      </c>
    </row>
    <row r="8404" spans="2:14" s="32" customFormat="1" hidden="1" x14ac:dyDescent="0.25">
      <c r="B8404" s="42"/>
      <c r="C8404" s="42"/>
      <c r="D8404" s="42" t="s">
        <v>42732</v>
      </c>
      <c r="E8404" s="43" t="s">
        <v>62480</v>
      </c>
      <c r="F8404" s="44"/>
      <c r="G8404" s="32" t="s">
        <v>17</v>
      </c>
      <c r="H8404" s="43" t="s">
        <v>18</v>
      </c>
      <c r="I8404" s="42" t="s">
        <v>42733</v>
      </c>
      <c r="J8404" s="42">
        <v>8059175903434</v>
      </c>
      <c r="K8404" s="45" t="s">
        <v>61621</v>
      </c>
      <c r="L8404" s="46">
        <v>0</v>
      </c>
      <c r="M8404" s="54">
        <v>29.95</v>
      </c>
      <c r="N8404" s="45" t="s">
        <v>58701</v>
      </c>
    </row>
    <row r="8405" spans="2:14" s="32" customFormat="1" hidden="1" x14ac:dyDescent="0.25">
      <c r="B8405" s="42"/>
      <c r="C8405" s="42"/>
      <c r="D8405" s="42" t="s">
        <v>42734</v>
      </c>
      <c r="E8405" s="43" t="s">
        <v>62481</v>
      </c>
      <c r="F8405" s="44"/>
      <c r="G8405" s="32" t="s">
        <v>17</v>
      </c>
      <c r="H8405" s="43" t="s">
        <v>18</v>
      </c>
      <c r="I8405" s="42" t="s">
        <v>42735</v>
      </c>
      <c r="J8405" s="42">
        <v>8059175903427</v>
      </c>
      <c r="K8405" s="45" t="s">
        <v>61621</v>
      </c>
      <c r="L8405" s="46">
        <v>0</v>
      </c>
      <c r="M8405" s="54">
        <v>29.95</v>
      </c>
      <c r="N8405" s="45" t="s">
        <v>58701</v>
      </c>
    </row>
    <row r="8406" spans="2:14" s="32" customFormat="1" hidden="1" x14ac:dyDescent="0.25">
      <c r="B8406" s="42"/>
      <c r="C8406" s="42"/>
      <c r="D8406" s="42" t="s">
        <v>42736</v>
      </c>
      <c r="E8406" s="43" t="s">
        <v>62482</v>
      </c>
      <c r="F8406" s="44"/>
      <c r="G8406" s="32" t="s">
        <v>17</v>
      </c>
      <c r="H8406" s="43" t="s">
        <v>18</v>
      </c>
      <c r="I8406" s="42" t="s">
        <v>42737</v>
      </c>
      <c r="J8406" s="42">
        <v>8059175903441</v>
      </c>
      <c r="K8406" s="45" t="s">
        <v>61621</v>
      </c>
      <c r="L8406" s="46">
        <v>0</v>
      </c>
      <c r="M8406" s="54">
        <v>29.95</v>
      </c>
      <c r="N8406" s="45" t="s">
        <v>58701</v>
      </c>
    </row>
    <row r="8407" spans="2:14" s="32" customFormat="1" hidden="1" x14ac:dyDescent="0.25">
      <c r="B8407" s="42"/>
      <c r="C8407" s="42"/>
      <c r="D8407" s="42" t="s">
        <v>42738</v>
      </c>
      <c r="E8407" s="43" t="s">
        <v>42739</v>
      </c>
      <c r="F8407" s="44"/>
      <c r="G8407" s="32" t="s">
        <v>17</v>
      </c>
      <c r="H8407" s="43" t="s">
        <v>18</v>
      </c>
      <c r="I8407" s="42" t="s">
        <v>42740</v>
      </c>
      <c r="J8407" s="42">
        <v>8059175903496</v>
      </c>
      <c r="K8407" s="45" t="s">
        <v>61621</v>
      </c>
      <c r="L8407" s="46">
        <v>0</v>
      </c>
      <c r="M8407" s="54">
        <v>29.95</v>
      </c>
      <c r="N8407" s="45" t="s">
        <v>58701</v>
      </c>
    </row>
    <row r="8408" spans="2:14" s="32" customFormat="1" hidden="1" x14ac:dyDescent="0.25">
      <c r="B8408" s="42"/>
      <c r="C8408" s="42"/>
      <c r="D8408" s="42" t="s">
        <v>42741</v>
      </c>
      <c r="E8408" s="43" t="s">
        <v>62483</v>
      </c>
      <c r="F8408" s="44"/>
      <c r="G8408" s="32" t="s">
        <v>17</v>
      </c>
      <c r="H8408" s="43" t="s">
        <v>18</v>
      </c>
      <c r="I8408" s="42" t="s">
        <v>42742</v>
      </c>
      <c r="J8408" s="42">
        <v>8059175882425</v>
      </c>
      <c r="K8408" s="45" t="s">
        <v>61621</v>
      </c>
      <c r="L8408" s="46">
        <v>0</v>
      </c>
      <c r="M8408" s="54">
        <v>29.95</v>
      </c>
      <c r="N8408" s="45" t="s">
        <v>58701</v>
      </c>
    </row>
    <row r="8409" spans="2:14" s="32" customFormat="1" hidden="1" x14ac:dyDescent="0.25">
      <c r="B8409" s="42"/>
      <c r="C8409" s="42"/>
      <c r="D8409" s="42" t="s">
        <v>42743</v>
      </c>
      <c r="E8409" s="43" t="s">
        <v>62484</v>
      </c>
      <c r="F8409" s="44"/>
      <c r="G8409" s="32" t="s">
        <v>17</v>
      </c>
      <c r="H8409" s="43" t="s">
        <v>18</v>
      </c>
      <c r="I8409" s="42" t="s">
        <v>42744</v>
      </c>
      <c r="J8409" s="42">
        <v>8059175903472</v>
      </c>
      <c r="K8409" s="45" t="s">
        <v>61621</v>
      </c>
      <c r="L8409" s="46">
        <v>0</v>
      </c>
      <c r="M8409" s="54">
        <v>29.95</v>
      </c>
      <c r="N8409" s="45" t="s">
        <v>58701</v>
      </c>
    </row>
    <row r="8410" spans="2:14" s="32" customFormat="1" hidden="1" x14ac:dyDescent="0.25">
      <c r="B8410" s="42"/>
      <c r="C8410" s="42"/>
      <c r="D8410" s="42" t="s">
        <v>42745</v>
      </c>
      <c r="E8410" s="43" t="s">
        <v>62485</v>
      </c>
      <c r="F8410" s="44"/>
      <c r="G8410" s="32" t="s">
        <v>17</v>
      </c>
      <c r="H8410" s="43" t="s">
        <v>18</v>
      </c>
      <c r="I8410" s="42" t="s">
        <v>42746</v>
      </c>
      <c r="J8410" s="42">
        <v>8059175903465</v>
      </c>
      <c r="K8410" s="45" t="s">
        <v>61621</v>
      </c>
      <c r="L8410" s="46">
        <v>0</v>
      </c>
      <c r="M8410" s="54">
        <v>29.95</v>
      </c>
      <c r="N8410" s="45" t="s">
        <v>58701</v>
      </c>
    </row>
    <row r="8411" spans="2:14" s="32" customFormat="1" hidden="1" x14ac:dyDescent="0.25">
      <c r="B8411" s="42"/>
      <c r="C8411" s="42"/>
      <c r="D8411" s="42" t="s">
        <v>42747</v>
      </c>
      <c r="E8411" s="43" t="s">
        <v>62486</v>
      </c>
      <c r="F8411" s="44"/>
      <c r="G8411" s="32" t="s">
        <v>17</v>
      </c>
      <c r="H8411" s="43" t="s">
        <v>18</v>
      </c>
      <c r="I8411" s="42" t="s">
        <v>42748</v>
      </c>
      <c r="J8411" s="42">
        <v>8059175903489</v>
      </c>
      <c r="K8411" s="45" t="s">
        <v>61621</v>
      </c>
      <c r="L8411" s="46">
        <v>0</v>
      </c>
      <c r="M8411" s="54">
        <v>29.95</v>
      </c>
      <c r="N8411" s="45" t="s">
        <v>58701</v>
      </c>
    </row>
    <row r="8412" spans="2:14" s="32" customFormat="1" hidden="1" x14ac:dyDescent="0.25">
      <c r="B8412" s="42"/>
      <c r="C8412" s="42"/>
      <c r="D8412" s="42" t="s">
        <v>42749</v>
      </c>
      <c r="E8412" s="43" t="s">
        <v>42750</v>
      </c>
      <c r="F8412" s="44"/>
      <c r="G8412" s="32" t="s">
        <v>17</v>
      </c>
      <c r="H8412" s="43" t="s">
        <v>18</v>
      </c>
      <c r="I8412" s="42" t="s">
        <v>42751</v>
      </c>
      <c r="J8412" s="42">
        <v>8059175903533</v>
      </c>
      <c r="K8412" s="45" t="s">
        <v>61621</v>
      </c>
      <c r="L8412" s="46">
        <v>0</v>
      </c>
      <c r="M8412" s="54">
        <v>29.95</v>
      </c>
      <c r="N8412" s="45" t="s">
        <v>58701</v>
      </c>
    </row>
    <row r="8413" spans="2:14" s="32" customFormat="1" hidden="1" x14ac:dyDescent="0.25">
      <c r="B8413" s="42"/>
      <c r="C8413" s="42"/>
      <c r="D8413" s="42" t="s">
        <v>42752</v>
      </c>
      <c r="E8413" s="43" t="s">
        <v>62487</v>
      </c>
      <c r="F8413" s="44"/>
      <c r="G8413" s="32" t="s">
        <v>17</v>
      </c>
      <c r="H8413" s="43" t="s">
        <v>18</v>
      </c>
      <c r="I8413" s="42" t="s">
        <v>42753</v>
      </c>
      <c r="J8413" s="42">
        <v>8059175940347</v>
      </c>
      <c r="K8413" s="45" t="s">
        <v>61621</v>
      </c>
      <c r="L8413" s="46">
        <v>0</v>
      </c>
      <c r="M8413" s="54">
        <v>29.95</v>
      </c>
      <c r="N8413" s="45" t="s">
        <v>58701</v>
      </c>
    </row>
    <row r="8414" spans="2:14" s="32" customFormat="1" hidden="1" x14ac:dyDescent="0.25">
      <c r="B8414" s="42"/>
      <c r="C8414" s="42"/>
      <c r="D8414" s="42" t="s">
        <v>42754</v>
      </c>
      <c r="E8414" s="43" t="s">
        <v>62488</v>
      </c>
      <c r="F8414" s="44"/>
      <c r="G8414" s="32" t="s">
        <v>17</v>
      </c>
      <c r="H8414" s="43" t="s">
        <v>18</v>
      </c>
      <c r="I8414" s="42" t="s">
        <v>42755</v>
      </c>
      <c r="J8414" s="42">
        <v>8059175903519</v>
      </c>
      <c r="K8414" s="45" t="s">
        <v>61621</v>
      </c>
      <c r="L8414" s="46">
        <v>0</v>
      </c>
      <c r="M8414" s="54">
        <v>29.95</v>
      </c>
      <c r="N8414" s="45" t="s">
        <v>58701</v>
      </c>
    </row>
    <row r="8415" spans="2:14" s="32" customFormat="1" hidden="1" x14ac:dyDescent="0.25">
      <c r="B8415" s="42"/>
      <c r="C8415" s="42"/>
      <c r="D8415" s="42" t="s">
        <v>42756</v>
      </c>
      <c r="E8415" s="43" t="s">
        <v>62489</v>
      </c>
      <c r="F8415" s="44"/>
      <c r="G8415" s="32" t="s">
        <v>17</v>
      </c>
      <c r="H8415" s="43" t="s">
        <v>18</v>
      </c>
      <c r="I8415" s="42" t="s">
        <v>42757</v>
      </c>
      <c r="J8415" s="42">
        <v>8059175903502</v>
      </c>
      <c r="K8415" s="45" t="s">
        <v>61621</v>
      </c>
      <c r="L8415" s="46">
        <v>0</v>
      </c>
      <c r="M8415" s="54">
        <v>29.95</v>
      </c>
      <c r="N8415" s="45" t="s">
        <v>58701</v>
      </c>
    </row>
    <row r="8416" spans="2:14" s="32" customFormat="1" hidden="1" x14ac:dyDescent="0.25">
      <c r="B8416" s="42"/>
      <c r="C8416" s="42"/>
      <c r="D8416" s="42" t="s">
        <v>42758</v>
      </c>
      <c r="E8416" s="43" t="s">
        <v>62490</v>
      </c>
      <c r="F8416" s="44"/>
      <c r="G8416" s="32" t="s">
        <v>17</v>
      </c>
      <c r="H8416" s="43" t="s">
        <v>18</v>
      </c>
      <c r="I8416" s="42" t="s">
        <v>42759</v>
      </c>
      <c r="J8416" s="42">
        <v>8059175903526</v>
      </c>
      <c r="K8416" s="45" t="s">
        <v>61621</v>
      </c>
      <c r="L8416" s="46">
        <v>0</v>
      </c>
      <c r="M8416" s="54">
        <v>29.95</v>
      </c>
      <c r="N8416" s="45" t="s">
        <v>58701</v>
      </c>
    </row>
    <row r="8417" spans="2:14" s="32" customFormat="1" hidden="1" x14ac:dyDescent="0.25">
      <c r="B8417" s="42"/>
      <c r="C8417" s="55"/>
      <c r="E8417" s="44" t="s">
        <v>43418</v>
      </c>
      <c r="F8417" s="44"/>
      <c r="G8417" s="32" t="s">
        <v>17</v>
      </c>
      <c r="H8417" s="43" t="s">
        <v>18</v>
      </c>
      <c r="I8417" s="55" t="s">
        <v>43419</v>
      </c>
      <c r="J8417" s="55">
        <v>8059175903571</v>
      </c>
      <c r="K8417" s="45" t="s">
        <v>61621</v>
      </c>
      <c r="L8417" s="46">
        <v>0</v>
      </c>
      <c r="M8417" s="46">
        <v>29.95</v>
      </c>
      <c r="N8417" s="45" t="s">
        <v>58701</v>
      </c>
    </row>
    <row r="8418" spans="2:14" s="32" customFormat="1" hidden="1" x14ac:dyDescent="0.25">
      <c r="B8418" s="42"/>
      <c r="C8418" s="55"/>
      <c r="E8418" s="44" t="s">
        <v>43414</v>
      </c>
      <c r="F8418" s="44"/>
      <c r="G8418" s="32" t="s">
        <v>17</v>
      </c>
      <c r="H8418" s="43" t="s">
        <v>18</v>
      </c>
      <c r="I8418" s="55" t="s">
        <v>43415</v>
      </c>
      <c r="J8418" s="55">
        <v>8059175882432</v>
      </c>
      <c r="K8418" s="45" t="s">
        <v>61621</v>
      </c>
      <c r="L8418" s="46">
        <v>0</v>
      </c>
      <c r="M8418" s="46">
        <v>29.95</v>
      </c>
      <c r="N8418" s="45" t="s">
        <v>58701</v>
      </c>
    </row>
    <row r="8419" spans="2:14" s="32" customFormat="1" hidden="1" x14ac:dyDescent="0.25">
      <c r="B8419" s="42"/>
      <c r="C8419" s="55"/>
      <c r="E8419" s="44" t="s">
        <v>43412</v>
      </c>
      <c r="F8419" s="44"/>
      <c r="G8419" s="32" t="s">
        <v>17</v>
      </c>
      <c r="H8419" s="43" t="s">
        <v>18</v>
      </c>
      <c r="I8419" s="55" t="s">
        <v>43413</v>
      </c>
      <c r="J8419" s="55">
        <v>8059175903557</v>
      </c>
      <c r="K8419" s="45" t="s">
        <v>61621</v>
      </c>
      <c r="L8419" s="46">
        <v>0</v>
      </c>
      <c r="M8419" s="46">
        <v>29.95</v>
      </c>
      <c r="N8419" s="45" t="s">
        <v>58701</v>
      </c>
    </row>
    <row r="8420" spans="2:14" s="32" customFormat="1" hidden="1" x14ac:dyDescent="0.25">
      <c r="B8420" s="42"/>
      <c r="C8420" s="55"/>
      <c r="E8420" s="44" t="s">
        <v>43410</v>
      </c>
      <c r="F8420" s="44"/>
      <c r="G8420" s="32" t="s">
        <v>17</v>
      </c>
      <c r="H8420" s="43" t="s">
        <v>18</v>
      </c>
      <c r="I8420" s="55" t="s">
        <v>43411</v>
      </c>
      <c r="J8420" s="55">
        <v>8059175903540</v>
      </c>
      <c r="K8420" s="45" t="s">
        <v>61621</v>
      </c>
      <c r="L8420" s="46">
        <v>0</v>
      </c>
      <c r="M8420" s="46">
        <v>29.95</v>
      </c>
      <c r="N8420" s="45" t="s">
        <v>58701</v>
      </c>
    </row>
    <row r="8421" spans="2:14" s="32" customFormat="1" hidden="1" x14ac:dyDescent="0.25">
      <c r="B8421" s="42"/>
      <c r="C8421" s="55"/>
      <c r="E8421" s="44" t="s">
        <v>43416</v>
      </c>
      <c r="F8421" s="44"/>
      <c r="G8421" s="32" t="s">
        <v>17</v>
      </c>
      <c r="H8421" s="43" t="s">
        <v>18</v>
      </c>
      <c r="I8421" s="55" t="s">
        <v>43417</v>
      </c>
      <c r="J8421" s="55">
        <v>8059175903564</v>
      </c>
      <c r="K8421" s="45" t="s">
        <v>61621</v>
      </c>
      <c r="L8421" s="46">
        <v>0</v>
      </c>
      <c r="M8421" s="46">
        <v>29.95</v>
      </c>
      <c r="N8421" s="45" t="s">
        <v>58701</v>
      </c>
    </row>
    <row r="8422" spans="2:14" s="32" customFormat="1" hidden="1" x14ac:dyDescent="0.25">
      <c r="B8422" s="42"/>
      <c r="C8422" s="55"/>
      <c r="E8422" s="44" t="s">
        <v>43428</v>
      </c>
      <c r="F8422" s="44"/>
      <c r="G8422" s="32" t="s">
        <v>17</v>
      </c>
      <c r="H8422" s="43" t="s">
        <v>18</v>
      </c>
      <c r="I8422" s="55" t="s">
        <v>43429</v>
      </c>
      <c r="J8422" s="55">
        <v>8059175903618</v>
      </c>
      <c r="K8422" s="45" t="s">
        <v>61621</v>
      </c>
      <c r="L8422" s="46">
        <v>0</v>
      </c>
      <c r="M8422" s="46">
        <v>29.95</v>
      </c>
      <c r="N8422" s="45" t="s">
        <v>58701</v>
      </c>
    </row>
    <row r="8423" spans="2:14" s="32" customFormat="1" hidden="1" x14ac:dyDescent="0.25">
      <c r="B8423" s="42"/>
      <c r="C8423" s="55"/>
      <c r="E8423" s="44" t="s">
        <v>43424</v>
      </c>
      <c r="F8423" s="44"/>
      <c r="G8423" s="32" t="s">
        <v>17</v>
      </c>
      <c r="H8423" s="43" t="s">
        <v>18</v>
      </c>
      <c r="I8423" s="55" t="s">
        <v>43425</v>
      </c>
      <c r="J8423" s="55">
        <v>8059175882449</v>
      </c>
      <c r="K8423" s="45" t="s">
        <v>61621</v>
      </c>
      <c r="L8423" s="46">
        <v>0</v>
      </c>
      <c r="M8423" s="46">
        <v>29.95</v>
      </c>
      <c r="N8423" s="45" t="s">
        <v>58701</v>
      </c>
    </row>
    <row r="8424" spans="2:14" s="32" customFormat="1" hidden="1" x14ac:dyDescent="0.25">
      <c r="B8424" s="42"/>
      <c r="C8424" s="55"/>
      <c r="E8424" s="44" t="s">
        <v>43422</v>
      </c>
      <c r="F8424" s="44"/>
      <c r="G8424" s="32" t="s">
        <v>17</v>
      </c>
      <c r="H8424" s="43" t="s">
        <v>18</v>
      </c>
      <c r="I8424" s="55" t="s">
        <v>43423</v>
      </c>
      <c r="J8424" s="55">
        <v>8059175903595</v>
      </c>
      <c r="K8424" s="45" t="s">
        <v>61621</v>
      </c>
      <c r="L8424" s="46">
        <v>0</v>
      </c>
      <c r="M8424" s="46">
        <v>29.95</v>
      </c>
      <c r="N8424" s="45" t="s">
        <v>58701</v>
      </c>
    </row>
    <row r="8425" spans="2:14" s="32" customFormat="1" hidden="1" x14ac:dyDescent="0.25">
      <c r="B8425" s="42"/>
      <c r="C8425" s="55"/>
      <c r="E8425" s="44" t="s">
        <v>43420</v>
      </c>
      <c r="F8425" s="44"/>
      <c r="G8425" s="32" t="s">
        <v>17</v>
      </c>
      <c r="H8425" s="43" t="s">
        <v>18</v>
      </c>
      <c r="I8425" s="55" t="s">
        <v>43421</v>
      </c>
      <c r="J8425" s="55">
        <v>8059175903588</v>
      </c>
      <c r="K8425" s="45" t="s">
        <v>61621</v>
      </c>
      <c r="L8425" s="46">
        <v>0</v>
      </c>
      <c r="M8425" s="46">
        <v>29.95</v>
      </c>
      <c r="N8425" s="45" t="s">
        <v>58701</v>
      </c>
    </row>
    <row r="8426" spans="2:14" s="32" customFormat="1" hidden="1" x14ac:dyDescent="0.25">
      <c r="B8426" s="42"/>
      <c r="C8426" s="55"/>
      <c r="E8426" s="44" t="s">
        <v>43426</v>
      </c>
      <c r="F8426" s="44"/>
      <c r="G8426" s="32" t="s">
        <v>17</v>
      </c>
      <c r="H8426" s="43" t="s">
        <v>18</v>
      </c>
      <c r="I8426" s="55" t="s">
        <v>43427</v>
      </c>
      <c r="J8426" s="55">
        <v>8059175903601</v>
      </c>
      <c r="K8426" s="45" t="s">
        <v>61621</v>
      </c>
      <c r="L8426" s="46">
        <v>0</v>
      </c>
      <c r="M8426" s="46">
        <v>29.95</v>
      </c>
      <c r="N8426" s="45" t="s">
        <v>58701</v>
      </c>
    </row>
    <row r="8427" spans="2:14" s="32" customFormat="1" hidden="1" x14ac:dyDescent="0.25">
      <c r="B8427" s="42"/>
      <c r="C8427" s="55"/>
      <c r="E8427" s="44" t="s">
        <v>43438</v>
      </c>
      <c r="F8427" s="44"/>
      <c r="G8427" s="32" t="s">
        <v>17</v>
      </c>
      <c r="H8427" s="43" t="s">
        <v>18</v>
      </c>
      <c r="I8427" s="55" t="s">
        <v>43439</v>
      </c>
      <c r="J8427" s="55">
        <v>8059175903656</v>
      </c>
      <c r="K8427" s="45" t="s">
        <v>61621</v>
      </c>
      <c r="L8427" s="46">
        <v>0</v>
      </c>
      <c r="M8427" s="46">
        <v>29.95</v>
      </c>
      <c r="N8427" s="45" t="s">
        <v>58701</v>
      </c>
    </row>
    <row r="8428" spans="2:14" s="32" customFormat="1" hidden="1" x14ac:dyDescent="0.25">
      <c r="B8428" s="42"/>
      <c r="C8428" s="55"/>
      <c r="E8428" s="44" t="s">
        <v>43434</v>
      </c>
      <c r="F8428" s="44"/>
      <c r="G8428" s="32" t="s">
        <v>17</v>
      </c>
      <c r="H8428" s="43" t="s">
        <v>18</v>
      </c>
      <c r="I8428" s="55" t="s">
        <v>43435</v>
      </c>
      <c r="J8428" s="55">
        <v>8059175882456</v>
      </c>
      <c r="K8428" s="45" t="s">
        <v>61621</v>
      </c>
      <c r="L8428" s="46">
        <v>0</v>
      </c>
      <c r="M8428" s="46">
        <v>29.95</v>
      </c>
      <c r="N8428" s="45" t="s">
        <v>58701</v>
      </c>
    </row>
    <row r="8429" spans="2:14" s="32" customFormat="1" hidden="1" x14ac:dyDescent="0.25">
      <c r="B8429" s="42"/>
      <c r="C8429" s="55"/>
      <c r="E8429" s="44" t="s">
        <v>43432</v>
      </c>
      <c r="F8429" s="44"/>
      <c r="G8429" s="32" t="s">
        <v>17</v>
      </c>
      <c r="H8429" s="43" t="s">
        <v>18</v>
      </c>
      <c r="I8429" s="55" t="s">
        <v>43433</v>
      </c>
      <c r="J8429" s="55">
        <v>8059175903632</v>
      </c>
      <c r="K8429" s="45" t="s">
        <v>61621</v>
      </c>
      <c r="L8429" s="46">
        <v>0</v>
      </c>
      <c r="M8429" s="46">
        <v>29.95</v>
      </c>
      <c r="N8429" s="45" t="s">
        <v>58701</v>
      </c>
    </row>
    <row r="8430" spans="2:14" s="32" customFormat="1" hidden="1" x14ac:dyDescent="0.25">
      <c r="B8430" s="42"/>
      <c r="C8430" s="55"/>
      <c r="E8430" s="44" t="s">
        <v>43430</v>
      </c>
      <c r="F8430" s="44"/>
      <c r="G8430" s="32" t="s">
        <v>17</v>
      </c>
      <c r="H8430" s="43" t="s">
        <v>18</v>
      </c>
      <c r="I8430" s="55" t="s">
        <v>43431</v>
      </c>
      <c r="J8430" s="55">
        <v>8059175903625</v>
      </c>
      <c r="K8430" s="45" t="s">
        <v>61621</v>
      </c>
      <c r="L8430" s="46">
        <v>0</v>
      </c>
      <c r="M8430" s="46">
        <v>29.95</v>
      </c>
      <c r="N8430" s="45" t="s">
        <v>58701</v>
      </c>
    </row>
    <row r="8431" spans="2:14" s="32" customFormat="1" hidden="1" x14ac:dyDescent="0.25">
      <c r="B8431" s="42"/>
      <c r="C8431" s="55"/>
      <c r="E8431" s="44" t="s">
        <v>43436</v>
      </c>
      <c r="F8431" s="44"/>
      <c r="G8431" s="32" t="s">
        <v>17</v>
      </c>
      <c r="H8431" s="43" t="s">
        <v>18</v>
      </c>
      <c r="I8431" s="55" t="s">
        <v>43437</v>
      </c>
      <c r="J8431" s="55">
        <v>8059175903649</v>
      </c>
      <c r="K8431" s="45" t="s">
        <v>61621</v>
      </c>
      <c r="L8431" s="46">
        <v>0</v>
      </c>
      <c r="M8431" s="46">
        <v>29.95</v>
      </c>
      <c r="N8431" s="45" t="s">
        <v>58701</v>
      </c>
    </row>
    <row r="8432" spans="2:14" s="32" customFormat="1" hidden="1" x14ac:dyDescent="0.25">
      <c r="B8432" s="42"/>
      <c r="C8432" s="55"/>
      <c r="E8432" s="44" t="s">
        <v>43448</v>
      </c>
      <c r="F8432" s="44"/>
      <c r="G8432" s="32" t="s">
        <v>17</v>
      </c>
      <c r="H8432" s="43" t="s">
        <v>18</v>
      </c>
      <c r="I8432" s="55" t="s">
        <v>43449</v>
      </c>
      <c r="J8432" s="55">
        <v>8059175903694</v>
      </c>
      <c r="K8432" s="45" t="s">
        <v>61621</v>
      </c>
      <c r="L8432" s="46">
        <v>0</v>
      </c>
      <c r="M8432" s="46">
        <v>29.95</v>
      </c>
      <c r="N8432" s="45" t="s">
        <v>58701</v>
      </c>
    </row>
    <row r="8433" spans="2:14" s="32" customFormat="1" hidden="1" x14ac:dyDescent="0.25">
      <c r="B8433" s="42"/>
      <c r="C8433" s="55"/>
      <c r="E8433" s="44" t="s">
        <v>43444</v>
      </c>
      <c r="F8433" s="44"/>
      <c r="G8433" s="32" t="s">
        <v>17</v>
      </c>
      <c r="H8433" s="43" t="s">
        <v>18</v>
      </c>
      <c r="I8433" s="55" t="s">
        <v>43445</v>
      </c>
      <c r="J8433" s="55">
        <v>8059175882463</v>
      </c>
      <c r="K8433" s="45" t="s">
        <v>61621</v>
      </c>
      <c r="L8433" s="46">
        <v>0</v>
      </c>
      <c r="M8433" s="46">
        <v>29.95</v>
      </c>
      <c r="N8433" s="45" t="s">
        <v>58701</v>
      </c>
    </row>
    <row r="8434" spans="2:14" s="32" customFormat="1" hidden="1" x14ac:dyDescent="0.25">
      <c r="B8434" s="42"/>
      <c r="C8434" s="55"/>
      <c r="E8434" s="44" t="s">
        <v>43442</v>
      </c>
      <c r="F8434" s="44"/>
      <c r="G8434" s="32" t="s">
        <v>17</v>
      </c>
      <c r="H8434" s="43" t="s">
        <v>18</v>
      </c>
      <c r="I8434" s="55" t="s">
        <v>43443</v>
      </c>
      <c r="J8434" s="55">
        <v>8059175903670</v>
      </c>
      <c r="K8434" s="45" t="s">
        <v>61621</v>
      </c>
      <c r="L8434" s="46">
        <v>0</v>
      </c>
      <c r="M8434" s="46">
        <v>29.95</v>
      </c>
      <c r="N8434" s="45" t="s">
        <v>58701</v>
      </c>
    </row>
    <row r="8435" spans="2:14" s="32" customFormat="1" hidden="1" x14ac:dyDescent="0.25">
      <c r="B8435" s="42"/>
      <c r="C8435" s="55"/>
      <c r="E8435" s="44" t="s">
        <v>43440</v>
      </c>
      <c r="F8435" s="44"/>
      <c r="G8435" s="32" t="s">
        <v>17</v>
      </c>
      <c r="H8435" s="43" t="s">
        <v>18</v>
      </c>
      <c r="I8435" s="55" t="s">
        <v>43441</v>
      </c>
      <c r="J8435" s="55">
        <v>8059175903663</v>
      </c>
      <c r="K8435" s="45" t="s">
        <v>61621</v>
      </c>
      <c r="L8435" s="46">
        <v>0</v>
      </c>
      <c r="M8435" s="46">
        <v>29.95</v>
      </c>
      <c r="N8435" s="45" t="s">
        <v>58701</v>
      </c>
    </row>
    <row r="8436" spans="2:14" s="32" customFormat="1" hidden="1" x14ac:dyDescent="0.25">
      <c r="B8436" s="42"/>
      <c r="C8436" s="55"/>
      <c r="E8436" s="44" t="s">
        <v>43446</v>
      </c>
      <c r="F8436" s="44"/>
      <c r="G8436" s="32" t="s">
        <v>17</v>
      </c>
      <c r="H8436" s="43" t="s">
        <v>18</v>
      </c>
      <c r="I8436" s="55" t="s">
        <v>43447</v>
      </c>
      <c r="J8436" s="55">
        <v>8059175903687</v>
      </c>
      <c r="K8436" s="45" t="s">
        <v>61621</v>
      </c>
      <c r="L8436" s="46">
        <v>0</v>
      </c>
      <c r="M8436" s="46">
        <v>29.95</v>
      </c>
      <c r="N8436" s="45" t="s">
        <v>58701</v>
      </c>
    </row>
    <row r="8437" spans="2:14" s="32" customFormat="1" hidden="1" x14ac:dyDescent="0.25">
      <c r="B8437" s="42"/>
      <c r="C8437" s="55"/>
      <c r="E8437" s="44" t="s">
        <v>43458</v>
      </c>
      <c r="F8437" s="44"/>
      <c r="G8437" s="32" t="s">
        <v>17</v>
      </c>
      <c r="H8437" s="43" t="s">
        <v>18</v>
      </c>
      <c r="I8437" s="55" t="s">
        <v>43459</v>
      </c>
      <c r="J8437" s="55">
        <v>8059175903731</v>
      </c>
      <c r="K8437" s="45" t="s">
        <v>61621</v>
      </c>
      <c r="L8437" s="46">
        <v>0</v>
      </c>
      <c r="M8437" s="46">
        <v>29.95</v>
      </c>
      <c r="N8437" s="45" t="s">
        <v>58701</v>
      </c>
    </row>
    <row r="8438" spans="2:14" s="32" customFormat="1" hidden="1" x14ac:dyDescent="0.25">
      <c r="B8438" s="42"/>
      <c r="C8438" s="55"/>
      <c r="E8438" s="44" t="s">
        <v>43454</v>
      </c>
      <c r="F8438" s="44"/>
      <c r="G8438" s="32" t="s">
        <v>17</v>
      </c>
      <c r="H8438" s="43" t="s">
        <v>18</v>
      </c>
      <c r="I8438" s="55" t="s">
        <v>43455</v>
      </c>
      <c r="J8438" s="55">
        <v>8059175882470</v>
      </c>
      <c r="K8438" s="45" t="s">
        <v>61621</v>
      </c>
      <c r="L8438" s="46">
        <v>0</v>
      </c>
      <c r="M8438" s="46">
        <v>29.95</v>
      </c>
      <c r="N8438" s="45" t="s">
        <v>58701</v>
      </c>
    </row>
    <row r="8439" spans="2:14" s="32" customFormat="1" hidden="1" x14ac:dyDescent="0.25">
      <c r="B8439" s="42"/>
      <c r="C8439" s="55"/>
      <c r="E8439" s="44" t="s">
        <v>43452</v>
      </c>
      <c r="F8439" s="44"/>
      <c r="G8439" s="32" t="s">
        <v>17</v>
      </c>
      <c r="H8439" s="43" t="s">
        <v>18</v>
      </c>
      <c r="I8439" s="55" t="s">
        <v>43453</v>
      </c>
      <c r="J8439" s="55">
        <v>8059175903717</v>
      </c>
      <c r="K8439" s="45" t="s">
        <v>61621</v>
      </c>
      <c r="L8439" s="46">
        <v>0</v>
      </c>
      <c r="M8439" s="46">
        <v>29.95</v>
      </c>
      <c r="N8439" s="45" t="s">
        <v>58701</v>
      </c>
    </row>
    <row r="8440" spans="2:14" s="32" customFormat="1" hidden="1" x14ac:dyDescent="0.25">
      <c r="B8440" s="42"/>
      <c r="C8440" s="55"/>
      <c r="E8440" s="44" t="s">
        <v>43450</v>
      </c>
      <c r="F8440" s="44"/>
      <c r="G8440" s="32" t="s">
        <v>17</v>
      </c>
      <c r="H8440" s="43" t="s">
        <v>18</v>
      </c>
      <c r="I8440" s="55" t="s">
        <v>43451</v>
      </c>
      <c r="J8440" s="55">
        <v>8059175903700</v>
      </c>
      <c r="K8440" s="45" t="s">
        <v>61621</v>
      </c>
      <c r="L8440" s="46">
        <v>0</v>
      </c>
      <c r="M8440" s="46">
        <v>29.95</v>
      </c>
      <c r="N8440" s="45" t="s">
        <v>58701</v>
      </c>
    </row>
    <row r="8441" spans="2:14" s="32" customFormat="1" hidden="1" x14ac:dyDescent="0.25">
      <c r="B8441" s="42"/>
      <c r="C8441" s="55"/>
      <c r="E8441" s="44" t="s">
        <v>43456</v>
      </c>
      <c r="F8441" s="44"/>
      <c r="G8441" s="32" t="s">
        <v>17</v>
      </c>
      <c r="H8441" s="43" t="s">
        <v>18</v>
      </c>
      <c r="I8441" s="55" t="s">
        <v>43457</v>
      </c>
      <c r="J8441" s="55">
        <v>8059175903724</v>
      </c>
      <c r="K8441" s="45" t="s">
        <v>61621</v>
      </c>
      <c r="L8441" s="46">
        <v>0</v>
      </c>
      <c r="M8441" s="46">
        <v>29.95</v>
      </c>
      <c r="N8441" s="45" t="s">
        <v>58701</v>
      </c>
    </row>
    <row r="8442" spans="2:14" s="32" customFormat="1" hidden="1" x14ac:dyDescent="0.25">
      <c r="B8442" s="42"/>
      <c r="C8442" s="55"/>
      <c r="E8442" s="44" t="s">
        <v>43464</v>
      </c>
      <c r="F8442" s="44"/>
      <c r="G8442" s="32" t="s">
        <v>17</v>
      </c>
      <c r="H8442" s="43" t="s">
        <v>18</v>
      </c>
      <c r="I8442" s="55" t="s">
        <v>43465</v>
      </c>
      <c r="J8442" s="55">
        <v>8059175903755</v>
      </c>
      <c r="K8442" s="45" t="s">
        <v>61621</v>
      </c>
      <c r="L8442" s="46">
        <v>0</v>
      </c>
      <c r="M8442" s="46">
        <v>29.95</v>
      </c>
      <c r="N8442" s="45" t="s">
        <v>58701</v>
      </c>
    </row>
    <row r="8443" spans="2:14" s="32" customFormat="1" hidden="1" x14ac:dyDescent="0.25">
      <c r="B8443" s="42"/>
      <c r="C8443" s="55"/>
      <c r="E8443" s="44" t="s">
        <v>43462</v>
      </c>
      <c r="F8443" s="44"/>
      <c r="G8443" s="32" t="s">
        <v>17</v>
      </c>
      <c r="H8443" s="43" t="s">
        <v>18</v>
      </c>
      <c r="I8443" s="55" t="s">
        <v>43463</v>
      </c>
      <c r="J8443" s="55">
        <v>8059175903748</v>
      </c>
      <c r="K8443" s="45" t="s">
        <v>61621</v>
      </c>
      <c r="L8443" s="46">
        <v>0</v>
      </c>
      <c r="M8443" s="46">
        <v>29.95</v>
      </c>
      <c r="N8443" s="45" t="s">
        <v>58701</v>
      </c>
    </row>
    <row r="8444" spans="2:14" s="32" customFormat="1" hidden="1" x14ac:dyDescent="0.25">
      <c r="B8444" s="42"/>
      <c r="C8444" s="55"/>
      <c r="E8444" s="44" t="s">
        <v>43460</v>
      </c>
      <c r="F8444" s="44"/>
      <c r="G8444" s="32" t="s">
        <v>17</v>
      </c>
      <c r="H8444" s="43" t="s">
        <v>18</v>
      </c>
      <c r="I8444" s="55" t="s">
        <v>43461</v>
      </c>
      <c r="J8444" s="55">
        <v>8059175882487</v>
      </c>
      <c r="K8444" s="45" t="s">
        <v>61621</v>
      </c>
      <c r="L8444" s="46">
        <v>0</v>
      </c>
      <c r="M8444" s="46">
        <v>29.95</v>
      </c>
      <c r="N8444" s="45" t="s">
        <v>58701</v>
      </c>
    </row>
    <row r="8445" spans="2:14" s="32" customFormat="1" hidden="1" x14ac:dyDescent="0.25">
      <c r="B8445" s="42"/>
      <c r="C8445" s="55"/>
      <c r="E8445" s="44" t="s">
        <v>43466</v>
      </c>
      <c r="F8445" s="44"/>
      <c r="G8445" s="32" t="s">
        <v>17</v>
      </c>
      <c r="H8445" s="43" t="s">
        <v>18</v>
      </c>
      <c r="I8445" s="55" t="s">
        <v>43467</v>
      </c>
      <c r="J8445" s="55">
        <v>8059175903762</v>
      </c>
      <c r="K8445" s="45" t="s">
        <v>61621</v>
      </c>
      <c r="L8445" s="46">
        <v>0</v>
      </c>
      <c r="M8445" s="46">
        <v>29.95</v>
      </c>
      <c r="N8445" s="45" t="s">
        <v>58701</v>
      </c>
    </row>
    <row r="8446" spans="2:14" s="32" customFormat="1" hidden="1" x14ac:dyDescent="0.25">
      <c r="B8446" s="42"/>
      <c r="C8446" s="55"/>
      <c r="E8446" s="44" t="s">
        <v>43472</v>
      </c>
      <c r="F8446" s="44"/>
      <c r="G8446" s="32" t="s">
        <v>17</v>
      </c>
      <c r="H8446" s="43" t="s">
        <v>18</v>
      </c>
      <c r="I8446" s="55" t="s">
        <v>43473</v>
      </c>
      <c r="J8446" s="55">
        <v>8059175903786</v>
      </c>
      <c r="K8446" s="45" t="s">
        <v>61621</v>
      </c>
      <c r="L8446" s="46">
        <v>0</v>
      </c>
      <c r="M8446" s="46">
        <v>29.95</v>
      </c>
      <c r="N8446" s="45" t="s">
        <v>58701</v>
      </c>
    </row>
    <row r="8447" spans="2:14" s="32" customFormat="1" hidden="1" x14ac:dyDescent="0.25">
      <c r="B8447" s="42"/>
      <c r="C8447" s="55"/>
      <c r="E8447" s="44" t="s">
        <v>43470</v>
      </c>
      <c r="F8447" s="44"/>
      <c r="G8447" s="32" t="s">
        <v>17</v>
      </c>
      <c r="H8447" s="43" t="s">
        <v>18</v>
      </c>
      <c r="I8447" s="55" t="s">
        <v>43471</v>
      </c>
      <c r="J8447" s="55">
        <v>8059175903779</v>
      </c>
      <c r="K8447" s="45" t="s">
        <v>61621</v>
      </c>
      <c r="L8447" s="46">
        <v>0</v>
      </c>
      <c r="M8447" s="46">
        <v>29.95</v>
      </c>
      <c r="N8447" s="45" t="s">
        <v>58701</v>
      </c>
    </row>
    <row r="8448" spans="2:14" s="32" customFormat="1" hidden="1" x14ac:dyDescent="0.25">
      <c r="B8448" s="42"/>
      <c r="C8448" s="55"/>
      <c r="E8448" s="44" t="s">
        <v>43468</v>
      </c>
      <c r="F8448" s="44"/>
      <c r="G8448" s="32" t="s">
        <v>17</v>
      </c>
      <c r="H8448" s="43" t="s">
        <v>18</v>
      </c>
      <c r="I8448" s="55" t="s">
        <v>43469</v>
      </c>
      <c r="J8448" s="55">
        <v>8059175882494</v>
      </c>
      <c r="K8448" s="45" t="s">
        <v>61621</v>
      </c>
      <c r="L8448" s="46">
        <v>0</v>
      </c>
      <c r="M8448" s="46">
        <v>29.95</v>
      </c>
      <c r="N8448" s="45" t="s">
        <v>58701</v>
      </c>
    </row>
    <row r="8449" spans="2:14" s="32" customFormat="1" hidden="1" x14ac:dyDescent="0.25">
      <c r="B8449" s="42"/>
      <c r="C8449" s="55"/>
      <c r="E8449" s="44" t="s">
        <v>43474</v>
      </c>
      <c r="F8449" s="44"/>
      <c r="G8449" s="32" t="s">
        <v>17</v>
      </c>
      <c r="H8449" s="43" t="s">
        <v>18</v>
      </c>
      <c r="I8449" s="55" t="s">
        <v>43475</v>
      </c>
      <c r="J8449" s="55">
        <v>8059175903793</v>
      </c>
      <c r="K8449" s="45" t="s">
        <v>61621</v>
      </c>
      <c r="L8449" s="46">
        <v>0</v>
      </c>
      <c r="M8449" s="46">
        <v>29.95</v>
      </c>
      <c r="N8449" s="45" t="s">
        <v>58701</v>
      </c>
    </row>
    <row r="8450" spans="2:14" s="32" customFormat="1" hidden="1" x14ac:dyDescent="0.25">
      <c r="B8450" s="42"/>
      <c r="C8450" s="55"/>
      <c r="E8450" s="44" t="s">
        <v>43480</v>
      </c>
      <c r="F8450" s="44"/>
      <c r="G8450" s="32" t="s">
        <v>17</v>
      </c>
      <c r="H8450" s="43" t="s">
        <v>18</v>
      </c>
      <c r="I8450" s="55" t="s">
        <v>43481</v>
      </c>
      <c r="J8450" s="55">
        <v>8059175903816</v>
      </c>
      <c r="K8450" s="45" t="s">
        <v>61621</v>
      </c>
      <c r="L8450" s="46">
        <v>0</v>
      </c>
      <c r="M8450" s="46">
        <v>29.95</v>
      </c>
      <c r="N8450" s="45" t="s">
        <v>58701</v>
      </c>
    </row>
    <row r="8451" spans="2:14" s="32" customFormat="1" hidden="1" x14ac:dyDescent="0.25">
      <c r="B8451" s="42"/>
      <c r="C8451" s="55"/>
      <c r="E8451" s="44" t="s">
        <v>43478</v>
      </c>
      <c r="F8451" s="44"/>
      <c r="G8451" s="32" t="s">
        <v>17</v>
      </c>
      <c r="H8451" s="43" t="s">
        <v>18</v>
      </c>
      <c r="I8451" s="55" t="s">
        <v>43479</v>
      </c>
      <c r="J8451" s="55">
        <v>8059175903809</v>
      </c>
      <c r="K8451" s="45" t="s">
        <v>61621</v>
      </c>
      <c r="L8451" s="46">
        <v>0</v>
      </c>
      <c r="M8451" s="46">
        <v>29.95</v>
      </c>
      <c r="N8451" s="45" t="s">
        <v>58701</v>
      </c>
    </row>
    <row r="8452" spans="2:14" s="32" customFormat="1" hidden="1" x14ac:dyDescent="0.25">
      <c r="B8452" s="42"/>
      <c r="C8452" s="55"/>
      <c r="E8452" s="44" t="s">
        <v>43476</v>
      </c>
      <c r="F8452" s="44"/>
      <c r="G8452" s="32" t="s">
        <v>17</v>
      </c>
      <c r="H8452" s="43" t="s">
        <v>18</v>
      </c>
      <c r="I8452" s="55" t="s">
        <v>43477</v>
      </c>
      <c r="J8452" s="55">
        <v>8059175882500</v>
      </c>
      <c r="K8452" s="45" t="s">
        <v>61621</v>
      </c>
      <c r="L8452" s="46">
        <v>0</v>
      </c>
      <c r="M8452" s="46">
        <v>29.95</v>
      </c>
      <c r="N8452" s="45" t="s">
        <v>58701</v>
      </c>
    </row>
    <row r="8453" spans="2:14" s="32" customFormat="1" hidden="1" x14ac:dyDescent="0.25">
      <c r="B8453" s="42"/>
      <c r="C8453" s="55"/>
      <c r="E8453" s="44" t="s">
        <v>43482</v>
      </c>
      <c r="F8453" s="44"/>
      <c r="G8453" s="32" t="s">
        <v>17</v>
      </c>
      <c r="H8453" s="43" t="s">
        <v>18</v>
      </c>
      <c r="I8453" s="55" t="s">
        <v>43483</v>
      </c>
      <c r="J8453" s="55">
        <v>8059175903823</v>
      </c>
      <c r="K8453" s="45" t="s">
        <v>61621</v>
      </c>
      <c r="L8453" s="46">
        <v>0</v>
      </c>
      <c r="M8453" s="46">
        <v>29.95</v>
      </c>
      <c r="N8453" s="45" t="s">
        <v>58701</v>
      </c>
    </row>
    <row r="8454" spans="2:14" s="32" customFormat="1" hidden="1" x14ac:dyDescent="0.25">
      <c r="B8454" s="42"/>
      <c r="C8454" s="42"/>
      <c r="D8454" s="42" t="s">
        <v>42760</v>
      </c>
      <c r="E8454" s="43" t="s">
        <v>62511</v>
      </c>
      <c r="F8454" s="44"/>
      <c r="G8454" s="32" t="s">
        <v>17</v>
      </c>
      <c r="H8454" s="43" t="s">
        <v>18</v>
      </c>
      <c r="I8454" s="42" t="s">
        <v>42761</v>
      </c>
      <c r="J8454" s="42">
        <v>8059175903847</v>
      </c>
      <c r="K8454" s="45" t="s">
        <v>61621</v>
      </c>
      <c r="L8454" s="46">
        <v>0</v>
      </c>
      <c r="M8454" s="54">
        <v>29.95</v>
      </c>
      <c r="N8454" s="45" t="s">
        <v>58701</v>
      </c>
    </row>
    <row r="8455" spans="2:14" s="32" customFormat="1" hidden="1" x14ac:dyDescent="0.25">
      <c r="B8455" s="42"/>
      <c r="C8455" s="42"/>
      <c r="D8455" s="42" t="s">
        <v>42762</v>
      </c>
      <c r="E8455" s="43" t="s">
        <v>62512</v>
      </c>
      <c r="F8455" s="44"/>
      <c r="G8455" s="32" t="s">
        <v>17</v>
      </c>
      <c r="H8455" s="43" t="s">
        <v>18</v>
      </c>
      <c r="I8455" s="42" t="s">
        <v>42763</v>
      </c>
      <c r="J8455" s="42">
        <v>8059175882975</v>
      </c>
      <c r="K8455" s="45" t="s">
        <v>61621</v>
      </c>
      <c r="L8455" s="46">
        <v>0</v>
      </c>
      <c r="M8455" s="54">
        <v>29.95</v>
      </c>
      <c r="N8455" s="45" t="s">
        <v>58701</v>
      </c>
    </row>
    <row r="8456" spans="2:14" s="32" customFormat="1" hidden="1" x14ac:dyDescent="0.25">
      <c r="B8456" s="42"/>
      <c r="C8456" s="42"/>
      <c r="D8456" s="42" t="s">
        <v>42764</v>
      </c>
      <c r="E8456" s="43" t="s">
        <v>62513</v>
      </c>
      <c r="F8456" s="44"/>
      <c r="G8456" s="32" t="s">
        <v>17</v>
      </c>
      <c r="H8456" s="43" t="s">
        <v>18</v>
      </c>
      <c r="I8456" s="42" t="s">
        <v>42765</v>
      </c>
      <c r="J8456" s="42">
        <v>8059175903830</v>
      </c>
      <c r="K8456" s="45" t="s">
        <v>61621</v>
      </c>
      <c r="L8456" s="46">
        <v>0</v>
      </c>
      <c r="M8456" s="54">
        <v>29.95</v>
      </c>
      <c r="N8456" s="45" t="s">
        <v>58701</v>
      </c>
    </row>
    <row r="8457" spans="2:14" s="32" customFormat="1" hidden="1" x14ac:dyDescent="0.25">
      <c r="B8457" s="42"/>
      <c r="C8457" s="42"/>
      <c r="D8457" s="42" t="s">
        <v>42766</v>
      </c>
      <c r="E8457" s="43" t="s">
        <v>62514</v>
      </c>
      <c r="F8457" s="44"/>
      <c r="G8457" s="32" t="s">
        <v>17</v>
      </c>
      <c r="H8457" s="43" t="s">
        <v>18</v>
      </c>
      <c r="I8457" s="42" t="s">
        <v>42767</v>
      </c>
      <c r="J8457" s="42">
        <v>8059175903854</v>
      </c>
      <c r="K8457" s="45" t="s">
        <v>61621</v>
      </c>
      <c r="L8457" s="46">
        <v>0</v>
      </c>
      <c r="M8457" s="54">
        <v>29.95</v>
      </c>
      <c r="N8457" s="45" t="s">
        <v>58701</v>
      </c>
    </row>
    <row r="8458" spans="2:14" s="32" customFormat="1" hidden="1" x14ac:dyDescent="0.25">
      <c r="B8458" s="42"/>
      <c r="C8458" s="55"/>
      <c r="E8458" s="44" t="s">
        <v>43488</v>
      </c>
      <c r="F8458" s="44"/>
      <c r="G8458" s="32" t="s">
        <v>17</v>
      </c>
      <c r="H8458" s="43" t="s">
        <v>18</v>
      </c>
      <c r="I8458" s="55" t="s">
        <v>43489</v>
      </c>
      <c r="J8458" s="55">
        <v>8059175903878</v>
      </c>
      <c r="K8458" s="45" t="s">
        <v>61621</v>
      </c>
      <c r="L8458" s="46">
        <v>0</v>
      </c>
      <c r="M8458" s="46">
        <v>29.95</v>
      </c>
      <c r="N8458" s="45" t="s">
        <v>58701</v>
      </c>
    </row>
    <row r="8459" spans="2:14" s="32" customFormat="1" hidden="1" x14ac:dyDescent="0.25">
      <c r="B8459" s="42"/>
      <c r="C8459" s="55"/>
      <c r="E8459" s="44" t="s">
        <v>43486</v>
      </c>
      <c r="F8459" s="44"/>
      <c r="G8459" s="32" t="s">
        <v>17</v>
      </c>
      <c r="H8459" s="43" t="s">
        <v>18</v>
      </c>
      <c r="I8459" s="55" t="s">
        <v>43487</v>
      </c>
      <c r="J8459" s="55">
        <v>8059175882982</v>
      </c>
      <c r="K8459" s="45" t="s">
        <v>61621</v>
      </c>
      <c r="L8459" s="46">
        <v>0</v>
      </c>
      <c r="M8459" s="46">
        <v>29.95</v>
      </c>
      <c r="N8459" s="45" t="s">
        <v>58701</v>
      </c>
    </row>
    <row r="8460" spans="2:14" s="32" customFormat="1" hidden="1" x14ac:dyDescent="0.25">
      <c r="B8460" s="42"/>
      <c r="C8460" s="55"/>
      <c r="E8460" s="44" t="s">
        <v>43484</v>
      </c>
      <c r="F8460" s="44"/>
      <c r="G8460" s="32" t="s">
        <v>17</v>
      </c>
      <c r="H8460" s="43" t="s">
        <v>18</v>
      </c>
      <c r="I8460" s="55" t="s">
        <v>43485</v>
      </c>
      <c r="J8460" s="55">
        <v>8059175903861</v>
      </c>
      <c r="K8460" s="45" t="s">
        <v>61621</v>
      </c>
      <c r="L8460" s="46">
        <v>0</v>
      </c>
      <c r="M8460" s="46">
        <v>29.95</v>
      </c>
      <c r="N8460" s="45" t="s">
        <v>58701</v>
      </c>
    </row>
    <row r="8461" spans="2:14" s="32" customFormat="1" hidden="1" x14ac:dyDescent="0.25">
      <c r="B8461" s="42"/>
      <c r="C8461" s="55"/>
      <c r="E8461" s="44" t="s">
        <v>43490</v>
      </c>
      <c r="F8461" s="44"/>
      <c r="G8461" s="32" t="s">
        <v>17</v>
      </c>
      <c r="H8461" s="43" t="s">
        <v>18</v>
      </c>
      <c r="I8461" s="55" t="s">
        <v>43491</v>
      </c>
      <c r="J8461" s="55">
        <v>8059175903885</v>
      </c>
      <c r="K8461" s="45" t="s">
        <v>61621</v>
      </c>
      <c r="L8461" s="46">
        <v>0</v>
      </c>
      <c r="M8461" s="46">
        <v>29.95</v>
      </c>
      <c r="N8461" s="45" t="s">
        <v>58701</v>
      </c>
    </row>
    <row r="8462" spans="2:14" s="32" customFormat="1" hidden="1" x14ac:dyDescent="0.25">
      <c r="B8462" s="42"/>
      <c r="C8462" s="42"/>
      <c r="D8462" s="42" t="s">
        <v>42768</v>
      </c>
      <c r="E8462" s="43" t="s">
        <v>62515</v>
      </c>
      <c r="F8462" s="44"/>
      <c r="G8462" s="32" t="s">
        <v>17</v>
      </c>
      <c r="H8462" s="43" t="s">
        <v>18</v>
      </c>
      <c r="I8462" s="42" t="s">
        <v>42769</v>
      </c>
      <c r="J8462" s="42">
        <v>8059175903908</v>
      </c>
      <c r="K8462" s="45" t="s">
        <v>61621</v>
      </c>
      <c r="L8462" s="46">
        <v>0</v>
      </c>
      <c r="M8462" s="54">
        <v>29.95</v>
      </c>
      <c r="N8462" s="45" t="s">
        <v>58701</v>
      </c>
    </row>
    <row r="8463" spans="2:14" s="32" customFormat="1" hidden="1" x14ac:dyDescent="0.25">
      <c r="B8463" s="42"/>
      <c r="C8463" s="42"/>
      <c r="D8463" s="42" t="s">
        <v>42770</v>
      </c>
      <c r="E8463" s="43" t="s">
        <v>62516</v>
      </c>
      <c r="F8463" s="44"/>
      <c r="G8463" s="32" t="s">
        <v>17</v>
      </c>
      <c r="H8463" s="43" t="s">
        <v>18</v>
      </c>
      <c r="I8463" s="42" t="s">
        <v>42771</v>
      </c>
      <c r="J8463" s="42">
        <v>8059175882999</v>
      </c>
      <c r="K8463" s="45" t="s">
        <v>61621</v>
      </c>
      <c r="L8463" s="46">
        <v>0</v>
      </c>
      <c r="M8463" s="54">
        <v>29.95</v>
      </c>
      <c r="N8463" s="45" t="s">
        <v>58701</v>
      </c>
    </row>
    <row r="8464" spans="2:14" s="32" customFormat="1" hidden="1" x14ac:dyDescent="0.25">
      <c r="B8464" s="42"/>
      <c r="C8464" s="42"/>
      <c r="D8464" s="42" t="s">
        <v>42772</v>
      </c>
      <c r="E8464" s="43" t="s">
        <v>62517</v>
      </c>
      <c r="F8464" s="44"/>
      <c r="G8464" s="32" t="s">
        <v>17</v>
      </c>
      <c r="H8464" s="43" t="s">
        <v>18</v>
      </c>
      <c r="I8464" s="42" t="s">
        <v>42773</v>
      </c>
      <c r="J8464" s="42">
        <v>8059175903892</v>
      </c>
      <c r="K8464" s="45" t="s">
        <v>61621</v>
      </c>
      <c r="L8464" s="46">
        <v>0</v>
      </c>
      <c r="M8464" s="54">
        <v>29.95</v>
      </c>
      <c r="N8464" s="45" t="s">
        <v>58701</v>
      </c>
    </row>
    <row r="8465" spans="2:14" s="32" customFormat="1" hidden="1" x14ac:dyDescent="0.25">
      <c r="B8465" s="42"/>
      <c r="C8465" s="42"/>
      <c r="D8465" s="42" t="s">
        <v>42774</v>
      </c>
      <c r="E8465" s="43" t="s">
        <v>62518</v>
      </c>
      <c r="F8465" s="44"/>
      <c r="G8465" s="32" t="s">
        <v>17</v>
      </c>
      <c r="H8465" s="43" t="s">
        <v>18</v>
      </c>
      <c r="I8465" s="42" t="s">
        <v>42775</v>
      </c>
      <c r="J8465" s="42">
        <v>8059175903915</v>
      </c>
      <c r="K8465" s="45" t="s">
        <v>61621</v>
      </c>
      <c r="L8465" s="46">
        <v>0</v>
      </c>
      <c r="M8465" s="54">
        <v>29.95</v>
      </c>
      <c r="N8465" s="45" t="s">
        <v>58701</v>
      </c>
    </row>
    <row r="8466" spans="2:14" s="32" customFormat="1" hidden="1" x14ac:dyDescent="0.25">
      <c r="B8466" s="42"/>
      <c r="C8466" s="55"/>
      <c r="E8466" s="44" t="s">
        <v>43496</v>
      </c>
      <c r="F8466" s="44"/>
      <c r="G8466" s="32" t="s">
        <v>17</v>
      </c>
      <c r="H8466" s="43" t="s">
        <v>18</v>
      </c>
      <c r="I8466" s="55" t="s">
        <v>43497</v>
      </c>
      <c r="J8466" s="55">
        <v>8059175903939</v>
      </c>
      <c r="K8466" s="45" t="s">
        <v>61621</v>
      </c>
      <c r="L8466" s="46">
        <v>0</v>
      </c>
      <c r="M8466" s="46">
        <v>29.95</v>
      </c>
      <c r="N8466" s="45" t="s">
        <v>58701</v>
      </c>
    </row>
    <row r="8467" spans="2:14" s="32" customFormat="1" hidden="1" x14ac:dyDescent="0.25">
      <c r="B8467" s="42"/>
      <c r="C8467" s="55"/>
      <c r="E8467" s="44" t="s">
        <v>43494</v>
      </c>
      <c r="F8467" s="44"/>
      <c r="G8467" s="32" t="s">
        <v>17</v>
      </c>
      <c r="H8467" s="43" t="s">
        <v>18</v>
      </c>
      <c r="I8467" s="55" t="s">
        <v>43495</v>
      </c>
      <c r="J8467" s="55">
        <v>8059175940842</v>
      </c>
      <c r="K8467" s="45" t="s">
        <v>61621</v>
      </c>
      <c r="L8467" s="46">
        <v>0</v>
      </c>
      <c r="M8467" s="46">
        <v>29.95</v>
      </c>
      <c r="N8467" s="45" t="s">
        <v>58701</v>
      </c>
    </row>
    <row r="8468" spans="2:14" s="32" customFormat="1" hidden="1" x14ac:dyDescent="0.25">
      <c r="B8468" s="42"/>
      <c r="C8468" s="55"/>
      <c r="E8468" s="44" t="s">
        <v>43492</v>
      </c>
      <c r="F8468" s="44"/>
      <c r="G8468" s="32" t="s">
        <v>17</v>
      </c>
      <c r="H8468" s="43" t="s">
        <v>18</v>
      </c>
      <c r="I8468" s="55" t="s">
        <v>43493</v>
      </c>
      <c r="J8468" s="55">
        <v>8059175903922</v>
      </c>
      <c r="K8468" s="45" t="s">
        <v>61621</v>
      </c>
      <c r="L8468" s="46">
        <v>0</v>
      </c>
      <c r="M8468" s="46">
        <v>29.95</v>
      </c>
      <c r="N8468" s="45" t="s">
        <v>58701</v>
      </c>
    </row>
    <row r="8469" spans="2:14" s="32" customFormat="1" hidden="1" x14ac:dyDescent="0.25">
      <c r="B8469" s="42"/>
      <c r="C8469" s="55"/>
      <c r="E8469" s="44" t="s">
        <v>43498</v>
      </c>
      <c r="F8469" s="44"/>
      <c r="G8469" s="32" t="s">
        <v>17</v>
      </c>
      <c r="H8469" s="43" t="s">
        <v>18</v>
      </c>
      <c r="I8469" s="55" t="s">
        <v>43499</v>
      </c>
      <c r="J8469" s="55">
        <v>8059175903946</v>
      </c>
      <c r="K8469" s="45" t="s">
        <v>61621</v>
      </c>
      <c r="L8469" s="46">
        <v>0</v>
      </c>
      <c r="M8469" s="46">
        <v>29.95</v>
      </c>
      <c r="N8469" s="45" t="s">
        <v>58701</v>
      </c>
    </row>
    <row r="8470" spans="2:14" s="32" customFormat="1" hidden="1" x14ac:dyDescent="0.25">
      <c r="B8470" s="42"/>
      <c r="C8470" s="42"/>
      <c r="D8470" s="42" t="s">
        <v>42532</v>
      </c>
      <c r="E8470" s="43" t="s">
        <v>62539</v>
      </c>
      <c r="F8470" s="44"/>
      <c r="G8470" s="32" t="s">
        <v>17</v>
      </c>
      <c r="H8470" s="43" t="s">
        <v>18</v>
      </c>
      <c r="I8470" s="42" t="s">
        <v>42533</v>
      </c>
      <c r="J8470" s="42">
        <v>8059175903960</v>
      </c>
      <c r="K8470" s="45" t="s">
        <v>61621</v>
      </c>
      <c r="L8470" s="46">
        <v>0</v>
      </c>
      <c r="M8470" s="54">
        <v>29.95</v>
      </c>
      <c r="N8470" s="45" t="s">
        <v>58701</v>
      </c>
    </row>
    <row r="8471" spans="2:14" s="32" customFormat="1" hidden="1" x14ac:dyDescent="0.25">
      <c r="B8471" s="42"/>
      <c r="C8471" s="42"/>
      <c r="D8471" s="42" t="s">
        <v>42534</v>
      </c>
      <c r="E8471" s="43" t="s">
        <v>62540</v>
      </c>
      <c r="F8471" s="44"/>
      <c r="G8471" s="32" t="s">
        <v>17</v>
      </c>
      <c r="H8471" s="43" t="s">
        <v>18</v>
      </c>
      <c r="I8471" s="42" t="s">
        <v>42535</v>
      </c>
      <c r="J8471" s="42">
        <v>8059175903953</v>
      </c>
      <c r="K8471" s="45" t="s">
        <v>61621</v>
      </c>
      <c r="L8471" s="46">
        <v>0</v>
      </c>
      <c r="M8471" s="54">
        <v>29.95</v>
      </c>
      <c r="N8471" s="45" t="s">
        <v>58701</v>
      </c>
    </row>
    <row r="8472" spans="2:14" s="32" customFormat="1" hidden="1" x14ac:dyDescent="0.25">
      <c r="B8472" s="42"/>
      <c r="C8472" s="42"/>
      <c r="D8472" s="42" t="s">
        <v>42536</v>
      </c>
      <c r="E8472" s="43" t="s">
        <v>62541</v>
      </c>
      <c r="F8472" s="44"/>
      <c r="G8472" s="32" t="s">
        <v>17</v>
      </c>
      <c r="H8472" s="43" t="s">
        <v>18</v>
      </c>
      <c r="I8472" s="42" t="s">
        <v>42537</v>
      </c>
      <c r="J8472" s="42">
        <v>8059175882517</v>
      </c>
      <c r="K8472" s="45" t="s">
        <v>61621</v>
      </c>
      <c r="L8472" s="46">
        <v>0</v>
      </c>
      <c r="M8472" s="54">
        <v>29.95</v>
      </c>
      <c r="N8472" s="45" t="s">
        <v>58701</v>
      </c>
    </row>
    <row r="8473" spans="2:14" s="32" customFormat="1" hidden="1" x14ac:dyDescent="0.25">
      <c r="B8473" s="42"/>
      <c r="C8473" s="42"/>
      <c r="D8473" s="42" t="s">
        <v>42538</v>
      </c>
      <c r="E8473" s="43" t="s">
        <v>62542</v>
      </c>
      <c r="F8473" s="44"/>
      <c r="G8473" s="32" t="s">
        <v>17</v>
      </c>
      <c r="H8473" s="43" t="s">
        <v>18</v>
      </c>
      <c r="I8473" s="42" t="s">
        <v>42539</v>
      </c>
      <c r="J8473" s="42">
        <v>8059175903977</v>
      </c>
      <c r="K8473" s="45" t="s">
        <v>61621</v>
      </c>
      <c r="L8473" s="46">
        <v>0</v>
      </c>
      <c r="M8473" s="54">
        <v>29.95</v>
      </c>
      <c r="N8473" s="45" t="s">
        <v>58701</v>
      </c>
    </row>
    <row r="8474" spans="2:14" s="32" customFormat="1" hidden="1" x14ac:dyDescent="0.25">
      <c r="B8474" s="42"/>
      <c r="C8474" s="42"/>
      <c r="D8474" s="42" t="s">
        <v>42540</v>
      </c>
      <c r="E8474" s="43" t="s">
        <v>62543</v>
      </c>
      <c r="F8474" s="44"/>
      <c r="G8474" s="32" t="s">
        <v>17</v>
      </c>
      <c r="H8474" s="43" t="s">
        <v>18</v>
      </c>
      <c r="I8474" s="42" t="s">
        <v>42541</v>
      </c>
      <c r="J8474" s="42">
        <v>8059175903991</v>
      </c>
      <c r="K8474" s="45" t="s">
        <v>61621</v>
      </c>
      <c r="L8474" s="46">
        <v>0</v>
      </c>
      <c r="M8474" s="54">
        <v>29.95</v>
      </c>
      <c r="N8474" s="45" t="s">
        <v>58701</v>
      </c>
    </row>
    <row r="8475" spans="2:14" s="32" customFormat="1" hidden="1" x14ac:dyDescent="0.25">
      <c r="B8475" s="42"/>
      <c r="C8475" s="42"/>
      <c r="D8475" s="42" t="s">
        <v>42542</v>
      </c>
      <c r="E8475" s="43" t="s">
        <v>62544</v>
      </c>
      <c r="F8475" s="44"/>
      <c r="G8475" s="32" t="s">
        <v>17</v>
      </c>
      <c r="H8475" s="43" t="s">
        <v>18</v>
      </c>
      <c r="I8475" s="42" t="s">
        <v>42543</v>
      </c>
      <c r="J8475" s="42">
        <v>8059175903984</v>
      </c>
      <c r="K8475" s="45" t="s">
        <v>61621</v>
      </c>
      <c r="L8475" s="46">
        <v>0</v>
      </c>
      <c r="M8475" s="54">
        <v>29.95</v>
      </c>
      <c r="N8475" s="45" t="s">
        <v>58701</v>
      </c>
    </row>
    <row r="8476" spans="2:14" s="32" customFormat="1" hidden="1" x14ac:dyDescent="0.25">
      <c r="B8476" s="42"/>
      <c r="C8476" s="42"/>
      <c r="D8476" s="42" t="s">
        <v>42544</v>
      </c>
      <c r="E8476" s="43" t="s">
        <v>62545</v>
      </c>
      <c r="F8476" s="44"/>
      <c r="G8476" s="32" t="s">
        <v>17</v>
      </c>
      <c r="H8476" s="43" t="s">
        <v>18</v>
      </c>
      <c r="I8476" s="42" t="s">
        <v>42545</v>
      </c>
      <c r="J8476" s="42">
        <v>8059175882524</v>
      </c>
      <c r="K8476" s="45" t="s">
        <v>61621</v>
      </c>
      <c r="L8476" s="46">
        <v>0</v>
      </c>
      <c r="M8476" s="54">
        <v>29.95</v>
      </c>
      <c r="N8476" s="45" t="s">
        <v>58701</v>
      </c>
    </row>
    <row r="8477" spans="2:14" s="32" customFormat="1" hidden="1" x14ac:dyDescent="0.25">
      <c r="B8477" s="42"/>
      <c r="C8477" s="42"/>
      <c r="D8477" s="42" t="s">
        <v>42546</v>
      </c>
      <c r="E8477" s="43" t="s">
        <v>62546</v>
      </c>
      <c r="F8477" s="44"/>
      <c r="G8477" s="32" t="s">
        <v>17</v>
      </c>
      <c r="H8477" s="43" t="s">
        <v>18</v>
      </c>
      <c r="I8477" s="42" t="s">
        <v>42547</v>
      </c>
      <c r="J8477" s="42">
        <v>8059175904004</v>
      </c>
      <c r="K8477" s="45" t="s">
        <v>61621</v>
      </c>
      <c r="L8477" s="46">
        <v>0</v>
      </c>
      <c r="M8477" s="54">
        <v>29.95</v>
      </c>
      <c r="N8477" s="45" t="s">
        <v>58701</v>
      </c>
    </row>
    <row r="8478" spans="2:14" s="32" customFormat="1" hidden="1" x14ac:dyDescent="0.25">
      <c r="B8478" s="42"/>
      <c r="C8478" s="42"/>
      <c r="D8478" s="42" t="s">
        <v>42776</v>
      </c>
      <c r="E8478" s="43" t="s">
        <v>62547</v>
      </c>
      <c r="F8478" s="44"/>
      <c r="G8478" s="32" t="s">
        <v>17</v>
      </c>
      <c r="H8478" s="43" t="s">
        <v>18</v>
      </c>
      <c r="I8478" s="42" t="s">
        <v>42777</v>
      </c>
      <c r="J8478" s="42">
        <v>8059175904028</v>
      </c>
      <c r="K8478" s="45" t="s">
        <v>61621</v>
      </c>
      <c r="L8478" s="46">
        <v>0</v>
      </c>
      <c r="M8478" s="54">
        <v>29.95</v>
      </c>
      <c r="N8478" s="45" t="s">
        <v>58701</v>
      </c>
    </row>
    <row r="8479" spans="2:14" s="32" customFormat="1" hidden="1" x14ac:dyDescent="0.25">
      <c r="B8479" s="42"/>
      <c r="C8479" s="42"/>
      <c r="D8479" s="42" t="s">
        <v>42778</v>
      </c>
      <c r="E8479" s="43" t="s">
        <v>62548</v>
      </c>
      <c r="F8479" s="44"/>
      <c r="G8479" s="32" t="s">
        <v>17</v>
      </c>
      <c r="H8479" s="43" t="s">
        <v>18</v>
      </c>
      <c r="I8479" s="42" t="s">
        <v>42779</v>
      </c>
      <c r="J8479" s="42">
        <v>8059175904011</v>
      </c>
      <c r="K8479" s="45" t="s">
        <v>61621</v>
      </c>
      <c r="L8479" s="46">
        <v>0</v>
      </c>
      <c r="M8479" s="54">
        <v>29.95</v>
      </c>
      <c r="N8479" s="45" t="s">
        <v>58701</v>
      </c>
    </row>
    <row r="8480" spans="2:14" s="32" customFormat="1" hidden="1" x14ac:dyDescent="0.25">
      <c r="B8480" s="42"/>
      <c r="C8480" s="42"/>
      <c r="D8480" s="42" t="s">
        <v>42780</v>
      </c>
      <c r="E8480" s="43" t="s">
        <v>62549</v>
      </c>
      <c r="F8480" s="44"/>
      <c r="G8480" s="32" t="s">
        <v>17</v>
      </c>
      <c r="H8480" s="43" t="s">
        <v>18</v>
      </c>
      <c r="I8480" s="42" t="s">
        <v>42781</v>
      </c>
      <c r="J8480" s="42">
        <v>8059175882531</v>
      </c>
      <c r="K8480" s="45" t="s">
        <v>61621</v>
      </c>
      <c r="L8480" s="46">
        <v>0</v>
      </c>
      <c r="M8480" s="54">
        <v>29.95</v>
      </c>
      <c r="N8480" s="45" t="s">
        <v>58701</v>
      </c>
    </row>
    <row r="8481" spans="2:14" s="32" customFormat="1" hidden="1" x14ac:dyDescent="0.25">
      <c r="B8481" s="42"/>
      <c r="C8481" s="42"/>
      <c r="D8481" s="42" t="s">
        <v>42782</v>
      </c>
      <c r="E8481" s="43" t="s">
        <v>62550</v>
      </c>
      <c r="F8481" s="44"/>
      <c r="G8481" s="32" t="s">
        <v>17</v>
      </c>
      <c r="H8481" s="43" t="s">
        <v>18</v>
      </c>
      <c r="I8481" s="42" t="s">
        <v>42783</v>
      </c>
      <c r="J8481" s="42">
        <v>8059175904035</v>
      </c>
      <c r="K8481" s="45" t="s">
        <v>61621</v>
      </c>
      <c r="L8481" s="46">
        <v>0</v>
      </c>
      <c r="M8481" s="54">
        <v>29.95</v>
      </c>
      <c r="N8481" s="45" t="s">
        <v>58701</v>
      </c>
    </row>
    <row r="8482" spans="2:14" s="32" customFormat="1" hidden="1" x14ac:dyDescent="0.25">
      <c r="B8482" s="42"/>
      <c r="C8482" s="42"/>
      <c r="D8482" s="42" t="s">
        <v>42784</v>
      </c>
      <c r="E8482" s="43" t="s">
        <v>62551</v>
      </c>
      <c r="F8482" s="44"/>
      <c r="G8482" s="32" t="s">
        <v>17</v>
      </c>
      <c r="H8482" s="43" t="s">
        <v>18</v>
      </c>
      <c r="I8482" s="42" t="s">
        <v>42785</v>
      </c>
      <c r="J8482" s="42">
        <v>8059175904059</v>
      </c>
      <c r="K8482" s="45" t="s">
        <v>61621</v>
      </c>
      <c r="L8482" s="46">
        <v>0</v>
      </c>
      <c r="M8482" s="54">
        <v>29.95</v>
      </c>
      <c r="N8482" s="45" t="s">
        <v>58701</v>
      </c>
    </row>
    <row r="8483" spans="2:14" s="32" customFormat="1" hidden="1" x14ac:dyDescent="0.25">
      <c r="B8483" s="42"/>
      <c r="C8483" s="42"/>
      <c r="D8483" s="42" t="s">
        <v>42786</v>
      </c>
      <c r="E8483" s="43" t="s">
        <v>62552</v>
      </c>
      <c r="F8483" s="44"/>
      <c r="G8483" s="32" t="s">
        <v>17</v>
      </c>
      <c r="H8483" s="43" t="s">
        <v>18</v>
      </c>
      <c r="I8483" s="42" t="s">
        <v>42787</v>
      </c>
      <c r="J8483" s="42">
        <v>8059175904042</v>
      </c>
      <c r="K8483" s="45" t="s">
        <v>61621</v>
      </c>
      <c r="L8483" s="46">
        <v>0</v>
      </c>
      <c r="M8483" s="54">
        <v>29.95</v>
      </c>
      <c r="N8483" s="45" t="s">
        <v>58701</v>
      </c>
    </row>
    <row r="8484" spans="2:14" s="32" customFormat="1" hidden="1" x14ac:dyDescent="0.25">
      <c r="B8484" s="42"/>
      <c r="C8484" s="42"/>
      <c r="D8484" s="42" t="s">
        <v>42788</v>
      </c>
      <c r="E8484" s="43" t="s">
        <v>62553</v>
      </c>
      <c r="F8484" s="44"/>
      <c r="G8484" s="32" t="s">
        <v>17</v>
      </c>
      <c r="H8484" s="43" t="s">
        <v>18</v>
      </c>
      <c r="I8484" s="42" t="s">
        <v>42789</v>
      </c>
      <c r="J8484" s="42">
        <v>8059175882548</v>
      </c>
      <c r="K8484" s="45" t="s">
        <v>61621</v>
      </c>
      <c r="L8484" s="46">
        <v>0</v>
      </c>
      <c r="M8484" s="54">
        <v>29.95</v>
      </c>
      <c r="N8484" s="45" t="s">
        <v>58701</v>
      </c>
    </row>
    <row r="8485" spans="2:14" s="32" customFormat="1" hidden="1" x14ac:dyDescent="0.25">
      <c r="B8485" s="42"/>
      <c r="C8485" s="42"/>
      <c r="D8485" s="42" t="s">
        <v>42790</v>
      </c>
      <c r="E8485" s="43" t="s">
        <v>62554</v>
      </c>
      <c r="F8485" s="44"/>
      <c r="G8485" s="32" t="s">
        <v>17</v>
      </c>
      <c r="H8485" s="43" t="s">
        <v>18</v>
      </c>
      <c r="I8485" s="42" t="s">
        <v>42791</v>
      </c>
      <c r="J8485" s="42">
        <v>8059175904066</v>
      </c>
      <c r="K8485" s="45" t="s">
        <v>61621</v>
      </c>
      <c r="L8485" s="46">
        <v>0</v>
      </c>
      <c r="M8485" s="54">
        <v>29.95</v>
      </c>
      <c r="N8485" s="45" t="s">
        <v>58701</v>
      </c>
    </row>
    <row r="8486" spans="2:14" s="32" customFormat="1" hidden="1" x14ac:dyDescent="0.25">
      <c r="B8486" s="42"/>
      <c r="C8486" s="55"/>
      <c r="E8486" s="44" t="s">
        <v>43504</v>
      </c>
      <c r="F8486" s="44"/>
      <c r="G8486" s="32" t="s">
        <v>17</v>
      </c>
      <c r="H8486" s="43" t="s">
        <v>18</v>
      </c>
      <c r="I8486" s="55" t="s">
        <v>43505</v>
      </c>
      <c r="J8486" s="55">
        <v>8059175904080</v>
      </c>
      <c r="K8486" s="45" t="s">
        <v>61621</v>
      </c>
      <c r="L8486" s="46">
        <v>0</v>
      </c>
      <c r="M8486" s="46">
        <v>29.95</v>
      </c>
      <c r="N8486" s="45" t="s">
        <v>58701</v>
      </c>
    </row>
    <row r="8487" spans="2:14" s="32" customFormat="1" hidden="1" x14ac:dyDescent="0.25">
      <c r="B8487" s="42"/>
      <c r="C8487" s="55"/>
      <c r="E8487" s="44" t="s">
        <v>43502</v>
      </c>
      <c r="F8487" s="44"/>
      <c r="G8487" s="32" t="s">
        <v>17</v>
      </c>
      <c r="H8487" s="43" t="s">
        <v>18</v>
      </c>
      <c r="I8487" s="55" t="s">
        <v>43503</v>
      </c>
      <c r="J8487" s="55">
        <v>8059175904073</v>
      </c>
      <c r="K8487" s="45" t="s">
        <v>61621</v>
      </c>
      <c r="L8487" s="46">
        <v>0</v>
      </c>
      <c r="M8487" s="46">
        <v>29.95</v>
      </c>
      <c r="N8487" s="45" t="s">
        <v>58701</v>
      </c>
    </row>
    <row r="8488" spans="2:14" s="32" customFormat="1" hidden="1" x14ac:dyDescent="0.25">
      <c r="B8488" s="42"/>
      <c r="C8488" s="55"/>
      <c r="E8488" s="44" t="s">
        <v>43500</v>
      </c>
      <c r="F8488" s="44"/>
      <c r="G8488" s="32" t="s">
        <v>17</v>
      </c>
      <c r="H8488" s="43" t="s">
        <v>18</v>
      </c>
      <c r="I8488" s="55" t="s">
        <v>43501</v>
      </c>
      <c r="J8488" s="55">
        <v>8059175882555</v>
      </c>
      <c r="K8488" s="45" t="s">
        <v>61621</v>
      </c>
      <c r="L8488" s="46">
        <v>0</v>
      </c>
      <c r="M8488" s="46">
        <v>29.95</v>
      </c>
      <c r="N8488" s="45" t="s">
        <v>58701</v>
      </c>
    </row>
    <row r="8489" spans="2:14" s="32" customFormat="1" hidden="1" x14ac:dyDescent="0.25">
      <c r="B8489" s="42"/>
      <c r="C8489" s="55"/>
      <c r="E8489" s="44" t="s">
        <v>43506</v>
      </c>
      <c r="F8489" s="44"/>
      <c r="G8489" s="32" t="s">
        <v>17</v>
      </c>
      <c r="H8489" s="43" t="s">
        <v>18</v>
      </c>
      <c r="I8489" s="55" t="s">
        <v>43507</v>
      </c>
      <c r="J8489" s="55">
        <v>8059175904097</v>
      </c>
      <c r="K8489" s="45" t="s">
        <v>61621</v>
      </c>
      <c r="L8489" s="46">
        <v>0</v>
      </c>
      <c r="M8489" s="46">
        <v>29.95</v>
      </c>
      <c r="N8489" s="45" t="s">
        <v>58701</v>
      </c>
    </row>
    <row r="8490" spans="2:14" s="32" customFormat="1" hidden="1" x14ac:dyDescent="0.25">
      <c r="B8490" s="42" t="s">
        <v>67598</v>
      </c>
      <c r="C8490" s="55"/>
      <c r="D8490" s="57" t="s">
        <v>40138</v>
      </c>
      <c r="E8490" s="58" t="s">
        <v>40139</v>
      </c>
      <c r="F8490" s="32">
        <v>714</v>
      </c>
      <c r="G8490" s="44" t="s">
        <v>17</v>
      </c>
      <c r="H8490" s="44" t="s">
        <v>18</v>
      </c>
      <c r="I8490" s="58" t="s">
        <v>40140</v>
      </c>
      <c r="J8490" s="59">
        <v>8059175336058</v>
      </c>
      <c r="K8490" s="45" t="s">
        <v>58697</v>
      </c>
      <c r="L8490" s="46">
        <v>0</v>
      </c>
      <c r="M8490" s="47">
        <v>649.95000000000005</v>
      </c>
      <c r="N8490" s="45" t="s">
        <v>58698</v>
      </c>
    </row>
    <row r="8491" spans="2:14" s="32" customFormat="1" hidden="1" x14ac:dyDescent="0.25">
      <c r="B8491" s="42" t="s">
        <v>67599</v>
      </c>
      <c r="C8491" s="55"/>
      <c r="D8491" s="57" t="s">
        <v>40141</v>
      </c>
      <c r="E8491" s="58" t="s">
        <v>40142</v>
      </c>
      <c r="F8491" s="32">
        <v>714</v>
      </c>
      <c r="G8491" s="44" t="s">
        <v>17</v>
      </c>
      <c r="H8491" s="44" t="s">
        <v>18</v>
      </c>
      <c r="I8491" s="58" t="s">
        <v>40143</v>
      </c>
      <c r="J8491" s="59">
        <v>8059175336065</v>
      </c>
      <c r="K8491" s="45" t="s">
        <v>58697</v>
      </c>
      <c r="L8491" s="46">
        <v>0</v>
      </c>
      <c r="M8491" s="47">
        <v>649.95000000000005</v>
      </c>
      <c r="N8491" s="45" t="s">
        <v>58698</v>
      </c>
    </row>
    <row r="8492" spans="2:14" s="32" customFormat="1" hidden="1" x14ac:dyDescent="0.25">
      <c r="B8492" s="42" t="s">
        <v>67600</v>
      </c>
      <c r="C8492" s="55"/>
      <c r="D8492" s="57" t="s">
        <v>40144</v>
      </c>
      <c r="E8492" s="58" t="s">
        <v>40145</v>
      </c>
      <c r="F8492" s="32">
        <v>714</v>
      </c>
      <c r="G8492" s="44" t="s">
        <v>17</v>
      </c>
      <c r="H8492" s="44" t="s">
        <v>18</v>
      </c>
      <c r="I8492" s="58" t="s">
        <v>40146</v>
      </c>
      <c r="J8492" s="59">
        <v>8059175336072</v>
      </c>
      <c r="K8492" s="45" t="s">
        <v>58697</v>
      </c>
      <c r="L8492" s="46">
        <v>0</v>
      </c>
      <c r="M8492" s="47">
        <v>649.95000000000005</v>
      </c>
      <c r="N8492" s="45" t="s">
        <v>58698</v>
      </c>
    </row>
    <row r="8493" spans="2:14" s="32" customFormat="1" hidden="1" x14ac:dyDescent="0.25">
      <c r="B8493" s="42" t="s">
        <v>67596</v>
      </c>
      <c r="C8493" s="55"/>
      <c r="D8493" s="57" t="s">
        <v>40132</v>
      </c>
      <c r="E8493" s="58" t="s">
        <v>40133</v>
      </c>
      <c r="F8493" s="32">
        <v>714</v>
      </c>
      <c r="G8493" s="44" t="s">
        <v>17</v>
      </c>
      <c r="H8493" s="44" t="s">
        <v>18</v>
      </c>
      <c r="I8493" s="58" t="s">
        <v>40134</v>
      </c>
      <c r="J8493" s="59">
        <v>8059175336034</v>
      </c>
      <c r="K8493" s="45" t="s">
        <v>58697</v>
      </c>
      <c r="L8493" s="46">
        <v>0</v>
      </c>
      <c r="M8493" s="47">
        <v>649.95000000000005</v>
      </c>
      <c r="N8493" s="45" t="s">
        <v>58698</v>
      </c>
    </row>
    <row r="8494" spans="2:14" s="32" customFormat="1" hidden="1" x14ac:dyDescent="0.25">
      <c r="B8494" s="42" t="s">
        <v>67597</v>
      </c>
      <c r="C8494" s="55"/>
      <c r="D8494" s="57" t="s">
        <v>40135</v>
      </c>
      <c r="E8494" s="58" t="s">
        <v>40136</v>
      </c>
      <c r="F8494" s="32">
        <v>714</v>
      </c>
      <c r="G8494" s="44" t="s">
        <v>17</v>
      </c>
      <c r="H8494" s="44" t="s">
        <v>18</v>
      </c>
      <c r="I8494" s="58" t="s">
        <v>40137</v>
      </c>
      <c r="J8494" s="59">
        <v>8059175336041</v>
      </c>
      <c r="K8494" s="45" t="s">
        <v>58697</v>
      </c>
      <c r="L8494" s="46">
        <v>0</v>
      </c>
      <c r="M8494" s="47">
        <v>649.95000000000005</v>
      </c>
      <c r="N8494" s="45" t="s">
        <v>58698</v>
      </c>
    </row>
    <row r="8495" spans="2:14" s="32" customFormat="1" hidden="1" x14ac:dyDescent="0.25">
      <c r="B8495" s="42" t="s">
        <v>40199</v>
      </c>
      <c r="C8495" s="55"/>
      <c r="D8495" s="57" t="s">
        <v>40200</v>
      </c>
      <c r="E8495" s="58" t="s">
        <v>40201</v>
      </c>
      <c r="F8495" s="32">
        <v>714</v>
      </c>
      <c r="G8495" s="32" t="s">
        <v>17</v>
      </c>
      <c r="H8495" s="32" t="s">
        <v>18</v>
      </c>
      <c r="I8495" s="58" t="s">
        <v>40202</v>
      </c>
      <c r="J8495" s="55">
        <v>8059175372834</v>
      </c>
      <c r="K8495" s="45" t="s">
        <v>58697</v>
      </c>
      <c r="L8495" s="47">
        <v>0</v>
      </c>
      <c r="M8495" s="47">
        <v>649.95000000000005</v>
      </c>
      <c r="N8495" s="45" t="s">
        <v>58699</v>
      </c>
    </row>
    <row r="8496" spans="2:14" s="32" customFormat="1" hidden="1" x14ac:dyDescent="0.25">
      <c r="B8496" s="42" t="s">
        <v>40203</v>
      </c>
      <c r="C8496" s="55"/>
      <c r="D8496" s="57" t="s">
        <v>40204</v>
      </c>
      <c r="E8496" s="58" t="s">
        <v>40205</v>
      </c>
      <c r="F8496" s="32">
        <v>714</v>
      </c>
      <c r="G8496" s="32" t="s">
        <v>17</v>
      </c>
      <c r="H8496" s="32" t="s">
        <v>18</v>
      </c>
      <c r="I8496" s="58" t="s">
        <v>40206</v>
      </c>
      <c r="J8496" s="55">
        <v>8059175372841</v>
      </c>
      <c r="K8496" s="45" t="s">
        <v>58697</v>
      </c>
      <c r="L8496" s="47">
        <v>0</v>
      </c>
      <c r="M8496" s="47">
        <v>649.95000000000005</v>
      </c>
      <c r="N8496" s="45" t="s">
        <v>58699</v>
      </c>
    </row>
    <row r="8497" spans="2:14" s="32" customFormat="1" hidden="1" x14ac:dyDescent="0.25">
      <c r="B8497" s="42" t="s">
        <v>40207</v>
      </c>
      <c r="C8497" s="55"/>
      <c r="D8497" s="57" t="s">
        <v>40208</v>
      </c>
      <c r="E8497" s="58" t="s">
        <v>40209</v>
      </c>
      <c r="F8497" s="32">
        <v>714</v>
      </c>
      <c r="G8497" s="32" t="s">
        <v>17</v>
      </c>
      <c r="H8497" s="32" t="s">
        <v>18</v>
      </c>
      <c r="I8497" s="58" t="s">
        <v>40210</v>
      </c>
      <c r="J8497" s="55">
        <v>8059175372858</v>
      </c>
      <c r="K8497" s="45" t="s">
        <v>58697</v>
      </c>
      <c r="L8497" s="47">
        <v>0</v>
      </c>
      <c r="M8497" s="47">
        <v>649.95000000000005</v>
      </c>
      <c r="N8497" s="45" t="s">
        <v>58699</v>
      </c>
    </row>
    <row r="8498" spans="2:14" s="32" customFormat="1" hidden="1" x14ac:dyDescent="0.25">
      <c r="B8498" s="42" t="s">
        <v>40191</v>
      </c>
      <c r="C8498" s="55"/>
      <c r="D8498" s="57" t="s">
        <v>40192</v>
      </c>
      <c r="E8498" s="58" t="s">
        <v>40193</v>
      </c>
      <c r="F8498" s="32">
        <v>714</v>
      </c>
      <c r="G8498" s="32" t="s">
        <v>17</v>
      </c>
      <c r="H8498" s="32" t="s">
        <v>18</v>
      </c>
      <c r="I8498" s="58" t="s">
        <v>40194</v>
      </c>
      <c r="J8498" s="55">
        <v>8059175372810</v>
      </c>
      <c r="K8498" s="45" t="s">
        <v>58697</v>
      </c>
      <c r="L8498" s="47">
        <v>0</v>
      </c>
      <c r="M8498" s="47">
        <v>649.95000000000005</v>
      </c>
      <c r="N8498" s="45" t="s">
        <v>58699</v>
      </c>
    </row>
    <row r="8499" spans="2:14" s="32" customFormat="1" hidden="1" x14ac:dyDescent="0.25">
      <c r="B8499" s="42" t="s">
        <v>40195</v>
      </c>
      <c r="C8499" s="55"/>
      <c r="D8499" s="57" t="s">
        <v>40196</v>
      </c>
      <c r="E8499" s="58" t="s">
        <v>40197</v>
      </c>
      <c r="F8499" s="32">
        <v>714</v>
      </c>
      <c r="G8499" s="32" t="s">
        <v>17</v>
      </c>
      <c r="H8499" s="32" t="s">
        <v>18</v>
      </c>
      <c r="I8499" s="58" t="s">
        <v>40198</v>
      </c>
      <c r="J8499" s="55">
        <v>8059175372827</v>
      </c>
      <c r="K8499" s="45" t="s">
        <v>58697</v>
      </c>
      <c r="L8499" s="47">
        <v>0</v>
      </c>
      <c r="M8499" s="47">
        <v>649.95000000000005</v>
      </c>
      <c r="N8499" s="45" t="s">
        <v>58699</v>
      </c>
    </row>
    <row r="8500" spans="2:14" s="32" customFormat="1" hidden="1" x14ac:dyDescent="0.25">
      <c r="B8500" s="42" t="s">
        <v>67497</v>
      </c>
      <c r="D8500" s="32" t="s">
        <v>36638</v>
      </c>
      <c r="E8500" s="32" t="s">
        <v>36637</v>
      </c>
      <c r="F8500" s="32">
        <v>714</v>
      </c>
      <c r="G8500" s="44" t="s">
        <v>17</v>
      </c>
      <c r="H8500" s="44" t="s">
        <v>18</v>
      </c>
      <c r="I8500" s="32" t="s">
        <v>36636</v>
      </c>
      <c r="J8500" s="59">
        <v>8059175245466</v>
      </c>
      <c r="K8500" s="45" t="s">
        <v>58697</v>
      </c>
      <c r="L8500" s="46">
        <v>0</v>
      </c>
      <c r="M8500" s="47">
        <v>649.95000000000005</v>
      </c>
      <c r="N8500" s="45" t="s">
        <v>58700</v>
      </c>
    </row>
    <row r="8501" spans="2:14" s="32" customFormat="1" hidden="1" x14ac:dyDescent="0.25">
      <c r="B8501" s="42" t="s">
        <v>67498</v>
      </c>
      <c r="D8501" s="32" t="s">
        <v>36635</v>
      </c>
      <c r="E8501" s="32" t="s">
        <v>36634</v>
      </c>
      <c r="F8501" s="32">
        <v>714</v>
      </c>
      <c r="G8501" s="44" t="s">
        <v>17</v>
      </c>
      <c r="H8501" s="44" t="s">
        <v>18</v>
      </c>
      <c r="I8501" s="32" t="s">
        <v>36633</v>
      </c>
      <c r="J8501" s="59">
        <v>8059175245473</v>
      </c>
      <c r="K8501" s="45" t="s">
        <v>58697</v>
      </c>
      <c r="L8501" s="46">
        <v>0</v>
      </c>
      <c r="M8501" s="47">
        <v>649.95000000000005</v>
      </c>
      <c r="N8501" s="45" t="s">
        <v>58700</v>
      </c>
    </row>
    <row r="8502" spans="2:14" s="32" customFormat="1" hidden="1" x14ac:dyDescent="0.25">
      <c r="B8502" s="42" t="s">
        <v>67499</v>
      </c>
      <c r="D8502" s="32" t="s">
        <v>36632</v>
      </c>
      <c r="E8502" s="32" t="s">
        <v>36631</v>
      </c>
      <c r="F8502" s="32">
        <v>714</v>
      </c>
      <c r="G8502" s="44" t="s">
        <v>17</v>
      </c>
      <c r="H8502" s="44" t="s">
        <v>18</v>
      </c>
      <c r="I8502" s="32" t="s">
        <v>36630</v>
      </c>
      <c r="J8502" s="59">
        <v>8059175245480</v>
      </c>
      <c r="K8502" s="45" t="s">
        <v>58697</v>
      </c>
      <c r="L8502" s="46">
        <v>0</v>
      </c>
      <c r="M8502" s="47">
        <v>649.95000000000005</v>
      </c>
      <c r="N8502" s="45" t="s">
        <v>58700</v>
      </c>
    </row>
    <row r="8503" spans="2:14" s="32" customFormat="1" hidden="1" x14ac:dyDescent="0.25">
      <c r="B8503" s="42" t="s">
        <v>67495</v>
      </c>
      <c r="D8503" s="32" t="s">
        <v>36644</v>
      </c>
      <c r="E8503" s="32" t="s">
        <v>36643</v>
      </c>
      <c r="F8503" s="32">
        <v>714</v>
      </c>
      <c r="G8503" s="44" t="s">
        <v>17</v>
      </c>
      <c r="H8503" s="44" t="s">
        <v>18</v>
      </c>
      <c r="I8503" s="32" t="s">
        <v>36642</v>
      </c>
      <c r="J8503" s="59">
        <v>8059175245442</v>
      </c>
      <c r="K8503" s="45" t="s">
        <v>58697</v>
      </c>
      <c r="L8503" s="46">
        <v>0</v>
      </c>
      <c r="M8503" s="47">
        <v>649.95000000000005</v>
      </c>
      <c r="N8503" s="45" t="s">
        <v>58700</v>
      </c>
    </row>
    <row r="8504" spans="2:14" s="32" customFormat="1" hidden="1" x14ac:dyDescent="0.25">
      <c r="B8504" s="42" t="s">
        <v>67496</v>
      </c>
      <c r="D8504" s="32" t="s">
        <v>36641</v>
      </c>
      <c r="E8504" s="32" t="s">
        <v>36640</v>
      </c>
      <c r="F8504" s="32">
        <v>714</v>
      </c>
      <c r="G8504" s="44" t="s">
        <v>17</v>
      </c>
      <c r="H8504" s="44" t="s">
        <v>18</v>
      </c>
      <c r="I8504" s="32" t="s">
        <v>36639</v>
      </c>
      <c r="J8504" s="59">
        <v>8059175245459</v>
      </c>
      <c r="K8504" s="45" t="s">
        <v>58697</v>
      </c>
      <c r="L8504" s="46">
        <v>0</v>
      </c>
      <c r="M8504" s="47">
        <v>649.95000000000005</v>
      </c>
      <c r="N8504" s="45" t="s">
        <v>58700</v>
      </c>
    </row>
    <row r="8505" spans="2:14" s="32" customFormat="1" hidden="1" x14ac:dyDescent="0.25">
      <c r="B8505" s="42" t="s">
        <v>40108</v>
      </c>
      <c r="C8505" s="55"/>
      <c r="D8505" s="32" t="s">
        <v>40109</v>
      </c>
      <c r="E8505" s="58" t="s">
        <v>58706</v>
      </c>
      <c r="F8505" s="32">
        <v>714</v>
      </c>
      <c r="G8505" s="44" t="s">
        <v>17</v>
      </c>
      <c r="H8505" s="44" t="s">
        <v>18</v>
      </c>
      <c r="I8505" s="58" t="s">
        <v>40110</v>
      </c>
      <c r="J8505" s="59">
        <v>8059175386480</v>
      </c>
      <c r="K8505" s="45" t="s">
        <v>58697</v>
      </c>
      <c r="L8505" s="46">
        <v>0</v>
      </c>
      <c r="M8505" s="47">
        <v>399.95</v>
      </c>
      <c r="N8505" s="45" t="s">
        <v>58707</v>
      </c>
    </row>
    <row r="8506" spans="2:14" s="32" customFormat="1" hidden="1" x14ac:dyDescent="0.25">
      <c r="B8506" s="42" t="s">
        <v>40111</v>
      </c>
      <c r="C8506" s="55"/>
      <c r="D8506" s="32" t="s">
        <v>40112</v>
      </c>
      <c r="E8506" s="58" t="s">
        <v>58708</v>
      </c>
      <c r="F8506" s="32">
        <v>714</v>
      </c>
      <c r="G8506" s="44" t="s">
        <v>17</v>
      </c>
      <c r="H8506" s="44" t="s">
        <v>18</v>
      </c>
      <c r="I8506" s="58" t="s">
        <v>40113</v>
      </c>
      <c r="J8506" s="59">
        <v>8059175386497</v>
      </c>
      <c r="K8506" s="45" t="s">
        <v>58697</v>
      </c>
      <c r="L8506" s="46">
        <v>0</v>
      </c>
      <c r="M8506" s="47">
        <v>399.95</v>
      </c>
      <c r="N8506" s="45" t="s">
        <v>58707</v>
      </c>
    </row>
    <row r="8507" spans="2:14" s="32" customFormat="1" hidden="1" x14ac:dyDescent="0.25">
      <c r="B8507" s="42" t="s">
        <v>40114</v>
      </c>
      <c r="C8507" s="55"/>
      <c r="D8507" s="32" t="s">
        <v>40115</v>
      </c>
      <c r="E8507" s="58" t="s">
        <v>58709</v>
      </c>
      <c r="F8507" s="32">
        <v>714</v>
      </c>
      <c r="G8507" s="44" t="s">
        <v>17</v>
      </c>
      <c r="H8507" s="44" t="s">
        <v>18</v>
      </c>
      <c r="I8507" s="58" t="s">
        <v>40116</v>
      </c>
      <c r="J8507" s="59">
        <v>8059175386503</v>
      </c>
      <c r="K8507" s="45" t="s">
        <v>58697</v>
      </c>
      <c r="L8507" s="46">
        <v>0</v>
      </c>
      <c r="M8507" s="47">
        <v>399.95</v>
      </c>
      <c r="N8507" s="45" t="s">
        <v>58707</v>
      </c>
    </row>
    <row r="8508" spans="2:14" s="32" customFormat="1" hidden="1" x14ac:dyDescent="0.25">
      <c r="B8508" s="42" t="s">
        <v>40102</v>
      </c>
      <c r="C8508" s="55"/>
      <c r="D8508" s="32" t="s">
        <v>40103</v>
      </c>
      <c r="E8508" s="58" t="s">
        <v>58710</v>
      </c>
      <c r="F8508" s="32">
        <v>714</v>
      </c>
      <c r="G8508" s="44" t="s">
        <v>17</v>
      </c>
      <c r="H8508" s="44" t="s">
        <v>18</v>
      </c>
      <c r="I8508" s="58" t="s">
        <v>40104</v>
      </c>
      <c r="J8508" s="59">
        <v>8059175386466</v>
      </c>
      <c r="K8508" s="45" t="s">
        <v>58697</v>
      </c>
      <c r="L8508" s="46">
        <v>0</v>
      </c>
      <c r="M8508" s="47">
        <v>399.95</v>
      </c>
      <c r="N8508" s="45" t="s">
        <v>58707</v>
      </c>
    </row>
    <row r="8509" spans="2:14" s="32" customFormat="1" hidden="1" x14ac:dyDescent="0.25">
      <c r="B8509" s="42" t="s">
        <v>40105</v>
      </c>
      <c r="C8509" s="55"/>
      <c r="D8509" s="32" t="s">
        <v>40106</v>
      </c>
      <c r="E8509" s="58" t="s">
        <v>58711</v>
      </c>
      <c r="F8509" s="32">
        <v>714</v>
      </c>
      <c r="G8509" s="44" t="s">
        <v>17</v>
      </c>
      <c r="H8509" s="44" t="s">
        <v>18</v>
      </c>
      <c r="I8509" s="58" t="s">
        <v>40107</v>
      </c>
      <c r="J8509" s="59">
        <v>8059175386473</v>
      </c>
      <c r="K8509" s="45" t="s">
        <v>58697</v>
      </c>
      <c r="L8509" s="46">
        <v>0</v>
      </c>
      <c r="M8509" s="47">
        <v>399.95</v>
      </c>
      <c r="N8509" s="45" t="s">
        <v>58707</v>
      </c>
    </row>
    <row r="8510" spans="2:14" s="32" customFormat="1" hidden="1" x14ac:dyDescent="0.25">
      <c r="B8510" s="42" t="s">
        <v>67492</v>
      </c>
      <c r="C8510" s="42"/>
      <c r="D8510" s="32" t="s">
        <v>21922</v>
      </c>
      <c r="E8510" s="32" t="s">
        <v>21923</v>
      </c>
      <c r="F8510" s="32">
        <v>714</v>
      </c>
      <c r="G8510" s="44" t="s">
        <v>17</v>
      </c>
      <c r="H8510" s="44" t="s">
        <v>18</v>
      </c>
      <c r="I8510" s="32" t="s">
        <v>21924</v>
      </c>
      <c r="J8510" s="55">
        <v>8059175244865</v>
      </c>
      <c r="K8510" s="45" t="s">
        <v>58697</v>
      </c>
      <c r="L8510" s="46">
        <v>0</v>
      </c>
      <c r="M8510" s="47">
        <v>369.95</v>
      </c>
      <c r="N8510" s="45" t="s">
        <v>58712</v>
      </c>
    </row>
    <row r="8511" spans="2:14" s="32" customFormat="1" hidden="1" x14ac:dyDescent="0.25">
      <c r="B8511" s="42" t="s">
        <v>67493</v>
      </c>
      <c r="C8511" s="42"/>
      <c r="D8511" s="32" t="s">
        <v>21925</v>
      </c>
      <c r="E8511" s="32" t="s">
        <v>21926</v>
      </c>
      <c r="F8511" s="32">
        <v>714</v>
      </c>
      <c r="G8511" s="44" t="s">
        <v>17</v>
      </c>
      <c r="H8511" s="44" t="s">
        <v>18</v>
      </c>
      <c r="I8511" s="32" t="s">
        <v>21927</v>
      </c>
      <c r="J8511" s="55">
        <v>8059175244872</v>
      </c>
      <c r="K8511" s="45" t="s">
        <v>58697</v>
      </c>
      <c r="L8511" s="46">
        <v>0</v>
      </c>
      <c r="M8511" s="47">
        <v>369.95</v>
      </c>
      <c r="N8511" s="45" t="s">
        <v>58712</v>
      </c>
    </row>
    <row r="8512" spans="2:14" s="32" customFormat="1" hidden="1" x14ac:dyDescent="0.25">
      <c r="B8512" s="42" t="s">
        <v>67494</v>
      </c>
      <c r="C8512" s="42"/>
      <c r="D8512" s="32" t="s">
        <v>21928</v>
      </c>
      <c r="E8512" s="32" t="s">
        <v>21929</v>
      </c>
      <c r="F8512" s="32">
        <v>714</v>
      </c>
      <c r="G8512" s="44" t="s">
        <v>17</v>
      </c>
      <c r="H8512" s="44" t="s">
        <v>18</v>
      </c>
      <c r="I8512" s="32" t="s">
        <v>21930</v>
      </c>
      <c r="J8512" s="55">
        <v>8059175244889</v>
      </c>
      <c r="K8512" s="45" t="s">
        <v>58697</v>
      </c>
      <c r="L8512" s="46">
        <v>0</v>
      </c>
      <c r="M8512" s="47">
        <v>369.95</v>
      </c>
      <c r="N8512" s="45" t="s">
        <v>58712</v>
      </c>
    </row>
    <row r="8513" spans="1:14" s="32" customFormat="1" hidden="1" x14ac:dyDescent="0.25">
      <c r="B8513" s="42" t="s">
        <v>67490</v>
      </c>
      <c r="C8513" s="42"/>
      <c r="D8513" s="32" t="s">
        <v>21916</v>
      </c>
      <c r="E8513" s="32" t="s">
        <v>21917</v>
      </c>
      <c r="F8513" s="32">
        <v>714</v>
      </c>
      <c r="G8513" s="44" t="s">
        <v>17</v>
      </c>
      <c r="H8513" s="44" t="s">
        <v>18</v>
      </c>
      <c r="I8513" s="32" t="s">
        <v>21918</v>
      </c>
      <c r="J8513" s="55">
        <v>8059175244841</v>
      </c>
      <c r="K8513" s="45" t="s">
        <v>58697</v>
      </c>
      <c r="L8513" s="46">
        <v>0</v>
      </c>
      <c r="M8513" s="47">
        <v>369.95</v>
      </c>
      <c r="N8513" s="45" t="s">
        <v>58712</v>
      </c>
    </row>
    <row r="8514" spans="1:14" s="32" customFormat="1" hidden="1" x14ac:dyDescent="0.25">
      <c r="B8514" s="42" t="s">
        <v>67491</v>
      </c>
      <c r="C8514" s="42"/>
      <c r="D8514" s="32" t="s">
        <v>21919</v>
      </c>
      <c r="E8514" s="32" t="s">
        <v>21920</v>
      </c>
      <c r="F8514" s="32">
        <v>714</v>
      </c>
      <c r="G8514" s="44" t="s">
        <v>17</v>
      </c>
      <c r="H8514" s="44" t="s">
        <v>18</v>
      </c>
      <c r="I8514" s="32" t="s">
        <v>21921</v>
      </c>
      <c r="J8514" s="55">
        <v>8059175244858</v>
      </c>
      <c r="K8514" s="45" t="s">
        <v>58697</v>
      </c>
      <c r="L8514" s="46">
        <v>0</v>
      </c>
      <c r="M8514" s="47">
        <v>369.95</v>
      </c>
      <c r="N8514" s="45" t="s">
        <v>58712</v>
      </c>
    </row>
    <row r="8515" spans="1:14" s="32" customFormat="1" hidden="1" x14ac:dyDescent="0.25">
      <c r="B8515" s="42" t="s">
        <v>40219</v>
      </c>
      <c r="D8515" s="32" t="s">
        <v>40220</v>
      </c>
      <c r="E8515" s="58" t="s">
        <v>40221</v>
      </c>
      <c r="F8515" s="32">
        <v>714</v>
      </c>
      <c r="G8515" s="44" t="s">
        <v>17</v>
      </c>
      <c r="H8515" s="44" t="s">
        <v>18</v>
      </c>
      <c r="I8515" s="62" t="s">
        <v>40222</v>
      </c>
      <c r="J8515" s="55">
        <v>8059175373886</v>
      </c>
      <c r="K8515" s="45" t="s">
        <v>58697</v>
      </c>
      <c r="L8515" s="46">
        <v>0</v>
      </c>
      <c r="M8515" s="47">
        <v>399.95</v>
      </c>
      <c r="N8515" s="45" t="s">
        <v>58699</v>
      </c>
    </row>
    <row r="8516" spans="1:14" s="32" customFormat="1" hidden="1" x14ac:dyDescent="0.25">
      <c r="B8516" s="42" t="s">
        <v>40223</v>
      </c>
      <c r="D8516" s="32" t="s">
        <v>40224</v>
      </c>
      <c r="E8516" s="58" t="s">
        <v>40225</v>
      </c>
      <c r="F8516" s="32">
        <v>714</v>
      </c>
      <c r="G8516" s="44" t="s">
        <v>17</v>
      </c>
      <c r="H8516" s="44" t="s">
        <v>18</v>
      </c>
      <c r="I8516" s="62" t="s">
        <v>40226</v>
      </c>
      <c r="J8516" s="55">
        <v>8059175373893</v>
      </c>
      <c r="K8516" s="45" t="s">
        <v>58697</v>
      </c>
      <c r="L8516" s="46">
        <v>0</v>
      </c>
      <c r="M8516" s="47">
        <v>399.95</v>
      </c>
      <c r="N8516" s="45" t="s">
        <v>58699</v>
      </c>
    </row>
    <row r="8517" spans="1:14" s="32" customFormat="1" hidden="1" x14ac:dyDescent="0.25">
      <c r="B8517" s="42" t="s">
        <v>40227</v>
      </c>
      <c r="D8517" s="32" t="s">
        <v>40228</v>
      </c>
      <c r="E8517" s="58" t="s">
        <v>40229</v>
      </c>
      <c r="F8517" s="32">
        <v>714</v>
      </c>
      <c r="G8517" s="44" t="s">
        <v>17</v>
      </c>
      <c r="H8517" s="44" t="s">
        <v>18</v>
      </c>
      <c r="I8517" s="62" t="s">
        <v>40230</v>
      </c>
      <c r="J8517" s="55">
        <v>8059175373909</v>
      </c>
      <c r="K8517" s="45" t="s">
        <v>58697</v>
      </c>
      <c r="L8517" s="46">
        <v>0</v>
      </c>
      <c r="M8517" s="47">
        <v>399.95</v>
      </c>
      <c r="N8517" s="45" t="s">
        <v>58699</v>
      </c>
    </row>
    <row r="8518" spans="1:14" s="32" customFormat="1" hidden="1" x14ac:dyDescent="0.25">
      <c r="B8518" s="42" t="s">
        <v>40211</v>
      </c>
      <c r="D8518" s="32" t="s">
        <v>40212</v>
      </c>
      <c r="E8518" s="58" t="s">
        <v>40213</v>
      </c>
      <c r="F8518" s="32">
        <v>714</v>
      </c>
      <c r="G8518" s="44" t="s">
        <v>17</v>
      </c>
      <c r="H8518" s="44" t="s">
        <v>18</v>
      </c>
      <c r="I8518" s="62" t="s">
        <v>40214</v>
      </c>
      <c r="J8518" s="55">
        <v>8059175373862</v>
      </c>
      <c r="K8518" s="45" t="s">
        <v>58697</v>
      </c>
      <c r="L8518" s="46">
        <v>0</v>
      </c>
      <c r="M8518" s="47">
        <v>399.95</v>
      </c>
      <c r="N8518" s="45" t="s">
        <v>58699</v>
      </c>
    </row>
    <row r="8519" spans="1:14" s="32" customFormat="1" hidden="1" x14ac:dyDescent="0.25">
      <c r="B8519" s="42" t="s">
        <v>40215</v>
      </c>
      <c r="D8519" s="32" t="s">
        <v>40216</v>
      </c>
      <c r="E8519" s="58" t="s">
        <v>40217</v>
      </c>
      <c r="F8519" s="32">
        <v>714</v>
      </c>
      <c r="G8519" s="44" t="s">
        <v>17</v>
      </c>
      <c r="H8519" s="44" t="s">
        <v>18</v>
      </c>
      <c r="I8519" s="62" t="s">
        <v>40218</v>
      </c>
      <c r="J8519" s="55">
        <v>8059175373879</v>
      </c>
      <c r="K8519" s="45" t="s">
        <v>58697</v>
      </c>
      <c r="L8519" s="46">
        <v>0</v>
      </c>
      <c r="M8519" s="47">
        <v>399.95</v>
      </c>
      <c r="N8519" s="45" t="s">
        <v>58699</v>
      </c>
    </row>
    <row r="8520" spans="1:14" s="32" customFormat="1" hidden="1" x14ac:dyDescent="0.25">
      <c r="A8520" s="32" t="s">
        <v>23780</v>
      </c>
      <c r="B8520" s="42" t="s">
        <v>67487</v>
      </c>
      <c r="C8520" s="42"/>
      <c r="D8520" s="42">
        <v>48222310</v>
      </c>
      <c r="E8520" s="43" t="s">
        <v>18618</v>
      </c>
      <c r="F8520" s="44">
        <v>714</v>
      </c>
      <c r="G8520" s="44" t="s">
        <v>17</v>
      </c>
      <c r="H8520" s="44" t="s">
        <v>18</v>
      </c>
      <c r="I8520" s="42" t="s">
        <v>18619</v>
      </c>
      <c r="J8520" s="42">
        <v>8059175201387</v>
      </c>
      <c r="K8520" s="45" t="s">
        <v>58697</v>
      </c>
      <c r="L8520" s="46">
        <v>0</v>
      </c>
      <c r="M8520" s="54">
        <v>369.95</v>
      </c>
      <c r="N8520" s="45" t="s">
        <v>58725</v>
      </c>
    </row>
    <row r="8521" spans="1:14" s="32" customFormat="1" hidden="1" x14ac:dyDescent="0.25">
      <c r="A8521" s="32" t="s">
        <v>23781</v>
      </c>
      <c r="B8521" s="42" t="s">
        <v>67488</v>
      </c>
      <c r="C8521" s="42"/>
      <c r="D8521" s="42">
        <v>48222311</v>
      </c>
      <c r="E8521" s="43" t="s">
        <v>18620</v>
      </c>
      <c r="F8521" s="44">
        <v>714</v>
      </c>
      <c r="G8521" s="44" t="s">
        <v>17</v>
      </c>
      <c r="H8521" s="44" t="s">
        <v>18</v>
      </c>
      <c r="I8521" s="42" t="s">
        <v>18621</v>
      </c>
      <c r="J8521" s="42">
        <v>8059175201394</v>
      </c>
      <c r="K8521" s="45" t="s">
        <v>58697</v>
      </c>
      <c r="L8521" s="46">
        <v>0</v>
      </c>
      <c r="M8521" s="54">
        <v>369.95</v>
      </c>
      <c r="N8521" s="45" t="s">
        <v>58725</v>
      </c>
    </row>
    <row r="8522" spans="1:14" s="32" customFormat="1" hidden="1" x14ac:dyDescent="0.25">
      <c r="A8522" s="32" t="s">
        <v>23782</v>
      </c>
      <c r="B8522" s="42" t="s">
        <v>67489</v>
      </c>
      <c r="C8522" s="42"/>
      <c r="D8522" s="42">
        <v>48222312</v>
      </c>
      <c r="E8522" s="43" t="s">
        <v>18622</v>
      </c>
      <c r="F8522" s="44">
        <v>714</v>
      </c>
      <c r="G8522" s="44" t="s">
        <v>17</v>
      </c>
      <c r="H8522" s="44" t="s">
        <v>18</v>
      </c>
      <c r="I8522" s="42" t="s">
        <v>18623</v>
      </c>
      <c r="J8522" s="42">
        <v>8059175201400</v>
      </c>
      <c r="K8522" s="45" t="s">
        <v>58697</v>
      </c>
      <c r="L8522" s="46">
        <v>0</v>
      </c>
      <c r="M8522" s="54">
        <v>369.95</v>
      </c>
      <c r="N8522" s="45" t="s">
        <v>58725</v>
      </c>
    </row>
    <row r="8523" spans="1:14" s="32" customFormat="1" hidden="1" x14ac:dyDescent="0.25">
      <c r="A8523" s="32" t="s">
        <v>23783</v>
      </c>
      <c r="B8523" s="42" t="s">
        <v>67485</v>
      </c>
      <c r="C8523" s="42"/>
      <c r="D8523" s="42">
        <v>48222308</v>
      </c>
      <c r="E8523" s="43" t="s">
        <v>18614</v>
      </c>
      <c r="F8523" s="44">
        <v>714</v>
      </c>
      <c r="G8523" s="44" t="s">
        <v>17</v>
      </c>
      <c r="H8523" s="44" t="s">
        <v>18</v>
      </c>
      <c r="I8523" s="42" t="s">
        <v>18615</v>
      </c>
      <c r="J8523" s="42">
        <v>8059175201363</v>
      </c>
      <c r="K8523" s="45" t="s">
        <v>58697</v>
      </c>
      <c r="L8523" s="46">
        <v>0</v>
      </c>
      <c r="M8523" s="54">
        <v>369.95</v>
      </c>
      <c r="N8523" s="45" t="s">
        <v>58725</v>
      </c>
    </row>
    <row r="8524" spans="1:14" s="32" customFormat="1" hidden="1" x14ac:dyDescent="0.25">
      <c r="A8524" s="32" t="s">
        <v>23784</v>
      </c>
      <c r="B8524" s="42" t="s">
        <v>67486</v>
      </c>
      <c r="C8524" s="42"/>
      <c r="D8524" s="42">
        <v>48222309</v>
      </c>
      <c r="E8524" s="43" t="s">
        <v>18616</v>
      </c>
      <c r="F8524" s="44">
        <v>714</v>
      </c>
      <c r="G8524" s="44" t="s">
        <v>17</v>
      </c>
      <c r="H8524" s="44" t="s">
        <v>18</v>
      </c>
      <c r="I8524" s="42" t="s">
        <v>18617</v>
      </c>
      <c r="J8524" s="42">
        <v>8059175201370</v>
      </c>
      <c r="K8524" s="45" t="s">
        <v>58697</v>
      </c>
      <c r="L8524" s="46">
        <v>0</v>
      </c>
      <c r="M8524" s="54">
        <v>369.95</v>
      </c>
      <c r="N8524" s="45" t="s">
        <v>58725</v>
      </c>
    </row>
    <row r="8525" spans="1:14" s="32" customFormat="1" hidden="1" x14ac:dyDescent="0.25">
      <c r="A8525" s="32" t="s">
        <v>24011</v>
      </c>
      <c r="B8525" s="42" t="s">
        <v>16875</v>
      </c>
      <c r="C8525" s="42"/>
      <c r="D8525" s="42" t="s">
        <v>16876</v>
      </c>
      <c r="E8525" s="43" t="s">
        <v>16877</v>
      </c>
      <c r="F8525" s="44">
        <v>714</v>
      </c>
      <c r="G8525" s="44" t="s">
        <v>17</v>
      </c>
      <c r="H8525" s="44" t="s">
        <v>18</v>
      </c>
      <c r="I8525" s="42" t="s">
        <v>16878</v>
      </c>
      <c r="J8525" s="42">
        <v>8059175111990</v>
      </c>
      <c r="K8525" s="45" t="s">
        <v>58697</v>
      </c>
      <c r="L8525" s="46">
        <v>0</v>
      </c>
      <c r="M8525" s="54">
        <v>279.95</v>
      </c>
      <c r="N8525" s="45" t="s">
        <v>58822</v>
      </c>
    </row>
    <row r="8526" spans="1:14" s="32" customFormat="1" hidden="1" x14ac:dyDescent="0.25">
      <c r="A8526" s="32" t="s">
        <v>24012</v>
      </c>
      <c r="B8526" s="42" t="s">
        <v>16879</v>
      </c>
      <c r="C8526" s="42"/>
      <c r="D8526" s="42" t="s">
        <v>16880</v>
      </c>
      <c r="E8526" s="43" t="s">
        <v>16881</v>
      </c>
      <c r="F8526" s="44">
        <v>714</v>
      </c>
      <c r="G8526" s="44" t="s">
        <v>17</v>
      </c>
      <c r="H8526" s="44" t="s">
        <v>18</v>
      </c>
      <c r="I8526" s="42" t="s">
        <v>16882</v>
      </c>
      <c r="J8526" s="42">
        <v>8059175112003</v>
      </c>
      <c r="K8526" s="45" t="s">
        <v>58697</v>
      </c>
      <c r="L8526" s="46">
        <v>0</v>
      </c>
      <c r="M8526" s="54">
        <v>279.95</v>
      </c>
      <c r="N8526" s="45" t="s">
        <v>58822</v>
      </c>
    </row>
    <row r="8527" spans="1:14" s="32" customFormat="1" hidden="1" x14ac:dyDescent="0.25">
      <c r="A8527" s="32" t="s">
        <v>24013</v>
      </c>
      <c r="B8527" s="42" t="s">
        <v>16883</v>
      </c>
      <c r="C8527" s="42"/>
      <c r="D8527" s="42" t="s">
        <v>16884</v>
      </c>
      <c r="E8527" s="43" t="s">
        <v>16885</v>
      </c>
      <c r="F8527" s="44">
        <v>714</v>
      </c>
      <c r="G8527" s="44" t="s">
        <v>17</v>
      </c>
      <c r="H8527" s="44" t="s">
        <v>18</v>
      </c>
      <c r="I8527" s="42" t="s">
        <v>16886</v>
      </c>
      <c r="J8527" s="42">
        <v>8059175112010</v>
      </c>
      <c r="K8527" s="45" t="s">
        <v>58697</v>
      </c>
      <c r="L8527" s="46">
        <v>0</v>
      </c>
      <c r="M8527" s="54">
        <v>279.95</v>
      </c>
      <c r="N8527" s="45" t="s">
        <v>58822</v>
      </c>
    </row>
    <row r="8528" spans="1:14" s="32" customFormat="1" hidden="1" x14ac:dyDescent="0.25">
      <c r="A8528" s="32" t="s">
        <v>24014</v>
      </c>
      <c r="B8528" s="42" t="s">
        <v>16869</v>
      </c>
      <c r="C8528" s="42"/>
      <c r="D8528" s="42" t="s">
        <v>16870</v>
      </c>
      <c r="E8528" s="43" t="s">
        <v>16871</v>
      </c>
      <c r="F8528" s="44">
        <v>714</v>
      </c>
      <c r="G8528" s="44" t="s">
        <v>17</v>
      </c>
      <c r="H8528" s="44" t="s">
        <v>18</v>
      </c>
      <c r="I8528" s="42" t="s">
        <v>21719</v>
      </c>
      <c r="J8528" s="42">
        <v>8059175111976</v>
      </c>
      <c r="K8528" s="45" t="s">
        <v>58697</v>
      </c>
      <c r="L8528" s="46">
        <v>0</v>
      </c>
      <c r="M8528" s="54">
        <v>279.95</v>
      </c>
      <c r="N8528" s="45" t="s">
        <v>58822</v>
      </c>
    </row>
    <row r="8529" spans="1:14" s="32" customFormat="1" hidden="1" x14ac:dyDescent="0.25">
      <c r="A8529" s="32" t="s">
        <v>24015</v>
      </c>
      <c r="B8529" s="42" t="s">
        <v>16872</v>
      </c>
      <c r="C8529" s="42"/>
      <c r="D8529" s="42" t="s">
        <v>16873</v>
      </c>
      <c r="E8529" s="43" t="s">
        <v>16874</v>
      </c>
      <c r="F8529" s="44">
        <v>714</v>
      </c>
      <c r="G8529" s="44" t="s">
        <v>17</v>
      </c>
      <c r="H8529" s="44" t="s">
        <v>18</v>
      </c>
      <c r="I8529" s="42" t="s">
        <v>21720</v>
      </c>
      <c r="J8529" s="42">
        <v>8059175111983</v>
      </c>
      <c r="K8529" s="45" t="s">
        <v>58697</v>
      </c>
      <c r="L8529" s="46">
        <v>0</v>
      </c>
      <c r="M8529" s="54">
        <v>279.95</v>
      </c>
      <c r="N8529" s="45" t="s">
        <v>58822</v>
      </c>
    </row>
    <row r="8530" spans="1:14" s="32" customFormat="1" hidden="1" x14ac:dyDescent="0.25">
      <c r="B8530" s="42" t="s">
        <v>40117</v>
      </c>
      <c r="C8530" s="55"/>
      <c r="D8530" s="32" t="s">
        <v>40118</v>
      </c>
      <c r="E8530" s="58" t="s">
        <v>58835</v>
      </c>
      <c r="F8530" s="32">
        <v>714</v>
      </c>
      <c r="G8530" s="44" t="s">
        <v>17</v>
      </c>
      <c r="H8530" s="44" t="s">
        <v>18</v>
      </c>
      <c r="I8530" s="58" t="s">
        <v>40119</v>
      </c>
      <c r="J8530" s="59">
        <v>8059175388040</v>
      </c>
      <c r="K8530" s="45" t="s">
        <v>58697</v>
      </c>
      <c r="L8530" s="46">
        <v>0</v>
      </c>
      <c r="M8530" s="47">
        <v>209.95</v>
      </c>
      <c r="N8530" s="45" t="s">
        <v>58707</v>
      </c>
    </row>
    <row r="8531" spans="1:14" s="32" customFormat="1" hidden="1" x14ac:dyDescent="0.25">
      <c r="B8531" s="42" t="s">
        <v>40120</v>
      </c>
      <c r="C8531" s="55"/>
      <c r="D8531" s="32" t="s">
        <v>40121</v>
      </c>
      <c r="E8531" s="58" t="s">
        <v>58836</v>
      </c>
      <c r="F8531" s="32">
        <v>714</v>
      </c>
      <c r="G8531" s="44" t="s">
        <v>17</v>
      </c>
      <c r="H8531" s="44" t="s">
        <v>18</v>
      </c>
      <c r="I8531" s="58" t="s">
        <v>40122</v>
      </c>
      <c r="J8531" s="59">
        <v>8059175388057</v>
      </c>
      <c r="K8531" s="45" t="s">
        <v>58697</v>
      </c>
      <c r="L8531" s="46">
        <v>0</v>
      </c>
      <c r="M8531" s="47">
        <v>209.95</v>
      </c>
      <c r="N8531" s="45" t="s">
        <v>58707</v>
      </c>
    </row>
    <row r="8532" spans="1:14" s="32" customFormat="1" hidden="1" x14ac:dyDescent="0.25">
      <c r="B8532" s="42" t="s">
        <v>40123</v>
      </c>
      <c r="C8532" s="55"/>
      <c r="D8532" s="32" t="s">
        <v>40124</v>
      </c>
      <c r="E8532" s="58" t="s">
        <v>58837</v>
      </c>
      <c r="F8532" s="32">
        <v>714</v>
      </c>
      <c r="G8532" s="44" t="s">
        <v>17</v>
      </c>
      <c r="H8532" s="44" t="s">
        <v>18</v>
      </c>
      <c r="I8532" s="58" t="s">
        <v>40125</v>
      </c>
      <c r="J8532" s="59">
        <v>8059175388064</v>
      </c>
      <c r="K8532" s="45" t="s">
        <v>58697</v>
      </c>
      <c r="L8532" s="46">
        <v>0</v>
      </c>
      <c r="M8532" s="47">
        <v>209.95</v>
      </c>
      <c r="N8532" s="45" t="s">
        <v>58707</v>
      </c>
    </row>
    <row r="8533" spans="1:14" s="32" customFormat="1" hidden="1" x14ac:dyDescent="0.25">
      <c r="B8533" s="42" t="s">
        <v>40126</v>
      </c>
      <c r="C8533" s="55"/>
      <c r="D8533" s="32" t="s">
        <v>40127</v>
      </c>
      <c r="E8533" s="58" t="s">
        <v>58838</v>
      </c>
      <c r="F8533" s="32">
        <v>714</v>
      </c>
      <c r="G8533" s="44" t="s">
        <v>17</v>
      </c>
      <c r="H8533" s="44" t="s">
        <v>18</v>
      </c>
      <c r="I8533" s="58" t="s">
        <v>40128</v>
      </c>
      <c r="J8533" s="59">
        <v>8059175388071</v>
      </c>
      <c r="K8533" s="45" t="s">
        <v>58697</v>
      </c>
      <c r="L8533" s="46">
        <v>0</v>
      </c>
      <c r="M8533" s="47">
        <v>209.95</v>
      </c>
      <c r="N8533" s="45" t="s">
        <v>58707</v>
      </c>
    </row>
    <row r="8534" spans="1:14" s="32" customFormat="1" hidden="1" x14ac:dyDescent="0.25">
      <c r="B8534" s="42" t="s">
        <v>40129</v>
      </c>
      <c r="C8534" s="55"/>
      <c r="D8534" s="32" t="s">
        <v>40130</v>
      </c>
      <c r="E8534" s="58" t="s">
        <v>58839</v>
      </c>
      <c r="F8534" s="32">
        <v>714</v>
      </c>
      <c r="G8534" s="44" t="s">
        <v>17</v>
      </c>
      <c r="H8534" s="44" t="s">
        <v>18</v>
      </c>
      <c r="I8534" s="58" t="s">
        <v>40131</v>
      </c>
      <c r="J8534" s="59">
        <v>8059175388088</v>
      </c>
      <c r="K8534" s="45" t="s">
        <v>58697</v>
      </c>
      <c r="L8534" s="46">
        <v>0</v>
      </c>
      <c r="M8534" s="47">
        <v>209.95</v>
      </c>
      <c r="N8534" s="45" t="s">
        <v>58707</v>
      </c>
    </row>
    <row r="8535" spans="1:14" s="32" customFormat="1" hidden="1" x14ac:dyDescent="0.25">
      <c r="B8535" s="42" t="s">
        <v>67673</v>
      </c>
      <c r="C8535" s="42"/>
      <c r="D8535" s="42" t="s">
        <v>18679</v>
      </c>
      <c r="E8535" s="43" t="s">
        <v>18680</v>
      </c>
      <c r="F8535" s="44">
        <v>714</v>
      </c>
      <c r="G8535" s="44" t="s">
        <v>17</v>
      </c>
      <c r="H8535" s="44" t="s">
        <v>18</v>
      </c>
      <c r="I8535" s="42" t="s">
        <v>18681</v>
      </c>
      <c r="J8535" s="42">
        <v>8059175149535</v>
      </c>
      <c r="K8535" s="45" t="s">
        <v>58697</v>
      </c>
      <c r="L8535" s="46">
        <v>0</v>
      </c>
      <c r="M8535" s="54">
        <v>209.95</v>
      </c>
      <c r="N8535" s="45" t="s">
        <v>58847</v>
      </c>
    </row>
    <row r="8536" spans="1:14" s="32" customFormat="1" hidden="1" x14ac:dyDescent="0.25">
      <c r="B8536" s="42" t="s">
        <v>67674</v>
      </c>
      <c r="C8536" s="42"/>
      <c r="D8536" s="42" t="s">
        <v>18682</v>
      </c>
      <c r="E8536" s="43" t="s">
        <v>18683</v>
      </c>
      <c r="F8536" s="44">
        <v>714</v>
      </c>
      <c r="G8536" s="44" t="s">
        <v>17</v>
      </c>
      <c r="H8536" s="44" t="s">
        <v>18</v>
      </c>
      <c r="I8536" s="42" t="s">
        <v>18684</v>
      </c>
      <c r="J8536" s="42">
        <v>8059175149542</v>
      </c>
      <c r="K8536" s="45" t="s">
        <v>58697</v>
      </c>
      <c r="L8536" s="46">
        <v>0</v>
      </c>
      <c r="M8536" s="54">
        <v>209.95</v>
      </c>
      <c r="N8536" s="45" t="s">
        <v>58847</v>
      </c>
    </row>
    <row r="8537" spans="1:14" s="32" customFormat="1" hidden="1" x14ac:dyDescent="0.25">
      <c r="B8537" s="42" t="s">
        <v>67675</v>
      </c>
      <c r="C8537" s="42"/>
      <c r="D8537" s="42" t="s">
        <v>18685</v>
      </c>
      <c r="E8537" s="43" t="s">
        <v>18686</v>
      </c>
      <c r="F8537" s="44">
        <v>714</v>
      </c>
      <c r="G8537" s="44" t="s">
        <v>17</v>
      </c>
      <c r="H8537" s="44" t="s">
        <v>18</v>
      </c>
      <c r="I8537" s="42" t="s">
        <v>18687</v>
      </c>
      <c r="J8537" s="42">
        <v>8059175149559</v>
      </c>
      <c r="K8537" s="45" t="s">
        <v>58697</v>
      </c>
      <c r="L8537" s="46">
        <v>0</v>
      </c>
      <c r="M8537" s="54">
        <v>209.95</v>
      </c>
      <c r="N8537" s="45" t="s">
        <v>58847</v>
      </c>
    </row>
    <row r="8538" spans="1:14" s="32" customFormat="1" hidden="1" x14ac:dyDescent="0.25">
      <c r="B8538" s="42" t="s">
        <v>67676</v>
      </c>
      <c r="C8538" s="42"/>
      <c r="D8538" s="42" t="s">
        <v>18688</v>
      </c>
      <c r="E8538" s="43" t="s">
        <v>18689</v>
      </c>
      <c r="F8538" s="44">
        <v>714</v>
      </c>
      <c r="G8538" s="44" t="s">
        <v>17</v>
      </c>
      <c r="H8538" s="44" t="s">
        <v>18</v>
      </c>
      <c r="I8538" s="42" t="s">
        <v>18690</v>
      </c>
      <c r="J8538" s="42">
        <v>8059175149566</v>
      </c>
      <c r="K8538" s="45" t="s">
        <v>58697</v>
      </c>
      <c r="L8538" s="46">
        <v>0</v>
      </c>
      <c r="M8538" s="54">
        <v>209.95</v>
      </c>
      <c r="N8538" s="45" t="s">
        <v>58847</v>
      </c>
    </row>
    <row r="8539" spans="1:14" s="32" customFormat="1" hidden="1" x14ac:dyDescent="0.25">
      <c r="B8539" s="42" t="s">
        <v>67677</v>
      </c>
      <c r="C8539" s="42"/>
      <c r="D8539" s="42" t="s">
        <v>18691</v>
      </c>
      <c r="E8539" s="43" t="s">
        <v>18692</v>
      </c>
      <c r="F8539" s="44">
        <v>714</v>
      </c>
      <c r="G8539" s="44" t="s">
        <v>17</v>
      </c>
      <c r="H8539" s="44" t="s">
        <v>18</v>
      </c>
      <c r="I8539" s="42" t="s">
        <v>18693</v>
      </c>
      <c r="J8539" s="42">
        <v>8059175149573</v>
      </c>
      <c r="K8539" s="45" t="s">
        <v>58697</v>
      </c>
      <c r="L8539" s="46">
        <v>0</v>
      </c>
      <c r="M8539" s="54">
        <v>209.95</v>
      </c>
      <c r="N8539" s="45" t="s">
        <v>58847</v>
      </c>
    </row>
    <row r="8540" spans="1:14" s="32" customFormat="1" hidden="1" x14ac:dyDescent="0.25">
      <c r="A8540" s="32" t="s">
        <v>29163</v>
      </c>
      <c r="B8540" s="42" t="s">
        <v>64257</v>
      </c>
      <c r="C8540" s="42"/>
      <c r="D8540" s="42"/>
      <c r="E8540" s="43" t="s">
        <v>60456</v>
      </c>
      <c r="F8540" s="44" t="s">
        <v>41</v>
      </c>
      <c r="G8540" s="44" t="s">
        <v>17</v>
      </c>
      <c r="H8540" s="44" t="s">
        <v>18</v>
      </c>
      <c r="I8540" s="42" t="s">
        <v>21624</v>
      </c>
      <c r="J8540" s="42">
        <v>8033637978802</v>
      </c>
      <c r="K8540" s="45" t="s">
        <v>58697</v>
      </c>
      <c r="L8540" s="46">
        <v>0</v>
      </c>
      <c r="M8540" s="54">
        <v>399.95</v>
      </c>
      <c r="N8540" s="45" t="s">
        <v>58975</v>
      </c>
    </row>
    <row r="8541" spans="1:14" s="32" customFormat="1" hidden="1" x14ac:dyDescent="0.25">
      <c r="A8541" s="32" t="s">
        <v>29164</v>
      </c>
      <c r="B8541" s="42" t="s">
        <v>64258</v>
      </c>
      <c r="C8541" s="42"/>
      <c r="D8541" s="42"/>
      <c r="E8541" s="43" t="s">
        <v>60457</v>
      </c>
      <c r="F8541" s="44" t="s">
        <v>41</v>
      </c>
      <c r="G8541" s="44" t="s">
        <v>17</v>
      </c>
      <c r="H8541" s="44" t="s">
        <v>18</v>
      </c>
      <c r="I8541" s="42" t="s">
        <v>21625</v>
      </c>
      <c r="J8541" s="42">
        <v>8033637978819</v>
      </c>
      <c r="K8541" s="45" t="s">
        <v>58697</v>
      </c>
      <c r="L8541" s="46">
        <v>0</v>
      </c>
      <c r="M8541" s="54">
        <v>399.95</v>
      </c>
      <c r="N8541" s="45" t="s">
        <v>58975</v>
      </c>
    </row>
    <row r="8542" spans="1:14" s="32" customFormat="1" hidden="1" x14ac:dyDescent="0.25">
      <c r="A8542" s="32" t="s">
        <v>29165</v>
      </c>
      <c r="B8542" s="42" t="s">
        <v>64255</v>
      </c>
      <c r="C8542" s="42"/>
      <c r="D8542" s="42"/>
      <c r="E8542" s="43" t="s">
        <v>60458</v>
      </c>
      <c r="F8542" s="44" t="s">
        <v>41</v>
      </c>
      <c r="G8542" s="44" t="s">
        <v>17</v>
      </c>
      <c r="H8542" s="44" t="s">
        <v>18</v>
      </c>
      <c r="I8542" s="42" t="s">
        <v>15307</v>
      </c>
      <c r="J8542" s="42">
        <v>8033637978789</v>
      </c>
      <c r="K8542" s="45" t="s">
        <v>58697</v>
      </c>
      <c r="L8542" s="46">
        <v>0</v>
      </c>
      <c r="M8542" s="54">
        <v>399.95</v>
      </c>
      <c r="N8542" s="45" t="s">
        <v>58975</v>
      </c>
    </row>
    <row r="8543" spans="1:14" s="32" customFormat="1" hidden="1" x14ac:dyDescent="0.25">
      <c r="A8543" s="32" t="s">
        <v>29166</v>
      </c>
      <c r="B8543" s="42" t="s">
        <v>64254</v>
      </c>
      <c r="C8543" s="42"/>
      <c r="D8543" s="42"/>
      <c r="E8543" s="43" t="s">
        <v>60459</v>
      </c>
      <c r="F8543" s="44" t="s">
        <v>41</v>
      </c>
      <c r="G8543" s="44" t="s">
        <v>17</v>
      </c>
      <c r="H8543" s="44" t="s">
        <v>18</v>
      </c>
      <c r="I8543" s="42" t="s">
        <v>15308</v>
      </c>
      <c r="J8543" s="42">
        <v>8033637978772</v>
      </c>
      <c r="K8543" s="45" t="s">
        <v>58697</v>
      </c>
      <c r="L8543" s="46">
        <v>0</v>
      </c>
      <c r="M8543" s="54">
        <v>399.95</v>
      </c>
      <c r="N8543" s="45" t="s">
        <v>58975</v>
      </c>
    </row>
    <row r="8544" spans="1:14" s="32" customFormat="1" hidden="1" x14ac:dyDescent="0.25">
      <c r="A8544" s="32" t="s">
        <v>29167</v>
      </c>
      <c r="B8544" s="42" t="s">
        <v>64253</v>
      </c>
      <c r="C8544" s="42"/>
      <c r="D8544" s="42"/>
      <c r="E8544" s="43" t="s">
        <v>60460</v>
      </c>
      <c r="F8544" s="44" t="s">
        <v>41</v>
      </c>
      <c r="G8544" s="44" t="s">
        <v>17</v>
      </c>
      <c r="H8544" s="44" t="s">
        <v>18</v>
      </c>
      <c r="I8544" s="42" t="s">
        <v>15309</v>
      </c>
      <c r="J8544" s="42">
        <v>8033637978765</v>
      </c>
      <c r="K8544" s="45" t="s">
        <v>58697</v>
      </c>
      <c r="L8544" s="46">
        <v>0</v>
      </c>
      <c r="M8544" s="54">
        <v>399.95</v>
      </c>
      <c r="N8544" s="45" t="s">
        <v>58975</v>
      </c>
    </row>
    <row r="8545" spans="1:14" s="32" customFormat="1" hidden="1" x14ac:dyDescent="0.25">
      <c r="A8545" s="32" t="s">
        <v>29168</v>
      </c>
      <c r="B8545" s="42" t="s">
        <v>64256</v>
      </c>
      <c r="C8545" s="42"/>
      <c r="D8545" s="42"/>
      <c r="E8545" s="43" t="s">
        <v>60461</v>
      </c>
      <c r="F8545" s="44" t="s">
        <v>41</v>
      </c>
      <c r="G8545" s="44" t="s">
        <v>17</v>
      </c>
      <c r="H8545" s="44" t="s">
        <v>18</v>
      </c>
      <c r="I8545" s="42" t="s">
        <v>15310</v>
      </c>
      <c r="J8545" s="42">
        <v>8033637978796</v>
      </c>
      <c r="K8545" s="45" t="s">
        <v>58697</v>
      </c>
      <c r="L8545" s="46">
        <v>0</v>
      </c>
      <c r="M8545" s="54">
        <v>399.95</v>
      </c>
      <c r="N8545" s="45" t="s">
        <v>58975</v>
      </c>
    </row>
    <row r="8546" spans="1:14" s="32" customFormat="1" hidden="1" x14ac:dyDescent="0.25">
      <c r="A8546" s="32" t="s">
        <v>29169</v>
      </c>
      <c r="B8546" s="42" t="s">
        <v>64263</v>
      </c>
      <c r="C8546" s="42"/>
      <c r="D8546" s="42"/>
      <c r="E8546" s="43" t="s">
        <v>15311</v>
      </c>
      <c r="F8546" s="44" t="s">
        <v>41</v>
      </c>
      <c r="G8546" s="44" t="s">
        <v>17</v>
      </c>
      <c r="H8546" s="44" t="s">
        <v>18</v>
      </c>
      <c r="I8546" s="42" t="s">
        <v>21626</v>
      </c>
      <c r="J8546" s="42">
        <v>8033637978864</v>
      </c>
      <c r="K8546" s="45" t="s">
        <v>58697</v>
      </c>
      <c r="L8546" s="46">
        <v>0</v>
      </c>
      <c r="M8546" s="54">
        <v>399.95</v>
      </c>
      <c r="N8546" s="45" t="s">
        <v>58975</v>
      </c>
    </row>
    <row r="8547" spans="1:14" s="32" customFormat="1" hidden="1" x14ac:dyDescent="0.25">
      <c r="A8547" s="32" t="s">
        <v>29170</v>
      </c>
      <c r="B8547" s="42" t="s">
        <v>64264</v>
      </c>
      <c r="C8547" s="42"/>
      <c r="D8547" s="42"/>
      <c r="E8547" s="43" t="s">
        <v>15312</v>
      </c>
      <c r="F8547" s="44" t="s">
        <v>41</v>
      </c>
      <c r="G8547" s="44" t="s">
        <v>17</v>
      </c>
      <c r="H8547" s="44" t="s">
        <v>18</v>
      </c>
      <c r="I8547" s="42" t="s">
        <v>21627</v>
      </c>
      <c r="J8547" s="42">
        <v>8033637978871</v>
      </c>
      <c r="K8547" s="45" t="s">
        <v>58697</v>
      </c>
      <c r="L8547" s="46">
        <v>0</v>
      </c>
      <c r="M8547" s="54">
        <v>399.95</v>
      </c>
      <c r="N8547" s="45" t="s">
        <v>58975</v>
      </c>
    </row>
    <row r="8548" spans="1:14" s="32" customFormat="1" hidden="1" x14ac:dyDescent="0.25">
      <c r="A8548" s="32" t="s">
        <v>29171</v>
      </c>
      <c r="B8548" s="42" t="s">
        <v>64261</v>
      </c>
      <c r="C8548" s="42"/>
      <c r="D8548" s="42"/>
      <c r="E8548" s="43" t="s">
        <v>60462</v>
      </c>
      <c r="F8548" s="44" t="s">
        <v>41</v>
      </c>
      <c r="G8548" s="44" t="s">
        <v>17</v>
      </c>
      <c r="H8548" s="44" t="s">
        <v>18</v>
      </c>
      <c r="I8548" s="42" t="s">
        <v>15313</v>
      </c>
      <c r="J8548" s="42">
        <v>8033637978840</v>
      </c>
      <c r="K8548" s="45" t="s">
        <v>58697</v>
      </c>
      <c r="L8548" s="46">
        <v>0</v>
      </c>
      <c r="M8548" s="54">
        <v>399.95</v>
      </c>
      <c r="N8548" s="45" t="s">
        <v>58975</v>
      </c>
    </row>
    <row r="8549" spans="1:14" s="32" customFormat="1" hidden="1" x14ac:dyDescent="0.25">
      <c r="A8549" s="32" t="s">
        <v>29172</v>
      </c>
      <c r="B8549" s="42" t="s">
        <v>64260</v>
      </c>
      <c r="C8549" s="42"/>
      <c r="D8549" s="42"/>
      <c r="E8549" s="43" t="s">
        <v>60463</v>
      </c>
      <c r="F8549" s="44" t="s">
        <v>41</v>
      </c>
      <c r="G8549" s="44" t="s">
        <v>17</v>
      </c>
      <c r="H8549" s="44" t="s">
        <v>18</v>
      </c>
      <c r="I8549" s="42" t="s">
        <v>15314</v>
      </c>
      <c r="J8549" s="42">
        <v>8033637978833</v>
      </c>
      <c r="K8549" s="45" t="s">
        <v>58697</v>
      </c>
      <c r="L8549" s="46">
        <v>0</v>
      </c>
      <c r="M8549" s="54">
        <v>399.95</v>
      </c>
      <c r="N8549" s="45" t="s">
        <v>58975</v>
      </c>
    </row>
    <row r="8550" spans="1:14" s="32" customFormat="1" hidden="1" x14ac:dyDescent="0.25">
      <c r="A8550" s="32" t="s">
        <v>29173</v>
      </c>
      <c r="B8550" s="42" t="s">
        <v>64259</v>
      </c>
      <c r="C8550" s="42"/>
      <c r="D8550" s="42"/>
      <c r="E8550" s="43" t="s">
        <v>60464</v>
      </c>
      <c r="F8550" s="44" t="s">
        <v>41</v>
      </c>
      <c r="G8550" s="44" t="s">
        <v>17</v>
      </c>
      <c r="H8550" s="44" t="s">
        <v>18</v>
      </c>
      <c r="I8550" s="42" t="s">
        <v>15315</v>
      </c>
      <c r="J8550" s="42">
        <v>8033637978826</v>
      </c>
      <c r="K8550" s="45" t="s">
        <v>58697</v>
      </c>
      <c r="L8550" s="46">
        <v>0</v>
      </c>
      <c r="M8550" s="54">
        <v>399.95</v>
      </c>
      <c r="N8550" s="45" t="s">
        <v>58975</v>
      </c>
    </row>
    <row r="8551" spans="1:14" s="32" customFormat="1" hidden="1" x14ac:dyDescent="0.25">
      <c r="A8551" s="32" t="s">
        <v>29174</v>
      </c>
      <c r="B8551" s="42" t="s">
        <v>64262</v>
      </c>
      <c r="C8551" s="42"/>
      <c r="D8551" s="42"/>
      <c r="E8551" s="43" t="s">
        <v>15316</v>
      </c>
      <c r="F8551" s="44" t="s">
        <v>41</v>
      </c>
      <c r="G8551" s="44" t="s">
        <v>17</v>
      </c>
      <c r="H8551" s="44" t="s">
        <v>18</v>
      </c>
      <c r="I8551" s="42" t="s">
        <v>15317</v>
      </c>
      <c r="J8551" s="42">
        <v>8033637978857</v>
      </c>
      <c r="K8551" s="45" t="s">
        <v>58697</v>
      </c>
      <c r="L8551" s="46">
        <v>0</v>
      </c>
      <c r="M8551" s="54">
        <v>399.95</v>
      </c>
      <c r="N8551" s="45" t="s">
        <v>58975</v>
      </c>
    </row>
    <row r="8552" spans="1:14" s="32" customFormat="1" hidden="1" x14ac:dyDescent="0.25">
      <c r="A8552" s="32" t="s">
        <v>29249</v>
      </c>
      <c r="B8552" s="42" t="s">
        <v>64108</v>
      </c>
      <c r="C8552" s="42"/>
      <c r="D8552" s="42"/>
      <c r="E8552" s="43" t="s">
        <v>9861</v>
      </c>
      <c r="F8552" s="44" t="s">
        <v>41</v>
      </c>
      <c r="G8552" s="44" t="s">
        <v>17</v>
      </c>
      <c r="H8552" s="44" t="s">
        <v>18</v>
      </c>
      <c r="I8552" s="42" t="s">
        <v>9862</v>
      </c>
      <c r="J8552" s="42">
        <v>8033637027180</v>
      </c>
      <c r="K8552" s="45" t="s">
        <v>58697</v>
      </c>
      <c r="L8552" s="46">
        <v>0</v>
      </c>
      <c r="M8552" s="54">
        <v>299.95</v>
      </c>
      <c r="N8552" s="45" t="s">
        <v>58882</v>
      </c>
    </row>
    <row r="8553" spans="1:14" s="32" customFormat="1" hidden="1" x14ac:dyDescent="0.25">
      <c r="A8553" s="32" t="s">
        <v>29250</v>
      </c>
      <c r="B8553" s="42" t="s">
        <v>64109</v>
      </c>
      <c r="C8553" s="42"/>
      <c r="D8553" s="42"/>
      <c r="E8553" s="43" t="s">
        <v>9863</v>
      </c>
      <c r="F8553" s="44" t="s">
        <v>41</v>
      </c>
      <c r="G8553" s="44" t="s">
        <v>17</v>
      </c>
      <c r="H8553" s="44" t="s">
        <v>18</v>
      </c>
      <c r="I8553" s="42" t="s">
        <v>9864</v>
      </c>
      <c r="J8553" s="42">
        <v>8033637027197</v>
      </c>
      <c r="K8553" s="45" t="s">
        <v>58697</v>
      </c>
      <c r="L8553" s="46">
        <v>0</v>
      </c>
      <c r="M8553" s="54">
        <v>299.95</v>
      </c>
      <c r="N8553" s="45" t="s">
        <v>58882</v>
      </c>
    </row>
    <row r="8554" spans="1:14" s="32" customFormat="1" hidden="1" x14ac:dyDescent="0.25">
      <c r="A8554" s="32" t="s">
        <v>29251</v>
      </c>
      <c r="B8554" s="42" t="s">
        <v>64110</v>
      </c>
      <c r="C8554" s="42"/>
      <c r="D8554" s="42"/>
      <c r="E8554" s="43" t="s">
        <v>9865</v>
      </c>
      <c r="F8554" s="44" t="s">
        <v>41</v>
      </c>
      <c r="G8554" s="44" t="s">
        <v>17</v>
      </c>
      <c r="H8554" s="44" t="s">
        <v>18</v>
      </c>
      <c r="I8554" s="42" t="s">
        <v>9866</v>
      </c>
      <c r="J8554" s="42">
        <v>8033637027203</v>
      </c>
      <c r="K8554" s="45" t="s">
        <v>58697</v>
      </c>
      <c r="L8554" s="46">
        <v>0</v>
      </c>
      <c r="M8554" s="54">
        <v>299.95</v>
      </c>
      <c r="N8554" s="45" t="s">
        <v>58882</v>
      </c>
    </row>
    <row r="8555" spans="1:14" s="32" customFormat="1" hidden="1" x14ac:dyDescent="0.25">
      <c r="A8555" s="32" t="s">
        <v>29252</v>
      </c>
      <c r="B8555" s="42" t="s">
        <v>64106</v>
      </c>
      <c r="C8555" s="42"/>
      <c r="D8555" s="42"/>
      <c r="E8555" s="43" t="s">
        <v>9867</v>
      </c>
      <c r="F8555" s="44" t="s">
        <v>41</v>
      </c>
      <c r="G8555" s="44" t="s">
        <v>17</v>
      </c>
      <c r="H8555" s="44" t="s">
        <v>18</v>
      </c>
      <c r="I8555" s="42" t="s">
        <v>21331</v>
      </c>
      <c r="J8555" s="42">
        <v>8033637027166</v>
      </c>
      <c r="K8555" s="45" t="s">
        <v>58697</v>
      </c>
      <c r="L8555" s="46">
        <v>0</v>
      </c>
      <c r="M8555" s="54">
        <v>299.95</v>
      </c>
      <c r="N8555" s="45" t="s">
        <v>58882</v>
      </c>
    </row>
    <row r="8556" spans="1:14" s="32" customFormat="1" hidden="1" x14ac:dyDescent="0.25">
      <c r="A8556" s="32" t="s">
        <v>29253</v>
      </c>
      <c r="B8556" s="42" t="s">
        <v>64105</v>
      </c>
      <c r="C8556" s="42"/>
      <c r="D8556" s="42"/>
      <c r="E8556" s="43" t="s">
        <v>9868</v>
      </c>
      <c r="F8556" s="44" t="s">
        <v>41</v>
      </c>
      <c r="G8556" s="44" t="s">
        <v>17</v>
      </c>
      <c r="H8556" s="44" t="s">
        <v>18</v>
      </c>
      <c r="I8556" s="42" t="s">
        <v>21332</v>
      </c>
      <c r="J8556" s="42">
        <v>8033637027159</v>
      </c>
      <c r="K8556" s="45" t="s">
        <v>58697</v>
      </c>
      <c r="L8556" s="46">
        <v>0</v>
      </c>
      <c r="M8556" s="54">
        <v>299.95</v>
      </c>
      <c r="N8556" s="45" t="s">
        <v>58882</v>
      </c>
    </row>
    <row r="8557" spans="1:14" s="32" customFormat="1" hidden="1" x14ac:dyDescent="0.25">
      <c r="A8557" s="32" t="s">
        <v>29254</v>
      </c>
      <c r="B8557" s="42" t="s">
        <v>64104</v>
      </c>
      <c r="C8557" s="42"/>
      <c r="D8557" s="42"/>
      <c r="E8557" s="43" t="s">
        <v>9869</v>
      </c>
      <c r="F8557" s="44" t="s">
        <v>41</v>
      </c>
      <c r="G8557" s="44" t="s">
        <v>17</v>
      </c>
      <c r="H8557" s="44" t="s">
        <v>18</v>
      </c>
      <c r="I8557" s="42" t="s">
        <v>21333</v>
      </c>
      <c r="J8557" s="42">
        <v>8033637027142</v>
      </c>
      <c r="K8557" s="45" t="s">
        <v>58697</v>
      </c>
      <c r="L8557" s="46">
        <v>0</v>
      </c>
      <c r="M8557" s="54">
        <v>299.95</v>
      </c>
      <c r="N8557" s="45" t="s">
        <v>58882</v>
      </c>
    </row>
    <row r="8558" spans="1:14" s="32" customFormat="1" hidden="1" x14ac:dyDescent="0.25">
      <c r="A8558" s="32" t="s">
        <v>29255</v>
      </c>
      <c r="B8558" s="42" t="s">
        <v>64107</v>
      </c>
      <c r="C8558" s="42"/>
      <c r="D8558" s="42"/>
      <c r="E8558" s="43" t="s">
        <v>9870</v>
      </c>
      <c r="F8558" s="44" t="s">
        <v>41</v>
      </c>
      <c r="G8558" s="44" t="s">
        <v>17</v>
      </c>
      <c r="H8558" s="44" t="s">
        <v>18</v>
      </c>
      <c r="I8558" s="42" t="s">
        <v>9871</v>
      </c>
      <c r="J8558" s="42">
        <v>8033637027173</v>
      </c>
      <c r="K8558" s="45" t="s">
        <v>58697</v>
      </c>
      <c r="L8558" s="46">
        <v>0</v>
      </c>
      <c r="M8558" s="54">
        <v>299.95</v>
      </c>
      <c r="N8558" s="45" t="s">
        <v>58882</v>
      </c>
    </row>
    <row r="8559" spans="1:14" s="32" customFormat="1" hidden="1" x14ac:dyDescent="0.25">
      <c r="A8559" s="32" t="s">
        <v>29256</v>
      </c>
      <c r="B8559" s="42" t="s">
        <v>64115</v>
      </c>
      <c r="C8559" s="42"/>
      <c r="D8559" s="42"/>
      <c r="E8559" s="43" t="s">
        <v>9872</v>
      </c>
      <c r="F8559" s="44" t="s">
        <v>41</v>
      </c>
      <c r="G8559" s="44" t="s">
        <v>17</v>
      </c>
      <c r="H8559" s="44" t="s">
        <v>18</v>
      </c>
      <c r="I8559" s="42" t="s">
        <v>21334</v>
      </c>
      <c r="J8559" s="42">
        <v>8033637027258</v>
      </c>
      <c r="K8559" s="45" t="s">
        <v>58697</v>
      </c>
      <c r="L8559" s="46">
        <v>0</v>
      </c>
      <c r="M8559" s="54">
        <v>299.95</v>
      </c>
      <c r="N8559" s="45" t="s">
        <v>58882</v>
      </c>
    </row>
    <row r="8560" spans="1:14" s="32" customFormat="1" hidden="1" x14ac:dyDescent="0.25">
      <c r="A8560" s="32" t="s">
        <v>29257</v>
      </c>
      <c r="B8560" s="42" t="s">
        <v>64116</v>
      </c>
      <c r="C8560" s="42"/>
      <c r="D8560" s="42"/>
      <c r="E8560" s="43" t="s">
        <v>9873</v>
      </c>
      <c r="F8560" s="44" t="s">
        <v>41</v>
      </c>
      <c r="G8560" s="44" t="s">
        <v>17</v>
      </c>
      <c r="H8560" s="44" t="s">
        <v>18</v>
      </c>
      <c r="I8560" s="42" t="s">
        <v>21335</v>
      </c>
      <c r="J8560" s="42">
        <v>8033637027265</v>
      </c>
      <c r="K8560" s="45" t="s">
        <v>58697</v>
      </c>
      <c r="L8560" s="46">
        <v>0</v>
      </c>
      <c r="M8560" s="54">
        <v>299.95</v>
      </c>
      <c r="N8560" s="45" t="s">
        <v>58882</v>
      </c>
    </row>
    <row r="8561" spans="1:14" s="32" customFormat="1" hidden="1" x14ac:dyDescent="0.25">
      <c r="A8561" s="32" t="s">
        <v>29258</v>
      </c>
      <c r="B8561" s="42" t="s">
        <v>64117</v>
      </c>
      <c r="C8561" s="42"/>
      <c r="D8561" s="42"/>
      <c r="E8561" s="43" t="s">
        <v>9874</v>
      </c>
      <c r="F8561" s="44" t="s">
        <v>41</v>
      </c>
      <c r="G8561" s="44" t="s">
        <v>17</v>
      </c>
      <c r="H8561" s="44" t="s">
        <v>18</v>
      </c>
      <c r="I8561" s="42" t="s">
        <v>21336</v>
      </c>
      <c r="J8561" s="42">
        <v>8033637027272</v>
      </c>
      <c r="K8561" s="45" t="s">
        <v>58697</v>
      </c>
      <c r="L8561" s="46">
        <v>0</v>
      </c>
      <c r="M8561" s="54">
        <v>299.95</v>
      </c>
      <c r="N8561" s="45" t="s">
        <v>58882</v>
      </c>
    </row>
    <row r="8562" spans="1:14" s="32" customFormat="1" hidden="1" x14ac:dyDescent="0.25">
      <c r="A8562" s="32" t="s">
        <v>29259</v>
      </c>
      <c r="B8562" s="42" t="s">
        <v>64113</v>
      </c>
      <c r="C8562" s="42"/>
      <c r="D8562" s="42"/>
      <c r="E8562" s="43" t="s">
        <v>9875</v>
      </c>
      <c r="F8562" s="44" t="s">
        <v>41</v>
      </c>
      <c r="G8562" s="44" t="s">
        <v>17</v>
      </c>
      <c r="H8562" s="44" t="s">
        <v>18</v>
      </c>
      <c r="I8562" s="42" t="s">
        <v>9876</v>
      </c>
      <c r="J8562" s="42">
        <v>8033637027234</v>
      </c>
      <c r="K8562" s="45" t="s">
        <v>58697</v>
      </c>
      <c r="L8562" s="46">
        <v>0</v>
      </c>
      <c r="M8562" s="54">
        <v>299.95</v>
      </c>
      <c r="N8562" s="45" t="s">
        <v>58882</v>
      </c>
    </row>
    <row r="8563" spans="1:14" s="32" customFormat="1" hidden="1" x14ac:dyDescent="0.25">
      <c r="A8563" s="32" t="s">
        <v>29260</v>
      </c>
      <c r="B8563" s="42" t="s">
        <v>64112</v>
      </c>
      <c r="C8563" s="42"/>
      <c r="D8563" s="42"/>
      <c r="E8563" s="43" t="s">
        <v>9877</v>
      </c>
      <c r="F8563" s="44" t="s">
        <v>41</v>
      </c>
      <c r="G8563" s="44" t="s">
        <v>17</v>
      </c>
      <c r="H8563" s="44" t="s">
        <v>18</v>
      </c>
      <c r="I8563" s="42" t="s">
        <v>9878</v>
      </c>
      <c r="J8563" s="42">
        <v>8033637027227</v>
      </c>
      <c r="K8563" s="45" t="s">
        <v>58697</v>
      </c>
      <c r="L8563" s="46">
        <v>0</v>
      </c>
      <c r="M8563" s="54">
        <v>299.95</v>
      </c>
      <c r="N8563" s="45" t="s">
        <v>58882</v>
      </c>
    </row>
    <row r="8564" spans="1:14" s="32" customFormat="1" hidden="1" x14ac:dyDescent="0.25">
      <c r="A8564" s="32" t="s">
        <v>29261</v>
      </c>
      <c r="B8564" s="42" t="s">
        <v>64111</v>
      </c>
      <c r="C8564" s="42"/>
      <c r="D8564" s="42"/>
      <c r="E8564" s="43" t="s">
        <v>9879</v>
      </c>
      <c r="F8564" s="44" t="s">
        <v>41</v>
      </c>
      <c r="G8564" s="44" t="s">
        <v>17</v>
      </c>
      <c r="H8564" s="44" t="s">
        <v>18</v>
      </c>
      <c r="I8564" s="42" t="s">
        <v>9880</v>
      </c>
      <c r="J8564" s="42">
        <v>8033637027210</v>
      </c>
      <c r="K8564" s="45" t="s">
        <v>58697</v>
      </c>
      <c r="L8564" s="46">
        <v>0</v>
      </c>
      <c r="M8564" s="54">
        <v>299.95</v>
      </c>
      <c r="N8564" s="45" t="s">
        <v>58882</v>
      </c>
    </row>
    <row r="8565" spans="1:14" s="32" customFormat="1" hidden="1" x14ac:dyDescent="0.25">
      <c r="A8565" s="32" t="s">
        <v>29262</v>
      </c>
      <c r="B8565" s="42" t="s">
        <v>64114</v>
      </c>
      <c r="C8565" s="42"/>
      <c r="D8565" s="42"/>
      <c r="E8565" s="43" t="s">
        <v>9881</v>
      </c>
      <c r="F8565" s="44" t="s">
        <v>41</v>
      </c>
      <c r="G8565" s="44" t="s">
        <v>17</v>
      </c>
      <c r="H8565" s="44" t="s">
        <v>18</v>
      </c>
      <c r="I8565" s="42" t="s">
        <v>21337</v>
      </c>
      <c r="J8565" s="42">
        <v>8033637027241</v>
      </c>
      <c r="K8565" s="45" t="s">
        <v>58697</v>
      </c>
      <c r="L8565" s="46">
        <v>0</v>
      </c>
      <c r="M8565" s="54">
        <v>299.95</v>
      </c>
      <c r="N8565" s="45" t="s">
        <v>58882</v>
      </c>
    </row>
    <row r="8566" spans="1:14" s="32" customFormat="1" hidden="1" x14ac:dyDescent="0.25">
      <c r="A8566" s="32" t="s">
        <v>29270</v>
      </c>
      <c r="B8566" s="42" t="s">
        <v>64163</v>
      </c>
      <c r="C8566" s="42"/>
      <c r="D8566" s="42"/>
      <c r="E8566" s="43" t="s">
        <v>60479</v>
      </c>
      <c r="F8566" s="44" t="s">
        <v>41</v>
      </c>
      <c r="G8566" s="44" t="s">
        <v>17</v>
      </c>
      <c r="H8566" s="44" t="s">
        <v>18</v>
      </c>
      <c r="I8566" s="42" t="s">
        <v>10665</v>
      </c>
      <c r="J8566" s="42">
        <v>8033637145334</v>
      </c>
      <c r="K8566" s="45" t="s">
        <v>58697</v>
      </c>
      <c r="L8566" s="46">
        <v>0</v>
      </c>
      <c r="M8566" s="54">
        <v>649.95000000000005</v>
      </c>
      <c r="N8566" s="45" t="s">
        <v>58882</v>
      </c>
    </row>
    <row r="8567" spans="1:14" s="32" customFormat="1" hidden="1" x14ac:dyDescent="0.25">
      <c r="A8567" s="32" t="s">
        <v>29271</v>
      </c>
      <c r="B8567" s="42" t="s">
        <v>64164</v>
      </c>
      <c r="C8567" s="42"/>
      <c r="D8567" s="42"/>
      <c r="E8567" s="43" t="s">
        <v>60480</v>
      </c>
      <c r="F8567" s="44" t="s">
        <v>41</v>
      </c>
      <c r="G8567" s="44" t="s">
        <v>17</v>
      </c>
      <c r="H8567" s="44" t="s">
        <v>18</v>
      </c>
      <c r="I8567" s="42" t="s">
        <v>10666</v>
      </c>
      <c r="J8567" s="42">
        <v>8033637145341</v>
      </c>
      <c r="K8567" s="45" t="s">
        <v>58697</v>
      </c>
      <c r="L8567" s="46">
        <v>0</v>
      </c>
      <c r="M8567" s="54">
        <v>649.95000000000005</v>
      </c>
      <c r="N8567" s="45" t="s">
        <v>58882</v>
      </c>
    </row>
    <row r="8568" spans="1:14" s="32" customFormat="1" hidden="1" x14ac:dyDescent="0.25">
      <c r="A8568" s="32" t="s">
        <v>29272</v>
      </c>
      <c r="B8568" s="42" t="s">
        <v>64161</v>
      </c>
      <c r="C8568" s="42"/>
      <c r="D8568" s="42"/>
      <c r="E8568" s="43" t="s">
        <v>60481</v>
      </c>
      <c r="F8568" s="44" t="s">
        <v>41</v>
      </c>
      <c r="G8568" s="44" t="s">
        <v>17</v>
      </c>
      <c r="H8568" s="44" t="s">
        <v>18</v>
      </c>
      <c r="I8568" s="42" t="s">
        <v>21376</v>
      </c>
      <c r="J8568" s="42">
        <v>8033637145358</v>
      </c>
      <c r="K8568" s="45" t="s">
        <v>58697</v>
      </c>
      <c r="L8568" s="46">
        <v>0</v>
      </c>
      <c r="M8568" s="54">
        <v>649.95000000000005</v>
      </c>
      <c r="N8568" s="45" t="s">
        <v>58882</v>
      </c>
    </row>
    <row r="8569" spans="1:14" s="32" customFormat="1" hidden="1" x14ac:dyDescent="0.25">
      <c r="A8569" s="32" t="s">
        <v>29273</v>
      </c>
      <c r="B8569" s="42" t="s">
        <v>64160</v>
      </c>
      <c r="C8569" s="42"/>
      <c r="D8569" s="42"/>
      <c r="E8569" s="43" t="s">
        <v>60482</v>
      </c>
      <c r="F8569" s="44" t="s">
        <v>41</v>
      </c>
      <c r="G8569" s="44" t="s">
        <v>17</v>
      </c>
      <c r="H8569" s="44" t="s">
        <v>18</v>
      </c>
      <c r="I8569" s="42" t="s">
        <v>21377</v>
      </c>
      <c r="J8569" s="42">
        <v>8033637145310</v>
      </c>
      <c r="K8569" s="45" t="s">
        <v>58697</v>
      </c>
      <c r="L8569" s="46">
        <v>0</v>
      </c>
      <c r="M8569" s="54">
        <v>649.95000000000005</v>
      </c>
      <c r="N8569" s="45" t="s">
        <v>58882</v>
      </c>
    </row>
    <row r="8570" spans="1:14" s="32" customFormat="1" hidden="1" x14ac:dyDescent="0.25">
      <c r="A8570" s="32" t="s">
        <v>29274</v>
      </c>
      <c r="B8570" s="42" t="s">
        <v>64159</v>
      </c>
      <c r="C8570" s="42"/>
      <c r="D8570" s="42"/>
      <c r="E8570" s="43" t="s">
        <v>60483</v>
      </c>
      <c r="F8570" s="44" t="s">
        <v>41</v>
      </c>
      <c r="G8570" s="44" t="s">
        <v>17</v>
      </c>
      <c r="H8570" s="44" t="s">
        <v>18</v>
      </c>
      <c r="I8570" s="42" t="s">
        <v>21378</v>
      </c>
      <c r="J8570" s="42">
        <v>8033637145303</v>
      </c>
      <c r="K8570" s="45" t="s">
        <v>58697</v>
      </c>
      <c r="L8570" s="46">
        <v>0</v>
      </c>
      <c r="M8570" s="54">
        <v>649.95000000000005</v>
      </c>
      <c r="N8570" s="45" t="s">
        <v>58882</v>
      </c>
    </row>
    <row r="8571" spans="1:14" s="32" customFormat="1" hidden="1" x14ac:dyDescent="0.25">
      <c r="A8571" s="32" t="s">
        <v>29275</v>
      </c>
      <c r="B8571" s="42" t="s">
        <v>64162</v>
      </c>
      <c r="C8571" s="42"/>
      <c r="D8571" s="42"/>
      <c r="E8571" s="43" t="s">
        <v>60484</v>
      </c>
      <c r="F8571" s="44" t="s">
        <v>41</v>
      </c>
      <c r="G8571" s="44" t="s">
        <v>17</v>
      </c>
      <c r="H8571" s="44" t="s">
        <v>18</v>
      </c>
      <c r="I8571" s="42" t="s">
        <v>10667</v>
      </c>
      <c r="J8571" s="42">
        <v>8033637145327</v>
      </c>
      <c r="K8571" s="45" t="s">
        <v>58697</v>
      </c>
      <c r="L8571" s="46">
        <v>0</v>
      </c>
      <c r="M8571" s="54">
        <v>649.95000000000005</v>
      </c>
      <c r="N8571" s="45" t="s">
        <v>58882</v>
      </c>
    </row>
    <row r="8572" spans="1:14" s="32" customFormat="1" hidden="1" x14ac:dyDescent="0.25">
      <c r="A8572" s="32" t="s">
        <v>29276</v>
      </c>
      <c r="B8572" s="42" t="s">
        <v>64169</v>
      </c>
      <c r="C8572" s="42"/>
      <c r="D8572" s="42"/>
      <c r="E8572" s="43" t="s">
        <v>60485</v>
      </c>
      <c r="F8572" s="44" t="s">
        <v>41</v>
      </c>
      <c r="G8572" s="44" t="s">
        <v>17</v>
      </c>
      <c r="H8572" s="44" t="s">
        <v>18</v>
      </c>
      <c r="I8572" s="42" t="s">
        <v>21373</v>
      </c>
      <c r="J8572" s="42">
        <v>8033637170343</v>
      </c>
      <c r="K8572" s="45" t="s">
        <v>58697</v>
      </c>
      <c r="L8572" s="46">
        <v>0</v>
      </c>
      <c r="M8572" s="54">
        <v>649.95000000000005</v>
      </c>
      <c r="N8572" s="45" t="s">
        <v>58882</v>
      </c>
    </row>
    <row r="8573" spans="1:14" s="32" customFormat="1" hidden="1" x14ac:dyDescent="0.25">
      <c r="A8573" s="32" t="s">
        <v>29277</v>
      </c>
      <c r="B8573" s="42" t="s">
        <v>64170</v>
      </c>
      <c r="C8573" s="42"/>
      <c r="D8573" s="42"/>
      <c r="E8573" s="43" t="s">
        <v>60486</v>
      </c>
      <c r="F8573" s="44" t="s">
        <v>41</v>
      </c>
      <c r="G8573" s="44" t="s">
        <v>17</v>
      </c>
      <c r="H8573" s="44" t="s">
        <v>18</v>
      </c>
      <c r="I8573" s="42" t="s">
        <v>21374</v>
      </c>
      <c r="J8573" s="42">
        <v>8033637170350</v>
      </c>
      <c r="K8573" s="45" t="s">
        <v>58697</v>
      </c>
      <c r="L8573" s="46">
        <v>0</v>
      </c>
      <c r="M8573" s="54">
        <v>649.95000000000005</v>
      </c>
      <c r="N8573" s="45" t="s">
        <v>58882</v>
      </c>
    </row>
    <row r="8574" spans="1:14" s="32" customFormat="1" hidden="1" x14ac:dyDescent="0.25">
      <c r="A8574" s="32" t="s">
        <v>29278</v>
      </c>
      <c r="B8574" s="42" t="s">
        <v>64167</v>
      </c>
      <c r="C8574" s="42"/>
      <c r="D8574" s="42"/>
      <c r="E8574" s="43" t="s">
        <v>60487</v>
      </c>
      <c r="F8574" s="44" t="s">
        <v>41</v>
      </c>
      <c r="G8574" s="44" t="s">
        <v>17</v>
      </c>
      <c r="H8574" s="44" t="s">
        <v>18</v>
      </c>
      <c r="I8574" s="42" t="s">
        <v>10662</v>
      </c>
      <c r="J8574" s="42">
        <v>8033637170329</v>
      </c>
      <c r="K8574" s="45" t="s">
        <v>58697</v>
      </c>
      <c r="L8574" s="46">
        <v>0</v>
      </c>
      <c r="M8574" s="54">
        <v>649.95000000000005</v>
      </c>
      <c r="N8574" s="45" t="s">
        <v>58882</v>
      </c>
    </row>
    <row r="8575" spans="1:14" s="32" customFormat="1" hidden="1" x14ac:dyDescent="0.25">
      <c r="A8575" s="32" t="s">
        <v>29279</v>
      </c>
      <c r="B8575" s="42" t="s">
        <v>64166</v>
      </c>
      <c r="C8575" s="42"/>
      <c r="D8575" s="42"/>
      <c r="E8575" s="43" t="s">
        <v>60488</v>
      </c>
      <c r="F8575" s="44" t="s">
        <v>41</v>
      </c>
      <c r="G8575" s="44" t="s">
        <v>17</v>
      </c>
      <c r="H8575" s="44" t="s">
        <v>18</v>
      </c>
      <c r="I8575" s="42" t="s">
        <v>10663</v>
      </c>
      <c r="J8575" s="42">
        <v>8033637170312</v>
      </c>
      <c r="K8575" s="45" t="s">
        <v>58697</v>
      </c>
      <c r="L8575" s="46">
        <v>0</v>
      </c>
      <c r="M8575" s="54">
        <v>649.95000000000005</v>
      </c>
      <c r="N8575" s="45" t="s">
        <v>58882</v>
      </c>
    </row>
    <row r="8576" spans="1:14" s="32" customFormat="1" hidden="1" x14ac:dyDescent="0.25">
      <c r="A8576" s="32" t="s">
        <v>29280</v>
      </c>
      <c r="B8576" s="42" t="s">
        <v>64165</v>
      </c>
      <c r="C8576" s="42"/>
      <c r="D8576" s="42"/>
      <c r="E8576" s="43" t="s">
        <v>60489</v>
      </c>
      <c r="F8576" s="44" t="s">
        <v>41</v>
      </c>
      <c r="G8576" s="44" t="s">
        <v>17</v>
      </c>
      <c r="H8576" s="44" t="s">
        <v>18</v>
      </c>
      <c r="I8576" s="42" t="s">
        <v>10664</v>
      </c>
      <c r="J8576" s="42">
        <v>8033637170305</v>
      </c>
      <c r="K8576" s="45" t="s">
        <v>58697</v>
      </c>
      <c r="L8576" s="46">
        <v>0</v>
      </c>
      <c r="M8576" s="54">
        <v>649.95000000000005</v>
      </c>
      <c r="N8576" s="45" t="s">
        <v>58882</v>
      </c>
    </row>
    <row r="8577" spans="1:14" s="32" customFormat="1" hidden="1" x14ac:dyDescent="0.25">
      <c r="A8577" s="32" t="s">
        <v>29281</v>
      </c>
      <c r="B8577" s="42" t="s">
        <v>64168</v>
      </c>
      <c r="C8577" s="42"/>
      <c r="D8577" s="42"/>
      <c r="E8577" s="43" t="s">
        <v>60490</v>
      </c>
      <c r="F8577" s="44" t="s">
        <v>41</v>
      </c>
      <c r="G8577" s="44" t="s">
        <v>17</v>
      </c>
      <c r="H8577" s="44" t="s">
        <v>18</v>
      </c>
      <c r="I8577" s="42" t="s">
        <v>21375</v>
      </c>
      <c r="J8577" s="42">
        <v>8033637170336</v>
      </c>
      <c r="K8577" s="45" t="s">
        <v>58697</v>
      </c>
      <c r="L8577" s="46">
        <v>0</v>
      </c>
      <c r="M8577" s="54">
        <v>649.95000000000005</v>
      </c>
      <c r="N8577" s="45" t="s">
        <v>58882</v>
      </c>
    </row>
    <row r="8578" spans="1:14" s="32" customFormat="1" hidden="1" x14ac:dyDescent="0.25">
      <c r="A8578" s="32" t="s">
        <v>29282</v>
      </c>
      <c r="B8578" s="42" t="s">
        <v>64157</v>
      </c>
      <c r="C8578" s="42"/>
      <c r="D8578" s="42"/>
      <c r="E8578" s="43" t="s">
        <v>60491</v>
      </c>
      <c r="F8578" s="44" t="s">
        <v>41</v>
      </c>
      <c r="G8578" s="44" t="s">
        <v>17</v>
      </c>
      <c r="H8578" s="44" t="s">
        <v>18</v>
      </c>
      <c r="I8578" s="42" t="s">
        <v>10668</v>
      </c>
      <c r="J8578" s="42">
        <v>8033637145396</v>
      </c>
      <c r="K8578" s="45" t="s">
        <v>58697</v>
      </c>
      <c r="L8578" s="46">
        <v>0</v>
      </c>
      <c r="M8578" s="54">
        <v>649.95000000000005</v>
      </c>
      <c r="N8578" s="45" t="s">
        <v>58882</v>
      </c>
    </row>
    <row r="8579" spans="1:14" s="32" customFormat="1" hidden="1" x14ac:dyDescent="0.25">
      <c r="A8579" s="32" t="s">
        <v>29283</v>
      </c>
      <c r="B8579" s="42" t="s">
        <v>64158</v>
      </c>
      <c r="C8579" s="42"/>
      <c r="D8579" s="42"/>
      <c r="E8579" s="43" t="s">
        <v>60492</v>
      </c>
      <c r="F8579" s="44" t="s">
        <v>41</v>
      </c>
      <c r="G8579" s="44" t="s">
        <v>17</v>
      </c>
      <c r="H8579" s="44" t="s">
        <v>18</v>
      </c>
      <c r="I8579" s="42" t="s">
        <v>10669</v>
      </c>
      <c r="J8579" s="42">
        <v>8033637145402</v>
      </c>
      <c r="K8579" s="45" t="s">
        <v>58697</v>
      </c>
      <c r="L8579" s="46">
        <v>0</v>
      </c>
      <c r="M8579" s="54">
        <v>649.95000000000005</v>
      </c>
      <c r="N8579" s="45" t="s">
        <v>58882</v>
      </c>
    </row>
    <row r="8580" spans="1:14" s="32" customFormat="1" hidden="1" x14ac:dyDescent="0.25">
      <c r="A8580" s="32" t="s">
        <v>29284</v>
      </c>
      <c r="B8580" s="42" t="s">
        <v>64155</v>
      </c>
      <c r="C8580" s="42"/>
      <c r="D8580" s="42"/>
      <c r="E8580" s="43" t="s">
        <v>60493</v>
      </c>
      <c r="F8580" s="44" t="s">
        <v>41</v>
      </c>
      <c r="G8580" s="44" t="s">
        <v>17</v>
      </c>
      <c r="H8580" s="44" t="s">
        <v>18</v>
      </c>
      <c r="I8580" s="42" t="s">
        <v>21379</v>
      </c>
      <c r="J8580" s="42">
        <v>8033637141893</v>
      </c>
      <c r="K8580" s="45" t="s">
        <v>58697</v>
      </c>
      <c r="L8580" s="46">
        <v>0</v>
      </c>
      <c r="M8580" s="54">
        <v>649.95000000000005</v>
      </c>
      <c r="N8580" s="45" t="s">
        <v>58882</v>
      </c>
    </row>
    <row r="8581" spans="1:14" s="32" customFormat="1" hidden="1" x14ac:dyDescent="0.25">
      <c r="A8581" s="32" t="s">
        <v>29285</v>
      </c>
      <c r="B8581" s="42" t="s">
        <v>64154</v>
      </c>
      <c r="C8581" s="42"/>
      <c r="D8581" s="42"/>
      <c r="E8581" s="43" t="s">
        <v>60494</v>
      </c>
      <c r="F8581" s="44" t="s">
        <v>41</v>
      </c>
      <c r="G8581" s="44" t="s">
        <v>17</v>
      </c>
      <c r="H8581" s="44" t="s">
        <v>18</v>
      </c>
      <c r="I8581" s="42" t="s">
        <v>21380</v>
      </c>
      <c r="J8581" s="42">
        <v>8033637145372</v>
      </c>
      <c r="K8581" s="45" t="s">
        <v>58697</v>
      </c>
      <c r="L8581" s="46">
        <v>0</v>
      </c>
      <c r="M8581" s="54">
        <v>649.95000000000005</v>
      </c>
      <c r="N8581" s="45" t="s">
        <v>58882</v>
      </c>
    </row>
    <row r="8582" spans="1:14" s="32" customFormat="1" hidden="1" x14ac:dyDescent="0.25">
      <c r="A8582" s="32" t="s">
        <v>29286</v>
      </c>
      <c r="B8582" s="42" t="s">
        <v>64153</v>
      </c>
      <c r="C8582" s="42"/>
      <c r="D8582" s="42"/>
      <c r="E8582" s="43" t="s">
        <v>60495</v>
      </c>
      <c r="F8582" s="44" t="s">
        <v>41</v>
      </c>
      <c r="G8582" s="44" t="s">
        <v>17</v>
      </c>
      <c r="H8582" s="44" t="s">
        <v>18</v>
      </c>
      <c r="I8582" s="42" t="s">
        <v>21381</v>
      </c>
      <c r="J8582" s="42">
        <v>8033637145365</v>
      </c>
      <c r="K8582" s="45" t="s">
        <v>58697</v>
      </c>
      <c r="L8582" s="46">
        <v>0</v>
      </c>
      <c r="M8582" s="54">
        <v>649.95000000000005</v>
      </c>
      <c r="N8582" s="45" t="s">
        <v>58882</v>
      </c>
    </row>
    <row r="8583" spans="1:14" s="32" customFormat="1" hidden="1" x14ac:dyDescent="0.25">
      <c r="A8583" s="32" t="s">
        <v>29287</v>
      </c>
      <c r="B8583" s="42" t="s">
        <v>64156</v>
      </c>
      <c r="C8583" s="42"/>
      <c r="D8583" s="42"/>
      <c r="E8583" s="43" t="s">
        <v>60496</v>
      </c>
      <c r="F8583" s="44" t="s">
        <v>41</v>
      </c>
      <c r="G8583" s="44" t="s">
        <v>17</v>
      </c>
      <c r="H8583" s="44" t="s">
        <v>18</v>
      </c>
      <c r="I8583" s="42" t="s">
        <v>10670</v>
      </c>
      <c r="J8583" s="42">
        <v>8033637145389</v>
      </c>
      <c r="K8583" s="45" t="s">
        <v>58697</v>
      </c>
      <c r="L8583" s="46">
        <v>0</v>
      </c>
      <c r="M8583" s="54">
        <v>649.95000000000005</v>
      </c>
      <c r="N8583" s="45" t="s">
        <v>58882</v>
      </c>
    </row>
    <row r="8584" spans="1:14" s="32" customFormat="1" hidden="1" x14ac:dyDescent="0.25">
      <c r="A8584" s="32" t="s">
        <v>31565</v>
      </c>
      <c r="B8584" s="42" t="s">
        <v>64673</v>
      </c>
      <c r="C8584" s="42"/>
      <c r="D8584" s="42"/>
      <c r="E8584" s="43" t="s">
        <v>14624</v>
      </c>
      <c r="F8584" s="44" t="s">
        <v>82</v>
      </c>
      <c r="G8584" s="44" t="s">
        <v>17</v>
      </c>
      <c r="H8584" s="44" t="s">
        <v>18</v>
      </c>
      <c r="I8584" s="42" t="s">
        <v>21555</v>
      </c>
      <c r="J8584" s="42">
        <v>8033637170480</v>
      </c>
      <c r="K8584" s="45" t="s">
        <v>58697</v>
      </c>
      <c r="L8584" s="46">
        <v>0</v>
      </c>
      <c r="M8584" s="54">
        <v>649.95000000000005</v>
      </c>
      <c r="N8584" s="45" t="s">
        <v>59071</v>
      </c>
    </row>
    <row r="8585" spans="1:14" s="32" customFormat="1" hidden="1" x14ac:dyDescent="0.25">
      <c r="A8585" s="32" t="s">
        <v>31566</v>
      </c>
      <c r="B8585" s="42" t="s">
        <v>64671</v>
      </c>
      <c r="C8585" s="42"/>
      <c r="D8585" s="42"/>
      <c r="E8585" s="43" t="s">
        <v>14625</v>
      </c>
      <c r="F8585" s="44" t="s">
        <v>82</v>
      </c>
      <c r="G8585" s="44" t="s">
        <v>17</v>
      </c>
      <c r="H8585" s="44" t="s">
        <v>18</v>
      </c>
      <c r="I8585" s="42" t="s">
        <v>14626</v>
      </c>
      <c r="J8585" s="42">
        <v>8033637170466</v>
      </c>
      <c r="K8585" s="45" t="s">
        <v>58697</v>
      </c>
      <c r="L8585" s="46">
        <v>0</v>
      </c>
      <c r="M8585" s="54">
        <v>649.95000000000005</v>
      </c>
      <c r="N8585" s="45" t="s">
        <v>59071</v>
      </c>
    </row>
    <row r="8586" spans="1:14" s="32" customFormat="1" hidden="1" x14ac:dyDescent="0.25">
      <c r="A8586" s="32" t="s">
        <v>31567</v>
      </c>
      <c r="B8586" s="42" t="s">
        <v>64670</v>
      </c>
      <c r="C8586" s="42"/>
      <c r="D8586" s="42"/>
      <c r="E8586" s="43" t="s">
        <v>14627</v>
      </c>
      <c r="F8586" s="44" t="s">
        <v>82</v>
      </c>
      <c r="G8586" s="44" t="s">
        <v>17</v>
      </c>
      <c r="H8586" s="44" t="s">
        <v>18</v>
      </c>
      <c r="I8586" s="42" t="s">
        <v>14628</v>
      </c>
      <c r="J8586" s="42">
        <v>8033637170459</v>
      </c>
      <c r="K8586" s="45" t="s">
        <v>58697</v>
      </c>
      <c r="L8586" s="46">
        <v>0</v>
      </c>
      <c r="M8586" s="54">
        <v>649.95000000000005</v>
      </c>
      <c r="N8586" s="45" t="s">
        <v>59071</v>
      </c>
    </row>
    <row r="8587" spans="1:14" s="32" customFormat="1" hidden="1" x14ac:dyDescent="0.25">
      <c r="A8587" s="32" t="s">
        <v>31568</v>
      </c>
      <c r="B8587" s="42" t="s">
        <v>64669</v>
      </c>
      <c r="C8587" s="42"/>
      <c r="D8587" s="42"/>
      <c r="E8587" s="43" t="s">
        <v>14629</v>
      </c>
      <c r="F8587" s="44" t="s">
        <v>82</v>
      </c>
      <c r="G8587" s="44" t="s">
        <v>17</v>
      </c>
      <c r="H8587" s="44" t="s">
        <v>18</v>
      </c>
      <c r="I8587" s="42" t="s">
        <v>14630</v>
      </c>
      <c r="J8587" s="42">
        <v>8033637170442</v>
      </c>
      <c r="K8587" s="45" t="s">
        <v>58697</v>
      </c>
      <c r="L8587" s="46">
        <v>0</v>
      </c>
      <c r="M8587" s="54">
        <v>649.95000000000005</v>
      </c>
      <c r="N8587" s="45" t="s">
        <v>59071</v>
      </c>
    </row>
    <row r="8588" spans="1:14" s="32" customFormat="1" hidden="1" x14ac:dyDescent="0.25">
      <c r="A8588" s="32" t="s">
        <v>31569</v>
      </c>
      <c r="B8588" s="42" t="s">
        <v>64672</v>
      </c>
      <c r="C8588" s="42"/>
      <c r="D8588" s="42"/>
      <c r="E8588" s="43" t="s">
        <v>14631</v>
      </c>
      <c r="F8588" s="44" t="s">
        <v>82</v>
      </c>
      <c r="G8588" s="44" t="s">
        <v>17</v>
      </c>
      <c r="H8588" s="44" t="s">
        <v>18</v>
      </c>
      <c r="I8588" s="42" t="s">
        <v>21556</v>
      </c>
      <c r="J8588" s="42">
        <v>8033637170473</v>
      </c>
      <c r="K8588" s="45" t="s">
        <v>58697</v>
      </c>
      <c r="L8588" s="46">
        <v>0</v>
      </c>
      <c r="M8588" s="54">
        <v>649.95000000000005</v>
      </c>
      <c r="N8588" s="45" t="s">
        <v>59071</v>
      </c>
    </row>
    <row r="8589" spans="1:14" s="32" customFormat="1" hidden="1" x14ac:dyDescent="0.25">
      <c r="A8589" s="32" t="s">
        <v>31570</v>
      </c>
      <c r="B8589" s="42" t="s">
        <v>64668</v>
      </c>
      <c r="C8589" s="42"/>
      <c r="D8589" s="42"/>
      <c r="E8589" s="43" t="s">
        <v>14632</v>
      </c>
      <c r="F8589" s="44" t="s">
        <v>82</v>
      </c>
      <c r="G8589" s="44" t="s">
        <v>17</v>
      </c>
      <c r="H8589" s="44" t="s">
        <v>18</v>
      </c>
      <c r="I8589" s="42" t="s">
        <v>14633</v>
      </c>
      <c r="J8589" s="42">
        <v>8033637027869</v>
      </c>
      <c r="K8589" s="45" t="s">
        <v>58697</v>
      </c>
      <c r="L8589" s="46">
        <v>0</v>
      </c>
      <c r="M8589" s="54">
        <v>649.95000000000005</v>
      </c>
      <c r="N8589" s="45" t="s">
        <v>59071</v>
      </c>
    </row>
    <row r="8590" spans="1:14" s="32" customFormat="1" hidden="1" x14ac:dyDescent="0.25">
      <c r="A8590" s="32" t="s">
        <v>31571</v>
      </c>
      <c r="B8590" s="42" t="s">
        <v>64666</v>
      </c>
      <c r="C8590" s="42"/>
      <c r="D8590" s="42"/>
      <c r="E8590" s="43" t="s">
        <v>14634</v>
      </c>
      <c r="F8590" s="44" t="s">
        <v>82</v>
      </c>
      <c r="G8590" s="44" t="s">
        <v>17</v>
      </c>
      <c r="H8590" s="44" t="s">
        <v>18</v>
      </c>
      <c r="I8590" s="42" t="s">
        <v>21557</v>
      </c>
      <c r="J8590" s="42">
        <v>8033637027845</v>
      </c>
      <c r="K8590" s="45" t="s">
        <v>58697</v>
      </c>
      <c r="L8590" s="46">
        <v>0</v>
      </c>
      <c r="M8590" s="54">
        <v>649.95000000000005</v>
      </c>
      <c r="N8590" s="45" t="s">
        <v>59071</v>
      </c>
    </row>
    <row r="8591" spans="1:14" s="32" customFormat="1" hidden="1" x14ac:dyDescent="0.25">
      <c r="A8591" s="32" t="s">
        <v>31572</v>
      </c>
      <c r="B8591" s="42" t="s">
        <v>64665</v>
      </c>
      <c r="C8591" s="42"/>
      <c r="D8591" s="42"/>
      <c r="E8591" s="43" t="s">
        <v>14635</v>
      </c>
      <c r="F8591" s="44" t="s">
        <v>82</v>
      </c>
      <c r="G8591" s="44" t="s">
        <v>17</v>
      </c>
      <c r="H8591" s="44" t="s">
        <v>18</v>
      </c>
      <c r="I8591" s="42" t="s">
        <v>21558</v>
      </c>
      <c r="J8591" s="42">
        <v>8033637027838</v>
      </c>
      <c r="K8591" s="45" t="s">
        <v>58697</v>
      </c>
      <c r="L8591" s="46">
        <v>0</v>
      </c>
      <c r="M8591" s="54">
        <v>649.95000000000005</v>
      </c>
      <c r="N8591" s="45" t="s">
        <v>59071</v>
      </c>
    </row>
    <row r="8592" spans="1:14" s="32" customFormat="1" hidden="1" x14ac:dyDescent="0.25">
      <c r="A8592" s="32" t="s">
        <v>31573</v>
      </c>
      <c r="B8592" s="42" t="s">
        <v>64664</v>
      </c>
      <c r="C8592" s="42"/>
      <c r="D8592" s="42"/>
      <c r="E8592" s="43" t="s">
        <v>14636</v>
      </c>
      <c r="F8592" s="44" t="s">
        <v>82</v>
      </c>
      <c r="G8592" s="44" t="s">
        <v>17</v>
      </c>
      <c r="H8592" s="44" t="s">
        <v>18</v>
      </c>
      <c r="I8592" s="42" t="s">
        <v>21559</v>
      </c>
      <c r="J8592" s="42">
        <v>8033637027821</v>
      </c>
      <c r="K8592" s="45" t="s">
        <v>58697</v>
      </c>
      <c r="L8592" s="46">
        <v>0</v>
      </c>
      <c r="M8592" s="54">
        <v>649.95000000000005</v>
      </c>
      <c r="N8592" s="45" t="s">
        <v>59071</v>
      </c>
    </row>
    <row r="8593" spans="1:14" s="32" customFormat="1" hidden="1" x14ac:dyDescent="0.25">
      <c r="A8593" s="32" t="s">
        <v>31574</v>
      </c>
      <c r="B8593" s="42" t="s">
        <v>64667</v>
      </c>
      <c r="C8593" s="42"/>
      <c r="D8593" s="42"/>
      <c r="E8593" s="43" t="s">
        <v>14637</v>
      </c>
      <c r="F8593" s="44" t="s">
        <v>82</v>
      </c>
      <c r="G8593" s="44" t="s">
        <v>17</v>
      </c>
      <c r="H8593" s="44" t="s">
        <v>18</v>
      </c>
      <c r="I8593" s="42" t="s">
        <v>14638</v>
      </c>
      <c r="J8593" s="42">
        <v>8033637027852</v>
      </c>
      <c r="K8593" s="45" t="s">
        <v>58697</v>
      </c>
      <c r="L8593" s="46">
        <v>0</v>
      </c>
      <c r="M8593" s="54">
        <v>649.95000000000005</v>
      </c>
      <c r="N8593" s="45" t="s">
        <v>59071</v>
      </c>
    </row>
    <row r="8594" spans="1:14" s="32" customFormat="1" hidden="1" x14ac:dyDescent="0.25">
      <c r="A8594" s="32" t="s">
        <v>31035</v>
      </c>
      <c r="B8594" s="42" t="s">
        <v>64143</v>
      </c>
      <c r="C8594" s="42"/>
      <c r="D8594" s="42"/>
      <c r="E8594" s="43" t="s">
        <v>62179</v>
      </c>
      <c r="F8594" s="44" t="s">
        <v>41</v>
      </c>
      <c r="G8594" s="44" t="s">
        <v>17</v>
      </c>
      <c r="H8594" s="44" t="s">
        <v>18</v>
      </c>
      <c r="I8594" s="42" t="s">
        <v>9598</v>
      </c>
      <c r="J8594" s="42">
        <v>8021506979180</v>
      </c>
      <c r="K8594" s="45" t="s">
        <v>58697</v>
      </c>
      <c r="L8594" s="46">
        <v>0</v>
      </c>
      <c r="M8594" s="54">
        <v>949.95</v>
      </c>
      <c r="N8594" s="45" t="s">
        <v>58882</v>
      </c>
    </row>
    <row r="8595" spans="1:14" s="32" customFormat="1" hidden="1" x14ac:dyDescent="0.25">
      <c r="A8595" s="32" t="s">
        <v>31036</v>
      </c>
      <c r="B8595" s="42" t="s">
        <v>64144</v>
      </c>
      <c r="C8595" s="42"/>
      <c r="D8595" s="42"/>
      <c r="E8595" s="43" t="s">
        <v>62180</v>
      </c>
      <c r="F8595" s="44" t="s">
        <v>41</v>
      </c>
      <c r="G8595" s="44" t="s">
        <v>17</v>
      </c>
      <c r="H8595" s="44" t="s">
        <v>18</v>
      </c>
      <c r="I8595" s="42" t="s">
        <v>9599</v>
      </c>
      <c r="J8595" s="42">
        <v>8021506979197</v>
      </c>
      <c r="K8595" s="45" t="s">
        <v>58697</v>
      </c>
      <c r="L8595" s="46">
        <v>0</v>
      </c>
      <c r="M8595" s="54">
        <v>949.95</v>
      </c>
      <c r="N8595" s="45" t="s">
        <v>58882</v>
      </c>
    </row>
    <row r="8596" spans="1:14" s="32" customFormat="1" hidden="1" x14ac:dyDescent="0.25">
      <c r="A8596" s="32" t="s">
        <v>31037</v>
      </c>
      <c r="B8596" s="42" t="s">
        <v>64145</v>
      </c>
      <c r="C8596" s="42"/>
      <c r="D8596" s="42"/>
      <c r="E8596" s="43" t="s">
        <v>62181</v>
      </c>
      <c r="F8596" s="44" t="s">
        <v>41</v>
      </c>
      <c r="G8596" s="44" t="s">
        <v>17</v>
      </c>
      <c r="H8596" s="44" t="s">
        <v>18</v>
      </c>
      <c r="I8596" s="42" t="s">
        <v>9600</v>
      </c>
      <c r="J8596" s="42">
        <v>8021506979203</v>
      </c>
      <c r="K8596" s="45" t="s">
        <v>58697</v>
      </c>
      <c r="L8596" s="46">
        <v>0</v>
      </c>
      <c r="M8596" s="54">
        <v>949.95</v>
      </c>
      <c r="N8596" s="45" t="s">
        <v>58882</v>
      </c>
    </row>
    <row r="8597" spans="1:14" s="32" customFormat="1" hidden="1" x14ac:dyDescent="0.25">
      <c r="A8597" s="32" t="s">
        <v>31038</v>
      </c>
      <c r="B8597" s="42" t="s">
        <v>64141</v>
      </c>
      <c r="C8597" s="42"/>
      <c r="D8597" s="42"/>
      <c r="E8597" s="43" t="s">
        <v>62182</v>
      </c>
      <c r="F8597" s="44" t="s">
        <v>41</v>
      </c>
      <c r="G8597" s="44" t="s">
        <v>17</v>
      </c>
      <c r="H8597" s="44" t="s">
        <v>18</v>
      </c>
      <c r="I8597" s="42" t="s">
        <v>9601</v>
      </c>
      <c r="J8597" s="42">
        <v>8021506959663</v>
      </c>
      <c r="K8597" s="45" t="s">
        <v>58697</v>
      </c>
      <c r="L8597" s="46">
        <v>0</v>
      </c>
      <c r="M8597" s="54">
        <v>949.95</v>
      </c>
      <c r="N8597" s="45" t="s">
        <v>58882</v>
      </c>
    </row>
    <row r="8598" spans="1:14" s="32" customFormat="1" hidden="1" x14ac:dyDescent="0.25">
      <c r="A8598" s="32" t="s">
        <v>31039</v>
      </c>
      <c r="B8598" s="42" t="s">
        <v>64140</v>
      </c>
      <c r="C8598" s="42"/>
      <c r="D8598" s="42"/>
      <c r="E8598" s="43" t="s">
        <v>62183</v>
      </c>
      <c r="F8598" s="44" t="s">
        <v>41</v>
      </c>
      <c r="G8598" s="44" t="s">
        <v>17</v>
      </c>
      <c r="H8598" s="44" t="s">
        <v>18</v>
      </c>
      <c r="I8598" s="42" t="s">
        <v>9602</v>
      </c>
      <c r="J8598" s="42">
        <v>8021506959687</v>
      </c>
      <c r="K8598" s="45" t="s">
        <v>58697</v>
      </c>
      <c r="L8598" s="46">
        <v>0</v>
      </c>
      <c r="M8598" s="54">
        <v>949.95</v>
      </c>
      <c r="N8598" s="45" t="s">
        <v>58882</v>
      </c>
    </row>
    <row r="8599" spans="1:14" s="32" customFormat="1" hidden="1" x14ac:dyDescent="0.25">
      <c r="A8599" s="32" t="s">
        <v>31040</v>
      </c>
      <c r="B8599" s="42" t="s">
        <v>64139</v>
      </c>
      <c r="C8599" s="42"/>
      <c r="D8599" s="42"/>
      <c r="E8599" s="43" t="s">
        <v>62184</v>
      </c>
      <c r="F8599" s="44" t="s">
        <v>41</v>
      </c>
      <c r="G8599" s="44" t="s">
        <v>17</v>
      </c>
      <c r="H8599" s="44" t="s">
        <v>18</v>
      </c>
      <c r="I8599" s="42" t="s">
        <v>9603</v>
      </c>
      <c r="J8599" s="42">
        <v>8021506979166</v>
      </c>
      <c r="K8599" s="45" t="s">
        <v>58697</v>
      </c>
      <c r="L8599" s="46">
        <v>0</v>
      </c>
      <c r="M8599" s="54">
        <v>949.95</v>
      </c>
      <c r="N8599" s="45" t="s">
        <v>58882</v>
      </c>
    </row>
    <row r="8600" spans="1:14" s="32" customFormat="1" hidden="1" x14ac:dyDescent="0.25">
      <c r="A8600" s="32" t="s">
        <v>31041</v>
      </c>
      <c r="B8600" s="42" t="s">
        <v>64142</v>
      </c>
      <c r="C8600" s="42"/>
      <c r="D8600" s="42"/>
      <c r="E8600" s="43" t="s">
        <v>62185</v>
      </c>
      <c r="F8600" s="44" t="s">
        <v>41</v>
      </c>
      <c r="G8600" s="44" t="s">
        <v>17</v>
      </c>
      <c r="H8600" s="44" t="s">
        <v>18</v>
      </c>
      <c r="I8600" s="42" t="s">
        <v>9604</v>
      </c>
      <c r="J8600" s="42">
        <v>8021506979173</v>
      </c>
      <c r="K8600" s="45" t="s">
        <v>58697</v>
      </c>
      <c r="L8600" s="46">
        <v>0</v>
      </c>
      <c r="M8600" s="54">
        <v>949.95</v>
      </c>
      <c r="N8600" s="45" t="s">
        <v>58882</v>
      </c>
    </row>
    <row r="8601" spans="1:14" s="32" customFormat="1" hidden="1" x14ac:dyDescent="0.25">
      <c r="A8601" s="32" t="s">
        <v>31042</v>
      </c>
      <c r="B8601" s="42" t="s">
        <v>64150</v>
      </c>
      <c r="C8601" s="42"/>
      <c r="D8601" s="42"/>
      <c r="E8601" s="43" t="s">
        <v>62186</v>
      </c>
      <c r="F8601" s="44" t="s">
        <v>41</v>
      </c>
      <c r="G8601" s="44" t="s">
        <v>17</v>
      </c>
      <c r="H8601" s="44" t="s">
        <v>18</v>
      </c>
      <c r="I8601" s="42" t="s">
        <v>9594</v>
      </c>
      <c r="J8601" s="42">
        <v>8021506979227</v>
      </c>
      <c r="K8601" s="45" t="s">
        <v>58697</v>
      </c>
      <c r="L8601" s="46">
        <v>0</v>
      </c>
      <c r="M8601" s="54">
        <v>949.95</v>
      </c>
      <c r="N8601" s="45" t="s">
        <v>58882</v>
      </c>
    </row>
    <row r="8602" spans="1:14" s="32" customFormat="1" hidden="1" x14ac:dyDescent="0.25">
      <c r="A8602" s="32" t="s">
        <v>31043</v>
      </c>
      <c r="B8602" s="42" t="s">
        <v>64151</v>
      </c>
      <c r="C8602" s="42"/>
      <c r="D8602" s="42"/>
      <c r="E8602" s="43" t="s">
        <v>62187</v>
      </c>
      <c r="F8602" s="44" t="s">
        <v>41</v>
      </c>
      <c r="G8602" s="44" t="s">
        <v>17</v>
      </c>
      <c r="H8602" s="44" t="s">
        <v>18</v>
      </c>
      <c r="I8602" s="42" t="s">
        <v>9595</v>
      </c>
      <c r="J8602" s="42">
        <v>8021506979234</v>
      </c>
      <c r="K8602" s="45" t="s">
        <v>58697</v>
      </c>
      <c r="L8602" s="46">
        <v>0</v>
      </c>
      <c r="M8602" s="54">
        <v>949.95</v>
      </c>
      <c r="N8602" s="45" t="s">
        <v>58882</v>
      </c>
    </row>
    <row r="8603" spans="1:14" s="32" customFormat="1" hidden="1" x14ac:dyDescent="0.25">
      <c r="A8603" s="32" t="s">
        <v>31044</v>
      </c>
      <c r="B8603" s="42" t="s">
        <v>64152</v>
      </c>
      <c r="C8603" s="42"/>
      <c r="D8603" s="42"/>
      <c r="E8603" s="43" t="s">
        <v>62188</v>
      </c>
      <c r="F8603" s="44" t="s">
        <v>41</v>
      </c>
      <c r="G8603" s="44" t="s">
        <v>17</v>
      </c>
      <c r="H8603" s="44" t="s">
        <v>18</v>
      </c>
      <c r="I8603" s="42" t="s">
        <v>9596</v>
      </c>
      <c r="J8603" s="42">
        <v>8021506979241</v>
      </c>
      <c r="K8603" s="45" t="s">
        <v>58697</v>
      </c>
      <c r="L8603" s="46">
        <v>0</v>
      </c>
      <c r="M8603" s="54">
        <v>949.95</v>
      </c>
      <c r="N8603" s="45" t="s">
        <v>58882</v>
      </c>
    </row>
    <row r="8604" spans="1:14" s="32" customFormat="1" hidden="1" x14ac:dyDescent="0.25">
      <c r="A8604" s="32" t="s">
        <v>31045</v>
      </c>
      <c r="B8604" s="42" t="s">
        <v>64148</v>
      </c>
      <c r="C8604" s="42"/>
      <c r="D8604" s="42"/>
      <c r="E8604" s="43" t="s">
        <v>62189</v>
      </c>
      <c r="F8604" s="44" t="s">
        <v>41</v>
      </c>
      <c r="G8604" s="44" t="s">
        <v>17</v>
      </c>
      <c r="H8604" s="44" t="s">
        <v>18</v>
      </c>
      <c r="I8604" s="42" t="s">
        <v>21321</v>
      </c>
      <c r="J8604" s="42">
        <v>8021506957652</v>
      </c>
      <c r="K8604" s="45" t="s">
        <v>58697</v>
      </c>
      <c r="L8604" s="46">
        <v>0</v>
      </c>
      <c r="M8604" s="54">
        <v>949.95</v>
      </c>
      <c r="N8604" s="45" t="s">
        <v>58882</v>
      </c>
    </row>
    <row r="8605" spans="1:14" s="32" customFormat="1" hidden="1" x14ac:dyDescent="0.25">
      <c r="A8605" s="32" t="s">
        <v>31046</v>
      </c>
      <c r="B8605" s="42" t="s">
        <v>64147</v>
      </c>
      <c r="C8605" s="42"/>
      <c r="D8605" s="42"/>
      <c r="E8605" s="43" t="s">
        <v>62190</v>
      </c>
      <c r="F8605" s="44" t="s">
        <v>41</v>
      </c>
      <c r="G8605" s="44" t="s">
        <v>17</v>
      </c>
      <c r="H8605" s="44" t="s">
        <v>18</v>
      </c>
      <c r="I8605" s="42" t="s">
        <v>21322</v>
      </c>
      <c r="J8605" s="42">
        <v>8021506978145</v>
      </c>
      <c r="K8605" s="45" t="s">
        <v>58697</v>
      </c>
      <c r="L8605" s="46">
        <v>0</v>
      </c>
      <c r="M8605" s="54">
        <v>949.95</v>
      </c>
      <c r="N8605" s="45" t="s">
        <v>58882</v>
      </c>
    </row>
    <row r="8606" spans="1:14" s="32" customFormat="1" hidden="1" x14ac:dyDescent="0.25">
      <c r="A8606" s="32" t="s">
        <v>31047</v>
      </c>
      <c r="B8606" s="42" t="s">
        <v>64146</v>
      </c>
      <c r="C8606" s="42"/>
      <c r="D8606" s="42"/>
      <c r="E8606" s="43" t="s">
        <v>62191</v>
      </c>
      <c r="F8606" s="44" t="s">
        <v>41</v>
      </c>
      <c r="G8606" s="44" t="s">
        <v>17</v>
      </c>
      <c r="H8606" s="44" t="s">
        <v>18</v>
      </c>
      <c r="I8606" s="42" t="s">
        <v>21323</v>
      </c>
      <c r="J8606" s="42">
        <v>8021506979210</v>
      </c>
      <c r="K8606" s="45" t="s">
        <v>58697</v>
      </c>
      <c r="L8606" s="46">
        <v>0</v>
      </c>
      <c r="M8606" s="54">
        <v>949.95</v>
      </c>
      <c r="N8606" s="45" t="s">
        <v>58882</v>
      </c>
    </row>
    <row r="8607" spans="1:14" s="32" customFormat="1" hidden="1" x14ac:dyDescent="0.25">
      <c r="A8607" s="32" t="s">
        <v>31048</v>
      </c>
      <c r="B8607" s="42" t="s">
        <v>64149</v>
      </c>
      <c r="C8607" s="42"/>
      <c r="D8607" s="42"/>
      <c r="E8607" s="43" t="s">
        <v>62192</v>
      </c>
      <c r="F8607" s="44" t="s">
        <v>41</v>
      </c>
      <c r="G8607" s="44" t="s">
        <v>17</v>
      </c>
      <c r="H8607" s="44" t="s">
        <v>18</v>
      </c>
      <c r="I8607" s="42" t="s">
        <v>9597</v>
      </c>
      <c r="J8607" s="42">
        <v>8021506978152</v>
      </c>
      <c r="K8607" s="45" t="s">
        <v>58697</v>
      </c>
      <c r="L8607" s="46">
        <v>0</v>
      </c>
      <c r="M8607" s="54">
        <v>949.95</v>
      </c>
      <c r="N8607" s="45" t="s">
        <v>58882</v>
      </c>
    </row>
    <row r="8608" spans="1:14" s="32" customFormat="1" hidden="1" x14ac:dyDescent="0.25">
      <c r="B8608" s="42"/>
      <c r="E8608" s="58" t="s">
        <v>40265</v>
      </c>
      <c r="G8608" s="44" t="s">
        <v>17</v>
      </c>
      <c r="H8608" s="44" t="s">
        <v>18</v>
      </c>
      <c r="I8608" s="44" t="s">
        <v>40266</v>
      </c>
      <c r="J8608" s="59">
        <v>8059175373961</v>
      </c>
      <c r="K8608" s="45" t="s">
        <v>58697</v>
      </c>
      <c r="L8608" s="46">
        <v>0</v>
      </c>
      <c r="M8608" s="47">
        <v>189.95</v>
      </c>
      <c r="N8608" s="45" t="s">
        <v>58699</v>
      </c>
    </row>
    <row r="8609" spans="2:14" s="32" customFormat="1" hidden="1" x14ac:dyDescent="0.25">
      <c r="B8609" s="42"/>
      <c r="E8609" s="58" t="s">
        <v>40267</v>
      </c>
      <c r="G8609" s="44" t="s">
        <v>17</v>
      </c>
      <c r="H8609" s="44" t="s">
        <v>18</v>
      </c>
      <c r="I8609" s="44" t="s">
        <v>40268</v>
      </c>
      <c r="J8609" s="59">
        <v>8059175373978</v>
      </c>
      <c r="K8609" s="45" t="s">
        <v>58697</v>
      </c>
      <c r="L8609" s="46">
        <v>0</v>
      </c>
      <c r="M8609" s="47">
        <v>189.95</v>
      </c>
      <c r="N8609" s="45" t="s">
        <v>58699</v>
      </c>
    </row>
    <row r="8610" spans="2:14" s="32" customFormat="1" hidden="1" x14ac:dyDescent="0.25">
      <c r="B8610" s="42"/>
      <c r="E8610" s="58" t="s">
        <v>40269</v>
      </c>
      <c r="G8610" s="44" t="s">
        <v>17</v>
      </c>
      <c r="H8610" s="44" t="s">
        <v>18</v>
      </c>
      <c r="I8610" s="44" t="s">
        <v>40270</v>
      </c>
      <c r="J8610" s="59">
        <v>8059175373985</v>
      </c>
      <c r="K8610" s="45" t="s">
        <v>58697</v>
      </c>
      <c r="L8610" s="46">
        <v>0</v>
      </c>
      <c r="M8610" s="47">
        <v>189.95</v>
      </c>
      <c r="N8610" s="45" t="s">
        <v>58699</v>
      </c>
    </row>
    <row r="8611" spans="2:14" s="32" customFormat="1" hidden="1" x14ac:dyDescent="0.25">
      <c r="B8611" s="42"/>
      <c r="E8611" s="58" t="s">
        <v>40271</v>
      </c>
      <c r="G8611" s="44" t="s">
        <v>17</v>
      </c>
      <c r="H8611" s="44" t="s">
        <v>18</v>
      </c>
      <c r="I8611" s="44" t="s">
        <v>40272</v>
      </c>
      <c r="J8611" s="59">
        <v>8059175373992</v>
      </c>
      <c r="K8611" s="45" t="s">
        <v>58697</v>
      </c>
      <c r="L8611" s="46">
        <v>0</v>
      </c>
      <c r="M8611" s="47">
        <v>189.95</v>
      </c>
      <c r="N8611" s="45" t="s">
        <v>58699</v>
      </c>
    </row>
    <row r="8612" spans="2:14" s="32" customFormat="1" hidden="1" x14ac:dyDescent="0.25">
      <c r="B8612" s="42"/>
      <c r="E8612" s="58" t="s">
        <v>40273</v>
      </c>
      <c r="G8612" s="44" t="s">
        <v>17</v>
      </c>
      <c r="H8612" s="44" t="s">
        <v>18</v>
      </c>
      <c r="I8612" s="44" t="s">
        <v>40274</v>
      </c>
      <c r="J8612" s="59">
        <v>8059175374005</v>
      </c>
      <c r="K8612" s="45" t="s">
        <v>58697</v>
      </c>
      <c r="L8612" s="46">
        <v>0</v>
      </c>
      <c r="M8612" s="47">
        <v>189.95</v>
      </c>
      <c r="N8612" s="45" t="s">
        <v>58699</v>
      </c>
    </row>
    <row r="8613" spans="2:14" s="32" customFormat="1" hidden="1" x14ac:dyDescent="0.25">
      <c r="B8613" s="42"/>
      <c r="E8613" s="58" t="s">
        <v>40275</v>
      </c>
      <c r="G8613" s="44" t="s">
        <v>17</v>
      </c>
      <c r="H8613" s="44" t="s">
        <v>18</v>
      </c>
      <c r="I8613" s="44" t="s">
        <v>40276</v>
      </c>
      <c r="J8613" s="59">
        <v>8059175374012</v>
      </c>
      <c r="K8613" s="45" t="s">
        <v>58697</v>
      </c>
      <c r="L8613" s="46">
        <v>0</v>
      </c>
      <c r="M8613" s="47">
        <v>189.95</v>
      </c>
      <c r="N8613" s="45" t="s">
        <v>58699</v>
      </c>
    </row>
    <row r="8614" spans="2:14" s="32" customFormat="1" hidden="1" x14ac:dyDescent="0.25">
      <c r="B8614" s="42"/>
      <c r="E8614" s="58" t="s">
        <v>40277</v>
      </c>
      <c r="G8614" s="44" t="s">
        <v>17</v>
      </c>
      <c r="H8614" s="44" t="s">
        <v>18</v>
      </c>
      <c r="I8614" s="44" t="s">
        <v>40278</v>
      </c>
      <c r="J8614" s="59">
        <v>8059175374029</v>
      </c>
      <c r="K8614" s="45" t="s">
        <v>58697</v>
      </c>
      <c r="L8614" s="46">
        <v>0</v>
      </c>
      <c r="M8614" s="47">
        <v>189.95</v>
      </c>
      <c r="N8614" s="45" t="s">
        <v>58699</v>
      </c>
    </row>
    <row r="8615" spans="2:14" s="32" customFormat="1" hidden="1" x14ac:dyDescent="0.25">
      <c r="B8615" s="42"/>
      <c r="E8615" s="58" t="s">
        <v>40285</v>
      </c>
      <c r="G8615" s="44" t="s">
        <v>17</v>
      </c>
      <c r="H8615" s="44" t="s">
        <v>18</v>
      </c>
      <c r="I8615" s="44" t="s">
        <v>40286</v>
      </c>
      <c r="J8615" s="59">
        <v>8059175374067</v>
      </c>
      <c r="K8615" s="45" t="s">
        <v>58697</v>
      </c>
      <c r="L8615" s="46">
        <v>0</v>
      </c>
      <c r="M8615" s="47">
        <v>99.95</v>
      </c>
      <c r="N8615" s="45" t="s">
        <v>58699</v>
      </c>
    </row>
    <row r="8616" spans="2:14" s="32" customFormat="1" hidden="1" x14ac:dyDescent="0.25">
      <c r="B8616" s="42"/>
      <c r="E8616" s="58" t="s">
        <v>40287</v>
      </c>
      <c r="G8616" s="44" t="s">
        <v>17</v>
      </c>
      <c r="H8616" s="44" t="s">
        <v>18</v>
      </c>
      <c r="I8616" s="44" t="s">
        <v>40288</v>
      </c>
      <c r="J8616" s="59">
        <v>8059175374074</v>
      </c>
      <c r="K8616" s="45" t="s">
        <v>58697</v>
      </c>
      <c r="L8616" s="46">
        <v>0</v>
      </c>
      <c r="M8616" s="47">
        <v>99.95</v>
      </c>
      <c r="N8616" s="45" t="s">
        <v>58699</v>
      </c>
    </row>
    <row r="8617" spans="2:14" s="32" customFormat="1" hidden="1" x14ac:dyDescent="0.25">
      <c r="B8617" s="42"/>
      <c r="E8617" s="58" t="s">
        <v>40289</v>
      </c>
      <c r="G8617" s="44" t="s">
        <v>17</v>
      </c>
      <c r="H8617" s="44" t="s">
        <v>18</v>
      </c>
      <c r="I8617" s="44" t="s">
        <v>40290</v>
      </c>
      <c r="J8617" s="59">
        <v>8059175374081</v>
      </c>
      <c r="K8617" s="45" t="s">
        <v>58697</v>
      </c>
      <c r="L8617" s="46">
        <v>0</v>
      </c>
      <c r="M8617" s="47">
        <v>99.95</v>
      </c>
      <c r="N8617" s="45" t="s">
        <v>58699</v>
      </c>
    </row>
    <row r="8618" spans="2:14" s="32" customFormat="1" hidden="1" x14ac:dyDescent="0.25">
      <c r="B8618" s="42"/>
      <c r="E8618" s="58" t="s">
        <v>40263</v>
      </c>
      <c r="G8618" s="44" t="s">
        <v>17</v>
      </c>
      <c r="H8618" s="44" t="s">
        <v>18</v>
      </c>
      <c r="I8618" s="44" t="s">
        <v>40264</v>
      </c>
      <c r="J8618" s="59">
        <v>8059175373954</v>
      </c>
      <c r="K8618" s="45" t="s">
        <v>58697</v>
      </c>
      <c r="L8618" s="46">
        <v>0</v>
      </c>
      <c r="M8618" s="47">
        <v>74.95</v>
      </c>
      <c r="N8618" s="45" t="s">
        <v>58699</v>
      </c>
    </row>
    <row r="8619" spans="2:14" s="32" customFormat="1" hidden="1" x14ac:dyDescent="0.25">
      <c r="B8619" s="42"/>
      <c r="E8619" s="58" t="s">
        <v>40259</v>
      </c>
      <c r="G8619" s="44" t="s">
        <v>17</v>
      </c>
      <c r="H8619" s="44" t="s">
        <v>18</v>
      </c>
      <c r="I8619" s="44" t="s">
        <v>40260</v>
      </c>
      <c r="J8619" s="59">
        <v>8059175373930</v>
      </c>
      <c r="K8619" s="45" t="s">
        <v>58697</v>
      </c>
      <c r="L8619" s="46">
        <v>0</v>
      </c>
      <c r="M8619" s="47">
        <v>74.95</v>
      </c>
      <c r="N8619" s="45" t="s">
        <v>58699</v>
      </c>
    </row>
    <row r="8620" spans="2:14" s="32" customFormat="1" hidden="1" x14ac:dyDescent="0.25">
      <c r="B8620" s="42"/>
      <c r="E8620" s="58" t="s">
        <v>40257</v>
      </c>
      <c r="G8620" s="44" t="s">
        <v>17</v>
      </c>
      <c r="H8620" s="44" t="s">
        <v>18</v>
      </c>
      <c r="I8620" s="44" t="s">
        <v>40258</v>
      </c>
      <c r="J8620" s="59">
        <v>8059175373923</v>
      </c>
      <c r="K8620" s="45" t="s">
        <v>58697</v>
      </c>
      <c r="L8620" s="46">
        <v>0</v>
      </c>
      <c r="M8620" s="47">
        <v>74.95</v>
      </c>
      <c r="N8620" s="45" t="s">
        <v>58699</v>
      </c>
    </row>
    <row r="8621" spans="2:14" s="32" customFormat="1" hidden="1" x14ac:dyDescent="0.25">
      <c r="B8621" s="42"/>
      <c r="E8621" s="58" t="s">
        <v>40255</v>
      </c>
      <c r="G8621" s="44" t="s">
        <v>17</v>
      </c>
      <c r="H8621" s="44" t="s">
        <v>18</v>
      </c>
      <c r="I8621" s="44" t="s">
        <v>40256</v>
      </c>
      <c r="J8621" s="59">
        <v>8059175373916</v>
      </c>
      <c r="K8621" s="45" t="s">
        <v>58697</v>
      </c>
      <c r="L8621" s="46">
        <v>0</v>
      </c>
      <c r="M8621" s="47">
        <v>74.95</v>
      </c>
      <c r="N8621" s="45" t="s">
        <v>58699</v>
      </c>
    </row>
    <row r="8622" spans="2:14" s="32" customFormat="1" hidden="1" x14ac:dyDescent="0.25">
      <c r="B8622" s="42"/>
      <c r="E8622" s="58" t="s">
        <v>40261</v>
      </c>
      <c r="G8622" s="44" t="s">
        <v>17</v>
      </c>
      <c r="H8622" s="44" t="s">
        <v>18</v>
      </c>
      <c r="I8622" s="44" t="s">
        <v>40262</v>
      </c>
      <c r="J8622" s="59">
        <v>8059175373947</v>
      </c>
      <c r="K8622" s="45" t="s">
        <v>58697</v>
      </c>
      <c r="L8622" s="46">
        <v>0</v>
      </c>
      <c r="M8622" s="47">
        <v>74.95</v>
      </c>
      <c r="N8622" s="45" t="s">
        <v>58699</v>
      </c>
    </row>
    <row r="8623" spans="2:14" s="32" customFormat="1" hidden="1" x14ac:dyDescent="0.25">
      <c r="B8623" s="42"/>
      <c r="E8623" s="58" t="s">
        <v>40281</v>
      </c>
      <c r="G8623" s="44" t="s">
        <v>17</v>
      </c>
      <c r="H8623" s="44" t="s">
        <v>18</v>
      </c>
      <c r="I8623" s="44" t="s">
        <v>40282</v>
      </c>
      <c r="J8623" s="59">
        <v>8059175374043</v>
      </c>
      <c r="K8623" s="45" t="s">
        <v>58697</v>
      </c>
      <c r="L8623" s="46">
        <v>0</v>
      </c>
      <c r="M8623" s="47">
        <v>49.95</v>
      </c>
      <c r="N8623" s="45" t="s">
        <v>58699</v>
      </c>
    </row>
    <row r="8624" spans="2:14" s="32" customFormat="1" hidden="1" x14ac:dyDescent="0.25">
      <c r="B8624" s="42"/>
      <c r="E8624" s="58" t="s">
        <v>40279</v>
      </c>
      <c r="G8624" s="44" t="s">
        <v>17</v>
      </c>
      <c r="H8624" s="44" t="s">
        <v>18</v>
      </c>
      <c r="I8624" s="44" t="s">
        <v>40280</v>
      </c>
      <c r="J8624" s="59">
        <v>8059175374036</v>
      </c>
      <c r="K8624" s="45" t="s">
        <v>58697</v>
      </c>
      <c r="L8624" s="46">
        <v>0</v>
      </c>
      <c r="M8624" s="47">
        <v>49.95</v>
      </c>
      <c r="N8624" s="45" t="s">
        <v>58699</v>
      </c>
    </row>
    <row r="8625" spans="1:14" s="32" customFormat="1" hidden="1" x14ac:dyDescent="0.25">
      <c r="B8625" s="42"/>
      <c r="E8625" s="58" t="s">
        <v>40283</v>
      </c>
      <c r="G8625" s="44" t="s">
        <v>17</v>
      </c>
      <c r="H8625" s="44" t="s">
        <v>18</v>
      </c>
      <c r="I8625" s="44" t="s">
        <v>40284</v>
      </c>
      <c r="J8625" s="59">
        <v>8059175374050</v>
      </c>
      <c r="K8625" s="45" t="s">
        <v>58697</v>
      </c>
      <c r="L8625" s="46">
        <v>0</v>
      </c>
      <c r="M8625" s="47">
        <v>49.95</v>
      </c>
      <c r="N8625" s="45" t="s">
        <v>58699</v>
      </c>
    </row>
    <row r="8626" spans="1:14" s="32" customFormat="1" hidden="1" x14ac:dyDescent="0.25">
      <c r="B8626" s="42" t="s">
        <v>45896</v>
      </c>
      <c r="C8626" s="42"/>
      <c r="D8626" s="42" t="s">
        <v>18639</v>
      </c>
      <c r="E8626" s="43" t="s">
        <v>18640</v>
      </c>
      <c r="F8626" s="44" t="s">
        <v>7196</v>
      </c>
      <c r="G8626" s="44" t="s">
        <v>17</v>
      </c>
      <c r="H8626" s="44" t="s">
        <v>18</v>
      </c>
      <c r="I8626" s="42" t="s">
        <v>18641</v>
      </c>
      <c r="J8626" s="42">
        <v>8059175201714</v>
      </c>
      <c r="K8626" s="45" t="s">
        <v>58697</v>
      </c>
      <c r="L8626" s="46">
        <v>0</v>
      </c>
      <c r="M8626" s="54">
        <v>529.95000000000005</v>
      </c>
      <c r="N8626" s="45" t="s">
        <v>58725</v>
      </c>
    </row>
    <row r="8627" spans="1:14" s="32" customFormat="1" hidden="1" x14ac:dyDescent="0.25">
      <c r="B8627" s="42" t="s">
        <v>45897</v>
      </c>
      <c r="C8627" s="42"/>
      <c r="D8627" s="42" t="s">
        <v>18633</v>
      </c>
      <c r="E8627" s="43" t="s">
        <v>18634</v>
      </c>
      <c r="F8627" s="44" t="s">
        <v>7196</v>
      </c>
      <c r="G8627" s="44" t="s">
        <v>17</v>
      </c>
      <c r="H8627" s="44" t="s">
        <v>18</v>
      </c>
      <c r="I8627" s="42" t="s">
        <v>18635</v>
      </c>
      <c r="J8627" s="42">
        <v>8059175201691</v>
      </c>
      <c r="K8627" s="45" t="s">
        <v>58697</v>
      </c>
      <c r="L8627" s="46">
        <v>0</v>
      </c>
      <c r="M8627" s="54">
        <v>529.95000000000005</v>
      </c>
      <c r="N8627" s="45" t="s">
        <v>58725</v>
      </c>
    </row>
    <row r="8628" spans="1:14" s="32" customFormat="1" hidden="1" x14ac:dyDescent="0.25">
      <c r="B8628" s="42" t="s">
        <v>45923</v>
      </c>
      <c r="C8628" s="42"/>
      <c r="D8628" s="42" t="s">
        <v>18630</v>
      </c>
      <c r="E8628" s="43" t="s">
        <v>18631</v>
      </c>
      <c r="F8628" s="44" t="s">
        <v>7196</v>
      </c>
      <c r="G8628" s="44" t="s">
        <v>17</v>
      </c>
      <c r="H8628" s="44" t="s">
        <v>18</v>
      </c>
      <c r="I8628" s="42" t="s">
        <v>18632</v>
      </c>
      <c r="J8628" s="42">
        <v>8059175201684</v>
      </c>
      <c r="K8628" s="45" t="s">
        <v>58697</v>
      </c>
      <c r="L8628" s="46">
        <v>0</v>
      </c>
      <c r="M8628" s="54">
        <v>529.95000000000005</v>
      </c>
      <c r="N8628" s="45" t="s">
        <v>58725</v>
      </c>
    </row>
    <row r="8629" spans="1:14" s="32" customFormat="1" hidden="1" x14ac:dyDescent="0.25">
      <c r="B8629" s="42" t="s">
        <v>45924</v>
      </c>
      <c r="C8629" s="42"/>
      <c r="D8629" s="42" t="s">
        <v>18627</v>
      </c>
      <c r="E8629" s="43" t="s">
        <v>18628</v>
      </c>
      <c r="F8629" s="44" t="s">
        <v>7196</v>
      </c>
      <c r="G8629" s="44" t="s">
        <v>17</v>
      </c>
      <c r="H8629" s="44" t="s">
        <v>18</v>
      </c>
      <c r="I8629" s="42" t="s">
        <v>18629</v>
      </c>
      <c r="J8629" s="42">
        <v>8059175201677</v>
      </c>
      <c r="K8629" s="45" t="s">
        <v>58697</v>
      </c>
      <c r="L8629" s="46">
        <v>0</v>
      </c>
      <c r="M8629" s="54">
        <v>529.95000000000005</v>
      </c>
      <c r="N8629" s="45" t="s">
        <v>58725</v>
      </c>
    </row>
    <row r="8630" spans="1:14" s="32" customFormat="1" hidden="1" x14ac:dyDescent="0.25">
      <c r="B8630" s="42" t="s">
        <v>45898</v>
      </c>
      <c r="C8630" s="42"/>
      <c r="D8630" s="42" t="s">
        <v>18636</v>
      </c>
      <c r="E8630" s="43" t="s">
        <v>18637</v>
      </c>
      <c r="F8630" s="44" t="s">
        <v>7196</v>
      </c>
      <c r="G8630" s="44" t="s">
        <v>17</v>
      </c>
      <c r="H8630" s="44" t="s">
        <v>18</v>
      </c>
      <c r="I8630" s="42" t="s">
        <v>18638</v>
      </c>
      <c r="J8630" s="42">
        <v>8059175201707</v>
      </c>
      <c r="K8630" s="45" t="s">
        <v>58697</v>
      </c>
      <c r="L8630" s="46">
        <v>0</v>
      </c>
      <c r="M8630" s="54">
        <v>529.95000000000005</v>
      </c>
      <c r="N8630" s="45" t="s">
        <v>58725</v>
      </c>
    </row>
    <row r="8631" spans="1:14" s="32" customFormat="1" hidden="1" x14ac:dyDescent="0.25">
      <c r="B8631" s="42"/>
      <c r="C8631" s="42"/>
      <c r="D8631" s="42" t="s">
        <v>18624</v>
      </c>
      <c r="E8631" s="43" t="s">
        <v>18625</v>
      </c>
      <c r="F8631" s="44" t="s">
        <v>7196</v>
      </c>
      <c r="G8631" s="44" t="s">
        <v>17</v>
      </c>
      <c r="H8631" s="44" t="s">
        <v>18</v>
      </c>
      <c r="I8631" s="42" t="s">
        <v>18626</v>
      </c>
      <c r="J8631" s="42">
        <v>8059175201660</v>
      </c>
      <c r="K8631" s="45" t="s">
        <v>58697</v>
      </c>
      <c r="L8631" s="46">
        <v>0</v>
      </c>
      <c r="M8631" s="54">
        <v>529.95000000000005</v>
      </c>
      <c r="N8631" s="45" t="s">
        <v>58725</v>
      </c>
    </row>
    <row r="8632" spans="1:14" s="32" customFormat="1" hidden="1" x14ac:dyDescent="0.25">
      <c r="B8632" s="42" t="s">
        <v>40167</v>
      </c>
      <c r="D8632" s="57" t="s">
        <v>40168</v>
      </c>
      <c r="E8632" s="58" t="s">
        <v>40169</v>
      </c>
      <c r="F8632" s="32">
        <v>714</v>
      </c>
      <c r="G8632" s="44" t="s">
        <v>17</v>
      </c>
      <c r="H8632" s="44" t="s">
        <v>18</v>
      </c>
      <c r="I8632" s="58" t="s">
        <v>40170</v>
      </c>
      <c r="J8632" s="59">
        <v>8059175374333</v>
      </c>
      <c r="K8632" s="45" t="s">
        <v>58697</v>
      </c>
      <c r="L8632" s="46">
        <v>0</v>
      </c>
      <c r="M8632" s="47">
        <v>649.95000000000005</v>
      </c>
      <c r="N8632" s="45" t="s">
        <v>58698</v>
      </c>
    </row>
    <row r="8633" spans="1:14" s="32" customFormat="1" hidden="1" x14ac:dyDescent="0.25">
      <c r="B8633" s="42" t="s">
        <v>40147</v>
      </c>
      <c r="C8633" s="55"/>
      <c r="D8633" s="57" t="s">
        <v>40148</v>
      </c>
      <c r="E8633" s="58" t="s">
        <v>40149</v>
      </c>
      <c r="F8633" s="32">
        <v>714</v>
      </c>
      <c r="G8633" s="44" t="s">
        <v>17</v>
      </c>
      <c r="H8633" s="44" t="s">
        <v>18</v>
      </c>
      <c r="I8633" s="58" t="s">
        <v>40150</v>
      </c>
      <c r="J8633" s="59">
        <v>8059175374319</v>
      </c>
      <c r="K8633" s="45" t="s">
        <v>58697</v>
      </c>
      <c r="L8633" s="46">
        <v>0</v>
      </c>
      <c r="M8633" s="47">
        <v>649.95000000000005</v>
      </c>
      <c r="N8633" s="45" t="s">
        <v>58698</v>
      </c>
    </row>
    <row r="8634" spans="1:14" s="32" customFormat="1" hidden="1" x14ac:dyDescent="0.25">
      <c r="B8634" s="42" t="s">
        <v>40151</v>
      </c>
      <c r="C8634" s="55"/>
      <c r="D8634" s="57" t="s">
        <v>40152</v>
      </c>
      <c r="E8634" s="58" t="s">
        <v>40153</v>
      </c>
      <c r="F8634" s="32">
        <v>714</v>
      </c>
      <c r="G8634" s="44" t="s">
        <v>17</v>
      </c>
      <c r="H8634" s="44" t="s">
        <v>18</v>
      </c>
      <c r="I8634" s="58" t="s">
        <v>40154</v>
      </c>
      <c r="J8634" s="59">
        <v>8059175374302</v>
      </c>
      <c r="K8634" s="45" t="s">
        <v>58697</v>
      </c>
      <c r="L8634" s="46">
        <v>0</v>
      </c>
      <c r="M8634" s="47">
        <v>649.95000000000005</v>
      </c>
      <c r="N8634" s="45" t="s">
        <v>58698</v>
      </c>
    </row>
    <row r="8635" spans="1:14" s="32" customFormat="1" hidden="1" x14ac:dyDescent="0.25">
      <c r="B8635" s="42" t="s">
        <v>40155</v>
      </c>
      <c r="C8635" s="55"/>
      <c r="D8635" s="57" t="s">
        <v>40156</v>
      </c>
      <c r="E8635" s="58" t="s">
        <v>40157</v>
      </c>
      <c r="F8635" s="32">
        <v>714</v>
      </c>
      <c r="G8635" s="44" t="s">
        <v>17</v>
      </c>
      <c r="H8635" s="44" t="s">
        <v>18</v>
      </c>
      <c r="I8635" s="58" t="s">
        <v>40158</v>
      </c>
      <c r="J8635" s="59">
        <v>8059175374296</v>
      </c>
      <c r="K8635" s="45" t="s">
        <v>58697</v>
      </c>
      <c r="L8635" s="46">
        <v>0</v>
      </c>
      <c r="M8635" s="47">
        <v>649.95000000000005</v>
      </c>
      <c r="N8635" s="45" t="s">
        <v>58698</v>
      </c>
    </row>
    <row r="8636" spans="1:14" s="45" customFormat="1" hidden="1" x14ac:dyDescent="0.25">
      <c r="A8636" s="32"/>
      <c r="B8636" s="42" t="s">
        <v>40159</v>
      </c>
      <c r="C8636" s="55"/>
      <c r="D8636" s="57" t="s">
        <v>40160</v>
      </c>
      <c r="E8636" s="58" t="s">
        <v>40161</v>
      </c>
      <c r="F8636" s="32">
        <v>714</v>
      </c>
      <c r="G8636" s="44" t="s">
        <v>17</v>
      </c>
      <c r="H8636" s="44" t="s">
        <v>18</v>
      </c>
      <c r="I8636" s="58" t="s">
        <v>40162</v>
      </c>
      <c r="J8636" s="59">
        <v>8059175374326</v>
      </c>
      <c r="K8636" s="45" t="s">
        <v>58697</v>
      </c>
      <c r="L8636" s="46">
        <v>0</v>
      </c>
      <c r="M8636" s="47">
        <v>649.95000000000005</v>
      </c>
      <c r="N8636" s="45" t="s">
        <v>58698</v>
      </c>
    </row>
    <row r="8637" spans="1:14" s="45" customFormat="1" hidden="1" x14ac:dyDescent="0.25">
      <c r="A8637" s="32"/>
      <c r="B8637" s="42" t="s">
        <v>40163</v>
      </c>
      <c r="C8637" s="55"/>
      <c r="D8637" s="57" t="s">
        <v>40164</v>
      </c>
      <c r="E8637" s="58" t="s">
        <v>40165</v>
      </c>
      <c r="F8637" s="32">
        <v>714</v>
      </c>
      <c r="G8637" s="44" t="s">
        <v>17</v>
      </c>
      <c r="H8637" s="44" t="s">
        <v>18</v>
      </c>
      <c r="I8637" s="58" t="s">
        <v>40166</v>
      </c>
      <c r="J8637" s="59">
        <v>8059175374289</v>
      </c>
      <c r="K8637" s="45" t="s">
        <v>58697</v>
      </c>
      <c r="L8637" s="46">
        <v>0</v>
      </c>
      <c r="M8637" s="47">
        <v>649.95000000000005</v>
      </c>
      <c r="N8637" s="45" t="s">
        <v>58698</v>
      </c>
    </row>
    <row r="8638" spans="1:14" s="45" customFormat="1" hidden="1" x14ac:dyDescent="0.25">
      <c r="A8638" s="32"/>
      <c r="B8638" s="42" t="s">
        <v>18676</v>
      </c>
      <c r="C8638" s="42"/>
      <c r="D8638" s="42" t="s">
        <v>18677</v>
      </c>
      <c r="E8638" s="43" t="s">
        <v>18678</v>
      </c>
      <c r="F8638" s="44" t="s">
        <v>7196</v>
      </c>
      <c r="G8638" s="44" t="s">
        <v>17</v>
      </c>
      <c r="H8638" s="44" t="s">
        <v>18</v>
      </c>
      <c r="I8638" s="42" t="s">
        <v>21727</v>
      </c>
      <c r="J8638" s="42">
        <v>8059175150036</v>
      </c>
      <c r="K8638" s="45" t="s">
        <v>58697</v>
      </c>
      <c r="L8638" s="46">
        <v>0</v>
      </c>
      <c r="M8638" s="54">
        <v>549.95000000000005</v>
      </c>
      <c r="N8638" s="45" t="s">
        <v>62907</v>
      </c>
    </row>
    <row r="8639" spans="1:14" s="45" customFormat="1" hidden="1" x14ac:dyDescent="0.25">
      <c r="A8639" s="32"/>
      <c r="B8639" s="42" t="s">
        <v>18670</v>
      </c>
      <c r="C8639" s="42"/>
      <c r="D8639" s="42" t="s">
        <v>18671</v>
      </c>
      <c r="E8639" s="43" t="s">
        <v>18672</v>
      </c>
      <c r="F8639" s="44" t="s">
        <v>7196</v>
      </c>
      <c r="G8639" s="44" t="s">
        <v>17</v>
      </c>
      <c r="H8639" s="44" t="s">
        <v>18</v>
      </c>
      <c r="I8639" s="42" t="s">
        <v>21725</v>
      </c>
      <c r="J8639" s="42">
        <v>8059175150012</v>
      </c>
      <c r="K8639" s="45" t="s">
        <v>58697</v>
      </c>
      <c r="L8639" s="46">
        <v>0</v>
      </c>
      <c r="M8639" s="54">
        <v>549.95000000000005</v>
      </c>
      <c r="N8639" s="45" t="s">
        <v>62907</v>
      </c>
    </row>
    <row r="8640" spans="1:14" s="45" customFormat="1" hidden="1" x14ac:dyDescent="0.25">
      <c r="A8640" s="32"/>
      <c r="B8640" s="42" t="s">
        <v>18667</v>
      </c>
      <c r="C8640" s="42"/>
      <c r="D8640" s="42" t="s">
        <v>18668</v>
      </c>
      <c r="E8640" s="43" t="s">
        <v>18669</v>
      </c>
      <c r="F8640" s="44" t="s">
        <v>7196</v>
      </c>
      <c r="G8640" s="44" t="s">
        <v>17</v>
      </c>
      <c r="H8640" s="44" t="s">
        <v>18</v>
      </c>
      <c r="I8640" s="42" t="s">
        <v>21724</v>
      </c>
      <c r="J8640" s="42">
        <v>8059175150005</v>
      </c>
      <c r="K8640" s="45" t="s">
        <v>58697</v>
      </c>
      <c r="L8640" s="46">
        <v>0</v>
      </c>
      <c r="M8640" s="54">
        <v>549.95000000000005</v>
      </c>
      <c r="N8640" s="45" t="s">
        <v>62907</v>
      </c>
    </row>
    <row r="8641" spans="1:14" s="45" customFormat="1" hidden="1" x14ac:dyDescent="0.25">
      <c r="A8641" s="32"/>
      <c r="B8641" s="42" t="s">
        <v>18664</v>
      </c>
      <c r="C8641" s="42"/>
      <c r="D8641" s="42" t="s">
        <v>18665</v>
      </c>
      <c r="E8641" s="43" t="s">
        <v>18666</v>
      </c>
      <c r="F8641" s="44" t="s">
        <v>7196</v>
      </c>
      <c r="G8641" s="44" t="s">
        <v>17</v>
      </c>
      <c r="H8641" s="44" t="s">
        <v>18</v>
      </c>
      <c r="I8641" s="42" t="s">
        <v>21723</v>
      </c>
      <c r="J8641" s="42">
        <v>8059175149993</v>
      </c>
      <c r="K8641" s="45" t="s">
        <v>58697</v>
      </c>
      <c r="L8641" s="46">
        <v>0</v>
      </c>
      <c r="M8641" s="54">
        <v>549.95000000000005</v>
      </c>
      <c r="N8641" s="45" t="s">
        <v>62907</v>
      </c>
    </row>
    <row r="8642" spans="1:14" s="45" customFormat="1" hidden="1" x14ac:dyDescent="0.25">
      <c r="A8642" s="32"/>
      <c r="B8642" s="42" t="s">
        <v>18673</v>
      </c>
      <c r="C8642" s="42"/>
      <c r="D8642" s="42" t="s">
        <v>18674</v>
      </c>
      <c r="E8642" s="43" t="s">
        <v>18675</v>
      </c>
      <c r="F8642" s="44" t="s">
        <v>7196</v>
      </c>
      <c r="G8642" s="44" t="s">
        <v>17</v>
      </c>
      <c r="H8642" s="44" t="s">
        <v>18</v>
      </c>
      <c r="I8642" s="42" t="s">
        <v>21726</v>
      </c>
      <c r="J8642" s="42">
        <v>8059175150029</v>
      </c>
      <c r="K8642" s="45" t="s">
        <v>58697</v>
      </c>
      <c r="L8642" s="46">
        <v>0</v>
      </c>
      <c r="M8642" s="54">
        <v>549.95000000000005</v>
      </c>
      <c r="N8642" s="45" t="s">
        <v>62907</v>
      </c>
    </row>
    <row r="8643" spans="1:14" s="45" customFormat="1" hidden="1" x14ac:dyDescent="0.25">
      <c r="A8643" s="32"/>
      <c r="B8643" s="42"/>
      <c r="C8643" s="42"/>
      <c r="D8643" s="42" t="s">
        <v>18662</v>
      </c>
      <c r="E8643" s="43" t="s">
        <v>18663</v>
      </c>
      <c r="F8643" s="44" t="s">
        <v>7196</v>
      </c>
      <c r="G8643" s="44" t="s">
        <v>17</v>
      </c>
      <c r="H8643" s="44" t="s">
        <v>18</v>
      </c>
      <c r="I8643" s="42" t="s">
        <v>21722</v>
      </c>
      <c r="J8643" s="42">
        <v>8059175149986</v>
      </c>
      <c r="K8643" s="45" t="s">
        <v>58697</v>
      </c>
      <c r="L8643" s="46">
        <v>0</v>
      </c>
      <c r="M8643" s="54">
        <v>549.95000000000005</v>
      </c>
      <c r="N8643" s="45" t="s">
        <v>62907</v>
      </c>
    </row>
    <row r="8644" spans="1:14" s="45" customFormat="1" hidden="1" x14ac:dyDescent="0.25">
      <c r="A8644" s="32"/>
      <c r="B8644" s="42" t="s">
        <v>45785</v>
      </c>
      <c r="C8644" s="32"/>
      <c r="D8644" s="32" t="s">
        <v>36647</v>
      </c>
      <c r="E8644" s="32" t="s">
        <v>36646</v>
      </c>
      <c r="F8644" s="32" t="s">
        <v>7196</v>
      </c>
      <c r="G8644" s="44" t="s">
        <v>17</v>
      </c>
      <c r="H8644" s="44" t="s">
        <v>18</v>
      </c>
      <c r="I8644" s="32" t="s">
        <v>36645</v>
      </c>
      <c r="J8644" s="55">
        <v>8059175245824</v>
      </c>
      <c r="K8644" s="45" t="s">
        <v>58697</v>
      </c>
      <c r="L8644" s="46">
        <v>0</v>
      </c>
      <c r="M8644" s="47">
        <v>599.95000000000005</v>
      </c>
      <c r="N8644" s="45" t="s">
        <v>58700</v>
      </c>
    </row>
    <row r="8645" spans="1:14" s="45" customFormat="1" hidden="1" x14ac:dyDescent="0.25">
      <c r="A8645" s="32"/>
      <c r="B8645" s="42" t="s">
        <v>45784</v>
      </c>
      <c r="C8645" s="32"/>
      <c r="D8645" s="32" t="s">
        <v>36653</v>
      </c>
      <c r="E8645" s="32" t="s">
        <v>36652</v>
      </c>
      <c r="F8645" s="32" t="s">
        <v>7196</v>
      </c>
      <c r="G8645" s="44" t="s">
        <v>17</v>
      </c>
      <c r="H8645" s="44" t="s">
        <v>18</v>
      </c>
      <c r="I8645" s="32" t="s">
        <v>36651</v>
      </c>
      <c r="J8645" s="55">
        <v>8059175245800</v>
      </c>
      <c r="K8645" s="45" t="s">
        <v>58697</v>
      </c>
      <c r="L8645" s="46">
        <v>0</v>
      </c>
      <c r="M8645" s="47">
        <v>599.95000000000005</v>
      </c>
      <c r="N8645" s="45" t="s">
        <v>58700</v>
      </c>
    </row>
    <row r="8646" spans="1:14" s="45" customFormat="1" hidden="1" x14ac:dyDescent="0.25">
      <c r="A8646" s="32"/>
      <c r="B8646" s="42" t="s">
        <v>45787</v>
      </c>
      <c r="C8646" s="32"/>
      <c r="D8646" s="32" t="s">
        <v>36656</v>
      </c>
      <c r="E8646" s="32" t="s">
        <v>36655</v>
      </c>
      <c r="F8646" s="32" t="s">
        <v>7196</v>
      </c>
      <c r="G8646" s="44" t="s">
        <v>17</v>
      </c>
      <c r="H8646" s="44" t="s">
        <v>18</v>
      </c>
      <c r="I8646" s="32" t="s">
        <v>36654</v>
      </c>
      <c r="J8646" s="55">
        <v>8059175245794</v>
      </c>
      <c r="K8646" s="45" t="s">
        <v>58697</v>
      </c>
      <c r="L8646" s="46">
        <v>0</v>
      </c>
      <c r="M8646" s="47">
        <v>599.95000000000005</v>
      </c>
      <c r="N8646" s="45" t="s">
        <v>58700</v>
      </c>
    </row>
    <row r="8647" spans="1:14" s="45" customFormat="1" hidden="1" x14ac:dyDescent="0.25">
      <c r="A8647" s="32"/>
      <c r="B8647" s="42" t="s">
        <v>45786</v>
      </c>
      <c r="C8647" s="32"/>
      <c r="D8647" s="32" t="s">
        <v>36659</v>
      </c>
      <c r="E8647" s="32" t="s">
        <v>36658</v>
      </c>
      <c r="F8647" s="32" t="s">
        <v>7196</v>
      </c>
      <c r="G8647" s="44" t="s">
        <v>17</v>
      </c>
      <c r="H8647" s="44" t="s">
        <v>18</v>
      </c>
      <c r="I8647" s="32" t="s">
        <v>36657</v>
      </c>
      <c r="J8647" s="55">
        <v>8059175245787</v>
      </c>
      <c r="K8647" s="45" t="s">
        <v>58697</v>
      </c>
      <c r="L8647" s="46">
        <v>0</v>
      </c>
      <c r="M8647" s="47">
        <v>599.95000000000005</v>
      </c>
      <c r="N8647" s="45" t="s">
        <v>58700</v>
      </c>
    </row>
    <row r="8648" spans="1:14" s="45" customFormat="1" hidden="1" x14ac:dyDescent="0.25">
      <c r="A8648" s="32"/>
      <c r="B8648" s="42" t="s">
        <v>45788</v>
      </c>
      <c r="C8648" s="32"/>
      <c r="D8648" s="32" t="s">
        <v>36650</v>
      </c>
      <c r="E8648" s="32" t="s">
        <v>36649</v>
      </c>
      <c r="F8648" s="32" t="s">
        <v>7196</v>
      </c>
      <c r="G8648" s="44" t="s">
        <v>17</v>
      </c>
      <c r="H8648" s="44" t="s">
        <v>18</v>
      </c>
      <c r="I8648" s="32" t="s">
        <v>36648</v>
      </c>
      <c r="J8648" s="55">
        <v>8059175245817</v>
      </c>
      <c r="K8648" s="45" t="s">
        <v>58697</v>
      </c>
      <c r="L8648" s="46">
        <v>0</v>
      </c>
      <c r="M8648" s="47">
        <v>599.95000000000005</v>
      </c>
      <c r="N8648" s="45" t="s">
        <v>58700</v>
      </c>
    </row>
    <row r="8649" spans="1:14" s="45" customFormat="1" hidden="1" x14ac:dyDescent="0.25">
      <c r="A8649" s="32"/>
      <c r="B8649" s="42"/>
      <c r="C8649" s="50"/>
      <c r="D8649" s="32" t="s">
        <v>36662</v>
      </c>
      <c r="E8649" s="32" t="s">
        <v>36661</v>
      </c>
      <c r="F8649" s="32" t="s">
        <v>7196</v>
      </c>
      <c r="G8649" s="44" t="s">
        <v>17</v>
      </c>
      <c r="H8649" s="44" t="s">
        <v>18</v>
      </c>
      <c r="I8649" s="32" t="s">
        <v>36660</v>
      </c>
      <c r="J8649" s="55">
        <v>8059175245770</v>
      </c>
      <c r="K8649" s="45" t="s">
        <v>58697</v>
      </c>
      <c r="L8649" s="46">
        <v>0</v>
      </c>
      <c r="M8649" s="47">
        <v>599.95000000000005</v>
      </c>
      <c r="N8649" s="45" t="s">
        <v>58700</v>
      </c>
    </row>
    <row r="8650" spans="1:14" s="32" customFormat="1" hidden="1" x14ac:dyDescent="0.25">
      <c r="A8650" s="32" t="s">
        <v>22909</v>
      </c>
      <c r="B8650" s="42" t="s">
        <v>67370</v>
      </c>
      <c r="C8650" s="42"/>
      <c r="D8650" s="42" t="s">
        <v>1712</v>
      </c>
      <c r="E8650" s="43" t="s">
        <v>1713</v>
      </c>
      <c r="F8650" s="44">
        <v>714</v>
      </c>
      <c r="G8650" s="44" t="s">
        <v>17</v>
      </c>
      <c r="H8650" s="44" t="s">
        <v>18</v>
      </c>
      <c r="I8650" s="42">
        <v>20121141257</v>
      </c>
      <c r="J8650" s="42">
        <v>8021506026549</v>
      </c>
      <c r="K8650" s="45" t="s">
        <v>58661</v>
      </c>
      <c r="L8650" s="46">
        <v>0</v>
      </c>
      <c r="M8650" s="46">
        <v>0</v>
      </c>
      <c r="N8650" s="45"/>
    </row>
    <row r="8651" spans="1:14" s="32" customFormat="1" hidden="1" x14ac:dyDescent="0.25">
      <c r="A8651" s="32" t="s">
        <v>22910</v>
      </c>
      <c r="B8651" s="42" t="s">
        <v>67371</v>
      </c>
      <c r="C8651" s="42"/>
      <c r="D8651" s="42" t="s">
        <v>1714</v>
      </c>
      <c r="E8651" s="43" t="s">
        <v>1715</v>
      </c>
      <c r="F8651" s="44">
        <v>714</v>
      </c>
      <c r="G8651" s="44" t="s">
        <v>17</v>
      </c>
      <c r="H8651" s="44" t="s">
        <v>18</v>
      </c>
      <c r="I8651" s="42">
        <v>20121141258</v>
      </c>
      <c r="J8651" s="42">
        <v>8021506026556</v>
      </c>
      <c r="K8651" s="45" t="s">
        <v>58661</v>
      </c>
      <c r="L8651" s="46">
        <v>0</v>
      </c>
      <c r="M8651" s="46">
        <v>0</v>
      </c>
      <c r="N8651" s="45"/>
    </row>
    <row r="8652" spans="1:14" s="32" customFormat="1" hidden="1" x14ac:dyDescent="0.25">
      <c r="A8652" s="32" t="s">
        <v>22911</v>
      </c>
      <c r="B8652" s="42" t="s">
        <v>67372</v>
      </c>
      <c r="C8652" s="42"/>
      <c r="D8652" s="42" t="s">
        <v>1716</v>
      </c>
      <c r="E8652" s="43" t="s">
        <v>1717</v>
      </c>
      <c r="F8652" s="44">
        <v>714</v>
      </c>
      <c r="G8652" s="44" t="s">
        <v>17</v>
      </c>
      <c r="H8652" s="44" t="s">
        <v>18</v>
      </c>
      <c r="I8652" s="42">
        <v>20121141259</v>
      </c>
      <c r="J8652" s="42">
        <v>8021506026952</v>
      </c>
      <c r="K8652" s="45" t="s">
        <v>58661</v>
      </c>
      <c r="L8652" s="46">
        <v>0</v>
      </c>
      <c r="M8652" s="46">
        <v>0</v>
      </c>
      <c r="N8652" s="45"/>
    </row>
    <row r="8653" spans="1:14" s="32" customFormat="1" hidden="1" x14ac:dyDescent="0.25">
      <c r="A8653" s="32" t="s">
        <v>23195</v>
      </c>
      <c r="B8653" s="42" t="s">
        <v>67373</v>
      </c>
      <c r="C8653" s="42"/>
      <c r="D8653" s="42" t="s">
        <v>1718</v>
      </c>
      <c r="E8653" s="43" t="s">
        <v>1719</v>
      </c>
      <c r="F8653" s="44">
        <v>714</v>
      </c>
      <c r="G8653" s="44" t="s">
        <v>17</v>
      </c>
      <c r="H8653" s="44" t="s">
        <v>18</v>
      </c>
      <c r="I8653" s="42">
        <v>201211412510</v>
      </c>
      <c r="J8653" s="42">
        <v>8021506026969</v>
      </c>
      <c r="K8653" s="45" t="s">
        <v>58661</v>
      </c>
      <c r="L8653" s="46">
        <v>0</v>
      </c>
      <c r="M8653" s="46">
        <v>0</v>
      </c>
      <c r="N8653" s="45"/>
    </row>
    <row r="8654" spans="1:14" s="32" customFormat="1" hidden="1" x14ac:dyDescent="0.25">
      <c r="A8654" s="32" t="s">
        <v>23196</v>
      </c>
      <c r="B8654" s="42" t="s">
        <v>67374</v>
      </c>
      <c r="C8654" s="42"/>
      <c r="D8654" s="42" t="s">
        <v>1720</v>
      </c>
      <c r="E8654" s="43" t="s">
        <v>1721</v>
      </c>
      <c r="F8654" s="44">
        <v>714</v>
      </c>
      <c r="G8654" s="44" t="s">
        <v>17</v>
      </c>
      <c r="H8654" s="44" t="s">
        <v>18</v>
      </c>
      <c r="I8654" s="42">
        <v>201211412511</v>
      </c>
      <c r="J8654" s="42">
        <v>8021506026976</v>
      </c>
      <c r="K8654" s="45" t="s">
        <v>58661</v>
      </c>
      <c r="L8654" s="46">
        <v>0</v>
      </c>
      <c r="M8654" s="46">
        <v>0</v>
      </c>
      <c r="N8654" s="45"/>
    </row>
    <row r="8655" spans="1:14" s="32" customFormat="1" hidden="1" x14ac:dyDescent="0.25">
      <c r="A8655" s="32" t="s">
        <v>23197</v>
      </c>
      <c r="B8655" s="42" t="s">
        <v>67375</v>
      </c>
      <c r="C8655" s="42"/>
      <c r="D8655" s="42" t="s">
        <v>1722</v>
      </c>
      <c r="E8655" s="43" t="s">
        <v>1723</v>
      </c>
      <c r="F8655" s="44">
        <v>714</v>
      </c>
      <c r="G8655" s="44" t="s">
        <v>17</v>
      </c>
      <c r="H8655" s="44" t="s">
        <v>18</v>
      </c>
      <c r="I8655" s="42">
        <v>201211412512</v>
      </c>
      <c r="J8655" s="42">
        <v>8021506026983</v>
      </c>
      <c r="K8655" s="45" t="s">
        <v>58661</v>
      </c>
      <c r="L8655" s="46">
        <v>0</v>
      </c>
      <c r="M8655" s="46">
        <v>0</v>
      </c>
      <c r="N8655" s="45"/>
    </row>
    <row r="8656" spans="1:14" s="32" customFormat="1" hidden="1" x14ac:dyDescent="0.25">
      <c r="A8656" s="32" t="s">
        <v>23198</v>
      </c>
      <c r="B8656" s="42" t="s">
        <v>67376</v>
      </c>
      <c r="C8656" s="42"/>
      <c r="D8656" s="42" t="s">
        <v>1724</v>
      </c>
      <c r="E8656" s="43" t="s">
        <v>1725</v>
      </c>
      <c r="F8656" s="44">
        <v>714</v>
      </c>
      <c r="G8656" s="44" t="s">
        <v>17</v>
      </c>
      <c r="H8656" s="44" t="s">
        <v>18</v>
      </c>
      <c r="I8656" s="42">
        <v>201211412513</v>
      </c>
      <c r="J8656" s="42">
        <v>8021506027003</v>
      </c>
      <c r="K8656" s="45" t="s">
        <v>58661</v>
      </c>
      <c r="L8656" s="46">
        <v>0</v>
      </c>
      <c r="M8656" s="46">
        <v>0</v>
      </c>
      <c r="N8656" s="45"/>
    </row>
    <row r="8657" spans="1:14" s="32" customFormat="1" hidden="1" x14ac:dyDescent="0.25">
      <c r="A8657" s="32" t="s">
        <v>23199</v>
      </c>
      <c r="B8657" s="42" t="s">
        <v>67377</v>
      </c>
      <c r="C8657" s="42"/>
      <c r="D8657" s="42" t="s">
        <v>1726</v>
      </c>
      <c r="E8657" s="43" t="s">
        <v>1727</v>
      </c>
      <c r="F8657" s="44">
        <v>714</v>
      </c>
      <c r="G8657" s="44" t="s">
        <v>17</v>
      </c>
      <c r="H8657" s="44" t="s">
        <v>18</v>
      </c>
      <c r="I8657" s="42">
        <v>201211412514</v>
      </c>
      <c r="J8657" s="42">
        <v>8021506027010</v>
      </c>
      <c r="K8657" s="45" t="s">
        <v>58661</v>
      </c>
      <c r="L8657" s="46">
        <v>0</v>
      </c>
      <c r="M8657" s="46">
        <v>0</v>
      </c>
      <c r="N8657" s="45"/>
    </row>
    <row r="8658" spans="1:14" s="32" customFormat="1" hidden="1" x14ac:dyDescent="0.25">
      <c r="A8658" s="32" t="s">
        <v>23625</v>
      </c>
      <c r="B8658" s="42" t="s">
        <v>16930</v>
      </c>
      <c r="C8658" s="42"/>
      <c r="D8658" s="42" t="s">
        <v>16931</v>
      </c>
      <c r="E8658" s="43" t="s">
        <v>16932</v>
      </c>
      <c r="F8658" s="44">
        <v>714</v>
      </c>
      <c r="G8658" s="44" t="s">
        <v>17</v>
      </c>
      <c r="H8658" s="44" t="s">
        <v>18</v>
      </c>
      <c r="I8658" s="42" t="s">
        <v>16933</v>
      </c>
      <c r="J8658" s="42">
        <v>8059175088209</v>
      </c>
      <c r="K8658" s="45" t="s">
        <v>58661</v>
      </c>
      <c r="L8658" s="46">
        <v>0</v>
      </c>
      <c r="M8658" s="46">
        <v>399.95</v>
      </c>
      <c r="N8658" s="45" t="s">
        <v>58713</v>
      </c>
    </row>
    <row r="8659" spans="1:14" s="32" customFormat="1" hidden="1" x14ac:dyDescent="0.25">
      <c r="A8659" s="32" t="s">
        <v>23626</v>
      </c>
      <c r="B8659" s="42" t="s">
        <v>16934</v>
      </c>
      <c r="C8659" s="42"/>
      <c r="D8659" s="42" t="s">
        <v>16935</v>
      </c>
      <c r="E8659" s="43" t="s">
        <v>16936</v>
      </c>
      <c r="F8659" s="44">
        <v>714</v>
      </c>
      <c r="G8659" s="44" t="s">
        <v>17</v>
      </c>
      <c r="H8659" s="44" t="s">
        <v>18</v>
      </c>
      <c r="I8659" s="42" t="s">
        <v>16937</v>
      </c>
      <c r="J8659" s="42">
        <v>8059175088216</v>
      </c>
      <c r="K8659" s="45" t="s">
        <v>58661</v>
      </c>
      <c r="L8659" s="46">
        <v>0</v>
      </c>
      <c r="M8659" s="46">
        <v>399.95</v>
      </c>
      <c r="N8659" s="45" t="s">
        <v>58713</v>
      </c>
    </row>
    <row r="8660" spans="1:14" s="32" customFormat="1" hidden="1" x14ac:dyDescent="0.25">
      <c r="A8660" s="32" t="s">
        <v>23627</v>
      </c>
      <c r="B8660" s="42" t="s">
        <v>16938</v>
      </c>
      <c r="C8660" s="42"/>
      <c r="D8660" s="42" t="s">
        <v>16939</v>
      </c>
      <c r="E8660" s="43" t="s">
        <v>16940</v>
      </c>
      <c r="F8660" s="44">
        <v>714</v>
      </c>
      <c r="G8660" s="44" t="s">
        <v>17</v>
      </c>
      <c r="H8660" s="44" t="s">
        <v>18</v>
      </c>
      <c r="I8660" s="42" t="s">
        <v>16941</v>
      </c>
      <c r="J8660" s="42">
        <v>8059175088223</v>
      </c>
      <c r="K8660" s="45" t="s">
        <v>58661</v>
      </c>
      <c r="L8660" s="46">
        <v>0</v>
      </c>
      <c r="M8660" s="46">
        <v>399.95</v>
      </c>
      <c r="N8660" s="45" t="s">
        <v>58713</v>
      </c>
    </row>
    <row r="8661" spans="1:14" s="32" customFormat="1" hidden="1" x14ac:dyDescent="0.25">
      <c r="A8661" s="32" t="s">
        <v>23628</v>
      </c>
      <c r="B8661" s="42" t="s">
        <v>16942</v>
      </c>
      <c r="C8661" s="42"/>
      <c r="D8661" s="42" t="s">
        <v>16943</v>
      </c>
      <c r="E8661" s="43" t="s">
        <v>16944</v>
      </c>
      <c r="F8661" s="44">
        <v>714</v>
      </c>
      <c r="G8661" s="44" t="s">
        <v>17</v>
      </c>
      <c r="H8661" s="44" t="s">
        <v>18</v>
      </c>
      <c r="I8661" s="42" t="s">
        <v>16945</v>
      </c>
      <c r="J8661" s="42">
        <v>8059175088230</v>
      </c>
      <c r="K8661" s="45" t="s">
        <v>58661</v>
      </c>
      <c r="L8661" s="46">
        <v>0</v>
      </c>
      <c r="M8661" s="46">
        <v>399.95</v>
      </c>
      <c r="N8661" s="45" t="s">
        <v>58713</v>
      </c>
    </row>
    <row r="8662" spans="1:14" s="32" customFormat="1" hidden="1" x14ac:dyDescent="0.25">
      <c r="A8662" s="32" t="s">
        <v>23629</v>
      </c>
      <c r="B8662" s="42" t="s">
        <v>16946</v>
      </c>
      <c r="C8662" s="42"/>
      <c r="D8662" s="42" t="s">
        <v>16947</v>
      </c>
      <c r="E8662" s="43" t="s">
        <v>16948</v>
      </c>
      <c r="F8662" s="44">
        <v>714</v>
      </c>
      <c r="G8662" s="44" t="s">
        <v>17</v>
      </c>
      <c r="H8662" s="44" t="s">
        <v>18</v>
      </c>
      <c r="I8662" s="42" t="s">
        <v>16949</v>
      </c>
      <c r="J8662" s="42">
        <v>8059175088247</v>
      </c>
      <c r="K8662" s="45" t="s">
        <v>58661</v>
      </c>
      <c r="L8662" s="46">
        <v>0</v>
      </c>
      <c r="M8662" s="46">
        <v>399.95</v>
      </c>
      <c r="N8662" s="45" t="s">
        <v>58713</v>
      </c>
    </row>
    <row r="8663" spans="1:14" s="32" customFormat="1" hidden="1" x14ac:dyDescent="0.25">
      <c r="A8663" s="32" t="s">
        <v>23630</v>
      </c>
      <c r="B8663" s="42"/>
      <c r="C8663" s="42"/>
      <c r="D8663" s="42" t="s">
        <v>16950</v>
      </c>
      <c r="E8663" s="43" t="s">
        <v>16951</v>
      </c>
      <c r="F8663" s="44">
        <v>714</v>
      </c>
      <c r="G8663" s="44" t="s">
        <v>17</v>
      </c>
      <c r="H8663" s="44" t="s">
        <v>18</v>
      </c>
      <c r="I8663" s="42" t="s">
        <v>16952</v>
      </c>
      <c r="J8663" s="42">
        <v>8059175088254</v>
      </c>
      <c r="K8663" s="45" t="s">
        <v>58661</v>
      </c>
      <c r="L8663" s="46">
        <v>0</v>
      </c>
      <c r="M8663" s="46">
        <v>399.95</v>
      </c>
      <c r="N8663" s="45" t="s">
        <v>58713</v>
      </c>
    </row>
    <row r="8664" spans="1:14" s="32" customFormat="1" hidden="1" x14ac:dyDescent="0.25">
      <c r="A8664" s="32" t="s">
        <v>23631</v>
      </c>
      <c r="B8664" s="42"/>
      <c r="C8664" s="42"/>
      <c r="D8664" s="42" t="s">
        <v>16953</v>
      </c>
      <c r="E8664" s="43" t="s">
        <v>16954</v>
      </c>
      <c r="F8664" s="44">
        <v>714</v>
      </c>
      <c r="G8664" s="44" t="s">
        <v>17</v>
      </c>
      <c r="H8664" s="44" t="s">
        <v>18</v>
      </c>
      <c r="I8664" s="42" t="s">
        <v>16955</v>
      </c>
      <c r="J8664" s="42">
        <v>8059175088261</v>
      </c>
      <c r="K8664" s="45" t="s">
        <v>58661</v>
      </c>
      <c r="L8664" s="46">
        <v>0</v>
      </c>
      <c r="M8664" s="46">
        <v>399.95</v>
      </c>
      <c r="N8664" s="45" t="s">
        <v>58713</v>
      </c>
    </row>
    <row r="8665" spans="1:14" s="32" customFormat="1" hidden="1" x14ac:dyDescent="0.25">
      <c r="A8665" s="32" t="s">
        <v>23632</v>
      </c>
      <c r="B8665" s="42"/>
      <c r="C8665" s="42"/>
      <c r="D8665" s="42" t="s">
        <v>16912</v>
      </c>
      <c r="E8665" s="43" t="s">
        <v>16913</v>
      </c>
      <c r="F8665" s="44">
        <v>714</v>
      </c>
      <c r="G8665" s="44" t="s">
        <v>17</v>
      </c>
      <c r="H8665" s="44" t="s">
        <v>18</v>
      </c>
      <c r="I8665" s="42" t="s">
        <v>16914</v>
      </c>
      <c r="J8665" s="42">
        <v>8059175088155</v>
      </c>
      <c r="K8665" s="45" t="s">
        <v>58661</v>
      </c>
      <c r="L8665" s="46">
        <v>0</v>
      </c>
      <c r="M8665" s="46">
        <v>399.95</v>
      </c>
      <c r="N8665" s="45" t="s">
        <v>58713</v>
      </c>
    </row>
    <row r="8666" spans="1:14" s="32" customFormat="1" hidden="1" x14ac:dyDescent="0.25">
      <c r="A8666" s="32" t="s">
        <v>23633</v>
      </c>
      <c r="B8666" s="42"/>
      <c r="C8666" s="42"/>
      <c r="D8666" s="42" t="s">
        <v>16915</v>
      </c>
      <c r="E8666" s="43" t="s">
        <v>16916</v>
      </c>
      <c r="F8666" s="44">
        <v>714</v>
      </c>
      <c r="G8666" s="44" t="s">
        <v>17</v>
      </c>
      <c r="H8666" s="44" t="s">
        <v>18</v>
      </c>
      <c r="I8666" s="42" t="s">
        <v>16917</v>
      </c>
      <c r="J8666" s="42">
        <v>8059175088162</v>
      </c>
      <c r="K8666" s="45" t="s">
        <v>58661</v>
      </c>
      <c r="L8666" s="46">
        <v>0</v>
      </c>
      <c r="M8666" s="46">
        <v>399.95</v>
      </c>
      <c r="N8666" s="45" t="s">
        <v>58713</v>
      </c>
    </row>
    <row r="8667" spans="1:14" s="32" customFormat="1" hidden="1" x14ac:dyDescent="0.25">
      <c r="A8667" s="32" t="s">
        <v>23634</v>
      </c>
      <c r="B8667" s="42" t="s">
        <v>16918</v>
      </c>
      <c r="C8667" s="42"/>
      <c r="D8667" s="42" t="s">
        <v>16919</v>
      </c>
      <c r="E8667" s="43" t="s">
        <v>16920</v>
      </c>
      <c r="F8667" s="44">
        <v>714</v>
      </c>
      <c r="G8667" s="44" t="s">
        <v>17</v>
      </c>
      <c r="H8667" s="44" t="s">
        <v>18</v>
      </c>
      <c r="I8667" s="42" t="s">
        <v>16921</v>
      </c>
      <c r="J8667" s="42">
        <v>8059175088179</v>
      </c>
      <c r="K8667" s="45" t="s">
        <v>58661</v>
      </c>
      <c r="L8667" s="46">
        <v>0</v>
      </c>
      <c r="M8667" s="46">
        <v>399.95</v>
      </c>
      <c r="N8667" s="45" t="s">
        <v>58713</v>
      </c>
    </row>
    <row r="8668" spans="1:14" s="32" customFormat="1" hidden="1" x14ac:dyDescent="0.25">
      <c r="A8668" s="32" t="s">
        <v>23635</v>
      </c>
      <c r="B8668" s="42" t="s">
        <v>16922</v>
      </c>
      <c r="C8668" s="42"/>
      <c r="D8668" s="42" t="s">
        <v>16923</v>
      </c>
      <c r="E8668" s="43" t="s">
        <v>16924</v>
      </c>
      <c r="F8668" s="44">
        <v>714</v>
      </c>
      <c r="G8668" s="44" t="s">
        <v>17</v>
      </c>
      <c r="H8668" s="44" t="s">
        <v>18</v>
      </c>
      <c r="I8668" s="42" t="s">
        <v>16925</v>
      </c>
      <c r="J8668" s="42">
        <v>8059175088186</v>
      </c>
      <c r="K8668" s="45" t="s">
        <v>58661</v>
      </c>
      <c r="L8668" s="46">
        <v>0</v>
      </c>
      <c r="M8668" s="46">
        <v>399.95</v>
      </c>
      <c r="N8668" s="45" t="s">
        <v>58713</v>
      </c>
    </row>
    <row r="8669" spans="1:14" s="32" customFormat="1" hidden="1" x14ac:dyDescent="0.25">
      <c r="A8669" s="32" t="s">
        <v>23636</v>
      </c>
      <c r="B8669" s="42" t="s">
        <v>16926</v>
      </c>
      <c r="C8669" s="42"/>
      <c r="D8669" s="42" t="s">
        <v>16927</v>
      </c>
      <c r="E8669" s="43" t="s">
        <v>16928</v>
      </c>
      <c r="F8669" s="44">
        <v>714</v>
      </c>
      <c r="G8669" s="44" t="s">
        <v>17</v>
      </c>
      <c r="H8669" s="44" t="s">
        <v>18</v>
      </c>
      <c r="I8669" s="42" t="s">
        <v>16929</v>
      </c>
      <c r="J8669" s="42">
        <v>8059175088193</v>
      </c>
      <c r="K8669" s="45" t="s">
        <v>58661</v>
      </c>
      <c r="L8669" s="46">
        <v>0</v>
      </c>
      <c r="M8669" s="46">
        <v>399.95</v>
      </c>
      <c r="N8669" s="45" t="s">
        <v>58713</v>
      </c>
    </row>
    <row r="8670" spans="1:14" s="32" customFormat="1" hidden="1" x14ac:dyDescent="0.25">
      <c r="A8670" s="32" t="s">
        <v>23649</v>
      </c>
      <c r="B8670" s="42" t="s">
        <v>67444</v>
      </c>
      <c r="C8670" s="42"/>
      <c r="D8670" s="42" t="s">
        <v>15719</v>
      </c>
      <c r="E8670" s="43" t="s">
        <v>15720</v>
      </c>
      <c r="F8670" s="44">
        <v>714</v>
      </c>
      <c r="G8670" s="44" t="s">
        <v>17</v>
      </c>
      <c r="H8670" s="44" t="s">
        <v>18</v>
      </c>
      <c r="I8670" s="42" t="s">
        <v>15721</v>
      </c>
      <c r="J8670" s="42">
        <v>8033637200002</v>
      </c>
      <c r="K8670" s="45" t="s">
        <v>58661</v>
      </c>
      <c r="L8670" s="46">
        <v>0</v>
      </c>
      <c r="M8670" s="46">
        <v>399.95</v>
      </c>
      <c r="N8670" s="45" t="s">
        <v>58683</v>
      </c>
    </row>
    <row r="8671" spans="1:14" s="32" customFormat="1" hidden="1" x14ac:dyDescent="0.25">
      <c r="A8671" s="32" t="s">
        <v>23650</v>
      </c>
      <c r="B8671" s="42" t="s">
        <v>67445</v>
      </c>
      <c r="C8671" s="42"/>
      <c r="D8671" s="42" t="s">
        <v>15722</v>
      </c>
      <c r="E8671" s="43" t="s">
        <v>58714</v>
      </c>
      <c r="F8671" s="44">
        <v>714</v>
      </c>
      <c r="G8671" s="44" t="s">
        <v>17</v>
      </c>
      <c r="H8671" s="44" t="s">
        <v>18</v>
      </c>
      <c r="I8671" s="42" t="s">
        <v>15723</v>
      </c>
      <c r="J8671" s="42">
        <v>8033637200019</v>
      </c>
      <c r="K8671" s="45" t="s">
        <v>58661</v>
      </c>
      <c r="L8671" s="46">
        <v>0</v>
      </c>
      <c r="M8671" s="46">
        <v>399.95</v>
      </c>
      <c r="N8671" s="45" t="s">
        <v>58683</v>
      </c>
    </row>
    <row r="8672" spans="1:14" s="32" customFormat="1" hidden="1" x14ac:dyDescent="0.25">
      <c r="A8672" s="32" t="s">
        <v>23651</v>
      </c>
      <c r="B8672" s="42" t="s">
        <v>67446</v>
      </c>
      <c r="C8672" s="42"/>
      <c r="D8672" s="42" t="s">
        <v>15724</v>
      </c>
      <c r="E8672" s="43" t="s">
        <v>58715</v>
      </c>
      <c r="F8672" s="44">
        <v>714</v>
      </c>
      <c r="G8672" s="44" t="s">
        <v>17</v>
      </c>
      <c r="H8672" s="44" t="s">
        <v>18</v>
      </c>
      <c r="I8672" s="42" t="s">
        <v>15725</v>
      </c>
      <c r="J8672" s="42">
        <v>8033637200026</v>
      </c>
      <c r="K8672" s="45" t="s">
        <v>58661</v>
      </c>
      <c r="L8672" s="46">
        <v>0</v>
      </c>
      <c r="M8672" s="46">
        <v>399.95</v>
      </c>
      <c r="N8672" s="45" t="s">
        <v>58683</v>
      </c>
    </row>
    <row r="8673" spans="1:14" s="32" customFormat="1" hidden="1" x14ac:dyDescent="0.25">
      <c r="A8673" s="32" t="s">
        <v>23652</v>
      </c>
      <c r="B8673" s="42" t="s">
        <v>67447</v>
      </c>
      <c r="C8673" s="42"/>
      <c r="D8673" s="42" t="s">
        <v>15726</v>
      </c>
      <c r="E8673" s="43" t="s">
        <v>15727</v>
      </c>
      <c r="F8673" s="44">
        <v>714</v>
      </c>
      <c r="G8673" s="44" t="s">
        <v>17</v>
      </c>
      <c r="H8673" s="44" t="s">
        <v>18</v>
      </c>
      <c r="I8673" s="42" t="s">
        <v>15728</v>
      </c>
      <c r="J8673" s="42">
        <v>8033637200033</v>
      </c>
      <c r="K8673" s="45" t="s">
        <v>58661</v>
      </c>
      <c r="L8673" s="46">
        <v>0</v>
      </c>
      <c r="M8673" s="46">
        <v>399.95</v>
      </c>
      <c r="N8673" s="45" t="s">
        <v>58683</v>
      </c>
    </row>
    <row r="8674" spans="1:14" s="32" customFormat="1" hidden="1" x14ac:dyDescent="0.25">
      <c r="A8674" s="32" t="s">
        <v>23653</v>
      </c>
      <c r="B8674" s="42" t="s">
        <v>67448</v>
      </c>
      <c r="C8674" s="42"/>
      <c r="D8674" s="42" t="s">
        <v>15729</v>
      </c>
      <c r="E8674" s="43" t="s">
        <v>15730</v>
      </c>
      <c r="F8674" s="44">
        <v>714</v>
      </c>
      <c r="G8674" s="44" t="s">
        <v>17</v>
      </c>
      <c r="H8674" s="44" t="s">
        <v>18</v>
      </c>
      <c r="I8674" s="42" t="s">
        <v>15731</v>
      </c>
      <c r="J8674" s="42">
        <v>8033637200040</v>
      </c>
      <c r="K8674" s="45" t="s">
        <v>58661</v>
      </c>
      <c r="L8674" s="46">
        <v>0</v>
      </c>
      <c r="M8674" s="46">
        <v>399.95</v>
      </c>
      <c r="N8674" s="45" t="s">
        <v>58683</v>
      </c>
    </row>
    <row r="8675" spans="1:14" s="32" customFormat="1" hidden="1" x14ac:dyDescent="0.25">
      <c r="A8675" s="32" t="s">
        <v>23654</v>
      </c>
      <c r="B8675" s="42"/>
      <c r="C8675" s="42"/>
      <c r="D8675" s="42" t="s">
        <v>15732</v>
      </c>
      <c r="E8675" s="43" t="s">
        <v>15733</v>
      </c>
      <c r="F8675" s="44">
        <v>714</v>
      </c>
      <c r="G8675" s="44" t="s">
        <v>17</v>
      </c>
      <c r="H8675" s="44" t="s">
        <v>18</v>
      </c>
      <c r="I8675" s="42" t="s">
        <v>15734</v>
      </c>
      <c r="J8675" s="42">
        <v>8033637200057</v>
      </c>
      <c r="K8675" s="45" t="s">
        <v>58661</v>
      </c>
      <c r="L8675" s="46">
        <v>0</v>
      </c>
      <c r="M8675" s="46">
        <v>399.95</v>
      </c>
      <c r="N8675" s="45" t="s">
        <v>58683</v>
      </c>
    </row>
    <row r="8676" spans="1:14" s="32" customFormat="1" hidden="1" x14ac:dyDescent="0.25">
      <c r="A8676" s="32" t="s">
        <v>23655</v>
      </c>
      <c r="B8676" s="42"/>
      <c r="C8676" s="42"/>
      <c r="D8676" s="42" t="s">
        <v>15735</v>
      </c>
      <c r="E8676" s="43" t="s">
        <v>15736</v>
      </c>
      <c r="F8676" s="44">
        <v>714</v>
      </c>
      <c r="G8676" s="44" t="s">
        <v>17</v>
      </c>
      <c r="H8676" s="44" t="s">
        <v>18</v>
      </c>
      <c r="I8676" s="42" t="s">
        <v>15737</v>
      </c>
      <c r="J8676" s="42">
        <v>8033637200064</v>
      </c>
      <c r="K8676" s="45" t="s">
        <v>58661</v>
      </c>
      <c r="L8676" s="46">
        <v>0</v>
      </c>
      <c r="M8676" s="46">
        <v>399.95</v>
      </c>
      <c r="N8676" s="45" t="s">
        <v>58683</v>
      </c>
    </row>
    <row r="8677" spans="1:14" s="32" customFormat="1" hidden="1" x14ac:dyDescent="0.25">
      <c r="A8677" s="32" t="s">
        <v>23656</v>
      </c>
      <c r="B8677" s="42"/>
      <c r="C8677" s="42"/>
      <c r="D8677" s="42" t="s">
        <v>15738</v>
      </c>
      <c r="E8677" s="43" t="s">
        <v>15739</v>
      </c>
      <c r="F8677" s="44">
        <v>714</v>
      </c>
      <c r="G8677" s="44" t="s">
        <v>17</v>
      </c>
      <c r="H8677" s="44" t="s">
        <v>18</v>
      </c>
      <c r="I8677" s="42" t="s">
        <v>15740</v>
      </c>
      <c r="J8677" s="42">
        <v>8033637199931</v>
      </c>
      <c r="K8677" s="45" t="s">
        <v>58661</v>
      </c>
      <c r="L8677" s="46">
        <v>0</v>
      </c>
      <c r="M8677" s="46">
        <v>399.95</v>
      </c>
      <c r="N8677" s="45" t="s">
        <v>58683</v>
      </c>
    </row>
    <row r="8678" spans="1:14" s="32" customFormat="1" hidden="1" x14ac:dyDescent="0.25">
      <c r="A8678" s="32" t="s">
        <v>23657</v>
      </c>
      <c r="B8678" s="42"/>
      <c r="C8678" s="42"/>
      <c r="D8678" s="42" t="s">
        <v>15741</v>
      </c>
      <c r="E8678" s="43" t="s">
        <v>15742</v>
      </c>
      <c r="F8678" s="44">
        <v>714</v>
      </c>
      <c r="G8678" s="44" t="s">
        <v>17</v>
      </c>
      <c r="H8678" s="44" t="s">
        <v>18</v>
      </c>
      <c r="I8678" s="42" t="s">
        <v>15743</v>
      </c>
      <c r="J8678" s="42">
        <v>8033637199962</v>
      </c>
      <c r="K8678" s="45" t="s">
        <v>58661</v>
      </c>
      <c r="L8678" s="46">
        <v>0</v>
      </c>
      <c r="M8678" s="46">
        <v>399.95</v>
      </c>
      <c r="N8678" s="45" t="s">
        <v>58683</v>
      </c>
    </row>
    <row r="8679" spans="1:14" s="32" customFormat="1" hidden="1" x14ac:dyDescent="0.25">
      <c r="A8679" s="32" t="s">
        <v>23658</v>
      </c>
      <c r="B8679" s="42" t="s">
        <v>67441</v>
      </c>
      <c r="C8679" s="42"/>
      <c r="D8679" s="42" t="s">
        <v>15744</v>
      </c>
      <c r="E8679" s="43" t="s">
        <v>58716</v>
      </c>
      <c r="F8679" s="44">
        <v>714</v>
      </c>
      <c r="G8679" s="44" t="s">
        <v>17</v>
      </c>
      <c r="H8679" s="44" t="s">
        <v>18</v>
      </c>
      <c r="I8679" s="42" t="s">
        <v>15745</v>
      </c>
      <c r="J8679" s="42">
        <v>8033637199979</v>
      </c>
      <c r="K8679" s="45" t="s">
        <v>58661</v>
      </c>
      <c r="L8679" s="46">
        <v>0</v>
      </c>
      <c r="M8679" s="46">
        <v>399.95</v>
      </c>
      <c r="N8679" s="45" t="s">
        <v>58683</v>
      </c>
    </row>
    <row r="8680" spans="1:14" s="32" customFormat="1" hidden="1" x14ac:dyDescent="0.25">
      <c r="A8680" s="32" t="s">
        <v>23659</v>
      </c>
      <c r="B8680" s="42" t="s">
        <v>67442</v>
      </c>
      <c r="C8680" s="42"/>
      <c r="D8680" s="42" t="s">
        <v>15746</v>
      </c>
      <c r="E8680" s="43" t="s">
        <v>15747</v>
      </c>
      <c r="F8680" s="44">
        <v>714</v>
      </c>
      <c r="G8680" s="44" t="s">
        <v>17</v>
      </c>
      <c r="H8680" s="44" t="s">
        <v>18</v>
      </c>
      <c r="I8680" s="42" t="s">
        <v>15748</v>
      </c>
      <c r="J8680" s="42">
        <v>8033637199986</v>
      </c>
      <c r="K8680" s="45" t="s">
        <v>58661</v>
      </c>
      <c r="L8680" s="46">
        <v>0</v>
      </c>
      <c r="M8680" s="46">
        <v>399.95</v>
      </c>
      <c r="N8680" s="45" t="s">
        <v>58683</v>
      </c>
    </row>
    <row r="8681" spans="1:14" s="32" customFormat="1" hidden="1" x14ac:dyDescent="0.25">
      <c r="A8681" s="32" t="s">
        <v>23660</v>
      </c>
      <c r="B8681" s="42" t="s">
        <v>67443</v>
      </c>
      <c r="C8681" s="42"/>
      <c r="D8681" s="42" t="s">
        <v>15749</v>
      </c>
      <c r="E8681" s="43" t="s">
        <v>15750</v>
      </c>
      <c r="F8681" s="44">
        <v>714</v>
      </c>
      <c r="G8681" s="44" t="s">
        <v>17</v>
      </c>
      <c r="H8681" s="44" t="s">
        <v>18</v>
      </c>
      <c r="I8681" s="42" t="s">
        <v>15751</v>
      </c>
      <c r="J8681" s="42">
        <v>8033637199993</v>
      </c>
      <c r="K8681" s="45" t="s">
        <v>58661</v>
      </c>
      <c r="L8681" s="46">
        <v>0</v>
      </c>
      <c r="M8681" s="46">
        <v>399.95</v>
      </c>
      <c r="N8681" s="45" t="s">
        <v>58683</v>
      </c>
    </row>
    <row r="8682" spans="1:14" s="32" customFormat="1" hidden="1" x14ac:dyDescent="0.25">
      <c r="A8682" s="32" t="s">
        <v>24107</v>
      </c>
      <c r="B8682" s="42" t="s">
        <v>67615</v>
      </c>
      <c r="C8682" s="42"/>
      <c r="D8682" s="42" t="s">
        <v>2854</v>
      </c>
      <c r="E8682" s="43" t="s">
        <v>2855</v>
      </c>
      <c r="F8682" s="44">
        <v>714</v>
      </c>
      <c r="G8682" s="44" t="s">
        <v>17</v>
      </c>
      <c r="H8682" s="44" t="s">
        <v>18</v>
      </c>
      <c r="I8682" s="42" t="s">
        <v>2856</v>
      </c>
      <c r="J8682" s="42">
        <v>8051194984647</v>
      </c>
      <c r="K8682" s="45" t="s">
        <v>58661</v>
      </c>
      <c r="L8682" s="46">
        <v>0</v>
      </c>
      <c r="M8682" s="46">
        <v>199.95</v>
      </c>
      <c r="N8682" s="45"/>
    </row>
    <row r="8683" spans="1:14" s="32" customFormat="1" hidden="1" x14ac:dyDescent="0.25">
      <c r="A8683" s="32" t="s">
        <v>24108</v>
      </c>
      <c r="B8683" s="42" t="s">
        <v>67616</v>
      </c>
      <c r="C8683" s="42"/>
      <c r="D8683" s="42" t="s">
        <v>2857</v>
      </c>
      <c r="E8683" s="43" t="s">
        <v>2858</v>
      </c>
      <c r="F8683" s="44">
        <v>714</v>
      </c>
      <c r="G8683" s="44" t="s">
        <v>17</v>
      </c>
      <c r="H8683" s="44" t="s">
        <v>18</v>
      </c>
      <c r="I8683" s="42" t="s">
        <v>2859</v>
      </c>
      <c r="J8683" s="42">
        <v>8051194982681</v>
      </c>
      <c r="K8683" s="45" t="s">
        <v>58661</v>
      </c>
      <c r="L8683" s="46">
        <v>0</v>
      </c>
      <c r="M8683" s="46">
        <v>199.95</v>
      </c>
      <c r="N8683" s="45"/>
    </row>
    <row r="8684" spans="1:14" s="32" customFormat="1" hidden="1" x14ac:dyDescent="0.25">
      <c r="A8684" s="32" t="s">
        <v>24109</v>
      </c>
      <c r="B8684" s="42" t="s">
        <v>67617</v>
      </c>
      <c r="C8684" s="42"/>
      <c r="D8684" s="42" t="s">
        <v>2860</v>
      </c>
      <c r="E8684" s="43" t="s">
        <v>2861</v>
      </c>
      <c r="F8684" s="44">
        <v>714</v>
      </c>
      <c r="G8684" s="44" t="s">
        <v>17</v>
      </c>
      <c r="H8684" s="44" t="s">
        <v>18</v>
      </c>
      <c r="I8684" s="42" t="s">
        <v>2862</v>
      </c>
      <c r="J8684" s="42">
        <v>8051194984654</v>
      </c>
      <c r="K8684" s="45" t="s">
        <v>58661</v>
      </c>
      <c r="L8684" s="46">
        <v>0</v>
      </c>
      <c r="M8684" s="46">
        <v>199.95</v>
      </c>
      <c r="N8684" s="45"/>
    </row>
    <row r="8685" spans="1:14" s="32" customFormat="1" hidden="1" x14ac:dyDescent="0.25">
      <c r="A8685" s="32" t="s">
        <v>24110</v>
      </c>
      <c r="B8685" s="42" t="s">
        <v>67618</v>
      </c>
      <c r="C8685" s="42"/>
      <c r="D8685" s="42" t="s">
        <v>2863</v>
      </c>
      <c r="E8685" s="43" t="s">
        <v>2864</v>
      </c>
      <c r="F8685" s="44">
        <v>714</v>
      </c>
      <c r="G8685" s="44" t="s">
        <v>17</v>
      </c>
      <c r="H8685" s="44" t="s">
        <v>18</v>
      </c>
      <c r="I8685" s="42" t="s">
        <v>2865</v>
      </c>
      <c r="J8685" s="42">
        <v>8051194982674</v>
      </c>
      <c r="K8685" s="45" t="s">
        <v>58661</v>
      </c>
      <c r="L8685" s="46">
        <v>0</v>
      </c>
      <c r="M8685" s="46">
        <v>199.95</v>
      </c>
      <c r="N8685" s="45"/>
    </row>
    <row r="8686" spans="1:14" s="32" customFormat="1" hidden="1" x14ac:dyDescent="0.25">
      <c r="A8686" s="32" t="s">
        <v>24111</v>
      </c>
      <c r="B8686" s="42" t="s">
        <v>67619</v>
      </c>
      <c r="C8686" s="42"/>
      <c r="D8686" s="42" t="s">
        <v>2866</v>
      </c>
      <c r="E8686" s="43" t="s">
        <v>2867</v>
      </c>
      <c r="F8686" s="44">
        <v>714</v>
      </c>
      <c r="G8686" s="44" t="s">
        <v>17</v>
      </c>
      <c r="H8686" s="44" t="s">
        <v>18</v>
      </c>
      <c r="I8686" s="42" t="s">
        <v>2868</v>
      </c>
      <c r="J8686" s="42">
        <v>8051194984661</v>
      </c>
      <c r="K8686" s="45" t="s">
        <v>58661</v>
      </c>
      <c r="L8686" s="46">
        <v>0</v>
      </c>
      <c r="M8686" s="46">
        <v>199.95</v>
      </c>
      <c r="N8686" s="45"/>
    </row>
    <row r="8687" spans="1:14" s="32" customFormat="1" hidden="1" x14ac:dyDescent="0.25">
      <c r="A8687" s="32" t="s">
        <v>24112</v>
      </c>
      <c r="B8687" s="42" t="s">
        <v>67620</v>
      </c>
      <c r="C8687" s="42"/>
      <c r="D8687" s="42" t="s">
        <v>2869</v>
      </c>
      <c r="E8687" s="43" t="s">
        <v>2870</v>
      </c>
      <c r="F8687" s="44">
        <v>714</v>
      </c>
      <c r="G8687" s="44" t="s">
        <v>17</v>
      </c>
      <c r="H8687" s="44" t="s">
        <v>18</v>
      </c>
      <c r="I8687" s="42" t="s">
        <v>2871</v>
      </c>
      <c r="J8687" s="42">
        <v>8051194984678</v>
      </c>
      <c r="K8687" s="45" t="s">
        <v>58661</v>
      </c>
      <c r="L8687" s="46">
        <v>0</v>
      </c>
      <c r="M8687" s="46">
        <v>199.95</v>
      </c>
      <c r="N8687" s="45"/>
    </row>
    <row r="8688" spans="1:14" s="32" customFormat="1" hidden="1" x14ac:dyDescent="0.25">
      <c r="A8688" s="32" t="s">
        <v>24113</v>
      </c>
      <c r="B8688" s="42" t="s">
        <v>67621</v>
      </c>
      <c r="C8688" s="42"/>
      <c r="D8688" s="42" t="s">
        <v>2872</v>
      </c>
      <c r="E8688" s="43" t="s">
        <v>2873</v>
      </c>
      <c r="F8688" s="44">
        <v>714</v>
      </c>
      <c r="G8688" s="44" t="s">
        <v>17</v>
      </c>
      <c r="H8688" s="44" t="s">
        <v>18</v>
      </c>
      <c r="I8688" s="42" t="s">
        <v>2874</v>
      </c>
      <c r="J8688" s="42">
        <v>8051194984685</v>
      </c>
      <c r="K8688" s="45" t="s">
        <v>58661</v>
      </c>
      <c r="L8688" s="46">
        <v>0</v>
      </c>
      <c r="M8688" s="46">
        <v>199.95</v>
      </c>
      <c r="N8688" s="45"/>
    </row>
    <row r="8689" spans="1:14" s="32" customFormat="1" hidden="1" x14ac:dyDescent="0.25">
      <c r="A8689" s="32" t="s">
        <v>24126</v>
      </c>
      <c r="B8689" s="42"/>
      <c r="C8689" s="42"/>
      <c r="D8689" s="42" t="s">
        <v>15803</v>
      </c>
      <c r="E8689" s="43" t="s">
        <v>15804</v>
      </c>
      <c r="F8689" s="44">
        <v>714</v>
      </c>
      <c r="G8689" s="44" t="s">
        <v>17</v>
      </c>
      <c r="H8689" s="44" t="s">
        <v>18</v>
      </c>
      <c r="I8689" s="42" t="s">
        <v>15805</v>
      </c>
      <c r="J8689" s="42">
        <v>8033637449104</v>
      </c>
      <c r="K8689" s="45" t="s">
        <v>58661</v>
      </c>
      <c r="L8689" s="46">
        <v>0</v>
      </c>
      <c r="M8689" s="46">
        <v>199.95</v>
      </c>
      <c r="N8689" s="45" t="s">
        <v>58683</v>
      </c>
    </row>
    <row r="8690" spans="1:14" s="32" customFormat="1" hidden="1" x14ac:dyDescent="0.25">
      <c r="A8690" s="32" t="s">
        <v>24127</v>
      </c>
      <c r="B8690" s="42"/>
      <c r="C8690" s="42"/>
      <c r="D8690" s="42" t="s">
        <v>15806</v>
      </c>
      <c r="E8690" s="43" t="s">
        <v>58855</v>
      </c>
      <c r="F8690" s="44">
        <v>714</v>
      </c>
      <c r="G8690" s="44" t="s">
        <v>17</v>
      </c>
      <c r="H8690" s="44" t="s">
        <v>18</v>
      </c>
      <c r="I8690" s="42" t="s">
        <v>15807</v>
      </c>
      <c r="J8690" s="42">
        <v>8033637441788</v>
      </c>
      <c r="K8690" s="45" t="s">
        <v>58661</v>
      </c>
      <c r="L8690" s="46">
        <v>0</v>
      </c>
      <c r="M8690" s="46">
        <v>199.95</v>
      </c>
      <c r="N8690" s="45" t="s">
        <v>58683</v>
      </c>
    </row>
    <row r="8691" spans="1:14" s="32" customFormat="1" hidden="1" x14ac:dyDescent="0.25">
      <c r="A8691" s="32" t="s">
        <v>24128</v>
      </c>
      <c r="B8691" s="42" t="s">
        <v>67663</v>
      </c>
      <c r="C8691" s="42"/>
      <c r="D8691" s="42" t="s">
        <v>15808</v>
      </c>
      <c r="E8691" s="43" t="s">
        <v>58856</v>
      </c>
      <c r="F8691" s="44">
        <v>714</v>
      </c>
      <c r="G8691" s="44" t="s">
        <v>17</v>
      </c>
      <c r="H8691" s="44" t="s">
        <v>18</v>
      </c>
      <c r="I8691" s="42" t="s">
        <v>15809</v>
      </c>
      <c r="J8691" s="42">
        <v>8033637200842</v>
      </c>
      <c r="K8691" s="45" t="s">
        <v>58661</v>
      </c>
      <c r="L8691" s="46">
        <v>0</v>
      </c>
      <c r="M8691" s="54">
        <v>199.95</v>
      </c>
      <c r="N8691" s="45" t="s">
        <v>58683</v>
      </c>
    </row>
    <row r="8692" spans="1:14" s="32" customFormat="1" hidden="1" x14ac:dyDescent="0.25">
      <c r="A8692" s="32" t="s">
        <v>24129</v>
      </c>
      <c r="B8692" s="42" t="s">
        <v>67664</v>
      </c>
      <c r="C8692" s="42"/>
      <c r="D8692" s="42" t="s">
        <v>15810</v>
      </c>
      <c r="E8692" s="43" t="s">
        <v>58857</v>
      </c>
      <c r="F8692" s="44">
        <v>714</v>
      </c>
      <c r="G8692" s="44" t="s">
        <v>17</v>
      </c>
      <c r="H8692" s="44" t="s">
        <v>18</v>
      </c>
      <c r="I8692" s="42" t="s">
        <v>15811</v>
      </c>
      <c r="J8692" s="42">
        <v>8033637200859</v>
      </c>
      <c r="K8692" s="45" t="s">
        <v>58661</v>
      </c>
      <c r="L8692" s="46">
        <v>0</v>
      </c>
      <c r="M8692" s="54">
        <v>199.95</v>
      </c>
      <c r="N8692" s="45" t="s">
        <v>58683</v>
      </c>
    </row>
    <row r="8693" spans="1:14" s="32" customFormat="1" hidden="1" x14ac:dyDescent="0.25">
      <c r="A8693" s="32" t="s">
        <v>24130</v>
      </c>
      <c r="B8693" s="42" t="s">
        <v>67665</v>
      </c>
      <c r="C8693" s="42"/>
      <c r="D8693" s="42" t="s">
        <v>15812</v>
      </c>
      <c r="E8693" s="43" t="s">
        <v>15813</v>
      </c>
      <c r="F8693" s="44">
        <v>714</v>
      </c>
      <c r="G8693" s="44" t="s">
        <v>17</v>
      </c>
      <c r="H8693" s="44" t="s">
        <v>18</v>
      </c>
      <c r="I8693" s="42" t="s">
        <v>15814</v>
      </c>
      <c r="J8693" s="42">
        <v>8033637200866</v>
      </c>
      <c r="K8693" s="45" t="s">
        <v>58661</v>
      </c>
      <c r="L8693" s="46">
        <v>0</v>
      </c>
      <c r="M8693" s="54">
        <v>199.95</v>
      </c>
      <c r="N8693" s="45" t="s">
        <v>58683</v>
      </c>
    </row>
    <row r="8694" spans="1:14" s="32" customFormat="1" hidden="1" x14ac:dyDescent="0.25">
      <c r="A8694" s="32" t="s">
        <v>24131</v>
      </c>
      <c r="B8694" s="42" t="s">
        <v>67666</v>
      </c>
      <c r="C8694" s="42"/>
      <c r="D8694" s="42" t="s">
        <v>15815</v>
      </c>
      <c r="E8694" s="43" t="s">
        <v>15816</v>
      </c>
      <c r="F8694" s="44">
        <v>714</v>
      </c>
      <c r="G8694" s="44" t="s">
        <v>17</v>
      </c>
      <c r="H8694" s="44" t="s">
        <v>18</v>
      </c>
      <c r="I8694" s="42" t="s">
        <v>15817</v>
      </c>
      <c r="J8694" s="42">
        <v>8033637200873</v>
      </c>
      <c r="K8694" s="45" t="s">
        <v>58661</v>
      </c>
      <c r="L8694" s="46">
        <v>0</v>
      </c>
      <c r="M8694" s="54">
        <v>199.95</v>
      </c>
      <c r="N8694" s="45" t="s">
        <v>58683</v>
      </c>
    </row>
    <row r="8695" spans="1:14" s="32" customFormat="1" hidden="1" x14ac:dyDescent="0.25">
      <c r="A8695" s="32" t="s">
        <v>24132</v>
      </c>
      <c r="B8695" s="42" t="s">
        <v>67667</v>
      </c>
      <c r="C8695" s="42"/>
      <c r="D8695" s="42" t="s">
        <v>15818</v>
      </c>
      <c r="E8695" s="43" t="s">
        <v>15819</v>
      </c>
      <c r="F8695" s="44">
        <v>714</v>
      </c>
      <c r="G8695" s="44" t="s">
        <v>17</v>
      </c>
      <c r="H8695" s="44" t="s">
        <v>18</v>
      </c>
      <c r="I8695" s="42" t="s">
        <v>15820</v>
      </c>
      <c r="J8695" s="42">
        <v>8033637200880</v>
      </c>
      <c r="K8695" s="45" t="s">
        <v>58661</v>
      </c>
      <c r="L8695" s="46">
        <v>0</v>
      </c>
      <c r="M8695" s="54">
        <v>199.95</v>
      </c>
      <c r="N8695" s="45" t="s">
        <v>58683</v>
      </c>
    </row>
    <row r="8696" spans="1:14" s="32" customFormat="1" hidden="1" x14ac:dyDescent="0.25">
      <c r="A8696" s="32" t="s">
        <v>24133</v>
      </c>
      <c r="B8696" s="42"/>
      <c r="C8696" s="42"/>
      <c r="D8696" s="42" t="s">
        <v>15773</v>
      </c>
      <c r="E8696" s="43" t="s">
        <v>15774</v>
      </c>
      <c r="F8696" s="44">
        <v>714</v>
      </c>
      <c r="G8696" s="44" t="s">
        <v>17</v>
      </c>
      <c r="H8696" s="44" t="s">
        <v>18</v>
      </c>
      <c r="I8696" s="42" t="s">
        <v>15775</v>
      </c>
      <c r="J8696" s="42">
        <v>8033637449111</v>
      </c>
      <c r="K8696" s="45" t="s">
        <v>58661</v>
      </c>
      <c r="L8696" s="46">
        <v>0</v>
      </c>
      <c r="M8696" s="46">
        <v>199.95</v>
      </c>
      <c r="N8696" s="45" t="s">
        <v>58683</v>
      </c>
    </row>
    <row r="8697" spans="1:14" s="32" customFormat="1" hidden="1" x14ac:dyDescent="0.25">
      <c r="A8697" s="32" t="s">
        <v>24134</v>
      </c>
      <c r="B8697" s="42"/>
      <c r="C8697" s="42"/>
      <c r="D8697" s="42" t="s">
        <v>15776</v>
      </c>
      <c r="E8697" s="43" t="s">
        <v>15777</v>
      </c>
      <c r="F8697" s="44">
        <v>714</v>
      </c>
      <c r="G8697" s="44" t="s">
        <v>17</v>
      </c>
      <c r="H8697" s="44" t="s">
        <v>18</v>
      </c>
      <c r="I8697" s="42" t="s">
        <v>15778</v>
      </c>
      <c r="J8697" s="42">
        <v>8033637441795</v>
      </c>
      <c r="K8697" s="45" t="s">
        <v>58661</v>
      </c>
      <c r="L8697" s="46">
        <v>0</v>
      </c>
      <c r="M8697" s="46">
        <v>199.95</v>
      </c>
      <c r="N8697" s="45" t="s">
        <v>58683</v>
      </c>
    </row>
    <row r="8698" spans="1:14" s="32" customFormat="1" hidden="1" x14ac:dyDescent="0.25">
      <c r="A8698" s="32" t="s">
        <v>24135</v>
      </c>
      <c r="B8698" s="42" t="s">
        <v>67668</v>
      </c>
      <c r="C8698" s="42"/>
      <c r="D8698" s="42" t="s">
        <v>15779</v>
      </c>
      <c r="E8698" s="43" t="s">
        <v>58858</v>
      </c>
      <c r="F8698" s="44">
        <v>714</v>
      </c>
      <c r="G8698" s="44" t="s">
        <v>17</v>
      </c>
      <c r="H8698" s="44" t="s">
        <v>18</v>
      </c>
      <c r="I8698" s="42" t="s">
        <v>15780</v>
      </c>
      <c r="J8698" s="42">
        <v>8033637200897</v>
      </c>
      <c r="K8698" s="45" t="s">
        <v>58661</v>
      </c>
      <c r="L8698" s="46">
        <v>0</v>
      </c>
      <c r="M8698" s="46">
        <v>199.95</v>
      </c>
      <c r="N8698" s="45" t="s">
        <v>58683</v>
      </c>
    </row>
    <row r="8699" spans="1:14" s="32" customFormat="1" hidden="1" x14ac:dyDescent="0.25">
      <c r="A8699" s="32" t="s">
        <v>24136</v>
      </c>
      <c r="B8699" s="42" t="s">
        <v>67669</v>
      </c>
      <c r="C8699" s="42"/>
      <c r="D8699" s="42" t="s">
        <v>15781</v>
      </c>
      <c r="E8699" s="43" t="s">
        <v>15782</v>
      </c>
      <c r="F8699" s="44">
        <v>714</v>
      </c>
      <c r="G8699" s="44" t="s">
        <v>17</v>
      </c>
      <c r="H8699" s="44" t="s">
        <v>18</v>
      </c>
      <c r="I8699" s="42" t="s">
        <v>15783</v>
      </c>
      <c r="J8699" s="42">
        <v>8033637200903</v>
      </c>
      <c r="K8699" s="45" t="s">
        <v>58661</v>
      </c>
      <c r="L8699" s="46">
        <v>0</v>
      </c>
      <c r="M8699" s="46">
        <v>199.95</v>
      </c>
      <c r="N8699" s="45" t="s">
        <v>58683</v>
      </c>
    </row>
    <row r="8700" spans="1:14" s="32" customFormat="1" hidden="1" x14ac:dyDescent="0.25">
      <c r="A8700" s="32" t="s">
        <v>24137</v>
      </c>
      <c r="B8700" s="42" t="s">
        <v>67670</v>
      </c>
      <c r="C8700" s="42"/>
      <c r="D8700" s="42" t="s">
        <v>15784</v>
      </c>
      <c r="E8700" s="43" t="s">
        <v>15785</v>
      </c>
      <c r="F8700" s="44">
        <v>714</v>
      </c>
      <c r="G8700" s="44" t="s">
        <v>17</v>
      </c>
      <c r="H8700" s="44" t="s">
        <v>18</v>
      </c>
      <c r="I8700" s="42" t="s">
        <v>15786</v>
      </c>
      <c r="J8700" s="42">
        <v>8033637200910</v>
      </c>
      <c r="K8700" s="45" t="s">
        <v>58661</v>
      </c>
      <c r="L8700" s="46">
        <v>0</v>
      </c>
      <c r="M8700" s="46">
        <v>199.95</v>
      </c>
      <c r="N8700" s="45" t="s">
        <v>58683</v>
      </c>
    </row>
    <row r="8701" spans="1:14" s="32" customFormat="1" hidden="1" x14ac:dyDescent="0.25">
      <c r="A8701" s="32" t="s">
        <v>24138</v>
      </c>
      <c r="B8701" s="42" t="s">
        <v>67671</v>
      </c>
      <c r="C8701" s="42"/>
      <c r="D8701" s="42" t="s">
        <v>15787</v>
      </c>
      <c r="E8701" s="43" t="s">
        <v>15788</v>
      </c>
      <c r="F8701" s="44">
        <v>714</v>
      </c>
      <c r="G8701" s="44" t="s">
        <v>17</v>
      </c>
      <c r="H8701" s="44" t="s">
        <v>18</v>
      </c>
      <c r="I8701" s="42" t="s">
        <v>15789</v>
      </c>
      <c r="J8701" s="42">
        <v>8033637200927</v>
      </c>
      <c r="K8701" s="45" t="s">
        <v>58661</v>
      </c>
      <c r="L8701" s="46">
        <v>0</v>
      </c>
      <c r="M8701" s="46">
        <v>199.95</v>
      </c>
      <c r="N8701" s="45" t="s">
        <v>58683</v>
      </c>
    </row>
    <row r="8702" spans="1:14" s="32" customFormat="1" hidden="1" x14ac:dyDescent="0.25">
      <c r="A8702" s="32" t="s">
        <v>24139</v>
      </c>
      <c r="B8702" s="42" t="s">
        <v>67672</v>
      </c>
      <c r="C8702" s="42"/>
      <c r="D8702" s="42" t="s">
        <v>15790</v>
      </c>
      <c r="E8702" s="43" t="s">
        <v>15791</v>
      </c>
      <c r="F8702" s="44">
        <v>714</v>
      </c>
      <c r="G8702" s="44" t="s">
        <v>17</v>
      </c>
      <c r="H8702" s="44" t="s">
        <v>18</v>
      </c>
      <c r="I8702" s="42" t="s">
        <v>15792</v>
      </c>
      <c r="J8702" s="42">
        <v>8033637200934</v>
      </c>
      <c r="K8702" s="45" t="s">
        <v>58661</v>
      </c>
      <c r="L8702" s="46">
        <v>0</v>
      </c>
      <c r="M8702" s="46">
        <v>199.95</v>
      </c>
      <c r="N8702" s="45" t="s">
        <v>58683</v>
      </c>
    </row>
    <row r="8703" spans="1:14" s="32" customFormat="1" hidden="1" x14ac:dyDescent="0.25">
      <c r="A8703" s="32" t="s">
        <v>34421</v>
      </c>
      <c r="B8703" s="42" t="s">
        <v>63303</v>
      </c>
      <c r="C8703" s="42"/>
      <c r="D8703" s="42" t="s">
        <v>16742</v>
      </c>
      <c r="E8703" s="43" t="s">
        <v>7559</v>
      </c>
      <c r="F8703" s="44" t="s">
        <v>16</v>
      </c>
      <c r="G8703" s="44" t="s">
        <v>17</v>
      </c>
      <c r="H8703" s="44" t="s">
        <v>18</v>
      </c>
      <c r="I8703" s="42" t="s">
        <v>7560</v>
      </c>
      <c r="J8703" s="42">
        <v>8051194809568</v>
      </c>
      <c r="K8703" s="45" t="s">
        <v>58661</v>
      </c>
      <c r="L8703" s="46">
        <v>0</v>
      </c>
      <c r="M8703" s="54">
        <v>259.95</v>
      </c>
      <c r="N8703" s="45"/>
    </row>
    <row r="8704" spans="1:14" s="32" customFormat="1" hidden="1" x14ac:dyDescent="0.25">
      <c r="A8704" s="32" t="s">
        <v>34422</v>
      </c>
      <c r="B8704" s="42" t="s">
        <v>63302</v>
      </c>
      <c r="C8704" s="42"/>
      <c r="D8704" s="42" t="s">
        <v>16743</v>
      </c>
      <c r="E8704" s="43" t="s">
        <v>7561</v>
      </c>
      <c r="F8704" s="44" t="s">
        <v>16</v>
      </c>
      <c r="G8704" s="44" t="s">
        <v>17</v>
      </c>
      <c r="H8704" s="44" t="s">
        <v>18</v>
      </c>
      <c r="I8704" s="42" t="s">
        <v>7562</v>
      </c>
      <c r="J8704" s="42">
        <v>8051194809551</v>
      </c>
      <c r="K8704" s="45" t="s">
        <v>58661</v>
      </c>
      <c r="L8704" s="46">
        <v>0</v>
      </c>
      <c r="M8704" s="54">
        <v>259.95</v>
      </c>
      <c r="N8704" s="45"/>
    </row>
    <row r="8705" spans="1:14" s="32" customFormat="1" hidden="1" x14ac:dyDescent="0.25">
      <c r="A8705" s="32" t="s">
        <v>34423</v>
      </c>
      <c r="B8705" s="42" t="s">
        <v>63301</v>
      </c>
      <c r="C8705" s="42"/>
      <c r="D8705" s="42" t="s">
        <v>16744</v>
      </c>
      <c r="E8705" s="43" t="s">
        <v>7563</v>
      </c>
      <c r="F8705" s="44" t="s">
        <v>16</v>
      </c>
      <c r="G8705" s="44" t="s">
        <v>17</v>
      </c>
      <c r="H8705" s="44" t="s">
        <v>18</v>
      </c>
      <c r="I8705" s="42" t="s">
        <v>7564</v>
      </c>
      <c r="J8705" s="42">
        <v>8051194809544</v>
      </c>
      <c r="K8705" s="45" t="s">
        <v>58661</v>
      </c>
      <c r="L8705" s="46">
        <v>0</v>
      </c>
      <c r="M8705" s="54">
        <v>259.95</v>
      </c>
      <c r="N8705" s="45"/>
    </row>
    <row r="8706" spans="1:14" s="32" customFormat="1" hidden="1" x14ac:dyDescent="0.25">
      <c r="A8706" s="32" t="s">
        <v>34441</v>
      </c>
      <c r="B8706" s="42" t="s">
        <v>63251</v>
      </c>
      <c r="C8706" s="42"/>
      <c r="D8706" s="42" t="s">
        <v>10696</v>
      </c>
      <c r="E8706" s="43" t="s">
        <v>10697</v>
      </c>
      <c r="F8706" s="44" t="s">
        <v>16</v>
      </c>
      <c r="G8706" s="44" t="s">
        <v>17</v>
      </c>
      <c r="H8706" s="44" t="s">
        <v>18</v>
      </c>
      <c r="I8706" s="42" t="s">
        <v>21385</v>
      </c>
      <c r="J8706" s="42">
        <v>8021506925958</v>
      </c>
      <c r="K8706" s="45" t="s">
        <v>58661</v>
      </c>
      <c r="L8706" s="46">
        <v>0</v>
      </c>
      <c r="M8706" s="54">
        <v>139.94999999999999</v>
      </c>
      <c r="N8706" s="45" t="s">
        <v>58748</v>
      </c>
    </row>
    <row r="8707" spans="1:14" s="32" customFormat="1" hidden="1" x14ac:dyDescent="0.25">
      <c r="A8707" s="32" t="s">
        <v>34442</v>
      </c>
      <c r="B8707" s="42" t="s">
        <v>63250</v>
      </c>
      <c r="C8707" s="42"/>
      <c r="D8707" s="42" t="s">
        <v>10698</v>
      </c>
      <c r="E8707" s="43" t="s">
        <v>10699</v>
      </c>
      <c r="F8707" s="44" t="s">
        <v>16</v>
      </c>
      <c r="G8707" s="44" t="s">
        <v>17</v>
      </c>
      <c r="H8707" s="44" t="s">
        <v>18</v>
      </c>
      <c r="I8707" s="42" t="s">
        <v>10700</v>
      </c>
      <c r="J8707" s="42">
        <v>8021506925941</v>
      </c>
      <c r="K8707" s="45" t="s">
        <v>58661</v>
      </c>
      <c r="L8707" s="46">
        <v>0</v>
      </c>
      <c r="M8707" s="54">
        <v>139.94999999999999</v>
      </c>
      <c r="N8707" s="45" t="s">
        <v>58748</v>
      </c>
    </row>
    <row r="8708" spans="1:14" s="32" customFormat="1" hidden="1" x14ac:dyDescent="0.25">
      <c r="A8708" s="32" t="s">
        <v>34452</v>
      </c>
      <c r="B8708" s="42" t="s">
        <v>63276</v>
      </c>
      <c r="C8708" s="42"/>
      <c r="D8708" s="42"/>
      <c r="E8708" s="43" t="s">
        <v>62873</v>
      </c>
      <c r="F8708" s="44" t="s">
        <v>16</v>
      </c>
      <c r="G8708" s="44" t="s">
        <v>17</v>
      </c>
      <c r="H8708" s="44" t="s">
        <v>18</v>
      </c>
      <c r="I8708" s="42" t="s">
        <v>20900</v>
      </c>
      <c r="J8708" s="42">
        <v>8033637936178</v>
      </c>
      <c r="K8708" s="45" t="s">
        <v>58661</v>
      </c>
      <c r="L8708" s="46">
        <v>0</v>
      </c>
      <c r="M8708" s="54">
        <v>179.95</v>
      </c>
      <c r="N8708" s="45" t="s">
        <v>58975</v>
      </c>
    </row>
    <row r="8709" spans="1:14" s="32" customFormat="1" hidden="1" x14ac:dyDescent="0.25">
      <c r="A8709" s="32" t="s">
        <v>34453</v>
      </c>
      <c r="B8709" s="42" t="s">
        <v>63277</v>
      </c>
      <c r="C8709" s="42"/>
      <c r="D8709" s="42"/>
      <c r="E8709" s="43" t="s">
        <v>211</v>
      </c>
      <c r="F8709" s="44" t="s">
        <v>16</v>
      </c>
      <c r="G8709" s="44" t="s">
        <v>17</v>
      </c>
      <c r="H8709" s="44" t="s">
        <v>18</v>
      </c>
      <c r="I8709" s="42" t="s">
        <v>212</v>
      </c>
      <c r="J8709" s="42">
        <v>8033637936185</v>
      </c>
      <c r="K8709" s="45" t="s">
        <v>58661</v>
      </c>
      <c r="L8709" s="46">
        <v>0</v>
      </c>
      <c r="M8709" s="54">
        <v>179.95</v>
      </c>
      <c r="N8709" s="45" t="s">
        <v>58975</v>
      </c>
    </row>
    <row r="8710" spans="1:14" s="32" customFormat="1" hidden="1" x14ac:dyDescent="0.25">
      <c r="A8710" s="32" t="s">
        <v>34454</v>
      </c>
      <c r="B8710" s="42" t="s">
        <v>63275</v>
      </c>
      <c r="C8710" s="42"/>
      <c r="D8710" s="42"/>
      <c r="E8710" s="43" t="s">
        <v>213</v>
      </c>
      <c r="F8710" s="44" t="s">
        <v>16</v>
      </c>
      <c r="G8710" s="44" t="s">
        <v>17</v>
      </c>
      <c r="H8710" s="44" t="s">
        <v>18</v>
      </c>
      <c r="I8710" s="42" t="s">
        <v>214</v>
      </c>
      <c r="J8710" s="42">
        <v>8033637936154</v>
      </c>
      <c r="K8710" s="45" t="s">
        <v>58661</v>
      </c>
      <c r="L8710" s="46">
        <v>0</v>
      </c>
      <c r="M8710" s="54">
        <v>179.95</v>
      </c>
      <c r="N8710" s="45" t="s">
        <v>58975</v>
      </c>
    </row>
    <row r="8711" spans="1:14" s="32" customFormat="1" hidden="1" x14ac:dyDescent="0.25">
      <c r="A8711" s="32" t="s">
        <v>34658</v>
      </c>
      <c r="B8711" s="42" t="s">
        <v>63258</v>
      </c>
      <c r="C8711" s="42"/>
      <c r="D8711" s="42" t="s">
        <v>215</v>
      </c>
      <c r="E8711" s="43" t="s">
        <v>216</v>
      </c>
      <c r="F8711" s="44" t="s">
        <v>56</v>
      </c>
      <c r="G8711" s="44" t="s">
        <v>17</v>
      </c>
      <c r="H8711" s="44" t="s">
        <v>18</v>
      </c>
      <c r="I8711" s="42" t="s">
        <v>217</v>
      </c>
      <c r="J8711" s="42">
        <v>8033637211336</v>
      </c>
      <c r="K8711" s="45" t="s">
        <v>58661</v>
      </c>
      <c r="L8711" s="46">
        <v>0</v>
      </c>
      <c r="M8711" s="54">
        <v>169.95</v>
      </c>
      <c r="N8711" s="45" t="s">
        <v>58683</v>
      </c>
    </row>
    <row r="8712" spans="1:14" s="32" customFormat="1" hidden="1" x14ac:dyDescent="0.25">
      <c r="A8712" s="32" t="s">
        <v>34659</v>
      </c>
      <c r="B8712" s="42" t="s">
        <v>63259</v>
      </c>
      <c r="C8712" s="42"/>
      <c r="D8712" s="42" t="s">
        <v>218</v>
      </c>
      <c r="E8712" s="43" t="s">
        <v>219</v>
      </c>
      <c r="F8712" s="44" t="s">
        <v>56</v>
      </c>
      <c r="G8712" s="44" t="s">
        <v>17</v>
      </c>
      <c r="H8712" s="44" t="s">
        <v>18</v>
      </c>
      <c r="I8712" s="42" t="s">
        <v>220</v>
      </c>
      <c r="J8712" s="42">
        <v>8033637211343</v>
      </c>
      <c r="K8712" s="45" t="s">
        <v>58661</v>
      </c>
      <c r="L8712" s="46">
        <v>0</v>
      </c>
      <c r="M8712" s="54">
        <v>169.95</v>
      </c>
      <c r="N8712" s="45" t="s">
        <v>58683</v>
      </c>
    </row>
    <row r="8713" spans="1:14" s="32" customFormat="1" hidden="1" x14ac:dyDescent="0.25">
      <c r="A8713" s="32" t="s">
        <v>34660</v>
      </c>
      <c r="B8713" s="42" t="s">
        <v>63257</v>
      </c>
      <c r="C8713" s="42"/>
      <c r="D8713" s="42" t="s">
        <v>221</v>
      </c>
      <c r="E8713" s="43" t="s">
        <v>222</v>
      </c>
      <c r="F8713" s="44" t="s">
        <v>56</v>
      </c>
      <c r="G8713" s="44" t="s">
        <v>17</v>
      </c>
      <c r="H8713" s="44" t="s">
        <v>18</v>
      </c>
      <c r="I8713" s="42" t="s">
        <v>223</v>
      </c>
      <c r="J8713" s="42">
        <v>8033637211329</v>
      </c>
      <c r="K8713" s="45" t="s">
        <v>58661</v>
      </c>
      <c r="L8713" s="46">
        <v>0</v>
      </c>
      <c r="M8713" s="54">
        <v>169.95</v>
      </c>
      <c r="N8713" s="45" t="s">
        <v>58683</v>
      </c>
    </row>
    <row r="8714" spans="1:14" s="32" customFormat="1" hidden="1" x14ac:dyDescent="0.25">
      <c r="A8714" s="32" t="s">
        <v>34661</v>
      </c>
      <c r="B8714" s="42" t="s">
        <v>51342</v>
      </c>
      <c r="C8714" s="42"/>
      <c r="D8714" s="42" t="s">
        <v>17153</v>
      </c>
      <c r="E8714" s="43" t="s">
        <v>62874</v>
      </c>
      <c r="F8714" s="44" t="s">
        <v>56</v>
      </c>
      <c r="G8714" s="44" t="s">
        <v>17</v>
      </c>
      <c r="H8714" s="44" t="s">
        <v>18</v>
      </c>
      <c r="I8714" s="42" t="s">
        <v>17154</v>
      </c>
      <c r="J8714" s="42">
        <v>8059175100550</v>
      </c>
      <c r="K8714" s="45" t="s">
        <v>58661</v>
      </c>
      <c r="L8714" s="46">
        <v>0</v>
      </c>
      <c r="M8714" s="46">
        <v>149.94999999999999</v>
      </c>
      <c r="N8714" s="45" t="s">
        <v>58713</v>
      </c>
    </row>
    <row r="8715" spans="1:14" s="45" customFormat="1" hidden="1" x14ac:dyDescent="0.25">
      <c r="A8715" s="32" t="s">
        <v>34662</v>
      </c>
      <c r="B8715" s="42" t="s">
        <v>51343</v>
      </c>
      <c r="C8715" s="42"/>
      <c r="D8715" s="42" t="s">
        <v>17155</v>
      </c>
      <c r="E8715" s="43" t="s">
        <v>17156</v>
      </c>
      <c r="F8715" s="44" t="s">
        <v>56</v>
      </c>
      <c r="G8715" s="44" t="s">
        <v>17</v>
      </c>
      <c r="H8715" s="44" t="s">
        <v>18</v>
      </c>
      <c r="I8715" s="42" t="s">
        <v>17157</v>
      </c>
      <c r="J8715" s="42">
        <v>8059175100567</v>
      </c>
      <c r="K8715" s="45" t="s">
        <v>58661</v>
      </c>
      <c r="L8715" s="46">
        <v>0</v>
      </c>
      <c r="M8715" s="46">
        <v>149.94999999999999</v>
      </c>
      <c r="N8715" s="45" t="s">
        <v>58713</v>
      </c>
    </row>
    <row r="8716" spans="1:14" s="45" customFormat="1" hidden="1" x14ac:dyDescent="0.25">
      <c r="A8716" s="32" t="s">
        <v>34463</v>
      </c>
      <c r="B8716" s="42" t="s">
        <v>63243</v>
      </c>
      <c r="C8716" s="42"/>
      <c r="D8716" s="42" t="s">
        <v>12442</v>
      </c>
      <c r="E8716" s="43" t="s">
        <v>62875</v>
      </c>
      <c r="F8716" s="44" t="s">
        <v>16</v>
      </c>
      <c r="G8716" s="44" t="s">
        <v>17</v>
      </c>
      <c r="H8716" s="44" t="s">
        <v>18</v>
      </c>
      <c r="I8716" s="42" t="s">
        <v>12443</v>
      </c>
      <c r="J8716" s="42">
        <v>8021506924821</v>
      </c>
      <c r="K8716" s="45" t="s">
        <v>58661</v>
      </c>
      <c r="L8716" s="46">
        <v>0</v>
      </c>
      <c r="M8716" s="46">
        <v>259.95</v>
      </c>
      <c r="N8716" s="45" t="s">
        <v>58748</v>
      </c>
    </row>
    <row r="8717" spans="1:14" s="45" customFormat="1" hidden="1" x14ac:dyDescent="0.25">
      <c r="A8717" s="32" t="s">
        <v>34464</v>
      </c>
      <c r="B8717" s="42" t="s">
        <v>63244</v>
      </c>
      <c r="C8717" s="42"/>
      <c r="D8717" s="42" t="s">
        <v>12444</v>
      </c>
      <c r="E8717" s="43" t="s">
        <v>12445</v>
      </c>
      <c r="F8717" s="44" t="s">
        <v>16</v>
      </c>
      <c r="G8717" s="44" t="s">
        <v>17</v>
      </c>
      <c r="H8717" s="44" t="s">
        <v>18</v>
      </c>
      <c r="I8717" s="42" t="s">
        <v>12446</v>
      </c>
      <c r="J8717" s="42">
        <v>8021506924838</v>
      </c>
      <c r="K8717" s="45" t="s">
        <v>58661</v>
      </c>
      <c r="L8717" s="46">
        <v>0</v>
      </c>
      <c r="M8717" s="46">
        <v>259.95</v>
      </c>
      <c r="N8717" s="45" t="s">
        <v>58748</v>
      </c>
    </row>
    <row r="8718" spans="1:14" s="45" customFormat="1" hidden="1" x14ac:dyDescent="0.25">
      <c r="A8718" s="32" t="s">
        <v>34465</v>
      </c>
      <c r="B8718" s="42" t="s">
        <v>63242</v>
      </c>
      <c r="C8718" s="42"/>
      <c r="D8718" s="42" t="s">
        <v>12447</v>
      </c>
      <c r="E8718" s="43" t="s">
        <v>12448</v>
      </c>
      <c r="F8718" s="44" t="s">
        <v>16</v>
      </c>
      <c r="G8718" s="44" t="s">
        <v>17</v>
      </c>
      <c r="H8718" s="44" t="s">
        <v>18</v>
      </c>
      <c r="I8718" s="42" t="s">
        <v>12449</v>
      </c>
      <c r="J8718" s="42">
        <v>8021506924814</v>
      </c>
      <c r="K8718" s="45" t="s">
        <v>58661</v>
      </c>
      <c r="L8718" s="46">
        <v>0</v>
      </c>
      <c r="M8718" s="46">
        <v>259.95</v>
      </c>
      <c r="N8718" s="45" t="s">
        <v>58748</v>
      </c>
    </row>
    <row r="8719" spans="1:14" s="45" customFormat="1" hidden="1" x14ac:dyDescent="0.25">
      <c r="A8719" s="32" t="s">
        <v>36053</v>
      </c>
      <c r="B8719" s="42" t="s">
        <v>45862</v>
      </c>
      <c r="C8719" s="42"/>
      <c r="D8719" s="42" t="s">
        <v>7319</v>
      </c>
      <c r="E8719" s="43" t="s">
        <v>7320</v>
      </c>
      <c r="F8719" s="44" t="s">
        <v>7196</v>
      </c>
      <c r="G8719" s="44" t="s">
        <v>17</v>
      </c>
      <c r="H8719" s="44" t="s">
        <v>18</v>
      </c>
      <c r="I8719" s="42" t="s">
        <v>7321</v>
      </c>
      <c r="J8719" s="42">
        <v>8033637921839</v>
      </c>
      <c r="K8719" s="45" t="s">
        <v>58661</v>
      </c>
      <c r="L8719" s="46">
        <v>0</v>
      </c>
      <c r="M8719" s="46">
        <v>529.95000000000005</v>
      </c>
      <c r="N8719" s="45" t="s">
        <v>62884</v>
      </c>
    </row>
    <row r="8720" spans="1:14" s="45" customFormat="1" hidden="1" x14ac:dyDescent="0.25">
      <c r="A8720" s="32" t="s">
        <v>36055</v>
      </c>
      <c r="B8720" s="42" t="s">
        <v>45863</v>
      </c>
      <c r="C8720" s="42"/>
      <c r="D8720" s="42" t="s">
        <v>7322</v>
      </c>
      <c r="E8720" s="43" t="s">
        <v>7323</v>
      </c>
      <c r="F8720" s="44" t="s">
        <v>7196</v>
      </c>
      <c r="G8720" s="44" t="s">
        <v>17</v>
      </c>
      <c r="H8720" s="44" t="s">
        <v>18</v>
      </c>
      <c r="I8720" s="42" t="s">
        <v>7324</v>
      </c>
      <c r="J8720" s="42">
        <v>8033637921815</v>
      </c>
      <c r="K8720" s="45" t="s">
        <v>58661</v>
      </c>
      <c r="L8720" s="46">
        <v>0</v>
      </c>
      <c r="M8720" s="46">
        <v>529.95000000000005</v>
      </c>
      <c r="N8720" s="45" t="s">
        <v>62884</v>
      </c>
    </row>
    <row r="8721" spans="1:14" s="45" customFormat="1" hidden="1" x14ac:dyDescent="0.25">
      <c r="A8721" s="32" t="s">
        <v>36057</v>
      </c>
      <c r="B8721" s="42" t="s">
        <v>45864</v>
      </c>
      <c r="C8721" s="42"/>
      <c r="D8721" s="42" t="s">
        <v>7325</v>
      </c>
      <c r="E8721" s="43" t="s">
        <v>7326</v>
      </c>
      <c r="F8721" s="44" t="s">
        <v>7196</v>
      </c>
      <c r="G8721" s="44" t="s">
        <v>17</v>
      </c>
      <c r="H8721" s="44" t="s">
        <v>18</v>
      </c>
      <c r="I8721" s="42" t="s">
        <v>7327</v>
      </c>
      <c r="J8721" s="42">
        <v>8033637921808</v>
      </c>
      <c r="K8721" s="45" t="s">
        <v>58661</v>
      </c>
      <c r="L8721" s="46">
        <v>0</v>
      </c>
      <c r="M8721" s="46">
        <v>529.95000000000005</v>
      </c>
      <c r="N8721" s="45" t="s">
        <v>62884</v>
      </c>
    </row>
    <row r="8722" spans="1:14" s="45" customFormat="1" hidden="1" x14ac:dyDescent="0.25">
      <c r="A8722" s="32" t="s">
        <v>36059</v>
      </c>
      <c r="B8722" s="42" t="s">
        <v>45865</v>
      </c>
      <c r="C8722" s="42"/>
      <c r="D8722" s="42" t="s">
        <v>7328</v>
      </c>
      <c r="E8722" s="43" t="s">
        <v>7329</v>
      </c>
      <c r="F8722" s="44" t="s">
        <v>7196</v>
      </c>
      <c r="G8722" s="44" t="s">
        <v>17</v>
      </c>
      <c r="H8722" s="44" t="s">
        <v>18</v>
      </c>
      <c r="I8722" s="42" t="s">
        <v>7330</v>
      </c>
      <c r="J8722" s="42">
        <v>8033637921792</v>
      </c>
      <c r="K8722" s="45" t="s">
        <v>58661</v>
      </c>
      <c r="L8722" s="46">
        <v>0</v>
      </c>
      <c r="M8722" s="46">
        <v>529.95000000000005</v>
      </c>
      <c r="N8722" s="45" t="s">
        <v>62884</v>
      </c>
    </row>
    <row r="8723" spans="1:14" s="45" customFormat="1" hidden="1" x14ac:dyDescent="0.25">
      <c r="A8723" s="32" t="s">
        <v>36061</v>
      </c>
      <c r="B8723" s="42" t="s">
        <v>45866</v>
      </c>
      <c r="C8723" s="42"/>
      <c r="D8723" s="42" t="s">
        <v>7331</v>
      </c>
      <c r="E8723" s="43" t="s">
        <v>7332</v>
      </c>
      <c r="F8723" s="44" t="s">
        <v>7196</v>
      </c>
      <c r="G8723" s="44" t="s">
        <v>17</v>
      </c>
      <c r="H8723" s="44" t="s">
        <v>18</v>
      </c>
      <c r="I8723" s="42" t="s">
        <v>7333</v>
      </c>
      <c r="J8723" s="42">
        <v>8033637921822</v>
      </c>
      <c r="K8723" s="45" t="s">
        <v>58661</v>
      </c>
      <c r="L8723" s="46">
        <v>0</v>
      </c>
      <c r="M8723" s="46">
        <v>529.95000000000005</v>
      </c>
      <c r="N8723" s="45" t="s">
        <v>62884</v>
      </c>
    </row>
    <row r="8724" spans="1:14" s="45" customFormat="1" hidden="1" x14ac:dyDescent="0.25">
      <c r="A8724" s="32" t="s">
        <v>36063</v>
      </c>
      <c r="B8724" s="42" t="s">
        <v>45867</v>
      </c>
      <c r="C8724" s="42"/>
      <c r="D8724" s="42" t="s">
        <v>7334</v>
      </c>
      <c r="E8724" s="43" t="s">
        <v>7335</v>
      </c>
      <c r="F8724" s="44" t="s">
        <v>7196</v>
      </c>
      <c r="G8724" s="44" t="s">
        <v>17</v>
      </c>
      <c r="H8724" s="44" t="s">
        <v>18</v>
      </c>
      <c r="I8724" s="42" t="s">
        <v>7336</v>
      </c>
      <c r="J8724" s="42">
        <v>8033637921785</v>
      </c>
      <c r="K8724" s="45" t="s">
        <v>58661</v>
      </c>
      <c r="L8724" s="46">
        <v>0</v>
      </c>
      <c r="M8724" s="46">
        <v>529.95000000000005</v>
      </c>
      <c r="N8724" s="45" t="s">
        <v>62884</v>
      </c>
    </row>
    <row r="8725" spans="1:14" s="45" customFormat="1" hidden="1" x14ac:dyDescent="0.25">
      <c r="A8725" s="32" t="s">
        <v>36065</v>
      </c>
      <c r="B8725" s="42" t="s">
        <v>45868</v>
      </c>
      <c r="C8725" s="42"/>
      <c r="D8725" s="42" t="s">
        <v>7301</v>
      </c>
      <c r="E8725" s="43" t="s">
        <v>7302</v>
      </c>
      <c r="F8725" s="44" t="s">
        <v>7196</v>
      </c>
      <c r="G8725" s="44" t="s">
        <v>17</v>
      </c>
      <c r="H8725" s="44" t="s">
        <v>18</v>
      </c>
      <c r="I8725" s="42" t="s">
        <v>7303</v>
      </c>
      <c r="J8725" s="42">
        <v>8033637921778</v>
      </c>
      <c r="K8725" s="45" t="s">
        <v>58661</v>
      </c>
      <c r="L8725" s="46">
        <v>0</v>
      </c>
      <c r="M8725" s="46">
        <v>529.95000000000005</v>
      </c>
      <c r="N8725" s="45" t="s">
        <v>62884</v>
      </c>
    </row>
    <row r="8726" spans="1:14" s="45" customFormat="1" hidden="1" x14ac:dyDescent="0.25">
      <c r="A8726" s="32" t="s">
        <v>36067</v>
      </c>
      <c r="B8726" s="42" t="s">
        <v>45869</v>
      </c>
      <c r="C8726" s="42"/>
      <c r="D8726" s="42" t="s">
        <v>7304</v>
      </c>
      <c r="E8726" s="43" t="s">
        <v>7305</v>
      </c>
      <c r="F8726" s="44" t="s">
        <v>7196</v>
      </c>
      <c r="G8726" s="44" t="s">
        <v>17</v>
      </c>
      <c r="H8726" s="44" t="s">
        <v>18</v>
      </c>
      <c r="I8726" s="42" t="s">
        <v>7306</v>
      </c>
      <c r="J8726" s="42">
        <v>8033637921754</v>
      </c>
      <c r="K8726" s="45" t="s">
        <v>58661</v>
      </c>
      <c r="L8726" s="46">
        <v>0</v>
      </c>
      <c r="M8726" s="46">
        <v>529.95000000000005</v>
      </c>
      <c r="N8726" s="45" t="s">
        <v>62884</v>
      </c>
    </row>
    <row r="8727" spans="1:14" s="45" customFormat="1" hidden="1" x14ac:dyDescent="0.25">
      <c r="A8727" s="32" t="s">
        <v>36069</v>
      </c>
      <c r="B8727" s="42" t="s">
        <v>45870</v>
      </c>
      <c r="C8727" s="42"/>
      <c r="D8727" s="42" t="s">
        <v>7307</v>
      </c>
      <c r="E8727" s="43" t="s">
        <v>7308</v>
      </c>
      <c r="F8727" s="44" t="s">
        <v>7196</v>
      </c>
      <c r="G8727" s="44" t="s">
        <v>17</v>
      </c>
      <c r="H8727" s="44" t="s">
        <v>18</v>
      </c>
      <c r="I8727" s="42" t="s">
        <v>7309</v>
      </c>
      <c r="J8727" s="42">
        <v>8033637921747</v>
      </c>
      <c r="K8727" s="45" t="s">
        <v>58661</v>
      </c>
      <c r="L8727" s="46">
        <v>0</v>
      </c>
      <c r="M8727" s="46">
        <v>529.95000000000005</v>
      </c>
      <c r="N8727" s="45" t="s">
        <v>62884</v>
      </c>
    </row>
    <row r="8728" spans="1:14" s="45" customFormat="1" hidden="1" x14ac:dyDescent="0.25">
      <c r="A8728" s="32" t="s">
        <v>36071</v>
      </c>
      <c r="B8728" s="42" t="s">
        <v>45871</v>
      </c>
      <c r="C8728" s="42"/>
      <c r="D8728" s="42" t="s">
        <v>7310</v>
      </c>
      <c r="E8728" s="43" t="s">
        <v>7311</v>
      </c>
      <c r="F8728" s="44" t="s">
        <v>7196</v>
      </c>
      <c r="G8728" s="44" t="s">
        <v>17</v>
      </c>
      <c r="H8728" s="44" t="s">
        <v>18</v>
      </c>
      <c r="I8728" s="42" t="s">
        <v>7312</v>
      </c>
      <c r="J8728" s="42">
        <v>8033637921730</v>
      </c>
      <c r="K8728" s="45" t="s">
        <v>58661</v>
      </c>
      <c r="L8728" s="46">
        <v>0</v>
      </c>
      <c r="M8728" s="46">
        <v>529.95000000000005</v>
      </c>
      <c r="N8728" s="45" t="s">
        <v>62884</v>
      </c>
    </row>
    <row r="8729" spans="1:14" s="45" customFormat="1" hidden="1" x14ac:dyDescent="0.25">
      <c r="A8729" s="32" t="s">
        <v>36073</v>
      </c>
      <c r="B8729" s="42" t="s">
        <v>45872</v>
      </c>
      <c r="C8729" s="42"/>
      <c r="D8729" s="42" t="s">
        <v>7313</v>
      </c>
      <c r="E8729" s="43" t="s">
        <v>7314</v>
      </c>
      <c r="F8729" s="44" t="s">
        <v>7196</v>
      </c>
      <c r="G8729" s="44" t="s">
        <v>17</v>
      </c>
      <c r="H8729" s="44" t="s">
        <v>18</v>
      </c>
      <c r="I8729" s="42" t="s">
        <v>7315</v>
      </c>
      <c r="J8729" s="42">
        <v>8033637921761</v>
      </c>
      <c r="K8729" s="45" t="s">
        <v>58661</v>
      </c>
      <c r="L8729" s="46">
        <v>0</v>
      </c>
      <c r="M8729" s="46">
        <v>529.95000000000005</v>
      </c>
      <c r="N8729" s="45" t="s">
        <v>62884</v>
      </c>
    </row>
    <row r="8730" spans="1:14" s="45" customFormat="1" hidden="1" x14ac:dyDescent="0.25">
      <c r="A8730" s="32" t="s">
        <v>35954</v>
      </c>
      <c r="B8730" s="42"/>
      <c r="C8730" s="42"/>
      <c r="D8730" s="42" t="s">
        <v>7316</v>
      </c>
      <c r="E8730" s="43" t="s">
        <v>7317</v>
      </c>
      <c r="F8730" s="44" t="s">
        <v>7196</v>
      </c>
      <c r="G8730" s="44" t="s">
        <v>17</v>
      </c>
      <c r="H8730" s="44" t="s">
        <v>18</v>
      </c>
      <c r="I8730" s="42" t="s">
        <v>7318</v>
      </c>
      <c r="J8730" s="42">
        <v>8033637921723</v>
      </c>
      <c r="K8730" s="45" t="s">
        <v>58661</v>
      </c>
      <c r="L8730" s="46">
        <v>0</v>
      </c>
      <c r="M8730" s="46">
        <v>529.95000000000005</v>
      </c>
      <c r="N8730" s="45" t="s">
        <v>62884</v>
      </c>
    </row>
    <row r="8731" spans="1:14" s="32" customFormat="1" hidden="1" x14ac:dyDescent="0.25">
      <c r="A8731" s="32" t="s">
        <v>36075</v>
      </c>
      <c r="B8731" s="42" t="s">
        <v>45873</v>
      </c>
      <c r="C8731" s="42"/>
      <c r="D8731" s="42" t="s">
        <v>7403</v>
      </c>
      <c r="E8731" s="43" t="s">
        <v>7404</v>
      </c>
      <c r="F8731" s="44" t="s">
        <v>7196</v>
      </c>
      <c r="G8731" s="44" t="s">
        <v>17</v>
      </c>
      <c r="H8731" s="44" t="s">
        <v>18</v>
      </c>
      <c r="I8731" s="42" t="s">
        <v>7405</v>
      </c>
      <c r="J8731" s="42">
        <v>8033637921952</v>
      </c>
      <c r="K8731" s="45" t="s">
        <v>58661</v>
      </c>
      <c r="L8731" s="46">
        <v>0</v>
      </c>
      <c r="M8731" s="46">
        <v>529.95000000000005</v>
      </c>
      <c r="N8731" s="45" t="s">
        <v>62884</v>
      </c>
    </row>
    <row r="8732" spans="1:14" s="32" customFormat="1" hidden="1" x14ac:dyDescent="0.25">
      <c r="A8732" s="32" t="s">
        <v>36077</v>
      </c>
      <c r="B8732" s="42" t="s">
        <v>45874</v>
      </c>
      <c r="C8732" s="42"/>
      <c r="D8732" s="42" t="s">
        <v>7406</v>
      </c>
      <c r="E8732" s="43" t="s">
        <v>7407</v>
      </c>
      <c r="F8732" s="44" t="s">
        <v>7196</v>
      </c>
      <c r="G8732" s="44" t="s">
        <v>17</v>
      </c>
      <c r="H8732" s="44" t="s">
        <v>18</v>
      </c>
      <c r="I8732" s="42" t="s">
        <v>7408</v>
      </c>
      <c r="J8732" s="42">
        <v>8033637921938</v>
      </c>
      <c r="K8732" s="45" t="s">
        <v>58661</v>
      </c>
      <c r="L8732" s="46">
        <v>0</v>
      </c>
      <c r="M8732" s="46">
        <v>529.95000000000005</v>
      </c>
      <c r="N8732" s="45" t="s">
        <v>62884</v>
      </c>
    </row>
    <row r="8733" spans="1:14" s="32" customFormat="1" hidden="1" x14ac:dyDescent="0.25">
      <c r="A8733" s="32" t="s">
        <v>36079</v>
      </c>
      <c r="B8733" s="42" t="s">
        <v>45875</v>
      </c>
      <c r="C8733" s="42"/>
      <c r="D8733" s="42" t="s">
        <v>7409</v>
      </c>
      <c r="E8733" s="43" t="s">
        <v>7410</v>
      </c>
      <c r="F8733" s="44" t="s">
        <v>7196</v>
      </c>
      <c r="G8733" s="44" t="s">
        <v>17</v>
      </c>
      <c r="H8733" s="44" t="s">
        <v>18</v>
      </c>
      <c r="I8733" s="42" t="s">
        <v>7411</v>
      </c>
      <c r="J8733" s="42">
        <v>8033637921921</v>
      </c>
      <c r="K8733" s="45" t="s">
        <v>58661</v>
      </c>
      <c r="L8733" s="46">
        <v>0</v>
      </c>
      <c r="M8733" s="46">
        <v>529.95000000000005</v>
      </c>
      <c r="N8733" s="45" t="s">
        <v>62884</v>
      </c>
    </row>
    <row r="8734" spans="1:14" s="32" customFormat="1" hidden="1" x14ac:dyDescent="0.25">
      <c r="A8734" s="32" t="s">
        <v>36081</v>
      </c>
      <c r="B8734" s="42" t="s">
        <v>45876</v>
      </c>
      <c r="C8734" s="42"/>
      <c r="D8734" s="42" t="s">
        <v>7412</v>
      </c>
      <c r="E8734" s="43" t="s">
        <v>7413</v>
      </c>
      <c r="F8734" s="44" t="s">
        <v>7196</v>
      </c>
      <c r="G8734" s="44" t="s">
        <v>17</v>
      </c>
      <c r="H8734" s="44" t="s">
        <v>18</v>
      </c>
      <c r="I8734" s="42" t="s">
        <v>7414</v>
      </c>
      <c r="J8734" s="42">
        <v>8033637921914</v>
      </c>
      <c r="K8734" s="45" t="s">
        <v>58661</v>
      </c>
      <c r="L8734" s="46">
        <v>0</v>
      </c>
      <c r="M8734" s="46">
        <v>529.95000000000005</v>
      </c>
      <c r="N8734" s="45" t="s">
        <v>62884</v>
      </c>
    </row>
    <row r="8735" spans="1:14" s="32" customFormat="1" hidden="1" x14ac:dyDescent="0.25">
      <c r="A8735" s="32" t="s">
        <v>36083</v>
      </c>
      <c r="B8735" s="42" t="s">
        <v>45877</v>
      </c>
      <c r="C8735" s="42"/>
      <c r="D8735" s="42" t="s">
        <v>7415</v>
      </c>
      <c r="E8735" s="43" t="s">
        <v>7416</v>
      </c>
      <c r="F8735" s="44" t="s">
        <v>7196</v>
      </c>
      <c r="G8735" s="44" t="s">
        <v>17</v>
      </c>
      <c r="H8735" s="44" t="s">
        <v>18</v>
      </c>
      <c r="I8735" s="42" t="s">
        <v>7417</v>
      </c>
      <c r="J8735" s="42">
        <v>8033637921945</v>
      </c>
      <c r="K8735" s="45" t="s">
        <v>58661</v>
      </c>
      <c r="L8735" s="46">
        <v>0</v>
      </c>
      <c r="M8735" s="46">
        <v>529.95000000000005</v>
      </c>
      <c r="N8735" s="45" t="s">
        <v>62884</v>
      </c>
    </row>
    <row r="8736" spans="1:14" s="32" customFormat="1" hidden="1" x14ac:dyDescent="0.25">
      <c r="A8736" s="32" t="s">
        <v>36085</v>
      </c>
      <c r="B8736" s="42" t="s">
        <v>45878</v>
      </c>
      <c r="C8736" s="42"/>
      <c r="D8736" s="42" t="s">
        <v>7418</v>
      </c>
      <c r="E8736" s="43" t="s">
        <v>7419</v>
      </c>
      <c r="F8736" s="44" t="s">
        <v>7196</v>
      </c>
      <c r="G8736" s="44" t="s">
        <v>17</v>
      </c>
      <c r="H8736" s="44" t="s">
        <v>18</v>
      </c>
      <c r="I8736" s="42" t="s">
        <v>7420</v>
      </c>
      <c r="J8736" s="42">
        <v>8033637921907</v>
      </c>
      <c r="K8736" s="45" t="s">
        <v>58661</v>
      </c>
      <c r="L8736" s="46">
        <v>0</v>
      </c>
      <c r="M8736" s="46">
        <v>529.95000000000005</v>
      </c>
      <c r="N8736" s="45" t="s">
        <v>62884</v>
      </c>
    </row>
    <row r="8737" spans="1:14" s="32" customFormat="1" hidden="1" x14ac:dyDescent="0.25">
      <c r="A8737" s="32" t="s">
        <v>36087</v>
      </c>
      <c r="B8737" s="42" t="s">
        <v>45879</v>
      </c>
      <c r="C8737" s="42"/>
      <c r="D8737" s="42" t="s">
        <v>7355</v>
      </c>
      <c r="E8737" s="43" t="s">
        <v>7356</v>
      </c>
      <c r="F8737" s="44" t="s">
        <v>7196</v>
      </c>
      <c r="G8737" s="44" t="s">
        <v>17</v>
      </c>
      <c r="H8737" s="44" t="s">
        <v>18</v>
      </c>
      <c r="I8737" s="42" t="s">
        <v>7357</v>
      </c>
      <c r="J8737" s="42">
        <v>8033637921891</v>
      </c>
      <c r="K8737" s="45" t="s">
        <v>58661</v>
      </c>
      <c r="L8737" s="46">
        <v>0</v>
      </c>
      <c r="M8737" s="46">
        <v>529.95000000000005</v>
      </c>
      <c r="N8737" s="45" t="s">
        <v>62884</v>
      </c>
    </row>
    <row r="8738" spans="1:14" s="32" customFormat="1" hidden="1" x14ac:dyDescent="0.25">
      <c r="A8738" s="32" t="s">
        <v>36089</v>
      </c>
      <c r="B8738" s="42" t="s">
        <v>45880</v>
      </c>
      <c r="C8738" s="42"/>
      <c r="D8738" s="42" t="s">
        <v>7358</v>
      </c>
      <c r="E8738" s="43" t="s">
        <v>7359</v>
      </c>
      <c r="F8738" s="44" t="s">
        <v>7196</v>
      </c>
      <c r="G8738" s="44" t="s">
        <v>17</v>
      </c>
      <c r="H8738" s="44" t="s">
        <v>18</v>
      </c>
      <c r="I8738" s="42" t="s">
        <v>7360</v>
      </c>
      <c r="J8738" s="42">
        <v>8033637921877</v>
      </c>
      <c r="K8738" s="45" t="s">
        <v>58661</v>
      </c>
      <c r="L8738" s="46">
        <v>0</v>
      </c>
      <c r="M8738" s="46">
        <v>529.95000000000005</v>
      </c>
      <c r="N8738" s="45" t="s">
        <v>62884</v>
      </c>
    </row>
    <row r="8739" spans="1:14" s="32" customFormat="1" hidden="1" x14ac:dyDescent="0.25">
      <c r="A8739" s="32" t="s">
        <v>36091</v>
      </c>
      <c r="B8739" s="42" t="s">
        <v>45881</v>
      </c>
      <c r="C8739" s="42"/>
      <c r="D8739" s="42" t="s">
        <v>7361</v>
      </c>
      <c r="E8739" s="43" t="s">
        <v>7362</v>
      </c>
      <c r="F8739" s="44" t="s">
        <v>7196</v>
      </c>
      <c r="G8739" s="44" t="s">
        <v>17</v>
      </c>
      <c r="H8739" s="44" t="s">
        <v>18</v>
      </c>
      <c r="I8739" s="42" t="s">
        <v>7363</v>
      </c>
      <c r="J8739" s="42">
        <v>8033637921860</v>
      </c>
      <c r="K8739" s="45" t="s">
        <v>58661</v>
      </c>
      <c r="L8739" s="46">
        <v>0</v>
      </c>
      <c r="M8739" s="46">
        <v>529.95000000000005</v>
      </c>
      <c r="N8739" s="45" t="s">
        <v>62884</v>
      </c>
    </row>
    <row r="8740" spans="1:14" s="32" customFormat="1" hidden="1" x14ac:dyDescent="0.25">
      <c r="A8740" s="32" t="s">
        <v>36093</v>
      </c>
      <c r="B8740" s="42" t="s">
        <v>45882</v>
      </c>
      <c r="C8740" s="42"/>
      <c r="D8740" s="42" t="s">
        <v>7364</v>
      </c>
      <c r="E8740" s="43" t="s">
        <v>7365</v>
      </c>
      <c r="F8740" s="44" t="s">
        <v>7196</v>
      </c>
      <c r="G8740" s="44" t="s">
        <v>17</v>
      </c>
      <c r="H8740" s="44" t="s">
        <v>18</v>
      </c>
      <c r="I8740" s="42" t="s">
        <v>7366</v>
      </c>
      <c r="J8740" s="42">
        <v>8033637921853</v>
      </c>
      <c r="K8740" s="45" t="s">
        <v>58661</v>
      </c>
      <c r="L8740" s="46">
        <v>0</v>
      </c>
      <c r="M8740" s="46">
        <v>529.95000000000005</v>
      </c>
      <c r="N8740" s="45" t="s">
        <v>62884</v>
      </c>
    </row>
    <row r="8741" spans="1:14" s="32" customFormat="1" hidden="1" x14ac:dyDescent="0.25">
      <c r="A8741" s="32" t="s">
        <v>36095</v>
      </c>
      <c r="B8741" s="42" t="s">
        <v>45883</v>
      </c>
      <c r="C8741" s="42"/>
      <c r="D8741" s="42" t="s">
        <v>7367</v>
      </c>
      <c r="E8741" s="43" t="s">
        <v>7368</v>
      </c>
      <c r="F8741" s="44" t="s">
        <v>7196</v>
      </c>
      <c r="G8741" s="44" t="s">
        <v>17</v>
      </c>
      <c r="H8741" s="44" t="s">
        <v>18</v>
      </c>
      <c r="I8741" s="42" t="s">
        <v>7369</v>
      </c>
      <c r="J8741" s="42">
        <v>8033637921884</v>
      </c>
      <c r="K8741" s="45" t="s">
        <v>58661</v>
      </c>
      <c r="L8741" s="46">
        <v>0</v>
      </c>
      <c r="M8741" s="46">
        <v>529.95000000000005</v>
      </c>
      <c r="N8741" s="45" t="s">
        <v>62884</v>
      </c>
    </row>
    <row r="8742" spans="1:14" s="32" customFormat="1" hidden="1" x14ac:dyDescent="0.25">
      <c r="A8742" s="32" t="s">
        <v>36097</v>
      </c>
      <c r="B8742" s="42" t="s">
        <v>45884</v>
      </c>
      <c r="C8742" s="42"/>
      <c r="D8742" s="42" t="s">
        <v>7370</v>
      </c>
      <c r="E8742" s="43" t="s">
        <v>7371</v>
      </c>
      <c r="F8742" s="44" t="s">
        <v>7196</v>
      </c>
      <c r="G8742" s="44" t="s">
        <v>17</v>
      </c>
      <c r="H8742" s="44" t="s">
        <v>18</v>
      </c>
      <c r="I8742" s="42" t="s">
        <v>7372</v>
      </c>
      <c r="J8742" s="42">
        <v>8033637921846</v>
      </c>
      <c r="K8742" s="45" t="s">
        <v>58661</v>
      </c>
      <c r="L8742" s="46">
        <v>0</v>
      </c>
      <c r="M8742" s="46">
        <v>529.95000000000005</v>
      </c>
      <c r="N8742" s="45" t="s">
        <v>62884</v>
      </c>
    </row>
    <row r="8743" spans="1:14" s="32" customFormat="1" hidden="1" x14ac:dyDescent="0.25">
      <c r="A8743" s="32" t="s">
        <v>36099</v>
      </c>
      <c r="B8743" s="42"/>
      <c r="C8743" s="42"/>
      <c r="D8743" s="42" t="s">
        <v>17955</v>
      </c>
      <c r="E8743" s="43" t="s">
        <v>17956</v>
      </c>
      <c r="F8743" s="44" t="s">
        <v>7196</v>
      </c>
      <c r="G8743" s="44" t="s">
        <v>17</v>
      </c>
      <c r="H8743" s="44" t="s">
        <v>18</v>
      </c>
      <c r="I8743" s="42" t="s">
        <v>17957</v>
      </c>
      <c r="J8743" s="42">
        <v>8059175112331</v>
      </c>
      <c r="K8743" s="45" t="s">
        <v>58661</v>
      </c>
      <c r="L8743" s="46">
        <v>0</v>
      </c>
      <c r="M8743" s="46">
        <v>529.95000000000005</v>
      </c>
      <c r="N8743" s="45" t="s">
        <v>58713</v>
      </c>
    </row>
    <row r="8744" spans="1:14" s="32" customFormat="1" hidden="1" x14ac:dyDescent="0.25">
      <c r="A8744" s="32" t="s">
        <v>36101</v>
      </c>
      <c r="B8744" s="42"/>
      <c r="C8744" s="42"/>
      <c r="D8744" s="42" t="s">
        <v>17949</v>
      </c>
      <c r="E8744" s="43" t="s">
        <v>17950</v>
      </c>
      <c r="F8744" s="44" t="s">
        <v>7196</v>
      </c>
      <c r="G8744" s="44" t="s">
        <v>17</v>
      </c>
      <c r="H8744" s="44" t="s">
        <v>18</v>
      </c>
      <c r="I8744" s="42" t="s">
        <v>17951</v>
      </c>
      <c r="J8744" s="42">
        <v>8059175112317</v>
      </c>
      <c r="K8744" s="45" t="s">
        <v>58661</v>
      </c>
      <c r="L8744" s="46">
        <v>0</v>
      </c>
      <c r="M8744" s="46">
        <v>529.95000000000005</v>
      </c>
      <c r="N8744" s="45" t="s">
        <v>58713</v>
      </c>
    </row>
    <row r="8745" spans="1:14" s="32" customFormat="1" hidden="1" x14ac:dyDescent="0.25">
      <c r="A8745" s="32" t="s">
        <v>36103</v>
      </c>
      <c r="B8745" s="42"/>
      <c r="C8745" s="42"/>
      <c r="D8745" s="42" t="s">
        <v>17946</v>
      </c>
      <c r="E8745" s="43" t="s">
        <v>17947</v>
      </c>
      <c r="F8745" s="44" t="s">
        <v>7196</v>
      </c>
      <c r="G8745" s="44" t="s">
        <v>17</v>
      </c>
      <c r="H8745" s="44" t="s">
        <v>18</v>
      </c>
      <c r="I8745" s="42" t="s">
        <v>17948</v>
      </c>
      <c r="J8745" s="42">
        <v>8059175112300</v>
      </c>
      <c r="K8745" s="45" t="s">
        <v>58661</v>
      </c>
      <c r="L8745" s="46">
        <v>0</v>
      </c>
      <c r="M8745" s="46">
        <v>529.95000000000005</v>
      </c>
      <c r="N8745" s="45" t="s">
        <v>58713</v>
      </c>
    </row>
    <row r="8746" spans="1:14" s="32" customFormat="1" hidden="1" x14ac:dyDescent="0.25">
      <c r="A8746" s="32" t="s">
        <v>36105</v>
      </c>
      <c r="B8746" s="42"/>
      <c r="C8746" s="42"/>
      <c r="D8746" s="42" t="s">
        <v>17943</v>
      </c>
      <c r="E8746" s="43" t="s">
        <v>17944</v>
      </c>
      <c r="F8746" s="44" t="s">
        <v>7196</v>
      </c>
      <c r="G8746" s="44" t="s">
        <v>17</v>
      </c>
      <c r="H8746" s="44" t="s">
        <v>18</v>
      </c>
      <c r="I8746" s="42" t="s">
        <v>17945</v>
      </c>
      <c r="J8746" s="42">
        <v>8059175112294</v>
      </c>
      <c r="K8746" s="45" t="s">
        <v>58661</v>
      </c>
      <c r="L8746" s="46">
        <v>0</v>
      </c>
      <c r="M8746" s="46">
        <v>529.95000000000005</v>
      </c>
      <c r="N8746" s="45" t="s">
        <v>58713</v>
      </c>
    </row>
    <row r="8747" spans="1:14" s="32" customFormat="1" hidden="1" x14ac:dyDescent="0.25">
      <c r="A8747" s="32" t="s">
        <v>36107</v>
      </c>
      <c r="B8747" s="42"/>
      <c r="C8747" s="42"/>
      <c r="D8747" s="42" t="s">
        <v>17952</v>
      </c>
      <c r="E8747" s="43" t="s">
        <v>17953</v>
      </c>
      <c r="F8747" s="44" t="s">
        <v>7196</v>
      </c>
      <c r="G8747" s="44" t="s">
        <v>17</v>
      </c>
      <c r="H8747" s="44" t="s">
        <v>18</v>
      </c>
      <c r="I8747" s="42" t="s">
        <v>17954</v>
      </c>
      <c r="J8747" s="42">
        <v>8059175112324</v>
      </c>
      <c r="K8747" s="45" t="s">
        <v>58661</v>
      </c>
      <c r="L8747" s="46">
        <v>0</v>
      </c>
      <c r="M8747" s="46">
        <v>529.95000000000005</v>
      </c>
      <c r="N8747" s="45" t="s">
        <v>58713</v>
      </c>
    </row>
    <row r="8748" spans="1:14" s="32" customFormat="1" hidden="1" x14ac:dyDescent="0.25">
      <c r="A8748" s="32" t="s">
        <v>36109</v>
      </c>
      <c r="B8748" s="42"/>
      <c r="C8748" s="42"/>
      <c r="D8748" s="42" t="s">
        <v>17940</v>
      </c>
      <c r="E8748" s="43" t="s">
        <v>17941</v>
      </c>
      <c r="F8748" s="44" t="s">
        <v>7196</v>
      </c>
      <c r="G8748" s="44" t="s">
        <v>17</v>
      </c>
      <c r="H8748" s="44" t="s">
        <v>18</v>
      </c>
      <c r="I8748" s="42" t="s">
        <v>17942</v>
      </c>
      <c r="J8748" s="42">
        <v>8059175112287</v>
      </c>
      <c r="K8748" s="45" t="s">
        <v>58661</v>
      </c>
      <c r="L8748" s="46">
        <v>0</v>
      </c>
      <c r="M8748" s="46">
        <v>529.95000000000005</v>
      </c>
      <c r="N8748" s="45" t="s">
        <v>58713</v>
      </c>
    </row>
    <row r="8749" spans="1:14" s="32" customFormat="1" hidden="1" x14ac:dyDescent="0.25">
      <c r="B8749" s="42" t="s">
        <v>45899</v>
      </c>
      <c r="C8749" s="42"/>
      <c r="D8749" s="42" t="s">
        <v>22199</v>
      </c>
      <c r="E8749" s="43" t="s">
        <v>22200</v>
      </c>
      <c r="F8749" s="44" t="s">
        <v>7196</v>
      </c>
      <c r="G8749" s="44" t="s">
        <v>17</v>
      </c>
      <c r="H8749" s="44" t="s">
        <v>18</v>
      </c>
      <c r="I8749" s="42" t="s">
        <v>22201</v>
      </c>
      <c r="J8749" s="42">
        <v>8059175293139</v>
      </c>
      <c r="K8749" s="45" t="s">
        <v>58661</v>
      </c>
      <c r="L8749" s="46">
        <v>0</v>
      </c>
      <c r="M8749" s="46">
        <v>529.95000000000005</v>
      </c>
      <c r="N8749" s="45" t="s">
        <v>58688</v>
      </c>
    </row>
    <row r="8750" spans="1:14" s="32" customFormat="1" hidden="1" x14ac:dyDescent="0.25">
      <c r="B8750" s="42" t="s">
        <v>45900</v>
      </c>
      <c r="C8750" s="42"/>
      <c r="D8750" s="42" t="s">
        <v>22202</v>
      </c>
      <c r="E8750" s="43" t="s">
        <v>22203</v>
      </c>
      <c r="F8750" s="44" t="s">
        <v>7196</v>
      </c>
      <c r="G8750" s="44" t="s">
        <v>17</v>
      </c>
      <c r="H8750" s="44" t="s">
        <v>18</v>
      </c>
      <c r="I8750" s="42" t="s">
        <v>22204</v>
      </c>
      <c r="J8750" s="42">
        <v>8059175293122</v>
      </c>
      <c r="K8750" s="45" t="s">
        <v>58661</v>
      </c>
      <c r="L8750" s="46">
        <v>0</v>
      </c>
      <c r="M8750" s="46">
        <v>529.95000000000005</v>
      </c>
      <c r="N8750" s="45" t="s">
        <v>58688</v>
      </c>
    </row>
    <row r="8751" spans="1:14" s="32" customFormat="1" hidden="1" x14ac:dyDescent="0.25">
      <c r="B8751" s="42" t="s">
        <v>45901</v>
      </c>
      <c r="C8751" s="42"/>
      <c r="D8751" s="42" t="s">
        <v>22205</v>
      </c>
      <c r="E8751" s="43" t="s">
        <v>22206</v>
      </c>
      <c r="F8751" s="44" t="s">
        <v>7196</v>
      </c>
      <c r="G8751" s="44" t="s">
        <v>17</v>
      </c>
      <c r="H8751" s="44" t="s">
        <v>18</v>
      </c>
      <c r="I8751" s="42" t="s">
        <v>22207</v>
      </c>
      <c r="J8751" s="42">
        <v>8059175293115</v>
      </c>
      <c r="K8751" s="45" t="s">
        <v>58661</v>
      </c>
      <c r="L8751" s="46">
        <v>0</v>
      </c>
      <c r="M8751" s="46">
        <v>529.95000000000005</v>
      </c>
      <c r="N8751" s="45" t="s">
        <v>58688</v>
      </c>
    </row>
    <row r="8752" spans="1:14" s="32" customFormat="1" hidden="1" x14ac:dyDescent="0.25">
      <c r="B8752" s="42" t="s">
        <v>45902</v>
      </c>
      <c r="C8752" s="42"/>
      <c r="D8752" s="42" t="s">
        <v>22208</v>
      </c>
      <c r="E8752" s="43" t="s">
        <v>22209</v>
      </c>
      <c r="F8752" s="44" t="s">
        <v>7196</v>
      </c>
      <c r="G8752" s="44" t="s">
        <v>17</v>
      </c>
      <c r="H8752" s="44" t="s">
        <v>18</v>
      </c>
      <c r="I8752" s="42" t="s">
        <v>22210</v>
      </c>
      <c r="J8752" s="42">
        <v>8059175293146</v>
      </c>
      <c r="K8752" s="45" t="s">
        <v>58661</v>
      </c>
      <c r="L8752" s="46">
        <v>0</v>
      </c>
      <c r="M8752" s="46">
        <v>529.95000000000005</v>
      </c>
      <c r="N8752" s="45" t="s">
        <v>58688</v>
      </c>
    </row>
    <row r="8753" spans="2:14" s="32" customFormat="1" hidden="1" x14ac:dyDescent="0.25">
      <c r="B8753" s="42"/>
      <c r="C8753" s="42"/>
      <c r="D8753" s="42" t="s">
        <v>22214</v>
      </c>
      <c r="E8753" s="43" t="s">
        <v>22215</v>
      </c>
      <c r="F8753" s="44" t="s">
        <v>7196</v>
      </c>
      <c r="G8753" s="44" t="s">
        <v>17</v>
      </c>
      <c r="H8753" s="44" t="s">
        <v>18</v>
      </c>
      <c r="I8753" s="42" t="s">
        <v>22216</v>
      </c>
      <c r="J8753" s="42">
        <v>8059175293108</v>
      </c>
      <c r="K8753" s="45" t="s">
        <v>58661</v>
      </c>
      <c r="L8753" s="46">
        <v>0</v>
      </c>
      <c r="M8753" s="46">
        <v>529.95000000000005</v>
      </c>
      <c r="N8753" s="45" t="s">
        <v>58688</v>
      </c>
    </row>
    <row r="8754" spans="2:14" s="32" customFormat="1" hidden="1" x14ac:dyDescent="0.25">
      <c r="B8754" s="42" t="s">
        <v>45903</v>
      </c>
      <c r="C8754" s="42"/>
      <c r="D8754" s="42" t="s">
        <v>22211</v>
      </c>
      <c r="E8754" s="43" t="s">
        <v>22212</v>
      </c>
      <c r="F8754" s="44" t="s">
        <v>7196</v>
      </c>
      <c r="G8754" s="44" t="s">
        <v>17</v>
      </c>
      <c r="H8754" s="44" t="s">
        <v>18</v>
      </c>
      <c r="I8754" s="42" t="s">
        <v>22213</v>
      </c>
      <c r="J8754" s="42">
        <v>8059175293153</v>
      </c>
      <c r="K8754" s="45" t="s">
        <v>58661</v>
      </c>
      <c r="L8754" s="46">
        <v>0</v>
      </c>
      <c r="M8754" s="46">
        <v>529.95000000000005</v>
      </c>
      <c r="N8754" s="45" t="s">
        <v>58688</v>
      </c>
    </row>
    <row r="8755" spans="2:14" s="32" customFormat="1" hidden="1" x14ac:dyDescent="0.25">
      <c r="B8755" s="42" t="s">
        <v>45904</v>
      </c>
      <c r="C8755" s="42"/>
      <c r="D8755" s="42" t="s">
        <v>22217</v>
      </c>
      <c r="E8755" s="43" t="s">
        <v>22218</v>
      </c>
      <c r="F8755" s="44" t="s">
        <v>7196</v>
      </c>
      <c r="G8755" s="44" t="s">
        <v>17</v>
      </c>
      <c r="H8755" s="44" t="s">
        <v>18</v>
      </c>
      <c r="I8755" s="42" t="s">
        <v>22219</v>
      </c>
      <c r="J8755" s="42">
        <v>8059175293191</v>
      </c>
      <c r="K8755" s="45" t="s">
        <v>58661</v>
      </c>
      <c r="L8755" s="46">
        <v>0</v>
      </c>
      <c r="M8755" s="46">
        <v>529.95000000000005</v>
      </c>
      <c r="N8755" s="45" t="s">
        <v>58688</v>
      </c>
    </row>
    <row r="8756" spans="2:14" s="32" customFormat="1" hidden="1" x14ac:dyDescent="0.25">
      <c r="B8756" s="42" t="s">
        <v>45905</v>
      </c>
      <c r="C8756" s="42"/>
      <c r="D8756" s="42" t="s">
        <v>22220</v>
      </c>
      <c r="E8756" s="43" t="s">
        <v>22221</v>
      </c>
      <c r="F8756" s="44" t="s">
        <v>7196</v>
      </c>
      <c r="G8756" s="44" t="s">
        <v>17</v>
      </c>
      <c r="H8756" s="44" t="s">
        <v>18</v>
      </c>
      <c r="I8756" s="42" t="s">
        <v>22222</v>
      </c>
      <c r="J8756" s="42">
        <v>8059175293184</v>
      </c>
      <c r="K8756" s="45" t="s">
        <v>58661</v>
      </c>
      <c r="L8756" s="46">
        <v>0</v>
      </c>
      <c r="M8756" s="46">
        <v>529.95000000000005</v>
      </c>
      <c r="N8756" s="45" t="s">
        <v>58688</v>
      </c>
    </row>
    <row r="8757" spans="2:14" s="32" customFormat="1" hidden="1" x14ac:dyDescent="0.25">
      <c r="B8757" s="42" t="s">
        <v>45906</v>
      </c>
      <c r="C8757" s="42"/>
      <c r="D8757" s="42" t="s">
        <v>22223</v>
      </c>
      <c r="E8757" s="43" t="s">
        <v>22224</v>
      </c>
      <c r="F8757" s="44" t="s">
        <v>7196</v>
      </c>
      <c r="G8757" s="44" t="s">
        <v>17</v>
      </c>
      <c r="H8757" s="44" t="s">
        <v>18</v>
      </c>
      <c r="I8757" s="42" t="s">
        <v>22225</v>
      </c>
      <c r="J8757" s="42">
        <v>8059175293177</v>
      </c>
      <c r="K8757" s="45" t="s">
        <v>58661</v>
      </c>
      <c r="L8757" s="46">
        <v>0</v>
      </c>
      <c r="M8757" s="46">
        <v>529.95000000000005</v>
      </c>
      <c r="N8757" s="45" t="s">
        <v>58688</v>
      </c>
    </row>
    <row r="8758" spans="2:14" s="32" customFormat="1" hidden="1" x14ac:dyDescent="0.25">
      <c r="B8758" s="42" t="s">
        <v>45907</v>
      </c>
      <c r="C8758" s="42"/>
      <c r="D8758" s="42" t="s">
        <v>22226</v>
      </c>
      <c r="E8758" s="43" t="s">
        <v>22227</v>
      </c>
      <c r="F8758" s="44" t="s">
        <v>7196</v>
      </c>
      <c r="G8758" s="44" t="s">
        <v>17</v>
      </c>
      <c r="H8758" s="44" t="s">
        <v>18</v>
      </c>
      <c r="I8758" s="42" t="s">
        <v>22228</v>
      </c>
      <c r="J8758" s="42">
        <v>8059175293207</v>
      </c>
      <c r="K8758" s="45" t="s">
        <v>58661</v>
      </c>
      <c r="L8758" s="46">
        <v>0</v>
      </c>
      <c r="M8758" s="46">
        <v>529.95000000000005</v>
      </c>
      <c r="N8758" s="45" t="s">
        <v>58688</v>
      </c>
    </row>
    <row r="8759" spans="2:14" s="32" customFormat="1" hidden="1" x14ac:dyDescent="0.25">
      <c r="B8759" s="42" t="s">
        <v>45908</v>
      </c>
      <c r="C8759" s="42"/>
      <c r="D8759" s="42" t="s">
        <v>22229</v>
      </c>
      <c r="E8759" s="43" t="s">
        <v>22230</v>
      </c>
      <c r="F8759" s="44" t="s">
        <v>7196</v>
      </c>
      <c r="G8759" s="44" t="s">
        <v>17</v>
      </c>
      <c r="H8759" s="44" t="s">
        <v>18</v>
      </c>
      <c r="I8759" s="42" t="s">
        <v>22231</v>
      </c>
      <c r="J8759" s="42">
        <v>8059175293160</v>
      </c>
      <c r="K8759" s="45" t="s">
        <v>58661</v>
      </c>
      <c r="L8759" s="46">
        <v>0</v>
      </c>
      <c r="M8759" s="46">
        <v>529.95000000000005</v>
      </c>
      <c r="N8759" s="45" t="s">
        <v>58688</v>
      </c>
    </row>
    <row r="8760" spans="2:14" s="32" customFormat="1" hidden="1" x14ac:dyDescent="0.25">
      <c r="B8760" s="42" t="s">
        <v>45909</v>
      </c>
      <c r="C8760" s="42"/>
      <c r="D8760" s="42" t="s">
        <v>22232</v>
      </c>
      <c r="E8760" s="43" t="s">
        <v>22233</v>
      </c>
      <c r="F8760" s="44" t="s">
        <v>7196</v>
      </c>
      <c r="G8760" s="44" t="s">
        <v>17</v>
      </c>
      <c r="H8760" s="44" t="s">
        <v>18</v>
      </c>
      <c r="I8760" s="42" t="s">
        <v>22234</v>
      </c>
      <c r="J8760" s="42">
        <v>8059175293214</v>
      </c>
      <c r="K8760" s="45" t="s">
        <v>58661</v>
      </c>
      <c r="L8760" s="46">
        <v>0</v>
      </c>
      <c r="M8760" s="46">
        <v>529.95000000000005</v>
      </c>
      <c r="N8760" s="45" t="s">
        <v>58688</v>
      </c>
    </row>
    <row r="8761" spans="2:14" s="32" customFormat="1" hidden="1" x14ac:dyDescent="0.25">
      <c r="B8761" s="42" t="s">
        <v>45910</v>
      </c>
      <c r="C8761" s="42"/>
      <c r="D8761" s="42" t="s">
        <v>22235</v>
      </c>
      <c r="E8761" s="43" t="s">
        <v>22236</v>
      </c>
      <c r="F8761" s="44" t="s">
        <v>7196</v>
      </c>
      <c r="G8761" s="44" t="s">
        <v>17</v>
      </c>
      <c r="H8761" s="44" t="s">
        <v>18</v>
      </c>
      <c r="I8761" s="42" t="s">
        <v>22237</v>
      </c>
      <c r="J8761" s="42">
        <v>8059175293252</v>
      </c>
      <c r="K8761" s="45" t="s">
        <v>58661</v>
      </c>
      <c r="L8761" s="46">
        <v>0</v>
      </c>
      <c r="M8761" s="46">
        <v>529.95000000000005</v>
      </c>
      <c r="N8761" s="45" t="s">
        <v>58688</v>
      </c>
    </row>
    <row r="8762" spans="2:14" s="32" customFormat="1" hidden="1" x14ac:dyDescent="0.25">
      <c r="B8762" s="42" t="s">
        <v>45911</v>
      </c>
      <c r="C8762" s="42"/>
      <c r="D8762" s="42" t="s">
        <v>22238</v>
      </c>
      <c r="E8762" s="43" t="s">
        <v>22239</v>
      </c>
      <c r="F8762" s="44" t="s">
        <v>7196</v>
      </c>
      <c r="G8762" s="44" t="s">
        <v>17</v>
      </c>
      <c r="H8762" s="44" t="s">
        <v>18</v>
      </c>
      <c r="I8762" s="42" t="s">
        <v>22240</v>
      </c>
      <c r="J8762" s="42">
        <v>8059175293245</v>
      </c>
      <c r="K8762" s="45" t="s">
        <v>58661</v>
      </c>
      <c r="L8762" s="46">
        <v>0</v>
      </c>
      <c r="M8762" s="46">
        <v>529.95000000000005</v>
      </c>
      <c r="N8762" s="45" t="s">
        <v>58688</v>
      </c>
    </row>
    <row r="8763" spans="2:14" s="32" customFormat="1" hidden="1" x14ac:dyDescent="0.25">
      <c r="B8763" s="42" t="s">
        <v>45912</v>
      </c>
      <c r="C8763" s="42"/>
      <c r="D8763" s="42" t="s">
        <v>22241</v>
      </c>
      <c r="E8763" s="43" t="s">
        <v>22242</v>
      </c>
      <c r="F8763" s="44" t="s">
        <v>7196</v>
      </c>
      <c r="G8763" s="44" t="s">
        <v>17</v>
      </c>
      <c r="H8763" s="44" t="s">
        <v>18</v>
      </c>
      <c r="I8763" s="42" t="s">
        <v>22243</v>
      </c>
      <c r="J8763" s="42">
        <v>8059175293238</v>
      </c>
      <c r="K8763" s="45" t="s">
        <v>58661</v>
      </c>
      <c r="L8763" s="46">
        <v>0</v>
      </c>
      <c r="M8763" s="46">
        <v>529.95000000000005</v>
      </c>
      <c r="N8763" s="45" t="s">
        <v>58688</v>
      </c>
    </row>
    <row r="8764" spans="2:14" s="32" customFormat="1" hidden="1" x14ac:dyDescent="0.25">
      <c r="B8764" s="42" t="s">
        <v>45913</v>
      </c>
      <c r="C8764" s="42"/>
      <c r="D8764" s="42" t="s">
        <v>22244</v>
      </c>
      <c r="E8764" s="43" t="s">
        <v>22245</v>
      </c>
      <c r="F8764" s="44" t="s">
        <v>7196</v>
      </c>
      <c r="G8764" s="44" t="s">
        <v>17</v>
      </c>
      <c r="H8764" s="44" t="s">
        <v>18</v>
      </c>
      <c r="I8764" s="42" t="s">
        <v>22246</v>
      </c>
      <c r="J8764" s="42">
        <v>8059175293269</v>
      </c>
      <c r="K8764" s="45" t="s">
        <v>58661</v>
      </c>
      <c r="L8764" s="46">
        <v>0</v>
      </c>
      <c r="M8764" s="46">
        <v>529.95000000000005</v>
      </c>
      <c r="N8764" s="45" t="s">
        <v>58688</v>
      </c>
    </row>
    <row r="8765" spans="2:14" s="32" customFormat="1" hidden="1" x14ac:dyDescent="0.25">
      <c r="B8765" s="42"/>
      <c r="C8765" s="42"/>
      <c r="D8765" s="42" t="s">
        <v>22250</v>
      </c>
      <c r="E8765" s="43" t="s">
        <v>22251</v>
      </c>
      <c r="F8765" s="44" t="s">
        <v>7196</v>
      </c>
      <c r="G8765" s="44" t="s">
        <v>17</v>
      </c>
      <c r="H8765" s="44" t="s">
        <v>18</v>
      </c>
      <c r="I8765" s="42" t="s">
        <v>22252</v>
      </c>
      <c r="J8765" s="42">
        <v>8059175293221</v>
      </c>
      <c r="K8765" s="45" t="s">
        <v>58661</v>
      </c>
      <c r="L8765" s="46">
        <v>0</v>
      </c>
      <c r="M8765" s="46">
        <v>529.95000000000005</v>
      </c>
      <c r="N8765" s="45" t="s">
        <v>58688</v>
      </c>
    </row>
    <row r="8766" spans="2:14" s="32" customFormat="1" hidden="1" x14ac:dyDescent="0.25">
      <c r="B8766" s="42" t="s">
        <v>45914</v>
      </c>
      <c r="C8766" s="42"/>
      <c r="D8766" s="42" t="s">
        <v>22247</v>
      </c>
      <c r="E8766" s="43" t="s">
        <v>22248</v>
      </c>
      <c r="F8766" s="44" t="s">
        <v>7196</v>
      </c>
      <c r="G8766" s="44" t="s">
        <v>17</v>
      </c>
      <c r="H8766" s="44" t="s">
        <v>18</v>
      </c>
      <c r="I8766" s="42" t="s">
        <v>22249</v>
      </c>
      <c r="J8766" s="42">
        <v>8059175293276</v>
      </c>
      <c r="K8766" s="45" t="s">
        <v>58661</v>
      </c>
      <c r="L8766" s="46">
        <v>0</v>
      </c>
      <c r="M8766" s="46">
        <v>529.95000000000005</v>
      </c>
      <c r="N8766" s="45" t="s">
        <v>58688</v>
      </c>
    </row>
    <row r="8767" spans="2:14" s="32" customFormat="1" hidden="1" x14ac:dyDescent="0.25">
      <c r="B8767" s="42" t="s">
        <v>41883</v>
      </c>
      <c r="C8767" s="42"/>
      <c r="D8767" s="42"/>
      <c r="E8767" s="43" t="s">
        <v>41884</v>
      </c>
      <c r="F8767" s="44" t="s">
        <v>7196</v>
      </c>
      <c r="G8767" s="44" t="s">
        <v>17</v>
      </c>
      <c r="H8767" s="44" t="s">
        <v>18</v>
      </c>
      <c r="I8767" s="42" t="s">
        <v>41885</v>
      </c>
      <c r="J8767" s="42">
        <v>8059175304057</v>
      </c>
      <c r="K8767" s="45" t="s">
        <v>58661</v>
      </c>
      <c r="L8767" s="46">
        <v>0</v>
      </c>
      <c r="M8767" s="54">
        <v>529.95000000000005</v>
      </c>
      <c r="N8767" s="45" t="s">
        <v>58701</v>
      </c>
    </row>
    <row r="8768" spans="2:14" s="32" customFormat="1" hidden="1" x14ac:dyDescent="0.25">
      <c r="B8768" s="42" t="s">
        <v>41869</v>
      </c>
      <c r="C8768" s="42"/>
      <c r="D8768" s="42"/>
      <c r="E8768" s="43" t="s">
        <v>41870</v>
      </c>
      <c r="F8768" s="44" t="s">
        <v>7196</v>
      </c>
      <c r="G8768" s="44" t="s">
        <v>17</v>
      </c>
      <c r="H8768" s="44" t="s">
        <v>18</v>
      </c>
      <c r="I8768" s="42" t="s">
        <v>41871</v>
      </c>
      <c r="J8768" s="42">
        <v>8059175304033</v>
      </c>
      <c r="K8768" s="45" t="s">
        <v>58661</v>
      </c>
      <c r="L8768" s="46">
        <v>0</v>
      </c>
      <c r="M8768" s="54">
        <v>529.95000000000005</v>
      </c>
      <c r="N8768" s="45" t="s">
        <v>58701</v>
      </c>
    </row>
    <row r="8769" spans="2:14" s="32" customFormat="1" hidden="1" x14ac:dyDescent="0.25">
      <c r="B8769" s="42" t="s">
        <v>41872</v>
      </c>
      <c r="C8769" s="42"/>
      <c r="D8769" s="42"/>
      <c r="E8769" s="43" t="s">
        <v>41873</v>
      </c>
      <c r="F8769" s="44" t="s">
        <v>7196</v>
      </c>
      <c r="G8769" s="44" t="s">
        <v>17</v>
      </c>
      <c r="H8769" s="44" t="s">
        <v>18</v>
      </c>
      <c r="I8769" s="42" t="s">
        <v>41874</v>
      </c>
      <c r="J8769" s="42">
        <v>8059175304026</v>
      </c>
      <c r="K8769" s="45" t="s">
        <v>58661</v>
      </c>
      <c r="L8769" s="46">
        <v>0</v>
      </c>
      <c r="M8769" s="54">
        <v>529.95000000000005</v>
      </c>
      <c r="N8769" s="45" t="s">
        <v>58701</v>
      </c>
    </row>
    <row r="8770" spans="2:14" s="32" customFormat="1" hidden="1" x14ac:dyDescent="0.25">
      <c r="B8770" s="42" t="s">
        <v>41875</v>
      </c>
      <c r="C8770" s="42"/>
      <c r="D8770" s="42"/>
      <c r="E8770" s="43" t="s">
        <v>41876</v>
      </c>
      <c r="F8770" s="44" t="s">
        <v>7196</v>
      </c>
      <c r="G8770" s="44" t="s">
        <v>17</v>
      </c>
      <c r="H8770" s="44" t="s">
        <v>18</v>
      </c>
      <c r="I8770" s="42" t="s">
        <v>41877</v>
      </c>
      <c r="J8770" s="42">
        <v>8059175304019</v>
      </c>
      <c r="K8770" s="45" t="s">
        <v>58661</v>
      </c>
      <c r="L8770" s="46">
        <v>0</v>
      </c>
      <c r="M8770" s="54">
        <v>529.95000000000005</v>
      </c>
      <c r="N8770" s="45" t="s">
        <v>58701</v>
      </c>
    </row>
    <row r="8771" spans="2:14" s="32" customFormat="1" hidden="1" x14ac:dyDescent="0.25">
      <c r="B8771" s="42" t="s">
        <v>41878</v>
      </c>
      <c r="C8771" s="42"/>
      <c r="D8771" s="42"/>
      <c r="E8771" s="43" t="s">
        <v>41879</v>
      </c>
      <c r="F8771" s="44" t="s">
        <v>7196</v>
      </c>
      <c r="G8771" s="44" t="s">
        <v>17</v>
      </c>
      <c r="H8771" s="44" t="s">
        <v>18</v>
      </c>
      <c r="I8771" s="42" t="s">
        <v>41880</v>
      </c>
      <c r="J8771" s="42">
        <v>8059175304040</v>
      </c>
      <c r="K8771" s="45" t="s">
        <v>58661</v>
      </c>
      <c r="L8771" s="46">
        <v>0</v>
      </c>
      <c r="M8771" s="54">
        <v>529.95000000000005</v>
      </c>
      <c r="N8771" s="45" t="s">
        <v>58701</v>
      </c>
    </row>
    <row r="8772" spans="2:14" s="32" customFormat="1" hidden="1" x14ac:dyDescent="0.25">
      <c r="B8772" s="42"/>
      <c r="C8772" s="42"/>
      <c r="D8772" s="42"/>
      <c r="E8772" s="43" t="s">
        <v>41881</v>
      </c>
      <c r="F8772" s="44" t="s">
        <v>7196</v>
      </c>
      <c r="G8772" s="44" t="s">
        <v>17</v>
      </c>
      <c r="H8772" s="44" t="s">
        <v>18</v>
      </c>
      <c r="I8772" s="42" t="s">
        <v>41882</v>
      </c>
      <c r="J8772" s="42">
        <v>8059175304002</v>
      </c>
      <c r="K8772" s="45" t="s">
        <v>58661</v>
      </c>
      <c r="L8772" s="46">
        <v>0</v>
      </c>
      <c r="M8772" s="54">
        <v>529.95000000000005</v>
      </c>
      <c r="N8772" s="45" t="s">
        <v>58701</v>
      </c>
    </row>
    <row r="8773" spans="2:14" s="32" customFormat="1" hidden="1" x14ac:dyDescent="0.25">
      <c r="B8773" s="42" t="s">
        <v>45937</v>
      </c>
      <c r="C8773" s="42"/>
      <c r="D8773" s="42" t="s">
        <v>22284</v>
      </c>
      <c r="E8773" s="43" t="s">
        <v>22285</v>
      </c>
      <c r="F8773" s="44" t="s">
        <v>7196</v>
      </c>
      <c r="G8773" s="44" t="s">
        <v>17</v>
      </c>
      <c r="H8773" s="44" t="s">
        <v>18</v>
      </c>
      <c r="I8773" s="42" t="s">
        <v>22286</v>
      </c>
      <c r="J8773" s="42">
        <v>8059175211263</v>
      </c>
      <c r="K8773" s="45" t="s">
        <v>58661</v>
      </c>
      <c r="L8773" s="46">
        <v>0</v>
      </c>
      <c r="M8773" s="46">
        <v>259.95</v>
      </c>
      <c r="N8773" s="45" t="s">
        <v>58688</v>
      </c>
    </row>
    <row r="8774" spans="2:14" s="32" customFormat="1" hidden="1" x14ac:dyDescent="0.25">
      <c r="B8774" s="42" t="s">
        <v>45938</v>
      </c>
      <c r="C8774" s="42"/>
      <c r="D8774" s="42" t="s">
        <v>22287</v>
      </c>
      <c r="E8774" s="43" t="s">
        <v>22288</v>
      </c>
      <c r="F8774" s="44" t="s">
        <v>7196</v>
      </c>
      <c r="G8774" s="44" t="s">
        <v>17</v>
      </c>
      <c r="H8774" s="44" t="s">
        <v>18</v>
      </c>
      <c r="I8774" s="42" t="s">
        <v>22289</v>
      </c>
      <c r="J8774" s="42">
        <v>8059175211256</v>
      </c>
      <c r="K8774" s="45" t="s">
        <v>58661</v>
      </c>
      <c r="L8774" s="46">
        <v>0</v>
      </c>
      <c r="M8774" s="46">
        <v>259.95</v>
      </c>
      <c r="N8774" s="45" t="s">
        <v>58688</v>
      </c>
    </row>
    <row r="8775" spans="2:14" s="32" customFormat="1" hidden="1" x14ac:dyDescent="0.25">
      <c r="B8775" s="42" t="s">
        <v>45939</v>
      </c>
      <c r="C8775" s="42"/>
      <c r="D8775" s="42" t="s">
        <v>22290</v>
      </c>
      <c r="E8775" s="43" t="s">
        <v>22291</v>
      </c>
      <c r="F8775" s="44" t="s">
        <v>7196</v>
      </c>
      <c r="G8775" s="44" t="s">
        <v>17</v>
      </c>
      <c r="H8775" s="44" t="s">
        <v>18</v>
      </c>
      <c r="I8775" s="42" t="s">
        <v>22292</v>
      </c>
      <c r="J8775" s="42">
        <v>8059175211935</v>
      </c>
      <c r="K8775" s="45" t="s">
        <v>58661</v>
      </c>
      <c r="L8775" s="46">
        <v>0</v>
      </c>
      <c r="M8775" s="46">
        <v>259.95</v>
      </c>
      <c r="N8775" s="45" t="s">
        <v>58688</v>
      </c>
    </row>
    <row r="8776" spans="2:14" s="32" customFormat="1" hidden="1" x14ac:dyDescent="0.25">
      <c r="B8776" s="42" t="s">
        <v>45940</v>
      </c>
      <c r="C8776" s="42"/>
      <c r="D8776" s="42" t="s">
        <v>22293</v>
      </c>
      <c r="E8776" s="43" t="s">
        <v>22294</v>
      </c>
      <c r="F8776" s="44" t="s">
        <v>7196</v>
      </c>
      <c r="G8776" s="44" t="s">
        <v>17</v>
      </c>
      <c r="H8776" s="44" t="s">
        <v>18</v>
      </c>
      <c r="I8776" s="42" t="s">
        <v>22295</v>
      </c>
      <c r="J8776" s="42">
        <v>8059175212123</v>
      </c>
      <c r="K8776" s="45" t="s">
        <v>58661</v>
      </c>
      <c r="L8776" s="46">
        <v>0</v>
      </c>
      <c r="M8776" s="46">
        <v>259.95</v>
      </c>
      <c r="N8776" s="45" t="s">
        <v>58688</v>
      </c>
    </row>
    <row r="8777" spans="2:14" s="32" customFormat="1" hidden="1" x14ac:dyDescent="0.25">
      <c r="B8777" s="42" t="s">
        <v>45941</v>
      </c>
      <c r="C8777" s="42"/>
      <c r="D8777" s="42" t="s">
        <v>22296</v>
      </c>
      <c r="E8777" s="43" t="s">
        <v>22297</v>
      </c>
      <c r="F8777" s="44" t="s">
        <v>7196</v>
      </c>
      <c r="G8777" s="44" t="s">
        <v>17</v>
      </c>
      <c r="H8777" s="44" t="s">
        <v>18</v>
      </c>
      <c r="I8777" s="42" t="s">
        <v>22298</v>
      </c>
      <c r="J8777" s="42">
        <v>8059175212116</v>
      </c>
      <c r="K8777" s="45" t="s">
        <v>58661</v>
      </c>
      <c r="L8777" s="46">
        <v>0</v>
      </c>
      <c r="M8777" s="46">
        <v>259.95</v>
      </c>
      <c r="N8777" s="45" t="s">
        <v>58688</v>
      </c>
    </row>
    <row r="8778" spans="2:14" s="32" customFormat="1" hidden="1" x14ac:dyDescent="0.25">
      <c r="B8778" s="42" t="s">
        <v>45942</v>
      </c>
      <c r="C8778" s="42"/>
      <c r="D8778" s="42" t="s">
        <v>22299</v>
      </c>
      <c r="E8778" s="43" t="s">
        <v>22300</v>
      </c>
      <c r="F8778" s="44" t="s">
        <v>7196</v>
      </c>
      <c r="G8778" s="44" t="s">
        <v>17</v>
      </c>
      <c r="H8778" s="44" t="s">
        <v>18</v>
      </c>
      <c r="I8778" s="42" t="s">
        <v>22301</v>
      </c>
      <c r="J8778" s="42">
        <v>8059175212130</v>
      </c>
      <c r="K8778" s="45" t="s">
        <v>58661</v>
      </c>
      <c r="L8778" s="46">
        <v>0</v>
      </c>
      <c r="M8778" s="46">
        <v>259.95</v>
      </c>
      <c r="N8778" s="45" t="s">
        <v>58688</v>
      </c>
    </row>
    <row r="8779" spans="2:14" s="32" customFormat="1" hidden="1" x14ac:dyDescent="0.25">
      <c r="B8779" s="42" t="s">
        <v>45943</v>
      </c>
      <c r="C8779" s="42"/>
      <c r="D8779" s="42" t="s">
        <v>22302</v>
      </c>
      <c r="E8779" s="43" t="s">
        <v>22303</v>
      </c>
      <c r="F8779" s="44" t="s">
        <v>7196</v>
      </c>
      <c r="G8779" s="44" t="s">
        <v>17</v>
      </c>
      <c r="H8779" s="44" t="s">
        <v>18</v>
      </c>
      <c r="I8779" s="42" t="s">
        <v>22304</v>
      </c>
      <c r="J8779" s="42">
        <v>8059175211287</v>
      </c>
      <c r="K8779" s="45" t="s">
        <v>58661</v>
      </c>
      <c r="L8779" s="46">
        <v>0</v>
      </c>
      <c r="M8779" s="46">
        <v>259.95</v>
      </c>
      <c r="N8779" s="45" t="s">
        <v>58688</v>
      </c>
    </row>
    <row r="8780" spans="2:14" s="32" customFormat="1" hidden="1" x14ac:dyDescent="0.25">
      <c r="B8780" s="42" t="s">
        <v>45944</v>
      </c>
      <c r="C8780" s="42"/>
      <c r="D8780" s="42" t="s">
        <v>22305</v>
      </c>
      <c r="E8780" s="43" t="s">
        <v>22306</v>
      </c>
      <c r="F8780" s="44" t="s">
        <v>7196</v>
      </c>
      <c r="G8780" s="44" t="s">
        <v>17</v>
      </c>
      <c r="H8780" s="44" t="s">
        <v>18</v>
      </c>
      <c r="I8780" s="42" t="s">
        <v>22307</v>
      </c>
      <c r="J8780" s="42">
        <v>8059175211270</v>
      </c>
      <c r="K8780" s="45" t="s">
        <v>58661</v>
      </c>
      <c r="L8780" s="46">
        <v>0</v>
      </c>
      <c r="M8780" s="46">
        <v>259.95</v>
      </c>
      <c r="N8780" s="45" t="s">
        <v>58688</v>
      </c>
    </row>
    <row r="8781" spans="2:14" s="32" customFormat="1" hidden="1" x14ac:dyDescent="0.25">
      <c r="B8781" s="42" t="s">
        <v>45945</v>
      </c>
      <c r="C8781" s="42"/>
      <c r="D8781" s="42" t="s">
        <v>22308</v>
      </c>
      <c r="E8781" s="43" t="s">
        <v>22309</v>
      </c>
      <c r="F8781" s="44" t="s">
        <v>7196</v>
      </c>
      <c r="G8781" s="44" t="s">
        <v>17</v>
      </c>
      <c r="H8781" s="44" t="s">
        <v>18</v>
      </c>
      <c r="I8781" s="42" t="s">
        <v>22310</v>
      </c>
      <c r="J8781" s="42">
        <v>8059175212154</v>
      </c>
      <c r="K8781" s="45" t="s">
        <v>58661</v>
      </c>
      <c r="L8781" s="46">
        <v>0</v>
      </c>
      <c r="M8781" s="46">
        <v>259.95</v>
      </c>
      <c r="N8781" s="45" t="s">
        <v>58688</v>
      </c>
    </row>
    <row r="8782" spans="2:14" s="32" customFormat="1" hidden="1" x14ac:dyDescent="0.25">
      <c r="B8782" s="42" t="s">
        <v>45946</v>
      </c>
      <c r="C8782" s="42"/>
      <c r="D8782" s="42" t="s">
        <v>22311</v>
      </c>
      <c r="E8782" s="43" t="s">
        <v>22312</v>
      </c>
      <c r="F8782" s="44" t="s">
        <v>7196</v>
      </c>
      <c r="G8782" s="44" t="s">
        <v>17</v>
      </c>
      <c r="H8782" s="44" t="s">
        <v>18</v>
      </c>
      <c r="I8782" s="42" t="s">
        <v>22313</v>
      </c>
      <c r="J8782" s="42">
        <v>8059175211942</v>
      </c>
      <c r="K8782" s="45" t="s">
        <v>58661</v>
      </c>
      <c r="L8782" s="46">
        <v>0</v>
      </c>
      <c r="M8782" s="46">
        <v>259.95</v>
      </c>
      <c r="N8782" s="45" t="s">
        <v>58688</v>
      </c>
    </row>
    <row r="8783" spans="2:14" s="32" customFormat="1" hidden="1" x14ac:dyDescent="0.25">
      <c r="B8783" s="42" t="s">
        <v>45947</v>
      </c>
      <c r="C8783" s="42"/>
      <c r="D8783" s="42" t="s">
        <v>22314</v>
      </c>
      <c r="E8783" s="43" t="s">
        <v>22315</v>
      </c>
      <c r="F8783" s="44" t="s">
        <v>7196</v>
      </c>
      <c r="G8783" s="44" t="s">
        <v>17</v>
      </c>
      <c r="H8783" s="44" t="s">
        <v>18</v>
      </c>
      <c r="I8783" s="42" t="s">
        <v>22316</v>
      </c>
      <c r="J8783" s="42">
        <v>8059175212147</v>
      </c>
      <c r="K8783" s="45" t="s">
        <v>58661</v>
      </c>
      <c r="L8783" s="46">
        <v>0</v>
      </c>
      <c r="M8783" s="46">
        <v>259.95</v>
      </c>
      <c r="N8783" s="45" t="s">
        <v>58688</v>
      </c>
    </row>
    <row r="8784" spans="2:14" s="32" customFormat="1" hidden="1" x14ac:dyDescent="0.25">
      <c r="B8784" s="42" t="s">
        <v>45948</v>
      </c>
      <c r="C8784" s="42"/>
      <c r="D8784" s="42" t="s">
        <v>22317</v>
      </c>
      <c r="E8784" s="43" t="s">
        <v>22318</v>
      </c>
      <c r="F8784" s="44" t="s">
        <v>7196</v>
      </c>
      <c r="G8784" s="44" t="s">
        <v>17</v>
      </c>
      <c r="H8784" s="44" t="s">
        <v>18</v>
      </c>
      <c r="I8784" s="42" t="s">
        <v>22319</v>
      </c>
      <c r="J8784" s="42">
        <v>8059175212161</v>
      </c>
      <c r="K8784" s="45" t="s">
        <v>58661</v>
      </c>
      <c r="L8784" s="46">
        <v>0</v>
      </c>
      <c r="M8784" s="46">
        <v>259.95</v>
      </c>
      <c r="N8784" s="45" t="s">
        <v>58688</v>
      </c>
    </row>
    <row r="8785" spans="2:14" s="32" customFormat="1" hidden="1" x14ac:dyDescent="0.25">
      <c r="B8785" s="42" t="s">
        <v>41905</v>
      </c>
      <c r="C8785" s="42"/>
      <c r="D8785" s="42" t="s">
        <v>41906</v>
      </c>
      <c r="E8785" s="43" t="s">
        <v>41907</v>
      </c>
      <c r="F8785" s="44" t="s">
        <v>7196</v>
      </c>
      <c r="G8785" s="44" t="s">
        <v>17</v>
      </c>
      <c r="H8785" s="44" t="s">
        <v>18</v>
      </c>
      <c r="I8785" s="42" t="s">
        <v>41908</v>
      </c>
      <c r="J8785" s="42">
        <v>8059175892202</v>
      </c>
      <c r="K8785" s="45" t="s">
        <v>58661</v>
      </c>
      <c r="L8785" s="46">
        <v>0</v>
      </c>
      <c r="M8785" s="46">
        <v>269.95</v>
      </c>
      <c r="N8785" s="45" t="s">
        <v>58701</v>
      </c>
    </row>
    <row r="8786" spans="2:14" s="32" customFormat="1" hidden="1" x14ac:dyDescent="0.25">
      <c r="B8786" s="42" t="s">
        <v>41886</v>
      </c>
      <c r="C8786" s="42"/>
      <c r="D8786" s="42" t="s">
        <v>41887</v>
      </c>
      <c r="E8786" s="43" t="s">
        <v>41888</v>
      </c>
      <c r="F8786" s="44" t="s">
        <v>7196</v>
      </c>
      <c r="G8786" s="44" t="s">
        <v>17</v>
      </c>
      <c r="H8786" s="44" t="s">
        <v>18</v>
      </c>
      <c r="I8786" s="42" t="s">
        <v>41889</v>
      </c>
      <c r="J8786" s="42">
        <v>8059175892189</v>
      </c>
      <c r="K8786" s="45" t="s">
        <v>58661</v>
      </c>
      <c r="L8786" s="46">
        <v>0</v>
      </c>
      <c r="M8786" s="46">
        <v>269.95</v>
      </c>
      <c r="N8786" s="45" t="s">
        <v>58701</v>
      </c>
    </row>
    <row r="8787" spans="2:14" s="32" customFormat="1" hidden="1" x14ac:dyDescent="0.25">
      <c r="B8787" s="42" t="s">
        <v>41890</v>
      </c>
      <c r="C8787" s="42"/>
      <c r="D8787" s="42" t="s">
        <v>41891</v>
      </c>
      <c r="E8787" s="43" t="s">
        <v>41892</v>
      </c>
      <c r="F8787" s="44" t="s">
        <v>7196</v>
      </c>
      <c r="G8787" s="44" t="s">
        <v>17</v>
      </c>
      <c r="H8787" s="44" t="s">
        <v>18</v>
      </c>
      <c r="I8787" s="42" t="s">
        <v>41893</v>
      </c>
      <c r="J8787" s="42">
        <v>8059175892172</v>
      </c>
      <c r="K8787" s="45" t="s">
        <v>58661</v>
      </c>
      <c r="L8787" s="46">
        <v>0</v>
      </c>
      <c r="M8787" s="46">
        <v>269.95</v>
      </c>
      <c r="N8787" s="45" t="s">
        <v>58701</v>
      </c>
    </row>
    <row r="8788" spans="2:14" s="32" customFormat="1" hidden="1" x14ac:dyDescent="0.25">
      <c r="B8788" s="42" t="s">
        <v>41894</v>
      </c>
      <c r="C8788" s="42"/>
      <c r="D8788" s="42" t="s">
        <v>41895</v>
      </c>
      <c r="E8788" s="43" t="s">
        <v>41896</v>
      </c>
      <c r="F8788" s="44" t="s">
        <v>7196</v>
      </c>
      <c r="G8788" s="44" t="s">
        <v>17</v>
      </c>
      <c r="H8788" s="44" t="s">
        <v>18</v>
      </c>
      <c r="I8788" s="42" t="s">
        <v>41897</v>
      </c>
      <c r="J8788" s="42">
        <v>8059175892158</v>
      </c>
      <c r="K8788" s="45" t="s">
        <v>58661</v>
      </c>
      <c r="L8788" s="46">
        <v>0</v>
      </c>
      <c r="M8788" s="46">
        <v>269.95</v>
      </c>
      <c r="N8788" s="45" t="s">
        <v>58701</v>
      </c>
    </row>
    <row r="8789" spans="2:14" s="32" customFormat="1" hidden="1" x14ac:dyDescent="0.25">
      <c r="B8789" s="42" t="s">
        <v>41898</v>
      </c>
      <c r="C8789" s="42"/>
      <c r="D8789" s="42" t="s">
        <v>41899</v>
      </c>
      <c r="E8789" s="43" t="s">
        <v>41900</v>
      </c>
      <c r="F8789" s="44" t="s">
        <v>7196</v>
      </c>
      <c r="G8789" s="44" t="s">
        <v>17</v>
      </c>
      <c r="H8789" s="44" t="s">
        <v>18</v>
      </c>
      <c r="I8789" s="42" t="s">
        <v>41901</v>
      </c>
      <c r="J8789" s="42">
        <v>8059175892196</v>
      </c>
      <c r="K8789" s="45" t="s">
        <v>58661</v>
      </c>
      <c r="L8789" s="46">
        <v>0</v>
      </c>
      <c r="M8789" s="46">
        <v>269.95</v>
      </c>
      <c r="N8789" s="45" t="s">
        <v>58701</v>
      </c>
    </row>
    <row r="8790" spans="2:14" s="32" customFormat="1" hidden="1" x14ac:dyDescent="0.25">
      <c r="B8790" s="42"/>
      <c r="C8790" s="42"/>
      <c r="D8790" s="42" t="s">
        <v>41902</v>
      </c>
      <c r="E8790" s="43" t="s">
        <v>41903</v>
      </c>
      <c r="F8790" s="44" t="s">
        <v>7196</v>
      </c>
      <c r="G8790" s="44" t="s">
        <v>17</v>
      </c>
      <c r="H8790" s="44" t="s">
        <v>18</v>
      </c>
      <c r="I8790" s="42" t="s">
        <v>41904</v>
      </c>
      <c r="J8790" s="42">
        <v>8059175892134</v>
      </c>
      <c r="K8790" s="45" t="s">
        <v>58661</v>
      </c>
      <c r="L8790" s="46">
        <v>0</v>
      </c>
      <c r="M8790" s="46">
        <v>269.95</v>
      </c>
      <c r="N8790" s="45" t="s">
        <v>58701</v>
      </c>
    </row>
    <row r="8791" spans="2:14" s="32" customFormat="1" hidden="1" x14ac:dyDescent="0.25">
      <c r="B8791" s="42" t="s">
        <v>45949</v>
      </c>
      <c r="C8791" s="42"/>
      <c r="D8791" s="42" t="s">
        <v>22320</v>
      </c>
      <c r="E8791" s="43" t="s">
        <v>22321</v>
      </c>
      <c r="F8791" s="44" t="s">
        <v>7196</v>
      </c>
      <c r="G8791" s="44" t="s">
        <v>17</v>
      </c>
      <c r="H8791" s="44" t="s">
        <v>18</v>
      </c>
      <c r="I8791" s="42" t="s">
        <v>22322</v>
      </c>
      <c r="J8791" s="42">
        <v>8059175211300</v>
      </c>
      <c r="K8791" s="45" t="s">
        <v>58661</v>
      </c>
      <c r="L8791" s="46">
        <v>0</v>
      </c>
      <c r="M8791" s="46">
        <v>269.95</v>
      </c>
      <c r="N8791" s="45" t="s">
        <v>58688</v>
      </c>
    </row>
    <row r="8792" spans="2:14" s="32" customFormat="1" hidden="1" x14ac:dyDescent="0.25">
      <c r="B8792" s="42" t="s">
        <v>45950</v>
      </c>
      <c r="C8792" s="42"/>
      <c r="D8792" s="42" t="s">
        <v>22323</v>
      </c>
      <c r="E8792" s="43" t="s">
        <v>22324</v>
      </c>
      <c r="F8792" s="44" t="s">
        <v>7196</v>
      </c>
      <c r="G8792" s="44" t="s">
        <v>17</v>
      </c>
      <c r="H8792" s="44" t="s">
        <v>18</v>
      </c>
      <c r="I8792" s="42" t="s">
        <v>22325</v>
      </c>
      <c r="J8792" s="42">
        <v>8059175211294</v>
      </c>
      <c r="K8792" s="45" t="s">
        <v>58661</v>
      </c>
      <c r="L8792" s="46">
        <v>0</v>
      </c>
      <c r="M8792" s="46">
        <v>269.95</v>
      </c>
      <c r="N8792" s="45" t="s">
        <v>58688</v>
      </c>
    </row>
    <row r="8793" spans="2:14" s="32" customFormat="1" hidden="1" x14ac:dyDescent="0.25">
      <c r="B8793" s="42" t="s">
        <v>45951</v>
      </c>
      <c r="C8793" s="42"/>
      <c r="D8793" s="42" t="s">
        <v>22326</v>
      </c>
      <c r="E8793" s="43" t="s">
        <v>22327</v>
      </c>
      <c r="F8793" s="44" t="s">
        <v>7196</v>
      </c>
      <c r="G8793" s="44" t="s">
        <v>17</v>
      </c>
      <c r="H8793" s="44" t="s">
        <v>18</v>
      </c>
      <c r="I8793" s="42" t="s">
        <v>22328</v>
      </c>
      <c r="J8793" s="42">
        <v>8059175211959</v>
      </c>
      <c r="K8793" s="45" t="s">
        <v>58661</v>
      </c>
      <c r="L8793" s="46">
        <v>0</v>
      </c>
      <c r="M8793" s="46">
        <v>269.95</v>
      </c>
      <c r="N8793" s="45" t="s">
        <v>58688</v>
      </c>
    </row>
    <row r="8794" spans="2:14" s="32" customFormat="1" hidden="1" x14ac:dyDescent="0.25">
      <c r="B8794" s="42" t="s">
        <v>45952</v>
      </c>
      <c r="C8794" s="42"/>
      <c r="D8794" s="42" t="s">
        <v>22329</v>
      </c>
      <c r="E8794" s="43" t="s">
        <v>22330</v>
      </c>
      <c r="F8794" s="44" t="s">
        <v>7196</v>
      </c>
      <c r="G8794" s="44" t="s">
        <v>17</v>
      </c>
      <c r="H8794" s="44" t="s">
        <v>18</v>
      </c>
      <c r="I8794" s="42" t="s">
        <v>22331</v>
      </c>
      <c r="J8794" s="42">
        <v>8059175212888</v>
      </c>
      <c r="K8794" s="45" t="s">
        <v>58661</v>
      </c>
      <c r="L8794" s="46">
        <v>0</v>
      </c>
      <c r="M8794" s="46">
        <v>269.95</v>
      </c>
      <c r="N8794" s="45" t="s">
        <v>58688</v>
      </c>
    </row>
    <row r="8795" spans="2:14" s="32" customFormat="1" hidden="1" x14ac:dyDescent="0.25">
      <c r="B8795" s="42" t="s">
        <v>45953</v>
      </c>
      <c r="C8795" s="42"/>
      <c r="D8795" s="42" t="s">
        <v>22332</v>
      </c>
      <c r="E8795" s="43" t="s">
        <v>22333</v>
      </c>
      <c r="F8795" s="44" t="s">
        <v>7196</v>
      </c>
      <c r="G8795" s="44" t="s">
        <v>17</v>
      </c>
      <c r="H8795" s="44" t="s">
        <v>18</v>
      </c>
      <c r="I8795" s="42" t="s">
        <v>22334</v>
      </c>
      <c r="J8795" s="42">
        <v>8059175212871</v>
      </c>
      <c r="K8795" s="45" t="s">
        <v>58661</v>
      </c>
      <c r="L8795" s="46">
        <v>0</v>
      </c>
      <c r="M8795" s="46">
        <v>269.95</v>
      </c>
      <c r="N8795" s="45" t="s">
        <v>58688</v>
      </c>
    </row>
    <row r="8796" spans="2:14" s="32" customFormat="1" hidden="1" x14ac:dyDescent="0.25">
      <c r="B8796" s="42" t="s">
        <v>45954</v>
      </c>
      <c r="C8796" s="42"/>
      <c r="D8796" s="42" t="s">
        <v>22335</v>
      </c>
      <c r="E8796" s="43" t="s">
        <v>22336</v>
      </c>
      <c r="F8796" s="44" t="s">
        <v>7196</v>
      </c>
      <c r="G8796" s="44" t="s">
        <v>17</v>
      </c>
      <c r="H8796" s="44" t="s">
        <v>18</v>
      </c>
      <c r="I8796" s="42" t="s">
        <v>22337</v>
      </c>
      <c r="J8796" s="42">
        <v>8059175212895</v>
      </c>
      <c r="K8796" s="45" t="s">
        <v>58661</v>
      </c>
      <c r="L8796" s="46">
        <v>0</v>
      </c>
      <c r="M8796" s="46">
        <v>269.95</v>
      </c>
      <c r="N8796" s="45" t="s">
        <v>58688</v>
      </c>
    </row>
    <row r="8797" spans="2:14" s="32" customFormat="1" hidden="1" x14ac:dyDescent="0.25">
      <c r="B8797" s="42" t="s">
        <v>45955</v>
      </c>
      <c r="C8797" s="42"/>
      <c r="D8797" s="42" t="s">
        <v>22338</v>
      </c>
      <c r="E8797" s="43" t="s">
        <v>22339</v>
      </c>
      <c r="F8797" s="44" t="s">
        <v>7196</v>
      </c>
      <c r="G8797" s="44" t="s">
        <v>17</v>
      </c>
      <c r="H8797" s="44" t="s">
        <v>18</v>
      </c>
      <c r="I8797" s="42" t="s">
        <v>22340</v>
      </c>
      <c r="J8797" s="42">
        <v>8059175211324</v>
      </c>
      <c r="K8797" s="45" t="s">
        <v>58661</v>
      </c>
      <c r="L8797" s="46">
        <v>0</v>
      </c>
      <c r="M8797" s="46">
        <v>269.95</v>
      </c>
      <c r="N8797" s="45" t="s">
        <v>58688</v>
      </c>
    </row>
    <row r="8798" spans="2:14" s="32" customFormat="1" hidden="1" x14ac:dyDescent="0.25">
      <c r="B8798" s="42" t="s">
        <v>45956</v>
      </c>
      <c r="C8798" s="42"/>
      <c r="D8798" s="42" t="s">
        <v>22341</v>
      </c>
      <c r="E8798" s="43" t="s">
        <v>22342</v>
      </c>
      <c r="F8798" s="44" t="s">
        <v>7196</v>
      </c>
      <c r="G8798" s="44" t="s">
        <v>17</v>
      </c>
      <c r="H8798" s="44" t="s">
        <v>18</v>
      </c>
      <c r="I8798" s="42" t="s">
        <v>22343</v>
      </c>
      <c r="J8798" s="42">
        <v>8059175211317</v>
      </c>
      <c r="K8798" s="45" t="s">
        <v>58661</v>
      </c>
      <c r="L8798" s="46">
        <v>0</v>
      </c>
      <c r="M8798" s="46">
        <v>269.95</v>
      </c>
      <c r="N8798" s="45" t="s">
        <v>58688</v>
      </c>
    </row>
    <row r="8799" spans="2:14" s="32" customFormat="1" hidden="1" x14ac:dyDescent="0.25">
      <c r="B8799" s="42" t="s">
        <v>45957</v>
      </c>
      <c r="C8799" s="42"/>
      <c r="D8799" s="42" t="s">
        <v>22344</v>
      </c>
      <c r="E8799" s="43" t="s">
        <v>22345</v>
      </c>
      <c r="F8799" s="44" t="s">
        <v>7196</v>
      </c>
      <c r="G8799" s="44" t="s">
        <v>17</v>
      </c>
      <c r="H8799" s="44" t="s">
        <v>18</v>
      </c>
      <c r="I8799" s="42" t="s">
        <v>22346</v>
      </c>
      <c r="J8799" s="42">
        <v>8059175212918</v>
      </c>
      <c r="K8799" s="45" t="s">
        <v>58661</v>
      </c>
      <c r="L8799" s="46">
        <v>0</v>
      </c>
      <c r="M8799" s="46">
        <v>269.95</v>
      </c>
      <c r="N8799" s="45" t="s">
        <v>58688</v>
      </c>
    </row>
    <row r="8800" spans="2:14" s="32" customFormat="1" hidden="1" x14ac:dyDescent="0.25">
      <c r="B8800" s="42" t="s">
        <v>45958</v>
      </c>
      <c r="C8800" s="42"/>
      <c r="D8800" s="42" t="s">
        <v>22347</v>
      </c>
      <c r="E8800" s="43" t="s">
        <v>22348</v>
      </c>
      <c r="F8800" s="44" t="s">
        <v>7196</v>
      </c>
      <c r="G8800" s="44" t="s">
        <v>17</v>
      </c>
      <c r="H8800" s="44" t="s">
        <v>18</v>
      </c>
      <c r="I8800" s="42" t="s">
        <v>22349</v>
      </c>
      <c r="J8800" s="42">
        <v>8059175211966</v>
      </c>
      <c r="K8800" s="45" t="s">
        <v>58661</v>
      </c>
      <c r="L8800" s="46">
        <v>0</v>
      </c>
      <c r="M8800" s="46">
        <v>269.95</v>
      </c>
      <c r="N8800" s="45" t="s">
        <v>58688</v>
      </c>
    </row>
    <row r="8801" spans="1:14" s="32" customFormat="1" hidden="1" x14ac:dyDescent="0.25">
      <c r="B8801" s="42" t="s">
        <v>45959</v>
      </c>
      <c r="C8801" s="42"/>
      <c r="D8801" s="42" t="s">
        <v>22350</v>
      </c>
      <c r="E8801" s="43" t="s">
        <v>22351</v>
      </c>
      <c r="F8801" s="44" t="s">
        <v>7196</v>
      </c>
      <c r="G8801" s="44" t="s">
        <v>17</v>
      </c>
      <c r="H8801" s="44" t="s">
        <v>18</v>
      </c>
      <c r="I8801" s="42" t="s">
        <v>22352</v>
      </c>
      <c r="J8801" s="42">
        <v>8059175212901</v>
      </c>
      <c r="K8801" s="45" t="s">
        <v>58661</v>
      </c>
      <c r="L8801" s="46">
        <v>0</v>
      </c>
      <c r="M8801" s="46">
        <v>269.95</v>
      </c>
      <c r="N8801" s="45" t="s">
        <v>58688</v>
      </c>
    </row>
    <row r="8802" spans="1:14" s="32" customFormat="1" hidden="1" x14ac:dyDescent="0.25">
      <c r="B8802" s="42" t="s">
        <v>45960</v>
      </c>
      <c r="C8802" s="42"/>
      <c r="D8802" s="42" t="s">
        <v>22353</v>
      </c>
      <c r="E8802" s="43" t="s">
        <v>22354</v>
      </c>
      <c r="F8802" s="44" t="s">
        <v>7196</v>
      </c>
      <c r="G8802" s="44" t="s">
        <v>17</v>
      </c>
      <c r="H8802" s="44" t="s">
        <v>18</v>
      </c>
      <c r="I8802" s="42" t="s">
        <v>22355</v>
      </c>
      <c r="J8802" s="42">
        <v>8059175212925</v>
      </c>
      <c r="K8802" s="45" t="s">
        <v>58661</v>
      </c>
      <c r="L8802" s="46">
        <v>0</v>
      </c>
      <c r="M8802" s="46">
        <v>269.95</v>
      </c>
      <c r="N8802" s="45" t="s">
        <v>58688</v>
      </c>
    </row>
    <row r="8803" spans="1:14" s="32" customFormat="1" hidden="1" x14ac:dyDescent="0.25">
      <c r="B8803" s="42" t="s">
        <v>41928</v>
      </c>
      <c r="C8803" s="42"/>
      <c r="D8803" s="42" t="s">
        <v>41929</v>
      </c>
      <c r="E8803" s="43" t="s">
        <v>41930</v>
      </c>
      <c r="F8803" s="44" t="s">
        <v>7196</v>
      </c>
      <c r="G8803" s="44" t="s">
        <v>17</v>
      </c>
      <c r="H8803" s="44" t="s">
        <v>18</v>
      </c>
      <c r="I8803" s="42" t="s">
        <v>41931</v>
      </c>
      <c r="J8803" s="42">
        <v>8059175892288</v>
      </c>
      <c r="K8803" s="45" t="s">
        <v>58661</v>
      </c>
      <c r="L8803" s="46">
        <v>0</v>
      </c>
      <c r="M8803" s="46">
        <v>269.95</v>
      </c>
      <c r="N8803" s="45" t="s">
        <v>58701</v>
      </c>
    </row>
    <row r="8804" spans="1:14" s="32" customFormat="1" hidden="1" x14ac:dyDescent="0.25">
      <c r="B8804" s="42" t="s">
        <v>41909</v>
      </c>
      <c r="C8804" s="42"/>
      <c r="D8804" s="42" t="s">
        <v>41910</v>
      </c>
      <c r="E8804" s="43" t="s">
        <v>41911</v>
      </c>
      <c r="F8804" s="44" t="s">
        <v>7196</v>
      </c>
      <c r="G8804" s="44" t="s">
        <v>17</v>
      </c>
      <c r="H8804" s="44" t="s">
        <v>18</v>
      </c>
      <c r="I8804" s="42" t="s">
        <v>41912</v>
      </c>
      <c r="J8804" s="42">
        <v>8059175892264</v>
      </c>
      <c r="K8804" s="45" t="s">
        <v>58661</v>
      </c>
      <c r="L8804" s="46">
        <v>0</v>
      </c>
      <c r="M8804" s="46">
        <v>269.95</v>
      </c>
      <c r="N8804" s="45" t="s">
        <v>58701</v>
      </c>
    </row>
    <row r="8805" spans="1:14" s="32" customFormat="1" hidden="1" x14ac:dyDescent="0.25">
      <c r="B8805" s="42" t="s">
        <v>41913</v>
      </c>
      <c r="C8805" s="42"/>
      <c r="D8805" s="42" t="s">
        <v>41914</v>
      </c>
      <c r="E8805" s="43" t="s">
        <v>41915</v>
      </c>
      <c r="F8805" s="44" t="s">
        <v>7196</v>
      </c>
      <c r="G8805" s="44" t="s">
        <v>17</v>
      </c>
      <c r="H8805" s="44" t="s">
        <v>18</v>
      </c>
      <c r="I8805" s="42" t="s">
        <v>41916</v>
      </c>
      <c r="J8805" s="42">
        <v>8059175892257</v>
      </c>
      <c r="K8805" s="45" t="s">
        <v>58661</v>
      </c>
      <c r="L8805" s="46">
        <v>0</v>
      </c>
      <c r="M8805" s="46">
        <v>269.95</v>
      </c>
      <c r="N8805" s="45" t="s">
        <v>58701</v>
      </c>
    </row>
    <row r="8806" spans="1:14" s="32" customFormat="1" hidden="1" x14ac:dyDescent="0.25">
      <c r="B8806" s="42" t="s">
        <v>41917</v>
      </c>
      <c r="C8806" s="42"/>
      <c r="D8806" s="42" t="s">
        <v>41918</v>
      </c>
      <c r="E8806" s="43" t="s">
        <v>41919</v>
      </c>
      <c r="F8806" s="44" t="s">
        <v>7196</v>
      </c>
      <c r="G8806" s="44" t="s">
        <v>17</v>
      </c>
      <c r="H8806" s="44" t="s">
        <v>18</v>
      </c>
      <c r="I8806" s="42" t="s">
        <v>41920</v>
      </c>
      <c r="J8806" s="42">
        <v>8059175892240</v>
      </c>
      <c r="K8806" s="45" t="s">
        <v>58661</v>
      </c>
      <c r="L8806" s="46">
        <v>0</v>
      </c>
      <c r="M8806" s="46">
        <v>269.95</v>
      </c>
      <c r="N8806" s="45" t="s">
        <v>58701</v>
      </c>
    </row>
    <row r="8807" spans="1:14" s="32" customFormat="1" hidden="1" x14ac:dyDescent="0.25">
      <c r="B8807" s="42" t="s">
        <v>41921</v>
      </c>
      <c r="C8807" s="42"/>
      <c r="D8807" s="42" t="s">
        <v>41922</v>
      </c>
      <c r="E8807" s="43" t="s">
        <v>41923</v>
      </c>
      <c r="F8807" s="44" t="s">
        <v>7196</v>
      </c>
      <c r="G8807" s="44" t="s">
        <v>17</v>
      </c>
      <c r="H8807" s="44" t="s">
        <v>18</v>
      </c>
      <c r="I8807" s="42" t="s">
        <v>41924</v>
      </c>
      <c r="J8807" s="42">
        <v>8059175892271</v>
      </c>
      <c r="K8807" s="45" t="s">
        <v>58661</v>
      </c>
      <c r="L8807" s="46">
        <v>0</v>
      </c>
      <c r="M8807" s="46">
        <v>269.95</v>
      </c>
      <c r="N8807" s="45" t="s">
        <v>58701</v>
      </c>
    </row>
    <row r="8808" spans="1:14" s="32" customFormat="1" hidden="1" x14ac:dyDescent="0.25">
      <c r="B8808" s="42"/>
      <c r="C8808" s="42"/>
      <c r="D8808" s="42" t="s">
        <v>41925</v>
      </c>
      <c r="E8808" s="43" t="s">
        <v>41926</v>
      </c>
      <c r="F8808" s="44" t="s">
        <v>7196</v>
      </c>
      <c r="G8808" s="44" t="s">
        <v>17</v>
      </c>
      <c r="H8808" s="44" t="s">
        <v>18</v>
      </c>
      <c r="I8808" s="42" t="s">
        <v>41927</v>
      </c>
      <c r="J8808" s="42">
        <v>8059175892226</v>
      </c>
      <c r="K8808" s="45" t="s">
        <v>58661</v>
      </c>
      <c r="L8808" s="46">
        <v>0</v>
      </c>
      <c r="M8808" s="46">
        <v>269.95</v>
      </c>
      <c r="N8808" s="45" t="s">
        <v>58701</v>
      </c>
    </row>
    <row r="8809" spans="1:14" s="32" customFormat="1" hidden="1" x14ac:dyDescent="0.25">
      <c r="B8809" s="42" t="s">
        <v>45961</v>
      </c>
      <c r="C8809" s="42"/>
      <c r="D8809" s="42" t="s">
        <v>22356</v>
      </c>
      <c r="E8809" s="43" t="s">
        <v>22357</v>
      </c>
      <c r="F8809" s="44" t="s">
        <v>7196</v>
      </c>
      <c r="G8809" s="44" t="s">
        <v>17</v>
      </c>
      <c r="H8809" s="44" t="s">
        <v>18</v>
      </c>
      <c r="I8809" s="42" t="s">
        <v>22358</v>
      </c>
      <c r="J8809" s="42">
        <v>8059175211348</v>
      </c>
      <c r="K8809" s="45" t="s">
        <v>58661</v>
      </c>
      <c r="L8809" s="46">
        <v>0</v>
      </c>
      <c r="M8809" s="46">
        <v>259.95</v>
      </c>
      <c r="N8809" s="45" t="s">
        <v>58688</v>
      </c>
    </row>
    <row r="8810" spans="1:14" s="32" customFormat="1" hidden="1" x14ac:dyDescent="0.25">
      <c r="B8810" s="42" t="s">
        <v>45962</v>
      </c>
      <c r="C8810" s="42"/>
      <c r="D8810" s="42" t="s">
        <v>22359</v>
      </c>
      <c r="E8810" s="43" t="s">
        <v>22360</v>
      </c>
      <c r="F8810" s="44" t="s">
        <v>7196</v>
      </c>
      <c r="G8810" s="44" t="s">
        <v>17</v>
      </c>
      <c r="H8810" s="44" t="s">
        <v>18</v>
      </c>
      <c r="I8810" s="42" t="s">
        <v>22361</v>
      </c>
      <c r="J8810" s="42">
        <v>8059175211331</v>
      </c>
      <c r="K8810" s="45" t="s">
        <v>58661</v>
      </c>
      <c r="L8810" s="46">
        <v>0</v>
      </c>
      <c r="M8810" s="46">
        <v>259.95</v>
      </c>
      <c r="N8810" s="45" t="s">
        <v>58688</v>
      </c>
    </row>
    <row r="8811" spans="1:14" s="45" customFormat="1" hidden="1" x14ac:dyDescent="0.25">
      <c r="A8811" s="32"/>
      <c r="B8811" s="42" t="s">
        <v>45963</v>
      </c>
      <c r="C8811" s="42"/>
      <c r="D8811" s="42" t="s">
        <v>22362</v>
      </c>
      <c r="E8811" s="43" t="s">
        <v>22363</v>
      </c>
      <c r="F8811" s="44" t="s">
        <v>7196</v>
      </c>
      <c r="G8811" s="44" t="s">
        <v>17</v>
      </c>
      <c r="H8811" s="44" t="s">
        <v>18</v>
      </c>
      <c r="I8811" s="42" t="s">
        <v>22364</v>
      </c>
      <c r="J8811" s="42">
        <v>8059175211973</v>
      </c>
      <c r="K8811" s="45" t="s">
        <v>58661</v>
      </c>
      <c r="L8811" s="46">
        <v>0</v>
      </c>
      <c r="M8811" s="46">
        <v>259.95</v>
      </c>
      <c r="N8811" s="45" t="s">
        <v>58688</v>
      </c>
    </row>
    <row r="8812" spans="1:14" s="45" customFormat="1" hidden="1" x14ac:dyDescent="0.25">
      <c r="A8812" s="32"/>
      <c r="B8812" s="42" t="s">
        <v>45964</v>
      </c>
      <c r="C8812" s="42"/>
      <c r="D8812" s="42" t="s">
        <v>22365</v>
      </c>
      <c r="E8812" s="43" t="s">
        <v>22366</v>
      </c>
      <c r="F8812" s="44" t="s">
        <v>7196</v>
      </c>
      <c r="G8812" s="44" t="s">
        <v>17</v>
      </c>
      <c r="H8812" s="44" t="s">
        <v>18</v>
      </c>
      <c r="I8812" s="42" t="s">
        <v>22367</v>
      </c>
      <c r="J8812" s="42">
        <v>8059175213649</v>
      </c>
      <c r="K8812" s="45" t="s">
        <v>58661</v>
      </c>
      <c r="L8812" s="46">
        <v>0</v>
      </c>
      <c r="M8812" s="46">
        <v>259.95</v>
      </c>
      <c r="N8812" s="45" t="s">
        <v>58688</v>
      </c>
    </row>
    <row r="8813" spans="1:14" s="45" customFormat="1" hidden="1" x14ac:dyDescent="0.25">
      <c r="A8813" s="32"/>
      <c r="B8813" s="42" t="s">
        <v>45965</v>
      </c>
      <c r="C8813" s="42"/>
      <c r="D8813" s="42" t="s">
        <v>22368</v>
      </c>
      <c r="E8813" s="43" t="s">
        <v>22369</v>
      </c>
      <c r="F8813" s="44" t="s">
        <v>7196</v>
      </c>
      <c r="G8813" s="44" t="s">
        <v>17</v>
      </c>
      <c r="H8813" s="44" t="s">
        <v>18</v>
      </c>
      <c r="I8813" s="42" t="s">
        <v>22370</v>
      </c>
      <c r="J8813" s="42">
        <v>8059175213632</v>
      </c>
      <c r="K8813" s="45" t="s">
        <v>58661</v>
      </c>
      <c r="L8813" s="46">
        <v>0</v>
      </c>
      <c r="M8813" s="46">
        <v>259.95</v>
      </c>
      <c r="N8813" s="45" t="s">
        <v>58688</v>
      </c>
    </row>
    <row r="8814" spans="1:14" s="45" customFormat="1" hidden="1" x14ac:dyDescent="0.25">
      <c r="A8814" s="32"/>
      <c r="B8814" s="42" t="s">
        <v>63184</v>
      </c>
      <c r="C8814" s="42"/>
      <c r="D8814" s="42" t="s">
        <v>22371</v>
      </c>
      <c r="E8814" s="43" t="s">
        <v>22372</v>
      </c>
      <c r="F8814" s="44" t="s">
        <v>7196</v>
      </c>
      <c r="G8814" s="44" t="s">
        <v>17</v>
      </c>
      <c r="H8814" s="44" t="s">
        <v>18</v>
      </c>
      <c r="I8814" s="42" t="s">
        <v>22373</v>
      </c>
      <c r="J8814" s="42">
        <v>8059175213656</v>
      </c>
      <c r="K8814" s="45" t="s">
        <v>58661</v>
      </c>
      <c r="L8814" s="46">
        <v>0</v>
      </c>
      <c r="M8814" s="46">
        <v>259.95</v>
      </c>
      <c r="N8814" s="45" t="s">
        <v>58688</v>
      </c>
    </row>
    <row r="8815" spans="1:14" s="45" customFormat="1" hidden="1" x14ac:dyDescent="0.25">
      <c r="A8815" s="32"/>
      <c r="B8815" s="42" t="s">
        <v>45966</v>
      </c>
      <c r="C8815" s="42"/>
      <c r="D8815" s="42" t="s">
        <v>22374</v>
      </c>
      <c r="E8815" s="43" t="s">
        <v>22375</v>
      </c>
      <c r="F8815" s="44" t="s">
        <v>7196</v>
      </c>
      <c r="G8815" s="44" t="s">
        <v>17</v>
      </c>
      <c r="H8815" s="44" t="s">
        <v>18</v>
      </c>
      <c r="I8815" s="42" t="s">
        <v>22376</v>
      </c>
      <c r="J8815" s="42">
        <v>8059175211362</v>
      </c>
      <c r="K8815" s="45" t="s">
        <v>58661</v>
      </c>
      <c r="L8815" s="46">
        <v>0</v>
      </c>
      <c r="M8815" s="46">
        <v>259.95</v>
      </c>
      <c r="N8815" s="45" t="s">
        <v>58688</v>
      </c>
    </row>
    <row r="8816" spans="1:14" s="45" customFormat="1" hidden="1" x14ac:dyDescent="0.25">
      <c r="A8816" s="32"/>
      <c r="B8816" s="42" t="s">
        <v>45967</v>
      </c>
      <c r="C8816" s="42"/>
      <c r="D8816" s="42" t="s">
        <v>22377</v>
      </c>
      <c r="E8816" s="43" t="s">
        <v>22378</v>
      </c>
      <c r="F8816" s="44" t="s">
        <v>7196</v>
      </c>
      <c r="G8816" s="44" t="s">
        <v>17</v>
      </c>
      <c r="H8816" s="44" t="s">
        <v>18</v>
      </c>
      <c r="I8816" s="42" t="s">
        <v>22379</v>
      </c>
      <c r="J8816" s="42">
        <v>8059175211355</v>
      </c>
      <c r="K8816" s="45" t="s">
        <v>58661</v>
      </c>
      <c r="L8816" s="46">
        <v>0</v>
      </c>
      <c r="M8816" s="46">
        <v>259.95</v>
      </c>
      <c r="N8816" s="45" t="s">
        <v>58688</v>
      </c>
    </row>
    <row r="8817" spans="1:14" s="45" customFormat="1" hidden="1" x14ac:dyDescent="0.25">
      <c r="A8817" s="32"/>
      <c r="B8817" s="42" t="s">
        <v>45968</v>
      </c>
      <c r="C8817" s="42"/>
      <c r="D8817" s="42" t="s">
        <v>22380</v>
      </c>
      <c r="E8817" s="43" t="s">
        <v>22381</v>
      </c>
      <c r="F8817" s="44" t="s">
        <v>7196</v>
      </c>
      <c r="G8817" s="44" t="s">
        <v>17</v>
      </c>
      <c r="H8817" s="44" t="s">
        <v>18</v>
      </c>
      <c r="I8817" s="42" t="s">
        <v>22382</v>
      </c>
      <c r="J8817" s="42">
        <v>8059175213670</v>
      </c>
      <c r="K8817" s="45" t="s">
        <v>58661</v>
      </c>
      <c r="L8817" s="46">
        <v>0</v>
      </c>
      <c r="M8817" s="46">
        <v>259.95</v>
      </c>
      <c r="N8817" s="45" t="s">
        <v>58688</v>
      </c>
    </row>
    <row r="8818" spans="1:14" s="45" customFormat="1" hidden="1" x14ac:dyDescent="0.25">
      <c r="A8818" s="32"/>
      <c r="B8818" s="42" t="s">
        <v>45969</v>
      </c>
      <c r="C8818" s="42"/>
      <c r="D8818" s="42" t="s">
        <v>22383</v>
      </c>
      <c r="E8818" s="43" t="s">
        <v>22384</v>
      </c>
      <c r="F8818" s="44" t="s">
        <v>7196</v>
      </c>
      <c r="G8818" s="44" t="s">
        <v>17</v>
      </c>
      <c r="H8818" s="44" t="s">
        <v>18</v>
      </c>
      <c r="I8818" s="42" t="s">
        <v>22385</v>
      </c>
      <c r="J8818" s="42">
        <v>8059175211980</v>
      </c>
      <c r="K8818" s="45" t="s">
        <v>58661</v>
      </c>
      <c r="L8818" s="46">
        <v>0</v>
      </c>
      <c r="M8818" s="46">
        <v>259.95</v>
      </c>
      <c r="N8818" s="45" t="s">
        <v>58688</v>
      </c>
    </row>
    <row r="8819" spans="1:14" s="45" customFormat="1" hidden="1" x14ac:dyDescent="0.25">
      <c r="A8819" s="32"/>
      <c r="B8819" s="42" t="s">
        <v>45970</v>
      </c>
      <c r="C8819" s="42"/>
      <c r="D8819" s="42" t="s">
        <v>22386</v>
      </c>
      <c r="E8819" s="43" t="s">
        <v>22387</v>
      </c>
      <c r="F8819" s="44" t="s">
        <v>7196</v>
      </c>
      <c r="G8819" s="44" t="s">
        <v>17</v>
      </c>
      <c r="H8819" s="44" t="s">
        <v>18</v>
      </c>
      <c r="I8819" s="42" t="s">
        <v>22388</v>
      </c>
      <c r="J8819" s="42">
        <v>8059175213663</v>
      </c>
      <c r="K8819" s="45" t="s">
        <v>58661</v>
      </c>
      <c r="L8819" s="46">
        <v>0</v>
      </c>
      <c r="M8819" s="46">
        <v>259.95</v>
      </c>
      <c r="N8819" s="45" t="s">
        <v>58688</v>
      </c>
    </row>
    <row r="8820" spans="1:14" s="45" customFormat="1" hidden="1" x14ac:dyDescent="0.25">
      <c r="A8820" s="32"/>
      <c r="B8820" s="42" t="s">
        <v>45971</v>
      </c>
      <c r="C8820" s="42"/>
      <c r="D8820" s="42" t="s">
        <v>22389</v>
      </c>
      <c r="E8820" s="43" t="s">
        <v>22390</v>
      </c>
      <c r="F8820" s="44" t="s">
        <v>7196</v>
      </c>
      <c r="G8820" s="44" t="s">
        <v>17</v>
      </c>
      <c r="H8820" s="44" t="s">
        <v>18</v>
      </c>
      <c r="I8820" s="42" t="s">
        <v>22391</v>
      </c>
      <c r="J8820" s="42">
        <v>8059175213687</v>
      </c>
      <c r="K8820" s="45" t="s">
        <v>58661</v>
      </c>
      <c r="L8820" s="46">
        <v>0</v>
      </c>
      <c r="M8820" s="46">
        <v>259.95</v>
      </c>
      <c r="N8820" s="45" t="s">
        <v>58688</v>
      </c>
    </row>
    <row r="8821" spans="1:14" s="45" customFormat="1" hidden="1" x14ac:dyDescent="0.25">
      <c r="A8821" s="32" t="s">
        <v>33558</v>
      </c>
      <c r="B8821" s="42" t="s">
        <v>63571</v>
      </c>
      <c r="C8821" s="42"/>
      <c r="D8821" s="42"/>
      <c r="E8821" s="43" t="s">
        <v>14919</v>
      </c>
      <c r="F8821" s="44" t="s">
        <v>7064</v>
      </c>
      <c r="G8821" s="44" t="s">
        <v>17</v>
      </c>
      <c r="H8821" s="44" t="s">
        <v>18</v>
      </c>
      <c r="I8821" s="42">
        <v>31650161346</v>
      </c>
      <c r="J8821" s="42">
        <v>8051194896773</v>
      </c>
      <c r="K8821" s="45" t="s">
        <v>58662</v>
      </c>
      <c r="L8821" s="46">
        <v>0</v>
      </c>
      <c r="M8821" s="54">
        <v>1149.95</v>
      </c>
    </row>
    <row r="8822" spans="1:14" s="45" customFormat="1" hidden="1" x14ac:dyDescent="0.25">
      <c r="A8822" s="32" t="s">
        <v>33559</v>
      </c>
      <c r="B8822" s="42" t="s">
        <v>63572</v>
      </c>
      <c r="C8822" s="42"/>
      <c r="D8822" s="42"/>
      <c r="E8822" s="43" t="s">
        <v>14920</v>
      </c>
      <c r="F8822" s="44" t="s">
        <v>7064</v>
      </c>
      <c r="G8822" s="44" t="s">
        <v>17</v>
      </c>
      <c r="H8822" s="44" t="s">
        <v>18</v>
      </c>
      <c r="I8822" s="42">
        <v>31650161348</v>
      </c>
      <c r="J8822" s="42">
        <v>8051194896780</v>
      </c>
      <c r="K8822" s="45" t="s">
        <v>58662</v>
      </c>
      <c r="L8822" s="46">
        <v>0</v>
      </c>
      <c r="M8822" s="54">
        <v>1149.95</v>
      </c>
    </row>
    <row r="8823" spans="1:14" s="45" customFormat="1" hidden="1" x14ac:dyDescent="0.25">
      <c r="A8823" s="32" t="s">
        <v>33560</v>
      </c>
      <c r="B8823" s="42" t="s">
        <v>63573</v>
      </c>
      <c r="C8823" s="42"/>
      <c r="D8823" s="42"/>
      <c r="E8823" s="43" t="s">
        <v>14921</v>
      </c>
      <c r="F8823" s="44" t="s">
        <v>7064</v>
      </c>
      <c r="G8823" s="44" t="s">
        <v>17</v>
      </c>
      <c r="H8823" s="44" t="s">
        <v>18</v>
      </c>
      <c r="I8823" s="42">
        <v>31650161350</v>
      </c>
      <c r="J8823" s="42">
        <v>8051194896797</v>
      </c>
      <c r="K8823" s="45" t="s">
        <v>58662</v>
      </c>
      <c r="L8823" s="46">
        <v>0</v>
      </c>
      <c r="M8823" s="54">
        <v>1149.95</v>
      </c>
    </row>
    <row r="8824" spans="1:14" s="45" customFormat="1" hidden="1" x14ac:dyDescent="0.25">
      <c r="A8824" s="32" t="s">
        <v>33561</v>
      </c>
      <c r="B8824" s="42" t="s">
        <v>63574</v>
      </c>
      <c r="C8824" s="42"/>
      <c r="D8824" s="42"/>
      <c r="E8824" s="43" t="s">
        <v>14922</v>
      </c>
      <c r="F8824" s="44" t="s">
        <v>7064</v>
      </c>
      <c r="G8824" s="44" t="s">
        <v>17</v>
      </c>
      <c r="H8824" s="44" t="s">
        <v>18</v>
      </c>
      <c r="I8824" s="42">
        <v>31650161352</v>
      </c>
      <c r="J8824" s="42">
        <v>8051194890139</v>
      </c>
      <c r="K8824" s="45" t="s">
        <v>58662</v>
      </c>
      <c r="L8824" s="46">
        <v>0</v>
      </c>
      <c r="M8824" s="54">
        <v>1149.95</v>
      </c>
    </row>
    <row r="8825" spans="1:14" s="45" customFormat="1" hidden="1" x14ac:dyDescent="0.25">
      <c r="A8825" s="32" t="s">
        <v>33562</v>
      </c>
      <c r="B8825" s="42" t="s">
        <v>63575</v>
      </c>
      <c r="C8825" s="42"/>
      <c r="D8825" s="42"/>
      <c r="E8825" s="43" t="s">
        <v>14923</v>
      </c>
      <c r="F8825" s="44" t="s">
        <v>7064</v>
      </c>
      <c r="G8825" s="44" t="s">
        <v>17</v>
      </c>
      <c r="H8825" s="44" t="s">
        <v>18</v>
      </c>
      <c r="I8825" s="42">
        <v>31650161354</v>
      </c>
      <c r="J8825" s="42">
        <v>8051194896803</v>
      </c>
      <c r="K8825" s="45" t="s">
        <v>58662</v>
      </c>
      <c r="L8825" s="46">
        <v>0</v>
      </c>
      <c r="M8825" s="54">
        <v>1149.95</v>
      </c>
    </row>
    <row r="8826" spans="1:14" s="45" customFormat="1" hidden="1" x14ac:dyDescent="0.25">
      <c r="A8826" s="32" t="s">
        <v>33563</v>
      </c>
      <c r="B8826" s="42" t="s">
        <v>63576</v>
      </c>
      <c r="C8826" s="42"/>
      <c r="D8826" s="42"/>
      <c r="E8826" s="43" t="s">
        <v>14924</v>
      </c>
      <c r="F8826" s="44" t="s">
        <v>7064</v>
      </c>
      <c r="G8826" s="44" t="s">
        <v>17</v>
      </c>
      <c r="H8826" s="44" t="s">
        <v>18</v>
      </c>
      <c r="I8826" s="42">
        <v>31650161356</v>
      </c>
      <c r="J8826" s="42">
        <v>8051194896810</v>
      </c>
      <c r="K8826" s="45" t="s">
        <v>58662</v>
      </c>
      <c r="L8826" s="46">
        <v>0</v>
      </c>
      <c r="M8826" s="54">
        <v>1149.95</v>
      </c>
    </row>
    <row r="8827" spans="1:14" s="45" customFormat="1" hidden="1" x14ac:dyDescent="0.25">
      <c r="A8827" s="32" t="s">
        <v>33564</v>
      </c>
      <c r="B8827" s="42" t="s">
        <v>63577</v>
      </c>
      <c r="C8827" s="42"/>
      <c r="D8827" s="42"/>
      <c r="E8827" s="43" t="s">
        <v>14925</v>
      </c>
      <c r="F8827" s="44" t="s">
        <v>7064</v>
      </c>
      <c r="G8827" s="44" t="s">
        <v>17</v>
      </c>
      <c r="H8827" s="44" t="s">
        <v>18</v>
      </c>
      <c r="I8827" s="42">
        <v>31650161358</v>
      </c>
      <c r="J8827" s="42">
        <v>8051194896827</v>
      </c>
      <c r="K8827" s="45" t="s">
        <v>58662</v>
      </c>
      <c r="L8827" s="46">
        <v>0</v>
      </c>
      <c r="M8827" s="54">
        <v>1149.95</v>
      </c>
    </row>
    <row r="8828" spans="1:14" s="45" customFormat="1" hidden="1" x14ac:dyDescent="0.25">
      <c r="A8828" s="32" t="s">
        <v>33565</v>
      </c>
      <c r="B8828" s="42" t="s">
        <v>63578</v>
      </c>
      <c r="C8828" s="42"/>
      <c r="D8828" s="42"/>
      <c r="E8828" s="43" t="s">
        <v>14926</v>
      </c>
      <c r="F8828" s="44" t="s">
        <v>7064</v>
      </c>
      <c r="G8828" s="44" t="s">
        <v>17</v>
      </c>
      <c r="H8828" s="44" t="s">
        <v>18</v>
      </c>
      <c r="I8828" s="42">
        <v>31650161360</v>
      </c>
      <c r="J8828" s="42">
        <v>8051194896834</v>
      </c>
      <c r="K8828" s="45" t="s">
        <v>58662</v>
      </c>
      <c r="L8828" s="46">
        <v>0</v>
      </c>
      <c r="M8828" s="54">
        <v>1149.95</v>
      </c>
    </row>
    <row r="8829" spans="1:14" s="45" customFormat="1" hidden="1" x14ac:dyDescent="0.25">
      <c r="A8829" s="32" t="s">
        <v>33566</v>
      </c>
      <c r="B8829" s="42" t="s">
        <v>63579</v>
      </c>
      <c r="C8829" s="42"/>
      <c r="D8829" s="42"/>
      <c r="E8829" s="43" t="s">
        <v>14927</v>
      </c>
      <c r="F8829" s="44" t="s">
        <v>7064</v>
      </c>
      <c r="G8829" s="44" t="s">
        <v>17</v>
      </c>
      <c r="H8829" s="44" t="s">
        <v>18</v>
      </c>
      <c r="I8829" s="42">
        <v>31650161362</v>
      </c>
      <c r="J8829" s="42">
        <v>8051194919045</v>
      </c>
      <c r="K8829" s="45" t="s">
        <v>58662</v>
      </c>
      <c r="L8829" s="46">
        <v>0</v>
      </c>
      <c r="M8829" s="54">
        <v>1149.95</v>
      </c>
    </row>
    <row r="8830" spans="1:14" s="45" customFormat="1" hidden="1" x14ac:dyDescent="0.25">
      <c r="A8830" s="32" t="s">
        <v>33567</v>
      </c>
      <c r="B8830" s="42" t="s">
        <v>63580</v>
      </c>
      <c r="C8830" s="42"/>
      <c r="D8830" s="42"/>
      <c r="E8830" s="43" t="s">
        <v>14928</v>
      </c>
      <c r="F8830" s="44" t="s">
        <v>7064</v>
      </c>
      <c r="G8830" s="44" t="s">
        <v>17</v>
      </c>
      <c r="H8830" s="44" t="s">
        <v>18</v>
      </c>
      <c r="I8830" s="42">
        <v>31650161364</v>
      </c>
      <c r="J8830" s="42">
        <v>8051194919052</v>
      </c>
      <c r="K8830" s="45" t="s">
        <v>58662</v>
      </c>
      <c r="L8830" s="46">
        <v>0</v>
      </c>
      <c r="M8830" s="54">
        <v>1149.95</v>
      </c>
    </row>
    <row r="8831" spans="1:14" s="45" customFormat="1" hidden="1" x14ac:dyDescent="0.25">
      <c r="A8831" s="32" t="s">
        <v>33693</v>
      </c>
      <c r="B8831" s="42" t="s">
        <v>63581</v>
      </c>
      <c r="C8831" s="42"/>
      <c r="D8831" s="42"/>
      <c r="E8831" s="43" t="s">
        <v>14929</v>
      </c>
      <c r="F8831" s="44" t="s">
        <v>7064</v>
      </c>
      <c r="G8831" s="44" t="s">
        <v>17</v>
      </c>
      <c r="H8831" s="44" t="s">
        <v>18</v>
      </c>
      <c r="I8831" s="42">
        <v>316501612346</v>
      </c>
      <c r="J8831" s="42">
        <v>8051194896698</v>
      </c>
      <c r="K8831" s="45" t="s">
        <v>58662</v>
      </c>
      <c r="L8831" s="46">
        <v>0</v>
      </c>
      <c r="M8831" s="54">
        <v>1149.95</v>
      </c>
    </row>
    <row r="8832" spans="1:14" s="45" customFormat="1" hidden="1" x14ac:dyDescent="0.25">
      <c r="A8832" s="32" t="s">
        <v>33694</v>
      </c>
      <c r="B8832" s="42" t="s">
        <v>63582</v>
      </c>
      <c r="C8832" s="42"/>
      <c r="D8832" s="42"/>
      <c r="E8832" s="43" t="s">
        <v>14930</v>
      </c>
      <c r="F8832" s="44" t="s">
        <v>7064</v>
      </c>
      <c r="G8832" s="44" t="s">
        <v>17</v>
      </c>
      <c r="H8832" s="44" t="s">
        <v>18</v>
      </c>
      <c r="I8832" s="42">
        <v>316501612348</v>
      </c>
      <c r="J8832" s="42">
        <v>8051194896704</v>
      </c>
      <c r="K8832" s="45" t="s">
        <v>58662</v>
      </c>
      <c r="L8832" s="46">
        <v>0</v>
      </c>
      <c r="M8832" s="54">
        <v>1149.95</v>
      </c>
    </row>
    <row r="8833" spans="1:14" s="45" customFormat="1" hidden="1" x14ac:dyDescent="0.25">
      <c r="A8833" s="32" t="s">
        <v>33695</v>
      </c>
      <c r="B8833" s="42" t="s">
        <v>63583</v>
      </c>
      <c r="C8833" s="42"/>
      <c r="D8833" s="42"/>
      <c r="E8833" s="43" t="s">
        <v>14931</v>
      </c>
      <c r="F8833" s="44" t="s">
        <v>7064</v>
      </c>
      <c r="G8833" s="44" t="s">
        <v>17</v>
      </c>
      <c r="H8833" s="44" t="s">
        <v>18</v>
      </c>
      <c r="I8833" s="42">
        <v>316501612350</v>
      </c>
      <c r="J8833" s="42">
        <v>8051194896711</v>
      </c>
      <c r="K8833" s="45" t="s">
        <v>58662</v>
      </c>
      <c r="L8833" s="46">
        <v>0</v>
      </c>
      <c r="M8833" s="54">
        <v>1149.95</v>
      </c>
    </row>
    <row r="8834" spans="1:14" s="45" customFormat="1" hidden="1" x14ac:dyDescent="0.25">
      <c r="A8834" s="32" t="s">
        <v>33696</v>
      </c>
      <c r="B8834" s="42" t="s">
        <v>63584</v>
      </c>
      <c r="C8834" s="42"/>
      <c r="D8834" s="42"/>
      <c r="E8834" s="43" t="s">
        <v>14932</v>
      </c>
      <c r="F8834" s="44" t="s">
        <v>7064</v>
      </c>
      <c r="G8834" s="44" t="s">
        <v>17</v>
      </c>
      <c r="H8834" s="44" t="s">
        <v>18</v>
      </c>
      <c r="I8834" s="42">
        <v>316501612352</v>
      </c>
      <c r="J8834" s="42">
        <v>8051194890122</v>
      </c>
      <c r="K8834" s="45" t="s">
        <v>58662</v>
      </c>
      <c r="L8834" s="46">
        <v>0</v>
      </c>
      <c r="M8834" s="54">
        <v>1149.95</v>
      </c>
    </row>
    <row r="8835" spans="1:14" s="45" customFormat="1" hidden="1" x14ac:dyDescent="0.25">
      <c r="A8835" s="32" t="s">
        <v>33697</v>
      </c>
      <c r="B8835" s="42" t="s">
        <v>63585</v>
      </c>
      <c r="C8835" s="42"/>
      <c r="D8835" s="42"/>
      <c r="E8835" s="43" t="s">
        <v>14933</v>
      </c>
      <c r="F8835" s="44" t="s">
        <v>7064</v>
      </c>
      <c r="G8835" s="44" t="s">
        <v>17</v>
      </c>
      <c r="H8835" s="44" t="s">
        <v>18</v>
      </c>
      <c r="I8835" s="42">
        <v>316501612354</v>
      </c>
      <c r="J8835" s="42">
        <v>8051194896728</v>
      </c>
      <c r="K8835" s="45" t="s">
        <v>58662</v>
      </c>
      <c r="L8835" s="46">
        <v>0</v>
      </c>
      <c r="M8835" s="54">
        <v>1149.95</v>
      </c>
    </row>
    <row r="8836" spans="1:14" s="45" customFormat="1" hidden="1" x14ac:dyDescent="0.25">
      <c r="A8836" s="32" t="s">
        <v>33698</v>
      </c>
      <c r="B8836" s="42" t="s">
        <v>63586</v>
      </c>
      <c r="C8836" s="42"/>
      <c r="D8836" s="42"/>
      <c r="E8836" s="43" t="s">
        <v>14934</v>
      </c>
      <c r="F8836" s="44" t="s">
        <v>7064</v>
      </c>
      <c r="G8836" s="44" t="s">
        <v>17</v>
      </c>
      <c r="H8836" s="44" t="s">
        <v>18</v>
      </c>
      <c r="I8836" s="42">
        <v>316501612356</v>
      </c>
      <c r="J8836" s="42">
        <v>8051194896735</v>
      </c>
      <c r="K8836" s="45" t="s">
        <v>58662</v>
      </c>
      <c r="L8836" s="46">
        <v>0</v>
      </c>
      <c r="M8836" s="54">
        <v>1149.95</v>
      </c>
    </row>
    <row r="8837" spans="1:14" s="45" customFormat="1" hidden="1" x14ac:dyDescent="0.25">
      <c r="A8837" s="32" t="s">
        <v>33699</v>
      </c>
      <c r="B8837" s="42" t="s">
        <v>63587</v>
      </c>
      <c r="C8837" s="42"/>
      <c r="D8837" s="42"/>
      <c r="E8837" s="43" t="s">
        <v>14935</v>
      </c>
      <c r="F8837" s="44" t="s">
        <v>7064</v>
      </c>
      <c r="G8837" s="44" t="s">
        <v>17</v>
      </c>
      <c r="H8837" s="44" t="s">
        <v>18</v>
      </c>
      <c r="I8837" s="42">
        <v>316501612358</v>
      </c>
      <c r="J8837" s="42">
        <v>8051194896742</v>
      </c>
      <c r="K8837" s="45" t="s">
        <v>58662</v>
      </c>
      <c r="L8837" s="46">
        <v>0</v>
      </c>
      <c r="M8837" s="54">
        <v>1149.95</v>
      </c>
    </row>
    <row r="8838" spans="1:14" s="45" customFormat="1" hidden="1" x14ac:dyDescent="0.25">
      <c r="A8838" s="32" t="s">
        <v>33700</v>
      </c>
      <c r="B8838" s="42" t="s">
        <v>63588</v>
      </c>
      <c r="C8838" s="42"/>
      <c r="D8838" s="42"/>
      <c r="E8838" s="43" t="s">
        <v>14936</v>
      </c>
      <c r="F8838" s="44" t="s">
        <v>7064</v>
      </c>
      <c r="G8838" s="44" t="s">
        <v>17</v>
      </c>
      <c r="H8838" s="44" t="s">
        <v>18</v>
      </c>
      <c r="I8838" s="42">
        <v>316501612360</v>
      </c>
      <c r="J8838" s="42">
        <v>8051194896759</v>
      </c>
      <c r="K8838" s="45" t="s">
        <v>58662</v>
      </c>
      <c r="L8838" s="46">
        <v>0</v>
      </c>
      <c r="M8838" s="54">
        <v>1149.95</v>
      </c>
    </row>
    <row r="8839" spans="1:14" s="45" customFormat="1" hidden="1" x14ac:dyDescent="0.25">
      <c r="A8839" s="32" t="s">
        <v>31205</v>
      </c>
      <c r="B8839" s="42" t="s">
        <v>63670</v>
      </c>
      <c r="C8839" s="42"/>
      <c r="D8839" s="42"/>
      <c r="E8839" s="43" t="s">
        <v>60103</v>
      </c>
      <c r="F8839" s="44" t="s">
        <v>82</v>
      </c>
      <c r="G8839" s="44" t="s">
        <v>17</v>
      </c>
      <c r="H8839" s="44" t="s">
        <v>18</v>
      </c>
      <c r="I8839" s="42" t="s">
        <v>9793</v>
      </c>
      <c r="J8839" s="42">
        <v>8021506622390</v>
      </c>
      <c r="K8839" s="45" t="s">
        <v>58662</v>
      </c>
      <c r="L8839" s="46">
        <v>0</v>
      </c>
      <c r="M8839" s="54">
        <v>439.95</v>
      </c>
      <c r="N8839" s="45" t="s">
        <v>58665</v>
      </c>
    </row>
    <row r="8840" spans="1:14" s="45" customFormat="1" hidden="1" x14ac:dyDescent="0.25">
      <c r="A8840" s="32" t="s">
        <v>31206</v>
      </c>
      <c r="B8840" s="42" t="s">
        <v>63671</v>
      </c>
      <c r="C8840" s="42"/>
      <c r="D8840" s="42"/>
      <c r="E8840" s="43" t="s">
        <v>60104</v>
      </c>
      <c r="F8840" s="44" t="s">
        <v>82</v>
      </c>
      <c r="G8840" s="44" t="s">
        <v>17</v>
      </c>
      <c r="H8840" s="44" t="s">
        <v>18</v>
      </c>
      <c r="I8840" s="42" t="s">
        <v>9794</v>
      </c>
      <c r="J8840" s="42">
        <v>8021506609636</v>
      </c>
      <c r="K8840" s="45" t="s">
        <v>58662</v>
      </c>
      <c r="L8840" s="46">
        <v>0</v>
      </c>
      <c r="M8840" s="54">
        <v>439.95</v>
      </c>
      <c r="N8840" s="45" t="s">
        <v>58665</v>
      </c>
    </row>
    <row r="8841" spans="1:14" s="45" customFormat="1" hidden="1" x14ac:dyDescent="0.25">
      <c r="A8841" s="32" t="s">
        <v>31207</v>
      </c>
      <c r="B8841" s="42" t="s">
        <v>63672</v>
      </c>
      <c r="C8841" s="42"/>
      <c r="D8841" s="42"/>
      <c r="E8841" s="43" t="s">
        <v>60105</v>
      </c>
      <c r="F8841" s="44" t="s">
        <v>82</v>
      </c>
      <c r="G8841" s="44" t="s">
        <v>17</v>
      </c>
      <c r="H8841" s="44" t="s">
        <v>18</v>
      </c>
      <c r="I8841" s="42" t="s">
        <v>9795</v>
      </c>
      <c r="J8841" s="42">
        <v>8021506609643</v>
      </c>
      <c r="K8841" s="45" t="s">
        <v>58662</v>
      </c>
      <c r="L8841" s="46">
        <v>0</v>
      </c>
      <c r="M8841" s="54">
        <v>439.95</v>
      </c>
      <c r="N8841" s="45" t="s">
        <v>58665</v>
      </c>
    </row>
    <row r="8842" spans="1:14" s="45" customFormat="1" hidden="1" x14ac:dyDescent="0.25">
      <c r="A8842" s="32" t="s">
        <v>31208</v>
      </c>
      <c r="B8842" s="42" t="s">
        <v>63673</v>
      </c>
      <c r="C8842" s="42"/>
      <c r="D8842" s="42"/>
      <c r="E8842" s="43" t="s">
        <v>60106</v>
      </c>
      <c r="F8842" s="44" t="s">
        <v>82</v>
      </c>
      <c r="G8842" s="44" t="s">
        <v>17</v>
      </c>
      <c r="H8842" s="44" t="s">
        <v>18</v>
      </c>
      <c r="I8842" s="42" t="s">
        <v>9796</v>
      </c>
      <c r="J8842" s="42">
        <v>8021506609599</v>
      </c>
      <c r="K8842" s="45" t="s">
        <v>58662</v>
      </c>
      <c r="L8842" s="46">
        <v>0</v>
      </c>
      <c r="M8842" s="54">
        <v>439.95</v>
      </c>
      <c r="N8842" s="45" t="s">
        <v>58665</v>
      </c>
    </row>
    <row r="8843" spans="1:14" s="45" customFormat="1" hidden="1" x14ac:dyDescent="0.25">
      <c r="A8843" s="32" t="s">
        <v>31209</v>
      </c>
      <c r="B8843" s="42" t="s">
        <v>63674</v>
      </c>
      <c r="C8843" s="42"/>
      <c r="D8843" s="42"/>
      <c r="E8843" s="43" t="s">
        <v>60107</v>
      </c>
      <c r="F8843" s="44" t="s">
        <v>82</v>
      </c>
      <c r="G8843" s="44" t="s">
        <v>17</v>
      </c>
      <c r="H8843" s="44" t="s">
        <v>18</v>
      </c>
      <c r="I8843" s="42" t="s">
        <v>9797</v>
      </c>
      <c r="J8843" s="42">
        <v>8021506622406</v>
      </c>
      <c r="K8843" s="45" t="s">
        <v>58662</v>
      </c>
      <c r="L8843" s="46">
        <v>0</v>
      </c>
      <c r="M8843" s="54">
        <v>439.95</v>
      </c>
      <c r="N8843" s="45" t="s">
        <v>58665</v>
      </c>
    </row>
    <row r="8844" spans="1:14" s="45" customFormat="1" hidden="1" x14ac:dyDescent="0.25">
      <c r="A8844" s="32" t="s">
        <v>31210</v>
      </c>
      <c r="B8844" s="42" t="s">
        <v>63675</v>
      </c>
      <c r="C8844" s="42"/>
      <c r="D8844" s="42"/>
      <c r="E8844" s="43" t="s">
        <v>60108</v>
      </c>
      <c r="F8844" s="44" t="s">
        <v>82</v>
      </c>
      <c r="G8844" s="44" t="s">
        <v>17</v>
      </c>
      <c r="H8844" s="44" t="s">
        <v>18</v>
      </c>
      <c r="I8844" s="42" t="s">
        <v>9798</v>
      </c>
      <c r="J8844" s="42">
        <v>8021506622413</v>
      </c>
      <c r="K8844" s="45" t="s">
        <v>58662</v>
      </c>
      <c r="L8844" s="46">
        <v>0</v>
      </c>
      <c r="M8844" s="54">
        <v>439.95</v>
      </c>
      <c r="N8844" s="45" t="s">
        <v>58665</v>
      </c>
    </row>
    <row r="8845" spans="1:14" s="45" customFormat="1" hidden="1" x14ac:dyDescent="0.25">
      <c r="A8845" s="32" t="s">
        <v>31211</v>
      </c>
      <c r="B8845" s="42" t="s">
        <v>63676</v>
      </c>
      <c r="C8845" s="42"/>
      <c r="D8845" s="42"/>
      <c r="E8845" s="43" t="s">
        <v>60109</v>
      </c>
      <c r="F8845" s="44" t="s">
        <v>82</v>
      </c>
      <c r="G8845" s="44" t="s">
        <v>17</v>
      </c>
      <c r="H8845" s="44" t="s">
        <v>18</v>
      </c>
      <c r="I8845" s="42" t="s">
        <v>9799</v>
      </c>
      <c r="J8845" s="42">
        <v>8021506622420</v>
      </c>
      <c r="K8845" s="45" t="s">
        <v>58662</v>
      </c>
      <c r="L8845" s="46">
        <v>0</v>
      </c>
      <c r="M8845" s="54">
        <v>439.95</v>
      </c>
      <c r="N8845" s="45" t="s">
        <v>58665</v>
      </c>
    </row>
    <row r="8846" spans="1:14" s="45" customFormat="1" hidden="1" x14ac:dyDescent="0.25">
      <c r="A8846" s="32" t="s">
        <v>31212</v>
      </c>
      <c r="B8846" s="42" t="s">
        <v>63677</v>
      </c>
      <c r="C8846" s="42"/>
      <c r="D8846" s="42"/>
      <c r="E8846" s="43" t="s">
        <v>60110</v>
      </c>
      <c r="F8846" s="44" t="s">
        <v>82</v>
      </c>
      <c r="G8846" s="44" t="s">
        <v>17</v>
      </c>
      <c r="H8846" s="44" t="s">
        <v>18</v>
      </c>
      <c r="I8846" s="42" t="s">
        <v>9800</v>
      </c>
      <c r="J8846" s="42">
        <v>8021506622437</v>
      </c>
      <c r="K8846" s="45" t="s">
        <v>58662</v>
      </c>
      <c r="L8846" s="46">
        <v>0</v>
      </c>
      <c r="M8846" s="54">
        <v>439.95</v>
      </c>
      <c r="N8846" s="45" t="s">
        <v>58665</v>
      </c>
    </row>
    <row r="8847" spans="1:14" s="45" customFormat="1" hidden="1" x14ac:dyDescent="0.25">
      <c r="A8847" s="32" t="s">
        <v>31213</v>
      </c>
      <c r="B8847" s="42" t="s">
        <v>63678</v>
      </c>
      <c r="C8847" s="42"/>
      <c r="D8847" s="42"/>
      <c r="E8847" s="43" t="s">
        <v>60111</v>
      </c>
      <c r="F8847" s="44" t="s">
        <v>82</v>
      </c>
      <c r="G8847" s="44" t="s">
        <v>17</v>
      </c>
      <c r="H8847" s="44" t="s">
        <v>18</v>
      </c>
      <c r="I8847" s="42" t="s">
        <v>9801</v>
      </c>
      <c r="J8847" s="42">
        <v>8021506622444</v>
      </c>
      <c r="K8847" s="45" t="s">
        <v>58662</v>
      </c>
      <c r="L8847" s="46">
        <v>0</v>
      </c>
      <c r="M8847" s="54">
        <v>439.95</v>
      </c>
      <c r="N8847" s="45" t="s">
        <v>58665</v>
      </c>
    </row>
    <row r="8848" spans="1:14" s="45" customFormat="1" hidden="1" x14ac:dyDescent="0.25">
      <c r="A8848" s="32" t="s">
        <v>31214</v>
      </c>
      <c r="B8848" s="42" t="s">
        <v>63679</v>
      </c>
      <c r="C8848" s="42"/>
      <c r="D8848" s="42"/>
      <c r="E8848" s="43" t="s">
        <v>60112</v>
      </c>
      <c r="F8848" s="44" t="s">
        <v>82</v>
      </c>
      <c r="G8848" s="44" t="s">
        <v>17</v>
      </c>
      <c r="H8848" s="44" t="s">
        <v>18</v>
      </c>
      <c r="I8848" s="42" t="s">
        <v>9802</v>
      </c>
      <c r="J8848" s="42">
        <v>8021506622451</v>
      </c>
      <c r="K8848" s="45" t="s">
        <v>58662</v>
      </c>
      <c r="L8848" s="46">
        <v>0</v>
      </c>
      <c r="M8848" s="54">
        <v>439.95</v>
      </c>
      <c r="N8848" s="45" t="s">
        <v>58665</v>
      </c>
    </row>
    <row r="8849" spans="1:14" s="45" customFormat="1" hidden="1" x14ac:dyDescent="0.25">
      <c r="A8849" s="32" t="s">
        <v>31215</v>
      </c>
      <c r="B8849" s="42" t="s">
        <v>63680</v>
      </c>
      <c r="C8849" s="42"/>
      <c r="D8849" s="42"/>
      <c r="E8849" s="43" t="s">
        <v>60113</v>
      </c>
      <c r="F8849" s="44" t="s">
        <v>82</v>
      </c>
      <c r="G8849" s="44" t="s">
        <v>17</v>
      </c>
      <c r="H8849" s="44" t="s">
        <v>18</v>
      </c>
      <c r="I8849" s="42" t="s">
        <v>9785</v>
      </c>
      <c r="J8849" s="42">
        <v>8021506622468</v>
      </c>
      <c r="K8849" s="45" t="s">
        <v>58662</v>
      </c>
      <c r="L8849" s="46">
        <v>0</v>
      </c>
      <c r="M8849" s="54">
        <v>439.95</v>
      </c>
      <c r="N8849" s="45" t="s">
        <v>58665</v>
      </c>
    </row>
    <row r="8850" spans="1:14" s="45" customFormat="1" hidden="1" x14ac:dyDescent="0.25">
      <c r="A8850" s="32" t="s">
        <v>31216</v>
      </c>
      <c r="B8850" s="42" t="s">
        <v>63681</v>
      </c>
      <c r="C8850" s="42"/>
      <c r="D8850" s="42"/>
      <c r="E8850" s="43" t="s">
        <v>60114</v>
      </c>
      <c r="F8850" s="44" t="s">
        <v>82</v>
      </c>
      <c r="G8850" s="44" t="s">
        <v>17</v>
      </c>
      <c r="H8850" s="44" t="s">
        <v>18</v>
      </c>
      <c r="I8850" s="42" t="s">
        <v>9786</v>
      </c>
      <c r="J8850" s="42">
        <v>8021506622475</v>
      </c>
      <c r="K8850" s="45" t="s">
        <v>58662</v>
      </c>
      <c r="L8850" s="46">
        <v>0</v>
      </c>
      <c r="M8850" s="54">
        <v>439.95</v>
      </c>
      <c r="N8850" s="45" t="s">
        <v>58665</v>
      </c>
    </row>
    <row r="8851" spans="1:14" s="45" customFormat="1" hidden="1" x14ac:dyDescent="0.25">
      <c r="A8851" s="32" t="s">
        <v>31217</v>
      </c>
      <c r="B8851" s="42" t="s">
        <v>63682</v>
      </c>
      <c r="C8851" s="42"/>
      <c r="D8851" s="42"/>
      <c r="E8851" s="43" t="s">
        <v>60115</v>
      </c>
      <c r="F8851" s="44" t="s">
        <v>82</v>
      </c>
      <c r="G8851" s="44" t="s">
        <v>17</v>
      </c>
      <c r="H8851" s="44" t="s">
        <v>18</v>
      </c>
      <c r="I8851" s="42" t="s">
        <v>9787</v>
      </c>
      <c r="J8851" s="42">
        <v>8021506622482</v>
      </c>
      <c r="K8851" s="45" t="s">
        <v>58662</v>
      </c>
      <c r="L8851" s="46">
        <v>0</v>
      </c>
      <c r="M8851" s="54">
        <v>439.95</v>
      </c>
      <c r="N8851" s="45" t="s">
        <v>58665</v>
      </c>
    </row>
    <row r="8852" spans="1:14" s="45" customFormat="1" hidden="1" x14ac:dyDescent="0.25">
      <c r="A8852" s="32" t="s">
        <v>31218</v>
      </c>
      <c r="B8852" s="42" t="s">
        <v>63683</v>
      </c>
      <c r="C8852" s="42"/>
      <c r="D8852" s="42"/>
      <c r="E8852" s="43" t="s">
        <v>60116</v>
      </c>
      <c r="F8852" s="44" t="s">
        <v>82</v>
      </c>
      <c r="G8852" s="44" t="s">
        <v>17</v>
      </c>
      <c r="H8852" s="44" t="s">
        <v>18</v>
      </c>
      <c r="I8852" s="42" t="s">
        <v>9788</v>
      </c>
      <c r="J8852" s="42">
        <v>8021506609605</v>
      </c>
      <c r="K8852" s="45" t="s">
        <v>58662</v>
      </c>
      <c r="L8852" s="46">
        <v>0</v>
      </c>
      <c r="M8852" s="54">
        <v>439.95</v>
      </c>
      <c r="N8852" s="45" t="s">
        <v>58665</v>
      </c>
    </row>
    <row r="8853" spans="1:14" s="45" customFormat="1" hidden="1" x14ac:dyDescent="0.25">
      <c r="A8853" s="32" t="s">
        <v>31219</v>
      </c>
      <c r="B8853" s="42" t="s">
        <v>63684</v>
      </c>
      <c r="C8853" s="42"/>
      <c r="D8853" s="42"/>
      <c r="E8853" s="43" t="s">
        <v>60117</v>
      </c>
      <c r="F8853" s="44" t="s">
        <v>82</v>
      </c>
      <c r="G8853" s="44" t="s">
        <v>17</v>
      </c>
      <c r="H8853" s="44" t="s">
        <v>18</v>
      </c>
      <c r="I8853" s="42" t="s">
        <v>9789</v>
      </c>
      <c r="J8853" s="42">
        <v>8021506622499</v>
      </c>
      <c r="K8853" s="45" t="s">
        <v>58662</v>
      </c>
      <c r="L8853" s="46">
        <v>0</v>
      </c>
      <c r="M8853" s="54">
        <v>439.95</v>
      </c>
      <c r="N8853" s="45" t="s">
        <v>58665</v>
      </c>
    </row>
    <row r="8854" spans="1:14" s="45" customFormat="1" hidden="1" x14ac:dyDescent="0.25">
      <c r="A8854" s="32" t="s">
        <v>31220</v>
      </c>
      <c r="B8854" s="42" t="s">
        <v>63685</v>
      </c>
      <c r="C8854" s="42"/>
      <c r="D8854" s="42"/>
      <c r="E8854" s="43" t="s">
        <v>60118</v>
      </c>
      <c r="F8854" s="44" t="s">
        <v>82</v>
      </c>
      <c r="G8854" s="44" t="s">
        <v>17</v>
      </c>
      <c r="H8854" s="44" t="s">
        <v>18</v>
      </c>
      <c r="I8854" s="42" t="s">
        <v>9790</v>
      </c>
      <c r="J8854" s="42">
        <v>8021506622505</v>
      </c>
      <c r="K8854" s="45" t="s">
        <v>58662</v>
      </c>
      <c r="L8854" s="46">
        <v>0</v>
      </c>
      <c r="M8854" s="54">
        <v>439.95</v>
      </c>
      <c r="N8854" s="45" t="s">
        <v>58665</v>
      </c>
    </row>
    <row r="8855" spans="1:14" s="45" customFormat="1" hidden="1" x14ac:dyDescent="0.25">
      <c r="A8855" s="32" t="s">
        <v>31221</v>
      </c>
      <c r="B8855" s="42" t="s">
        <v>63686</v>
      </c>
      <c r="C8855" s="42"/>
      <c r="D8855" s="42"/>
      <c r="E8855" s="43" t="s">
        <v>60119</v>
      </c>
      <c r="F8855" s="44" t="s">
        <v>82</v>
      </c>
      <c r="G8855" s="44" t="s">
        <v>17</v>
      </c>
      <c r="H8855" s="44" t="s">
        <v>18</v>
      </c>
      <c r="I8855" s="42" t="s">
        <v>9791</v>
      </c>
      <c r="J8855" s="42">
        <v>8021506622512</v>
      </c>
      <c r="K8855" s="45" t="s">
        <v>58662</v>
      </c>
      <c r="L8855" s="46">
        <v>0</v>
      </c>
      <c r="M8855" s="54">
        <v>439.95</v>
      </c>
      <c r="N8855" s="45" t="s">
        <v>58665</v>
      </c>
    </row>
    <row r="8856" spans="1:14" s="45" customFormat="1" hidden="1" x14ac:dyDescent="0.25">
      <c r="A8856" s="32" t="s">
        <v>31222</v>
      </c>
      <c r="B8856" s="42" t="s">
        <v>63687</v>
      </c>
      <c r="C8856" s="42"/>
      <c r="D8856" s="42"/>
      <c r="E8856" s="43" t="s">
        <v>60120</v>
      </c>
      <c r="F8856" s="44" t="s">
        <v>82</v>
      </c>
      <c r="G8856" s="44" t="s">
        <v>17</v>
      </c>
      <c r="H8856" s="44" t="s">
        <v>18</v>
      </c>
      <c r="I8856" s="42" t="s">
        <v>9792</v>
      </c>
      <c r="J8856" s="42">
        <v>8021506622529</v>
      </c>
      <c r="K8856" s="45" t="s">
        <v>58662</v>
      </c>
      <c r="L8856" s="46">
        <v>0</v>
      </c>
      <c r="M8856" s="54">
        <v>439.95</v>
      </c>
      <c r="N8856" s="45" t="s">
        <v>58665</v>
      </c>
    </row>
    <row r="8857" spans="1:14" s="45" customFormat="1" hidden="1" x14ac:dyDescent="0.25">
      <c r="A8857" s="32" t="s">
        <v>31223</v>
      </c>
      <c r="B8857" s="42" t="s">
        <v>63688</v>
      </c>
      <c r="C8857" s="42"/>
      <c r="D8857" s="42"/>
      <c r="E8857" s="43" t="s">
        <v>60121</v>
      </c>
      <c r="F8857" s="44" t="s">
        <v>82</v>
      </c>
      <c r="G8857" s="44" t="s">
        <v>17</v>
      </c>
      <c r="H8857" s="44" t="s">
        <v>18</v>
      </c>
      <c r="I8857" s="42" t="s">
        <v>9811</v>
      </c>
      <c r="J8857" s="42">
        <v>8021506622536</v>
      </c>
      <c r="K8857" s="45" t="s">
        <v>58662</v>
      </c>
      <c r="L8857" s="46">
        <v>0</v>
      </c>
      <c r="M8857" s="54">
        <v>439.95</v>
      </c>
      <c r="N8857" s="45" t="s">
        <v>58665</v>
      </c>
    </row>
    <row r="8858" spans="1:14" s="45" customFormat="1" hidden="1" x14ac:dyDescent="0.25">
      <c r="A8858" s="32" t="s">
        <v>31224</v>
      </c>
      <c r="B8858" s="42" t="s">
        <v>63689</v>
      </c>
      <c r="C8858" s="42"/>
      <c r="D8858" s="42"/>
      <c r="E8858" s="43" t="s">
        <v>60122</v>
      </c>
      <c r="F8858" s="44" t="s">
        <v>82</v>
      </c>
      <c r="G8858" s="44" t="s">
        <v>17</v>
      </c>
      <c r="H8858" s="44" t="s">
        <v>18</v>
      </c>
      <c r="I8858" s="42" t="s">
        <v>9812</v>
      </c>
      <c r="J8858" s="42">
        <v>8021506622543</v>
      </c>
      <c r="K8858" s="45" t="s">
        <v>58662</v>
      </c>
      <c r="L8858" s="46">
        <v>0</v>
      </c>
      <c r="M8858" s="54">
        <v>439.95</v>
      </c>
      <c r="N8858" s="45" t="s">
        <v>58665</v>
      </c>
    </row>
    <row r="8859" spans="1:14" s="32" customFormat="1" hidden="1" x14ac:dyDescent="0.25">
      <c r="A8859" s="32" t="s">
        <v>31225</v>
      </c>
      <c r="B8859" s="42" t="s">
        <v>63690</v>
      </c>
      <c r="C8859" s="42"/>
      <c r="D8859" s="42"/>
      <c r="E8859" s="43" t="s">
        <v>60123</v>
      </c>
      <c r="F8859" s="44" t="s">
        <v>82</v>
      </c>
      <c r="G8859" s="44" t="s">
        <v>17</v>
      </c>
      <c r="H8859" s="44" t="s">
        <v>18</v>
      </c>
      <c r="I8859" s="42" t="s">
        <v>9813</v>
      </c>
      <c r="J8859" s="42">
        <v>8021506622550</v>
      </c>
      <c r="K8859" s="45" t="s">
        <v>58662</v>
      </c>
      <c r="L8859" s="46">
        <v>0</v>
      </c>
      <c r="M8859" s="54">
        <v>439.95</v>
      </c>
      <c r="N8859" s="45" t="s">
        <v>58665</v>
      </c>
    </row>
    <row r="8860" spans="1:14" s="32" customFormat="1" hidden="1" x14ac:dyDescent="0.25">
      <c r="A8860" s="32" t="s">
        <v>31226</v>
      </c>
      <c r="B8860" s="42" t="s">
        <v>63691</v>
      </c>
      <c r="C8860" s="42"/>
      <c r="D8860" s="42"/>
      <c r="E8860" s="43" t="s">
        <v>60124</v>
      </c>
      <c r="F8860" s="44" t="s">
        <v>82</v>
      </c>
      <c r="G8860" s="44" t="s">
        <v>17</v>
      </c>
      <c r="H8860" s="44" t="s">
        <v>18</v>
      </c>
      <c r="I8860" s="42" t="s">
        <v>9814</v>
      </c>
      <c r="J8860" s="42">
        <v>8021506609575</v>
      </c>
      <c r="K8860" s="45" t="s">
        <v>58662</v>
      </c>
      <c r="L8860" s="46">
        <v>0</v>
      </c>
      <c r="M8860" s="54">
        <v>439.95</v>
      </c>
      <c r="N8860" s="45" t="s">
        <v>58665</v>
      </c>
    </row>
    <row r="8861" spans="1:14" s="32" customFormat="1" hidden="1" x14ac:dyDescent="0.25">
      <c r="A8861" s="32" t="s">
        <v>31227</v>
      </c>
      <c r="B8861" s="42" t="s">
        <v>63692</v>
      </c>
      <c r="C8861" s="42"/>
      <c r="D8861" s="42"/>
      <c r="E8861" s="43" t="s">
        <v>60125</v>
      </c>
      <c r="F8861" s="44" t="s">
        <v>82</v>
      </c>
      <c r="G8861" s="44" t="s">
        <v>17</v>
      </c>
      <c r="H8861" s="44" t="s">
        <v>18</v>
      </c>
      <c r="I8861" s="42" t="s">
        <v>9815</v>
      </c>
      <c r="J8861" s="42">
        <v>8021506609681</v>
      </c>
      <c r="K8861" s="45" t="s">
        <v>58662</v>
      </c>
      <c r="L8861" s="46">
        <v>0</v>
      </c>
      <c r="M8861" s="54">
        <v>439.95</v>
      </c>
      <c r="N8861" s="45" t="s">
        <v>58665</v>
      </c>
    </row>
    <row r="8862" spans="1:14" s="32" customFormat="1" hidden="1" x14ac:dyDescent="0.25">
      <c r="A8862" s="32" t="s">
        <v>31228</v>
      </c>
      <c r="B8862" s="42" t="s">
        <v>63693</v>
      </c>
      <c r="C8862" s="42"/>
      <c r="D8862" s="42"/>
      <c r="E8862" s="43" t="s">
        <v>60126</v>
      </c>
      <c r="F8862" s="44" t="s">
        <v>82</v>
      </c>
      <c r="G8862" s="44" t="s">
        <v>17</v>
      </c>
      <c r="H8862" s="44" t="s">
        <v>18</v>
      </c>
      <c r="I8862" s="42" t="s">
        <v>9816</v>
      </c>
      <c r="J8862" s="42">
        <v>8021506622567</v>
      </c>
      <c r="K8862" s="45" t="s">
        <v>58662</v>
      </c>
      <c r="L8862" s="46">
        <v>0</v>
      </c>
      <c r="M8862" s="54">
        <v>439.95</v>
      </c>
      <c r="N8862" s="45" t="s">
        <v>58665</v>
      </c>
    </row>
    <row r="8863" spans="1:14" s="32" customFormat="1" hidden="1" x14ac:dyDescent="0.25">
      <c r="A8863" s="32" t="s">
        <v>31229</v>
      </c>
      <c r="B8863" s="42" t="s">
        <v>63694</v>
      </c>
      <c r="C8863" s="42"/>
      <c r="D8863" s="42"/>
      <c r="E8863" s="43" t="s">
        <v>60127</v>
      </c>
      <c r="F8863" s="44" t="s">
        <v>82</v>
      </c>
      <c r="G8863" s="44" t="s">
        <v>17</v>
      </c>
      <c r="H8863" s="44" t="s">
        <v>18</v>
      </c>
      <c r="I8863" s="42" t="s">
        <v>9817</v>
      </c>
      <c r="J8863" s="42">
        <v>8021506622574</v>
      </c>
      <c r="K8863" s="45" t="s">
        <v>58662</v>
      </c>
      <c r="L8863" s="46">
        <v>0</v>
      </c>
      <c r="M8863" s="54">
        <v>439.95</v>
      </c>
      <c r="N8863" s="45" t="s">
        <v>58665</v>
      </c>
    </row>
    <row r="8864" spans="1:14" s="32" customFormat="1" hidden="1" x14ac:dyDescent="0.25">
      <c r="A8864" s="32" t="s">
        <v>31230</v>
      </c>
      <c r="B8864" s="42" t="s">
        <v>63695</v>
      </c>
      <c r="C8864" s="42"/>
      <c r="D8864" s="42"/>
      <c r="E8864" s="43" t="s">
        <v>60128</v>
      </c>
      <c r="F8864" s="44" t="s">
        <v>82</v>
      </c>
      <c r="G8864" s="44" t="s">
        <v>17</v>
      </c>
      <c r="H8864" s="44" t="s">
        <v>18</v>
      </c>
      <c r="I8864" s="42" t="s">
        <v>9818</v>
      </c>
      <c r="J8864" s="42">
        <v>8021506622581</v>
      </c>
      <c r="K8864" s="45" t="s">
        <v>58662</v>
      </c>
      <c r="L8864" s="46">
        <v>0</v>
      </c>
      <c r="M8864" s="54">
        <v>439.95</v>
      </c>
      <c r="N8864" s="45" t="s">
        <v>58665</v>
      </c>
    </row>
    <row r="8865" spans="1:14" s="32" customFormat="1" hidden="1" x14ac:dyDescent="0.25">
      <c r="A8865" s="32" t="s">
        <v>31231</v>
      </c>
      <c r="B8865" s="42" t="s">
        <v>63696</v>
      </c>
      <c r="C8865" s="42"/>
      <c r="D8865" s="42"/>
      <c r="E8865" s="43" t="s">
        <v>60129</v>
      </c>
      <c r="F8865" s="44" t="s">
        <v>82</v>
      </c>
      <c r="G8865" s="44" t="s">
        <v>17</v>
      </c>
      <c r="H8865" s="44" t="s">
        <v>18</v>
      </c>
      <c r="I8865" s="42" t="s">
        <v>9819</v>
      </c>
      <c r="J8865" s="42">
        <v>8021506622598</v>
      </c>
      <c r="K8865" s="45" t="s">
        <v>58662</v>
      </c>
      <c r="L8865" s="46">
        <v>0</v>
      </c>
      <c r="M8865" s="54">
        <v>439.95</v>
      </c>
      <c r="N8865" s="45" t="s">
        <v>58665</v>
      </c>
    </row>
    <row r="8866" spans="1:14" s="32" customFormat="1" hidden="1" x14ac:dyDescent="0.25">
      <c r="A8866" s="32" t="s">
        <v>31232</v>
      </c>
      <c r="B8866" s="42" t="s">
        <v>63697</v>
      </c>
      <c r="C8866" s="42"/>
      <c r="D8866" s="42"/>
      <c r="E8866" s="43" t="s">
        <v>60130</v>
      </c>
      <c r="F8866" s="44" t="s">
        <v>82</v>
      </c>
      <c r="G8866" s="44" t="s">
        <v>17</v>
      </c>
      <c r="H8866" s="44" t="s">
        <v>18</v>
      </c>
      <c r="I8866" s="42" t="s">
        <v>9820</v>
      </c>
      <c r="J8866" s="42">
        <v>8021506622604</v>
      </c>
      <c r="K8866" s="45" t="s">
        <v>58662</v>
      </c>
      <c r="L8866" s="46">
        <v>0</v>
      </c>
      <c r="M8866" s="54">
        <v>439.95</v>
      </c>
      <c r="N8866" s="45" t="s">
        <v>58665</v>
      </c>
    </row>
    <row r="8867" spans="1:14" s="32" customFormat="1" hidden="1" x14ac:dyDescent="0.25">
      <c r="A8867" s="32" t="s">
        <v>31233</v>
      </c>
      <c r="B8867" s="42" t="s">
        <v>63698</v>
      </c>
      <c r="C8867" s="42"/>
      <c r="D8867" s="42"/>
      <c r="E8867" s="43" t="s">
        <v>60131</v>
      </c>
      <c r="F8867" s="44" t="s">
        <v>82</v>
      </c>
      <c r="G8867" s="44" t="s">
        <v>17</v>
      </c>
      <c r="H8867" s="44" t="s">
        <v>18</v>
      </c>
      <c r="I8867" s="42" t="s">
        <v>9803</v>
      </c>
      <c r="J8867" s="42">
        <v>8021506622611</v>
      </c>
      <c r="K8867" s="45" t="s">
        <v>58662</v>
      </c>
      <c r="L8867" s="46">
        <v>0</v>
      </c>
      <c r="M8867" s="54">
        <v>439.95</v>
      </c>
      <c r="N8867" s="45" t="s">
        <v>58665</v>
      </c>
    </row>
    <row r="8868" spans="1:14" s="32" customFormat="1" hidden="1" x14ac:dyDescent="0.25">
      <c r="A8868" s="32" t="s">
        <v>31234</v>
      </c>
      <c r="B8868" s="42" t="s">
        <v>63699</v>
      </c>
      <c r="C8868" s="42"/>
      <c r="D8868" s="42"/>
      <c r="E8868" s="43" t="s">
        <v>60132</v>
      </c>
      <c r="F8868" s="44" t="s">
        <v>82</v>
      </c>
      <c r="G8868" s="44" t="s">
        <v>17</v>
      </c>
      <c r="H8868" s="44" t="s">
        <v>18</v>
      </c>
      <c r="I8868" s="42" t="s">
        <v>9804</v>
      </c>
      <c r="J8868" s="42">
        <v>8021506609612</v>
      </c>
      <c r="K8868" s="45" t="s">
        <v>58662</v>
      </c>
      <c r="L8868" s="46">
        <v>0</v>
      </c>
      <c r="M8868" s="54">
        <v>439.95</v>
      </c>
      <c r="N8868" s="45" t="s">
        <v>58665</v>
      </c>
    </row>
    <row r="8869" spans="1:14" s="32" customFormat="1" hidden="1" x14ac:dyDescent="0.25">
      <c r="A8869" s="32" t="s">
        <v>31235</v>
      </c>
      <c r="B8869" s="42" t="s">
        <v>63700</v>
      </c>
      <c r="C8869" s="42"/>
      <c r="D8869" s="42"/>
      <c r="E8869" s="43" t="s">
        <v>60133</v>
      </c>
      <c r="F8869" s="44" t="s">
        <v>82</v>
      </c>
      <c r="G8869" s="44" t="s">
        <v>17</v>
      </c>
      <c r="H8869" s="44" t="s">
        <v>18</v>
      </c>
      <c r="I8869" s="42" t="s">
        <v>9805</v>
      </c>
      <c r="J8869" s="42">
        <v>8021506609629</v>
      </c>
      <c r="K8869" s="45" t="s">
        <v>58662</v>
      </c>
      <c r="L8869" s="46">
        <v>0</v>
      </c>
      <c r="M8869" s="54">
        <v>439.95</v>
      </c>
      <c r="N8869" s="45" t="s">
        <v>58665</v>
      </c>
    </row>
    <row r="8870" spans="1:14" s="32" customFormat="1" hidden="1" x14ac:dyDescent="0.25">
      <c r="A8870" s="32" t="s">
        <v>31236</v>
      </c>
      <c r="B8870" s="42" t="s">
        <v>63701</v>
      </c>
      <c r="C8870" s="42"/>
      <c r="D8870" s="42"/>
      <c r="E8870" s="43" t="s">
        <v>60134</v>
      </c>
      <c r="F8870" s="44" t="s">
        <v>82</v>
      </c>
      <c r="G8870" s="44" t="s">
        <v>17</v>
      </c>
      <c r="H8870" s="44" t="s">
        <v>18</v>
      </c>
      <c r="I8870" s="42" t="s">
        <v>9806</v>
      </c>
      <c r="J8870" s="42">
        <v>8021506609582</v>
      </c>
      <c r="K8870" s="45" t="s">
        <v>58662</v>
      </c>
      <c r="L8870" s="46">
        <v>0</v>
      </c>
      <c r="M8870" s="54">
        <v>439.95</v>
      </c>
      <c r="N8870" s="45" t="s">
        <v>58665</v>
      </c>
    </row>
    <row r="8871" spans="1:14" s="32" customFormat="1" hidden="1" x14ac:dyDescent="0.25">
      <c r="A8871" s="32" t="s">
        <v>31237</v>
      </c>
      <c r="B8871" s="42" t="s">
        <v>63702</v>
      </c>
      <c r="C8871" s="42"/>
      <c r="D8871" s="42"/>
      <c r="E8871" s="43" t="s">
        <v>60135</v>
      </c>
      <c r="F8871" s="44" t="s">
        <v>82</v>
      </c>
      <c r="G8871" s="44" t="s">
        <v>17</v>
      </c>
      <c r="H8871" s="44" t="s">
        <v>18</v>
      </c>
      <c r="I8871" s="42" t="s">
        <v>9807</v>
      </c>
      <c r="J8871" s="42">
        <v>8021506622628</v>
      </c>
      <c r="K8871" s="45" t="s">
        <v>58662</v>
      </c>
      <c r="L8871" s="46">
        <v>0</v>
      </c>
      <c r="M8871" s="54">
        <v>439.95</v>
      </c>
      <c r="N8871" s="45" t="s">
        <v>58665</v>
      </c>
    </row>
    <row r="8872" spans="1:14" s="32" customFormat="1" hidden="1" x14ac:dyDescent="0.25">
      <c r="A8872" s="32" t="s">
        <v>31238</v>
      </c>
      <c r="B8872" s="42" t="s">
        <v>63703</v>
      </c>
      <c r="C8872" s="42"/>
      <c r="D8872" s="42"/>
      <c r="E8872" s="43" t="s">
        <v>60136</v>
      </c>
      <c r="F8872" s="44" t="s">
        <v>82</v>
      </c>
      <c r="G8872" s="44" t="s">
        <v>17</v>
      </c>
      <c r="H8872" s="44" t="s">
        <v>18</v>
      </c>
      <c r="I8872" s="42" t="s">
        <v>9808</v>
      </c>
      <c r="J8872" s="42">
        <v>8021506622635</v>
      </c>
      <c r="K8872" s="45" t="s">
        <v>58662</v>
      </c>
      <c r="L8872" s="46">
        <v>0</v>
      </c>
      <c r="M8872" s="54">
        <v>439.95</v>
      </c>
      <c r="N8872" s="45" t="s">
        <v>58665</v>
      </c>
    </row>
    <row r="8873" spans="1:14" s="32" customFormat="1" hidden="1" x14ac:dyDescent="0.25">
      <c r="A8873" s="32" t="s">
        <v>31239</v>
      </c>
      <c r="B8873" s="42" t="s">
        <v>63704</v>
      </c>
      <c r="C8873" s="42"/>
      <c r="D8873" s="42"/>
      <c r="E8873" s="43" t="s">
        <v>60137</v>
      </c>
      <c r="F8873" s="44" t="s">
        <v>82</v>
      </c>
      <c r="G8873" s="44" t="s">
        <v>17</v>
      </c>
      <c r="H8873" s="44" t="s">
        <v>18</v>
      </c>
      <c r="I8873" s="42" t="s">
        <v>9809</v>
      </c>
      <c r="J8873" s="42">
        <v>8021506622642</v>
      </c>
      <c r="K8873" s="45" t="s">
        <v>58662</v>
      </c>
      <c r="L8873" s="46">
        <v>0</v>
      </c>
      <c r="M8873" s="54">
        <v>439.95</v>
      </c>
      <c r="N8873" s="45" t="s">
        <v>58665</v>
      </c>
    </row>
    <row r="8874" spans="1:14" s="32" customFormat="1" hidden="1" x14ac:dyDescent="0.25">
      <c r="A8874" s="32" t="s">
        <v>31240</v>
      </c>
      <c r="B8874" s="42" t="s">
        <v>63705</v>
      </c>
      <c r="C8874" s="42"/>
      <c r="D8874" s="42"/>
      <c r="E8874" s="43" t="s">
        <v>60138</v>
      </c>
      <c r="F8874" s="44" t="s">
        <v>82</v>
      </c>
      <c r="G8874" s="44" t="s">
        <v>17</v>
      </c>
      <c r="H8874" s="44" t="s">
        <v>18</v>
      </c>
      <c r="I8874" s="42" t="s">
        <v>9810</v>
      </c>
      <c r="J8874" s="42">
        <v>8021506622659</v>
      </c>
      <c r="K8874" s="45" t="s">
        <v>58662</v>
      </c>
      <c r="L8874" s="46">
        <v>0</v>
      </c>
      <c r="M8874" s="54">
        <v>439.95</v>
      </c>
      <c r="N8874" s="45" t="s">
        <v>58665</v>
      </c>
    </row>
    <row r="8875" spans="1:14" s="32" customFormat="1" hidden="1" x14ac:dyDescent="0.25">
      <c r="A8875" s="32" t="s">
        <v>31339</v>
      </c>
      <c r="B8875" s="42" t="s">
        <v>63734</v>
      </c>
      <c r="C8875" s="42"/>
      <c r="D8875" s="42"/>
      <c r="E8875" s="43" t="s">
        <v>7100</v>
      </c>
      <c r="F8875" s="44" t="s">
        <v>82</v>
      </c>
      <c r="G8875" s="44" t="s">
        <v>17</v>
      </c>
      <c r="H8875" s="44" t="s">
        <v>18</v>
      </c>
      <c r="I8875" s="42" t="s">
        <v>21231</v>
      </c>
      <c r="J8875" s="42">
        <v>8021506612643</v>
      </c>
      <c r="K8875" s="45" t="s">
        <v>58662</v>
      </c>
      <c r="L8875" s="46">
        <v>0</v>
      </c>
      <c r="M8875" s="54">
        <v>999.95</v>
      </c>
      <c r="N8875" s="45" t="s">
        <v>59071</v>
      </c>
    </row>
    <row r="8876" spans="1:14" s="32" customFormat="1" hidden="1" x14ac:dyDescent="0.25">
      <c r="A8876" s="32" t="s">
        <v>31340</v>
      </c>
      <c r="B8876" s="42" t="s">
        <v>63735</v>
      </c>
      <c r="C8876" s="42"/>
      <c r="D8876" s="42"/>
      <c r="E8876" s="43" t="s">
        <v>7101</v>
      </c>
      <c r="F8876" s="44" t="s">
        <v>82</v>
      </c>
      <c r="G8876" s="44" t="s">
        <v>17</v>
      </c>
      <c r="H8876" s="44" t="s">
        <v>18</v>
      </c>
      <c r="I8876" s="42" t="s">
        <v>21232</v>
      </c>
      <c r="J8876" s="42">
        <v>8021506612650</v>
      </c>
      <c r="K8876" s="45" t="s">
        <v>58662</v>
      </c>
      <c r="L8876" s="46">
        <v>0</v>
      </c>
      <c r="M8876" s="54">
        <v>999.95</v>
      </c>
      <c r="N8876" s="45" t="s">
        <v>59071</v>
      </c>
    </row>
    <row r="8877" spans="1:14" s="32" customFormat="1" hidden="1" x14ac:dyDescent="0.25">
      <c r="A8877" s="32" t="s">
        <v>31341</v>
      </c>
      <c r="B8877" s="42" t="s">
        <v>63736</v>
      </c>
      <c r="C8877" s="42"/>
      <c r="D8877" s="42"/>
      <c r="E8877" s="43" t="s">
        <v>7102</v>
      </c>
      <c r="F8877" s="44" t="s">
        <v>82</v>
      </c>
      <c r="G8877" s="44" t="s">
        <v>17</v>
      </c>
      <c r="H8877" s="44" t="s">
        <v>18</v>
      </c>
      <c r="I8877" s="42" t="s">
        <v>21233</v>
      </c>
      <c r="J8877" s="42">
        <v>8021506609339</v>
      </c>
      <c r="K8877" s="45" t="s">
        <v>58662</v>
      </c>
      <c r="L8877" s="46">
        <v>0</v>
      </c>
      <c r="M8877" s="54">
        <v>999.95</v>
      </c>
      <c r="N8877" s="45" t="s">
        <v>59071</v>
      </c>
    </row>
    <row r="8878" spans="1:14" s="32" customFormat="1" hidden="1" x14ac:dyDescent="0.25">
      <c r="A8878" s="32" t="s">
        <v>31342</v>
      </c>
      <c r="B8878" s="42" t="s">
        <v>63737</v>
      </c>
      <c r="C8878" s="42"/>
      <c r="D8878" s="42"/>
      <c r="E8878" s="43" t="s">
        <v>7103</v>
      </c>
      <c r="F8878" s="44" t="s">
        <v>82</v>
      </c>
      <c r="G8878" s="44" t="s">
        <v>17</v>
      </c>
      <c r="H8878" s="44" t="s">
        <v>18</v>
      </c>
      <c r="I8878" s="42" t="s">
        <v>21234</v>
      </c>
      <c r="J8878" s="42">
        <v>8021506622727</v>
      </c>
      <c r="K8878" s="45" t="s">
        <v>58662</v>
      </c>
      <c r="L8878" s="46">
        <v>0</v>
      </c>
      <c r="M8878" s="54">
        <v>999.95</v>
      </c>
      <c r="N8878" s="45" t="s">
        <v>59071</v>
      </c>
    </row>
    <row r="8879" spans="1:14" s="32" customFormat="1" hidden="1" x14ac:dyDescent="0.25">
      <c r="A8879" s="32" t="s">
        <v>31343</v>
      </c>
      <c r="B8879" s="42" t="s">
        <v>63738</v>
      </c>
      <c r="C8879" s="42"/>
      <c r="D8879" s="42"/>
      <c r="E8879" s="43" t="s">
        <v>7104</v>
      </c>
      <c r="F8879" s="44" t="s">
        <v>82</v>
      </c>
      <c r="G8879" s="44" t="s">
        <v>17</v>
      </c>
      <c r="H8879" s="44" t="s">
        <v>18</v>
      </c>
      <c r="I8879" s="42" t="s">
        <v>21235</v>
      </c>
      <c r="J8879" s="42">
        <v>8021506622734</v>
      </c>
      <c r="K8879" s="45" t="s">
        <v>58662</v>
      </c>
      <c r="L8879" s="46">
        <v>0</v>
      </c>
      <c r="M8879" s="54">
        <v>999.95</v>
      </c>
      <c r="N8879" s="45" t="s">
        <v>59071</v>
      </c>
    </row>
    <row r="8880" spans="1:14" s="32" customFormat="1" hidden="1" x14ac:dyDescent="0.25">
      <c r="A8880" s="32" t="s">
        <v>31344</v>
      </c>
      <c r="B8880" s="42" t="s">
        <v>63739</v>
      </c>
      <c r="C8880" s="42"/>
      <c r="D8880" s="42"/>
      <c r="E8880" s="43" t="s">
        <v>7105</v>
      </c>
      <c r="F8880" s="44" t="s">
        <v>82</v>
      </c>
      <c r="G8880" s="44" t="s">
        <v>17</v>
      </c>
      <c r="H8880" s="44" t="s">
        <v>18</v>
      </c>
      <c r="I8880" s="42" t="s">
        <v>21236</v>
      </c>
      <c r="J8880" s="42">
        <v>8021506622741</v>
      </c>
      <c r="K8880" s="45" t="s">
        <v>58662</v>
      </c>
      <c r="L8880" s="46">
        <v>0</v>
      </c>
      <c r="M8880" s="54">
        <v>999.95</v>
      </c>
      <c r="N8880" s="45" t="s">
        <v>59071</v>
      </c>
    </row>
    <row r="8881" spans="1:14" s="32" customFormat="1" hidden="1" x14ac:dyDescent="0.25">
      <c r="A8881" s="32" t="s">
        <v>31345</v>
      </c>
      <c r="B8881" s="42" t="s">
        <v>63740</v>
      </c>
      <c r="C8881" s="42"/>
      <c r="D8881" s="42"/>
      <c r="E8881" s="43" t="s">
        <v>7106</v>
      </c>
      <c r="F8881" s="44" t="s">
        <v>82</v>
      </c>
      <c r="G8881" s="44" t="s">
        <v>17</v>
      </c>
      <c r="H8881" s="44" t="s">
        <v>18</v>
      </c>
      <c r="I8881" s="42" t="s">
        <v>21237</v>
      </c>
      <c r="J8881" s="42">
        <v>8021506622758</v>
      </c>
      <c r="K8881" s="45" t="s">
        <v>58662</v>
      </c>
      <c r="L8881" s="46">
        <v>0</v>
      </c>
      <c r="M8881" s="54">
        <v>999.95</v>
      </c>
      <c r="N8881" s="45" t="s">
        <v>59071</v>
      </c>
    </row>
    <row r="8882" spans="1:14" s="32" customFormat="1" hidden="1" x14ac:dyDescent="0.25">
      <c r="A8882" s="32" t="s">
        <v>31346</v>
      </c>
      <c r="B8882" s="42" t="s">
        <v>63741</v>
      </c>
      <c r="C8882" s="42"/>
      <c r="D8882" s="42"/>
      <c r="E8882" s="43" t="s">
        <v>7086</v>
      </c>
      <c r="F8882" s="44" t="s">
        <v>82</v>
      </c>
      <c r="G8882" s="44" t="s">
        <v>17</v>
      </c>
      <c r="H8882" s="44" t="s">
        <v>18</v>
      </c>
      <c r="I8882" s="42" t="s">
        <v>7087</v>
      </c>
      <c r="J8882" s="42">
        <v>8021506622666</v>
      </c>
      <c r="K8882" s="45" t="s">
        <v>58662</v>
      </c>
      <c r="L8882" s="46">
        <v>0</v>
      </c>
      <c r="M8882" s="54">
        <v>999.95</v>
      </c>
      <c r="N8882" s="45" t="s">
        <v>59071</v>
      </c>
    </row>
    <row r="8883" spans="1:14" s="32" customFormat="1" hidden="1" x14ac:dyDescent="0.25">
      <c r="A8883" s="32" t="s">
        <v>31347</v>
      </c>
      <c r="B8883" s="42" t="s">
        <v>63742</v>
      </c>
      <c r="C8883" s="42"/>
      <c r="D8883" s="42"/>
      <c r="E8883" s="43" t="s">
        <v>7088</v>
      </c>
      <c r="F8883" s="44" t="s">
        <v>82</v>
      </c>
      <c r="G8883" s="44" t="s">
        <v>17</v>
      </c>
      <c r="H8883" s="44" t="s">
        <v>18</v>
      </c>
      <c r="I8883" s="42" t="s">
        <v>7089</v>
      </c>
      <c r="J8883" s="42">
        <v>8021506622673</v>
      </c>
      <c r="K8883" s="45" t="s">
        <v>58662</v>
      </c>
      <c r="L8883" s="46">
        <v>0</v>
      </c>
      <c r="M8883" s="54">
        <v>999.95</v>
      </c>
      <c r="N8883" s="45" t="s">
        <v>59071</v>
      </c>
    </row>
    <row r="8884" spans="1:14" s="32" customFormat="1" hidden="1" x14ac:dyDescent="0.25">
      <c r="A8884" s="32" t="s">
        <v>31348</v>
      </c>
      <c r="B8884" s="42" t="s">
        <v>63743</v>
      </c>
      <c r="C8884" s="42"/>
      <c r="D8884" s="42"/>
      <c r="E8884" s="43" t="s">
        <v>7090</v>
      </c>
      <c r="F8884" s="44" t="s">
        <v>82</v>
      </c>
      <c r="G8884" s="44" t="s">
        <v>17</v>
      </c>
      <c r="H8884" s="44" t="s">
        <v>18</v>
      </c>
      <c r="I8884" s="42" t="s">
        <v>7091</v>
      </c>
      <c r="J8884" s="42">
        <v>8021506609322</v>
      </c>
      <c r="K8884" s="45" t="s">
        <v>58662</v>
      </c>
      <c r="L8884" s="46">
        <v>0</v>
      </c>
      <c r="M8884" s="54">
        <v>999.95</v>
      </c>
      <c r="N8884" s="45" t="s">
        <v>59071</v>
      </c>
    </row>
    <row r="8885" spans="1:14" s="32" customFormat="1" hidden="1" x14ac:dyDescent="0.25">
      <c r="A8885" s="32" t="s">
        <v>31349</v>
      </c>
      <c r="B8885" s="42" t="s">
        <v>63744</v>
      </c>
      <c r="C8885" s="42"/>
      <c r="D8885" s="42"/>
      <c r="E8885" s="43" t="s">
        <v>7092</v>
      </c>
      <c r="F8885" s="44" t="s">
        <v>82</v>
      </c>
      <c r="G8885" s="44" t="s">
        <v>17</v>
      </c>
      <c r="H8885" s="44" t="s">
        <v>18</v>
      </c>
      <c r="I8885" s="42" t="s">
        <v>7093</v>
      </c>
      <c r="J8885" s="42">
        <v>8021506622680</v>
      </c>
      <c r="K8885" s="45" t="s">
        <v>58662</v>
      </c>
      <c r="L8885" s="46">
        <v>0</v>
      </c>
      <c r="M8885" s="54">
        <v>999.95</v>
      </c>
      <c r="N8885" s="45" t="s">
        <v>59071</v>
      </c>
    </row>
    <row r="8886" spans="1:14" s="32" customFormat="1" hidden="1" x14ac:dyDescent="0.25">
      <c r="A8886" s="32" t="s">
        <v>31350</v>
      </c>
      <c r="B8886" s="42" t="s">
        <v>63748</v>
      </c>
      <c r="C8886" s="42"/>
      <c r="D8886" s="42"/>
      <c r="E8886" s="43" t="s">
        <v>7107</v>
      </c>
      <c r="F8886" s="44" t="s">
        <v>82</v>
      </c>
      <c r="G8886" s="44" t="s">
        <v>17</v>
      </c>
      <c r="H8886" s="44" t="s">
        <v>18</v>
      </c>
      <c r="I8886" s="42" t="s">
        <v>21238</v>
      </c>
      <c r="J8886" s="42">
        <v>8021506622765</v>
      </c>
      <c r="K8886" s="45" t="s">
        <v>58662</v>
      </c>
      <c r="L8886" s="46">
        <v>0</v>
      </c>
      <c r="M8886" s="54">
        <v>999.95</v>
      </c>
      <c r="N8886" s="45" t="s">
        <v>59071</v>
      </c>
    </row>
    <row r="8887" spans="1:14" s="32" customFormat="1" hidden="1" x14ac:dyDescent="0.25">
      <c r="A8887" s="32" t="s">
        <v>31351</v>
      </c>
      <c r="B8887" s="42" t="s">
        <v>63749</v>
      </c>
      <c r="C8887" s="42"/>
      <c r="D8887" s="42"/>
      <c r="E8887" s="43" t="s">
        <v>7108</v>
      </c>
      <c r="F8887" s="44" t="s">
        <v>82</v>
      </c>
      <c r="G8887" s="44" t="s">
        <v>17</v>
      </c>
      <c r="H8887" s="44" t="s">
        <v>18</v>
      </c>
      <c r="I8887" s="42" t="s">
        <v>21239</v>
      </c>
      <c r="J8887" s="42">
        <v>8021506622772</v>
      </c>
      <c r="K8887" s="45" t="s">
        <v>58662</v>
      </c>
      <c r="L8887" s="46">
        <v>0</v>
      </c>
      <c r="M8887" s="54">
        <v>999.95</v>
      </c>
      <c r="N8887" s="45" t="s">
        <v>59071</v>
      </c>
    </row>
    <row r="8888" spans="1:14" s="32" customFormat="1" hidden="1" x14ac:dyDescent="0.25">
      <c r="A8888" s="32" t="s">
        <v>31352</v>
      </c>
      <c r="B8888" s="42" t="s">
        <v>63750</v>
      </c>
      <c r="C8888" s="42"/>
      <c r="D8888" s="42"/>
      <c r="E8888" s="43" t="s">
        <v>7109</v>
      </c>
      <c r="F8888" s="44" t="s">
        <v>82</v>
      </c>
      <c r="G8888" s="44" t="s">
        <v>17</v>
      </c>
      <c r="H8888" s="44" t="s">
        <v>18</v>
      </c>
      <c r="I8888" s="42" t="s">
        <v>21240</v>
      </c>
      <c r="J8888" s="42">
        <v>8021506609346</v>
      </c>
      <c r="K8888" s="45" t="s">
        <v>58662</v>
      </c>
      <c r="L8888" s="46">
        <v>0</v>
      </c>
      <c r="M8888" s="54">
        <v>999.95</v>
      </c>
      <c r="N8888" s="45" t="s">
        <v>59071</v>
      </c>
    </row>
    <row r="8889" spans="1:14" s="32" customFormat="1" hidden="1" x14ac:dyDescent="0.25">
      <c r="A8889" s="32" t="s">
        <v>31353</v>
      </c>
      <c r="B8889" s="42" t="s">
        <v>63751</v>
      </c>
      <c r="C8889" s="42"/>
      <c r="D8889" s="42"/>
      <c r="E8889" s="43" t="s">
        <v>7110</v>
      </c>
      <c r="F8889" s="44" t="s">
        <v>82</v>
      </c>
      <c r="G8889" s="44" t="s">
        <v>17</v>
      </c>
      <c r="H8889" s="44" t="s">
        <v>18</v>
      </c>
      <c r="I8889" s="42" t="s">
        <v>21241</v>
      </c>
      <c r="J8889" s="42">
        <v>8021506622789</v>
      </c>
      <c r="K8889" s="45" t="s">
        <v>58662</v>
      </c>
      <c r="L8889" s="46">
        <v>0</v>
      </c>
      <c r="M8889" s="54">
        <v>999.95</v>
      </c>
      <c r="N8889" s="45" t="s">
        <v>59071</v>
      </c>
    </row>
    <row r="8890" spans="1:14" s="32" customFormat="1" hidden="1" x14ac:dyDescent="0.25">
      <c r="A8890" s="32" t="s">
        <v>31354</v>
      </c>
      <c r="B8890" s="42" t="s">
        <v>63752</v>
      </c>
      <c r="C8890" s="42"/>
      <c r="D8890" s="42"/>
      <c r="E8890" s="43" t="s">
        <v>7111</v>
      </c>
      <c r="F8890" s="44" t="s">
        <v>82</v>
      </c>
      <c r="G8890" s="44" t="s">
        <v>17</v>
      </c>
      <c r="H8890" s="44" t="s">
        <v>18</v>
      </c>
      <c r="I8890" s="42" t="s">
        <v>21242</v>
      </c>
      <c r="J8890" s="42">
        <v>8021506622796</v>
      </c>
      <c r="K8890" s="45" t="s">
        <v>58662</v>
      </c>
      <c r="L8890" s="46">
        <v>0</v>
      </c>
      <c r="M8890" s="54">
        <v>999.95</v>
      </c>
      <c r="N8890" s="45" t="s">
        <v>59071</v>
      </c>
    </row>
    <row r="8891" spans="1:14" s="32" customFormat="1" hidden="1" x14ac:dyDescent="0.25">
      <c r="A8891" s="32" t="s">
        <v>31355</v>
      </c>
      <c r="B8891" s="42" t="s">
        <v>63753</v>
      </c>
      <c r="C8891" s="42"/>
      <c r="D8891" s="42"/>
      <c r="E8891" s="43" t="s">
        <v>7112</v>
      </c>
      <c r="F8891" s="44" t="s">
        <v>82</v>
      </c>
      <c r="G8891" s="44" t="s">
        <v>17</v>
      </c>
      <c r="H8891" s="44" t="s">
        <v>18</v>
      </c>
      <c r="I8891" s="42" t="s">
        <v>21243</v>
      </c>
      <c r="J8891" s="42">
        <v>8021506622802</v>
      </c>
      <c r="K8891" s="45" t="s">
        <v>58662</v>
      </c>
      <c r="L8891" s="46">
        <v>0</v>
      </c>
      <c r="M8891" s="54">
        <v>999.95</v>
      </c>
      <c r="N8891" s="45" t="s">
        <v>59071</v>
      </c>
    </row>
    <row r="8892" spans="1:14" s="32" customFormat="1" hidden="1" x14ac:dyDescent="0.25">
      <c r="A8892" s="32" t="s">
        <v>31356</v>
      </c>
      <c r="B8892" s="42" t="s">
        <v>63745</v>
      </c>
      <c r="C8892" s="42"/>
      <c r="D8892" s="42"/>
      <c r="E8892" s="43" t="s">
        <v>7094</v>
      </c>
      <c r="F8892" s="44" t="s">
        <v>82</v>
      </c>
      <c r="G8892" s="44" t="s">
        <v>17</v>
      </c>
      <c r="H8892" s="44" t="s">
        <v>18</v>
      </c>
      <c r="I8892" s="42" t="s">
        <v>7095</v>
      </c>
      <c r="J8892" s="42">
        <v>8021506622697</v>
      </c>
      <c r="K8892" s="45" t="s">
        <v>58662</v>
      </c>
      <c r="L8892" s="46">
        <v>0</v>
      </c>
      <c r="M8892" s="54">
        <v>999.95</v>
      </c>
      <c r="N8892" s="45" t="s">
        <v>59071</v>
      </c>
    </row>
    <row r="8893" spans="1:14" s="32" customFormat="1" hidden="1" x14ac:dyDescent="0.25">
      <c r="A8893" s="32" t="s">
        <v>31357</v>
      </c>
      <c r="B8893" s="42" t="s">
        <v>63754</v>
      </c>
      <c r="C8893" s="42"/>
      <c r="D8893" s="42"/>
      <c r="E8893" s="43" t="s">
        <v>7113</v>
      </c>
      <c r="F8893" s="44" t="s">
        <v>82</v>
      </c>
      <c r="G8893" s="44" t="s">
        <v>17</v>
      </c>
      <c r="H8893" s="44" t="s">
        <v>18</v>
      </c>
      <c r="I8893" s="42" t="s">
        <v>21244</v>
      </c>
      <c r="J8893" s="42">
        <v>8021506622819</v>
      </c>
      <c r="K8893" s="45" t="s">
        <v>58662</v>
      </c>
      <c r="L8893" s="46">
        <v>0</v>
      </c>
      <c r="M8893" s="54">
        <v>999.95</v>
      </c>
      <c r="N8893" s="45" t="s">
        <v>59071</v>
      </c>
    </row>
    <row r="8894" spans="1:14" s="32" customFormat="1" hidden="1" x14ac:dyDescent="0.25">
      <c r="A8894" s="32" t="s">
        <v>31358</v>
      </c>
      <c r="B8894" s="42" t="s">
        <v>63746</v>
      </c>
      <c r="C8894" s="42"/>
      <c r="D8894" s="42"/>
      <c r="E8894" s="43" t="s">
        <v>7096</v>
      </c>
      <c r="F8894" s="44" t="s">
        <v>82</v>
      </c>
      <c r="G8894" s="44" t="s">
        <v>17</v>
      </c>
      <c r="H8894" s="44" t="s">
        <v>18</v>
      </c>
      <c r="I8894" s="42" t="s">
        <v>7097</v>
      </c>
      <c r="J8894" s="42">
        <v>8021506622703</v>
      </c>
      <c r="K8894" s="45" t="s">
        <v>58662</v>
      </c>
      <c r="L8894" s="46">
        <v>0</v>
      </c>
      <c r="M8894" s="54">
        <v>999.95</v>
      </c>
      <c r="N8894" s="45" t="s">
        <v>59071</v>
      </c>
    </row>
    <row r="8895" spans="1:14" s="32" customFormat="1" hidden="1" x14ac:dyDescent="0.25">
      <c r="A8895" s="32" t="s">
        <v>31359</v>
      </c>
      <c r="B8895" s="42" t="s">
        <v>63747</v>
      </c>
      <c r="C8895" s="42"/>
      <c r="D8895" s="42"/>
      <c r="E8895" s="43" t="s">
        <v>7098</v>
      </c>
      <c r="F8895" s="44" t="s">
        <v>82</v>
      </c>
      <c r="G8895" s="44" t="s">
        <v>17</v>
      </c>
      <c r="H8895" s="44" t="s">
        <v>18</v>
      </c>
      <c r="I8895" s="42" t="s">
        <v>7099</v>
      </c>
      <c r="J8895" s="42">
        <v>8021506622710</v>
      </c>
      <c r="K8895" s="45" t="s">
        <v>58662</v>
      </c>
      <c r="L8895" s="46">
        <v>0</v>
      </c>
      <c r="M8895" s="54">
        <v>999.95</v>
      </c>
      <c r="N8895" s="45" t="s">
        <v>59071</v>
      </c>
    </row>
    <row r="8896" spans="1:14" s="32" customFormat="1" hidden="1" x14ac:dyDescent="0.25">
      <c r="A8896" s="32" t="s">
        <v>28853</v>
      </c>
      <c r="B8896" s="42" t="s">
        <v>63881</v>
      </c>
      <c r="C8896" s="42"/>
      <c r="D8896" s="42"/>
      <c r="E8896" s="43" t="s">
        <v>7694</v>
      </c>
      <c r="F8896" s="44" t="s">
        <v>41</v>
      </c>
      <c r="G8896" s="44" t="s">
        <v>17</v>
      </c>
      <c r="H8896" s="44" t="s">
        <v>18</v>
      </c>
      <c r="I8896" s="42" t="s">
        <v>7695</v>
      </c>
      <c r="J8896" s="42">
        <v>8021506622826</v>
      </c>
      <c r="K8896" s="45" t="s">
        <v>58662</v>
      </c>
      <c r="L8896" s="46">
        <v>0</v>
      </c>
      <c r="M8896" s="54">
        <v>459.95</v>
      </c>
      <c r="N8896" s="45" t="s">
        <v>59055</v>
      </c>
    </row>
    <row r="8897" spans="1:14" s="32" customFormat="1" hidden="1" x14ac:dyDescent="0.25">
      <c r="A8897" s="32" t="s">
        <v>28855</v>
      </c>
      <c r="B8897" s="42" t="s">
        <v>63882</v>
      </c>
      <c r="C8897" s="42"/>
      <c r="D8897" s="42"/>
      <c r="E8897" s="43" t="s">
        <v>7696</v>
      </c>
      <c r="F8897" s="44" t="s">
        <v>41</v>
      </c>
      <c r="G8897" s="44" t="s">
        <v>17</v>
      </c>
      <c r="H8897" s="44" t="s">
        <v>18</v>
      </c>
      <c r="I8897" s="42" t="s">
        <v>7697</v>
      </c>
      <c r="J8897" s="42">
        <v>8021506622833</v>
      </c>
      <c r="K8897" s="45" t="s">
        <v>58662</v>
      </c>
      <c r="L8897" s="46">
        <v>0</v>
      </c>
      <c r="M8897" s="54">
        <v>459.95</v>
      </c>
      <c r="N8897" s="45" t="s">
        <v>59055</v>
      </c>
    </row>
    <row r="8898" spans="1:14" s="32" customFormat="1" hidden="1" x14ac:dyDescent="0.25">
      <c r="A8898" s="32" t="s">
        <v>28857</v>
      </c>
      <c r="B8898" s="42" t="s">
        <v>63883</v>
      </c>
      <c r="C8898" s="42"/>
      <c r="D8898" s="42"/>
      <c r="E8898" s="43" t="s">
        <v>7698</v>
      </c>
      <c r="F8898" s="44" t="s">
        <v>41</v>
      </c>
      <c r="G8898" s="44" t="s">
        <v>17</v>
      </c>
      <c r="H8898" s="44" t="s">
        <v>18</v>
      </c>
      <c r="I8898" s="42" t="s">
        <v>7699</v>
      </c>
      <c r="J8898" s="42">
        <v>8021506622840</v>
      </c>
      <c r="K8898" s="45" t="s">
        <v>58662</v>
      </c>
      <c r="L8898" s="46">
        <v>0</v>
      </c>
      <c r="M8898" s="54">
        <v>459.95</v>
      </c>
      <c r="N8898" s="45" t="s">
        <v>59055</v>
      </c>
    </row>
    <row r="8899" spans="1:14" s="32" customFormat="1" hidden="1" x14ac:dyDescent="0.25">
      <c r="A8899" s="32" t="s">
        <v>28859</v>
      </c>
      <c r="B8899" s="42" t="s">
        <v>63884</v>
      </c>
      <c r="C8899" s="42"/>
      <c r="D8899" s="42"/>
      <c r="E8899" s="43" t="s">
        <v>7700</v>
      </c>
      <c r="F8899" s="44" t="s">
        <v>41</v>
      </c>
      <c r="G8899" s="44" t="s">
        <v>17</v>
      </c>
      <c r="H8899" s="44" t="s">
        <v>18</v>
      </c>
      <c r="I8899" s="42" t="s">
        <v>7701</v>
      </c>
      <c r="J8899" s="42">
        <v>8021506622864</v>
      </c>
      <c r="K8899" s="45" t="s">
        <v>58662</v>
      </c>
      <c r="L8899" s="46">
        <v>0</v>
      </c>
      <c r="M8899" s="54">
        <v>459.95</v>
      </c>
      <c r="N8899" s="45" t="s">
        <v>59055</v>
      </c>
    </row>
    <row r="8900" spans="1:14" s="32" customFormat="1" hidden="1" x14ac:dyDescent="0.25">
      <c r="A8900" s="32" t="s">
        <v>28861</v>
      </c>
      <c r="B8900" s="42" t="s">
        <v>63885</v>
      </c>
      <c r="C8900" s="42"/>
      <c r="D8900" s="42"/>
      <c r="E8900" s="43" t="s">
        <v>7702</v>
      </c>
      <c r="F8900" s="44" t="s">
        <v>41</v>
      </c>
      <c r="G8900" s="44" t="s">
        <v>17</v>
      </c>
      <c r="H8900" s="44" t="s">
        <v>18</v>
      </c>
      <c r="I8900" s="42" t="s">
        <v>7703</v>
      </c>
      <c r="J8900" s="42">
        <v>8021506622871</v>
      </c>
      <c r="K8900" s="45" t="s">
        <v>58662</v>
      </c>
      <c r="L8900" s="46">
        <v>0</v>
      </c>
      <c r="M8900" s="54">
        <v>459.95</v>
      </c>
      <c r="N8900" s="45" t="s">
        <v>59055</v>
      </c>
    </row>
    <row r="8901" spans="1:14" s="32" customFormat="1" hidden="1" x14ac:dyDescent="0.25">
      <c r="A8901" s="32" t="s">
        <v>28863</v>
      </c>
      <c r="B8901" s="42" t="s">
        <v>63886</v>
      </c>
      <c r="C8901" s="42"/>
      <c r="D8901" s="42"/>
      <c r="E8901" s="43" t="s">
        <v>7704</v>
      </c>
      <c r="F8901" s="44" t="s">
        <v>41</v>
      </c>
      <c r="G8901" s="44" t="s">
        <v>17</v>
      </c>
      <c r="H8901" s="44" t="s">
        <v>18</v>
      </c>
      <c r="I8901" s="42" t="s">
        <v>7705</v>
      </c>
      <c r="J8901" s="42">
        <v>8021506622888</v>
      </c>
      <c r="K8901" s="45" t="s">
        <v>58662</v>
      </c>
      <c r="L8901" s="46">
        <v>0</v>
      </c>
      <c r="M8901" s="54">
        <v>459.95</v>
      </c>
      <c r="N8901" s="45" t="s">
        <v>59055</v>
      </c>
    </row>
    <row r="8902" spans="1:14" s="32" customFormat="1" hidden="1" x14ac:dyDescent="0.25">
      <c r="A8902" s="32" t="s">
        <v>28865</v>
      </c>
      <c r="B8902" s="42" t="s">
        <v>63887</v>
      </c>
      <c r="C8902" s="42"/>
      <c r="D8902" s="42"/>
      <c r="E8902" s="43" t="s">
        <v>7706</v>
      </c>
      <c r="F8902" s="44" t="s">
        <v>41</v>
      </c>
      <c r="G8902" s="44" t="s">
        <v>17</v>
      </c>
      <c r="H8902" s="44" t="s">
        <v>18</v>
      </c>
      <c r="I8902" s="42" t="s">
        <v>7707</v>
      </c>
      <c r="J8902" s="42">
        <v>8021506622895</v>
      </c>
      <c r="K8902" s="45" t="s">
        <v>58662</v>
      </c>
      <c r="L8902" s="46">
        <v>0</v>
      </c>
      <c r="M8902" s="54">
        <v>459.95</v>
      </c>
      <c r="N8902" s="45" t="s">
        <v>59055</v>
      </c>
    </row>
    <row r="8903" spans="1:14" s="32" customFormat="1" hidden="1" x14ac:dyDescent="0.25">
      <c r="A8903" s="32" t="s">
        <v>28867</v>
      </c>
      <c r="B8903" s="42" t="s">
        <v>63874</v>
      </c>
      <c r="C8903" s="42"/>
      <c r="D8903" s="42"/>
      <c r="E8903" s="43" t="s">
        <v>7708</v>
      </c>
      <c r="F8903" s="44" t="s">
        <v>41</v>
      </c>
      <c r="G8903" s="44" t="s">
        <v>17</v>
      </c>
      <c r="H8903" s="44" t="s">
        <v>18</v>
      </c>
      <c r="I8903" s="42" t="s">
        <v>7709</v>
      </c>
      <c r="J8903" s="42">
        <v>8021506622970</v>
      </c>
      <c r="K8903" s="45" t="s">
        <v>58662</v>
      </c>
      <c r="L8903" s="46">
        <v>0</v>
      </c>
      <c r="M8903" s="54">
        <v>459.95</v>
      </c>
      <c r="N8903" s="45" t="s">
        <v>59055</v>
      </c>
    </row>
    <row r="8904" spans="1:14" s="32" customFormat="1" hidden="1" x14ac:dyDescent="0.25">
      <c r="A8904" s="32" t="s">
        <v>28869</v>
      </c>
      <c r="B8904" s="42" t="s">
        <v>63875</v>
      </c>
      <c r="C8904" s="42"/>
      <c r="D8904" s="42"/>
      <c r="E8904" s="43" t="s">
        <v>7710</v>
      </c>
      <c r="F8904" s="44" t="s">
        <v>41</v>
      </c>
      <c r="G8904" s="44" t="s">
        <v>17</v>
      </c>
      <c r="H8904" s="44" t="s">
        <v>18</v>
      </c>
      <c r="I8904" s="42" t="s">
        <v>7711</v>
      </c>
      <c r="J8904" s="42">
        <v>8021506622987</v>
      </c>
      <c r="K8904" s="45" t="s">
        <v>58662</v>
      </c>
      <c r="L8904" s="46">
        <v>0</v>
      </c>
      <c r="M8904" s="54">
        <v>459.95</v>
      </c>
      <c r="N8904" s="45" t="s">
        <v>59055</v>
      </c>
    </row>
    <row r="8905" spans="1:14" s="32" customFormat="1" hidden="1" x14ac:dyDescent="0.25">
      <c r="A8905" s="32" t="s">
        <v>28871</v>
      </c>
      <c r="B8905" s="42" t="s">
        <v>63876</v>
      </c>
      <c r="C8905" s="42"/>
      <c r="D8905" s="42"/>
      <c r="E8905" s="43" t="s">
        <v>7712</v>
      </c>
      <c r="F8905" s="44" t="s">
        <v>41</v>
      </c>
      <c r="G8905" s="44" t="s">
        <v>17</v>
      </c>
      <c r="H8905" s="44" t="s">
        <v>18</v>
      </c>
      <c r="I8905" s="42" t="s">
        <v>7713</v>
      </c>
      <c r="J8905" s="42">
        <v>8021506622994</v>
      </c>
      <c r="K8905" s="45" t="s">
        <v>58662</v>
      </c>
      <c r="L8905" s="46">
        <v>0</v>
      </c>
      <c r="M8905" s="54">
        <v>459.95</v>
      </c>
      <c r="N8905" s="45" t="s">
        <v>59055</v>
      </c>
    </row>
    <row r="8906" spans="1:14" s="32" customFormat="1" hidden="1" x14ac:dyDescent="0.25">
      <c r="A8906" s="32" t="s">
        <v>28873</v>
      </c>
      <c r="B8906" s="42" t="s">
        <v>63877</v>
      </c>
      <c r="C8906" s="42"/>
      <c r="D8906" s="42"/>
      <c r="E8906" s="43" t="s">
        <v>7714</v>
      </c>
      <c r="F8906" s="44" t="s">
        <v>41</v>
      </c>
      <c r="G8906" s="44" t="s">
        <v>17</v>
      </c>
      <c r="H8906" s="44" t="s">
        <v>18</v>
      </c>
      <c r="I8906" s="42" t="s">
        <v>7715</v>
      </c>
      <c r="J8906" s="42">
        <v>8021506623007</v>
      </c>
      <c r="K8906" s="45" t="s">
        <v>58662</v>
      </c>
      <c r="L8906" s="46">
        <v>0</v>
      </c>
      <c r="M8906" s="54">
        <v>459.95</v>
      </c>
      <c r="N8906" s="45" t="s">
        <v>59055</v>
      </c>
    </row>
    <row r="8907" spans="1:14" s="32" customFormat="1" hidden="1" x14ac:dyDescent="0.25">
      <c r="A8907" s="32" t="s">
        <v>28875</v>
      </c>
      <c r="B8907" s="42" t="s">
        <v>63878</v>
      </c>
      <c r="C8907" s="42"/>
      <c r="D8907" s="42"/>
      <c r="E8907" s="43" t="s">
        <v>7716</v>
      </c>
      <c r="F8907" s="44" t="s">
        <v>41</v>
      </c>
      <c r="G8907" s="44" t="s">
        <v>17</v>
      </c>
      <c r="H8907" s="44" t="s">
        <v>18</v>
      </c>
      <c r="I8907" s="42" t="s">
        <v>7717</v>
      </c>
      <c r="J8907" s="42">
        <v>8021506623014</v>
      </c>
      <c r="K8907" s="45" t="s">
        <v>58662</v>
      </c>
      <c r="L8907" s="46">
        <v>0</v>
      </c>
      <c r="M8907" s="54">
        <v>459.95</v>
      </c>
      <c r="N8907" s="45" t="s">
        <v>59055</v>
      </c>
    </row>
    <row r="8908" spans="1:14" s="32" customFormat="1" hidden="1" x14ac:dyDescent="0.25">
      <c r="A8908" s="32" t="s">
        <v>28877</v>
      </c>
      <c r="B8908" s="42" t="s">
        <v>63879</v>
      </c>
      <c r="C8908" s="42"/>
      <c r="D8908" s="42"/>
      <c r="E8908" s="43" t="s">
        <v>7718</v>
      </c>
      <c r="F8908" s="44" t="s">
        <v>41</v>
      </c>
      <c r="G8908" s="44" t="s">
        <v>17</v>
      </c>
      <c r="H8908" s="44" t="s">
        <v>18</v>
      </c>
      <c r="I8908" s="42" t="s">
        <v>7719</v>
      </c>
      <c r="J8908" s="42">
        <v>8021506623021</v>
      </c>
      <c r="K8908" s="45" t="s">
        <v>58662</v>
      </c>
      <c r="L8908" s="46">
        <v>0</v>
      </c>
      <c r="M8908" s="54">
        <v>459.95</v>
      </c>
      <c r="N8908" s="45" t="s">
        <v>59055</v>
      </c>
    </row>
    <row r="8909" spans="1:14" s="32" customFormat="1" hidden="1" x14ac:dyDescent="0.25">
      <c r="A8909" s="32" t="s">
        <v>28879</v>
      </c>
      <c r="B8909" s="42" t="s">
        <v>63880</v>
      </c>
      <c r="C8909" s="42"/>
      <c r="D8909" s="42"/>
      <c r="E8909" s="43" t="s">
        <v>7720</v>
      </c>
      <c r="F8909" s="44" t="s">
        <v>41</v>
      </c>
      <c r="G8909" s="44" t="s">
        <v>17</v>
      </c>
      <c r="H8909" s="44" t="s">
        <v>18</v>
      </c>
      <c r="I8909" s="42" t="s">
        <v>7721</v>
      </c>
      <c r="J8909" s="42">
        <v>8021506623038</v>
      </c>
      <c r="K8909" s="45" t="s">
        <v>58662</v>
      </c>
      <c r="L8909" s="46">
        <v>0</v>
      </c>
      <c r="M8909" s="54">
        <v>459.95</v>
      </c>
      <c r="N8909" s="45" t="s">
        <v>59055</v>
      </c>
    </row>
    <row r="8910" spans="1:14" s="32" customFormat="1" hidden="1" x14ac:dyDescent="0.25">
      <c r="A8910" s="32" t="s">
        <v>28881</v>
      </c>
      <c r="B8910" s="42" t="s">
        <v>63867</v>
      </c>
      <c r="C8910" s="42"/>
      <c r="D8910" s="42"/>
      <c r="E8910" s="43" t="s">
        <v>7680</v>
      </c>
      <c r="F8910" s="44" t="s">
        <v>41</v>
      </c>
      <c r="G8910" s="44" t="s">
        <v>17</v>
      </c>
      <c r="H8910" s="44" t="s">
        <v>18</v>
      </c>
      <c r="I8910" s="42" t="s">
        <v>7681</v>
      </c>
      <c r="J8910" s="42">
        <v>8021506622901</v>
      </c>
      <c r="K8910" s="45" t="s">
        <v>58662</v>
      </c>
      <c r="L8910" s="46">
        <v>0</v>
      </c>
      <c r="M8910" s="54">
        <v>459.95</v>
      </c>
      <c r="N8910" s="45" t="s">
        <v>59055</v>
      </c>
    </row>
    <row r="8911" spans="1:14" s="32" customFormat="1" hidden="1" x14ac:dyDescent="0.25">
      <c r="A8911" s="32" t="s">
        <v>28883</v>
      </c>
      <c r="B8911" s="42" t="s">
        <v>63868</v>
      </c>
      <c r="C8911" s="42"/>
      <c r="D8911" s="42"/>
      <c r="E8911" s="43" t="s">
        <v>7682</v>
      </c>
      <c r="F8911" s="44" t="s">
        <v>41</v>
      </c>
      <c r="G8911" s="44" t="s">
        <v>17</v>
      </c>
      <c r="H8911" s="44" t="s">
        <v>18</v>
      </c>
      <c r="I8911" s="42" t="s">
        <v>7683</v>
      </c>
      <c r="J8911" s="42">
        <v>8021506622918</v>
      </c>
      <c r="K8911" s="45" t="s">
        <v>58662</v>
      </c>
      <c r="L8911" s="46">
        <v>0</v>
      </c>
      <c r="M8911" s="54">
        <v>459.95</v>
      </c>
      <c r="N8911" s="45" t="s">
        <v>59055</v>
      </c>
    </row>
    <row r="8912" spans="1:14" s="32" customFormat="1" hidden="1" x14ac:dyDescent="0.25">
      <c r="A8912" s="32" t="s">
        <v>28885</v>
      </c>
      <c r="B8912" s="42" t="s">
        <v>63869</v>
      </c>
      <c r="C8912" s="42"/>
      <c r="D8912" s="42"/>
      <c r="E8912" s="43" t="s">
        <v>7684</v>
      </c>
      <c r="F8912" s="44" t="s">
        <v>41</v>
      </c>
      <c r="G8912" s="44" t="s">
        <v>17</v>
      </c>
      <c r="H8912" s="44" t="s">
        <v>18</v>
      </c>
      <c r="I8912" s="42" t="s">
        <v>7685</v>
      </c>
      <c r="J8912" s="42">
        <v>8021506622925</v>
      </c>
      <c r="K8912" s="45" t="s">
        <v>58662</v>
      </c>
      <c r="L8912" s="46">
        <v>0</v>
      </c>
      <c r="M8912" s="54">
        <v>459.95</v>
      </c>
      <c r="N8912" s="45" t="s">
        <v>59055</v>
      </c>
    </row>
    <row r="8913" spans="1:14" s="32" customFormat="1" hidden="1" x14ac:dyDescent="0.25">
      <c r="A8913" s="32" t="s">
        <v>28887</v>
      </c>
      <c r="B8913" s="42" t="s">
        <v>63870</v>
      </c>
      <c r="C8913" s="42"/>
      <c r="D8913" s="42"/>
      <c r="E8913" s="43" t="s">
        <v>7686</v>
      </c>
      <c r="F8913" s="44" t="s">
        <v>41</v>
      </c>
      <c r="G8913" s="44" t="s">
        <v>17</v>
      </c>
      <c r="H8913" s="44" t="s">
        <v>18</v>
      </c>
      <c r="I8913" s="42" t="s">
        <v>7687</v>
      </c>
      <c r="J8913" s="42">
        <v>8021506622932</v>
      </c>
      <c r="K8913" s="45" t="s">
        <v>58662</v>
      </c>
      <c r="L8913" s="46">
        <v>0</v>
      </c>
      <c r="M8913" s="54">
        <v>459.95</v>
      </c>
      <c r="N8913" s="45" t="s">
        <v>59055</v>
      </c>
    </row>
    <row r="8914" spans="1:14" s="32" customFormat="1" hidden="1" x14ac:dyDescent="0.25">
      <c r="A8914" s="32" t="s">
        <v>28889</v>
      </c>
      <c r="B8914" s="42" t="s">
        <v>63871</v>
      </c>
      <c r="C8914" s="42"/>
      <c r="D8914" s="42"/>
      <c r="E8914" s="43" t="s">
        <v>7688</v>
      </c>
      <c r="F8914" s="44" t="s">
        <v>41</v>
      </c>
      <c r="G8914" s="44" t="s">
        <v>17</v>
      </c>
      <c r="H8914" s="44" t="s">
        <v>18</v>
      </c>
      <c r="I8914" s="42" t="s">
        <v>7689</v>
      </c>
      <c r="J8914" s="42">
        <v>8021506622949</v>
      </c>
      <c r="K8914" s="45" t="s">
        <v>58662</v>
      </c>
      <c r="L8914" s="46">
        <v>0</v>
      </c>
      <c r="M8914" s="54">
        <v>459.95</v>
      </c>
      <c r="N8914" s="45" t="s">
        <v>59055</v>
      </c>
    </row>
    <row r="8915" spans="1:14" s="32" customFormat="1" hidden="1" x14ac:dyDescent="0.25">
      <c r="A8915" s="32" t="s">
        <v>28891</v>
      </c>
      <c r="B8915" s="42" t="s">
        <v>63872</v>
      </c>
      <c r="C8915" s="42"/>
      <c r="D8915" s="42"/>
      <c r="E8915" s="43" t="s">
        <v>7690</v>
      </c>
      <c r="F8915" s="44" t="s">
        <v>41</v>
      </c>
      <c r="G8915" s="44" t="s">
        <v>17</v>
      </c>
      <c r="H8915" s="44" t="s">
        <v>18</v>
      </c>
      <c r="I8915" s="42" t="s">
        <v>7691</v>
      </c>
      <c r="J8915" s="42">
        <v>8021506622956</v>
      </c>
      <c r="K8915" s="45" t="s">
        <v>58662</v>
      </c>
      <c r="L8915" s="46">
        <v>0</v>
      </c>
      <c r="M8915" s="54">
        <v>459.95</v>
      </c>
      <c r="N8915" s="45" t="s">
        <v>59055</v>
      </c>
    </row>
    <row r="8916" spans="1:14" s="32" customFormat="1" hidden="1" x14ac:dyDescent="0.25">
      <c r="A8916" s="32" t="s">
        <v>28893</v>
      </c>
      <c r="B8916" s="42" t="s">
        <v>63873</v>
      </c>
      <c r="C8916" s="42"/>
      <c r="D8916" s="42"/>
      <c r="E8916" s="43" t="s">
        <v>7692</v>
      </c>
      <c r="F8916" s="44" t="s">
        <v>41</v>
      </c>
      <c r="G8916" s="44" t="s">
        <v>17</v>
      </c>
      <c r="H8916" s="44" t="s">
        <v>18</v>
      </c>
      <c r="I8916" s="42" t="s">
        <v>7693</v>
      </c>
      <c r="J8916" s="42">
        <v>8021506622963</v>
      </c>
      <c r="K8916" s="45" t="s">
        <v>58662</v>
      </c>
      <c r="L8916" s="46">
        <v>0</v>
      </c>
      <c r="M8916" s="54">
        <v>459.95</v>
      </c>
      <c r="N8916" s="45" t="s">
        <v>59055</v>
      </c>
    </row>
    <row r="8917" spans="1:14" s="32" customFormat="1" hidden="1" x14ac:dyDescent="0.25">
      <c r="A8917" s="32" t="s">
        <v>34077</v>
      </c>
      <c r="B8917" s="42" t="s">
        <v>63465</v>
      </c>
      <c r="C8917" s="42"/>
      <c r="D8917" s="42"/>
      <c r="E8917" s="43" t="s">
        <v>60400</v>
      </c>
      <c r="F8917" s="44" t="s">
        <v>10903</v>
      </c>
      <c r="G8917" s="44" t="s">
        <v>17</v>
      </c>
      <c r="H8917" s="44" t="s">
        <v>18</v>
      </c>
      <c r="I8917" s="42" t="s">
        <v>21560</v>
      </c>
      <c r="J8917" s="42">
        <v>8021506938170</v>
      </c>
      <c r="K8917" s="45" t="s">
        <v>58662</v>
      </c>
      <c r="L8917" s="46">
        <v>0</v>
      </c>
      <c r="M8917" s="54">
        <v>1349.95</v>
      </c>
      <c r="N8917" s="45" t="s">
        <v>58665</v>
      </c>
    </row>
    <row r="8918" spans="1:14" s="32" customFormat="1" hidden="1" x14ac:dyDescent="0.25">
      <c r="A8918" s="32" t="s">
        <v>34078</v>
      </c>
      <c r="B8918" s="42" t="s">
        <v>63466</v>
      </c>
      <c r="C8918" s="42"/>
      <c r="D8918" s="42"/>
      <c r="E8918" s="43" t="s">
        <v>60401</v>
      </c>
      <c r="F8918" s="44" t="s">
        <v>10903</v>
      </c>
      <c r="G8918" s="44" t="s">
        <v>17</v>
      </c>
      <c r="H8918" s="44" t="s">
        <v>18</v>
      </c>
      <c r="I8918" s="42" t="s">
        <v>21561</v>
      </c>
      <c r="J8918" s="42">
        <v>8021506938187</v>
      </c>
      <c r="K8918" s="45" t="s">
        <v>58662</v>
      </c>
      <c r="L8918" s="46">
        <v>0</v>
      </c>
      <c r="M8918" s="54">
        <v>1349.95</v>
      </c>
      <c r="N8918" s="45" t="s">
        <v>58665</v>
      </c>
    </row>
    <row r="8919" spans="1:14" s="32" customFormat="1" hidden="1" x14ac:dyDescent="0.25">
      <c r="A8919" s="32" t="s">
        <v>34079</v>
      </c>
      <c r="B8919" s="42" t="s">
        <v>63467</v>
      </c>
      <c r="C8919" s="42"/>
      <c r="D8919" s="42"/>
      <c r="E8919" s="43" t="s">
        <v>60402</v>
      </c>
      <c r="F8919" s="44" t="s">
        <v>10903</v>
      </c>
      <c r="G8919" s="44" t="s">
        <v>17</v>
      </c>
      <c r="H8919" s="44" t="s">
        <v>18</v>
      </c>
      <c r="I8919" s="42" t="s">
        <v>21562</v>
      </c>
      <c r="J8919" s="42">
        <v>8021506938194</v>
      </c>
      <c r="K8919" s="45" t="s">
        <v>58662</v>
      </c>
      <c r="L8919" s="46">
        <v>0</v>
      </c>
      <c r="M8919" s="54">
        <v>1349.95</v>
      </c>
      <c r="N8919" s="45" t="s">
        <v>58665</v>
      </c>
    </row>
    <row r="8920" spans="1:14" s="32" customFormat="1" hidden="1" x14ac:dyDescent="0.25">
      <c r="A8920" s="32" t="s">
        <v>34080</v>
      </c>
      <c r="B8920" s="42" t="s">
        <v>63468</v>
      </c>
      <c r="C8920" s="42"/>
      <c r="D8920" s="42"/>
      <c r="E8920" s="43" t="s">
        <v>60403</v>
      </c>
      <c r="F8920" s="44" t="s">
        <v>10903</v>
      </c>
      <c r="G8920" s="44" t="s">
        <v>17</v>
      </c>
      <c r="H8920" s="44" t="s">
        <v>18</v>
      </c>
      <c r="I8920" s="42" t="s">
        <v>21563</v>
      </c>
      <c r="J8920" s="42">
        <v>8021506938200</v>
      </c>
      <c r="K8920" s="45" t="s">
        <v>58662</v>
      </c>
      <c r="L8920" s="46">
        <v>0</v>
      </c>
      <c r="M8920" s="54">
        <v>1349.95</v>
      </c>
      <c r="N8920" s="45" t="s">
        <v>58665</v>
      </c>
    </row>
    <row r="8921" spans="1:14" s="32" customFormat="1" hidden="1" x14ac:dyDescent="0.25">
      <c r="A8921" s="32" t="s">
        <v>34081</v>
      </c>
      <c r="B8921" s="42" t="s">
        <v>63469</v>
      </c>
      <c r="C8921" s="42"/>
      <c r="D8921" s="42"/>
      <c r="E8921" s="43" t="s">
        <v>60404</v>
      </c>
      <c r="F8921" s="44" t="s">
        <v>10903</v>
      </c>
      <c r="G8921" s="44" t="s">
        <v>17</v>
      </c>
      <c r="H8921" s="44" t="s">
        <v>18</v>
      </c>
      <c r="I8921" s="42" t="s">
        <v>21564</v>
      </c>
      <c r="J8921" s="42">
        <v>8021506938217</v>
      </c>
      <c r="K8921" s="45" t="s">
        <v>58662</v>
      </c>
      <c r="L8921" s="46">
        <v>0</v>
      </c>
      <c r="M8921" s="54">
        <v>1349.95</v>
      </c>
      <c r="N8921" s="45" t="s">
        <v>58665</v>
      </c>
    </row>
    <row r="8922" spans="1:14" s="32" customFormat="1" hidden="1" x14ac:dyDescent="0.25">
      <c r="A8922" s="32" t="s">
        <v>34082</v>
      </c>
      <c r="B8922" s="42" t="s">
        <v>63470</v>
      </c>
      <c r="C8922" s="42"/>
      <c r="D8922" s="42"/>
      <c r="E8922" s="43" t="s">
        <v>60405</v>
      </c>
      <c r="F8922" s="44" t="s">
        <v>10903</v>
      </c>
      <c r="G8922" s="44" t="s">
        <v>17</v>
      </c>
      <c r="H8922" s="44" t="s">
        <v>18</v>
      </c>
      <c r="I8922" s="42" t="s">
        <v>21565</v>
      </c>
      <c r="J8922" s="42">
        <v>8021506938224</v>
      </c>
      <c r="K8922" s="45" t="s">
        <v>58662</v>
      </c>
      <c r="L8922" s="46">
        <v>0</v>
      </c>
      <c r="M8922" s="54">
        <v>1349.95</v>
      </c>
      <c r="N8922" s="45" t="s">
        <v>58665</v>
      </c>
    </row>
    <row r="8923" spans="1:14" s="32" customFormat="1" hidden="1" x14ac:dyDescent="0.25">
      <c r="A8923" s="32" t="s">
        <v>34083</v>
      </c>
      <c r="B8923" s="42" t="s">
        <v>63471</v>
      </c>
      <c r="C8923" s="42"/>
      <c r="D8923" s="42"/>
      <c r="E8923" s="43" t="s">
        <v>60406</v>
      </c>
      <c r="F8923" s="44" t="s">
        <v>10903</v>
      </c>
      <c r="G8923" s="44" t="s">
        <v>17</v>
      </c>
      <c r="H8923" s="44" t="s">
        <v>18</v>
      </c>
      <c r="I8923" s="42" t="s">
        <v>21566</v>
      </c>
      <c r="J8923" s="42">
        <v>8021506938231</v>
      </c>
      <c r="K8923" s="45" t="s">
        <v>58662</v>
      </c>
      <c r="L8923" s="46">
        <v>0</v>
      </c>
      <c r="M8923" s="54">
        <v>1349.95</v>
      </c>
      <c r="N8923" s="45" t="s">
        <v>58665</v>
      </c>
    </row>
    <row r="8924" spans="1:14" s="32" customFormat="1" hidden="1" x14ac:dyDescent="0.25">
      <c r="A8924" s="32" t="s">
        <v>34084</v>
      </c>
      <c r="B8924" s="42" t="s">
        <v>63451</v>
      </c>
      <c r="C8924" s="42"/>
      <c r="D8924" s="42"/>
      <c r="E8924" s="43" t="s">
        <v>14777</v>
      </c>
      <c r="F8924" s="44" t="s">
        <v>10903</v>
      </c>
      <c r="G8924" s="44" t="s">
        <v>17</v>
      </c>
      <c r="H8924" s="44" t="s">
        <v>18</v>
      </c>
      <c r="I8924" s="42" t="s">
        <v>14778</v>
      </c>
      <c r="J8924" s="42">
        <v>8021506938255</v>
      </c>
      <c r="K8924" s="45" t="s">
        <v>58662</v>
      </c>
      <c r="L8924" s="46">
        <v>0</v>
      </c>
      <c r="M8924" s="54">
        <v>1349.95</v>
      </c>
      <c r="N8924" s="45" t="s">
        <v>58665</v>
      </c>
    </row>
    <row r="8925" spans="1:14" s="32" customFormat="1" hidden="1" x14ac:dyDescent="0.25">
      <c r="A8925" s="32" t="s">
        <v>34085</v>
      </c>
      <c r="B8925" s="42" t="s">
        <v>63452</v>
      </c>
      <c r="C8925" s="42"/>
      <c r="D8925" s="42"/>
      <c r="E8925" s="43" t="s">
        <v>14779</v>
      </c>
      <c r="F8925" s="44" t="s">
        <v>10903</v>
      </c>
      <c r="G8925" s="44" t="s">
        <v>17</v>
      </c>
      <c r="H8925" s="44" t="s">
        <v>18</v>
      </c>
      <c r="I8925" s="42" t="s">
        <v>14780</v>
      </c>
      <c r="J8925" s="42">
        <v>8021506938262</v>
      </c>
      <c r="K8925" s="45" t="s">
        <v>58662</v>
      </c>
      <c r="L8925" s="46">
        <v>0</v>
      </c>
      <c r="M8925" s="54">
        <v>1349.95</v>
      </c>
      <c r="N8925" s="45" t="s">
        <v>58665</v>
      </c>
    </row>
    <row r="8926" spans="1:14" s="32" customFormat="1" hidden="1" x14ac:dyDescent="0.25">
      <c r="A8926" s="32" t="s">
        <v>34086</v>
      </c>
      <c r="B8926" s="42" t="s">
        <v>63453</v>
      </c>
      <c r="C8926" s="42"/>
      <c r="D8926" s="42"/>
      <c r="E8926" s="43" t="s">
        <v>14781</v>
      </c>
      <c r="F8926" s="44" t="s">
        <v>10903</v>
      </c>
      <c r="G8926" s="44" t="s">
        <v>17</v>
      </c>
      <c r="H8926" s="44" t="s">
        <v>18</v>
      </c>
      <c r="I8926" s="42" t="s">
        <v>14782</v>
      </c>
      <c r="J8926" s="42">
        <v>8021506938279</v>
      </c>
      <c r="K8926" s="45" t="s">
        <v>58662</v>
      </c>
      <c r="L8926" s="46">
        <v>0</v>
      </c>
      <c r="M8926" s="54">
        <v>1349.95</v>
      </c>
      <c r="N8926" s="45" t="s">
        <v>58665</v>
      </c>
    </row>
    <row r="8927" spans="1:14" s="32" customFormat="1" hidden="1" x14ac:dyDescent="0.25">
      <c r="A8927" s="32" t="s">
        <v>34087</v>
      </c>
      <c r="B8927" s="42" t="s">
        <v>63454</v>
      </c>
      <c r="C8927" s="42"/>
      <c r="D8927" s="42"/>
      <c r="E8927" s="43" t="s">
        <v>14783</v>
      </c>
      <c r="F8927" s="44" t="s">
        <v>10903</v>
      </c>
      <c r="G8927" s="44" t="s">
        <v>17</v>
      </c>
      <c r="H8927" s="44" t="s">
        <v>18</v>
      </c>
      <c r="I8927" s="42" t="s">
        <v>14784</v>
      </c>
      <c r="J8927" s="42">
        <v>8021506938286</v>
      </c>
      <c r="K8927" s="45" t="s">
        <v>58662</v>
      </c>
      <c r="L8927" s="46">
        <v>0</v>
      </c>
      <c r="M8927" s="54">
        <v>1349.95</v>
      </c>
      <c r="N8927" s="45" t="s">
        <v>58665</v>
      </c>
    </row>
    <row r="8928" spans="1:14" s="32" customFormat="1" hidden="1" x14ac:dyDescent="0.25">
      <c r="A8928" s="32" t="s">
        <v>34088</v>
      </c>
      <c r="B8928" s="42" t="s">
        <v>63455</v>
      </c>
      <c r="C8928" s="42"/>
      <c r="D8928" s="42"/>
      <c r="E8928" s="43" t="s">
        <v>14785</v>
      </c>
      <c r="F8928" s="44" t="s">
        <v>10903</v>
      </c>
      <c r="G8928" s="44" t="s">
        <v>17</v>
      </c>
      <c r="H8928" s="44" t="s">
        <v>18</v>
      </c>
      <c r="I8928" s="42" t="s">
        <v>14786</v>
      </c>
      <c r="J8928" s="42">
        <v>8021506938293</v>
      </c>
      <c r="K8928" s="45" t="s">
        <v>58662</v>
      </c>
      <c r="L8928" s="46">
        <v>0</v>
      </c>
      <c r="M8928" s="54">
        <v>1349.95</v>
      </c>
      <c r="N8928" s="45" t="s">
        <v>58665</v>
      </c>
    </row>
    <row r="8929" spans="1:14" s="32" customFormat="1" hidden="1" x14ac:dyDescent="0.25">
      <c r="A8929" s="32" t="s">
        <v>34089</v>
      </c>
      <c r="B8929" s="42" t="s">
        <v>63456</v>
      </c>
      <c r="C8929" s="42"/>
      <c r="D8929" s="42"/>
      <c r="E8929" s="43" t="s">
        <v>14787</v>
      </c>
      <c r="F8929" s="44" t="s">
        <v>10903</v>
      </c>
      <c r="G8929" s="44" t="s">
        <v>17</v>
      </c>
      <c r="H8929" s="44" t="s">
        <v>18</v>
      </c>
      <c r="I8929" s="42" t="s">
        <v>14788</v>
      </c>
      <c r="J8929" s="42">
        <v>8021506938309</v>
      </c>
      <c r="K8929" s="45" t="s">
        <v>58662</v>
      </c>
      <c r="L8929" s="46">
        <v>0</v>
      </c>
      <c r="M8929" s="54">
        <v>1349.95</v>
      </c>
      <c r="N8929" s="45" t="s">
        <v>58665</v>
      </c>
    </row>
    <row r="8930" spans="1:14" s="32" customFormat="1" hidden="1" x14ac:dyDescent="0.25">
      <c r="A8930" s="32" t="s">
        <v>34090</v>
      </c>
      <c r="B8930" s="42" t="s">
        <v>63457</v>
      </c>
      <c r="C8930" s="42"/>
      <c r="D8930" s="42"/>
      <c r="E8930" s="43" t="s">
        <v>14789</v>
      </c>
      <c r="F8930" s="44" t="s">
        <v>10903</v>
      </c>
      <c r="G8930" s="44" t="s">
        <v>17</v>
      </c>
      <c r="H8930" s="44" t="s">
        <v>18</v>
      </c>
      <c r="I8930" s="42" t="s">
        <v>14790</v>
      </c>
      <c r="J8930" s="42">
        <v>8021506938316</v>
      </c>
      <c r="K8930" s="45" t="s">
        <v>58662</v>
      </c>
      <c r="L8930" s="46">
        <v>0</v>
      </c>
      <c r="M8930" s="54">
        <v>1349.95</v>
      </c>
      <c r="N8930" s="45" t="s">
        <v>58665</v>
      </c>
    </row>
    <row r="8931" spans="1:14" s="32" customFormat="1" hidden="1" x14ac:dyDescent="0.25">
      <c r="A8931" s="32" t="s">
        <v>34091</v>
      </c>
      <c r="B8931" s="42" t="s">
        <v>63458</v>
      </c>
      <c r="C8931" s="42"/>
      <c r="D8931" s="42"/>
      <c r="E8931" s="43" t="s">
        <v>60407</v>
      </c>
      <c r="F8931" s="44" t="s">
        <v>10903</v>
      </c>
      <c r="G8931" s="44" t="s">
        <v>17</v>
      </c>
      <c r="H8931" s="44" t="s">
        <v>18</v>
      </c>
      <c r="I8931" s="42" t="s">
        <v>14770</v>
      </c>
      <c r="J8931" s="42">
        <v>8021506938101</v>
      </c>
      <c r="K8931" s="45" t="s">
        <v>58662</v>
      </c>
      <c r="L8931" s="46">
        <v>0</v>
      </c>
      <c r="M8931" s="54">
        <v>1349.95</v>
      </c>
      <c r="N8931" s="45" t="s">
        <v>58665</v>
      </c>
    </row>
    <row r="8932" spans="1:14" s="32" customFormat="1" hidden="1" x14ac:dyDescent="0.25">
      <c r="A8932" s="32" t="s">
        <v>34092</v>
      </c>
      <c r="B8932" s="42" t="s">
        <v>63459</v>
      </c>
      <c r="C8932" s="42"/>
      <c r="D8932" s="42"/>
      <c r="E8932" s="43" t="s">
        <v>60408</v>
      </c>
      <c r="F8932" s="44" t="s">
        <v>10903</v>
      </c>
      <c r="G8932" s="44" t="s">
        <v>17</v>
      </c>
      <c r="H8932" s="44" t="s">
        <v>18</v>
      </c>
      <c r="I8932" s="42" t="s">
        <v>14771</v>
      </c>
      <c r="J8932" s="42">
        <v>8021506938118</v>
      </c>
      <c r="K8932" s="45" t="s">
        <v>58662</v>
      </c>
      <c r="L8932" s="46">
        <v>0</v>
      </c>
      <c r="M8932" s="54">
        <v>1349.95</v>
      </c>
      <c r="N8932" s="45" t="s">
        <v>58665</v>
      </c>
    </row>
    <row r="8933" spans="1:14" s="32" customFormat="1" hidden="1" x14ac:dyDescent="0.25">
      <c r="A8933" s="32" t="s">
        <v>34093</v>
      </c>
      <c r="B8933" s="42" t="s">
        <v>63460</v>
      </c>
      <c r="C8933" s="42"/>
      <c r="D8933" s="42"/>
      <c r="E8933" s="43" t="s">
        <v>60409</v>
      </c>
      <c r="F8933" s="44" t="s">
        <v>10903</v>
      </c>
      <c r="G8933" s="44" t="s">
        <v>17</v>
      </c>
      <c r="H8933" s="44" t="s">
        <v>18</v>
      </c>
      <c r="I8933" s="42" t="s">
        <v>14772</v>
      </c>
      <c r="J8933" s="42">
        <v>8021506938125</v>
      </c>
      <c r="K8933" s="45" t="s">
        <v>58662</v>
      </c>
      <c r="L8933" s="46">
        <v>0</v>
      </c>
      <c r="M8933" s="54">
        <v>1349.95</v>
      </c>
      <c r="N8933" s="45" t="s">
        <v>58665</v>
      </c>
    </row>
    <row r="8934" spans="1:14" s="32" customFormat="1" hidden="1" x14ac:dyDescent="0.25">
      <c r="A8934" s="32" t="s">
        <v>34094</v>
      </c>
      <c r="B8934" s="42" t="s">
        <v>63461</v>
      </c>
      <c r="C8934" s="42"/>
      <c r="D8934" s="42"/>
      <c r="E8934" s="43" t="s">
        <v>60410</v>
      </c>
      <c r="F8934" s="44" t="s">
        <v>10903</v>
      </c>
      <c r="G8934" s="44" t="s">
        <v>17</v>
      </c>
      <c r="H8934" s="44" t="s">
        <v>18</v>
      </c>
      <c r="I8934" s="42" t="s">
        <v>14773</v>
      </c>
      <c r="J8934" s="42">
        <v>8021506938132</v>
      </c>
      <c r="K8934" s="45" t="s">
        <v>58662</v>
      </c>
      <c r="L8934" s="46">
        <v>0</v>
      </c>
      <c r="M8934" s="54">
        <v>1349.95</v>
      </c>
      <c r="N8934" s="45" t="s">
        <v>58665</v>
      </c>
    </row>
    <row r="8935" spans="1:14" s="32" customFormat="1" hidden="1" x14ac:dyDescent="0.25">
      <c r="A8935" s="32" t="s">
        <v>34095</v>
      </c>
      <c r="B8935" s="42" t="s">
        <v>63472</v>
      </c>
      <c r="C8935" s="42"/>
      <c r="D8935" s="42"/>
      <c r="E8935" s="43" t="s">
        <v>60411</v>
      </c>
      <c r="F8935" s="44" t="s">
        <v>10903</v>
      </c>
      <c r="G8935" s="44" t="s">
        <v>17</v>
      </c>
      <c r="H8935" s="44" t="s">
        <v>18</v>
      </c>
      <c r="I8935" s="42" t="s">
        <v>21567</v>
      </c>
      <c r="J8935" s="42">
        <v>8021506938323</v>
      </c>
      <c r="K8935" s="45" t="s">
        <v>58662</v>
      </c>
      <c r="L8935" s="46">
        <v>0</v>
      </c>
      <c r="M8935" s="54">
        <v>1349.95</v>
      </c>
      <c r="N8935" s="45" t="s">
        <v>58665</v>
      </c>
    </row>
    <row r="8936" spans="1:14" s="32" customFormat="1" hidden="1" x14ac:dyDescent="0.25">
      <c r="A8936" s="32" t="s">
        <v>34096</v>
      </c>
      <c r="B8936" s="42" t="s">
        <v>63473</v>
      </c>
      <c r="C8936" s="42"/>
      <c r="D8936" s="42"/>
      <c r="E8936" s="43" t="s">
        <v>60412</v>
      </c>
      <c r="F8936" s="44" t="s">
        <v>10903</v>
      </c>
      <c r="G8936" s="44" t="s">
        <v>17</v>
      </c>
      <c r="H8936" s="44" t="s">
        <v>18</v>
      </c>
      <c r="I8936" s="42" t="s">
        <v>21568</v>
      </c>
      <c r="J8936" s="42">
        <v>8021506938330</v>
      </c>
      <c r="K8936" s="45" t="s">
        <v>58662</v>
      </c>
      <c r="L8936" s="46">
        <v>0</v>
      </c>
      <c r="M8936" s="54">
        <v>1349.95</v>
      </c>
      <c r="N8936" s="45" t="s">
        <v>58665</v>
      </c>
    </row>
    <row r="8937" spans="1:14" s="32" customFormat="1" hidden="1" x14ac:dyDescent="0.25">
      <c r="A8937" s="32" t="s">
        <v>34097</v>
      </c>
      <c r="B8937" s="42" t="s">
        <v>63474</v>
      </c>
      <c r="C8937" s="42"/>
      <c r="D8937" s="42"/>
      <c r="E8937" s="43" t="s">
        <v>60413</v>
      </c>
      <c r="F8937" s="44" t="s">
        <v>10903</v>
      </c>
      <c r="G8937" s="44" t="s">
        <v>17</v>
      </c>
      <c r="H8937" s="44" t="s">
        <v>18</v>
      </c>
      <c r="I8937" s="42" t="s">
        <v>21569</v>
      </c>
      <c r="J8937" s="42">
        <v>8021506938347</v>
      </c>
      <c r="K8937" s="45" t="s">
        <v>58662</v>
      </c>
      <c r="L8937" s="46">
        <v>0</v>
      </c>
      <c r="M8937" s="54">
        <v>1349.95</v>
      </c>
      <c r="N8937" s="45" t="s">
        <v>58665</v>
      </c>
    </row>
    <row r="8938" spans="1:14" s="32" customFormat="1" hidden="1" x14ac:dyDescent="0.25">
      <c r="A8938" s="32" t="s">
        <v>34098</v>
      </c>
      <c r="B8938" s="42" t="s">
        <v>63475</v>
      </c>
      <c r="C8938" s="42"/>
      <c r="D8938" s="42"/>
      <c r="E8938" s="43" t="s">
        <v>60414</v>
      </c>
      <c r="F8938" s="44" t="s">
        <v>10903</v>
      </c>
      <c r="G8938" s="44" t="s">
        <v>17</v>
      </c>
      <c r="H8938" s="44" t="s">
        <v>18</v>
      </c>
      <c r="I8938" s="42" t="s">
        <v>21570</v>
      </c>
      <c r="J8938" s="42">
        <v>8021506938354</v>
      </c>
      <c r="K8938" s="45" t="s">
        <v>58662</v>
      </c>
      <c r="L8938" s="46">
        <v>0</v>
      </c>
      <c r="M8938" s="54">
        <v>1349.95</v>
      </c>
      <c r="N8938" s="45" t="s">
        <v>58665</v>
      </c>
    </row>
    <row r="8939" spans="1:14" s="32" customFormat="1" hidden="1" x14ac:dyDescent="0.25">
      <c r="A8939" s="32" t="s">
        <v>34099</v>
      </c>
      <c r="B8939" s="42" t="s">
        <v>63476</v>
      </c>
      <c r="C8939" s="42"/>
      <c r="D8939" s="42"/>
      <c r="E8939" s="43" t="s">
        <v>60415</v>
      </c>
      <c r="F8939" s="44" t="s">
        <v>10903</v>
      </c>
      <c r="G8939" s="44" t="s">
        <v>17</v>
      </c>
      <c r="H8939" s="44" t="s">
        <v>18</v>
      </c>
      <c r="I8939" s="42" t="s">
        <v>21571</v>
      </c>
      <c r="J8939" s="42">
        <v>8021506938361</v>
      </c>
      <c r="K8939" s="45" t="s">
        <v>58662</v>
      </c>
      <c r="L8939" s="46">
        <v>0</v>
      </c>
      <c r="M8939" s="54">
        <v>1349.95</v>
      </c>
      <c r="N8939" s="45" t="s">
        <v>58665</v>
      </c>
    </row>
    <row r="8940" spans="1:14" s="32" customFormat="1" hidden="1" x14ac:dyDescent="0.25">
      <c r="A8940" s="32" t="s">
        <v>34100</v>
      </c>
      <c r="B8940" s="42" t="s">
        <v>63477</v>
      </c>
      <c r="C8940" s="42"/>
      <c r="D8940" s="42"/>
      <c r="E8940" s="43" t="s">
        <v>60416</v>
      </c>
      <c r="F8940" s="44" t="s">
        <v>10903</v>
      </c>
      <c r="G8940" s="44" t="s">
        <v>17</v>
      </c>
      <c r="H8940" s="44" t="s">
        <v>18</v>
      </c>
      <c r="I8940" s="42" t="s">
        <v>21572</v>
      </c>
      <c r="J8940" s="42">
        <v>8021506938378</v>
      </c>
      <c r="K8940" s="45" t="s">
        <v>58662</v>
      </c>
      <c r="L8940" s="46">
        <v>0</v>
      </c>
      <c r="M8940" s="54">
        <v>1349.95</v>
      </c>
      <c r="N8940" s="45" t="s">
        <v>58665</v>
      </c>
    </row>
    <row r="8941" spans="1:14" s="32" customFormat="1" hidden="1" x14ac:dyDescent="0.25">
      <c r="A8941" s="32" t="s">
        <v>34101</v>
      </c>
      <c r="B8941" s="42" t="s">
        <v>63462</v>
      </c>
      <c r="C8941" s="42"/>
      <c r="D8941" s="42"/>
      <c r="E8941" s="43" t="s">
        <v>60417</v>
      </c>
      <c r="F8941" s="44" t="s">
        <v>10903</v>
      </c>
      <c r="G8941" s="44" t="s">
        <v>17</v>
      </c>
      <c r="H8941" s="44" t="s">
        <v>18</v>
      </c>
      <c r="I8941" s="42" t="s">
        <v>14774</v>
      </c>
      <c r="J8941" s="42">
        <v>8021506938149</v>
      </c>
      <c r="K8941" s="45" t="s">
        <v>58662</v>
      </c>
      <c r="L8941" s="46">
        <v>0</v>
      </c>
      <c r="M8941" s="54">
        <v>1349.95</v>
      </c>
      <c r="N8941" s="45" t="s">
        <v>58665</v>
      </c>
    </row>
    <row r="8942" spans="1:14" s="32" customFormat="1" hidden="1" x14ac:dyDescent="0.25">
      <c r="A8942" s="32" t="s">
        <v>34102</v>
      </c>
      <c r="B8942" s="42" t="s">
        <v>63478</v>
      </c>
      <c r="C8942" s="42"/>
      <c r="D8942" s="42"/>
      <c r="E8942" s="43" t="s">
        <v>60418</v>
      </c>
      <c r="F8942" s="44" t="s">
        <v>10903</v>
      </c>
      <c r="G8942" s="44" t="s">
        <v>17</v>
      </c>
      <c r="H8942" s="44" t="s">
        <v>18</v>
      </c>
      <c r="I8942" s="42" t="s">
        <v>21573</v>
      </c>
      <c r="J8942" s="42">
        <v>8021506938385</v>
      </c>
      <c r="K8942" s="45" t="s">
        <v>58662</v>
      </c>
      <c r="L8942" s="46">
        <v>0</v>
      </c>
      <c r="M8942" s="54">
        <v>1349.95</v>
      </c>
      <c r="N8942" s="45" t="s">
        <v>58665</v>
      </c>
    </row>
    <row r="8943" spans="1:14" s="32" customFormat="1" hidden="1" x14ac:dyDescent="0.25">
      <c r="A8943" s="32" t="s">
        <v>34103</v>
      </c>
      <c r="B8943" s="42" t="s">
        <v>63463</v>
      </c>
      <c r="C8943" s="42"/>
      <c r="D8943" s="42"/>
      <c r="E8943" s="43" t="s">
        <v>60419</v>
      </c>
      <c r="F8943" s="44" t="s">
        <v>10903</v>
      </c>
      <c r="G8943" s="44" t="s">
        <v>17</v>
      </c>
      <c r="H8943" s="44" t="s">
        <v>18</v>
      </c>
      <c r="I8943" s="42" t="s">
        <v>14775</v>
      </c>
      <c r="J8943" s="42">
        <v>8021506938156</v>
      </c>
      <c r="K8943" s="45" t="s">
        <v>58662</v>
      </c>
      <c r="L8943" s="46">
        <v>0</v>
      </c>
      <c r="M8943" s="54">
        <v>1349.95</v>
      </c>
      <c r="N8943" s="45" t="s">
        <v>58665</v>
      </c>
    </row>
    <row r="8944" spans="1:14" s="32" customFormat="1" hidden="1" x14ac:dyDescent="0.25">
      <c r="A8944" s="32" t="s">
        <v>34104</v>
      </c>
      <c r="B8944" s="42" t="s">
        <v>63464</v>
      </c>
      <c r="C8944" s="42"/>
      <c r="D8944" s="42"/>
      <c r="E8944" s="43" t="s">
        <v>60420</v>
      </c>
      <c r="F8944" s="44" t="s">
        <v>10903</v>
      </c>
      <c r="G8944" s="44" t="s">
        <v>17</v>
      </c>
      <c r="H8944" s="44" t="s">
        <v>18</v>
      </c>
      <c r="I8944" s="42" t="s">
        <v>14776</v>
      </c>
      <c r="J8944" s="42">
        <v>8021506938163</v>
      </c>
      <c r="K8944" s="45" t="s">
        <v>58662</v>
      </c>
      <c r="L8944" s="46">
        <v>0</v>
      </c>
      <c r="M8944" s="54">
        <v>1349.95</v>
      </c>
      <c r="N8944" s="45" t="s">
        <v>58665</v>
      </c>
    </row>
    <row r="8945" spans="1:14" s="32" customFormat="1" hidden="1" x14ac:dyDescent="0.25">
      <c r="A8945" s="32" t="s">
        <v>29369</v>
      </c>
      <c r="B8945" s="42" t="s">
        <v>64038</v>
      </c>
      <c r="C8945" s="42" t="s">
        <v>20767</v>
      </c>
      <c r="D8945" s="42"/>
      <c r="E8945" s="43" t="s">
        <v>21850</v>
      </c>
      <c r="F8945" s="44" t="s">
        <v>41</v>
      </c>
      <c r="G8945" s="44" t="s">
        <v>17</v>
      </c>
      <c r="H8945" s="44" t="s">
        <v>18</v>
      </c>
      <c r="I8945" s="42" t="s">
        <v>20587</v>
      </c>
      <c r="J8945" s="42">
        <v>8021506938903</v>
      </c>
      <c r="K8945" s="45" t="s">
        <v>58662</v>
      </c>
      <c r="L8945" s="46">
        <v>0</v>
      </c>
      <c r="M8945" s="54">
        <v>269.95</v>
      </c>
      <c r="N8945" s="45" t="s">
        <v>58665</v>
      </c>
    </row>
    <row r="8946" spans="1:14" s="32" customFormat="1" hidden="1" x14ac:dyDescent="0.25">
      <c r="A8946" s="32" t="s">
        <v>29370</v>
      </c>
      <c r="B8946" s="42" t="s">
        <v>64039</v>
      </c>
      <c r="C8946" s="42" t="s">
        <v>20768</v>
      </c>
      <c r="D8946" s="42"/>
      <c r="E8946" s="43" t="s">
        <v>21851</v>
      </c>
      <c r="F8946" s="44" t="s">
        <v>41</v>
      </c>
      <c r="G8946" s="44" t="s">
        <v>17</v>
      </c>
      <c r="H8946" s="44" t="s">
        <v>18</v>
      </c>
      <c r="I8946" s="42" t="s">
        <v>20588</v>
      </c>
      <c r="J8946" s="42">
        <v>8021506938910</v>
      </c>
      <c r="K8946" s="45" t="s">
        <v>58662</v>
      </c>
      <c r="L8946" s="46">
        <v>0</v>
      </c>
      <c r="M8946" s="54">
        <v>269.95</v>
      </c>
      <c r="N8946" s="45" t="s">
        <v>58665</v>
      </c>
    </row>
    <row r="8947" spans="1:14" s="32" customFormat="1" hidden="1" x14ac:dyDescent="0.25">
      <c r="A8947" s="32" t="s">
        <v>29371</v>
      </c>
      <c r="B8947" s="42" t="s">
        <v>64040</v>
      </c>
      <c r="C8947" s="42" t="s">
        <v>20769</v>
      </c>
      <c r="D8947" s="42"/>
      <c r="E8947" s="43" t="s">
        <v>21852</v>
      </c>
      <c r="F8947" s="44" t="s">
        <v>41</v>
      </c>
      <c r="G8947" s="44" t="s">
        <v>17</v>
      </c>
      <c r="H8947" s="44" t="s">
        <v>18</v>
      </c>
      <c r="I8947" s="42" t="s">
        <v>20589</v>
      </c>
      <c r="J8947" s="42">
        <v>8021506938927</v>
      </c>
      <c r="K8947" s="45" t="s">
        <v>58662</v>
      </c>
      <c r="L8947" s="46">
        <v>0</v>
      </c>
      <c r="M8947" s="54">
        <v>269.95</v>
      </c>
      <c r="N8947" s="45" t="s">
        <v>58665</v>
      </c>
    </row>
    <row r="8948" spans="1:14" s="32" customFormat="1" hidden="1" x14ac:dyDescent="0.25">
      <c r="A8948" s="32" t="s">
        <v>29372</v>
      </c>
      <c r="B8948" s="42" t="s">
        <v>64041</v>
      </c>
      <c r="C8948" s="42" t="s">
        <v>20770</v>
      </c>
      <c r="D8948" s="42"/>
      <c r="E8948" s="43" t="s">
        <v>21853</v>
      </c>
      <c r="F8948" s="44" t="s">
        <v>41</v>
      </c>
      <c r="G8948" s="44" t="s">
        <v>17</v>
      </c>
      <c r="H8948" s="44" t="s">
        <v>18</v>
      </c>
      <c r="I8948" s="42" t="s">
        <v>20590</v>
      </c>
      <c r="J8948" s="42">
        <v>8021506938934</v>
      </c>
      <c r="K8948" s="45" t="s">
        <v>58662</v>
      </c>
      <c r="L8948" s="46">
        <v>0</v>
      </c>
      <c r="M8948" s="54">
        <v>269.95</v>
      </c>
      <c r="N8948" s="45" t="s">
        <v>58665</v>
      </c>
    </row>
    <row r="8949" spans="1:14" s="32" customFormat="1" hidden="1" x14ac:dyDescent="0.25">
      <c r="A8949" s="32" t="s">
        <v>29373</v>
      </c>
      <c r="B8949" s="42" t="s">
        <v>64036</v>
      </c>
      <c r="C8949" s="42" t="s">
        <v>20771</v>
      </c>
      <c r="D8949" s="42"/>
      <c r="E8949" s="43" t="s">
        <v>21854</v>
      </c>
      <c r="F8949" s="44" t="s">
        <v>41</v>
      </c>
      <c r="G8949" s="44" t="s">
        <v>17</v>
      </c>
      <c r="H8949" s="44" t="s">
        <v>18</v>
      </c>
      <c r="I8949" s="42" t="s">
        <v>9111</v>
      </c>
      <c r="J8949" s="42">
        <v>8021506928980</v>
      </c>
      <c r="K8949" s="45" t="s">
        <v>58662</v>
      </c>
      <c r="L8949" s="46">
        <v>0</v>
      </c>
      <c r="M8949" s="54">
        <v>269.95</v>
      </c>
      <c r="N8949" s="45" t="s">
        <v>58665</v>
      </c>
    </row>
    <row r="8950" spans="1:14" s="32" customFormat="1" hidden="1" x14ac:dyDescent="0.25">
      <c r="A8950" s="32" t="s">
        <v>29374</v>
      </c>
      <c r="B8950" s="42" t="s">
        <v>64035</v>
      </c>
      <c r="C8950" s="42" t="s">
        <v>20772</v>
      </c>
      <c r="D8950" s="42"/>
      <c r="E8950" s="43" t="s">
        <v>21855</v>
      </c>
      <c r="F8950" s="44" t="s">
        <v>41</v>
      </c>
      <c r="G8950" s="44" t="s">
        <v>17</v>
      </c>
      <c r="H8950" s="44" t="s">
        <v>18</v>
      </c>
      <c r="I8950" s="42" t="s">
        <v>9112</v>
      </c>
      <c r="J8950" s="42">
        <v>8021506938897</v>
      </c>
      <c r="K8950" s="45" t="s">
        <v>58662</v>
      </c>
      <c r="L8950" s="46">
        <v>0</v>
      </c>
      <c r="M8950" s="54">
        <v>269.95</v>
      </c>
      <c r="N8950" s="45" t="s">
        <v>58665</v>
      </c>
    </row>
    <row r="8951" spans="1:14" s="32" customFormat="1" hidden="1" x14ac:dyDescent="0.25">
      <c r="A8951" s="32" t="s">
        <v>29375</v>
      </c>
      <c r="B8951" s="42" t="s">
        <v>64034</v>
      </c>
      <c r="C8951" s="42" t="s">
        <v>20773</v>
      </c>
      <c r="D8951" s="42"/>
      <c r="E8951" s="43" t="s">
        <v>21856</v>
      </c>
      <c r="F8951" s="44" t="s">
        <v>41</v>
      </c>
      <c r="G8951" s="44" t="s">
        <v>17</v>
      </c>
      <c r="H8951" s="44" t="s">
        <v>18</v>
      </c>
      <c r="I8951" s="42" t="s">
        <v>9113</v>
      </c>
      <c r="J8951" s="42">
        <v>8021506938880</v>
      </c>
      <c r="K8951" s="45" t="s">
        <v>58662</v>
      </c>
      <c r="L8951" s="46">
        <v>0</v>
      </c>
      <c r="M8951" s="54">
        <v>269.95</v>
      </c>
      <c r="N8951" s="45" t="s">
        <v>58665</v>
      </c>
    </row>
    <row r="8952" spans="1:14" s="32" customFormat="1" hidden="1" x14ac:dyDescent="0.25">
      <c r="A8952" s="32" t="s">
        <v>29376</v>
      </c>
      <c r="B8952" s="42" t="s">
        <v>64037</v>
      </c>
      <c r="C8952" s="42" t="s">
        <v>20774</v>
      </c>
      <c r="D8952" s="42"/>
      <c r="E8952" s="43" t="s">
        <v>21857</v>
      </c>
      <c r="F8952" s="44" t="s">
        <v>41</v>
      </c>
      <c r="G8952" s="44" t="s">
        <v>17</v>
      </c>
      <c r="H8952" s="44" t="s">
        <v>18</v>
      </c>
      <c r="I8952" s="42" t="s">
        <v>9114</v>
      </c>
      <c r="J8952" s="42">
        <v>8021506928997</v>
      </c>
      <c r="K8952" s="45" t="s">
        <v>58662</v>
      </c>
      <c r="L8952" s="46">
        <v>0</v>
      </c>
      <c r="M8952" s="54">
        <v>269.95</v>
      </c>
      <c r="N8952" s="45" t="s">
        <v>58665</v>
      </c>
    </row>
    <row r="8953" spans="1:14" s="32" customFormat="1" hidden="1" x14ac:dyDescent="0.25">
      <c r="A8953" s="32" t="s">
        <v>31429</v>
      </c>
      <c r="B8953" s="42" t="s">
        <v>64054</v>
      </c>
      <c r="C8953" s="42"/>
      <c r="D8953" s="42"/>
      <c r="E8953" s="43" t="s">
        <v>60525</v>
      </c>
      <c r="F8953" s="44" t="s">
        <v>82</v>
      </c>
      <c r="G8953" s="44" t="s">
        <v>17</v>
      </c>
      <c r="H8953" s="44" t="s">
        <v>18</v>
      </c>
      <c r="I8953" s="42" t="s">
        <v>9103</v>
      </c>
      <c r="J8953" s="42">
        <v>8021506938972</v>
      </c>
      <c r="K8953" s="45" t="s">
        <v>58662</v>
      </c>
      <c r="L8953" s="46">
        <v>0</v>
      </c>
      <c r="M8953" s="54">
        <v>269.95</v>
      </c>
      <c r="N8953" s="45" t="s">
        <v>58665</v>
      </c>
    </row>
    <row r="8954" spans="1:14" s="32" customFormat="1" hidden="1" x14ac:dyDescent="0.25">
      <c r="A8954" s="32" t="s">
        <v>31430</v>
      </c>
      <c r="B8954" s="42" t="s">
        <v>64055</v>
      </c>
      <c r="C8954" s="42"/>
      <c r="D8954" s="42"/>
      <c r="E8954" s="43" t="s">
        <v>60526</v>
      </c>
      <c r="F8954" s="44" t="s">
        <v>82</v>
      </c>
      <c r="G8954" s="44" t="s">
        <v>17</v>
      </c>
      <c r="H8954" s="44" t="s">
        <v>18</v>
      </c>
      <c r="I8954" s="42" t="s">
        <v>9104</v>
      </c>
      <c r="J8954" s="42">
        <v>8021506938989</v>
      </c>
      <c r="K8954" s="45" t="s">
        <v>58662</v>
      </c>
      <c r="L8954" s="46">
        <v>0</v>
      </c>
      <c r="M8954" s="54">
        <v>269.95</v>
      </c>
      <c r="N8954" s="45" t="s">
        <v>58665</v>
      </c>
    </row>
    <row r="8955" spans="1:14" s="32" customFormat="1" hidden="1" x14ac:dyDescent="0.25">
      <c r="A8955" s="32" t="s">
        <v>31431</v>
      </c>
      <c r="B8955" s="42" t="s">
        <v>64056</v>
      </c>
      <c r="C8955" s="42"/>
      <c r="D8955" s="42"/>
      <c r="E8955" s="43" t="s">
        <v>60527</v>
      </c>
      <c r="F8955" s="44" t="s">
        <v>82</v>
      </c>
      <c r="G8955" s="44" t="s">
        <v>17</v>
      </c>
      <c r="H8955" s="44" t="s">
        <v>18</v>
      </c>
      <c r="I8955" s="42" t="s">
        <v>9105</v>
      </c>
      <c r="J8955" s="42">
        <v>8021506938996</v>
      </c>
      <c r="K8955" s="45" t="s">
        <v>58662</v>
      </c>
      <c r="L8955" s="46">
        <v>0</v>
      </c>
      <c r="M8955" s="54">
        <v>269.95</v>
      </c>
      <c r="N8955" s="45" t="s">
        <v>58665</v>
      </c>
    </row>
    <row r="8956" spans="1:14" s="32" customFormat="1" hidden="1" x14ac:dyDescent="0.25">
      <c r="A8956" s="32" t="s">
        <v>31432</v>
      </c>
      <c r="B8956" s="42" t="s">
        <v>64057</v>
      </c>
      <c r="C8956" s="42"/>
      <c r="D8956" s="42"/>
      <c r="E8956" s="43" t="s">
        <v>60528</v>
      </c>
      <c r="F8956" s="44" t="s">
        <v>82</v>
      </c>
      <c r="G8956" s="44" t="s">
        <v>17</v>
      </c>
      <c r="H8956" s="44" t="s">
        <v>18</v>
      </c>
      <c r="I8956" s="42" t="s">
        <v>9106</v>
      </c>
      <c r="J8956" s="42">
        <v>8021506939009</v>
      </c>
      <c r="K8956" s="45" t="s">
        <v>58662</v>
      </c>
      <c r="L8956" s="46">
        <v>0</v>
      </c>
      <c r="M8956" s="54">
        <v>269.95</v>
      </c>
      <c r="N8956" s="45" t="s">
        <v>58665</v>
      </c>
    </row>
    <row r="8957" spans="1:14" s="32" customFormat="1" hidden="1" x14ac:dyDescent="0.25">
      <c r="A8957" s="32" t="s">
        <v>31433</v>
      </c>
      <c r="B8957" s="42" t="s">
        <v>64052</v>
      </c>
      <c r="C8957" s="42"/>
      <c r="D8957" s="42"/>
      <c r="E8957" s="43" t="s">
        <v>60529</v>
      </c>
      <c r="F8957" s="44" t="s">
        <v>82</v>
      </c>
      <c r="G8957" s="44" t="s">
        <v>17</v>
      </c>
      <c r="H8957" s="44" t="s">
        <v>18</v>
      </c>
      <c r="I8957" s="42" t="s">
        <v>21302</v>
      </c>
      <c r="J8957" s="42">
        <v>8021506932253</v>
      </c>
      <c r="K8957" s="45" t="s">
        <v>58662</v>
      </c>
      <c r="L8957" s="46">
        <v>0</v>
      </c>
      <c r="M8957" s="54">
        <v>269.95</v>
      </c>
      <c r="N8957" s="45" t="s">
        <v>58665</v>
      </c>
    </row>
    <row r="8958" spans="1:14" s="32" customFormat="1" hidden="1" x14ac:dyDescent="0.25">
      <c r="A8958" s="32" t="s">
        <v>31434</v>
      </c>
      <c r="B8958" s="42" t="s">
        <v>64051</v>
      </c>
      <c r="C8958" s="42"/>
      <c r="D8958" s="42"/>
      <c r="E8958" s="43" t="s">
        <v>60530</v>
      </c>
      <c r="F8958" s="44" t="s">
        <v>82</v>
      </c>
      <c r="G8958" s="44" t="s">
        <v>17</v>
      </c>
      <c r="H8958" s="44" t="s">
        <v>18</v>
      </c>
      <c r="I8958" s="42" t="s">
        <v>21303</v>
      </c>
      <c r="J8958" s="42">
        <v>8021506938958</v>
      </c>
      <c r="K8958" s="45" t="s">
        <v>58662</v>
      </c>
      <c r="L8958" s="46">
        <v>0</v>
      </c>
      <c r="M8958" s="54">
        <v>269.95</v>
      </c>
      <c r="N8958" s="45" t="s">
        <v>58665</v>
      </c>
    </row>
    <row r="8959" spans="1:14" s="32" customFormat="1" hidden="1" x14ac:dyDescent="0.25">
      <c r="A8959" s="32" t="s">
        <v>31435</v>
      </c>
      <c r="B8959" s="42" t="s">
        <v>64050</v>
      </c>
      <c r="C8959" s="42"/>
      <c r="D8959" s="42"/>
      <c r="E8959" s="43" t="s">
        <v>60531</v>
      </c>
      <c r="F8959" s="44" t="s">
        <v>82</v>
      </c>
      <c r="G8959" s="44" t="s">
        <v>17</v>
      </c>
      <c r="H8959" s="44" t="s">
        <v>18</v>
      </c>
      <c r="I8959" s="42" t="s">
        <v>21304</v>
      </c>
      <c r="J8959" s="42">
        <v>8021506938941</v>
      </c>
      <c r="K8959" s="45" t="s">
        <v>58662</v>
      </c>
      <c r="L8959" s="46">
        <v>0</v>
      </c>
      <c r="M8959" s="54">
        <v>269.95</v>
      </c>
      <c r="N8959" s="45" t="s">
        <v>58665</v>
      </c>
    </row>
    <row r="8960" spans="1:14" s="32" customFormat="1" hidden="1" x14ac:dyDescent="0.25">
      <c r="A8960" s="32" t="s">
        <v>31436</v>
      </c>
      <c r="B8960" s="42" t="s">
        <v>64053</v>
      </c>
      <c r="C8960" s="42"/>
      <c r="D8960" s="42"/>
      <c r="E8960" s="43" t="s">
        <v>60532</v>
      </c>
      <c r="F8960" s="44" t="s">
        <v>82</v>
      </c>
      <c r="G8960" s="44" t="s">
        <v>17</v>
      </c>
      <c r="H8960" s="44" t="s">
        <v>18</v>
      </c>
      <c r="I8960" s="42" t="s">
        <v>9107</v>
      </c>
      <c r="J8960" s="42">
        <v>8021506938965</v>
      </c>
      <c r="K8960" s="45" t="s">
        <v>58662</v>
      </c>
      <c r="L8960" s="46">
        <v>0</v>
      </c>
      <c r="M8960" s="54">
        <v>269.95</v>
      </c>
      <c r="N8960" s="45" t="s">
        <v>58665</v>
      </c>
    </row>
    <row r="8961" spans="1:14" s="32" customFormat="1" hidden="1" x14ac:dyDescent="0.25">
      <c r="A8961" s="32" t="s">
        <v>45137</v>
      </c>
      <c r="B8961" s="42" t="s">
        <v>64046</v>
      </c>
      <c r="C8961" s="42"/>
      <c r="D8961" s="42"/>
      <c r="E8961" s="43" t="s">
        <v>60533</v>
      </c>
      <c r="F8961" s="44" t="s">
        <v>82</v>
      </c>
      <c r="G8961" s="44" t="s">
        <v>17</v>
      </c>
      <c r="H8961" s="44" t="s">
        <v>18</v>
      </c>
      <c r="I8961" s="42" t="s">
        <v>21305</v>
      </c>
      <c r="J8961" s="42">
        <v>8021506939030</v>
      </c>
      <c r="K8961" s="45" t="s">
        <v>58662</v>
      </c>
      <c r="L8961" s="46">
        <v>0</v>
      </c>
      <c r="M8961" s="54">
        <v>269.95</v>
      </c>
      <c r="N8961" s="45" t="s">
        <v>58665</v>
      </c>
    </row>
    <row r="8962" spans="1:14" s="32" customFormat="1" hidden="1" x14ac:dyDescent="0.25">
      <c r="A8962" s="32" t="s">
        <v>45136</v>
      </c>
      <c r="B8962" s="42" t="s">
        <v>64047</v>
      </c>
      <c r="C8962" s="42"/>
      <c r="D8962" s="42"/>
      <c r="E8962" s="43" t="s">
        <v>60534</v>
      </c>
      <c r="F8962" s="44" t="s">
        <v>82</v>
      </c>
      <c r="G8962" s="44" t="s">
        <v>17</v>
      </c>
      <c r="H8962" s="44" t="s">
        <v>18</v>
      </c>
      <c r="I8962" s="42" t="s">
        <v>21306</v>
      </c>
      <c r="J8962" s="42">
        <v>8021506939047</v>
      </c>
      <c r="K8962" s="45" t="s">
        <v>58662</v>
      </c>
      <c r="L8962" s="46">
        <v>0</v>
      </c>
      <c r="M8962" s="54">
        <v>269.95</v>
      </c>
      <c r="N8962" s="45" t="s">
        <v>58665</v>
      </c>
    </row>
    <row r="8963" spans="1:14" s="32" customFormat="1" hidden="1" x14ac:dyDescent="0.25">
      <c r="A8963" s="32" t="s">
        <v>45135</v>
      </c>
      <c r="B8963" s="42" t="s">
        <v>64048</v>
      </c>
      <c r="C8963" s="42"/>
      <c r="D8963" s="42"/>
      <c r="E8963" s="43" t="s">
        <v>60535</v>
      </c>
      <c r="F8963" s="44" t="s">
        <v>82</v>
      </c>
      <c r="G8963" s="44" t="s">
        <v>17</v>
      </c>
      <c r="H8963" s="44" t="s">
        <v>18</v>
      </c>
      <c r="I8963" s="42" t="s">
        <v>21307</v>
      </c>
      <c r="J8963" s="42">
        <v>8021506939054</v>
      </c>
      <c r="K8963" s="45" t="s">
        <v>58662</v>
      </c>
      <c r="L8963" s="46">
        <v>0</v>
      </c>
      <c r="M8963" s="54">
        <v>269.95</v>
      </c>
      <c r="N8963" s="45" t="s">
        <v>58665</v>
      </c>
    </row>
    <row r="8964" spans="1:14" s="32" customFormat="1" hidden="1" x14ac:dyDescent="0.25">
      <c r="A8964" s="32" t="s">
        <v>31437</v>
      </c>
      <c r="B8964" s="42" t="s">
        <v>64049</v>
      </c>
      <c r="C8964" s="42"/>
      <c r="D8964" s="42"/>
      <c r="E8964" s="43" t="s">
        <v>60536</v>
      </c>
      <c r="F8964" s="44" t="s">
        <v>82</v>
      </c>
      <c r="G8964" s="44" t="s">
        <v>17</v>
      </c>
      <c r="H8964" s="44" t="s">
        <v>18</v>
      </c>
      <c r="I8964" s="42" t="s">
        <v>21308</v>
      </c>
      <c r="J8964" s="42">
        <v>8021506939061</v>
      </c>
      <c r="K8964" s="45" t="s">
        <v>58662</v>
      </c>
      <c r="L8964" s="46">
        <v>0</v>
      </c>
      <c r="M8964" s="54">
        <v>269.95</v>
      </c>
      <c r="N8964" s="45" t="s">
        <v>58665</v>
      </c>
    </row>
    <row r="8965" spans="1:14" s="32" customFormat="1" hidden="1" x14ac:dyDescent="0.25">
      <c r="A8965" s="32" t="s">
        <v>45141</v>
      </c>
      <c r="B8965" s="42" t="s">
        <v>64044</v>
      </c>
      <c r="C8965" s="42"/>
      <c r="D8965" s="42"/>
      <c r="E8965" s="43" t="s">
        <v>60537</v>
      </c>
      <c r="F8965" s="44" t="s">
        <v>82</v>
      </c>
      <c r="G8965" s="44" t="s">
        <v>17</v>
      </c>
      <c r="H8965" s="44" t="s">
        <v>18</v>
      </c>
      <c r="I8965" s="42" t="s">
        <v>9108</v>
      </c>
      <c r="J8965" s="42">
        <v>8021506929000</v>
      </c>
      <c r="K8965" s="45" t="s">
        <v>58662</v>
      </c>
      <c r="L8965" s="46">
        <v>0</v>
      </c>
      <c r="M8965" s="54">
        <v>269.95</v>
      </c>
      <c r="N8965" s="45" t="s">
        <v>58665</v>
      </c>
    </row>
    <row r="8966" spans="1:14" s="32" customFormat="1" hidden="1" x14ac:dyDescent="0.25">
      <c r="A8966" s="32" t="s">
        <v>45140</v>
      </c>
      <c r="B8966" s="42" t="s">
        <v>64043</v>
      </c>
      <c r="C8966" s="42"/>
      <c r="D8966" s="42"/>
      <c r="E8966" s="43" t="s">
        <v>60538</v>
      </c>
      <c r="F8966" s="44" t="s">
        <v>82</v>
      </c>
      <c r="G8966" s="44" t="s">
        <v>17</v>
      </c>
      <c r="H8966" s="44" t="s">
        <v>18</v>
      </c>
      <c r="I8966" s="42" t="s">
        <v>9109</v>
      </c>
      <c r="J8966" s="42">
        <v>8021506939023</v>
      </c>
      <c r="K8966" s="45" t="s">
        <v>58662</v>
      </c>
      <c r="L8966" s="46">
        <v>0</v>
      </c>
      <c r="M8966" s="54">
        <v>269.95</v>
      </c>
      <c r="N8966" s="45" t="s">
        <v>58665</v>
      </c>
    </row>
    <row r="8967" spans="1:14" s="32" customFormat="1" hidden="1" x14ac:dyDescent="0.25">
      <c r="A8967" s="32" t="s">
        <v>45139</v>
      </c>
      <c r="B8967" s="42" t="s">
        <v>64042</v>
      </c>
      <c r="C8967" s="42"/>
      <c r="D8967" s="42"/>
      <c r="E8967" s="43" t="s">
        <v>60539</v>
      </c>
      <c r="F8967" s="44" t="s">
        <v>82</v>
      </c>
      <c r="G8967" s="44" t="s">
        <v>17</v>
      </c>
      <c r="H8967" s="44" t="s">
        <v>18</v>
      </c>
      <c r="I8967" s="42" t="s">
        <v>9110</v>
      </c>
      <c r="J8967" s="42">
        <v>8021506939016</v>
      </c>
      <c r="K8967" s="45" t="s">
        <v>58662</v>
      </c>
      <c r="L8967" s="46">
        <v>0</v>
      </c>
      <c r="M8967" s="54">
        <v>269.95</v>
      </c>
      <c r="N8967" s="45" t="s">
        <v>58665</v>
      </c>
    </row>
    <row r="8968" spans="1:14" s="32" customFormat="1" hidden="1" x14ac:dyDescent="0.25">
      <c r="A8968" s="32" t="s">
        <v>45138</v>
      </c>
      <c r="B8968" s="42" t="s">
        <v>64045</v>
      </c>
      <c r="C8968" s="42"/>
      <c r="D8968" s="42"/>
      <c r="E8968" s="43" t="s">
        <v>60540</v>
      </c>
      <c r="F8968" s="44" t="s">
        <v>82</v>
      </c>
      <c r="G8968" s="44" t="s">
        <v>17</v>
      </c>
      <c r="H8968" s="44" t="s">
        <v>18</v>
      </c>
      <c r="I8968" s="42" t="s">
        <v>21309</v>
      </c>
      <c r="J8968" s="42">
        <v>8021506929017</v>
      </c>
      <c r="K8968" s="45" t="s">
        <v>58662</v>
      </c>
      <c r="L8968" s="46">
        <v>0</v>
      </c>
      <c r="M8968" s="54">
        <v>269.95</v>
      </c>
      <c r="N8968" s="45" t="s">
        <v>58665</v>
      </c>
    </row>
    <row r="8969" spans="1:14" s="32" customFormat="1" hidden="1" x14ac:dyDescent="0.25">
      <c r="A8969" s="32" t="s">
        <v>29377</v>
      </c>
      <c r="B8969" s="42" t="s">
        <v>64062</v>
      </c>
      <c r="C8969" s="42"/>
      <c r="D8969" s="42"/>
      <c r="E8969" s="43" t="s">
        <v>21858</v>
      </c>
      <c r="F8969" s="44" t="s">
        <v>41</v>
      </c>
      <c r="G8969" s="44" t="s">
        <v>17</v>
      </c>
      <c r="H8969" s="44" t="s">
        <v>18</v>
      </c>
      <c r="I8969" s="42" t="s">
        <v>20591</v>
      </c>
      <c r="J8969" s="42">
        <v>8021506939108</v>
      </c>
      <c r="K8969" s="45" t="s">
        <v>58662</v>
      </c>
      <c r="L8969" s="46">
        <v>0</v>
      </c>
      <c r="M8969" s="54">
        <v>269.95</v>
      </c>
      <c r="N8969" s="45" t="s">
        <v>58665</v>
      </c>
    </row>
    <row r="8970" spans="1:14" s="32" customFormat="1" hidden="1" x14ac:dyDescent="0.25">
      <c r="A8970" s="32" t="s">
        <v>29378</v>
      </c>
      <c r="B8970" s="42" t="s">
        <v>64063</v>
      </c>
      <c r="C8970" s="42"/>
      <c r="D8970" s="42"/>
      <c r="E8970" s="43" t="s">
        <v>21859</v>
      </c>
      <c r="F8970" s="44" t="s">
        <v>41</v>
      </c>
      <c r="G8970" s="44" t="s">
        <v>17</v>
      </c>
      <c r="H8970" s="44" t="s">
        <v>18</v>
      </c>
      <c r="I8970" s="42" t="s">
        <v>20592</v>
      </c>
      <c r="J8970" s="42">
        <v>8021506939115</v>
      </c>
      <c r="K8970" s="45" t="s">
        <v>58662</v>
      </c>
      <c r="L8970" s="46">
        <v>0</v>
      </c>
      <c r="M8970" s="54">
        <v>269.95</v>
      </c>
      <c r="N8970" s="45" t="s">
        <v>58665</v>
      </c>
    </row>
    <row r="8971" spans="1:14" s="32" customFormat="1" hidden="1" x14ac:dyDescent="0.25">
      <c r="A8971" s="32" t="s">
        <v>29379</v>
      </c>
      <c r="B8971" s="42" t="s">
        <v>64064</v>
      </c>
      <c r="C8971" s="42"/>
      <c r="D8971" s="42"/>
      <c r="E8971" s="43" t="s">
        <v>21860</v>
      </c>
      <c r="F8971" s="44" t="s">
        <v>41</v>
      </c>
      <c r="G8971" s="44" t="s">
        <v>17</v>
      </c>
      <c r="H8971" s="44" t="s">
        <v>18</v>
      </c>
      <c r="I8971" s="42" t="s">
        <v>20593</v>
      </c>
      <c r="J8971" s="42">
        <v>8021506939122</v>
      </c>
      <c r="K8971" s="45" t="s">
        <v>58662</v>
      </c>
      <c r="L8971" s="46">
        <v>0</v>
      </c>
      <c r="M8971" s="54">
        <v>269.95</v>
      </c>
      <c r="N8971" s="45" t="s">
        <v>58665</v>
      </c>
    </row>
    <row r="8972" spans="1:14" s="32" customFormat="1" hidden="1" x14ac:dyDescent="0.25">
      <c r="A8972" s="32" t="s">
        <v>29380</v>
      </c>
      <c r="B8972" s="42" t="s">
        <v>64065</v>
      </c>
      <c r="C8972" s="42"/>
      <c r="D8972" s="42"/>
      <c r="E8972" s="43" t="s">
        <v>21861</v>
      </c>
      <c r="F8972" s="44" t="s">
        <v>41</v>
      </c>
      <c r="G8972" s="44" t="s">
        <v>17</v>
      </c>
      <c r="H8972" s="44" t="s">
        <v>18</v>
      </c>
      <c r="I8972" s="42" t="s">
        <v>20594</v>
      </c>
      <c r="J8972" s="42">
        <v>8021506939139</v>
      </c>
      <c r="K8972" s="45" t="s">
        <v>58662</v>
      </c>
      <c r="L8972" s="46">
        <v>0</v>
      </c>
      <c r="M8972" s="54">
        <v>269.95</v>
      </c>
      <c r="N8972" s="45" t="s">
        <v>58665</v>
      </c>
    </row>
    <row r="8973" spans="1:14" s="32" customFormat="1" hidden="1" x14ac:dyDescent="0.25">
      <c r="A8973" s="32" t="s">
        <v>29381</v>
      </c>
      <c r="B8973" s="42" t="s">
        <v>64060</v>
      </c>
      <c r="C8973" s="42"/>
      <c r="D8973" s="42"/>
      <c r="E8973" s="43" t="s">
        <v>21862</v>
      </c>
      <c r="F8973" s="44" t="s">
        <v>41</v>
      </c>
      <c r="G8973" s="44" t="s">
        <v>17</v>
      </c>
      <c r="H8973" s="44" t="s">
        <v>18</v>
      </c>
      <c r="I8973" s="42" t="s">
        <v>20595</v>
      </c>
      <c r="J8973" s="42">
        <v>8021506932260</v>
      </c>
      <c r="K8973" s="45" t="s">
        <v>58662</v>
      </c>
      <c r="L8973" s="46">
        <v>0</v>
      </c>
      <c r="M8973" s="54">
        <v>269.95</v>
      </c>
      <c r="N8973" s="45" t="s">
        <v>58665</v>
      </c>
    </row>
    <row r="8974" spans="1:14" s="32" customFormat="1" hidden="1" x14ac:dyDescent="0.25">
      <c r="A8974" s="32" t="s">
        <v>29382</v>
      </c>
      <c r="B8974" s="42" t="s">
        <v>64059</v>
      </c>
      <c r="C8974" s="42"/>
      <c r="D8974" s="42"/>
      <c r="E8974" s="43" t="s">
        <v>21863</v>
      </c>
      <c r="F8974" s="44" t="s">
        <v>41</v>
      </c>
      <c r="G8974" s="44" t="s">
        <v>17</v>
      </c>
      <c r="H8974" s="44" t="s">
        <v>18</v>
      </c>
      <c r="I8974" s="42" t="s">
        <v>20596</v>
      </c>
      <c r="J8974" s="42">
        <v>8021506939085</v>
      </c>
      <c r="K8974" s="45" t="s">
        <v>58662</v>
      </c>
      <c r="L8974" s="46">
        <v>0</v>
      </c>
      <c r="M8974" s="54">
        <v>269.95</v>
      </c>
      <c r="N8974" s="45" t="s">
        <v>58665</v>
      </c>
    </row>
    <row r="8975" spans="1:14" s="32" customFormat="1" hidden="1" x14ac:dyDescent="0.25">
      <c r="A8975" s="32" t="s">
        <v>31438</v>
      </c>
      <c r="B8975" s="42" t="s">
        <v>64058</v>
      </c>
      <c r="C8975" s="42"/>
      <c r="D8975" s="42"/>
      <c r="E8975" s="43" t="s">
        <v>60541</v>
      </c>
      <c r="F8975" s="44" t="s">
        <v>82</v>
      </c>
      <c r="G8975" s="44" t="s">
        <v>17</v>
      </c>
      <c r="H8975" s="44" t="s">
        <v>18</v>
      </c>
      <c r="I8975" s="42" t="s">
        <v>21301</v>
      </c>
      <c r="J8975" s="42">
        <v>8021506939078</v>
      </c>
      <c r="K8975" s="45" t="s">
        <v>58662</v>
      </c>
      <c r="L8975" s="46">
        <v>0</v>
      </c>
      <c r="M8975" s="54">
        <v>269.95</v>
      </c>
      <c r="N8975" s="45" t="s">
        <v>58665</v>
      </c>
    </row>
    <row r="8976" spans="1:14" s="32" customFormat="1" hidden="1" x14ac:dyDescent="0.25">
      <c r="A8976" s="32" t="s">
        <v>29383</v>
      </c>
      <c r="B8976" s="42" t="s">
        <v>64061</v>
      </c>
      <c r="C8976" s="42"/>
      <c r="D8976" s="42"/>
      <c r="E8976" s="43" t="s">
        <v>21864</v>
      </c>
      <c r="F8976" s="44" t="s">
        <v>41</v>
      </c>
      <c r="G8976" s="44" t="s">
        <v>17</v>
      </c>
      <c r="H8976" s="44" t="s">
        <v>18</v>
      </c>
      <c r="I8976" s="42" t="s">
        <v>9102</v>
      </c>
      <c r="J8976" s="42">
        <v>8021506939092</v>
      </c>
      <c r="K8976" s="45" t="s">
        <v>58662</v>
      </c>
      <c r="L8976" s="46">
        <v>0</v>
      </c>
      <c r="M8976" s="54">
        <v>269.95</v>
      </c>
      <c r="N8976" s="45" t="s">
        <v>58665</v>
      </c>
    </row>
    <row r="8977" spans="1:14" s="32" customFormat="1" hidden="1" x14ac:dyDescent="0.25">
      <c r="A8977" s="32" t="s">
        <v>29384</v>
      </c>
      <c r="B8977" s="42" t="s">
        <v>64228</v>
      </c>
      <c r="C8977" s="42" t="s">
        <v>20775</v>
      </c>
      <c r="D8977" s="42"/>
      <c r="E8977" s="43" t="s">
        <v>21865</v>
      </c>
      <c r="F8977" s="44" t="s">
        <v>41</v>
      </c>
      <c r="G8977" s="44" t="s">
        <v>17</v>
      </c>
      <c r="H8977" s="44" t="s">
        <v>18</v>
      </c>
      <c r="I8977" s="42" t="s">
        <v>20597</v>
      </c>
      <c r="J8977" s="42">
        <v>8033637204529</v>
      </c>
      <c r="K8977" s="45" t="s">
        <v>58662</v>
      </c>
      <c r="L8977" s="46">
        <v>0</v>
      </c>
      <c r="M8977" s="54">
        <v>269.95</v>
      </c>
      <c r="N8977" s="45" t="s">
        <v>58665</v>
      </c>
    </row>
    <row r="8978" spans="1:14" s="32" customFormat="1" hidden="1" x14ac:dyDescent="0.25">
      <c r="A8978" s="32" t="s">
        <v>29385</v>
      </c>
      <c r="B8978" s="42" t="s">
        <v>64229</v>
      </c>
      <c r="C8978" s="42" t="s">
        <v>20776</v>
      </c>
      <c r="D8978" s="42"/>
      <c r="E8978" s="43" t="s">
        <v>21866</v>
      </c>
      <c r="F8978" s="44" t="s">
        <v>41</v>
      </c>
      <c r="G8978" s="44" t="s">
        <v>17</v>
      </c>
      <c r="H8978" s="44" t="s">
        <v>18</v>
      </c>
      <c r="I8978" s="42" t="s">
        <v>20598</v>
      </c>
      <c r="J8978" s="42">
        <v>8033637204536</v>
      </c>
      <c r="K8978" s="45" t="s">
        <v>58662</v>
      </c>
      <c r="L8978" s="46">
        <v>0</v>
      </c>
      <c r="M8978" s="54">
        <v>269.95</v>
      </c>
      <c r="N8978" s="45"/>
    </row>
    <row r="8979" spans="1:14" s="32" customFormat="1" hidden="1" x14ac:dyDescent="0.25">
      <c r="A8979" s="32" t="s">
        <v>29386</v>
      </c>
      <c r="B8979" s="42" t="s">
        <v>64230</v>
      </c>
      <c r="C8979" s="42" t="s">
        <v>20777</v>
      </c>
      <c r="D8979" s="42"/>
      <c r="E8979" s="43" t="s">
        <v>21867</v>
      </c>
      <c r="F8979" s="44" t="s">
        <v>41</v>
      </c>
      <c r="G8979" s="44" t="s">
        <v>17</v>
      </c>
      <c r="H8979" s="44" t="s">
        <v>18</v>
      </c>
      <c r="I8979" s="42" t="s">
        <v>20599</v>
      </c>
      <c r="J8979" s="42">
        <v>8033637204543</v>
      </c>
      <c r="K8979" s="45" t="s">
        <v>58662</v>
      </c>
      <c r="L8979" s="46">
        <v>0</v>
      </c>
      <c r="M8979" s="54">
        <v>269.95</v>
      </c>
      <c r="N8979" s="45"/>
    </row>
    <row r="8980" spans="1:14" s="32" customFormat="1" hidden="1" x14ac:dyDescent="0.25">
      <c r="A8980" s="32" t="s">
        <v>29387</v>
      </c>
      <c r="B8980" s="42" t="s">
        <v>64231</v>
      </c>
      <c r="C8980" s="42" t="s">
        <v>20778</v>
      </c>
      <c r="D8980" s="42"/>
      <c r="E8980" s="43" t="s">
        <v>21868</v>
      </c>
      <c r="F8980" s="44" t="s">
        <v>41</v>
      </c>
      <c r="G8980" s="44" t="s">
        <v>17</v>
      </c>
      <c r="H8980" s="44" t="s">
        <v>18</v>
      </c>
      <c r="I8980" s="42" t="s">
        <v>20600</v>
      </c>
      <c r="J8980" s="42">
        <v>8033637204550</v>
      </c>
      <c r="K8980" s="45" t="s">
        <v>58662</v>
      </c>
      <c r="L8980" s="46">
        <v>0</v>
      </c>
      <c r="M8980" s="54">
        <v>269.95</v>
      </c>
      <c r="N8980" s="45"/>
    </row>
    <row r="8981" spans="1:14" s="32" customFormat="1" hidden="1" x14ac:dyDescent="0.25">
      <c r="A8981" s="32" t="s">
        <v>29388</v>
      </c>
      <c r="B8981" s="42" t="s">
        <v>64226</v>
      </c>
      <c r="C8981" s="42" t="s">
        <v>20779</v>
      </c>
      <c r="D8981" s="42"/>
      <c r="E8981" s="43" t="s">
        <v>21869</v>
      </c>
      <c r="F8981" s="44" t="s">
        <v>41</v>
      </c>
      <c r="G8981" s="44" t="s">
        <v>17</v>
      </c>
      <c r="H8981" s="44" t="s">
        <v>18</v>
      </c>
      <c r="I8981" s="42" t="s">
        <v>20601</v>
      </c>
      <c r="J8981" s="42">
        <v>8033637204505</v>
      </c>
      <c r="K8981" s="45" t="s">
        <v>58662</v>
      </c>
      <c r="L8981" s="46">
        <v>0</v>
      </c>
      <c r="M8981" s="54">
        <v>269.95</v>
      </c>
      <c r="N8981" s="45"/>
    </row>
    <row r="8982" spans="1:14" s="32" customFormat="1" hidden="1" x14ac:dyDescent="0.25">
      <c r="A8982" s="32" t="s">
        <v>29389</v>
      </c>
      <c r="B8982" s="42" t="s">
        <v>64225</v>
      </c>
      <c r="C8982" s="42" t="s">
        <v>20780</v>
      </c>
      <c r="D8982" s="42"/>
      <c r="E8982" s="43" t="s">
        <v>21870</v>
      </c>
      <c r="F8982" s="44" t="s">
        <v>41</v>
      </c>
      <c r="G8982" s="44" t="s">
        <v>17</v>
      </c>
      <c r="H8982" s="44" t="s">
        <v>18</v>
      </c>
      <c r="I8982" s="42" t="s">
        <v>20602</v>
      </c>
      <c r="J8982" s="42">
        <v>8033637204499</v>
      </c>
      <c r="K8982" s="45" t="s">
        <v>58662</v>
      </c>
      <c r="L8982" s="46">
        <v>0</v>
      </c>
      <c r="M8982" s="54">
        <v>269.95</v>
      </c>
      <c r="N8982" s="45"/>
    </row>
    <row r="8983" spans="1:14" s="32" customFormat="1" hidden="1" x14ac:dyDescent="0.25">
      <c r="A8983" s="32" t="s">
        <v>29390</v>
      </c>
      <c r="B8983" s="42" t="s">
        <v>64227</v>
      </c>
      <c r="C8983" s="42" t="s">
        <v>20781</v>
      </c>
      <c r="D8983" s="42"/>
      <c r="E8983" s="43" t="s">
        <v>21871</v>
      </c>
      <c r="F8983" s="44" t="s">
        <v>41</v>
      </c>
      <c r="G8983" s="44" t="s">
        <v>17</v>
      </c>
      <c r="H8983" s="44" t="s">
        <v>18</v>
      </c>
      <c r="I8983" s="42" t="s">
        <v>20603</v>
      </c>
      <c r="J8983" s="42">
        <v>8033637204512</v>
      </c>
      <c r="K8983" s="45" t="s">
        <v>58662</v>
      </c>
      <c r="L8983" s="46">
        <v>0</v>
      </c>
      <c r="M8983" s="54">
        <v>269.95</v>
      </c>
      <c r="N8983" s="45"/>
    </row>
    <row r="8984" spans="1:14" s="32" customFormat="1" hidden="1" x14ac:dyDescent="0.25">
      <c r="A8984" s="32" t="s">
        <v>29446</v>
      </c>
      <c r="B8984" s="42" t="s">
        <v>64070</v>
      </c>
      <c r="C8984" s="42" t="s">
        <v>19969</v>
      </c>
      <c r="D8984" s="42"/>
      <c r="E8984" s="43" t="s">
        <v>60579</v>
      </c>
      <c r="F8984" s="44" t="s">
        <v>41</v>
      </c>
      <c r="G8984" s="44" t="s">
        <v>17</v>
      </c>
      <c r="H8984" s="44" t="s">
        <v>18</v>
      </c>
      <c r="I8984" s="42" t="s">
        <v>9316</v>
      </c>
      <c r="J8984" s="42">
        <v>8021506939153</v>
      </c>
      <c r="K8984" s="45" t="s">
        <v>58662</v>
      </c>
      <c r="L8984" s="46">
        <v>0</v>
      </c>
      <c r="M8984" s="54">
        <v>249.95</v>
      </c>
      <c r="N8984" s="45" t="s">
        <v>58882</v>
      </c>
    </row>
    <row r="8985" spans="1:14" s="32" customFormat="1" hidden="1" x14ac:dyDescent="0.25">
      <c r="A8985" s="32" t="s">
        <v>29447</v>
      </c>
      <c r="B8985" s="42" t="s">
        <v>64071</v>
      </c>
      <c r="C8985" s="42" t="s">
        <v>19970</v>
      </c>
      <c r="D8985" s="42"/>
      <c r="E8985" s="43" t="s">
        <v>60580</v>
      </c>
      <c r="F8985" s="44" t="s">
        <v>41</v>
      </c>
      <c r="G8985" s="44" t="s">
        <v>17</v>
      </c>
      <c r="H8985" s="44" t="s">
        <v>18</v>
      </c>
      <c r="I8985" s="42" t="s">
        <v>9317</v>
      </c>
      <c r="J8985" s="42">
        <v>8021506939160</v>
      </c>
      <c r="K8985" s="45" t="s">
        <v>58662</v>
      </c>
      <c r="L8985" s="46">
        <v>0</v>
      </c>
      <c r="M8985" s="54">
        <v>249.95</v>
      </c>
      <c r="N8985" s="45" t="s">
        <v>58882</v>
      </c>
    </row>
    <row r="8986" spans="1:14" s="32" customFormat="1" hidden="1" x14ac:dyDescent="0.25">
      <c r="A8986" s="32" t="s">
        <v>29448</v>
      </c>
      <c r="B8986" s="42" t="s">
        <v>64072</v>
      </c>
      <c r="C8986" s="42" t="s">
        <v>19971</v>
      </c>
      <c r="D8986" s="42"/>
      <c r="E8986" s="43" t="s">
        <v>60581</v>
      </c>
      <c r="F8986" s="44" t="s">
        <v>41</v>
      </c>
      <c r="G8986" s="44" t="s">
        <v>17</v>
      </c>
      <c r="H8986" s="44" t="s">
        <v>18</v>
      </c>
      <c r="I8986" s="42" t="s">
        <v>9318</v>
      </c>
      <c r="J8986" s="42">
        <v>8021506939177</v>
      </c>
      <c r="K8986" s="45" t="s">
        <v>58662</v>
      </c>
      <c r="L8986" s="46">
        <v>0</v>
      </c>
      <c r="M8986" s="54">
        <v>249.95</v>
      </c>
      <c r="N8986" s="45" t="s">
        <v>58882</v>
      </c>
    </row>
    <row r="8987" spans="1:14" s="32" customFormat="1" hidden="1" x14ac:dyDescent="0.25">
      <c r="A8987" s="32" t="s">
        <v>29449</v>
      </c>
      <c r="B8987" s="42" t="s">
        <v>64073</v>
      </c>
      <c r="C8987" s="42"/>
      <c r="D8987" s="42"/>
      <c r="E8987" s="43" t="s">
        <v>60582</v>
      </c>
      <c r="F8987" s="44" t="s">
        <v>41</v>
      </c>
      <c r="G8987" s="44" t="s">
        <v>17</v>
      </c>
      <c r="H8987" s="44" t="s">
        <v>18</v>
      </c>
      <c r="I8987" s="42" t="s">
        <v>9319</v>
      </c>
      <c r="J8987" s="42">
        <v>8021506939184</v>
      </c>
      <c r="K8987" s="45" t="s">
        <v>58662</v>
      </c>
      <c r="L8987" s="46">
        <v>0</v>
      </c>
      <c r="M8987" s="54">
        <v>249.95</v>
      </c>
      <c r="N8987" s="45" t="s">
        <v>58882</v>
      </c>
    </row>
    <row r="8988" spans="1:14" s="32" customFormat="1" hidden="1" x14ac:dyDescent="0.25">
      <c r="A8988" s="32" t="s">
        <v>29450</v>
      </c>
      <c r="B8988" s="42" t="s">
        <v>64068</v>
      </c>
      <c r="C8988" s="42" t="s">
        <v>19972</v>
      </c>
      <c r="D8988" s="42"/>
      <c r="E8988" s="43" t="s">
        <v>60583</v>
      </c>
      <c r="F8988" s="44" t="s">
        <v>41</v>
      </c>
      <c r="G8988" s="44" t="s">
        <v>17</v>
      </c>
      <c r="H8988" s="44" t="s">
        <v>18</v>
      </c>
      <c r="I8988" s="42" t="s">
        <v>9320</v>
      </c>
      <c r="J8988" s="42">
        <v>8021506932178</v>
      </c>
      <c r="K8988" s="45" t="s">
        <v>58662</v>
      </c>
      <c r="L8988" s="46">
        <v>0</v>
      </c>
      <c r="M8988" s="54">
        <v>249.95</v>
      </c>
      <c r="N8988" s="45" t="s">
        <v>58882</v>
      </c>
    </row>
    <row r="8989" spans="1:14" s="32" customFormat="1" hidden="1" x14ac:dyDescent="0.25">
      <c r="A8989" s="32" t="s">
        <v>29451</v>
      </c>
      <c r="B8989" s="42" t="s">
        <v>64067</v>
      </c>
      <c r="C8989" s="42" t="s">
        <v>19973</v>
      </c>
      <c r="D8989" s="42"/>
      <c r="E8989" s="43" t="s">
        <v>60584</v>
      </c>
      <c r="F8989" s="44" t="s">
        <v>41</v>
      </c>
      <c r="G8989" s="44" t="s">
        <v>17</v>
      </c>
      <c r="H8989" s="44" t="s">
        <v>18</v>
      </c>
      <c r="I8989" s="42" t="s">
        <v>9321</v>
      </c>
      <c r="J8989" s="42">
        <v>8021506932161</v>
      </c>
      <c r="K8989" s="45" t="s">
        <v>58662</v>
      </c>
      <c r="L8989" s="46">
        <v>0</v>
      </c>
      <c r="M8989" s="54">
        <v>249.95</v>
      </c>
      <c r="N8989" s="45" t="s">
        <v>58882</v>
      </c>
    </row>
    <row r="8990" spans="1:14" s="32" customFormat="1" hidden="1" x14ac:dyDescent="0.25">
      <c r="A8990" s="32" t="s">
        <v>29452</v>
      </c>
      <c r="B8990" s="42" t="s">
        <v>64066</v>
      </c>
      <c r="C8990" s="42" t="s">
        <v>19974</v>
      </c>
      <c r="D8990" s="42"/>
      <c r="E8990" s="43" t="s">
        <v>60585</v>
      </c>
      <c r="F8990" s="44" t="s">
        <v>41</v>
      </c>
      <c r="G8990" s="44" t="s">
        <v>17</v>
      </c>
      <c r="H8990" s="44" t="s">
        <v>18</v>
      </c>
      <c r="I8990" s="42" t="s">
        <v>9322</v>
      </c>
      <c r="J8990" s="42">
        <v>8021506939146</v>
      </c>
      <c r="K8990" s="45" t="s">
        <v>58662</v>
      </c>
      <c r="L8990" s="46">
        <v>0</v>
      </c>
      <c r="M8990" s="54">
        <v>249.95</v>
      </c>
      <c r="N8990" s="45" t="s">
        <v>58882</v>
      </c>
    </row>
    <row r="8991" spans="1:14" s="32" customFormat="1" hidden="1" x14ac:dyDescent="0.25">
      <c r="A8991" s="32" t="s">
        <v>29453</v>
      </c>
      <c r="B8991" s="42" t="s">
        <v>64069</v>
      </c>
      <c r="C8991" s="42" t="s">
        <v>19968</v>
      </c>
      <c r="D8991" s="42"/>
      <c r="E8991" s="43" t="s">
        <v>60586</v>
      </c>
      <c r="F8991" s="44" t="s">
        <v>41</v>
      </c>
      <c r="G8991" s="44" t="s">
        <v>17</v>
      </c>
      <c r="H8991" s="44" t="s">
        <v>18</v>
      </c>
      <c r="I8991" s="42" t="s">
        <v>9315</v>
      </c>
      <c r="J8991" s="42">
        <v>8021506932185</v>
      </c>
      <c r="K8991" s="45" t="s">
        <v>58662</v>
      </c>
      <c r="L8991" s="46">
        <v>0</v>
      </c>
      <c r="M8991" s="54">
        <v>249.95</v>
      </c>
      <c r="N8991" s="45" t="s">
        <v>58882</v>
      </c>
    </row>
    <row r="8992" spans="1:14" s="32" customFormat="1" hidden="1" x14ac:dyDescent="0.25">
      <c r="A8992" s="32" t="s">
        <v>29454</v>
      </c>
      <c r="B8992" s="42" t="s">
        <v>64078</v>
      </c>
      <c r="C8992" s="42" t="s">
        <v>19962</v>
      </c>
      <c r="D8992" s="42"/>
      <c r="E8992" s="43" t="s">
        <v>60587</v>
      </c>
      <c r="F8992" s="44" t="s">
        <v>41</v>
      </c>
      <c r="G8992" s="44" t="s">
        <v>17</v>
      </c>
      <c r="H8992" s="44" t="s">
        <v>18</v>
      </c>
      <c r="I8992" s="42" t="s">
        <v>21310</v>
      </c>
      <c r="J8992" s="42">
        <v>8021506939290</v>
      </c>
      <c r="K8992" s="45" t="s">
        <v>58662</v>
      </c>
      <c r="L8992" s="46">
        <v>0</v>
      </c>
      <c r="M8992" s="54">
        <v>249.95</v>
      </c>
      <c r="N8992" s="45" t="s">
        <v>58882</v>
      </c>
    </row>
    <row r="8993" spans="1:14" s="32" customFormat="1" hidden="1" x14ac:dyDescent="0.25">
      <c r="A8993" s="32" t="s">
        <v>29455</v>
      </c>
      <c r="B8993" s="42" t="s">
        <v>64079</v>
      </c>
      <c r="C8993" s="42" t="s">
        <v>19963</v>
      </c>
      <c r="D8993" s="42"/>
      <c r="E8993" s="43" t="s">
        <v>60588</v>
      </c>
      <c r="F8993" s="44" t="s">
        <v>41</v>
      </c>
      <c r="G8993" s="44" t="s">
        <v>17</v>
      </c>
      <c r="H8993" s="44" t="s">
        <v>18</v>
      </c>
      <c r="I8993" s="42" t="s">
        <v>21311</v>
      </c>
      <c r="J8993" s="42">
        <v>8021506939306</v>
      </c>
      <c r="K8993" s="45" t="s">
        <v>58662</v>
      </c>
      <c r="L8993" s="46">
        <v>0</v>
      </c>
      <c r="M8993" s="54">
        <v>249.95</v>
      </c>
      <c r="N8993" s="45" t="s">
        <v>58882</v>
      </c>
    </row>
    <row r="8994" spans="1:14" s="32" customFormat="1" hidden="1" x14ac:dyDescent="0.25">
      <c r="A8994" s="32" t="s">
        <v>29456</v>
      </c>
      <c r="B8994" s="42" t="s">
        <v>64080</v>
      </c>
      <c r="C8994" s="42"/>
      <c r="D8994" s="42"/>
      <c r="E8994" s="43" t="s">
        <v>60589</v>
      </c>
      <c r="F8994" s="44" t="s">
        <v>41</v>
      </c>
      <c r="G8994" s="44" t="s">
        <v>17</v>
      </c>
      <c r="H8994" s="44" t="s">
        <v>18</v>
      </c>
      <c r="I8994" s="42" t="s">
        <v>21312</v>
      </c>
      <c r="J8994" s="42">
        <v>8021506939313</v>
      </c>
      <c r="K8994" s="45" t="s">
        <v>58662</v>
      </c>
      <c r="L8994" s="46">
        <v>0</v>
      </c>
      <c r="M8994" s="54">
        <v>249.95</v>
      </c>
      <c r="N8994" s="45" t="s">
        <v>58882</v>
      </c>
    </row>
    <row r="8995" spans="1:14" s="32" customFormat="1" hidden="1" x14ac:dyDescent="0.25">
      <c r="A8995" s="32" t="s">
        <v>29457</v>
      </c>
      <c r="B8995" s="42" t="s">
        <v>64081</v>
      </c>
      <c r="C8995" s="42"/>
      <c r="D8995" s="42"/>
      <c r="E8995" s="43" t="s">
        <v>60590</v>
      </c>
      <c r="F8995" s="44" t="s">
        <v>41</v>
      </c>
      <c r="G8995" s="44" t="s">
        <v>17</v>
      </c>
      <c r="H8995" s="44" t="s">
        <v>18</v>
      </c>
      <c r="I8995" s="42" t="s">
        <v>21313</v>
      </c>
      <c r="J8995" s="42">
        <v>8021506939320</v>
      </c>
      <c r="K8995" s="45" t="s">
        <v>58662</v>
      </c>
      <c r="L8995" s="46">
        <v>0</v>
      </c>
      <c r="M8995" s="54">
        <v>249.95</v>
      </c>
      <c r="N8995" s="45" t="s">
        <v>58882</v>
      </c>
    </row>
    <row r="8996" spans="1:14" s="32" customFormat="1" hidden="1" x14ac:dyDescent="0.25">
      <c r="A8996" s="32" t="s">
        <v>29458</v>
      </c>
      <c r="B8996" s="42" t="s">
        <v>64076</v>
      </c>
      <c r="C8996" s="42" t="s">
        <v>19964</v>
      </c>
      <c r="D8996" s="42"/>
      <c r="E8996" s="43" t="s">
        <v>60591</v>
      </c>
      <c r="F8996" s="44" t="s">
        <v>41</v>
      </c>
      <c r="G8996" s="44" t="s">
        <v>17</v>
      </c>
      <c r="H8996" s="44" t="s">
        <v>18</v>
      </c>
      <c r="I8996" s="42" t="s">
        <v>9312</v>
      </c>
      <c r="J8996" s="42">
        <v>8021506932192</v>
      </c>
      <c r="K8996" s="45" t="s">
        <v>58662</v>
      </c>
      <c r="L8996" s="46">
        <v>0</v>
      </c>
      <c r="M8996" s="54">
        <v>249.95</v>
      </c>
      <c r="N8996" s="45" t="s">
        <v>58882</v>
      </c>
    </row>
    <row r="8997" spans="1:14" s="32" customFormat="1" hidden="1" x14ac:dyDescent="0.25">
      <c r="A8997" s="32" t="s">
        <v>29459</v>
      </c>
      <c r="B8997" s="42" t="s">
        <v>64075</v>
      </c>
      <c r="C8997" s="42" t="s">
        <v>19965</v>
      </c>
      <c r="D8997" s="42"/>
      <c r="E8997" s="43" t="s">
        <v>60592</v>
      </c>
      <c r="F8997" s="44" t="s">
        <v>41</v>
      </c>
      <c r="G8997" s="44" t="s">
        <v>17</v>
      </c>
      <c r="H8997" s="44" t="s">
        <v>18</v>
      </c>
      <c r="I8997" s="42" t="s">
        <v>9313</v>
      </c>
      <c r="J8997" s="42">
        <v>8021506939276</v>
      </c>
      <c r="K8997" s="45" t="s">
        <v>58662</v>
      </c>
      <c r="L8997" s="46">
        <v>0</v>
      </c>
      <c r="M8997" s="54">
        <v>249.95</v>
      </c>
      <c r="N8997" s="45" t="s">
        <v>58882</v>
      </c>
    </row>
    <row r="8998" spans="1:14" s="32" customFormat="1" hidden="1" x14ac:dyDescent="0.25">
      <c r="A8998" s="32" t="s">
        <v>29460</v>
      </c>
      <c r="B8998" s="42" t="s">
        <v>64074</v>
      </c>
      <c r="C8998" s="42" t="s">
        <v>19966</v>
      </c>
      <c r="D8998" s="42"/>
      <c r="E8998" s="43" t="s">
        <v>60593</v>
      </c>
      <c r="F8998" s="44" t="s">
        <v>41</v>
      </c>
      <c r="G8998" s="44" t="s">
        <v>17</v>
      </c>
      <c r="H8998" s="44" t="s">
        <v>18</v>
      </c>
      <c r="I8998" s="42" t="s">
        <v>9314</v>
      </c>
      <c r="J8998" s="42">
        <v>8021506939269</v>
      </c>
      <c r="K8998" s="45" t="s">
        <v>58662</v>
      </c>
      <c r="L8998" s="46">
        <v>0</v>
      </c>
      <c r="M8998" s="54">
        <v>249.95</v>
      </c>
      <c r="N8998" s="45" t="s">
        <v>58882</v>
      </c>
    </row>
    <row r="8999" spans="1:14" s="32" customFormat="1" hidden="1" x14ac:dyDescent="0.25">
      <c r="A8999" s="32" t="s">
        <v>29461</v>
      </c>
      <c r="B8999" s="42" t="s">
        <v>64077</v>
      </c>
      <c r="C8999" s="42" t="s">
        <v>19967</v>
      </c>
      <c r="D8999" s="42"/>
      <c r="E8999" s="43" t="s">
        <v>60594</v>
      </c>
      <c r="F8999" s="44" t="s">
        <v>41</v>
      </c>
      <c r="G8999" s="44" t="s">
        <v>17</v>
      </c>
      <c r="H8999" s="44" t="s">
        <v>18</v>
      </c>
      <c r="I8999" s="42" t="s">
        <v>21314</v>
      </c>
      <c r="J8999" s="42">
        <v>8021506939283</v>
      </c>
      <c r="K8999" s="45" t="s">
        <v>58662</v>
      </c>
      <c r="L8999" s="46">
        <v>0</v>
      </c>
      <c r="M8999" s="54">
        <v>249.95</v>
      </c>
      <c r="N8999" s="45" t="s">
        <v>58882</v>
      </c>
    </row>
    <row r="9000" spans="1:14" s="32" customFormat="1" hidden="1" x14ac:dyDescent="0.25">
      <c r="A9000" s="32" t="s">
        <v>29462</v>
      </c>
      <c r="B9000" s="42" t="s">
        <v>64086</v>
      </c>
      <c r="C9000" s="42" t="s">
        <v>19975</v>
      </c>
      <c r="D9000" s="42"/>
      <c r="E9000" s="43" t="s">
        <v>60595</v>
      </c>
      <c r="F9000" s="44" t="s">
        <v>41</v>
      </c>
      <c r="G9000" s="44" t="s">
        <v>17</v>
      </c>
      <c r="H9000" s="44" t="s">
        <v>18</v>
      </c>
      <c r="I9000" s="42" t="s">
        <v>9323</v>
      </c>
      <c r="J9000" s="42">
        <v>8021506939368</v>
      </c>
      <c r="K9000" s="45" t="s">
        <v>58662</v>
      </c>
      <c r="L9000" s="46">
        <v>0</v>
      </c>
      <c r="M9000" s="54">
        <v>249.95</v>
      </c>
      <c r="N9000" s="45" t="s">
        <v>58882</v>
      </c>
    </row>
    <row r="9001" spans="1:14" s="32" customFormat="1" hidden="1" x14ac:dyDescent="0.25">
      <c r="A9001" s="32" t="s">
        <v>29463</v>
      </c>
      <c r="B9001" s="42" t="s">
        <v>64087</v>
      </c>
      <c r="C9001" s="42" t="s">
        <v>19976</v>
      </c>
      <c r="D9001" s="42"/>
      <c r="E9001" s="43" t="s">
        <v>60596</v>
      </c>
      <c r="F9001" s="44" t="s">
        <v>41</v>
      </c>
      <c r="G9001" s="44" t="s">
        <v>17</v>
      </c>
      <c r="H9001" s="44" t="s">
        <v>18</v>
      </c>
      <c r="I9001" s="42" t="s">
        <v>9324</v>
      </c>
      <c r="J9001" s="42">
        <v>8021506939375</v>
      </c>
      <c r="K9001" s="45" t="s">
        <v>58662</v>
      </c>
      <c r="L9001" s="46">
        <v>0</v>
      </c>
      <c r="M9001" s="54">
        <v>249.95</v>
      </c>
      <c r="N9001" s="45" t="s">
        <v>58882</v>
      </c>
    </row>
    <row r="9002" spans="1:14" s="32" customFormat="1" hidden="1" x14ac:dyDescent="0.25">
      <c r="A9002" s="32" t="s">
        <v>29464</v>
      </c>
      <c r="B9002" s="42" t="s">
        <v>64088</v>
      </c>
      <c r="C9002" s="42"/>
      <c r="D9002" s="42"/>
      <c r="E9002" s="43" t="s">
        <v>60597</v>
      </c>
      <c r="F9002" s="44" t="s">
        <v>41</v>
      </c>
      <c r="G9002" s="44" t="s">
        <v>17</v>
      </c>
      <c r="H9002" s="44" t="s">
        <v>18</v>
      </c>
      <c r="I9002" s="42" t="s">
        <v>9325</v>
      </c>
      <c r="J9002" s="42">
        <v>8021506939382</v>
      </c>
      <c r="K9002" s="45" t="s">
        <v>58662</v>
      </c>
      <c r="L9002" s="46">
        <v>0</v>
      </c>
      <c r="M9002" s="54">
        <v>249.95</v>
      </c>
      <c r="N9002" s="45" t="s">
        <v>58882</v>
      </c>
    </row>
    <row r="9003" spans="1:14" s="32" customFormat="1" hidden="1" x14ac:dyDescent="0.25">
      <c r="A9003" s="32" t="s">
        <v>29465</v>
      </c>
      <c r="B9003" s="42" t="s">
        <v>64089</v>
      </c>
      <c r="C9003" s="42"/>
      <c r="D9003" s="42"/>
      <c r="E9003" s="43" t="s">
        <v>60598</v>
      </c>
      <c r="F9003" s="44" t="s">
        <v>41</v>
      </c>
      <c r="G9003" s="44" t="s">
        <v>17</v>
      </c>
      <c r="H9003" s="44" t="s">
        <v>18</v>
      </c>
      <c r="I9003" s="42" t="s">
        <v>9326</v>
      </c>
      <c r="J9003" s="42">
        <v>8021506939399</v>
      </c>
      <c r="K9003" s="45" t="s">
        <v>58662</v>
      </c>
      <c r="L9003" s="46">
        <v>0</v>
      </c>
      <c r="M9003" s="54">
        <v>249.95</v>
      </c>
      <c r="N9003" s="45" t="s">
        <v>58882</v>
      </c>
    </row>
    <row r="9004" spans="1:14" s="32" customFormat="1" hidden="1" x14ac:dyDescent="0.25">
      <c r="A9004" s="32" t="s">
        <v>29466</v>
      </c>
      <c r="B9004" s="42" t="s">
        <v>64084</v>
      </c>
      <c r="C9004" s="42" t="s">
        <v>19977</v>
      </c>
      <c r="D9004" s="42"/>
      <c r="E9004" s="43" t="s">
        <v>60599</v>
      </c>
      <c r="F9004" s="44" t="s">
        <v>41</v>
      </c>
      <c r="G9004" s="44" t="s">
        <v>17</v>
      </c>
      <c r="H9004" s="44" t="s">
        <v>18</v>
      </c>
      <c r="I9004" s="42" t="s">
        <v>21315</v>
      </c>
      <c r="J9004" s="42">
        <v>8021506932246</v>
      </c>
      <c r="K9004" s="45" t="s">
        <v>58662</v>
      </c>
      <c r="L9004" s="46">
        <v>0</v>
      </c>
      <c r="M9004" s="54">
        <v>249.95</v>
      </c>
      <c r="N9004" s="45" t="s">
        <v>58882</v>
      </c>
    </row>
    <row r="9005" spans="1:14" s="32" customFormat="1" hidden="1" x14ac:dyDescent="0.25">
      <c r="A9005" s="32" t="s">
        <v>29467</v>
      </c>
      <c r="B9005" s="42" t="s">
        <v>64083</v>
      </c>
      <c r="C9005" s="42" t="s">
        <v>19978</v>
      </c>
      <c r="D9005" s="42"/>
      <c r="E9005" s="43" t="s">
        <v>60600</v>
      </c>
      <c r="F9005" s="44" t="s">
        <v>41</v>
      </c>
      <c r="G9005" s="44" t="s">
        <v>17</v>
      </c>
      <c r="H9005" s="44" t="s">
        <v>18</v>
      </c>
      <c r="I9005" s="42" t="s">
        <v>21316</v>
      </c>
      <c r="J9005" s="42">
        <v>8021506939344</v>
      </c>
      <c r="K9005" s="45" t="s">
        <v>58662</v>
      </c>
      <c r="L9005" s="46">
        <v>0</v>
      </c>
      <c r="M9005" s="54">
        <v>249.95</v>
      </c>
      <c r="N9005" s="45" t="s">
        <v>58882</v>
      </c>
    </row>
    <row r="9006" spans="1:14" s="32" customFormat="1" hidden="1" x14ac:dyDescent="0.25">
      <c r="A9006" s="32" t="s">
        <v>29468</v>
      </c>
      <c r="B9006" s="42" t="s">
        <v>64082</v>
      </c>
      <c r="C9006" s="42" t="s">
        <v>19979</v>
      </c>
      <c r="D9006" s="42"/>
      <c r="E9006" s="43" t="s">
        <v>60601</v>
      </c>
      <c r="F9006" s="44" t="s">
        <v>41</v>
      </c>
      <c r="G9006" s="44" t="s">
        <v>17</v>
      </c>
      <c r="H9006" s="44" t="s">
        <v>18</v>
      </c>
      <c r="I9006" s="42" t="s">
        <v>21317</v>
      </c>
      <c r="J9006" s="42">
        <v>8021506939337</v>
      </c>
      <c r="K9006" s="45" t="s">
        <v>58662</v>
      </c>
      <c r="L9006" s="46">
        <v>0</v>
      </c>
      <c r="M9006" s="54">
        <v>249.95</v>
      </c>
      <c r="N9006" s="45" t="s">
        <v>58882</v>
      </c>
    </row>
    <row r="9007" spans="1:14" s="32" customFormat="1" hidden="1" x14ac:dyDescent="0.25">
      <c r="A9007" s="32" t="s">
        <v>29469</v>
      </c>
      <c r="B9007" s="42" t="s">
        <v>64085</v>
      </c>
      <c r="C9007" s="42" t="s">
        <v>19980</v>
      </c>
      <c r="D9007" s="42"/>
      <c r="E9007" s="43" t="s">
        <v>60602</v>
      </c>
      <c r="F9007" s="44" t="s">
        <v>41</v>
      </c>
      <c r="G9007" s="44" t="s">
        <v>17</v>
      </c>
      <c r="H9007" s="44" t="s">
        <v>18</v>
      </c>
      <c r="I9007" s="42" t="s">
        <v>9327</v>
      </c>
      <c r="J9007" s="42">
        <v>8021506939351</v>
      </c>
      <c r="K9007" s="45" t="s">
        <v>58662</v>
      </c>
      <c r="L9007" s="46">
        <v>0</v>
      </c>
      <c r="M9007" s="54">
        <v>249.95</v>
      </c>
      <c r="N9007" s="45" t="s">
        <v>58882</v>
      </c>
    </row>
    <row r="9008" spans="1:14" s="32" customFormat="1" hidden="1" x14ac:dyDescent="0.25">
      <c r="A9008" s="32" t="s">
        <v>29830</v>
      </c>
      <c r="B9008" s="42" t="s">
        <v>64678</v>
      </c>
      <c r="C9008" s="42" t="s">
        <v>20782</v>
      </c>
      <c r="D9008" s="42"/>
      <c r="E9008" s="43" t="s">
        <v>21872</v>
      </c>
      <c r="F9008" s="44" t="s">
        <v>41</v>
      </c>
      <c r="G9008" s="44" t="s">
        <v>17</v>
      </c>
      <c r="H9008" s="44" t="s">
        <v>18</v>
      </c>
      <c r="I9008" s="42" t="s">
        <v>20604</v>
      </c>
      <c r="J9008" s="42">
        <v>8021506939726</v>
      </c>
      <c r="K9008" s="45" t="s">
        <v>58662</v>
      </c>
      <c r="L9008" s="46">
        <v>0</v>
      </c>
      <c r="M9008" s="54">
        <v>269.95</v>
      </c>
      <c r="N9008" s="45" t="s">
        <v>59071</v>
      </c>
    </row>
    <row r="9009" spans="1:14" s="32" customFormat="1" hidden="1" x14ac:dyDescent="0.25">
      <c r="A9009" s="32" t="s">
        <v>29831</v>
      </c>
      <c r="B9009" s="42" t="s">
        <v>64637</v>
      </c>
      <c r="C9009" s="42" t="s">
        <v>20787</v>
      </c>
      <c r="D9009" s="42"/>
      <c r="E9009" s="43" t="s">
        <v>21877</v>
      </c>
      <c r="F9009" s="44" t="s">
        <v>41</v>
      </c>
      <c r="G9009" s="44" t="s">
        <v>17</v>
      </c>
      <c r="H9009" s="44" t="s">
        <v>18</v>
      </c>
      <c r="I9009" s="42" t="s">
        <v>20605</v>
      </c>
      <c r="J9009" s="42">
        <v>8021506939764</v>
      </c>
      <c r="K9009" s="45" t="s">
        <v>58662</v>
      </c>
      <c r="L9009" s="46">
        <v>0</v>
      </c>
      <c r="M9009" s="54">
        <v>269.95</v>
      </c>
      <c r="N9009" s="45" t="s">
        <v>58665</v>
      </c>
    </row>
    <row r="9010" spans="1:14" s="32" customFormat="1" hidden="1" x14ac:dyDescent="0.25">
      <c r="A9010" s="32" t="s">
        <v>29832</v>
      </c>
      <c r="B9010" s="42" t="s">
        <v>64635</v>
      </c>
      <c r="C9010" s="42" t="s">
        <v>20788</v>
      </c>
      <c r="D9010" s="42"/>
      <c r="E9010" s="43" t="s">
        <v>21878</v>
      </c>
      <c r="F9010" s="44" t="s">
        <v>41</v>
      </c>
      <c r="G9010" s="44" t="s">
        <v>17</v>
      </c>
      <c r="H9010" s="44" t="s">
        <v>18</v>
      </c>
      <c r="I9010" s="42" t="s">
        <v>20606</v>
      </c>
      <c r="J9010" s="42">
        <v>8021506939740</v>
      </c>
      <c r="K9010" s="45" t="s">
        <v>58662</v>
      </c>
      <c r="L9010" s="46">
        <v>0</v>
      </c>
      <c r="M9010" s="54">
        <v>269.95</v>
      </c>
      <c r="N9010" s="45" t="s">
        <v>58665</v>
      </c>
    </row>
    <row r="9011" spans="1:14" s="32" customFormat="1" hidden="1" x14ac:dyDescent="0.25">
      <c r="A9011" s="32" t="s">
        <v>29833</v>
      </c>
      <c r="B9011" s="42" t="s">
        <v>64634</v>
      </c>
      <c r="C9011" s="42" t="s">
        <v>20789</v>
      </c>
      <c r="D9011" s="42"/>
      <c r="E9011" s="43" t="s">
        <v>21879</v>
      </c>
      <c r="F9011" s="44" t="s">
        <v>41</v>
      </c>
      <c r="G9011" s="44" t="s">
        <v>17</v>
      </c>
      <c r="H9011" s="44" t="s">
        <v>18</v>
      </c>
      <c r="I9011" s="42" t="s">
        <v>20607</v>
      </c>
      <c r="J9011" s="42">
        <v>8021506932284</v>
      </c>
      <c r="K9011" s="45" t="s">
        <v>58662</v>
      </c>
      <c r="L9011" s="46">
        <v>0</v>
      </c>
      <c r="M9011" s="54">
        <v>269.95</v>
      </c>
      <c r="N9011" s="45" t="s">
        <v>58665</v>
      </c>
    </row>
    <row r="9012" spans="1:14" s="32" customFormat="1" hidden="1" x14ac:dyDescent="0.25">
      <c r="A9012" s="32" t="s">
        <v>29834</v>
      </c>
      <c r="B9012" s="42" t="s">
        <v>64633</v>
      </c>
      <c r="C9012" s="42" t="s">
        <v>20790</v>
      </c>
      <c r="D9012" s="42"/>
      <c r="E9012" s="43" t="s">
        <v>21880</v>
      </c>
      <c r="F9012" s="44" t="s">
        <v>41</v>
      </c>
      <c r="G9012" s="44" t="s">
        <v>17</v>
      </c>
      <c r="H9012" s="44" t="s">
        <v>18</v>
      </c>
      <c r="I9012" s="42" t="s">
        <v>20608</v>
      </c>
      <c r="J9012" s="42">
        <v>8021506939733</v>
      </c>
      <c r="K9012" s="45" t="s">
        <v>58662</v>
      </c>
      <c r="L9012" s="46">
        <v>0</v>
      </c>
      <c r="M9012" s="54">
        <v>269.95</v>
      </c>
      <c r="N9012" s="45" t="s">
        <v>58665</v>
      </c>
    </row>
    <row r="9013" spans="1:14" s="32" customFormat="1" hidden="1" x14ac:dyDescent="0.25">
      <c r="A9013" s="32" t="s">
        <v>29835</v>
      </c>
      <c r="B9013" s="42" t="s">
        <v>64636</v>
      </c>
      <c r="C9013" s="42" t="s">
        <v>20791</v>
      </c>
      <c r="D9013" s="42"/>
      <c r="E9013" s="43" t="s">
        <v>21881</v>
      </c>
      <c r="F9013" s="44" t="s">
        <v>41</v>
      </c>
      <c r="G9013" s="44" t="s">
        <v>17</v>
      </c>
      <c r="H9013" s="44" t="s">
        <v>18</v>
      </c>
      <c r="I9013" s="42" t="s">
        <v>7814</v>
      </c>
      <c r="J9013" s="42">
        <v>8021506939757</v>
      </c>
      <c r="K9013" s="45" t="s">
        <v>58662</v>
      </c>
      <c r="L9013" s="46">
        <v>0</v>
      </c>
      <c r="M9013" s="54">
        <v>269.95</v>
      </c>
      <c r="N9013" s="45" t="s">
        <v>58665</v>
      </c>
    </row>
    <row r="9014" spans="1:14" s="32" customFormat="1" hidden="1" x14ac:dyDescent="0.25">
      <c r="A9014" s="32" t="s">
        <v>29836</v>
      </c>
      <c r="B9014" s="42" t="s">
        <v>64676</v>
      </c>
      <c r="C9014" s="42" t="s">
        <v>20783</v>
      </c>
      <c r="D9014" s="42"/>
      <c r="E9014" s="43" t="s">
        <v>21873</v>
      </c>
      <c r="F9014" s="44" t="s">
        <v>41</v>
      </c>
      <c r="G9014" s="44" t="s">
        <v>17</v>
      </c>
      <c r="H9014" s="44" t="s">
        <v>18</v>
      </c>
      <c r="I9014" s="42" t="s">
        <v>14438</v>
      </c>
      <c r="J9014" s="42">
        <v>8021506939702</v>
      </c>
      <c r="K9014" s="45" t="s">
        <v>58662</v>
      </c>
      <c r="L9014" s="46">
        <v>0</v>
      </c>
      <c r="M9014" s="54">
        <v>269.95</v>
      </c>
      <c r="N9014" s="45" t="s">
        <v>59071</v>
      </c>
    </row>
    <row r="9015" spans="1:14" s="32" customFormat="1" hidden="1" x14ac:dyDescent="0.25">
      <c r="A9015" s="32" t="s">
        <v>29837</v>
      </c>
      <c r="B9015" s="42" t="s">
        <v>64675</v>
      </c>
      <c r="C9015" s="42" t="s">
        <v>20784</v>
      </c>
      <c r="D9015" s="42"/>
      <c r="E9015" s="43" t="s">
        <v>21874</v>
      </c>
      <c r="F9015" s="44" t="s">
        <v>41</v>
      </c>
      <c r="G9015" s="44" t="s">
        <v>17</v>
      </c>
      <c r="H9015" s="44" t="s">
        <v>18</v>
      </c>
      <c r="I9015" s="42" t="s">
        <v>14439</v>
      </c>
      <c r="J9015" s="42">
        <v>8021506939696</v>
      </c>
      <c r="K9015" s="45" t="s">
        <v>58662</v>
      </c>
      <c r="L9015" s="46">
        <v>0</v>
      </c>
      <c r="M9015" s="54">
        <v>269.95</v>
      </c>
      <c r="N9015" s="45" t="s">
        <v>59071</v>
      </c>
    </row>
    <row r="9016" spans="1:14" s="32" customFormat="1" hidden="1" x14ac:dyDescent="0.25">
      <c r="A9016" s="32" t="s">
        <v>29838</v>
      </c>
      <c r="B9016" s="42" t="s">
        <v>64674</v>
      </c>
      <c r="C9016" s="42" t="s">
        <v>20785</v>
      </c>
      <c r="D9016" s="42"/>
      <c r="E9016" s="43" t="s">
        <v>21875</v>
      </c>
      <c r="F9016" s="44" t="s">
        <v>41</v>
      </c>
      <c r="G9016" s="44" t="s">
        <v>17</v>
      </c>
      <c r="H9016" s="44" t="s">
        <v>18</v>
      </c>
      <c r="I9016" s="42" t="s">
        <v>14440</v>
      </c>
      <c r="J9016" s="42">
        <v>8021506939689</v>
      </c>
      <c r="K9016" s="45" t="s">
        <v>58662</v>
      </c>
      <c r="L9016" s="46">
        <v>0</v>
      </c>
      <c r="M9016" s="54">
        <v>269.95</v>
      </c>
      <c r="N9016" s="45" t="s">
        <v>59071</v>
      </c>
    </row>
    <row r="9017" spans="1:14" s="32" customFormat="1" hidden="1" x14ac:dyDescent="0.25">
      <c r="A9017" s="32" t="s">
        <v>29839</v>
      </c>
      <c r="B9017" s="42" t="s">
        <v>64677</v>
      </c>
      <c r="C9017" s="42" t="s">
        <v>20786</v>
      </c>
      <c r="D9017" s="42"/>
      <c r="E9017" s="43" t="s">
        <v>21876</v>
      </c>
      <c r="F9017" s="44" t="s">
        <v>41</v>
      </c>
      <c r="G9017" s="44" t="s">
        <v>17</v>
      </c>
      <c r="H9017" s="44" t="s">
        <v>18</v>
      </c>
      <c r="I9017" s="42" t="s">
        <v>14441</v>
      </c>
      <c r="J9017" s="42">
        <v>8021506939719</v>
      </c>
      <c r="K9017" s="45" t="s">
        <v>58662</v>
      </c>
      <c r="L9017" s="46">
        <v>0</v>
      </c>
      <c r="M9017" s="54">
        <v>269.95</v>
      </c>
      <c r="N9017" s="45" t="s">
        <v>59071</v>
      </c>
    </row>
    <row r="9018" spans="1:14" s="32" customFormat="1" hidden="1" x14ac:dyDescent="0.25">
      <c r="A9018" s="32" t="s">
        <v>31575</v>
      </c>
      <c r="B9018" s="42" t="s">
        <v>64647</v>
      </c>
      <c r="C9018" s="42"/>
      <c r="D9018" s="42"/>
      <c r="E9018" s="43" t="s">
        <v>60769</v>
      </c>
      <c r="F9018" s="44" t="s">
        <v>82</v>
      </c>
      <c r="G9018" s="44" t="s">
        <v>17</v>
      </c>
      <c r="H9018" s="44" t="s">
        <v>18</v>
      </c>
      <c r="I9018" s="42" t="s">
        <v>7812</v>
      </c>
      <c r="J9018" s="42">
        <v>8021506939801</v>
      </c>
      <c r="K9018" s="45" t="s">
        <v>58662</v>
      </c>
      <c r="L9018" s="46">
        <v>0</v>
      </c>
      <c r="M9018" s="54">
        <v>269.95</v>
      </c>
      <c r="N9018" s="45" t="s">
        <v>58665</v>
      </c>
    </row>
    <row r="9019" spans="1:14" s="32" customFormat="1" hidden="1" x14ac:dyDescent="0.25">
      <c r="A9019" s="32" t="s">
        <v>31576</v>
      </c>
      <c r="B9019" s="42" t="s">
        <v>64645</v>
      </c>
      <c r="C9019" s="42"/>
      <c r="D9019" s="42"/>
      <c r="E9019" s="43" t="s">
        <v>60770</v>
      </c>
      <c r="F9019" s="44" t="s">
        <v>82</v>
      </c>
      <c r="G9019" s="44" t="s">
        <v>17</v>
      </c>
      <c r="H9019" s="44" t="s">
        <v>18</v>
      </c>
      <c r="I9019" s="42" t="s">
        <v>21280</v>
      </c>
      <c r="J9019" s="42">
        <v>8021506939788</v>
      </c>
      <c r="K9019" s="45" t="s">
        <v>58662</v>
      </c>
      <c r="L9019" s="46">
        <v>0</v>
      </c>
      <c r="M9019" s="54">
        <v>269.95</v>
      </c>
      <c r="N9019" s="45" t="s">
        <v>58665</v>
      </c>
    </row>
    <row r="9020" spans="1:14" s="32" customFormat="1" hidden="1" x14ac:dyDescent="0.25">
      <c r="A9020" s="32" t="s">
        <v>31577</v>
      </c>
      <c r="B9020" s="42" t="s">
        <v>64644</v>
      </c>
      <c r="C9020" s="42"/>
      <c r="D9020" s="42"/>
      <c r="E9020" s="43" t="s">
        <v>60771</v>
      </c>
      <c r="F9020" s="44" t="s">
        <v>82</v>
      </c>
      <c r="G9020" s="44" t="s">
        <v>17</v>
      </c>
      <c r="H9020" s="44" t="s">
        <v>18</v>
      </c>
      <c r="I9020" s="42" t="s">
        <v>21281</v>
      </c>
      <c r="J9020" s="42">
        <v>8021506932291</v>
      </c>
      <c r="K9020" s="45" t="s">
        <v>58662</v>
      </c>
      <c r="L9020" s="46">
        <v>0</v>
      </c>
      <c r="M9020" s="54">
        <v>269.95</v>
      </c>
      <c r="N9020" s="45" t="s">
        <v>58665</v>
      </c>
    </row>
    <row r="9021" spans="1:14" s="32" customFormat="1" hidden="1" x14ac:dyDescent="0.25">
      <c r="A9021" s="32" t="s">
        <v>31578</v>
      </c>
      <c r="B9021" s="42" t="s">
        <v>64643</v>
      </c>
      <c r="C9021" s="42"/>
      <c r="D9021" s="42"/>
      <c r="E9021" s="43" t="s">
        <v>60772</v>
      </c>
      <c r="F9021" s="44" t="s">
        <v>82</v>
      </c>
      <c r="G9021" s="44" t="s">
        <v>17</v>
      </c>
      <c r="H9021" s="44" t="s">
        <v>18</v>
      </c>
      <c r="I9021" s="42" t="s">
        <v>21282</v>
      </c>
      <c r="J9021" s="42">
        <v>8021506939771</v>
      </c>
      <c r="K9021" s="45" t="s">
        <v>58662</v>
      </c>
      <c r="L9021" s="46">
        <v>0</v>
      </c>
      <c r="M9021" s="54">
        <v>269.95</v>
      </c>
      <c r="N9021" s="45" t="s">
        <v>58665</v>
      </c>
    </row>
    <row r="9022" spans="1:14" s="32" customFormat="1" hidden="1" x14ac:dyDescent="0.25">
      <c r="A9022" s="32" t="s">
        <v>31579</v>
      </c>
      <c r="B9022" s="42" t="s">
        <v>64646</v>
      </c>
      <c r="C9022" s="42"/>
      <c r="D9022" s="42"/>
      <c r="E9022" s="43" t="s">
        <v>60773</v>
      </c>
      <c r="F9022" s="44" t="s">
        <v>82</v>
      </c>
      <c r="G9022" s="44" t="s">
        <v>17</v>
      </c>
      <c r="H9022" s="44" t="s">
        <v>18</v>
      </c>
      <c r="I9022" s="42" t="s">
        <v>7813</v>
      </c>
      <c r="J9022" s="42">
        <v>8021506939795</v>
      </c>
      <c r="K9022" s="45" t="s">
        <v>58662</v>
      </c>
      <c r="L9022" s="46">
        <v>0</v>
      </c>
      <c r="M9022" s="54">
        <v>269.95</v>
      </c>
      <c r="N9022" s="45" t="s">
        <v>58665</v>
      </c>
    </row>
    <row r="9023" spans="1:14" s="32" customFormat="1" hidden="1" x14ac:dyDescent="0.25">
      <c r="A9023" s="32" t="s">
        <v>31580</v>
      </c>
      <c r="B9023" s="42" t="s">
        <v>64642</v>
      </c>
      <c r="C9023" s="42"/>
      <c r="D9023" s="42"/>
      <c r="E9023" s="43" t="s">
        <v>60774</v>
      </c>
      <c r="F9023" s="44" t="s">
        <v>82</v>
      </c>
      <c r="G9023" s="44" t="s">
        <v>17</v>
      </c>
      <c r="H9023" s="44" t="s">
        <v>18</v>
      </c>
      <c r="I9023" s="42" t="s">
        <v>21283</v>
      </c>
      <c r="J9023" s="42">
        <v>8021506939849</v>
      </c>
      <c r="K9023" s="45" t="s">
        <v>58662</v>
      </c>
      <c r="L9023" s="46">
        <v>0</v>
      </c>
      <c r="M9023" s="54">
        <v>269.95</v>
      </c>
      <c r="N9023" s="45" t="s">
        <v>58665</v>
      </c>
    </row>
    <row r="9024" spans="1:14" s="32" customFormat="1" hidden="1" x14ac:dyDescent="0.25">
      <c r="A9024" s="32" t="s">
        <v>31581</v>
      </c>
      <c r="B9024" s="42" t="s">
        <v>64640</v>
      </c>
      <c r="C9024" s="42"/>
      <c r="D9024" s="42"/>
      <c r="E9024" s="43" t="s">
        <v>60775</v>
      </c>
      <c r="F9024" s="44" t="s">
        <v>82</v>
      </c>
      <c r="G9024" s="44" t="s">
        <v>17</v>
      </c>
      <c r="H9024" s="44" t="s">
        <v>18</v>
      </c>
      <c r="I9024" s="42" t="s">
        <v>7815</v>
      </c>
      <c r="J9024" s="42">
        <v>8021506939825</v>
      </c>
      <c r="K9024" s="45" t="s">
        <v>58662</v>
      </c>
      <c r="L9024" s="46">
        <v>0</v>
      </c>
      <c r="M9024" s="54">
        <v>269.95</v>
      </c>
      <c r="N9024" s="45" t="s">
        <v>58665</v>
      </c>
    </row>
    <row r="9025" spans="1:14" s="32" customFormat="1" hidden="1" x14ac:dyDescent="0.25">
      <c r="A9025" s="32" t="s">
        <v>31582</v>
      </c>
      <c r="B9025" s="42" t="s">
        <v>64639</v>
      </c>
      <c r="C9025" s="42"/>
      <c r="D9025" s="42"/>
      <c r="E9025" s="43" t="s">
        <v>60776</v>
      </c>
      <c r="F9025" s="44" t="s">
        <v>82</v>
      </c>
      <c r="G9025" s="44" t="s">
        <v>17</v>
      </c>
      <c r="H9025" s="44" t="s">
        <v>18</v>
      </c>
      <c r="I9025" s="42" t="s">
        <v>7816</v>
      </c>
      <c r="J9025" s="42">
        <v>8021506932307</v>
      </c>
      <c r="K9025" s="45" t="s">
        <v>58662</v>
      </c>
      <c r="L9025" s="46">
        <v>0</v>
      </c>
      <c r="M9025" s="54">
        <v>269.95</v>
      </c>
      <c r="N9025" s="45" t="s">
        <v>58665</v>
      </c>
    </row>
    <row r="9026" spans="1:14" s="32" customFormat="1" hidden="1" x14ac:dyDescent="0.25">
      <c r="A9026" s="32" t="s">
        <v>31583</v>
      </c>
      <c r="B9026" s="42" t="s">
        <v>64638</v>
      </c>
      <c r="C9026" s="42"/>
      <c r="D9026" s="42"/>
      <c r="E9026" s="43" t="s">
        <v>60777</v>
      </c>
      <c r="F9026" s="44" t="s">
        <v>82</v>
      </c>
      <c r="G9026" s="44" t="s">
        <v>17</v>
      </c>
      <c r="H9026" s="44" t="s">
        <v>18</v>
      </c>
      <c r="I9026" s="42" t="s">
        <v>7817</v>
      </c>
      <c r="J9026" s="42">
        <v>8021506939818</v>
      </c>
      <c r="K9026" s="45" t="s">
        <v>58662</v>
      </c>
      <c r="L9026" s="46">
        <v>0</v>
      </c>
      <c r="M9026" s="54">
        <v>269.95</v>
      </c>
      <c r="N9026" s="45" t="s">
        <v>58665</v>
      </c>
    </row>
    <row r="9027" spans="1:14" s="32" customFormat="1" hidden="1" x14ac:dyDescent="0.25">
      <c r="A9027" s="32" t="s">
        <v>31584</v>
      </c>
      <c r="B9027" s="42" t="s">
        <v>64641</v>
      </c>
      <c r="C9027" s="42"/>
      <c r="D9027" s="42"/>
      <c r="E9027" s="43" t="s">
        <v>60778</v>
      </c>
      <c r="F9027" s="44" t="s">
        <v>82</v>
      </c>
      <c r="G9027" s="44" t="s">
        <v>17</v>
      </c>
      <c r="H9027" s="44" t="s">
        <v>18</v>
      </c>
      <c r="I9027" s="42" t="s">
        <v>21284</v>
      </c>
      <c r="J9027" s="42">
        <v>8021506939832</v>
      </c>
      <c r="K9027" s="45" t="s">
        <v>58662</v>
      </c>
      <c r="L9027" s="46">
        <v>0</v>
      </c>
      <c r="M9027" s="54">
        <v>269.95</v>
      </c>
      <c r="N9027" s="45" t="s">
        <v>58665</v>
      </c>
    </row>
    <row r="9028" spans="1:14" s="32" customFormat="1" hidden="1" x14ac:dyDescent="0.25">
      <c r="A9028" s="32" t="s">
        <v>31627</v>
      </c>
      <c r="B9028" s="42" t="s">
        <v>64957</v>
      </c>
      <c r="C9028" s="42"/>
      <c r="D9028" s="42"/>
      <c r="E9028" s="43" t="s">
        <v>60873</v>
      </c>
      <c r="F9028" s="44" t="s">
        <v>82</v>
      </c>
      <c r="G9028" s="44" t="s">
        <v>17</v>
      </c>
      <c r="H9028" s="44" t="s">
        <v>18</v>
      </c>
      <c r="I9028" s="42" t="s">
        <v>11982</v>
      </c>
      <c r="J9028" s="42">
        <v>8021506046837</v>
      </c>
      <c r="K9028" s="45" t="s">
        <v>58662</v>
      </c>
      <c r="L9028" s="54">
        <v>0</v>
      </c>
      <c r="M9028" s="54">
        <v>329.95</v>
      </c>
      <c r="N9028" s="45" t="s">
        <v>58665</v>
      </c>
    </row>
    <row r="9029" spans="1:14" s="32" customFormat="1" hidden="1" x14ac:dyDescent="0.25">
      <c r="A9029" s="32" t="s">
        <v>31628</v>
      </c>
      <c r="B9029" s="42" t="s">
        <v>64958</v>
      </c>
      <c r="C9029" s="42"/>
      <c r="D9029" s="42"/>
      <c r="E9029" s="43" t="s">
        <v>60874</v>
      </c>
      <c r="F9029" s="44" t="s">
        <v>82</v>
      </c>
      <c r="G9029" s="44" t="s">
        <v>17</v>
      </c>
      <c r="H9029" s="44" t="s">
        <v>18</v>
      </c>
      <c r="I9029" s="42" t="s">
        <v>11983</v>
      </c>
      <c r="J9029" s="42">
        <v>8021506046844</v>
      </c>
      <c r="K9029" s="45" t="s">
        <v>58662</v>
      </c>
      <c r="L9029" s="54">
        <v>0</v>
      </c>
      <c r="M9029" s="54">
        <v>329.95</v>
      </c>
      <c r="N9029" s="45" t="s">
        <v>58665</v>
      </c>
    </row>
    <row r="9030" spans="1:14" s="32" customFormat="1" hidden="1" x14ac:dyDescent="0.25">
      <c r="A9030" s="32" t="s">
        <v>31629</v>
      </c>
      <c r="B9030" s="42" t="s">
        <v>64959</v>
      </c>
      <c r="C9030" s="42"/>
      <c r="D9030" s="42"/>
      <c r="E9030" s="43" t="s">
        <v>60875</v>
      </c>
      <c r="F9030" s="44" t="s">
        <v>82</v>
      </c>
      <c r="G9030" s="44" t="s">
        <v>17</v>
      </c>
      <c r="H9030" s="44" t="s">
        <v>18</v>
      </c>
      <c r="I9030" s="42" t="s">
        <v>11984</v>
      </c>
      <c r="J9030" s="42">
        <v>8021506046851</v>
      </c>
      <c r="K9030" s="45" t="s">
        <v>58662</v>
      </c>
      <c r="L9030" s="54">
        <v>0</v>
      </c>
      <c r="M9030" s="54">
        <v>329.95</v>
      </c>
      <c r="N9030" s="45" t="s">
        <v>58665</v>
      </c>
    </row>
    <row r="9031" spans="1:14" s="32" customFormat="1" hidden="1" x14ac:dyDescent="0.25">
      <c r="A9031" s="32" t="s">
        <v>31630</v>
      </c>
      <c r="B9031" s="42" t="s">
        <v>64955</v>
      </c>
      <c r="C9031" s="42"/>
      <c r="D9031" s="42"/>
      <c r="E9031" s="43" t="s">
        <v>60876</v>
      </c>
      <c r="F9031" s="44" t="s">
        <v>82</v>
      </c>
      <c r="G9031" s="44" t="s">
        <v>17</v>
      </c>
      <c r="H9031" s="44" t="s">
        <v>18</v>
      </c>
      <c r="I9031" s="42" t="s">
        <v>21414</v>
      </c>
      <c r="J9031" s="42">
        <v>8021506019169</v>
      </c>
      <c r="K9031" s="45" t="s">
        <v>58662</v>
      </c>
      <c r="L9031" s="54">
        <v>0</v>
      </c>
      <c r="M9031" s="54">
        <v>329.95</v>
      </c>
      <c r="N9031" s="45" t="s">
        <v>58665</v>
      </c>
    </row>
    <row r="9032" spans="1:14" s="32" customFormat="1" hidden="1" x14ac:dyDescent="0.25">
      <c r="A9032" s="32" t="s">
        <v>31631</v>
      </c>
      <c r="B9032" s="42" t="s">
        <v>64954</v>
      </c>
      <c r="C9032" s="42"/>
      <c r="D9032" s="42"/>
      <c r="E9032" s="43" t="s">
        <v>60877</v>
      </c>
      <c r="F9032" s="44" t="s">
        <v>82</v>
      </c>
      <c r="G9032" s="44" t="s">
        <v>17</v>
      </c>
      <c r="H9032" s="44" t="s">
        <v>18</v>
      </c>
      <c r="I9032" s="42" t="s">
        <v>21415</v>
      </c>
      <c r="J9032" s="42">
        <v>8021506046813</v>
      </c>
      <c r="K9032" s="45" t="s">
        <v>58662</v>
      </c>
      <c r="L9032" s="54">
        <v>0</v>
      </c>
      <c r="M9032" s="54">
        <v>329.95</v>
      </c>
      <c r="N9032" s="45" t="s">
        <v>58665</v>
      </c>
    </row>
    <row r="9033" spans="1:14" s="32" customFormat="1" hidden="1" x14ac:dyDescent="0.25">
      <c r="A9033" s="32" t="s">
        <v>31632</v>
      </c>
      <c r="B9033" s="42" t="s">
        <v>64953</v>
      </c>
      <c r="C9033" s="42"/>
      <c r="D9033" s="42"/>
      <c r="E9033" s="43" t="s">
        <v>60878</v>
      </c>
      <c r="F9033" s="44" t="s">
        <v>82</v>
      </c>
      <c r="G9033" s="44" t="s">
        <v>17</v>
      </c>
      <c r="H9033" s="44" t="s">
        <v>18</v>
      </c>
      <c r="I9033" s="42" t="s">
        <v>21416</v>
      </c>
      <c r="J9033" s="42">
        <v>8021506046806</v>
      </c>
      <c r="K9033" s="45" t="s">
        <v>58662</v>
      </c>
      <c r="L9033" s="54">
        <v>0</v>
      </c>
      <c r="M9033" s="54">
        <v>329.95</v>
      </c>
      <c r="N9033" s="45" t="s">
        <v>58665</v>
      </c>
    </row>
    <row r="9034" spans="1:14" s="32" customFormat="1" hidden="1" x14ac:dyDescent="0.25">
      <c r="A9034" s="32" t="s">
        <v>31633</v>
      </c>
      <c r="B9034" s="42" t="s">
        <v>64956</v>
      </c>
      <c r="C9034" s="42"/>
      <c r="D9034" s="42"/>
      <c r="E9034" s="43" t="s">
        <v>60879</v>
      </c>
      <c r="F9034" s="44" t="s">
        <v>82</v>
      </c>
      <c r="G9034" s="44" t="s">
        <v>17</v>
      </c>
      <c r="H9034" s="44" t="s">
        <v>18</v>
      </c>
      <c r="I9034" s="42" t="s">
        <v>11985</v>
      </c>
      <c r="J9034" s="42">
        <v>8021506046820</v>
      </c>
      <c r="K9034" s="45" t="s">
        <v>58662</v>
      </c>
      <c r="L9034" s="54">
        <v>0</v>
      </c>
      <c r="M9034" s="54">
        <v>329.95</v>
      </c>
      <c r="N9034" s="45" t="s">
        <v>58665</v>
      </c>
    </row>
    <row r="9035" spans="1:14" s="32" customFormat="1" hidden="1" x14ac:dyDescent="0.25">
      <c r="A9035" s="32" t="s">
        <v>31634</v>
      </c>
      <c r="B9035" s="42" t="s">
        <v>64950</v>
      </c>
      <c r="C9035" s="42"/>
      <c r="D9035" s="42"/>
      <c r="E9035" s="43" t="s">
        <v>60880</v>
      </c>
      <c r="F9035" s="44" t="s">
        <v>82</v>
      </c>
      <c r="G9035" s="44" t="s">
        <v>17</v>
      </c>
      <c r="H9035" s="44" t="s">
        <v>18</v>
      </c>
      <c r="I9035" s="42" t="s">
        <v>11975</v>
      </c>
      <c r="J9035" s="42">
        <v>8021506046776</v>
      </c>
      <c r="K9035" s="45" t="s">
        <v>58662</v>
      </c>
      <c r="L9035" s="54">
        <v>0</v>
      </c>
      <c r="M9035" s="54">
        <v>329.95</v>
      </c>
      <c r="N9035" s="45" t="s">
        <v>58665</v>
      </c>
    </row>
    <row r="9036" spans="1:14" s="32" customFormat="1" hidden="1" x14ac:dyDescent="0.25">
      <c r="A9036" s="32" t="s">
        <v>31635</v>
      </c>
      <c r="B9036" s="42" t="s">
        <v>64951</v>
      </c>
      <c r="C9036" s="42"/>
      <c r="D9036" s="42"/>
      <c r="E9036" s="43" t="s">
        <v>60881</v>
      </c>
      <c r="F9036" s="44" t="s">
        <v>82</v>
      </c>
      <c r="G9036" s="44" t="s">
        <v>17</v>
      </c>
      <c r="H9036" s="44" t="s">
        <v>18</v>
      </c>
      <c r="I9036" s="42" t="s">
        <v>11976</v>
      </c>
      <c r="J9036" s="42">
        <v>8021506046783</v>
      </c>
      <c r="K9036" s="45" t="s">
        <v>58662</v>
      </c>
      <c r="L9036" s="54">
        <v>0</v>
      </c>
      <c r="M9036" s="54">
        <v>329.95</v>
      </c>
      <c r="N9036" s="45" t="s">
        <v>58665</v>
      </c>
    </row>
    <row r="9037" spans="1:14" s="32" customFormat="1" hidden="1" x14ac:dyDescent="0.25">
      <c r="A9037" s="32" t="s">
        <v>31636</v>
      </c>
      <c r="B9037" s="42" t="s">
        <v>64952</v>
      </c>
      <c r="C9037" s="42"/>
      <c r="D9037" s="42"/>
      <c r="E9037" s="43" t="s">
        <v>60882</v>
      </c>
      <c r="F9037" s="44" t="s">
        <v>82</v>
      </c>
      <c r="G9037" s="44" t="s">
        <v>17</v>
      </c>
      <c r="H9037" s="44" t="s">
        <v>18</v>
      </c>
      <c r="I9037" s="42" t="s">
        <v>11977</v>
      </c>
      <c r="J9037" s="42">
        <v>8021506046790</v>
      </c>
      <c r="K9037" s="45" t="s">
        <v>58662</v>
      </c>
      <c r="L9037" s="54">
        <v>0</v>
      </c>
      <c r="M9037" s="54">
        <v>329.95</v>
      </c>
      <c r="N9037" s="45" t="s">
        <v>58665</v>
      </c>
    </row>
    <row r="9038" spans="1:14" s="32" customFormat="1" hidden="1" x14ac:dyDescent="0.25">
      <c r="A9038" s="32" t="s">
        <v>31637</v>
      </c>
      <c r="B9038" s="42" t="s">
        <v>64948</v>
      </c>
      <c r="C9038" s="42"/>
      <c r="D9038" s="42"/>
      <c r="E9038" s="43" t="s">
        <v>60883</v>
      </c>
      <c r="F9038" s="44" t="s">
        <v>82</v>
      </c>
      <c r="G9038" s="44" t="s">
        <v>17</v>
      </c>
      <c r="H9038" s="44" t="s">
        <v>18</v>
      </c>
      <c r="I9038" s="42" t="s">
        <v>11978</v>
      </c>
      <c r="J9038" s="42">
        <v>8021506019114</v>
      </c>
      <c r="K9038" s="45" t="s">
        <v>58662</v>
      </c>
      <c r="L9038" s="54">
        <v>0</v>
      </c>
      <c r="M9038" s="54">
        <v>329.95</v>
      </c>
      <c r="N9038" s="45" t="s">
        <v>58665</v>
      </c>
    </row>
    <row r="9039" spans="1:14" s="32" customFormat="1" hidden="1" x14ac:dyDescent="0.25">
      <c r="A9039" s="32" t="s">
        <v>31638</v>
      </c>
      <c r="B9039" s="42" t="s">
        <v>64947</v>
      </c>
      <c r="C9039" s="42"/>
      <c r="D9039" s="42"/>
      <c r="E9039" s="43" t="s">
        <v>60884</v>
      </c>
      <c r="F9039" s="44" t="s">
        <v>82</v>
      </c>
      <c r="G9039" s="44" t="s">
        <v>17</v>
      </c>
      <c r="H9039" s="44" t="s">
        <v>18</v>
      </c>
      <c r="I9039" s="42" t="s">
        <v>11979</v>
      </c>
      <c r="J9039" s="42">
        <v>8021506046752</v>
      </c>
      <c r="K9039" s="45" t="s">
        <v>58662</v>
      </c>
      <c r="L9039" s="54">
        <v>0</v>
      </c>
      <c r="M9039" s="54">
        <v>329.95</v>
      </c>
      <c r="N9039" s="45" t="s">
        <v>58665</v>
      </c>
    </row>
    <row r="9040" spans="1:14" s="32" customFormat="1" hidden="1" x14ac:dyDescent="0.25">
      <c r="A9040" s="32" t="s">
        <v>31639</v>
      </c>
      <c r="B9040" s="42" t="s">
        <v>64946</v>
      </c>
      <c r="C9040" s="42"/>
      <c r="D9040" s="42"/>
      <c r="E9040" s="43" t="s">
        <v>60885</v>
      </c>
      <c r="F9040" s="44" t="s">
        <v>82</v>
      </c>
      <c r="G9040" s="44" t="s">
        <v>17</v>
      </c>
      <c r="H9040" s="44" t="s">
        <v>18</v>
      </c>
      <c r="I9040" s="42" t="s">
        <v>11980</v>
      </c>
      <c r="J9040" s="42">
        <v>8021506046745</v>
      </c>
      <c r="K9040" s="45" t="s">
        <v>58662</v>
      </c>
      <c r="L9040" s="54">
        <v>0</v>
      </c>
      <c r="M9040" s="54">
        <v>329.95</v>
      </c>
      <c r="N9040" s="45" t="s">
        <v>58665</v>
      </c>
    </row>
    <row r="9041" spans="1:14" s="32" customFormat="1" hidden="1" x14ac:dyDescent="0.25">
      <c r="A9041" s="32" t="s">
        <v>31640</v>
      </c>
      <c r="B9041" s="42" t="s">
        <v>64949</v>
      </c>
      <c r="C9041" s="42"/>
      <c r="D9041" s="42"/>
      <c r="E9041" s="43" t="s">
        <v>60886</v>
      </c>
      <c r="F9041" s="44" t="s">
        <v>82</v>
      </c>
      <c r="G9041" s="44" t="s">
        <v>17</v>
      </c>
      <c r="H9041" s="44" t="s">
        <v>18</v>
      </c>
      <c r="I9041" s="42" t="s">
        <v>11981</v>
      </c>
      <c r="J9041" s="42">
        <v>8021506046769</v>
      </c>
      <c r="K9041" s="45" t="s">
        <v>58662</v>
      </c>
      <c r="L9041" s="54">
        <v>0</v>
      </c>
      <c r="M9041" s="54">
        <v>329.95</v>
      </c>
      <c r="N9041" s="45" t="s">
        <v>58665</v>
      </c>
    </row>
    <row r="9042" spans="1:14" s="32" customFormat="1" hidden="1" x14ac:dyDescent="0.25">
      <c r="A9042" s="32" t="s">
        <v>31655</v>
      </c>
      <c r="B9042" s="42" t="s">
        <v>64978</v>
      </c>
      <c r="C9042" s="42"/>
      <c r="D9042" s="42"/>
      <c r="E9042" s="43" t="s">
        <v>60957</v>
      </c>
      <c r="F9042" s="44" t="s">
        <v>82</v>
      </c>
      <c r="G9042" s="44" t="s">
        <v>17</v>
      </c>
      <c r="H9042" s="44" t="s">
        <v>18</v>
      </c>
      <c r="I9042" s="42" t="s">
        <v>14670</v>
      </c>
      <c r="J9042" s="42">
        <v>8033637205588</v>
      </c>
      <c r="K9042" s="45" t="s">
        <v>58662</v>
      </c>
      <c r="L9042" s="46">
        <v>0</v>
      </c>
      <c r="M9042" s="54">
        <v>239.95</v>
      </c>
      <c r="N9042" s="45" t="s">
        <v>59071</v>
      </c>
    </row>
    <row r="9043" spans="1:14" s="32" customFormat="1" hidden="1" x14ac:dyDescent="0.25">
      <c r="A9043" s="32" t="s">
        <v>31656</v>
      </c>
      <c r="B9043" s="42" t="s">
        <v>64979</v>
      </c>
      <c r="C9043" s="42"/>
      <c r="D9043" s="42"/>
      <c r="E9043" s="43" t="s">
        <v>60958</v>
      </c>
      <c r="F9043" s="44" t="s">
        <v>82</v>
      </c>
      <c r="G9043" s="44" t="s">
        <v>17</v>
      </c>
      <c r="H9043" s="44" t="s">
        <v>18</v>
      </c>
      <c r="I9043" s="42" t="s">
        <v>14671</v>
      </c>
      <c r="J9043" s="42">
        <v>8033637205595</v>
      </c>
      <c r="K9043" s="45" t="s">
        <v>58662</v>
      </c>
      <c r="L9043" s="46">
        <v>0</v>
      </c>
      <c r="M9043" s="54">
        <v>239.95</v>
      </c>
      <c r="N9043" s="45" t="s">
        <v>59071</v>
      </c>
    </row>
    <row r="9044" spans="1:14" s="32" customFormat="1" hidden="1" x14ac:dyDescent="0.25">
      <c r="A9044" s="32" t="s">
        <v>31657</v>
      </c>
      <c r="B9044" s="42" t="s">
        <v>64980</v>
      </c>
      <c r="C9044" s="42"/>
      <c r="D9044" s="42"/>
      <c r="E9044" s="43" t="s">
        <v>14672</v>
      </c>
      <c r="F9044" s="44" t="s">
        <v>82</v>
      </c>
      <c r="G9044" s="44" t="s">
        <v>17</v>
      </c>
      <c r="H9044" s="44" t="s">
        <v>18</v>
      </c>
      <c r="I9044" s="42" t="s">
        <v>14673</v>
      </c>
      <c r="J9044" s="42">
        <v>8033637205601</v>
      </c>
      <c r="K9044" s="45" t="s">
        <v>58662</v>
      </c>
      <c r="L9044" s="46">
        <v>0</v>
      </c>
      <c r="M9044" s="54">
        <v>239.95</v>
      </c>
      <c r="N9044" s="45" t="s">
        <v>59071</v>
      </c>
    </row>
    <row r="9045" spans="1:14" s="32" customFormat="1" hidden="1" x14ac:dyDescent="0.25">
      <c r="A9045" s="32" t="s">
        <v>31658</v>
      </c>
      <c r="B9045" s="42" t="s">
        <v>64976</v>
      </c>
      <c r="C9045" s="42"/>
      <c r="D9045" s="42"/>
      <c r="E9045" s="43" t="s">
        <v>14674</v>
      </c>
      <c r="F9045" s="44" t="s">
        <v>82</v>
      </c>
      <c r="G9045" s="44" t="s">
        <v>17</v>
      </c>
      <c r="H9045" s="44" t="s">
        <v>18</v>
      </c>
      <c r="I9045" s="42" t="s">
        <v>14675</v>
      </c>
      <c r="J9045" s="42">
        <v>8033637205564</v>
      </c>
      <c r="K9045" s="45" t="s">
        <v>58662</v>
      </c>
      <c r="L9045" s="46">
        <v>0</v>
      </c>
      <c r="M9045" s="54">
        <v>239.95</v>
      </c>
      <c r="N9045" s="45" t="s">
        <v>59071</v>
      </c>
    </row>
    <row r="9046" spans="1:14" s="32" customFormat="1" hidden="1" x14ac:dyDescent="0.25">
      <c r="A9046" s="32" t="s">
        <v>31659</v>
      </c>
      <c r="B9046" s="42" t="s">
        <v>64975</v>
      </c>
      <c r="C9046" s="42"/>
      <c r="D9046" s="42"/>
      <c r="E9046" s="43" t="s">
        <v>60959</v>
      </c>
      <c r="F9046" s="44" t="s">
        <v>82</v>
      </c>
      <c r="G9046" s="44" t="s">
        <v>17</v>
      </c>
      <c r="H9046" s="44" t="s">
        <v>18</v>
      </c>
      <c r="I9046" s="42" t="s">
        <v>14676</v>
      </c>
      <c r="J9046" s="42">
        <v>8033637205557</v>
      </c>
      <c r="K9046" s="45" t="s">
        <v>58662</v>
      </c>
      <c r="L9046" s="46">
        <v>0</v>
      </c>
      <c r="M9046" s="54">
        <v>239.95</v>
      </c>
      <c r="N9046" s="45" t="s">
        <v>59071</v>
      </c>
    </row>
    <row r="9047" spans="1:14" s="32" customFormat="1" hidden="1" x14ac:dyDescent="0.25">
      <c r="A9047" s="32" t="s">
        <v>31660</v>
      </c>
      <c r="B9047" s="42" t="s">
        <v>64974</v>
      </c>
      <c r="C9047" s="42"/>
      <c r="D9047" s="42"/>
      <c r="E9047" s="43" t="s">
        <v>60960</v>
      </c>
      <c r="F9047" s="44" t="s">
        <v>82</v>
      </c>
      <c r="G9047" s="44" t="s">
        <v>17</v>
      </c>
      <c r="H9047" s="44" t="s">
        <v>18</v>
      </c>
      <c r="I9047" s="42" t="s">
        <v>14677</v>
      </c>
      <c r="J9047" s="42">
        <v>8033637205540</v>
      </c>
      <c r="K9047" s="45" t="s">
        <v>58662</v>
      </c>
      <c r="L9047" s="46">
        <v>0</v>
      </c>
      <c r="M9047" s="54">
        <v>239.95</v>
      </c>
      <c r="N9047" s="45" t="s">
        <v>59071</v>
      </c>
    </row>
    <row r="9048" spans="1:14" s="32" customFormat="1" hidden="1" x14ac:dyDescent="0.25">
      <c r="A9048" s="32" t="s">
        <v>31661</v>
      </c>
      <c r="B9048" s="42" t="s">
        <v>64977</v>
      </c>
      <c r="C9048" s="42"/>
      <c r="D9048" s="42"/>
      <c r="E9048" s="43" t="s">
        <v>60961</v>
      </c>
      <c r="F9048" s="44" t="s">
        <v>82</v>
      </c>
      <c r="G9048" s="44" t="s">
        <v>17</v>
      </c>
      <c r="H9048" s="44" t="s">
        <v>18</v>
      </c>
      <c r="I9048" s="42" t="s">
        <v>14678</v>
      </c>
      <c r="J9048" s="42">
        <v>8033637205571</v>
      </c>
      <c r="K9048" s="45" t="s">
        <v>58662</v>
      </c>
      <c r="L9048" s="46">
        <v>0</v>
      </c>
      <c r="M9048" s="54">
        <v>239.95</v>
      </c>
      <c r="N9048" s="45" t="s">
        <v>59071</v>
      </c>
    </row>
    <row r="9049" spans="1:14" s="32" customFormat="1" hidden="1" x14ac:dyDescent="0.25">
      <c r="A9049" s="32" t="s">
        <v>30102</v>
      </c>
      <c r="B9049" s="42" t="s">
        <v>64796</v>
      </c>
      <c r="C9049" s="42"/>
      <c r="D9049" s="42"/>
      <c r="E9049" s="43" t="s">
        <v>60966</v>
      </c>
      <c r="F9049" s="44" t="s">
        <v>41</v>
      </c>
      <c r="G9049" s="44" t="s">
        <v>17</v>
      </c>
      <c r="H9049" s="44" t="s">
        <v>18</v>
      </c>
      <c r="I9049" s="42" t="s">
        <v>11327</v>
      </c>
      <c r="J9049" s="42">
        <v>8033637022451</v>
      </c>
      <c r="K9049" s="45" t="s">
        <v>58662</v>
      </c>
      <c r="L9049" s="46">
        <v>0</v>
      </c>
      <c r="M9049" s="54">
        <v>269.95</v>
      </c>
      <c r="N9049" s="45" t="s">
        <v>58882</v>
      </c>
    </row>
    <row r="9050" spans="1:14" s="32" customFormat="1" hidden="1" x14ac:dyDescent="0.25">
      <c r="A9050" s="32" t="s">
        <v>30103</v>
      </c>
      <c r="B9050" s="42" t="s">
        <v>64794</v>
      </c>
      <c r="C9050" s="42"/>
      <c r="D9050" s="42"/>
      <c r="E9050" s="43" t="s">
        <v>60967</v>
      </c>
      <c r="F9050" s="44" t="s">
        <v>41</v>
      </c>
      <c r="G9050" s="44" t="s">
        <v>17</v>
      </c>
      <c r="H9050" s="44" t="s">
        <v>18</v>
      </c>
      <c r="I9050" s="42" t="s">
        <v>11328</v>
      </c>
      <c r="J9050" s="42">
        <v>8033637022420</v>
      </c>
      <c r="K9050" s="45" t="s">
        <v>58662</v>
      </c>
      <c r="L9050" s="46">
        <v>0</v>
      </c>
      <c r="M9050" s="54">
        <v>269.95</v>
      </c>
      <c r="N9050" s="45" t="s">
        <v>58882</v>
      </c>
    </row>
    <row r="9051" spans="1:14" s="32" customFormat="1" hidden="1" x14ac:dyDescent="0.25">
      <c r="A9051" s="32" t="s">
        <v>30104</v>
      </c>
      <c r="B9051" s="42" t="s">
        <v>64793</v>
      </c>
      <c r="C9051" s="42"/>
      <c r="D9051" s="42"/>
      <c r="E9051" s="43" t="s">
        <v>60968</v>
      </c>
      <c r="F9051" s="44" t="s">
        <v>41</v>
      </c>
      <c r="G9051" s="44" t="s">
        <v>17</v>
      </c>
      <c r="H9051" s="44" t="s">
        <v>18</v>
      </c>
      <c r="I9051" s="42" t="s">
        <v>11329</v>
      </c>
      <c r="J9051" s="42">
        <v>8033637022413</v>
      </c>
      <c r="K9051" s="45" t="s">
        <v>58662</v>
      </c>
      <c r="L9051" s="46">
        <v>0</v>
      </c>
      <c r="M9051" s="54">
        <v>269.95</v>
      </c>
      <c r="N9051" s="45" t="s">
        <v>58882</v>
      </c>
    </row>
    <row r="9052" spans="1:14" s="32" customFormat="1" hidden="1" x14ac:dyDescent="0.25">
      <c r="A9052" s="32" t="s">
        <v>30105</v>
      </c>
      <c r="B9052" s="42" t="s">
        <v>64792</v>
      </c>
      <c r="C9052" s="42"/>
      <c r="D9052" s="42"/>
      <c r="E9052" s="43" t="s">
        <v>60969</v>
      </c>
      <c r="F9052" s="44" t="s">
        <v>41</v>
      </c>
      <c r="G9052" s="44" t="s">
        <v>17</v>
      </c>
      <c r="H9052" s="44" t="s">
        <v>18</v>
      </c>
      <c r="I9052" s="42" t="s">
        <v>11330</v>
      </c>
      <c r="J9052" s="42">
        <v>8033637028101</v>
      </c>
      <c r="K9052" s="45" t="s">
        <v>58662</v>
      </c>
      <c r="L9052" s="46">
        <v>0</v>
      </c>
      <c r="M9052" s="54">
        <v>269.95</v>
      </c>
      <c r="N9052" s="45" t="s">
        <v>58882</v>
      </c>
    </row>
    <row r="9053" spans="1:14" s="32" customFormat="1" hidden="1" x14ac:dyDescent="0.25">
      <c r="A9053" s="32" t="s">
        <v>30106</v>
      </c>
      <c r="B9053" s="42" t="s">
        <v>64795</v>
      </c>
      <c r="C9053" s="42"/>
      <c r="D9053" s="42"/>
      <c r="E9053" s="43" t="s">
        <v>60970</v>
      </c>
      <c r="F9053" s="44" t="s">
        <v>41</v>
      </c>
      <c r="G9053" s="44" t="s">
        <v>17</v>
      </c>
      <c r="H9053" s="44" t="s">
        <v>18</v>
      </c>
      <c r="I9053" s="42" t="s">
        <v>11331</v>
      </c>
      <c r="J9053" s="42">
        <v>8033637028118</v>
      </c>
      <c r="K9053" s="45" t="s">
        <v>58662</v>
      </c>
      <c r="L9053" s="46">
        <v>0</v>
      </c>
      <c r="M9053" s="54">
        <v>269.95</v>
      </c>
      <c r="N9053" s="45" t="s">
        <v>58882</v>
      </c>
    </row>
    <row r="9054" spans="1:14" s="32" customFormat="1" hidden="1" x14ac:dyDescent="0.25">
      <c r="A9054" s="32" t="s">
        <v>30107</v>
      </c>
      <c r="B9054" s="42" t="s">
        <v>64801</v>
      </c>
      <c r="C9054" s="42"/>
      <c r="D9054" s="42"/>
      <c r="E9054" s="43" t="s">
        <v>11332</v>
      </c>
      <c r="F9054" s="44" t="s">
        <v>41</v>
      </c>
      <c r="G9054" s="44" t="s">
        <v>17</v>
      </c>
      <c r="H9054" s="44" t="s">
        <v>18</v>
      </c>
      <c r="I9054" s="42" t="s">
        <v>11333</v>
      </c>
      <c r="J9054" s="42">
        <v>8033637028149</v>
      </c>
      <c r="K9054" s="45" t="s">
        <v>58662</v>
      </c>
      <c r="L9054" s="46">
        <v>0</v>
      </c>
      <c r="M9054" s="54">
        <v>269.95</v>
      </c>
      <c r="N9054" s="45" t="s">
        <v>58882</v>
      </c>
    </row>
    <row r="9055" spans="1:14" s="32" customFormat="1" hidden="1" x14ac:dyDescent="0.25">
      <c r="A9055" s="32" t="s">
        <v>30108</v>
      </c>
      <c r="B9055" s="42" t="s">
        <v>64799</v>
      </c>
      <c r="C9055" s="42"/>
      <c r="D9055" s="42"/>
      <c r="E9055" s="43" t="s">
        <v>60971</v>
      </c>
      <c r="F9055" s="44" t="s">
        <v>41</v>
      </c>
      <c r="G9055" s="44" t="s">
        <v>17</v>
      </c>
      <c r="H9055" s="44" t="s">
        <v>18</v>
      </c>
      <c r="I9055" s="42" t="s">
        <v>21401</v>
      </c>
      <c r="J9055" s="42">
        <v>8033637028125</v>
      </c>
      <c r="K9055" s="45" t="s">
        <v>58662</v>
      </c>
      <c r="L9055" s="46">
        <v>0</v>
      </c>
      <c r="M9055" s="54">
        <v>269.95</v>
      </c>
      <c r="N9055" s="45" t="s">
        <v>58882</v>
      </c>
    </row>
    <row r="9056" spans="1:14" s="32" customFormat="1" hidden="1" x14ac:dyDescent="0.25">
      <c r="A9056" s="32" t="s">
        <v>30109</v>
      </c>
      <c r="B9056" s="42" t="s">
        <v>64798</v>
      </c>
      <c r="C9056" s="42"/>
      <c r="D9056" s="42"/>
      <c r="E9056" s="43" t="s">
        <v>60972</v>
      </c>
      <c r="F9056" s="44" t="s">
        <v>41</v>
      </c>
      <c r="G9056" s="44" t="s">
        <v>17</v>
      </c>
      <c r="H9056" s="44" t="s">
        <v>18</v>
      </c>
      <c r="I9056" s="42" t="s">
        <v>21402</v>
      </c>
      <c r="J9056" s="42">
        <v>8033637022444</v>
      </c>
      <c r="K9056" s="45" t="s">
        <v>58662</v>
      </c>
      <c r="L9056" s="46">
        <v>0</v>
      </c>
      <c r="M9056" s="54">
        <v>269.95</v>
      </c>
      <c r="N9056" s="45" t="s">
        <v>58882</v>
      </c>
    </row>
    <row r="9057" spans="1:14" s="32" customFormat="1" hidden="1" x14ac:dyDescent="0.25">
      <c r="A9057" s="32" t="s">
        <v>30110</v>
      </c>
      <c r="B9057" s="42" t="s">
        <v>64797</v>
      </c>
      <c r="C9057" s="42"/>
      <c r="D9057" s="42"/>
      <c r="E9057" s="43" t="s">
        <v>60973</v>
      </c>
      <c r="F9057" s="44" t="s">
        <v>41</v>
      </c>
      <c r="G9057" s="44" t="s">
        <v>17</v>
      </c>
      <c r="H9057" s="44" t="s">
        <v>18</v>
      </c>
      <c r="I9057" s="42" t="s">
        <v>21403</v>
      </c>
      <c r="J9057" s="42">
        <v>8033637022437</v>
      </c>
      <c r="K9057" s="45" t="s">
        <v>58662</v>
      </c>
      <c r="L9057" s="46">
        <v>0</v>
      </c>
      <c r="M9057" s="54">
        <v>269.95</v>
      </c>
      <c r="N9057" s="45" t="s">
        <v>58882</v>
      </c>
    </row>
    <row r="9058" spans="1:14" s="32" customFormat="1" hidden="1" x14ac:dyDescent="0.25">
      <c r="A9058" s="32" t="s">
        <v>30111</v>
      </c>
      <c r="B9058" s="42" t="s">
        <v>64800</v>
      </c>
      <c r="C9058" s="42"/>
      <c r="D9058" s="42"/>
      <c r="E9058" s="43" t="s">
        <v>11334</v>
      </c>
      <c r="F9058" s="44" t="s">
        <v>41</v>
      </c>
      <c r="G9058" s="44" t="s">
        <v>17</v>
      </c>
      <c r="H9058" s="44" t="s">
        <v>18</v>
      </c>
      <c r="I9058" s="42" t="s">
        <v>11335</v>
      </c>
      <c r="J9058" s="42">
        <v>8033637028132</v>
      </c>
      <c r="K9058" s="45" t="s">
        <v>58662</v>
      </c>
      <c r="L9058" s="46">
        <v>0</v>
      </c>
      <c r="M9058" s="54">
        <v>269.95</v>
      </c>
      <c r="N9058" s="45" t="s">
        <v>58882</v>
      </c>
    </row>
    <row r="9059" spans="1:14" s="32" customFormat="1" hidden="1" x14ac:dyDescent="0.25">
      <c r="A9059" s="32" t="s">
        <v>30481</v>
      </c>
      <c r="B9059" s="42" t="s">
        <v>64122</v>
      </c>
      <c r="C9059" s="42" t="s">
        <v>20009</v>
      </c>
      <c r="D9059" s="42"/>
      <c r="E9059" s="43" t="s">
        <v>9886</v>
      </c>
      <c r="F9059" s="44" t="s">
        <v>41</v>
      </c>
      <c r="G9059" s="44" t="s">
        <v>17</v>
      </c>
      <c r="H9059" s="44" t="s">
        <v>18</v>
      </c>
      <c r="I9059" s="42" t="s">
        <v>9887</v>
      </c>
      <c r="J9059" s="42">
        <v>8033637028576</v>
      </c>
      <c r="K9059" s="45" t="s">
        <v>58662</v>
      </c>
      <c r="L9059" s="46">
        <v>0</v>
      </c>
      <c r="M9059" s="54">
        <v>169.95</v>
      </c>
      <c r="N9059" s="45" t="s">
        <v>58882</v>
      </c>
    </row>
    <row r="9060" spans="1:14" s="32" customFormat="1" hidden="1" x14ac:dyDescent="0.25">
      <c r="A9060" s="32" t="s">
        <v>30482</v>
      </c>
      <c r="B9060" s="42" t="s">
        <v>64123</v>
      </c>
      <c r="C9060" s="42" t="s">
        <v>20010</v>
      </c>
      <c r="D9060" s="42"/>
      <c r="E9060" s="43" t="s">
        <v>9888</v>
      </c>
      <c r="F9060" s="44" t="s">
        <v>41</v>
      </c>
      <c r="G9060" s="44" t="s">
        <v>17</v>
      </c>
      <c r="H9060" s="44" t="s">
        <v>18</v>
      </c>
      <c r="I9060" s="42" t="s">
        <v>9889</v>
      </c>
      <c r="J9060" s="42">
        <v>8033637028583</v>
      </c>
      <c r="K9060" s="45" t="s">
        <v>58662</v>
      </c>
      <c r="L9060" s="46">
        <v>0</v>
      </c>
      <c r="M9060" s="54">
        <v>169.95</v>
      </c>
      <c r="N9060" s="45" t="s">
        <v>58882</v>
      </c>
    </row>
    <row r="9061" spans="1:14" s="32" customFormat="1" hidden="1" x14ac:dyDescent="0.25">
      <c r="A9061" s="32" t="s">
        <v>30483</v>
      </c>
      <c r="B9061" s="42" t="s">
        <v>64124</v>
      </c>
      <c r="C9061" s="42" t="s">
        <v>20011</v>
      </c>
      <c r="D9061" s="42"/>
      <c r="E9061" s="43" t="s">
        <v>9890</v>
      </c>
      <c r="F9061" s="44" t="s">
        <v>41</v>
      </c>
      <c r="G9061" s="44" t="s">
        <v>17</v>
      </c>
      <c r="H9061" s="44" t="s">
        <v>18</v>
      </c>
      <c r="I9061" s="42" t="s">
        <v>9891</v>
      </c>
      <c r="J9061" s="42">
        <v>8033637022130</v>
      </c>
      <c r="K9061" s="45" t="s">
        <v>58662</v>
      </c>
      <c r="L9061" s="46">
        <v>0</v>
      </c>
      <c r="M9061" s="54">
        <v>169.95</v>
      </c>
      <c r="N9061" s="45" t="s">
        <v>58882</v>
      </c>
    </row>
    <row r="9062" spans="1:14" s="32" customFormat="1" hidden="1" x14ac:dyDescent="0.25">
      <c r="A9062" s="32" t="s">
        <v>30484</v>
      </c>
      <c r="B9062" s="42" t="s">
        <v>64120</v>
      </c>
      <c r="C9062" s="42" t="s">
        <v>20012</v>
      </c>
      <c r="D9062" s="42"/>
      <c r="E9062" s="43" t="s">
        <v>61042</v>
      </c>
      <c r="F9062" s="44" t="s">
        <v>41</v>
      </c>
      <c r="G9062" s="44" t="s">
        <v>17</v>
      </c>
      <c r="H9062" s="44" t="s">
        <v>18</v>
      </c>
      <c r="I9062" s="42" t="s">
        <v>21338</v>
      </c>
      <c r="J9062" s="42">
        <v>8033637019901</v>
      </c>
      <c r="K9062" s="45" t="s">
        <v>58662</v>
      </c>
      <c r="L9062" s="46">
        <v>0</v>
      </c>
      <c r="M9062" s="54">
        <v>169.95</v>
      </c>
      <c r="N9062" s="45" t="s">
        <v>58882</v>
      </c>
    </row>
    <row r="9063" spans="1:14" s="32" customFormat="1" hidden="1" x14ac:dyDescent="0.25">
      <c r="A9063" s="32" t="s">
        <v>30485</v>
      </c>
      <c r="B9063" s="42" t="s">
        <v>64119</v>
      </c>
      <c r="C9063" s="42" t="s">
        <v>20013</v>
      </c>
      <c r="D9063" s="42"/>
      <c r="E9063" s="43" t="s">
        <v>61043</v>
      </c>
      <c r="F9063" s="44" t="s">
        <v>41</v>
      </c>
      <c r="G9063" s="44" t="s">
        <v>17</v>
      </c>
      <c r="H9063" s="44" t="s">
        <v>18</v>
      </c>
      <c r="I9063" s="42" t="s">
        <v>21339</v>
      </c>
      <c r="J9063" s="42">
        <v>8033637028569</v>
      </c>
      <c r="K9063" s="45" t="s">
        <v>58662</v>
      </c>
      <c r="L9063" s="46">
        <v>0</v>
      </c>
      <c r="M9063" s="54">
        <v>169.95</v>
      </c>
      <c r="N9063" s="45" t="s">
        <v>58882</v>
      </c>
    </row>
    <row r="9064" spans="1:14" s="32" customFormat="1" hidden="1" x14ac:dyDescent="0.25">
      <c r="A9064" s="32" t="s">
        <v>30486</v>
      </c>
      <c r="B9064" s="42" t="s">
        <v>64118</v>
      </c>
      <c r="C9064" s="42" t="s">
        <v>20014</v>
      </c>
      <c r="D9064" s="42"/>
      <c r="E9064" s="43" t="s">
        <v>61044</v>
      </c>
      <c r="F9064" s="44" t="s">
        <v>41</v>
      </c>
      <c r="G9064" s="44" t="s">
        <v>17</v>
      </c>
      <c r="H9064" s="44" t="s">
        <v>18</v>
      </c>
      <c r="I9064" s="42" t="s">
        <v>21340</v>
      </c>
      <c r="J9064" s="42">
        <v>8033637028552</v>
      </c>
      <c r="K9064" s="45" t="s">
        <v>58662</v>
      </c>
      <c r="L9064" s="46">
        <v>0</v>
      </c>
      <c r="M9064" s="54">
        <v>169.95</v>
      </c>
      <c r="N9064" s="45" t="s">
        <v>58882</v>
      </c>
    </row>
    <row r="9065" spans="1:14" s="32" customFormat="1" hidden="1" x14ac:dyDescent="0.25">
      <c r="A9065" s="32" t="s">
        <v>30487</v>
      </c>
      <c r="B9065" s="42" t="s">
        <v>64121</v>
      </c>
      <c r="C9065" s="42" t="s">
        <v>20015</v>
      </c>
      <c r="D9065" s="42"/>
      <c r="E9065" s="43" t="s">
        <v>9892</v>
      </c>
      <c r="F9065" s="44" t="s">
        <v>41</v>
      </c>
      <c r="G9065" s="44" t="s">
        <v>17</v>
      </c>
      <c r="H9065" s="44" t="s">
        <v>18</v>
      </c>
      <c r="I9065" s="42" t="s">
        <v>9893</v>
      </c>
      <c r="J9065" s="42">
        <v>8033637022109</v>
      </c>
      <c r="K9065" s="45" t="s">
        <v>58662</v>
      </c>
      <c r="L9065" s="46">
        <v>0</v>
      </c>
      <c r="M9065" s="54">
        <v>169.95</v>
      </c>
      <c r="N9065" s="45" t="s">
        <v>58882</v>
      </c>
    </row>
    <row r="9066" spans="1:14" s="32" customFormat="1" hidden="1" x14ac:dyDescent="0.25">
      <c r="A9066" s="32" t="s">
        <v>30488</v>
      </c>
      <c r="B9066" s="42" t="s">
        <v>64129</v>
      </c>
      <c r="C9066" s="42" t="s">
        <v>20016</v>
      </c>
      <c r="D9066" s="42"/>
      <c r="E9066" s="43" t="s">
        <v>9894</v>
      </c>
      <c r="F9066" s="44" t="s">
        <v>41</v>
      </c>
      <c r="G9066" s="44" t="s">
        <v>17</v>
      </c>
      <c r="H9066" s="44" t="s">
        <v>18</v>
      </c>
      <c r="I9066" s="42" t="s">
        <v>9895</v>
      </c>
      <c r="J9066" s="42">
        <v>8033637028620</v>
      </c>
      <c r="K9066" s="45" t="s">
        <v>58662</v>
      </c>
      <c r="L9066" s="46">
        <v>0</v>
      </c>
      <c r="M9066" s="54">
        <v>169.95</v>
      </c>
      <c r="N9066" s="45" t="s">
        <v>58882</v>
      </c>
    </row>
    <row r="9067" spans="1:14" s="32" customFormat="1" hidden="1" x14ac:dyDescent="0.25">
      <c r="A9067" s="32" t="s">
        <v>30489</v>
      </c>
      <c r="B9067" s="42" t="s">
        <v>64130</v>
      </c>
      <c r="C9067" s="42" t="s">
        <v>20017</v>
      </c>
      <c r="D9067" s="42"/>
      <c r="E9067" s="43" t="s">
        <v>9896</v>
      </c>
      <c r="F9067" s="44" t="s">
        <v>41</v>
      </c>
      <c r="G9067" s="44" t="s">
        <v>17</v>
      </c>
      <c r="H9067" s="44" t="s">
        <v>18</v>
      </c>
      <c r="I9067" s="42" t="s">
        <v>9897</v>
      </c>
      <c r="J9067" s="42">
        <v>8033637028637</v>
      </c>
      <c r="K9067" s="45" t="s">
        <v>58662</v>
      </c>
      <c r="L9067" s="46">
        <v>0</v>
      </c>
      <c r="M9067" s="54">
        <v>169.95</v>
      </c>
      <c r="N9067" s="45" t="s">
        <v>58882</v>
      </c>
    </row>
    <row r="9068" spans="1:14" s="32" customFormat="1" hidden="1" x14ac:dyDescent="0.25">
      <c r="A9068" s="32" t="s">
        <v>30490</v>
      </c>
      <c r="B9068" s="42" t="s">
        <v>64131</v>
      </c>
      <c r="C9068" s="42" t="s">
        <v>20018</v>
      </c>
      <c r="D9068" s="42"/>
      <c r="E9068" s="43" t="s">
        <v>9898</v>
      </c>
      <c r="F9068" s="44" t="s">
        <v>41</v>
      </c>
      <c r="G9068" s="44" t="s">
        <v>17</v>
      </c>
      <c r="H9068" s="44" t="s">
        <v>18</v>
      </c>
      <c r="I9068" s="42" t="s">
        <v>9899</v>
      </c>
      <c r="J9068" s="42">
        <v>8033637028644</v>
      </c>
      <c r="K9068" s="45" t="s">
        <v>58662</v>
      </c>
      <c r="L9068" s="46">
        <v>0</v>
      </c>
      <c r="M9068" s="54">
        <v>169.95</v>
      </c>
      <c r="N9068" s="45" t="s">
        <v>58882</v>
      </c>
    </row>
    <row r="9069" spans="1:14" s="32" customFormat="1" hidden="1" x14ac:dyDescent="0.25">
      <c r="A9069" s="32" t="s">
        <v>30491</v>
      </c>
      <c r="B9069" s="42" t="s">
        <v>64127</v>
      </c>
      <c r="C9069" s="42" t="s">
        <v>20019</v>
      </c>
      <c r="D9069" s="42"/>
      <c r="E9069" s="43" t="s">
        <v>61045</v>
      </c>
      <c r="F9069" s="44" t="s">
        <v>41</v>
      </c>
      <c r="G9069" s="44" t="s">
        <v>17</v>
      </c>
      <c r="H9069" s="44" t="s">
        <v>18</v>
      </c>
      <c r="I9069" s="42" t="s">
        <v>9900</v>
      </c>
      <c r="J9069" s="42">
        <v>8033637022116</v>
      </c>
      <c r="K9069" s="45" t="s">
        <v>58662</v>
      </c>
      <c r="L9069" s="46">
        <v>0</v>
      </c>
      <c r="M9069" s="54">
        <v>169.95</v>
      </c>
      <c r="N9069" s="45" t="s">
        <v>58882</v>
      </c>
    </row>
    <row r="9070" spans="1:14" s="32" customFormat="1" hidden="1" x14ac:dyDescent="0.25">
      <c r="A9070" s="32" t="s">
        <v>30492</v>
      </c>
      <c r="B9070" s="42" t="s">
        <v>64126</v>
      </c>
      <c r="C9070" s="42" t="s">
        <v>20020</v>
      </c>
      <c r="D9070" s="42"/>
      <c r="E9070" s="43" t="s">
        <v>61046</v>
      </c>
      <c r="F9070" s="44" t="s">
        <v>41</v>
      </c>
      <c r="G9070" s="44" t="s">
        <v>17</v>
      </c>
      <c r="H9070" s="44" t="s">
        <v>18</v>
      </c>
      <c r="I9070" s="42" t="s">
        <v>9901</v>
      </c>
      <c r="J9070" s="42">
        <v>8033637028606</v>
      </c>
      <c r="K9070" s="45" t="s">
        <v>58662</v>
      </c>
      <c r="L9070" s="46">
        <v>0</v>
      </c>
      <c r="M9070" s="54">
        <v>169.95</v>
      </c>
      <c r="N9070" s="45" t="s">
        <v>58882</v>
      </c>
    </row>
    <row r="9071" spans="1:14" s="32" customFormat="1" hidden="1" x14ac:dyDescent="0.25">
      <c r="A9071" s="32" t="s">
        <v>30493</v>
      </c>
      <c r="B9071" s="42" t="s">
        <v>64125</v>
      </c>
      <c r="C9071" s="42" t="s">
        <v>20021</v>
      </c>
      <c r="D9071" s="42"/>
      <c r="E9071" s="43" t="s">
        <v>61047</v>
      </c>
      <c r="F9071" s="44" t="s">
        <v>41</v>
      </c>
      <c r="G9071" s="44" t="s">
        <v>17</v>
      </c>
      <c r="H9071" s="44" t="s">
        <v>18</v>
      </c>
      <c r="I9071" s="42" t="s">
        <v>9902</v>
      </c>
      <c r="J9071" s="42">
        <v>8033637028590</v>
      </c>
      <c r="K9071" s="45" t="s">
        <v>58662</v>
      </c>
      <c r="L9071" s="46">
        <v>0</v>
      </c>
      <c r="M9071" s="54">
        <v>169.95</v>
      </c>
      <c r="N9071" s="45" t="s">
        <v>58882</v>
      </c>
    </row>
    <row r="9072" spans="1:14" s="32" customFormat="1" hidden="1" x14ac:dyDescent="0.25">
      <c r="A9072" s="32" t="s">
        <v>30494</v>
      </c>
      <c r="B9072" s="42" t="s">
        <v>64128</v>
      </c>
      <c r="C9072" s="42" t="s">
        <v>20022</v>
      </c>
      <c r="D9072" s="42"/>
      <c r="E9072" s="43" t="s">
        <v>9903</v>
      </c>
      <c r="F9072" s="44" t="s">
        <v>41</v>
      </c>
      <c r="G9072" s="44" t="s">
        <v>17</v>
      </c>
      <c r="H9072" s="44" t="s">
        <v>18</v>
      </c>
      <c r="I9072" s="42" t="s">
        <v>9904</v>
      </c>
      <c r="J9072" s="42">
        <v>8033637028613</v>
      </c>
      <c r="K9072" s="45" t="s">
        <v>58662</v>
      </c>
      <c r="L9072" s="46">
        <v>0</v>
      </c>
      <c r="M9072" s="54">
        <v>169.95</v>
      </c>
      <c r="N9072" s="45" t="s">
        <v>58882</v>
      </c>
    </row>
    <row r="9073" spans="1:14" s="32" customFormat="1" hidden="1" x14ac:dyDescent="0.25">
      <c r="A9073" s="32" t="s">
        <v>30495</v>
      </c>
      <c r="B9073" s="42" t="s">
        <v>64136</v>
      </c>
      <c r="C9073" s="42" t="s">
        <v>20023</v>
      </c>
      <c r="D9073" s="42"/>
      <c r="E9073" s="43" t="s">
        <v>9905</v>
      </c>
      <c r="F9073" s="44" t="s">
        <v>41</v>
      </c>
      <c r="G9073" s="44" t="s">
        <v>17</v>
      </c>
      <c r="H9073" s="44" t="s">
        <v>18</v>
      </c>
      <c r="I9073" s="42" t="s">
        <v>21341</v>
      </c>
      <c r="J9073" s="42">
        <v>8033637028675</v>
      </c>
      <c r="K9073" s="45" t="s">
        <v>58662</v>
      </c>
      <c r="L9073" s="46">
        <v>0</v>
      </c>
      <c r="M9073" s="54">
        <v>169.95</v>
      </c>
      <c r="N9073" s="45" t="s">
        <v>58882</v>
      </c>
    </row>
    <row r="9074" spans="1:14" s="32" customFormat="1" hidden="1" x14ac:dyDescent="0.25">
      <c r="A9074" s="32" t="s">
        <v>30496</v>
      </c>
      <c r="B9074" s="42" t="s">
        <v>64137</v>
      </c>
      <c r="C9074" s="42" t="s">
        <v>20024</v>
      </c>
      <c r="D9074" s="42"/>
      <c r="E9074" s="43" t="s">
        <v>9906</v>
      </c>
      <c r="F9074" s="44" t="s">
        <v>41</v>
      </c>
      <c r="G9074" s="44" t="s">
        <v>17</v>
      </c>
      <c r="H9074" s="44" t="s">
        <v>18</v>
      </c>
      <c r="I9074" s="42" t="s">
        <v>21342</v>
      </c>
      <c r="J9074" s="42">
        <v>8033637028682</v>
      </c>
      <c r="K9074" s="45" t="s">
        <v>58662</v>
      </c>
      <c r="L9074" s="46">
        <v>0</v>
      </c>
      <c r="M9074" s="54">
        <v>169.95</v>
      </c>
      <c r="N9074" s="45" t="s">
        <v>58882</v>
      </c>
    </row>
    <row r="9075" spans="1:14" s="32" customFormat="1" hidden="1" x14ac:dyDescent="0.25">
      <c r="A9075" s="32" t="s">
        <v>30497</v>
      </c>
      <c r="B9075" s="42" t="s">
        <v>64138</v>
      </c>
      <c r="C9075" s="42" t="s">
        <v>20025</v>
      </c>
      <c r="D9075" s="42"/>
      <c r="E9075" s="43" t="s">
        <v>9907</v>
      </c>
      <c r="F9075" s="44" t="s">
        <v>41</v>
      </c>
      <c r="G9075" s="44" t="s">
        <v>17</v>
      </c>
      <c r="H9075" s="44" t="s">
        <v>18</v>
      </c>
      <c r="I9075" s="42" t="s">
        <v>21343</v>
      </c>
      <c r="J9075" s="42">
        <v>8033637028699</v>
      </c>
      <c r="K9075" s="45" t="s">
        <v>58662</v>
      </c>
      <c r="L9075" s="46">
        <v>0</v>
      </c>
      <c r="M9075" s="54">
        <v>169.95</v>
      </c>
      <c r="N9075" s="45" t="s">
        <v>58882</v>
      </c>
    </row>
    <row r="9076" spans="1:14" s="32" customFormat="1" hidden="1" x14ac:dyDescent="0.25">
      <c r="A9076" s="32" t="s">
        <v>30498</v>
      </c>
      <c r="B9076" s="42" t="s">
        <v>64134</v>
      </c>
      <c r="C9076" s="42" t="s">
        <v>20026</v>
      </c>
      <c r="D9076" s="42"/>
      <c r="E9076" s="43" t="s">
        <v>61048</v>
      </c>
      <c r="F9076" s="44" t="s">
        <v>41</v>
      </c>
      <c r="G9076" s="44" t="s">
        <v>17</v>
      </c>
      <c r="H9076" s="44" t="s">
        <v>18</v>
      </c>
      <c r="I9076" s="42" t="s">
        <v>9908</v>
      </c>
      <c r="J9076" s="42">
        <v>8033637022147</v>
      </c>
      <c r="K9076" s="45" t="s">
        <v>58662</v>
      </c>
      <c r="L9076" s="46">
        <v>0</v>
      </c>
      <c r="M9076" s="54">
        <v>169.95</v>
      </c>
      <c r="N9076" s="45" t="s">
        <v>58882</v>
      </c>
    </row>
    <row r="9077" spans="1:14" s="32" customFormat="1" hidden="1" x14ac:dyDescent="0.25">
      <c r="A9077" s="32" t="s">
        <v>30499</v>
      </c>
      <c r="B9077" s="42" t="s">
        <v>64133</v>
      </c>
      <c r="C9077" s="42" t="s">
        <v>20027</v>
      </c>
      <c r="D9077" s="42"/>
      <c r="E9077" s="43" t="s">
        <v>61049</v>
      </c>
      <c r="F9077" s="44" t="s">
        <v>41</v>
      </c>
      <c r="G9077" s="44" t="s">
        <v>17</v>
      </c>
      <c r="H9077" s="44" t="s">
        <v>18</v>
      </c>
      <c r="I9077" s="42" t="s">
        <v>9909</v>
      </c>
      <c r="J9077" s="42">
        <v>8033637022123</v>
      </c>
      <c r="K9077" s="45" t="s">
        <v>58662</v>
      </c>
      <c r="L9077" s="46">
        <v>0</v>
      </c>
      <c r="M9077" s="54">
        <v>169.95</v>
      </c>
      <c r="N9077" s="45" t="s">
        <v>58882</v>
      </c>
    </row>
    <row r="9078" spans="1:14" s="32" customFormat="1" hidden="1" x14ac:dyDescent="0.25">
      <c r="A9078" s="32" t="s">
        <v>30500</v>
      </c>
      <c r="B9078" s="42" t="s">
        <v>64132</v>
      </c>
      <c r="C9078" s="42" t="s">
        <v>20028</v>
      </c>
      <c r="D9078" s="42"/>
      <c r="E9078" s="43" t="s">
        <v>61050</v>
      </c>
      <c r="F9078" s="44" t="s">
        <v>41</v>
      </c>
      <c r="G9078" s="44" t="s">
        <v>17</v>
      </c>
      <c r="H9078" s="44" t="s">
        <v>18</v>
      </c>
      <c r="I9078" s="42" t="s">
        <v>9910</v>
      </c>
      <c r="J9078" s="42">
        <v>8033637028651</v>
      </c>
      <c r="K9078" s="45" t="s">
        <v>58662</v>
      </c>
      <c r="L9078" s="46">
        <v>0</v>
      </c>
      <c r="M9078" s="54">
        <v>169.95</v>
      </c>
      <c r="N9078" s="45" t="s">
        <v>58882</v>
      </c>
    </row>
    <row r="9079" spans="1:14" s="32" customFormat="1" hidden="1" x14ac:dyDescent="0.25">
      <c r="A9079" s="32" t="s">
        <v>30501</v>
      </c>
      <c r="B9079" s="42" t="s">
        <v>64135</v>
      </c>
      <c r="C9079" s="42" t="s">
        <v>20029</v>
      </c>
      <c r="D9079" s="42"/>
      <c r="E9079" s="43" t="s">
        <v>9911</v>
      </c>
      <c r="F9079" s="44" t="s">
        <v>41</v>
      </c>
      <c r="G9079" s="44" t="s">
        <v>17</v>
      </c>
      <c r="H9079" s="44" t="s">
        <v>18</v>
      </c>
      <c r="I9079" s="42" t="s">
        <v>21344</v>
      </c>
      <c r="J9079" s="42">
        <v>8033637028668</v>
      </c>
      <c r="K9079" s="45" t="s">
        <v>58662</v>
      </c>
      <c r="L9079" s="46">
        <v>0</v>
      </c>
      <c r="M9079" s="54">
        <v>169.95</v>
      </c>
      <c r="N9079" s="45" t="s">
        <v>58882</v>
      </c>
    </row>
    <row r="9080" spans="1:14" s="32" customFormat="1" hidden="1" x14ac:dyDescent="0.25">
      <c r="A9080" s="32" t="s">
        <v>30598</v>
      </c>
      <c r="B9080" s="42" t="s">
        <v>64094</v>
      </c>
      <c r="C9080" s="42"/>
      <c r="D9080" s="42"/>
      <c r="E9080" s="43" t="s">
        <v>10624</v>
      </c>
      <c r="F9080" s="44" t="s">
        <v>41</v>
      </c>
      <c r="G9080" s="44" t="s">
        <v>17</v>
      </c>
      <c r="H9080" s="44" t="s">
        <v>18</v>
      </c>
      <c r="I9080" s="42" t="s">
        <v>10625</v>
      </c>
      <c r="J9080" s="42">
        <v>8033637028927</v>
      </c>
      <c r="K9080" s="45" t="s">
        <v>58662</v>
      </c>
      <c r="L9080" s="46">
        <v>0</v>
      </c>
      <c r="M9080" s="54">
        <v>199.95</v>
      </c>
      <c r="N9080" s="45" t="s">
        <v>58882</v>
      </c>
    </row>
    <row r="9081" spans="1:14" s="32" customFormat="1" hidden="1" x14ac:dyDescent="0.25">
      <c r="A9081" s="32" t="s">
        <v>30599</v>
      </c>
      <c r="B9081" s="42" t="s">
        <v>64095</v>
      </c>
      <c r="C9081" s="42"/>
      <c r="D9081" s="42"/>
      <c r="E9081" s="43" t="s">
        <v>10626</v>
      </c>
      <c r="F9081" s="44" t="s">
        <v>41</v>
      </c>
      <c r="G9081" s="44" t="s">
        <v>17</v>
      </c>
      <c r="H9081" s="44" t="s">
        <v>18</v>
      </c>
      <c r="I9081" s="42" t="s">
        <v>10627</v>
      </c>
      <c r="J9081" s="42">
        <v>8033637028934</v>
      </c>
      <c r="K9081" s="45" t="s">
        <v>58662</v>
      </c>
      <c r="L9081" s="46">
        <v>0</v>
      </c>
      <c r="M9081" s="54">
        <v>199.95</v>
      </c>
      <c r="N9081" s="45" t="s">
        <v>58882</v>
      </c>
    </row>
    <row r="9082" spans="1:14" s="32" customFormat="1" hidden="1" x14ac:dyDescent="0.25">
      <c r="A9082" s="32" t="s">
        <v>30600</v>
      </c>
      <c r="B9082" s="42" t="s">
        <v>64096</v>
      </c>
      <c r="C9082" s="42"/>
      <c r="D9082" s="42"/>
      <c r="E9082" s="43" t="s">
        <v>10628</v>
      </c>
      <c r="F9082" s="44" t="s">
        <v>41</v>
      </c>
      <c r="G9082" s="44" t="s">
        <v>17</v>
      </c>
      <c r="H9082" s="44" t="s">
        <v>18</v>
      </c>
      <c r="I9082" s="42" t="s">
        <v>10629</v>
      </c>
      <c r="J9082" s="42">
        <v>8033637028941</v>
      </c>
      <c r="K9082" s="45" t="s">
        <v>58662</v>
      </c>
      <c r="L9082" s="46">
        <v>0</v>
      </c>
      <c r="M9082" s="54">
        <v>199.95</v>
      </c>
      <c r="N9082" s="45" t="s">
        <v>58882</v>
      </c>
    </row>
    <row r="9083" spans="1:14" s="32" customFormat="1" hidden="1" x14ac:dyDescent="0.25">
      <c r="A9083" s="32" t="s">
        <v>30601</v>
      </c>
      <c r="B9083" s="42" t="s">
        <v>64092</v>
      </c>
      <c r="C9083" s="42"/>
      <c r="D9083" s="42"/>
      <c r="E9083" s="43" t="s">
        <v>61088</v>
      </c>
      <c r="F9083" s="44" t="s">
        <v>41</v>
      </c>
      <c r="G9083" s="44" t="s">
        <v>17</v>
      </c>
      <c r="H9083" s="44" t="s">
        <v>18</v>
      </c>
      <c r="I9083" s="42" t="s">
        <v>21364</v>
      </c>
      <c r="J9083" s="42">
        <v>8033637019918</v>
      </c>
      <c r="K9083" s="45" t="s">
        <v>58662</v>
      </c>
      <c r="L9083" s="46">
        <v>0</v>
      </c>
      <c r="M9083" s="54">
        <v>199.95</v>
      </c>
      <c r="N9083" s="45" t="s">
        <v>58882</v>
      </c>
    </row>
    <row r="9084" spans="1:14" s="32" customFormat="1" hidden="1" x14ac:dyDescent="0.25">
      <c r="A9084" s="32" t="s">
        <v>30602</v>
      </c>
      <c r="B9084" s="42" t="s">
        <v>64091</v>
      </c>
      <c r="C9084" s="42"/>
      <c r="D9084" s="42"/>
      <c r="E9084" s="43" t="s">
        <v>61089</v>
      </c>
      <c r="F9084" s="44" t="s">
        <v>41</v>
      </c>
      <c r="G9084" s="44" t="s">
        <v>17</v>
      </c>
      <c r="H9084" s="44" t="s">
        <v>18</v>
      </c>
      <c r="I9084" s="42" t="s">
        <v>21365</v>
      </c>
      <c r="J9084" s="42">
        <v>8033637028903</v>
      </c>
      <c r="K9084" s="45" t="s">
        <v>58662</v>
      </c>
      <c r="L9084" s="46">
        <v>0</v>
      </c>
      <c r="M9084" s="54">
        <v>199.95</v>
      </c>
      <c r="N9084" s="45" t="s">
        <v>58882</v>
      </c>
    </row>
    <row r="9085" spans="1:14" s="32" customFormat="1" hidden="1" x14ac:dyDescent="0.25">
      <c r="A9085" s="32" t="s">
        <v>30603</v>
      </c>
      <c r="B9085" s="42" t="s">
        <v>64090</v>
      </c>
      <c r="C9085" s="42"/>
      <c r="D9085" s="42"/>
      <c r="E9085" s="43" t="s">
        <v>61090</v>
      </c>
      <c r="F9085" s="44" t="s">
        <v>41</v>
      </c>
      <c r="G9085" s="44" t="s">
        <v>17</v>
      </c>
      <c r="H9085" s="44" t="s">
        <v>18</v>
      </c>
      <c r="I9085" s="42" t="s">
        <v>21366</v>
      </c>
      <c r="J9085" s="42">
        <v>8033637028897</v>
      </c>
      <c r="K9085" s="45" t="s">
        <v>58662</v>
      </c>
      <c r="L9085" s="46">
        <v>0</v>
      </c>
      <c r="M9085" s="54">
        <v>199.95</v>
      </c>
      <c r="N9085" s="45" t="s">
        <v>58882</v>
      </c>
    </row>
    <row r="9086" spans="1:14" s="32" customFormat="1" hidden="1" x14ac:dyDescent="0.25">
      <c r="A9086" s="32" t="s">
        <v>30604</v>
      </c>
      <c r="B9086" s="42" t="s">
        <v>64093</v>
      </c>
      <c r="C9086" s="42"/>
      <c r="D9086" s="42"/>
      <c r="E9086" s="43" t="s">
        <v>10630</v>
      </c>
      <c r="F9086" s="44" t="s">
        <v>41</v>
      </c>
      <c r="G9086" s="44" t="s">
        <v>17</v>
      </c>
      <c r="H9086" s="44" t="s">
        <v>18</v>
      </c>
      <c r="I9086" s="42" t="s">
        <v>10631</v>
      </c>
      <c r="J9086" s="42">
        <v>8033637028910</v>
      </c>
      <c r="K9086" s="45" t="s">
        <v>58662</v>
      </c>
      <c r="L9086" s="46">
        <v>0</v>
      </c>
      <c r="M9086" s="54">
        <v>199.95</v>
      </c>
      <c r="N9086" s="45" t="s">
        <v>58882</v>
      </c>
    </row>
    <row r="9087" spans="1:14" s="32" customFormat="1" hidden="1" x14ac:dyDescent="0.25">
      <c r="A9087" s="32" t="s">
        <v>30605</v>
      </c>
      <c r="B9087" s="42" t="s">
        <v>64101</v>
      </c>
      <c r="C9087" s="42"/>
      <c r="D9087" s="42"/>
      <c r="E9087" s="43" t="s">
        <v>10640</v>
      </c>
      <c r="F9087" s="44" t="s">
        <v>41</v>
      </c>
      <c r="G9087" s="44" t="s">
        <v>17</v>
      </c>
      <c r="H9087" s="44" t="s">
        <v>18</v>
      </c>
      <c r="I9087" s="42" t="s">
        <v>10641</v>
      </c>
      <c r="J9087" s="42">
        <v>8033637029016</v>
      </c>
      <c r="K9087" s="45" t="s">
        <v>58662</v>
      </c>
      <c r="L9087" s="46">
        <v>0</v>
      </c>
      <c r="M9087" s="54">
        <v>199.95</v>
      </c>
      <c r="N9087" s="45" t="s">
        <v>58882</v>
      </c>
    </row>
    <row r="9088" spans="1:14" s="32" customFormat="1" hidden="1" x14ac:dyDescent="0.25">
      <c r="A9088" s="32" t="s">
        <v>30606</v>
      </c>
      <c r="B9088" s="42" t="s">
        <v>64102</v>
      </c>
      <c r="C9088" s="42"/>
      <c r="D9088" s="42"/>
      <c r="E9088" s="43" t="s">
        <v>10642</v>
      </c>
      <c r="F9088" s="44" t="s">
        <v>41</v>
      </c>
      <c r="G9088" s="44" t="s">
        <v>17</v>
      </c>
      <c r="H9088" s="44" t="s">
        <v>18</v>
      </c>
      <c r="I9088" s="42" t="s">
        <v>10643</v>
      </c>
      <c r="J9088" s="42">
        <v>8033637029023</v>
      </c>
      <c r="K9088" s="45" t="s">
        <v>58662</v>
      </c>
      <c r="L9088" s="46">
        <v>0</v>
      </c>
      <c r="M9088" s="54">
        <v>199.95</v>
      </c>
      <c r="N9088" s="45" t="s">
        <v>58882</v>
      </c>
    </row>
    <row r="9089" spans="1:14" s="32" customFormat="1" hidden="1" x14ac:dyDescent="0.25">
      <c r="A9089" s="32" t="s">
        <v>30607</v>
      </c>
      <c r="B9089" s="42" t="s">
        <v>64103</v>
      </c>
      <c r="C9089" s="42"/>
      <c r="D9089" s="42"/>
      <c r="E9089" s="43" t="s">
        <v>10644</v>
      </c>
      <c r="F9089" s="44" t="s">
        <v>41</v>
      </c>
      <c r="G9089" s="44" t="s">
        <v>17</v>
      </c>
      <c r="H9089" s="44" t="s">
        <v>18</v>
      </c>
      <c r="I9089" s="42" t="s">
        <v>10645</v>
      </c>
      <c r="J9089" s="42">
        <v>8033637029030</v>
      </c>
      <c r="K9089" s="45" t="s">
        <v>58662</v>
      </c>
      <c r="L9089" s="46">
        <v>0</v>
      </c>
      <c r="M9089" s="54">
        <v>199.95</v>
      </c>
      <c r="N9089" s="45" t="s">
        <v>58882</v>
      </c>
    </row>
    <row r="9090" spans="1:14" s="32" customFormat="1" hidden="1" x14ac:dyDescent="0.25">
      <c r="A9090" s="32" t="s">
        <v>30608</v>
      </c>
      <c r="B9090" s="42" t="s">
        <v>64099</v>
      </c>
      <c r="C9090" s="42"/>
      <c r="D9090" s="42"/>
      <c r="E9090" s="43" t="s">
        <v>61091</v>
      </c>
      <c r="F9090" s="44" t="s">
        <v>41</v>
      </c>
      <c r="G9090" s="44" t="s">
        <v>17</v>
      </c>
      <c r="H9090" s="44" t="s">
        <v>18</v>
      </c>
      <c r="I9090" s="42" t="s">
        <v>21370</v>
      </c>
      <c r="J9090" s="42">
        <v>8033637028996</v>
      </c>
      <c r="K9090" s="45" t="s">
        <v>58662</v>
      </c>
      <c r="L9090" s="46">
        <v>0</v>
      </c>
      <c r="M9090" s="54">
        <v>199.95</v>
      </c>
      <c r="N9090" s="45" t="s">
        <v>58882</v>
      </c>
    </row>
    <row r="9091" spans="1:14" s="32" customFormat="1" hidden="1" x14ac:dyDescent="0.25">
      <c r="A9091" s="32" t="s">
        <v>30609</v>
      </c>
      <c r="B9091" s="42" t="s">
        <v>64098</v>
      </c>
      <c r="C9091" s="42"/>
      <c r="D9091" s="42"/>
      <c r="E9091" s="43" t="s">
        <v>61092</v>
      </c>
      <c r="F9091" s="44" t="s">
        <v>41</v>
      </c>
      <c r="G9091" s="44" t="s">
        <v>17</v>
      </c>
      <c r="H9091" s="44" t="s">
        <v>18</v>
      </c>
      <c r="I9091" s="42" t="s">
        <v>21371</v>
      </c>
      <c r="J9091" s="42">
        <v>8033637028989</v>
      </c>
      <c r="K9091" s="45" t="s">
        <v>58662</v>
      </c>
      <c r="L9091" s="46">
        <v>0</v>
      </c>
      <c r="M9091" s="54">
        <v>199.95</v>
      </c>
      <c r="N9091" s="45" t="s">
        <v>58882</v>
      </c>
    </row>
    <row r="9092" spans="1:14" s="32" customFormat="1" hidden="1" x14ac:dyDescent="0.25">
      <c r="A9092" s="32" t="s">
        <v>30610</v>
      </c>
      <c r="B9092" s="42" t="s">
        <v>64097</v>
      </c>
      <c r="C9092" s="42"/>
      <c r="D9092" s="42"/>
      <c r="E9092" s="43" t="s">
        <v>61093</v>
      </c>
      <c r="F9092" s="44" t="s">
        <v>41</v>
      </c>
      <c r="G9092" s="44" t="s">
        <v>17</v>
      </c>
      <c r="H9092" s="44" t="s">
        <v>18</v>
      </c>
      <c r="I9092" s="42" t="s">
        <v>21372</v>
      </c>
      <c r="J9092" s="42">
        <v>8033637028972</v>
      </c>
      <c r="K9092" s="45" t="s">
        <v>58662</v>
      </c>
      <c r="L9092" s="46">
        <v>0</v>
      </c>
      <c r="M9092" s="54">
        <v>199.95</v>
      </c>
      <c r="N9092" s="45" t="s">
        <v>58882</v>
      </c>
    </row>
    <row r="9093" spans="1:14" s="32" customFormat="1" hidden="1" x14ac:dyDescent="0.25">
      <c r="A9093" s="32" t="s">
        <v>30611</v>
      </c>
      <c r="B9093" s="42" t="s">
        <v>64100</v>
      </c>
      <c r="C9093" s="42"/>
      <c r="D9093" s="42"/>
      <c r="E9093" s="43" t="s">
        <v>10646</v>
      </c>
      <c r="F9093" s="44" t="s">
        <v>41</v>
      </c>
      <c r="G9093" s="44" t="s">
        <v>17</v>
      </c>
      <c r="H9093" s="44" t="s">
        <v>18</v>
      </c>
      <c r="I9093" s="42" t="s">
        <v>10647</v>
      </c>
      <c r="J9093" s="42">
        <v>8033637029009</v>
      </c>
      <c r="K9093" s="45" t="s">
        <v>58662</v>
      </c>
      <c r="L9093" s="46">
        <v>0</v>
      </c>
      <c r="M9093" s="54">
        <v>199.95</v>
      </c>
      <c r="N9093" s="45" t="s">
        <v>58882</v>
      </c>
    </row>
    <row r="9094" spans="1:14" s="32" customFormat="1" hidden="1" x14ac:dyDescent="0.25">
      <c r="A9094" s="32" t="s">
        <v>30612</v>
      </c>
      <c r="B9094" s="42" t="s">
        <v>64189</v>
      </c>
      <c r="C9094" s="42"/>
      <c r="D9094" s="42"/>
      <c r="E9094" s="43" t="s">
        <v>10632</v>
      </c>
      <c r="F9094" s="44" t="s">
        <v>41</v>
      </c>
      <c r="G9094" s="44" t="s">
        <v>17</v>
      </c>
      <c r="H9094" s="44" t="s">
        <v>18</v>
      </c>
      <c r="I9094" s="42" t="s">
        <v>10633</v>
      </c>
      <c r="J9094" s="42">
        <v>8033637029085</v>
      </c>
      <c r="K9094" s="45" t="s">
        <v>58662</v>
      </c>
      <c r="L9094" s="46">
        <v>0</v>
      </c>
      <c r="M9094" s="54">
        <v>199.95</v>
      </c>
      <c r="N9094" s="45" t="s">
        <v>58882</v>
      </c>
    </row>
    <row r="9095" spans="1:14" s="32" customFormat="1" hidden="1" x14ac:dyDescent="0.25">
      <c r="A9095" s="32" t="s">
        <v>30613</v>
      </c>
      <c r="B9095" s="42" t="s">
        <v>64190</v>
      </c>
      <c r="C9095" s="42"/>
      <c r="D9095" s="42"/>
      <c r="E9095" s="43" t="s">
        <v>10634</v>
      </c>
      <c r="F9095" s="44" t="s">
        <v>41</v>
      </c>
      <c r="G9095" s="44" t="s">
        <v>17</v>
      </c>
      <c r="H9095" s="44" t="s">
        <v>18</v>
      </c>
      <c r="I9095" s="42" t="s">
        <v>10635</v>
      </c>
      <c r="J9095" s="42">
        <v>8033637029092</v>
      </c>
      <c r="K9095" s="45" t="s">
        <v>58662</v>
      </c>
      <c r="L9095" s="46">
        <v>0</v>
      </c>
      <c r="M9095" s="54">
        <v>199.95</v>
      </c>
      <c r="N9095" s="45" t="s">
        <v>58882</v>
      </c>
    </row>
    <row r="9096" spans="1:14" s="32" customFormat="1" hidden="1" x14ac:dyDescent="0.25">
      <c r="A9096" s="32" t="s">
        <v>30614</v>
      </c>
      <c r="B9096" s="42" t="s">
        <v>64191</v>
      </c>
      <c r="C9096" s="42"/>
      <c r="D9096" s="42"/>
      <c r="E9096" s="43" t="s">
        <v>10636</v>
      </c>
      <c r="F9096" s="44" t="s">
        <v>41</v>
      </c>
      <c r="G9096" s="44" t="s">
        <v>17</v>
      </c>
      <c r="H9096" s="44" t="s">
        <v>18</v>
      </c>
      <c r="I9096" s="42" t="s">
        <v>10637</v>
      </c>
      <c r="J9096" s="42">
        <v>8033637029108</v>
      </c>
      <c r="K9096" s="45" t="s">
        <v>58662</v>
      </c>
      <c r="L9096" s="46">
        <v>0</v>
      </c>
      <c r="M9096" s="54">
        <v>199.95</v>
      </c>
      <c r="N9096" s="45" t="s">
        <v>58882</v>
      </c>
    </row>
    <row r="9097" spans="1:14" s="32" customFormat="1" hidden="1" x14ac:dyDescent="0.25">
      <c r="A9097" s="32" t="s">
        <v>30615</v>
      </c>
      <c r="B9097" s="42" t="s">
        <v>64187</v>
      </c>
      <c r="C9097" s="42"/>
      <c r="D9097" s="42"/>
      <c r="E9097" s="43" t="s">
        <v>61094</v>
      </c>
      <c r="F9097" s="44" t="s">
        <v>41</v>
      </c>
      <c r="G9097" s="44" t="s">
        <v>17</v>
      </c>
      <c r="H9097" s="44" t="s">
        <v>18</v>
      </c>
      <c r="I9097" s="42" t="s">
        <v>21367</v>
      </c>
      <c r="J9097" s="42">
        <v>8033637029061</v>
      </c>
      <c r="K9097" s="45" t="s">
        <v>58662</v>
      </c>
      <c r="L9097" s="46">
        <v>0</v>
      </c>
      <c r="M9097" s="54">
        <v>199.95</v>
      </c>
      <c r="N9097" s="45" t="s">
        <v>58882</v>
      </c>
    </row>
    <row r="9098" spans="1:14" s="32" customFormat="1" hidden="1" x14ac:dyDescent="0.25">
      <c r="A9098" s="32" t="s">
        <v>30616</v>
      </c>
      <c r="B9098" s="42" t="s">
        <v>64186</v>
      </c>
      <c r="C9098" s="42"/>
      <c r="D9098" s="42"/>
      <c r="E9098" s="43" t="s">
        <v>61095</v>
      </c>
      <c r="F9098" s="44" t="s">
        <v>41</v>
      </c>
      <c r="G9098" s="44" t="s">
        <v>17</v>
      </c>
      <c r="H9098" s="44" t="s">
        <v>18</v>
      </c>
      <c r="I9098" s="42" t="s">
        <v>21368</v>
      </c>
      <c r="J9098" s="42">
        <v>8033637029054</v>
      </c>
      <c r="K9098" s="45" t="s">
        <v>58662</v>
      </c>
      <c r="L9098" s="46">
        <v>0</v>
      </c>
      <c r="M9098" s="54">
        <v>199.95</v>
      </c>
      <c r="N9098" s="45" t="s">
        <v>58882</v>
      </c>
    </row>
    <row r="9099" spans="1:14" s="32" customFormat="1" hidden="1" x14ac:dyDescent="0.25">
      <c r="A9099" s="32" t="s">
        <v>30617</v>
      </c>
      <c r="B9099" s="42" t="s">
        <v>64185</v>
      </c>
      <c r="C9099" s="42"/>
      <c r="D9099" s="42"/>
      <c r="E9099" s="43" t="s">
        <v>61096</v>
      </c>
      <c r="F9099" s="44" t="s">
        <v>41</v>
      </c>
      <c r="G9099" s="44" t="s">
        <v>17</v>
      </c>
      <c r="H9099" s="44" t="s">
        <v>18</v>
      </c>
      <c r="I9099" s="42" t="s">
        <v>21369</v>
      </c>
      <c r="J9099" s="42">
        <v>8033637029047</v>
      </c>
      <c r="K9099" s="45" t="s">
        <v>58662</v>
      </c>
      <c r="L9099" s="46">
        <v>0</v>
      </c>
      <c r="M9099" s="54">
        <v>199.95</v>
      </c>
      <c r="N9099" s="45" t="s">
        <v>58882</v>
      </c>
    </row>
    <row r="9100" spans="1:14" s="32" customFormat="1" hidden="1" x14ac:dyDescent="0.25">
      <c r="A9100" s="32" t="s">
        <v>30618</v>
      </c>
      <c r="B9100" s="42" t="s">
        <v>64188</v>
      </c>
      <c r="C9100" s="42"/>
      <c r="D9100" s="42"/>
      <c r="E9100" s="43" t="s">
        <v>10638</v>
      </c>
      <c r="F9100" s="44" t="s">
        <v>41</v>
      </c>
      <c r="G9100" s="44" t="s">
        <v>17</v>
      </c>
      <c r="H9100" s="44" t="s">
        <v>18</v>
      </c>
      <c r="I9100" s="42" t="s">
        <v>10639</v>
      </c>
      <c r="J9100" s="42">
        <v>8033637029078</v>
      </c>
      <c r="K9100" s="45" t="s">
        <v>58662</v>
      </c>
      <c r="L9100" s="46">
        <v>0</v>
      </c>
      <c r="M9100" s="54">
        <v>199.95</v>
      </c>
      <c r="N9100" s="45" t="s">
        <v>58882</v>
      </c>
    </row>
    <row r="9101" spans="1:14" s="32" customFormat="1" hidden="1" x14ac:dyDescent="0.25">
      <c r="A9101" s="32" t="s">
        <v>31786</v>
      </c>
      <c r="B9101" s="42" t="s">
        <v>51213</v>
      </c>
      <c r="C9101" s="42"/>
      <c r="D9101" s="42"/>
      <c r="E9101" s="43" t="s">
        <v>18353</v>
      </c>
      <c r="F9101" s="44" t="s">
        <v>82</v>
      </c>
      <c r="G9101" s="44" t="s">
        <v>17</v>
      </c>
      <c r="H9101" s="44" t="s">
        <v>18</v>
      </c>
      <c r="I9101" s="42" t="s">
        <v>18354</v>
      </c>
      <c r="J9101" s="42">
        <v>8059175097881</v>
      </c>
      <c r="K9101" s="45" t="s">
        <v>58662</v>
      </c>
      <c r="L9101" s="46">
        <v>0</v>
      </c>
      <c r="M9101" s="46">
        <v>224.95</v>
      </c>
      <c r="N9101" s="45" t="s">
        <v>58989</v>
      </c>
    </row>
    <row r="9102" spans="1:14" s="32" customFormat="1" hidden="1" x14ac:dyDescent="0.25">
      <c r="A9102" s="32" t="s">
        <v>31787</v>
      </c>
      <c r="B9102" s="42" t="s">
        <v>51214</v>
      </c>
      <c r="C9102" s="42"/>
      <c r="D9102" s="42"/>
      <c r="E9102" s="43" t="s">
        <v>18355</v>
      </c>
      <c r="F9102" s="44" t="s">
        <v>82</v>
      </c>
      <c r="G9102" s="44" t="s">
        <v>17</v>
      </c>
      <c r="H9102" s="44" t="s">
        <v>18</v>
      </c>
      <c r="I9102" s="42" t="s">
        <v>18356</v>
      </c>
      <c r="J9102" s="42">
        <v>8059175097898</v>
      </c>
      <c r="K9102" s="45" t="s">
        <v>58662</v>
      </c>
      <c r="L9102" s="46">
        <v>0</v>
      </c>
      <c r="M9102" s="46">
        <v>224.95</v>
      </c>
      <c r="N9102" s="45" t="s">
        <v>58989</v>
      </c>
    </row>
    <row r="9103" spans="1:14" s="32" customFormat="1" hidden="1" x14ac:dyDescent="0.25">
      <c r="A9103" s="32" t="s">
        <v>31788</v>
      </c>
      <c r="B9103" s="42" t="s">
        <v>51215</v>
      </c>
      <c r="C9103" s="42"/>
      <c r="D9103" s="42"/>
      <c r="E9103" s="43" t="s">
        <v>18357</v>
      </c>
      <c r="F9103" s="44" t="s">
        <v>82</v>
      </c>
      <c r="G9103" s="44" t="s">
        <v>17</v>
      </c>
      <c r="H9103" s="44" t="s">
        <v>18</v>
      </c>
      <c r="I9103" s="42" t="s">
        <v>18358</v>
      </c>
      <c r="J9103" s="42">
        <v>8059175097904</v>
      </c>
      <c r="K9103" s="45" t="s">
        <v>58662</v>
      </c>
      <c r="L9103" s="46">
        <v>0</v>
      </c>
      <c r="M9103" s="46">
        <v>224.95</v>
      </c>
      <c r="N9103" s="45" t="s">
        <v>58989</v>
      </c>
    </row>
    <row r="9104" spans="1:14" s="32" customFormat="1" hidden="1" x14ac:dyDescent="0.25">
      <c r="A9104" s="32" t="s">
        <v>31789</v>
      </c>
      <c r="B9104" s="42" t="s">
        <v>51216</v>
      </c>
      <c r="C9104" s="42"/>
      <c r="D9104" s="42"/>
      <c r="E9104" s="43" t="s">
        <v>18359</v>
      </c>
      <c r="F9104" s="44" t="s">
        <v>82</v>
      </c>
      <c r="G9104" s="44" t="s">
        <v>17</v>
      </c>
      <c r="H9104" s="44" t="s">
        <v>18</v>
      </c>
      <c r="I9104" s="42" t="s">
        <v>18360</v>
      </c>
      <c r="J9104" s="42">
        <v>8059175097911</v>
      </c>
      <c r="K9104" s="45" t="s">
        <v>58662</v>
      </c>
      <c r="L9104" s="46">
        <v>0</v>
      </c>
      <c r="M9104" s="46">
        <v>224.95</v>
      </c>
      <c r="N9104" s="45" t="s">
        <v>58989</v>
      </c>
    </row>
    <row r="9105" spans="1:14" s="32" customFormat="1" hidden="1" x14ac:dyDescent="0.25">
      <c r="A9105" s="32" t="s">
        <v>31790</v>
      </c>
      <c r="B9105" s="42" t="s">
        <v>51217</v>
      </c>
      <c r="C9105" s="42"/>
      <c r="D9105" s="42"/>
      <c r="E9105" s="43" t="s">
        <v>18361</v>
      </c>
      <c r="F9105" s="44" t="s">
        <v>82</v>
      </c>
      <c r="G9105" s="44" t="s">
        <v>17</v>
      </c>
      <c r="H9105" s="44" t="s">
        <v>18</v>
      </c>
      <c r="I9105" s="42" t="s">
        <v>18362</v>
      </c>
      <c r="J9105" s="42">
        <v>8059175097928</v>
      </c>
      <c r="K9105" s="45" t="s">
        <v>58662</v>
      </c>
      <c r="L9105" s="46">
        <v>0</v>
      </c>
      <c r="M9105" s="46">
        <v>224.95</v>
      </c>
      <c r="N9105" s="45" t="s">
        <v>58989</v>
      </c>
    </row>
    <row r="9106" spans="1:14" s="32" customFormat="1" hidden="1" x14ac:dyDescent="0.25">
      <c r="A9106" s="32" t="s">
        <v>31791</v>
      </c>
      <c r="B9106" s="42" t="s">
        <v>51218</v>
      </c>
      <c r="C9106" s="42"/>
      <c r="D9106" s="42"/>
      <c r="E9106" s="43" t="s">
        <v>18363</v>
      </c>
      <c r="F9106" s="44" t="s">
        <v>82</v>
      </c>
      <c r="G9106" s="44" t="s">
        <v>17</v>
      </c>
      <c r="H9106" s="44" t="s">
        <v>18</v>
      </c>
      <c r="I9106" s="42" t="s">
        <v>18364</v>
      </c>
      <c r="J9106" s="42">
        <v>8059175097935</v>
      </c>
      <c r="K9106" s="45" t="s">
        <v>58662</v>
      </c>
      <c r="L9106" s="46">
        <v>0</v>
      </c>
      <c r="M9106" s="46">
        <v>224.95</v>
      </c>
      <c r="N9106" s="45" t="s">
        <v>58989</v>
      </c>
    </row>
    <row r="9107" spans="1:14" s="32" customFormat="1" hidden="1" x14ac:dyDescent="0.25">
      <c r="A9107" s="32" t="s">
        <v>31792</v>
      </c>
      <c r="B9107" s="42" t="s">
        <v>51219</v>
      </c>
      <c r="C9107" s="42"/>
      <c r="D9107" s="42"/>
      <c r="E9107" s="43" t="s">
        <v>18365</v>
      </c>
      <c r="F9107" s="44" t="s">
        <v>82</v>
      </c>
      <c r="G9107" s="44" t="s">
        <v>17</v>
      </c>
      <c r="H9107" s="44" t="s">
        <v>18</v>
      </c>
      <c r="I9107" s="42" t="s">
        <v>18366</v>
      </c>
      <c r="J9107" s="42">
        <v>8059175097942</v>
      </c>
      <c r="K9107" s="45" t="s">
        <v>58662</v>
      </c>
      <c r="L9107" s="46">
        <v>0</v>
      </c>
      <c r="M9107" s="46">
        <v>224.95</v>
      </c>
      <c r="N9107" s="45" t="s">
        <v>58989</v>
      </c>
    </row>
    <row r="9108" spans="1:14" s="32" customFormat="1" hidden="1" x14ac:dyDescent="0.25">
      <c r="A9108" s="32" t="s">
        <v>31793</v>
      </c>
      <c r="B9108" s="42" t="s">
        <v>51220</v>
      </c>
      <c r="C9108" s="42"/>
      <c r="D9108" s="42"/>
      <c r="E9108" s="43" t="s">
        <v>18367</v>
      </c>
      <c r="F9108" s="44" t="s">
        <v>82</v>
      </c>
      <c r="G9108" s="44" t="s">
        <v>17</v>
      </c>
      <c r="H9108" s="44" t="s">
        <v>18</v>
      </c>
      <c r="I9108" s="42" t="s">
        <v>18368</v>
      </c>
      <c r="J9108" s="42">
        <v>8059175097966</v>
      </c>
      <c r="K9108" s="45" t="s">
        <v>58662</v>
      </c>
      <c r="L9108" s="46">
        <v>0</v>
      </c>
      <c r="M9108" s="46">
        <v>224.95</v>
      </c>
      <c r="N9108" s="45" t="s">
        <v>58989</v>
      </c>
    </row>
    <row r="9109" spans="1:14" s="32" customFormat="1" hidden="1" x14ac:dyDescent="0.25">
      <c r="A9109" s="32" t="s">
        <v>31794</v>
      </c>
      <c r="B9109" s="42" t="s">
        <v>51221</v>
      </c>
      <c r="C9109" s="42"/>
      <c r="D9109" s="42"/>
      <c r="E9109" s="43" t="s">
        <v>18369</v>
      </c>
      <c r="F9109" s="44" t="s">
        <v>82</v>
      </c>
      <c r="G9109" s="44" t="s">
        <v>17</v>
      </c>
      <c r="H9109" s="44" t="s">
        <v>18</v>
      </c>
      <c r="I9109" s="42" t="s">
        <v>18370</v>
      </c>
      <c r="J9109" s="42">
        <v>8059175097973</v>
      </c>
      <c r="K9109" s="45" t="s">
        <v>58662</v>
      </c>
      <c r="L9109" s="46">
        <v>0</v>
      </c>
      <c r="M9109" s="46">
        <v>224.95</v>
      </c>
      <c r="N9109" s="45" t="s">
        <v>58989</v>
      </c>
    </row>
    <row r="9110" spans="1:14" s="32" customFormat="1" hidden="1" x14ac:dyDescent="0.25">
      <c r="A9110" s="32" t="s">
        <v>31795</v>
      </c>
      <c r="B9110" s="42" t="s">
        <v>51222</v>
      </c>
      <c r="C9110" s="42"/>
      <c r="D9110" s="42"/>
      <c r="E9110" s="43" t="s">
        <v>18335</v>
      </c>
      <c r="F9110" s="44" t="s">
        <v>82</v>
      </c>
      <c r="G9110" s="44" t="s">
        <v>17</v>
      </c>
      <c r="H9110" s="44" t="s">
        <v>18</v>
      </c>
      <c r="I9110" s="42" t="s">
        <v>18336</v>
      </c>
      <c r="J9110" s="42">
        <v>8059175097980</v>
      </c>
      <c r="K9110" s="45" t="s">
        <v>58662</v>
      </c>
      <c r="L9110" s="46">
        <v>0</v>
      </c>
      <c r="M9110" s="46">
        <v>224.95</v>
      </c>
      <c r="N9110" s="45" t="s">
        <v>58989</v>
      </c>
    </row>
    <row r="9111" spans="1:14" s="32" customFormat="1" hidden="1" x14ac:dyDescent="0.25">
      <c r="A9111" s="32" t="s">
        <v>31796</v>
      </c>
      <c r="B9111" s="42" t="s">
        <v>51223</v>
      </c>
      <c r="C9111" s="42"/>
      <c r="D9111" s="42"/>
      <c r="E9111" s="43" t="s">
        <v>18337</v>
      </c>
      <c r="F9111" s="44" t="s">
        <v>82</v>
      </c>
      <c r="G9111" s="44" t="s">
        <v>17</v>
      </c>
      <c r="H9111" s="44" t="s">
        <v>18</v>
      </c>
      <c r="I9111" s="42" t="s">
        <v>18338</v>
      </c>
      <c r="J9111" s="42">
        <v>8059175097997</v>
      </c>
      <c r="K9111" s="45" t="s">
        <v>58662</v>
      </c>
      <c r="L9111" s="46">
        <v>0</v>
      </c>
      <c r="M9111" s="46">
        <v>224.95</v>
      </c>
      <c r="N9111" s="45" t="s">
        <v>58989</v>
      </c>
    </row>
    <row r="9112" spans="1:14" s="32" customFormat="1" hidden="1" x14ac:dyDescent="0.25">
      <c r="A9112" s="32" t="s">
        <v>31797</v>
      </c>
      <c r="B9112" s="42" t="s">
        <v>51224</v>
      </c>
      <c r="C9112" s="42"/>
      <c r="D9112" s="42"/>
      <c r="E9112" s="43" t="s">
        <v>18339</v>
      </c>
      <c r="F9112" s="44" t="s">
        <v>82</v>
      </c>
      <c r="G9112" s="44" t="s">
        <v>17</v>
      </c>
      <c r="H9112" s="44" t="s">
        <v>18</v>
      </c>
      <c r="I9112" s="42" t="s">
        <v>18340</v>
      </c>
      <c r="J9112" s="42">
        <v>8059175098000</v>
      </c>
      <c r="K9112" s="45" t="s">
        <v>58662</v>
      </c>
      <c r="L9112" s="46">
        <v>0</v>
      </c>
      <c r="M9112" s="46">
        <v>224.95</v>
      </c>
      <c r="N9112" s="45" t="s">
        <v>58989</v>
      </c>
    </row>
    <row r="9113" spans="1:14" s="32" customFormat="1" hidden="1" x14ac:dyDescent="0.25">
      <c r="A9113" s="32" t="s">
        <v>31798</v>
      </c>
      <c r="B9113" s="42" t="s">
        <v>51225</v>
      </c>
      <c r="C9113" s="42"/>
      <c r="D9113" s="42"/>
      <c r="E9113" s="43" t="s">
        <v>18341</v>
      </c>
      <c r="F9113" s="44" t="s">
        <v>82</v>
      </c>
      <c r="G9113" s="44" t="s">
        <v>17</v>
      </c>
      <c r="H9113" s="44" t="s">
        <v>18</v>
      </c>
      <c r="I9113" s="42" t="s">
        <v>18342</v>
      </c>
      <c r="J9113" s="42">
        <v>8059175098017</v>
      </c>
      <c r="K9113" s="45" t="s">
        <v>58662</v>
      </c>
      <c r="L9113" s="46">
        <v>0</v>
      </c>
      <c r="M9113" s="46">
        <v>224.95</v>
      </c>
      <c r="N9113" s="45" t="s">
        <v>58989</v>
      </c>
    </row>
    <row r="9114" spans="1:14" s="32" customFormat="1" hidden="1" x14ac:dyDescent="0.25">
      <c r="A9114" s="32" t="s">
        <v>31799</v>
      </c>
      <c r="B9114" s="42" t="s">
        <v>51226</v>
      </c>
      <c r="C9114" s="42"/>
      <c r="D9114" s="42"/>
      <c r="E9114" s="43" t="s">
        <v>18343</v>
      </c>
      <c r="F9114" s="44" t="s">
        <v>82</v>
      </c>
      <c r="G9114" s="44" t="s">
        <v>17</v>
      </c>
      <c r="H9114" s="44" t="s">
        <v>18</v>
      </c>
      <c r="I9114" s="42" t="s">
        <v>18344</v>
      </c>
      <c r="J9114" s="42">
        <v>8059175098024</v>
      </c>
      <c r="K9114" s="45" t="s">
        <v>58662</v>
      </c>
      <c r="L9114" s="46">
        <v>0</v>
      </c>
      <c r="M9114" s="46">
        <v>224.95</v>
      </c>
      <c r="N9114" s="45" t="s">
        <v>58989</v>
      </c>
    </row>
    <row r="9115" spans="1:14" s="32" customFormat="1" hidden="1" x14ac:dyDescent="0.25">
      <c r="A9115" s="32" t="s">
        <v>31800</v>
      </c>
      <c r="B9115" s="42" t="s">
        <v>51227</v>
      </c>
      <c r="C9115" s="42"/>
      <c r="D9115" s="42"/>
      <c r="E9115" s="43" t="s">
        <v>18345</v>
      </c>
      <c r="F9115" s="44" t="s">
        <v>82</v>
      </c>
      <c r="G9115" s="44" t="s">
        <v>17</v>
      </c>
      <c r="H9115" s="44" t="s">
        <v>18</v>
      </c>
      <c r="I9115" s="42" t="s">
        <v>18346</v>
      </c>
      <c r="J9115" s="42">
        <v>8059175098031</v>
      </c>
      <c r="K9115" s="45" t="s">
        <v>58662</v>
      </c>
      <c r="L9115" s="46">
        <v>0</v>
      </c>
      <c r="M9115" s="46">
        <v>224.95</v>
      </c>
      <c r="N9115" s="45" t="s">
        <v>58989</v>
      </c>
    </row>
    <row r="9116" spans="1:14" s="32" customFormat="1" hidden="1" x14ac:dyDescent="0.25">
      <c r="A9116" s="32" t="s">
        <v>31801</v>
      </c>
      <c r="B9116" s="42" t="s">
        <v>51228</v>
      </c>
      <c r="C9116" s="42"/>
      <c r="D9116" s="42"/>
      <c r="E9116" s="43" t="s">
        <v>18347</v>
      </c>
      <c r="F9116" s="44" t="s">
        <v>82</v>
      </c>
      <c r="G9116" s="44" t="s">
        <v>17</v>
      </c>
      <c r="H9116" s="44" t="s">
        <v>18</v>
      </c>
      <c r="I9116" s="42" t="s">
        <v>18348</v>
      </c>
      <c r="J9116" s="42">
        <v>8059175098048</v>
      </c>
      <c r="K9116" s="45" t="s">
        <v>58662</v>
      </c>
      <c r="L9116" s="46">
        <v>0</v>
      </c>
      <c r="M9116" s="46">
        <v>224.95</v>
      </c>
      <c r="N9116" s="45" t="s">
        <v>58989</v>
      </c>
    </row>
    <row r="9117" spans="1:14" s="32" customFormat="1" hidden="1" x14ac:dyDescent="0.25">
      <c r="A9117" s="32" t="s">
        <v>31802</v>
      </c>
      <c r="B9117" s="42" t="s">
        <v>51229</v>
      </c>
      <c r="C9117" s="42"/>
      <c r="D9117" s="42"/>
      <c r="E9117" s="43" t="s">
        <v>18349</v>
      </c>
      <c r="F9117" s="44" t="s">
        <v>82</v>
      </c>
      <c r="G9117" s="44" t="s">
        <v>17</v>
      </c>
      <c r="H9117" s="44" t="s">
        <v>18</v>
      </c>
      <c r="I9117" s="42" t="s">
        <v>18350</v>
      </c>
      <c r="J9117" s="42">
        <v>8059175098055</v>
      </c>
      <c r="K9117" s="45" t="s">
        <v>58662</v>
      </c>
      <c r="L9117" s="46">
        <v>0</v>
      </c>
      <c r="M9117" s="46">
        <v>224.95</v>
      </c>
      <c r="N9117" s="45" t="s">
        <v>58989</v>
      </c>
    </row>
    <row r="9118" spans="1:14" s="32" customFormat="1" hidden="1" x14ac:dyDescent="0.25">
      <c r="A9118" s="32" t="s">
        <v>31803</v>
      </c>
      <c r="B9118" s="42" t="s">
        <v>51230</v>
      </c>
      <c r="C9118" s="42"/>
      <c r="D9118" s="42"/>
      <c r="E9118" s="43" t="s">
        <v>18351</v>
      </c>
      <c r="F9118" s="44" t="s">
        <v>82</v>
      </c>
      <c r="G9118" s="44" t="s">
        <v>17</v>
      </c>
      <c r="H9118" s="44" t="s">
        <v>18</v>
      </c>
      <c r="I9118" s="42" t="s">
        <v>18352</v>
      </c>
      <c r="J9118" s="42">
        <v>8059175098062</v>
      </c>
      <c r="K9118" s="45" t="s">
        <v>58662</v>
      </c>
      <c r="L9118" s="46">
        <v>0</v>
      </c>
      <c r="M9118" s="46">
        <v>224.95</v>
      </c>
      <c r="N9118" s="45" t="s">
        <v>58989</v>
      </c>
    </row>
    <row r="9119" spans="1:14" s="32" customFormat="1" hidden="1" x14ac:dyDescent="0.25">
      <c r="A9119" s="32" t="s">
        <v>31005</v>
      </c>
      <c r="B9119" s="42" t="s">
        <v>64774</v>
      </c>
      <c r="C9119" s="42"/>
      <c r="D9119" s="42"/>
      <c r="E9119" s="43" t="s">
        <v>61287</v>
      </c>
      <c r="F9119" s="44" t="s">
        <v>41</v>
      </c>
      <c r="G9119" s="44" t="s">
        <v>17</v>
      </c>
      <c r="H9119" s="44" t="s">
        <v>18</v>
      </c>
      <c r="I9119" s="42" t="s">
        <v>11235</v>
      </c>
      <c r="J9119" s="42">
        <v>8033637029849</v>
      </c>
      <c r="K9119" s="45" t="s">
        <v>58662</v>
      </c>
      <c r="L9119" s="46">
        <v>0</v>
      </c>
      <c r="M9119" s="54">
        <v>219.95</v>
      </c>
      <c r="N9119" s="45" t="s">
        <v>58882</v>
      </c>
    </row>
    <row r="9120" spans="1:14" s="32" customFormat="1" hidden="1" x14ac:dyDescent="0.25">
      <c r="A9120" s="32" t="s">
        <v>31006</v>
      </c>
      <c r="B9120" s="42" t="s">
        <v>64775</v>
      </c>
      <c r="C9120" s="42"/>
      <c r="D9120" s="42"/>
      <c r="E9120" s="43" t="s">
        <v>61288</v>
      </c>
      <c r="F9120" s="44" t="s">
        <v>41</v>
      </c>
      <c r="G9120" s="44" t="s">
        <v>17</v>
      </c>
      <c r="H9120" s="44" t="s">
        <v>18</v>
      </c>
      <c r="I9120" s="42" t="s">
        <v>11236</v>
      </c>
      <c r="J9120" s="42">
        <v>8033637029856</v>
      </c>
      <c r="K9120" s="45" t="s">
        <v>58662</v>
      </c>
      <c r="L9120" s="46">
        <v>0</v>
      </c>
      <c r="M9120" s="54">
        <v>219.95</v>
      </c>
      <c r="N9120" s="45" t="s">
        <v>58882</v>
      </c>
    </row>
    <row r="9121" spans="1:14" s="32" customFormat="1" hidden="1" x14ac:dyDescent="0.25">
      <c r="A9121" s="32" t="s">
        <v>31007</v>
      </c>
      <c r="B9121" s="42" t="s">
        <v>64776</v>
      </c>
      <c r="C9121" s="42"/>
      <c r="D9121" s="42"/>
      <c r="E9121" s="43" t="s">
        <v>61289</v>
      </c>
      <c r="F9121" s="44" t="s">
        <v>41</v>
      </c>
      <c r="G9121" s="44" t="s">
        <v>17</v>
      </c>
      <c r="H9121" s="44" t="s">
        <v>18</v>
      </c>
      <c r="I9121" s="42" t="s">
        <v>11237</v>
      </c>
      <c r="J9121" s="42">
        <v>8033637029863</v>
      </c>
      <c r="K9121" s="45" t="s">
        <v>58662</v>
      </c>
      <c r="L9121" s="46">
        <v>0</v>
      </c>
      <c r="M9121" s="54">
        <v>219.95</v>
      </c>
      <c r="N9121" s="45" t="s">
        <v>58882</v>
      </c>
    </row>
    <row r="9122" spans="1:14" s="32" customFormat="1" hidden="1" x14ac:dyDescent="0.25">
      <c r="A9122" s="32" t="s">
        <v>31008</v>
      </c>
      <c r="B9122" s="42" t="s">
        <v>64777</v>
      </c>
      <c r="C9122" s="42"/>
      <c r="D9122" s="42"/>
      <c r="E9122" s="43" t="s">
        <v>61290</v>
      </c>
      <c r="F9122" s="44" t="s">
        <v>41</v>
      </c>
      <c r="G9122" s="44" t="s">
        <v>17</v>
      </c>
      <c r="H9122" s="44" t="s">
        <v>18</v>
      </c>
      <c r="I9122" s="42" t="s">
        <v>11238</v>
      </c>
      <c r="J9122" s="42">
        <v>8033637029870</v>
      </c>
      <c r="K9122" s="45" t="s">
        <v>58662</v>
      </c>
      <c r="L9122" s="46">
        <v>0</v>
      </c>
      <c r="M9122" s="54">
        <v>219.95</v>
      </c>
      <c r="N9122" s="45" t="s">
        <v>58882</v>
      </c>
    </row>
    <row r="9123" spans="1:14" s="32" customFormat="1" hidden="1" x14ac:dyDescent="0.25">
      <c r="A9123" s="32" t="s">
        <v>31009</v>
      </c>
      <c r="B9123" s="42" t="s">
        <v>64778</v>
      </c>
      <c r="C9123" s="42"/>
      <c r="D9123" s="42"/>
      <c r="E9123" s="43" t="s">
        <v>61291</v>
      </c>
      <c r="F9123" s="44" t="s">
        <v>41</v>
      </c>
      <c r="G9123" s="44" t="s">
        <v>17</v>
      </c>
      <c r="H9123" s="44" t="s">
        <v>18</v>
      </c>
      <c r="I9123" s="42" t="s">
        <v>11239</v>
      </c>
      <c r="J9123" s="42">
        <v>8033637029887</v>
      </c>
      <c r="K9123" s="45" t="s">
        <v>58662</v>
      </c>
      <c r="L9123" s="46">
        <v>0</v>
      </c>
      <c r="M9123" s="54">
        <v>219.95</v>
      </c>
      <c r="N9123" s="45" t="s">
        <v>58882</v>
      </c>
    </row>
    <row r="9124" spans="1:14" s="32" customFormat="1" hidden="1" x14ac:dyDescent="0.25">
      <c r="A9124" s="32" t="s">
        <v>31010</v>
      </c>
      <c r="B9124" s="42" t="s">
        <v>64779</v>
      </c>
      <c r="C9124" s="42"/>
      <c r="D9124" s="42"/>
      <c r="E9124" s="43" t="s">
        <v>61292</v>
      </c>
      <c r="F9124" s="44" t="s">
        <v>41</v>
      </c>
      <c r="G9124" s="44" t="s">
        <v>17</v>
      </c>
      <c r="H9124" s="44" t="s">
        <v>18</v>
      </c>
      <c r="I9124" s="42" t="s">
        <v>11240</v>
      </c>
      <c r="J9124" s="42">
        <v>8033637029924</v>
      </c>
      <c r="K9124" s="45" t="s">
        <v>58662</v>
      </c>
      <c r="L9124" s="46">
        <v>0</v>
      </c>
      <c r="M9124" s="54">
        <v>219.95</v>
      </c>
      <c r="N9124" s="45" t="s">
        <v>58882</v>
      </c>
    </row>
    <row r="9125" spans="1:14" s="32" customFormat="1" hidden="1" x14ac:dyDescent="0.25">
      <c r="A9125" s="32" t="s">
        <v>31011</v>
      </c>
      <c r="B9125" s="42" t="s">
        <v>64780</v>
      </c>
      <c r="C9125" s="42"/>
      <c r="D9125" s="42"/>
      <c r="E9125" s="43" t="s">
        <v>61293</v>
      </c>
      <c r="F9125" s="44" t="s">
        <v>41</v>
      </c>
      <c r="G9125" s="44" t="s">
        <v>17</v>
      </c>
      <c r="H9125" s="44" t="s">
        <v>18</v>
      </c>
      <c r="I9125" s="42" t="s">
        <v>11241</v>
      </c>
      <c r="J9125" s="42">
        <v>8033637029931</v>
      </c>
      <c r="K9125" s="45" t="s">
        <v>58662</v>
      </c>
      <c r="L9125" s="46">
        <v>0</v>
      </c>
      <c r="M9125" s="54">
        <v>219.95</v>
      </c>
      <c r="N9125" s="45" t="s">
        <v>58882</v>
      </c>
    </row>
    <row r="9126" spans="1:14" s="32" customFormat="1" hidden="1" x14ac:dyDescent="0.25">
      <c r="A9126" s="32" t="s">
        <v>31012</v>
      </c>
      <c r="B9126" s="42" t="s">
        <v>64781</v>
      </c>
      <c r="C9126" s="42"/>
      <c r="D9126" s="42"/>
      <c r="E9126" s="43" t="s">
        <v>61294</v>
      </c>
      <c r="F9126" s="44" t="s">
        <v>41</v>
      </c>
      <c r="G9126" s="44" t="s">
        <v>17</v>
      </c>
      <c r="H9126" s="44" t="s">
        <v>18</v>
      </c>
      <c r="I9126" s="42" t="s">
        <v>11242</v>
      </c>
      <c r="J9126" s="42">
        <v>8033637029948</v>
      </c>
      <c r="K9126" s="45" t="s">
        <v>58662</v>
      </c>
      <c r="L9126" s="46">
        <v>0</v>
      </c>
      <c r="M9126" s="54">
        <v>219.95</v>
      </c>
      <c r="N9126" s="45" t="s">
        <v>58882</v>
      </c>
    </row>
    <row r="9127" spans="1:14" s="32" customFormat="1" hidden="1" x14ac:dyDescent="0.25">
      <c r="A9127" s="32" t="s">
        <v>31013</v>
      </c>
      <c r="B9127" s="42" t="s">
        <v>64782</v>
      </c>
      <c r="C9127" s="42"/>
      <c r="D9127" s="42"/>
      <c r="E9127" s="43" t="s">
        <v>61295</v>
      </c>
      <c r="F9127" s="44" t="s">
        <v>41</v>
      </c>
      <c r="G9127" s="44" t="s">
        <v>17</v>
      </c>
      <c r="H9127" s="44" t="s">
        <v>18</v>
      </c>
      <c r="I9127" s="42" t="s">
        <v>11243</v>
      </c>
      <c r="J9127" s="42">
        <v>8033637029955</v>
      </c>
      <c r="K9127" s="45" t="s">
        <v>58662</v>
      </c>
      <c r="L9127" s="46">
        <v>0</v>
      </c>
      <c r="M9127" s="54">
        <v>219.95</v>
      </c>
      <c r="N9127" s="45" t="s">
        <v>58882</v>
      </c>
    </row>
    <row r="9128" spans="1:14" s="32" customFormat="1" hidden="1" x14ac:dyDescent="0.25">
      <c r="A9128" s="32" t="s">
        <v>31014</v>
      </c>
      <c r="B9128" s="42" t="s">
        <v>64783</v>
      </c>
      <c r="C9128" s="42"/>
      <c r="D9128" s="42"/>
      <c r="E9128" s="43" t="s">
        <v>11244</v>
      </c>
      <c r="F9128" s="44" t="s">
        <v>41</v>
      </c>
      <c r="G9128" s="44" t="s">
        <v>17</v>
      </c>
      <c r="H9128" s="44" t="s">
        <v>18</v>
      </c>
      <c r="I9128" s="42" t="s">
        <v>11245</v>
      </c>
      <c r="J9128" s="42">
        <v>8033637029962</v>
      </c>
      <c r="K9128" s="45" t="s">
        <v>58662</v>
      </c>
      <c r="L9128" s="46">
        <v>0</v>
      </c>
      <c r="M9128" s="54">
        <v>219.95</v>
      </c>
      <c r="N9128" s="45" t="s">
        <v>58882</v>
      </c>
    </row>
    <row r="9129" spans="1:14" s="32" customFormat="1" hidden="1" x14ac:dyDescent="0.25">
      <c r="A9129" s="32" t="s">
        <v>31015</v>
      </c>
      <c r="B9129" s="42" t="s">
        <v>64784</v>
      </c>
      <c r="C9129" s="42"/>
      <c r="D9129" s="42"/>
      <c r="E9129" s="43" t="s">
        <v>11246</v>
      </c>
      <c r="F9129" s="44" t="s">
        <v>41</v>
      </c>
      <c r="G9129" s="44" t="s">
        <v>17</v>
      </c>
      <c r="H9129" s="44" t="s">
        <v>18</v>
      </c>
      <c r="I9129" s="42" t="s">
        <v>11247</v>
      </c>
      <c r="J9129" s="42">
        <v>8033637029979</v>
      </c>
      <c r="K9129" s="45" t="s">
        <v>58662</v>
      </c>
      <c r="L9129" s="46">
        <v>0</v>
      </c>
      <c r="M9129" s="54">
        <v>219.95</v>
      </c>
      <c r="N9129" s="45" t="s">
        <v>58882</v>
      </c>
    </row>
    <row r="9130" spans="1:14" s="32" customFormat="1" hidden="1" x14ac:dyDescent="0.25">
      <c r="A9130" s="32" t="s">
        <v>31016</v>
      </c>
      <c r="B9130" s="42" t="s">
        <v>64785</v>
      </c>
      <c r="C9130" s="42"/>
      <c r="D9130" s="42"/>
      <c r="E9130" s="43" t="s">
        <v>11248</v>
      </c>
      <c r="F9130" s="44" t="s">
        <v>41</v>
      </c>
      <c r="G9130" s="44" t="s">
        <v>17</v>
      </c>
      <c r="H9130" s="44" t="s">
        <v>18</v>
      </c>
      <c r="I9130" s="42" t="s">
        <v>11249</v>
      </c>
      <c r="J9130" s="42">
        <v>8033637029986</v>
      </c>
      <c r="K9130" s="45" t="s">
        <v>58662</v>
      </c>
      <c r="L9130" s="46">
        <v>0</v>
      </c>
      <c r="M9130" s="54">
        <v>219.95</v>
      </c>
      <c r="N9130" s="45" t="s">
        <v>58882</v>
      </c>
    </row>
    <row r="9131" spans="1:14" s="32" customFormat="1" hidden="1" x14ac:dyDescent="0.25">
      <c r="A9131" s="32" t="s">
        <v>31017</v>
      </c>
      <c r="B9131" s="42" t="s">
        <v>64786</v>
      </c>
      <c r="C9131" s="42"/>
      <c r="D9131" s="42"/>
      <c r="E9131" s="43" t="s">
        <v>11250</v>
      </c>
      <c r="F9131" s="44" t="s">
        <v>41</v>
      </c>
      <c r="G9131" s="44" t="s">
        <v>17</v>
      </c>
      <c r="H9131" s="44" t="s">
        <v>18</v>
      </c>
      <c r="I9131" s="42" t="s">
        <v>11251</v>
      </c>
      <c r="J9131" s="42">
        <v>8033637029993</v>
      </c>
      <c r="K9131" s="45" t="s">
        <v>58662</v>
      </c>
      <c r="L9131" s="46">
        <v>0</v>
      </c>
      <c r="M9131" s="54">
        <v>219.95</v>
      </c>
      <c r="N9131" s="45" t="s">
        <v>58882</v>
      </c>
    </row>
    <row r="9132" spans="1:14" s="32" customFormat="1" hidden="1" x14ac:dyDescent="0.25">
      <c r="A9132" s="32" t="s">
        <v>31018</v>
      </c>
      <c r="B9132" s="42" t="s">
        <v>64787</v>
      </c>
      <c r="C9132" s="42"/>
      <c r="D9132" s="42"/>
      <c r="E9132" s="43" t="s">
        <v>11252</v>
      </c>
      <c r="F9132" s="44" t="s">
        <v>41</v>
      </c>
      <c r="G9132" s="44" t="s">
        <v>17</v>
      </c>
      <c r="H9132" s="44" t="s">
        <v>18</v>
      </c>
      <c r="I9132" s="42" t="s">
        <v>11253</v>
      </c>
      <c r="J9132" s="42">
        <v>8033637030005</v>
      </c>
      <c r="K9132" s="45" t="s">
        <v>58662</v>
      </c>
      <c r="L9132" s="46">
        <v>0</v>
      </c>
      <c r="M9132" s="54">
        <v>219.95</v>
      </c>
      <c r="N9132" s="45" t="s">
        <v>58882</v>
      </c>
    </row>
    <row r="9133" spans="1:14" s="32" customFormat="1" hidden="1" x14ac:dyDescent="0.25">
      <c r="A9133" s="32" t="s">
        <v>31019</v>
      </c>
      <c r="B9133" s="42" t="s">
        <v>64788</v>
      </c>
      <c r="C9133" s="42"/>
      <c r="D9133" s="42"/>
      <c r="E9133" s="43" t="s">
        <v>11254</v>
      </c>
      <c r="F9133" s="44" t="s">
        <v>41</v>
      </c>
      <c r="G9133" s="44" t="s">
        <v>17</v>
      </c>
      <c r="H9133" s="44" t="s">
        <v>18</v>
      </c>
      <c r="I9133" s="42" t="s">
        <v>11255</v>
      </c>
      <c r="J9133" s="42">
        <v>8033637030012</v>
      </c>
      <c r="K9133" s="45" t="s">
        <v>58662</v>
      </c>
      <c r="L9133" s="46">
        <v>0</v>
      </c>
      <c r="M9133" s="54">
        <v>219.95</v>
      </c>
      <c r="N9133" s="45" t="s">
        <v>58882</v>
      </c>
    </row>
    <row r="9134" spans="1:14" s="32" customFormat="1" hidden="1" x14ac:dyDescent="0.25">
      <c r="A9134" s="32" t="s">
        <v>31020</v>
      </c>
      <c r="B9134" s="42" t="s">
        <v>64789</v>
      </c>
      <c r="C9134" s="42"/>
      <c r="D9134" s="42"/>
      <c r="E9134" s="43" t="s">
        <v>11256</v>
      </c>
      <c r="F9134" s="44" t="s">
        <v>41</v>
      </c>
      <c r="G9134" s="44" t="s">
        <v>17</v>
      </c>
      <c r="H9134" s="44" t="s">
        <v>18</v>
      </c>
      <c r="I9134" s="42" t="s">
        <v>11257</v>
      </c>
      <c r="J9134" s="42">
        <v>8033637030029</v>
      </c>
      <c r="K9134" s="45" t="s">
        <v>58662</v>
      </c>
      <c r="L9134" s="46">
        <v>0</v>
      </c>
      <c r="M9134" s="54">
        <v>219.95</v>
      </c>
      <c r="N9134" s="45" t="s">
        <v>58882</v>
      </c>
    </row>
    <row r="9135" spans="1:14" s="32" customFormat="1" hidden="1" x14ac:dyDescent="0.25">
      <c r="A9135" s="32" t="s">
        <v>31021</v>
      </c>
      <c r="B9135" s="42" t="s">
        <v>64790</v>
      </c>
      <c r="C9135" s="42"/>
      <c r="D9135" s="42"/>
      <c r="E9135" s="43" t="s">
        <v>11258</v>
      </c>
      <c r="F9135" s="44" t="s">
        <v>41</v>
      </c>
      <c r="G9135" s="44" t="s">
        <v>17</v>
      </c>
      <c r="H9135" s="44" t="s">
        <v>18</v>
      </c>
      <c r="I9135" s="42" t="s">
        <v>11259</v>
      </c>
      <c r="J9135" s="42">
        <v>8033637030036</v>
      </c>
      <c r="K9135" s="45" t="s">
        <v>58662</v>
      </c>
      <c r="L9135" s="46">
        <v>0</v>
      </c>
      <c r="M9135" s="54">
        <v>219.95</v>
      </c>
      <c r="N9135" s="45" t="s">
        <v>58882</v>
      </c>
    </row>
    <row r="9136" spans="1:14" s="32" customFormat="1" hidden="1" x14ac:dyDescent="0.25">
      <c r="A9136" s="32" t="s">
        <v>31022</v>
      </c>
      <c r="B9136" s="42" t="s">
        <v>64791</v>
      </c>
      <c r="C9136" s="42"/>
      <c r="D9136" s="42"/>
      <c r="E9136" s="43" t="s">
        <v>11260</v>
      </c>
      <c r="F9136" s="44" t="s">
        <v>41</v>
      </c>
      <c r="G9136" s="44" t="s">
        <v>17</v>
      </c>
      <c r="H9136" s="44" t="s">
        <v>18</v>
      </c>
      <c r="I9136" s="42" t="s">
        <v>11261</v>
      </c>
      <c r="J9136" s="42">
        <v>8033637030043</v>
      </c>
      <c r="K9136" s="45" t="s">
        <v>58662</v>
      </c>
      <c r="L9136" s="46">
        <v>0</v>
      </c>
      <c r="M9136" s="54">
        <v>219.95</v>
      </c>
      <c r="N9136" s="45" t="s">
        <v>58882</v>
      </c>
    </row>
    <row r="9137" spans="1:14" s="32" customFormat="1" hidden="1" x14ac:dyDescent="0.25">
      <c r="A9137" s="32" t="s">
        <v>24307</v>
      </c>
      <c r="B9137" s="42" t="s">
        <v>65680</v>
      </c>
      <c r="C9137" s="42"/>
      <c r="D9137" s="42"/>
      <c r="E9137" s="43" t="s">
        <v>61367</v>
      </c>
      <c r="F9137" s="44" t="s">
        <v>3093</v>
      </c>
      <c r="G9137" s="44" t="s">
        <v>17</v>
      </c>
      <c r="H9137" s="44" t="s">
        <v>18</v>
      </c>
      <c r="I9137" s="42" t="s">
        <v>21053</v>
      </c>
      <c r="J9137" s="42">
        <v>8033637030302</v>
      </c>
      <c r="K9137" s="45" t="s">
        <v>58662</v>
      </c>
      <c r="L9137" s="46">
        <v>0</v>
      </c>
      <c r="M9137" s="54">
        <v>79.95</v>
      </c>
      <c r="N9137" s="45" t="s">
        <v>58882</v>
      </c>
    </row>
    <row r="9138" spans="1:14" s="32" customFormat="1" hidden="1" x14ac:dyDescent="0.25">
      <c r="A9138" s="32" t="s">
        <v>24308</v>
      </c>
      <c r="B9138" s="42" t="s">
        <v>65679</v>
      </c>
      <c r="C9138" s="42"/>
      <c r="D9138" s="42"/>
      <c r="E9138" s="43" t="s">
        <v>61368</v>
      </c>
      <c r="F9138" s="44" t="s">
        <v>3093</v>
      </c>
      <c r="G9138" s="44" t="s">
        <v>17</v>
      </c>
      <c r="H9138" s="44" t="s">
        <v>18</v>
      </c>
      <c r="I9138" s="42" t="s">
        <v>21054</v>
      </c>
      <c r="J9138" s="42">
        <v>8033637030296</v>
      </c>
      <c r="K9138" s="45" t="s">
        <v>58662</v>
      </c>
      <c r="L9138" s="46">
        <v>0</v>
      </c>
      <c r="M9138" s="54">
        <v>79.95</v>
      </c>
      <c r="N9138" s="45" t="s">
        <v>58882</v>
      </c>
    </row>
    <row r="9139" spans="1:14" s="32" customFormat="1" hidden="1" x14ac:dyDescent="0.25">
      <c r="A9139" s="32" t="s">
        <v>24309</v>
      </c>
      <c r="B9139" s="42" t="s">
        <v>65678</v>
      </c>
      <c r="C9139" s="42"/>
      <c r="D9139" s="42"/>
      <c r="E9139" s="43" t="s">
        <v>61369</v>
      </c>
      <c r="F9139" s="44" t="s">
        <v>3093</v>
      </c>
      <c r="G9139" s="44" t="s">
        <v>17</v>
      </c>
      <c r="H9139" s="44" t="s">
        <v>18</v>
      </c>
      <c r="I9139" s="42" t="s">
        <v>21055</v>
      </c>
      <c r="J9139" s="42">
        <v>8033637030289</v>
      </c>
      <c r="K9139" s="45" t="s">
        <v>58662</v>
      </c>
      <c r="L9139" s="46">
        <v>0</v>
      </c>
      <c r="M9139" s="54">
        <v>79.95</v>
      </c>
      <c r="N9139" s="45" t="s">
        <v>58882</v>
      </c>
    </row>
    <row r="9140" spans="1:14" s="32" customFormat="1" hidden="1" x14ac:dyDescent="0.25">
      <c r="A9140" s="32" t="s">
        <v>24310</v>
      </c>
      <c r="B9140" s="42" t="s">
        <v>65681</v>
      </c>
      <c r="C9140" s="42"/>
      <c r="D9140" s="42"/>
      <c r="E9140" s="43" t="s">
        <v>3650</v>
      </c>
      <c r="F9140" s="44" t="s">
        <v>3093</v>
      </c>
      <c r="G9140" s="44" t="s">
        <v>17</v>
      </c>
      <c r="H9140" s="44" t="s">
        <v>18</v>
      </c>
      <c r="I9140" s="42" t="s">
        <v>3651</v>
      </c>
      <c r="J9140" s="42">
        <v>8033637030319</v>
      </c>
      <c r="K9140" s="45" t="s">
        <v>58662</v>
      </c>
      <c r="L9140" s="46">
        <v>0</v>
      </c>
      <c r="M9140" s="54">
        <v>79.95</v>
      </c>
      <c r="N9140" s="45" t="s">
        <v>58882</v>
      </c>
    </row>
    <row r="9141" spans="1:14" s="32" customFormat="1" hidden="1" x14ac:dyDescent="0.25">
      <c r="A9141" s="32" t="s">
        <v>24311</v>
      </c>
      <c r="B9141" s="42" t="s">
        <v>65677</v>
      </c>
      <c r="C9141" s="42"/>
      <c r="D9141" s="42"/>
      <c r="E9141" s="43" t="s">
        <v>3652</v>
      </c>
      <c r="F9141" s="44" t="s">
        <v>3093</v>
      </c>
      <c r="G9141" s="44" t="s">
        <v>17</v>
      </c>
      <c r="H9141" s="44" t="s">
        <v>18</v>
      </c>
      <c r="I9141" s="42" t="s">
        <v>3653</v>
      </c>
      <c r="J9141" s="42">
        <v>8033637030272</v>
      </c>
      <c r="K9141" s="45" t="s">
        <v>58662</v>
      </c>
      <c r="L9141" s="46">
        <v>0</v>
      </c>
      <c r="M9141" s="54">
        <v>79.95</v>
      </c>
      <c r="N9141" s="45" t="s">
        <v>58882</v>
      </c>
    </row>
    <row r="9142" spans="1:14" s="32" customFormat="1" hidden="1" x14ac:dyDescent="0.25">
      <c r="A9142" s="32" t="s">
        <v>24351</v>
      </c>
      <c r="B9142" s="42" t="s">
        <v>65690</v>
      </c>
      <c r="C9142" s="42" t="s">
        <v>19867</v>
      </c>
      <c r="D9142" s="42"/>
      <c r="E9142" s="43" t="s">
        <v>61387</v>
      </c>
      <c r="F9142" s="44" t="s">
        <v>3093</v>
      </c>
      <c r="G9142" s="44" t="s">
        <v>17</v>
      </c>
      <c r="H9142" s="44" t="s">
        <v>18</v>
      </c>
      <c r="I9142" s="42" t="s">
        <v>21059</v>
      </c>
      <c r="J9142" s="42">
        <v>8033637030401</v>
      </c>
      <c r="K9142" s="45" t="s">
        <v>58662</v>
      </c>
      <c r="L9142" s="46">
        <v>0</v>
      </c>
      <c r="M9142" s="54">
        <v>139.94999999999999</v>
      </c>
      <c r="N9142" s="45" t="s">
        <v>58882</v>
      </c>
    </row>
    <row r="9143" spans="1:14" s="32" customFormat="1" hidden="1" x14ac:dyDescent="0.25">
      <c r="A9143" s="32" t="s">
        <v>24352</v>
      </c>
      <c r="B9143" s="42" t="s">
        <v>65689</v>
      </c>
      <c r="C9143" s="42" t="s">
        <v>19868</v>
      </c>
      <c r="D9143" s="42"/>
      <c r="E9143" s="43" t="s">
        <v>61388</v>
      </c>
      <c r="F9143" s="44" t="s">
        <v>3093</v>
      </c>
      <c r="G9143" s="44" t="s">
        <v>17</v>
      </c>
      <c r="H9143" s="44" t="s">
        <v>18</v>
      </c>
      <c r="I9143" s="42" t="s">
        <v>21060</v>
      </c>
      <c r="J9143" s="42">
        <v>8033637030395</v>
      </c>
      <c r="K9143" s="45" t="s">
        <v>58662</v>
      </c>
      <c r="L9143" s="46">
        <v>0</v>
      </c>
      <c r="M9143" s="54">
        <v>139.94999999999999</v>
      </c>
      <c r="N9143" s="45" t="s">
        <v>58882</v>
      </c>
    </row>
    <row r="9144" spans="1:14" s="32" customFormat="1" hidden="1" x14ac:dyDescent="0.25">
      <c r="A9144" s="32" t="s">
        <v>24353</v>
      </c>
      <c r="B9144" s="42" t="s">
        <v>65688</v>
      </c>
      <c r="C9144" s="42" t="s">
        <v>19869</v>
      </c>
      <c r="D9144" s="42"/>
      <c r="E9144" s="43" t="s">
        <v>61389</v>
      </c>
      <c r="F9144" s="44" t="s">
        <v>3093</v>
      </c>
      <c r="G9144" s="44" t="s">
        <v>17</v>
      </c>
      <c r="H9144" s="44" t="s">
        <v>18</v>
      </c>
      <c r="I9144" s="42" t="s">
        <v>21061</v>
      </c>
      <c r="J9144" s="42">
        <v>8033637030388</v>
      </c>
      <c r="K9144" s="45" t="s">
        <v>58662</v>
      </c>
      <c r="L9144" s="46">
        <v>0</v>
      </c>
      <c r="M9144" s="54">
        <v>139.94999999999999</v>
      </c>
      <c r="N9144" s="45" t="s">
        <v>58882</v>
      </c>
    </row>
    <row r="9145" spans="1:14" s="32" customFormat="1" hidden="1" x14ac:dyDescent="0.25">
      <c r="A9145" s="32" t="s">
        <v>24354</v>
      </c>
      <c r="B9145" s="42" t="s">
        <v>65691</v>
      </c>
      <c r="C9145" s="42"/>
      <c r="D9145" s="42"/>
      <c r="E9145" s="43" t="s">
        <v>61390</v>
      </c>
      <c r="F9145" s="44" t="s">
        <v>3093</v>
      </c>
      <c r="G9145" s="44" t="s">
        <v>17</v>
      </c>
      <c r="H9145" s="44" t="s">
        <v>18</v>
      </c>
      <c r="I9145" s="42" t="s">
        <v>3824</v>
      </c>
      <c r="J9145" s="42">
        <v>8033637030418</v>
      </c>
      <c r="K9145" s="45" t="s">
        <v>58662</v>
      </c>
      <c r="L9145" s="46">
        <v>0</v>
      </c>
      <c r="M9145" s="54">
        <v>139.94999999999999</v>
      </c>
      <c r="N9145" s="45" t="s">
        <v>58882</v>
      </c>
    </row>
    <row r="9146" spans="1:14" s="32" customFormat="1" hidden="1" x14ac:dyDescent="0.25">
      <c r="A9146" s="32" t="s">
        <v>24355</v>
      </c>
      <c r="B9146" s="42" t="s">
        <v>65687</v>
      </c>
      <c r="C9146" s="42" t="s">
        <v>19870</v>
      </c>
      <c r="D9146" s="42"/>
      <c r="E9146" s="43" t="s">
        <v>61391</v>
      </c>
      <c r="F9146" s="44" t="s">
        <v>3093</v>
      </c>
      <c r="G9146" s="44" t="s">
        <v>17</v>
      </c>
      <c r="H9146" s="44" t="s">
        <v>18</v>
      </c>
      <c r="I9146" s="42" t="s">
        <v>3825</v>
      </c>
      <c r="J9146" s="42">
        <v>8033637030371</v>
      </c>
      <c r="K9146" s="45" t="s">
        <v>58662</v>
      </c>
      <c r="L9146" s="46">
        <v>0</v>
      </c>
      <c r="M9146" s="54">
        <v>139.94999999999999</v>
      </c>
      <c r="N9146" s="45" t="s">
        <v>58882</v>
      </c>
    </row>
    <row r="9147" spans="1:14" s="32" customFormat="1" hidden="1" x14ac:dyDescent="0.25">
      <c r="A9147" s="32" t="s">
        <v>24356</v>
      </c>
      <c r="B9147" s="42" t="s">
        <v>65685</v>
      </c>
      <c r="C9147" s="42" t="s">
        <v>19871</v>
      </c>
      <c r="D9147" s="42"/>
      <c r="E9147" s="43" t="s">
        <v>61392</v>
      </c>
      <c r="F9147" s="44" t="s">
        <v>3093</v>
      </c>
      <c r="G9147" s="44" t="s">
        <v>17</v>
      </c>
      <c r="H9147" s="44" t="s">
        <v>18</v>
      </c>
      <c r="I9147" s="42" t="s">
        <v>3826</v>
      </c>
      <c r="J9147" s="42">
        <v>8033637030357</v>
      </c>
      <c r="K9147" s="45" t="s">
        <v>58662</v>
      </c>
      <c r="L9147" s="46">
        <v>0</v>
      </c>
      <c r="M9147" s="54">
        <v>139.94999999999999</v>
      </c>
      <c r="N9147" s="45" t="s">
        <v>58882</v>
      </c>
    </row>
    <row r="9148" spans="1:14" s="32" customFormat="1" hidden="1" x14ac:dyDescent="0.25">
      <c r="A9148" s="32" t="s">
        <v>24357</v>
      </c>
      <c r="B9148" s="42" t="s">
        <v>65684</v>
      </c>
      <c r="C9148" s="42" t="s">
        <v>19872</v>
      </c>
      <c r="D9148" s="42"/>
      <c r="E9148" s="43" t="s">
        <v>61393</v>
      </c>
      <c r="F9148" s="44" t="s">
        <v>3093</v>
      </c>
      <c r="G9148" s="44" t="s">
        <v>17</v>
      </c>
      <c r="H9148" s="44" t="s">
        <v>18</v>
      </c>
      <c r="I9148" s="42" t="s">
        <v>3827</v>
      </c>
      <c r="J9148" s="42">
        <v>8033637030340</v>
      </c>
      <c r="K9148" s="45" t="s">
        <v>58662</v>
      </c>
      <c r="L9148" s="46">
        <v>0</v>
      </c>
      <c r="M9148" s="54">
        <v>139.94999999999999</v>
      </c>
      <c r="N9148" s="45" t="s">
        <v>58882</v>
      </c>
    </row>
    <row r="9149" spans="1:14" s="32" customFormat="1" hidden="1" x14ac:dyDescent="0.25">
      <c r="A9149" s="32" t="s">
        <v>24358</v>
      </c>
      <c r="B9149" s="42" t="s">
        <v>65683</v>
      </c>
      <c r="C9149" s="42" t="s">
        <v>19873</v>
      </c>
      <c r="D9149" s="42"/>
      <c r="E9149" s="43" t="s">
        <v>61394</v>
      </c>
      <c r="F9149" s="44" t="s">
        <v>3093</v>
      </c>
      <c r="G9149" s="44" t="s">
        <v>17</v>
      </c>
      <c r="H9149" s="44" t="s">
        <v>18</v>
      </c>
      <c r="I9149" s="42" t="s">
        <v>3828</v>
      </c>
      <c r="J9149" s="42">
        <v>8033637030333</v>
      </c>
      <c r="K9149" s="45" t="s">
        <v>58662</v>
      </c>
      <c r="L9149" s="46">
        <v>0</v>
      </c>
      <c r="M9149" s="54">
        <v>139.94999999999999</v>
      </c>
      <c r="N9149" s="45" t="s">
        <v>58882</v>
      </c>
    </row>
    <row r="9150" spans="1:14" s="32" customFormat="1" hidden="1" x14ac:dyDescent="0.25">
      <c r="A9150" s="32" t="s">
        <v>24359</v>
      </c>
      <c r="B9150" s="42" t="s">
        <v>65686</v>
      </c>
      <c r="C9150" s="42"/>
      <c r="D9150" s="42"/>
      <c r="E9150" s="43" t="s">
        <v>61395</v>
      </c>
      <c r="F9150" s="44" t="s">
        <v>3093</v>
      </c>
      <c r="G9150" s="44" t="s">
        <v>17</v>
      </c>
      <c r="H9150" s="44" t="s">
        <v>18</v>
      </c>
      <c r="I9150" s="42" t="s">
        <v>3829</v>
      </c>
      <c r="J9150" s="42">
        <v>8033637030364</v>
      </c>
      <c r="K9150" s="45" t="s">
        <v>58662</v>
      </c>
      <c r="L9150" s="46">
        <v>0</v>
      </c>
      <c r="M9150" s="54">
        <v>139.94999999999999</v>
      </c>
      <c r="N9150" s="45" t="s">
        <v>58882</v>
      </c>
    </row>
    <row r="9151" spans="1:14" s="32" customFormat="1" hidden="1" x14ac:dyDescent="0.25">
      <c r="A9151" s="32" t="s">
        <v>24360</v>
      </c>
      <c r="B9151" s="42" t="s">
        <v>65682</v>
      </c>
      <c r="C9151" s="42" t="s">
        <v>19874</v>
      </c>
      <c r="D9151" s="42"/>
      <c r="E9151" s="43" t="s">
        <v>61396</v>
      </c>
      <c r="F9151" s="44" t="s">
        <v>3093</v>
      </c>
      <c r="G9151" s="44" t="s">
        <v>17</v>
      </c>
      <c r="H9151" s="44" t="s">
        <v>18</v>
      </c>
      <c r="I9151" s="42" t="s">
        <v>3830</v>
      </c>
      <c r="J9151" s="42">
        <v>8033637030326</v>
      </c>
      <c r="K9151" s="45" t="s">
        <v>58662</v>
      </c>
      <c r="L9151" s="46">
        <v>0</v>
      </c>
      <c r="M9151" s="54">
        <v>139.94999999999999</v>
      </c>
      <c r="N9151" s="45" t="s">
        <v>58882</v>
      </c>
    </row>
    <row r="9152" spans="1:14" s="32" customFormat="1" hidden="1" x14ac:dyDescent="0.25">
      <c r="A9152" s="32" t="s">
        <v>24481</v>
      </c>
      <c r="B9152" s="42" t="s">
        <v>65774</v>
      </c>
      <c r="C9152" s="42" t="s">
        <v>19890</v>
      </c>
      <c r="D9152" s="42"/>
      <c r="E9152" s="43" t="s">
        <v>4309</v>
      </c>
      <c r="F9152" s="44" t="s">
        <v>3093</v>
      </c>
      <c r="G9152" s="44" t="s">
        <v>17</v>
      </c>
      <c r="H9152" s="44" t="s">
        <v>18</v>
      </c>
      <c r="I9152" s="42" t="s">
        <v>4310</v>
      </c>
      <c r="J9152" s="42">
        <v>8051194807717</v>
      </c>
      <c r="K9152" s="45" t="s">
        <v>58662</v>
      </c>
      <c r="L9152" s="46">
        <v>0</v>
      </c>
      <c r="M9152" s="54">
        <v>109.95</v>
      </c>
      <c r="N9152" s="45"/>
    </row>
    <row r="9153" spans="1:14" s="32" customFormat="1" hidden="1" x14ac:dyDescent="0.25">
      <c r="A9153" s="32" t="s">
        <v>24482</v>
      </c>
      <c r="B9153" s="42" t="s">
        <v>65775</v>
      </c>
      <c r="C9153" s="42" t="s">
        <v>19891</v>
      </c>
      <c r="D9153" s="42"/>
      <c r="E9153" s="43" t="s">
        <v>4311</v>
      </c>
      <c r="F9153" s="44" t="s">
        <v>3093</v>
      </c>
      <c r="G9153" s="44" t="s">
        <v>17</v>
      </c>
      <c r="H9153" s="44" t="s">
        <v>18</v>
      </c>
      <c r="I9153" s="42" t="s">
        <v>4312</v>
      </c>
      <c r="J9153" s="42">
        <v>8051194807724</v>
      </c>
      <c r="K9153" s="45" t="s">
        <v>58662</v>
      </c>
      <c r="L9153" s="46">
        <v>0</v>
      </c>
      <c r="M9153" s="54">
        <v>109.95</v>
      </c>
      <c r="N9153" s="45"/>
    </row>
    <row r="9154" spans="1:14" s="32" customFormat="1" hidden="1" x14ac:dyDescent="0.25">
      <c r="A9154" s="32" t="s">
        <v>24483</v>
      </c>
      <c r="B9154" s="42" t="s">
        <v>65772</v>
      </c>
      <c r="C9154" s="42" t="s">
        <v>19892</v>
      </c>
      <c r="D9154" s="42"/>
      <c r="E9154" s="43" t="s">
        <v>4313</v>
      </c>
      <c r="F9154" s="44" t="s">
        <v>3093</v>
      </c>
      <c r="G9154" s="44" t="s">
        <v>17</v>
      </c>
      <c r="H9154" s="44" t="s">
        <v>18</v>
      </c>
      <c r="I9154" s="42" t="s">
        <v>4314</v>
      </c>
      <c r="J9154" s="42">
        <v>8051194807694</v>
      </c>
      <c r="K9154" s="45" t="s">
        <v>58662</v>
      </c>
      <c r="L9154" s="46">
        <v>0</v>
      </c>
      <c r="M9154" s="54">
        <v>109.95</v>
      </c>
      <c r="N9154" s="45"/>
    </row>
    <row r="9155" spans="1:14" s="32" customFormat="1" hidden="1" x14ac:dyDescent="0.25">
      <c r="A9155" s="32" t="s">
        <v>24484</v>
      </c>
      <c r="B9155" s="42" t="s">
        <v>65771</v>
      </c>
      <c r="C9155" s="42" t="s">
        <v>19893</v>
      </c>
      <c r="D9155" s="42"/>
      <c r="E9155" s="43" t="s">
        <v>4315</v>
      </c>
      <c r="F9155" s="44" t="s">
        <v>3093</v>
      </c>
      <c r="G9155" s="44" t="s">
        <v>17</v>
      </c>
      <c r="H9155" s="44" t="s">
        <v>18</v>
      </c>
      <c r="I9155" s="42" t="s">
        <v>4316</v>
      </c>
      <c r="J9155" s="42">
        <v>8051194807687</v>
      </c>
      <c r="K9155" s="45" t="s">
        <v>58662</v>
      </c>
      <c r="L9155" s="46">
        <v>0</v>
      </c>
      <c r="M9155" s="54">
        <v>109.95</v>
      </c>
      <c r="N9155" s="45"/>
    </row>
    <row r="9156" spans="1:14" s="32" customFormat="1" hidden="1" x14ac:dyDescent="0.25">
      <c r="A9156" s="32" t="s">
        <v>24485</v>
      </c>
      <c r="B9156" s="42" t="s">
        <v>65770</v>
      </c>
      <c r="C9156" s="42" t="s">
        <v>19894</v>
      </c>
      <c r="D9156" s="42"/>
      <c r="E9156" s="43" t="s">
        <v>4317</v>
      </c>
      <c r="F9156" s="44" t="s">
        <v>3093</v>
      </c>
      <c r="G9156" s="44" t="s">
        <v>17</v>
      </c>
      <c r="H9156" s="44" t="s">
        <v>18</v>
      </c>
      <c r="I9156" s="42" t="s">
        <v>4318</v>
      </c>
      <c r="J9156" s="42">
        <v>8051194807670</v>
      </c>
      <c r="K9156" s="45" t="s">
        <v>58662</v>
      </c>
      <c r="L9156" s="46">
        <v>0</v>
      </c>
      <c r="M9156" s="54">
        <v>109.95</v>
      </c>
      <c r="N9156" s="45"/>
    </row>
    <row r="9157" spans="1:14" s="32" customFormat="1" hidden="1" x14ac:dyDescent="0.25">
      <c r="A9157" s="32" t="s">
        <v>24486</v>
      </c>
      <c r="B9157" s="42" t="s">
        <v>65773</v>
      </c>
      <c r="C9157" s="42" t="s">
        <v>19895</v>
      </c>
      <c r="D9157" s="42"/>
      <c r="E9157" s="43" t="s">
        <v>4319</v>
      </c>
      <c r="F9157" s="44" t="s">
        <v>3093</v>
      </c>
      <c r="G9157" s="44" t="s">
        <v>17</v>
      </c>
      <c r="H9157" s="44" t="s">
        <v>18</v>
      </c>
      <c r="I9157" s="42" t="s">
        <v>4320</v>
      </c>
      <c r="J9157" s="42">
        <v>8051194807700</v>
      </c>
      <c r="K9157" s="45" t="s">
        <v>58662</v>
      </c>
      <c r="L9157" s="46">
        <v>0</v>
      </c>
      <c r="M9157" s="54">
        <v>109.95</v>
      </c>
      <c r="N9157" s="45"/>
    </row>
    <row r="9158" spans="1:14" s="32" customFormat="1" hidden="1" x14ac:dyDescent="0.25">
      <c r="A9158" s="32" t="s">
        <v>24487</v>
      </c>
      <c r="B9158" s="42" t="s">
        <v>65756</v>
      </c>
      <c r="C9158" s="42"/>
      <c r="D9158" s="42"/>
      <c r="E9158" s="43" t="s">
        <v>6845</v>
      </c>
      <c r="F9158" s="44" t="s">
        <v>3093</v>
      </c>
      <c r="G9158" s="44" t="s">
        <v>17</v>
      </c>
      <c r="H9158" s="44" t="s">
        <v>18</v>
      </c>
      <c r="I9158" s="42" t="s">
        <v>6846</v>
      </c>
      <c r="J9158" s="42">
        <v>8051194517029</v>
      </c>
      <c r="K9158" s="45" t="s">
        <v>58662</v>
      </c>
      <c r="L9158" s="46">
        <v>0</v>
      </c>
      <c r="M9158" s="54">
        <v>109.95</v>
      </c>
      <c r="N9158" s="45"/>
    </row>
    <row r="9159" spans="1:14" s="32" customFormat="1" hidden="1" x14ac:dyDescent="0.25">
      <c r="A9159" s="32" t="s">
        <v>24488</v>
      </c>
      <c r="B9159" s="42" t="s">
        <v>65757</v>
      </c>
      <c r="C9159" s="42"/>
      <c r="D9159" s="42"/>
      <c r="E9159" s="43" t="s">
        <v>6847</v>
      </c>
      <c r="F9159" s="44" t="s">
        <v>3093</v>
      </c>
      <c r="G9159" s="44" t="s">
        <v>17</v>
      </c>
      <c r="H9159" s="44" t="s">
        <v>18</v>
      </c>
      <c r="I9159" s="42" t="s">
        <v>6848</v>
      </c>
      <c r="J9159" s="42">
        <v>8051194517036</v>
      </c>
      <c r="K9159" s="45" t="s">
        <v>58662</v>
      </c>
      <c r="L9159" s="46">
        <v>0</v>
      </c>
      <c r="M9159" s="54">
        <v>109.95</v>
      </c>
      <c r="N9159" s="45"/>
    </row>
    <row r="9160" spans="1:14" s="32" customFormat="1" hidden="1" x14ac:dyDescent="0.25">
      <c r="A9160" s="32" t="s">
        <v>24489</v>
      </c>
      <c r="B9160" s="42" t="s">
        <v>65754</v>
      </c>
      <c r="C9160" s="42"/>
      <c r="D9160" s="42"/>
      <c r="E9160" s="43" t="s">
        <v>6849</v>
      </c>
      <c r="F9160" s="44" t="s">
        <v>3093</v>
      </c>
      <c r="G9160" s="44" t="s">
        <v>17</v>
      </c>
      <c r="H9160" s="44" t="s">
        <v>18</v>
      </c>
      <c r="I9160" s="42" t="s">
        <v>6850</v>
      </c>
      <c r="J9160" s="42">
        <v>8051194516985</v>
      </c>
      <c r="K9160" s="45" t="s">
        <v>58662</v>
      </c>
      <c r="L9160" s="46">
        <v>0</v>
      </c>
      <c r="M9160" s="54">
        <v>109.95</v>
      </c>
      <c r="N9160" s="45"/>
    </row>
    <row r="9161" spans="1:14" s="32" customFormat="1" hidden="1" x14ac:dyDescent="0.25">
      <c r="A9161" s="32" t="s">
        <v>24490</v>
      </c>
      <c r="B9161" s="42" t="s">
        <v>65753</v>
      </c>
      <c r="C9161" s="42"/>
      <c r="D9161" s="42"/>
      <c r="E9161" s="43" t="s">
        <v>6851</v>
      </c>
      <c r="F9161" s="44" t="s">
        <v>3093</v>
      </c>
      <c r="G9161" s="44" t="s">
        <v>17</v>
      </c>
      <c r="H9161" s="44" t="s">
        <v>18</v>
      </c>
      <c r="I9161" s="42" t="s">
        <v>6852</v>
      </c>
      <c r="J9161" s="42">
        <v>8051194517005</v>
      </c>
      <c r="K9161" s="45" t="s">
        <v>58662</v>
      </c>
      <c r="L9161" s="46">
        <v>0</v>
      </c>
      <c r="M9161" s="54">
        <v>109.95</v>
      </c>
      <c r="N9161" s="45"/>
    </row>
    <row r="9162" spans="1:14" s="32" customFormat="1" hidden="1" x14ac:dyDescent="0.25">
      <c r="A9162" s="32" t="s">
        <v>24491</v>
      </c>
      <c r="B9162" s="42" t="s">
        <v>65752</v>
      </c>
      <c r="C9162" s="42"/>
      <c r="D9162" s="42"/>
      <c r="E9162" s="43" t="s">
        <v>6853</v>
      </c>
      <c r="F9162" s="44" t="s">
        <v>3093</v>
      </c>
      <c r="G9162" s="44" t="s">
        <v>17</v>
      </c>
      <c r="H9162" s="44" t="s">
        <v>18</v>
      </c>
      <c r="I9162" s="42" t="s">
        <v>6854</v>
      </c>
      <c r="J9162" s="42">
        <v>8051194516992</v>
      </c>
      <c r="K9162" s="45" t="s">
        <v>58662</v>
      </c>
      <c r="L9162" s="46">
        <v>0</v>
      </c>
      <c r="M9162" s="54">
        <v>109.95</v>
      </c>
      <c r="N9162" s="45"/>
    </row>
    <row r="9163" spans="1:14" s="32" customFormat="1" hidden="1" x14ac:dyDescent="0.25">
      <c r="A9163" s="32" t="s">
        <v>24492</v>
      </c>
      <c r="B9163" s="42" t="s">
        <v>65755</v>
      </c>
      <c r="C9163" s="42"/>
      <c r="D9163" s="42"/>
      <c r="E9163" s="43" t="s">
        <v>6855</v>
      </c>
      <c r="F9163" s="44" t="s">
        <v>3093</v>
      </c>
      <c r="G9163" s="44" t="s">
        <v>17</v>
      </c>
      <c r="H9163" s="44" t="s">
        <v>18</v>
      </c>
      <c r="I9163" s="42" t="s">
        <v>6856</v>
      </c>
      <c r="J9163" s="42">
        <v>8051194517012</v>
      </c>
      <c r="K9163" s="45" t="s">
        <v>58662</v>
      </c>
      <c r="L9163" s="46">
        <v>0</v>
      </c>
      <c r="M9163" s="54">
        <v>109.95</v>
      </c>
      <c r="N9163" s="45"/>
    </row>
    <row r="9164" spans="1:14" s="32" customFormat="1" hidden="1" x14ac:dyDescent="0.25">
      <c r="A9164" s="32" t="s">
        <v>24493</v>
      </c>
      <c r="B9164" s="42" t="s">
        <v>65762</v>
      </c>
      <c r="C9164" s="42"/>
      <c r="D9164" s="42"/>
      <c r="E9164" s="43" t="s">
        <v>6833</v>
      </c>
      <c r="F9164" s="44" t="s">
        <v>3093</v>
      </c>
      <c r="G9164" s="44" t="s">
        <v>17</v>
      </c>
      <c r="H9164" s="44" t="s">
        <v>18</v>
      </c>
      <c r="I9164" s="42" t="s">
        <v>6834</v>
      </c>
      <c r="J9164" s="42">
        <v>8051194526656</v>
      </c>
      <c r="K9164" s="45" t="s">
        <v>58662</v>
      </c>
      <c r="L9164" s="46">
        <v>0</v>
      </c>
      <c r="M9164" s="54">
        <v>109.95</v>
      </c>
      <c r="N9164" s="45"/>
    </row>
    <row r="9165" spans="1:14" s="32" customFormat="1" hidden="1" x14ac:dyDescent="0.25">
      <c r="A9165" s="32" t="s">
        <v>24494</v>
      </c>
      <c r="B9165" s="42" t="s">
        <v>65763</v>
      </c>
      <c r="C9165" s="42"/>
      <c r="D9165" s="42"/>
      <c r="E9165" s="43" t="s">
        <v>6835</v>
      </c>
      <c r="F9165" s="44" t="s">
        <v>3093</v>
      </c>
      <c r="G9165" s="44" t="s">
        <v>17</v>
      </c>
      <c r="H9165" s="44" t="s">
        <v>18</v>
      </c>
      <c r="I9165" s="42" t="s">
        <v>6836</v>
      </c>
      <c r="J9165" s="42">
        <v>8051194526663</v>
      </c>
      <c r="K9165" s="45" t="s">
        <v>58662</v>
      </c>
      <c r="L9165" s="46">
        <v>0</v>
      </c>
      <c r="M9165" s="54">
        <v>109.95</v>
      </c>
      <c r="N9165" s="45"/>
    </row>
    <row r="9166" spans="1:14" s="32" customFormat="1" hidden="1" x14ac:dyDescent="0.25">
      <c r="A9166" s="32" t="s">
        <v>24495</v>
      </c>
      <c r="B9166" s="42" t="s">
        <v>65760</v>
      </c>
      <c r="C9166" s="42"/>
      <c r="D9166" s="42"/>
      <c r="E9166" s="43" t="s">
        <v>6837</v>
      </c>
      <c r="F9166" s="44" t="s">
        <v>3093</v>
      </c>
      <c r="G9166" s="44" t="s">
        <v>17</v>
      </c>
      <c r="H9166" s="44" t="s">
        <v>18</v>
      </c>
      <c r="I9166" s="42" t="s">
        <v>6838</v>
      </c>
      <c r="J9166" s="42">
        <v>8051194526557</v>
      </c>
      <c r="K9166" s="45" t="s">
        <v>58662</v>
      </c>
      <c r="L9166" s="46">
        <v>0</v>
      </c>
      <c r="M9166" s="54">
        <v>109.95</v>
      </c>
      <c r="N9166" s="45"/>
    </row>
    <row r="9167" spans="1:14" s="32" customFormat="1" hidden="1" x14ac:dyDescent="0.25">
      <c r="A9167" s="32" t="s">
        <v>24496</v>
      </c>
      <c r="B9167" s="42" t="s">
        <v>65759</v>
      </c>
      <c r="C9167" s="42"/>
      <c r="D9167" s="42"/>
      <c r="E9167" s="43" t="s">
        <v>6839</v>
      </c>
      <c r="F9167" s="44" t="s">
        <v>3093</v>
      </c>
      <c r="G9167" s="44" t="s">
        <v>17</v>
      </c>
      <c r="H9167" s="44" t="s">
        <v>18</v>
      </c>
      <c r="I9167" s="42" t="s">
        <v>6840</v>
      </c>
      <c r="J9167" s="42">
        <v>8051194526632</v>
      </c>
      <c r="K9167" s="45" t="s">
        <v>58662</v>
      </c>
      <c r="L9167" s="46">
        <v>0</v>
      </c>
      <c r="M9167" s="54">
        <v>109.95</v>
      </c>
      <c r="N9167" s="45"/>
    </row>
    <row r="9168" spans="1:14" s="32" customFormat="1" hidden="1" x14ac:dyDescent="0.25">
      <c r="A9168" s="32" t="s">
        <v>24497</v>
      </c>
      <c r="B9168" s="42" t="s">
        <v>65758</v>
      </c>
      <c r="C9168" s="42"/>
      <c r="D9168" s="42"/>
      <c r="E9168" s="43" t="s">
        <v>6841</v>
      </c>
      <c r="F9168" s="44" t="s">
        <v>3093</v>
      </c>
      <c r="G9168" s="44" t="s">
        <v>17</v>
      </c>
      <c r="H9168" s="44" t="s">
        <v>18</v>
      </c>
      <c r="I9168" s="42" t="s">
        <v>6842</v>
      </c>
      <c r="J9168" s="42">
        <v>8051194526625</v>
      </c>
      <c r="K9168" s="45" t="s">
        <v>58662</v>
      </c>
      <c r="L9168" s="46">
        <v>0</v>
      </c>
      <c r="M9168" s="54">
        <v>109.95</v>
      </c>
      <c r="N9168" s="45"/>
    </row>
    <row r="9169" spans="1:14" s="32" customFormat="1" hidden="1" x14ac:dyDescent="0.25">
      <c r="A9169" s="32" t="s">
        <v>24498</v>
      </c>
      <c r="B9169" s="42" t="s">
        <v>65761</v>
      </c>
      <c r="C9169" s="42"/>
      <c r="D9169" s="42"/>
      <c r="E9169" s="43" t="s">
        <v>6843</v>
      </c>
      <c r="F9169" s="44" t="s">
        <v>3093</v>
      </c>
      <c r="G9169" s="44" t="s">
        <v>17</v>
      </c>
      <c r="H9169" s="44" t="s">
        <v>18</v>
      </c>
      <c r="I9169" s="42" t="s">
        <v>6844</v>
      </c>
      <c r="J9169" s="42">
        <v>8051194526649</v>
      </c>
      <c r="K9169" s="45" t="s">
        <v>58662</v>
      </c>
      <c r="L9169" s="46">
        <v>0</v>
      </c>
      <c r="M9169" s="54">
        <v>109.95</v>
      </c>
      <c r="N9169" s="45"/>
    </row>
    <row r="9170" spans="1:14" s="32" customFormat="1" hidden="1" x14ac:dyDescent="0.25">
      <c r="A9170" s="32" t="s">
        <v>24499</v>
      </c>
      <c r="B9170" s="42" t="s">
        <v>65768</v>
      </c>
      <c r="C9170" s="42"/>
      <c r="D9170" s="42"/>
      <c r="E9170" s="43" t="s">
        <v>6857</v>
      </c>
      <c r="F9170" s="44" t="s">
        <v>3093</v>
      </c>
      <c r="G9170" s="44" t="s">
        <v>17</v>
      </c>
      <c r="H9170" s="44" t="s">
        <v>18</v>
      </c>
      <c r="I9170" s="42" t="s">
        <v>6858</v>
      </c>
      <c r="J9170" s="42">
        <v>8051194526700</v>
      </c>
      <c r="K9170" s="45" t="s">
        <v>58662</v>
      </c>
      <c r="L9170" s="46">
        <v>0</v>
      </c>
      <c r="M9170" s="54">
        <v>109.95</v>
      </c>
      <c r="N9170" s="45"/>
    </row>
    <row r="9171" spans="1:14" s="32" customFormat="1" hidden="1" x14ac:dyDescent="0.25">
      <c r="A9171" s="32" t="s">
        <v>24500</v>
      </c>
      <c r="B9171" s="42" t="s">
        <v>65769</v>
      </c>
      <c r="C9171" s="42"/>
      <c r="D9171" s="42"/>
      <c r="E9171" s="43" t="s">
        <v>6859</v>
      </c>
      <c r="F9171" s="44" t="s">
        <v>3093</v>
      </c>
      <c r="G9171" s="44" t="s">
        <v>17</v>
      </c>
      <c r="H9171" s="44" t="s">
        <v>18</v>
      </c>
      <c r="I9171" s="42" t="s">
        <v>6860</v>
      </c>
      <c r="J9171" s="42">
        <v>8051194526717</v>
      </c>
      <c r="K9171" s="45" t="s">
        <v>58662</v>
      </c>
      <c r="L9171" s="46">
        <v>0</v>
      </c>
      <c r="M9171" s="54">
        <v>109.95</v>
      </c>
      <c r="N9171" s="45"/>
    </row>
    <row r="9172" spans="1:14" s="32" customFormat="1" hidden="1" x14ac:dyDescent="0.25">
      <c r="A9172" s="32" t="s">
        <v>24501</v>
      </c>
      <c r="B9172" s="42" t="s">
        <v>65766</v>
      </c>
      <c r="C9172" s="42"/>
      <c r="D9172" s="42"/>
      <c r="E9172" s="43" t="s">
        <v>6861</v>
      </c>
      <c r="F9172" s="44" t="s">
        <v>3093</v>
      </c>
      <c r="G9172" s="44" t="s">
        <v>17</v>
      </c>
      <c r="H9172" s="44" t="s">
        <v>18</v>
      </c>
      <c r="I9172" s="42" t="s">
        <v>6862</v>
      </c>
      <c r="J9172" s="42">
        <v>8051194526564</v>
      </c>
      <c r="K9172" s="45" t="s">
        <v>58662</v>
      </c>
      <c r="L9172" s="46">
        <v>0</v>
      </c>
      <c r="M9172" s="54">
        <v>109.95</v>
      </c>
      <c r="N9172" s="45"/>
    </row>
    <row r="9173" spans="1:14" s="32" customFormat="1" hidden="1" x14ac:dyDescent="0.25">
      <c r="A9173" s="32" t="s">
        <v>24502</v>
      </c>
      <c r="B9173" s="42" t="s">
        <v>65765</v>
      </c>
      <c r="C9173" s="42"/>
      <c r="D9173" s="42"/>
      <c r="E9173" s="43" t="s">
        <v>6863</v>
      </c>
      <c r="F9173" s="44" t="s">
        <v>3093</v>
      </c>
      <c r="G9173" s="44" t="s">
        <v>17</v>
      </c>
      <c r="H9173" s="44" t="s">
        <v>18</v>
      </c>
      <c r="I9173" s="42" t="s">
        <v>6864</v>
      </c>
      <c r="J9173" s="42">
        <v>8051194526687</v>
      </c>
      <c r="K9173" s="45" t="s">
        <v>58662</v>
      </c>
      <c r="L9173" s="46">
        <v>0</v>
      </c>
      <c r="M9173" s="54">
        <v>109.95</v>
      </c>
      <c r="N9173" s="45"/>
    </row>
    <row r="9174" spans="1:14" s="32" customFormat="1" hidden="1" x14ac:dyDescent="0.25">
      <c r="A9174" s="32" t="s">
        <v>24503</v>
      </c>
      <c r="B9174" s="42" t="s">
        <v>65764</v>
      </c>
      <c r="C9174" s="42"/>
      <c r="D9174" s="42"/>
      <c r="E9174" s="43" t="s">
        <v>6865</v>
      </c>
      <c r="F9174" s="44" t="s">
        <v>3093</v>
      </c>
      <c r="G9174" s="44" t="s">
        <v>17</v>
      </c>
      <c r="H9174" s="44" t="s">
        <v>18</v>
      </c>
      <c r="I9174" s="42" t="s">
        <v>6866</v>
      </c>
      <c r="J9174" s="42">
        <v>8051194526670</v>
      </c>
      <c r="K9174" s="45" t="s">
        <v>58662</v>
      </c>
      <c r="L9174" s="46">
        <v>0</v>
      </c>
      <c r="M9174" s="54">
        <v>109.95</v>
      </c>
      <c r="N9174" s="45"/>
    </row>
    <row r="9175" spans="1:14" s="32" customFormat="1" hidden="1" x14ac:dyDescent="0.25">
      <c r="A9175" s="32" t="s">
        <v>24504</v>
      </c>
      <c r="B9175" s="42" t="s">
        <v>65767</v>
      </c>
      <c r="C9175" s="42"/>
      <c r="D9175" s="42"/>
      <c r="E9175" s="43" t="s">
        <v>6867</v>
      </c>
      <c r="F9175" s="44" t="s">
        <v>3093</v>
      </c>
      <c r="G9175" s="44" t="s">
        <v>17</v>
      </c>
      <c r="H9175" s="44" t="s">
        <v>18</v>
      </c>
      <c r="I9175" s="42" t="s">
        <v>6868</v>
      </c>
      <c r="J9175" s="42">
        <v>8051194526694</v>
      </c>
      <c r="K9175" s="45" t="s">
        <v>58662</v>
      </c>
      <c r="L9175" s="46">
        <v>0</v>
      </c>
      <c r="M9175" s="54">
        <v>109.95</v>
      </c>
      <c r="N9175" s="45"/>
    </row>
    <row r="9176" spans="1:14" s="32" customFormat="1" hidden="1" x14ac:dyDescent="0.25">
      <c r="A9176" s="32" t="s">
        <v>25811</v>
      </c>
      <c r="B9176" s="42" t="s">
        <v>65870</v>
      </c>
      <c r="C9176" s="42"/>
      <c r="D9176" s="42"/>
      <c r="E9176" s="43" t="s">
        <v>61489</v>
      </c>
      <c r="F9176" s="44" t="s">
        <v>3752</v>
      </c>
      <c r="G9176" s="44" t="s">
        <v>17</v>
      </c>
      <c r="H9176" s="44" t="s">
        <v>18</v>
      </c>
      <c r="I9176" s="42" t="s">
        <v>5093</v>
      </c>
      <c r="J9176" s="42">
        <v>8021506940555</v>
      </c>
      <c r="K9176" s="45" t="s">
        <v>58662</v>
      </c>
      <c r="L9176" s="46">
        <v>0</v>
      </c>
      <c r="M9176" s="54">
        <v>199.95</v>
      </c>
      <c r="N9176" s="45" t="s">
        <v>58665</v>
      </c>
    </row>
    <row r="9177" spans="1:14" s="32" customFormat="1" hidden="1" x14ac:dyDescent="0.25">
      <c r="A9177" s="32" t="s">
        <v>25812</v>
      </c>
      <c r="B9177" s="42" t="s">
        <v>65871</v>
      </c>
      <c r="C9177" s="42"/>
      <c r="D9177" s="42"/>
      <c r="E9177" s="43" t="s">
        <v>61490</v>
      </c>
      <c r="F9177" s="44" t="s">
        <v>3752</v>
      </c>
      <c r="G9177" s="44" t="s">
        <v>17</v>
      </c>
      <c r="H9177" s="44" t="s">
        <v>18</v>
      </c>
      <c r="I9177" s="42" t="s">
        <v>5094</v>
      </c>
      <c r="J9177" s="42">
        <v>8021506940562</v>
      </c>
      <c r="K9177" s="45" t="s">
        <v>58662</v>
      </c>
      <c r="L9177" s="46">
        <v>0</v>
      </c>
      <c r="M9177" s="54">
        <v>199.95</v>
      </c>
      <c r="N9177" s="45" t="s">
        <v>58665</v>
      </c>
    </row>
    <row r="9178" spans="1:14" s="32" customFormat="1" hidden="1" x14ac:dyDescent="0.25">
      <c r="A9178" s="32" t="s">
        <v>25813</v>
      </c>
      <c r="B9178" s="42" t="s">
        <v>65868</v>
      </c>
      <c r="C9178" s="42"/>
      <c r="D9178" s="42"/>
      <c r="E9178" s="43" t="s">
        <v>61491</v>
      </c>
      <c r="F9178" s="44" t="s">
        <v>3752</v>
      </c>
      <c r="G9178" s="44" t="s">
        <v>17</v>
      </c>
      <c r="H9178" s="44" t="s">
        <v>18</v>
      </c>
      <c r="I9178" s="42" t="s">
        <v>5095</v>
      </c>
      <c r="J9178" s="42">
        <v>8021506940531</v>
      </c>
      <c r="K9178" s="45" t="s">
        <v>58662</v>
      </c>
      <c r="L9178" s="46">
        <v>0</v>
      </c>
      <c r="M9178" s="54">
        <v>199.95</v>
      </c>
      <c r="N9178" s="45" t="s">
        <v>58665</v>
      </c>
    </row>
    <row r="9179" spans="1:14" s="32" customFormat="1" hidden="1" x14ac:dyDescent="0.25">
      <c r="A9179" s="32" t="s">
        <v>25814</v>
      </c>
      <c r="B9179" s="42" t="s">
        <v>65867</v>
      </c>
      <c r="C9179" s="42"/>
      <c r="D9179" s="42"/>
      <c r="E9179" s="43" t="s">
        <v>61492</v>
      </c>
      <c r="F9179" s="44" t="s">
        <v>3752</v>
      </c>
      <c r="G9179" s="44" t="s">
        <v>17</v>
      </c>
      <c r="H9179" s="44" t="s">
        <v>18</v>
      </c>
      <c r="I9179" s="42" t="s">
        <v>5096</v>
      </c>
      <c r="J9179" s="42">
        <v>8021506940524</v>
      </c>
      <c r="K9179" s="45" t="s">
        <v>58662</v>
      </c>
      <c r="L9179" s="46">
        <v>0</v>
      </c>
      <c r="M9179" s="54">
        <v>199.95</v>
      </c>
      <c r="N9179" s="45" t="s">
        <v>58665</v>
      </c>
    </row>
    <row r="9180" spans="1:14" s="32" customFormat="1" hidden="1" x14ac:dyDescent="0.25">
      <c r="A9180" s="32" t="s">
        <v>25815</v>
      </c>
      <c r="B9180" s="42" t="s">
        <v>65866</v>
      </c>
      <c r="C9180" s="42"/>
      <c r="D9180" s="42"/>
      <c r="E9180" s="43" t="s">
        <v>61493</v>
      </c>
      <c r="F9180" s="44" t="s">
        <v>3752</v>
      </c>
      <c r="G9180" s="44" t="s">
        <v>17</v>
      </c>
      <c r="H9180" s="44" t="s">
        <v>18</v>
      </c>
      <c r="I9180" s="42" t="s">
        <v>5097</v>
      </c>
      <c r="J9180" s="42">
        <v>8021506940517</v>
      </c>
      <c r="K9180" s="45" t="s">
        <v>58662</v>
      </c>
      <c r="L9180" s="46">
        <v>0</v>
      </c>
      <c r="M9180" s="54">
        <v>199.95</v>
      </c>
      <c r="N9180" s="45" t="s">
        <v>58665</v>
      </c>
    </row>
    <row r="9181" spans="1:14" s="32" customFormat="1" hidden="1" x14ac:dyDescent="0.25">
      <c r="A9181" s="32" t="s">
        <v>25816</v>
      </c>
      <c r="B9181" s="42" t="s">
        <v>65869</v>
      </c>
      <c r="C9181" s="42"/>
      <c r="D9181" s="42"/>
      <c r="E9181" s="43" t="s">
        <v>61494</v>
      </c>
      <c r="F9181" s="44" t="s">
        <v>3752</v>
      </c>
      <c r="G9181" s="44" t="s">
        <v>17</v>
      </c>
      <c r="H9181" s="44" t="s">
        <v>18</v>
      </c>
      <c r="I9181" s="42" t="s">
        <v>5098</v>
      </c>
      <c r="J9181" s="42">
        <v>8021506940548</v>
      </c>
      <c r="K9181" s="45" t="s">
        <v>58662</v>
      </c>
      <c r="L9181" s="46">
        <v>0</v>
      </c>
      <c r="M9181" s="54">
        <v>199.95</v>
      </c>
      <c r="N9181" s="45" t="s">
        <v>58665</v>
      </c>
    </row>
    <row r="9182" spans="1:14" s="32" customFormat="1" hidden="1" x14ac:dyDescent="0.25">
      <c r="A9182" s="32" t="s">
        <v>24529</v>
      </c>
      <c r="B9182" s="42" t="s">
        <v>65447</v>
      </c>
      <c r="C9182" s="42"/>
      <c r="D9182" s="42"/>
      <c r="E9182" s="43" t="s">
        <v>3957</v>
      </c>
      <c r="F9182" s="44" t="s">
        <v>3093</v>
      </c>
      <c r="G9182" s="44" t="s">
        <v>17</v>
      </c>
      <c r="H9182" s="44" t="s">
        <v>18</v>
      </c>
      <c r="I9182" s="42" t="s">
        <v>3958</v>
      </c>
      <c r="J9182" s="42">
        <v>8033637030463</v>
      </c>
      <c r="K9182" s="45" t="s">
        <v>58662</v>
      </c>
      <c r="L9182" s="46">
        <v>0</v>
      </c>
      <c r="M9182" s="54">
        <v>119.95</v>
      </c>
      <c r="N9182" s="45" t="s">
        <v>58882</v>
      </c>
    </row>
    <row r="9183" spans="1:14" s="32" customFormat="1" hidden="1" x14ac:dyDescent="0.25">
      <c r="A9183" s="32" t="s">
        <v>24530</v>
      </c>
      <c r="B9183" s="42" t="s">
        <v>65448</v>
      </c>
      <c r="C9183" s="42"/>
      <c r="D9183" s="42"/>
      <c r="E9183" s="43" t="s">
        <v>3959</v>
      </c>
      <c r="F9183" s="44" t="s">
        <v>3093</v>
      </c>
      <c r="G9183" s="44" t="s">
        <v>17</v>
      </c>
      <c r="H9183" s="44" t="s">
        <v>18</v>
      </c>
      <c r="I9183" s="42" t="s">
        <v>3960</v>
      </c>
      <c r="J9183" s="42">
        <v>8033637030470</v>
      </c>
      <c r="K9183" s="45" t="s">
        <v>58662</v>
      </c>
      <c r="L9183" s="46">
        <v>0</v>
      </c>
      <c r="M9183" s="54">
        <v>119.95</v>
      </c>
      <c r="N9183" s="45" t="s">
        <v>58882</v>
      </c>
    </row>
    <row r="9184" spans="1:14" s="32" customFormat="1" hidden="1" x14ac:dyDescent="0.25">
      <c r="A9184" s="32" t="s">
        <v>24531</v>
      </c>
      <c r="B9184" s="42" t="s">
        <v>65445</v>
      </c>
      <c r="C9184" s="42"/>
      <c r="D9184" s="42"/>
      <c r="E9184" s="43" t="s">
        <v>61529</v>
      </c>
      <c r="F9184" s="44" t="s">
        <v>3093</v>
      </c>
      <c r="G9184" s="44" t="s">
        <v>17</v>
      </c>
      <c r="H9184" s="44" t="s">
        <v>18</v>
      </c>
      <c r="I9184" s="42" t="s">
        <v>3961</v>
      </c>
      <c r="J9184" s="42">
        <v>8033637030449</v>
      </c>
      <c r="K9184" s="45" t="s">
        <v>58662</v>
      </c>
      <c r="L9184" s="46">
        <v>0</v>
      </c>
      <c r="M9184" s="54">
        <v>119.95</v>
      </c>
      <c r="N9184" s="45" t="s">
        <v>58882</v>
      </c>
    </row>
    <row r="9185" spans="1:14" s="32" customFormat="1" hidden="1" x14ac:dyDescent="0.25">
      <c r="A9185" s="32" t="s">
        <v>24532</v>
      </c>
      <c r="B9185" s="42" t="s">
        <v>65444</v>
      </c>
      <c r="C9185" s="42"/>
      <c r="D9185" s="42"/>
      <c r="E9185" s="43" t="s">
        <v>61530</v>
      </c>
      <c r="F9185" s="44" t="s">
        <v>3093</v>
      </c>
      <c r="G9185" s="44" t="s">
        <v>17</v>
      </c>
      <c r="H9185" s="44" t="s">
        <v>18</v>
      </c>
      <c r="I9185" s="42" t="s">
        <v>3962</v>
      </c>
      <c r="J9185" s="42">
        <v>8033637030432</v>
      </c>
      <c r="K9185" s="45" t="s">
        <v>58662</v>
      </c>
      <c r="L9185" s="46">
        <v>0</v>
      </c>
      <c r="M9185" s="54">
        <v>119.95</v>
      </c>
      <c r="N9185" s="45" t="s">
        <v>58882</v>
      </c>
    </row>
    <row r="9186" spans="1:14" s="32" customFormat="1" hidden="1" x14ac:dyDescent="0.25">
      <c r="A9186" s="32" t="s">
        <v>24533</v>
      </c>
      <c r="B9186" s="42" t="s">
        <v>65443</v>
      </c>
      <c r="C9186" s="42"/>
      <c r="D9186" s="42"/>
      <c r="E9186" s="43" t="s">
        <v>61531</v>
      </c>
      <c r="F9186" s="44" t="s">
        <v>3093</v>
      </c>
      <c r="G9186" s="44" t="s">
        <v>17</v>
      </c>
      <c r="H9186" s="44" t="s">
        <v>18</v>
      </c>
      <c r="I9186" s="42" t="s">
        <v>3963</v>
      </c>
      <c r="J9186" s="42">
        <v>8033637030425</v>
      </c>
      <c r="K9186" s="45" t="s">
        <v>58662</v>
      </c>
      <c r="L9186" s="46">
        <v>0</v>
      </c>
      <c r="M9186" s="54">
        <v>119.95</v>
      </c>
      <c r="N9186" s="45" t="s">
        <v>58882</v>
      </c>
    </row>
    <row r="9187" spans="1:14" s="32" customFormat="1" hidden="1" x14ac:dyDescent="0.25">
      <c r="A9187" s="32" t="s">
        <v>24534</v>
      </c>
      <c r="B9187" s="42" t="s">
        <v>65446</v>
      </c>
      <c r="C9187" s="42"/>
      <c r="D9187" s="42"/>
      <c r="E9187" s="43" t="s">
        <v>3964</v>
      </c>
      <c r="F9187" s="44" t="s">
        <v>3093</v>
      </c>
      <c r="G9187" s="44" t="s">
        <v>17</v>
      </c>
      <c r="H9187" s="44" t="s">
        <v>18</v>
      </c>
      <c r="I9187" s="42" t="s">
        <v>3965</v>
      </c>
      <c r="J9187" s="42">
        <v>8033637030456</v>
      </c>
      <c r="K9187" s="45" t="s">
        <v>58662</v>
      </c>
      <c r="L9187" s="46">
        <v>0</v>
      </c>
      <c r="M9187" s="54">
        <v>119.95</v>
      </c>
      <c r="N9187" s="45" t="s">
        <v>58882</v>
      </c>
    </row>
    <row r="9188" spans="1:14" s="32" customFormat="1" hidden="1" x14ac:dyDescent="0.25">
      <c r="A9188" s="32" t="s">
        <v>24535</v>
      </c>
      <c r="B9188" s="42" t="s">
        <v>65453</v>
      </c>
      <c r="C9188" s="42"/>
      <c r="D9188" s="42"/>
      <c r="E9188" s="43" t="s">
        <v>3966</v>
      </c>
      <c r="F9188" s="44" t="s">
        <v>3093</v>
      </c>
      <c r="G9188" s="44" t="s">
        <v>17</v>
      </c>
      <c r="H9188" s="44" t="s">
        <v>18</v>
      </c>
      <c r="I9188" s="42" t="s">
        <v>3967</v>
      </c>
      <c r="J9188" s="42">
        <v>8033637030524</v>
      </c>
      <c r="K9188" s="45" t="s">
        <v>58662</v>
      </c>
      <c r="L9188" s="46">
        <v>0</v>
      </c>
      <c r="M9188" s="54">
        <v>119.95</v>
      </c>
      <c r="N9188" s="45" t="s">
        <v>58882</v>
      </c>
    </row>
    <row r="9189" spans="1:14" s="32" customFormat="1" hidden="1" x14ac:dyDescent="0.25">
      <c r="A9189" s="32" t="s">
        <v>24536</v>
      </c>
      <c r="B9189" s="42" t="s">
        <v>65454</v>
      </c>
      <c r="C9189" s="42"/>
      <c r="D9189" s="42"/>
      <c r="E9189" s="43" t="s">
        <v>3968</v>
      </c>
      <c r="F9189" s="44" t="s">
        <v>3093</v>
      </c>
      <c r="G9189" s="44" t="s">
        <v>17</v>
      </c>
      <c r="H9189" s="44" t="s">
        <v>18</v>
      </c>
      <c r="I9189" s="42" t="s">
        <v>3969</v>
      </c>
      <c r="J9189" s="42">
        <v>8033637030531</v>
      </c>
      <c r="K9189" s="45" t="s">
        <v>58662</v>
      </c>
      <c r="L9189" s="46">
        <v>0</v>
      </c>
      <c r="M9189" s="54">
        <v>119.95</v>
      </c>
      <c r="N9189" s="45" t="s">
        <v>58882</v>
      </c>
    </row>
    <row r="9190" spans="1:14" s="32" customFormat="1" hidden="1" x14ac:dyDescent="0.25">
      <c r="A9190" s="32" t="s">
        <v>24537</v>
      </c>
      <c r="B9190" s="42" t="s">
        <v>65451</v>
      </c>
      <c r="C9190" s="42"/>
      <c r="D9190" s="42"/>
      <c r="E9190" s="43" t="s">
        <v>3970</v>
      </c>
      <c r="F9190" s="44" t="s">
        <v>3093</v>
      </c>
      <c r="G9190" s="44" t="s">
        <v>17</v>
      </c>
      <c r="H9190" s="44" t="s">
        <v>18</v>
      </c>
      <c r="I9190" s="42" t="s">
        <v>21062</v>
      </c>
      <c r="J9190" s="42">
        <v>8033637030500</v>
      </c>
      <c r="K9190" s="45" t="s">
        <v>58662</v>
      </c>
      <c r="L9190" s="46">
        <v>0</v>
      </c>
      <c r="M9190" s="54">
        <v>119.95</v>
      </c>
      <c r="N9190" s="45" t="s">
        <v>58882</v>
      </c>
    </row>
    <row r="9191" spans="1:14" s="32" customFormat="1" hidden="1" x14ac:dyDescent="0.25">
      <c r="A9191" s="32" t="s">
        <v>24538</v>
      </c>
      <c r="B9191" s="42" t="s">
        <v>65450</v>
      </c>
      <c r="C9191" s="42"/>
      <c r="D9191" s="42"/>
      <c r="E9191" s="43" t="s">
        <v>3971</v>
      </c>
      <c r="F9191" s="44" t="s">
        <v>3093</v>
      </c>
      <c r="G9191" s="44" t="s">
        <v>17</v>
      </c>
      <c r="H9191" s="44" t="s">
        <v>18</v>
      </c>
      <c r="I9191" s="42" t="s">
        <v>21063</v>
      </c>
      <c r="J9191" s="42">
        <v>8033637030494</v>
      </c>
      <c r="K9191" s="45" t="s">
        <v>58662</v>
      </c>
      <c r="L9191" s="46">
        <v>0</v>
      </c>
      <c r="M9191" s="54">
        <v>119.95</v>
      </c>
      <c r="N9191" s="45" t="s">
        <v>58882</v>
      </c>
    </row>
    <row r="9192" spans="1:14" s="32" customFormat="1" hidden="1" x14ac:dyDescent="0.25">
      <c r="A9192" s="32" t="s">
        <v>24539</v>
      </c>
      <c r="B9192" s="42" t="s">
        <v>65449</v>
      </c>
      <c r="C9192" s="42"/>
      <c r="D9192" s="42"/>
      <c r="E9192" s="43" t="s">
        <v>3972</v>
      </c>
      <c r="F9192" s="44" t="s">
        <v>3093</v>
      </c>
      <c r="G9192" s="44" t="s">
        <v>17</v>
      </c>
      <c r="H9192" s="44" t="s">
        <v>18</v>
      </c>
      <c r="I9192" s="42" t="s">
        <v>21064</v>
      </c>
      <c r="J9192" s="42">
        <v>8033637030487</v>
      </c>
      <c r="K9192" s="45" t="s">
        <v>58662</v>
      </c>
      <c r="L9192" s="46">
        <v>0</v>
      </c>
      <c r="M9192" s="54">
        <v>119.95</v>
      </c>
      <c r="N9192" s="45" t="s">
        <v>58882</v>
      </c>
    </row>
    <row r="9193" spans="1:14" s="32" customFormat="1" hidden="1" x14ac:dyDescent="0.25">
      <c r="A9193" s="32" t="s">
        <v>24540</v>
      </c>
      <c r="B9193" s="42" t="s">
        <v>65452</v>
      </c>
      <c r="C9193" s="42"/>
      <c r="D9193" s="42"/>
      <c r="E9193" s="43" t="s">
        <v>3973</v>
      </c>
      <c r="F9193" s="44" t="s">
        <v>3093</v>
      </c>
      <c r="G9193" s="44" t="s">
        <v>17</v>
      </c>
      <c r="H9193" s="44" t="s">
        <v>18</v>
      </c>
      <c r="I9193" s="42" t="s">
        <v>3974</v>
      </c>
      <c r="J9193" s="42">
        <v>8033637030517</v>
      </c>
      <c r="K9193" s="45" t="s">
        <v>58662</v>
      </c>
      <c r="L9193" s="46">
        <v>0</v>
      </c>
      <c r="M9193" s="54">
        <v>119.95</v>
      </c>
      <c r="N9193" s="45" t="s">
        <v>58882</v>
      </c>
    </row>
    <row r="9194" spans="1:14" s="32" customFormat="1" hidden="1" x14ac:dyDescent="0.25">
      <c r="A9194" s="32" t="s">
        <v>24559</v>
      </c>
      <c r="B9194" s="42" t="s">
        <v>65792</v>
      </c>
      <c r="C9194" s="42"/>
      <c r="D9194" s="42"/>
      <c r="E9194" s="43" t="s">
        <v>6687</v>
      </c>
      <c r="F9194" s="44" t="s">
        <v>3093</v>
      </c>
      <c r="G9194" s="44" t="s">
        <v>17</v>
      </c>
      <c r="H9194" s="44" t="s">
        <v>18</v>
      </c>
      <c r="I9194" s="42" t="s">
        <v>6688</v>
      </c>
      <c r="J9194" s="42">
        <v>8051194988058</v>
      </c>
      <c r="K9194" s="45" t="s">
        <v>58662</v>
      </c>
      <c r="L9194" s="46">
        <v>0</v>
      </c>
      <c r="M9194" s="54">
        <v>149.94999999999999</v>
      </c>
      <c r="N9194" s="45"/>
    </row>
    <row r="9195" spans="1:14" s="32" customFormat="1" hidden="1" x14ac:dyDescent="0.25">
      <c r="A9195" s="32" t="s">
        <v>24560</v>
      </c>
      <c r="B9195" s="42" t="s">
        <v>65793</v>
      </c>
      <c r="C9195" s="42"/>
      <c r="D9195" s="42"/>
      <c r="E9195" s="43" t="s">
        <v>6689</v>
      </c>
      <c r="F9195" s="44" t="s">
        <v>3093</v>
      </c>
      <c r="G9195" s="44" t="s">
        <v>17</v>
      </c>
      <c r="H9195" s="44" t="s">
        <v>18</v>
      </c>
      <c r="I9195" s="42" t="s">
        <v>6690</v>
      </c>
      <c r="J9195" s="42">
        <v>8051194988065</v>
      </c>
      <c r="K9195" s="45" t="s">
        <v>58662</v>
      </c>
      <c r="L9195" s="46">
        <v>0</v>
      </c>
      <c r="M9195" s="54">
        <v>149.94999999999999</v>
      </c>
      <c r="N9195" s="45"/>
    </row>
    <row r="9196" spans="1:14" s="32" customFormat="1" hidden="1" x14ac:dyDescent="0.25">
      <c r="A9196" s="32" t="s">
        <v>24561</v>
      </c>
      <c r="B9196" s="42" t="s">
        <v>65790</v>
      </c>
      <c r="C9196" s="42"/>
      <c r="D9196" s="42"/>
      <c r="E9196" s="43" t="s">
        <v>6691</v>
      </c>
      <c r="F9196" s="44" t="s">
        <v>3093</v>
      </c>
      <c r="G9196" s="44" t="s">
        <v>17</v>
      </c>
      <c r="H9196" s="44" t="s">
        <v>18</v>
      </c>
      <c r="I9196" s="42" t="s">
        <v>6692</v>
      </c>
      <c r="J9196" s="42">
        <v>8051194988034</v>
      </c>
      <c r="K9196" s="45" t="s">
        <v>58662</v>
      </c>
      <c r="L9196" s="46">
        <v>0</v>
      </c>
      <c r="M9196" s="54">
        <v>149.94999999999999</v>
      </c>
      <c r="N9196" s="45"/>
    </row>
    <row r="9197" spans="1:14" s="32" customFormat="1" hidden="1" x14ac:dyDescent="0.25">
      <c r="A9197" s="32" t="s">
        <v>24562</v>
      </c>
      <c r="B9197" s="42" t="s">
        <v>65789</v>
      </c>
      <c r="C9197" s="42"/>
      <c r="D9197" s="42"/>
      <c r="E9197" s="43" t="s">
        <v>6693</v>
      </c>
      <c r="F9197" s="44" t="s">
        <v>3093</v>
      </c>
      <c r="G9197" s="44" t="s">
        <v>17</v>
      </c>
      <c r="H9197" s="44" t="s">
        <v>18</v>
      </c>
      <c r="I9197" s="42" t="s">
        <v>6694</v>
      </c>
      <c r="J9197" s="42">
        <v>8051194988027</v>
      </c>
      <c r="K9197" s="45" t="s">
        <v>58662</v>
      </c>
      <c r="L9197" s="46">
        <v>0</v>
      </c>
      <c r="M9197" s="54">
        <v>149.94999999999999</v>
      </c>
      <c r="N9197" s="45"/>
    </row>
    <row r="9198" spans="1:14" s="32" customFormat="1" hidden="1" x14ac:dyDescent="0.25">
      <c r="A9198" s="32" t="s">
        <v>24563</v>
      </c>
      <c r="B9198" s="42" t="s">
        <v>65788</v>
      </c>
      <c r="C9198" s="42"/>
      <c r="D9198" s="42"/>
      <c r="E9198" s="43" t="s">
        <v>6695</v>
      </c>
      <c r="F9198" s="44" t="s">
        <v>3093</v>
      </c>
      <c r="G9198" s="44" t="s">
        <v>17</v>
      </c>
      <c r="H9198" s="44" t="s">
        <v>18</v>
      </c>
      <c r="I9198" s="42" t="s">
        <v>6696</v>
      </c>
      <c r="J9198" s="42">
        <v>8051194988010</v>
      </c>
      <c r="K9198" s="45" t="s">
        <v>58662</v>
      </c>
      <c r="L9198" s="46">
        <v>0</v>
      </c>
      <c r="M9198" s="54">
        <v>149.94999999999999</v>
      </c>
      <c r="N9198" s="45"/>
    </row>
    <row r="9199" spans="1:14" s="32" customFormat="1" hidden="1" x14ac:dyDescent="0.25">
      <c r="A9199" s="32" t="s">
        <v>24564</v>
      </c>
      <c r="B9199" s="42" t="s">
        <v>65791</v>
      </c>
      <c r="C9199" s="42"/>
      <c r="D9199" s="42"/>
      <c r="E9199" s="43" t="s">
        <v>6697</v>
      </c>
      <c r="F9199" s="44" t="s">
        <v>3093</v>
      </c>
      <c r="G9199" s="44" t="s">
        <v>17</v>
      </c>
      <c r="H9199" s="44" t="s">
        <v>18</v>
      </c>
      <c r="I9199" s="42" t="s">
        <v>6698</v>
      </c>
      <c r="J9199" s="42">
        <v>8051194988041</v>
      </c>
      <c r="K9199" s="45" t="s">
        <v>58662</v>
      </c>
      <c r="L9199" s="46">
        <v>0</v>
      </c>
      <c r="M9199" s="54">
        <v>149.94999999999999</v>
      </c>
      <c r="N9199" s="45"/>
    </row>
    <row r="9200" spans="1:14" s="32" customFormat="1" hidden="1" x14ac:dyDescent="0.25">
      <c r="A9200" s="32" t="s">
        <v>24565</v>
      </c>
      <c r="B9200" s="42" t="s">
        <v>65786</v>
      </c>
      <c r="C9200" s="42"/>
      <c r="D9200" s="42"/>
      <c r="E9200" s="43" t="s">
        <v>6699</v>
      </c>
      <c r="F9200" s="44" t="s">
        <v>3093</v>
      </c>
      <c r="G9200" s="44" t="s">
        <v>17</v>
      </c>
      <c r="H9200" s="44" t="s">
        <v>18</v>
      </c>
      <c r="I9200" s="42" t="s">
        <v>6700</v>
      </c>
      <c r="J9200" s="42">
        <v>8051194988119</v>
      </c>
      <c r="K9200" s="45" t="s">
        <v>58662</v>
      </c>
      <c r="L9200" s="46">
        <v>0</v>
      </c>
      <c r="M9200" s="54">
        <v>149.94999999999999</v>
      </c>
      <c r="N9200" s="45"/>
    </row>
    <row r="9201" spans="1:14" s="32" customFormat="1" hidden="1" x14ac:dyDescent="0.25">
      <c r="A9201" s="32" t="s">
        <v>24566</v>
      </c>
      <c r="B9201" s="42" t="s">
        <v>65787</v>
      </c>
      <c r="C9201" s="42"/>
      <c r="D9201" s="42"/>
      <c r="E9201" s="43" t="s">
        <v>6701</v>
      </c>
      <c r="F9201" s="44" t="s">
        <v>3093</v>
      </c>
      <c r="G9201" s="44" t="s">
        <v>17</v>
      </c>
      <c r="H9201" s="44" t="s">
        <v>18</v>
      </c>
      <c r="I9201" s="42" t="s">
        <v>6702</v>
      </c>
      <c r="J9201" s="42">
        <v>8051194988126</v>
      </c>
      <c r="K9201" s="45" t="s">
        <v>58662</v>
      </c>
      <c r="L9201" s="46">
        <v>0</v>
      </c>
      <c r="M9201" s="54">
        <v>149.94999999999999</v>
      </c>
      <c r="N9201" s="45"/>
    </row>
    <row r="9202" spans="1:14" s="32" customFormat="1" hidden="1" x14ac:dyDescent="0.25">
      <c r="A9202" s="32" t="s">
        <v>24567</v>
      </c>
      <c r="B9202" s="42" t="s">
        <v>65784</v>
      </c>
      <c r="C9202" s="42"/>
      <c r="D9202" s="42"/>
      <c r="E9202" s="43" t="s">
        <v>6703</v>
      </c>
      <c r="F9202" s="44" t="s">
        <v>3093</v>
      </c>
      <c r="G9202" s="44" t="s">
        <v>17</v>
      </c>
      <c r="H9202" s="44" t="s">
        <v>18</v>
      </c>
      <c r="I9202" s="42" t="s">
        <v>6704</v>
      </c>
      <c r="J9202" s="42">
        <v>8051194988096</v>
      </c>
      <c r="K9202" s="45" t="s">
        <v>58662</v>
      </c>
      <c r="L9202" s="46">
        <v>0</v>
      </c>
      <c r="M9202" s="54">
        <v>149.94999999999999</v>
      </c>
      <c r="N9202" s="45"/>
    </row>
    <row r="9203" spans="1:14" s="32" customFormat="1" hidden="1" x14ac:dyDescent="0.25">
      <c r="A9203" s="32" t="s">
        <v>24568</v>
      </c>
      <c r="B9203" s="42" t="s">
        <v>65783</v>
      </c>
      <c r="C9203" s="42"/>
      <c r="D9203" s="42"/>
      <c r="E9203" s="43" t="s">
        <v>6705</v>
      </c>
      <c r="F9203" s="44" t="s">
        <v>3093</v>
      </c>
      <c r="G9203" s="44" t="s">
        <v>17</v>
      </c>
      <c r="H9203" s="44" t="s">
        <v>18</v>
      </c>
      <c r="I9203" s="42" t="s">
        <v>6706</v>
      </c>
      <c r="J9203" s="42">
        <v>8051194988089</v>
      </c>
      <c r="K9203" s="45" t="s">
        <v>58662</v>
      </c>
      <c r="L9203" s="46">
        <v>0</v>
      </c>
      <c r="M9203" s="54">
        <v>149.94999999999999</v>
      </c>
      <c r="N9203" s="45"/>
    </row>
    <row r="9204" spans="1:14" s="32" customFormat="1" hidden="1" x14ac:dyDescent="0.25">
      <c r="A9204" s="32" t="s">
        <v>24569</v>
      </c>
      <c r="B9204" s="42" t="s">
        <v>65782</v>
      </c>
      <c r="C9204" s="42"/>
      <c r="D9204" s="42"/>
      <c r="E9204" s="43" t="s">
        <v>6707</v>
      </c>
      <c r="F9204" s="44" t="s">
        <v>3093</v>
      </c>
      <c r="G9204" s="44" t="s">
        <v>17</v>
      </c>
      <c r="H9204" s="44" t="s">
        <v>18</v>
      </c>
      <c r="I9204" s="42" t="s">
        <v>6708</v>
      </c>
      <c r="J9204" s="42">
        <v>8051194988072</v>
      </c>
      <c r="K9204" s="45" t="s">
        <v>58662</v>
      </c>
      <c r="L9204" s="46">
        <v>0</v>
      </c>
      <c r="M9204" s="54">
        <v>149.94999999999999</v>
      </c>
      <c r="N9204" s="45"/>
    </row>
    <row r="9205" spans="1:14" s="32" customFormat="1" hidden="1" x14ac:dyDescent="0.25">
      <c r="A9205" s="32" t="s">
        <v>24570</v>
      </c>
      <c r="B9205" s="42" t="s">
        <v>65785</v>
      </c>
      <c r="C9205" s="42"/>
      <c r="D9205" s="42"/>
      <c r="E9205" s="43" t="s">
        <v>6709</v>
      </c>
      <c r="F9205" s="44" t="s">
        <v>3093</v>
      </c>
      <c r="G9205" s="44" t="s">
        <v>17</v>
      </c>
      <c r="H9205" s="44" t="s">
        <v>18</v>
      </c>
      <c r="I9205" s="42" t="s">
        <v>6710</v>
      </c>
      <c r="J9205" s="42">
        <v>8051194988102</v>
      </c>
      <c r="K9205" s="45" t="s">
        <v>58662</v>
      </c>
      <c r="L9205" s="46">
        <v>0</v>
      </c>
      <c r="M9205" s="54">
        <v>149.94999999999999</v>
      </c>
      <c r="N9205" s="45"/>
    </row>
    <row r="9206" spans="1:14" s="32" customFormat="1" hidden="1" x14ac:dyDescent="0.25">
      <c r="A9206" s="32" t="s">
        <v>24571</v>
      </c>
      <c r="B9206" s="42" t="s">
        <v>65798</v>
      </c>
      <c r="C9206" s="42"/>
      <c r="D9206" s="42"/>
      <c r="E9206" s="43" t="s">
        <v>6663</v>
      </c>
      <c r="F9206" s="44" t="s">
        <v>3093</v>
      </c>
      <c r="G9206" s="44" t="s">
        <v>17</v>
      </c>
      <c r="H9206" s="44" t="s">
        <v>18</v>
      </c>
      <c r="I9206" s="42" t="s">
        <v>6664</v>
      </c>
      <c r="J9206" s="42">
        <v>8051194988171</v>
      </c>
      <c r="K9206" s="45" t="s">
        <v>58662</v>
      </c>
      <c r="L9206" s="46">
        <v>0</v>
      </c>
      <c r="M9206" s="54">
        <v>149.94999999999999</v>
      </c>
      <c r="N9206" s="45"/>
    </row>
    <row r="9207" spans="1:14" s="32" customFormat="1" hidden="1" x14ac:dyDescent="0.25">
      <c r="A9207" s="32" t="s">
        <v>24572</v>
      </c>
      <c r="B9207" s="42" t="s">
        <v>65799</v>
      </c>
      <c r="C9207" s="42"/>
      <c r="D9207" s="42"/>
      <c r="E9207" s="43" t="s">
        <v>6665</v>
      </c>
      <c r="F9207" s="44" t="s">
        <v>3093</v>
      </c>
      <c r="G9207" s="44" t="s">
        <v>17</v>
      </c>
      <c r="H9207" s="44" t="s">
        <v>18</v>
      </c>
      <c r="I9207" s="42" t="s">
        <v>6666</v>
      </c>
      <c r="J9207" s="42">
        <v>8051194988188</v>
      </c>
      <c r="K9207" s="45" t="s">
        <v>58662</v>
      </c>
      <c r="L9207" s="46">
        <v>0</v>
      </c>
      <c r="M9207" s="54">
        <v>149.94999999999999</v>
      </c>
      <c r="N9207" s="45"/>
    </row>
    <row r="9208" spans="1:14" s="32" customFormat="1" hidden="1" x14ac:dyDescent="0.25">
      <c r="A9208" s="32" t="s">
        <v>24573</v>
      </c>
      <c r="B9208" s="42" t="s">
        <v>65796</v>
      </c>
      <c r="C9208" s="42"/>
      <c r="D9208" s="42"/>
      <c r="E9208" s="43" t="s">
        <v>6667</v>
      </c>
      <c r="F9208" s="44" t="s">
        <v>3093</v>
      </c>
      <c r="G9208" s="44" t="s">
        <v>17</v>
      </c>
      <c r="H9208" s="44" t="s">
        <v>18</v>
      </c>
      <c r="I9208" s="42" t="s">
        <v>6668</v>
      </c>
      <c r="J9208" s="42">
        <v>8051194988157</v>
      </c>
      <c r="K9208" s="45" t="s">
        <v>58662</v>
      </c>
      <c r="L9208" s="46">
        <v>0</v>
      </c>
      <c r="M9208" s="54">
        <v>149.94999999999999</v>
      </c>
      <c r="N9208" s="45"/>
    </row>
    <row r="9209" spans="1:14" s="32" customFormat="1" hidden="1" x14ac:dyDescent="0.25">
      <c r="A9209" s="32" t="s">
        <v>24574</v>
      </c>
      <c r="B9209" s="42" t="s">
        <v>65795</v>
      </c>
      <c r="C9209" s="42"/>
      <c r="D9209" s="42"/>
      <c r="E9209" s="43" t="s">
        <v>6669</v>
      </c>
      <c r="F9209" s="44" t="s">
        <v>3093</v>
      </c>
      <c r="G9209" s="44" t="s">
        <v>17</v>
      </c>
      <c r="H9209" s="44" t="s">
        <v>18</v>
      </c>
      <c r="I9209" s="42" t="s">
        <v>6670</v>
      </c>
      <c r="J9209" s="42">
        <v>8051194988140</v>
      </c>
      <c r="K9209" s="45" t="s">
        <v>58662</v>
      </c>
      <c r="L9209" s="46">
        <v>0</v>
      </c>
      <c r="M9209" s="54">
        <v>149.94999999999999</v>
      </c>
      <c r="N9209" s="45"/>
    </row>
    <row r="9210" spans="1:14" s="32" customFormat="1" hidden="1" x14ac:dyDescent="0.25">
      <c r="A9210" s="32" t="s">
        <v>24575</v>
      </c>
      <c r="B9210" s="42" t="s">
        <v>65794</v>
      </c>
      <c r="C9210" s="42"/>
      <c r="D9210" s="42"/>
      <c r="E9210" s="43" t="s">
        <v>6671</v>
      </c>
      <c r="F9210" s="44" t="s">
        <v>3093</v>
      </c>
      <c r="G9210" s="44" t="s">
        <v>17</v>
      </c>
      <c r="H9210" s="44" t="s">
        <v>18</v>
      </c>
      <c r="I9210" s="42" t="s">
        <v>6672</v>
      </c>
      <c r="J9210" s="42">
        <v>8051194988133</v>
      </c>
      <c r="K9210" s="45" t="s">
        <v>58662</v>
      </c>
      <c r="L9210" s="46">
        <v>0</v>
      </c>
      <c r="M9210" s="54">
        <v>149.94999999999999</v>
      </c>
      <c r="N9210" s="45"/>
    </row>
    <row r="9211" spans="1:14" s="32" customFormat="1" hidden="1" x14ac:dyDescent="0.25">
      <c r="A9211" s="32" t="s">
        <v>24576</v>
      </c>
      <c r="B9211" s="42" t="s">
        <v>65797</v>
      </c>
      <c r="C9211" s="42"/>
      <c r="D9211" s="42"/>
      <c r="E9211" s="43" t="s">
        <v>6673</v>
      </c>
      <c r="F9211" s="44" t="s">
        <v>3093</v>
      </c>
      <c r="G9211" s="44" t="s">
        <v>17</v>
      </c>
      <c r="H9211" s="44" t="s">
        <v>18</v>
      </c>
      <c r="I9211" s="42" t="s">
        <v>6674</v>
      </c>
      <c r="J9211" s="42">
        <v>8051194988164</v>
      </c>
      <c r="K9211" s="45" t="s">
        <v>58662</v>
      </c>
      <c r="L9211" s="46">
        <v>0</v>
      </c>
      <c r="M9211" s="54">
        <v>149.94999999999999</v>
      </c>
      <c r="N9211" s="45"/>
    </row>
    <row r="9212" spans="1:14" s="32" customFormat="1" hidden="1" x14ac:dyDescent="0.25">
      <c r="A9212" s="32" t="s">
        <v>24577</v>
      </c>
      <c r="B9212" s="42" t="s">
        <v>65804</v>
      </c>
      <c r="C9212" s="42"/>
      <c r="D9212" s="42"/>
      <c r="E9212" s="43" t="s">
        <v>6675</v>
      </c>
      <c r="F9212" s="44" t="s">
        <v>3093</v>
      </c>
      <c r="G9212" s="44" t="s">
        <v>17</v>
      </c>
      <c r="H9212" s="44" t="s">
        <v>18</v>
      </c>
      <c r="I9212" s="42" t="s">
        <v>6676</v>
      </c>
      <c r="J9212" s="42">
        <v>8051194988232</v>
      </c>
      <c r="K9212" s="45" t="s">
        <v>58662</v>
      </c>
      <c r="L9212" s="46">
        <v>0</v>
      </c>
      <c r="M9212" s="54">
        <v>149.94999999999999</v>
      </c>
      <c r="N9212" s="45"/>
    </row>
    <row r="9213" spans="1:14" s="32" customFormat="1" hidden="1" x14ac:dyDescent="0.25">
      <c r="A9213" s="32" t="s">
        <v>24578</v>
      </c>
      <c r="B9213" s="42" t="s">
        <v>65805</v>
      </c>
      <c r="C9213" s="42"/>
      <c r="D9213" s="42"/>
      <c r="E9213" s="43" t="s">
        <v>6677</v>
      </c>
      <c r="F9213" s="44" t="s">
        <v>3093</v>
      </c>
      <c r="G9213" s="44" t="s">
        <v>17</v>
      </c>
      <c r="H9213" s="44" t="s">
        <v>18</v>
      </c>
      <c r="I9213" s="42" t="s">
        <v>6678</v>
      </c>
      <c r="J9213" s="42">
        <v>8051194988249</v>
      </c>
      <c r="K9213" s="45" t="s">
        <v>58662</v>
      </c>
      <c r="L9213" s="46">
        <v>0</v>
      </c>
      <c r="M9213" s="54">
        <v>149.94999999999999</v>
      </c>
      <c r="N9213" s="45"/>
    </row>
    <row r="9214" spans="1:14" s="32" customFormat="1" hidden="1" x14ac:dyDescent="0.25">
      <c r="A9214" s="32" t="s">
        <v>24579</v>
      </c>
      <c r="B9214" s="42" t="s">
        <v>65802</v>
      </c>
      <c r="C9214" s="42"/>
      <c r="D9214" s="42"/>
      <c r="E9214" s="43" t="s">
        <v>6679</v>
      </c>
      <c r="F9214" s="44" t="s">
        <v>3093</v>
      </c>
      <c r="G9214" s="44" t="s">
        <v>17</v>
      </c>
      <c r="H9214" s="44" t="s">
        <v>18</v>
      </c>
      <c r="I9214" s="42" t="s">
        <v>6680</v>
      </c>
      <c r="J9214" s="42">
        <v>8051194988218</v>
      </c>
      <c r="K9214" s="45" t="s">
        <v>58662</v>
      </c>
      <c r="L9214" s="46">
        <v>0</v>
      </c>
      <c r="M9214" s="54">
        <v>149.94999999999999</v>
      </c>
      <c r="N9214" s="45"/>
    </row>
    <row r="9215" spans="1:14" s="32" customFormat="1" hidden="1" x14ac:dyDescent="0.25">
      <c r="A9215" s="32" t="s">
        <v>24580</v>
      </c>
      <c r="B9215" s="42" t="s">
        <v>65801</v>
      </c>
      <c r="C9215" s="42"/>
      <c r="D9215" s="42"/>
      <c r="E9215" s="43" t="s">
        <v>6681</v>
      </c>
      <c r="F9215" s="44" t="s">
        <v>3093</v>
      </c>
      <c r="G9215" s="44" t="s">
        <v>17</v>
      </c>
      <c r="H9215" s="44" t="s">
        <v>18</v>
      </c>
      <c r="I9215" s="42" t="s">
        <v>6682</v>
      </c>
      <c r="J9215" s="42">
        <v>8051194988201</v>
      </c>
      <c r="K9215" s="45" t="s">
        <v>58662</v>
      </c>
      <c r="L9215" s="46">
        <v>0</v>
      </c>
      <c r="M9215" s="54">
        <v>149.94999999999999</v>
      </c>
      <c r="N9215" s="45"/>
    </row>
    <row r="9216" spans="1:14" s="32" customFormat="1" hidden="1" x14ac:dyDescent="0.25">
      <c r="A9216" s="32" t="s">
        <v>24581</v>
      </c>
      <c r="B9216" s="42" t="s">
        <v>65800</v>
      </c>
      <c r="C9216" s="42"/>
      <c r="D9216" s="42"/>
      <c r="E9216" s="43" t="s">
        <v>6683</v>
      </c>
      <c r="F9216" s="44" t="s">
        <v>3093</v>
      </c>
      <c r="G9216" s="44" t="s">
        <v>17</v>
      </c>
      <c r="H9216" s="44" t="s">
        <v>18</v>
      </c>
      <c r="I9216" s="42" t="s">
        <v>6684</v>
      </c>
      <c r="J9216" s="42">
        <v>8051194988195</v>
      </c>
      <c r="K9216" s="45" t="s">
        <v>58662</v>
      </c>
      <c r="L9216" s="46">
        <v>0</v>
      </c>
      <c r="M9216" s="54">
        <v>149.94999999999999</v>
      </c>
      <c r="N9216" s="45"/>
    </row>
    <row r="9217" spans="1:14" s="32" customFormat="1" hidden="1" x14ac:dyDescent="0.25">
      <c r="A9217" s="32" t="s">
        <v>24582</v>
      </c>
      <c r="B9217" s="42" t="s">
        <v>65803</v>
      </c>
      <c r="C9217" s="42"/>
      <c r="D9217" s="42"/>
      <c r="E9217" s="43" t="s">
        <v>6685</v>
      </c>
      <c r="F9217" s="44" t="s">
        <v>3093</v>
      </c>
      <c r="G9217" s="44" t="s">
        <v>17</v>
      </c>
      <c r="H9217" s="44" t="s">
        <v>18</v>
      </c>
      <c r="I9217" s="42" t="s">
        <v>6686</v>
      </c>
      <c r="J9217" s="42">
        <v>8051194988225</v>
      </c>
      <c r="K9217" s="45" t="s">
        <v>58662</v>
      </c>
      <c r="L9217" s="46">
        <v>0</v>
      </c>
      <c r="M9217" s="54">
        <v>149.94999999999999</v>
      </c>
      <c r="N9217" s="45"/>
    </row>
    <row r="9218" spans="1:14" s="32" customFormat="1" hidden="1" x14ac:dyDescent="0.25">
      <c r="A9218" s="32" t="s">
        <v>24979</v>
      </c>
      <c r="B9218" s="42" t="s">
        <v>65369</v>
      </c>
      <c r="C9218" s="42" t="s">
        <v>19920</v>
      </c>
      <c r="D9218" s="42"/>
      <c r="E9218" s="43" t="s">
        <v>61737</v>
      </c>
      <c r="F9218" s="44" t="s">
        <v>3093</v>
      </c>
      <c r="G9218" s="44" t="s">
        <v>17</v>
      </c>
      <c r="H9218" s="44" t="s">
        <v>18</v>
      </c>
      <c r="I9218" s="42" t="s">
        <v>6438</v>
      </c>
      <c r="J9218" s="42">
        <v>8033637022277</v>
      </c>
      <c r="K9218" s="45" t="s">
        <v>58662</v>
      </c>
      <c r="L9218" s="46">
        <v>0</v>
      </c>
      <c r="M9218" s="54">
        <v>139.94999999999999</v>
      </c>
      <c r="N9218" s="45" t="s">
        <v>58882</v>
      </c>
    </row>
    <row r="9219" spans="1:14" s="32" customFormat="1" hidden="1" x14ac:dyDescent="0.25">
      <c r="A9219" s="32" t="s">
        <v>24980</v>
      </c>
      <c r="B9219" s="42" t="s">
        <v>65370</v>
      </c>
      <c r="C9219" s="42" t="s">
        <v>19921</v>
      </c>
      <c r="D9219" s="42"/>
      <c r="E9219" s="43" t="s">
        <v>61738</v>
      </c>
      <c r="F9219" s="44" t="s">
        <v>3093</v>
      </c>
      <c r="G9219" s="44" t="s">
        <v>17</v>
      </c>
      <c r="H9219" s="44" t="s">
        <v>18</v>
      </c>
      <c r="I9219" s="42" t="s">
        <v>6439</v>
      </c>
      <c r="J9219" s="42">
        <v>8033637030579</v>
      </c>
      <c r="K9219" s="45" t="s">
        <v>58662</v>
      </c>
      <c r="L9219" s="46">
        <v>0</v>
      </c>
      <c r="M9219" s="54">
        <v>139.94999999999999</v>
      </c>
      <c r="N9219" s="45" t="s">
        <v>58882</v>
      </c>
    </row>
    <row r="9220" spans="1:14" s="32" customFormat="1" hidden="1" x14ac:dyDescent="0.25">
      <c r="A9220" s="32" t="s">
        <v>24981</v>
      </c>
      <c r="B9220" s="42" t="s">
        <v>65367</v>
      </c>
      <c r="C9220" s="42" t="s">
        <v>19922</v>
      </c>
      <c r="D9220" s="42"/>
      <c r="E9220" s="43" t="s">
        <v>61739</v>
      </c>
      <c r="F9220" s="44" t="s">
        <v>3093</v>
      </c>
      <c r="G9220" s="44" t="s">
        <v>17</v>
      </c>
      <c r="H9220" s="44" t="s">
        <v>18</v>
      </c>
      <c r="I9220" s="42" t="s">
        <v>6440</v>
      </c>
      <c r="J9220" s="42">
        <v>8033637022260</v>
      </c>
      <c r="K9220" s="45" t="s">
        <v>58662</v>
      </c>
      <c r="L9220" s="46">
        <v>0</v>
      </c>
      <c r="M9220" s="54">
        <v>139.94999999999999</v>
      </c>
      <c r="N9220" s="45" t="s">
        <v>58882</v>
      </c>
    </row>
    <row r="9221" spans="1:14" s="32" customFormat="1" hidden="1" x14ac:dyDescent="0.25">
      <c r="A9221" s="32" t="s">
        <v>24982</v>
      </c>
      <c r="B9221" s="42" t="s">
        <v>65366</v>
      </c>
      <c r="C9221" s="42" t="s">
        <v>19923</v>
      </c>
      <c r="D9221" s="42"/>
      <c r="E9221" s="43" t="s">
        <v>61740</v>
      </c>
      <c r="F9221" s="44" t="s">
        <v>3093</v>
      </c>
      <c r="G9221" s="44" t="s">
        <v>17</v>
      </c>
      <c r="H9221" s="44" t="s">
        <v>18</v>
      </c>
      <c r="I9221" s="42" t="s">
        <v>6441</v>
      </c>
      <c r="J9221" s="42">
        <v>8033637030555</v>
      </c>
      <c r="K9221" s="45" t="s">
        <v>58662</v>
      </c>
      <c r="L9221" s="46">
        <v>0</v>
      </c>
      <c r="M9221" s="54">
        <v>139.94999999999999</v>
      </c>
      <c r="N9221" s="45" t="s">
        <v>58882</v>
      </c>
    </row>
    <row r="9222" spans="1:14" s="32" customFormat="1" hidden="1" x14ac:dyDescent="0.25">
      <c r="A9222" s="32" t="s">
        <v>24983</v>
      </c>
      <c r="B9222" s="42" t="s">
        <v>65365</v>
      </c>
      <c r="C9222" s="42" t="s">
        <v>19924</v>
      </c>
      <c r="D9222" s="42"/>
      <c r="E9222" s="43" t="s">
        <v>61741</v>
      </c>
      <c r="F9222" s="44" t="s">
        <v>3093</v>
      </c>
      <c r="G9222" s="44" t="s">
        <v>17</v>
      </c>
      <c r="H9222" s="44" t="s">
        <v>18</v>
      </c>
      <c r="I9222" s="42" t="s">
        <v>6442</v>
      </c>
      <c r="J9222" s="42">
        <v>8033637030548</v>
      </c>
      <c r="K9222" s="45" t="s">
        <v>58662</v>
      </c>
      <c r="L9222" s="46">
        <v>0</v>
      </c>
      <c r="M9222" s="54">
        <v>139.94999999999999</v>
      </c>
      <c r="N9222" s="45" t="s">
        <v>58882</v>
      </c>
    </row>
    <row r="9223" spans="1:14" s="32" customFormat="1" hidden="1" x14ac:dyDescent="0.25">
      <c r="A9223" s="32" t="s">
        <v>24984</v>
      </c>
      <c r="B9223" s="42" t="s">
        <v>65368</v>
      </c>
      <c r="C9223" s="42" t="s">
        <v>19925</v>
      </c>
      <c r="D9223" s="42"/>
      <c r="E9223" s="43" t="s">
        <v>61742</v>
      </c>
      <c r="F9223" s="44" t="s">
        <v>3093</v>
      </c>
      <c r="G9223" s="44" t="s">
        <v>17</v>
      </c>
      <c r="H9223" s="44" t="s">
        <v>18</v>
      </c>
      <c r="I9223" s="42" t="s">
        <v>6443</v>
      </c>
      <c r="J9223" s="42">
        <v>8033637030562</v>
      </c>
      <c r="K9223" s="45" t="s">
        <v>58662</v>
      </c>
      <c r="L9223" s="46">
        <v>0</v>
      </c>
      <c r="M9223" s="54">
        <v>139.94999999999999</v>
      </c>
      <c r="N9223" s="45" t="s">
        <v>58882</v>
      </c>
    </row>
    <row r="9224" spans="1:14" s="32" customFormat="1" hidden="1" x14ac:dyDescent="0.25">
      <c r="A9224" s="32" t="s">
        <v>24985</v>
      </c>
      <c r="B9224" s="42" t="s">
        <v>65375</v>
      </c>
      <c r="C9224" s="42" t="s">
        <v>19914</v>
      </c>
      <c r="D9224" s="42"/>
      <c r="E9224" s="43" t="s">
        <v>61743</v>
      </c>
      <c r="F9224" s="44" t="s">
        <v>3093</v>
      </c>
      <c r="G9224" s="44" t="s">
        <v>17</v>
      </c>
      <c r="H9224" s="44" t="s">
        <v>18</v>
      </c>
      <c r="I9224" s="42" t="s">
        <v>6435</v>
      </c>
      <c r="J9224" s="42">
        <v>8033637030616</v>
      </c>
      <c r="K9224" s="45" t="s">
        <v>58662</v>
      </c>
      <c r="L9224" s="46">
        <v>0</v>
      </c>
      <c r="M9224" s="54">
        <v>139.94999999999999</v>
      </c>
      <c r="N9224" s="45" t="s">
        <v>58882</v>
      </c>
    </row>
    <row r="9225" spans="1:14" s="32" customFormat="1" hidden="1" x14ac:dyDescent="0.25">
      <c r="A9225" s="32" t="s">
        <v>24986</v>
      </c>
      <c r="B9225" s="42" t="s">
        <v>65376</v>
      </c>
      <c r="C9225" s="42" t="s">
        <v>19915</v>
      </c>
      <c r="D9225" s="42"/>
      <c r="E9225" s="43" t="s">
        <v>61744</v>
      </c>
      <c r="F9225" s="44" t="s">
        <v>3093</v>
      </c>
      <c r="G9225" s="44" t="s">
        <v>17</v>
      </c>
      <c r="H9225" s="44" t="s">
        <v>18</v>
      </c>
      <c r="I9225" s="42" t="s">
        <v>6436</v>
      </c>
      <c r="J9225" s="42">
        <v>8033637022253</v>
      </c>
      <c r="K9225" s="45" t="s">
        <v>58662</v>
      </c>
      <c r="L9225" s="46">
        <v>0</v>
      </c>
      <c r="M9225" s="54">
        <v>139.94999999999999</v>
      </c>
      <c r="N9225" s="45" t="s">
        <v>58882</v>
      </c>
    </row>
    <row r="9226" spans="1:14" s="32" customFormat="1" hidden="1" x14ac:dyDescent="0.25">
      <c r="A9226" s="32" t="s">
        <v>24987</v>
      </c>
      <c r="B9226" s="42" t="s">
        <v>65373</v>
      </c>
      <c r="C9226" s="42" t="s">
        <v>19916</v>
      </c>
      <c r="D9226" s="42"/>
      <c r="E9226" s="43" t="s">
        <v>61745</v>
      </c>
      <c r="F9226" s="44" t="s">
        <v>3093</v>
      </c>
      <c r="G9226" s="44" t="s">
        <v>17</v>
      </c>
      <c r="H9226" s="44" t="s">
        <v>18</v>
      </c>
      <c r="I9226" s="42" t="s">
        <v>21195</v>
      </c>
      <c r="J9226" s="42">
        <v>8033637030593</v>
      </c>
      <c r="K9226" s="45" t="s">
        <v>58662</v>
      </c>
      <c r="L9226" s="46">
        <v>0</v>
      </c>
      <c r="M9226" s="54">
        <v>139.94999999999999</v>
      </c>
      <c r="N9226" s="45" t="s">
        <v>58882</v>
      </c>
    </row>
    <row r="9227" spans="1:14" s="32" customFormat="1" hidden="1" x14ac:dyDescent="0.25">
      <c r="A9227" s="32" t="s">
        <v>24988</v>
      </c>
      <c r="B9227" s="42" t="s">
        <v>65372</v>
      </c>
      <c r="C9227" s="42" t="s">
        <v>19917</v>
      </c>
      <c r="D9227" s="42"/>
      <c r="E9227" s="43" t="s">
        <v>61746</v>
      </c>
      <c r="F9227" s="44" t="s">
        <v>3093</v>
      </c>
      <c r="G9227" s="44" t="s">
        <v>17</v>
      </c>
      <c r="H9227" s="44" t="s">
        <v>18</v>
      </c>
      <c r="I9227" s="42" t="s">
        <v>21196</v>
      </c>
      <c r="J9227" s="42">
        <v>8033637022246</v>
      </c>
      <c r="K9227" s="45" t="s">
        <v>58662</v>
      </c>
      <c r="L9227" s="46">
        <v>0</v>
      </c>
      <c r="M9227" s="54">
        <v>139.94999999999999</v>
      </c>
      <c r="N9227" s="45" t="s">
        <v>58882</v>
      </c>
    </row>
    <row r="9228" spans="1:14" s="32" customFormat="1" hidden="1" x14ac:dyDescent="0.25">
      <c r="A9228" s="32" t="s">
        <v>24989</v>
      </c>
      <c r="B9228" s="42" t="s">
        <v>65371</v>
      </c>
      <c r="C9228" s="42" t="s">
        <v>19918</v>
      </c>
      <c r="D9228" s="42"/>
      <c r="E9228" s="43" t="s">
        <v>61747</v>
      </c>
      <c r="F9228" s="44" t="s">
        <v>3093</v>
      </c>
      <c r="G9228" s="44" t="s">
        <v>17</v>
      </c>
      <c r="H9228" s="44" t="s">
        <v>18</v>
      </c>
      <c r="I9228" s="42" t="s">
        <v>21197</v>
      </c>
      <c r="J9228" s="42">
        <v>8033637030586</v>
      </c>
      <c r="K9228" s="45" t="s">
        <v>58662</v>
      </c>
      <c r="L9228" s="46">
        <v>0</v>
      </c>
      <c r="M9228" s="54">
        <v>139.94999999999999</v>
      </c>
      <c r="N9228" s="45" t="s">
        <v>58882</v>
      </c>
    </row>
    <row r="9229" spans="1:14" s="32" customFormat="1" hidden="1" x14ac:dyDescent="0.25">
      <c r="A9229" s="32" t="s">
        <v>24990</v>
      </c>
      <c r="B9229" s="42" t="s">
        <v>65374</v>
      </c>
      <c r="C9229" s="42" t="s">
        <v>19919</v>
      </c>
      <c r="D9229" s="42"/>
      <c r="E9229" s="43" t="s">
        <v>61748</v>
      </c>
      <c r="F9229" s="44" t="s">
        <v>3093</v>
      </c>
      <c r="G9229" s="44" t="s">
        <v>17</v>
      </c>
      <c r="H9229" s="44" t="s">
        <v>18</v>
      </c>
      <c r="I9229" s="42" t="s">
        <v>6437</v>
      </c>
      <c r="J9229" s="42">
        <v>8033637030609</v>
      </c>
      <c r="K9229" s="45" t="s">
        <v>58662</v>
      </c>
      <c r="L9229" s="46">
        <v>0</v>
      </c>
      <c r="M9229" s="54">
        <v>139.94999999999999</v>
      </c>
      <c r="N9229" s="45" t="s">
        <v>58882</v>
      </c>
    </row>
    <row r="9230" spans="1:14" s="32" customFormat="1" hidden="1" x14ac:dyDescent="0.25">
      <c r="A9230" s="32" t="s">
        <v>24991</v>
      </c>
      <c r="B9230" s="42" t="s">
        <v>65471</v>
      </c>
      <c r="C9230" s="42" t="s">
        <v>19926</v>
      </c>
      <c r="D9230" s="42"/>
      <c r="E9230" s="43" t="s">
        <v>61749</v>
      </c>
      <c r="F9230" s="44" t="s">
        <v>3093</v>
      </c>
      <c r="G9230" s="44" t="s">
        <v>17</v>
      </c>
      <c r="H9230" s="44" t="s">
        <v>18</v>
      </c>
      <c r="I9230" s="42" t="s">
        <v>21198</v>
      </c>
      <c r="J9230" s="42">
        <v>8033637037240</v>
      </c>
      <c r="K9230" s="45" t="s">
        <v>58662</v>
      </c>
      <c r="L9230" s="46">
        <v>0</v>
      </c>
      <c r="M9230" s="54">
        <v>139.94999999999999</v>
      </c>
      <c r="N9230" s="45" t="s">
        <v>58882</v>
      </c>
    </row>
    <row r="9231" spans="1:14" s="32" customFormat="1" hidden="1" x14ac:dyDescent="0.25">
      <c r="A9231" s="32" t="s">
        <v>24992</v>
      </c>
      <c r="B9231" s="42" t="s">
        <v>65472</v>
      </c>
      <c r="C9231" s="42" t="s">
        <v>19927</v>
      </c>
      <c r="D9231" s="42"/>
      <c r="E9231" s="43" t="s">
        <v>61750</v>
      </c>
      <c r="F9231" s="44" t="s">
        <v>3093</v>
      </c>
      <c r="G9231" s="44" t="s">
        <v>17</v>
      </c>
      <c r="H9231" s="44" t="s">
        <v>18</v>
      </c>
      <c r="I9231" s="42" t="s">
        <v>21199</v>
      </c>
      <c r="J9231" s="42">
        <v>8033637037271</v>
      </c>
      <c r="K9231" s="45" t="s">
        <v>58662</v>
      </c>
      <c r="L9231" s="46">
        <v>0</v>
      </c>
      <c r="M9231" s="54">
        <v>139.94999999999999</v>
      </c>
      <c r="N9231" s="45" t="s">
        <v>58882</v>
      </c>
    </row>
    <row r="9232" spans="1:14" s="32" customFormat="1" hidden="1" x14ac:dyDescent="0.25">
      <c r="A9232" s="32" t="s">
        <v>24993</v>
      </c>
      <c r="B9232" s="42" t="s">
        <v>65469</v>
      </c>
      <c r="C9232" s="42" t="s">
        <v>19928</v>
      </c>
      <c r="D9232" s="42"/>
      <c r="E9232" s="43" t="s">
        <v>61751</v>
      </c>
      <c r="F9232" s="44" t="s">
        <v>3093</v>
      </c>
      <c r="G9232" s="44" t="s">
        <v>17</v>
      </c>
      <c r="H9232" s="44" t="s">
        <v>18</v>
      </c>
      <c r="I9232" s="42" t="s">
        <v>6444</v>
      </c>
      <c r="J9232" s="42">
        <v>8033637033891</v>
      </c>
      <c r="K9232" s="45" t="s">
        <v>58662</v>
      </c>
      <c r="L9232" s="46">
        <v>0</v>
      </c>
      <c r="M9232" s="54">
        <v>139.94999999999999</v>
      </c>
      <c r="N9232" s="45" t="s">
        <v>58882</v>
      </c>
    </row>
    <row r="9233" spans="1:14" s="32" customFormat="1" hidden="1" x14ac:dyDescent="0.25">
      <c r="A9233" s="32" t="s">
        <v>24994</v>
      </c>
      <c r="B9233" s="42" t="s">
        <v>65468</v>
      </c>
      <c r="C9233" s="42" t="s">
        <v>19929</v>
      </c>
      <c r="D9233" s="42"/>
      <c r="E9233" s="43" t="s">
        <v>61752</v>
      </c>
      <c r="F9233" s="44" t="s">
        <v>3093</v>
      </c>
      <c r="G9233" s="44" t="s">
        <v>17</v>
      </c>
      <c r="H9233" s="44" t="s">
        <v>18</v>
      </c>
      <c r="I9233" s="42" t="s">
        <v>6445</v>
      </c>
      <c r="J9233" s="42">
        <v>8033637033884</v>
      </c>
      <c r="K9233" s="45" t="s">
        <v>58662</v>
      </c>
      <c r="L9233" s="46">
        <v>0</v>
      </c>
      <c r="M9233" s="54">
        <v>139.94999999999999</v>
      </c>
      <c r="N9233" s="45" t="s">
        <v>58882</v>
      </c>
    </row>
    <row r="9234" spans="1:14" s="32" customFormat="1" hidden="1" x14ac:dyDescent="0.25">
      <c r="A9234" s="32" t="s">
        <v>24995</v>
      </c>
      <c r="B9234" s="42" t="s">
        <v>65467</v>
      </c>
      <c r="C9234" s="42" t="s">
        <v>19930</v>
      </c>
      <c r="D9234" s="42"/>
      <c r="E9234" s="43" t="s">
        <v>61753</v>
      </c>
      <c r="F9234" s="44" t="s">
        <v>3093</v>
      </c>
      <c r="G9234" s="44" t="s">
        <v>17</v>
      </c>
      <c r="H9234" s="44" t="s">
        <v>18</v>
      </c>
      <c r="I9234" s="42" t="s">
        <v>6446</v>
      </c>
      <c r="J9234" s="42">
        <v>8033637030623</v>
      </c>
      <c r="K9234" s="45" t="s">
        <v>58662</v>
      </c>
      <c r="L9234" s="46">
        <v>0</v>
      </c>
      <c r="M9234" s="54">
        <v>139.94999999999999</v>
      </c>
      <c r="N9234" s="45" t="s">
        <v>58882</v>
      </c>
    </row>
    <row r="9235" spans="1:14" s="32" customFormat="1" hidden="1" x14ac:dyDescent="0.25">
      <c r="A9235" s="32" t="s">
        <v>24996</v>
      </c>
      <c r="B9235" s="42" t="s">
        <v>65470</v>
      </c>
      <c r="C9235" s="42" t="s">
        <v>19931</v>
      </c>
      <c r="D9235" s="42"/>
      <c r="E9235" s="43" t="s">
        <v>61754</v>
      </c>
      <c r="F9235" s="44" t="s">
        <v>3093</v>
      </c>
      <c r="G9235" s="44" t="s">
        <v>17</v>
      </c>
      <c r="H9235" s="44" t="s">
        <v>18</v>
      </c>
      <c r="I9235" s="42" t="s">
        <v>21200</v>
      </c>
      <c r="J9235" s="42">
        <v>8033637022284</v>
      </c>
      <c r="K9235" s="45" t="s">
        <v>58662</v>
      </c>
      <c r="L9235" s="46">
        <v>0</v>
      </c>
      <c r="M9235" s="54">
        <v>139.94999999999999</v>
      </c>
      <c r="N9235" s="45" t="s">
        <v>58882</v>
      </c>
    </row>
    <row r="9236" spans="1:14" s="32" customFormat="1" hidden="1" x14ac:dyDescent="0.25">
      <c r="A9236" s="32" t="s">
        <v>24997</v>
      </c>
      <c r="B9236" s="42" t="s">
        <v>65477</v>
      </c>
      <c r="C9236" s="42" t="s">
        <v>19932</v>
      </c>
      <c r="D9236" s="42"/>
      <c r="E9236" s="43" t="s">
        <v>61755</v>
      </c>
      <c r="F9236" s="44" t="s">
        <v>3093</v>
      </c>
      <c r="G9236" s="44" t="s">
        <v>17</v>
      </c>
      <c r="H9236" s="44" t="s">
        <v>18</v>
      </c>
      <c r="I9236" s="42" t="s">
        <v>21201</v>
      </c>
      <c r="J9236" s="42">
        <v>8033637037318</v>
      </c>
      <c r="K9236" s="45" t="s">
        <v>58662</v>
      </c>
      <c r="L9236" s="46">
        <v>0</v>
      </c>
      <c r="M9236" s="54">
        <v>139.94999999999999</v>
      </c>
      <c r="N9236" s="45" t="s">
        <v>58882</v>
      </c>
    </row>
    <row r="9237" spans="1:14" s="32" customFormat="1" hidden="1" x14ac:dyDescent="0.25">
      <c r="A9237" s="32" t="s">
        <v>24998</v>
      </c>
      <c r="B9237" s="42" t="s">
        <v>65478</v>
      </c>
      <c r="C9237" s="42" t="s">
        <v>19933</v>
      </c>
      <c r="D9237" s="42"/>
      <c r="E9237" s="43" t="s">
        <v>61756</v>
      </c>
      <c r="F9237" s="44" t="s">
        <v>3093</v>
      </c>
      <c r="G9237" s="44" t="s">
        <v>17</v>
      </c>
      <c r="H9237" s="44" t="s">
        <v>18</v>
      </c>
      <c r="I9237" s="42" t="s">
        <v>21202</v>
      </c>
      <c r="J9237" s="42">
        <v>8033637037325</v>
      </c>
      <c r="K9237" s="45" t="s">
        <v>58662</v>
      </c>
      <c r="L9237" s="46">
        <v>0</v>
      </c>
      <c r="M9237" s="54">
        <v>139.94999999999999</v>
      </c>
      <c r="N9237" s="45" t="s">
        <v>58882</v>
      </c>
    </row>
    <row r="9238" spans="1:14" s="32" customFormat="1" hidden="1" x14ac:dyDescent="0.25">
      <c r="A9238" s="32" t="s">
        <v>24999</v>
      </c>
      <c r="B9238" s="42" t="s">
        <v>65475</v>
      </c>
      <c r="C9238" s="42" t="s">
        <v>19934</v>
      </c>
      <c r="D9238" s="42"/>
      <c r="E9238" s="43" t="s">
        <v>61757</v>
      </c>
      <c r="F9238" s="44" t="s">
        <v>3093</v>
      </c>
      <c r="G9238" s="44" t="s">
        <v>17</v>
      </c>
      <c r="H9238" s="44" t="s">
        <v>18</v>
      </c>
      <c r="I9238" s="42" t="s">
        <v>6447</v>
      </c>
      <c r="J9238" s="42">
        <v>8033637037295</v>
      </c>
      <c r="K9238" s="45" t="s">
        <v>58662</v>
      </c>
      <c r="L9238" s="46">
        <v>0</v>
      </c>
      <c r="M9238" s="54">
        <v>139.94999999999999</v>
      </c>
      <c r="N9238" s="45" t="s">
        <v>58882</v>
      </c>
    </row>
    <row r="9239" spans="1:14" s="32" customFormat="1" hidden="1" x14ac:dyDescent="0.25">
      <c r="A9239" s="32" t="s">
        <v>25000</v>
      </c>
      <c r="B9239" s="42" t="s">
        <v>65474</v>
      </c>
      <c r="C9239" s="42" t="s">
        <v>19935</v>
      </c>
      <c r="D9239" s="42"/>
      <c r="E9239" s="43" t="s">
        <v>61758</v>
      </c>
      <c r="F9239" s="44" t="s">
        <v>3093</v>
      </c>
      <c r="G9239" s="44" t="s">
        <v>17</v>
      </c>
      <c r="H9239" s="44" t="s">
        <v>18</v>
      </c>
      <c r="I9239" s="42" t="s">
        <v>6448</v>
      </c>
      <c r="J9239" s="42">
        <v>8033637037288</v>
      </c>
      <c r="K9239" s="45" t="s">
        <v>58662</v>
      </c>
      <c r="L9239" s="46">
        <v>0</v>
      </c>
      <c r="M9239" s="54">
        <v>139.94999999999999</v>
      </c>
      <c r="N9239" s="45" t="s">
        <v>58882</v>
      </c>
    </row>
    <row r="9240" spans="1:14" s="32" customFormat="1" hidden="1" x14ac:dyDescent="0.25">
      <c r="A9240" s="32" t="s">
        <v>25001</v>
      </c>
      <c r="B9240" s="42" t="s">
        <v>65473</v>
      </c>
      <c r="C9240" s="42" t="s">
        <v>19936</v>
      </c>
      <c r="D9240" s="42"/>
      <c r="E9240" s="43" t="s">
        <v>61759</v>
      </c>
      <c r="F9240" s="44" t="s">
        <v>3093</v>
      </c>
      <c r="G9240" s="44" t="s">
        <v>17</v>
      </c>
      <c r="H9240" s="44" t="s">
        <v>18</v>
      </c>
      <c r="I9240" s="42" t="s">
        <v>6449</v>
      </c>
      <c r="J9240" s="42">
        <v>8033637022239</v>
      </c>
      <c r="K9240" s="45" t="s">
        <v>58662</v>
      </c>
      <c r="L9240" s="46">
        <v>0</v>
      </c>
      <c r="M9240" s="54">
        <v>139.94999999999999</v>
      </c>
      <c r="N9240" s="45" t="s">
        <v>58882</v>
      </c>
    </row>
    <row r="9241" spans="1:14" s="32" customFormat="1" hidden="1" x14ac:dyDescent="0.25">
      <c r="A9241" s="32" t="s">
        <v>25002</v>
      </c>
      <c r="B9241" s="42" t="s">
        <v>65476</v>
      </c>
      <c r="C9241" s="42" t="s">
        <v>19937</v>
      </c>
      <c r="D9241" s="42"/>
      <c r="E9241" s="43" t="s">
        <v>61760</v>
      </c>
      <c r="F9241" s="44" t="s">
        <v>3093</v>
      </c>
      <c r="G9241" s="44" t="s">
        <v>17</v>
      </c>
      <c r="H9241" s="44" t="s">
        <v>18</v>
      </c>
      <c r="I9241" s="42" t="s">
        <v>21203</v>
      </c>
      <c r="J9241" s="42">
        <v>8033637037301</v>
      </c>
      <c r="K9241" s="45" t="s">
        <v>58662</v>
      </c>
      <c r="L9241" s="46">
        <v>0</v>
      </c>
      <c r="M9241" s="54">
        <v>139.94999999999999</v>
      </c>
      <c r="N9241" s="45" t="s">
        <v>58882</v>
      </c>
    </row>
    <row r="9242" spans="1:14" s="32" customFormat="1" hidden="1" x14ac:dyDescent="0.25">
      <c r="A9242" s="32" t="s">
        <v>25998</v>
      </c>
      <c r="B9242" s="42" t="s">
        <v>50746</v>
      </c>
      <c r="C9242" s="42"/>
      <c r="D9242" s="42"/>
      <c r="E9242" s="43" t="s">
        <v>61943</v>
      </c>
      <c r="F9242" s="44" t="s">
        <v>3752</v>
      </c>
      <c r="G9242" s="44" t="s">
        <v>17</v>
      </c>
      <c r="H9242" s="44" t="s">
        <v>18</v>
      </c>
      <c r="I9242" s="42" t="s">
        <v>18008</v>
      </c>
      <c r="J9242" s="42">
        <v>8033637170640</v>
      </c>
      <c r="K9242" s="45" t="s">
        <v>58662</v>
      </c>
      <c r="L9242" s="46">
        <v>0</v>
      </c>
      <c r="M9242" s="54">
        <v>84.95</v>
      </c>
      <c r="N9242" s="45" t="s">
        <v>58989</v>
      </c>
    </row>
    <row r="9243" spans="1:14" s="32" customFormat="1" hidden="1" x14ac:dyDescent="0.25">
      <c r="A9243" s="32" t="s">
        <v>25999</v>
      </c>
      <c r="B9243" s="42" t="s">
        <v>50747</v>
      </c>
      <c r="C9243" s="42"/>
      <c r="D9243" s="42"/>
      <c r="E9243" s="43" t="s">
        <v>61944</v>
      </c>
      <c r="F9243" s="44" t="s">
        <v>3752</v>
      </c>
      <c r="G9243" s="44" t="s">
        <v>17</v>
      </c>
      <c r="H9243" s="44" t="s">
        <v>18</v>
      </c>
      <c r="I9243" s="42" t="s">
        <v>18009</v>
      </c>
      <c r="J9243" s="42">
        <v>8033637170657</v>
      </c>
      <c r="K9243" s="45" t="s">
        <v>58662</v>
      </c>
      <c r="L9243" s="46">
        <v>0</v>
      </c>
      <c r="M9243" s="54">
        <v>84.95</v>
      </c>
      <c r="N9243" s="45" t="s">
        <v>58989</v>
      </c>
    </row>
    <row r="9244" spans="1:14" s="32" customFormat="1" hidden="1" x14ac:dyDescent="0.25">
      <c r="A9244" s="32" t="s">
        <v>26000</v>
      </c>
      <c r="B9244" s="42" t="s">
        <v>50744</v>
      </c>
      <c r="C9244" s="42"/>
      <c r="D9244" s="42"/>
      <c r="E9244" s="43" t="s">
        <v>61945</v>
      </c>
      <c r="F9244" s="44" t="s">
        <v>3752</v>
      </c>
      <c r="G9244" s="44" t="s">
        <v>17</v>
      </c>
      <c r="H9244" s="44" t="s">
        <v>18</v>
      </c>
      <c r="I9244" s="42" t="s">
        <v>18006</v>
      </c>
      <c r="J9244" s="42">
        <v>8033637170626</v>
      </c>
      <c r="K9244" s="45" t="s">
        <v>58662</v>
      </c>
      <c r="L9244" s="46">
        <v>0</v>
      </c>
      <c r="M9244" s="54">
        <v>84.95</v>
      </c>
      <c r="N9244" s="45" t="s">
        <v>58989</v>
      </c>
    </row>
    <row r="9245" spans="1:14" s="32" customFormat="1" hidden="1" x14ac:dyDescent="0.25">
      <c r="A9245" s="32" t="s">
        <v>26001</v>
      </c>
      <c r="B9245" s="42" t="s">
        <v>50743</v>
      </c>
      <c r="C9245" s="42"/>
      <c r="D9245" s="42"/>
      <c r="E9245" s="43" t="s">
        <v>61946</v>
      </c>
      <c r="F9245" s="44" t="s">
        <v>3752</v>
      </c>
      <c r="G9245" s="44" t="s">
        <v>17</v>
      </c>
      <c r="H9245" s="44" t="s">
        <v>18</v>
      </c>
      <c r="I9245" s="42" t="s">
        <v>18005</v>
      </c>
      <c r="J9245" s="42">
        <v>8033637170619</v>
      </c>
      <c r="K9245" s="45" t="s">
        <v>58662</v>
      </c>
      <c r="L9245" s="46">
        <v>0</v>
      </c>
      <c r="M9245" s="54">
        <v>84.95</v>
      </c>
      <c r="N9245" s="45" t="s">
        <v>58989</v>
      </c>
    </row>
    <row r="9246" spans="1:14" s="32" customFormat="1" hidden="1" x14ac:dyDescent="0.25">
      <c r="A9246" s="32" t="s">
        <v>26002</v>
      </c>
      <c r="B9246" s="42" t="s">
        <v>50742</v>
      </c>
      <c r="C9246" s="42"/>
      <c r="D9246" s="42"/>
      <c r="E9246" s="43" t="s">
        <v>61947</v>
      </c>
      <c r="F9246" s="44" t="s">
        <v>3752</v>
      </c>
      <c r="G9246" s="44" t="s">
        <v>17</v>
      </c>
      <c r="H9246" s="44" t="s">
        <v>18</v>
      </c>
      <c r="I9246" s="42" t="s">
        <v>18004</v>
      </c>
      <c r="J9246" s="42">
        <v>8033637170602</v>
      </c>
      <c r="K9246" s="45" t="s">
        <v>58662</v>
      </c>
      <c r="L9246" s="46">
        <v>0</v>
      </c>
      <c r="M9246" s="54">
        <v>84.95</v>
      </c>
      <c r="N9246" s="45" t="s">
        <v>58989</v>
      </c>
    </row>
    <row r="9247" spans="1:14" s="32" customFormat="1" hidden="1" x14ac:dyDescent="0.25">
      <c r="A9247" s="32" t="s">
        <v>26003</v>
      </c>
      <c r="B9247" s="42" t="s">
        <v>50745</v>
      </c>
      <c r="C9247" s="42"/>
      <c r="D9247" s="42"/>
      <c r="E9247" s="43" t="s">
        <v>61948</v>
      </c>
      <c r="F9247" s="44" t="s">
        <v>3752</v>
      </c>
      <c r="G9247" s="44" t="s">
        <v>17</v>
      </c>
      <c r="H9247" s="44" t="s">
        <v>18</v>
      </c>
      <c r="I9247" s="42" t="s">
        <v>18007</v>
      </c>
      <c r="J9247" s="42">
        <v>8033637170633</v>
      </c>
      <c r="K9247" s="45" t="s">
        <v>58662</v>
      </c>
      <c r="L9247" s="46">
        <v>0</v>
      </c>
      <c r="M9247" s="54">
        <v>84.95</v>
      </c>
      <c r="N9247" s="45" t="s">
        <v>58989</v>
      </c>
    </row>
    <row r="9248" spans="1:14" s="32" customFormat="1" hidden="1" x14ac:dyDescent="0.25">
      <c r="A9248" s="32" t="s">
        <v>25641</v>
      </c>
      <c r="B9248" s="42" t="s">
        <v>65459</v>
      </c>
      <c r="C9248" s="42"/>
      <c r="D9248" s="42"/>
      <c r="E9248" s="43" t="s">
        <v>62109</v>
      </c>
      <c r="F9248" s="44" t="s">
        <v>3093</v>
      </c>
      <c r="G9248" s="44" t="s">
        <v>17</v>
      </c>
      <c r="H9248" s="44" t="s">
        <v>18</v>
      </c>
      <c r="I9248" s="42" t="s">
        <v>4336</v>
      </c>
      <c r="J9248" s="42">
        <v>8033637022314</v>
      </c>
      <c r="K9248" s="45" t="s">
        <v>58662</v>
      </c>
      <c r="L9248" s="46">
        <v>0</v>
      </c>
      <c r="M9248" s="54">
        <v>89.95</v>
      </c>
      <c r="N9248" s="45" t="s">
        <v>58882</v>
      </c>
    </row>
    <row r="9249" spans="1:14" s="32" customFormat="1" hidden="1" x14ac:dyDescent="0.25">
      <c r="A9249" s="32" t="s">
        <v>25642</v>
      </c>
      <c r="B9249" s="42" t="s">
        <v>65460</v>
      </c>
      <c r="C9249" s="42"/>
      <c r="D9249" s="42"/>
      <c r="E9249" s="43" t="s">
        <v>62110</v>
      </c>
      <c r="F9249" s="44" t="s">
        <v>3093</v>
      </c>
      <c r="G9249" s="44" t="s">
        <v>17</v>
      </c>
      <c r="H9249" s="44" t="s">
        <v>18</v>
      </c>
      <c r="I9249" s="42" t="s">
        <v>4337</v>
      </c>
      <c r="J9249" s="42">
        <v>8033637060347</v>
      </c>
      <c r="K9249" s="45" t="s">
        <v>58662</v>
      </c>
      <c r="L9249" s="46">
        <v>0</v>
      </c>
      <c r="M9249" s="54">
        <v>89.95</v>
      </c>
      <c r="N9249" s="45" t="s">
        <v>58882</v>
      </c>
    </row>
    <row r="9250" spans="1:14" s="32" customFormat="1" hidden="1" x14ac:dyDescent="0.25">
      <c r="A9250" s="32" t="s">
        <v>25643</v>
      </c>
      <c r="B9250" s="42" t="s">
        <v>65457</v>
      </c>
      <c r="C9250" s="42"/>
      <c r="D9250" s="42"/>
      <c r="E9250" s="43" t="s">
        <v>62111</v>
      </c>
      <c r="F9250" s="44" t="s">
        <v>3093</v>
      </c>
      <c r="G9250" s="44" t="s">
        <v>17</v>
      </c>
      <c r="H9250" s="44" t="s">
        <v>18</v>
      </c>
      <c r="I9250" s="42" t="s">
        <v>21089</v>
      </c>
      <c r="J9250" s="42">
        <v>8033637022307</v>
      </c>
      <c r="K9250" s="45" t="s">
        <v>58662</v>
      </c>
      <c r="L9250" s="46">
        <v>0</v>
      </c>
      <c r="M9250" s="54">
        <v>89.95</v>
      </c>
      <c r="N9250" s="45" t="s">
        <v>58882</v>
      </c>
    </row>
    <row r="9251" spans="1:14" s="32" customFormat="1" hidden="1" x14ac:dyDescent="0.25">
      <c r="A9251" s="32" t="s">
        <v>25644</v>
      </c>
      <c r="B9251" s="42" t="s">
        <v>65456</v>
      </c>
      <c r="C9251" s="42"/>
      <c r="D9251" s="42"/>
      <c r="E9251" s="43" t="s">
        <v>62112</v>
      </c>
      <c r="F9251" s="44" t="s">
        <v>3093</v>
      </c>
      <c r="G9251" s="44" t="s">
        <v>17</v>
      </c>
      <c r="H9251" s="44" t="s">
        <v>18</v>
      </c>
      <c r="I9251" s="42" t="s">
        <v>21090</v>
      </c>
      <c r="J9251" s="42">
        <v>8033637060323</v>
      </c>
      <c r="K9251" s="45" t="s">
        <v>58662</v>
      </c>
      <c r="L9251" s="46">
        <v>0</v>
      </c>
      <c r="M9251" s="54">
        <v>89.95</v>
      </c>
      <c r="N9251" s="45" t="s">
        <v>58882</v>
      </c>
    </row>
    <row r="9252" spans="1:14" s="32" customFormat="1" hidden="1" x14ac:dyDescent="0.25">
      <c r="A9252" s="32" t="s">
        <v>25645</v>
      </c>
      <c r="B9252" s="42" t="s">
        <v>65455</v>
      </c>
      <c r="C9252" s="42"/>
      <c r="D9252" s="42"/>
      <c r="E9252" s="43" t="s">
        <v>62113</v>
      </c>
      <c r="F9252" s="44" t="s">
        <v>3093</v>
      </c>
      <c r="G9252" s="44" t="s">
        <v>17</v>
      </c>
      <c r="H9252" s="44" t="s">
        <v>18</v>
      </c>
      <c r="I9252" s="42" t="s">
        <v>21091</v>
      </c>
      <c r="J9252" s="42">
        <v>8033637022291</v>
      </c>
      <c r="K9252" s="45" t="s">
        <v>58662</v>
      </c>
      <c r="L9252" s="46">
        <v>0</v>
      </c>
      <c r="M9252" s="54">
        <v>89.95</v>
      </c>
      <c r="N9252" s="45" t="s">
        <v>58882</v>
      </c>
    </row>
    <row r="9253" spans="1:14" s="32" customFormat="1" hidden="1" x14ac:dyDescent="0.25">
      <c r="A9253" s="32" t="s">
        <v>25646</v>
      </c>
      <c r="B9253" s="42" t="s">
        <v>65458</v>
      </c>
      <c r="C9253" s="42"/>
      <c r="D9253" s="42"/>
      <c r="E9253" s="43" t="s">
        <v>62114</v>
      </c>
      <c r="F9253" s="44" t="s">
        <v>3093</v>
      </c>
      <c r="G9253" s="44" t="s">
        <v>17</v>
      </c>
      <c r="H9253" s="44" t="s">
        <v>18</v>
      </c>
      <c r="I9253" s="42" t="s">
        <v>4338</v>
      </c>
      <c r="J9253" s="42">
        <v>8033637060330</v>
      </c>
      <c r="K9253" s="45" t="s">
        <v>58662</v>
      </c>
      <c r="L9253" s="46">
        <v>0</v>
      </c>
      <c r="M9253" s="54">
        <v>89.95</v>
      </c>
      <c r="N9253" s="45" t="s">
        <v>58882</v>
      </c>
    </row>
    <row r="9254" spans="1:14" s="32" customFormat="1" hidden="1" x14ac:dyDescent="0.25">
      <c r="A9254" s="32" t="s">
        <v>25647</v>
      </c>
      <c r="B9254" s="42" t="s">
        <v>65465</v>
      </c>
      <c r="C9254" s="42"/>
      <c r="D9254" s="42"/>
      <c r="E9254" s="43" t="s">
        <v>62115</v>
      </c>
      <c r="F9254" s="44" t="s">
        <v>3093</v>
      </c>
      <c r="G9254" s="44" t="s">
        <v>17</v>
      </c>
      <c r="H9254" s="44" t="s">
        <v>18</v>
      </c>
      <c r="I9254" s="42" t="s">
        <v>4333</v>
      </c>
      <c r="J9254" s="42">
        <v>8033637060378</v>
      </c>
      <c r="K9254" s="45" t="s">
        <v>58662</v>
      </c>
      <c r="L9254" s="46">
        <v>0</v>
      </c>
      <c r="M9254" s="54">
        <v>89.95</v>
      </c>
      <c r="N9254" s="45" t="s">
        <v>58882</v>
      </c>
    </row>
    <row r="9255" spans="1:14" s="32" customFormat="1" hidden="1" x14ac:dyDescent="0.25">
      <c r="A9255" s="32" t="s">
        <v>25648</v>
      </c>
      <c r="B9255" s="42" t="s">
        <v>65466</v>
      </c>
      <c r="C9255" s="42"/>
      <c r="D9255" s="42"/>
      <c r="E9255" s="43" t="s">
        <v>62116</v>
      </c>
      <c r="F9255" s="44" t="s">
        <v>3093</v>
      </c>
      <c r="G9255" s="44" t="s">
        <v>17</v>
      </c>
      <c r="H9255" s="44" t="s">
        <v>18</v>
      </c>
      <c r="I9255" s="42" t="s">
        <v>4334</v>
      </c>
      <c r="J9255" s="42">
        <v>8033637022345</v>
      </c>
      <c r="K9255" s="45" t="s">
        <v>58662</v>
      </c>
      <c r="L9255" s="46">
        <v>0</v>
      </c>
      <c r="M9255" s="54">
        <v>89.95</v>
      </c>
      <c r="N9255" s="45" t="s">
        <v>58882</v>
      </c>
    </row>
    <row r="9256" spans="1:14" s="32" customFormat="1" hidden="1" x14ac:dyDescent="0.25">
      <c r="A9256" s="32" t="s">
        <v>25649</v>
      </c>
      <c r="B9256" s="42" t="s">
        <v>65463</v>
      </c>
      <c r="C9256" s="42"/>
      <c r="D9256" s="42"/>
      <c r="E9256" s="43" t="s">
        <v>62117</v>
      </c>
      <c r="F9256" s="44" t="s">
        <v>3093</v>
      </c>
      <c r="G9256" s="44" t="s">
        <v>17</v>
      </c>
      <c r="H9256" s="44" t="s">
        <v>18</v>
      </c>
      <c r="I9256" s="42" t="s">
        <v>21086</v>
      </c>
      <c r="J9256" s="42">
        <v>8033637060361</v>
      </c>
      <c r="K9256" s="45" t="s">
        <v>58662</v>
      </c>
      <c r="L9256" s="46">
        <v>0</v>
      </c>
      <c r="M9256" s="54">
        <v>89.95</v>
      </c>
      <c r="N9256" s="45" t="s">
        <v>58882</v>
      </c>
    </row>
    <row r="9257" spans="1:14" s="32" customFormat="1" hidden="1" x14ac:dyDescent="0.25">
      <c r="A9257" s="32" t="s">
        <v>25650</v>
      </c>
      <c r="B9257" s="42" t="s">
        <v>65462</v>
      </c>
      <c r="C9257" s="42"/>
      <c r="D9257" s="42"/>
      <c r="E9257" s="43" t="s">
        <v>62118</v>
      </c>
      <c r="F9257" s="44" t="s">
        <v>3093</v>
      </c>
      <c r="G9257" s="44" t="s">
        <v>17</v>
      </c>
      <c r="H9257" s="44" t="s">
        <v>18</v>
      </c>
      <c r="I9257" s="42" t="s">
        <v>21087</v>
      </c>
      <c r="J9257" s="42">
        <v>8033637022321</v>
      </c>
      <c r="K9257" s="45" t="s">
        <v>58662</v>
      </c>
      <c r="L9257" s="46">
        <v>0</v>
      </c>
      <c r="M9257" s="54">
        <v>89.95</v>
      </c>
      <c r="N9257" s="45" t="s">
        <v>58882</v>
      </c>
    </row>
    <row r="9258" spans="1:14" s="32" customFormat="1" hidden="1" x14ac:dyDescent="0.25">
      <c r="A9258" s="32" t="s">
        <v>25651</v>
      </c>
      <c r="B9258" s="42" t="s">
        <v>65461</v>
      </c>
      <c r="C9258" s="42"/>
      <c r="D9258" s="42"/>
      <c r="E9258" s="43" t="s">
        <v>62119</v>
      </c>
      <c r="F9258" s="44" t="s">
        <v>3093</v>
      </c>
      <c r="G9258" s="44" t="s">
        <v>17</v>
      </c>
      <c r="H9258" s="44" t="s">
        <v>18</v>
      </c>
      <c r="I9258" s="42" t="s">
        <v>21088</v>
      </c>
      <c r="J9258" s="42">
        <v>8033637060354</v>
      </c>
      <c r="K9258" s="45" t="s">
        <v>58662</v>
      </c>
      <c r="L9258" s="46">
        <v>0</v>
      </c>
      <c r="M9258" s="54">
        <v>89.95</v>
      </c>
      <c r="N9258" s="45" t="s">
        <v>58882</v>
      </c>
    </row>
    <row r="9259" spans="1:14" s="32" customFormat="1" hidden="1" x14ac:dyDescent="0.25">
      <c r="A9259" s="32" t="s">
        <v>25652</v>
      </c>
      <c r="B9259" s="42" t="s">
        <v>65464</v>
      </c>
      <c r="C9259" s="42"/>
      <c r="D9259" s="42"/>
      <c r="E9259" s="43" t="s">
        <v>62120</v>
      </c>
      <c r="F9259" s="44" t="s">
        <v>3093</v>
      </c>
      <c r="G9259" s="44" t="s">
        <v>17</v>
      </c>
      <c r="H9259" s="44" t="s">
        <v>18</v>
      </c>
      <c r="I9259" s="42" t="s">
        <v>4335</v>
      </c>
      <c r="J9259" s="42">
        <v>8033637022338</v>
      </c>
      <c r="K9259" s="45" t="s">
        <v>58662</v>
      </c>
      <c r="L9259" s="46">
        <v>0</v>
      </c>
      <c r="M9259" s="54">
        <v>89.95</v>
      </c>
      <c r="N9259" s="45" t="s">
        <v>58882</v>
      </c>
    </row>
    <row r="9260" spans="1:14" s="32" customFormat="1" hidden="1" x14ac:dyDescent="0.25">
      <c r="A9260" s="32" t="s">
        <v>34390</v>
      </c>
      <c r="B9260" s="42" t="s">
        <v>63249</v>
      </c>
      <c r="C9260" s="42"/>
      <c r="D9260" s="42" t="s">
        <v>8336</v>
      </c>
      <c r="E9260" s="43" t="s">
        <v>8337</v>
      </c>
      <c r="F9260" s="44" t="s">
        <v>16</v>
      </c>
      <c r="G9260" s="44" t="s">
        <v>17</v>
      </c>
      <c r="H9260" s="44" t="s">
        <v>18</v>
      </c>
      <c r="I9260" s="42" t="s">
        <v>8338</v>
      </c>
      <c r="J9260" s="42">
        <v>8021506925866</v>
      </c>
      <c r="K9260" s="45" t="s">
        <v>58662</v>
      </c>
      <c r="L9260" s="46">
        <v>0</v>
      </c>
      <c r="M9260" s="46">
        <v>159.94999999999999</v>
      </c>
      <c r="N9260" s="45" t="s">
        <v>58748</v>
      </c>
    </row>
    <row r="9261" spans="1:14" s="32" customFormat="1" hidden="1" x14ac:dyDescent="0.25">
      <c r="A9261" s="32" t="s">
        <v>34391</v>
      </c>
      <c r="B9261" s="42" t="s">
        <v>63247</v>
      </c>
      <c r="C9261" s="42"/>
      <c r="D9261" s="42" t="s">
        <v>8339</v>
      </c>
      <c r="E9261" s="43" t="s">
        <v>62814</v>
      </c>
      <c r="F9261" s="44" t="s">
        <v>16</v>
      </c>
      <c r="G9261" s="44" t="s">
        <v>17</v>
      </c>
      <c r="H9261" s="44" t="s">
        <v>18</v>
      </c>
      <c r="I9261" s="42" t="s">
        <v>8340</v>
      </c>
      <c r="J9261" s="42">
        <v>8021506925842</v>
      </c>
      <c r="K9261" s="45" t="s">
        <v>58662</v>
      </c>
      <c r="L9261" s="46">
        <v>0</v>
      </c>
      <c r="M9261" s="46">
        <v>159.94999999999999</v>
      </c>
      <c r="N9261" s="45" t="s">
        <v>58748</v>
      </c>
    </row>
    <row r="9262" spans="1:14" s="32" customFormat="1" hidden="1" x14ac:dyDescent="0.25">
      <c r="A9262" s="32" t="s">
        <v>34392</v>
      </c>
      <c r="B9262" s="42" t="s">
        <v>63246</v>
      </c>
      <c r="C9262" s="42"/>
      <c r="D9262" s="42" t="s">
        <v>8341</v>
      </c>
      <c r="E9262" s="43" t="s">
        <v>62815</v>
      </c>
      <c r="F9262" s="44" t="s">
        <v>16</v>
      </c>
      <c r="G9262" s="44" t="s">
        <v>17</v>
      </c>
      <c r="H9262" s="44" t="s">
        <v>18</v>
      </c>
      <c r="I9262" s="42" t="s">
        <v>8342</v>
      </c>
      <c r="J9262" s="42">
        <v>8021506925835</v>
      </c>
      <c r="K9262" s="45" t="s">
        <v>58662</v>
      </c>
      <c r="L9262" s="46">
        <v>0</v>
      </c>
      <c r="M9262" s="46">
        <v>159.94999999999999</v>
      </c>
      <c r="N9262" s="45" t="s">
        <v>58748</v>
      </c>
    </row>
    <row r="9263" spans="1:14" s="32" customFormat="1" hidden="1" x14ac:dyDescent="0.25">
      <c r="A9263" s="32" t="s">
        <v>34393</v>
      </c>
      <c r="B9263" s="42" t="s">
        <v>63245</v>
      </c>
      <c r="C9263" s="42"/>
      <c r="D9263" s="42" t="s">
        <v>8343</v>
      </c>
      <c r="E9263" s="43" t="s">
        <v>62816</v>
      </c>
      <c r="F9263" s="44" t="s">
        <v>16</v>
      </c>
      <c r="G9263" s="44" t="s">
        <v>17</v>
      </c>
      <c r="H9263" s="44" t="s">
        <v>18</v>
      </c>
      <c r="I9263" s="42" t="s">
        <v>8344</v>
      </c>
      <c r="J9263" s="42">
        <v>8021506925828</v>
      </c>
      <c r="K9263" s="45" t="s">
        <v>58662</v>
      </c>
      <c r="L9263" s="46">
        <v>0</v>
      </c>
      <c r="M9263" s="46">
        <v>159.94999999999999</v>
      </c>
      <c r="N9263" s="45" t="s">
        <v>58748</v>
      </c>
    </row>
    <row r="9264" spans="1:14" s="32" customFormat="1" hidden="1" x14ac:dyDescent="0.25">
      <c r="A9264" s="32" t="s">
        <v>34394</v>
      </c>
      <c r="B9264" s="42" t="s">
        <v>63248</v>
      </c>
      <c r="C9264" s="42"/>
      <c r="D9264" s="42" t="s">
        <v>8345</v>
      </c>
      <c r="E9264" s="43" t="s">
        <v>62817</v>
      </c>
      <c r="F9264" s="44" t="s">
        <v>16</v>
      </c>
      <c r="G9264" s="44" t="s">
        <v>17</v>
      </c>
      <c r="H9264" s="44" t="s">
        <v>18</v>
      </c>
      <c r="I9264" s="42" t="s">
        <v>8346</v>
      </c>
      <c r="J9264" s="42">
        <v>8021506925859</v>
      </c>
      <c r="K9264" s="45" t="s">
        <v>58662</v>
      </c>
      <c r="L9264" s="46">
        <v>0</v>
      </c>
      <c r="M9264" s="46">
        <v>159.94999999999999</v>
      </c>
      <c r="N9264" s="45" t="s">
        <v>58748</v>
      </c>
    </row>
    <row r="9265" spans="1:14" s="32" customFormat="1" hidden="1" x14ac:dyDescent="0.25">
      <c r="A9265" s="32" t="s">
        <v>40409</v>
      </c>
      <c r="B9265" s="42" t="s">
        <v>40410</v>
      </c>
      <c r="C9265" s="55"/>
      <c r="D9265" s="42" t="s">
        <v>40411</v>
      </c>
      <c r="E9265" s="43" t="s">
        <v>40412</v>
      </c>
      <c r="F9265" s="44" t="s">
        <v>22179</v>
      </c>
      <c r="G9265" s="44" t="s">
        <v>17</v>
      </c>
      <c r="H9265" s="43" t="s">
        <v>18</v>
      </c>
      <c r="I9265" s="32" t="s">
        <v>40413</v>
      </c>
      <c r="J9265" s="55">
        <v>8059175895265</v>
      </c>
      <c r="K9265" s="45" t="s">
        <v>58662</v>
      </c>
      <c r="L9265" s="46">
        <v>0</v>
      </c>
      <c r="M9265" s="47">
        <v>159.94999999999999</v>
      </c>
      <c r="N9265" s="45" t="s">
        <v>58701</v>
      </c>
    </row>
    <row r="9266" spans="1:14" s="32" customFormat="1" hidden="1" x14ac:dyDescent="0.25">
      <c r="A9266" s="32" t="s">
        <v>40389</v>
      </c>
      <c r="B9266" s="42" t="s">
        <v>40390</v>
      </c>
      <c r="C9266" s="42"/>
      <c r="D9266" s="42" t="s">
        <v>40391</v>
      </c>
      <c r="E9266" s="43" t="s">
        <v>40392</v>
      </c>
      <c r="F9266" s="44" t="s">
        <v>22179</v>
      </c>
      <c r="G9266" s="44" t="s">
        <v>17</v>
      </c>
      <c r="H9266" s="43" t="s">
        <v>18</v>
      </c>
      <c r="I9266" s="42" t="s">
        <v>40393</v>
      </c>
      <c r="J9266" s="42">
        <v>8059175895241</v>
      </c>
      <c r="K9266" s="45" t="s">
        <v>58662</v>
      </c>
      <c r="L9266" s="46">
        <v>0</v>
      </c>
      <c r="M9266" s="54">
        <v>159.94999999999999</v>
      </c>
      <c r="N9266" s="45" t="s">
        <v>58701</v>
      </c>
    </row>
    <row r="9267" spans="1:14" s="32" customFormat="1" hidden="1" x14ac:dyDescent="0.25">
      <c r="A9267" s="32" t="s">
        <v>40394</v>
      </c>
      <c r="B9267" s="42" t="s">
        <v>40395</v>
      </c>
      <c r="C9267" s="42"/>
      <c r="D9267" s="42" t="s">
        <v>40396</v>
      </c>
      <c r="E9267" s="43" t="s">
        <v>40397</v>
      </c>
      <c r="F9267" s="44" t="s">
        <v>22179</v>
      </c>
      <c r="G9267" s="44" t="s">
        <v>17</v>
      </c>
      <c r="H9267" s="43" t="s">
        <v>18</v>
      </c>
      <c r="I9267" s="42" t="s">
        <v>40398</v>
      </c>
      <c r="J9267" s="42">
        <v>8059175895234</v>
      </c>
      <c r="K9267" s="45" t="s">
        <v>58662</v>
      </c>
      <c r="L9267" s="46">
        <v>0</v>
      </c>
      <c r="M9267" s="54">
        <v>159.94999999999999</v>
      </c>
      <c r="N9267" s="45" t="s">
        <v>58701</v>
      </c>
    </row>
    <row r="9268" spans="1:14" s="32" customFormat="1" hidden="1" x14ac:dyDescent="0.25">
      <c r="A9268" s="32" t="s">
        <v>40399</v>
      </c>
      <c r="B9268" s="42" t="s">
        <v>40400</v>
      </c>
      <c r="C9268" s="42"/>
      <c r="D9268" s="42" t="s">
        <v>40401</v>
      </c>
      <c r="E9268" s="43" t="s">
        <v>40402</v>
      </c>
      <c r="F9268" s="44" t="s">
        <v>22179</v>
      </c>
      <c r="G9268" s="44" t="s">
        <v>17</v>
      </c>
      <c r="H9268" s="43" t="s">
        <v>18</v>
      </c>
      <c r="I9268" s="42" t="s">
        <v>40403</v>
      </c>
      <c r="J9268" s="42">
        <v>8059175895227</v>
      </c>
      <c r="K9268" s="45" t="s">
        <v>58662</v>
      </c>
      <c r="L9268" s="46">
        <v>0</v>
      </c>
      <c r="M9268" s="54">
        <v>159.94999999999999</v>
      </c>
      <c r="N9268" s="45" t="s">
        <v>58701</v>
      </c>
    </row>
    <row r="9269" spans="1:14" s="32" customFormat="1" hidden="1" x14ac:dyDescent="0.25">
      <c r="A9269" s="32" t="s">
        <v>40404</v>
      </c>
      <c r="B9269" s="42" t="s">
        <v>40405</v>
      </c>
      <c r="C9269" s="55"/>
      <c r="D9269" s="42" t="s">
        <v>40406</v>
      </c>
      <c r="E9269" s="43" t="s">
        <v>40407</v>
      </c>
      <c r="F9269" s="44" t="s">
        <v>22179</v>
      </c>
      <c r="G9269" s="44" t="s">
        <v>17</v>
      </c>
      <c r="H9269" s="43" t="s">
        <v>18</v>
      </c>
      <c r="I9269" s="32" t="s">
        <v>40408</v>
      </c>
      <c r="J9269" s="55">
        <v>8059175895258</v>
      </c>
      <c r="K9269" s="45" t="s">
        <v>58662</v>
      </c>
      <c r="L9269" s="46">
        <v>0</v>
      </c>
      <c r="M9269" s="47">
        <v>159.94999999999999</v>
      </c>
      <c r="N9269" s="45" t="s">
        <v>58701</v>
      </c>
    </row>
    <row r="9270" spans="1:14" s="32" customFormat="1" hidden="1" x14ac:dyDescent="0.25">
      <c r="A9270" s="32" t="s">
        <v>40434</v>
      </c>
      <c r="B9270" s="42" t="s">
        <v>40435</v>
      </c>
      <c r="C9270" s="42"/>
      <c r="D9270" s="42" t="s">
        <v>40436</v>
      </c>
      <c r="E9270" s="43" t="s">
        <v>40437</v>
      </c>
      <c r="F9270" s="44" t="s">
        <v>22179</v>
      </c>
      <c r="G9270" s="44" t="s">
        <v>17</v>
      </c>
      <c r="H9270" s="43" t="s">
        <v>18</v>
      </c>
      <c r="I9270" s="42" t="s">
        <v>40438</v>
      </c>
      <c r="J9270" s="42">
        <v>8059175895319</v>
      </c>
      <c r="K9270" s="45" t="s">
        <v>58662</v>
      </c>
      <c r="L9270" s="46">
        <v>0</v>
      </c>
      <c r="M9270" s="54">
        <v>159.94999999999999</v>
      </c>
      <c r="N9270" s="45" t="s">
        <v>58701</v>
      </c>
    </row>
    <row r="9271" spans="1:14" s="32" customFormat="1" hidden="1" x14ac:dyDescent="0.25">
      <c r="A9271" s="32" t="s">
        <v>40414</v>
      </c>
      <c r="B9271" s="42" t="s">
        <v>40415</v>
      </c>
      <c r="C9271" s="55"/>
      <c r="D9271" s="42" t="s">
        <v>40416</v>
      </c>
      <c r="E9271" s="43" t="s">
        <v>40417</v>
      </c>
      <c r="F9271" s="44" t="s">
        <v>22179</v>
      </c>
      <c r="G9271" s="44" t="s">
        <v>17</v>
      </c>
      <c r="H9271" s="43" t="s">
        <v>18</v>
      </c>
      <c r="I9271" s="32" t="s">
        <v>40418</v>
      </c>
      <c r="J9271" s="55">
        <v>8059175895296</v>
      </c>
      <c r="K9271" s="45" t="s">
        <v>58662</v>
      </c>
      <c r="L9271" s="46">
        <v>0</v>
      </c>
      <c r="M9271" s="47">
        <v>159.94999999999999</v>
      </c>
      <c r="N9271" s="45" t="s">
        <v>58701</v>
      </c>
    </row>
    <row r="9272" spans="1:14" s="32" customFormat="1" hidden="1" x14ac:dyDescent="0.25">
      <c r="A9272" s="32" t="s">
        <v>40419</v>
      </c>
      <c r="B9272" s="42" t="s">
        <v>40420</v>
      </c>
      <c r="C9272" s="55"/>
      <c r="D9272" s="42" t="s">
        <v>40421</v>
      </c>
      <c r="E9272" s="43" t="s">
        <v>40422</v>
      </c>
      <c r="F9272" s="44" t="s">
        <v>22179</v>
      </c>
      <c r="G9272" s="44" t="s">
        <v>17</v>
      </c>
      <c r="H9272" s="43" t="s">
        <v>18</v>
      </c>
      <c r="I9272" s="32" t="s">
        <v>40423</v>
      </c>
      <c r="J9272" s="55">
        <v>8059175895289</v>
      </c>
      <c r="K9272" s="45" t="s">
        <v>58662</v>
      </c>
      <c r="L9272" s="46">
        <v>0</v>
      </c>
      <c r="M9272" s="47">
        <v>159.94999999999999</v>
      </c>
      <c r="N9272" s="45" t="s">
        <v>58701</v>
      </c>
    </row>
    <row r="9273" spans="1:14" s="32" customFormat="1" hidden="1" x14ac:dyDescent="0.25">
      <c r="A9273" s="32" t="s">
        <v>40424</v>
      </c>
      <c r="B9273" s="42" t="s">
        <v>40425</v>
      </c>
      <c r="C9273" s="55"/>
      <c r="D9273" s="42" t="s">
        <v>40426</v>
      </c>
      <c r="E9273" s="43" t="s">
        <v>40427</v>
      </c>
      <c r="F9273" s="44" t="s">
        <v>22179</v>
      </c>
      <c r="G9273" s="44" t="s">
        <v>17</v>
      </c>
      <c r="H9273" s="43" t="s">
        <v>18</v>
      </c>
      <c r="I9273" s="32" t="s">
        <v>40428</v>
      </c>
      <c r="J9273" s="55">
        <v>8059175895272</v>
      </c>
      <c r="K9273" s="45" t="s">
        <v>58662</v>
      </c>
      <c r="L9273" s="46">
        <v>0</v>
      </c>
      <c r="M9273" s="47">
        <v>159.94999999999999</v>
      </c>
      <c r="N9273" s="45" t="s">
        <v>58701</v>
      </c>
    </row>
    <row r="9274" spans="1:14" s="32" customFormat="1" hidden="1" x14ac:dyDescent="0.25">
      <c r="A9274" s="32" t="s">
        <v>40429</v>
      </c>
      <c r="B9274" s="42" t="s">
        <v>40430</v>
      </c>
      <c r="C9274" s="42"/>
      <c r="D9274" s="42" t="s">
        <v>40431</v>
      </c>
      <c r="E9274" s="43" t="s">
        <v>40432</v>
      </c>
      <c r="F9274" s="44" t="s">
        <v>22179</v>
      </c>
      <c r="G9274" s="44" t="s">
        <v>17</v>
      </c>
      <c r="H9274" s="43" t="s">
        <v>18</v>
      </c>
      <c r="I9274" s="42" t="s">
        <v>40433</v>
      </c>
      <c r="J9274" s="42">
        <v>8059175895302</v>
      </c>
      <c r="K9274" s="45" t="s">
        <v>58662</v>
      </c>
      <c r="L9274" s="46">
        <v>0</v>
      </c>
      <c r="M9274" s="54">
        <v>159.94999999999999</v>
      </c>
      <c r="N9274" s="45" t="s">
        <v>58701</v>
      </c>
    </row>
    <row r="9275" spans="1:14" s="32" customFormat="1" hidden="1" x14ac:dyDescent="0.25">
      <c r="A9275" s="32" t="s">
        <v>26613</v>
      </c>
      <c r="B9275" s="42" t="s">
        <v>66269</v>
      </c>
      <c r="C9275" s="42"/>
      <c r="D9275" s="42"/>
      <c r="E9275" s="43" t="s">
        <v>1392</v>
      </c>
      <c r="F9275" s="44" t="s">
        <v>298</v>
      </c>
      <c r="G9275" s="44" t="s">
        <v>17</v>
      </c>
      <c r="H9275" s="44" t="s">
        <v>18</v>
      </c>
      <c r="I9275" s="42">
        <v>222001510039</v>
      </c>
      <c r="J9275" s="42">
        <v>8051194771537</v>
      </c>
      <c r="K9275" s="45"/>
      <c r="L9275" s="46">
        <v>0</v>
      </c>
      <c r="M9275" s="46">
        <v>399.95</v>
      </c>
      <c r="N9275" s="45"/>
    </row>
    <row r="9276" spans="1:14" s="32" customFormat="1" hidden="1" x14ac:dyDescent="0.25">
      <c r="A9276" s="32" t="s">
        <v>26614</v>
      </c>
      <c r="B9276" s="42" t="s">
        <v>66270</v>
      </c>
      <c r="C9276" s="42" t="s">
        <v>19761</v>
      </c>
      <c r="D9276" s="42"/>
      <c r="E9276" s="43" t="s">
        <v>1393</v>
      </c>
      <c r="F9276" s="44" t="s">
        <v>298</v>
      </c>
      <c r="G9276" s="44" t="s">
        <v>17</v>
      </c>
      <c r="H9276" s="44" t="s">
        <v>18</v>
      </c>
      <c r="I9276" s="42">
        <v>222001510040</v>
      </c>
      <c r="J9276" s="42">
        <v>8051194771544</v>
      </c>
      <c r="K9276" s="45"/>
      <c r="L9276" s="46">
        <v>0</v>
      </c>
      <c r="M9276" s="46">
        <v>399.95</v>
      </c>
      <c r="N9276" s="45"/>
    </row>
    <row r="9277" spans="1:14" s="32" customFormat="1" hidden="1" x14ac:dyDescent="0.25">
      <c r="A9277" s="32" t="s">
        <v>26615</v>
      </c>
      <c r="B9277" s="42" t="s">
        <v>66271</v>
      </c>
      <c r="C9277" s="42" t="s">
        <v>19762</v>
      </c>
      <c r="D9277" s="42"/>
      <c r="E9277" s="43" t="s">
        <v>1394</v>
      </c>
      <c r="F9277" s="44" t="s">
        <v>298</v>
      </c>
      <c r="G9277" s="44" t="s">
        <v>17</v>
      </c>
      <c r="H9277" s="44" t="s">
        <v>18</v>
      </c>
      <c r="I9277" s="42">
        <v>222001510041</v>
      </c>
      <c r="J9277" s="42">
        <v>8051194771551</v>
      </c>
      <c r="K9277" s="45"/>
      <c r="L9277" s="46">
        <v>0</v>
      </c>
      <c r="M9277" s="46">
        <v>399.95</v>
      </c>
      <c r="N9277" s="45"/>
    </row>
    <row r="9278" spans="1:14" s="32" customFormat="1" hidden="1" x14ac:dyDescent="0.25">
      <c r="A9278" s="32" t="s">
        <v>26616</v>
      </c>
      <c r="B9278" s="42" t="s">
        <v>66272</v>
      </c>
      <c r="C9278" s="42" t="s">
        <v>19763</v>
      </c>
      <c r="D9278" s="42"/>
      <c r="E9278" s="43" t="s">
        <v>1395</v>
      </c>
      <c r="F9278" s="44" t="s">
        <v>298</v>
      </c>
      <c r="G9278" s="44" t="s">
        <v>17</v>
      </c>
      <c r="H9278" s="44" t="s">
        <v>18</v>
      </c>
      <c r="I9278" s="42">
        <v>222001510042</v>
      </c>
      <c r="J9278" s="42">
        <v>8051194771568</v>
      </c>
      <c r="K9278" s="45"/>
      <c r="L9278" s="46">
        <v>0</v>
      </c>
      <c r="M9278" s="46">
        <v>399.95</v>
      </c>
      <c r="N9278" s="45"/>
    </row>
    <row r="9279" spans="1:14" s="32" customFormat="1" hidden="1" x14ac:dyDescent="0.25">
      <c r="A9279" s="32" t="s">
        <v>26617</v>
      </c>
      <c r="B9279" s="42" t="s">
        <v>66273</v>
      </c>
      <c r="C9279" s="42" t="s">
        <v>19764</v>
      </c>
      <c r="D9279" s="42"/>
      <c r="E9279" s="43" t="s">
        <v>1396</v>
      </c>
      <c r="F9279" s="44" t="s">
        <v>298</v>
      </c>
      <c r="G9279" s="44" t="s">
        <v>17</v>
      </c>
      <c r="H9279" s="44" t="s">
        <v>18</v>
      </c>
      <c r="I9279" s="42">
        <v>222001510043</v>
      </c>
      <c r="J9279" s="42">
        <v>8051194771575</v>
      </c>
      <c r="K9279" s="45"/>
      <c r="L9279" s="46">
        <v>0</v>
      </c>
      <c r="M9279" s="46">
        <v>399.95</v>
      </c>
      <c r="N9279" s="45"/>
    </row>
    <row r="9280" spans="1:14" s="32" customFormat="1" hidden="1" x14ac:dyDescent="0.25">
      <c r="A9280" s="32" t="s">
        <v>26618</v>
      </c>
      <c r="B9280" s="42" t="s">
        <v>66274</v>
      </c>
      <c r="C9280" s="42" t="s">
        <v>19765</v>
      </c>
      <c r="D9280" s="42"/>
      <c r="E9280" s="43" t="s">
        <v>1397</v>
      </c>
      <c r="F9280" s="44" t="s">
        <v>298</v>
      </c>
      <c r="G9280" s="44" t="s">
        <v>17</v>
      </c>
      <c r="H9280" s="44" t="s">
        <v>18</v>
      </c>
      <c r="I9280" s="42">
        <v>222001510044</v>
      </c>
      <c r="J9280" s="42">
        <v>8051194771582</v>
      </c>
      <c r="K9280" s="45"/>
      <c r="L9280" s="46">
        <v>0</v>
      </c>
      <c r="M9280" s="46">
        <v>399.95</v>
      </c>
      <c r="N9280" s="45"/>
    </row>
    <row r="9281" spans="1:14" s="32" customFormat="1" hidden="1" x14ac:dyDescent="0.25">
      <c r="A9281" s="32" t="s">
        <v>26619</v>
      </c>
      <c r="B9281" s="42" t="s">
        <v>66275</v>
      </c>
      <c r="C9281" s="42" t="s">
        <v>19766</v>
      </c>
      <c r="D9281" s="42"/>
      <c r="E9281" s="43" t="s">
        <v>1398</v>
      </c>
      <c r="F9281" s="44" t="s">
        <v>298</v>
      </c>
      <c r="G9281" s="44" t="s">
        <v>17</v>
      </c>
      <c r="H9281" s="44" t="s">
        <v>18</v>
      </c>
      <c r="I9281" s="42">
        <v>222001510045</v>
      </c>
      <c r="J9281" s="42">
        <v>8051194771599</v>
      </c>
      <c r="K9281" s="45"/>
      <c r="L9281" s="46">
        <v>0</v>
      </c>
      <c r="M9281" s="46">
        <v>399.95</v>
      </c>
      <c r="N9281" s="45"/>
    </row>
    <row r="9282" spans="1:14" s="32" customFormat="1" hidden="1" x14ac:dyDescent="0.25">
      <c r="A9282" s="32" t="s">
        <v>26620</v>
      </c>
      <c r="B9282" s="42" t="s">
        <v>66276</v>
      </c>
      <c r="C9282" s="42" t="s">
        <v>19767</v>
      </c>
      <c r="D9282" s="42"/>
      <c r="E9282" s="43" t="s">
        <v>1399</v>
      </c>
      <c r="F9282" s="44" t="s">
        <v>298</v>
      </c>
      <c r="G9282" s="44" t="s">
        <v>17</v>
      </c>
      <c r="H9282" s="44" t="s">
        <v>18</v>
      </c>
      <c r="I9282" s="42">
        <v>222001510046</v>
      </c>
      <c r="J9282" s="42">
        <v>8051194771605</v>
      </c>
      <c r="K9282" s="45"/>
      <c r="L9282" s="46">
        <v>0</v>
      </c>
      <c r="M9282" s="46">
        <v>399.95</v>
      </c>
      <c r="N9282" s="45"/>
    </row>
    <row r="9283" spans="1:14" s="32" customFormat="1" hidden="1" x14ac:dyDescent="0.25">
      <c r="A9283" s="32" t="s">
        <v>26621</v>
      </c>
      <c r="B9283" s="42" t="s">
        <v>66277</v>
      </c>
      <c r="C9283" s="42" t="s">
        <v>19768</v>
      </c>
      <c r="D9283" s="42"/>
      <c r="E9283" s="43" t="s">
        <v>1400</v>
      </c>
      <c r="F9283" s="44" t="s">
        <v>298</v>
      </c>
      <c r="G9283" s="44" t="s">
        <v>17</v>
      </c>
      <c r="H9283" s="44" t="s">
        <v>18</v>
      </c>
      <c r="I9283" s="42">
        <v>222001510047</v>
      </c>
      <c r="J9283" s="42">
        <v>8051194771612</v>
      </c>
      <c r="K9283" s="45"/>
      <c r="L9283" s="46">
        <v>0</v>
      </c>
      <c r="M9283" s="46">
        <v>399.95</v>
      </c>
      <c r="N9283" s="45"/>
    </row>
    <row r="9284" spans="1:14" s="32" customFormat="1" hidden="1" x14ac:dyDescent="0.25">
      <c r="A9284" s="32" t="s">
        <v>26622</v>
      </c>
      <c r="B9284" s="42" t="s">
        <v>66278</v>
      </c>
      <c r="C9284" s="42" t="s">
        <v>19769</v>
      </c>
      <c r="D9284" s="42"/>
      <c r="E9284" s="43" t="s">
        <v>1401</v>
      </c>
      <c r="F9284" s="44" t="s">
        <v>298</v>
      </c>
      <c r="G9284" s="44" t="s">
        <v>17</v>
      </c>
      <c r="H9284" s="44" t="s">
        <v>18</v>
      </c>
      <c r="I9284" s="42">
        <v>222001510048</v>
      </c>
      <c r="J9284" s="42">
        <v>8051194771629</v>
      </c>
      <c r="K9284" s="45"/>
      <c r="L9284" s="46">
        <v>0</v>
      </c>
      <c r="M9284" s="46">
        <v>399.95</v>
      </c>
      <c r="N9284" s="45"/>
    </row>
    <row r="9285" spans="1:14" s="32" customFormat="1" hidden="1" x14ac:dyDescent="0.25">
      <c r="A9285" s="32" t="s">
        <v>26623</v>
      </c>
      <c r="B9285" s="42" t="s">
        <v>66299</v>
      </c>
      <c r="C9285" s="42"/>
      <c r="D9285" s="42"/>
      <c r="E9285" s="43" t="s">
        <v>1426</v>
      </c>
      <c r="F9285" s="44" t="s">
        <v>298</v>
      </c>
      <c r="G9285" s="44" t="s">
        <v>17</v>
      </c>
      <c r="H9285" s="44" t="s">
        <v>18</v>
      </c>
      <c r="I9285" s="42">
        <v>222001512239</v>
      </c>
      <c r="J9285" s="42">
        <v>8051194746320</v>
      </c>
      <c r="K9285" s="45"/>
      <c r="L9285" s="46">
        <v>0</v>
      </c>
      <c r="M9285" s="46">
        <v>399.95</v>
      </c>
      <c r="N9285" s="45"/>
    </row>
    <row r="9286" spans="1:14" s="32" customFormat="1" hidden="1" x14ac:dyDescent="0.25">
      <c r="A9286" s="32" t="s">
        <v>26624</v>
      </c>
      <c r="B9286" s="42" t="s">
        <v>66300</v>
      </c>
      <c r="C9286" s="42"/>
      <c r="D9286" s="42"/>
      <c r="E9286" s="43" t="s">
        <v>1427</v>
      </c>
      <c r="F9286" s="44" t="s">
        <v>298</v>
      </c>
      <c r="G9286" s="44" t="s">
        <v>17</v>
      </c>
      <c r="H9286" s="44" t="s">
        <v>18</v>
      </c>
      <c r="I9286" s="42">
        <v>222001512240</v>
      </c>
      <c r="J9286" s="42">
        <v>8051194746337</v>
      </c>
      <c r="K9286" s="45"/>
      <c r="L9286" s="46">
        <v>0</v>
      </c>
      <c r="M9286" s="46">
        <v>399.95</v>
      </c>
      <c r="N9286" s="45"/>
    </row>
    <row r="9287" spans="1:14" s="32" customFormat="1" hidden="1" x14ac:dyDescent="0.25">
      <c r="A9287" s="32" t="s">
        <v>26625</v>
      </c>
      <c r="B9287" s="42" t="s">
        <v>66301</v>
      </c>
      <c r="C9287" s="42" t="s">
        <v>19777</v>
      </c>
      <c r="D9287" s="42"/>
      <c r="E9287" s="43" t="s">
        <v>1428</v>
      </c>
      <c r="F9287" s="44" t="s">
        <v>298</v>
      </c>
      <c r="G9287" s="44" t="s">
        <v>17</v>
      </c>
      <c r="H9287" s="44" t="s">
        <v>18</v>
      </c>
      <c r="I9287" s="42">
        <v>222001512241</v>
      </c>
      <c r="J9287" s="42">
        <v>8051194746344</v>
      </c>
      <c r="K9287" s="45"/>
      <c r="L9287" s="46">
        <v>0</v>
      </c>
      <c r="M9287" s="46">
        <v>399.95</v>
      </c>
      <c r="N9287" s="45"/>
    </row>
    <row r="9288" spans="1:14" s="32" customFormat="1" hidden="1" x14ac:dyDescent="0.25">
      <c r="A9288" s="32" t="s">
        <v>26626</v>
      </c>
      <c r="B9288" s="42" t="s">
        <v>66302</v>
      </c>
      <c r="C9288" s="42" t="s">
        <v>19778</v>
      </c>
      <c r="D9288" s="42"/>
      <c r="E9288" s="43" t="s">
        <v>1429</v>
      </c>
      <c r="F9288" s="44" t="s">
        <v>298</v>
      </c>
      <c r="G9288" s="44" t="s">
        <v>17</v>
      </c>
      <c r="H9288" s="44" t="s">
        <v>18</v>
      </c>
      <c r="I9288" s="42">
        <v>222001512242</v>
      </c>
      <c r="J9288" s="42">
        <v>8051194746351</v>
      </c>
      <c r="K9288" s="45"/>
      <c r="L9288" s="46">
        <v>0</v>
      </c>
      <c r="M9288" s="46">
        <v>399.95</v>
      </c>
      <c r="N9288" s="45"/>
    </row>
    <row r="9289" spans="1:14" s="45" customFormat="1" hidden="1" x14ac:dyDescent="0.25">
      <c r="A9289" s="32" t="s">
        <v>26627</v>
      </c>
      <c r="B9289" s="42" t="s">
        <v>66303</v>
      </c>
      <c r="C9289" s="42" t="s">
        <v>19779</v>
      </c>
      <c r="D9289" s="42"/>
      <c r="E9289" s="43" t="s">
        <v>1430</v>
      </c>
      <c r="F9289" s="44" t="s">
        <v>298</v>
      </c>
      <c r="G9289" s="44" t="s">
        <v>17</v>
      </c>
      <c r="H9289" s="44" t="s">
        <v>18</v>
      </c>
      <c r="I9289" s="42">
        <v>222001512243</v>
      </c>
      <c r="J9289" s="42">
        <v>8051194746368</v>
      </c>
      <c r="L9289" s="46">
        <v>0</v>
      </c>
      <c r="M9289" s="46">
        <v>399.95</v>
      </c>
    </row>
    <row r="9290" spans="1:14" s="45" customFormat="1" hidden="1" x14ac:dyDescent="0.25">
      <c r="A9290" s="32" t="s">
        <v>26628</v>
      </c>
      <c r="B9290" s="42" t="s">
        <v>66304</v>
      </c>
      <c r="C9290" s="42" t="s">
        <v>19780</v>
      </c>
      <c r="D9290" s="42"/>
      <c r="E9290" s="43" t="s">
        <v>1431</v>
      </c>
      <c r="F9290" s="44" t="s">
        <v>298</v>
      </c>
      <c r="G9290" s="44" t="s">
        <v>17</v>
      </c>
      <c r="H9290" s="44" t="s">
        <v>18</v>
      </c>
      <c r="I9290" s="42">
        <v>222001512244</v>
      </c>
      <c r="J9290" s="42">
        <v>8051194746375</v>
      </c>
      <c r="L9290" s="46">
        <v>0</v>
      </c>
      <c r="M9290" s="46">
        <v>399.95</v>
      </c>
    </row>
    <row r="9291" spans="1:14" s="45" customFormat="1" hidden="1" x14ac:dyDescent="0.25">
      <c r="A9291" s="32" t="s">
        <v>26629</v>
      </c>
      <c r="B9291" s="42" t="s">
        <v>66305</v>
      </c>
      <c r="C9291" s="42" t="s">
        <v>19781</v>
      </c>
      <c r="D9291" s="42"/>
      <c r="E9291" s="43" t="s">
        <v>1432</v>
      </c>
      <c r="F9291" s="44" t="s">
        <v>298</v>
      </c>
      <c r="G9291" s="44" t="s">
        <v>17</v>
      </c>
      <c r="H9291" s="44" t="s">
        <v>18</v>
      </c>
      <c r="I9291" s="42">
        <v>222001512245</v>
      </c>
      <c r="J9291" s="42">
        <v>8051194746382</v>
      </c>
      <c r="L9291" s="46">
        <v>0</v>
      </c>
      <c r="M9291" s="46">
        <v>399.95</v>
      </c>
    </row>
    <row r="9292" spans="1:14" s="45" customFormat="1" hidden="1" x14ac:dyDescent="0.25">
      <c r="A9292" s="32" t="s">
        <v>26630</v>
      </c>
      <c r="B9292" s="42" t="s">
        <v>66306</v>
      </c>
      <c r="C9292" s="42" t="s">
        <v>19782</v>
      </c>
      <c r="D9292" s="42"/>
      <c r="E9292" s="43" t="s">
        <v>1433</v>
      </c>
      <c r="F9292" s="44" t="s">
        <v>298</v>
      </c>
      <c r="G9292" s="44" t="s">
        <v>17</v>
      </c>
      <c r="H9292" s="44" t="s">
        <v>18</v>
      </c>
      <c r="I9292" s="42">
        <v>222001512246</v>
      </c>
      <c r="J9292" s="42">
        <v>8051194746399</v>
      </c>
      <c r="L9292" s="46">
        <v>0</v>
      </c>
      <c r="M9292" s="46">
        <v>399.95</v>
      </c>
    </row>
    <row r="9293" spans="1:14" s="45" customFormat="1" hidden="1" x14ac:dyDescent="0.25">
      <c r="A9293" s="32" t="s">
        <v>26631</v>
      </c>
      <c r="B9293" s="42" t="s">
        <v>66307</v>
      </c>
      <c r="C9293" s="42" t="s">
        <v>19783</v>
      </c>
      <c r="D9293" s="42"/>
      <c r="E9293" s="43" t="s">
        <v>1434</v>
      </c>
      <c r="F9293" s="44" t="s">
        <v>298</v>
      </c>
      <c r="G9293" s="44" t="s">
        <v>17</v>
      </c>
      <c r="H9293" s="44" t="s">
        <v>18</v>
      </c>
      <c r="I9293" s="42">
        <v>222001512247</v>
      </c>
      <c r="J9293" s="42">
        <v>8051194746405</v>
      </c>
      <c r="L9293" s="46">
        <v>0</v>
      </c>
      <c r="M9293" s="46">
        <v>399.95</v>
      </c>
    </row>
    <row r="9294" spans="1:14" s="45" customFormat="1" hidden="1" x14ac:dyDescent="0.25">
      <c r="A9294" s="32" t="s">
        <v>26632</v>
      </c>
      <c r="B9294" s="42" t="s">
        <v>66308</v>
      </c>
      <c r="C9294" s="42"/>
      <c r="D9294" s="42"/>
      <c r="E9294" s="43" t="s">
        <v>1435</v>
      </c>
      <c r="F9294" s="44" t="s">
        <v>298</v>
      </c>
      <c r="G9294" s="44" t="s">
        <v>17</v>
      </c>
      <c r="H9294" s="44" t="s">
        <v>18</v>
      </c>
      <c r="I9294" s="42">
        <v>222001512248</v>
      </c>
      <c r="J9294" s="42">
        <v>8051194746412</v>
      </c>
      <c r="L9294" s="46">
        <v>0</v>
      </c>
      <c r="M9294" s="46">
        <v>399.95</v>
      </c>
    </row>
    <row r="9295" spans="1:14" s="45" customFormat="1" hidden="1" x14ac:dyDescent="0.25">
      <c r="A9295" s="32" t="s">
        <v>26633</v>
      </c>
      <c r="B9295" s="42" t="s">
        <v>66279</v>
      </c>
      <c r="C9295" s="42"/>
      <c r="D9295" s="42"/>
      <c r="E9295" s="43" t="s">
        <v>1436</v>
      </c>
      <c r="F9295" s="44" t="s">
        <v>298</v>
      </c>
      <c r="G9295" s="44" t="s">
        <v>17</v>
      </c>
      <c r="H9295" s="44" t="s">
        <v>18</v>
      </c>
      <c r="I9295" s="42">
        <v>222001512639</v>
      </c>
      <c r="J9295" s="42">
        <v>8051194771636</v>
      </c>
      <c r="L9295" s="46">
        <v>0</v>
      </c>
      <c r="M9295" s="46">
        <v>399.95</v>
      </c>
    </row>
    <row r="9296" spans="1:14" s="45" customFormat="1" hidden="1" x14ac:dyDescent="0.25">
      <c r="A9296" s="32" t="s">
        <v>26634</v>
      </c>
      <c r="B9296" s="42" t="s">
        <v>66280</v>
      </c>
      <c r="C9296" s="42"/>
      <c r="D9296" s="42"/>
      <c r="E9296" s="43" t="s">
        <v>1437</v>
      </c>
      <c r="F9296" s="44" t="s">
        <v>298</v>
      </c>
      <c r="G9296" s="44" t="s">
        <v>17</v>
      </c>
      <c r="H9296" s="44" t="s">
        <v>18</v>
      </c>
      <c r="I9296" s="42">
        <v>222001512640</v>
      </c>
      <c r="J9296" s="42">
        <v>8051194771643</v>
      </c>
      <c r="L9296" s="46">
        <v>0</v>
      </c>
      <c r="M9296" s="46">
        <v>399.95</v>
      </c>
    </row>
    <row r="9297" spans="1:14" s="45" customFormat="1" hidden="1" x14ac:dyDescent="0.25">
      <c r="A9297" s="32" t="s">
        <v>26635</v>
      </c>
      <c r="B9297" s="42" t="s">
        <v>66281</v>
      </c>
      <c r="C9297" s="42"/>
      <c r="D9297" s="42"/>
      <c r="E9297" s="43" t="s">
        <v>1438</v>
      </c>
      <c r="F9297" s="44" t="s">
        <v>298</v>
      </c>
      <c r="G9297" s="44" t="s">
        <v>17</v>
      </c>
      <c r="H9297" s="44" t="s">
        <v>18</v>
      </c>
      <c r="I9297" s="42">
        <v>222001512641</v>
      </c>
      <c r="J9297" s="42">
        <v>8051194771650</v>
      </c>
      <c r="L9297" s="46">
        <v>0</v>
      </c>
      <c r="M9297" s="46">
        <v>399.95</v>
      </c>
    </row>
    <row r="9298" spans="1:14" s="45" customFormat="1" hidden="1" x14ac:dyDescent="0.25">
      <c r="A9298" s="32" t="s">
        <v>26636</v>
      </c>
      <c r="B9298" s="42" t="s">
        <v>66282</v>
      </c>
      <c r="C9298" s="42"/>
      <c r="D9298" s="42"/>
      <c r="E9298" s="43" t="s">
        <v>1439</v>
      </c>
      <c r="F9298" s="44" t="s">
        <v>298</v>
      </c>
      <c r="G9298" s="44" t="s">
        <v>17</v>
      </c>
      <c r="H9298" s="44" t="s">
        <v>18</v>
      </c>
      <c r="I9298" s="42">
        <v>222001512642</v>
      </c>
      <c r="J9298" s="42">
        <v>8051194771667</v>
      </c>
      <c r="L9298" s="46">
        <v>0</v>
      </c>
      <c r="M9298" s="46">
        <v>399.95</v>
      </c>
    </row>
    <row r="9299" spans="1:14" s="45" customFormat="1" hidden="1" x14ac:dyDescent="0.25">
      <c r="A9299" s="32" t="s">
        <v>26637</v>
      </c>
      <c r="B9299" s="42" t="s">
        <v>66283</v>
      </c>
      <c r="C9299" s="42"/>
      <c r="D9299" s="42"/>
      <c r="E9299" s="43" t="s">
        <v>1440</v>
      </c>
      <c r="F9299" s="44" t="s">
        <v>298</v>
      </c>
      <c r="G9299" s="44" t="s">
        <v>17</v>
      </c>
      <c r="H9299" s="44" t="s">
        <v>18</v>
      </c>
      <c r="I9299" s="42">
        <v>222001512643</v>
      </c>
      <c r="J9299" s="42">
        <v>8051194771674</v>
      </c>
      <c r="L9299" s="46">
        <v>0</v>
      </c>
      <c r="M9299" s="46">
        <v>399.95</v>
      </c>
    </row>
    <row r="9300" spans="1:14" s="45" customFormat="1" hidden="1" x14ac:dyDescent="0.25">
      <c r="A9300" s="32" t="s">
        <v>26638</v>
      </c>
      <c r="B9300" s="42" t="s">
        <v>66284</v>
      </c>
      <c r="C9300" s="42"/>
      <c r="D9300" s="42"/>
      <c r="E9300" s="43" t="s">
        <v>1441</v>
      </c>
      <c r="F9300" s="44" t="s">
        <v>298</v>
      </c>
      <c r="G9300" s="44" t="s">
        <v>17</v>
      </c>
      <c r="H9300" s="44" t="s">
        <v>18</v>
      </c>
      <c r="I9300" s="42">
        <v>222001512644</v>
      </c>
      <c r="J9300" s="42">
        <v>8051194771681</v>
      </c>
      <c r="L9300" s="46">
        <v>0</v>
      </c>
      <c r="M9300" s="46">
        <v>399.95</v>
      </c>
    </row>
    <row r="9301" spans="1:14" s="45" customFormat="1" hidden="1" x14ac:dyDescent="0.25">
      <c r="A9301" s="32" t="s">
        <v>26639</v>
      </c>
      <c r="B9301" s="42" t="s">
        <v>66285</v>
      </c>
      <c r="C9301" s="42"/>
      <c r="D9301" s="42"/>
      <c r="E9301" s="43" t="s">
        <v>1442</v>
      </c>
      <c r="F9301" s="44" t="s">
        <v>298</v>
      </c>
      <c r="G9301" s="44" t="s">
        <v>17</v>
      </c>
      <c r="H9301" s="44" t="s">
        <v>18</v>
      </c>
      <c r="I9301" s="42">
        <v>222001512645</v>
      </c>
      <c r="J9301" s="42">
        <v>8051194771698</v>
      </c>
      <c r="L9301" s="46">
        <v>0</v>
      </c>
      <c r="M9301" s="46">
        <v>399.95</v>
      </c>
    </row>
    <row r="9302" spans="1:14" s="45" customFormat="1" hidden="1" x14ac:dyDescent="0.25">
      <c r="A9302" s="32" t="s">
        <v>26640</v>
      </c>
      <c r="B9302" s="42" t="s">
        <v>66286</v>
      </c>
      <c r="C9302" s="42"/>
      <c r="D9302" s="42"/>
      <c r="E9302" s="43" t="s">
        <v>1443</v>
      </c>
      <c r="F9302" s="44" t="s">
        <v>298</v>
      </c>
      <c r="G9302" s="44" t="s">
        <v>17</v>
      </c>
      <c r="H9302" s="44" t="s">
        <v>18</v>
      </c>
      <c r="I9302" s="42">
        <v>222001512646</v>
      </c>
      <c r="J9302" s="42">
        <v>8051194771704</v>
      </c>
      <c r="L9302" s="46">
        <v>0</v>
      </c>
      <c r="M9302" s="46">
        <v>399.95</v>
      </c>
    </row>
    <row r="9303" spans="1:14" s="45" customFormat="1" hidden="1" x14ac:dyDescent="0.25">
      <c r="A9303" s="32" t="s">
        <v>26641</v>
      </c>
      <c r="B9303" s="42" t="s">
        <v>66287</v>
      </c>
      <c r="C9303" s="42"/>
      <c r="D9303" s="42"/>
      <c r="E9303" s="43" t="s">
        <v>1444</v>
      </c>
      <c r="F9303" s="44" t="s">
        <v>298</v>
      </c>
      <c r="G9303" s="44" t="s">
        <v>17</v>
      </c>
      <c r="H9303" s="44" t="s">
        <v>18</v>
      </c>
      <c r="I9303" s="42">
        <v>222001512647</v>
      </c>
      <c r="J9303" s="42">
        <v>8051194771711</v>
      </c>
      <c r="L9303" s="46">
        <v>0</v>
      </c>
      <c r="M9303" s="46">
        <v>399.95</v>
      </c>
    </row>
    <row r="9304" spans="1:14" s="45" customFormat="1" hidden="1" x14ac:dyDescent="0.25">
      <c r="A9304" s="32" t="s">
        <v>26642</v>
      </c>
      <c r="B9304" s="42" t="s">
        <v>66288</v>
      </c>
      <c r="C9304" s="42"/>
      <c r="D9304" s="42"/>
      <c r="E9304" s="43" t="s">
        <v>1445</v>
      </c>
      <c r="F9304" s="44" t="s">
        <v>298</v>
      </c>
      <c r="G9304" s="44" t="s">
        <v>17</v>
      </c>
      <c r="H9304" s="44" t="s">
        <v>18</v>
      </c>
      <c r="I9304" s="42">
        <v>222001512648</v>
      </c>
      <c r="J9304" s="42">
        <v>8051194771728</v>
      </c>
      <c r="L9304" s="46">
        <v>0</v>
      </c>
      <c r="M9304" s="46">
        <v>399.95</v>
      </c>
    </row>
    <row r="9305" spans="1:14" hidden="1" x14ac:dyDescent="0.25">
      <c r="A9305" s="32" t="s">
        <v>27001</v>
      </c>
      <c r="B9305" s="42" t="s">
        <v>66289</v>
      </c>
      <c r="C9305" s="42"/>
      <c r="D9305" s="42"/>
      <c r="E9305" s="43" t="s">
        <v>1416</v>
      </c>
      <c r="F9305" s="44" t="s">
        <v>298</v>
      </c>
      <c r="G9305" s="44" t="s">
        <v>17</v>
      </c>
      <c r="H9305" s="44" t="s">
        <v>18</v>
      </c>
      <c r="I9305" s="42">
        <v>2220015132239</v>
      </c>
      <c r="J9305" s="42">
        <v>8051194771735</v>
      </c>
      <c r="K9305" s="45"/>
      <c r="L9305" s="46">
        <v>0</v>
      </c>
      <c r="M9305" s="46">
        <v>399.95</v>
      </c>
      <c r="N9305" s="45"/>
    </row>
    <row r="9306" spans="1:14" hidden="1" x14ac:dyDescent="0.25">
      <c r="A9306" s="32" t="s">
        <v>27002</v>
      </c>
      <c r="B9306" s="42" t="s">
        <v>66290</v>
      </c>
      <c r="C9306" s="42"/>
      <c r="D9306" s="42"/>
      <c r="E9306" s="43" t="s">
        <v>1417</v>
      </c>
      <c r="F9306" s="44" t="s">
        <v>298</v>
      </c>
      <c r="G9306" s="44" t="s">
        <v>17</v>
      </c>
      <c r="H9306" s="44" t="s">
        <v>18</v>
      </c>
      <c r="I9306" s="42">
        <v>2220015132240</v>
      </c>
      <c r="J9306" s="42">
        <v>8051194771742</v>
      </c>
      <c r="K9306" s="45"/>
      <c r="L9306" s="46">
        <v>0</v>
      </c>
      <c r="M9306" s="46">
        <v>399.95</v>
      </c>
      <c r="N9306" s="45"/>
    </row>
    <row r="9307" spans="1:14" s="32" customFormat="1" hidden="1" x14ac:dyDescent="0.25">
      <c r="A9307" s="32" t="s">
        <v>27003</v>
      </c>
      <c r="B9307" s="42" t="s">
        <v>66291</v>
      </c>
      <c r="C9307" s="42"/>
      <c r="D9307" s="42"/>
      <c r="E9307" s="43" t="s">
        <v>1418</v>
      </c>
      <c r="F9307" s="44" t="s">
        <v>298</v>
      </c>
      <c r="G9307" s="44" t="s">
        <v>17</v>
      </c>
      <c r="H9307" s="44" t="s">
        <v>18</v>
      </c>
      <c r="I9307" s="42">
        <v>2220015132241</v>
      </c>
      <c r="J9307" s="42">
        <v>8051194771759</v>
      </c>
      <c r="K9307" s="45"/>
      <c r="L9307" s="46">
        <v>0</v>
      </c>
      <c r="M9307" s="46">
        <v>399.95</v>
      </c>
      <c r="N9307" s="45"/>
    </row>
    <row r="9308" spans="1:14" s="32" customFormat="1" hidden="1" x14ac:dyDescent="0.25">
      <c r="A9308" s="32" t="s">
        <v>27004</v>
      </c>
      <c r="B9308" s="42" t="s">
        <v>66292</v>
      </c>
      <c r="C9308" s="42"/>
      <c r="D9308" s="42"/>
      <c r="E9308" s="43" t="s">
        <v>1419</v>
      </c>
      <c r="F9308" s="44" t="s">
        <v>298</v>
      </c>
      <c r="G9308" s="44" t="s">
        <v>17</v>
      </c>
      <c r="H9308" s="44" t="s">
        <v>18</v>
      </c>
      <c r="I9308" s="42">
        <v>2220015132242</v>
      </c>
      <c r="J9308" s="42">
        <v>8051194771766</v>
      </c>
      <c r="K9308" s="45"/>
      <c r="L9308" s="46">
        <v>0</v>
      </c>
      <c r="M9308" s="46">
        <v>399.95</v>
      </c>
      <c r="N9308" s="45"/>
    </row>
    <row r="9309" spans="1:14" s="32" customFormat="1" hidden="1" x14ac:dyDescent="0.25">
      <c r="A9309" s="32" t="s">
        <v>27005</v>
      </c>
      <c r="B9309" s="42" t="s">
        <v>66293</v>
      </c>
      <c r="C9309" s="42"/>
      <c r="D9309" s="42"/>
      <c r="E9309" s="43" t="s">
        <v>1420</v>
      </c>
      <c r="F9309" s="44" t="s">
        <v>298</v>
      </c>
      <c r="G9309" s="44" t="s">
        <v>17</v>
      </c>
      <c r="H9309" s="44" t="s">
        <v>18</v>
      </c>
      <c r="I9309" s="42">
        <v>2220015132243</v>
      </c>
      <c r="J9309" s="42">
        <v>8051194771773</v>
      </c>
      <c r="K9309" s="45"/>
      <c r="L9309" s="46">
        <v>0</v>
      </c>
      <c r="M9309" s="46">
        <v>399.95</v>
      </c>
      <c r="N9309" s="45"/>
    </row>
    <row r="9310" spans="1:14" s="32" customFormat="1" hidden="1" x14ac:dyDescent="0.25">
      <c r="A9310" s="32" t="s">
        <v>27006</v>
      </c>
      <c r="B9310" s="42" t="s">
        <v>66294</v>
      </c>
      <c r="C9310" s="42"/>
      <c r="D9310" s="42"/>
      <c r="E9310" s="43" t="s">
        <v>1421</v>
      </c>
      <c r="F9310" s="44" t="s">
        <v>298</v>
      </c>
      <c r="G9310" s="44" t="s">
        <v>17</v>
      </c>
      <c r="H9310" s="44" t="s">
        <v>18</v>
      </c>
      <c r="I9310" s="42">
        <v>2220015132244</v>
      </c>
      <c r="J9310" s="42">
        <v>8051194771780</v>
      </c>
      <c r="K9310" s="45"/>
      <c r="L9310" s="46">
        <v>0</v>
      </c>
      <c r="M9310" s="46">
        <v>399.95</v>
      </c>
      <c r="N9310" s="45"/>
    </row>
    <row r="9311" spans="1:14" s="32" customFormat="1" hidden="1" x14ac:dyDescent="0.25">
      <c r="A9311" s="32" t="s">
        <v>27007</v>
      </c>
      <c r="B9311" s="42" t="s">
        <v>66295</v>
      </c>
      <c r="C9311" s="42"/>
      <c r="D9311" s="42"/>
      <c r="E9311" s="43" t="s">
        <v>1422</v>
      </c>
      <c r="F9311" s="44" t="s">
        <v>298</v>
      </c>
      <c r="G9311" s="44" t="s">
        <v>17</v>
      </c>
      <c r="H9311" s="44" t="s">
        <v>18</v>
      </c>
      <c r="I9311" s="42">
        <v>2220015132245</v>
      </c>
      <c r="J9311" s="42">
        <v>8051194771797</v>
      </c>
      <c r="K9311" s="45"/>
      <c r="L9311" s="46">
        <v>0</v>
      </c>
      <c r="M9311" s="46">
        <v>399.95</v>
      </c>
      <c r="N9311" s="45"/>
    </row>
    <row r="9312" spans="1:14" s="32" customFormat="1" hidden="1" x14ac:dyDescent="0.25">
      <c r="A9312" s="32" t="s">
        <v>27008</v>
      </c>
      <c r="B9312" s="42" t="s">
        <v>66296</v>
      </c>
      <c r="C9312" s="42"/>
      <c r="D9312" s="42"/>
      <c r="E9312" s="43" t="s">
        <v>1423</v>
      </c>
      <c r="F9312" s="44" t="s">
        <v>298</v>
      </c>
      <c r="G9312" s="44" t="s">
        <v>17</v>
      </c>
      <c r="H9312" s="44" t="s">
        <v>18</v>
      </c>
      <c r="I9312" s="42">
        <v>2220015132246</v>
      </c>
      <c r="J9312" s="42">
        <v>8051194771803</v>
      </c>
      <c r="K9312" s="45"/>
      <c r="L9312" s="46">
        <v>0</v>
      </c>
      <c r="M9312" s="46">
        <v>399.95</v>
      </c>
      <c r="N9312" s="45"/>
    </row>
    <row r="9313" spans="1:14" s="32" customFormat="1" hidden="1" x14ac:dyDescent="0.25">
      <c r="A9313" s="32" t="s">
        <v>27009</v>
      </c>
      <c r="B9313" s="42" t="s">
        <v>66297</v>
      </c>
      <c r="C9313" s="42"/>
      <c r="D9313" s="42"/>
      <c r="E9313" s="43" t="s">
        <v>1424</v>
      </c>
      <c r="F9313" s="44" t="s">
        <v>298</v>
      </c>
      <c r="G9313" s="44" t="s">
        <v>17</v>
      </c>
      <c r="H9313" s="44" t="s">
        <v>18</v>
      </c>
      <c r="I9313" s="42">
        <v>2220015132247</v>
      </c>
      <c r="J9313" s="42">
        <v>8051194771810</v>
      </c>
      <c r="K9313" s="45"/>
      <c r="L9313" s="46">
        <v>0</v>
      </c>
      <c r="M9313" s="46">
        <v>399.95</v>
      </c>
      <c r="N9313" s="45"/>
    </row>
    <row r="9314" spans="1:14" s="32" customFormat="1" hidden="1" x14ac:dyDescent="0.25">
      <c r="A9314" s="32" t="s">
        <v>27010</v>
      </c>
      <c r="B9314" s="42" t="s">
        <v>66298</v>
      </c>
      <c r="C9314" s="42"/>
      <c r="D9314" s="42"/>
      <c r="E9314" s="43" t="s">
        <v>1425</v>
      </c>
      <c r="F9314" s="44" t="s">
        <v>298</v>
      </c>
      <c r="G9314" s="44" t="s">
        <v>17</v>
      </c>
      <c r="H9314" s="44" t="s">
        <v>18</v>
      </c>
      <c r="I9314" s="42">
        <v>2220015132248</v>
      </c>
      <c r="J9314" s="42">
        <v>8051194771827</v>
      </c>
      <c r="K9314" s="45"/>
      <c r="L9314" s="46">
        <v>0</v>
      </c>
      <c r="M9314" s="46">
        <v>399.95</v>
      </c>
      <c r="N9314" s="45"/>
    </row>
    <row r="9315" spans="1:14" s="32" customFormat="1" hidden="1" x14ac:dyDescent="0.25">
      <c r="A9315" s="32" t="s">
        <v>27089</v>
      </c>
      <c r="B9315" s="42" t="s">
        <v>66477</v>
      </c>
      <c r="C9315" s="42" t="s">
        <v>19770</v>
      </c>
      <c r="D9315" s="42"/>
      <c r="E9315" s="43" t="s">
        <v>1402</v>
      </c>
      <c r="F9315" s="44" t="s">
        <v>298</v>
      </c>
      <c r="G9315" s="44" t="s">
        <v>17</v>
      </c>
      <c r="H9315" s="44" t="s">
        <v>18</v>
      </c>
      <c r="I9315" s="42" t="s">
        <v>1403</v>
      </c>
      <c r="J9315" s="42">
        <v>8033637158372</v>
      </c>
      <c r="K9315" s="45"/>
      <c r="L9315" s="46">
        <v>0</v>
      </c>
      <c r="M9315" s="46">
        <v>399.95</v>
      </c>
      <c r="N9315" s="45" t="s">
        <v>58882</v>
      </c>
    </row>
    <row r="9316" spans="1:14" s="32" customFormat="1" hidden="1" x14ac:dyDescent="0.25">
      <c r="A9316" s="32" t="s">
        <v>27090</v>
      </c>
      <c r="B9316" s="42" t="s">
        <v>66478</v>
      </c>
      <c r="C9316" s="42" t="s">
        <v>19771</v>
      </c>
      <c r="D9316" s="42"/>
      <c r="E9316" s="43" t="s">
        <v>1404</v>
      </c>
      <c r="F9316" s="44" t="s">
        <v>298</v>
      </c>
      <c r="G9316" s="44" t="s">
        <v>17</v>
      </c>
      <c r="H9316" s="44" t="s">
        <v>18</v>
      </c>
      <c r="I9316" s="42" t="s">
        <v>1405</v>
      </c>
      <c r="J9316" s="42">
        <v>8033637143347</v>
      </c>
      <c r="K9316" s="45"/>
      <c r="L9316" s="46">
        <v>0</v>
      </c>
      <c r="M9316" s="46">
        <v>399.95</v>
      </c>
      <c r="N9316" s="45" t="s">
        <v>58882</v>
      </c>
    </row>
    <row r="9317" spans="1:14" s="32" customFormat="1" hidden="1" x14ac:dyDescent="0.25">
      <c r="A9317" s="32" t="s">
        <v>27091</v>
      </c>
      <c r="B9317" s="42" t="s">
        <v>66479</v>
      </c>
      <c r="C9317" s="42" t="s">
        <v>19772</v>
      </c>
      <c r="D9317" s="42"/>
      <c r="E9317" s="43" t="s">
        <v>1406</v>
      </c>
      <c r="F9317" s="44" t="s">
        <v>298</v>
      </c>
      <c r="G9317" s="44" t="s">
        <v>17</v>
      </c>
      <c r="H9317" s="44" t="s">
        <v>18</v>
      </c>
      <c r="I9317" s="42" t="s">
        <v>1407</v>
      </c>
      <c r="J9317" s="42">
        <v>8033637143354</v>
      </c>
      <c r="K9317" s="45"/>
      <c r="L9317" s="46">
        <v>0</v>
      </c>
      <c r="M9317" s="46">
        <v>399.95</v>
      </c>
      <c r="N9317" s="45" t="s">
        <v>58882</v>
      </c>
    </row>
    <row r="9318" spans="1:14" s="32" customFormat="1" hidden="1" x14ac:dyDescent="0.25">
      <c r="A9318" s="32" t="s">
        <v>27092</v>
      </c>
      <c r="B9318" s="42" t="s">
        <v>66480</v>
      </c>
      <c r="C9318" s="42" t="s">
        <v>19773</v>
      </c>
      <c r="D9318" s="42"/>
      <c r="E9318" s="43" t="s">
        <v>1408</v>
      </c>
      <c r="F9318" s="44" t="s">
        <v>298</v>
      </c>
      <c r="G9318" s="44" t="s">
        <v>17</v>
      </c>
      <c r="H9318" s="44" t="s">
        <v>18</v>
      </c>
      <c r="I9318" s="42" t="s">
        <v>1409</v>
      </c>
      <c r="J9318" s="42">
        <v>8033637143361</v>
      </c>
      <c r="K9318" s="45"/>
      <c r="L9318" s="46">
        <v>0</v>
      </c>
      <c r="M9318" s="46">
        <v>399.95</v>
      </c>
      <c r="N9318" s="45" t="s">
        <v>58882</v>
      </c>
    </row>
    <row r="9319" spans="1:14" s="32" customFormat="1" hidden="1" x14ac:dyDescent="0.25">
      <c r="A9319" s="32" t="s">
        <v>27093</v>
      </c>
      <c r="B9319" s="42" t="s">
        <v>66481</v>
      </c>
      <c r="C9319" s="42" t="s">
        <v>19774</v>
      </c>
      <c r="D9319" s="42"/>
      <c r="E9319" s="43" t="s">
        <v>1410</v>
      </c>
      <c r="F9319" s="44" t="s">
        <v>298</v>
      </c>
      <c r="G9319" s="44" t="s">
        <v>17</v>
      </c>
      <c r="H9319" s="44" t="s">
        <v>18</v>
      </c>
      <c r="I9319" s="42" t="s">
        <v>1411</v>
      </c>
      <c r="J9319" s="42">
        <v>8033637143378</v>
      </c>
      <c r="K9319" s="45"/>
      <c r="L9319" s="46">
        <v>0</v>
      </c>
      <c r="M9319" s="46">
        <v>399.95</v>
      </c>
      <c r="N9319" s="45" t="s">
        <v>58882</v>
      </c>
    </row>
    <row r="9320" spans="1:14" s="32" customFormat="1" hidden="1" x14ac:dyDescent="0.25">
      <c r="A9320" s="32" t="s">
        <v>27094</v>
      </c>
      <c r="B9320" s="42" t="s">
        <v>66482</v>
      </c>
      <c r="C9320" s="42" t="s">
        <v>19775</v>
      </c>
      <c r="D9320" s="42"/>
      <c r="E9320" s="43" t="s">
        <v>1412</v>
      </c>
      <c r="F9320" s="44" t="s">
        <v>298</v>
      </c>
      <c r="G9320" s="44" t="s">
        <v>17</v>
      </c>
      <c r="H9320" s="44" t="s">
        <v>18</v>
      </c>
      <c r="I9320" s="42" t="s">
        <v>1413</v>
      </c>
      <c r="J9320" s="42">
        <v>8033637143385</v>
      </c>
      <c r="K9320" s="45"/>
      <c r="L9320" s="46">
        <v>0</v>
      </c>
      <c r="M9320" s="46">
        <v>399.95</v>
      </c>
      <c r="N9320" s="45" t="s">
        <v>58882</v>
      </c>
    </row>
    <row r="9321" spans="1:14" s="32" customFormat="1" hidden="1" x14ac:dyDescent="0.25">
      <c r="A9321" s="32" t="s">
        <v>27095</v>
      </c>
      <c r="B9321" s="42" t="s">
        <v>66483</v>
      </c>
      <c r="C9321" s="42" t="s">
        <v>19776</v>
      </c>
      <c r="D9321" s="42"/>
      <c r="E9321" s="43" t="s">
        <v>1414</v>
      </c>
      <c r="F9321" s="44" t="s">
        <v>298</v>
      </c>
      <c r="G9321" s="44" t="s">
        <v>17</v>
      </c>
      <c r="H9321" s="44" t="s">
        <v>18</v>
      </c>
      <c r="I9321" s="42" t="s">
        <v>1415</v>
      </c>
      <c r="J9321" s="42">
        <v>8033637158389</v>
      </c>
      <c r="K9321" s="45"/>
      <c r="L9321" s="46">
        <v>0</v>
      </c>
      <c r="M9321" s="46">
        <v>399.95</v>
      </c>
      <c r="N9321" s="45" t="s">
        <v>58882</v>
      </c>
    </row>
    <row r="9322" spans="1:14" s="32" customFormat="1" hidden="1" x14ac:dyDescent="0.25">
      <c r="A9322" s="32" t="s">
        <v>27101</v>
      </c>
      <c r="B9322" s="42" t="s">
        <v>66434</v>
      </c>
      <c r="C9322" s="42"/>
      <c r="D9322" s="42"/>
      <c r="E9322" s="43" t="s">
        <v>1372</v>
      </c>
      <c r="F9322" s="44" t="s">
        <v>298</v>
      </c>
      <c r="G9322" s="44" t="s">
        <v>17</v>
      </c>
      <c r="H9322" s="44" t="s">
        <v>18</v>
      </c>
      <c r="I9322" s="42" t="s">
        <v>20919</v>
      </c>
      <c r="J9322" s="42">
        <v>8021506924128</v>
      </c>
      <c r="K9322" s="45"/>
      <c r="L9322" s="46">
        <v>0</v>
      </c>
      <c r="M9322" s="46">
        <v>399.95</v>
      </c>
      <c r="N9322" s="45" t="s">
        <v>58665</v>
      </c>
    </row>
    <row r="9323" spans="1:14" s="32" customFormat="1" hidden="1" x14ac:dyDescent="0.25">
      <c r="A9323" s="32" t="s">
        <v>27102</v>
      </c>
      <c r="B9323" s="42" t="s">
        <v>66435</v>
      </c>
      <c r="C9323" s="42"/>
      <c r="D9323" s="42"/>
      <c r="E9323" s="43" t="s">
        <v>1373</v>
      </c>
      <c r="F9323" s="44" t="s">
        <v>298</v>
      </c>
      <c r="G9323" s="44" t="s">
        <v>17</v>
      </c>
      <c r="H9323" s="44" t="s">
        <v>18</v>
      </c>
      <c r="I9323" s="42" t="s">
        <v>20920</v>
      </c>
      <c r="J9323" s="42">
        <v>8021506924135</v>
      </c>
      <c r="K9323" s="45"/>
      <c r="L9323" s="46">
        <v>0</v>
      </c>
      <c r="M9323" s="46">
        <v>399.95</v>
      </c>
      <c r="N9323" s="45" t="s">
        <v>58665</v>
      </c>
    </row>
    <row r="9324" spans="1:14" s="32" customFormat="1" hidden="1" x14ac:dyDescent="0.25">
      <c r="A9324" s="32" t="s">
        <v>27103</v>
      </c>
      <c r="B9324" s="42" t="s">
        <v>66436</v>
      </c>
      <c r="C9324" s="42" t="s">
        <v>19746</v>
      </c>
      <c r="D9324" s="42"/>
      <c r="E9324" s="43" t="s">
        <v>1374</v>
      </c>
      <c r="F9324" s="44" t="s">
        <v>298</v>
      </c>
      <c r="G9324" s="44" t="s">
        <v>17</v>
      </c>
      <c r="H9324" s="44" t="s">
        <v>18</v>
      </c>
      <c r="I9324" s="42" t="s">
        <v>20921</v>
      </c>
      <c r="J9324" s="42">
        <v>8021506924142</v>
      </c>
      <c r="K9324" s="45"/>
      <c r="L9324" s="46">
        <v>0</v>
      </c>
      <c r="M9324" s="46">
        <v>399.95</v>
      </c>
      <c r="N9324" s="45" t="s">
        <v>58665</v>
      </c>
    </row>
    <row r="9325" spans="1:14" s="32" customFormat="1" hidden="1" x14ac:dyDescent="0.25">
      <c r="A9325" s="32" t="s">
        <v>27104</v>
      </c>
      <c r="B9325" s="42" t="s">
        <v>66437</v>
      </c>
      <c r="C9325" s="42" t="s">
        <v>19747</v>
      </c>
      <c r="D9325" s="42"/>
      <c r="E9325" s="43" t="s">
        <v>1375</v>
      </c>
      <c r="F9325" s="44" t="s">
        <v>298</v>
      </c>
      <c r="G9325" s="44" t="s">
        <v>17</v>
      </c>
      <c r="H9325" s="44" t="s">
        <v>18</v>
      </c>
      <c r="I9325" s="42" t="s">
        <v>20922</v>
      </c>
      <c r="J9325" s="42">
        <v>8021506924159</v>
      </c>
      <c r="K9325" s="45"/>
      <c r="L9325" s="46">
        <v>0</v>
      </c>
      <c r="M9325" s="46">
        <v>399.95</v>
      </c>
      <c r="N9325" s="45" t="s">
        <v>58665</v>
      </c>
    </row>
    <row r="9326" spans="1:14" s="32" customFormat="1" hidden="1" x14ac:dyDescent="0.25">
      <c r="A9326" s="32" t="s">
        <v>27105</v>
      </c>
      <c r="B9326" s="42" t="s">
        <v>66438</v>
      </c>
      <c r="C9326" s="42" t="s">
        <v>19748</v>
      </c>
      <c r="D9326" s="42"/>
      <c r="E9326" s="43" t="s">
        <v>1376</v>
      </c>
      <c r="F9326" s="44" t="s">
        <v>298</v>
      </c>
      <c r="G9326" s="44" t="s">
        <v>17</v>
      </c>
      <c r="H9326" s="44" t="s">
        <v>18</v>
      </c>
      <c r="I9326" s="42" t="s">
        <v>20923</v>
      </c>
      <c r="J9326" s="42">
        <v>8021506924166</v>
      </c>
      <c r="K9326" s="45"/>
      <c r="L9326" s="46">
        <v>0</v>
      </c>
      <c r="M9326" s="46">
        <v>399.95</v>
      </c>
      <c r="N9326" s="45" t="s">
        <v>58665</v>
      </c>
    </row>
    <row r="9327" spans="1:14" s="32" customFormat="1" hidden="1" x14ac:dyDescent="0.25">
      <c r="A9327" s="32" t="s">
        <v>27106</v>
      </c>
      <c r="B9327" s="42" t="s">
        <v>66439</v>
      </c>
      <c r="C9327" s="42" t="s">
        <v>19749</v>
      </c>
      <c r="D9327" s="42"/>
      <c r="E9327" s="43" t="s">
        <v>1377</v>
      </c>
      <c r="F9327" s="44" t="s">
        <v>298</v>
      </c>
      <c r="G9327" s="44" t="s">
        <v>17</v>
      </c>
      <c r="H9327" s="44" t="s">
        <v>18</v>
      </c>
      <c r="I9327" s="42" t="s">
        <v>20924</v>
      </c>
      <c r="J9327" s="42">
        <v>8021506924173</v>
      </c>
      <c r="K9327" s="45"/>
      <c r="L9327" s="46">
        <v>0</v>
      </c>
      <c r="M9327" s="46">
        <v>399.95</v>
      </c>
      <c r="N9327" s="45" t="s">
        <v>58665</v>
      </c>
    </row>
    <row r="9328" spans="1:14" s="32" customFormat="1" hidden="1" x14ac:dyDescent="0.25">
      <c r="A9328" s="32" t="s">
        <v>27107</v>
      </c>
      <c r="B9328" s="42" t="s">
        <v>66440</v>
      </c>
      <c r="C9328" s="42" t="s">
        <v>19750</v>
      </c>
      <c r="D9328" s="42"/>
      <c r="E9328" s="43" t="s">
        <v>1378</v>
      </c>
      <c r="F9328" s="44" t="s">
        <v>298</v>
      </c>
      <c r="G9328" s="44" t="s">
        <v>17</v>
      </c>
      <c r="H9328" s="44" t="s">
        <v>18</v>
      </c>
      <c r="I9328" s="42" t="s">
        <v>20925</v>
      </c>
      <c r="J9328" s="42">
        <v>8021506924180</v>
      </c>
      <c r="K9328" s="45"/>
      <c r="L9328" s="46">
        <v>0</v>
      </c>
      <c r="M9328" s="46">
        <v>399.95</v>
      </c>
      <c r="N9328" s="45" t="s">
        <v>58665</v>
      </c>
    </row>
    <row r="9329" spans="1:14" s="32" customFormat="1" hidden="1" x14ac:dyDescent="0.25">
      <c r="A9329" s="32" t="s">
        <v>27108</v>
      </c>
      <c r="B9329" s="42" t="s">
        <v>66441</v>
      </c>
      <c r="C9329" s="42" t="s">
        <v>19751</v>
      </c>
      <c r="D9329" s="42"/>
      <c r="E9329" s="43" t="s">
        <v>1379</v>
      </c>
      <c r="F9329" s="44" t="s">
        <v>298</v>
      </c>
      <c r="G9329" s="44" t="s">
        <v>17</v>
      </c>
      <c r="H9329" s="44" t="s">
        <v>18</v>
      </c>
      <c r="I9329" s="42" t="s">
        <v>20926</v>
      </c>
      <c r="J9329" s="42">
        <v>8021506924197</v>
      </c>
      <c r="K9329" s="45"/>
      <c r="L9329" s="46">
        <v>0</v>
      </c>
      <c r="M9329" s="46">
        <v>399.95</v>
      </c>
      <c r="N9329" s="45" t="s">
        <v>58665</v>
      </c>
    </row>
    <row r="9330" spans="1:14" s="32" customFormat="1" hidden="1" x14ac:dyDescent="0.25">
      <c r="A9330" s="32" t="s">
        <v>27109</v>
      </c>
      <c r="B9330" s="42" t="s">
        <v>66442</v>
      </c>
      <c r="C9330" s="42" t="s">
        <v>19752</v>
      </c>
      <c r="D9330" s="42"/>
      <c r="E9330" s="43" t="s">
        <v>1380</v>
      </c>
      <c r="F9330" s="44" t="s">
        <v>298</v>
      </c>
      <c r="G9330" s="44" t="s">
        <v>17</v>
      </c>
      <c r="H9330" s="44" t="s">
        <v>18</v>
      </c>
      <c r="I9330" s="42" t="s">
        <v>20927</v>
      </c>
      <c r="J9330" s="42">
        <v>8021506924203</v>
      </c>
      <c r="K9330" s="45"/>
      <c r="L9330" s="46">
        <v>0</v>
      </c>
      <c r="M9330" s="46">
        <v>399.95</v>
      </c>
      <c r="N9330" s="45" t="s">
        <v>58665</v>
      </c>
    </row>
    <row r="9331" spans="1:14" s="32" customFormat="1" hidden="1" x14ac:dyDescent="0.25">
      <c r="A9331" s="32" t="s">
        <v>27110</v>
      </c>
      <c r="B9331" s="42" t="s">
        <v>66443</v>
      </c>
      <c r="C9331" s="42" t="s">
        <v>19753</v>
      </c>
      <c r="D9331" s="42"/>
      <c r="E9331" s="43" t="s">
        <v>1381</v>
      </c>
      <c r="F9331" s="44" t="s">
        <v>298</v>
      </c>
      <c r="G9331" s="44" t="s">
        <v>17</v>
      </c>
      <c r="H9331" s="44" t="s">
        <v>18</v>
      </c>
      <c r="I9331" s="42" t="s">
        <v>20928</v>
      </c>
      <c r="J9331" s="42">
        <v>8021506924210</v>
      </c>
      <c r="K9331" s="45"/>
      <c r="L9331" s="46">
        <v>0</v>
      </c>
      <c r="M9331" s="46">
        <v>399.95</v>
      </c>
      <c r="N9331" s="45" t="s">
        <v>58665</v>
      </c>
    </row>
    <row r="9332" spans="1:14" s="32" customFormat="1" hidden="1" x14ac:dyDescent="0.25">
      <c r="A9332" s="32" t="s">
        <v>27136</v>
      </c>
      <c r="B9332" s="42" t="s">
        <v>66444</v>
      </c>
      <c r="C9332" s="42"/>
      <c r="D9332" s="42"/>
      <c r="E9332" s="43" t="s">
        <v>1382</v>
      </c>
      <c r="F9332" s="44" t="s">
        <v>298</v>
      </c>
      <c r="G9332" s="44" t="s">
        <v>17</v>
      </c>
      <c r="H9332" s="44" t="s">
        <v>18</v>
      </c>
      <c r="I9332" s="42" t="s">
        <v>20929</v>
      </c>
      <c r="J9332" s="42">
        <v>8021506926566</v>
      </c>
      <c r="K9332" s="45"/>
      <c r="L9332" s="46">
        <v>0</v>
      </c>
      <c r="M9332" s="46">
        <v>399.95</v>
      </c>
      <c r="N9332" s="45" t="s">
        <v>58665</v>
      </c>
    </row>
    <row r="9333" spans="1:14" s="32" customFormat="1" hidden="1" x14ac:dyDescent="0.25">
      <c r="A9333" s="32" t="s">
        <v>27137</v>
      </c>
      <c r="B9333" s="42" t="s">
        <v>66309</v>
      </c>
      <c r="C9333" s="42"/>
      <c r="D9333" s="42"/>
      <c r="E9333" s="43" t="s">
        <v>1383</v>
      </c>
      <c r="F9333" s="44" t="s">
        <v>298</v>
      </c>
      <c r="G9333" s="44" t="s">
        <v>17</v>
      </c>
      <c r="H9333" s="44" t="s">
        <v>18</v>
      </c>
      <c r="I9333" s="42" t="s">
        <v>20930</v>
      </c>
      <c r="J9333" s="42">
        <v>8021506926573</v>
      </c>
      <c r="K9333" s="45"/>
      <c r="L9333" s="46">
        <v>0</v>
      </c>
      <c r="M9333" s="46">
        <v>399.95</v>
      </c>
      <c r="N9333" s="45" t="s">
        <v>58665</v>
      </c>
    </row>
    <row r="9334" spans="1:14" s="32" customFormat="1" hidden="1" x14ac:dyDescent="0.25">
      <c r="A9334" s="32" t="s">
        <v>27138</v>
      </c>
      <c r="B9334" s="42" t="s">
        <v>66310</v>
      </c>
      <c r="C9334" s="42" t="s">
        <v>19754</v>
      </c>
      <c r="D9334" s="42"/>
      <c r="E9334" s="43" t="s">
        <v>1384</v>
      </c>
      <c r="F9334" s="44" t="s">
        <v>298</v>
      </c>
      <c r="G9334" s="44" t="s">
        <v>17</v>
      </c>
      <c r="H9334" s="44" t="s">
        <v>18</v>
      </c>
      <c r="I9334" s="42" t="s">
        <v>20931</v>
      </c>
      <c r="J9334" s="42">
        <v>8021506926580</v>
      </c>
      <c r="K9334" s="45"/>
      <c r="L9334" s="46">
        <v>0</v>
      </c>
      <c r="M9334" s="46">
        <v>399.95</v>
      </c>
      <c r="N9334" s="45" t="s">
        <v>58665</v>
      </c>
    </row>
    <row r="9335" spans="1:14" s="32" customFormat="1" hidden="1" x14ac:dyDescent="0.25">
      <c r="A9335" s="32" t="s">
        <v>27139</v>
      </c>
      <c r="B9335" s="42" t="s">
        <v>66311</v>
      </c>
      <c r="C9335" s="42" t="s">
        <v>19755</v>
      </c>
      <c r="D9335" s="42"/>
      <c r="E9335" s="43" t="s">
        <v>1385</v>
      </c>
      <c r="F9335" s="44" t="s">
        <v>298</v>
      </c>
      <c r="G9335" s="44" t="s">
        <v>17</v>
      </c>
      <c r="H9335" s="44" t="s">
        <v>18</v>
      </c>
      <c r="I9335" s="42" t="s">
        <v>20932</v>
      </c>
      <c r="J9335" s="42">
        <v>8021506926597</v>
      </c>
      <c r="K9335" s="45"/>
      <c r="L9335" s="46">
        <v>0</v>
      </c>
      <c r="M9335" s="46">
        <v>399.95</v>
      </c>
      <c r="N9335" s="45" t="s">
        <v>58665</v>
      </c>
    </row>
    <row r="9336" spans="1:14" s="32" customFormat="1" hidden="1" x14ac:dyDescent="0.25">
      <c r="A9336" s="32" t="s">
        <v>27140</v>
      </c>
      <c r="B9336" s="42" t="s">
        <v>66312</v>
      </c>
      <c r="C9336" s="42" t="s">
        <v>19756</v>
      </c>
      <c r="D9336" s="42"/>
      <c r="E9336" s="43" t="s">
        <v>1386</v>
      </c>
      <c r="F9336" s="44" t="s">
        <v>298</v>
      </c>
      <c r="G9336" s="44" t="s">
        <v>17</v>
      </c>
      <c r="H9336" s="44" t="s">
        <v>18</v>
      </c>
      <c r="I9336" s="42" t="s">
        <v>20933</v>
      </c>
      <c r="J9336" s="42">
        <v>8021506926603</v>
      </c>
      <c r="K9336" s="45"/>
      <c r="L9336" s="46">
        <v>0</v>
      </c>
      <c r="M9336" s="46">
        <v>399.95</v>
      </c>
      <c r="N9336" s="45" t="s">
        <v>58665</v>
      </c>
    </row>
    <row r="9337" spans="1:14" s="32" customFormat="1" hidden="1" x14ac:dyDescent="0.25">
      <c r="A9337" s="32" t="s">
        <v>27141</v>
      </c>
      <c r="B9337" s="42" t="s">
        <v>66313</v>
      </c>
      <c r="C9337" s="42" t="s">
        <v>19757</v>
      </c>
      <c r="D9337" s="42"/>
      <c r="E9337" s="43" t="s">
        <v>1387</v>
      </c>
      <c r="F9337" s="44" t="s">
        <v>298</v>
      </c>
      <c r="G9337" s="44" t="s">
        <v>17</v>
      </c>
      <c r="H9337" s="44" t="s">
        <v>18</v>
      </c>
      <c r="I9337" s="42" t="s">
        <v>20934</v>
      </c>
      <c r="J9337" s="42">
        <v>8021506926610</v>
      </c>
      <c r="K9337" s="45"/>
      <c r="L9337" s="46">
        <v>0</v>
      </c>
      <c r="M9337" s="46">
        <v>399.95</v>
      </c>
      <c r="N9337" s="45" t="s">
        <v>58665</v>
      </c>
    </row>
    <row r="9338" spans="1:14" s="32" customFormat="1" hidden="1" x14ac:dyDescent="0.25">
      <c r="A9338" s="32" t="s">
        <v>27142</v>
      </c>
      <c r="B9338" s="42" t="s">
        <v>66314</v>
      </c>
      <c r="C9338" s="42" t="s">
        <v>19758</v>
      </c>
      <c r="D9338" s="42"/>
      <c r="E9338" s="43" t="s">
        <v>1388</v>
      </c>
      <c r="F9338" s="44" t="s">
        <v>298</v>
      </c>
      <c r="G9338" s="44" t="s">
        <v>17</v>
      </c>
      <c r="H9338" s="44" t="s">
        <v>18</v>
      </c>
      <c r="I9338" s="42" t="s">
        <v>20935</v>
      </c>
      <c r="J9338" s="42">
        <v>8021506926627</v>
      </c>
      <c r="K9338" s="45"/>
      <c r="L9338" s="46">
        <v>0</v>
      </c>
      <c r="M9338" s="46">
        <v>399.95</v>
      </c>
      <c r="N9338" s="45" t="s">
        <v>58665</v>
      </c>
    </row>
    <row r="9339" spans="1:14" s="32" customFormat="1" hidden="1" x14ac:dyDescent="0.25">
      <c r="A9339" s="32" t="s">
        <v>27143</v>
      </c>
      <c r="B9339" s="42" t="s">
        <v>66315</v>
      </c>
      <c r="C9339" s="42" t="s">
        <v>19759</v>
      </c>
      <c r="D9339" s="42"/>
      <c r="E9339" s="43" t="s">
        <v>1389</v>
      </c>
      <c r="F9339" s="44" t="s">
        <v>298</v>
      </c>
      <c r="G9339" s="44" t="s">
        <v>17</v>
      </c>
      <c r="H9339" s="44" t="s">
        <v>18</v>
      </c>
      <c r="I9339" s="42" t="s">
        <v>20936</v>
      </c>
      <c r="J9339" s="42">
        <v>8021506926634</v>
      </c>
      <c r="K9339" s="45"/>
      <c r="L9339" s="46">
        <v>0</v>
      </c>
      <c r="M9339" s="46">
        <v>399.95</v>
      </c>
      <c r="N9339" s="45" t="s">
        <v>58665</v>
      </c>
    </row>
    <row r="9340" spans="1:14" s="32" customFormat="1" hidden="1" x14ac:dyDescent="0.25">
      <c r="A9340" s="32" t="s">
        <v>27144</v>
      </c>
      <c r="B9340" s="42" t="s">
        <v>66445</v>
      </c>
      <c r="C9340" s="42" t="s">
        <v>19760</v>
      </c>
      <c r="D9340" s="42"/>
      <c r="E9340" s="43" t="s">
        <v>1390</v>
      </c>
      <c r="F9340" s="44" t="s">
        <v>298</v>
      </c>
      <c r="G9340" s="44" t="s">
        <v>17</v>
      </c>
      <c r="H9340" s="44" t="s">
        <v>18</v>
      </c>
      <c r="I9340" s="42" t="s">
        <v>20937</v>
      </c>
      <c r="J9340" s="42">
        <v>8021506926641</v>
      </c>
      <c r="K9340" s="45"/>
      <c r="L9340" s="46">
        <v>0</v>
      </c>
      <c r="M9340" s="46">
        <v>399.95</v>
      </c>
      <c r="N9340" s="45" t="s">
        <v>58665</v>
      </c>
    </row>
    <row r="9341" spans="1:14" s="32" customFormat="1" hidden="1" x14ac:dyDescent="0.25">
      <c r="A9341" s="32" t="s">
        <v>27145</v>
      </c>
      <c r="B9341" s="42" t="s">
        <v>66446</v>
      </c>
      <c r="C9341" s="42"/>
      <c r="D9341" s="42"/>
      <c r="E9341" s="43" t="s">
        <v>1391</v>
      </c>
      <c r="F9341" s="44" t="s">
        <v>298</v>
      </c>
      <c r="G9341" s="44" t="s">
        <v>17</v>
      </c>
      <c r="H9341" s="44" t="s">
        <v>18</v>
      </c>
      <c r="I9341" s="42" t="s">
        <v>20938</v>
      </c>
      <c r="J9341" s="42">
        <v>8021506926658</v>
      </c>
      <c r="K9341" s="45"/>
      <c r="L9341" s="46">
        <v>0</v>
      </c>
      <c r="M9341" s="46">
        <v>399.95</v>
      </c>
      <c r="N9341" s="45" t="s">
        <v>58665</v>
      </c>
    </row>
    <row r="9342" spans="1:14" s="32" customFormat="1" hidden="1" x14ac:dyDescent="0.25">
      <c r="B9342" s="42"/>
      <c r="C9342" s="32">
        <v>4101015939</v>
      </c>
      <c r="E9342" s="58" t="s">
        <v>36279</v>
      </c>
      <c r="F9342" s="32" t="s">
        <v>298</v>
      </c>
      <c r="G9342" s="44" t="s">
        <v>17</v>
      </c>
      <c r="H9342" s="44" t="s">
        <v>18</v>
      </c>
      <c r="I9342" s="32" t="s">
        <v>36280</v>
      </c>
      <c r="J9342" s="55">
        <v>8059175213366</v>
      </c>
      <c r="K9342" s="45"/>
      <c r="L9342" s="46">
        <v>0</v>
      </c>
      <c r="M9342" s="46">
        <v>399.95</v>
      </c>
      <c r="N9342" s="45" t="s">
        <v>58883</v>
      </c>
    </row>
    <row r="9343" spans="1:14" s="32" customFormat="1" hidden="1" x14ac:dyDescent="0.25">
      <c r="B9343" s="42"/>
      <c r="C9343" s="32">
        <v>4101015940</v>
      </c>
      <c r="E9343" s="58" t="s">
        <v>36281</v>
      </c>
      <c r="F9343" s="32" t="s">
        <v>298</v>
      </c>
      <c r="G9343" s="44" t="s">
        <v>17</v>
      </c>
      <c r="H9343" s="44" t="s">
        <v>18</v>
      </c>
      <c r="I9343" s="32" t="s">
        <v>36282</v>
      </c>
      <c r="J9343" s="55">
        <v>8059175213373</v>
      </c>
      <c r="K9343" s="45"/>
      <c r="L9343" s="46">
        <v>0</v>
      </c>
      <c r="M9343" s="46">
        <v>399.95</v>
      </c>
      <c r="N9343" s="45" t="s">
        <v>58883</v>
      </c>
    </row>
    <row r="9344" spans="1:14" s="32" customFormat="1" hidden="1" x14ac:dyDescent="0.25">
      <c r="B9344" s="42" t="s">
        <v>66547</v>
      </c>
      <c r="C9344" s="32">
        <v>4101015941</v>
      </c>
      <c r="E9344" s="58" t="s">
        <v>36283</v>
      </c>
      <c r="F9344" s="32" t="s">
        <v>298</v>
      </c>
      <c r="G9344" s="44" t="s">
        <v>17</v>
      </c>
      <c r="H9344" s="44" t="s">
        <v>18</v>
      </c>
      <c r="I9344" s="32" t="s">
        <v>36284</v>
      </c>
      <c r="J9344" s="55">
        <v>8059175213380</v>
      </c>
      <c r="K9344" s="45"/>
      <c r="L9344" s="46">
        <v>0</v>
      </c>
      <c r="M9344" s="46">
        <v>399.95</v>
      </c>
      <c r="N9344" s="45" t="s">
        <v>58883</v>
      </c>
    </row>
    <row r="9345" spans="1:14" s="32" customFormat="1" hidden="1" x14ac:dyDescent="0.25">
      <c r="B9345" s="42" t="s">
        <v>66548</v>
      </c>
      <c r="C9345" s="32">
        <v>4101015942</v>
      </c>
      <c r="E9345" s="58" t="s">
        <v>36285</v>
      </c>
      <c r="F9345" s="32" t="s">
        <v>298</v>
      </c>
      <c r="G9345" s="44" t="s">
        <v>17</v>
      </c>
      <c r="H9345" s="44" t="s">
        <v>18</v>
      </c>
      <c r="I9345" s="32" t="s">
        <v>36286</v>
      </c>
      <c r="J9345" s="55">
        <v>8059175186417</v>
      </c>
      <c r="K9345" s="45"/>
      <c r="L9345" s="46">
        <v>0</v>
      </c>
      <c r="M9345" s="46">
        <v>399.95</v>
      </c>
      <c r="N9345" s="45" t="s">
        <v>58883</v>
      </c>
    </row>
    <row r="9346" spans="1:14" s="32" customFormat="1" hidden="1" x14ac:dyDescent="0.25">
      <c r="B9346" s="42" t="s">
        <v>66549</v>
      </c>
      <c r="C9346" s="32">
        <v>4101015943</v>
      </c>
      <c r="E9346" s="58" t="s">
        <v>36287</v>
      </c>
      <c r="F9346" s="32" t="s">
        <v>298</v>
      </c>
      <c r="G9346" s="44" t="s">
        <v>17</v>
      </c>
      <c r="H9346" s="44" t="s">
        <v>18</v>
      </c>
      <c r="I9346" s="32" t="s">
        <v>36288</v>
      </c>
      <c r="J9346" s="55">
        <v>8059175186424</v>
      </c>
      <c r="K9346" s="45"/>
      <c r="L9346" s="46">
        <v>0</v>
      </c>
      <c r="M9346" s="46">
        <v>399.95</v>
      </c>
      <c r="N9346" s="45" t="s">
        <v>58883</v>
      </c>
    </row>
    <row r="9347" spans="1:14" s="32" customFormat="1" hidden="1" x14ac:dyDescent="0.25">
      <c r="B9347" s="42" t="s">
        <v>66550</v>
      </c>
      <c r="C9347" s="32">
        <v>4101015944</v>
      </c>
      <c r="E9347" s="58" t="s">
        <v>36289</v>
      </c>
      <c r="F9347" s="32" t="s">
        <v>298</v>
      </c>
      <c r="G9347" s="44" t="s">
        <v>17</v>
      </c>
      <c r="H9347" s="44" t="s">
        <v>18</v>
      </c>
      <c r="I9347" s="32" t="s">
        <v>36290</v>
      </c>
      <c r="J9347" s="55">
        <v>8059175186431</v>
      </c>
      <c r="K9347" s="45"/>
      <c r="L9347" s="46">
        <v>0</v>
      </c>
      <c r="M9347" s="46">
        <v>399.95</v>
      </c>
      <c r="N9347" s="45" t="s">
        <v>58883</v>
      </c>
    </row>
    <row r="9348" spans="1:14" s="32" customFormat="1" hidden="1" x14ac:dyDescent="0.25">
      <c r="B9348" s="42" t="s">
        <v>66551</v>
      </c>
      <c r="C9348" s="32">
        <v>4101015945</v>
      </c>
      <c r="E9348" s="58" t="s">
        <v>36291</v>
      </c>
      <c r="F9348" s="32" t="s">
        <v>298</v>
      </c>
      <c r="G9348" s="44" t="s">
        <v>17</v>
      </c>
      <c r="H9348" s="44" t="s">
        <v>18</v>
      </c>
      <c r="I9348" s="32" t="s">
        <v>36292</v>
      </c>
      <c r="J9348" s="55">
        <v>8059175186448</v>
      </c>
      <c r="K9348" s="45"/>
      <c r="L9348" s="46">
        <v>0</v>
      </c>
      <c r="M9348" s="46">
        <v>399.95</v>
      </c>
      <c r="N9348" s="45" t="s">
        <v>58883</v>
      </c>
    </row>
    <row r="9349" spans="1:14" s="32" customFormat="1" hidden="1" x14ac:dyDescent="0.25">
      <c r="B9349" s="42" t="s">
        <v>66552</v>
      </c>
      <c r="C9349" s="32">
        <v>4101015946</v>
      </c>
      <c r="E9349" s="58" t="s">
        <v>36293</v>
      </c>
      <c r="F9349" s="32" t="s">
        <v>298</v>
      </c>
      <c r="G9349" s="44" t="s">
        <v>17</v>
      </c>
      <c r="H9349" s="44" t="s">
        <v>18</v>
      </c>
      <c r="I9349" s="32" t="s">
        <v>36294</v>
      </c>
      <c r="J9349" s="55">
        <v>8059175186455</v>
      </c>
      <c r="K9349" s="45"/>
      <c r="L9349" s="46">
        <v>0</v>
      </c>
      <c r="M9349" s="46">
        <v>399.95</v>
      </c>
      <c r="N9349" s="45" t="s">
        <v>58883</v>
      </c>
    </row>
    <row r="9350" spans="1:14" s="32" customFormat="1" hidden="1" x14ac:dyDescent="0.25">
      <c r="B9350" s="42" t="s">
        <v>66553</v>
      </c>
      <c r="C9350" s="32">
        <v>4101015947</v>
      </c>
      <c r="E9350" s="58" t="s">
        <v>36295</v>
      </c>
      <c r="F9350" s="32" t="s">
        <v>298</v>
      </c>
      <c r="G9350" s="44" t="s">
        <v>17</v>
      </c>
      <c r="H9350" s="44" t="s">
        <v>18</v>
      </c>
      <c r="I9350" s="32" t="s">
        <v>36296</v>
      </c>
      <c r="J9350" s="55">
        <v>8059175213397</v>
      </c>
      <c r="K9350" s="45"/>
      <c r="L9350" s="46">
        <v>0</v>
      </c>
      <c r="M9350" s="46">
        <v>399.95</v>
      </c>
      <c r="N9350" s="45" t="s">
        <v>58883</v>
      </c>
    </row>
    <row r="9351" spans="1:14" s="32" customFormat="1" hidden="1" x14ac:dyDescent="0.25">
      <c r="B9351" s="42"/>
      <c r="C9351" s="32">
        <v>4101015948</v>
      </c>
      <c r="E9351" s="58" t="s">
        <v>36297</v>
      </c>
      <c r="F9351" s="32" t="s">
        <v>298</v>
      </c>
      <c r="G9351" s="44" t="s">
        <v>17</v>
      </c>
      <c r="H9351" s="44" t="s">
        <v>18</v>
      </c>
      <c r="I9351" s="32" t="s">
        <v>36298</v>
      </c>
      <c r="J9351" s="55">
        <v>8059175213403</v>
      </c>
      <c r="K9351" s="45"/>
      <c r="L9351" s="46">
        <v>0</v>
      </c>
      <c r="M9351" s="46">
        <v>399.95</v>
      </c>
      <c r="N9351" s="45" t="s">
        <v>58883</v>
      </c>
    </row>
    <row r="9352" spans="1:14" s="32" customFormat="1" hidden="1" x14ac:dyDescent="0.25">
      <c r="A9352" s="32" t="s">
        <v>30652</v>
      </c>
      <c r="B9352" s="42" t="s">
        <v>64017</v>
      </c>
      <c r="C9352" s="42"/>
      <c r="D9352" s="42"/>
      <c r="E9352" s="43" t="s">
        <v>9330</v>
      </c>
      <c r="F9352" s="44" t="s">
        <v>41</v>
      </c>
      <c r="G9352" s="44" t="s">
        <v>17</v>
      </c>
      <c r="H9352" s="44" t="s">
        <v>18</v>
      </c>
      <c r="I9352" s="42" t="s">
        <v>9331</v>
      </c>
      <c r="J9352" s="42">
        <v>8051194750129</v>
      </c>
      <c r="K9352" s="45" t="s">
        <v>61124</v>
      </c>
      <c r="L9352" s="46">
        <v>0</v>
      </c>
      <c r="M9352" s="54">
        <v>199.95</v>
      </c>
      <c r="N9352" s="45"/>
    </row>
    <row r="9353" spans="1:14" s="32" customFormat="1" hidden="1" x14ac:dyDescent="0.25">
      <c r="A9353" s="32" t="s">
        <v>30653</v>
      </c>
      <c r="B9353" s="42" t="s">
        <v>64018</v>
      </c>
      <c r="C9353" s="42"/>
      <c r="D9353" s="42"/>
      <c r="E9353" s="43" t="s">
        <v>9332</v>
      </c>
      <c r="F9353" s="44" t="s">
        <v>41</v>
      </c>
      <c r="G9353" s="44" t="s">
        <v>17</v>
      </c>
      <c r="H9353" s="44" t="s">
        <v>18</v>
      </c>
      <c r="I9353" s="42" t="s">
        <v>9333</v>
      </c>
      <c r="J9353" s="42">
        <v>8051194750136</v>
      </c>
      <c r="K9353" s="45" t="s">
        <v>61124</v>
      </c>
      <c r="L9353" s="46">
        <v>0</v>
      </c>
      <c r="M9353" s="54">
        <v>199.95</v>
      </c>
      <c r="N9353" s="45"/>
    </row>
    <row r="9354" spans="1:14" s="32" customFormat="1" hidden="1" x14ac:dyDescent="0.25">
      <c r="A9354" s="32" t="s">
        <v>30654</v>
      </c>
      <c r="B9354" s="42" t="s">
        <v>64019</v>
      </c>
      <c r="C9354" s="42"/>
      <c r="D9354" s="42"/>
      <c r="E9354" s="43" t="s">
        <v>9334</v>
      </c>
      <c r="F9354" s="44" t="s">
        <v>41</v>
      </c>
      <c r="G9354" s="44" t="s">
        <v>17</v>
      </c>
      <c r="H9354" s="44" t="s">
        <v>18</v>
      </c>
      <c r="I9354" s="42" t="s">
        <v>9335</v>
      </c>
      <c r="J9354" s="42">
        <v>8051194750143</v>
      </c>
      <c r="K9354" s="45" t="s">
        <v>61124</v>
      </c>
      <c r="L9354" s="46">
        <v>0</v>
      </c>
      <c r="M9354" s="54">
        <v>199.95</v>
      </c>
      <c r="N9354" s="45"/>
    </row>
    <row r="9355" spans="1:14" s="32" customFormat="1" hidden="1" x14ac:dyDescent="0.25">
      <c r="A9355" s="32" t="s">
        <v>30655</v>
      </c>
      <c r="B9355" s="42" t="s">
        <v>64015</v>
      </c>
      <c r="C9355" s="42"/>
      <c r="D9355" s="42"/>
      <c r="E9355" s="43" t="s">
        <v>9336</v>
      </c>
      <c r="F9355" s="44" t="s">
        <v>41</v>
      </c>
      <c r="G9355" s="44" t="s">
        <v>17</v>
      </c>
      <c r="H9355" s="44" t="s">
        <v>18</v>
      </c>
      <c r="I9355" s="42" t="s">
        <v>9337</v>
      </c>
      <c r="J9355" s="42">
        <v>8051194742575</v>
      </c>
      <c r="K9355" s="45" t="s">
        <v>61124</v>
      </c>
      <c r="L9355" s="46">
        <v>0</v>
      </c>
      <c r="M9355" s="54">
        <v>199.95</v>
      </c>
      <c r="N9355" s="45"/>
    </row>
    <row r="9356" spans="1:14" s="32" customFormat="1" hidden="1" x14ac:dyDescent="0.25">
      <c r="A9356" s="32" t="s">
        <v>30656</v>
      </c>
      <c r="B9356" s="42" t="s">
        <v>64014</v>
      </c>
      <c r="C9356" s="42"/>
      <c r="D9356" s="42"/>
      <c r="E9356" s="43" t="s">
        <v>9338</v>
      </c>
      <c r="F9356" s="44" t="s">
        <v>41</v>
      </c>
      <c r="G9356" s="44" t="s">
        <v>17</v>
      </c>
      <c r="H9356" s="44" t="s">
        <v>18</v>
      </c>
      <c r="I9356" s="42" t="s">
        <v>9339</v>
      </c>
      <c r="J9356" s="42">
        <v>8051194742599</v>
      </c>
      <c r="K9356" s="45" t="s">
        <v>61124</v>
      </c>
      <c r="L9356" s="46">
        <v>0</v>
      </c>
      <c r="M9356" s="54">
        <v>199.95</v>
      </c>
      <c r="N9356" s="45"/>
    </row>
    <row r="9357" spans="1:14" s="32" customFormat="1" hidden="1" x14ac:dyDescent="0.25">
      <c r="A9357" s="32" t="s">
        <v>30657</v>
      </c>
      <c r="B9357" s="42" t="s">
        <v>64013</v>
      </c>
      <c r="C9357" s="42"/>
      <c r="D9357" s="42"/>
      <c r="E9357" s="43" t="s">
        <v>9340</v>
      </c>
      <c r="F9357" s="44" t="s">
        <v>41</v>
      </c>
      <c r="G9357" s="44" t="s">
        <v>17</v>
      </c>
      <c r="H9357" s="44" t="s">
        <v>18</v>
      </c>
      <c r="I9357" s="42" t="s">
        <v>9341</v>
      </c>
      <c r="J9357" s="42">
        <v>8051194742896</v>
      </c>
      <c r="K9357" s="45" t="s">
        <v>61124</v>
      </c>
      <c r="L9357" s="46">
        <v>0</v>
      </c>
      <c r="M9357" s="54">
        <v>199.95</v>
      </c>
      <c r="N9357" s="45"/>
    </row>
    <row r="9358" spans="1:14" s="32" customFormat="1" hidden="1" x14ac:dyDescent="0.25">
      <c r="A9358" s="32" t="s">
        <v>30658</v>
      </c>
      <c r="B9358" s="42" t="s">
        <v>64016</v>
      </c>
      <c r="C9358" s="42"/>
      <c r="D9358" s="42"/>
      <c r="E9358" s="43" t="s">
        <v>9342</v>
      </c>
      <c r="F9358" s="44" t="s">
        <v>41</v>
      </c>
      <c r="G9358" s="44" t="s">
        <v>17</v>
      </c>
      <c r="H9358" s="44" t="s">
        <v>18</v>
      </c>
      <c r="I9358" s="42" t="s">
        <v>9343</v>
      </c>
      <c r="J9358" s="42">
        <v>8051194742902</v>
      </c>
      <c r="K9358" s="45" t="s">
        <v>61124</v>
      </c>
      <c r="L9358" s="46">
        <v>0</v>
      </c>
      <c r="M9358" s="54">
        <v>199.95</v>
      </c>
      <c r="N9358" s="45"/>
    </row>
    <row r="9359" spans="1:14" s="32" customFormat="1" hidden="1" x14ac:dyDescent="0.25">
      <c r="A9359" s="32" t="s">
        <v>24265</v>
      </c>
      <c r="B9359" s="42" t="s">
        <v>65710</v>
      </c>
      <c r="C9359" s="42"/>
      <c r="D9359" s="42"/>
      <c r="E9359" s="43" t="s">
        <v>14542</v>
      </c>
      <c r="F9359" s="44" t="s">
        <v>3093</v>
      </c>
      <c r="G9359" s="44" t="s">
        <v>17</v>
      </c>
      <c r="H9359" s="44" t="s">
        <v>18</v>
      </c>
      <c r="I9359" s="42" t="s">
        <v>21531</v>
      </c>
      <c r="J9359" s="42">
        <v>8033637030203</v>
      </c>
      <c r="K9359" s="45">
        <v>45017</v>
      </c>
      <c r="L9359" s="47">
        <v>0</v>
      </c>
      <c r="M9359" s="47">
        <v>54.95</v>
      </c>
      <c r="N9359" s="45">
        <v>43339</v>
      </c>
    </row>
    <row r="9360" spans="1:14" s="32" customFormat="1" hidden="1" x14ac:dyDescent="0.25">
      <c r="A9360" s="32" t="s">
        <v>24266</v>
      </c>
      <c r="B9360" s="42" t="s">
        <v>65709</v>
      </c>
      <c r="C9360" s="42"/>
      <c r="D9360" s="42"/>
      <c r="E9360" s="43" t="s">
        <v>14543</v>
      </c>
      <c r="F9360" s="44" t="s">
        <v>3093</v>
      </c>
      <c r="G9360" s="44" t="s">
        <v>17</v>
      </c>
      <c r="H9360" s="44" t="s">
        <v>18</v>
      </c>
      <c r="I9360" s="42" t="s">
        <v>21532</v>
      </c>
      <c r="J9360" s="42">
        <v>8033637030197</v>
      </c>
      <c r="K9360" s="45">
        <v>45017</v>
      </c>
      <c r="L9360" s="47">
        <v>0</v>
      </c>
      <c r="M9360" s="47">
        <v>54.95</v>
      </c>
      <c r="N9360" s="45">
        <v>43339</v>
      </c>
    </row>
    <row r="9361" spans="1:14" s="32" customFormat="1" hidden="1" x14ac:dyDescent="0.25">
      <c r="A9361" s="32" t="s">
        <v>24267</v>
      </c>
      <c r="B9361" s="42" t="s">
        <v>65708</v>
      </c>
      <c r="C9361" s="42"/>
      <c r="D9361" s="42"/>
      <c r="E9361" s="43" t="s">
        <v>14544</v>
      </c>
      <c r="F9361" s="44" t="s">
        <v>3093</v>
      </c>
      <c r="G9361" s="44" t="s">
        <v>17</v>
      </c>
      <c r="H9361" s="44" t="s">
        <v>18</v>
      </c>
      <c r="I9361" s="42" t="s">
        <v>21533</v>
      </c>
      <c r="J9361" s="42">
        <v>8033637030180</v>
      </c>
      <c r="K9361" s="45">
        <v>45017</v>
      </c>
      <c r="L9361" s="47">
        <v>0</v>
      </c>
      <c r="M9361" s="47">
        <v>54.95</v>
      </c>
      <c r="N9361" s="45">
        <v>43339</v>
      </c>
    </row>
    <row r="9362" spans="1:14" s="32" customFormat="1" hidden="1" x14ac:dyDescent="0.25">
      <c r="A9362" s="32" t="s">
        <v>24268</v>
      </c>
      <c r="B9362" s="42" t="s">
        <v>65711</v>
      </c>
      <c r="C9362" s="42"/>
      <c r="D9362" s="42"/>
      <c r="E9362" s="43" t="s">
        <v>14545</v>
      </c>
      <c r="F9362" s="44" t="s">
        <v>3093</v>
      </c>
      <c r="G9362" s="44" t="s">
        <v>17</v>
      </c>
      <c r="H9362" s="44" t="s">
        <v>18</v>
      </c>
      <c r="I9362" s="42" t="s">
        <v>14546</v>
      </c>
      <c r="J9362" s="42">
        <v>8033637030210</v>
      </c>
      <c r="K9362" s="45">
        <v>45017</v>
      </c>
      <c r="L9362" s="47">
        <v>0</v>
      </c>
      <c r="M9362" s="47">
        <v>54.95</v>
      </c>
      <c r="N9362" s="45">
        <v>43339</v>
      </c>
    </row>
    <row r="9363" spans="1:14" s="32" customFormat="1" hidden="1" x14ac:dyDescent="0.25">
      <c r="A9363" s="32" t="s">
        <v>24269</v>
      </c>
      <c r="B9363" s="42" t="s">
        <v>65707</v>
      </c>
      <c r="C9363" s="42"/>
      <c r="D9363" s="42"/>
      <c r="E9363" s="43" t="s">
        <v>61354</v>
      </c>
      <c r="F9363" s="44" t="s">
        <v>3093</v>
      </c>
      <c r="G9363" s="44" t="s">
        <v>17</v>
      </c>
      <c r="H9363" s="44" t="s">
        <v>18</v>
      </c>
      <c r="I9363" s="42" t="s">
        <v>14547</v>
      </c>
      <c r="J9363" s="42">
        <v>8033637030142</v>
      </c>
      <c r="K9363" s="45">
        <v>45017</v>
      </c>
      <c r="L9363" s="47">
        <v>0</v>
      </c>
      <c r="M9363" s="47">
        <v>54.95</v>
      </c>
      <c r="N9363" s="45">
        <v>43339</v>
      </c>
    </row>
    <row r="9364" spans="1:14" s="32" customFormat="1" hidden="1" x14ac:dyDescent="0.25">
      <c r="A9364" s="32" t="s">
        <v>24270</v>
      </c>
      <c r="B9364" s="42" t="s">
        <v>65705</v>
      </c>
      <c r="C9364" s="42"/>
      <c r="D9364" s="42"/>
      <c r="E9364" s="43" t="s">
        <v>61355</v>
      </c>
      <c r="F9364" s="44" t="s">
        <v>3093</v>
      </c>
      <c r="G9364" s="44" t="s">
        <v>17</v>
      </c>
      <c r="H9364" s="44" t="s">
        <v>18</v>
      </c>
      <c r="I9364" s="42" t="s">
        <v>14548</v>
      </c>
      <c r="J9364" s="42">
        <v>8033637030258</v>
      </c>
      <c r="K9364" s="45">
        <v>45017</v>
      </c>
      <c r="L9364" s="47">
        <v>0</v>
      </c>
      <c r="M9364" s="47">
        <v>54.95</v>
      </c>
      <c r="N9364" s="45">
        <v>43339</v>
      </c>
    </row>
    <row r="9365" spans="1:14" s="32" customFormat="1" hidden="1" x14ac:dyDescent="0.25">
      <c r="A9365" s="32" t="s">
        <v>24271</v>
      </c>
      <c r="B9365" s="42" t="s">
        <v>65704</v>
      </c>
      <c r="C9365" s="42"/>
      <c r="D9365" s="42"/>
      <c r="E9365" s="43" t="s">
        <v>14549</v>
      </c>
      <c r="F9365" s="44" t="s">
        <v>3093</v>
      </c>
      <c r="G9365" s="44" t="s">
        <v>17</v>
      </c>
      <c r="H9365" s="44" t="s">
        <v>18</v>
      </c>
      <c r="I9365" s="42" t="s">
        <v>14550</v>
      </c>
      <c r="J9365" s="42">
        <v>8033637030241</v>
      </c>
      <c r="K9365" s="45">
        <v>45017</v>
      </c>
      <c r="L9365" s="47">
        <v>0</v>
      </c>
      <c r="M9365" s="47">
        <v>54.95</v>
      </c>
      <c r="N9365" s="45">
        <v>43339</v>
      </c>
    </row>
    <row r="9366" spans="1:14" s="45" customFormat="1" hidden="1" x14ac:dyDescent="0.25">
      <c r="A9366" s="32" t="s">
        <v>24272</v>
      </c>
      <c r="B9366" s="42" t="s">
        <v>65703</v>
      </c>
      <c r="C9366" s="42"/>
      <c r="D9366" s="42"/>
      <c r="E9366" s="43" t="s">
        <v>14551</v>
      </c>
      <c r="F9366" s="44" t="s">
        <v>3093</v>
      </c>
      <c r="G9366" s="44" t="s">
        <v>17</v>
      </c>
      <c r="H9366" s="44" t="s">
        <v>18</v>
      </c>
      <c r="I9366" s="42" t="s">
        <v>14552</v>
      </c>
      <c r="J9366" s="42">
        <v>8033637030234</v>
      </c>
      <c r="K9366" s="45">
        <v>45017</v>
      </c>
      <c r="L9366" s="47">
        <v>0</v>
      </c>
      <c r="M9366" s="47">
        <v>54.95</v>
      </c>
      <c r="N9366" s="45">
        <v>43339</v>
      </c>
    </row>
    <row r="9367" spans="1:14" s="45" customFormat="1" hidden="1" x14ac:dyDescent="0.25">
      <c r="A9367" s="32" t="s">
        <v>24273</v>
      </c>
      <c r="B9367" s="42" t="s">
        <v>65706</v>
      </c>
      <c r="C9367" s="42"/>
      <c r="D9367" s="42"/>
      <c r="E9367" s="43" t="s">
        <v>61356</v>
      </c>
      <c r="F9367" s="44" t="s">
        <v>3093</v>
      </c>
      <c r="G9367" s="44" t="s">
        <v>17</v>
      </c>
      <c r="H9367" s="44" t="s">
        <v>18</v>
      </c>
      <c r="I9367" s="42" t="s">
        <v>14553</v>
      </c>
      <c r="J9367" s="42">
        <v>8033637030265</v>
      </c>
      <c r="K9367" s="45">
        <v>45017</v>
      </c>
      <c r="L9367" s="47">
        <v>0</v>
      </c>
      <c r="M9367" s="47">
        <v>54.95</v>
      </c>
      <c r="N9367" s="45">
        <v>43339</v>
      </c>
    </row>
    <row r="9368" spans="1:14" s="45" customFormat="1" hidden="1" x14ac:dyDescent="0.25">
      <c r="A9368" s="32" t="s">
        <v>24274</v>
      </c>
      <c r="B9368" s="42" t="s">
        <v>65702</v>
      </c>
      <c r="C9368" s="42"/>
      <c r="D9368" s="42"/>
      <c r="E9368" s="43" t="s">
        <v>61357</v>
      </c>
      <c r="F9368" s="44" t="s">
        <v>3093</v>
      </c>
      <c r="G9368" s="44" t="s">
        <v>17</v>
      </c>
      <c r="H9368" s="44" t="s">
        <v>18</v>
      </c>
      <c r="I9368" s="42" t="s">
        <v>14554</v>
      </c>
      <c r="J9368" s="42">
        <v>8033637030227</v>
      </c>
      <c r="K9368" s="45">
        <v>45017</v>
      </c>
      <c r="L9368" s="47">
        <v>0</v>
      </c>
      <c r="M9368" s="47">
        <v>54.95</v>
      </c>
      <c r="N9368" s="45">
        <v>43339</v>
      </c>
    </row>
    <row r="9369" spans="1:14" s="45" customFormat="1" hidden="1" x14ac:dyDescent="0.25">
      <c r="A9369" s="32" t="s">
        <v>25053</v>
      </c>
      <c r="B9369" s="42" t="s">
        <v>65429</v>
      </c>
      <c r="C9369" s="42" t="s">
        <v>19896</v>
      </c>
      <c r="D9369" s="42"/>
      <c r="E9369" s="43" t="s">
        <v>61916</v>
      </c>
      <c r="F9369" s="44" t="s">
        <v>3093</v>
      </c>
      <c r="G9369" s="44" t="s">
        <v>17</v>
      </c>
      <c r="H9369" s="44" t="s">
        <v>18</v>
      </c>
      <c r="I9369" s="42" t="s">
        <v>6142</v>
      </c>
      <c r="J9369" s="42">
        <v>8033637039305</v>
      </c>
      <c r="K9369" s="45">
        <v>45017</v>
      </c>
      <c r="L9369" s="47">
        <v>0</v>
      </c>
      <c r="M9369" s="47">
        <v>54.95</v>
      </c>
      <c r="N9369" s="45">
        <v>43140</v>
      </c>
    </row>
    <row r="9370" spans="1:14" s="45" customFormat="1" hidden="1" x14ac:dyDescent="0.25">
      <c r="A9370" s="32" t="s">
        <v>25054</v>
      </c>
      <c r="B9370" s="42" t="s">
        <v>65430</v>
      </c>
      <c r="C9370" s="42" t="s">
        <v>19897</v>
      </c>
      <c r="D9370" s="42"/>
      <c r="E9370" s="43" t="s">
        <v>61917</v>
      </c>
      <c r="F9370" s="44" t="s">
        <v>3093</v>
      </c>
      <c r="G9370" s="44" t="s">
        <v>17</v>
      </c>
      <c r="H9370" s="44" t="s">
        <v>18</v>
      </c>
      <c r="I9370" s="42" t="s">
        <v>6143</v>
      </c>
      <c r="J9370" s="42">
        <v>8033637039312</v>
      </c>
      <c r="K9370" s="45">
        <v>45017</v>
      </c>
      <c r="L9370" s="47">
        <v>0</v>
      </c>
      <c r="M9370" s="47">
        <v>54.95</v>
      </c>
      <c r="N9370" s="45">
        <v>43140</v>
      </c>
    </row>
    <row r="9371" spans="1:14" s="45" customFormat="1" hidden="1" x14ac:dyDescent="0.25">
      <c r="A9371" s="32" t="s">
        <v>25055</v>
      </c>
      <c r="B9371" s="42" t="s">
        <v>65427</v>
      </c>
      <c r="C9371" s="42" t="s">
        <v>19898</v>
      </c>
      <c r="D9371" s="42"/>
      <c r="E9371" s="43" t="s">
        <v>61918</v>
      </c>
      <c r="F9371" s="44" t="s">
        <v>3093</v>
      </c>
      <c r="G9371" s="44" t="s">
        <v>17</v>
      </c>
      <c r="H9371" s="44" t="s">
        <v>18</v>
      </c>
      <c r="I9371" s="42" t="s">
        <v>6144</v>
      </c>
      <c r="J9371" s="42">
        <v>8033637039282</v>
      </c>
      <c r="K9371" s="45">
        <v>45017</v>
      </c>
      <c r="L9371" s="47">
        <v>0</v>
      </c>
      <c r="M9371" s="47">
        <v>54.95</v>
      </c>
      <c r="N9371" s="45">
        <v>43140</v>
      </c>
    </row>
    <row r="9372" spans="1:14" s="45" customFormat="1" hidden="1" x14ac:dyDescent="0.25">
      <c r="A9372" s="32" t="s">
        <v>25056</v>
      </c>
      <c r="B9372" s="42" t="s">
        <v>65426</v>
      </c>
      <c r="C9372" s="42" t="s">
        <v>19899</v>
      </c>
      <c r="D9372" s="42"/>
      <c r="E9372" s="43" t="s">
        <v>61919</v>
      </c>
      <c r="F9372" s="44" t="s">
        <v>3093</v>
      </c>
      <c r="G9372" s="44" t="s">
        <v>17</v>
      </c>
      <c r="H9372" s="44" t="s">
        <v>18</v>
      </c>
      <c r="I9372" s="42" t="s">
        <v>6145</v>
      </c>
      <c r="J9372" s="42">
        <v>8033637039275</v>
      </c>
      <c r="K9372" s="45">
        <v>45017</v>
      </c>
      <c r="L9372" s="47">
        <v>0</v>
      </c>
      <c r="M9372" s="47">
        <v>54.95</v>
      </c>
      <c r="N9372" s="45">
        <v>43140</v>
      </c>
    </row>
    <row r="9373" spans="1:14" s="45" customFormat="1" hidden="1" x14ac:dyDescent="0.25">
      <c r="A9373" s="32" t="s">
        <v>25057</v>
      </c>
      <c r="B9373" s="42" t="s">
        <v>65425</v>
      </c>
      <c r="C9373" s="42" t="s">
        <v>19900</v>
      </c>
      <c r="D9373" s="42"/>
      <c r="E9373" s="43" t="s">
        <v>61920</v>
      </c>
      <c r="F9373" s="44" t="s">
        <v>3093</v>
      </c>
      <c r="G9373" s="44" t="s">
        <v>17</v>
      </c>
      <c r="H9373" s="44" t="s">
        <v>18</v>
      </c>
      <c r="I9373" s="42" t="s">
        <v>6146</v>
      </c>
      <c r="J9373" s="42">
        <v>8033637039268</v>
      </c>
      <c r="K9373" s="45">
        <v>45017</v>
      </c>
      <c r="L9373" s="47">
        <v>0</v>
      </c>
      <c r="M9373" s="47">
        <v>54.95</v>
      </c>
      <c r="N9373" s="45">
        <v>43140</v>
      </c>
    </row>
    <row r="9374" spans="1:14" s="45" customFormat="1" hidden="1" x14ac:dyDescent="0.25">
      <c r="A9374" s="32" t="s">
        <v>25058</v>
      </c>
      <c r="B9374" s="42" t="s">
        <v>65428</v>
      </c>
      <c r="C9374" s="42" t="s">
        <v>19901</v>
      </c>
      <c r="D9374" s="42"/>
      <c r="E9374" s="43" t="s">
        <v>61921</v>
      </c>
      <c r="F9374" s="44" t="s">
        <v>3093</v>
      </c>
      <c r="G9374" s="44" t="s">
        <v>17</v>
      </c>
      <c r="H9374" s="44" t="s">
        <v>18</v>
      </c>
      <c r="I9374" s="42" t="s">
        <v>6147</v>
      </c>
      <c r="J9374" s="42">
        <v>8033637039299</v>
      </c>
      <c r="K9374" s="45">
        <v>45017</v>
      </c>
      <c r="L9374" s="47">
        <v>0</v>
      </c>
      <c r="M9374" s="47">
        <v>54.95</v>
      </c>
      <c r="N9374" s="45">
        <v>43140</v>
      </c>
    </row>
    <row r="9375" spans="1:14" s="45" customFormat="1" hidden="1" x14ac:dyDescent="0.25">
      <c r="A9375" s="32" t="s">
        <v>25059</v>
      </c>
      <c r="B9375" s="42" t="s">
        <v>65435</v>
      </c>
      <c r="C9375" s="42" t="s">
        <v>19902</v>
      </c>
      <c r="D9375" s="42"/>
      <c r="E9375" s="43" t="s">
        <v>61922</v>
      </c>
      <c r="F9375" s="44" t="s">
        <v>3093</v>
      </c>
      <c r="G9375" s="44" t="s">
        <v>17</v>
      </c>
      <c r="H9375" s="44" t="s">
        <v>18</v>
      </c>
      <c r="I9375" s="42" t="s">
        <v>6148</v>
      </c>
      <c r="J9375" s="42">
        <v>8033637039367</v>
      </c>
      <c r="K9375" s="45">
        <v>45017</v>
      </c>
      <c r="L9375" s="47">
        <v>0</v>
      </c>
      <c r="M9375" s="47">
        <v>54.95</v>
      </c>
      <c r="N9375" s="45">
        <v>43140</v>
      </c>
    </row>
    <row r="9376" spans="1:14" s="45" customFormat="1" hidden="1" x14ac:dyDescent="0.25">
      <c r="A9376" s="32" t="s">
        <v>25060</v>
      </c>
      <c r="B9376" s="42" t="s">
        <v>65436</v>
      </c>
      <c r="C9376" s="42" t="s">
        <v>19903</v>
      </c>
      <c r="D9376" s="42"/>
      <c r="E9376" s="43" t="s">
        <v>61923</v>
      </c>
      <c r="F9376" s="44" t="s">
        <v>3093</v>
      </c>
      <c r="G9376" s="44" t="s">
        <v>17</v>
      </c>
      <c r="H9376" s="44" t="s">
        <v>18</v>
      </c>
      <c r="I9376" s="42" t="s">
        <v>6149</v>
      </c>
      <c r="J9376" s="42">
        <v>8033637039374</v>
      </c>
      <c r="K9376" s="45">
        <v>45017</v>
      </c>
      <c r="L9376" s="47">
        <v>0</v>
      </c>
      <c r="M9376" s="47">
        <v>54.95</v>
      </c>
      <c r="N9376" s="45">
        <v>43140</v>
      </c>
    </row>
    <row r="9377" spans="1:14" s="45" customFormat="1" hidden="1" x14ac:dyDescent="0.25">
      <c r="A9377" s="32" t="s">
        <v>25061</v>
      </c>
      <c r="B9377" s="42" t="s">
        <v>65433</v>
      </c>
      <c r="C9377" s="42" t="s">
        <v>19904</v>
      </c>
      <c r="D9377" s="42"/>
      <c r="E9377" s="43" t="s">
        <v>61924</v>
      </c>
      <c r="F9377" s="44" t="s">
        <v>3093</v>
      </c>
      <c r="G9377" s="44" t="s">
        <v>17</v>
      </c>
      <c r="H9377" s="44" t="s">
        <v>18</v>
      </c>
      <c r="I9377" s="42" t="s">
        <v>6150</v>
      </c>
      <c r="J9377" s="42">
        <v>8033637039343</v>
      </c>
      <c r="K9377" s="45">
        <v>45017</v>
      </c>
      <c r="L9377" s="47">
        <v>0</v>
      </c>
      <c r="M9377" s="47">
        <v>54.95</v>
      </c>
      <c r="N9377" s="45">
        <v>43140</v>
      </c>
    </row>
    <row r="9378" spans="1:14" s="45" customFormat="1" hidden="1" x14ac:dyDescent="0.25">
      <c r="A9378" s="32" t="s">
        <v>25062</v>
      </c>
      <c r="B9378" s="42" t="s">
        <v>65432</v>
      </c>
      <c r="C9378" s="42" t="s">
        <v>19905</v>
      </c>
      <c r="D9378" s="42"/>
      <c r="E9378" s="43" t="s">
        <v>61925</v>
      </c>
      <c r="F9378" s="44" t="s">
        <v>3093</v>
      </c>
      <c r="G9378" s="44" t="s">
        <v>17</v>
      </c>
      <c r="H9378" s="44" t="s">
        <v>18</v>
      </c>
      <c r="I9378" s="42" t="s">
        <v>6151</v>
      </c>
      <c r="J9378" s="42">
        <v>8033637039336</v>
      </c>
      <c r="K9378" s="45">
        <v>45017</v>
      </c>
      <c r="L9378" s="47">
        <v>0</v>
      </c>
      <c r="M9378" s="47">
        <v>54.95</v>
      </c>
      <c r="N9378" s="45">
        <v>43140</v>
      </c>
    </row>
    <row r="9379" spans="1:14" s="45" customFormat="1" hidden="1" x14ac:dyDescent="0.25">
      <c r="A9379" s="32" t="s">
        <v>25063</v>
      </c>
      <c r="B9379" s="42" t="s">
        <v>65431</v>
      </c>
      <c r="C9379" s="42" t="s">
        <v>19906</v>
      </c>
      <c r="D9379" s="42"/>
      <c r="E9379" s="43" t="s">
        <v>61926</v>
      </c>
      <c r="F9379" s="44" t="s">
        <v>3093</v>
      </c>
      <c r="G9379" s="44" t="s">
        <v>17</v>
      </c>
      <c r="H9379" s="44" t="s">
        <v>18</v>
      </c>
      <c r="I9379" s="42" t="s">
        <v>6152</v>
      </c>
      <c r="J9379" s="42">
        <v>8033637039329</v>
      </c>
      <c r="K9379" s="45">
        <v>45017</v>
      </c>
      <c r="L9379" s="47">
        <v>0</v>
      </c>
      <c r="M9379" s="47">
        <v>54.95</v>
      </c>
      <c r="N9379" s="45">
        <v>43140</v>
      </c>
    </row>
    <row r="9380" spans="1:14" s="45" customFormat="1" hidden="1" x14ac:dyDescent="0.25">
      <c r="A9380" s="32" t="s">
        <v>25064</v>
      </c>
      <c r="B9380" s="42" t="s">
        <v>65434</v>
      </c>
      <c r="C9380" s="42" t="s">
        <v>19907</v>
      </c>
      <c r="D9380" s="42"/>
      <c r="E9380" s="43" t="s">
        <v>61927</v>
      </c>
      <c r="F9380" s="44" t="s">
        <v>3093</v>
      </c>
      <c r="G9380" s="44" t="s">
        <v>17</v>
      </c>
      <c r="H9380" s="44" t="s">
        <v>18</v>
      </c>
      <c r="I9380" s="42" t="s">
        <v>6153</v>
      </c>
      <c r="J9380" s="42">
        <v>8033637039350</v>
      </c>
      <c r="K9380" s="45">
        <v>45017</v>
      </c>
      <c r="L9380" s="47">
        <v>0</v>
      </c>
      <c r="M9380" s="47">
        <v>54.95</v>
      </c>
      <c r="N9380" s="45">
        <v>43140</v>
      </c>
    </row>
    <row r="9381" spans="1:14" s="45" customFormat="1" hidden="1" x14ac:dyDescent="0.25">
      <c r="A9381" s="32" t="s">
        <v>25066</v>
      </c>
      <c r="B9381" s="42" t="s">
        <v>65442</v>
      </c>
      <c r="C9381" s="42" t="s">
        <v>19909</v>
      </c>
      <c r="D9381" s="42"/>
      <c r="E9381" s="43" t="s">
        <v>61929</v>
      </c>
      <c r="F9381" s="44" t="s">
        <v>3093</v>
      </c>
      <c r="G9381" s="44" t="s">
        <v>17</v>
      </c>
      <c r="H9381" s="44" t="s">
        <v>18</v>
      </c>
      <c r="I9381" s="42" t="s">
        <v>21193</v>
      </c>
      <c r="J9381" s="42">
        <v>8033637041292</v>
      </c>
      <c r="K9381" s="45">
        <v>45017</v>
      </c>
      <c r="L9381" s="47">
        <v>0</v>
      </c>
      <c r="M9381" s="46">
        <v>49.95</v>
      </c>
      <c r="N9381" s="45">
        <v>43140</v>
      </c>
    </row>
    <row r="9382" spans="1:14" s="45" customFormat="1" hidden="1" x14ac:dyDescent="0.25">
      <c r="A9382" s="32" t="s">
        <v>25068</v>
      </c>
      <c r="B9382" s="42" t="s">
        <v>65438</v>
      </c>
      <c r="C9382" s="42" t="s">
        <v>19911</v>
      </c>
      <c r="D9382" s="42"/>
      <c r="E9382" s="43" t="s">
        <v>61931</v>
      </c>
      <c r="F9382" s="44" t="s">
        <v>3093</v>
      </c>
      <c r="G9382" s="44" t="s">
        <v>17</v>
      </c>
      <c r="H9382" s="44" t="s">
        <v>18</v>
      </c>
      <c r="I9382" s="42" t="s">
        <v>6155</v>
      </c>
      <c r="J9382" s="42">
        <v>8033637039398</v>
      </c>
      <c r="K9382" s="45">
        <v>45017</v>
      </c>
      <c r="L9382" s="47">
        <v>0</v>
      </c>
      <c r="M9382" s="46">
        <v>49.95</v>
      </c>
      <c r="N9382" s="45">
        <v>43140</v>
      </c>
    </row>
    <row r="9383" spans="1:14" s="45" customFormat="1" hidden="1" x14ac:dyDescent="0.25">
      <c r="A9383" s="32" t="s">
        <v>25069</v>
      </c>
      <c r="B9383" s="42" t="s">
        <v>65437</v>
      </c>
      <c r="C9383" s="42" t="s">
        <v>19912</v>
      </c>
      <c r="D9383" s="42"/>
      <c r="E9383" s="43" t="s">
        <v>61932</v>
      </c>
      <c r="F9383" s="44" t="s">
        <v>3093</v>
      </c>
      <c r="G9383" s="44" t="s">
        <v>17</v>
      </c>
      <c r="H9383" s="44" t="s">
        <v>18</v>
      </c>
      <c r="I9383" s="42" t="s">
        <v>6156</v>
      </c>
      <c r="J9383" s="42">
        <v>8033637039381</v>
      </c>
      <c r="K9383" s="45">
        <v>45017</v>
      </c>
      <c r="L9383" s="47">
        <v>0</v>
      </c>
      <c r="M9383" s="46">
        <v>49.95</v>
      </c>
      <c r="N9383" s="45">
        <v>43140</v>
      </c>
    </row>
    <row r="9384" spans="1:14" s="45" customFormat="1" hidden="1" x14ac:dyDescent="0.25">
      <c r="A9384" s="32" t="s">
        <v>25070</v>
      </c>
      <c r="B9384" s="42" t="s">
        <v>65440</v>
      </c>
      <c r="C9384" s="42" t="s">
        <v>19913</v>
      </c>
      <c r="D9384" s="42"/>
      <c r="E9384" s="43" t="s">
        <v>61933</v>
      </c>
      <c r="F9384" s="44" t="s">
        <v>3093</v>
      </c>
      <c r="G9384" s="44" t="s">
        <v>17</v>
      </c>
      <c r="H9384" s="44" t="s">
        <v>18</v>
      </c>
      <c r="I9384" s="42" t="s">
        <v>21194</v>
      </c>
      <c r="J9384" s="42">
        <v>8033637040547</v>
      </c>
      <c r="K9384" s="45">
        <v>45017</v>
      </c>
      <c r="L9384" s="47">
        <v>0</v>
      </c>
      <c r="M9384" s="46">
        <v>49.95</v>
      </c>
      <c r="N9384" s="45">
        <v>43140</v>
      </c>
    </row>
    <row r="9385" spans="1:14" s="45" customFormat="1" hidden="1" x14ac:dyDescent="0.25">
      <c r="A9385" s="32" t="s">
        <v>25575</v>
      </c>
      <c r="B9385" s="42" t="s">
        <v>65393</v>
      </c>
      <c r="C9385" s="42"/>
      <c r="D9385" s="42"/>
      <c r="E9385" s="43" t="s">
        <v>62091</v>
      </c>
      <c r="F9385" s="44" t="s">
        <v>3093</v>
      </c>
      <c r="G9385" s="44" t="s">
        <v>17</v>
      </c>
      <c r="H9385" s="44" t="s">
        <v>18</v>
      </c>
      <c r="I9385" s="42" t="s">
        <v>4116</v>
      </c>
      <c r="J9385" s="42">
        <v>8033637060187</v>
      </c>
      <c r="K9385" s="45">
        <v>45017</v>
      </c>
      <c r="L9385" s="47">
        <v>0</v>
      </c>
      <c r="M9385" s="47">
        <v>74.95</v>
      </c>
      <c r="N9385" s="45">
        <v>43140</v>
      </c>
    </row>
    <row r="9386" spans="1:14" s="45" customFormat="1" hidden="1" x14ac:dyDescent="0.25">
      <c r="A9386" s="32" t="s">
        <v>25577</v>
      </c>
      <c r="B9386" s="42" t="s">
        <v>65391</v>
      </c>
      <c r="C9386" s="42"/>
      <c r="D9386" s="42"/>
      <c r="E9386" s="43" t="s">
        <v>62093</v>
      </c>
      <c r="F9386" s="44" t="s">
        <v>3093</v>
      </c>
      <c r="G9386" s="44" t="s">
        <v>17</v>
      </c>
      <c r="H9386" s="44" t="s">
        <v>18</v>
      </c>
      <c r="I9386" s="42" t="s">
        <v>4118</v>
      </c>
      <c r="J9386" s="42">
        <v>8033637060163</v>
      </c>
      <c r="K9386" s="45">
        <v>45017</v>
      </c>
      <c r="L9386" s="47">
        <v>0</v>
      </c>
      <c r="M9386" s="47">
        <v>74.95</v>
      </c>
      <c r="N9386" s="45">
        <v>43140</v>
      </c>
    </row>
    <row r="9387" spans="1:14" s="45" customFormat="1" hidden="1" x14ac:dyDescent="0.25">
      <c r="A9387" s="32" t="s">
        <v>25578</v>
      </c>
      <c r="B9387" s="42" t="s">
        <v>65390</v>
      </c>
      <c r="C9387" s="42"/>
      <c r="D9387" s="42"/>
      <c r="E9387" s="43" t="s">
        <v>62094</v>
      </c>
      <c r="F9387" s="44" t="s">
        <v>3093</v>
      </c>
      <c r="G9387" s="44" t="s">
        <v>17</v>
      </c>
      <c r="H9387" s="44" t="s">
        <v>18</v>
      </c>
      <c r="I9387" s="42" t="s">
        <v>4119</v>
      </c>
      <c r="J9387" s="42">
        <v>8033637060156</v>
      </c>
      <c r="K9387" s="45">
        <v>45017</v>
      </c>
      <c r="L9387" s="47">
        <v>0</v>
      </c>
      <c r="M9387" s="47">
        <v>74.95</v>
      </c>
      <c r="N9387" s="45">
        <v>43140</v>
      </c>
    </row>
    <row r="9388" spans="1:14" s="45" customFormat="1" hidden="1" x14ac:dyDescent="0.25">
      <c r="A9388" s="32" t="s">
        <v>25579</v>
      </c>
      <c r="B9388" s="42" t="s">
        <v>65389</v>
      </c>
      <c r="C9388" s="42"/>
      <c r="D9388" s="42"/>
      <c r="E9388" s="43" t="s">
        <v>62095</v>
      </c>
      <c r="F9388" s="44" t="s">
        <v>3093</v>
      </c>
      <c r="G9388" s="44" t="s">
        <v>17</v>
      </c>
      <c r="H9388" s="44" t="s">
        <v>18</v>
      </c>
      <c r="I9388" s="42" t="s">
        <v>4120</v>
      </c>
      <c r="J9388" s="42">
        <v>8033637060149</v>
      </c>
      <c r="K9388" s="45">
        <v>45017</v>
      </c>
      <c r="L9388" s="47">
        <v>0</v>
      </c>
      <c r="M9388" s="47">
        <v>74.95</v>
      </c>
      <c r="N9388" s="45">
        <v>43140</v>
      </c>
    </row>
    <row r="9389" spans="1:14" s="45" customFormat="1" hidden="1" x14ac:dyDescent="0.25">
      <c r="A9389" s="32" t="s">
        <v>25580</v>
      </c>
      <c r="B9389" s="42" t="s">
        <v>65392</v>
      </c>
      <c r="C9389" s="42"/>
      <c r="D9389" s="42"/>
      <c r="E9389" s="43" t="s">
        <v>62096</v>
      </c>
      <c r="F9389" s="44" t="s">
        <v>3093</v>
      </c>
      <c r="G9389" s="44" t="s">
        <v>17</v>
      </c>
      <c r="H9389" s="44" t="s">
        <v>18</v>
      </c>
      <c r="I9389" s="42" t="s">
        <v>4121</v>
      </c>
      <c r="J9389" s="42">
        <v>8033637060170</v>
      </c>
      <c r="K9389" s="45">
        <v>45017</v>
      </c>
      <c r="L9389" s="47">
        <v>0</v>
      </c>
      <c r="M9389" s="47">
        <v>74.95</v>
      </c>
      <c r="N9389" s="45">
        <v>43140</v>
      </c>
    </row>
    <row r="9390" spans="1:14" s="45" customFormat="1" hidden="1" x14ac:dyDescent="0.25">
      <c r="A9390" s="32" t="s">
        <v>25582</v>
      </c>
      <c r="B9390" s="42" t="s">
        <v>65400</v>
      </c>
      <c r="C9390" s="42"/>
      <c r="D9390" s="42"/>
      <c r="E9390" s="43" t="s">
        <v>62098</v>
      </c>
      <c r="F9390" s="44" t="s">
        <v>3093</v>
      </c>
      <c r="G9390" s="44" t="s">
        <v>17</v>
      </c>
      <c r="H9390" s="44" t="s">
        <v>18</v>
      </c>
      <c r="I9390" s="42" t="s">
        <v>4123</v>
      </c>
      <c r="J9390" s="42">
        <v>8033637060255</v>
      </c>
      <c r="K9390" s="45">
        <v>45017</v>
      </c>
      <c r="L9390" s="47">
        <v>0</v>
      </c>
      <c r="M9390" s="47">
        <v>74.95</v>
      </c>
      <c r="N9390" s="45">
        <v>43140</v>
      </c>
    </row>
    <row r="9391" spans="1:14" s="45" customFormat="1" hidden="1" x14ac:dyDescent="0.25">
      <c r="A9391" s="32" t="s">
        <v>25584</v>
      </c>
      <c r="B9391" s="42" t="s">
        <v>65396</v>
      </c>
      <c r="C9391" s="42"/>
      <c r="D9391" s="42"/>
      <c r="E9391" s="43" t="s">
        <v>62100</v>
      </c>
      <c r="F9391" s="44" t="s">
        <v>3093</v>
      </c>
      <c r="G9391" s="44" t="s">
        <v>17</v>
      </c>
      <c r="H9391" s="44" t="s">
        <v>18</v>
      </c>
      <c r="I9391" s="42" t="s">
        <v>4125</v>
      </c>
      <c r="J9391" s="42">
        <v>8033637060217</v>
      </c>
      <c r="K9391" s="45">
        <v>45017</v>
      </c>
      <c r="L9391" s="47">
        <v>0</v>
      </c>
      <c r="M9391" s="47">
        <v>74.95</v>
      </c>
      <c r="N9391" s="45">
        <v>43140</v>
      </c>
    </row>
    <row r="9392" spans="1:14" s="45" customFormat="1" hidden="1" x14ac:dyDescent="0.25">
      <c r="A9392" s="32" t="s">
        <v>25585</v>
      </c>
      <c r="B9392" s="42" t="s">
        <v>65395</v>
      </c>
      <c r="C9392" s="42"/>
      <c r="D9392" s="42"/>
      <c r="E9392" s="43" t="s">
        <v>62101</v>
      </c>
      <c r="F9392" s="44" t="s">
        <v>3093</v>
      </c>
      <c r="G9392" s="44" t="s">
        <v>17</v>
      </c>
      <c r="H9392" s="44" t="s">
        <v>18</v>
      </c>
      <c r="I9392" s="42" t="s">
        <v>4126</v>
      </c>
      <c r="J9392" s="42">
        <v>8033637060200</v>
      </c>
      <c r="K9392" s="45">
        <v>45017</v>
      </c>
      <c r="L9392" s="47">
        <v>0</v>
      </c>
      <c r="M9392" s="47">
        <v>74.95</v>
      </c>
      <c r="N9392" s="45">
        <v>43140</v>
      </c>
    </row>
    <row r="9393" spans="1:14" s="45" customFormat="1" hidden="1" x14ac:dyDescent="0.25">
      <c r="A9393" s="32" t="s">
        <v>25587</v>
      </c>
      <c r="B9393" s="42" t="s">
        <v>65483</v>
      </c>
      <c r="C9393" s="42"/>
      <c r="D9393" s="42"/>
      <c r="E9393" s="43" t="s">
        <v>62103</v>
      </c>
      <c r="F9393" s="44" t="s">
        <v>3093</v>
      </c>
      <c r="G9393" s="44" t="s">
        <v>17</v>
      </c>
      <c r="H9393" s="44" t="s">
        <v>18</v>
      </c>
      <c r="I9393" s="42" t="s">
        <v>21065</v>
      </c>
      <c r="J9393" s="42">
        <v>8033637060309</v>
      </c>
      <c r="K9393" s="45">
        <v>45017</v>
      </c>
      <c r="L9393" s="47">
        <v>0</v>
      </c>
      <c r="M9393" s="47">
        <v>74.95</v>
      </c>
      <c r="N9393" s="45">
        <v>43140</v>
      </c>
    </row>
    <row r="9394" spans="1:14" s="45" customFormat="1" hidden="1" x14ac:dyDescent="0.25">
      <c r="A9394" s="32" t="s">
        <v>25588</v>
      </c>
      <c r="B9394" s="42" t="s">
        <v>65484</v>
      </c>
      <c r="C9394" s="42"/>
      <c r="D9394" s="42"/>
      <c r="E9394" s="43" t="s">
        <v>62104</v>
      </c>
      <c r="F9394" s="44" t="s">
        <v>3093</v>
      </c>
      <c r="G9394" s="44" t="s">
        <v>17</v>
      </c>
      <c r="H9394" s="44" t="s">
        <v>18</v>
      </c>
      <c r="I9394" s="42" t="s">
        <v>21066</v>
      </c>
      <c r="J9394" s="42">
        <v>8033637060316</v>
      </c>
      <c r="K9394" s="45">
        <v>45017</v>
      </c>
      <c r="L9394" s="47">
        <v>0</v>
      </c>
      <c r="M9394" s="47">
        <v>74.95</v>
      </c>
      <c r="N9394" s="45">
        <v>43140</v>
      </c>
    </row>
    <row r="9395" spans="1:14" s="32" customFormat="1" hidden="1" x14ac:dyDescent="0.25">
      <c r="A9395" s="32" t="s">
        <v>25589</v>
      </c>
      <c r="B9395" s="42" t="s">
        <v>65481</v>
      </c>
      <c r="C9395" s="42"/>
      <c r="D9395" s="42"/>
      <c r="E9395" s="43" t="s">
        <v>62105</v>
      </c>
      <c r="F9395" s="44" t="s">
        <v>3093</v>
      </c>
      <c r="G9395" s="44" t="s">
        <v>17</v>
      </c>
      <c r="H9395" s="44" t="s">
        <v>18</v>
      </c>
      <c r="I9395" s="42" t="s">
        <v>4113</v>
      </c>
      <c r="J9395" s="42">
        <v>8033637060286</v>
      </c>
      <c r="K9395" s="45">
        <v>45017</v>
      </c>
      <c r="L9395" s="47">
        <v>0</v>
      </c>
      <c r="M9395" s="47">
        <v>74.95</v>
      </c>
      <c r="N9395" s="45">
        <v>43140</v>
      </c>
    </row>
    <row r="9396" spans="1:14" s="32" customFormat="1" hidden="1" x14ac:dyDescent="0.25">
      <c r="A9396" s="32" t="s">
        <v>25591</v>
      </c>
      <c r="B9396" s="42" t="s">
        <v>65479</v>
      </c>
      <c r="C9396" s="42"/>
      <c r="D9396" s="42"/>
      <c r="E9396" s="43" t="s">
        <v>62107</v>
      </c>
      <c r="F9396" s="44" t="s">
        <v>3093</v>
      </c>
      <c r="G9396" s="44" t="s">
        <v>17</v>
      </c>
      <c r="H9396" s="44" t="s">
        <v>18</v>
      </c>
      <c r="I9396" s="42" t="s">
        <v>4115</v>
      </c>
      <c r="J9396" s="42">
        <v>8033637060262</v>
      </c>
      <c r="K9396" s="45">
        <v>45017</v>
      </c>
      <c r="L9396" s="47">
        <v>0</v>
      </c>
      <c r="M9396" s="47">
        <v>74.95</v>
      </c>
      <c r="N9396" s="45">
        <v>43140</v>
      </c>
    </row>
    <row r="9397" spans="1:14" s="32" customFormat="1" hidden="1" x14ac:dyDescent="0.25">
      <c r="A9397" s="32" t="s">
        <v>25592</v>
      </c>
      <c r="B9397" s="42" t="s">
        <v>65482</v>
      </c>
      <c r="C9397" s="42"/>
      <c r="D9397" s="42"/>
      <c r="E9397" s="43" t="s">
        <v>62108</v>
      </c>
      <c r="F9397" s="44" t="s">
        <v>3093</v>
      </c>
      <c r="G9397" s="44" t="s">
        <v>17</v>
      </c>
      <c r="H9397" s="44" t="s">
        <v>18</v>
      </c>
      <c r="I9397" s="42" t="s">
        <v>21067</v>
      </c>
      <c r="J9397" s="42">
        <v>8033637060293</v>
      </c>
      <c r="K9397" s="45">
        <v>45017</v>
      </c>
      <c r="L9397" s="47">
        <v>0</v>
      </c>
      <c r="M9397" s="47">
        <v>74.95</v>
      </c>
      <c r="N9397" s="45">
        <v>43140</v>
      </c>
    </row>
    <row r="9398" spans="1:14" s="32" customFormat="1" hidden="1" x14ac:dyDescent="0.25">
      <c r="A9398" s="32" t="s">
        <v>34544</v>
      </c>
      <c r="B9398" s="42" t="s">
        <v>51318</v>
      </c>
      <c r="C9398" s="42"/>
      <c r="D9398" s="42" t="s">
        <v>17150</v>
      </c>
      <c r="E9398" s="43" t="s">
        <v>17151</v>
      </c>
      <c r="F9398" s="44" t="s">
        <v>56</v>
      </c>
      <c r="G9398" s="44" t="s">
        <v>17</v>
      </c>
      <c r="H9398" s="44" t="s">
        <v>18</v>
      </c>
      <c r="I9398" s="42" t="s">
        <v>17152</v>
      </c>
      <c r="J9398" s="42">
        <v>8059175100284</v>
      </c>
      <c r="K9398" s="45">
        <v>45017</v>
      </c>
      <c r="L9398" s="47">
        <v>0</v>
      </c>
      <c r="M9398" s="47">
        <v>99.95</v>
      </c>
      <c r="N9398" s="45">
        <v>43654</v>
      </c>
    </row>
    <row r="9399" spans="1:14" s="32" customFormat="1" hidden="1" x14ac:dyDescent="0.25">
      <c r="A9399" s="32" t="s">
        <v>34545</v>
      </c>
      <c r="B9399" s="42" t="s">
        <v>51317</v>
      </c>
      <c r="C9399" s="42"/>
      <c r="D9399" s="42" t="s">
        <v>17147</v>
      </c>
      <c r="E9399" s="43" t="s">
        <v>17148</v>
      </c>
      <c r="F9399" s="44" t="s">
        <v>56</v>
      </c>
      <c r="G9399" s="44" t="s">
        <v>17</v>
      </c>
      <c r="H9399" s="44" t="s">
        <v>18</v>
      </c>
      <c r="I9399" s="42" t="s">
        <v>17149</v>
      </c>
      <c r="J9399" s="42">
        <v>8059175100277</v>
      </c>
      <c r="K9399" s="45">
        <v>45017</v>
      </c>
      <c r="L9399" s="47">
        <v>0</v>
      </c>
      <c r="M9399" s="47">
        <v>99.95</v>
      </c>
      <c r="N9399" s="45">
        <v>43654</v>
      </c>
    </row>
    <row r="9400" spans="1:14" s="32" customFormat="1" hidden="1" x14ac:dyDescent="0.25">
      <c r="A9400" s="32" t="s">
        <v>34546</v>
      </c>
      <c r="B9400" s="42" t="s">
        <v>51316</v>
      </c>
      <c r="C9400" s="42"/>
      <c r="D9400" s="42" t="s">
        <v>17144</v>
      </c>
      <c r="E9400" s="43" t="s">
        <v>17145</v>
      </c>
      <c r="F9400" s="44" t="s">
        <v>56</v>
      </c>
      <c r="G9400" s="44" t="s">
        <v>17</v>
      </c>
      <c r="H9400" s="44" t="s">
        <v>18</v>
      </c>
      <c r="I9400" s="42" t="s">
        <v>17146</v>
      </c>
      <c r="J9400" s="42">
        <v>8059175100260</v>
      </c>
      <c r="K9400" s="45">
        <v>45017</v>
      </c>
      <c r="L9400" s="47">
        <v>0</v>
      </c>
      <c r="M9400" s="47">
        <v>99.95</v>
      </c>
      <c r="N9400" s="45">
        <v>43654</v>
      </c>
    </row>
    <row r="9401" spans="1:14" s="32" customFormat="1" hidden="1" x14ac:dyDescent="0.25">
      <c r="A9401" s="32" t="s">
        <v>31893</v>
      </c>
      <c r="B9401" s="42" t="s">
        <v>65118</v>
      </c>
      <c r="C9401" s="42"/>
      <c r="D9401" s="32" t="s">
        <v>37271</v>
      </c>
      <c r="E9401" s="43" t="s">
        <v>12635</v>
      </c>
      <c r="F9401" s="44" t="s">
        <v>82</v>
      </c>
      <c r="G9401" s="44" t="s">
        <v>17</v>
      </c>
      <c r="H9401" s="44" t="s">
        <v>18</v>
      </c>
      <c r="I9401" s="42" t="s">
        <v>12636</v>
      </c>
      <c r="J9401" s="42">
        <v>8033637210568</v>
      </c>
      <c r="K9401" s="45">
        <v>45017</v>
      </c>
      <c r="L9401" s="47">
        <v>0</v>
      </c>
      <c r="M9401" s="47">
        <v>109.95</v>
      </c>
      <c r="N9401" s="45">
        <v>43339</v>
      </c>
    </row>
    <row r="9402" spans="1:14" s="32" customFormat="1" hidden="1" x14ac:dyDescent="0.25">
      <c r="A9402" s="32" t="s">
        <v>31894</v>
      </c>
      <c r="B9402" s="42" t="s">
        <v>65119</v>
      </c>
      <c r="C9402" s="42"/>
      <c r="D9402" s="32" t="s">
        <v>37272</v>
      </c>
      <c r="E9402" s="43" t="s">
        <v>12637</v>
      </c>
      <c r="F9402" s="44" t="s">
        <v>82</v>
      </c>
      <c r="G9402" s="44" t="s">
        <v>17</v>
      </c>
      <c r="H9402" s="44" t="s">
        <v>18</v>
      </c>
      <c r="I9402" s="42" t="s">
        <v>12638</v>
      </c>
      <c r="J9402" s="42">
        <v>8033637210575</v>
      </c>
      <c r="K9402" s="45">
        <v>45017</v>
      </c>
      <c r="L9402" s="47">
        <v>0</v>
      </c>
      <c r="M9402" s="47">
        <v>109.95</v>
      </c>
      <c r="N9402" s="45">
        <v>43339</v>
      </c>
    </row>
    <row r="9403" spans="1:14" s="32" customFormat="1" hidden="1" x14ac:dyDescent="0.25">
      <c r="A9403" s="32" t="s">
        <v>31895</v>
      </c>
      <c r="B9403" s="42" t="s">
        <v>65116</v>
      </c>
      <c r="C9403" s="42"/>
      <c r="D9403" s="32" t="s">
        <v>37269</v>
      </c>
      <c r="E9403" s="43" t="s">
        <v>12639</v>
      </c>
      <c r="F9403" s="44" t="s">
        <v>82</v>
      </c>
      <c r="G9403" s="44" t="s">
        <v>17</v>
      </c>
      <c r="H9403" s="44" t="s">
        <v>18</v>
      </c>
      <c r="I9403" s="42" t="s">
        <v>12640</v>
      </c>
      <c r="J9403" s="42">
        <v>8033637210537</v>
      </c>
      <c r="K9403" s="45">
        <v>45017</v>
      </c>
      <c r="L9403" s="47">
        <v>0</v>
      </c>
      <c r="M9403" s="47">
        <v>109.95</v>
      </c>
      <c r="N9403" s="45">
        <v>43339</v>
      </c>
    </row>
    <row r="9404" spans="1:14" s="32" customFormat="1" hidden="1" x14ac:dyDescent="0.25">
      <c r="A9404" s="32" t="s">
        <v>31896</v>
      </c>
      <c r="B9404" s="42" t="s">
        <v>65115</v>
      </c>
      <c r="C9404" s="42"/>
      <c r="D9404" s="32" t="s">
        <v>37268</v>
      </c>
      <c r="E9404" s="43" t="s">
        <v>62751</v>
      </c>
      <c r="F9404" s="44" t="s">
        <v>82</v>
      </c>
      <c r="G9404" s="44" t="s">
        <v>17</v>
      </c>
      <c r="H9404" s="44" t="s">
        <v>18</v>
      </c>
      <c r="I9404" s="42" t="s">
        <v>12641</v>
      </c>
      <c r="J9404" s="42">
        <v>8033637210520</v>
      </c>
      <c r="K9404" s="45">
        <v>45017</v>
      </c>
      <c r="L9404" s="47">
        <v>0</v>
      </c>
      <c r="M9404" s="47">
        <v>109.95</v>
      </c>
      <c r="N9404" s="45">
        <v>43339</v>
      </c>
    </row>
    <row r="9405" spans="1:14" s="32" customFormat="1" hidden="1" x14ac:dyDescent="0.25">
      <c r="A9405" s="32" t="s">
        <v>31897</v>
      </c>
      <c r="B9405" s="42" t="s">
        <v>65114</v>
      </c>
      <c r="C9405" s="42"/>
      <c r="D9405" s="32" t="s">
        <v>37267</v>
      </c>
      <c r="E9405" s="43" t="s">
        <v>62752</v>
      </c>
      <c r="F9405" s="44" t="s">
        <v>82</v>
      </c>
      <c r="G9405" s="44" t="s">
        <v>17</v>
      </c>
      <c r="H9405" s="44" t="s">
        <v>18</v>
      </c>
      <c r="I9405" s="42" t="s">
        <v>12642</v>
      </c>
      <c r="J9405" s="42">
        <v>8033637210513</v>
      </c>
      <c r="K9405" s="45">
        <v>45017</v>
      </c>
      <c r="L9405" s="47">
        <v>0</v>
      </c>
      <c r="M9405" s="47">
        <v>109.95</v>
      </c>
      <c r="N9405" s="45">
        <v>43339</v>
      </c>
    </row>
    <row r="9406" spans="1:14" s="32" customFormat="1" ht="14.25" hidden="1" customHeight="1" x14ac:dyDescent="0.25">
      <c r="A9406" s="32" t="s">
        <v>31898</v>
      </c>
      <c r="B9406" s="42" t="s">
        <v>65117</v>
      </c>
      <c r="C9406" s="42"/>
      <c r="D9406" s="32" t="s">
        <v>37270</v>
      </c>
      <c r="E9406" s="43" t="s">
        <v>12643</v>
      </c>
      <c r="F9406" s="44" t="s">
        <v>82</v>
      </c>
      <c r="G9406" s="44" t="s">
        <v>17</v>
      </c>
      <c r="H9406" s="44" t="s">
        <v>18</v>
      </c>
      <c r="I9406" s="42" t="s">
        <v>12644</v>
      </c>
      <c r="J9406" s="42">
        <v>8033637210551</v>
      </c>
      <c r="K9406" s="45">
        <v>45017</v>
      </c>
      <c r="L9406" s="47">
        <v>0</v>
      </c>
      <c r="M9406" s="47">
        <v>109.95</v>
      </c>
      <c r="N9406" s="45">
        <v>43339</v>
      </c>
    </row>
    <row r="9407" spans="1:14" s="32" customFormat="1" hidden="1" x14ac:dyDescent="0.25">
      <c r="A9407" s="32" t="s">
        <v>31901</v>
      </c>
      <c r="B9407" s="42" t="s">
        <v>65122</v>
      </c>
      <c r="C9407" s="42"/>
      <c r="D9407" s="32" t="s">
        <v>37275</v>
      </c>
      <c r="E9407" s="43" t="s">
        <v>12654</v>
      </c>
      <c r="F9407" s="44" t="s">
        <v>82</v>
      </c>
      <c r="G9407" s="44" t="s">
        <v>17</v>
      </c>
      <c r="H9407" s="44" t="s">
        <v>18</v>
      </c>
      <c r="I9407" s="42" t="s">
        <v>12655</v>
      </c>
      <c r="J9407" s="42">
        <v>8033637210605</v>
      </c>
      <c r="K9407" s="45">
        <v>45017</v>
      </c>
      <c r="L9407" s="46">
        <v>0</v>
      </c>
      <c r="M9407" s="54">
        <v>99.95</v>
      </c>
      <c r="N9407" s="45">
        <v>43339</v>
      </c>
    </row>
    <row r="9408" spans="1:14" s="32" customFormat="1" hidden="1" x14ac:dyDescent="0.25">
      <c r="A9408" s="32" t="s">
        <v>31902</v>
      </c>
      <c r="B9408" s="42" t="s">
        <v>65121</v>
      </c>
      <c r="C9408" s="42"/>
      <c r="D9408" s="32" t="s">
        <v>37274</v>
      </c>
      <c r="E9408" s="43" t="s">
        <v>12656</v>
      </c>
      <c r="F9408" s="44" t="s">
        <v>82</v>
      </c>
      <c r="G9408" s="44" t="s">
        <v>17</v>
      </c>
      <c r="H9408" s="44" t="s">
        <v>18</v>
      </c>
      <c r="I9408" s="42" t="s">
        <v>12657</v>
      </c>
      <c r="J9408" s="42">
        <v>8033637210599</v>
      </c>
      <c r="K9408" s="45">
        <v>45017</v>
      </c>
      <c r="L9408" s="46">
        <v>0</v>
      </c>
      <c r="M9408" s="54">
        <v>99.95</v>
      </c>
      <c r="N9408" s="45">
        <v>43339</v>
      </c>
    </row>
    <row r="9409" spans="1:14" s="32" customFormat="1" hidden="1" x14ac:dyDescent="0.25">
      <c r="A9409" s="32" t="s">
        <v>31903</v>
      </c>
      <c r="B9409" s="42" t="s">
        <v>65120</v>
      </c>
      <c r="C9409" s="42"/>
      <c r="D9409" s="32" t="s">
        <v>37273</v>
      </c>
      <c r="E9409" s="43" t="s">
        <v>62753</v>
      </c>
      <c r="F9409" s="44" t="s">
        <v>82</v>
      </c>
      <c r="G9409" s="44" t="s">
        <v>17</v>
      </c>
      <c r="H9409" s="44" t="s">
        <v>18</v>
      </c>
      <c r="I9409" s="42" t="s">
        <v>12658</v>
      </c>
      <c r="J9409" s="42">
        <v>8033637210582</v>
      </c>
      <c r="K9409" s="45">
        <v>45017</v>
      </c>
      <c r="L9409" s="46">
        <v>0</v>
      </c>
      <c r="M9409" s="54">
        <v>99.95</v>
      </c>
      <c r="N9409" s="45">
        <v>43339</v>
      </c>
    </row>
    <row r="9410" spans="1:14" s="32" customFormat="1" hidden="1" x14ac:dyDescent="0.25">
      <c r="A9410" s="32" t="s">
        <v>31904</v>
      </c>
      <c r="B9410" s="42" t="s">
        <v>65123</v>
      </c>
      <c r="C9410" s="42"/>
      <c r="D9410" s="32" t="s">
        <v>37276</v>
      </c>
      <c r="E9410" s="43" t="s">
        <v>12659</v>
      </c>
      <c r="F9410" s="44" t="s">
        <v>82</v>
      </c>
      <c r="G9410" s="44" t="s">
        <v>17</v>
      </c>
      <c r="H9410" s="44" t="s">
        <v>18</v>
      </c>
      <c r="I9410" s="42" t="s">
        <v>21462</v>
      </c>
      <c r="J9410" s="42">
        <v>8033637210612</v>
      </c>
      <c r="K9410" s="45">
        <v>45017</v>
      </c>
      <c r="L9410" s="46">
        <v>0</v>
      </c>
      <c r="M9410" s="54">
        <v>99.95</v>
      </c>
      <c r="N9410" s="45">
        <v>43339</v>
      </c>
    </row>
    <row r="9411" spans="1:14" s="32" customFormat="1" hidden="1" x14ac:dyDescent="0.25">
      <c r="A9411" s="32" t="s">
        <v>31852</v>
      </c>
      <c r="B9411" s="42" t="s">
        <v>65094</v>
      </c>
      <c r="C9411" s="42"/>
      <c r="D9411" s="32" t="s">
        <v>37259</v>
      </c>
      <c r="E9411" s="43" t="s">
        <v>12616</v>
      </c>
      <c r="F9411" s="44" t="s">
        <v>82</v>
      </c>
      <c r="G9411" s="44" t="s">
        <v>17</v>
      </c>
      <c r="H9411" s="44" t="s">
        <v>18</v>
      </c>
      <c r="I9411" s="42" t="s">
        <v>12617</v>
      </c>
      <c r="J9411" s="42">
        <v>8033637209432</v>
      </c>
      <c r="K9411" s="45">
        <v>45017</v>
      </c>
      <c r="L9411" s="47">
        <v>0</v>
      </c>
      <c r="M9411" s="47">
        <v>159.94999999999999</v>
      </c>
      <c r="N9411" s="45">
        <v>43339</v>
      </c>
    </row>
    <row r="9412" spans="1:14" s="32" customFormat="1" hidden="1" x14ac:dyDescent="0.25">
      <c r="A9412" s="32" t="s">
        <v>31853</v>
      </c>
      <c r="B9412" s="42" t="s">
        <v>65095</v>
      </c>
      <c r="C9412" s="42"/>
      <c r="D9412" s="32" t="s">
        <v>37260</v>
      </c>
      <c r="E9412" s="43" t="s">
        <v>12618</v>
      </c>
      <c r="F9412" s="44" t="s">
        <v>82</v>
      </c>
      <c r="G9412" s="44" t="s">
        <v>17</v>
      </c>
      <c r="H9412" s="44" t="s">
        <v>18</v>
      </c>
      <c r="I9412" s="42" t="s">
        <v>12619</v>
      </c>
      <c r="J9412" s="42">
        <v>8033637209449</v>
      </c>
      <c r="K9412" s="45">
        <v>45017</v>
      </c>
      <c r="L9412" s="47">
        <v>0</v>
      </c>
      <c r="M9412" s="47">
        <v>159.94999999999999</v>
      </c>
      <c r="N9412" s="45">
        <v>43339</v>
      </c>
    </row>
    <row r="9413" spans="1:14" s="32" customFormat="1" hidden="1" x14ac:dyDescent="0.25">
      <c r="A9413" s="32" t="s">
        <v>31854</v>
      </c>
      <c r="B9413" s="42" t="s">
        <v>65092</v>
      </c>
      <c r="C9413" s="42"/>
      <c r="D9413" s="32" t="s">
        <v>37257</v>
      </c>
      <c r="E9413" s="43" t="s">
        <v>12620</v>
      </c>
      <c r="F9413" s="44" t="s">
        <v>82</v>
      </c>
      <c r="G9413" s="44" t="s">
        <v>17</v>
      </c>
      <c r="H9413" s="44" t="s">
        <v>18</v>
      </c>
      <c r="I9413" s="42" t="s">
        <v>12621</v>
      </c>
      <c r="J9413" s="42">
        <v>8033637209418</v>
      </c>
      <c r="K9413" s="45">
        <v>45017</v>
      </c>
      <c r="L9413" s="47">
        <v>0</v>
      </c>
      <c r="M9413" s="47">
        <v>159.94999999999999</v>
      </c>
      <c r="N9413" s="45">
        <v>43339</v>
      </c>
    </row>
    <row r="9414" spans="1:14" s="32" customFormat="1" hidden="1" x14ac:dyDescent="0.25">
      <c r="A9414" s="32" t="s">
        <v>31855</v>
      </c>
      <c r="B9414" s="42" t="s">
        <v>65091</v>
      </c>
      <c r="C9414" s="42"/>
      <c r="D9414" s="32" t="s">
        <v>37256</v>
      </c>
      <c r="E9414" s="43" t="s">
        <v>12622</v>
      </c>
      <c r="F9414" s="44" t="s">
        <v>82</v>
      </c>
      <c r="G9414" s="44" t="s">
        <v>17</v>
      </c>
      <c r="H9414" s="44" t="s">
        <v>18</v>
      </c>
      <c r="I9414" s="42" t="s">
        <v>12623</v>
      </c>
      <c r="J9414" s="42">
        <v>8033637209401</v>
      </c>
      <c r="K9414" s="45">
        <v>45017</v>
      </c>
      <c r="L9414" s="47">
        <v>0</v>
      </c>
      <c r="M9414" s="47">
        <v>159.94999999999999</v>
      </c>
      <c r="N9414" s="45">
        <v>43339</v>
      </c>
    </row>
    <row r="9415" spans="1:14" s="32" customFormat="1" hidden="1" x14ac:dyDescent="0.25">
      <c r="A9415" s="32" t="s">
        <v>31856</v>
      </c>
      <c r="B9415" s="42" t="s">
        <v>65090</v>
      </c>
      <c r="C9415" s="42"/>
      <c r="D9415" s="32" t="s">
        <v>37255</v>
      </c>
      <c r="E9415" s="43" t="s">
        <v>62234</v>
      </c>
      <c r="F9415" s="44" t="s">
        <v>82</v>
      </c>
      <c r="G9415" s="44" t="s">
        <v>17</v>
      </c>
      <c r="H9415" s="44" t="s">
        <v>18</v>
      </c>
      <c r="I9415" s="42" t="s">
        <v>12624</v>
      </c>
      <c r="J9415" s="42">
        <v>8033637209395</v>
      </c>
      <c r="K9415" s="45">
        <v>45017</v>
      </c>
      <c r="L9415" s="47">
        <v>0</v>
      </c>
      <c r="M9415" s="47">
        <v>159.94999999999999</v>
      </c>
      <c r="N9415" s="45">
        <v>43339</v>
      </c>
    </row>
    <row r="9416" spans="1:14" s="32" customFormat="1" hidden="1" x14ac:dyDescent="0.25">
      <c r="A9416" s="32" t="s">
        <v>31857</v>
      </c>
      <c r="B9416" s="42" t="s">
        <v>65093</v>
      </c>
      <c r="C9416" s="42"/>
      <c r="D9416" s="32" t="s">
        <v>37258</v>
      </c>
      <c r="E9416" s="43" t="s">
        <v>12625</v>
      </c>
      <c r="F9416" s="44" t="s">
        <v>82</v>
      </c>
      <c r="G9416" s="44" t="s">
        <v>17</v>
      </c>
      <c r="H9416" s="44" t="s">
        <v>18</v>
      </c>
      <c r="I9416" s="42" t="s">
        <v>12626</v>
      </c>
      <c r="J9416" s="42">
        <v>8033637209425</v>
      </c>
      <c r="K9416" s="45">
        <v>45017</v>
      </c>
      <c r="L9416" s="47">
        <v>0</v>
      </c>
      <c r="M9416" s="47">
        <v>159.94999999999999</v>
      </c>
      <c r="N9416" s="45">
        <v>43339</v>
      </c>
    </row>
    <row r="9417" spans="1:14" s="32" customFormat="1" hidden="1" x14ac:dyDescent="0.25">
      <c r="A9417" s="32" t="s">
        <v>31858</v>
      </c>
      <c r="B9417" s="42" t="s">
        <v>65100</v>
      </c>
      <c r="C9417" s="42"/>
      <c r="D9417" s="32" t="s">
        <v>37265</v>
      </c>
      <c r="E9417" s="43" t="s">
        <v>12627</v>
      </c>
      <c r="F9417" s="44" t="s">
        <v>82</v>
      </c>
      <c r="G9417" s="44" t="s">
        <v>17</v>
      </c>
      <c r="H9417" s="44" t="s">
        <v>18</v>
      </c>
      <c r="I9417" s="42" t="s">
        <v>21454</v>
      </c>
      <c r="J9417" s="42">
        <v>8033637209494</v>
      </c>
      <c r="K9417" s="45">
        <v>45017</v>
      </c>
      <c r="L9417" s="46">
        <v>0</v>
      </c>
      <c r="M9417" s="54">
        <v>149.94999999999999</v>
      </c>
      <c r="N9417" s="45">
        <v>43339</v>
      </c>
    </row>
    <row r="9418" spans="1:14" s="32" customFormat="1" hidden="1" x14ac:dyDescent="0.25">
      <c r="A9418" s="32" t="s">
        <v>31859</v>
      </c>
      <c r="B9418" s="42" t="s">
        <v>65101</v>
      </c>
      <c r="C9418" s="42"/>
      <c r="D9418" s="32" t="s">
        <v>37266</v>
      </c>
      <c r="E9418" s="43" t="s">
        <v>12628</v>
      </c>
      <c r="F9418" s="44" t="s">
        <v>82</v>
      </c>
      <c r="G9418" s="44" t="s">
        <v>17</v>
      </c>
      <c r="H9418" s="44" t="s">
        <v>18</v>
      </c>
      <c r="I9418" s="42" t="s">
        <v>21455</v>
      </c>
      <c r="J9418" s="42">
        <v>8033637209500</v>
      </c>
      <c r="K9418" s="45">
        <v>45017</v>
      </c>
      <c r="L9418" s="46">
        <v>0</v>
      </c>
      <c r="M9418" s="54">
        <v>149.94999999999999</v>
      </c>
      <c r="N9418" s="45">
        <v>43339</v>
      </c>
    </row>
    <row r="9419" spans="1:14" s="32" customFormat="1" hidden="1" x14ac:dyDescent="0.25">
      <c r="A9419" s="32" t="s">
        <v>31860</v>
      </c>
      <c r="B9419" s="42" t="s">
        <v>65098</v>
      </c>
      <c r="C9419" s="42"/>
      <c r="D9419" s="32" t="s">
        <v>37263</v>
      </c>
      <c r="E9419" s="43" t="s">
        <v>12629</v>
      </c>
      <c r="F9419" s="44" t="s">
        <v>82</v>
      </c>
      <c r="G9419" s="44" t="s">
        <v>17</v>
      </c>
      <c r="H9419" s="44" t="s">
        <v>18</v>
      </c>
      <c r="I9419" s="42" t="s">
        <v>12630</v>
      </c>
      <c r="J9419" s="42">
        <v>8033637209470</v>
      </c>
      <c r="K9419" s="45">
        <v>45017</v>
      </c>
      <c r="L9419" s="46">
        <v>0</v>
      </c>
      <c r="M9419" s="54">
        <v>149.94999999999999</v>
      </c>
      <c r="N9419" s="45">
        <v>43339</v>
      </c>
    </row>
    <row r="9420" spans="1:14" s="32" customFormat="1" hidden="1" x14ac:dyDescent="0.25">
      <c r="A9420" s="32" t="s">
        <v>31861</v>
      </c>
      <c r="B9420" s="42" t="s">
        <v>65097</v>
      </c>
      <c r="C9420" s="42"/>
      <c r="D9420" s="32" t="s">
        <v>37262</v>
      </c>
      <c r="E9420" s="43" t="s">
        <v>12631</v>
      </c>
      <c r="F9420" s="44" t="s">
        <v>82</v>
      </c>
      <c r="G9420" s="44" t="s">
        <v>17</v>
      </c>
      <c r="H9420" s="44" t="s">
        <v>18</v>
      </c>
      <c r="I9420" s="42" t="s">
        <v>12632</v>
      </c>
      <c r="J9420" s="42">
        <v>8033637209463</v>
      </c>
      <c r="K9420" s="45">
        <v>45017</v>
      </c>
      <c r="L9420" s="46">
        <v>0</v>
      </c>
      <c r="M9420" s="54">
        <v>149.94999999999999</v>
      </c>
      <c r="N9420" s="45">
        <v>43339</v>
      </c>
    </row>
    <row r="9421" spans="1:14" s="32" customFormat="1" hidden="1" x14ac:dyDescent="0.25">
      <c r="A9421" s="32" t="s">
        <v>31862</v>
      </c>
      <c r="B9421" s="42" t="s">
        <v>65096</v>
      </c>
      <c r="C9421" s="42"/>
      <c r="D9421" s="32" t="s">
        <v>37261</v>
      </c>
      <c r="E9421" s="43" t="s">
        <v>62235</v>
      </c>
      <c r="F9421" s="44" t="s">
        <v>82</v>
      </c>
      <c r="G9421" s="44" t="s">
        <v>17</v>
      </c>
      <c r="H9421" s="44" t="s">
        <v>18</v>
      </c>
      <c r="I9421" s="42" t="s">
        <v>12633</v>
      </c>
      <c r="J9421" s="42">
        <v>8033637209456</v>
      </c>
      <c r="K9421" s="45">
        <v>45017</v>
      </c>
      <c r="L9421" s="46">
        <v>0</v>
      </c>
      <c r="M9421" s="54">
        <v>149.94999999999999</v>
      </c>
      <c r="N9421" s="45">
        <v>43339</v>
      </c>
    </row>
    <row r="9422" spans="1:14" s="32" customFormat="1" hidden="1" x14ac:dyDescent="0.25">
      <c r="A9422" s="32" t="s">
        <v>31863</v>
      </c>
      <c r="B9422" s="42" t="s">
        <v>65099</v>
      </c>
      <c r="C9422" s="42"/>
      <c r="D9422" s="32" t="s">
        <v>37264</v>
      </c>
      <c r="E9422" s="43" t="s">
        <v>12634</v>
      </c>
      <c r="F9422" s="44" t="s">
        <v>82</v>
      </c>
      <c r="G9422" s="44" t="s">
        <v>17</v>
      </c>
      <c r="H9422" s="44" t="s">
        <v>18</v>
      </c>
      <c r="I9422" s="42" t="s">
        <v>21456</v>
      </c>
      <c r="J9422" s="42">
        <v>8033637209487</v>
      </c>
      <c r="K9422" s="45">
        <v>45017</v>
      </c>
      <c r="L9422" s="46">
        <v>0</v>
      </c>
      <c r="M9422" s="54">
        <v>149.94999999999999</v>
      </c>
      <c r="N9422" s="45">
        <v>43339</v>
      </c>
    </row>
    <row r="9423" spans="1:14" s="32" customFormat="1" hidden="1" x14ac:dyDescent="0.25">
      <c r="A9423" s="43" t="s">
        <v>39438</v>
      </c>
      <c r="B9423" s="42" t="s">
        <v>51743</v>
      </c>
      <c r="C9423" s="42" t="s">
        <v>39439</v>
      </c>
      <c r="D9423" s="43"/>
      <c r="E9423" s="43" t="s">
        <v>61160</v>
      </c>
      <c r="F9423" s="43" t="s">
        <v>41</v>
      </c>
      <c r="G9423" s="32" t="s">
        <v>17</v>
      </c>
      <c r="H9423" s="43" t="s">
        <v>18</v>
      </c>
      <c r="I9423" s="48" t="s">
        <v>39440</v>
      </c>
      <c r="J9423" s="42">
        <v>8059175356865</v>
      </c>
      <c r="K9423" s="45">
        <v>45017</v>
      </c>
      <c r="L9423" s="47">
        <v>0</v>
      </c>
      <c r="M9423" s="47">
        <v>219.95</v>
      </c>
      <c r="N9423" s="63">
        <v>44249</v>
      </c>
    </row>
    <row r="9424" spans="1:14" s="32" customFormat="1" hidden="1" x14ac:dyDescent="0.25">
      <c r="A9424" s="43" t="s">
        <v>39441</v>
      </c>
      <c r="B9424" s="42" t="s">
        <v>51742</v>
      </c>
      <c r="C9424" s="42" t="s">
        <v>39442</v>
      </c>
      <c r="D9424" s="43"/>
      <c r="E9424" s="43" t="s">
        <v>61161</v>
      </c>
      <c r="F9424" s="43" t="s">
        <v>41</v>
      </c>
      <c r="G9424" s="32" t="s">
        <v>17</v>
      </c>
      <c r="H9424" s="43" t="s">
        <v>18</v>
      </c>
      <c r="I9424" s="48" t="s">
        <v>39443</v>
      </c>
      <c r="J9424" s="42">
        <v>8059175356858</v>
      </c>
      <c r="K9424" s="45">
        <v>45017</v>
      </c>
      <c r="L9424" s="47">
        <v>0</v>
      </c>
      <c r="M9424" s="47">
        <v>219.95</v>
      </c>
      <c r="N9424" s="63">
        <v>44249</v>
      </c>
    </row>
    <row r="9425" spans="1:14" s="32" customFormat="1" hidden="1" x14ac:dyDescent="0.25">
      <c r="A9425" s="43" t="s">
        <v>39444</v>
      </c>
      <c r="B9425" s="42" t="s">
        <v>51741</v>
      </c>
      <c r="C9425" s="42" t="s">
        <v>39445</v>
      </c>
      <c r="D9425" s="43"/>
      <c r="E9425" s="43" t="s">
        <v>61162</v>
      </c>
      <c r="F9425" s="43" t="s">
        <v>41</v>
      </c>
      <c r="G9425" s="32" t="s">
        <v>17</v>
      </c>
      <c r="H9425" s="43" t="s">
        <v>18</v>
      </c>
      <c r="I9425" s="48" t="s">
        <v>39446</v>
      </c>
      <c r="J9425" s="42">
        <v>8059175356841</v>
      </c>
      <c r="K9425" s="45">
        <v>45017</v>
      </c>
      <c r="L9425" s="47">
        <v>0</v>
      </c>
      <c r="M9425" s="47">
        <v>219.95</v>
      </c>
      <c r="N9425" s="63">
        <v>44249</v>
      </c>
    </row>
    <row r="9426" spans="1:14" s="32" customFormat="1" hidden="1" x14ac:dyDescent="0.25">
      <c r="A9426" s="43" t="s">
        <v>39447</v>
      </c>
      <c r="B9426" s="42" t="s">
        <v>51744</v>
      </c>
      <c r="C9426" s="42" t="s">
        <v>39448</v>
      </c>
      <c r="D9426" s="43"/>
      <c r="E9426" s="43" t="s">
        <v>61163</v>
      </c>
      <c r="F9426" s="43" t="s">
        <v>41</v>
      </c>
      <c r="G9426" s="32" t="s">
        <v>17</v>
      </c>
      <c r="H9426" s="43" t="s">
        <v>18</v>
      </c>
      <c r="I9426" s="48" t="s">
        <v>39449</v>
      </c>
      <c r="J9426" s="42">
        <v>8059175356872</v>
      </c>
      <c r="K9426" s="45">
        <v>45017</v>
      </c>
      <c r="L9426" s="47">
        <v>0</v>
      </c>
      <c r="M9426" s="47">
        <v>219.95</v>
      </c>
      <c r="N9426" s="63">
        <v>44249</v>
      </c>
    </row>
    <row r="9427" spans="1:14" s="32" customFormat="1" hidden="1" x14ac:dyDescent="0.25">
      <c r="A9427" s="43" t="s">
        <v>39450</v>
      </c>
      <c r="B9427" s="42" t="s">
        <v>51745</v>
      </c>
      <c r="C9427" s="42" t="s">
        <v>39451</v>
      </c>
      <c r="D9427" s="43"/>
      <c r="E9427" s="43" t="s">
        <v>39452</v>
      </c>
      <c r="F9427" s="43" t="s">
        <v>41</v>
      </c>
      <c r="G9427" s="32" t="s">
        <v>17</v>
      </c>
      <c r="H9427" s="43" t="s">
        <v>18</v>
      </c>
      <c r="I9427" s="48" t="s">
        <v>39453</v>
      </c>
      <c r="J9427" s="42">
        <v>8059175356889</v>
      </c>
      <c r="K9427" s="45">
        <v>45017</v>
      </c>
      <c r="L9427" s="47">
        <v>0</v>
      </c>
      <c r="M9427" s="47">
        <v>219.95</v>
      </c>
      <c r="N9427" s="63">
        <v>44249</v>
      </c>
    </row>
    <row r="9428" spans="1:14" s="32" customFormat="1" hidden="1" x14ac:dyDescent="0.25">
      <c r="A9428" s="43" t="s">
        <v>39454</v>
      </c>
      <c r="B9428" s="42" t="s">
        <v>51748</v>
      </c>
      <c r="C9428" s="42" t="s">
        <v>39455</v>
      </c>
      <c r="D9428" s="43"/>
      <c r="E9428" s="43" t="s">
        <v>61164</v>
      </c>
      <c r="F9428" s="43" t="s">
        <v>41</v>
      </c>
      <c r="G9428" s="32" t="s">
        <v>17</v>
      </c>
      <c r="H9428" s="43" t="s">
        <v>18</v>
      </c>
      <c r="I9428" s="48" t="s">
        <v>39456</v>
      </c>
      <c r="J9428" s="42">
        <v>8059175356964</v>
      </c>
      <c r="K9428" s="45">
        <v>45017</v>
      </c>
      <c r="L9428" s="47">
        <v>0</v>
      </c>
      <c r="M9428" s="47">
        <v>219.95</v>
      </c>
      <c r="N9428" s="63">
        <v>44249</v>
      </c>
    </row>
    <row r="9429" spans="1:14" s="32" customFormat="1" hidden="1" x14ac:dyDescent="0.25">
      <c r="A9429" s="43" t="s">
        <v>39457</v>
      </c>
      <c r="B9429" s="42" t="s">
        <v>51747</v>
      </c>
      <c r="C9429" s="42" t="s">
        <v>39458</v>
      </c>
      <c r="D9429" s="43"/>
      <c r="E9429" s="43" t="s">
        <v>61165</v>
      </c>
      <c r="F9429" s="43" t="s">
        <v>41</v>
      </c>
      <c r="G9429" s="32" t="s">
        <v>17</v>
      </c>
      <c r="H9429" s="43" t="s">
        <v>18</v>
      </c>
      <c r="I9429" s="48" t="s">
        <v>39459</v>
      </c>
      <c r="J9429" s="42">
        <v>8059175356957</v>
      </c>
      <c r="K9429" s="45">
        <v>45017</v>
      </c>
      <c r="L9429" s="47">
        <v>0</v>
      </c>
      <c r="M9429" s="47">
        <v>219.95</v>
      </c>
      <c r="N9429" s="63">
        <v>44249</v>
      </c>
    </row>
    <row r="9430" spans="1:14" s="32" customFormat="1" hidden="1" x14ac:dyDescent="0.25">
      <c r="A9430" s="43" t="s">
        <v>39460</v>
      </c>
      <c r="B9430" s="42" t="s">
        <v>51746</v>
      </c>
      <c r="C9430" s="42" t="s">
        <v>39461</v>
      </c>
      <c r="D9430" s="43"/>
      <c r="E9430" s="43" t="s">
        <v>61166</v>
      </c>
      <c r="F9430" s="43" t="s">
        <v>41</v>
      </c>
      <c r="G9430" s="32" t="s">
        <v>17</v>
      </c>
      <c r="H9430" s="43" t="s">
        <v>18</v>
      </c>
      <c r="I9430" s="48" t="s">
        <v>39462</v>
      </c>
      <c r="J9430" s="42">
        <v>8059175356940</v>
      </c>
      <c r="K9430" s="45">
        <v>45017</v>
      </c>
      <c r="L9430" s="47">
        <v>0</v>
      </c>
      <c r="M9430" s="47">
        <v>219.95</v>
      </c>
      <c r="N9430" s="63">
        <v>44249</v>
      </c>
    </row>
    <row r="9431" spans="1:14" s="32" customFormat="1" hidden="1" x14ac:dyDescent="0.25">
      <c r="A9431" s="43" t="s">
        <v>39463</v>
      </c>
      <c r="B9431" s="42" t="s">
        <v>51749</v>
      </c>
      <c r="C9431" s="42" t="s">
        <v>39464</v>
      </c>
      <c r="D9431" s="43"/>
      <c r="E9431" s="43" t="s">
        <v>61167</v>
      </c>
      <c r="F9431" s="43" t="s">
        <v>41</v>
      </c>
      <c r="G9431" s="32" t="s">
        <v>17</v>
      </c>
      <c r="H9431" s="43" t="s">
        <v>18</v>
      </c>
      <c r="I9431" s="48" t="s">
        <v>39465</v>
      </c>
      <c r="J9431" s="42">
        <v>8059175356971</v>
      </c>
      <c r="K9431" s="45">
        <v>45017</v>
      </c>
      <c r="L9431" s="47">
        <v>0</v>
      </c>
      <c r="M9431" s="47">
        <v>219.95</v>
      </c>
      <c r="N9431" s="63">
        <v>44249</v>
      </c>
    </row>
    <row r="9432" spans="1:14" s="32" customFormat="1" hidden="1" x14ac:dyDescent="0.25">
      <c r="A9432" s="43" t="s">
        <v>39466</v>
      </c>
      <c r="B9432" s="42" t="s">
        <v>51750</v>
      </c>
      <c r="C9432" s="42" t="s">
        <v>39467</v>
      </c>
      <c r="D9432" s="43"/>
      <c r="E9432" s="43" t="s">
        <v>39468</v>
      </c>
      <c r="F9432" s="43" t="s">
        <v>41</v>
      </c>
      <c r="G9432" s="32" t="s">
        <v>17</v>
      </c>
      <c r="H9432" s="43" t="s">
        <v>18</v>
      </c>
      <c r="I9432" s="48" t="s">
        <v>39469</v>
      </c>
      <c r="J9432" s="42">
        <v>8059175356988</v>
      </c>
      <c r="K9432" s="45">
        <v>45017</v>
      </c>
      <c r="L9432" s="47">
        <v>0</v>
      </c>
      <c r="M9432" s="47">
        <v>219.95</v>
      </c>
      <c r="N9432" s="63">
        <v>44249</v>
      </c>
    </row>
    <row r="9433" spans="1:14" s="32" customFormat="1" hidden="1" x14ac:dyDescent="0.25">
      <c r="B9433" s="42" t="s">
        <v>64812</v>
      </c>
      <c r="C9433" s="42"/>
      <c r="E9433" s="58" t="s">
        <v>36494</v>
      </c>
      <c r="F9433" s="32" t="s">
        <v>41</v>
      </c>
      <c r="G9433" s="44" t="s">
        <v>17</v>
      </c>
      <c r="H9433" s="44" t="s">
        <v>18</v>
      </c>
      <c r="I9433" s="32" t="s">
        <v>36495</v>
      </c>
      <c r="J9433" s="55">
        <v>8059175198007</v>
      </c>
      <c r="K9433" s="45">
        <v>45017</v>
      </c>
      <c r="L9433" s="47">
        <v>0</v>
      </c>
      <c r="M9433" s="47">
        <v>219.95</v>
      </c>
      <c r="N9433" s="45">
        <v>44074</v>
      </c>
    </row>
    <row r="9434" spans="1:14" s="32" customFormat="1" hidden="1" x14ac:dyDescent="0.25">
      <c r="B9434" s="42" t="s">
        <v>64813</v>
      </c>
      <c r="C9434" s="42"/>
      <c r="E9434" s="58" t="s">
        <v>36496</v>
      </c>
      <c r="F9434" s="32" t="s">
        <v>41</v>
      </c>
      <c r="G9434" s="44" t="s">
        <v>17</v>
      </c>
      <c r="H9434" s="44" t="s">
        <v>18</v>
      </c>
      <c r="I9434" s="32" t="s">
        <v>36497</v>
      </c>
      <c r="J9434" s="55">
        <v>8059175198014</v>
      </c>
      <c r="K9434" s="45">
        <v>45017</v>
      </c>
      <c r="L9434" s="47">
        <v>0</v>
      </c>
      <c r="M9434" s="47">
        <v>219.95</v>
      </c>
      <c r="N9434" s="45">
        <v>44074</v>
      </c>
    </row>
    <row r="9435" spans="1:14" s="32" customFormat="1" hidden="1" x14ac:dyDescent="0.25">
      <c r="B9435" s="42" t="s">
        <v>64814</v>
      </c>
      <c r="C9435" s="42"/>
      <c r="E9435" s="58" t="s">
        <v>36498</v>
      </c>
      <c r="F9435" s="32" t="s">
        <v>41</v>
      </c>
      <c r="G9435" s="44" t="s">
        <v>17</v>
      </c>
      <c r="H9435" s="44" t="s">
        <v>18</v>
      </c>
      <c r="I9435" s="32" t="s">
        <v>36499</v>
      </c>
      <c r="J9435" s="55">
        <v>8059175198021</v>
      </c>
      <c r="K9435" s="45">
        <v>45017</v>
      </c>
      <c r="L9435" s="47">
        <v>0</v>
      </c>
      <c r="M9435" s="47">
        <v>219.95</v>
      </c>
      <c r="N9435" s="45">
        <v>44074</v>
      </c>
    </row>
    <row r="9436" spans="1:14" s="32" customFormat="1" hidden="1" x14ac:dyDescent="0.25">
      <c r="B9436" s="42" t="s">
        <v>64815</v>
      </c>
      <c r="C9436" s="42"/>
      <c r="E9436" s="58" t="s">
        <v>36500</v>
      </c>
      <c r="F9436" s="32" t="s">
        <v>41</v>
      </c>
      <c r="G9436" s="44" t="s">
        <v>17</v>
      </c>
      <c r="H9436" s="44" t="s">
        <v>18</v>
      </c>
      <c r="I9436" s="32" t="s">
        <v>36501</v>
      </c>
      <c r="J9436" s="55">
        <v>8059175198038</v>
      </c>
      <c r="K9436" s="45">
        <v>45017</v>
      </c>
      <c r="L9436" s="47">
        <v>0</v>
      </c>
      <c r="M9436" s="47">
        <v>219.95</v>
      </c>
      <c r="N9436" s="45">
        <v>44074</v>
      </c>
    </row>
    <row r="9437" spans="1:14" s="32" customFormat="1" hidden="1" x14ac:dyDescent="0.25">
      <c r="B9437" s="42" t="s">
        <v>64816</v>
      </c>
      <c r="C9437" s="42"/>
      <c r="E9437" s="58" t="s">
        <v>36502</v>
      </c>
      <c r="F9437" s="32" t="s">
        <v>41</v>
      </c>
      <c r="G9437" s="44" t="s">
        <v>17</v>
      </c>
      <c r="H9437" s="44" t="s">
        <v>18</v>
      </c>
      <c r="I9437" s="32" t="s">
        <v>36503</v>
      </c>
      <c r="J9437" s="55">
        <v>8059175198045</v>
      </c>
      <c r="K9437" s="45">
        <v>45017</v>
      </c>
      <c r="L9437" s="47">
        <v>0</v>
      </c>
      <c r="M9437" s="47">
        <v>219.95</v>
      </c>
      <c r="N9437" s="45">
        <v>44074</v>
      </c>
    </row>
    <row r="9438" spans="1:14" s="45" customFormat="1" hidden="1" x14ac:dyDescent="0.25">
      <c r="A9438" s="32"/>
      <c r="B9438" s="42" t="s">
        <v>64817</v>
      </c>
      <c r="C9438" s="42"/>
      <c r="D9438" s="32"/>
      <c r="E9438" s="58" t="s">
        <v>36504</v>
      </c>
      <c r="F9438" s="32" t="s">
        <v>41</v>
      </c>
      <c r="G9438" s="44" t="s">
        <v>17</v>
      </c>
      <c r="H9438" s="44" t="s">
        <v>18</v>
      </c>
      <c r="I9438" s="32" t="s">
        <v>36505</v>
      </c>
      <c r="J9438" s="55">
        <v>8059175198052</v>
      </c>
      <c r="K9438" s="45">
        <v>45017</v>
      </c>
      <c r="L9438" s="47">
        <v>0</v>
      </c>
      <c r="M9438" s="47">
        <v>219.95</v>
      </c>
      <c r="N9438" s="45">
        <v>44074</v>
      </c>
    </row>
    <row r="9439" spans="1:14" s="45" customFormat="1" hidden="1" x14ac:dyDescent="0.25">
      <c r="A9439" s="32"/>
      <c r="B9439" s="42" t="s">
        <v>64818</v>
      </c>
      <c r="C9439" s="42"/>
      <c r="D9439" s="32"/>
      <c r="E9439" s="58" t="s">
        <v>36506</v>
      </c>
      <c r="F9439" s="32" t="s">
        <v>41</v>
      </c>
      <c r="G9439" s="44" t="s">
        <v>17</v>
      </c>
      <c r="H9439" s="44" t="s">
        <v>18</v>
      </c>
      <c r="I9439" s="32" t="s">
        <v>36507</v>
      </c>
      <c r="J9439" s="55">
        <v>8059175198069</v>
      </c>
      <c r="K9439" s="45">
        <v>45017</v>
      </c>
      <c r="L9439" s="47">
        <v>0</v>
      </c>
      <c r="M9439" s="47">
        <v>219.95</v>
      </c>
      <c r="N9439" s="45">
        <v>44074</v>
      </c>
    </row>
    <row r="9440" spans="1:14" s="45" customFormat="1" hidden="1" x14ac:dyDescent="0.25">
      <c r="A9440" s="32"/>
      <c r="B9440" s="42" t="s">
        <v>64819</v>
      </c>
      <c r="C9440" s="42"/>
      <c r="D9440" s="32"/>
      <c r="E9440" s="58" t="s">
        <v>36508</v>
      </c>
      <c r="F9440" s="32" t="s">
        <v>41</v>
      </c>
      <c r="G9440" s="44" t="s">
        <v>17</v>
      </c>
      <c r="H9440" s="44" t="s">
        <v>18</v>
      </c>
      <c r="I9440" s="32" t="s">
        <v>36509</v>
      </c>
      <c r="J9440" s="55">
        <v>8059175198076</v>
      </c>
      <c r="K9440" s="45">
        <v>45017</v>
      </c>
      <c r="L9440" s="47">
        <v>0</v>
      </c>
      <c r="M9440" s="47">
        <v>219.95</v>
      </c>
      <c r="N9440" s="45">
        <v>44074</v>
      </c>
    </row>
    <row r="9441" spans="1:14" s="45" customFormat="1" hidden="1" x14ac:dyDescent="0.25">
      <c r="A9441" s="32"/>
      <c r="B9441" s="42" t="s">
        <v>64820</v>
      </c>
      <c r="C9441" s="42"/>
      <c r="D9441" s="32"/>
      <c r="E9441" s="58" t="s">
        <v>36510</v>
      </c>
      <c r="F9441" s="32" t="s">
        <v>41</v>
      </c>
      <c r="G9441" s="44" t="s">
        <v>17</v>
      </c>
      <c r="H9441" s="44" t="s">
        <v>18</v>
      </c>
      <c r="I9441" s="32" t="s">
        <v>36511</v>
      </c>
      <c r="J9441" s="55">
        <v>8059175198090</v>
      </c>
      <c r="K9441" s="45">
        <v>45017</v>
      </c>
      <c r="L9441" s="47">
        <v>0</v>
      </c>
      <c r="M9441" s="47">
        <v>219.95</v>
      </c>
      <c r="N9441" s="45">
        <v>44074</v>
      </c>
    </row>
    <row r="9442" spans="1:14" s="45" customFormat="1" hidden="1" x14ac:dyDescent="0.25">
      <c r="A9442" s="32"/>
      <c r="B9442" s="42" t="s">
        <v>64821</v>
      </c>
      <c r="C9442" s="42"/>
      <c r="D9442" s="32"/>
      <c r="E9442" s="58" t="s">
        <v>36512</v>
      </c>
      <c r="F9442" s="32" t="s">
        <v>41</v>
      </c>
      <c r="G9442" s="44" t="s">
        <v>17</v>
      </c>
      <c r="H9442" s="44" t="s">
        <v>18</v>
      </c>
      <c r="I9442" s="32" t="s">
        <v>36513</v>
      </c>
      <c r="J9442" s="55">
        <v>8059175198106</v>
      </c>
      <c r="K9442" s="45">
        <v>45017</v>
      </c>
      <c r="L9442" s="47">
        <v>0</v>
      </c>
      <c r="M9442" s="47">
        <v>219.95</v>
      </c>
      <c r="N9442" s="45">
        <v>44074</v>
      </c>
    </row>
    <row r="9443" spans="1:14" s="45" customFormat="1" hidden="1" x14ac:dyDescent="0.25">
      <c r="A9443" s="32"/>
      <c r="B9443" s="42" t="s">
        <v>64822</v>
      </c>
      <c r="C9443" s="42"/>
      <c r="D9443" s="32"/>
      <c r="E9443" s="58" t="s">
        <v>36514</v>
      </c>
      <c r="F9443" s="32" t="s">
        <v>41</v>
      </c>
      <c r="G9443" s="44" t="s">
        <v>17</v>
      </c>
      <c r="H9443" s="44" t="s">
        <v>18</v>
      </c>
      <c r="I9443" s="32" t="s">
        <v>36515</v>
      </c>
      <c r="J9443" s="55">
        <v>8059175198113</v>
      </c>
      <c r="K9443" s="45">
        <v>45017</v>
      </c>
      <c r="L9443" s="47">
        <v>0</v>
      </c>
      <c r="M9443" s="47">
        <v>219.95</v>
      </c>
      <c r="N9443" s="45">
        <v>44074</v>
      </c>
    </row>
    <row r="9444" spans="1:14" s="45" customFormat="1" hidden="1" x14ac:dyDescent="0.25">
      <c r="A9444" s="32"/>
      <c r="B9444" s="42" t="s">
        <v>64823</v>
      </c>
      <c r="C9444" s="42"/>
      <c r="D9444" s="32"/>
      <c r="E9444" s="58" t="s">
        <v>36516</v>
      </c>
      <c r="F9444" s="32" t="s">
        <v>41</v>
      </c>
      <c r="G9444" s="44" t="s">
        <v>17</v>
      </c>
      <c r="H9444" s="44" t="s">
        <v>18</v>
      </c>
      <c r="I9444" s="32" t="s">
        <v>36517</v>
      </c>
      <c r="J9444" s="55">
        <v>8059175198120</v>
      </c>
      <c r="K9444" s="45">
        <v>45017</v>
      </c>
      <c r="L9444" s="47">
        <v>0</v>
      </c>
      <c r="M9444" s="47">
        <v>219.95</v>
      </c>
      <c r="N9444" s="45">
        <v>44074</v>
      </c>
    </row>
    <row r="9445" spans="1:14" s="45" customFormat="1" hidden="1" x14ac:dyDescent="0.25">
      <c r="A9445" s="32"/>
      <c r="B9445" s="42" t="s">
        <v>64824</v>
      </c>
      <c r="C9445" s="42"/>
      <c r="D9445" s="32"/>
      <c r="E9445" s="58" t="s">
        <v>36518</v>
      </c>
      <c r="F9445" s="32" t="s">
        <v>41</v>
      </c>
      <c r="G9445" s="44" t="s">
        <v>17</v>
      </c>
      <c r="H9445" s="44" t="s">
        <v>18</v>
      </c>
      <c r="I9445" s="32" t="s">
        <v>36519</v>
      </c>
      <c r="J9445" s="55">
        <v>8059175198137</v>
      </c>
      <c r="K9445" s="45">
        <v>45017</v>
      </c>
      <c r="L9445" s="47">
        <v>0</v>
      </c>
      <c r="M9445" s="47">
        <v>219.95</v>
      </c>
      <c r="N9445" s="45">
        <v>44074</v>
      </c>
    </row>
    <row r="9446" spans="1:14" s="45" customFormat="1" hidden="1" x14ac:dyDescent="0.25">
      <c r="A9446" s="32"/>
      <c r="B9446" s="42" t="s">
        <v>64825</v>
      </c>
      <c r="C9446" s="42"/>
      <c r="D9446" s="32"/>
      <c r="E9446" s="58" t="s">
        <v>36520</v>
      </c>
      <c r="F9446" s="32" t="s">
        <v>41</v>
      </c>
      <c r="G9446" s="44" t="s">
        <v>17</v>
      </c>
      <c r="H9446" s="44" t="s">
        <v>18</v>
      </c>
      <c r="I9446" s="32" t="s">
        <v>36521</v>
      </c>
      <c r="J9446" s="55">
        <v>8059175198144</v>
      </c>
      <c r="K9446" s="45">
        <v>45017</v>
      </c>
      <c r="L9446" s="47">
        <v>0</v>
      </c>
      <c r="M9446" s="47">
        <v>219.95</v>
      </c>
      <c r="N9446" s="45">
        <v>44074</v>
      </c>
    </row>
    <row r="9447" spans="1:14" s="45" customFormat="1" hidden="1" x14ac:dyDescent="0.25">
      <c r="A9447" s="32"/>
      <c r="B9447" s="42" t="s">
        <v>64826</v>
      </c>
      <c r="C9447" s="42"/>
      <c r="D9447" s="32"/>
      <c r="E9447" s="58" t="s">
        <v>36522</v>
      </c>
      <c r="F9447" s="32" t="s">
        <v>41</v>
      </c>
      <c r="G9447" s="44" t="s">
        <v>17</v>
      </c>
      <c r="H9447" s="44" t="s">
        <v>18</v>
      </c>
      <c r="I9447" s="32" t="s">
        <v>36523</v>
      </c>
      <c r="J9447" s="55">
        <v>8059175198151</v>
      </c>
      <c r="K9447" s="45">
        <v>45017</v>
      </c>
      <c r="L9447" s="47">
        <v>0</v>
      </c>
      <c r="M9447" s="47">
        <v>219.95</v>
      </c>
      <c r="N9447" s="45">
        <v>44074</v>
      </c>
    </row>
    <row r="9448" spans="1:14" s="45" customFormat="1" hidden="1" x14ac:dyDescent="0.25">
      <c r="A9448" s="32"/>
      <c r="B9448" s="42" t="s">
        <v>64827</v>
      </c>
      <c r="C9448" s="42"/>
      <c r="D9448" s="32"/>
      <c r="E9448" s="58" t="s">
        <v>36524</v>
      </c>
      <c r="F9448" s="32" t="s">
        <v>41</v>
      </c>
      <c r="G9448" s="44" t="s">
        <v>17</v>
      </c>
      <c r="H9448" s="44" t="s">
        <v>18</v>
      </c>
      <c r="I9448" s="32" t="s">
        <v>36525</v>
      </c>
      <c r="J9448" s="55">
        <v>8059175198168</v>
      </c>
      <c r="K9448" s="45">
        <v>45017</v>
      </c>
      <c r="L9448" s="47">
        <v>0</v>
      </c>
      <c r="M9448" s="47">
        <v>219.95</v>
      </c>
      <c r="N9448" s="45">
        <v>44074</v>
      </c>
    </row>
    <row r="9449" spans="1:14" s="45" customFormat="1" hidden="1" x14ac:dyDescent="0.25">
      <c r="A9449" s="32"/>
      <c r="B9449" s="42" t="s">
        <v>64828</v>
      </c>
      <c r="C9449" s="42"/>
      <c r="D9449" s="32"/>
      <c r="E9449" s="58" t="s">
        <v>36526</v>
      </c>
      <c r="F9449" s="32" t="s">
        <v>41</v>
      </c>
      <c r="G9449" s="44" t="s">
        <v>17</v>
      </c>
      <c r="H9449" s="44" t="s">
        <v>18</v>
      </c>
      <c r="I9449" s="32" t="s">
        <v>36527</v>
      </c>
      <c r="J9449" s="55">
        <v>8059175198175</v>
      </c>
      <c r="K9449" s="45">
        <v>45017</v>
      </c>
      <c r="L9449" s="47">
        <v>0</v>
      </c>
      <c r="M9449" s="47">
        <v>219.95</v>
      </c>
      <c r="N9449" s="45">
        <v>44074</v>
      </c>
    </row>
    <row r="9450" spans="1:14" s="45" customFormat="1" hidden="1" x14ac:dyDescent="0.25">
      <c r="A9450" s="32"/>
      <c r="B9450" s="42" t="s">
        <v>64829</v>
      </c>
      <c r="C9450" s="42"/>
      <c r="D9450" s="32"/>
      <c r="E9450" s="58" t="s">
        <v>36528</v>
      </c>
      <c r="F9450" s="32" t="s">
        <v>41</v>
      </c>
      <c r="G9450" s="44" t="s">
        <v>17</v>
      </c>
      <c r="H9450" s="44" t="s">
        <v>18</v>
      </c>
      <c r="I9450" s="32" t="s">
        <v>36529</v>
      </c>
      <c r="J9450" s="55">
        <v>8059175198199</v>
      </c>
      <c r="K9450" s="45">
        <v>45017</v>
      </c>
      <c r="L9450" s="47">
        <v>0</v>
      </c>
      <c r="M9450" s="47">
        <v>219.95</v>
      </c>
      <c r="N9450" s="45">
        <v>44074</v>
      </c>
    </row>
    <row r="9451" spans="1:14" s="45" customFormat="1" hidden="1" x14ac:dyDescent="0.25">
      <c r="A9451" s="32" t="s">
        <v>23241</v>
      </c>
      <c r="B9451" s="42" t="s">
        <v>67608</v>
      </c>
      <c r="C9451" s="42"/>
      <c r="D9451" s="42" t="s">
        <v>2917</v>
      </c>
      <c r="E9451" s="43" t="s">
        <v>2918</v>
      </c>
      <c r="F9451" s="44">
        <v>714</v>
      </c>
      <c r="G9451" s="44" t="s">
        <v>17</v>
      </c>
      <c r="H9451" s="44" t="s">
        <v>18</v>
      </c>
      <c r="I9451" s="42">
        <v>201501770252</v>
      </c>
      <c r="J9451" s="42">
        <v>8051194975089</v>
      </c>
      <c r="K9451" s="45">
        <v>45017</v>
      </c>
      <c r="L9451" s="46">
        <v>0</v>
      </c>
      <c r="M9451" s="54">
        <v>199.95</v>
      </c>
    </row>
    <row r="9452" spans="1:14" s="45" customFormat="1" hidden="1" x14ac:dyDescent="0.25">
      <c r="A9452" s="32" t="s">
        <v>23242</v>
      </c>
      <c r="B9452" s="42" t="s">
        <v>67609</v>
      </c>
      <c r="C9452" s="42"/>
      <c r="D9452" s="42" t="s">
        <v>2919</v>
      </c>
      <c r="E9452" s="43" t="s">
        <v>2920</v>
      </c>
      <c r="F9452" s="44">
        <v>714</v>
      </c>
      <c r="G9452" s="44" t="s">
        <v>17</v>
      </c>
      <c r="H9452" s="44" t="s">
        <v>18</v>
      </c>
      <c r="I9452" s="42">
        <v>201501770253</v>
      </c>
      <c r="J9452" s="42">
        <v>8051194975096</v>
      </c>
      <c r="K9452" s="45">
        <v>45017</v>
      </c>
      <c r="L9452" s="46">
        <v>0</v>
      </c>
      <c r="M9452" s="54">
        <v>199.95</v>
      </c>
    </row>
    <row r="9453" spans="1:14" s="45" customFormat="1" hidden="1" x14ac:dyDescent="0.25">
      <c r="A9453" s="32" t="s">
        <v>23243</v>
      </c>
      <c r="B9453" s="42" t="s">
        <v>67610</v>
      </c>
      <c r="C9453" s="42"/>
      <c r="D9453" s="42" t="s">
        <v>2921</v>
      </c>
      <c r="E9453" s="43" t="s">
        <v>2922</v>
      </c>
      <c r="F9453" s="44">
        <v>714</v>
      </c>
      <c r="G9453" s="44" t="s">
        <v>17</v>
      </c>
      <c r="H9453" s="44" t="s">
        <v>18</v>
      </c>
      <c r="I9453" s="42">
        <v>201501770254</v>
      </c>
      <c r="J9453" s="42">
        <v>8051194975102</v>
      </c>
      <c r="K9453" s="45">
        <v>45017</v>
      </c>
      <c r="L9453" s="46">
        <v>0</v>
      </c>
      <c r="M9453" s="54">
        <v>199.95</v>
      </c>
    </row>
    <row r="9454" spans="1:14" s="45" customFormat="1" hidden="1" x14ac:dyDescent="0.25">
      <c r="A9454" s="32" t="s">
        <v>23244</v>
      </c>
      <c r="B9454" s="42" t="s">
        <v>67611</v>
      </c>
      <c r="C9454" s="42"/>
      <c r="D9454" s="42" t="s">
        <v>2923</v>
      </c>
      <c r="E9454" s="43" t="s">
        <v>2924</v>
      </c>
      <c r="F9454" s="44">
        <v>714</v>
      </c>
      <c r="G9454" s="44" t="s">
        <v>17</v>
      </c>
      <c r="H9454" s="44" t="s">
        <v>18</v>
      </c>
      <c r="I9454" s="42">
        <v>201501770255</v>
      </c>
      <c r="J9454" s="42">
        <v>8051194975119</v>
      </c>
      <c r="K9454" s="45">
        <v>45017</v>
      </c>
      <c r="L9454" s="46">
        <v>0</v>
      </c>
      <c r="M9454" s="54">
        <v>199.95</v>
      </c>
    </row>
    <row r="9455" spans="1:14" s="45" customFormat="1" hidden="1" x14ac:dyDescent="0.25">
      <c r="A9455" s="32" t="s">
        <v>23245</v>
      </c>
      <c r="B9455" s="42" t="s">
        <v>67612</v>
      </c>
      <c r="C9455" s="42"/>
      <c r="D9455" s="42" t="s">
        <v>2925</v>
      </c>
      <c r="E9455" s="43" t="s">
        <v>2926</v>
      </c>
      <c r="F9455" s="44">
        <v>714</v>
      </c>
      <c r="G9455" s="44" t="s">
        <v>17</v>
      </c>
      <c r="H9455" s="44" t="s">
        <v>18</v>
      </c>
      <c r="I9455" s="42">
        <v>201501770256</v>
      </c>
      <c r="J9455" s="42">
        <v>8051194975126</v>
      </c>
      <c r="K9455" s="45">
        <v>45017</v>
      </c>
      <c r="L9455" s="46">
        <v>0</v>
      </c>
      <c r="M9455" s="54">
        <v>199.95</v>
      </c>
    </row>
    <row r="9456" spans="1:14" s="45" customFormat="1" hidden="1" x14ac:dyDescent="0.25">
      <c r="A9456" s="32" t="s">
        <v>23246</v>
      </c>
      <c r="B9456" s="42" t="s">
        <v>67613</v>
      </c>
      <c r="C9456" s="42"/>
      <c r="D9456" s="42" t="s">
        <v>2927</v>
      </c>
      <c r="E9456" s="43" t="s">
        <v>2928</v>
      </c>
      <c r="F9456" s="44">
        <v>714</v>
      </c>
      <c r="G9456" s="44" t="s">
        <v>17</v>
      </c>
      <c r="H9456" s="44" t="s">
        <v>18</v>
      </c>
      <c r="I9456" s="42">
        <v>201501770257</v>
      </c>
      <c r="J9456" s="42">
        <v>8051194975133</v>
      </c>
      <c r="K9456" s="45">
        <v>45017</v>
      </c>
      <c r="L9456" s="46">
        <v>0</v>
      </c>
      <c r="M9456" s="54">
        <v>199.95</v>
      </c>
    </row>
    <row r="9457" spans="1:14" s="45" customFormat="1" hidden="1" x14ac:dyDescent="0.25">
      <c r="A9457" s="32" t="s">
        <v>23247</v>
      </c>
      <c r="B9457" s="42" t="s">
        <v>67614</v>
      </c>
      <c r="C9457" s="42"/>
      <c r="D9457" s="42" t="s">
        <v>2929</v>
      </c>
      <c r="E9457" s="43" t="s">
        <v>2930</v>
      </c>
      <c r="F9457" s="44">
        <v>714</v>
      </c>
      <c r="G9457" s="44" t="s">
        <v>17</v>
      </c>
      <c r="H9457" s="44" t="s">
        <v>18</v>
      </c>
      <c r="I9457" s="42">
        <v>201501770258</v>
      </c>
      <c r="J9457" s="42">
        <v>8051194975140</v>
      </c>
      <c r="K9457" s="45">
        <v>45017</v>
      </c>
      <c r="L9457" s="46">
        <v>0</v>
      </c>
      <c r="M9457" s="54">
        <v>199.95</v>
      </c>
    </row>
    <row r="9458" spans="1:14" s="45" customFormat="1" hidden="1" x14ac:dyDescent="0.25">
      <c r="A9458" s="32" t="s">
        <v>33917</v>
      </c>
      <c r="B9458" s="42" t="s">
        <v>63511</v>
      </c>
      <c r="C9458" s="42"/>
      <c r="D9458" s="42"/>
      <c r="E9458" s="43" t="s">
        <v>15209</v>
      </c>
      <c r="F9458" s="44" t="s">
        <v>10903</v>
      </c>
      <c r="G9458" s="44" t="s">
        <v>17</v>
      </c>
      <c r="H9458" s="44" t="s">
        <v>18</v>
      </c>
      <c r="I9458" s="42">
        <v>31405181231130</v>
      </c>
      <c r="J9458" s="42">
        <v>8021506937692</v>
      </c>
      <c r="K9458" s="45">
        <v>45017</v>
      </c>
      <c r="L9458" s="46">
        <v>0</v>
      </c>
      <c r="M9458" s="54">
        <v>699.95</v>
      </c>
      <c r="N9458" s="45">
        <v>42975</v>
      </c>
    </row>
    <row r="9459" spans="1:14" s="45" customFormat="1" hidden="1" x14ac:dyDescent="0.25">
      <c r="A9459" s="32" t="s">
        <v>33918</v>
      </c>
      <c r="B9459" s="42" t="s">
        <v>63512</v>
      </c>
      <c r="C9459" s="42"/>
      <c r="D9459" s="42"/>
      <c r="E9459" s="43" t="s">
        <v>15210</v>
      </c>
      <c r="F9459" s="44" t="s">
        <v>10903</v>
      </c>
      <c r="G9459" s="44" t="s">
        <v>17</v>
      </c>
      <c r="H9459" s="44" t="s">
        <v>18</v>
      </c>
      <c r="I9459" s="42">
        <v>31405181231140</v>
      </c>
      <c r="J9459" s="42">
        <v>8021506937708</v>
      </c>
      <c r="K9459" s="45">
        <v>45017</v>
      </c>
      <c r="L9459" s="46">
        <v>0</v>
      </c>
      <c r="M9459" s="54">
        <v>699.95</v>
      </c>
      <c r="N9459" s="45">
        <v>42975</v>
      </c>
    </row>
    <row r="9460" spans="1:14" s="45" customFormat="1" hidden="1" x14ac:dyDescent="0.25">
      <c r="A9460" s="32" t="s">
        <v>33919</v>
      </c>
      <c r="B9460" s="42" t="s">
        <v>63513</v>
      </c>
      <c r="C9460" s="42"/>
      <c r="D9460" s="42"/>
      <c r="E9460" s="43" t="s">
        <v>15211</v>
      </c>
      <c r="F9460" s="44" t="s">
        <v>10903</v>
      </c>
      <c r="G9460" s="44" t="s">
        <v>17</v>
      </c>
      <c r="H9460" s="44" t="s">
        <v>18</v>
      </c>
      <c r="I9460" s="42">
        <v>31405181231150</v>
      </c>
      <c r="J9460" s="42">
        <v>8021506937715</v>
      </c>
      <c r="K9460" s="45">
        <v>45017</v>
      </c>
      <c r="L9460" s="46">
        <v>0</v>
      </c>
      <c r="M9460" s="54">
        <v>699.95</v>
      </c>
      <c r="N9460" s="45">
        <v>42975</v>
      </c>
    </row>
    <row r="9461" spans="1:14" s="45" customFormat="1" hidden="1" x14ac:dyDescent="0.25">
      <c r="A9461" s="32" t="s">
        <v>33920</v>
      </c>
      <c r="B9461" s="42" t="s">
        <v>63514</v>
      </c>
      <c r="C9461" s="42"/>
      <c r="D9461" s="42"/>
      <c r="E9461" s="43" t="s">
        <v>15212</v>
      </c>
      <c r="F9461" s="44" t="s">
        <v>10903</v>
      </c>
      <c r="G9461" s="44" t="s">
        <v>17</v>
      </c>
      <c r="H9461" s="44" t="s">
        <v>18</v>
      </c>
      <c r="I9461" s="42">
        <v>31405181236130</v>
      </c>
      <c r="J9461" s="42">
        <v>8021506937722</v>
      </c>
      <c r="K9461" s="45">
        <v>45017</v>
      </c>
      <c r="L9461" s="46">
        <v>0</v>
      </c>
      <c r="M9461" s="54">
        <v>699.95</v>
      </c>
      <c r="N9461" s="45">
        <v>42975</v>
      </c>
    </row>
    <row r="9462" spans="1:14" s="45" customFormat="1" hidden="1" x14ac:dyDescent="0.25">
      <c r="A9462" s="32" t="s">
        <v>33921</v>
      </c>
      <c r="B9462" s="42" t="s">
        <v>63515</v>
      </c>
      <c r="C9462" s="42"/>
      <c r="D9462" s="42"/>
      <c r="E9462" s="43" t="s">
        <v>15213</v>
      </c>
      <c r="F9462" s="44" t="s">
        <v>10903</v>
      </c>
      <c r="G9462" s="44" t="s">
        <v>17</v>
      </c>
      <c r="H9462" s="44" t="s">
        <v>18</v>
      </c>
      <c r="I9462" s="42">
        <v>31405181236140</v>
      </c>
      <c r="J9462" s="42">
        <v>8021506937739</v>
      </c>
      <c r="K9462" s="45">
        <v>45017</v>
      </c>
      <c r="L9462" s="46">
        <v>0</v>
      </c>
      <c r="M9462" s="54">
        <v>699.95</v>
      </c>
      <c r="N9462" s="45">
        <v>42975</v>
      </c>
    </row>
    <row r="9463" spans="1:14" s="45" customFormat="1" hidden="1" x14ac:dyDescent="0.25">
      <c r="A9463" s="32" t="s">
        <v>33922</v>
      </c>
      <c r="B9463" s="42" t="s">
        <v>63516</v>
      </c>
      <c r="C9463" s="42"/>
      <c r="D9463" s="42"/>
      <c r="E9463" s="43" t="s">
        <v>15214</v>
      </c>
      <c r="F9463" s="44" t="s">
        <v>10903</v>
      </c>
      <c r="G9463" s="44" t="s">
        <v>17</v>
      </c>
      <c r="H9463" s="44" t="s">
        <v>18</v>
      </c>
      <c r="I9463" s="42">
        <v>31405181236150</v>
      </c>
      <c r="J9463" s="42">
        <v>8021506937746</v>
      </c>
      <c r="K9463" s="45">
        <v>45017</v>
      </c>
      <c r="L9463" s="46">
        <v>0</v>
      </c>
      <c r="M9463" s="54">
        <v>699.95</v>
      </c>
      <c r="N9463" s="45">
        <v>42975</v>
      </c>
    </row>
    <row r="9464" spans="1:14" s="45" customFormat="1" hidden="1" x14ac:dyDescent="0.25">
      <c r="A9464" s="32" t="s">
        <v>32901</v>
      </c>
      <c r="B9464" s="42" t="s">
        <v>66741</v>
      </c>
      <c r="C9464" s="42"/>
      <c r="D9464" s="42"/>
      <c r="E9464" s="43" t="s">
        <v>59567</v>
      </c>
      <c r="F9464" s="44" t="s">
        <v>3153</v>
      </c>
      <c r="G9464" s="44" t="s">
        <v>17</v>
      </c>
      <c r="H9464" s="44" t="s">
        <v>18</v>
      </c>
      <c r="I9464" s="42" t="s">
        <v>10727</v>
      </c>
      <c r="J9464" s="42">
        <v>8033637965598</v>
      </c>
      <c r="K9464" s="45">
        <v>45017</v>
      </c>
      <c r="L9464" s="46">
        <v>0</v>
      </c>
      <c r="M9464" s="54">
        <v>169.95</v>
      </c>
      <c r="N9464" s="45">
        <v>43507</v>
      </c>
    </row>
    <row r="9465" spans="1:14" s="45" customFormat="1" hidden="1" x14ac:dyDescent="0.25">
      <c r="A9465" s="32" t="s">
        <v>32902</v>
      </c>
      <c r="B9465" s="42" t="s">
        <v>66742</v>
      </c>
      <c r="C9465" s="42"/>
      <c r="D9465" s="42"/>
      <c r="E9465" s="43" t="s">
        <v>59568</v>
      </c>
      <c r="F9465" s="44" t="s">
        <v>3153</v>
      </c>
      <c r="G9465" s="44" t="s">
        <v>17</v>
      </c>
      <c r="H9465" s="44" t="s">
        <v>18</v>
      </c>
      <c r="I9465" s="42" t="s">
        <v>10728</v>
      </c>
      <c r="J9465" s="42">
        <v>8033637965604</v>
      </c>
      <c r="K9465" s="45">
        <v>45017</v>
      </c>
      <c r="L9465" s="46">
        <v>0</v>
      </c>
      <c r="M9465" s="54">
        <v>169.95</v>
      </c>
      <c r="N9465" s="45">
        <v>43507</v>
      </c>
    </row>
    <row r="9466" spans="1:14" s="45" customFormat="1" hidden="1" x14ac:dyDescent="0.25">
      <c r="A9466" s="32" t="s">
        <v>32903</v>
      </c>
      <c r="B9466" s="42" t="s">
        <v>66743</v>
      </c>
      <c r="C9466" s="42"/>
      <c r="D9466" s="42"/>
      <c r="E9466" s="43" t="s">
        <v>59569</v>
      </c>
      <c r="F9466" s="44" t="s">
        <v>3153</v>
      </c>
      <c r="G9466" s="44" t="s">
        <v>17</v>
      </c>
      <c r="H9466" s="44" t="s">
        <v>18</v>
      </c>
      <c r="I9466" s="42" t="s">
        <v>10729</v>
      </c>
      <c r="J9466" s="42">
        <v>8033637965611</v>
      </c>
      <c r="K9466" s="45">
        <v>45017</v>
      </c>
      <c r="L9466" s="46">
        <v>0</v>
      </c>
      <c r="M9466" s="54">
        <v>169.95</v>
      </c>
      <c r="N9466" s="45">
        <v>43507</v>
      </c>
    </row>
    <row r="9467" spans="1:14" s="32" customFormat="1" hidden="1" x14ac:dyDescent="0.25">
      <c r="A9467" s="32" t="s">
        <v>32904</v>
      </c>
      <c r="B9467" s="42" t="s">
        <v>66744</v>
      </c>
      <c r="C9467" s="42"/>
      <c r="D9467" s="42"/>
      <c r="E9467" s="43" t="s">
        <v>59570</v>
      </c>
      <c r="F9467" s="44" t="s">
        <v>3153</v>
      </c>
      <c r="G9467" s="44" t="s">
        <v>17</v>
      </c>
      <c r="H9467" s="44" t="s">
        <v>18</v>
      </c>
      <c r="I9467" s="42" t="s">
        <v>10730</v>
      </c>
      <c r="J9467" s="42">
        <v>8033637965628</v>
      </c>
      <c r="K9467" s="45">
        <v>45017</v>
      </c>
      <c r="L9467" s="46">
        <v>0</v>
      </c>
      <c r="M9467" s="54">
        <v>169.95</v>
      </c>
      <c r="N9467" s="45">
        <v>43507</v>
      </c>
    </row>
    <row r="9468" spans="1:14" hidden="1" x14ac:dyDescent="0.25">
      <c r="A9468" s="32" t="s">
        <v>32905</v>
      </c>
      <c r="B9468" s="42" t="s">
        <v>66745</v>
      </c>
      <c r="C9468" s="42"/>
      <c r="D9468" s="42"/>
      <c r="E9468" s="43" t="s">
        <v>59571</v>
      </c>
      <c r="F9468" s="44" t="s">
        <v>3153</v>
      </c>
      <c r="G9468" s="44" t="s">
        <v>17</v>
      </c>
      <c r="H9468" s="44" t="s">
        <v>18</v>
      </c>
      <c r="I9468" s="42" t="s">
        <v>10731</v>
      </c>
      <c r="J9468" s="42">
        <v>8033637965635</v>
      </c>
      <c r="K9468" s="45">
        <v>45017</v>
      </c>
      <c r="L9468" s="46">
        <v>0</v>
      </c>
      <c r="M9468" s="54">
        <v>169.95</v>
      </c>
      <c r="N9468" s="45">
        <v>43507</v>
      </c>
    </row>
    <row r="9469" spans="1:14" hidden="1" x14ac:dyDescent="0.25">
      <c r="A9469" s="32" t="s">
        <v>32906</v>
      </c>
      <c r="B9469" s="42" t="s">
        <v>66746</v>
      </c>
      <c r="C9469" s="42"/>
      <c r="D9469" s="42"/>
      <c r="E9469" s="43" t="s">
        <v>59572</v>
      </c>
      <c r="F9469" s="44" t="s">
        <v>3153</v>
      </c>
      <c r="G9469" s="44" t="s">
        <v>17</v>
      </c>
      <c r="H9469" s="44" t="s">
        <v>18</v>
      </c>
      <c r="I9469" s="42" t="s">
        <v>10732</v>
      </c>
      <c r="J9469" s="42">
        <v>8033637965642</v>
      </c>
      <c r="K9469" s="45">
        <v>45017</v>
      </c>
      <c r="L9469" s="46">
        <v>0</v>
      </c>
      <c r="M9469" s="54">
        <v>169.95</v>
      </c>
      <c r="N9469" s="45">
        <v>43507</v>
      </c>
    </row>
    <row r="9470" spans="1:14" hidden="1" x14ac:dyDescent="0.25">
      <c r="A9470" s="32" t="s">
        <v>32907</v>
      </c>
      <c r="B9470" s="42" t="s">
        <v>66747</v>
      </c>
      <c r="C9470" s="42"/>
      <c r="D9470" s="42"/>
      <c r="E9470" s="43" t="s">
        <v>59573</v>
      </c>
      <c r="F9470" s="44" t="s">
        <v>3153</v>
      </c>
      <c r="G9470" s="44" t="s">
        <v>17</v>
      </c>
      <c r="H9470" s="44" t="s">
        <v>18</v>
      </c>
      <c r="I9470" s="42" t="s">
        <v>10733</v>
      </c>
      <c r="J9470" s="42">
        <v>8033637965659</v>
      </c>
      <c r="K9470" s="45">
        <v>45017</v>
      </c>
      <c r="L9470" s="46">
        <v>0</v>
      </c>
      <c r="M9470" s="54">
        <v>169.95</v>
      </c>
      <c r="N9470" s="45">
        <v>43507</v>
      </c>
    </row>
    <row r="9471" spans="1:14" hidden="1" x14ac:dyDescent="0.25">
      <c r="A9471" s="32" t="s">
        <v>32908</v>
      </c>
      <c r="B9471" s="42" t="s">
        <v>66748</v>
      </c>
      <c r="C9471" s="42"/>
      <c r="D9471" s="42"/>
      <c r="E9471" s="43" t="s">
        <v>59574</v>
      </c>
      <c r="F9471" s="44" t="s">
        <v>3153</v>
      </c>
      <c r="G9471" s="44" t="s">
        <v>17</v>
      </c>
      <c r="H9471" s="44" t="s">
        <v>18</v>
      </c>
      <c r="I9471" s="42" t="s">
        <v>10734</v>
      </c>
      <c r="J9471" s="42">
        <v>8033637965666</v>
      </c>
      <c r="K9471" s="45">
        <v>45017</v>
      </c>
      <c r="L9471" s="46">
        <v>0</v>
      </c>
      <c r="M9471" s="54">
        <v>169.95</v>
      </c>
      <c r="N9471" s="45">
        <v>43507</v>
      </c>
    </row>
    <row r="9472" spans="1:14" hidden="1" x14ac:dyDescent="0.25">
      <c r="A9472" s="32" t="s">
        <v>32909</v>
      </c>
      <c r="B9472" s="42" t="s">
        <v>66749</v>
      </c>
      <c r="C9472" s="42"/>
      <c r="D9472" s="42"/>
      <c r="E9472" s="43" t="s">
        <v>59575</v>
      </c>
      <c r="F9472" s="44" t="s">
        <v>3153</v>
      </c>
      <c r="G9472" s="44" t="s">
        <v>17</v>
      </c>
      <c r="H9472" s="44" t="s">
        <v>18</v>
      </c>
      <c r="I9472" s="42" t="s">
        <v>10735</v>
      </c>
      <c r="J9472" s="42">
        <v>8033637965673</v>
      </c>
      <c r="K9472" s="45">
        <v>45017</v>
      </c>
      <c r="L9472" s="46">
        <v>0</v>
      </c>
      <c r="M9472" s="54">
        <v>169.95</v>
      </c>
      <c r="N9472" s="45">
        <v>43507</v>
      </c>
    </row>
    <row r="9473" spans="1:14" hidden="1" x14ac:dyDescent="0.25">
      <c r="A9473" s="32" t="s">
        <v>32910</v>
      </c>
      <c r="B9473" s="42" t="s">
        <v>66733</v>
      </c>
      <c r="C9473" s="42"/>
      <c r="D9473" s="42"/>
      <c r="E9473" s="43" t="s">
        <v>59576</v>
      </c>
      <c r="F9473" s="44" t="s">
        <v>3153</v>
      </c>
      <c r="G9473" s="44" t="s">
        <v>17</v>
      </c>
      <c r="H9473" s="44" t="s">
        <v>18</v>
      </c>
      <c r="I9473" s="42" t="s">
        <v>10736</v>
      </c>
      <c r="J9473" s="42">
        <v>8033637965512</v>
      </c>
      <c r="K9473" s="45">
        <v>45017</v>
      </c>
      <c r="L9473" s="46">
        <v>0</v>
      </c>
      <c r="M9473" s="54">
        <v>169.95</v>
      </c>
      <c r="N9473" s="45">
        <v>43507</v>
      </c>
    </row>
    <row r="9474" spans="1:14" hidden="1" x14ac:dyDescent="0.25">
      <c r="A9474" s="32" t="s">
        <v>32911</v>
      </c>
      <c r="B9474" s="42" t="s">
        <v>66734</v>
      </c>
      <c r="C9474" s="42"/>
      <c r="D9474" s="42"/>
      <c r="E9474" s="43" t="s">
        <v>59577</v>
      </c>
      <c r="F9474" s="44" t="s">
        <v>3153</v>
      </c>
      <c r="G9474" s="44" t="s">
        <v>17</v>
      </c>
      <c r="H9474" s="44" t="s">
        <v>18</v>
      </c>
      <c r="I9474" s="42" t="s">
        <v>21386</v>
      </c>
      <c r="J9474" s="42">
        <v>8033637965529</v>
      </c>
      <c r="K9474" s="45">
        <v>45017</v>
      </c>
      <c r="L9474" s="46">
        <v>0</v>
      </c>
      <c r="M9474" s="54">
        <v>169.95</v>
      </c>
      <c r="N9474" s="45">
        <v>43507</v>
      </c>
    </row>
    <row r="9475" spans="1:14" hidden="1" x14ac:dyDescent="0.25">
      <c r="A9475" s="32" t="s">
        <v>32912</v>
      </c>
      <c r="B9475" s="42" t="s">
        <v>66735</v>
      </c>
      <c r="C9475" s="42"/>
      <c r="D9475" s="42"/>
      <c r="E9475" s="43" t="s">
        <v>59578</v>
      </c>
      <c r="F9475" s="44" t="s">
        <v>3153</v>
      </c>
      <c r="G9475" s="44" t="s">
        <v>17</v>
      </c>
      <c r="H9475" s="44" t="s">
        <v>18</v>
      </c>
      <c r="I9475" s="42" t="s">
        <v>10737</v>
      </c>
      <c r="J9475" s="42">
        <v>8033637965536</v>
      </c>
      <c r="K9475" s="45">
        <v>45017</v>
      </c>
      <c r="L9475" s="46">
        <v>0</v>
      </c>
      <c r="M9475" s="54">
        <v>169.95</v>
      </c>
      <c r="N9475" s="45">
        <v>43507</v>
      </c>
    </row>
    <row r="9476" spans="1:14" hidden="1" x14ac:dyDescent="0.25">
      <c r="A9476" s="32" t="s">
        <v>32913</v>
      </c>
      <c r="B9476" s="42" t="s">
        <v>66736</v>
      </c>
      <c r="C9476" s="42"/>
      <c r="D9476" s="42"/>
      <c r="E9476" s="43" t="s">
        <v>59579</v>
      </c>
      <c r="F9476" s="44" t="s">
        <v>3153</v>
      </c>
      <c r="G9476" s="44" t="s">
        <v>17</v>
      </c>
      <c r="H9476" s="44" t="s">
        <v>18</v>
      </c>
      <c r="I9476" s="42" t="s">
        <v>21387</v>
      </c>
      <c r="J9476" s="42">
        <v>8033637965543</v>
      </c>
      <c r="K9476" s="45">
        <v>45017</v>
      </c>
      <c r="L9476" s="46">
        <v>0</v>
      </c>
      <c r="M9476" s="54">
        <v>169.95</v>
      </c>
      <c r="N9476" s="45">
        <v>43507</v>
      </c>
    </row>
    <row r="9477" spans="1:14" hidden="1" x14ac:dyDescent="0.25">
      <c r="A9477" s="32" t="s">
        <v>32914</v>
      </c>
      <c r="B9477" s="42" t="s">
        <v>66737</v>
      </c>
      <c r="C9477" s="42"/>
      <c r="D9477" s="42"/>
      <c r="E9477" s="43" t="s">
        <v>59580</v>
      </c>
      <c r="F9477" s="44" t="s">
        <v>3153</v>
      </c>
      <c r="G9477" s="44" t="s">
        <v>17</v>
      </c>
      <c r="H9477" s="44" t="s">
        <v>18</v>
      </c>
      <c r="I9477" s="42" t="s">
        <v>10738</v>
      </c>
      <c r="J9477" s="42">
        <v>8033637965550</v>
      </c>
      <c r="K9477" s="45">
        <v>45017</v>
      </c>
      <c r="L9477" s="46">
        <v>0</v>
      </c>
      <c r="M9477" s="54">
        <v>169.95</v>
      </c>
      <c r="N9477" s="45">
        <v>43507</v>
      </c>
    </row>
    <row r="9478" spans="1:14" hidden="1" x14ac:dyDescent="0.25">
      <c r="A9478" s="32" t="s">
        <v>32915</v>
      </c>
      <c r="B9478" s="42" t="s">
        <v>66738</v>
      </c>
      <c r="C9478" s="42"/>
      <c r="D9478" s="42"/>
      <c r="E9478" s="43" t="s">
        <v>59581</v>
      </c>
      <c r="F9478" s="44" t="s">
        <v>3153</v>
      </c>
      <c r="G9478" s="44" t="s">
        <v>17</v>
      </c>
      <c r="H9478" s="44" t="s">
        <v>18</v>
      </c>
      <c r="I9478" s="42" t="s">
        <v>21388</v>
      </c>
      <c r="J9478" s="42">
        <v>8033637965567</v>
      </c>
      <c r="K9478" s="45">
        <v>45017</v>
      </c>
      <c r="L9478" s="46">
        <v>0</v>
      </c>
      <c r="M9478" s="54">
        <v>169.95</v>
      </c>
      <c r="N9478" s="45">
        <v>43507</v>
      </c>
    </row>
    <row r="9479" spans="1:14" hidden="1" x14ac:dyDescent="0.25">
      <c r="A9479" s="32" t="s">
        <v>32916</v>
      </c>
      <c r="B9479" s="42" t="s">
        <v>66739</v>
      </c>
      <c r="C9479" s="42"/>
      <c r="D9479" s="42"/>
      <c r="E9479" s="43" t="s">
        <v>59582</v>
      </c>
      <c r="F9479" s="44" t="s">
        <v>3153</v>
      </c>
      <c r="G9479" s="44" t="s">
        <v>17</v>
      </c>
      <c r="H9479" s="44" t="s">
        <v>18</v>
      </c>
      <c r="I9479" s="42" t="s">
        <v>10739</v>
      </c>
      <c r="J9479" s="42">
        <v>8033637965574</v>
      </c>
      <c r="K9479" s="45">
        <v>45017</v>
      </c>
      <c r="L9479" s="46">
        <v>0</v>
      </c>
      <c r="M9479" s="54">
        <v>169.95</v>
      </c>
      <c r="N9479" s="45">
        <v>43507</v>
      </c>
    </row>
    <row r="9480" spans="1:14" hidden="1" x14ac:dyDescent="0.25">
      <c r="A9480" s="32" t="s">
        <v>32917</v>
      </c>
      <c r="B9480" s="42" t="s">
        <v>66740</v>
      </c>
      <c r="C9480" s="42"/>
      <c r="D9480" s="42"/>
      <c r="E9480" s="43" t="s">
        <v>59583</v>
      </c>
      <c r="F9480" s="44" t="s">
        <v>3153</v>
      </c>
      <c r="G9480" s="44" t="s">
        <v>17</v>
      </c>
      <c r="H9480" s="44" t="s">
        <v>18</v>
      </c>
      <c r="I9480" s="42" t="s">
        <v>21389</v>
      </c>
      <c r="J9480" s="42">
        <v>8033637965581</v>
      </c>
      <c r="K9480" s="45">
        <v>45017</v>
      </c>
      <c r="L9480" s="46">
        <v>0</v>
      </c>
      <c r="M9480" s="54">
        <v>169.95</v>
      </c>
      <c r="N9480" s="45">
        <v>43507</v>
      </c>
    </row>
    <row r="9481" spans="1:14" hidden="1" x14ac:dyDescent="0.25">
      <c r="A9481" s="32" t="s">
        <v>32918</v>
      </c>
      <c r="B9481" s="42" t="s">
        <v>66758</v>
      </c>
      <c r="C9481" s="42"/>
      <c r="D9481" s="42"/>
      <c r="E9481" s="43" t="s">
        <v>59584</v>
      </c>
      <c r="F9481" s="44" t="s">
        <v>3153</v>
      </c>
      <c r="G9481" s="44" t="s">
        <v>17</v>
      </c>
      <c r="H9481" s="44" t="s">
        <v>18</v>
      </c>
      <c r="I9481" s="42" t="s">
        <v>10740</v>
      </c>
      <c r="J9481" s="42">
        <v>8033637965765</v>
      </c>
      <c r="K9481" s="45">
        <v>45017</v>
      </c>
      <c r="L9481" s="46">
        <v>0</v>
      </c>
      <c r="M9481" s="54">
        <v>169.95</v>
      </c>
      <c r="N9481" s="45">
        <v>43507</v>
      </c>
    </row>
    <row r="9482" spans="1:14" hidden="1" x14ac:dyDescent="0.25">
      <c r="A9482" s="32" t="s">
        <v>32919</v>
      </c>
      <c r="B9482" s="42" t="s">
        <v>66759</v>
      </c>
      <c r="C9482" s="42"/>
      <c r="D9482" s="42"/>
      <c r="E9482" s="43" t="s">
        <v>59585</v>
      </c>
      <c r="F9482" s="44" t="s">
        <v>3153</v>
      </c>
      <c r="G9482" s="44" t="s">
        <v>17</v>
      </c>
      <c r="H9482" s="44" t="s">
        <v>18</v>
      </c>
      <c r="I9482" s="42" t="s">
        <v>10741</v>
      </c>
      <c r="J9482" s="42">
        <v>8033637965772</v>
      </c>
      <c r="K9482" s="45">
        <v>45017</v>
      </c>
      <c r="L9482" s="46">
        <v>0</v>
      </c>
      <c r="M9482" s="54">
        <v>169.95</v>
      </c>
      <c r="N9482" s="45">
        <v>43507</v>
      </c>
    </row>
    <row r="9483" spans="1:14" hidden="1" x14ac:dyDescent="0.25">
      <c r="A9483" s="32" t="s">
        <v>32920</v>
      </c>
      <c r="B9483" s="42" t="s">
        <v>66760</v>
      </c>
      <c r="C9483" s="42"/>
      <c r="D9483" s="42"/>
      <c r="E9483" s="43" t="s">
        <v>59586</v>
      </c>
      <c r="F9483" s="44" t="s">
        <v>3153</v>
      </c>
      <c r="G9483" s="44" t="s">
        <v>17</v>
      </c>
      <c r="H9483" s="44" t="s">
        <v>18</v>
      </c>
      <c r="I9483" s="42" t="s">
        <v>10742</v>
      </c>
      <c r="J9483" s="42">
        <v>8033637965789</v>
      </c>
      <c r="K9483" s="45">
        <v>45017</v>
      </c>
      <c r="L9483" s="46">
        <v>0</v>
      </c>
      <c r="M9483" s="54">
        <v>169.95</v>
      </c>
      <c r="N9483" s="45">
        <v>43507</v>
      </c>
    </row>
    <row r="9484" spans="1:14" hidden="1" x14ac:dyDescent="0.25">
      <c r="A9484" s="32" t="s">
        <v>32921</v>
      </c>
      <c r="B9484" s="42" t="s">
        <v>66761</v>
      </c>
      <c r="C9484" s="42"/>
      <c r="D9484" s="42"/>
      <c r="E9484" s="43" t="s">
        <v>59587</v>
      </c>
      <c r="F9484" s="44" t="s">
        <v>3153</v>
      </c>
      <c r="G9484" s="44" t="s">
        <v>17</v>
      </c>
      <c r="H9484" s="44" t="s">
        <v>18</v>
      </c>
      <c r="I9484" s="42" t="s">
        <v>10743</v>
      </c>
      <c r="J9484" s="42">
        <v>8033637965796</v>
      </c>
      <c r="K9484" s="45">
        <v>45017</v>
      </c>
      <c r="L9484" s="46">
        <v>0</v>
      </c>
      <c r="M9484" s="54">
        <v>169.95</v>
      </c>
      <c r="N9484" s="45">
        <v>43507</v>
      </c>
    </row>
    <row r="9485" spans="1:14" hidden="1" x14ac:dyDescent="0.25">
      <c r="A9485" s="32" t="s">
        <v>32922</v>
      </c>
      <c r="B9485" s="42" t="s">
        <v>66762</v>
      </c>
      <c r="C9485" s="42"/>
      <c r="D9485" s="42"/>
      <c r="E9485" s="43" t="s">
        <v>59588</v>
      </c>
      <c r="F9485" s="44" t="s">
        <v>3153</v>
      </c>
      <c r="G9485" s="44" t="s">
        <v>17</v>
      </c>
      <c r="H9485" s="44" t="s">
        <v>18</v>
      </c>
      <c r="I9485" s="42" t="s">
        <v>10744</v>
      </c>
      <c r="J9485" s="42">
        <v>8033637965802</v>
      </c>
      <c r="K9485" s="45">
        <v>45017</v>
      </c>
      <c r="L9485" s="46">
        <v>0</v>
      </c>
      <c r="M9485" s="54">
        <v>169.95</v>
      </c>
      <c r="N9485" s="45">
        <v>43507</v>
      </c>
    </row>
    <row r="9486" spans="1:14" hidden="1" x14ac:dyDescent="0.25">
      <c r="A9486" s="32" t="s">
        <v>32923</v>
      </c>
      <c r="B9486" s="42" t="s">
        <v>66763</v>
      </c>
      <c r="C9486" s="42"/>
      <c r="D9486" s="42"/>
      <c r="E9486" s="43" t="s">
        <v>59589</v>
      </c>
      <c r="F9486" s="44" t="s">
        <v>3153</v>
      </c>
      <c r="G9486" s="44" t="s">
        <v>17</v>
      </c>
      <c r="H9486" s="44" t="s">
        <v>18</v>
      </c>
      <c r="I9486" s="42" t="s">
        <v>10745</v>
      </c>
      <c r="J9486" s="42">
        <v>8033637965819</v>
      </c>
      <c r="K9486" s="45">
        <v>45017</v>
      </c>
      <c r="L9486" s="46">
        <v>0</v>
      </c>
      <c r="M9486" s="54">
        <v>169.95</v>
      </c>
      <c r="N9486" s="45">
        <v>43507</v>
      </c>
    </row>
    <row r="9487" spans="1:14" hidden="1" x14ac:dyDescent="0.25">
      <c r="A9487" s="32" t="s">
        <v>32924</v>
      </c>
      <c r="B9487" s="42" t="s">
        <v>66764</v>
      </c>
      <c r="C9487" s="42"/>
      <c r="D9487" s="42"/>
      <c r="E9487" s="43" t="s">
        <v>59590</v>
      </c>
      <c r="F9487" s="44" t="s">
        <v>3153</v>
      </c>
      <c r="G9487" s="44" t="s">
        <v>17</v>
      </c>
      <c r="H9487" s="44" t="s">
        <v>18</v>
      </c>
      <c r="I9487" s="42" t="s">
        <v>10746</v>
      </c>
      <c r="J9487" s="42">
        <v>8033637965826</v>
      </c>
      <c r="K9487" s="45">
        <v>45017</v>
      </c>
      <c r="L9487" s="46">
        <v>0</v>
      </c>
      <c r="M9487" s="54">
        <v>169.95</v>
      </c>
      <c r="N9487" s="45">
        <v>43507</v>
      </c>
    </row>
    <row r="9488" spans="1:14" s="32" customFormat="1" hidden="1" x14ac:dyDescent="0.25">
      <c r="A9488" s="32" t="s">
        <v>32925</v>
      </c>
      <c r="B9488" s="42" t="s">
        <v>66765</v>
      </c>
      <c r="C9488" s="42"/>
      <c r="D9488" s="42"/>
      <c r="E9488" s="43" t="s">
        <v>59591</v>
      </c>
      <c r="F9488" s="44" t="s">
        <v>3153</v>
      </c>
      <c r="G9488" s="44" t="s">
        <v>17</v>
      </c>
      <c r="H9488" s="44" t="s">
        <v>18</v>
      </c>
      <c r="I9488" s="42" t="s">
        <v>10747</v>
      </c>
      <c r="J9488" s="42">
        <v>8033637965833</v>
      </c>
      <c r="K9488" s="45">
        <v>45017</v>
      </c>
      <c r="L9488" s="46">
        <v>0</v>
      </c>
      <c r="M9488" s="54">
        <v>169.95</v>
      </c>
      <c r="N9488" s="45">
        <v>43507</v>
      </c>
    </row>
    <row r="9489" spans="1:14" s="32" customFormat="1" hidden="1" x14ac:dyDescent="0.25">
      <c r="A9489" s="32" t="s">
        <v>32926</v>
      </c>
      <c r="B9489" s="42" t="s">
        <v>66766</v>
      </c>
      <c r="C9489" s="42"/>
      <c r="D9489" s="42"/>
      <c r="E9489" s="43" t="s">
        <v>59592</v>
      </c>
      <c r="F9489" s="44" t="s">
        <v>3153</v>
      </c>
      <c r="G9489" s="44" t="s">
        <v>17</v>
      </c>
      <c r="H9489" s="44" t="s">
        <v>18</v>
      </c>
      <c r="I9489" s="42" t="s">
        <v>10748</v>
      </c>
      <c r="J9489" s="42">
        <v>8033637965840</v>
      </c>
      <c r="K9489" s="45">
        <v>45017</v>
      </c>
      <c r="L9489" s="46">
        <v>0</v>
      </c>
      <c r="M9489" s="54">
        <v>169.95</v>
      </c>
      <c r="N9489" s="45">
        <v>43507</v>
      </c>
    </row>
    <row r="9490" spans="1:14" s="32" customFormat="1" hidden="1" x14ac:dyDescent="0.25">
      <c r="A9490" s="32" t="s">
        <v>32927</v>
      </c>
      <c r="B9490" s="42" t="s">
        <v>66750</v>
      </c>
      <c r="C9490" s="42"/>
      <c r="D9490" s="42"/>
      <c r="E9490" s="43" t="s">
        <v>59593</v>
      </c>
      <c r="F9490" s="44" t="s">
        <v>3153</v>
      </c>
      <c r="G9490" s="44" t="s">
        <v>17</v>
      </c>
      <c r="H9490" s="44" t="s">
        <v>18</v>
      </c>
      <c r="I9490" s="42" t="s">
        <v>10749</v>
      </c>
      <c r="J9490" s="42">
        <v>8033637965680</v>
      </c>
      <c r="K9490" s="45">
        <v>45017</v>
      </c>
      <c r="L9490" s="46">
        <v>0</v>
      </c>
      <c r="M9490" s="54">
        <v>169.95</v>
      </c>
      <c r="N9490" s="45">
        <v>43507</v>
      </c>
    </row>
    <row r="9491" spans="1:14" s="32" customFormat="1" hidden="1" x14ac:dyDescent="0.25">
      <c r="A9491" s="32" t="s">
        <v>32928</v>
      </c>
      <c r="B9491" s="42" t="s">
        <v>66751</v>
      </c>
      <c r="C9491" s="42"/>
      <c r="D9491" s="42"/>
      <c r="E9491" s="43" t="s">
        <v>59594</v>
      </c>
      <c r="F9491" s="44" t="s">
        <v>3153</v>
      </c>
      <c r="G9491" s="44" t="s">
        <v>17</v>
      </c>
      <c r="H9491" s="44" t="s">
        <v>18</v>
      </c>
      <c r="I9491" s="42" t="s">
        <v>21390</v>
      </c>
      <c r="J9491" s="42">
        <v>8033637965697</v>
      </c>
      <c r="K9491" s="45">
        <v>45017</v>
      </c>
      <c r="L9491" s="46">
        <v>0</v>
      </c>
      <c r="M9491" s="54">
        <v>169.95</v>
      </c>
      <c r="N9491" s="45">
        <v>43507</v>
      </c>
    </row>
    <row r="9492" spans="1:14" s="32" customFormat="1" hidden="1" x14ac:dyDescent="0.25">
      <c r="A9492" s="32" t="s">
        <v>32929</v>
      </c>
      <c r="B9492" s="42" t="s">
        <v>66752</v>
      </c>
      <c r="C9492" s="42"/>
      <c r="D9492" s="42"/>
      <c r="E9492" s="43" t="s">
        <v>59595</v>
      </c>
      <c r="F9492" s="44" t="s">
        <v>3153</v>
      </c>
      <c r="G9492" s="44" t="s">
        <v>17</v>
      </c>
      <c r="H9492" s="44" t="s">
        <v>18</v>
      </c>
      <c r="I9492" s="42" t="s">
        <v>10750</v>
      </c>
      <c r="J9492" s="42">
        <v>8033637965703</v>
      </c>
      <c r="K9492" s="45">
        <v>45017</v>
      </c>
      <c r="L9492" s="46">
        <v>0</v>
      </c>
      <c r="M9492" s="54">
        <v>169.95</v>
      </c>
      <c r="N9492" s="45">
        <v>43507</v>
      </c>
    </row>
    <row r="9493" spans="1:14" s="32" customFormat="1" hidden="1" x14ac:dyDescent="0.25">
      <c r="A9493" s="32" t="s">
        <v>32930</v>
      </c>
      <c r="B9493" s="42" t="s">
        <v>66753</v>
      </c>
      <c r="C9493" s="42"/>
      <c r="D9493" s="42"/>
      <c r="E9493" s="43" t="s">
        <v>59596</v>
      </c>
      <c r="F9493" s="44" t="s">
        <v>3153</v>
      </c>
      <c r="G9493" s="44" t="s">
        <v>17</v>
      </c>
      <c r="H9493" s="44" t="s">
        <v>18</v>
      </c>
      <c r="I9493" s="42" t="s">
        <v>21391</v>
      </c>
      <c r="J9493" s="42">
        <v>8033637965710</v>
      </c>
      <c r="K9493" s="45">
        <v>45017</v>
      </c>
      <c r="L9493" s="46">
        <v>0</v>
      </c>
      <c r="M9493" s="54">
        <v>169.95</v>
      </c>
      <c r="N9493" s="45">
        <v>43507</v>
      </c>
    </row>
    <row r="9494" spans="1:14" s="32" customFormat="1" hidden="1" x14ac:dyDescent="0.25">
      <c r="A9494" s="32" t="s">
        <v>32931</v>
      </c>
      <c r="B9494" s="42" t="s">
        <v>66754</v>
      </c>
      <c r="C9494" s="42"/>
      <c r="D9494" s="42"/>
      <c r="E9494" s="43" t="s">
        <v>59597</v>
      </c>
      <c r="F9494" s="44" t="s">
        <v>3153</v>
      </c>
      <c r="G9494" s="44" t="s">
        <v>17</v>
      </c>
      <c r="H9494" s="44" t="s">
        <v>18</v>
      </c>
      <c r="I9494" s="42" t="s">
        <v>10751</v>
      </c>
      <c r="J9494" s="42">
        <v>8033637965727</v>
      </c>
      <c r="K9494" s="45">
        <v>45017</v>
      </c>
      <c r="L9494" s="46">
        <v>0</v>
      </c>
      <c r="M9494" s="54">
        <v>169.95</v>
      </c>
      <c r="N9494" s="45">
        <v>43507</v>
      </c>
    </row>
    <row r="9495" spans="1:14" s="32" customFormat="1" hidden="1" x14ac:dyDescent="0.25">
      <c r="A9495" s="32" t="s">
        <v>32932</v>
      </c>
      <c r="B9495" s="42" t="s">
        <v>66755</v>
      </c>
      <c r="C9495" s="42"/>
      <c r="D9495" s="42"/>
      <c r="E9495" s="43" t="s">
        <v>59598</v>
      </c>
      <c r="F9495" s="44" t="s">
        <v>3153</v>
      </c>
      <c r="G9495" s="44" t="s">
        <v>17</v>
      </c>
      <c r="H9495" s="44" t="s">
        <v>18</v>
      </c>
      <c r="I9495" s="42" t="s">
        <v>21392</v>
      </c>
      <c r="J9495" s="42">
        <v>8033637965734</v>
      </c>
      <c r="K9495" s="45">
        <v>45017</v>
      </c>
      <c r="L9495" s="46">
        <v>0</v>
      </c>
      <c r="M9495" s="54">
        <v>169.95</v>
      </c>
      <c r="N9495" s="45">
        <v>43507</v>
      </c>
    </row>
    <row r="9496" spans="1:14" s="32" customFormat="1" hidden="1" x14ac:dyDescent="0.25">
      <c r="A9496" s="32" t="s">
        <v>32933</v>
      </c>
      <c r="B9496" s="42" t="s">
        <v>66756</v>
      </c>
      <c r="C9496" s="42"/>
      <c r="D9496" s="42"/>
      <c r="E9496" s="43" t="s">
        <v>59599</v>
      </c>
      <c r="F9496" s="44" t="s">
        <v>3153</v>
      </c>
      <c r="G9496" s="44" t="s">
        <v>17</v>
      </c>
      <c r="H9496" s="44" t="s">
        <v>18</v>
      </c>
      <c r="I9496" s="42" t="s">
        <v>10752</v>
      </c>
      <c r="J9496" s="42">
        <v>8033637965741</v>
      </c>
      <c r="K9496" s="45">
        <v>45017</v>
      </c>
      <c r="L9496" s="46">
        <v>0</v>
      </c>
      <c r="M9496" s="54">
        <v>169.95</v>
      </c>
      <c r="N9496" s="45">
        <v>43507</v>
      </c>
    </row>
    <row r="9497" spans="1:14" s="32" customFormat="1" hidden="1" x14ac:dyDescent="0.25">
      <c r="A9497" s="32" t="s">
        <v>32934</v>
      </c>
      <c r="B9497" s="42" t="s">
        <v>66757</v>
      </c>
      <c r="C9497" s="42"/>
      <c r="D9497" s="42"/>
      <c r="E9497" s="43" t="s">
        <v>59600</v>
      </c>
      <c r="F9497" s="44" t="s">
        <v>3153</v>
      </c>
      <c r="G9497" s="44" t="s">
        <v>17</v>
      </c>
      <c r="H9497" s="44" t="s">
        <v>18</v>
      </c>
      <c r="I9497" s="42" t="s">
        <v>21393</v>
      </c>
      <c r="J9497" s="42">
        <v>8033637965758</v>
      </c>
      <c r="K9497" s="45">
        <v>45017</v>
      </c>
      <c r="L9497" s="46">
        <v>0</v>
      </c>
      <c r="M9497" s="54">
        <v>169.95</v>
      </c>
      <c r="N9497" s="45">
        <v>43507</v>
      </c>
    </row>
    <row r="9498" spans="1:14" s="32" customFormat="1" hidden="1" x14ac:dyDescent="0.25">
      <c r="A9498" s="32" t="s">
        <v>33050</v>
      </c>
      <c r="B9498" s="42" t="s">
        <v>67058</v>
      </c>
      <c r="C9498" s="42"/>
      <c r="D9498" s="42"/>
      <c r="E9498" s="43" t="s">
        <v>59670</v>
      </c>
      <c r="F9498" s="44" t="s">
        <v>3153</v>
      </c>
      <c r="G9498" s="44" t="s">
        <v>17</v>
      </c>
      <c r="H9498" s="44" t="s">
        <v>18</v>
      </c>
      <c r="I9498" s="42" t="s">
        <v>3154</v>
      </c>
      <c r="J9498" s="42">
        <v>8033637966076</v>
      </c>
      <c r="K9498" s="45">
        <v>45017</v>
      </c>
      <c r="L9498" s="46">
        <v>0</v>
      </c>
      <c r="M9498" s="54">
        <v>139.94999999999999</v>
      </c>
      <c r="N9498" s="45">
        <v>43507</v>
      </c>
    </row>
    <row r="9499" spans="1:14" s="32" customFormat="1" hidden="1" x14ac:dyDescent="0.25">
      <c r="A9499" s="32" t="s">
        <v>33051</v>
      </c>
      <c r="B9499" s="42" t="s">
        <v>67059</v>
      </c>
      <c r="C9499" s="42"/>
      <c r="D9499" s="42"/>
      <c r="E9499" s="43" t="s">
        <v>59671</v>
      </c>
      <c r="F9499" s="44" t="s">
        <v>3153</v>
      </c>
      <c r="G9499" s="44" t="s">
        <v>17</v>
      </c>
      <c r="H9499" s="44" t="s">
        <v>18</v>
      </c>
      <c r="I9499" s="42" t="s">
        <v>3155</v>
      </c>
      <c r="J9499" s="42">
        <v>8033637966083</v>
      </c>
      <c r="K9499" s="45">
        <v>45017</v>
      </c>
      <c r="L9499" s="46">
        <v>0</v>
      </c>
      <c r="M9499" s="54">
        <v>139.94999999999999</v>
      </c>
      <c r="N9499" s="45">
        <v>43507</v>
      </c>
    </row>
    <row r="9500" spans="1:14" s="32" customFormat="1" hidden="1" x14ac:dyDescent="0.25">
      <c r="A9500" s="32" t="s">
        <v>33052</v>
      </c>
      <c r="B9500" s="42" t="s">
        <v>67060</v>
      </c>
      <c r="C9500" s="42"/>
      <c r="D9500" s="42"/>
      <c r="E9500" s="43" t="s">
        <v>59672</v>
      </c>
      <c r="F9500" s="44" t="s">
        <v>3153</v>
      </c>
      <c r="G9500" s="44" t="s">
        <v>17</v>
      </c>
      <c r="H9500" s="44" t="s">
        <v>18</v>
      </c>
      <c r="I9500" s="42" t="s">
        <v>3156</v>
      </c>
      <c r="J9500" s="42">
        <v>8033637966090</v>
      </c>
      <c r="K9500" s="45">
        <v>45017</v>
      </c>
      <c r="L9500" s="46">
        <v>0</v>
      </c>
      <c r="M9500" s="54">
        <v>139.94999999999999</v>
      </c>
      <c r="N9500" s="45">
        <v>43507</v>
      </c>
    </row>
    <row r="9501" spans="1:14" s="32" customFormat="1" hidden="1" x14ac:dyDescent="0.25">
      <c r="A9501" s="32" t="s">
        <v>33053</v>
      </c>
      <c r="B9501" s="42" t="s">
        <v>67061</v>
      </c>
      <c r="C9501" s="42"/>
      <c r="D9501" s="42"/>
      <c r="E9501" s="43" t="s">
        <v>59673</v>
      </c>
      <c r="F9501" s="44" t="s">
        <v>3153</v>
      </c>
      <c r="G9501" s="44" t="s">
        <v>17</v>
      </c>
      <c r="H9501" s="44" t="s">
        <v>18</v>
      </c>
      <c r="I9501" s="42" t="s">
        <v>3157</v>
      </c>
      <c r="J9501" s="42">
        <v>8033637966106</v>
      </c>
      <c r="K9501" s="45">
        <v>45017</v>
      </c>
      <c r="L9501" s="46">
        <v>0</v>
      </c>
      <c r="M9501" s="54">
        <v>139.94999999999999</v>
      </c>
      <c r="N9501" s="45">
        <v>43507</v>
      </c>
    </row>
    <row r="9502" spans="1:14" s="32" customFormat="1" hidden="1" x14ac:dyDescent="0.25">
      <c r="A9502" s="32" t="s">
        <v>33054</v>
      </c>
      <c r="B9502" s="42" t="s">
        <v>67062</v>
      </c>
      <c r="C9502" s="42"/>
      <c r="D9502" s="42"/>
      <c r="E9502" s="43" t="s">
        <v>59674</v>
      </c>
      <c r="F9502" s="44" t="s">
        <v>3153</v>
      </c>
      <c r="G9502" s="44" t="s">
        <v>17</v>
      </c>
      <c r="H9502" s="44" t="s">
        <v>18</v>
      </c>
      <c r="I9502" s="42" t="s">
        <v>3158</v>
      </c>
      <c r="J9502" s="42">
        <v>8033637966113</v>
      </c>
      <c r="K9502" s="45">
        <v>45017</v>
      </c>
      <c r="L9502" s="46">
        <v>0</v>
      </c>
      <c r="M9502" s="54">
        <v>139.94999999999999</v>
      </c>
      <c r="N9502" s="45">
        <v>43507</v>
      </c>
    </row>
    <row r="9503" spans="1:14" s="32" customFormat="1" hidden="1" x14ac:dyDescent="0.25">
      <c r="A9503" s="32" t="s">
        <v>33055</v>
      </c>
      <c r="B9503" s="42" t="s">
        <v>67063</v>
      </c>
      <c r="C9503" s="42"/>
      <c r="D9503" s="42"/>
      <c r="E9503" s="43" t="s">
        <v>59675</v>
      </c>
      <c r="F9503" s="44" t="s">
        <v>3153</v>
      </c>
      <c r="G9503" s="44" t="s">
        <v>17</v>
      </c>
      <c r="H9503" s="44" t="s">
        <v>18</v>
      </c>
      <c r="I9503" s="42" t="s">
        <v>3159</v>
      </c>
      <c r="J9503" s="42">
        <v>8033637966120</v>
      </c>
      <c r="K9503" s="45">
        <v>45017</v>
      </c>
      <c r="L9503" s="46">
        <v>0</v>
      </c>
      <c r="M9503" s="54">
        <v>139.94999999999999</v>
      </c>
      <c r="N9503" s="45">
        <v>43507</v>
      </c>
    </row>
    <row r="9504" spans="1:14" s="32" customFormat="1" hidden="1" x14ac:dyDescent="0.25">
      <c r="A9504" s="32" t="s">
        <v>33056</v>
      </c>
      <c r="B9504" s="42" t="s">
        <v>67064</v>
      </c>
      <c r="C9504" s="42"/>
      <c r="D9504" s="42"/>
      <c r="E9504" s="43" t="s">
        <v>59676</v>
      </c>
      <c r="F9504" s="44" t="s">
        <v>3153</v>
      </c>
      <c r="G9504" s="44" t="s">
        <v>17</v>
      </c>
      <c r="H9504" s="44" t="s">
        <v>18</v>
      </c>
      <c r="I9504" s="42" t="s">
        <v>3160</v>
      </c>
      <c r="J9504" s="42">
        <v>8033637966137</v>
      </c>
      <c r="K9504" s="45">
        <v>45017</v>
      </c>
      <c r="L9504" s="46">
        <v>0</v>
      </c>
      <c r="M9504" s="54">
        <v>139.94999999999999</v>
      </c>
      <c r="N9504" s="45">
        <v>43507</v>
      </c>
    </row>
    <row r="9505" spans="1:14" s="32" customFormat="1" hidden="1" x14ac:dyDescent="0.25">
      <c r="A9505" s="32" t="s">
        <v>33057</v>
      </c>
      <c r="B9505" s="42" t="s">
        <v>67065</v>
      </c>
      <c r="C9505" s="42"/>
      <c r="D9505" s="42"/>
      <c r="E9505" s="43" t="s">
        <v>59677</v>
      </c>
      <c r="F9505" s="44" t="s">
        <v>3153</v>
      </c>
      <c r="G9505" s="44" t="s">
        <v>17</v>
      </c>
      <c r="H9505" s="44" t="s">
        <v>18</v>
      </c>
      <c r="I9505" s="42" t="s">
        <v>3161</v>
      </c>
      <c r="J9505" s="42">
        <v>8033637966144</v>
      </c>
      <c r="K9505" s="45">
        <v>45017</v>
      </c>
      <c r="L9505" s="46">
        <v>0</v>
      </c>
      <c r="M9505" s="54">
        <v>139.94999999999999</v>
      </c>
      <c r="N9505" s="45">
        <v>43507</v>
      </c>
    </row>
    <row r="9506" spans="1:14" s="32" customFormat="1" hidden="1" x14ac:dyDescent="0.25">
      <c r="A9506" s="32" t="s">
        <v>33058</v>
      </c>
      <c r="B9506" s="42" t="s">
        <v>67066</v>
      </c>
      <c r="C9506" s="42"/>
      <c r="D9506" s="42"/>
      <c r="E9506" s="43" t="s">
        <v>59678</v>
      </c>
      <c r="F9506" s="44" t="s">
        <v>3153</v>
      </c>
      <c r="G9506" s="44" t="s">
        <v>17</v>
      </c>
      <c r="H9506" s="44" t="s">
        <v>18</v>
      </c>
      <c r="I9506" s="42" t="s">
        <v>3162</v>
      </c>
      <c r="J9506" s="42">
        <v>8033637966151</v>
      </c>
      <c r="K9506" s="45">
        <v>45017</v>
      </c>
      <c r="L9506" s="46">
        <v>0</v>
      </c>
      <c r="M9506" s="54">
        <v>139.94999999999999</v>
      </c>
      <c r="N9506" s="45">
        <v>43507</v>
      </c>
    </row>
    <row r="9507" spans="1:14" s="32" customFormat="1" hidden="1" x14ac:dyDescent="0.25">
      <c r="A9507" s="32" t="s">
        <v>33059</v>
      </c>
      <c r="B9507" s="42" t="s">
        <v>67050</v>
      </c>
      <c r="C9507" s="42"/>
      <c r="D9507" s="42"/>
      <c r="E9507" s="43" t="s">
        <v>59679</v>
      </c>
      <c r="F9507" s="44" t="s">
        <v>3153</v>
      </c>
      <c r="G9507" s="44" t="s">
        <v>17</v>
      </c>
      <c r="H9507" s="44" t="s">
        <v>18</v>
      </c>
      <c r="I9507" s="42" t="s">
        <v>3163</v>
      </c>
      <c r="J9507" s="42">
        <v>8033637965994</v>
      </c>
      <c r="K9507" s="45">
        <v>45017</v>
      </c>
      <c r="L9507" s="46">
        <v>0</v>
      </c>
      <c r="M9507" s="54">
        <v>139.94999999999999</v>
      </c>
      <c r="N9507" s="45">
        <v>43507</v>
      </c>
    </row>
    <row r="9508" spans="1:14" s="32" customFormat="1" hidden="1" x14ac:dyDescent="0.25">
      <c r="A9508" s="32" t="s">
        <v>33060</v>
      </c>
      <c r="B9508" s="42" t="s">
        <v>67051</v>
      </c>
      <c r="C9508" s="42"/>
      <c r="D9508" s="42"/>
      <c r="E9508" s="43" t="s">
        <v>59680</v>
      </c>
      <c r="F9508" s="44" t="s">
        <v>3153</v>
      </c>
      <c r="G9508" s="44" t="s">
        <v>17</v>
      </c>
      <c r="H9508" s="44" t="s">
        <v>18</v>
      </c>
      <c r="I9508" s="42" t="s">
        <v>21003</v>
      </c>
      <c r="J9508" s="42">
        <v>8033637966007</v>
      </c>
      <c r="K9508" s="45">
        <v>45017</v>
      </c>
      <c r="L9508" s="46">
        <v>0</v>
      </c>
      <c r="M9508" s="54">
        <v>139.94999999999999</v>
      </c>
      <c r="N9508" s="45">
        <v>43507</v>
      </c>
    </row>
    <row r="9509" spans="1:14" s="32" customFormat="1" hidden="1" x14ac:dyDescent="0.25">
      <c r="A9509" s="32" t="s">
        <v>33061</v>
      </c>
      <c r="B9509" s="42" t="s">
        <v>67052</v>
      </c>
      <c r="C9509" s="42"/>
      <c r="D9509" s="42"/>
      <c r="E9509" s="43" t="s">
        <v>59681</v>
      </c>
      <c r="F9509" s="44" t="s">
        <v>3153</v>
      </c>
      <c r="G9509" s="44" t="s">
        <v>17</v>
      </c>
      <c r="H9509" s="44" t="s">
        <v>18</v>
      </c>
      <c r="I9509" s="42" t="s">
        <v>3164</v>
      </c>
      <c r="J9509" s="42">
        <v>8033637966014</v>
      </c>
      <c r="K9509" s="45">
        <v>45017</v>
      </c>
      <c r="L9509" s="46">
        <v>0</v>
      </c>
      <c r="M9509" s="54">
        <v>139.94999999999999</v>
      </c>
      <c r="N9509" s="45">
        <v>43507</v>
      </c>
    </row>
    <row r="9510" spans="1:14" s="32" customFormat="1" hidden="1" x14ac:dyDescent="0.25">
      <c r="A9510" s="32" t="s">
        <v>33062</v>
      </c>
      <c r="B9510" s="42" t="s">
        <v>67053</v>
      </c>
      <c r="C9510" s="42"/>
      <c r="D9510" s="42"/>
      <c r="E9510" s="43" t="s">
        <v>59682</v>
      </c>
      <c r="F9510" s="44" t="s">
        <v>3153</v>
      </c>
      <c r="G9510" s="44" t="s">
        <v>17</v>
      </c>
      <c r="H9510" s="44" t="s">
        <v>18</v>
      </c>
      <c r="I9510" s="42" t="s">
        <v>21004</v>
      </c>
      <c r="J9510" s="42">
        <v>8033637966021</v>
      </c>
      <c r="K9510" s="45">
        <v>45017</v>
      </c>
      <c r="L9510" s="46">
        <v>0</v>
      </c>
      <c r="M9510" s="54">
        <v>139.94999999999999</v>
      </c>
      <c r="N9510" s="45">
        <v>43507</v>
      </c>
    </row>
    <row r="9511" spans="1:14" s="32" customFormat="1" hidden="1" x14ac:dyDescent="0.25">
      <c r="A9511" s="32" t="s">
        <v>33063</v>
      </c>
      <c r="B9511" s="42" t="s">
        <v>67054</v>
      </c>
      <c r="C9511" s="42"/>
      <c r="D9511" s="42"/>
      <c r="E9511" s="43" t="s">
        <v>59683</v>
      </c>
      <c r="F9511" s="44" t="s">
        <v>3153</v>
      </c>
      <c r="G9511" s="44" t="s">
        <v>17</v>
      </c>
      <c r="H9511" s="44" t="s">
        <v>18</v>
      </c>
      <c r="I9511" s="42" t="s">
        <v>3165</v>
      </c>
      <c r="J9511" s="42">
        <v>8033637966038</v>
      </c>
      <c r="K9511" s="45">
        <v>45017</v>
      </c>
      <c r="L9511" s="46">
        <v>0</v>
      </c>
      <c r="M9511" s="54">
        <v>139.94999999999999</v>
      </c>
      <c r="N9511" s="45">
        <v>43507</v>
      </c>
    </row>
    <row r="9512" spans="1:14" s="32" customFormat="1" hidden="1" x14ac:dyDescent="0.25">
      <c r="A9512" s="32" t="s">
        <v>33064</v>
      </c>
      <c r="B9512" s="42" t="s">
        <v>67055</v>
      </c>
      <c r="C9512" s="42"/>
      <c r="D9512" s="42"/>
      <c r="E9512" s="43" t="s">
        <v>59684</v>
      </c>
      <c r="F9512" s="44" t="s">
        <v>3153</v>
      </c>
      <c r="G9512" s="44" t="s">
        <v>17</v>
      </c>
      <c r="H9512" s="44" t="s">
        <v>18</v>
      </c>
      <c r="I9512" s="42" t="s">
        <v>21005</v>
      </c>
      <c r="J9512" s="42">
        <v>8033637966045</v>
      </c>
      <c r="K9512" s="45">
        <v>45017</v>
      </c>
      <c r="L9512" s="46">
        <v>0</v>
      </c>
      <c r="M9512" s="54">
        <v>139.94999999999999</v>
      </c>
      <c r="N9512" s="45">
        <v>43507</v>
      </c>
    </row>
    <row r="9513" spans="1:14" hidden="1" x14ac:dyDescent="0.25">
      <c r="A9513" s="32" t="s">
        <v>33065</v>
      </c>
      <c r="B9513" s="42" t="s">
        <v>67056</v>
      </c>
      <c r="C9513" s="42"/>
      <c r="D9513" s="42"/>
      <c r="E9513" s="43" t="s">
        <v>59685</v>
      </c>
      <c r="F9513" s="44" t="s">
        <v>3153</v>
      </c>
      <c r="G9513" s="44" t="s">
        <v>17</v>
      </c>
      <c r="H9513" s="44" t="s">
        <v>18</v>
      </c>
      <c r="I9513" s="42" t="s">
        <v>3166</v>
      </c>
      <c r="J9513" s="42">
        <v>8033637966052</v>
      </c>
      <c r="K9513" s="45">
        <v>45017</v>
      </c>
      <c r="L9513" s="46">
        <v>0</v>
      </c>
      <c r="M9513" s="54">
        <v>139.94999999999999</v>
      </c>
      <c r="N9513" s="45">
        <v>43507</v>
      </c>
    </row>
    <row r="9514" spans="1:14" hidden="1" x14ac:dyDescent="0.25">
      <c r="A9514" s="32" t="s">
        <v>33066</v>
      </c>
      <c r="B9514" s="42" t="s">
        <v>67057</v>
      </c>
      <c r="C9514" s="42"/>
      <c r="D9514" s="42"/>
      <c r="E9514" s="43" t="s">
        <v>59686</v>
      </c>
      <c r="F9514" s="44" t="s">
        <v>3153</v>
      </c>
      <c r="G9514" s="44" t="s">
        <v>17</v>
      </c>
      <c r="H9514" s="44" t="s">
        <v>18</v>
      </c>
      <c r="I9514" s="42" t="s">
        <v>21006</v>
      </c>
      <c r="J9514" s="42">
        <v>8033637966069</v>
      </c>
      <c r="K9514" s="45">
        <v>45017</v>
      </c>
      <c r="L9514" s="46">
        <v>0</v>
      </c>
      <c r="M9514" s="54">
        <v>139.94999999999999</v>
      </c>
      <c r="N9514" s="45">
        <v>43507</v>
      </c>
    </row>
    <row r="9515" spans="1:14" hidden="1" x14ac:dyDescent="0.25">
      <c r="A9515" s="32" t="s">
        <v>33167</v>
      </c>
      <c r="B9515" s="42" t="s">
        <v>66711</v>
      </c>
      <c r="C9515" s="42"/>
      <c r="D9515" s="42"/>
      <c r="E9515" s="43" t="s">
        <v>10712</v>
      </c>
      <c r="F9515" s="44" t="s">
        <v>3153</v>
      </c>
      <c r="G9515" s="44" t="s">
        <v>17</v>
      </c>
      <c r="H9515" s="44" t="s">
        <v>18</v>
      </c>
      <c r="I9515" s="42" t="s">
        <v>10713</v>
      </c>
      <c r="J9515" s="42">
        <v>8033637201511</v>
      </c>
      <c r="K9515" s="45">
        <v>45017</v>
      </c>
      <c r="L9515" s="46">
        <v>0</v>
      </c>
      <c r="M9515" s="54">
        <v>179.95</v>
      </c>
      <c r="N9515" s="45">
        <v>43339</v>
      </c>
    </row>
    <row r="9516" spans="1:14" hidden="1" x14ac:dyDescent="0.25">
      <c r="A9516" s="32" t="s">
        <v>33168</v>
      </c>
      <c r="B9516" s="42" t="s">
        <v>66712</v>
      </c>
      <c r="C9516" s="42"/>
      <c r="D9516" s="42"/>
      <c r="E9516" s="43" t="s">
        <v>10714</v>
      </c>
      <c r="F9516" s="44" t="s">
        <v>3153</v>
      </c>
      <c r="G9516" s="44" t="s">
        <v>17</v>
      </c>
      <c r="H9516" s="44" t="s">
        <v>18</v>
      </c>
      <c r="I9516" s="42" t="s">
        <v>10715</v>
      </c>
      <c r="J9516" s="42">
        <v>8033637201535</v>
      </c>
      <c r="K9516" s="45">
        <v>45017</v>
      </c>
      <c r="L9516" s="46">
        <v>0</v>
      </c>
      <c r="M9516" s="54">
        <v>179.95</v>
      </c>
      <c r="N9516" s="45">
        <v>43339</v>
      </c>
    </row>
    <row r="9517" spans="1:14" hidden="1" x14ac:dyDescent="0.25">
      <c r="A9517" s="32" t="s">
        <v>33169</v>
      </c>
      <c r="B9517" s="42" t="s">
        <v>66713</v>
      </c>
      <c r="C9517" s="42"/>
      <c r="D9517" s="42"/>
      <c r="E9517" s="43" t="s">
        <v>10716</v>
      </c>
      <c r="F9517" s="44" t="s">
        <v>3153</v>
      </c>
      <c r="G9517" s="44" t="s">
        <v>17</v>
      </c>
      <c r="H9517" s="44" t="s">
        <v>18</v>
      </c>
      <c r="I9517" s="42" t="s">
        <v>10717</v>
      </c>
      <c r="J9517" s="42">
        <v>8033637201559</v>
      </c>
      <c r="K9517" s="45">
        <v>45017</v>
      </c>
      <c r="L9517" s="46">
        <v>0</v>
      </c>
      <c r="M9517" s="54">
        <v>179.95</v>
      </c>
      <c r="N9517" s="45">
        <v>43339</v>
      </c>
    </row>
    <row r="9518" spans="1:14" s="32" customFormat="1" hidden="1" x14ac:dyDescent="0.25">
      <c r="A9518" s="32" t="s">
        <v>33170</v>
      </c>
      <c r="B9518" s="42" t="s">
        <v>66714</v>
      </c>
      <c r="C9518" s="42"/>
      <c r="D9518" s="42"/>
      <c r="E9518" s="43" t="s">
        <v>10718</v>
      </c>
      <c r="F9518" s="44" t="s">
        <v>3153</v>
      </c>
      <c r="G9518" s="44" t="s">
        <v>17</v>
      </c>
      <c r="H9518" s="44" t="s">
        <v>18</v>
      </c>
      <c r="I9518" s="42" t="s">
        <v>10719</v>
      </c>
      <c r="J9518" s="42">
        <v>8033637201573</v>
      </c>
      <c r="K9518" s="45">
        <v>45017</v>
      </c>
      <c r="L9518" s="46">
        <v>0</v>
      </c>
      <c r="M9518" s="54">
        <v>179.95</v>
      </c>
      <c r="N9518" s="45">
        <v>43339</v>
      </c>
    </row>
    <row r="9519" spans="1:14" s="32" customFormat="1" hidden="1" x14ac:dyDescent="0.25">
      <c r="A9519" s="32" t="s">
        <v>33171</v>
      </c>
      <c r="B9519" s="42" t="s">
        <v>66715</v>
      </c>
      <c r="C9519" s="42"/>
      <c r="D9519" s="42"/>
      <c r="E9519" s="43" t="s">
        <v>10720</v>
      </c>
      <c r="F9519" s="44" t="s">
        <v>3153</v>
      </c>
      <c r="G9519" s="44" t="s">
        <v>17</v>
      </c>
      <c r="H9519" s="44" t="s">
        <v>18</v>
      </c>
      <c r="I9519" s="42" t="s">
        <v>10721</v>
      </c>
      <c r="J9519" s="42">
        <v>8033637201597</v>
      </c>
      <c r="K9519" s="45">
        <v>45017</v>
      </c>
      <c r="L9519" s="46">
        <v>0</v>
      </c>
      <c r="M9519" s="54">
        <v>179.95</v>
      </c>
      <c r="N9519" s="45">
        <v>43339</v>
      </c>
    </row>
    <row r="9520" spans="1:14" s="32" customFormat="1" hidden="1" x14ac:dyDescent="0.25">
      <c r="A9520" s="32" t="s">
        <v>33172</v>
      </c>
      <c r="B9520" s="42" t="s">
        <v>66708</v>
      </c>
      <c r="C9520" s="42"/>
      <c r="D9520" s="42"/>
      <c r="E9520" s="43" t="s">
        <v>59760</v>
      </c>
      <c r="F9520" s="44" t="s">
        <v>3153</v>
      </c>
      <c r="G9520" s="44" t="s">
        <v>17</v>
      </c>
      <c r="H9520" s="44" t="s">
        <v>18</v>
      </c>
      <c r="I9520" s="42" t="s">
        <v>10722</v>
      </c>
      <c r="J9520" s="42">
        <v>8033637201450</v>
      </c>
      <c r="K9520" s="45">
        <v>45017</v>
      </c>
      <c r="L9520" s="46">
        <v>0</v>
      </c>
      <c r="M9520" s="54">
        <v>179.95</v>
      </c>
      <c r="N9520" s="45">
        <v>43339</v>
      </c>
    </row>
    <row r="9521" spans="1:14" s="32" customFormat="1" hidden="1" x14ac:dyDescent="0.25">
      <c r="A9521" s="32" t="s">
        <v>33173</v>
      </c>
      <c r="B9521" s="42" t="s">
        <v>66709</v>
      </c>
      <c r="C9521" s="42"/>
      <c r="D9521" s="42"/>
      <c r="E9521" s="43" t="s">
        <v>10723</v>
      </c>
      <c r="F9521" s="44" t="s">
        <v>3153</v>
      </c>
      <c r="G9521" s="44" t="s">
        <v>17</v>
      </c>
      <c r="H9521" s="44" t="s">
        <v>18</v>
      </c>
      <c r="I9521" s="42" t="s">
        <v>10724</v>
      </c>
      <c r="J9521" s="42">
        <v>8033637201474</v>
      </c>
      <c r="K9521" s="45">
        <v>45017</v>
      </c>
      <c r="L9521" s="46">
        <v>0</v>
      </c>
      <c r="M9521" s="54">
        <v>179.95</v>
      </c>
      <c r="N9521" s="45">
        <v>43339</v>
      </c>
    </row>
    <row r="9522" spans="1:14" s="32" customFormat="1" hidden="1" x14ac:dyDescent="0.25">
      <c r="A9522" s="32" t="s">
        <v>33174</v>
      </c>
      <c r="B9522" s="42" t="s">
        <v>66710</v>
      </c>
      <c r="C9522" s="42"/>
      <c r="D9522" s="42"/>
      <c r="E9522" s="43" t="s">
        <v>10725</v>
      </c>
      <c r="F9522" s="44" t="s">
        <v>3153</v>
      </c>
      <c r="G9522" s="44" t="s">
        <v>17</v>
      </c>
      <c r="H9522" s="44" t="s">
        <v>18</v>
      </c>
      <c r="I9522" s="42" t="s">
        <v>10726</v>
      </c>
      <c r="J9522" s="42">
        <v>8033637201498</v>
      </c>
      <c r="K9522" s="45">
        <v>45017</v>
      </c>
      <c r="L9522" s="46">
        <v>0</v>
      </c>
      <c r="M9522" s="54">
        <v>179.95</v>
      </c>
      <c r="N9522" s="45">
        <v>43339</v>
      </c>
    </row>
    <row r="9523" spans="1:14" s="32" customFormat="1" hidden="1" x14ac:dyDescent="0.25">
      <c r="A9523" s="32" t="s">
        <v>28788</v>
      </c>
      <c r="B9523" s="42" t="s">
        <v>63759</v>
      </c>
      <c r="C9523" s="42"/>
      <c r="D9523" s="42"/>
      <c r="E9523" s="43" t="s">
        <v>60181</v>
      </c>
      <c r="F9523" s="44" t="s">
        <v>41</v>
      </c>
      <c r="G9523" s="44" t="s">
        <v>17</v>
      </c>
      <c r="H9523" s="44" t="s">
        <v>18</v>
      </c>
      <c r="I9523" s="42" t="s">
        <v>21007</v>
      </c>
      <c r="J9523" s="42">
        <v>8033637968117</v>
      </c>
      <c r="K9523" s="45">
        <v>45017</v>
      </c>
      <c r="L9523" s="46">
        <v>0</v>
      </c>
      <c r="M9523" s="54">
        <v>399.95</v>
      </c>
      <c r="N9523" s="45">
        <v>43507</v>
      </c>
    </row>
    <row r="9524" spans="1:14" s="32" customFormat="1" hidden="1" x14ac:dyDescent="0.25">
      <c r="A9524" s="32" t="s">
        <v>46906</v>
      </c>
      <c r="B9524" s="42" t="s">
        <v>63760</v>
      </c>
      <c r="C9524" s="42"/>
      <c r="D9524" s="42"/>
      <c r="E9524" s="43" t="s">
        <v>60182</v>
      </c>
      <c r="F9524" s="44" t="s">
        <v>41</v>
      </c>
      <c r="G9524" s="44" t="s">
        <v>17</v>
      </c>
      <c r="H9524" s="44" t="s">
        <v>18</v>
      </c>
      <c r="I9524" s="42" t="s">
        <v>45142</v>
      </c>
      <c r="J9524" s="42">
        <v>8033637968124</v>
      </c>
      <c r="K9524" s="45">
        <v>45017</v>
      </c>
      <c r="L9524" s="46">
        <v>0</v>
      </c>
      <c r="M9524" s="54">
        <v>399.95</v>
      </c>
      <c r="N9524" s="45">
        <v>43507</v>
      </c>
    </row>
    <row r="9525" spans="1:14" s="32" customFormat="1" hidden="1" x14ac:dyDescent="0.25">
      <c r="A9525" s="32" t="s">
        <v>28789</v>
      </c>
      <c r="B9525" s="42" t="s">
        <v>63757</v>
      </c>
      <c r="C9525" s="42"/>
      <c r="D9525" s="42"/>
      <c r="E9525" s="43" t="s">
        <v>60183</v>
      </c>
      <c r="F9525" s="44" t="s">
        <v>41</v>
      </c>
      <c r="G9525" s="44" t="s">
        <v>17</v>
      </c>
      <c r="H9525" s="44" t="s">
        <v>18</v>
      </c>
      <c r="I9525" s="42" t="s">
        <v>3173</v>
      </c>
      <c r="J9525" s="42">
        <v>8033637968094</v>
      </c>
      <c r="K9525" s="45">
        <v>45017</v>
      </c>
      <c r="L9525" s="46">
        <v>0</v>
      </c>
      <c r="M9525" s="54">
        <v>399.95</v>
      </c>
      <c r="N9525" s="45">
        <v>43507</v>
      </c>
    </row>
    <row r="9526" spans="1:14" s="32" customFormat="1" hidden="1" x14ac:dyDescent="0.25">
      <c r="A9526" s="32" t="s">
        <v>28790</v>
      </c>
      <c r="B9526" s="42" t="s">
        <v>63756</v>
      </c>
      <c r="C9526" s="42"/>
      <c r="D9526" s="42"/>
      <c r="E9526" s="43" t="s">
        <v>60184</v>
      </c>
      <c r="F9526" s="44" t="s">
        <v>41</v>
      </c>
      <c r="G9526" s="44" t="s">
        <v>17</v>
      </c>
      <c r="H9526" s="44" t="s">
        <v>18</v>
      </c>
      <c r="I9526" s="42" t="s">
        <v>3174</v>
      </c>
      <c r="J9526" s="42">
        <v>8033637968087</v>
      </c>
      <c r="K9526" s="45">
        <v>45017</v>
      </c>
      <c r="L9526" s="46">
        <v>0</v>
      </c>
      <c r="M9526" s="54">
        <v>399.95</v>
      </c>
      <c r="N9526" s="45">
        <v>43507</v>
      </c>
    </row>
    <row r="9527" spans="1:14" s="32" customFormat="1" hidden="1" x14ac:dyDescent="0.25">
      <c r="A9527" s="32" t="s">
        <v>28791</v>
      </c>
      <c r="B9527" s="42" t="s">
        <v>63755</v>
      </c>
      <c r="C9527" s="42"/>
      <c r="D9527" s="42"/>
      <c r="E9527" s="43" t="s">
        <v>60185</v>
      </c>
      <c r="F9527" s="44" t="s">
        <v>41</v>
      </c>
      <c r="G9527" s="44" t="s">
        <v>17</v>
      </c>
      <c r="H9527" s="44" t="s">
        <v>18</v>
      </c>
      <c r="I9527" s="42" t="s">
        <v>3175</v>
      </c>
      <c r="J9527" s="42">
        <v>8033637968070</v>
      </c>
      <c r="K9527" s="45">
        <v>45017</v>
      </c>
      <c r="L9527" s="46">
        <v>0</v>
      </c>
      <c r="M9527" s="54">
        <v>399.95</v>
      </c>
      <c r="N9527" s="45">
        <v>43507</v>
      </c>
    </row>
    <row r="9528" spans="1:14" s="32" customFormat="1" hidden="1" x14ac:dyDescent="0.25">
      <c r="A9528" s="32" t="s">
        <v>28792</v>
      </c>
      <c r="B9528" s="42" t="s">
        <v>63758</v>
      </c>
      <c r="C9528" s="42"/>
      <c r="D9528" s="42"/>
      <c r="E9528" s="43" t="s">
        <v>60186</v>
      </c>
      <c r="F9528" s="44" t="s">
        <v>41</v>
      </c>
      <c r="G9528" s="44" t="s">
        <v>17</v>
      </c>
      <c r="H9528" s="44" t="s">
        <v>18</v>
      </c>
      <c r="I9528" s="42" t="s">
        <v>3176</v>
      </c>
      <c r="J9528" s="42">
        <v>8033637968100</v>
      </c>
      <c r="K9528" s="45">
        <v>45017</v>
      </c>
      <c r="L9528" s="46">
        <v>0</v>
      </c>
      <c r="M9528" s="54">
        <v>399.95</v>
      </c>
      <c r="N9528" s="45">
        <v>43507</v>
      </c>
    </row>
    <row r="9529" spans="1:14" s="32" customFormat="1" hidden="1" x14ac:dyDescent="0.25">
      <c r="A9529" s="32" t="s">
        <v>28793</v>
      </c>
      <c r="B9529" s="42" t="s">
        <v>63765</v>
      </c>
      <c r="C9529" s="42"/>
      <c r="D9529" s="42"/>
      <c r="E9529" s="43" t="s">
        <v>60187</v>
      </c>
      <c r="F9529" s="44" t="s">
        <v>41</v>
      </c>
      <c r="G9529" s="44" t="s">
        <v>17</v>
      </c>
      <c r="H9529" s="44" t="s">
        <v>18</v>
      </c>
      <c r="I9529" s="42" t="s">
        <v>3177</v>
      </c>
      <c r="J9529" s="42">
        <v>8033637968179</v>
      </c>
      <c r="K9529" s="45">
        <v>45017</v>
      </c>
      <c r="L9529" s="46">
        <v>0</v>
      </c>
      <c r="M9529" s="54">
        <v>399.95</v>
      </c>
      <c r="N9529" s="45">
        <v>43507</v>
      </c>
    </row>
    <row r="9530" spans="1:14" s="32" customFormat="1" hidden="1" x14ac:dyDescent="0.25">
      <c r="A9530" s="32" t="s">
        <v>28794</v>
      </c>
      <c r="B9530" s="42" t="s">
        <v>63766</v>
      </c>
      <c r="C9530" s="42"/>
      <c r="D9530" s="42"/>
      <c r="E9530" s="43" t="s">
        <v>60188</v>
      </c>
      <c r="F9530" s="44" t="s">
        <v>41</v>
      </c>
      <c r="G9530" s="44" t="s">
        <v>17</v>
      </c>
      <c r="H9530" s="44" t="s">
        <v>18</v>
      </c>
      <c r="I9530" s="42" t="s">
        <v>3178</v>
      </c>
      <c r="J9530" s="42">
        <v>8033637968186</v>
      </c>
      <c r="K9530" s="45">
        <v>45017</v>
      </c>
      <c r="L9530" s="46">
        <v>0</v>
      </c>
      <c r="M9530" s="54">
        <v>399.95</v>
      </c>
      <c r="N9530" s="45">
        <v>43507</v>
      </c>
    </row>
    <row r="9531" spans="1:14" s="32" customFormat="1" hidden="1" x14ac:dyDescent="0.25">
      <c r="A9531" s="32" t="s">
        <v>28795</v>
      </c>
      <c r="B9531" s="42" t="s">
        <v>63763</v>
      </c>
      <c r="C9531" s="42"/>
      <c r="D9531" s="42"/>
      <c r="E9531" s="43" t="s">
        <v>60189</v>
      </c>
      <c r="F9531" s="44" t="s">
        <v>41</v>
      </c>
      <c r="G9531" s="44" t="s">
        <v>17</v>
      </c>
      <c r="H9531" s="44" t="s">
        <v>18</v>
      </c>
      <c r="I9531" s="42" t="s">
        <v>3179</v>
      </c>
      <c r="J9531" s="42">
        <v>8033637968155</v>
      </c>
      <c r="K9531" s="45">
        <v>45017</v>
      </c>
      <c r="L9531" s="46">
        <v>0</v>
      </c>
      <c r="M9531" s="54">
        <v>399.95</v>
      </c>
      <c r="N9531" s="45">
        <v>43507</v>
      </c>
    </row>
    <row r="9532" spans="1:14" s="32" customFormat="1" hidden="1" x14ac:dyDescent="0.25">
      <c r="A9532" s="32" t="s">
        <v>28796</v>
      </c>
      <c r="B9532" s="42" t="s">
        <v>63762</v>
      </c>
      <c r="C9532" s="42"/>
      <c r="D9532" s="42"/>
      <c r="E9532" s="43" t="s">
        <v>60190</v>
      </c>
      <c r="F9532" s="44" t="s">
        <v>41</v>
      </c>
      <c r="G9532" s="44" t="s">
        <v>17</v>
      </c>
      <c r="H9532" s="44" t="s">
        <v>18</v>
      </c>
      <c r="I9532" s="42" t="s">
        <v>3180</v>
      </c>
      <c r="J9532" s="42">
        <v>8033637968148</v>
      </c>
      <c r="K9532" s="45">
        <v>45017</v>
      </c>
      <c r="L9532" s="46">
        <v>0</v>
      </c>
      <c r="M9532" s="54">
        <v>399.95</v>
      </c>
      <c r="N9532" s="45">
        <v>43507</v>
      </c>
    </row>
    <row r="9533" spans="1:14" s="32" customFormat="1" hidden="1" x14ac:dyDescent="0.25">
      <c r="A9533" s="32" t="s">
        <v>28797</v>
      </c>
      <c r="B9533" s="42" t="s">
        <v>63761</v>
      </c>
      <c r="C9533" s="42"/>
      <c r="D9533" s="42"/>
      <c r="E9533" s="43" t="s">
        <v>60191</v>
      </c>
      <c r="F9533" s="44" t="s">
        <v>41</v>
      </c>
      <c r="G9533" s="44" t="s">
        <v>17</v>
      </c>
      <c r="H9533" s="44" t="s">
        <v>18</v>
      </c>
      <c r="I9533" s="42" t="s">
        <v>3181</v>
      </c>
      <c r="J9533" s="42">
        <v>8033637968131</v>
      </c>
      <c r="K9533" s="45">
        <v>45017</v>
      </c>
      <c r="L9533" s="46">
        <v>0</v>
      </c>
      <c r="M9533" s="54">
        <v>399.95</v>
      </c>
      <c r="N9533" s="45">
        <v>43507</v>
      </c>
    </row>
    <row r="9534" spans="1:14" s="32" customFormat="1" hidden="1" x14ac:dyDescent="0.25">
      <c r="A9534" s="32" t="s">
        <v>28798</v>
      </c>
      <c r="B9534" s="42" t="s">
        <v>63764</v>
      </c>
      <c r="C9534" s="42"/>
      <c r="D9534" s="42"/>
      <c r="E9534" s="43" t="s">
        <v>60192</v>
      </c>
      <c r="F9534" s="44" t="s">
        <v>41</v>
      </c>
      <c r="G9534" s="44" t="s">
        <v>17</v>
      </c>
      <c r="H9534" s="44" t="s">
        <v>18</v>
      </c>
      <c r="I9534" s="42" t="s">
        <v>21008</v>
      </c>
      <c r="J9534" s="42">
        <v>8033637968162</v>
      </c>
      <c r="K9534" s="45">
        <v>45017</v>
      </c>
      <c r="L9534" s="46">
        <v>0</v>
      </c>
      <c r="M9534" s="54">
        <v>399.95</v>
      </c>
      <c r="N9534" s="45">
        <v>43507</v>
      </c>
    </row>
    <row r="9535" spans="1:14" s="32" customFormat="1" hidden="1" x14ac:dyDescent="0.25">
      <c r="A9535" s="32" t="s">
        <v>28835</v>
      </c>
      <c r="B9535" s="42" t="s">
        <v>63772</v>
      </c>
      <c r="C9535" s="42"/>
      <c r="D9535" s="42"/>
      <c r="E9535" s="43" t="s">
        <v>18995</v>
      </c>
      <c r="F9535" s="44" t="s">
        <v>41</v>
      </c>
      <c r="G9535" s="44" t="s">
        <v>17</v>
      </c>
      <c r="H9535" s="44" t="s">
        <v>18</v>
      </c>
      <c r="I9535" s="42" t="s">
        <v>18996</v>
      </c>
      <c r="J9535" s="42">
        <v>8059175193309</v>
      </c>
      <c r="K9535" s="45">
        <v>45017</v>
      </c>
      <c r="L9535" s="46">
        <v>0</v>
      </c>
      <c r="M9535" s="46">
        <v>339.95</v>
      </c>
      <c r="N9535" s="45">
        <v>43878</v>
      </c>
    </row>
    <row r="9536" spans="1:14" s="32" customFormat="1" hidden="1" x14ac:dyDescent="0.25">
      <c r="A9536" s="32" t="s">
        <v>28836</v>
      </c>
      <c r="B9536" s="42" t="s">
        <v>63773</v>
      </c>
      <c r="C9536" s="42"/>
      <c r="D9536" s="42"/>
      <c r="E9536" s="43" t="s">
        <v>18997</v>
      </c>
      <c r="F9536" s="44" t="s">
        <v>41</v>
      </c>
      <c r="G9536" s="44" t="s">
        <v>17</v>
      </c>
      <c r="H9536" s="44" t="s">
        <v>18</v>
      </c>
      <c r="I9536" s="42" t="s">
        <v>18998</v>
      </c>
      <c r="J9536" s="42">
        <v>8059175193316</v>
      </c>
      <c r="K9536" s="45">
        <v>45017</v>
      </c>
      <c r="L9536" s="46">
        <v>0</v>
      </c>
      <c r="M9536" s="46">
        <v>339.95</v>
      </c>
      <c r="N9536" s="45">
        <v>43878</v>
      </c>
    </row>
    <row r="9537" spans="1:14" s="32" customFormat="1" hidden="1" x14ac:dyDescent="0.25">
      <c r="A9537" s="32" t="s">
        <v>28837</v>
      </c>
      <c r="B9537" s="42" t="s">
        <v>63769</v>
      </c>
      <c r="C9537" s="42"/>
      <c r="D9537" s="42"/>
      <c r="E9537" s="43" t="s">
        <v>60193</v>
      </c>
      <c r="F9537" s="44" t="s">
        <v>41</v>
      </c>
      <c r="G9537" s="44" t="s">
        <v>17</v>
      </c>
      <c r="H9537" s="44" t="s">
        <v>18</v>
      </c>
      <c r="I9537" s="42" t="s">
        <v>18989</v>
      </c>
      <c r="J9537" s="42">
        <v>8059175193279</v>
      </c>
      <c r="K9537" s="45">
        <v>45017</v>
      </c>
      <c r="L9537" s="46">
        <v>0</v>
      </c>
      <c r="M9537" s="46">
        <v>339.95</v>
      </c>
      <c r="N9537" s="45">
        <v>43878</v>
      </c>
    </row>
    <row r="9538" spans="1:14" s="32" customFormat="1" hidden="1" x14ac:dyDescent="0.25">
      <c r="A9538" s="32" t="s">
        <v>28838</v>
      </c>
      <c r="B9538" s="42" t="s">
        <v>63768</v>
      </c>
      <c r="C9538" s="42"/>
      <c r="D9538" s="42"/>
      <c r="E9538" s="43" t="s">
        <v>60194</v>
      </c>
      <c r="F9538" s="44" t="s">
        <v>41</v>
      </c>
      <c r="G9538" s="44" t="s">
        <v>17</v>
      </c>
      <c r="H9538" s="44" t="s">
        <v>18</v>
      </c>
      <c r="I9538" s="42" t="s">
        <v>18990</v>
      </c>
      <c r="J9538" s="42">
        <v>8059175193262</v>
      </c>
      <c r="K9538" s="45">
        <v>45017</v>
      </c>
      <c r="L9538" s="46">
        <v>0</v>
      </c>
      <c r="M9538" s="46">
        <v>339.95</v>
      </c>
      <c r="N9538" s="45">
        <v>43878</v>
      </c>
    </row>
    <row r="9539" spans="1:14" s="32" customFormat="1" hidden="1" x14ac:dyDescent="0.25">
      <c r="A9539" s="32" t="s">
        <v>28839</v>
      </c>
      <c r="B9539" s="42" t="s">
        <v>63767</v>
      </c>
      <c r="C9539" s="42"/>
      <c r="D9539" s="42"/>
      <c r="E9539" s="43" t="s">
        <v>60195</v>
      </c>
      <c r="F9539" s="44" t="s">
        <v>41</v>
      </c>
      <c r="G9539" s="44" t="s">
        <v>17</v>
      </c>
      <c r="H9539" s="44" t="s">
        <v>18</v>
      </c>
      <c r="I9539" s="42" t="s">
        <v>18991</v>
      </c>
      <c r="J9539" s="42">
        <v>8059175193255</v>
      </c>
      <c r="K9539" s="45">
        <v>45017</v>
      </c>
      <c r="L9539" s="46">
        <v>0</v>
      </c>
      <c r="M9539" s="46">
        <v>339.95</v>
      </c>
      <c r="N9539" s="45">
        <v>43878</v>
      </c>
    </row>
    <row r="9540" spans="1:14" s="32" customFormat="1" hidden="1" x14ac:dyDescent="0.25">
      <c r="A9540" s="32" t="s">
        <v>28840</v>
      </c>
      <c r="B9540" s="42" t="s">
        <v>63770</v>
      </c>
      <c r="C9540" s="42"/>
      <c r="D9540" s="42"/>
      <c r="E9540" s="43" t="s">
        <v>60196</v>
      </c>
      <c r="F9540" s="44" t="s">
        <v>41</v>
      </c>
      <c r="G9540" s="44" t="s">
        <v>17</v>
      </c>
      <c r="H9540" s="44" t="s">
        <v>18</v>
      </c>
      <c r="I9540" s="42" t="s">
        <v>18992</v>
      </c>
      <c r="J9540" s="42">
        <v>8059175193286</v>
      </c>
      <c r="K9540" s="45">
        <v>45017</v>
      </c>
      <c r="L9540" s="46">
        <v>0</v>
      </c>
      <c r="M9540" s="46">
        <v>339.95</v>
      </c>
      <c r="N9540" s="45">
        <v>43878</v>
      </c>
    </row>
    <row r="9541" spans="1:14" s="32" customFormat="1" hidden="1" x14ac:dyDescent="0.25">
      <c r="A9541" s="32" t="s">
        <v>28841</v>
      </c>
      <c r="B9541" s="42" t="s">
        <v>63771</v>
      </c>
      <c r="C9541" s="42"/>
      <c r="D9541" s="42"/>
      <c r="E9541" s="43" t="s">
        <v>18993</v>
      </c>
      <c r="F9541" s="44" t="s">
        <v>41</v>
      </c>
      <c r="G9541" s="44" t="s">
        <v>17</v>
      </c>
      <c r="H9541" s="44" t="s">
        <v>18</v>
      </c>
      <c r="I9541" s="42" t="s">
        <v>18994</v>
      </c>
      <c r="J9541" s="42">
        <v>8059175193293</v>
      </c>
      <c r="K9541" s="45">
        <v>45017</v>
      </c>
      <c r="L9541" s="46">
        <v>0</v>
      </c>
      <c r="M9541" s="46">
        <v>339.95</v>
      </c>
      <c r="N9541" s="45">
        <v>43878</v>
      </c>
    </row>
    <row r="9542" spans="1:14" s="32" customFormat="1" hidden="1" x14ac:dyDescent="0.25">
      <c r="A9542" s="32" t="s">
        <v>28842</v>
      </c>
      <c r="B9542" s="42" t="s">
        <v>63779</v>
      </c>
      <c r="C9542" s="42"/>
      <c r="D9542" s="42"/>
      <c r="E9542" s="43" t="s">
        <v>19005</v>
      </c>
      <c r="F9542" s="44" t="s">
        <v>41</v>
      </c>
      <c r="G9542" s="44" t="s">
        <v>17</v>
      </c>
      <c r="H9542" s="44" t="s">
        <v>18</v>
      </c>
      <c r="I9542" s="42" t="s">
        <v>19006</v>
      </c>
      <c r="J9542" s="42">
        <v>8059175193378</v>
      </c>
      <c r="K9542" s="45">
        <v>45017</v>
      </c>
      <c r="L9542" s="46">
        <v>0</v>
      </c>
      <c r="M9542" s="46">
        <v>339.95</v>
      </c>
      <c r="N9542" s="45">
        <v>43878</v>
      </c>
    </row>
    <row r="9543" spans="1:14" s="32" customFormat="1" hidden="1" x14ac:dyDescent="0.25">
      <c r="A9543" s="32" t="s">
        <v>28843</v>
      </c>
      <c r="B9543" s="42" t="s">
        <v>63780</v>
      </c>
      <c r="C9543" s="42"/>
      <c r="D9543" s="42"/>
      <c r="E9543" s="43" t="s">
        <v>19007</v>
      </c>
      <c r="F9543" s="44" t="s">
        <v>41</v>
      </c>
      <c r="G9543" s="44" t="s">
        <v>17</v>
      </c>
      <c r="H9543" s="44" t="s">
        <v>18</v>
      </c>
      <c r="I9543" s="42" t="s">
        <v>19008</v>
      </c>
      <c r="J9543" s="42">
        <v>8059175193385</v>
      </c>
      <c r="K9543" s="45">
        <v>45017</v>
      </c>
      <c r="L9543" s="46">
        <v>0</v>
      </c>
      <c r="M9543" s="46">
        <v>339.95</v>
      </c>
      <c r="N9543" s="45">
        <v>43878</v>
      </c>
    </row>
    <row r="9544" spans="1:14" s="32" customFormat="1" hidden="1" x14ac:dyDescent="0.25">
      <c r="A9544" s="32" t="s">
        <v>28844</v>
      </c>
      <c r="B9544" s="42" t="s">
        <v>63776</v>
      </c>
      <c r="C9544" s="42"/>
      <c r="D9544" s="42"/>
      <c r="E9544" s="43" t="s">
        <v>60197</v>
      </c>
      <c r="F9544" s="44" t="s">
        <v>41</v>
      </c>
      <c r="G9544" s="44" t="s">
        <v>17</v>
      </c>
      <c r="H9544" s="44" t="s">
        <v>18</v>
      </c>
      <c r="I9544" s="42" t="s">
        <v>18999</v>
      </c>
      <c r="J9544" s="42">
        <v>8059175193347</v>
      </c>
      <c r="K9544" s="45">
        <v>45017</v>
      </c>
      <c r="L9544" s="46">
        <v>0</v>
      </c>
      <c r="M9544" s="46">
        <v>339.95</v>
      </c>
      <c r="N9544" s="45">
        <v>43878</v>
      </c>
    </row>
    <row r="9545" spans="1:14" s="32" customFormat="1" hidden="1" x14ac:dyDescent="0.25">
      <c r="A9545" s="32" t="s">
        <v>28845</v>
      </c>
      <c r="B9545" s="42" t="s">
        <v>63775</v>
      </c>
      <c r="C9545" s="42"/>
      <c r="D9545" s="42"/>
      <c r="E9545" s="43" t="s">
        <v>60198</v>
      </c>
      <c r="F9545" s="44" t="s">
        <v>41</v>
      </c>
      <c r="G9545" s="44" t="s">
        <v>17</v>
      </c>
      <c r="H9545" s="44" t="s">
        <v>18</v>
      </c>
      <c r="I9545" s="42" t="s">
        <v>19000</v>
      </c>
      <c r="J9545" s="42">
        <v>8059175193330</v>
      </c>
      <c r="K9545" s="45">
        <v>45017</v>
      </c>
      <c r="L9545" s="46">
        <v>0</v>
      </c>
      <c r="M9545" s="46">
        <v>339.95</v>
      </c>
      <c r="N9545" s="45">
        <v>43878</v>
      </c>
    </row>
    <row r="9546" spans="1:14" s="32" customFormat="1" hidden="1" x14ac:dyDescent="0.25">
      <c r="A9546" s="32" t="s">
        <v>28846</v>
      </c>
      <c r="B9546" s="42" t="s">
        <v>63774</v>
      </c>
      <c r="C9546" s="42"/>
      <c r="D9546" s="42"/>
      <c r="E9546" s="43" t="s">
        <v>60199</v>
      </c>
      <c r="F9546" s="44" t="s">
        <v>41</v>
      </c>
      <c r="G9546" s="44" t="s">
        <v>17</v>
      </c>
      <c r="H9546" s="44" t="s">
        <v>18</v>
      </c>
      <c r="I9546" s="42" t="s">
        <v>19001</v>
      </c>
      <c r="J9546" s="42">
        <v>8059175193323</v>
      </c>
      <c r="K9546" s="45">
        <v>45017</v>
      </c>
      <c r="L9546" s="46">
        <v>0</v>
      </c>
      <c r="M9546" s="46">
        <v>339.95</v>
      </c>
      <c r="N9546" s="45">
        <v>43878</v>
      </c>
    </row>
    <row r="9547" spans="1:14" s="32" customFormat="1" hidden="1" x14ac:dyDescent="0.25">
      <c r="A9547" s="32" t="s">
        <v>28847</v>
      </c>
      <c r="B9547" s="42" t="s">
        <v>63777</v>
      </c>
      <c r="C9547" s="42"/>
      <c r="D9547" s="42"/>
      <c r="E9547" s="43" t="s">
        <v>60200</v>
      </c>
      <c r="F9547" s="44" t="s">
        <v>41</v>
      </c>
      <c r="G9547" s="44" t="s">
        <v>17</v>
      </c>
      <c r="H9547" s="44" t="s">
        <v>18</v>
      </c>
      <c r="I9547" s="42" t="s">
        <v>19002</v>
      </c>
      <c r="J9547" s="42">
        <v>8059175193354</v>
      </c>
      <c r="K9547" s="45">
        <v>45017</v>
      </c>
      <c r="L9547" s="46">
        <v>0</v>
      </c>
      <c r="M9547" s="46">
        <v>339.95</v>
      </c>
      <c r="N9547" s="45">
        <v>43878</v>
      </c>
    </row>
    <row r="9548" spans="1:14" s="32" customFormat="1" hidden="1" x14ac:dyDescent="0.25">
      <c r="A9548" s="32" t="s">
        <v>28848</v>
      </c>
      <c r="B9548" s="42" t="s">
        <v>63778</v>
      </c>
      <c r="C9548" s="42"/>
      <c r="D9548" s="42"/>
      <c r="E9548" s="43" t="s">
        <v>19003</v>
      </c>
      <c r="F9548" s="44" t="s">
        <v>41</v>
      </c>
      <c r="G9548" s="44" t="s">
        <v>17</v>
      </c>
      <c r="H9548" s="44" t="s">
        <v>18</v>
      </c>
      <c r="I9548" s="42" t="s">
        <v>19004</v>
      </c>
      <c r="J9548" s="42">
        <v>8059175193361</v>
      </c>
      <c r="K9548" s="45">
        <v>45017</v>
      </c>
      <c r="L9548" s="46">
        <v>0</v>
      </c>
      <c r="M9548" s="46">
        <v>339.95</v>
      </c>
      <c r="N9548" s="45">
        <v>43878</v>
      </c>
    </row>
    <row r="9549" spans="1:14" s="32" customFormat="1" hidden="1" x14ac:dyDescent="0.25">
      <c r="A9549" s="32" t="s">
        <v>28937</v>
      </c>
      <c r="B9549" s="42" t="s">
        <v>63924</v>
      </c>
      <c r="C9549" s="42"/>
      <c r="D9549" s="42"/>
      <c r="E9549" s="43" t="s">
        <v>60222</v>
      </c>
      <c r="F9549" s="44" t="s">
        <v>41</v>
      </c>
      <c r="G9549" s="44" t="s">
        <v>17</v>
      </c>
      <c r="H9549" s="44" t="s">
        <v>18</v>
      </c>
      <c r="I9549" s="42" t="s">
        <v>14442</v>
      </c>
      <c r="J9549" s="42">
        <v>8033637968353</v>
      </c>
      <c r="K9549" s="45">
        <v>45017</v>
      </c>
      <c r="L9549" s="46">
        <v>0</v>
      </c>
      <c r="M9549" s="54">
        <v>429.95</v>
      </c>
      <c r="N9549" s="45">
        <v>43507</v>
      </c>
    </row>
    <row r="9550" spans="1:14" s="32" customFormat="1" hidden="1" x14ac:dyDescent="0.25">
      <c r="A9550" s="32" t="s">
        <v>28938</v>
      </c>
      <c r="B9550" s="42" t="s">
        <v>63925</v>
      </c>
      <c r="C9550" s="42"/>
      <c r="D9550" s="42"/>
      <c r="E9550" s="43" t="s">
        <v>60223</v>
      </c>
      <c r="F9550" s="44" t="s">
        <v>41</v>
      </c>
      <c r="G9550" s="44" t="s">
        <v>17</v>
      </c>
      <c r="H9550" s="44" t="s">
        <v>18</v>
      </c>
      <c r="I9550" s="42" t="s">
        <v>14443</v>
      </c>
      <c r="J9550" s="42">
        <v>8033637968360</v>
      </c>
      <c r="K9550" s="45">
        <v>45017</v>
      </c>
      <c r="L9550" s="46">
        <v>0</v>
      </c>
      <c r="M9550" s="54">
        <v>429.95</v>
      </c>
      <c r="N9550" s="45">
        <v>43507</v>
      </c>
    </row>
    <row r="9551" spans="1:14" s="32" customFormat="1" hidden="1" x14ac:dyDescent="0.25">
      <c r="A9551" s="32" t="s">
        <v>28939</v>
      </c>
      <c r="B9551" s="42" t="s">
        <v>63926</v>
      </c>
      <c r="C9551" s="42"/>
      <c r="D9551" s="42"/>
      <c r="E9551" s="43" t="s">
        <v>60224</v>
      </c>
      <c r="F9551" s="44" t="s">
        <v>41</v>
      </c>
      <c r="G9551" s="44" t="s">
        <v>17</v>
      </c>
      <c r="H9551" s="44" t="s">
        <v>18</v>
      </c>
      <c r="I9551" s="42" t="s">
        <v>14444</v>
      </c>
      <c r="J9551" s="42">
        <v>8033637968377</v>
      </c>
      <c r="K9551" s="45">
        <v>45017</v>
      </c>
      <c r="L9551" s="46">
        <v>0</v>
      </c>
      <c r="M9551" s="54">
        <v>429.95</v>
      </c>
      <c r="N9551" s="45">
        <v>43507</v>
      </c>
    </row>
    <row r="9552" spans="1:14" s="32" customFormat="1" hidden="1" x14ac:dyDescent="0.25">
      <c r="A9552" s="32" t="s">
        <v>28940</v>
      </c>
      <c r="B9552" s="42" t="s">
        <v>63927</v>
      </c>
      <c r="C9552" s="42"/>
      <c r="D9552" s="42"/>
      <c r="E9552" s="43" t="s">
        <v>60225</v>
      </c>
      <c r="F9552" s="44" t="s">
        <v>41</v>
      </c>
      <c r="G9552" s="44" t="s">
        <v>17</v>
      </c>
      <c r="H9552" s="44" t="s">
        <v>18</v>
      </c>
      <c r="I9552" s="42" t="s">
        <v>14445</v>
      </c>
      <c r="J9552" s="42">
        <v>8033637968384</v>
      </c>
      <c r="K9552" s="45">
        <v>45017</v>
      </c>
      <c r="L9552" s="46">
        <v>0</v>
      </c>
      <c r="M9552" s="54">
        <v>429.95</v>
      </c>
      <c r="N9552" s="45">
        <v>43507</v>
      </c>
    </row>
    <row r="9553" spans="1:14" s="32" customFormat="1" hidden="1" x14ac:dyDescent="0.25">
      <c r="A9553" s="32" t="s">
        <v>28941</v>
      </c>
      <c r="B9553" s="42" t="s">
        <v>63928</v>
      </c>
      <c r="C9553" s="42"/>
      <c r="D9553" s="42"/>
      <c r="E9553" s="43" t="s">
        <v>60226</v>
      </c>
      <c r="F9553" s="44" t="s">
        <v>41</v>
      </c>
      <c r="G9553" s="44" t="s">
        <v>17</v>
      </c>
      <c r="H9553" s="44" t="s">
        <v>18</v>
      </c>
      <c r="I9553" s="42" t="s">
        <v>14446</v>
      </c>
      <c r="J9553" s="42">
        <v>8033637968391</v>
      </c>
      <c r="K9553" s="45">
        <v>45017</v>
      </c>
      <c r="L9553" s="46">
        <v>0</v>
      </c>
      <c r="M9553" s="54">
        <v>429.95</v>
      </c>
      <c r="N9553" s="45">
        <v>43507</v>
      </c>
    </row>
    <row r="9554" spans="1:14" s="32" customFormat="1" hidden="1" x14ac:dyDescent="0.25">
      <c r="A9554" s="32" t="s">
        <v>28942</v>
      </c>
      <c r="B9554" s="42" t="s">
        <v>63929</v>
      </c>
      <c r="C9554" s="42"/>
      <c r="D9554" s="42"/>
      <c r="E9554" s="43" t="s">
        <v>60227</v>
      </c>
      <c r="F9554" s="44" t="s">
        <v>41</v>
      </c>
      <c r="G9554" s="44" t="s">
        <v>17</v>
      </c>
      <c r="H9554" s="44" t="s">
        <v>18</v>
      </c>
      <c r="I9554" s="42" t="s">
        <v>14447</v>
      </c>
      <c r="J9554" s="42">
        <v>8033637968407</v>
      </c>
      <c r="K9554" s="45">
        <v>45017</v>
      </c>
      <c r="L9554" s="46">
        <v>0</v>
      </c>
      <c r="M9554" s="54">
        <v>429.95</v>
      </c>
      <c r="N9554" s="45">
        <v>43507</v>
      </c>
    </row>
    <row r="9555" spans="1:14" s="32" customFormat="1" hidden="1" x14ac:dyDescent="0.25">
      <c r="A9555" s="32" t="s">
        <v>28943</v>
      </c>
      <c r="B9555" s="42" t="s">
        <v>63930</v>
      </c>
      <c r="C9555" s="42"/>
      <c r="D9555" s="42"/>
      <c r="E9555" s="43" t="s">
        <v>60228</v>
      </c>
      <c r="F9555" s="44" t="s">
        <v>41</v>
      </c>
      <c r="G9555" s="44" t="s">
        <v>17</v>
      </c>
      <c r="H9555" s="44" t="s">
        <v>18</v>
      </c>
      <c r="I9555" s="42" t="s">
        <v>14448</v>
      </c>
      <c r="J9555" s="42">
        <v>8033637968414</v>
      </c>
      <c r="K9555" s="45">
        <v>45017</v>
      </c>
      <c r="L9555" s="46">
        <v>0</v>
      </c>
      <c r="M9555" s="54">
        <v>429.95</v>
      </c>
      <c r="N9555" s="45">
        <v>43507</v>
      </c>
    </row>
    <row r="9556" spans="1:14" s="32" customFormat="1" hidden="1" x14ac:dyDescent="0.25">
      <c r="A9556" s="32" t="s">
        <v>28944</v>
      </c>
      <c r="B9556" s="42" t="s">
        <v>63917</v>
      </c>
      <c r="C9556" s="42"/>
      <c r="D9556" s="42"/>
      <c r="E9556" s="43" t="s">
        <v>60229</v>
      </c>
      <c r="F9556" s="44" t="s">
        <v>41</v>
      </c>
      <c r="G9556" s="44" t="s">
        <v>17</v>
      </c>
      <c r="H9556" s="44" t="s">
        <v>18</v>
      </c>
      <c r="I9556" s="42" t="s">
        <v>14449</v>
      </c>
      <c r="J9556" s="42">
        <v>8033637968421</v>
      </c>
      <c r="K9556" s="45">
        <v>45017</v>
      </c>
      <c r="L9556" s="46">
        <v>0</v>
      </c>
      <c r="M9556" s="54">
        <v>429.95</v>
      </c>
      <c r="N9556" s="45">
        <v>43507</v>
      </c>
    </row>
    <row r="9557" spans="1:14" s="32" customFormat="1" hidden="1" x14ac:dyDescent="0.25">
      <c r="A9557" s="32" t="s">
        <v>28945</v>
      </c>
      <c r="B9557" s="42" t="s">
        <v>63918</v>
      </c>
      <c r="C9557" s="42"/>
      <c r="D9557" s="42"/>
      <c r="E9557" s="43" t="s">
        <v>60230</v>
      </c>
      <c r="F9557" s="44" t="s">
        <v>41</v>
      </c>
      <c r="G9557" s="44" t="s">
        <v>17</v>
      </c>
      <c r="H9557" s="44" t="s">
        <v>18</v>
      </c>
      <c r="I9557" s="42" t="s">
        <v>14450</v>
      </c>
      <c r="J9557" s="42">
        <v>8033637968438</v>
      </c>
      <c r="K9557" s="45">
        <v>45017</v>
      </c>
      <c r="L9557" s="46">
        <v>0</v>
      </c>
      <c r="M9557" s="54">
        <v>429.95</v>
      </c>
      <c r="N9557" s="45">
        <v>43507</v>
      </c>
    </row>
    <row r="9558" spans="1:14" s="32" customFormat="1" hidden="1" x14ac:dyDescent="0.25">
      <c r="A9558" s="32" t="s">
        <v>28946</v>
      </c>
      <c r="B9558" s="42" t="s">
        <v>63919</v>
      </c>
      <c r="C9558" s="42"/>
      <c r="D9558" s="42"/>
      <c r="E9558" s="43" t="s">
        <v>60231</v>
      </c>
      <c r="F9558" s="44" t="s">
        <v>41</v>
      </c>
      <c r="G9558" s="44" t="s">
        <v>17</v>
      </c>
      <c r="H9558" s="44" t="s">
        <v>18</v>
      </c>
      <c r="I9558" s="42" t="s">
        <v>14451</v>
      </c>
      <c r="J9558" s="42">
        <v>8033637956565</v>
      </c>
      <c r="K9558" s="45">
        <v>45017</v>
      </c>
      <c r="L9558" s="46">
        <v>0</v>
      </c>
      <c r="M9558" s="54">
        <v>429.95</v>
      </c>
      <c r="N9558" s="45">
        <v>43507</v>
      </c>
    </row>
    <row r="9559" spans="1:14" s="32" customFormat="1" hidden="1" x14ac:dyDescent="0.25">
      <c r="A9559" s="32" t="s">
        <v>28947</v>
      </c>
      <c r="B9559" s="42" t="s">
        <v>63920</v>
      </c>
      <c r="C9559" s="42"/>
      <c r="D9559" s="42"/>
      <c r="E9559" s="43" t="s">
        <v>60232</v>
      </c>
      <c r="F9559" s="44" t="s">
        <v>41</v>
      </c>
      <c r="G9559" s="44" t="s">
        <v>17</v>
      </c>
      <c r="H9559" s="44" t="s">
        <v>18</v>
      </c>
      <c r="I9559" s="42" t="s">
        <v>14452</v>
      </c>
      <c r="J9559" s="42">
        <v>8033637968445</v>
      </c>
      <c r="K9559" s="45">
        <v>45017</v>
      </c>
      <c r="L9559" s="46">
        <v>0</v>
      </c>
      <c r="M9559" s="54">
        <v>429.95</v>
      </c>
      <c r="N9559" s="45">
        <v>43507</v>
      </c>
    </row>
    <row r="9560" spans="1:14" s="32" customFormat="1" hidden="1" x14ac:dyDescent="0.25">
      <c r="A9560" s="32" t="s">
        <v>28948</v>
      </c>
      <c r="B9560" s="42" t="s">
        <v>63921</v>
      </c>
      <c r="C9560" s="42"/>
      <c r="D9560" s="42"/>
      <c r="E9560" s="43" t="s">
        <v>60233</v>
      </c>
      <c r="F9560" s="44" t="s">
        <v>41</v>
      </c>
      <c r="G9560" s="44" t="s">
        <v>17</v>
      </c>
      <c r="H9560" s="44" t="s">
        <v>18</v>
      </c>
      <c r="I9560" s="42" t="s">
        <v>14453</v>
      </c>
      <c r="J9560" s="42">
        <v>8033637968452</v>
      </c>
      <c r="K9560" s="45">
        <v>45017</v>
      </c>
      <c r="L9560" s="46">
        <v>0</v>
      </c>
      <c r="M9560" s="54">
        <v>429.95</v>
      </c>
      <c r="N9560" s="45">
        <v>43507</v>
      </c>
    </row>
    <row r="9561" spans="1:14" s="32" customFormat="1" hidden="1" x14ac:dyDescent="0.25">
      <c r="A9561" s="32" t="s">
        <v>28949</v>
      </c>
      <c r="B9561" s="42" t="s">
        <v>63922</v>
      </c>
      <c r="C9561" s="42"/>
      <c r="D9561" s="42"/>
      <c r="E9561" s="43" t="s">
        <v>60234</v>
      </c>
      <c r="F9561" s="44" t="s">
        <v>41</v>
      </c>
      <c r="G9561" s="44" t="s">
        <v>17</v>
      </c>
      <c r="H9561" s="44" t="s">
        <v>18</v>
      </c>
      <c r="I9561" s="42" t="s">
        <v>14454</v>
      </c>
      <c r="J9561" s="42">
        <v>8033637968469</v>
      </c>
      <c r="K9561" s="45">
        <v>45017</v>
      </c>
      <c r="L9561" s="46">
        <v>0</v>
      </c>
      <c r="M9561" s="54">
        <v>429.95</v>
      </c>
      <c r="N9561" s="45">
        <v>43507</v>
      </c>
    </row>
    <row r="9562" spans="1:14" s="32" customFormat="1" hidden="1" x14ac:dyDescent="0.25">
      <c r="A9562" s="32" t="s">
        <v>28950</v>
      </c>
      <c r="B9562" s="42" t="s">
        <v>63923</v>
      </c>
      <c r="C9562" s="42"/>
      <c r="D9562" s="42"/>
      <c r="E9562" s="43" t="s">
        <v>60235</v>
      </c>
      <c r="F9562" s="44" t="s">
        <v>41</v>
      </c>
      <c r="G9562" s="44" t="s">
        <v>17</v>
      </c>
      <c r="H9562" s="44" t="s">
        <v>18</v>
      </c>
      <c r="I9562" s="42" t="s">
        <v>14455</v>
      </c>
      <c r="J9562" s="42">
        <v>8033637960821</v>
      </c>
      <c r="K9562" s="45">
        <v>45017</v>
      </c>
      <c r="L9562" s="46">
        <v>0</v>
      </c>
      <c r="M9562" s="54">
        <v>429.95</v>
      </c>
      <c r="N9562" s="45">
        <v>43507</v>
      </c>
    </row>
    <row r="9563" spans="1:14" s="32" customFormat="1" hidden="1" x14ac:dyDescent="0.25">
      <c r="A9563" s="32" t="s">
        <v>28951</v>
      </c>
      <c r="B9563" s="42" t="s">
        <v>63931</v>
      </c>
      <c r="C9563" s="42"/>
      <c r="D9563" s="42"/>
      <c r="E9563" s="43" t="s">
        <v>60236</v>
      </c>
      <c r="F9563" s="44" t="s">
        <v>41</v>
      </c>
      <c r="G9563" s="44" t="s">
        <v>17</v>
      </c>
      <c r="H9563" s="44" t="s">
        <v>18</v>
      </c>
      <c r="I9563" s="42" t="s">
        <v>14456</v>
      </c>
      <c r="J9563" s="42">
        <v>8033637968476</v>
      </c>
      <c r="K9563" s="45">
        <v>45017</v>
      </c>
      <c r="L9563" s="46">
        <v>0</v>
      </c>
      <c r="M9563" s="54">
        <v>429.95</v>
      </c>
      <c r="N9563" s="45">
        <v>43507</v>
      </c>
    </row>
    <row r="9564" spans="1:14" s="32" customFormat="1" hidden="1" x14ac:dyDescent="0.25">
      <c r="A9564" s="32" t="s">
        <v>28952</v>
      </c>
      <c r="B9564" s="42" t="s">
        <v>63932</v>
      </c>
      <c r="C9564" s="42"/>
      <c r="D9564" s="42"/>
      <c r="E9564" s="43" t="s">
        <v>60237</v>
      </c>
      <c r="F9564" s="44" t="s">
        <v>41</v>
      </c>
      <c r="G9564" s="44" t="s">
        <v>17</v>
      </c>
      <c r="H9564" s="44" t="s">
        <v>18</v>
      </c>
      <c r="I9564" s="42" t="s">
        <v>14457</v>
      </c>
      <c r="J9564" s="42">
        <v>8033637968483</v>
      </c>
      <c r="K9564" s="45">
        <v>45017</v>
      </c>
      <c r="L9564" s="46">
        <v>0</v>
      </c>
      <c r="M9564" s="54">
        <v>429.95</v>
      </c>
      <c r="N9564" s="45">
        <v>43507</v>
      </c>
    </row>
    <row r="9565" spans="1:14" s="32" customFormat="1" hidden="1" x14ac:dyDescent="0.25">
      <c r="A9565" s="32" t="s">
        <v>28953</v>
      </c>
      <c r="B9565" s="42" t="s">
        <v>63933</v>
      </c>
      <c r="C9565" s="42"/>
      <c r="D9565" s="42"/>
      <c r="E9565" s="43" t="s">
        <v>60238</v>
      </c>
      <c r="F9565" s="44" t="s">
        <v>41</v>
      </c>
      <c r="G9565" s="44" t="s">
        <v>17</v>
      </c>
      <c r="H9565" s="44" t="s">
        <v>18</v>
      </c>
      <c r="I9565" s="42" t="s">
        <v>14458</v>
      </c>
      <c r="J9565" s="42">
        <v>8033637968490</v>
      </c>
      <c r="K9565" s="45">
        <v>45017</v>
      </c>
      <c r="L9565" s="46">
        <v>0</v>
      </c>
      <c r="M9565" s="54">
        <v>429.95</v>
      </c>
      <c r="N9565" s="45">
        <v>43507</v>
      </c>
    </row>
    <row r="9566" spans="1:14" s="32" customFormat="1" hidden="1" x14ac:dyDescent="0.25">
      <c r="A9566" s="32" t="s">
        <v>28954</v>
      </c>
      <c r="B9566" s="42" t="s">
        <v>63934</v>
      </c>
      <c r="C9566" s="42"/>
      <c r="D9566" s="42"/>
      <c r="E9566" s="43" t="s">
        <v>60239</v>
      </c>
      <c r="F9566" s="44" t="s">
        <v>41</v>
      </c>
      <c r="G9566" s="44" t="s">
        <v>17</v>
      </c>
      <c r="H9566" s="44" t="s">
        <v>18</v>
      </c>
      <c r="I9566" s="42" t="s">
        <v>14459</v>
      </c>
      <c r="J9566" s="42">
        <v>8033637968506</v>
      </c>
      <c r="K9566" s="45">
        <v>45017</v>
      </c>
      <c r="L9566" s="46">
        <v>0</v>
      </c>
      <c r="M9566" s="54">
        <v>429.95</v>
      </c>
      <c r="N9566" s="45">
        <v>43507</v>
      </c>
    </row>
    <row r="9567" spans="1:14" s="32" customFormat="1" hidden="1" x14ac:dyDescent="0.25">
      <c r="A9567" s="32" t="s">
        <v>28955</v>
      </c>
      <c r="B9567" s="42" t="s">
        <v>63935</v>
      </c>
      <c r="C9567" s="42"/>
      <c r="D9567" s="42"/>
      <c r="E9567" s="43" t="s">
        <v>60240</v>
      </c>
      <c r="F9567" s="44" t="s">
        <v>41</v>
      </c>
      <c r="G9567" s="44" t="s">
        <v>17</v>
      </c>
      <c r="H9567" s="44" t="s">
        <v>18</v>
      </c>
      <c r="I9567" s="42" t="s">
        <v>14460</v>
      </c>
      <c r="J9567" s="42">
        <v>8033637968513</v>
      </c>
      <c r="K9567" s="45">
        <v>45017</v>
      </c>
      <c r="L9567" s="46">
        <v>0</v>
      </c>
      <c r="M9567" s="54">
        <v>429.95</v>
      </c>
      <c r="N9567" s="45">
        <v>43507</v>
      </c>
    </row>
    <row r="9568" spans="1:14" s="32" customFormat="1" hidden="1" x14ac:dyDescent="0.25">
      <c r="A9568" s="32" t="s">
        <v>28956</v>
      </c>
      <c r="B9568" s="42" t="s">
        <v>63936</v>
      </c>
      <c r="C9568" s="42"/>
      <c r="D9568" s="42"/>
      <c r="E9568" s="43" t="s">
        <v>60241</v>
      </c>
      <c r="F9568" s="44" t="s">
        <v>41</v>
      </c>
      <c r="G9568" s="44" t="s">
        <v>17</v>
      </c>
      <c r="H9568" s="44" t="s">
        <v>18</v>
      </c>
      <c r="I9568" s="42" t="s">
        <v>14461</v>
      </c>
      <c r="J9568" s="42">
        <v>8033637968520</v>
      </c>
      <c r="K9568" s="45">
        <v>45017</v>
      </c>
      <c r="L9568" s="46">
        <v>0</v>
      </c>
      <c r="M9568" s="54">
        <v>429.95</v>
      </c>
      <c r="N9568" s="45">
        <v>43507</v>
      </c>
    </row>
    <row r="9569" spans="1:14" s="32" customFormat="1" hidden="1" x14ac:dyDescent="0.25">
      <c r="A9569" s="32" t="s">
        <v>28957</v>
      </c>
      <c r="B9569" s="42" t="s">
        <v>63937</v>
      </c>
      <c r="C9569" s="42"/>
      <c r="D9569" s="42"/>
      <c r="E9569" s="43" t="s">
        <v>60242</v>
      </c>
      <c r="F9569" s="44" t="s">
        <v>41</v>
      </c>
      <c r="G9569" s="44" t="s">
        <v>17</v>
      </c>
      <c r="H9569" s="44" t="s">
        <v>18</v>
      </c>
      <c r="I9569" s="42" t="s">
        <v>14462</v>
      </c>
      <c r="J9569" s="42">
        <v>8033637968537</v>
      </c>
      <c r="K9569" s="45">
        <v>45017</v>
      </c>
      <c r="L9569" s="46">
        <v>0</v>
      </c>
      <c r="M9569" s="54">
        <v>429.95</v>
      </c>
      <c r="N9569" s="45">
        <v>43507</v>
      </c>
    </row>
    <row r="9570" spans="1:14" s="32" customFormat="1" hidden="1" x14ac:dyDescent="0.25">
      <c r="A9570" s="32" t="s">
        <v>28958</v>
      </c>
      <c r="B9570" s="42" t="s">
        <v>63977</v>
      </c>
      <c r="C9570" s="42"/>
      <c r="D9570" s="42"/>
      <c r="E9570" s="43" t="s">
        <v>19017</v>
      </c>
      <c r="F9570" s="44" t="s">
        <v>41</v>
      </c>
      <c r="G9570" s="44" t="s">
        <v>17</v>
      </c>
      <c r="H9570" s="44" t="s">
        <v>18</v>
      </c>
      <c r="I9570" s="42" t="s">
        <v>19018</v>
      </c>
      <c r="J9570" s="42">
        <v>8059175193880</v>
      </c>
      <c r="K9570" s="45">
        <v>45017</v>
      </c>
      <c r="L9570" s="46">
        <v>0</v>
      </c>
      <c r="M9570" s="46">
        <v>499.95</v>
      </c>
      <c r="N9570" s="45">
        <v>43878</v>
      </c>
    </row>
    <row r="9571" spans="1:14" s="32" customFormat="1" hidden="1" x14ac:dyDescent="0.25">
      <c r="A9571" s="32" t="s">
        <v>28959</v>
      </c>
      <c r="B9571" s="42" t="s">
        <v>63978</v>
      </c>
      <c r="C9571" s="42"/>
      <c r="D9571" s="42"/>
      <c r="E9571" s="43" t="s">
        <v>19019</v>
      </c>
      <c r="F9571" s="44" t="s">
        <v>41</v>
      </c>
      <c r="G9571" s="44" t="s">
        <v>17</v>
      </c>
      <c r="H9571" s="44" t="s">
        <v>18</v>
      </c>
      <c r="I9571" s="42" t="s">
        <v>19020</v>
      </c>
      <c r="J9571" s="42">
        <v>8059175193897</v>
      </c>
      <c r="K9571" s="45">
        <v>45017</v>
      </c>
      <c r="L9571" s="46">
        <v>0</v>
      </c>
      <c r="M9571" s="46">
        <v>499.95</v>
      </c>
      <c r="N9571" s="45">
        <v>43878</v>
      </c>
    </row>
    <row r="9572" spans="1:14" s="32" customFormat="1" hidden="1" x14ac:dyDescent="0.25">
      <c r="A9572" s="32" t="s">
        <v>28960</v>
      </c>
      <c r="B9572" s="42" t="s">
        <v>63979</v>
      </c>
      <c r="C9572" s="42"/>
      <c r="D9572" s="42"/>
      <c r="E9572" s="43" t="s">
        <v>19021</v>
      </c>
      <c r="F9572" s="44" t="s">
        <v>41</v>
      </c>
      <c r="G9572" s="44" t="s">
        <v>17</v>
      </c>
      <c r="H9572" s="44" t="s">
        <v>18</v>
      </c>
      <c r="I9572" s="42" t="s">
        <v>19022</v>
      </c>
      <c r="J9572" s="42">
        <v>8059175193903</v>
      </c>
      <c r="K9572" s="45">
        <v>45017</v>
      </c>
      <c r="L9572" s="46">
        <v>0</v>
      </c>
      <c r="M9572" s="46">
        <v>499.95</v>
      </c>
      <c r="N9572" s="45">
        <v>43878</v>
      </c>
    </row>
    <row r="9573" spans="1:14" s="32" customFormat="1" hidden="1" x14ac:dyDescent="0.25">
      <c r="A9573" s="32" t="s">
        <v>28961</v>
      </c>
      <c r="B9573" s="42" t="s">
        <v>63980</v>
      </c>
      <c r="C9573" s="42"/>
      <c r="D9573" s="42"/>
      <c r="E9573" s="43" t="s">
        <v>19023</v>
      </c>
      <c r="F9573" s="44" t="s">
        <v>41</v>
      </c>
      <c r="G9573" s="44" t="s">
        <v>17</v>
      </c>
      <c r="H9573" s="44" t="s">
        <v>18</v>
      </c>
      <c r="I9573" s="42" t="s">
        <v>19024</v>
      </c>
      <c r="J9573" s="42">
        <v>8059175193910</v>
      </c>
      <c r="K9573" s="45">
        <v>45017</v>
      </c>
      <c r="L9573" s="46">
        <v>0</v>
      </c>
      <c r="M9573" s="46">
        <v>499.95</v>
      </c>
      <c r="N9573" s="45">
        <v>43878</v>
      </c>
    </row>
    <row r="9574" spans="1:14" s="32" customFormat="1" hidden="1" x14ac:dyDescent="0.25">
      <c r="A9574" s="32" t="s">
        <v>28962</v>
      </c>
      <c r="B9574" s="42" t="s">
        <v>63981</v>
      </c>
      <c r="C9574" s="42"/>
      <c r="D9574" s="42"/>
      <c r="E9574" s="43" t="s">
        <v>19025</v>
      </c>
      <c r="F9574" s="44" t="s">
        <v>41</v>
      </c>
      <c r="G9574" s="44" t="s">
        <v>17</v>
      </c>
      <c r="H9574" s="44" t="s">
        <v>18</v>
      </c>
      <c r="I9574" s="42" t="s">
        <v>19026</v>
      </c>
      <c r="J9574" s="42">
        <v>8059175193927</v>
      </c>
      <c r="K9574" s="45">
        <v>45017</v>
      </c>
      <c r="L9574" s="46">
        <v>0</v>
      </c>
      <c r="M9574" s="46">
        <v>499.95</v>
      </c>
      <c r="N9574" s="45">
        <v>43878</v>
      </c>
    </row>
    <row r="9575" spans="1:14" s="32" customFormat="1" hidden="1" x14ac:dyDescent="0.25">
      <c r="A9575" s="32" t="s">
        <v>28963</v>
      </c>
      <c r="B9575" s="42" t="s">
        <v>63982</v>
      </c>
      <c r="C9575" s="42"/>
      <c r="D9575" s="42"/>
      <c r="E9575" s="43" t="s">
        <v>19027</v>
      </c>
      <c r="F9575" s="44" t="s">
        <v>41</v>
      </c>
      <c r="G9575" s="44" t="s">
        <v>17</v>
      </c>
      <c r="H9575" s="44" t="s">
        <v>18</v>
      </c>
      <c r="I9575" s="42" t="s">
        <v>19028</v>
      </c>
      <c r="J9575" s="42">
        <v>8059175193934</v>
      </c>
      <c r="K9575" s="45">
        <v>45017</v>
      </c>
      <c r="L9575" s="46">
        <v>0</v>
      </c>
      <c r="M9575" s="46">
        <v>499.95</v>
      </c>
      <c r="N9575" s="45">
        <v>43878</v>
      </c>
    </row>
    <row r="9576" spans="1:14" s="32" customFormat="1" hidden="1" x14ac:dyDescent="0.25">
      <c r="A9576" s="32" t="s">
        <v>28964</v>
      </c>
      <c r="B9576" s="42" t="s">
        <v>63983</v>
      </c>
      <c r="C9576" s="42"/>
      <c r="D9576" s="42"/>
      <c r="E9576" s="43" t="s">
        <v>19029</v>
      </c>
      <c r="F9576" s="44" t="s">
        <v>41</v>
      </c>
      <c r="G9576" s="44" t="s">
        <v>17</v>
      </c>
      <c r="H9576" s="44" t="s">
        <v>18</v>
      </c>
      <c r="I9576" s="42" t="s">
        <v>19030</v>
      </c>
      <c r="J9576" s="42">
        <v>8059175193941</v>
      </c>
      <c r="K9576" s="45">
        <v>45017</v>
      </c>
      <c r="L9576" s="46">
        <v>0</v>
      </c>
      <c r="M9576" s="46">
        <v>499.95</v>
      </c>
      <c r="N9576" s="45">
        <v>43878</v>
      </c>
    </row>
    <row r="9577" spans="1:14" s="32" customFormat="1" hidden="1" x14ac:dyDescent="0.25">
      <c r="A9577" s="32" t="s">
        <v>28965</v>
      </c>
      <c r="B9577" s="42" t="s">
        <v>63984</v>
      </c>
      <c r="C9577" s="42"/>
      <c r="D9577" s="42"/>
      <c r="E9577" s="43" t="s">
        <v>19031</v>
      </c>
      <c r="F9577" s="44" t="s">
        <v>41</v>
      </c>
      <c r="G9577" s="44" t="s">
        <v>17</v>
      </c>
      <c r="H9577" s="44" t="s">
        <v>18</v>
      </c>
      <c r="I9577" s="42" t="s">
        <v>19032</v>
      </c>
      <c r="J9577" s="42">
        <v>8059175193965</v>
      </c>
      <c r="K9577" s="45">
        <v>45017</v>
      </c>
      <c r="L9577" s="46">
        <v>0</v>
      </c>
      <c r="M9577" s="46">
        <v>499.95</v>
      </c>
      <c r="N9577" s="45">
        <v>43878</v>
      </c>
    </row>
    <row r="9578" spans="1:14" s="32" customFormat="1" hidden="1" x14ac:dyDescent="0.25">
      <c r="A9578" s="32" t="s">
        <v>28966</v>
      </c>
      <c r="B9578" s="42" t="s">
        <v>63985</v>
      </c>
      <c r="C9578" s="42"/>
      <c r="D9578" s="42"/>
      <c r="E9578" s="43" t="s">
        <v>19033</v>
      </c>
      <c r="F9578" s="44" t="s">
        <v>41</v>
      </c>
      <c r="G9578" s="44" t="s">
        <v>17</v>
      </c>
      <c r="H9578" s="44" t="s">
        <v>18</v>
      </c>
      <c r="I9578" s="42" t="s">
        <v>19034</v>
      </c>
      <c r="J9578" s="42">
        <v>8059175193972</v>
      </c>
      <c r="K9578" s="45">
        <v>45017</v>
      </c>
      <c r="L9578" s="46">
        <v>0</v>
      </c>
      <c r="M9578" s="46">
        <v>499.95</v>
      </c>
      <c r="N9578" s="45">
        <v>43878</v>
      </c>
    </row>
    <row r="9579" spans="1:14" s="32" customFormat="1" hidden="1" x14ac:dyDescent="0.25">
      <c r="A9579" s="32" t="s">
        <v>28967</v>
      </c>
      <c r="B9579" s="42" t="s">
        <v>63986</v>
      </c>
      <c r="C9579" s="42"/>
      <c r="D9579" s="42"/>
      <c r="E9579" s="43" t="s">
        <v>19035</v>
      </c>
      <c r="F9579" s="44" t="s">
        <v>41</v>
      </c>
      <c r="G9579" s="44" t="s">
        <v>17</v>
      </c>
      <c r="H9579" s="44" t="s">
        <v>18</v>
      </c>
      <c r="I9579" s="42" t="s">
        <v>19036</v>
      </c>
      <c r="J9579" s="42">
        <v>8059175193989</v>
      </c>
      <c r="K9579" s="45">
        <v>45017</v>
      </c>
      <c r="L9579" s="46">
        <v>0</v>
      </c>
      <c r="M9579" s="46">
        <v>499.95</v>
      </c>
      <c r="N9579" s="45">
        <v>43878</v>
      </c>
    </row>
    <row r="9580" spans="1:14" s="32" customFormat="1" hidden="1" x14ac:dyDescent="0.25">
      <c r="A9580" s="32" t="s">
        <v>28968</v>
      </c>
      <c r="B9580" s="42" t="s">
        <v>63987</v>
      </c>
      <c r="C9580" s="42"/>
      <c r="D9580" s="42"/>
      <c r="E9580" s="43" t="s">
        <v>19037</v>
      </c>
      <c r="F9580" s="44" t="s">
        <v>41</v>
      </c>
      <c r="G9580" s="44" t="s">
        <v>17</v>
      </c>
      <c r="H9580" s="44" t="s">
        <v>18</v>
      </c>
      <c r="I9580" s="42" t="s">
        <v>19038</v>
      </c>
      <c r="J9580" s="42">
        <v>8059175193996</v>
      </c>
      <c r="K9580" s="45">
        <v>45017</v>
      </c>
      <c r="L9580" s="46">
        <v>0</v>
      </c>
      <c r="M9580" s="46">
        <v>499.95</v>
      </c>
      <c r="N9580" s="45">
        <v>43878</v>
      </c>
    </row>
    <row r="9581" spans="1:14" s="32" customFormat="1" hidden="1" x14ac:dyDescent="0.25">
      <c r="A9581" s="32" t="s">
        <v>28969</v>
      </c>
      <c r="B9581" s="42" t="s">
        <v>63988</v>
      </c>
      <c r="C9581" s="42"/>
      <c r="D9581" s="42"/>
      <c r="E9581" s="43" t="s">
        <v>19039</v>
      </c>
      <c r="F9581" s="44" t="s">
        <v>41</v>
      </c>
      <c r="G9581" s="44" t="s">
        <v>17</v>
      </c>
      <c r="H9581" s="44" t="s">
        <v>18</v>
      </c>
      <c r="I9581" s="42" t="s">
        <v>19040</v>
      </c>
      <c r="J9581" s="42">
        <v>8059175194009</v>
      </c>
      <c r="K9581" s="45">
        <v>45017</v>
      </c>
      <c r="L9581" s="46">
        <v>0</v>
      </c>
      <c r="M9581" s="46">
        <v>499.95</v>
      </c>
      <c r="N9581" s="45">
        <v>43878</v>
      </c>
    </row>
    <row r="9582" spans="1:14" s="32" customFormat="1" hidden="1" x14ac:dyDescent="0.25">
      <c r="A9582" s="32" t="s">
        <v>28970</v>
      </c>
      <c r="B9582" s="42" t="s">
        <v>63989</v>
      </c>
      <c r="C9582" s="42"/>
      <c r="D9582" s="42"/>
      <c r="E9582" s="43" t="s">
        <v>19041</v>
      </c>
      <c r="F9582" s="44" t="s">
        <v>41</v>
      </c>
      <c r="G9582" s="44" t="s">
        <v>17</v>
      </c>
      <c r="H9582" s="44" t="s">
        <v>18</v>
      </c>
      <c r="I9582" s="42" t="s">
        <v>19042</v>
      </c>
      <c r="J9582" s="42">
        <v>8059175194016</v>
      </c>
      <c r="K9582" s="45">
        <v>45017</v>
      </c>
      <c r="L9582" s="46">
        <v>0</v>
      </c>
      <c r="M9582" s="46">
        <v>499.95</v>
      </c>
      <c r="N9582" s="45">
        <v>43878</v>
      </c>
    </row>
    <row r="9583" spans="1:14" s="32" customFormat="1" hidden="1" x14ac:dyDescent="0.25">
      <c r="A9583" s="32" t="s">
        <v>28971</v>
      </c>
      <c r="B9583" s="42" t="s">
        <v>63990</v>
      </c>
      <c r="C9583" s="42"/>
      <c r="D9583" s="42"/>
      <c r="E9583" s="43" t="s">
        <v>19043</v>
      </c>
      <c r="F9583" s="44" t="s">
        <v>41</v>
      </c>
      <c r="G9583" s="44" t="s">
        <v>17</v>
      </c>
      <c r="H9583" s="44" t="s">
        <v>18</v>
      </c>
      <c r="I9583" s="42" t="s">
        <v>19044</v>
      </c>
      <c r="J9583" s="42">
        <v>8059175194023</v>
      </c>
      <c r="K9583" s="45">
        <v>45017</v>
      </c>
      <c r="L9583" s="46">
        <v>0</v>
      </c>
      <c r="M9583" s="46">
        <v>499.95</v>
      </c>
      <c r="N9583" s="45">
        <v>43878</v>
      </c>
    </row>
    <row r="9584" spans="1:14" s="32" customFormat="1" hidden="1" x14ac:dyDescent="0.25">
      <c r="A9584" s="32" t="s">
        <v>33923</v>
      </c>
      <c r="B9584" s="42" t="s">
        <v>63495</v>
      </c>
      <c r="C9584" s="42"/>
      <c r="D9584" s="42"/>
      <c r="E9584" s="43" t="s">
        <v>60274</v>
      </c>
      <c r="F9584" s="44" t="s">
        <v>10903</v>
      </c>
      <c r="G9584" s="44" t="s">
        <v>17</v>
      </c>
      <c r="H9584" s="44" t="s">
        <v>18</v>
      </c>
      <c r="I9584" s="42" t="s">
        <v>15058</v>
      </c>
      <c r="J9584" s="42">
        <v>8021506937784</v>
      </c>
      <c r="K9584" s="45">
        <v>45017</v>
      </c>
      <c r="L9584" s="46">
        <v>0</v>
      </c>
      <c r="M9584" s="54">
        <v>999.95</v>
      </c>
      <c r="N9584" s="45">
        <v>42975</v>
      </c>
    </row>
    <row r="9585" spans="1:14" s="32" customFormat="1" hidden="1" x14ac:dyDescent="0.25">
      <c r="A9585" s="32" t="s">
        <v>33924</v>
      </c>
      <c r="B9585" s="42" t="s">
        <v>63496</v>
      </c>
      <c r="C9585" s="42" t="s">
        <v>20313</v>
      </c>
      <c r="D9585" s="42"/>
      <c r="E9585" s="43" t="s">
        <v>60275</v>
      </c>
      <c r="F9585" s="44" t="s">
        <v>10903</v>
      </c>
      <c r="G9585" s="44" t="s">
        <v>17</v>
      </c>
      <c r="H9585" s="44" t="s">
        <v>18</v>
      </c>
      <c r="I9585" s="42" t="s">
        <v>15059</v>
      </c>
      <c r="J9585" s="42">
        <v>8021506937791</v>
      </c>
      <c r="K9585" s="45">
        <v>45017</v>
      </c>
      <c r="L9585" s="46">
        <v>0</v>
      </c>
      <c r="M9585" s="54">
        <v>999.95</v>
      </c>
      <c r="N9585" s="45">
        <v>42975</v>
      </c>
    </row>
    <row r="9586" spans="1:14" s="32" customFormat="1" hidden="1" x14ac:dyDescent="0.25">
      <c r="A9586" s="32" t="s">
        <v>33925</v>
      </c>
      <c r="B9586" s="42" t="s">
        <v>63497</v>
      </c>
      <c r="C9586" s="42" t="s">
        <v>20314</v>
      </c>
      <c r="D9586" s="42"/>
      <c r="E9586" s="43" t="s">
        <v>60276</v>
      </c>
      <c r="F9586" s="44" t="s">
        <v>10903</v>
      </c>
      <c r="G9586" s="44" t="s">
        <v>17</v>
      </c>
      <c r="H9586" s="44" t="s">
        <v>18</v>
      </c>
      <c r="I9586" s="42" t="s">
        <v>15060</v>
      </c>
      <c r="J9586" s="42">
        <v>8021506937807</v>
      </c>
      <c r="K9586" s="45">
        <v>45017</v>
      </c>
      <c r="L9586" s="46">
        <v>0</v>
      </c>
      <c r="M9586" s="54">
        <v>999.95</v>
      </c>
      <c r="N9586" s="45">
        <v>42975</v>
      </c>
    </row>
    <row r="9587" spans="1:14" s="32" customFormat="1" hidden="1" x14ac:dyDescent="0.25">
      <c r="A9587" s="32" t="s">
        <v>33926</v>
      </c>
      <c r="B9587" s="42" t="s">
        <v>63498</v>
      </c>
      <c r="C9587" s="42" t="s">
        <v>20315</v>
      </c>
      <c r="D9587" s="42"/>
      <c r="E9587" s="43" t="s">
        <v>60277</v>
      </c>
      <c r="F9587" s="44" t="s">
        <v>10903</v>
      </c>
      <c r="G9587" s="44" t="s">
        <v>17</v>
      </c>
      <c r="H9587" s="44" t="s">
        <v>18</v>
      </c>
      <c r="I9587" s="42" t="s">
        <v>15061</v>
      </c>
      <c r="J9587" s="42">
        <v>8021506937814</v>
      </c>
      <c r="K9587" s="45">
        <v>45017</v>
      </c>
      <c r="L9587" s="46">
        <v>0</v>
      </c>
      <c r="M9587" s="54">
        <v>999.95</v>
      </c>
      <c r="N9587" s="45">
        <v>42975</v>
      </c>
    </row>
    <row r="9588" spans="1:14" s="32" customFormat="1" hidden="1" x14ac:dyDescent="0.25">
      <c r="A9588" s="32" t="s">
        <v>33927</v>
      </c>
      <c r="B9588" s="42" t="s">
        <v>63499</v>
      </c>
      <c r="C9588" s="42" t="s">
        <v>20316</v>
      </c>
      <c r="D9588" s="42"/>
      <c r="E9588" s="43" t="s">
        <v>60278</v>
      </c>
      <c r="F9588" s="44" t="s">
        <v>10903</v>
      </c>
      <c r="G9588" s="44" t="s">
        <v>17</v>
      </c>
      <c r="H9588" s="44" t="s">
        <v>18</v>
      </c>
      <c r="I9588" s="42" t="s">
        <v>15062</v>
      </c>
      <c r="J9588" s="42">
        <v>8021506937821</v>
      </c>
      <c r="K9588" s="45">
        <v>45017</v>
      </c>
      <c r="L9588" s="46">
        <v>0</v>
      </c>
      <c r="M9588" s="54">
        <v>999.95</v>
      </c>
      <c r="N9588" s="45">
        <v>42975</v>
      </c>
    </row>
    <row r="9589" spans="1:14" s="32" customFormat="1" hidden="1" x14ac:dyDescent="0.25">
      <c r="A9589" s="32" t="s">
        <v>33928</v>
      </c>
      <c r="B9589" s="42" t="s">
        <v>63500</v>
      </c>
      <c r="C9589" s="42" t="s">
        <v>20317</v>
      </c>
      <c r="D9589" s="42"/>
      <c r="E9589" s="43" t="s">
        <v>60279</v>
      </c>
      <c r="F9589" s="44" t="s">
        <v>10903</v>
      </c>
      <c r="G9589" s="44" t="s">
        <v>17</v>
      </c>
      <c r="H9589" s="44" t="s">
        <v>18</v>
      </c>
      <c r="I9589" s="42" t="s">
        <v>15063</v>
      </c>
      <c r="J9589" s="42">
        <v>8021506937838</v>
      </c>
      <c r="K9589" s="45">
        <v>45017</v>
      </c>
      <c r="L9589" s="46">
        <v>0</v>
      </c>
      <c r="M9589" s="54">
        <v>999.95</v>
      </c>
      <c r="N9589" s="45">
        <v>42975</v>
      </c>
    </row>
    <row r="9590" spans="1:14" s="32" customFormat="1" hidden="1" x14ac:dyDescent="0.25">
      <c r="A9590" s="32" t="s">
        <v>33929</v>
      </c>
      <c r="B9590" s="42" t="s">
        <v>63501</v>
      </c>
      <c r="C9590" s="42" t="s">
        <v>20318</v>
      </c>
      <c r="D9590" s="42"/>
      <c r="E9590" s="43" t="s">
        <v>60280</v>
      </c>
      <c r="F9590" s="44" t="s">
        <v>10903</v>
      </c>
      <c r="G9590" s="44" t="s">
        <v>17</v>
      </c>
      <c r="H9590" s="44" t="s">
        <v>18</v>
      </c>
      <c r="I9590" s="42" t="s">
        <v>15064</v>
      </c>
      <c r="J9590" s="42">
        <v>8021506937845</v>
      </c>
      <c r="K9590" s="45">
        <v>45017</v>
      </c>
      <c r="L9590" s="46">
        <v>0</v>
      </c>
      <c r="M9590" s="54">
        <v>999.95</v>
      </c>
      <c r="N9590" s="45">
        <v>42975</v>
      </c>
    </row>
    <row r="9591" spans="1:14" s="32" customFormat="1" hidden="1" x14ac:dyDescent="0.25">
      <c r="A9591" s="32" t="s">
        <v>33930</v>
      </c>
      <c r="B9591" s="42" t="s">
        <v>63502</v>
      </c>
      <c r="C9591" s="42" t="s">
        <v>20319</v>
      </c>
      <c r="D9591" s="42"/>
      <c r="E9591" s="43" t="s">
        <v>60281</v>
      </c>
      <c r="F9591" s="44" t="s">
        <v>10903</v>
      </c>
      <c r="G9591" s="44" t="s">
        <v>17</v>
      </c>
      <c r="H9591" s="44" t="s">
        <v>18</v>
      </c>
      <c r="I9591" s="42" t="s">
        <v>15065</v>
      </c>
      <c r="J9591" s="42">
        <v>8021506937852</v>
      </c>
      <c r="K9591" s="45">
        <v>45017</v>
      </c>
      <c r="L9591" s="46">
        <v>0</v>
      </c>
      <c r="M9591" s="54">
        <v>999.95</v>
      </c>
      <c r="N9591" s="45">
        <v>42975</v>
      </c>
    </row>
    <row r="9592" spans="1:14" s="32" customFormat="1" hidden="1" x14ac:dyDescent="0.25">
      <c r="A9592" s="32" t="s">
        <v>33931</v>
      </c>
      <c r="B9592" s="42" t="s">
        <v>63479</v>
      </c>
      <c r="C9592" s="42"/>
      <c r="D9592" s="42"/>
      <c r="E9592" s="43" t="s">
        <v>60282</v>
      </c>
      <c r="F9592" s="44" t="s">
        <v>10903</v>
      </c>
      <c r="G9592" s="44" t="s">
        <v>17</v>
      </c>
      <c r="H9592" s="44" t="s">
        <v>18</v>
      </c>
      <c r="I9592" s="42" t="s">
        <v>15066</v>
      </c>
      <c r="J9592" s="42">
        <v>8021506937869</v>
      </c>
      <c r="K9592" s="45">
        <v>45017</v>
      </c>
      <c r="L9592" s="46">
        <v>0</v>
      </c>
      <c r="M9592" s="54">
        <v>999.95</v>
      </c>
      <c r="N9592" s="45">
        <v>42975</v>
      </c>
    </row>
    <row r="9593" spans="1:14" s="32" customFormat="1" hidden="1" x14ac:dyDescent="0.25">
      <c r="A9593" s="32" t="s">
        <v>33932</v>
      </c>
      <c r="B9593" s="42" t="s">
        <v>63480</v>
      </c>
      <c r="C9593" s="42" t="s">
        <v>20327</v>
      </c>
      <c r="D9593" s="42"/>
      <c r="E9593" s="43" t="s">
        <v>60283</v>
      </c>
      <c r="F9593" s="44" t="s">
        <v>10903</v>
      </c>
      <c r="G9593" s="44" t="s">
        <v>17</v>
      </c>
      <c r="H9593" s="44" t="s">
        <v>18</v>
      </c>
      <c r="I9593" s="42" t="s">
        <v>15067</v>
      </c>
      <c r="J9593" s="42">
        <v>8021506937876</v>
      </c>
      <c r="K9593" s="45">
        <v>45017</v>
      </c>
      <c r="L9593" s="46">
        <v>0</v>
      </c>
      <c r="M9593" s="54">
        <v>999.95</v>
      </c>
      <c r="N9593" s="45">
        <v>42975</v>
      </c>
    </row>
    <row r="9594" spans="1:14" s="32" customFormat="1" hidden="1" x14ac:dyDescent="0.25">
      <c r="A9594" s="32" t="s">
        <v>33933</v>
      </c>
      <c r="B9594" s="42" t="s">
        <v>63481</v>
      </c>
      <c r="C9594" s="42" t="s">
        <v>20328</v>
      </c>
      <c r="D9594" s="42"/>
      <c r="E9594" s="43" t="s">
        <v>60284</v>
      </c>
      <c r="F9594" s="44" t="s">
        <v>10903</v>
      </c>
      <c r="G9594" s="44" t="s">
        <v>17</v>
      </c>
      <c r="H9594" s="44" t="s">
        <v>18</v>
      </c>
      <c r="I9594" s="42" t="s">
        <v>15068</v>
      </c>
      <c r="J9594" s="42">
        <v>8021506937883</v>
      </c>
      <c r="K9594" s="45">
        <v>45017</v>
      </c>
      <c r="L9594" s="46">
        <v>0</v>
      </c>
      <c r="M9594" s="54">
        <v>999.95</v>
      </c>
      <c r="N9594" s="45">
        <v>42975</v>
      </c>
    </row>
    <row r="9595" spans="1:14" s="32" customFormat="1" hidden="1" x14ac:dyDescent="0.25">
      <c r="A9595" s="32" t="s">
        <v>33934</v>
      </c>
      <c r="B9595" s="42" t="s">
        <v>63482</v>
      </c>
      <c r="C9595" s="42" t="s">
        <v>20329</v>
      </c>
      <c r="D9595" s="42"/>
      <c r="E9595" s="43" t="s">
        <v>60285</v>
      </c>
      <c r="F9595" s="44" t="s">
        <v>10903</v>
      </c>
      <c r="G9595" s="44" t="s">
        <v>17</v>
      </c>
      <c r="H9595" s="44" t="s">
        <v>18</v>
      </c>
      <c r="I9595" s="42" t="s">
        <v>15069</v>
      </c>
      <c r="J9595" s="42">
        <v>8021506937890</v>
      </c>
      <c r="K9595" s="45">
        <v>45017</v>
      </c>
      <c r="L9595" s="46">
        <v>0</v>
      </c>
      <c r="M9595" s="54">
        <v>999.95</v>
      </c>
      <c r="N9595" s="45">
        <v>42975</v>
      </c>
    </row>
    <row r="9596" spans="1:14" s="32" customFormat="1" hidden="1" x14ac:dyDescent="0.25">
      <c r="A9596" s="32" t="s">
        <v>33935</v>
      </c>
      <c r="B9596" s="42" t="s">
        <v>63483</v>
      </c>
      <c r="C9596" s="42" t="s">
        <v>20330</v>
      </c>
      <c r="D9596" s="42"/>
      <c r="E9596" s="43" t="s">
        <v>60286</v>
      </c>
      <c r="F9596" s="44" t="s">
        <v>10903</v>
      </c>
      <c r="G9596" s="44" t="s">
        <v>17</v>
      </c>
      <c r="H9596" s="44" t="s">
        <v>18</v>
      </c>
      <c r="I9596" s="42" t="s">
        <v>15070</v>
      </c>
      <c r="J9596" s="42">
        <v>8021506937906</v>
      </c>
      <c r="K9596" s="45">
        <v>45017</v>
      </c>
      <c r="L9596" s="46">
        <v>0</v>
      </c>
      <c r="M9596" s="54">
        <v>999.95</v>
      </c>
      <c r="N9596" s="45">
        <v>42975</v>
      </c>
    </row>
    <row r="9597" spans="1:14" s="32" customFormat="1" hidden="1" x14ac:dyDescent="0.25">
      <c r="A9597" s="32" t="s">
        <v>33936</v>
      </c>
      <c r="B9597" s="42" t="s">
        <v>63484</v>
      </c>
      <c r="C9597" s="42" t="s">
        <v>20331</v>
      </c>
      <c r="D9597" s="42"/>
      <c r="E9597" s="43" t="s">
        <v>60287</v>
      </c>
      <c r="F9597" s="44" t="s">
        <v>10903</v>
      </c>
      <c r="G9597" s="44" t="s">
        <v>17</v>
      </c>
      <c r="H9597" s="44" t="s">
        <v>18</v>
      </c>
      <c r="I9597" s="42" t="s">
        <v>15071</v>
      </c>
      <c r="J9597" s="42">
        <v>8021506937913</v>
      </c>
      <c r="K9597" s="45">
        <v>45017</v>
      </c>
      <c r="L9597" s="46">
        <v>0</v>
      </c>
      <c r="M9597" s="54">
        <v>999.95</v>
      </c>
      <c r="N9597" s="45">
        <v>42975</v>
      </c>
    </row>
    <row r="9598" spans="1:14" s="32" customFormat="1" hidden="1" x14ac:dyDescent="0.25">
      <c r="A9598" s="32" t="s">
        <v>33937</v>
      </c>
      <c r="B9598" s="42" t="s">
        <v>63485</v>
      </c>
      <c r="C9598" s="42" t="s">
        <v>20332</v>
      </c>
      <c r="D9598" s="42"/>
      <c r="E9598" s="43" t="s">
        <v>60288</v>
      </c>
      <c r="F9598" s="44" t="s">
        <v>10903</v>
      </c>
      <c r="G9598" s="44" t="s">
        <v>17</v>
      </c>
      <c r="H9598" s="44" t="s">
        <v>18</v>
      </c>
      <c r="I9598" s="42" t="s">
        <v>15072</v>
      </c>
      <c r="J9598" s="42">
        <v>8021506937920</v>
      </c>
      <c r="K9598" s="45">
        <v>45017</v>
      </c>
      <c r="L9598" s="46">
        <v>0</v>
      </c>
      <c r="M9598" s="54">
        <v>999.95</v>
      </c>
      <c r="N9598" s="45">
        <v>42975</v>
      </c>
    </row>
    <row r="9599" spans="1:14" s="32" customFormat="1" hidden="1" x14ac:dyDescent="0.25">
      <c r="A9599" s="32" t="s">
        <v>33930</v>
      </c>
      <c r="B9599" s="42" t="s">
        <v>63486</v>
      </c>
      <c r="C9599" s="42" t="s">
        <v>20333</v>
      </c>
      <c r="D9599" s="42"/>
      <c r="E9599" s="43" t="s">
        <v>60289</v>
      </c>
      <c r="F9599" s="44" t="s">
        <v>10903</v>
      </c>
      <c r="G9599" s="44" t="s">
        <v>17</v>
      </c>
      <c r="H9599" s="44" t="s">
        <v>18</v>
      </c>
      <c r="I9599" s="42" t="s">
        <v>15073</v>
      </c>
      <c r="J9599" s="42">
        <v>8021506937937</v>
      </c>
      <c r="K9599" s="45">
        <v>45017</v>
      </c>
      <c r="L9599" s="46">
        <v>0</v>
      </c>
      <c r="M9599" s="54">
        <v>999.95</v>
      </c>
      <c r="N9599" s="45">
        <v>42975</v>
      </c>
    </row>
    <row r="9600" spans="1:14" s="32" customFormat="1" hidden="1" x14ac:dyDescent="0.25">
      <c r="A9600" s="32" t="s">
        <v>33938</v>
      </c>
      <c r="B9600" s="42" t="s">
        <v>63503</v>
      </c>
      <c r="C9600" s="42"/>
      <c r="D9600" s="42"/>
      <c r="E9600" s="43" t="s">
        <v>60290</v>
      </c>
      <c r="F9600" s="44" t="s">
        <v>10903</v>
      </c>
      <c r="G9600" s="44" t="s">
        <v>17</v>
      </c>
      <c r="H9600" s="44" t="s">
        <v>18</v>
      </c>
      <c r="I9600" s="42" t="s">
        <v>21612</v>
      </c>
      <c r="J9600" s="42">
        <v>8021506937944</v>
      </c>
      <c r="K9600" s="45">
        <v>45017</v>
      </c>
      <c r="L9600" s="46">
        <v>0</v>
      </c>
      <c r="M9600" s="54">
        <v>999.95</v>
      </c>
      <c r="N9600" s="45">
        <v>42975</v>
      </c>
    </row>
    <row r="9601" spans="1:14" s="32" customFormat="1" hidden="1" x14ac:dyDescent="0.25">
      <c r="A9601" s="32" t="s">
        <v>33939</v>
      </c>
      <c r="B9601" s="42" t="s">
        <v>63504</v>
      </c>
      <c r="C9601" s="42" t="s">
        <v>20320</v>
      </c>
      <c r="D9601" s="42"/>
      <c r="E9601" s="43" t="s">
        <v>60291</v>
      </c>
      <c r="F9601" s="44" t="s">
        <v>10903</v>
      </c>
      <c r="G9601" s="44" t="s">
        <v>17</v>
      </c>
      <c r="H9601" s="44" t="s">
        <v>18</v>
      </c>
      <c r="I9601" s="42" t="s">
        <v>21613</v>
      </c>
      <c r="J9601" s="42">
        <v>8021506937951</v>
      </c>
      <c r="K9601" s="45">
        <v>45017</v>
      </c>
      <c r="L9601" s="46">
        <v>0</v>
      </c>
      <c r="M9601" s="54">
        <v>999.95</v>
      </c>
      <c r="N9601" s="45">
        <v>42975</v>
      </c>
    </row>
    <row r="9602" spans="1:14" s="32" customFormat="1" hidden="1" x14ac:dyDescent="0.25">
      <c r="A9602" s="32" t="s">
        <v>33940</v>
      </c>
      <c r="B9602" s="42" t="s">
        <v>63505</v>
      </c>
      <c r="C9602" s="42" t="s">
        <v>20321</v>
      </c>
      <c r="D9602" s="42"/>
      <c r="E9602" s="43" t="s">
        <v>60292</v>
      </c>
      <c r="F9602" s="44" t="s">
        <v>10903</v>
      </c>
      <c r="G9602" s="44" t="s">
        <v>17</v>
      </c>
      <c r="H9602" s="44" t="s">
        <v>18</v>
      </c>
      <c r="I9602" s="42" t="s">
        <v>21614</v>
      </c>
      <c r="J9602" s="42">
        <v>8021506937968</v>
      </c>
      <c r="K9602" s="45">
        <v>45017</v>
      </c>
      <c r="L9602" s="46">
        <v>0</v>
      </c>
      <c r="M9602" s="54">
        <v>999.95</v>
      </c>
      <c r="N9602" s="45">
        <v>42975</v>
      </c>
    </row>
    <row r="9603" spans="1:14" s="32" customFormat="1" hidden="1" x14ac:dyDescent="0.25">
      <c r="A9603" s="32" t="s">
        <v>33941</v>
      </c>
      <c r="B9603" s="42" t="s">
        <v>63506</v>
      </c>
      <c r="C9603" s="42" t="s">
        <v>20322</v>
      </c>
      <c r="D9603" s="42"/>
      <c r="E9603" s="43" t="s">
        <v>60293</v>
      </c>
      <c r="F9603" s="44" t="s">
        <v>10903</v>
      </c>
      <c r="G9603" s="44" t="s">
        <v>17</v>
      </c>
      <c r="H9603" s="44" t="s">
        <v>18</v>
      </c>
      <c r="I9603" s="42" t="s">
        <v>21615</v>
      </c>
      <c r="J9603" s="42">
        <v>8021506937975</v>
      </c>
      <c r="K9603" s="45">
        <v>45017</v>
      </c>
      <c r="L9603" s="46">
        <v>0</v>
      </c>
      <c r="M9603" s="54">
        <v>999.95</v>
      </c>
      <c r="N9603" s="45">
        <v>42975</v>
      </c>
    </row>
    <row r="9604" spans="1:14" s="32" customFormat="1" hidden="1" x14ac:dyDescent="0.25">
      <c r="A9604" s="32" t="s">
        <v>33942</v>
      </c>
      <c r="B9604" s="42" t="s">
        <v>63507</v>
      </c>
      <c r="C9604" s="42" t="s">
        <v>20323</v>
      </c>
      <c r="D9604" s="42"/>
      <c r="E9604" s="43" t="s">
        <v>60294</v>
      </c>
      <c r="F9604" s="44" t="s">
        <v>10903</v>
      </c>
      <c r="G9604" s="44" t="s">
        <v>17</v>
      </c>
      <c r="H9604" s="44" t="s">
        <v>18</v>
      </c>
      <c r="I9604" s="42" t="s">
        <v>21616</v>
      </c>
      <c r="J9604" s="42">
        <v>8021506937982</v>
      </c>
      <c r="K9604" s="45">
        <v>45017</v>
      </c>
      <c r="L9604" s="46">
        <v>0</v>
      </c>
      <c r="M9604" s="54">
        <v>999.95</v>
      </c>
      <c r="N9604" s="45">
        <v>42975</v>
      </c>
    </row>
    <row r="9605" spans="1:14" s="32" customFormat="1" hidden="1" x14ac:dyDescent="0.25">
      <c r="A9605" s="32" t="s">
        <v>33943</v>
      </c>
      <c r="B9605" s="42" t="s">
        <v>63508</v>
      </c>
      <c r="C9605" s="42" t="s">
        <v>20324</v>
      </c>
      <c r="D9605" s="42"/>
      <c r="E9605" s="43" t="s">
        <v>60295</v>
      </c>
      <c r="F9605" s="44" t="s">
        <v>10903</v>
      </c>
      <c r="G9605" s="44" t="s">
        <v>17</v>
      </c>
      <c r="H9605" s="44" t="s">
        <v>18</v>
      </c>
      <c r="I9605" s="42" t="s">
        <v>21617</v>
      </c>
      <c r="J9605" s="42">
        <v>8021506937999</v>
      </c>
      <c r="K9605" s="45">
        <v>45017</v>
      </c>
      <c r="L9605" s="46">
        <v>0</v>
      </c>
      <c r="M9605" s="54">
        <v>999.95</v>
      </c>
      <c r="N9605" s="45">
        <v>42975</v>
      </c>
    </row>
    <row r="9606" spans="1:14" s="32" customFormat="1" hidden="1" x14ac:dyDescent="0.25">
      <c r="A9606" s="32" t="s">
        <v>33944</v>
      </c>
      <c r="B9606" s="42" t="s">
        <v>63509</v>
      </c>
      <c r="C9606" s="42" t="s">
        <v>20325</v>
      </c>
      <c r="D9606" s="42"/>
      <c r="E9606" s="43" t="s">
        <v>60296</v>
      </c>
      <c r="F9606" s="44" t="s">
        <v>10903</v>
      </c>
      <c r="G9606" s="44" t="s">
        <v>17</v>
      </c>
      <c r="H9606" s="44" t="s">
        <v>18</v>
      </c>
      <c r="I9606" s="42" t="s">
        <v>21618</v>
      </c>
      <c r="J9606" s="42">
        <v>8021506938002</v>
      </c>
      <c r="K9606" s="45">
        <v>45017</v>
      </c>
      <c r="L9606" s="46">
        <v>0</v>
      </c>
      <c r="M9606" s="54">
        <v>999.95</v>
      </c>
      <c r="N9606" s="45">
        <v>42975</v>
      </c>
    </row>
    <row r="9607" spans="1:14" s="32" customFormat="1" hidden="1" x14ac:dyDescent="0.25">
      <c r="A9607" s="32" t="s">
        <v>33945</v>
      </c>
      <c r="B9607" s="42" t="s">
        <v>63510</v>
      </c>
      <c r="C9607" s="42" t="s">
        <v>20326</v>
      </c>
      <c r="D9607" s="42"/>
      <c r="E9607" s="43" t="s">
        <v>60297</v>
      </c>
      <c r="F9607" s="44" t="s">
        <v>10903</v>
      </c>
      <c r="G9607" s="44" t="s">
        <v>17</v>
      </c>
      <c r="H9607" s="44" t="s">
        <v>18</v>
      </c>
      <c r="I9607" s="42" t="s">
        <v>21619</v>
      </c>
      <c r="J9607" s="42">
        <v>8021506938019</v>
      </c>
      <c r="K9607" s="45">
        <v>45017</v>
      </c>
      <c r="L9607" s="46">
        <v>0</v>
      </c>
      <c r="M9607" s="54">
        <v>999.95</v>
      </c>
      <c r="N9607" s="45">
        <v>42975</v>
      </c>
    </row>
    <row r="9608" spans="1:14" s="32" customFormat="1" hidden="1" x14ac:dyDescent="0.25">
      <c r="A9608" s="32" t="s">
        <v>33946</v>
      </c>
      <c r="B9608" s="42" t="s">
        <v>63533</v>
      </c>
      <c r="C9608" s="42"/>
      <c r="D9608" s="42"/>
      <c r="E9608" s="43" t="s">
        <v>10935</v>
      </c>
      <c r="F9608" s="44" t="s">
        <v>10903</v>
      </c>
      <c r="G9608" s="44" t="s">
        <v>17</v>
      </c>
      <c r="H9608" s="44" t="s">
        <v>18</v>
      </c>
      <c r="I9608" s="42" t="s">
        <v>10936</v>
      </c>
      <c r="J9608" s="42">
        <v>8033637203737</v>
      </c>
      <c r="K9608" s="45">
        <v>45017</v>
      </c>
      <c r="L9608" s="46">
        <v>0</v>
      </c>
      <c r="M9608" s="54">
        <v>999.95</v>
      </c>
      <c r="N9608" s="45">
        <v>43339</v>
      </c>
    </row>
    <row r="9609" spans="1:14" s="32" customFormat="1" hidden="1" x14ac:dyDescent="0.25">
      <c r="A9609" s="32" t="s">
        <v>33947</v>
      </c>
      <c r="B9609" s="42" t="s">
        <v>63534</v>
      </c>
      <c r="C9609" s="42" t="s">
        <v>20030</v>
      </c>
      <c r="D9609" s="42"/>
      <c r="E9609" s="43" t="s">
        <v>10937</v>
      </c>
      <c r="F9609" s="44" t="s">
        <v>10903</v>
      </c>
      <c r="G9609" s="44" t="s">
        <v>17</v>
      </c>
      <c r="H9609" s="44" t="s">
        <v>18</v>
      </c>
      <c r="I9609" s="42" t="s">
        <v>10938</v>
      </c>
      <c r="J9609" s="42">
        <v>8033637203744</v>
      </c>
      <c r="K9609" s="45">
        <v>45017</v>
      </c>
      <c r="L9609" s="46">
        <v>0</v>
      </c>
      <c r="M9609" s="54">
        <v>999.95</v>
      </c>
      <c r="N9609" s="45">
        <v>43339</v>
      </c>
    </row>
    <row r="9610" spans="1:14" s="32" customFormat="1" hidden="1" x14ac:dyDescent="0.25">
      <c r="A9610" s="32" t="s">
        <v>33948</v>
      </c>
      <c r="B9610" s="42" t="s">
        <v>63535</v>
      </c>
      <c r="C9610" s="42" t="s">
        <v>20031</v>
      </c>
      <c r="D9610" s="42"/>
      <c r="E9610" s="43" t="s">
        <v>10939</v>
      </c>
      <c r="F9610" s="44" t="s">
        <v>10903</v>
      </c>
      <c r="G9610" s="44" t="s">
        <v>17</v>
      </c>
      <c r="H9610" s="44" t="s">
        <v>18</v>
      </c>
      <c r="I9610" s="42" t="s">
        <v>10940</v>
      </c>
      <c r="J9610" s="42">
        <v>8033637203751</v>
      </c>
      <c r="K9610" s="45">
        <v>45017</v>
      </c>
      <c r="L9610" s="46">
        <v>0</v>
      </c>
      <c r="M9610" s="54">
        <v>999.95</v>
      </c>
      <c r="N9610" s="45">
        <v>43339</v>
      </c>
    </row>
    <row r="9611" spans="1:14" s="32" customFormat="1" hidden="1" x14ac:dyDescent="0.25">
      <c r="A9611" s="32" t="s">
        <v>33949</v>
      </c>
      <c r="B9611" s="42" t="s">
        <v>63536</v>
      </c>
      <c r="C9611" s="42" t="s">
        <v>20032</v>
      </c>
      <c r="D9611" s="42"/>
      <c r="E9611" s="43" t="s">
        <v>10941</v>
      </c>
      <c r="F9611" s="44" t="s">
        <v>10903</v>
      </c>
      <c r="G9611" s="44" t="s">
        <v>17</v>
      </c>
      <c r="H9611" s="44" t="s">
        <v>18</v>
      </c>
      <c r="I9611" s="42" t="s">
        <v>10942</v>
      </c>
      <c r="J9611" s="42">
        <v>8033637181349</v>
      </c>
      <c r="K9611" s="45">
        <v>45017</v>
      </c>
      <c r="L9611" s="46">
        <v>0</v>
      </c>
      <c r="M9611" s="54">
        <v>999.95</v>
      </c>
      <c r="N9611" s="45">
        <v>43339</v>
      </c>
    </row>
    <row r="9612" spans="1:14" s="32" customFormat="1" hidden="1" x14ac:dyDescent="0.25">
      <c r="A9612" s="32" t="s">
        <v>33950</v>
      </c>
      <c r="B9612" s="42" t="s">
        <v>63537</v>
      </c>
      <c r="C9612" s="42" t="s">
        <v>20033</v>
      </c>
      <c r="D9612" s="42"/>
      <c r="E9612" s="43" t="s">
        <v>10943</v>
      </c>
      <c r="F9612" s="44" t="s">
        <v>10903</v>
      </c>
      <c r="G9612" s="44" t="s">
        <v>17</v>
      </c>
      <c r="H9612" s="44" t="s">
        <v>18</v>
      </c>
      <c r="I9612" s="42" t="s">
        <v>10944</v>
      </c>
      <c r="J9612" s="42">
        <v>8033637203768</v>
      </c>
      <c r="K9612" s="45">
        <v>45017</v>
      </c>
      <c r="L9612" s="46">
        <v>0</v>
      </c>
      <c r="M9612" s="54">
        <v>999.95</v>
      </c>
      <c r="N9612" s="45">
        <v>43339</v>
      </c>
    </row>
    <row r="9613" spans="1:14" s="32" customFormat="1" hidden="1" x14ac:dyDescent="0.25">
      <c r="A9613" s="32" t="s">
        <v>33951</v>
      </c>
      <c r="B9613" s="42" t="s">
        <v>63538</v>
      </c>
      <c r="C9613" s="42" t="s">
        <v>20034</v>
      </c>
      <c r="D9613" s="42"/>
      <c r="E9613" s="43" t="s">
        <v>10945</v>
      </c>
      <c r="F9613" s="44" t="s">
        <v>10903</v>
      </c>
      <c r="G9613" s="44" t="s">
        <v>17</v>
      </c>
      <c r="H9613" s="44" t="s">
        <v>18</v>
      </c>
      <c r="I9613" s="42" t="s">
        <v>10946</v>
      </c>
      <c r="J9613" s="42">
        <v>8033637203775</v>
      </c>
      <c r="K9613" s="45">
        <v>45017</v>
      </c>
      <c r="L9613" s="46">
        <v>0</v>
      </c>
      <c r="M9613" s="54">
        <v>999.95</v>
      </c>
      <c r="N9613" s="45">
        <v>43339</v>
      </c>
    </row>
    <row r="9614" spans="1:14" s="32" customFormat="1" hidden="1" x14ac:dyDescent="0.25">
      <c r="A9614" s="32" t="s">
        <v>33952</v>
      </c>
      <c r="B9614" s="42" t="s">
        <v>63539</v>
      </c>
      <c r="C9614" s="42" t="s">
        <v>20035</v>
      </c>
      <c r="D9614" s="42"/>
      <c r="E9614" s="43" t="s">
        <v>10947</v>
      </c>
      <c r="F9614" s="44" t="s">
        <v>10903</v>
      </c>
      <c r="G9614" s="44" t="s">
        <v>17</v>
      </c>
      <c r="H9614" s="44" t="s">
        <v>18</v>
      </c>
      <c r="I9614" s="42" t="s">
        <v>10948</v>
      </c>
      <c r="J9614" s="42">
        <v>8033637203782</v>
      </c>
      <c r="K9614" s="45">
        <v>45017</v>
      </c>
      <c r="L9614" s="46">
        <v>0</v>
      </c>
      <c r="M9614" s="54">
        <v>999.95</v>
      </c>
      <c r="N9614" s="45">
        <v>43339</v>
      </c>
    </row>
    <row r="9615" spans="1:14" s="32" customFormat="1" hidden="1" x14ac:dyDescent="0.25">
      <c r="A9615" s="32" t="s">
        <v>33953</v>
      </c>
      <c r="B9615" s="42" t="s">
        <v>63540</v>
      </c>
      <c r="C9615" s="42" t="s">
        <v>20036</v>
      </c>
      <c r="D9615" s="42"/>
      <c r="E9615" s="43" t="s">
        <v>10949</v>
      </c>
      <c r="F9615" s="44" t="s">
        <v>10903</v>
      </c>
      <c r="G9615" s="44" t="s">
        <v>17</v>
      </c>
      <c r="H9615" s="44" t="s">
        <v>18</v>
      </c>
      <c r="I9615" s="42" t="s">
        <v>10950</v>
      </c>
      <c r="J9615" s="42">
        <v>8033637203799</v>
      </c>
      <c r="K9615" s="45">
        <v>45017</v>
      </c>
      <c r="L9615" s="46">
        <v>0</v>
      </c>
      <c r="M9615" s="54">
        <v>999.95</v>
      </c>
      <c r="N9615" s="45">
        <v>43339</v>
      </c>
    </row>
    <row r="9616" spans="1:14" s="32" customFormat="1" hidden="1" x14ac:dyDescent="0.25">
      <c r="A9616" s="32" t="s">
        <v>33954</v>
      </c>
      <c r="B9616" s="42" t="s">
        <v>63487</v>
      </c>
      <c r="C9616" s="42"/>
      <c r="D9616" s="42"/>
      <c r="E9616" s="43" t="s">
        <v>60298</v>
      </c>
      <c r="F9616" s="44" t="s">
        <v>10903</v>
      </c>
      <c r="G9616" s="44" t="s">
        <v>17</v>
      </c>
      <c r="H9616" s="44" t="s">
        <v>18</v>
      </c>
      <c r="I9616" s="42" t="s">
        <v>15050</v>
      </c>
      <c r="J9616" s="42">
        <v>8021506938026</v>
      </c>
      <c r="K9616" s="45">
        <v>45017</v>
      </c>
      <c r="L9616" s="46">
        <v>0</v>
      </c>
      <c r="M9616" s="54">
        <v>999.95</v>
      </c>
      <c r="N9616" s="45">
        <v>42975</v>
      </c>
    </row>
    <row r="9617" spans="1:14" s="32" customFormat="1" hidden="1" x14ac:dyDescent="0.25">
      <c r="A9617" s="32" t="s">
        <v>33955</v>
      </c>
      <c r="B9617" s="42" t="s">
        <v>63488</v>
      </c>
      <c r="C9617" s="42" t="s">
        <v>20306</v>
      </c>
      <c r="D9617" s="42"/>
      <c r="E9617" s="43" t="s">
        <v>60299</v>
      </c>
      <c r="F9617" s="44" t="s">
        <v>10903</v>
      </c>
      <c r="G9617" s="44" t="s">
        <v>17</v>
      </c>
      <c r="H9617" s="44" t="s">
        <v>18</v>
      </c>
      <c r="I9617" s="42" t="s">
        <v>15051</v>
      </c>
      <c r="J9617" s="42">
        <v>8021506938033</v>
      </c>
      <c r="K9617" s="45">
        <v>45017</v>
      </c>
      <c r="L9617" s="46">
        <v>0</v>
      </c>
      <c r="M9617" s="54">
        <v>999.95</v>
      </c>
      <c r="N9617" s="45">
        <v>42975</v>
      </c>
    </row>
    <row r="9618" spans="1:14" s="32" customFormat="1" hidden="1" x14ac:dyDescent="0.25">
      <c r="A9618" s="32" t="s">
        <v>33956</v>
      </c>
      <c r="B9618" s="42" t="s">
        <v>63489</v>
      </c>
      <c r="C9618" s="42" t="s">
        <v>20307</v>
      </c>
      <c r="D9618" s="42"/>
      <c r="E9618" s="43" t="s">
        <v>60300</v>
      </c>
      <c r="F9618" s="44" t="s">
        <v>10903</v>
      </c>
      <c r="G9618" s="44" t="s">
        <v>17</v>
      </c>
      <c r="H9618" s="44" t="s">
        <v>18</v>
      </c>
      <c r="I9618" s="42" t="s">
        <v>15052</v>
      </c>
      <c r="J9618" s="42">
        <v>8021506938040</v>
      </c>
      <c r="K9618" s="45">
        <v>45017</v>
      </c>
      <c r="L9618" s="46">
        <v>0</v>
      </c>
      <c r="M9618" s="54">
        <v>999.95</v>
      </c>
      <c r="N9618" s="45">
        <v>42975</v>
      </c>
    </row>
    <row r="9619" spans="1:14" s="32" customFormat="1" hidden="1" x14ac:dyDescent="0.25">
      <c r="A9619" s="32" t="s">
        <v>33957</v>
      </c>
      <c r="B9619" s="42" t="s">
        <v>63490</v>
      </c>
      <c r="C9619" s="42" t="s">
        <v>20308</v>
      </c>
      <c r="D9619" s="42"/>
      <c r="E9619" s="43" t="s">
        <v>60301</v>
      </c>
      <c r="F9619" s="44" t="s">
        <v>10903</v>
      </c>
      <c r="G9619" s="44" t="s">
        <v>17</v>
      </c>
      <c r="H9619" s="44" t="s">
        <v>18</v>
      </c>
      <c r="I9619" s="42" t="s">
        <v>15053</v>
      </c>
      <c r="J9619" s="42">
        <v>8021506938057</v>
      </c>
      <c r="K9619" s="45">
        <v>45017</v>
      </c>
      <c r="L9619" s="46">
        <v>0</v>
      </c>
      <c r="M9619" s="54">
        <v>999.95</v>
      </c>
      <c r="N9619" s="45">
        <v>42975</v>
      </c>
    </row>
    <row r="9620" spans="1:14" s="32" customFormat="1" hidden="1" x14ac:dyDescent="0.25">
      <c r="A9620" s="32" t="s">
        <v>33958</v>
      </c>
      <c r="B9620" s="42" t="s">
        <v>63491</v>
      </c>
      <c r="C9620" s="42" t="s">
        <v>20309</v>
      </c>
      <c r="D9620" s="42"/>
      <c r="E9620" s="43" t="s">
        <v>60302</v>
      </c>
      <c r="F9620" s="44" t="s">
        <v>10903</v>
      </c>
      <c r="G9620" s="44" t="s">
        <v>17</v>
      </c>
      <c r="H9620" s="44" t="s">
        <v>18</v>
      </c>
      <c r="I9620" s="42" t="s">
        <v>15054</v>
      </c>
      <c r="J9620" s="42">
        <v>8021506938064</v>
      </c>
      <c r="K9620" s="45">
        <v>45017</v>
      </c>
      <c r="L9620" s="46">
        <v>0</v>
      </c>
      <c r="M9620" s="54">
        <v>999.95</v>
      </c>
      <c r="N9620" s="45">
        <v>42975</v>
      </c>
    </row>
    <row r="9621" spans="1:14" s="32" customFormat="1" hidden="1" x14ac:dyDescent="0.25">
      <c r="A9621" s="32" t="s">
        <v>33959</v>
      </c>
      <c r="B9621" s="42" t="s">
        <v>63492</v>
      </c>
      <c r="C9621" s="42" t="s">
        <v>20310</v>
      </c>
      <c r="D9621" s="42"/>
      <c r="E9621" s="43" t="s">
        <v>60303</v>
      </c>
      <c r="F9621" s="44" t="s">
        <v>10903</v>
      </c>
      <c r="G9621" s="44" t="s">
        <v>17</v>
      </c>
      <c r="H9621" s="44" t="s">
        <v>18</v>
      </c>
      <c r="I9621" s="42" t="s">
        <v>15055</v>
      </c>
      <c r="J9621" s="42">
        <v>8021506938071</v>
      </c>
      <c r="K9621" s="45">
        <v>45017</v>
      </c>
      <c r="L9621" s="46">
        <v>0</v>
      </c>
      <c r="M9621" s="54">
        <v>999.95</v>
      </c>
      <c r="N9621" s="45">
        <v>42975</v>
      </c>
    </row>
    <row r="9622" spans="1:14" s="32" customFormat="1" hidden="1" x14ac:dyDescent="0.25">
      <c r="A9622" s="32" t="s">
        <v>33960</v>
      </c>
      <c r="B9622" s="42" t="s">
        <v>63493</v>
      </c>
      <c r="C9622" s="42" t="s">
        <v>20311</v>
      </c>
      <c r="D9622" s="42"/>
      <c r="E9622" s="43" t="s">
        <v>60304</v>
      </c>
      <c r="F9622" s="44" t="s">
        <v>10903</v>
      </c>
      <c r="G9622" s="44" t="s">
        <v>17</v>
      </c>
      <c r="H9622" s="44" t="s">
        <v>18</v>
      </c>
      <c r="I9622" s="42" t="s">
        <v>15056</v>
      </c>
      <c r="J9622" s="42">
        <v>8021506938088</v>
      </c>
      <c r="K9622" s="45">
        <v>45017</v>
      </c>
      <c r="L9622" s="46">
        <v>0</v>
      </c>
      <c r="M9622" s="54">
        <v>999.95</v>
      </c>
      <c r="N9622" s="45">
        <v>42975</v>
      </c>
    </row>
    <row r="9623" spans="1:14" s="32" customFormat="1" hidden="1" x14ac:dyDescent="0.25">
      <c r="A9623" s="32" t="s">
        <v>33961</v>
      </c>
      <c r="B9623" s="42" t="s">
        <v>63494</v>
      </c>
      <c r="C9623" s="42" t="s">
        <v>20312</v>
      </c>
      <c r="D9623" s="42"/>
      <c r="E9623" s="43" t="s">
        <v>60305</v>
      </c>
      <c r="F9623" s="44" t="s">
        <v>10903</v>
      </c>
      <c r="G9623" s="44" t="s">
        <v>17</v>
      </c>
      <c r="H9623" s="44" t="s">
        <v>18</v>
      </c>
      <c r="I9623" s="42" t="s">
        <v>15057</v>
      </c>
      <c r="J9623" s="42">
        <v>8021506938095</v>
      </c>
      <c r="K9623" s="45">
        <v>45017</v>
      </c>
      <c r="L9623" s="46">
        <v>0</v>
      </c>
      <c r="M9623" s="54">
        <v>999.95</v>
      </c>
      <c r="N9623" s="45">
        <v>42975</v>
      </c>
    </row>
    <row r="9624" spans="1:14" s="32" customFormat="1" hidden="1" x14ac:dyDescent="0.25">
      <c r="B9624" s="42" t="s">
        <v>46772</v>
      </c>
      <c r="C9624" s="42"/>
      <c r="E9624" s="44" t="s">
        <v>46765</v>
      </c>
      <c r="F9624" s="44" t="s">
        <v>41</v>
      </c>
      <c r="G9624" s="32" t="s">
        <v>17</v>
      </c>
      <c r="H9624" s="32" t="s">
        <v>18</v>
      </c>
      <c r="I9624" s="55" t="s">
        <v>46779</v>
      </c>
      <c r="J9624" s="55">
        <v>8059175352478</v>
      </c>
      <c r="K9624" s="45">
        <v>45017</v>
      </c>
      <c r="L9624" s="46">
        <v>0</v>
      </c>
      <c r="M9624" s="46">
        <v>219.95</v>
      </c>
      <c r="N9624" s="45"/>
    </row>
    <row r="9625" spans="1:14" s="32" customFormat="1" hidden="1" x14ac:dyDescent="0.25">
      <c r="B9625" s="42" t="s">
        <v>46773</v>
      </c>
      <c r="C9625" s="42"/>
      <c r="E9625" s="44" t="s">
        <v>46766</v>
      </c>
      <c r="F9625" s="44" t="s">
        <v>41</v>
      </c>
      <c r="G9625" s="32" t="s">
        <v>17</v>
      </c>
      <c r="H9625" s="32" t="s">
        <v>18</v>
      </c>
      <c r="I9625" s="55" t="s">
        <v>46780</v>
      </c>
      <c r="J9625" s="55">
        <v>8059175352485</v>
      </c>
      <c r="K9625" s="45">
        <v>45017</v>
      </c>
      <c r="L9625" s="46">
        <v>0</v>
      </c>
      <c r="M9625" s="46">
        <v>219.95</v>
      </c>
      <c r="N9625" s="45"/>
    </row>
    <row r="9626" spans="1:14" s="32" customFormat="1" hidden="1" x14ac:dyDescent="0.25">
      <c r="B9626" s="42" t="s">
        <v>46774</v>
      </c>
      <c r="C9626" s="42"/>
      <c r="E9626" s="44" t="s">
        <v>46767</v>
      </c>
      <c r="F9626" s="44" t="s">
        <v>41</v>
      </c>
      <c r="G9626" s="32" t="s">
        <v>17</v>
      </c>
      <c r="H9626" s="32" t="s">
        <v>18</v>
      </c>
      <c r="I9626" s="55" t="s">
        <v>46781</v>
      </c>
      <c r="J9626" s="55">
        <v>805917572492</v>
      </c>
      <c r="K9626" s="45">
        <v>45017</v>
      </c>
      <c r="L9626" s="46">
        <v>0</v>
      </c>
      <c r="M9626" s="46">
        <v>219.95</v>
      </c>
      <c r="N9626" s="45"/>
    </row>
    <row r="9627" spans="1:14" s="32" customFormat="1" hidden="1" x14ac:dyDescent="0.25">
      <c r="B9627" s="42" t="s">
        <v>46770</v>
      </c>
      <c r="C9627" s="42"/>
      <c r="E9627" s="44" t="s">
        <v>46763</v>
      </c>
      <c r="F9627" s="44" t="s">
        <v>41</v>
      </c>
      <c r="G9627" s="32" t="s">
        <v>17</v>
      </c>
      <c r="H9627" s="32" t="s">
        <v>18</v>
      </c>
      <c r="I9627" s="55" t="s">
        <v>46777</v>
      </c>
      <c r="J9627" s="55">
        <v>8059175352454</v>
      </c>
      <c r="K9627" s="45">
        <v>45017</v>
      </c>
      <c r="L9627" s="46">
        <v>0</v>
      </c>
      <c r="M9627" s="46">
        <v>219.95</v>
      </c>
      <c r="N9627" s="45"/>
    </row>
    <row r="9628" spans="1:14" s="32" customFormat="1" hidden="1" x14ac:dyDescent="0.25">
      <c r="B9628" s="42" t="s">
        <v>46769</v>
      </c>
      <c r="C9628" s="42"/>
      <c r="E9628" s="44" t="s">
        <v>46762</v>
      </c>
      <c r="F9628" s="44" t="s">
        <v>41</v>
      </c>
      <c r="G9628" s="32" t="s">
        <v>17</v>
      </c>
      <c r="H9628" s="32" t="s">
        <v>18</v>
      </c>
      <c r="I9628" s="55" t="s">
        <v>46776</v>
      </c>
      <c r="J9628" s="55">
        <v>8059175352447</v>
      </c>
      <c r="K9628" s="45">
        <v>45017</v>
      </c>
      <c r="L9628" s="46">
        <v>0</v>
      </c>
      <c r="M9628" s="46">
        <v>219.95</v>
      </c>
      <c r="N9628" s="45"/>
    </row>
    <row r="9629" spans="1:14" s="32" customFormat="1" hidden="1" x14ac:dyDescent="0.25">
      <c r="B9629" s="42" t="s">
        <v>46768</v>
      </c>
      <c r="C9629" s="42"/>
      <c r="E9629" s="44" t="s">
        <v>46761</v>
      </c>
      <c r="F9629" s="44" t="s">
        <v>41</v>
      </c>
      <c r="G9629" s="32" t="s">
        <v>17</v>
      </c>
      <c r="H9629" s="32" t="s">
        <v>18</v>
      </c>
      <c r="I9629" s="55" t="s">
        <v>46775</v>
      </c>
      <c r="J9629" s="55">
        <v>8059175352430</v>
      </c>
      <c r="K9629" s="45">
        <v>45017</v>
      </c>
      <c r="L9629" s="46">
        <v>0</v>
      </c>
      <c r="M9629" s="46">
        <v>219.95</v>
      </c>
      <c r="N9629" s="45"/>
    </row>
    <row r="9630" spans="1:14" s="32" customFormat="1" hidden="1" x14ac:dyDescent="0.25">
      <c r="B9630" s="42" t="s">
        <v>46771</v>
      </c>
      <c r="C9630" s="42"/>
      <c r="E9630" s="44" t="s">
        <v>46764</v>
      </c>
      <c r="F9630" s="44" t="s">
        <v>41</v>
      </c>
      <c r="G9630" s="32" t="s">
        <v>17</v>
      </c>
      <c r="H9630" s="32" t="s">
        <v>18</v>
      </c>
      <c r="I9630" s="55" t="s">
        <v>46778</v>
      </c>
      <c r="J9630" s="55">
        <v>8059175352461</v>
      </c>
      <c r="K9630" s="45">
        <v>45017</v>
      </c>
      <c r="L9630" s="46">
        <v>0</v>
      </c>
      <c r="M9630" s="46">
        <v>219.95</v>
      </c>
      <c r="N9630" s="45"/>
    </row>
    <row r="9631" spans="1:14" s="32" customFormat="1" hidden="1" x14ac:dyDescent="0.25">
      <c r="A9631" s="32" t="s">
        <v>31439</v>
      </c>
      <c r="B9631" s="42" t="s">
        <v>64208</v>
      </c>
      <c r="C9631" s="42"/>
      <c r="D9631" s="42"/>
      <c r="E9631" s="43" t="s">
        <v>16116</v>
      </c>
      <c r="F9631" s="44" t="s">
        <v>82</v>
      </c>
      <c r="G9631" s="44" t="s">
        <v>17</v>
      </c>
      <c r="H9631" s="44" t="s">
        <v>18</v>
      </c>
      <c r="I9631" s="42" t="s">
        <v>16117</v>
      </c>
      <c r="J9631" s="42">
        <v>8033637204604</v>
      </c>
      <c r="K9631" s="45">
        <v>45017</v>
      </c>
      <c r="L9631" s="47">
        <v>0</v>
      </c>
      <c r="M9631" s="47">
        <v>324.95</v>
      </c>
      <c r="N9631" s="45">
        <v>43339</v>
      </c>
    </row>
    <row r="9632" spans="1:14" s="32" customFormat="1" hidden="1" x14ac:dyDescent="0.25">
      <c r="A9632" s="32" t="s">
        <v>31440</v>
      </c>
      <c r="B9632" s="42" t="s">
        <v>64215</v>
      </c>
      <c r="C9632" s="42"/>
      <c r="D9632" s="42"/>
      <c r="E9632" s="43" t="s">
        <v>16128</v>
      </c>
      <c r="F9632" s="44" t="s">
        <v>82</v>
      </c>
      <c r="G9632" s="44" t="s">
        <v>17</v>
      </c>
      <c r="H9632" s="44" t="s">
        <v>18</v>
      </c>
      <c r="I9632" s="42" t="s">
        <v>21653</v>
      </c>
      <c r="J9632" s="42">
        <v>8033637204673</v>
      </c>
      <c r="K9632" s="45">
        <v>45017</v>
      </c>
      <c r="L9632" s="47">
        <v>0</v>
      </c>
      <c r="M9632" s="47">
        <v>324.95</v>
      </c>
      <c r="N9632" s="45">
        <v>43339</v>
      </c>
    </row>
    <row r="9633" spans="1:14" s="32" customFormat="1" hidden="1" x14ac:dyDescent="0.25">
      <c r="A9633" s="32" t="s">
        <v>31441</v>
      </c>
      <c r="B9633" s="42" t="s">
        <v>64216</v>
      </c>
      <c r="C9633" s="42"/>
      <c r="D9633" s="42"/>
      <c r="E9633" s="43" t="s">
        <v>16129</v>
      </c>
      <c r="F9633" s="44" t="s">
        <v>82</v>
      </c>
      <c r="G9633" s="44" t="s">
        <v>17</v>
      </c>
      <c r="H9633" s="44" t="s">
        <v>18</v>
      </c>
      <c r="I9633" s="42" t="s">
        <v>21654</v>
      </c>
      <c r="J9633" s="42">
        <v>8033637204680</v>
      </c>
      <c r="K9633" s="45">
        <v>45017</v>
      </c>
      <c r="L9633" s="47">
        <v>0</v>
      </c>
      <c r="M9633" s="47">
        <v>324.95</v>
      </c>
      <c r="N9633" s="45">
        <v>43339</v>
      </c>
    </row>
    <row r="9634" spans="1:14" s="32" customFormat="1" hidden="1" x14ac:dyDescent="0.25">
      <c r="A9634" s="32" t="s">
        <v>31442</v>
      </c>
      <c r="B9634" s="42" t="s">
        <v>64217</v>
      </c>
      <c r="C9634" s="42"/>
      <c r="D9634" s="42"/>
      <c r="E9634" s="43" t="s">
        <v>16130</v>
      </c>
      <c r="F9634" s="44" t="s">
        <v>82</v>
      </c>
      <c r="G9634" s="44" t="s">
        <v>17</v>
      </c>
      <c r="H9634" s="44" t="s">
        <v>18</v>
      </c>
      <c r="I9634" s="42" t="s">
        <v>21655</v>
      </c>
      <c r="J9634" s="42">
        <v>8033637204697</v>
      </c>
      <c r="K9634" s="45">
        <v>45017</v>
      </c>
      <c r="L9634" s="47">
        <v>0</v>
      </c>
      <c r="M9634" s="47">
        <v>324.95</v>
      </c>
      <c r="N9634" s="45">
        <v>43339</v>
      </c>
    </row>
    <row r="9635" spans="1:14" s="32" customFormat="1" hidden="1" x14ac:dyDescent="0.25">
      <c r="A9635" s="32" t="s">
        <v>31443</v>
      </c>
      <c r="B9635" s="42" t="s">
        <v>64213</v>
      </c>
      <c r="C9635" s="42"/>
      <c r="D9635" s="42"/>
      <c r="E9635" s="43" t="s">
        <v>16131</v>
      </c>
      <c r="F9635" s="44" t="s">
        <v>82</v>
      </c>
      <c r="G9635" s="44" t="s">
        <v>17</v>
      </c>
      <c r="H9635" s="44" t="s">
        <v>18</v>
      </c>
      <c r="I9635" s="42" t="s">
        <v>16132</v>
      </c>
      <c r="J9635" s="42">
        <v>8033637204659</v>
      </c>
      <c r="K9635" s="45">
        <v>45017</v>
      </c>
      <c r="L9635" s="47">
        <v>0</v>
      </c>
      <c r="M9635" s="47">
        <v>324.95</v>
      </c>
      <c r="N9635" s="45">
        <v>43339</v>
      </c>
    </row>
    <row r="9636" spans="1:14" s="32" customFormat="1" hidden="1" x14ac:dyDescent="0.25">
      <c r="A9636" s="32" t="s">
        <v>31444</v>
      </c>
      <c r="B9636" s="42" t="s">
        <v>64212</v>
      </c>
      <c r="C9636" s="42"/>
      <c r="D9636" s="42"/>
      <c r="E9636" s="43" t="s">
        <v>16133</v>
      </c>
      <c r="F9636" s="44" t="s">
        <v>82</v>
      </c>
      <c r="G9636" s="44" t="s">
        <v>17</v>
      </c>
      <c r="H9636" s="44" t="s">
        <v>18</v>
      </c>
      <c r="I9636" s="42" t="s">
        <v>16134</v>
      </c>
      <c r="J9636" s="42">
        <v>8033637204642</v>
      </c>
      <c r="K9636" s="45">
        <v>45017</v>
      </c>
      <c r="L9636" s="47">
        <v>0</v>
      </c>
      <c r="M9636" s="47">
        <v>324.95</v>
      </c>
      <c r="N9636" s="45">
        <v>43339</v>
      </c>
    </row>
    <row r="9637" spans="1:14" s="32" customFormat="1" hidden="1" x14ac:dyDescent="0.25">
      <c r="A9637" s="32" t="s">
        <v>31445</v>
      </c>
      <c r="B9637" s="42" t="s">
        <v>64211</v>
      </c>
      <c r="C9637" s="42"/>
      <c r="D9637" s="42"/>
      <c r="E9637" s="43" t="s">
        <v>60559</v>
      </c>
      <c r="F9637" s="44" t="s">
        <v>82</v>
      </c>
      <c r="G9637" s="44" t="s">
        <v>17</v>
      </c>
      <c r="H9637" s="44" t="s">
        <v>18</v>
      </c>
      <c r="I9637" s="42" t="s">
        <v>16135</v>
      </c>
      <c r="J9637" s="42">
        <v>8033637204635</v>
      </c>
      <c r="K9637" s="45">
        <v>45017</v>
      </c>
      <c r="L9637" s="47">
        <v>0</v>
      </c>
      <c r="M9637" s="47">
        <v>324.95</v>
      </c>
      <c r="N9637" s="45">
        <v>43339</v>
      </c>
    </row>
    <row r="9638" spans="1:14" s="32" customFormat="1" hidden="1" x14ac:dyDescent="0.25">
      <c r="A9638" s="32" t="s">
        <v>31446</v>
      </c>
      <c r="B9638" s="42" t="s">
        <v>64209</v>
      </c>
      <c r="C9638" s="42"/>
      <c r="D9638" s="42"/>
      <c r="E9638" s="43" t="s">
        <v>16118</v>
      </c>
      <c r="F9638" s="44" t="s">
        <v>82</v>
      </c>
      <c r="G9638" s="44" t="s">
        <v>17</v>
      </c>
      <c r="H9638" s="44" t="s">
        <v>18</v>
      </c>
      <c r="I9638" s="42" t="s">
        <v>16119</v>
      </c>
      <c r="J9638" s="42">
        <v>8033637204611</v>
      </c>
      <c r="K9638" s="45">
        <v>45017</v>
      </c>
      <c r="L9638" s="47">
        <v>0</v>
      </c>
      <c r="M9638" s="47">
        <v>324.95</v>
      </c>
      <c r="N9638" s="45">
        <v>43339</v>
      </c>
    </row>
    <row r="9639" spans="1:14" s="32" customFormat="1" hidden="1" x14ac:dyDescent="0.25">
      <c r="A9639" s="32" t="s">
        <v>31447</v>
      </c>
      <c r="B9639" s="42" t="s">
        <v>64214</v>
      </c>
      <c r="C9639" s="42"/>
      <c r="D9639" s="42"/>
      <c r="E9639" s="43" t="s">
        <v>16136</v>
      </c>
      <c r="F9639" s="44" t="s">
        <v>82</v>
      </c>
      <c r="G9639" s="44" t="s">
        <v>17</v>
      </c>
      <c r="H9639" s="44" t="s">
        <v>18</v>
      </c>
      <c r="I9639" s="42" t="s">
        <v>21656</v>
      </c>
      <c r="J9639" s="42">
        <v>8033637204666</v>
      </c>
      <c r="K9639" s="45">
        <v>45017</v>
      </c>
      <c r="L9639" s="47">
        <v>0</v>
      </c>
      <c r="M9639" s="47">
        <v>324.95</v>
      </c>
      <c r="N9639" s="45">
        <v>43339</v>
      </c>
    </row>
    <row r="9640" spans="1:14" s="32" customFormat="1" hidden="1" x14ac:dyDescent="0.25">
      <c r="A9640" s="32" t="s">
        <v>31448</v>
      </c>
      <c r="B9640" s="42" t="s">
        <v>64210</v>
      </c>
      <c r="C9640" s="42"/>
      <c r="D9640" s="42"/>
      <c r="E9640" s="43" t="s">
        <v>16120</v>
      </c>
      <c r="F9640" s="44" t="s">
        <v>82</v>
      </c>
      <c r="G9640" s="44" t="s">
        <v>17</v>
      </c>
      <c r="H9640" s="44" t="s">
        <v>18</v>
      </c>
      <c r="I9640" s="42" t="s">
        <v>16121</v>
      </c>
      <c r="J9640" s="42">
        <v>8033637204628</v>
      </c>
      <c r="K9640" s="45">
        <v>45017</v>
      </c>
      <c r="L9640" s="47">
        <v>0</v>
      </c>
      <c r="M9640" s="47">
        <v>324.95</v>
      </c>
      <c r="N9640" s="45">
        <v>43339</v>
      </c>
    </row>
    <row r="9641" spans="1:14" s="32" customFormat="1" hidden="1" x14ac:dyDescent="0.25">
      <c r="A9641" s="32" t="s">
        <v>31449</v>
      </c>
      <c r="B9641" s="42" t="s">
        <v>64206</v>
      </c>
      <c r="C9641" s="42"/>
      <c r="D9641" s="42"/>
      <c r="E9641" s="43" t="s">
        <v>16122</v>
      </c>
      <c r="F9641" s="44" t="s">
        <v>82</v>
      </c>
      <c r="G9641" s="44" t="s">
        <v>17</v>
      </c>
      <c r="H9641" s="44" t="s">
        <v>18</v>
      </c>
      <c r="I9641" s="42" t="s">
        <v>16123</v>
      </c>
      <c r="J9641" s="42">
        <v>8033637204581</v>
      </c>
      <c r="K9641" s="45">
        <v>45017</v>
      </c>
      <c r="L9641" s="47">
        <v>0</v>
      </c>
      <c r="M9641" s="47">
        <v>324.95</v>
      </c>
      <c r="N9641" s="45">
        <v>43339</v>
      </c>
    </row>
    <row r="9642" spans="1:14" s="32" customFormat="1" hidden="1" x14ac:dyDescent="0.25">
      <c r="A9642" s="32" t="s">
        <v>31450</v>
      </c>
      <c r="B9642" s="42" t="s">
        <v>64205</v>
      </c>
      <c r="C9642" s="42"/>
      <c r="D9642" s="42"/>
      <c r="E9642" s="43" t="s">
        <v>16124</v>
      </c>
      <c r="F9642" s="44" t="s">
        <v>82</v>
      </c>
      <c r="G9642" s="44" t="s">
        <v>17</v>
      </c>
      <c r="H9642" s="44" t="s">
        <v>18</v>
      </c>
      <c r="I9642" s="42" t="s">
        <v>16125</v>
      </c>
      <c r="J9642" s="42">
        <v>8033637204574</v>
      </c>
      <c r="K9642" s="45">
        <v>45017</v>
      </c>
      <c r="L9642" s="47">
        <v>0</v>
      </c>
      <c r="M9642" s="47">
        <v>324.95</v>
      </c>
      <c r="N9642" s="45">
        <v>43339</v>
      </c>
    </row>
    <row r="9643" spans="1:14" s="32" customFormat="1" hidden="1" x14ac:dyDescent="0.25">
      <c r="A9643" s="32" t="s">
        <v>31451</v>
      </c>
      <c r="B9643" s="42" t="s">
        <v>64204</v>
      </c>
      <c r="C9643" s="42"/>
      <c r="D9643" s="42"/>
      <c r="E9643" s="43" t="s">
        <v>60560</v>
      </c>
      <c r="F9643" s="44" t="s">
        <v>82</v>
      </c>
      <c r="G9643" s="44" t="s">
        <v>17</v>
      </c>
      <c r="H9643" s="44" t="s">
        <v>18</v>
      </c>
      <c r="I9643" s="42" t="s">
        <v>16126</v>
      </c>
      <c r="J9643" s="42">
        <v>8033637204567</v>
      </c>
      <c r="K9643" s="45">
        <v>45017</v>
      </c>
      <c r="L9643" s="47">
        <v>0</v>
      </c>
      <c r="M9643" s="47">
        <v>324.95</v>
      </c>
      <c r="N9643" s="45">
        <v>43339</v>
      </c>
    </row>
    <row r="9644" spans="1:14" s="32" customFormat="1" hidden="1" x14ac:dyDescent="0.25">
      <c r="A9644" s="32" t="s">
        <v>31452</v>
      </c>
      <c r="B9644" s="42" t="s">
        <v>64207</v>
      </c>
      <c r="C9644" s="42"/>
      <c r="D9644" s="42"/>
      <c r="E9644" s="43" t="s">
        <v>60561</v>
      </c>
      <c r="F9644" s="44" t="s">
        <v>82</v>
      </c>
      <c r="G9644" s="44" t="s">
        <v>17</v>
      </c>
      <c r="H9644" s="44" t="s">
        <v>18</v>
      </c>
      <c r="I9644" s="42" t="s">
        <v>16127</v>
      </c>
      <c r="J9644" s="42">
        <v>8033637204598</v>
      </c>
      <c r="K9644" s="45">
        <v>45017</v>
      </c>
      <c r="L9644" s="47">
        <v>0</v>
      </c>
      <c r="M9644" s="47">
        <v>324.95</v>
      </c>
      <c r="N9644" s="45">
        <v>43339</v>
      </c>
    </row>
    <row r="9645" spans="1:14" s="32" customFormat="1" hidden="1" x14ac:dyDescent="0.25">
      <c r="A9645" s="32" t="s">
        <v>31453</v>
      </c>
      <c r="B9645" s="42" t="s">
        <v>64222</v>
      </c>
      <c r="C9645" s="42"/>
      <c r="D9645" s="42"/>
      <c r="E9645" s="43" t="s">
        <v>16137</v>
      </c>
      <c r="F9645" s="44" t="s">
        <v>82</v>
      </c>
      <c r="G9645" s="44" t="s">
        <v>17</v>
      </c>
      <c r="H9645" s="44" t="s">
        <v>18</v>
      </c>
      <c r="I9645" s="42" t="s">
        <v>21657</v>
      </c>
      <c r="J9645" s="42">
        <v>8033637204741</v>
      </c>
      <c r="K9645" s="45">
        <v>45017</v>
      </c>
      <c r="L9645" s="47">
        <v>0</v>
      </c>
      <c r="M9645" s="54">
        <v>314.95</v>
      </c>
      <c r="N9645" s="45">
        <v>43339</v>
      </c>
    </row>
    <row r="9646" spans="1:14" s="32" customFormat="1" hidden="1" x14ac:dyDescent="0.25">
      <c r="A9646" s="32" t="s">
        <v>31454</v>
      </c>
      <c r="B9646" s="42" t="s">
        <v>64223</v>
      </c>
      <c r="C9646" s="42"/>
      <c r="D9646" s="42"/>
      <c r="E9646" s="43" t="s">
        <v>16138</v>
      </c>
      <c r="F9646" s="44" t="s">
        <v>82</v>
      </c>
      <c r="G9646" s="44" t="s">
        <v>17</v>
      </c>
      <c r="H9646" s="44" t="s">
        <v>18</v>
      </c>
      <c r="I9646" s="42" t="s">
        <v>21658</v>
      </c>
      <c r="J9646" s="42">
        <v>8033637204758</v>
      </c>
      <c r="K9646" s="45">
        <v>45017</v>
      </c>
      <c r="L9646" s="47">
        <v>0</v>
      </c>
      <c r="M9646" s="54">
        <v>314.95</v>
      </c>
      <c r="N9646" s="45">
        <v>43339</v>
      </c>
    </row>
    <row r="9647" spans="1:14" s="32" customFormat="1" hidden="1" x14ac:dyDescent="0.25">
      <c r="A9647" s="32" t="s">
        <v>31455</v>
      </c>
      <c r="B9647" s="42" t="s">
        <v>64224</v>
      </c>
      <c r="C9647" s="42"/>
      <c r="D9647" s="42"/>
      <c r="E9647" s="43" t="s">
        <v>16139</v>
      </c>
      <c r="F9647" s="44" t="s">
        <v>82</v>
      </c>
      <c r="G9647" s="44" t="s">
        <v>17</v>
      </c>
      <c r="H9647" s="44" t="s">
        <v>18</v>
      </c>
      <c r="I9647" s="42" t="s">
        <v>21659</v>
      </c>
      <c r="J9647" s="42">
        <v>8033637204765</v>
      </c>
      <c r="K9647" s="45">
        <v>45017</v>
      </c>
      <c r="L9647" s="47">
        <v>0</v>
      </c>
      <c r="M9647" s="54">
        <v>314.95</v>
      </c>
      <c r="N9647" s="45">
        <v>43339</v>
      </c>
    </row>
    <row r="9648" spans="1:14" s="32" customFormat="1" hidden="1" x14ac:dyDescent="0.25">
      <c r="A9648" s="32" t="s">
        <v>31456</v>
      </c>
      <c r="B9648" s="42" t="s">
        <v>64220</v>
      </c>
      <c r="C9648" s="42"/>
      <c r="D9648" s="42"/>
      <c r="E9648" s="43" t="s">
        <v>16140</v>
      </c>
      <c r="F9648" s="44" t="s">
        <v>82</v>
      </c>
      <c r="G9648" s="44" t="s">
        <v>17</v>
      </c>
      <c r="H9648" s="44" t="s">
        <v>18</v>
      </c>
      <c r="I9648" s="42" t="s">
        <v>16141</v>
      </c>
      <c r="J9648" s="42">
        <v>8033637204727</v>
      </c>
      <c r="K9648" s="45">
        <v>45017</v>
      </c>
      <c r="L9648" s="47">
        <v>0</v>
      </c>
      <c r="M9648" s="54">
        <v>314.95</v>
      </c>
      <c r="N9648" s="45">
        <v>43339</v>
      </c>
    </row>
    <row r="9649" spans="1:14" s="32" customFormat="1" hidden="1" x14ac:dyDescent="0.25">
      <c r="A9649" s="32" t="s">
        <v>31457</v>
      </c>
      <c r="B9649" s="42" t="s">
        <v>64219</v>
      </c>
      <c r="C9649" s="42"/>
      <c r="D9649" s="42"/>
      <c r="E9649" s="43" t="s">
        <v>16142</v>
      </c>
      <c r="F9649" s="44" t="s">
        <v>82</v>
      </c>
      <c r="G9649" s="44" t="s">
        <v>17</v>
      </c>
      <c r="H9649" s="44" t="s">
        <v>18</v>
      </c>
      <c r="I9649" s="42" t="s">
        <v>16143</v>
      </c>
      <c r="J9649" s="42">
        <v>8033637204710</v>
      </c>
      <c r="K9649" s="45">
        <v>45017</v>
      </c>
      <c r="L9649" s="47">
        <v>0</v>
      </c>
      <c r="M9649" s="54">
        <v>314.95</v>
      </c>
      <c r="N9649" s="45">
        <v>43339</v>
      </c>
    </row>
    <row r="9650" spans="1:14" s="32" customFormat="1" hidden="1" x14ac:dyDescent="0.25">
      <c r="A9650" s="32" t="s">
        <v>31458</v>
      </c>
      <c r="B9650" s="42" t="s">
        <v>64218</v>
      </c>
      <c r="C9650" s="42"/>
      <c r="D9650" s="42"/>
      <c r="E9650" s="43" t="s">
        <v>60562</v>
      </c>
      <c r="F9650" s="44" t="s">
        <v>82</v>
      </c>
      <c r="G9650" s="44" t="s">
        <v>17</v>
      </c>
      <c r="H9650" s="44" t="s">
        <v>18</v>
      </c>
      <c r="I9650" s="42" t="s">
        <v>16144</v>
      </c>
      <c r="J9650" s="42">
        <v>8033637204703</v>
      </c>
      <c r="K9650" s="45">
        <v>45017</v>
      </c>
      <c r="L9650" s="47">
        <v>0</v>
      </c>
      <c r="M9650" s="54">
        <v>314.95</v>
      </c>
      <c r="N9650" s="45">
        <v>43339</v>
      </c>
    </row>
    <row r="9651" spans="1:14" s="32" customFormat="1" hidden="1" x14ac:dyDescent="0.25">
      <c r="A9651" s="32" t="s">
        <v>31459</v>
      </c>
      <c r="B9651" s="42" t="s">
        <v>64221</v>
      </c>
      <c r="C9651" s="42"/>
      <c r="D9651" s="42"/>
      <c r="E9651" s="43" t="s">
        <v>16145</v>
      </c>
      <c r="F9651" s="44" t="s">
        <v>82</v>
      </c>
      <c r="G9651" s="44" t="s">
        <v>17</v>
      </c>
      <c r="H9651" s="44" t="s">
        <v>18</v>
      </c>
      <c r="I9651" s="42" t="s">
        <v>21660</v>
      </c>
      <c r="J9651" s="42">
        <v>8033637204734</v>
      </c>
      <c r="K9651" s="45">
        <v>45017</v>
      </c>
      <c r="L9651" s="47">
        <v>0</v>
      </c>
      <c r="M9651" s="54">
        <v>314.95</v>
      </c>
      <c r="N9651" s="45">
        <v>43339</v>
      </c>
    </row>
    <row r="9652" spans="1:14" s="32" customFormat="1" hidden="1" x14ac:dyDescent="0.25">
      <c r="A9652" s="32" t="s">
        <v>29510</v>
      </c>
      <c r="B9652" s="42" t="s">
        <v>64276</v>
      </c>
      <c r="C9652" s="42"/>
      <c r="D9652" s="42"/>
      <c r="E9652" s="43" t="s">
        <v>60631</v>
      </c>
      <c r="F9652" s="44" t="s">
        <v>41</v>
      </c>
      <c r="G9652" s="44" t="s">
        <v>17</v>
      </c>
      <c r="H9652" s="44" t="s">
        <v>18</v>
      </c>
      <c r="I9652" s="42" t="s">
        <v>16104</v>
      </c>
      <c r="J9652" s="42">
        <v>8033637970295</v>
      </c>
      <c r="K9652" s="45">
        <v>45017</v>
      </c>
      <c r="L9652" s="46">
        <v>0</v>
      </c>
      <c r="M9652" s="54">
        <v>299.95</v>
      </c>
      <c r="N9652" s="45">
        <v>43507</v>
      </c>
    </row>
    <row r="9653" spans="1:14" s="32" customFormat="1" hidden="1" x14ac:dyDescent="0.25">
      <c r="A9653" s="32" t="s">
        <v>29511</v>
      </c>
      <c r="B9653" s="42" t="s">
        <v>64277</v>
      </c>
      <c r="C9653" s="42"/>
      <c r="D9653" s="42"/>
      <c r="E9653" s="43" t="s">
        <v>60632</v>
      </c>
      <c r="F9653" s="44" t="s">
        <v>41</v>
      </c>
      <c r="G9653" s="44" t="s">
        <v>17</v>
      </c>
      <c r="H9653" s="44" t="s">
        <v>18</v>
      </c>
      <c r="I9653" s="42" t="s">
        <v>16105</v>
      </c>
      <c r="J9653" s="42">
        <v>8033637970301</v>
      </c>
      <c r="K9653" s="45">
        <v>45017</v>
      </c>
      <c r="L9653" s="46">
        <v>0</v>
      </c>
      <c r="M9653" s="54">
        <v>299.95</v>
      </c>
      <c r="N9653" s="45">
        <v>43507</v>
      </c>
    </row>
    <row r="9654" spans="1:14" s="32" customFormat="1" hidden="1" x14ac:dyDescent="0.25">
      <c r="A9654" s="32" t="s">
        <v>29512</v>
      </c>
      <c r="B9654" s="42" t="s">
        <v>64278</v>
      </c>
      <c r="C9654" s="42"/>
      <c r="D9654" s="42"/>
      <c r="E9654" s="43" t="s">
        <v>60633</v>
      </c>
      <c r="F9654" s="44" t="s">
        <v>41</v>
      </c>
      <c r="G9654" s="44" t="s">
        <v>17</v>
      </c>
      <c r="H9654" s="44" t="s">
        <v>18</v>
      </c>
      <c r="I9654" s="42" t="s">
        <v>16106</v>
      </c>
      <c r="J9654" s="42">
        <v>8033637970318</v>
      </c>
      <c r="K9654" s="45">
        <v>45017</v>
      </c>
      <c r="L9654" s="46">
        <v>0</v>
      </c>
      <c r="M9654" s="54">
        <v>299.95</v>
      </c>
      <c r="N9654" s="45">
        <v>43507</v>
      </c>
    </row>
    <row r="9655" spans="1:14" s="32" customFormat="1" hidden="1" x14ac:dyDescent="0.25">
      <c r="A9655" s="32" t="s">
        <v>29513</v>
      </c>
      <c r="B9655" s="42" t="s">
        <v>64274</v>
      </c>
      <c r="C9655" s="42"/>
      <c r="D9655" s="42"/>
      <c r="E9655" s="43" t="s">
        <v>60634</v>
      </c>
      <c r="F9655" s="44" t="s">
        <v>41</v>
      </c>
      <c r="G9655" s="44" t="s">
        <v>17</v>
      </c>
      <c r="H9655" s="44" t="s">
        <v>18</v>
      </c>
      <c r="I9655" s="42" t="s">
        <v>21644</v>
      </c>
      <c r="J9655" s="42">
        <v>8033637970271</v>
      </c>
      <c r="K9655" s="45">
        <v>45017</v>
      </c>
      <c r="L9655" s="46">
        <v>0</v>
      </c>
      <c r="M9655" s="54">
        <v>299.95</v>
      </c>
      <c r="N9655" s="45">
        <v>43507</v>
      </c>
    </row>
    <row r="9656" spans="1:14" s="32" customFormat="1" hidden="1" x14ac:dyDescent="0.25">
      <c r="A9656" s="32" t="s">
        <v>29514</v>
      </c>
      <c r="B9656" s="42" t="s">
        <v>64273</v>
      </c>
      <c r="C9656" s="42"/>
      <c r="D9656" s="42"/>
      <c r="E9656" s="43" t="s">
        <v>60635</v>
      </c>
      <c r="F9656" s="44" t="s">
        <v>41</v>
      </c>
      <c r="G9656" s="44" t="s">
        <v>17</v>
      </c>
      <c r="H9656" s="44" t="s">
        <v>18</v>
      </c>
      <c r="I9656" s="42" t="s">
        <v>21645</v>
      </c>
      <c r="J9656" s="42">
        <v>8033637970264</v>
      </c>
      <c r="K9656" s="45">
        <v>45017</v>
      </c>
      <c r="L9656" s="46">
        <v>0</v>
      </c>
      <c r="M9656" s="54">
        <v>299.95</v>
      </c>
      <c r="N9656" s="45">
        <v>43507</v>
      </c>
    </row>
    <row r="9657" spans="1:14" s="32" customFormat="1" hidden="1" x14ac:dyDescent="0.25">
      <c r="A9657" s="32" t="s">
        <v>29515</v>
      </c>
      <c r="B9657" s="42" t="s">
        <v>64272</v>
      </c>
      <c r="C9657" s="42"/>
      <c r="D9657" s="42"/>
      <c r="E9657" s="43" t="s">
        <v>60636</v>
      </c>
      <c r="F9657" s="44" t="s">
        <v>41</v>
      </c>
      <c r="G9657" s="44" t="s">
        <v>17</v>
      </c>
      <c r="H9657" s="44" t="s">
        <v>18</v>
      </c>
      <c r="I9657" s="42" t="s">
        <v>21646</v>
      </c>
      <c r="J9657" s="42">
        <v>8033637970257</v>
      </c>
      <c r="K9657" s="45">
        <v>45017</v>
      </c>
      <c r="L9657" s="46">
        <v>0</v>
      </c>
      <c r="M9657" s="54">
        <v>299.95</v>
      </c>
      <c r="N9657" s="45">
        <v>43507</v>
      </c>
    </row>
    <row r="9658" spans="1:14" s="32" customFormat="1" hidden="1" x14ac:dyDescent="0.25">
      <c r="A9658" s="32" t="s">
        <v>29516</v>
      </c>
      <c r="B9658" s="42" t="s">
        <v>64275</v>
      </c>
      <c r="C9658" s="42"/>
      <c r="D9658" s="42"/>
      <c r="E9658" s="43" t="s">
        <v>60637</v>
      </c>
      <c r="F9658" s="44" t="s">
        <v>41</v>
      </c>
      <c r="G9658" s="44" t="s">
        <v>17</v>
      </c>
      <c r="H9658" s="44" t="s">
        <v>18</v>
      </c>
      <c r="I9658" s="42" t="s">
        <v>16107</v>
      </c>
      <c r="J9658" s="42">
        <v>8033637970288</v>
      </c>
      <c r="K9658" s="45">
        <v>45017</v>
      </c>
      <c r="L9658" s="46">
        <v>0</v>
      </c>
      <c r="M9658" s="54">
        <v>299.95</v>
      </c>
      <c r="N9658" s="45">
        <v>43507</v>
      </c>
    </row>
    <row r="9659" spans="1:14" s="32" customFormat="1" hidden="1" x14ac:dyDescent="0.25">
      <c r="A9659" s="32" t="s">
        <v>29517</v>
      </c>
      <c r="B9659" s="42" t="s">
        <v>64269</v>
      </c>
      <c r="C9659" s="42"/>
      <c r="D9659" s="42"/>
      <c r="E9659" s="43" t="s">
        <v>60638</v>
      </c>
      <c r="F9659" s="44" t="s">
        <v>41</v>
      </c>
      <c r="G9659" s="44" t="s">
        <v>17</v>
      </c>
      <c r="H9659" s="44" t="s">
        <v>18</v>
      </c>
      <c r="I9659" s="42" t="s">
        <v>16098</v>
      </c>
      <c r="J9659" s="42">
        <v>8033637970363</v>
      </c>
      <c r="K9659" s="45">
        <v>45017</v>
      </c>
      <c r="L9659" s="46">
        <v>0</v>
      </c>
      <c r="M9659" s="54">
        <v>299.95</v>
      </c>
      <c r="N9659" s="45">
        <v>43507</v>
      </c>
    </row>
    <row r="9660" spans="1:14" s="32" customFormat="1" hidden="1" x14ac:dyDescent="0.25">
      <c r="A9660" s="32" t="s">
        <v>29518</v>
      </c>
      <c r="B9660" s="42" t="s">
        <v>64270</v>
      </c>
      <c r="C9660" s="42"/>
      <c r="D9660" s="42"/>
      <c r="E9660" s="43" t="s">
        <v>60639</v>
      </c>
      <c r="F9660" s="44" t="s">
        <v>41</v>
      </c>
      <c r="G9660" s="44" t="s">
        <v>17</v>
      </c>
      <c r="H9660" s="44" t="s">
        <v>18</v>
      </c>
      <c r="I9660" s="42" t="s">
        <v>16099</v>
      </c>
      <c r="J9660" s="42">
        <v>8033637970370</v>
      </c>
      <c r="K9660" s="45">
        <v>45017</v>
      </c>
      <c r="L9660" s="46">
        <v>0</v>
      </c>
      <c r="M9660" s="54">
        <v>299.95</v>
      </c>
      <c r="N9660" s="45">
        <v>43507</v>
      </c>
    </row>
    <row r="9661" spans="1:14" s="32" customFormat="1" hidden="1" x14ac:dyDescent="0.25">
      <c r="A9661" s="32" t="s">
        <v>29519</v>
      </c>
      <c r="B9661" s="42" t="s">
        <v>64271</v>
      </c>
      <c r="C9661" s="42"/>
      <c r="D9661" s="42"/>
      <c r="E9661" s="43" t="s">
        <v>60640</v>
      </c>
      <c r="F9661" s="44" t="s">
        <v>41</v>
      </c>
      <c r="G9661" s="44" t="s">
        <v>17</v>
      </c>
      <c r="H9661" s="44" t="s">
        <v>18</v>
      </c>
      <c r="I9661" s="42" t="s">
        <v>16100</v>
      </c>
      <c r="J9661" s="42">
        <v>8033637970387</v>
      </c>
      <c r="K9661" s="45">
        <v>45017</v>
      </c>
      <c r="L9661" s="46">
        <v>0</v>
      </c>
      <c r="M9661" s="54">
        <v>299.95</v>
      </c>
      <c r="N9661" s="45">
        <v>43507</v>
      </c>
    </row>
    <row r="9662" spans="1:14" s="32" customFormat="1" hidden="1" x14ac:dyDescent="0.25">
      <c r="A9662" s="32" t="s">
        <v>29520</v>
      </c>
      <c r="B9662" s="42" t="s">
        <v>64267</v>
      </c>
      <c r="C9662" s="42"/>
      <c r="D9662" s="42"/>
      <c r="E9662" s="43" t="s">
        <v>60641</v>
      </c>
      <c r="F9662" s="44" t="s">
        <v>41</v>
      </c>
      <c r="G9662" s="44" t="s">
        <v>17</v>
      </c>
      <c r="H9662" s="44" t="s">
        <v>18</v>
      </c>
      <c r="I9662" s="42" t="s">
        <v>16101</v>
      </c>
      <c r="J9662" s="42">
        <v>8033637970349</v>
      </c>
      <c r="K9662" s="45">
        <v>45017</v>
      </c>
      <c r="L9662" s="46">
        <v>0</v>
      </c>
      <c r="M9662" s="54">
        <v>299.95</v>
      </c>
      <c r="N9662" s="45">
        <v>43507</v>
      </c>
    </row>
    <row r="9663" spans="1:14" s="32" customFormat="1" hidden="1" x14ac:dyDescent="0.25">
      <c r="A9663" s="32" t="s">
        <v>29521</v>
      </c>
      <c r="B9663" s="42" t="s">
        <v>64266</v>
      </c>
      <c r="C9663" s="42"/>
      <c r="D9663" s="42"/>
      <c r="E9663" s="43" t="s">
        <v>60642</v>
      </c>
      <c r="F9663" s="44" t="s">
        <v>41</v>
      </c>
      <c r="G9663" s="44" t="s">
        <v>17</v>
      </c>
      <c r="H9663" s="44" t="s">
        <v>18</v>
      </c>
      <c r="I9663" s="42" t="s">
        <v>16102</v>
      </c>
      <c r="J9663" s="42">
        <v>8033637970332</v>
      </c>
      <c r="K9663" s="45">
        <v>45017</v>
      </c>
      <c r="L9663" s="46">
        <v>0</v>
      </c>
      <c r="M9663" s="54">
        <v>299.95</v>
      </c>
      <c r="N9663" s="45">
        <v>43507</v>
      </c>
    </row>
    <row r="9664" spans="1:14" s="32" customFormat="1" hidden="1" x14ac:dyDescent="0.25">
      <c r="A9664" s="32" t="s">
        <v>29522</v>
      </c>
      <c r="B9664" s="42" t="s">
        <v>64265</v>
      </c>
      <c r="C9664" s="42"/>
      <c r="D9664" s="42"/>
      <c r="E9664" s="43" t="s">
        <v>60643</v>
      </c>
      <c r="F9664" s="44" t="s">
        <v>41</v>
      </c>
      <c r="G9664" s="44" t="s">
        <v>17</v>
      </c>
      <c r="H9664" s="44" t="s">
        <v>18</v>
      </c>
      <c r="I9664" s="42" t="s">
        <v>16103</v>
      </c>
      <c r="J9664" s="42">
        <v>8033637970325</v>
      </c>
      <c r="K9664" s="45">
        <v>45017</v>
      </c>
      <c r="L9664" s="46">
        <v>0</v>
      </c>
      <c r="M9664" s="54">
        <v>299.95</v>
      </c>
      <c r="N9664" s="45">
        <v>43507</v>
      </c>
    </row>
    <row r="9665" spans="1:14" s="32" customFormat="1" hidden="1" x14ac:dyDescent="0.25">
      <c r="A9665" s="32" t="s">
        <v>29523</v>
      </c>
      <c r="B9665" s="42" t="s">
        <v>64268</v>
      </c>
      <c r="C9665" s="42"/>
      <c r="D9665" s="42"/>
      <c r="E9665" s="43" t="s">
        <v>60644</v>
      </c>
      <c r="F9665" s="44" t="s">
        <v>41</v>
      </c>
      <c r="G9665" s="44" t="s">
        <v>17</v>
      </c>
      <c r="H9665" s="44" t="s">
        <v>18</v>
      </c>
      <c r="I9665" s="42" t="s">
        <v>21643</v>
      </c>
      <c r="J9665" s="42">
        <v>8033637970356</v>
      </c>
      <c r="K9665" s="45">
        <v>45017</v>
      </c>
      <c r="L9665" s="46">
        <v>0</v>
      </c>
      <c r="M9665" s="54">
        <v>299.95</v>
      </c>
      <c r="N9665" s="45">
        <v>43507</v>
      </c>
    </row>
    <row r="9666" spans="1:14" s="32" customFormat="1" hidden="1" x14ac:dyDescent="0.25">
      <c r="A9666" s="32" t="s">
        <v>31551</v>
      </c>
      <c r="B9666" s="42" t="s">
        <v>51163</v>
      </c>
      <c r="C9666" s="42"/>
      <c r="D9666" s="42"/>
      <c r="E9666" s="43" t="s">
        <v>60723</v>
      </c>
      <c r="F9666" s="44" t="s">
        <v>82</v>
      </c>
      <c r="G9666" s="44" t="s">
        <v>17</v>
      </c>
      <c r="H9666" s="44" t="s">
        <v>18</v>
      </c>
      <c r="I9666" s="42" t="s">
        <v>18212</v>
      </c>
      <c r="J9666" s="42">
        <v>8059175096143</v>
      </c>
      <c r="K9666" s="45">
        <v>45017</v>
      </c>
      <c r="L9666" s="46">
        <v>0</v>
      </c>
      <c r="M9666" s="46">
        <v>259.95</v>
      </c>
      <c r="N9666" s="45">
        <v>43706</v>
      </c>
    </row>
    <row r="9667" spans="1:14" s="32" customFormat="1" hidden="1" x14ac:dyDescent="0.25">
      <c r="A9667" s="32" t="s">
        <v>31552</v>
      </c>
      <c r="B9667" s="42" t="s">
        <v>51164</v>
      </c>
      <c r="C9667" s="42"/>
      <c r="D9667" s="42"/>
      <c r="E9667" s="43" t="s">
        <v>60724</v>
      </c>
      <c r="F9667" s="44" t="s">
        <v>82</v>
      </c>
      <c r="G9667" s="44" t="s">
        <v>17</v>
      </c>
      <c r="H9667" s="44" t="s">
        <v>18</v>
      </c>
      <c r="I9667" s="42" t="s">
        <v>18213</v>
      </c>
      <c r="J9667" s="42">
        <v>8059175096150</v>
      </c>
      <c r="K9667" s="45">
        <v>45017</v>
      </c>
      <c r="L9667" s="46">
        <v>0</v>
      </c>
      <c r="M9667" s="46">
        <v>259.95</v>
      </c>
      <c r="N9667" s="45">
        <v>43706</v>
      </c>
    </row>
    <row r="9668" spans="1:14" s="32" customFormat="1" hidden="1" x14ac:dyDescent="0.25">
      <c r="A9668" s="32" t="s">
        <v>31553</v>
      </c>
      <c r="B9668" s="42" t="s">
        <v>51165</v>
      </c>
      <c r="C9668" s="42"/>
      <c r="D9668" s="42"/>
      <c r="E9668" s="43" t="s">
        <v>60725</v>
      </c>
      <c r="F9668" s="44" t="s">
        <v>82</v>
      </c>
      <c r="G9668" s="44" t="s">
        <v>17</v>
      </c>
      <c r="H9668" s="44" t="s">
        <v>18</v>
      </c>
      <c r="I9668" s="42" t="s">
        <v>18214</v>
      </c>
      <c r="J9668" s="42">
        <v>8059175096167</v>
      </c>
      <c r="K9668" s="45">
        <v>45017</v>
      </c>
      <c r="L9668" s="46">
        <v>0</v>
      </c>
      <c r="M9668" s="46">
        <v>259.95</v>
      </c>
      <c r="N9668" s="45">
        <v>43706</v>
      </c>
    </row>
    <row r="9669" spans="1:14" s="32" customFormat="1" hidden="1" x14ac:dyDescent="0.25">
      <c r="A9669" s="32" t="s">
        <v>31554</v>
      </c>
      <c r="B9669" s="42" t="s">
        <v>51161</v>
      </c>
      <c r="C9669" s="42"/>
      <c r="D9669" s="42"/>
      <c r="E9669" s="43" t="s">
        <v>60726</v>
      </c>
      <c r="F9669" s="44" t="s">
        <v>82</v>
      </c>
      <c r="G9669" s="44" t="s">
        <v>17</v>
      </c>
      <c r="H9669" s="44" t="s">
        <v>18</v>
      </c>
      <c r="I9669" s="42" t="s">
        <v>18210</v>
      </c>
      <c r="J9669" s="42">
        <v>8059175096129</v>
      </c>
      <c r="K9669" s="45">
        <v>45017</v>
      </c>
      <c r="L9669" s="46">
        <v>0</v>
      </c>
      <c r="M9669" s="46">
        <v>259.95</v>
      </c>
      <c r="N9669" s="45">
        <v>43706</v>
      </c>
    </row>
    <row r="9670" spans="1:14" s="32" customFormat="1" hidden="1" x14ac:dyDescent="0.25">
      <c r="A9670" s="32" t="s">
        <v>31555</v>
      </c>
      <c r="B9670" s="42" t="s">
        <v>51160</v>
      </c>
      <c r="C9670" s="42"/>
      <c r="D9670" s="42"/>
      <c r="E9670" s="43" t="s">
        <v>60727</v>
      </c>
      <c r="F9670" s="44" t="s">
        <v>82</v>
      </c>
      <c r="G9670" s="44" t="s">
        <v>17</v>
      </c>
      <c r="H9670" s="44" t="s">
        <v>18</v>
      </c>
      <c r="I9670" s="42" t="s">
        <v>18209</v>
      </c>
      <c r="J9670" s="42">
        <v>8059175096112</v>
      </c>
      <c r="K9670" s="45">
        <v>45017</v>
      </c>
      <c r="L9670" s="46">
        <v>0</v>
      </c>
      <c r="M9670" s="46">
        <v>259.95</v>
      </c>
      <c r="N9670" s="45">
        <v>43706</v>
      </c>
    </row>
    <row r="9671" spans="1:14" s="32" customFormat="1" hidden="1" x14ac:dyDescent="0.25">
      <c r="A9671" s="32" t="s">
        <v>31556</v>
      </c>
      <c r="B9671" s="42" t="s">
        <v>51159</v>
      </c>
      <c r="C9671" s="42"/>
      <c r="D9671" s="42"/>
      <c r="E9671" s="43" t="s">
        <v>60728</v>
      </c>
      <c r="F9671" s="44" t="s">
        <v>82</v>
      </c>
      <c r="G9671" s="44" t="s">
        <v>17</v>
      </c>
      <c r="H9671" s="44" t="s">
        <v>18</v>
      </c>
      <c r="I9671" s="42" t="s">
        <v>18208</v>
      </c>
      <c r="J9671" s="42">
        <v>8059175096105</v>
      </c>
      <c r="K9671" s="45">
        <v>45017</v>
      </c>
      <c r="L9671" s="46">
        <v>0</v>
      </c>
      <c r="M9671" s="46">
        <v>259.95</v>
      </c>
      <c r="N9671" s="45">
        <v>43706</v>
      </c>
    </row>
    <row r="9672" spans="1:14" s="32" customFormat="1" hidden="1" x14ac:dyDescent="0.25">
      <c r="A9672" s="32" t="s">
        <v>31557</v>
      </c>
      <c r="B9672" s="42" t="s">
        <v>51162</v>
      </c>
      <c r="C9672" s="42"/>
      <c r="D9672" s="42"/>
      <c r="E9672" s="43" t="s">
        <v>60729</v>
      </c>
      <c r="F9672" s="44" t="s">
        <v>82</v>
      </c>
      <c r="G9672" s="44" t="s">
        <v>17</v>
      </c>
      <c r="H9672" s="44" t="s">
        <v>18</v>
      </c>
      <c r="I9672" s="42" t="s">
        <v>18211</v>
      </c>
      <c r="J9672" s="42">
        <v>8059175096136</v>
      </c>
      <c r="K9672" s="45">
        <v>45017</v>
      </c>
      <c r="L9672" s="46">
        <v>0</v>
      </c>
      <c r="M9672" s="46">
        <v>259.95</v>
      </c>
      <c r="N9672" s="45">
        <v>43706</v>
      </c>
    </row>
    <row r="9673" spans="1:14" s="32" customFormat="1" hidden="1" x14ac:dyDescent="0.25">
      <c r="A9673" s="32" t="s">
        <v>31558</v>
      </c>
      <c r="B9673" s="42" t="s">
        <v>51170</v>
      </c>
      <c r="C9673" s="42"/>
      <c r="D9673" s="42"/>
      <c r="E9673" s="43" t="s">
        <v>60730</v>
      </c>
      <c r="F9673" s="44" t="s">
        <v>82</v>
      </c>
      <c r="G9673" s="44" t="s">
        <v>17</v>
      </c>
      <c r="H9673" s="44" t="s">
        <v>18</v>
      </c>
      <c r="I9673" s="42" t="s">
        <v>18219</v>
      </c>
      <c r="J9673" s="42">
        <v>8059175096211</v>
      </c>
      <c r="K9673" s="45">
        <v>45017</v>
      </c>
      <c r="L9673" s="46">
        <v>0</v>
      </c>
      <c r="M9673" s="46">
        <v>259.95</v>
      </c>
      <c r="N9673" s="45">
        <v>43706</v>
      </c>
    </row>
    <row r="9674" spans="1:14" s="32" customFormat="1" hidden="1" x14ac:dyDescent="0.25">
      <c r="A9674" s="32" t="s">
        <v>31559</v>
      </c>
      <c r="B9674" s="42" t="s">
        <v>51171</v>
      </c>
      <c r="C9674" s="42"/>
      <c r="D9674" s="42"/>
      <c r="E9674" s="43" t="s">
        <v>60731</v>
      </c>
      <c r="F9674" s="44" t="s">
        <v>82</v>
      </c>
      <c r="G9674" s="44" t="s">
        <v>17</v>
      </c>
      <c r="H9674" s="44" t="s">
        <v>18</v>
      </c>
      <c r="I9674" s="42" t="s">
        <v>18220</v>
      </c>
      <c r="J9674" s="42">
        <v>8059175096228</v>
      </c>
      <c r="K9674" s="45">
        <v>45017</v>
      </c>
      <c r="L9674" s="46">
        <v>0</v>
      </c>
      <c r="M9674" s="46">
        <v>259.95</v>
      </c>
      <c r="N9674" s="45">
        <v>43706</v>
      </c>
    </row>
    <row r="9675" spans="1:14" s="32" customFormat="1" hidden="1" x14ac:dyDescent="0.25">
      <c r="A9675" s="32" t="s">
        <v>31560</v>
      </c>
      <c r="B9675" s="42" t="s">
        <v>51172</v>
      </c>
      <c r="C9675" s="42"/>
      <c r="D9675" s="42"/>
      <c r="E9675" s="43" t="s">
        <v>60732</v>
      </c>
      <c r="F9675" s="44" t="s">
        <v>82</v>
      </c>
      <c r="G9675" s="44" t="s">
        <v>17</v>
      </c>
      <c r="H9675" s="44" t="s">
        <v>18</v>
      </c>
      <c r="I9675" s="42" t="s">
        <v>18221</v>
      </c>
      <c r="J9675" s="42">
        <v>8059175096235</v>
      </c>
      <c r="K9675" s="45">
        <v>45017</v>
      </c>
      <c r="L9675" s="46">
        <v>0</v>
      </c>
      <c r="M9675" s="46">
        <v>259.95</v>
      </c>
      <c r="N9675" s="45">
        <v>43706</v>
      </c>
    </row>
    <row r="9676" spans="1:14" s="32" customFormat="1" hidden="1" x14ac:dyDescent="0.25">
      <c r="A9676" s="32" t="s">
        <v>31561</v>
      </c>
      <c r="B9676" s="42" t="s">
        <v>51168</v>
      </c>
      <c r="C9676" s="42"/>
      <c r="D9676" s="42"/>
      <c r="E9676" s="43" t="s">
        <v>60733</v>
      </c>
      <c r="F9676" s="44" t="s">
        <v>82</v>
      </c>
      <c r="G9676" s="44" t="s">
        <v>17</v>
      </c>
      <c r="H9676" s="44" t="s">
        <v>18</v>
      </c>
      <c r="I9676" s="42" t="s">
        <v>18217</v>
      </c>
      <c r="J9676" s="42">
        <v>8059175096198</v>
      </c>
      <c r="K9676" s="45">
        <v>45017</v>
      </c>
      <c r="L9676" s="46">
        <v>0</v>
      </c>
      <c r="M9676" s="46">
        <v>259.95</v>
      </c>
      <c r="N9676" s="45">
        <v>43706</v>
      </c>
    </row>
    <row r="9677" spans="1:14" s="32" customFormat="1" hidden="1" x14ac:dyDescent="0.25">
      <c r="A9677" s="32" t="s">
        <v>31562</v>
      </c>
      <c r="B9677" s="42" t="s">
        <v>51167</v>
      </c>
      <c r="C9677" s="42"/>
      <c r="D9677" s="42"/>
      <c r="E9677" s="43" t="s">
        <v>60734</v>
      </c>
      <c r="F9677" s="44" t="s">
        <v>82</v>
      </c>
      <c r="G9677" s="44" t="s">
        <v>17</v>
      </c>
      <c r="H9677" s="44" t="s">
        <v>18</v>
      </c>
      <c r="I9677" s="42" t="s">
        <v>18216</v>
      </c>
      <c r="J9677" s="42">
        <v>8059175096181</v>
      </c>
      <c r="K9677" s="45">
        <v>45017</v>
      </c>
      <c r="L9677" s="46">
        <v>0</v>
      </c>
      <c r="M9677" s="46">
        <v>259.95</v>
      </c>
      <c r="N9677" s="45">
        <v>43706</v>
      </c>
    </row>
    <row r="9678" spans="1:14" s="32" customFormat="1" hidden="1" x14ac:dyDescent="0.25">
      <c r="A9678" s="32" t="s">
        <v>31563</v>
      </c>
      <c r="B9678" s="42" t="s">
        <v>51166</v>
      </c>
      <c r="C9678" s="42"/>
      <c r="D9678" s="42"/>
      <c r="E9678" s="43" t="s">
        <v>60735</v>
      </c>
      <c r="F9678" s="44" t="s">
        <v>82</v>
      </c>
      <c r="G9678" s="44" t="s">
        <v>17</v>
      </c>
      <c r="H9678" s="44" t="s">
        <v>18</v>
      </c>
      <c r="I9678" s="42" t="s">
        <v>18215</v>
      </c>
      <c r="J9678" s="42">
        <v>8059175096174</v>
      </c>
      <c r="K9678" s="45">
        <v>45017</v>
      </c>
      <c r="L9678" s="46">
        <v>0</v>
      </c>
      <c r="M9678" s="46">
        <v>259.95</v>
      </c>
      <c r="N9678" s="45">
        <v>43706</v>
      </c>
    </row>
    <row r="9679" spans="1:14" s="32" customFormat="1" hidden="1" x14ac:dyDescent="0.25">
      <c r="A9679" s="32" t="s">
        <v>31564</v>
      </c>
      <c r="B9679" s="42" t="s">
        <v>51169</v>
      </c>
      <c r="C9679" s="42"/>
      <c r="D9679" s="42"/>
      <c r="E9679" s="43" t="s">
        <v>60736</v>
      </c>
      <c r="F9679" s="44" t="s">
        <v>82</v>
      </c>
      <c r="G9679" s="44" t="s">
        <v>17</v>
      </c>
      <c r="H9679" s="44" t="s">
        <v>18</v>
      </c>
      <c r="I9679" s="42" t="s">
        <v>18218</v>
      </c>
      <c r="J9679" s="42">
        <v>8059175096204</v>
      </c>
      <c r="K9679" s="45">
        <v>45017</v>
      </c>
      <c r="L9679" s="46">
        <v>0</v>
      </c>
      <c r="M9679" s="46">
        <v>259.95</v>
      </c>
      <c r="N9679" s="45">
        <v>43706</v>
      </c>
    </row>
    <row r="9680" spans="1:14" s="32" customFormat="1" hidden="1" x14ac:dyDescent="0.25">
      <c r="A9680" s="45" t="s">
        <v>44483</v>
      </c>
      <c r="B9680" s="42" t="s">
        <v>44484</v>
      </c>
      <c r="C9680" s="42"/>
      <c r="D9680" s="42"/>
      <c r="E9680" s="43" t="s">
        <v>44485</v>
      </c>
      <c r="F9680" s="44" t="s">
        <v>41</v>
      </c>
      <c r="G9680" s="44" t="s">
        <v>17</v>
      </c>
      <c r="H9680" s="44" t="s">
        <v>18</v>
      </c>
      <c r="I9680" s="42" t="s">
        <v>44486</v>
      </c>
      <c r="J9680" s="65">
        <v>8059175399220</v>
      </c>
      <c r="K9680" s="45">
        <v>45017</v>
      </c>
      <c r="L9680" s="46">
        <v>0</v>
      </c>
      <c r="M9680" s="54">
        <v>259.95</v>
      </c>
      <c r="N9680" s="45">
        <v>44438</v>
      </c>
    </row>
    <row r="9681" spans="1:14" s="32" customFormat="1" hidden="1" x14ac:dyDescent="0.25">
      <c r="A9681" s="45" t="s">
        <v>44487</v>
      </c>
      <c r="B9681" s="42" t="s">
        <v>44488</v>
      </c>
      <c r="C9681" s="42"/>
      <c r="D9681" s="42"/>
      <c r="E9681" s="43" t="s">
        <v>44489</v>
      </c>
      <c r="F9681" s="44" t="s">
        <v>41</v>
      </c>
      <c r="G9681" s="44" t="s">
        <v>17</v>
      </c>
      <c r="H9681" s="44" t="s">
        <v>18</v>
      </c>
      <c r="I9681" s="42" t="s">
        <v>44490</v>
      </c>
      <c r="J9681" s="65">
        <v>8059175399237</v>
      </c>
      <c r="K9681" s="45">
        <v>45017</v>
      </c>
      <c r="L9681" s="46">
        <v>0</v>
      </c>
      <c r="M9681" s="54">
        <v>259.95</v>
      </c>
      <c r="N9681" s="45">
        <v>44438</v>
      </c>
    </row>
    <row r="9682" spans="1:14" s="32" customFormat="1" hidden="1" x14ac:dyDescent="0.25">
      <c r="A9682" s="45" t="s">
        <v>44491</v>
      </c>
      <c r="B9682" s="42" t="s">
        <v>44492</v>
      </c>
      <c r="C9682" s="42"/>
      <c r="D9682" s="42"/>
      <c r="E9682" s="43" t="s">
        <v>44493</v>
      </c>
      <c r="F9682" s="44" t="s">
        <v>41</v>
      </c>
      <c r="G9682" s="44" t="s">
        <v>17</v>
      </c>
      <c r="H9682" s="44" t="s">
        <v>18</v>
      </c>
      <c r="I9682" s="42" t="s">
        <v>44494</v>
      </c>
      <c r="J9682" s="65">
        <v>8059175399190</v>
      </c>
      <c r="K9682" s="45">
        <v>45017</v>
      </c>
      <c r="L9682" s="46">
        <v>0</v>
      </c>
      <c r="M9682" s="54">
        <v>259.95</v>
      </c>
      <c r="N9682" s="45">
        <v>44438</v>
      </c>
    </row>
    <row r="9683" spans="1:14" s="32" customFormat="1" hidden="1" x14ac:dyDescent="0.25">
      <c r="A9683" s="45" t="s">
        <v>44495</v>
      </c>
      <c r="B9683" s="42" t="s">
        <v>44496</v>
      </c>
      <c r="C9683" s="42"/>
      <c r="D9683" s="42"/>
      <c r="E9683" s="43" t="s">
        <v>44497</v>
      </c>
      <c r="F9683" s="44" t="s">
        <v>41</v>
      </c>
      <c r="G9683" s="44" t="s">
        <v>17</v>
      </c>
      <c r="H9683" s="44" t="s">
        <v>18</v>
      </c>
      <c r="I9683" s="42" t="s">
        <v>44498</v>
      </c>
      <c r="J9683" s="65">
        <v>8059175399183</v>
      </c>
      <c r="K9683" s="45">
        <v>45017</v>
      </c>
      <c r="L9683" s="46">
        <v>0</v>
      </c>
      <c r="M9683" s="54">
        <v>259.95</v>
      </c>
      <c r="N9683" s="45">
        <v>44438</v>
      </c>
    </row>
    <row r="9684" spans="1:14" s="32" customFormat="1" hidden="1" x14ac:dyDescent="0.25">
      <c r="A9684" s="45" t="s">
        <v>44499</v>
      </c>
      <c r="B9684" s="42" t="s">
        <v>44500</v>
      </c>
      <c r="C9684" s="42"/>
      <c r="D9684" s="42"/>
      <c r="E9684" s="43" t="s">
        <v>44501</v>
      </c>
      <c r="F9684" s="44" t="s">
        <v>41</v>
      </c>
      <c r="G9684" s="44" t="s">
        <v>17</v>
      </c>
      <c r="H9684" s="44" t="s">
        <v>18</v>
      </c>
      <c r="I9684" s="42" t="s">
        <v>44502</v>
      </c>
      <c r="J9684" s="65">
        <v>8059175399176</v>
      </c>
      <c r="K9684" s="45">
        <v>45017</v>
      </c>
      <c r="L9684" s="46">
        <v>0</v>
      </c>
      <c r="M9684" s="54">
        <v>259.95</v>
      </c>
      <c r="N9684" s="45">
        <v>44438</v>
      </c>
    </row>
    <row r="9685" spans="1:14" s="32" customFormat="1" hidden="1" x14ac:dyDescent="0.25">
      <c r="A9685" s="45" t="s">
        <v>44503</v>
      </c>
      <c r="B9685" s="42" t="s">
        <v>44504</v>
      </c>
      <c r="C9685" s="42"/>
      <c r="D9685" s="42"/>
      <c r="E9685" s="43" t="s">
        <v>44505</v>
      </c>
      <c r="F9685" s="44" t="s">
        <v>41</v>
      </c>
      <c r="G9685" s="44" t="s">
        <v>17</v>
      </c>
      <c r="H9685" s="44" t="s">
        <v>18</v>
      </c>
      <c r="I9685" s="42" t="s">
        <v>44506</v>
      </c>
      <c r="J9685" s="65">
        <v>8059175399206</v>
      </c>
      <c r="K9685" s="45">
        <v>45017</v>
      </c>
      <c r="L9685" s="46">
        <v>0</v>
      </c>
      <c r="M9685" s="54">
        <v>259.95</v>
      </c>
      <c r="N9685" s="45">
        <v>44438</v>
      </c>
    </row>
    <row r="9686" spans="1:14" s="32" customFormat="1" hidden="1" x14ac:dyDescent="0.25">
      <c r="A9686" s="45" t="s">
        <v>44507</v>
      </c>
      <c r="B9686" s="42" t="s">
        <v>44508</v>
      </c>
      <c r="C9686" s="42"/>
      <c r="D9686" s="42"/>
      <c r="E9686" s="43" t="s">
        <v>44509</v>
      </c>
      <c r="F9686" s="44" t="s">
        <v>41</v>
      </c>
      <c r="G9686" s="44" t="s">
        <v>17</v>
      </c>
      <c r="H9686" s="44" t="s">
        <v>18</v>
      </c>
      <c r="I9686" s="42" t="s">
        <v>44510</v>
      </c>
      <c r="J9686" s="65">
        <v>8059175399213</v>
      </c>
      <c r="K9686" s="45">
        <v>45017</v>
      </c>
      <c r="L9686" s="46">
        <v>0</v>
      </c>
      <c r="M9686" s="54">
        <v>259.95</v>
      </c>
      <c r="N9686" s="45">
        <v>44438</v>
      </c>
    </row>
    <row r="9687" spans="1:14" s="32" customFormat="1" hidden="1" x14ac:dyDescent="0.25">
      <c r="A9687" s="32" t="s">
        <v>30584</v>
      </c>
      <c r="B9687" s="42" t="s">
        <v>64283</v>
      </c>
      <c r="C9687" s="42"/>
      <c r="D9687" s="42"/>
      <c r="E9687" s="43" t="s">
        <v>61074</v>
      </c>
      <c r="F9687" s="44" t="s">
        <v>41</v>
      </c>
      <c r="G9687" s="44" t="s">
        <v>17</v>
      </c>
      <c r="H9687" s="44" t="s">
        <v>18</v>
      </c>
      <c r="I9687" s="42" t="s">
        <v>21647</v>
      </c>
      <c r="J9687" s="42">
        <v>8033637971599</v>
      </c>
      <c r="K9687" s="45">
        <v>45017</v>
      </c>
      <c r="L9687" s="46">
        <v>0</v>
      </c>
      <c r="M9687" s="54">
        <v>299.95</v>
      </c>
      <c r="N9687" s="45">
        <v>43507</v>
      </c>
    </row>
    <row r="9688" spans="1:14" s="32" customFormat="1" hidden="1" x14ac:dyDescent="0.25">
      <c r="A9688" s="32" t="s">
        <v>30585</v>
      </c>
      <c r="B9688" s="42" t="s">
        <v>64284</v>
      </c>
      <c r="C9688" s="42"/>
      <c r="D9688" s="42"/>
      <c r="E9688" s="43" t="s">
        <v>61075</v>
      </c>
      <c r="F9688" s="44" t="s">
        <v>41</v>
      </c>
      <c r="G9688" s="44" t="s">
        <v>17</v>
      </c>
      <c r="H9688" s="44" t="s">
        <v>18</v>
      </c>
      <c r="I9688" s="42" t="s">
        <v>21648</v>
      </c>
      <c r="J9688" s="42">
        <v>8033637971605</v>
      </c>
      <c r="K9688" s="45">
        <v>45017</v>
      </c>
      <c r="L9688" s="46">
        <v>0</v>
      </c>
      <c r="M9688" s="54">
        <v>299.95</v>
      </c>
      <c r="N9688" s="45">
        <v>43507</v>
      </c>
    </row>
    <row r="9689" spans="1:14" s="32" customFormat="1" hidden="1" x14ac:dyDescent="0.25">
      <c r="A9689" s="32" t="s">
        <v>30586</v>
      </c>
      <c r="B9689" s="42" t="s">
        <v>64285</v>
      </c>
      <c r="C9689" s="42"/>
      <c r="D9689" s="42"/>
      <c r="E9689" s="43" t="s">
        <v>61076</v>
      </c>
      <c r="F9689" s="44" t="s">
        <v>41</v>
      </c>
      <c r="G9689" s="44" t="s">
        <v>17</v>
      </c>
      <c r="H9689" s="44" t="s">
        <v>18</v>
      </c>
      <c r="I9689" s="42" t="s">
        <v>21649</v>
      </c>
      <c r="J9689" s="42">
        <v>8033637971612</v>
      </c>
      <c r="K9689" s="45">
        <v>45017</v>
      </c>
      <c r="L9689" s="46">
        <v>0</v>
      </c>
      <c r="M9689" s="54">
        <v>299.95</v>
      </c>
      <c r="N9689" s="45">
        <v>43507</v>
      </c>
    </row>
    <row r="9690" spans="1:14" s="32" customFormat="1" hidden="1" x14ac:dyDescent="0.25">
      <c r="A9690" s="32" t="s">
        <v>30587</v>
      </c>
      <c r="B9690" s="42" t="s">
        <v>64281</v>
      </c>
      <c r="C9690" s="42"/>
      <c r="D9690" s="42"/>
      <c r="E9690" s="43" t="s">
        <v>61077</v>
      </c>
      <c r="F9690" s="44" t="s">
        <v>41</v>
      </c>
      <c r="G9690" s="44" t="s">
        <v>17</v>
      </c>
      <c r="H9690" s="44" t="s">
        <v>18</v>
      </c>
      <c r="I9690" s="42" t="s">
        <v>16108</v>
      </c>
      <c r="J9690" s="42">
        <v>8033637971575</v>
      </c>
      <c r="K9690" s="45">
        <v>45017</v>
      </c>
      <c r="L9690" s="46">
        <v>0</v>
      </c>
      <c r="M9690" s="54">
        <v>299.95</v>
      </c>
      <c r="N9690" s="45">
        <v>43507</v>
      </c>
    </row>
    <row r="9691" spans="1:14" s="32" customFormat="1" hidden="1" x14ac:dyDescent="0.25">
      <c r="A9691" s="32" t="s">
        <v>30588</v>
      </c>
      <c r="B9691" s="42" t="s">
        <v>64280</v>
      </c>
      <c r="C9691" s="42"/>
      <c r="D9691" s="42"/>
      <c r="E9691" s="43" t="s">
        <v>61078</v>
      </c>
      <c r="F9691" s="44" t="s">
        <v>41</v>
      </c>
      <c r="G9691" s="44" t="s">
        <v>17</v>
      </c>
      <c r="H9691" s="44" t="s">
        <v>18</v>
      </c>
      <c r="I9691" s="42" t="s">
        <v>16109</v>
      </c>
      <c r="J9691" s="42">
        <v>8033637971568</v>
      </c>
      <c r="K9691" s="45">
        <v>45017</v>
      </c>
      <c r="L9691" s="46">
        <v>0</v>
      </c>
      <c r="M9691" s="54">
        <v>299.95</v>
      </c>
      <c r="N9691" s="45">
        <v>43507</v>
      </c>
    </row>
    <row r="9692" spans="1:14" s="32" customFormat="1" hidden="1" x14ac:dyDescent="0.25">
      <c r="A9692" s="32" t="s">
        <v>30589</v>
      </c>
      <c r="B9692" s="42" t="s">
        <v>64279</v>
      </c>
      <c r="C9692" s="42"/>
      <c r="D9692" s="42"/>
      <c r="E9692" s="43" t="s">
        <v>61079</v>
      </c>
      <c r="F9692" s="44" t="s">
        <v>41</v>
      </c>
      <c r="G9692" s="44" t="s">
        <v>17</v>
      </c>
      <c r="H9692" s="44" t="s">
        <v>18</v>
      </c>
      <c r="I9692" s="42" t="s">
        <v>16110</v>
      </c>
      <c r="J9692" s="42">
        <v>8033637971551</v>
      </c>
      <c r="K9692" s="45">
        <v>45017</v>
      </c>
      <c r="L9692" s="46">
        <v>0</v>
      </c>
      <c r="M9692" s="54">
        <v>299.95</v>
      </c>
      <c r="N9692" s="45">
        <v>43507</v>
      </c>
    </row>
    <row r="9693" spans="1:14" s="32" customFormat="1" hidden="1" x14ac:dyDescent="0.25">
      <c r="A9693" s="32" t="s">
        <v>30590</v>
      </c>
      <c r="B9693" s="42" t="s">
        <v>64282</v>
      </c>
      <c r="C9693" s="42"/>
      <c r="D9693" s="42"/>
      <c r="E9693" s="43" t="s">
        <v>61080</v>
      </c>
      <c r="F9693" s="44" t="s">
        <v>41</v>
      </c>
      <c r="G9693" s="44" t="s">
        <v>17</v>
      </c>
      <c r="H9693" s="44" t="s">
        <v>18</v>
      </c>
      <c r="I9693" s="42" t="s">
        <v>16111</v>
      </c>
      <c r="J9693" s="42">
        <v>8033637971582</v>
      </c>
      <c r="K9693" s="45">
        <v>45017</v>
      </c>
      <c r="L9693" s="46">
        <v>0</v>
      </c>
      <c r="M9693" s="54">
        <v>299.95</v>
      </c>
      <c r="N9693" s="45">
        <v>43507</v>
      </c>
    </row>
    <row r="9694" spans="1:14" s="32" customFormat="1" hidden="1" x14ac:dyDescent="0.25">
      <c r="A9694" s="32" t="s">
        <v>30591</v>
      </c>
      <c r="B9694" s="42" t="s">
        <v>64290</v>
      </c>
      <c r="C9694" s="42"/>
      <c r="D9694" s="42"/>
      <c r="E9694" s="43" t="s">
        <v>61081</v>
      </c>
      <c r="F9694" s="44" t="s">
        <v>41</v>
      </c>
      <c r="G9694" s="44" t="s">
        <v>17</v>
      </c>
      <c r="H9694" s="44" t="s">
        <v>18</v>
      </c>
      <c r="I9694" s="42" t="s">
        <v>16112</v>
      </c>
      <c r="J9694" s="42">
        <v>8033637971735</v>
      </c>
      <c r="K9694" s="45">
        <v>45017</v>
      </c>
      <c r="L9694" s="46">
        <v>0</v>
      </c>
      <c r="M9694" s="54">
        <v>299.95</v>
      </c>
      <c r="N9694" s="45">
        <v>43507</v>
      </c>
    </row>
    <row r="9695" spans="1:14" s="32" customFormat="1" hidden="1" x14ac:dyDescent="0.25">
      <c r="A9695" s="32" t="s">
        <v>30592</v>
      </c>
      <c r="B9695" s="42" t="s">
        <v>64291</v>
      </c>
      <c r="C9695" s="42"/>
      <c r="D9695" s="42"/>
      <c r="E9695" s="43" t="s">
        <v>61082</v>
      </c>
      <c r="F9695" s="44" t="s">
        <v>41</v>
      </c>
      <c r="G9695" s="44" t="s">
        <v>17</v>
      </c>
      <c r="H9695" s="44" t="s">
        <v>18</v>
      </c>
      <c r="I9695" s="42" t="s">
        <v>16113</v>
      </c>
      <c r="J9695" s="42">
        <v>8033637971742</v>
      </c>
      <c r="K9695" s="45">
        <v>45017</v>
      </c>
      <c r="L9695" s="46">
        <v>0</v>
      </c>
      <c r="M9695" s="54">
        <v>299.95</v>
      </c>
      <c r="N9695" s="45">
        <v>43507</v>
      </c>
    </row>
    <row r="9696" spans="1:14" s="32" customFormat="1" hidden="1" x14ac:dyDescent="0.25">
      <c r="A9696" s="32" t="s">
        <v>30593</v>
      </c>
      <c r="B9696" s="42" t="s">
        <v>64292</v>
      </c>
      <c r="C9696" s="42"/>
      <c r="D9696" s="42"/>
      <c r="E9696" s="43" t="s">
        <v>61083</v>
      </c>
      <c r="F9696" s="44" t="s">
        <v>41</v>
      </c>
      <c r="G9696" s="44" t="s">
        <v>17</v>
      </c>
      <c r="H9696" s="44" t="s">
        <v>18</v>
      </c>
      <c r="I9696" s="42" t="s">
        <v>16114</v>
      </c>
      <c r="J9696" s="42">
        <v>8033637971759</v>
      </c>
      <c r="K9696" s="45">
        <v>45017</v>
      </c>
      <c r="L9696" s="46">
        <v>0</v>
      </c>
      <c r="M9696" s="54">
        <v>299.95</v>
      </c>
      <c r="N9696" s="45">
        <v>43507</v>
      </c>
    </row>
    <row r="9697" spans="1:14" s="32" customFormat="1" hidden="1" x14ac:dyDescent="0.25">
      <c r="A9697" s="32" t="s">
        <v>30594</v>
      </c>
      <c r="B9697" s="42" t="s">
        <v>64288</v>
      </c>
      <c r="C9697" s="42"/>
      <c r="D9697" s="42"/>
      <c r="E9697" s="43" t="s">
        <v>61084</v>
      </c>
      <c r="F9697" s="44" t="s">
        <v>41</v>
      </c>
      <c r="G9697" s="44" t="s">
        <v>17</v>
      </c>
      <c r="H9697" s="44" t="s">
        <v>18</v>
      </c>
      <c r="I9697" s="42" t="s">
        <v>21650</v>
      </c>
      <c r="J9697" s="42">
        <v>8033637971711</v>
      </c>
      <c r="K9697" s="45">
        <v>45017</v>
      </c>
      <c r="L9697" s="46">
        <v>0</v>
      </c>
      <c r="M9697" s="54">
        <v>299.95</v>
      </c>
      <c r="N9697" s="45">
        <v>43507</v>
      </c>
    </row>
    <row r="9698" spans="1:14" s="32" customFormat="1" hidden="1" x14ac:dyDescent="0.25">
      <c r="A9698" s="32" t="s">
        <v>30595</v>
      </c>
      <c r="B9698" s="42" t="s">
        <v>64287</v>
      </c>
      <c r="C9698" s="42"/>
      <c r="D9698" s="42"/>
      <c r="E9698" s="43" t="s">
        <v>61085</v>
      </c>
      <c r="F9698" s="44" t="s">
        <v>41</v>
      </c>
      <c r="G9698" s="44" t="s">
        <v>17</v>
      </c>
      <c r="H9698" s="44" t="s">
        <v>18</v>
      </c>
      <c r="I9698" s="42" t="s">
        <v>21651</v>
      </c>
      <c r="J9698" s="42">
        <v>8033637971704</v>
      </c>
      <c r="K9698" s="45">
        <v>45017</v>
      </c>
      <c r="L9698" s="46">
        <v>0</v>
      </c>
      <c r="M9698" s="54">
        <v>299.95</v>
      </c>
      <c r="N9698" s="45">
        <v>43507</v>
      </c>
    </row>
    <row r="9699" spans="1:14" s="32" customFormat="1" hidden="1" x14ac:dyDescent="0.25">
      <c r="A9699" s="32" t="s">
        <v>30596</v>
      </c>
      <c r="B9699" s="42" t="s">
        <v>64286</v>
      </c>
      <c r="C9699" s="42"/>
      <c r="D9699" s="42"/>
      <c r="E9699" s="43" t="s">
        <v>61086</v>
      </c>
      <c r="F9699" s="44" t="s">
        <v>41</v>
      </c>
      <c r="G9699" s="44" t="s">
        <v>17</v>
      </c>
      <c r="H9699" s="44" t="s">
        <v>18</v>
      </c>
      <c r="I9699" s="42" t="s">
        <v>21652</v>
      </c>
      <c r="J9699" s="42">
        <v>8033637971698</v>
      </c>
      <c r="K9699" s="45">
        <v>45017</v>
      </c>
      <c r="L9699" s="46">
        <v>0</v>
      </c>
      <c r="M9699" s="54">
        <v>299.95</v>
      </c>
      <c r="N9699" s="45">
        <v>43507</v>
      </c>
    </row>
    <row r="9700" spans="1:14" s="32" customFormat="1" hidden="1" x14ac:dyDescent="0.25">
      <c r="A9700" s="32" t="s">
        <v>30597</v>
      </c>
      <c r="B9700" s="42" t="s">
        <v>64289</v>
      </c>
      <c r="C9700" s="42"/>
      <c r="D9700" s="42"/>
      <c r="E9700" s="43" t="s">
        <v>61087</v>
      </c>
      <c r="F9700" s="44" t="s">
        <v>41</v>
      </c>
      <c r="G9700" s="44" t="s">
        <v>17</v>
      </c>
      <c r="H9700" s="44" t="s">
        <v>18</v>
      </c>
      <c r="I9700" s="42" t="s">
        <v>16115</v>
      </c>
      <c r="J9700" s="42">
        <v>8033637971728</v>
      </c>
      <c r="K9700" s="45">
        <v>45017</v>
      </c>
      <c r="L9700" s="46">
        <v>0</v>
      </c>
      <c r="M9700" s="54">
        <v>299.95</v>
      </c>
      <c r="N9700" s="45">
        <v>43507</v>
      </c>
    </row>
    <row r="9701" spans="1:14" s="32" customFormat="1" hidden="1" x14ac:dyDescent="0.25">
      <c r="A9701" s="32" t="s">
        <v>30877</v>
      </c>
      <c r="B9701" s="42" t="s">
        <v>64686</v>
      </c>
      <c r="C9701" s="42"/>
      <c r="D9701" s="42"/>
      <c r="E9701" s="43" t="s">
        <v>61178</v>
      </c>
      <c r="F9701" s="44" t="s">
        <v>41</v>
      </c>
      <c r="G9701" s="44" t="s">
        <v>17</v>
      </c>
      <c r="H9701" s="44" t="s">
        <v>18</v>
      </c>
      <c r="I9701" s="42" t="s">
        <v>19252</v>
      </c>
      <c r="J9701" s="42">
        <v>8059175197277</v>
      </c>
      <c r="K9701" s="45">
        <v>45017</v>
      </c>
      <c r="L9701" s="46">
        <v>0</v>
      </c>
      <c r="M9701" s="54">
        <v>269.95</v>
      </c>
      <c r="N9701" s="45">
        <v>43878</v>
      </c>
    </row>
    <row r="9702" spans="1:14" s="32" customFormat="1" hidden="1" x14ac:dyDescent="0.25">
      <c r="B9702" s="42" t="s">
        <v>64555</v>
      </c>
      <c r="C9702" s="42"/>
      <c r="E9702" s="58" t="s">
        <v>61243</v>
      </c>
      <c r="F9702" s="32" t="s">
        <v>41</v>
      </c>
      <c r="G9702" s="44" t="s">
        <v>17</v>
      </c>
      <c r="H9702" s="44" t="s">
        <v>18</v>
      </c>
      <c r="I9702" s="32" t="s">
        <v>36469</v>
      </c>
      <c r="J9702" s="55">
        <v>8059175197666</v>
      </c>
      <c r="K9702" s="45">
        <v>45017</v>
      </c>
      <c r="L9702" s="66">
        <v>0</v>
      </c>
      <c r="M9702" s="66">
        <v>209.95</v>
      </c>
      <c r="N9702" s="45">
        <v>44074</v>
      </c>
    </row>
    <row r="9703" spans="1:14" s="32" customFormat="1" hidden="1" x14ac:dyDescent="0.25">
      <c r="B9703" s="42" t="s">
        <v>64556</v>
      </c>
      <c r="C9703" s="42"/>
      <c r="E9703" s="58" t="s">
        <v>61244</v>
      </c>
      <c r="F9703" s="32" t="s">
        <v>41</v>
      </c>
      <c r="G9703" s="44" t="s">
        <v>17</v>
      </c>
      <c r="H9703" s="44" t="s">
        <v>18</v>
      </c>
      <c r="I9703" s="32" t="s">
        <v>36470</v>
      </c>
      <c r="J9703" s="55">
        <v>8059175197673</v>
      </c>
      <c r="K9703" s="45">
        <v>45017</v>
      </c>
      <c r="L9703" s="66">
        <v>0</v>
      </c>
      <c r="M9703" s="66">
        <v>209.95</v>
      </c>
      <c r="N9703" s="45">
        <v>44074</v>
      </c>
    </row>
    <row r="9704" spans="1:14" s="32" customFormat="1" hidden="1" x14ac:dyDescent="0.25">
      <c r="B9704" s="42" t="s">
        <v>64557</v>
      </c>
      <c r="C9704" s="42"/>
      <c r="E9704" s="58" t="s">
        <v>61245</v>
      </c>
      <c r="F9704" s="32" t="s">
        <v>41</v>
      </c>
      <c r="G9704" s="44" t="s">
        <v>17</v>
      </c>
      <c r="H9704" s="44" t="s">
        <v>18</v>
      </c>
      <c r="I9704" s="32" t="s">
        <v>36471</v>
      </c>
      <c r="J9704" s="55">
        <v>8059175197680</v>
      </c>
      <c r="K9704" s="45">
        <v>45017</v>
      </c>
      <c r="L9704" s="66">
        <v>0</v>
      </c>
      <c r="M9704" s="66">
        <v>209.95</v>
      </c>
      <c r="N9704" s="45">
        <v>44074</v>
      </c>
    </row>
    <row r="9705" spans="1:14" s="32" customFormat="1" hidden="1" x14ac:dyDescent="0.25">
      <c r="B9705" s="42" t="s">
        <v>64558</v>
      </c>
      <c r="C9705" s="42"/>
      <c r="E9705" s="58" t="s">
        <v>61246</v>
      </c>
      <c r="F9705" s="32" t="s">
        <v>41</v>
      </c>
      <c r="G9705" s="44" t="s">
        <v>17</v>
      </c>
      <c r="H9705" s="44" t="s">
        <v>18</v>
      </c>
      <c r="I9705" s="32" t="s">
        <v>36472</v>
      </c>
      <c r="J9705" s="55">
        <v>8059175197697</v>
      </c>
      <c r="K9705" s="45">
        <v>45017</v>
      </c>
      <c r="L9705" s="66">
        <v>0</v>
      </c>
      <c r="M9705" s="66">
        <v>209.95</v>
      </c>
      <c r="N9705" s="45">
        <v>44074</v>
      </c>
    </row>
    <row r="9706" spans="1:14" s="32" customFormat="1" hidden="1" x14ac:dyDescent="0.25">
      <c r="B9706" s="42" t="s">
        <v>64559</v>
      </c>
      <c r="C9706" s="42"/>
      <c r="E9706" s="58" t="s">
        <v>61247</v>
      </c>
      <c r="F9706" s="32" t="s">
        <v>41</v>
      </c>
      <c r="G9706" s="44" t="s">
        <v>17</v>
      </c>
      <c r="H9706" s="44" t="s">
        <v>18</v>
      </c>
      <c r="I9706" s="32" t="s">
        <v>36473</v>
      </c>
      <c r="J9706" s="55">
        <v>8059175197703</v>
      </c>
      <c r="K9706" s="45">
        <v>45017</v>
      </c>
      <c r="L9706" s="66">
        <v>0</v>
      </c>
      <c r="M9706" s="66">
        <v>209.95</v>
      </c>
      <c r="N9706" s="45">
        <v>44074</v>
      </c>
    </row>
    <row r="9707" spans="1:14" s="32" customFormat="1" hidden="1" x14ac:dyDescent="0.25">
      <c r="B9707" s="42" t="s">
        <v>64560</v>
      </c>
      <c r="C9707" s="42"/>
      <c r="E9707" s="58" t="s">
        <v>61248</v>
      </c>
      <c r="F9707" s="32" t="s">
        <v>41</v>
      </c>
      <c r="G9707" s="44" t="s">
        <v>17</v>
      </c>
      <c r="H9707" s="44" t="s">
        <v>18</v>
      </c>
      <c r="I9707" s="32" t="s">
        <v>36474</v>
      </c>
      <c r="J9707" s="55">
        <v>8059175197710</v>
      </c>
      <c r="K9707" s="45">
        <v>45017</v>
      </c>
      <c r="L9707" s="66">
        <v>0</v>
      </c>
      <c r="M9707" s="66">
        <v>209.95</v>
      </c>
      <c r="N9707" s="45">
        <v>44074</v>
      </c>
    </row>
    <row r="9708" spans="1:14" s="32" customFormat="1" hidden="1" x14ac:dyDescent="0.25">
      <c r="B9708" s="42" t="s">
        <v>64561</v>
      </c>
      <c r="C9708" s="42"/>
      <c r="E9708" s="58" t="s">
        <v>61249</v>
      </c>
      <c r="F9708" s="32" t="s">
        <v>41</v>
      </c>
      <c r="G9708" s="44" t="s">
        <v>17</v>
      </c>
      <c r="H9708" s="44" t="s">
        <v>18</v>
      </c>
      <c r="I9708" s="32" t="s">
        <v>36475</v>
      </c>
      <c r="J9708" s="55">
        <v>8059175197727</v>
      </c>
      <c r="K9708" s="45">
        <v>45017</v>
      </c>
      <c r="L9708" s="66">
        <v>0</v>
      </c>
      <c r="M9708" s="66">
        <v>209.95</v>
      </c>
      <c r="N9708" s="45">
        <v>44074</v>
      </c>
    </row>
    <row r="9709" spans="1:14" s="32" customFormat="1" hidden="1" x14ac:dyDescent="0.25">
      <c r="B9709" s="42" t="s">
        <v>64562</v>
      </c>
      <c r="C9709" s="42"/>
      <c r="E9709" s="58" t="s">
        <v>61250</v>
      </c>
      <c r="F9709" s="32" t="s">
        <v>41</v>
      </c>
      <c r="G9709" s="44" t="s">
        <v>17</v>
      </c>
      <c r="H9709" s="44" t="s">
        <v>18</v>
      </c>
      <c r="I9709" s="32" t="s">
        <v>36476</v>
      </c>
      <c r="J9709" s="55">
        <v>8059175197734</v>
      </c>
      <c r="K9709" s="45">
        <v>45017</v>
      </c>
      <c r="L9709" s="66">
        <v>0</v>
      </c>
      <c r="M9709" s="66">
        <v>209.95</v>
      </c>
      <c r="N9709" s="45">
        <v>44074</v>
      </c>
    </row>
    <row r="9710" spans="1:14" s="32" customFormat="1" hidden="1" x14ac:dyDescent="0.25">
      <c r="B9710" s="42" t="s">
        <v>64563</v>
      </c>
      <c r="C9710" s="42"/>
      <c r="E9710" s="58" t="s">
        <v>61251</v>
      </c>
      <c r="F9710" s="32" t="s">
        <v>41</v>
      </c>
      <c r="G9710" s="44" t="s">
        <v>17</v>
      </c>
      <c r="H9710" s="44" t="s">
        <v>18</v>
      </c>
      <c r="I9710" s="32" t="s">
        <v>36477</v>
      </c>
      <c r="J9710" s="55">
        <v>8059175197741</v>
      </c>
      <c r="K9710" s="45">
        <v>45017</v>
      </c>
      <c r="L9710" s="66">
        <v>0</v>
      </c>
      <c r="M9710" s="66">
        <v>209.95</v>
      </c>
      <c r="N9710" s="45">
        <v>44074</v>
      </c>
    </row>
    <row r="9711" spans="1:14" s="32" customFormat="1" hidden="1" x14ac:dyDescent="0.25">
      <c r="B9711" s="42" t="s">
        <v>64582</v>
      </c>
      <c r="C9711" s="42"/>
      <c r="E9711" s="58" t="s">
        <v>36478</v>
      </c>
      <c r="F9711" s="32" t="s">
        <v>41</v>
      </c>
      <c r="G9711" s="44" t="s">
        <v>17</v>
      </c>
      <c r="H9711" s="44" t="s">
        <v>18</v>
      </c>
      <c r="I9711" s="32" t="s">
        <v>36479</v>
      </c>
      <c r="J9711" s="55">
        <v>8059175287466</v>
      </c>
      <c r="K9711" s="45">
        <v>45017</v>
      </c>
      <c r="L9711" s="47">
        <v>0</v>
      </c>
      <c r="M9711" s="47">
        <v>239.95</v>
      </c>
      <c r="N9711" s="45">
        <v>44074</v>
      </c>
    </row>
    <row r="9712" spans="1:14" s="32" customFormat="1" hidden="1" x14ac:dyDescent="0.25">
      <c r="B9712" s="42" t="s">
        <v>64583</v>
      </c>
      <c r="C9712" s="42"/>
      <c r="E9712" s="58" t="s">
        <v>36480</v>
      </c>
      <c r="F9712" s="32" t="s">
        <v>41</v>
      </c>
      <c r="G9712" s="44" t="s">
        <v>17</v>
      </c>
      <c r="H9712" s="44" t="s">
        <v>18</v>
      </c>
      <c r="I9712" s="32" t="s">
        <v>36481</v>
      </c>
      <c r="J9712" s="55">
        <v>8059175287473</v>
      </c>
      <c r="K9712" s="45">
        <v>45017</v>
      </c>
      <c r="L9712" s="47">
        <v>0</v>
      </c>
      <c r="M9712" s="47">
        <v>239.95</v>
      </c>
      <c r="N9712" s="45">
        <v>44074</v>
      </c>
    </row>
    <row r="9713" spans="1:14" s="32" customFormat="1" hidden="1" x14ac:dyDescent="0.25">
      <c r="B9713" s="42" t="s">
        <v>64584</v>
      </c>
      <c r="C9713" s="42"/>
      <c r="E9713" s="58" t="s">
        <v>36482</v>
      </c>
      <c r="F9713" s="32" t="s">
        <v>41</v>
      </c>
      <c r="G9713" s="44" t="s">
        <v>17</v>
      </c>
      <c r="H9713" s="44" t="s">
        <v>18</v>
      </c>
      <c r="I9713" s="32" t="s">
        <v>36483</v>
      </c>
      <c r="J9713" s="55">
        <v>8059175287480</v>
      </c>
      <c r="K9713" s="45">
        <v>45017</v>
      </c>
      <c r="L9713" s="47">
        <v>0</v>
      </c>
      <c r="M9713" s="47">
        <v>239.95</v>
      </c>
      <c r="N9713" s="45">
        <v>44074</v>
      </c>
    </row>
    <row r="9714" spans="1:14" s="32" customFormat="1" hidden="1" x14ac:dyDescent="0.25">
      <c r="B9714" s="42" t="s">
        <v>64585</v>
      </c>
      <c r="C9714" s="42"/>
      <c r="E9714" s="58" t="s">
        <v>36484</v>
      </c>
      <c r="F9714" s="32" t="s">
        <v>41</v>
      </c>
      <c r="G9714" s="44" t="s">
        <v>17</v>
      </c>
      <c r="H9714" s="44" t="s">
        <v>18</v>
      </c>
      <c r="I9714" s="32" t="s">
        <v>36485</v>
      </c>
      <c r="J9714" s="55">
        <v>8059175287497</v>
      </c>
      <c r="K9714" s="45">
        <v>45017</v>
      </c>
      <c r="L9714" s="47">
        <v>0</v>
      </c>
      <c r="M9714" s="47">
        <v>239.95</v>
      </c>
      <c r="N9714" s="45">
        <v>44074</v>
      </c>
    </row>
    <row r="9715" spans="1:14" s="32" customFormat="1" hidden="1" x14ac:dyDescent="0.25">
      <c r="B9715" s="42" t="s">
        <v>64578</v>
      </c>
      <c r="C9715" s="42"/>
      <c r="E9715" s="58" t="s">
        <v>36486</v>
      </c>
      <c r="F9715" s="32" t="s">
        <v>41</v>
      </c>
      <c r="G9715" s="44" t="s">
        <v>17</v>
      </c>
      <c r="H9715" s="44" t="s">
        <v>18</v>
      </c>
      <c r="I9715" s="32" t="s">
        <v>36487</v>
      </c>
      <c r="J9715" s="55">
        <v>8059175289170</v>
      </c>
      <c r="K9715" s="45">
        <v>45017</v>
      </c>
      <c r="L9715" s="47">
        <v>0</v>
      </c>
      <c r="M9715" s="47">
        <v>239.95</v>
      </c>
      <c r="N9715" s="45">
        <v>44074</v>
      </c>
    </row>
    <row r="9716" spans="1:14" s="32" customFormat="1" hidden="1" x14ac:dyDescent="0.25">
      <c r="B9716" s="42" t="s">
        <v>64579</v>
      </c>
      <c r="C9716" s="42"/>
      <c r="E9716" s="58" t="s">
        <v>36488</v>
      </c>
      <c r="F9716" s="32" t="s">
        <v>41</v>
      </c>
      <c r="G9716" s="44" t="s">
        <v>17</v>
      </c>
      <c r="H9716" s="44" t="s">
        <v>18</v>
      </c>
      <c r="I9716" s="32" t="s">
        <v>36489</v>
      </c>
      <c r="J9716" s="55">
        <v>8059175289187</v>
      </c>
      <c r="K9716" s="45">
        <v>45017</v>
      </c>
      <c r="L9716" s="47">
        <v>0</v>
      </c>
      <c r="M9716" s="47">
        <v>239.95</v>
      </c>
      <c r="N9716" s="45">
        <v>44074</v>
      </c>
    </row>
    <row r="9717" spans="1:14" s="32" customFormat="1" hidden="1" x14ac:dyDescent="0.25">
      <c r="B9717" s="42" t="s">
        <v>64580</v>
      </c>
      <c r="C9717" s="42"/>
      <c r="E9717" s="58" t="s">
        <v>36490</v>
      </c>
      <c r="F9717" s="32" t="s">
        <v>41</v>
      </c>
      <c r="G9717" s="44" t="s">
        <v>17</v>
      </c>
      <c r="H9717" s="44" t="s">
        <v>18</v>
      </c>
      <c r="I9717" s="32" t="s">
        <v>36491</v>
      </c>
      <c r="J9717" s="55">
        <v>8059175289194</v>
      </c>
      <c r="K9717" s="45">
        <v>45017</v>
      </c>
      <c r="L9717" s="47">
        <v>0</v>
      </c>
      <c r="M9717" s="47">
        <v>239.95</v>
      </c>
      <c r="N9717" s="45">
        <v>44074</v>
      </c>
    </row>
    <row r="9718" spans="1:14" s="32" customFormat="1" hidden="1" x14ac:dyDescent="0.25">
      <c r="B9718" s="42" t="s">
        <v>64581</v>
      </c>
      <c r="C9718" s="42"/>
      <c r="E9718" s="58" t="s">
        <v>36492</v>
      </c>
      <c r="F9718" s="32" t="s">
        <v>41</v>
      </c>
      <c r="G9718" s="44" t="s">
        <v>17</v>
      </c>
      <c r="H9718" s="44" t="s">
        <v>18</v>
      </c>
      <c r="I9718" s="32" t="s">
        <v>36493</v>
      </c>
      <c r="J9718" s="55">
        <v>8059175289200</v>
      </c>
      <c r="K9718" s="45">
        <v>45017</v>
      </c>
      <c r="L9718" s="47">
        <v>0</v>
      </c>
      <c r="M9718" s="47">
        <v>239.95</v>
      </c>
      <c r="N9718" s="45">
        <v>44074</v>
      </c>
    </row>
    <row r="9719" spans="1:14" s="32" customFormat="1" hidden="1" x14ac:dyDescent="0.25">
      <c r="A9719" s="32" t="s">
        <v>31000</v>
      </c>
      <c r="B9719" s="42" t="s">
        <v>64806</v>
      </c>
      <c r="C9719" s="42"/>
      <c r="D9719" s="42"/>
      <c r="E9719" s="43" t="s">
        <v>61273</v>
      </c>
      <c r="F9719" s="44" t="s">
        <v>41</v>
      </c>
      <c r="G9719" s="44" t="s">
        <v>17</v>
      </c>
      <c r="H9719" s="44" t="s">
        <v>18</v>
      </c>
      <c r="I9719" s="42" t="s">
        <v>11369</v>
      </c>
      <c r="J9719" s="42">
        <v>8033637029801</v>
      </c>
      <c r="K9719" s="45">
        <v>45017</v>
      </c>
      <c r="L9719" s="46">
        <v>0</v>
      </c>
      <c r="M9719" s="54">
        <v>179.95</v>
      </c>
      <c r="N9719" s="45">
        <v>43140</v>
      </c>
    </row>
    <row r="9720" spans="1:14" s="32" customFormat="1" hidden="1" x14ac:dyDescent="0.25">
      <c r="A9720" s="32" t="s">
        <v>31001</v>
      </c>
      <c r="B9720" s="42" t="s">
        <v>64804</v>
      </c>
      <c r="C9720" s="42"/>
      <c r="D9720" s="42"/>
      <c r="E9720" s="43" t="s">
        <v>61274</v>
      </c>
      <c r="F9720" s="44" t="s">
        <v>41</v>
      </c>
      <c r="G9720" s="44" t="s">
        <v>17</v>
      </c>
      <c r="H9720" s="44" t="s">
        <v>18</v>
      </c>
      <c r="I9720" s="42" t="s">
        <v>21404</v>
      </c>
      <c r="J9720" s="42">
        <v>8033637029788</v>
      </c>
      <c r="K9720" s="45">
        <v>45017</v>
      </c>
      <c r="L9720" s="46">
        <v>0</v>
      </c>
      <c r="M9720" s="54">
        <v>179.95</v>
      </c>
      <c r="N9720" s="45">
        <v>43140</v>
      </c>
    </row>
    <row r="9721" spans="1:14" s="32" customFormat="1" hidden="1" x14ac:dyDescent="0.25">
      <c r="A9721" s="32" t="s">
        <v>31002</v>
      </c>
      <c r="B9721" s="42" t="s">
        <v>64803</v>
      </c>
      <c r="C9721" s="42"/>
      <c r="D9721" s="42"/>
      <c r="E9721" s="43" t="s">
        <v>61275</v>
      </c>
      <c r="F9721" s="44" t="s">
        <v>41</v>
      </c>
      <c r="G9721" s="44" t="s">
        <v>17</v>
      </c>
      <c r="H9721" s="44" t="s">
        <v>18</v>
      </c>
      <c r="I9721" s="42" t="s">
        <v>21405</v>
      </c>
      <c r="J9721" s="42">
        <v>8033637029771</v>
      </c>
      <c r="K9721" s="45">
        <v>45017</v>
      </c>
      <c r="L9721" s="46">
        <v>0</v>
      </c>
      <c r="M9721" s="54">
        <v>179.95</v>
      </c>
      <c r="N9721" s="45">
        <v>43140</v>
      </c>
    </row>
    <row r="9722" spans="1:14" s="32" customFormat="1" hidden="1" x14ac:dyDescent="0.25">
      <c r="A9722" s="32" t="s">
        <v>31003</v>
      </c>
      <c r="B9722" s="42" t="s">
        <v>64802</v>
      </c>
      <c r="C9722" s="42"/>
      <c r="D9722" s="42"/>
      <c r="E9722" s="43" t="s">
        <v>61276</v>
      </c>
      <c r="F9722" s="44" t="s">
        <v>41</v>
      </c>
      <c r="G9722" s="44" t="s">
        <v>17</v>
      </c>
      <c r="H9722" s="44" t="s">
        <v>18</v>
      </c>
      <c r="I9722" s="42" t="s">
        <v>21406</v>
      </c>
      <c r="J9722" s="42">
        <v>8033637029764</v>
      </c>
      <c r="K9722" s="45">
        <v>45017</v>
      </c>
      <c r="L9722" s="46">
        <v>0</v>
      </c>
      <c r="M9722" s="54">
        <v>179.95</v>
      </c>
      <c r="N9722" s="45">
        <v>43140</v>
      </c>
    </row>
    <row r="9723" spans="1:14" s="32" customFormat="1" hidden="1" x14ac:dyDescent="0.25">
      <c r="A9723" s="32" t="s">
        <v>31004</v>
      </c>
      <c r="B9723" s="42" t="s">
        <v>64805</v>
      </c>
      <c r="C9723" s="42"/>
      <c r="D9723" s="42"/>
      <c r="E9723" s="43" t="s">
        <v>61277</v>
      </c>
      <c r="F9723" s="44" t="s">
        <v>41</v>
      </c>
      <c r="G9723" s="44" t="s">
        <v>17</v>
      </c>
      <c r="H9723" s="44" t="s">
        <v>18</v>
      </c>
      <c r="I9723" s="42" t="s">
        <v>11370</v>
      </c>
      <c r="J9723" s="42">
        <v>8033637029795</v>
      </c>
      <c r="K9723" s="45">
        <v>45017</v>
      </c>
      <c r="L9723" s="46">
        <v>0</v>
      </c>
      <c r="M9723" s="54">
        <v>179.95</v>
      </c>
      <c r="N9723" s="45">
        <v>43140</v>
      </c>
    </row>
    <row r="9724" spans="1:14" s="32" customFormat="1" hidden="1" x14ac:dyDescent="0.25">
      <c r="A9724" s="32" t="s">
        <v>24338</v>
      </c>
      <c r="B9724" s="42" t="s">
        <v>65715</v>
      </c>
      <c r="C9724" s="42"/>
      <c r="D9724" s="42"/>
      <c r="E9724" s="43" t="s">
        <v>61377</v>
      </c>
      <c r="F9724" s="44" t="s">
        <v>3093</v>
      </c>
      <c r="G9724" s="44" t="s">
        <v>17</v>
      </c>
      <c r="H9724" s="44" t="s">
        <v>18</v>
      </c>
      <c r="I9724" s="42" t="s">
        <v>14598</v>
      </c>
      <c r="J9724" s="42">
        <v>8033637206110</v>
      </c>
      <c r="K9724" s="45">
        <v>45017</v>
      </c>
      <c r="L9724" s="46">
        <v>0</v>
      </c>
      <c r="M9724" s="54">
        <v>169.95</v>
      </c>
      <c r="N9724" s="45">
        <v>43507</v>
      </c>
    </row>
    <row r="9725" spans="1:14" s="32" customFormat="1" hidden="1" x14ac:dyDescent="0.25">
      <c r="A9725" s="32" t="s">
        <v>24339</v>
      </c>
      <c r="B9725" s="42" t="s">
        <v>65714</v>
      </c>
      <c r="C9725" s="42"/>
      <c r="D9725" s="42"/>
      <c r="E9725" s="43" t="s">
        <v>61378</v>
      </c>
      <c r="F9725" s="44" t="s">
        <v>3093</v>
      </c>
      <c r="G9725" s="44" t="s">
        <v>17</v>
      </c>
      <c r="H9725" s="44" t="s">
        <v>18</v>
      </c>
      <c r="I9725" s="42" t="s">
        <v>14599</v>
      </c>
      <c r="J9725" s="42">
        <v>8033637206103</v>
      </c>
      <c r="K9725" s="45">
        <v>45017</v>
      </c>
      <c r="L9725" s="46">
        <v>0</v>
      </c>
      <c r="M9725" s="54">
        <v>169.95</v>
      </c>
      <c r="N9725" s="45">
        <v>43507</v>
      </c>
    </row>
    <row r="9726" spans="1:14" s="32" customFormat="1" hidden="1" x14ac:dyDescent="0.25">
      <c r="A9726" s="32" t="s">
        <v>24340</v>
      </c>
      <c r="B9726" s="42" t="s">
        <v>65713</v>
      </c>
      <c r="C9726" s="42"/>
      <c r="D9726" s="42"/>
      <c r="E9726" s="43" t="s">
        <v>61379</v>
      </c>
      <c r="F9726" s="44" t="s">
        <v>3093</v>
      </c>
      <c r="G9726" s="44" t="s">
        <v>17</v>
      </c>
      <c r="H9726" s="44" t="s">
        <v>18</v>
      </c>
      <c r="I9726" s="42" t="s">
        <v>14600</v>
      </c>
      <c r="J9726" s="42">
        <v>8033637206097</v>
      </c>
      <c r="K9726" s="45">
        <v>45017</v>
      </c>
      <c r="L9726" s="46">
        <v>0</v>
      </c>
      <c r="M9726" s="54">
        <v>169.95</v>
      </c>
      <c r="N9726" s="45">
        <v>43507</v>
      </c>
    </row>
    <row r="9727" spans="1:14" s="32" customFormat="1" hidden="1" x14ac:dyDescent="0.25">
      <c r="A9727" s="32" t="s">
        <v>24341</v>
      </c>
      <c r="B9727" s="42" t="s">
        <v>65716</v>
      </c>
      <c r="C9727" s="42"/>
      <c r="D9727" s="42"/>
      <c r="E9727" s="43" t="s">
        <v>61380</v>
      </c>
      <c r="F9727" s="44" t="s">
        <v>3093</v>
      </c>
      <c r="G9727" s="44" t="s">
        <v>17</v>
      </c>
      <c r="H9727" s="44" t="s">
        <v>18</v>
      </c>
      <c r="I9727" s="42" t="s">
        <v>14601</v>
      </c>
      <c r="J9727" s="42">
        <v>8033637206127</v>
      </c>
      <c r="K9727" s="45">
        <v>45017</v>
      </c>
      <c r="L9727" s="46">
        <v>0</v>
      </c>
      <c r="M9727" s="54">
        <v>169.95</v>
      </c>
      <c r="N9727" s="45">
        <v>43507</v>
      </c>
    </row>
    <row r="9728" spans="1:14" s="32" customFormat="1" hidden="1" x14ac:dyDescent="0.25">
      <c r="A9728" s="32" t="s">
        <v>24342</v>
      </c>
      <c r="B9728" s="42" t="s">
        <v>65712</v>
      </c>
      <c r="C9728" s="42"/>
      <c r="D9728" s="42"/>
      <c r="E9728" s="43" t="s">
        <v>61381</v>
      </c>
      <c r="F9728" s="44" t="s">
        <v>3093</v>
      </c>
      <c r="G9728" s="44" t="s">
        <v>17</v>
      </c>
      <c r="H9728" s="44" t="s">
        <v>18</v>
      </c>
      <c r="I9728" s="42" t="s">
        <v>14602</v>
      </c>
      <c r="J9728" s="42">
        <v>8033637206080</v>
      </c>
      <c r="K9728" s="45">
        <v>45017</v>
      </c>
      <c r="L9728" s="46">
        <v>0</v>
      </c>
      <c r="M9728" s="54">
        <v>169.95</v>
      </c>
      <c r="N9728" s="45">
        <v>43507</v>
      </c>
    </row>
    <row r="9729" spans="1:14" s="32" customFormat="1" hidden="1" x14ac:dyDescent="0.25">
      <c r="A9729" s="32" t="s">
        <v>24343</v>
      </c>
      <c r="B9729" s="42" t="s">
        <v>65720</v>
      </c>
      <c r="C9729" s="42"/>
      <c r="D9729" s="42"/>
      <c r="E9729" s="43" t="s">
        <v>61382</v>
      </c>
      <c r="F9729" s="44" t="s">
        <v>3093</v>
      </c>
      <c r="G9729" s="44" t="s">
        <v>17</v>
      </c>
      <c r="H9729" s="44" t="s">
        <v>18</v>
      </c>
      <c r="I9729" s="42" t="s">
        <v>21545</v>
      </c>
      <c r="J9729" s="42">
        <v>8033637206165</v>
      </c>
      <c r="K9729" s="45">
        <v>45017</v>
      </c>
      <c r="L9729" s="46">
        <v>0</v>
      </c>
      <c r="M9729" s="54">
        <v>169.95</v>
      </c>
      <c r="N9729" s="45">
        <v>43507</v>
      </c>
    </row>
    <row r="9730" spans="1:14" s="32" customFormat="1" hidden="1" x14ac:dyDescent="0.25">
      <c r="A9730" s="32" t="s">
        <v>24344</v>
      </c>
      <c r="B9730" s="42" t="s">
        <v>65719</v>
      </c>
      <c r="C9730" s="42"/>
      <c r="D9730" s="42"/>
      <c r="E9730" s="43" t="s">
        <v>61383</v>
      </c>
      <c r="F9730" s="44" t="s">
        <v>3093</v>
      </c>
      <c r="G9730" s="44" t="s">
        <v>17</v>
      </c>
      <c r="H9730" s="44" t="s">
        <v>18</v>
      </c>
      <c r="I9730" s="42" t="s">
        <v>21546</v>
      </c>
      <c r="J9730" s="42">
        <v>8033637206158</v>
      </c>
      <c r="K9730" s="45">
        <v>45017</v>
      </c>
      <c r="L9730" s="46">
        <v>0</v>
      </c>
      <c r="M9730" s="54">
        <v>169.95</v>
      </c>
      <c r="N9730" s="45">
        <v>43507</v>
      </c>
    </row>
    <row r="9731" spans="1:14" s="32" customFormat="1" hidden="1" x14ac:dyDescent="0.25">
      <c r="A9731" s="32" t="s">
        <v>24345</v>
      </c>
      <c r="B9731" s="42" t="s">
        <v>65718</v>
      </c>
      <c r="C9731" s="42"/>
      <c r="D9731" s="42"/>
      <c r="E9731" s="43" t="s">
        <v>61384</v>
      </c>
      <c r="F9731" s="44" t="s">
        <v>3093</v>
      </c>
      <c r="G9731" s="44" t="s">
        <v>17</v>
      </c>
      <c r="H9731" s="44" t="s">
        <v>18</v>
      </c>
      <c r="I9731" s="42" t="s">
        <v>21547</v>
      </c>
      <c r="J9731" s="42">
        <v>8033637206141</v>
      </c>
      <c r="K9731" s="45">
        <v>45017</v>
      </c>
      <c r="L9731" s="46">
        <v>0</v>
      </c>
      <c r="M9731" s="54">
        <v>169.95</v>
      </c>
      <c r="N9731" s="45">
        <v>43507</v>
      </c>
    </row>
    <row r="9732" spans="1:14" s="32" customFormat="1" hidden="1" x14ac:dyDescent="0.25">
      <c r="A9732" s="32" t="s">
        <v>24346</v>
      </c>
      <c r="B9732" s="42" t="s">
        <v>65721</v>
      </c>
      <c r="C9732" s="42"/>
      <c r="D9732" s="42"/>
      <c r="E9732" s="43" t="s">
        <v>61385</v>
      </c>
      <c r="F9732" s="44" t="s">
        <v>3093</v>
      </c>
      <c r="G9732" s="44" t="s">
        <v>17</v>
      </c>
      <c r="H9732" s="44" t="s">
        <v>18</v>
      </c>
      <c r="I9732" s="42" t="s">
        <v>14603</v>
      </c>
      <c r="J9732" s="42">
        <v>8033637206172</v>
      </c>
      <c r="K9732" s="45">
        <v>45017</v>
      </c>
      <c r="L9732" s="46">
        <v>0</v>
      </c>
      <c r="M9732" s="54">
        <v>169.95</v>
      </c>
      <c r="N9732" s="45">
        <v>43507</v>
      </c>
    </row>
    <row r="9733" spans="1:14" s="32" customFormat="1" hidden="1" x14ac:dyDescent="0.25">
      <c r="A9733" s="32" t="s">
        <v>24347</v>
      </c>
      <c r="B9733" s="42" t="s">
        <v>65717</v>
      </c>
      <c r="C9733" s="42"/>
      <c r="D9733" s="42"/>
      <c r="E9733" s="43" t="s">
        <v>61386</v>
      </c>
      <c r="F9733" s="44" t="s">
        <v>3093</v>
      </c>
      <c r="G9733" s="44" t="s">
        <v>17</v>
      </c>
      <c r="H9733" s="44" t="s">
        <v>18</v>
      </c>
      <c r="I9733" s="42" t="s">
        <v>14604</v>
      </c>
      <c r="J9733" s="42">
        <v>8033637206134</v>
      </c>
      <c r="K9733" s="45">
        <v>45017</v>
      </c>
      <c r="L9733" s="46">
        <v>0</v>
      </c>
      <c r="M9733" s="54">
        <v>169.95</v>
      </c>
      <c r="N9733" s="45">
        <v>43507</v>
      </c>
    </row>
    <row r="9734" spans="1:14" s="32" customFormat="1" hidden="1" x14ac:dyDescent="0.25">
      <c r="A9734" s="32" t="s">
        <v>25817</v>
      </c>
      <c r="B9734" s="42" t="s">
        <v>65858</v>
      </c>
      <c r="C9734" s="42"/>
      <c r="D9734" s="42"/>
      <c r="E9734" s="43" t="s">
        <v>61495</v>
      </c>
      <c r="F9734" s="44" t="s">
        <v>3752</v>
      </c>
      <c r="G9734" s="44" t="s">
        <v>17</v>
      </c>
      <c r="H9734" s="44" t="s">
        <v>18</v>
      </c>
      <c r="I9734" s="42" t="s">
        <v>21071</v>
      </c>
      <c r="J9734" s="42">
        <v>8021506940678</v>
      </c>
      <c r="K9734" s="45">
        <v>45017</v>
      </c>
      <c r="L9734" s="46">
        <v>0</v>
      </c>
      <c r="M9734" s="54">
        <v>179.95</v>
      </c>
      <c r="N9734" s="45">
        <v>42975</v>
      </c>
    </row>
    <row r="9735" spans="1:14" s="32" customFormat="1" hidden="1" x14ac:dyDescent="0.25">
      <c r="A9735" s="32" t="s">
        <v>25818</v>
      </c>
      <c r="B9735" s="42" t="s">
        <v>65859</v>
      </c>
      <c r="C9735" s="42"/>
      <c r="D9735" s="42"/>
      <c r="E9735" s="43" t="s">
        <v>61496</v>
      </c>
      <c r="F9735" s="44" t="s">
        <v>3752</v>
      </c>
      <c r="G9735" s="44" t="s">
        <v>17</v>
      </c>
      <c r="H9735" s="44" t="s">
        <v>18</v>
      </c>
      <c r="I9735" s="42" t="s">
        <v>21072</v>
      </c>
      <c r="J9735" s="42">
        <v>8021506940685</v>
      </c>
      <c r="K9735" s="45">
        <v>45017</v>
      </c>
      <c r="L9735" s="46">
        <v>0</v>
      </c>
      <c r="M9735" s="54">
        <v>179.95</v>
      </c>
      <c r="N9735" s="45">
        <v>42975</v>
      </c>
    </row>
    <row r="9736" spans="1:14" s="32" customFormat="1" hidden="1" x14ac:dyDescent="0.25">
      <c r="A9736" s="32" t="s">
        <v>25819</v>
      </c>
      <c r="B9736" s="42" t="s">
        <v>65856</v>
      </c>
      <c r="C9736" s="42"/>
      <c r="D9736" s="42"/>
      <c r="E9736" s="43" t="s">
        <v>61497</v>
      </c>
      <c r="F9736" s="44" t="s">
        <v>3752</v>
      </c>
      <c r="G9736" s="44" t="s">
        <v>17</v>
      </c>
      <c r="H9736" s="44" t="s">
        <v>18</v>
      </c>
      <c r="I9736" s="42" t="s">
        <v>4155</v>
      </c>
      <c r="J9736" s="42">
        <v>8021506940654</v>
      </c>
      <c r="K9736" s="45">
        <v>45017</v>
      </c>
      <c r="L9736" s="46">
        <v>0</v>
      </c>
      <c r="M9736" s="54">
        <v>179.95</v>
      </c>
      <c r="N9736" s="45">
        <v>42975</v>
      </c>
    </row>
    <row r="9737" spans="1:14" s="32" customFormat="1" hidden="1" x14ac:dyDescent="0.25">
      <c r="A9737" s="32" t="s">
        <v>25820</v>
      </c>
      <c r="B9737" s="42" t="s">
        <v>65855</v>
      </c>
      <c r="C9737" s="42"/>
      <c r="D9737" s="42"/>
      <c r="E9737" s="43" t="s">
        <v>61498</v>
      </c>
      <c r="F9737" s="44" t="s">
        <v>3752</v>
      </c>
      <c r="G9737" s="44" t="s">
        <v>17</v>
      </c>
      <c r="H9737" s="44" t="s">
        <v>18</v>
      </c>
      <c r="I9737" s="42" t="s">
        <v>4156</v>
      </c>
      <c r="J9737" s="42">
        <v>8021506940647</v>
      </c>
      <c r="K9737" s="45">
        <v>45017</v>
      </c>
      <c r="L9737" s="46">
        <v>0</v>
      </c>
      <c r="M9737" s="54">
        <v>179.95</v>
      </c>
      <c r="N9737" s="45">
        <v>42975</v>
      </c>
    </row>
    <row r="9738" spans="1:14" s="32" customFormat="1" hidden="1" x14ac:dyDescent="0.25">
      <c r="A9738" s="32" t="s">
        <v>25821</v>
      </c>
      <c r="B9738" s="42" t="s">
        <v>65854</v>
      </c>
      <c r="C9738" s="42"/>
      <c r="D9738" s="42"/>
      <c r="E9738" s="43" t="s">
        <v>61499</v>
      </c>
      <c r="F9738" s="44" t="s">
        <v>3752</v>
      </c>
      <c r="G9738" s="44" t="s">
        <v>17</v>
      </c>
      <c r="H9738" s="44" t="s">
        <v>18</v>
      </c>
      <c r="I9738" s="42" t="s">
        <v>4157</v>
      </c>
      <c r="J9738" s="42">
        <v>8021506940630</v>
      </c>
      <c r="K9738" s="45">
        <v>45017</v>
      </c>
      <c r="L9738" s="46">
        <v>0</v>
      </c>
      <c r="M9738" s="54">
        <v>179.95</v>
      </c>
      <c r="N9738" s="45">
        <v>42975</v>
      </c>
    </row>
    <row r="9739" spans="1:14" s="32" customFormat="1" hidden="1" x14ac:dyDescent="0.25">
      <c r="A9739" s="32" t="s">
        <v>25822</v>
      </c>
      <c r="B9739" s="42" t="s">
        <v>65857</v>
      </c>
      <c r="C9739" s="42"/>
      <c r="D9739" s="42"/>
      <c r="E9739" s="43" t="s">
        <v>61500</v>
      </c>
      <c r="F9739" s="44" t="s">
        <v>3752</v>
      </c>
      <c r="G9739" s="44" t="s">
        <v>17</v>
      </c>
      <c r="H9739" s="44" t="s">
        <v>18</v>
      </c>
      <c r="I9739" s="42" t="s">
        <v>21073</v>
      </c>
      <c r="J9739" s="42">
        <v>8021506940661</v>
      </c>
      <c r="K9739" s="45">
        <v>45017</v>
      </c>
      <c r="L9739" s="46">
        <v>0</v>
      </c>
      <c r="M9739" s="54">
        <v>179.95</v>
      </c>
      <c r="N9739" s="45">
        <v>42975</v>
      </c>
    </row>
    <row r="9740" spans="1:14" s="32" customFormat="1" hidden="1" x14ac:dyDescent="0.25">
      <c r="A9740" s="32" t="s">
        <v>25823</v>
      </c>
      <c r="B9740" s="42" t="s">
        <v>65864</v>
      </c>
      <c r="C9740" s="42"/>
      <c r="D9740" s="42"/>
      <c r="E9740" s="43" t="s">
        <v>61501</v>
      </c>
      <c r="F9740" s="44" t="s">
        <v>3752</v>
      </c>
      <c r="G9740" s="44" t="s">
        <v>17</v>
      </c>
      <c r="H9740" s="44" t="s">
        <v>18</v>
      </c>
      <c r="I9740" s="42" t="s">
        <v>21068</v>
      </c>
      <c r="J9740" s="42">
        <v>8021506940739</v>
      </c>
      <c r="K9740" s="45">
        <v>45017</v>
      </c>
      <c r="L9740" s="46">
        <v>0</v>
      </c>
      <c r="M9740" s="54">
        <v>179.95</v>
      </c>
      <c r="N9740" s="45">
        <v>42975</v>
      </c>
    </row>
    <row r="9741" spans="1:14" s="32" customFormat="1" hidden="1" x14ac:dyDescent="0.25">
      <c r="A9741" s="32" t="s">
        <v>25824</v>
      </c>
      <c r="B9741" s="42" t="s">
        <v>65865</v>
      </c>
      <c r="C9741" s="42"/>
      <c r="D9741" s="42"/>
      <c r="E9741" s="43" t="s">
        <v>61502</v>
      </c>
      <c r="F9741" s="44" t="s">
        <v>3752</v>
      </c>
      <c r="G9741" s="44" t="s">
        <v>17</v>
      </c>
      <c r="H9741" s="44" t="s">
        <v>18</v>
      </c>
      <c r="I9741" s="42" t="s">
        <v>21069</v>
      </c>
      <c r="J9741" s="42">
        <v>8021506940746</v>
      </c>
      <c r="K9741" s="45">
        <v>45017</v>
      </c>
      <c r="L9741" s="46">
        <v>0</v>
      </c>
      <c r="M9741" s="54">
        <v>179.95</v>
      </c>
      <c r="N9741" s="45">
        <v>42975</v>
      </c>
    </row>
    <row r="9742" spans="1:14" s="32" customFormat="1" hidden="1" x14ac:dyDescent="0.25">
      <c r="A9742" s="32" t="s">
        <v>25825</v>
      </c>
      <c r="B9742" s="42" t="s">
        <v>65862</v>
      </c>
      <c r="C9742" s="42"/>
      <c r="D9742" s="42"/>
      <c r="E9742" s="43" t="s">
        <v>61503</v>
      </c>
      <c r="F9742" s="44" t="s">
        <v>3752</v>
      </c>
      <c r="G9742" s="44" t="s">
        <v>17</v>
      </c>
      <c r="H9742" s="44" t="s">
        <v>18</v>
      </c>
      <c r="I9742" s="42" t="s">
        <v>4152</v>
      </c>
      <c r="J9742" s="42">
        <v>8021506940715</v>
      </c>
      <c r="K9742" s="45">
        <v>45017</v>
      </c>
      <c r="L9742" s="46">
        <v>0</v>
      </c>
      <c r="M9742" s="54">
        <v>179.95</v>
      </c>
      <c r="N9742" s="45">
        <v>42975</v>
      </c>
    </row>
    <row r="9743" spans="1:14" s="32" customFormat="1" hidden="1" x14ac:dyDescent="0.25">
      <c r="A9743" s="32" t="s">
        <v>25826</v>
      </c>
      <c r="B9743" s="42" t="s">
        <v>65861</v>
      </c>
      <c r="C9743" s="42"/>
      <c r="D9743" s="42"/>
      <c r="E9743" s="43" t="s">
        <v>61504</v>
      </c>
      <c r="F9743" s="44" t="s">
        <v>3752</v>
      </c>
      <c r="G9743" s="44" t="s">
        <v>17</v>
      </c>
      <c r="H9743" s="44" t="s">
        <v>18</v>
      </c>
      <c r="I9743" s="42" t="s">
        <v>4153</v>
      </c>
      <c r="J9743" s="42">
        <v>8021506940708</v>
      </c>
      <c r="K9743" s="45">
        <v>45017</v>
      </c>
      <c r="L9743" s="46">
        <v>0</v>
      </c>
      <c r="M9743" s="54">
        <v>179.95</v>
      </c>
      <c r="N9743" s="45">
        <v>42975</v>
      </c>
    </row>
    <row r="9744" spans="1:14" s="32" customFormat="1" hidden="1" x14ac:dyDescent="0.25">
      <c r="A9744" s="32" t="s">
        <v>25827</v>
      </c>
      <c r="B9744" s="42" t="s">
        <v>65860</v>
      </c>
      <c r="C9744" s="42"/>
      <c r="D9744" s="42"/>
      <c r="E9744" s="43" t="s">
        <v>61505</v>
      </c>
      <c r="F9744" s="44" t="s">
        <v>3752</v>
      </c>
      <c r="G9744" s="44" t="s">
        <v>17</v>
      </c>
      <c r="H9744" s="44" t="s">
        <v>18</v>
      </c>
      <c r="I9744" s="42" t="s">
        <v>4154</v>
      </c>
      <c r="J9744" s="42">
        <v>8021506940692</v>
      </c>
      <c r="K9744" s="45">
        <v>45017</v>
      </c>
      <c r="L9744" s="46">
        <v>0</v>
      </c>
      <c r="M9744" s="54">
        <v>179.95</v>
      </c>
      <c r="N9744" s="45">
        <v>42975</v>
      </c>
    </row>
    <row r="9745" spans="1:14" s="32" customFormat="1" hidden="1" x14ac:dyDescent="0.25">
      <c r="A9745" s="32" t="s">
        <v>25828</v>
      </c>
      <c r="B9745" s="42" t="s">
        <v>65863</v>
      </c>
      <c r="C9745" s="42"/>
      <c r="D9745" s="42"/>
      <c r="E9745" s="43" t="s">
        <v>61506</v>
      </c>
      <c r="F9745" s="44" t="s">
        <v>3752</v>
      </c>
      <c r="G9745" s="44" t="s">
        <v>17</v>
      </c>
      <c r="H9745" s="44" t="s">
        <v>18</v>
      </c>
      <c r="I9745" s="42" t="s">
        <v>21070</v>
      </c>
      <c r="J9745" s="42">
        <v>8021506940722</v>
      </c>
      <c r="K9745" s="45">
        <v>45017</v>
      </c>
      <c r="L9745" s="46">
        <v>0</v>
      </c>
      <c r="M9745" s="54">
        <v>179.95</v>
      </c>
      <c r="N9745" s="45">
        <v>42975</v>
      </c>
    </row>
    <row r="9746" spans="1:14" s="32" customFormat="1" hidden="1" x14ac:dyDescent="0.25">
      <c r="A9746" s="32" t="s">
        <v>24517</v>
      </c>
      <c r="B9746" s="42" t="s">
        <v>65816</v>
      </c>
      <c r="C9746" s="42"/>
      <c r="D9746" s="42"/>
      <c r="E9746" s="43" t="s">
        <v>5147</v>
      </c>
      <c r="F9746" s="44" t="s">
        <v>3093</v>
      </c>
      <c r="G9746" s="44" t="s">
        <v>17</v>
      </c>
      <c r="H9746" s="44" t="s">
        <v>18</v>
      </c>
      <c r="I9746" s="42" t="s">
        <v>5148</v>
      </c>
      <c r="J9746" s="42">
        <v>8051194987938</v>
      </c>
      <c r="K9746" s="45">
        <v>45017</v>
      </c>
      <c r="L9746" s="46">
        <v>0</v>
      </c>
      <c r="M9746" s="54">
        <v>119.95</v>
      </c>
      <c r="N9746" s="45"/>
    </row>
    <row r="9747" spans="1:14" s="32" customFormat="1" hidden="1" x14ac:dyDescent="0.25">
      <c r="A9747" s="32" t="s">
        <v>24518</v>
      </c>
      <c r="B9747" s="42" t="s">
        <v>65817</v>
      </c>
      <c r="C9747" s="42"/>
      <c r="D9747" s="42"/>
      <c r="E9747" s="43" t="s">
        <v>5149</v>
      </c>
      <c r="F9747" s="44" t="s">
        <v>3093</v>
      </c>
      <c r="G9747" s="44" t="s">
        <v>17</v>
      </c>
      <c r="H9747" s="44" t="s">
        <v>18</v>
      </c>
      <c r="I9747" s="42" t="s">
        <v>5150</v>
      </c>
      <c r="J9747" s="42">
        <v>8051194987945</v>
      </c>
      <c r="K9747" s="45">
        <v>45017</v>
      </c>
      <c r="L9747" s="46">
        <v>0</v>
      </c>
      <c r="M9747" s="54">
        <v>119.95</v>
      </c>
      <c r="N9747" s="45"/>
    </row>
    <row r="9748" spans="1:14" s="32" customFormat="1" hidden="1" x14ac:dyDescent="0.25">
      <c r="A9748" s="32" t="s">
        <v>24519</v>
      </c>
      <c r="B9748" s="42" t="s">
        <v>65814</v>
      </c>
      <c r="C9748" s="42"/>
      <c r="D9748" s="42"/>
      <c r="E9748" s="43" t="s">
        <v>5151</v>
      </c>
      <c r="F9748" s="44" t="s">
        <v>3093</v>
      </c>
      <c r="G9748" s="44" t="s">
        <v>17</v>
      </c>
      <c r="H9748" s="44" t="s">
        <v>18</v>
      </c>
      <c r="I9748" s="42" t="s">
        <v>5152</v>
      </c>
      <c r="J9748" s="42">
        <v>8051194987914</v>
      </c>
      <c r="K9748" s="45">
        <v>45017</v>
      </c>
      <c r="L9748" s="46">
        <v>0</v>
      </c>
      <c r="M9748" s="54">
        <v>119.95</v>
      </c>
      <c r="N9748" s="45"/>
    </row>
    <row r="9749" spans="1:14" s="32" customFormat="1" hidden="1" x14ac:dyDescent="0.25">
      <c r="A9749" s="32" t="s">
        <v>24520</v>
      </c>
      <c r="B9749" s="42" t="s">
        <v>65813</v>
      </c>
      <c r="C9749" s="42"/>
      <c r="D9749" s="42"/>
      <c r="E9749" s="43" t="s">
        <v>5153</v>
      </c>
      <c r="F9749" s="44" t="s">
        <v>3093</v>
      </c>
      <c r="G9749" s="44" t="s">
        <v>17</v>
      </c>
      <c r="H9749" s="44" t="s">
        <v>18</v>
      </c>
      <c r="I9749" s="42" t="s">
        <v>5154</v>
      </c>
      <c r="J9749" s="42">
        <v>8051194987907</v>
      </c>
      <c r="K9749" s="45">
        <v>45017</v>
      </c>
      <c r="L9749" s="46">
        <v>0</v>
      </c>
      <c r="M9749" s="54">
        <v>119.95</v>
      </c>
      <c r="N9749" s="45"/>
    </row>
    <row r="9750" spans="1:14" s="32" customFormat="1" hidden="1" x14ac:dyDescent="0.25">
      <c r="A9750" s="32" t="s">
        <v>24521</v>
      </c>
      <c r="B9750" s="42" t="s">
        <v>65812</v>
      </c>
      <c r="C9750" s="42"/>
      <c r="D9750" s="42"/>
      <c r="E9750" s="43" t="s">
        <v>5155</v>
      </c>
      <c r="F9750" s="44" t="s">
        <v>3093</v>
      </c>
      <c r="G9750" s="44" t="s">
        <v>17</v>
      </c>
      <c r="H9750" s="44" t="s">
        <v>18</v>
      </c>
      <c r="I9750" s="42" t="s">
        <v>5156</v>
      </c>
      <c r="J9750" s="42">
        <v>8051194987891</v>
      </c>
      <c r="K9750" s="45">
        <v>45017</v>
      </c>
      <c r="L9750" s="46">
        <v>0</v>
      </c>
      <c r="M9750" s="54">
        <v>119.95</v>
      </c>
      <c r="N9750" s="45"/>
    </row>
    <row r="9751" spans="1:14" s="32" customFormat="1" hidden="1" x14ac:dyDescent="0.25">
      <c r="A9751" s="32" t="s">
        <v>24522</v>
      </c>
      <c r="B9751" s="42" t="s">
        <v>65815</v>
      </c>
      <c r="C9751" s="42"/>
      <c r="D9751" s="42"/>
      <c r="E9751" s="43" t="s">
        <v>5157</v>
      </c>
      <c r="F9751" s="44" t="s">
        <v>3093</v>
      </c>
      <c r="G9751" s="44" t="s">
        <v>17</v>
      </c>
      <c r="H9751" s="44" t="s">
        <v>18</v>
      </c>
      <c r="I9751" s="42" t="s">
        <v>5158</v>
      </c>
      <c r="J9751" s="42">
        <v>8051194987921</v>
      </c>
      <c r="K9751" s="45">
        <v>45017</v>
      </c>
      <c r="L9751" s="46">
        <v>0</v>
      </c>
      <c r="M9751" s="54">
        <v>119.95</v>
      </c>
      <c r="N9751" s="45"/>
    </row>
    <row r="9752" spans="1:14" s="32" customFormat="1" hidden="1" x14ac:dyDescent="0.25">
      <c r="A9752" s="32" t="s">
        <v>24523</v>
      </c>
      <c r="B9752" s="42" t="s">
        <v>65810</v>
      </c>
      <c r="C9752" s="42"/>
      <c r="D9752" s="42"/>
      <c r="E9752" s="43" t="s">
        <v>5135</v>
      </c>
      <c r="F9752" s="44" t="s">
        <v>3093</v>
      </c>
      <c r="G9752" s="44" t="s">
        <v>17</v>
      </c>
      <c r="H9752" s="44" t="s">
        <v>18</v>
      </c>
      <c r="I9752" s="42" t="s">
        <v>5136</v>
      </c>
      <c r="J9752" s="42">
        <v>8051194987990</v>
      </c>
      <c r="K9752" s="45">
        <v>45017</v>
      </c>
      <c r="L9752" s="46">
        <v>0</v>
      </c>
      <c r="M9752" s="54">
        <v>119.95</v>
      </c>
      <c r="N9752" s="45"/>
    </row>
    <row r="9753" spans="1:14" s="32" customFormat="1" hidden="1" x14ac:dyDescent="0.25">
      <c r="A9753" s="32" t="s">
        <v>24524</v>
      </c>
      <c r="B9753" s="42" t="s">
        <v>65811</v>
      </c>
      <c r="C9753" s="42"/>
      <c r="D9753" s="42"/>
      <c r="E9753" s="43" t="s">
        <v>5137</v>
      </c>
      <c r="F9753" s="44" t="s">
        <v>3093</v>
      </c>
      <c r="G9753" s="44" t="s">
        <v>17</v>
      </c>
      <c r="H9753" s="44" t="s">
        <v>18</v>
      </c>
      <c r="I9753" s="42" t="s">
        <v>5138</v>
      </c>
      <c r="J9753" s="42">
        <v>8051194988003</v>
      </c>
      <c r="K9753" s="45">
        <v>45017</v>
      </c>
      <c r="L9753" s="46">
        <v>0</v>
      </c>
      <c r="M9753" s="54">
        <v>119.95</v>
      </c>
      <c r="N9753" s="45"/>
    </row>
    <row r="9754" spans="1:14" s="32" customFormat="1" hidden="1" x14ac:dyDescent="0.25">
      <c r="A9754" s="32" t="s">
        <v>24525</v>
      </c>
      <c r="B9754" s="42" t="s">
        <v>65808</v>
      </c>
      <c r="C9754" s="42"/>
      <c r="D9754" s="42"/>
      <c r="E9754" s="43" t="s">
        <v>5139</v>
      </c>
      <c r="F9754" s="44" t="s">
        <v>3093</v>
      </c>
      <c r="G9754" s="44" t="s">
        <v>17</v>
      </c>
      <c r="H9754" s="44" t="s">
        <v>18</v>
      </c>
      <c r="I9754" s="42" t="s">
        <v>5140</v>
      </c>
      <c r="J9754" s="42">
        <v>8051194987976</v>
      </c>
      <c r="K9754" s="45">
        <v>45017</v>
      </c>
      <c r="L9754" s="46">
        <v>0</v>
      </c>
      <c r="M9754" s="54">
        <v>119.95</v>
      </c>
      <c r="N9754" s="45"/>
    </row>
    <row r="9755" spans="1:14" s="32" customFormat="1" hidden="1" x14ac:dyDescent="0.25">
      <c r="A9755" s="32" t="s">
        <v>24526</v>
      </c>
      <c r="B9755" s="42" t="s">
        <v>65807</v>
      </c>
      <c r="C9755" s="42"/>
      <c r="D9755" s="42"/>
      <c r="E9755" s="43" t="s">
        <v>5141</v>
      </c>
      <c r="F9755" s="44" t="s">
        <v>3093</v>
      </c>
      <c r="G9755" s="44" t="s">
        <v>17</v>
      </c>
      <c r="H9755" s="44" t="s">
        <v>18</v>
      </c>
      <c r="I9755" s="42" t="s">
        <v>5142</v>
      </c>
      <c r="J9755" s="42">
        <v>8051194987969</v>
      </c>
      <c r="K9755" s="45">
        <v>45017</v>
      </c>
      <c r="L9755" s="46">
        <v>0</v>
      </c>
      <c r="M9755" s="54">
        <v>119.95</v>
      </c>
      <c r="N9755" s="45"/>
    </row>
    <row r="9756" spans="1:14" s="32" customFormat="1" hidden="1" x14ac:dyDescent="0.25">
      <c r="A9756" s="32" t="s">
        <v>24527</v>
      </c>
      <c r="B9756" s="42" t="s">
        <v>65806</v>
      </c>
      <c r="C9756" s="42"/>
      <c r="D9756" s="42"/>
      <c r="E9756" s="43" t="s">
        <v>5143</v>
      </c>
      <c r="F9756" s="44" t="s">
        <v>3093</v>
      </c>
      <c r="G9756" s="44" t="s">
        <v>17</v>
      </c>
      <c r="H9756" s="44" t="s">
        <v>18</v>
      </c>
      <c r="I9756" s="42" t="s">
        <v>5144</v>
      </c>
      <c r="J9756" s="42">
        <v>8051194987952</v>
      </c>
      <c r="K9756" s="45">
        <v>45017</v>
      </c>
      <c r="L9756" s="46">
        <v>0</v>
      </c>
      <c r="M9756" s="54">
        <v>119.95</v>
      </c>
      <c r="N9756" s="45"/>
    </row>
    <row r="9757" spans="1:14" s="32" customFormat="1" hidden="1" x14ac:dyDescent="0.25">
      <c r="A9757" s="32" t="s">
        <v>24528</v>
      </c>
      <c r="B9757" s="42" t="s">
        <v>65809</v>
      </c>
      <c r="C9757" s="42"/>
      <c r="D9757" s="42"/>
      <c r="E9757" s="43" t="s">
        <v>5145</v>
      </c>
      <c r="F9757" s="44" t="s">
        <v>3093</v>
      </c>
      <c r="G9757" s="44" t="s">
        <v>17</v>
      </c>
      <c r="H9757" s="44" t="s">
        <v>18</v>
      </c>
      <c r="I9757" s="42" t="s">
        <v>5146</v>
      </c>
      <c r="J9757" s="42">
        <v>8051194987983</v>
      </c>
      <c r="K9757" s="45">
        <v>45017</v>
      </c>
      <c r="L9757" s="46">
        <v>0</v>
      </c>
      <c r="M9757" s="54">
        <v>119.95</v>
      </c>
      <c r="N9757" s="45"/>
    </row>
    <row r="9758" spans="1:14" s="32" customFormat="1" hidden="1" x14ac:dyDescent="0.25">
      <c r="A9758" s="32" t="s">
        <v>24541</v>
      </c>
      <c r="B9758" s="42" t="s">
        <v>65894</v>
      </c>
      <c r="C9758" s="42"/>
      <c r="D9758" s="42"/>
      <c r="E9758" s="43" t="s">
        <v>16194</v>
      </c>
      <c r="F9758" s="44" t="s">
        <v>3093</v>
      </c>
      <c r="G9758" s="44" t="s">
        <v>17</v>
      </c>
      <c r="H9758" s="44" t="s">
        <v>18</v>
      </c>
      <c r="I9758" s="42" t="s">
        <v>16195</v>
      </c>
      <c r="J9758" s="42">
        <v>8033637206462</v>
      </c>
      <c r="K9758" s="45">
        <v>45017</v>
      </c>
      <c r="L9758" s="46">
        <v>0</v>
      </c>
      <c r="M9758" s="54">
        <v>119.95</v>
      </c>
      <c r="N9758" s="45">
        <v>43339</v>
      </c>
    </row>
    <row r="9759" spans="1:14" s="32" customFormat="1" hidden="1" x14ac:dyDescent="0.25">
      <c r="A9759" s="32" t="s">
        <v>24542</v>
      </c>
      <c r="B9759" s="42" t="s">
        <v>65895</v>
      </c>
      <c r="C9759" s="42"/>
      <c r="D9759" s="42"/>
      <c r="E9759" s="43" t="s">
        <v>16196</v>
      </c>
      <c r="F9759" s="44" t="s">
        <v>3093</v>
      </c>
      <c r="G9759" s="44" t="s">
        <v>17</v>
      </c>
      <c r="H9759" s="44" t="s">
        <v>18</v>
      </c>
      <c r="I9759" s="42" t="s">
        <v>16197</v>
      </c>
      <c r="J9759" s="42">
        <v>8033637206479</v>
      </c>
      <c r="K9759" s="45">
        <v>45017</v>
      </c>
      <c r="L9759" s="46">
        <v>0</v>
      </c>
      <c r="M9759" s="54">
        <v>119.95</v>
      </c>
      <c r="N9759" s="45">
        <v>43339</v>
      </c>
    </row>
    <row r="9760" spans="1:14" s="32" customFormat="1" hidden="1" x14ac:dyDescent="0.25">
      <c r="A9760" s="32" t="s">
        <v>24543</v>
      </c>
      <c r="B9760" s="42" t="s">
        <v>65892</v>
      </c>
      <c r="C9760" s="42"/>
      <c r="D9760" s="42"/>
      <c r="E9760" s="43" t="s">
        <v>16198</v>
      </c>
      <c r="F9760" s="44" t="s">
        <v>3093</v>
      </c>
      <c r="G9760" s="44" t="s">
        <v>17</v>
      </c>
      <c r="H9760" s="44" t="s">
        <v>18</v>
      </c>
      <c r="I9760" s="42" t="s">
        <v>16199</v>
      </c>
      <c r="J9760" s="42">
        <v>8033637206448</v>
      </c>
      <c r="K9760" s="45">
        <v>45017</v>
      </c>
      <c r="L9760" s="46">
        <v>0</v>
      </c>
      <c r="M9760" s="54">
        <v>119.95</v>
      </c>
      <c r="N9760" s="45">
        <v>43339</v>
      </c>
    </row>
    <row r="9761" spans="1:14" s="32" customFormat="1" hidden="1" x14ac:dyDescent="0.25">
      <c r="A9761" s="32" t="s">
        <v>24544</v>
      </c>
      <c r="B9761" s="42" t="s">
        <v>65891</v>
      </c>
      <c r="C9761" s="42"/>
      <c r="D9761" s="42"/>
      <c r="E9761" s="43" t="s">
        <v>16200</v>
      </c>
      <c r="F9761" s="44" t="s">
        <v>3093</v>
      </c>
      <c r="G9761" s="44" t="s">
        <v>17</v>
      </c>
      <c r="H9761" s="44" t="s">
        <v>18</v>
      </c>
      <c r="I9761" s="42" t="s">
        <v>16201</v>
      </c>
      <c r="J9761" s="42">
        <v>8033637206431</v>
      </c>
      <c r="K9761" s="45">
        <v>45017</v>
      </c>
      <c r="L9761" s="46">
        <v>0</v>
      </c>
      <c r="M9761" s="54">
        <v>119.95</v>
      </c>
      <c r="N9761" s="45">
        <v>43339</v>
      </c>
    </row>
    <row r="9762" spans="1:14" s="32" customFormat="1" hidden="1" x14ac:dyDescent="0.25">
      <c r="A9762" s="32" t="s">
        <v>24545</v>
      </c>
      <c r="B9762" s="42" t="s">
        <v>65890</v>
      </c>
      <c r="C9762" s="42"/>
      <c r="D9762" s="42"/>
      <c r="E9762" s="43" t="s">
        <v>61560</v>
      </c>
      <c r="F9762" s="44" t="s">
        <v>3093</v>
      </c>
      <c r="G9762" s="44" t="s">
        <v>17</v>
      </c>
      <c r="H9762" s="44" t="s">
        <v>18</v>
      </c>
      <c r="I9762" s="42" t="s">
        <v>16202</v>
      </c>
      <c r="J9762" s="42">
        <v>8033637206424</v>
      </c>
      <c r="K9762" s="45">
        <v>45017</v>
      </c>
      <c r="L9762" s="46">
        <v>0</v>
      </c>
      <c r="M9762" s="54">
        <v>119.95</v>
      </c>
      <c r="N9762" s="45">
        <v>43339</v>
      </c>
    </row>
    <row r="9763" spans="1:14" s="32" customFormat="1" hidden="1" x14ac:dyDescent="0.25">
      <c r="A9763" s="32" t="s">
        <v>24546</v>
      </c>
      <c r="B9763" s="42" t="s">
        <v>65893</v>
      </c>
      <c r="C9763" s="42"/>
      <c r="D9763" s="42"/>
      <c r="E9763" s="43" t="s">
        <v>16203</v>
      </c>
      <c r="F9763" s="44" t="s">
        <v>3093</v>
      </c>
      <c r="G9763" s="44" t="s">
        <v>17</v>
      </c>
      <c r="H9763" s="44" t="s">
        <v>18</v>
      </c>
      <c r="I9763" s="42" t="s">
        <v>16204</v>
      </c>
      <c r="J9763" s="42">
        <v>8033637206455</v>
      </c>
      <c r="K9763" s="45">
        <v>45017</v>
      </c>
      <c r="L9763" s="46">
        <v>0</v>
      </c>
      <c r="M9763" s="54">
        <v>119.95</v>
      </c>
      <c r="N9763" s="45">
        <v>43339</v>
      </c>
    </row>
    <row r="9764" spans="1:14" s="32" customFormat="1" hidden="1" x14ac:dyDescent="0.25">
      <c r="A9764" s="32" t="s">
        <v>24547</v>
      </c>
      <c r="B9764" s="42" t="s">
        <v>65900</v>
      </c>
      <c r="C9764" s="42"/>
      <c r="D9764" s="42"/>
      <c r="E9764" s="43" t="s">
        <v>16205</v>
      </c>
      <c r="F9764" s="44" t="s">
        <v>3093</v>
      </c>
      <c r="G9764" s="44" t="s">
        <v>17</v>
      </c>
      <c r="H9764" s="44" t="s">
        <v>18</v>
      </c>
      <c r="I9764" s="42" t="s">
        <v>16206</v>
      </c>
      <c r="J9764" s="42">
        <v>8033637206523</v>
      </c>
      <c r="K9764" s="45">
        <v>45017</v>
      </c>
      <c r="L9764" s="46">
        <v>0</v>
      </c>
      <c r="M9764" s="54">
        <v>119.95</v>
      </c>
      <c r="N9764" s="45">
        <v>43339</v>
      </c>
    </row>
    <row r="9765" spans="1:14" s="32" customFormat="1" hidden="1" x14ac:dyDescent="0.25">
      <c r="A9765" s="32" t="s">
        <v>24548</v>
      </c>
      <c r="B9765" s="42" t="s">
        <v>65901</v>
      </c>
      <c r="C9765" s="42"/>
      <c r="D9765" s="42"/>
      <c r="E9765" s="43" t="s">
        <v>16207</v>
      </c>
      <c r="F9765" s="44" t="s">
        <v>3093</v>
      </c>
      <c r="G9765" s="44" t="s">
        <v>17</v>
      </c>
      <c r="H9765" s="44" t="s">
        <v>18</v>
      </c>
      <c r="I9765" s="42" t="s">
        <v>16208</v>
      </c>
      <c r="J9765" s="42">
        <v>8033637206530</v>
      </c>
      <c r="K9765" s="45">
        <v>45017</v>
      </c>
      <c r="L9765" s="46">
        <v>0</v>
      </c>
      <c r="M9765" s="54">
        <v>119.95</v>
      </c>
      <c r="N9765" s="45">
        <v>43339</v>
      </c>
    </row>
    <row r="9766" spans="1:14" s="32" customFormat="1" hidden="1" x14ac:dyDescent="0.25">
      <c r="A9766" s="32" t="s">
        <v>24549</v>
      </c>
      <c r="B9766" s="42" t="s">
        <v>65898</v>
      </c>
      <c r="C9766" s="42"/>
      <c r="D9766" s="42"/>
      <c r="E9766" s="43" t="s">
        <v>61561</v>
      </c>
      <c r="F9766" s="44" t="s">
        <v>3093</v>
      </c>
      <c r="G9766" s="44" t="s">
        <v>17</v>
      </c>
      <c r="H9766" s="44" t="s">
        <v>18</v>
      </c>
      <c r="I9766" s="42" t="s">
        <v>16209</v>
      </c>
      <c r="J9766" s="42">
        <v>8033637206509</v>
      </c>
      <c r="K9766" s="45">
        <v>45017</v>
      </c>
      <c r="L9766" s="46">
        <v>0</v>
      </c>
      <c r="M9766" s="54">
        <v>119.95</v>
      </c>
      <c r="N9766" s="45">
        <v>43339</v>
      </c>
    </row>
    <row r="9767" spans="1:14" s="32" customFormat="1" hidden="1" x14ac:dyDescent="0.25">
      <c r="A9767" s="32" t="s">
        <v>24550</v>
      </c>
      <c r="B9767" s="42" t="s">
        <v>65897</v>
      </c>
      <c r="C9767" s="42"/>
      <c r="D9767" s="42"/>
      <c r="E9767" s="43" t="s">
        <v>16210</v>
      </c>
      <c r="F9767" s="44" t="s">
        <v>3093</v>
      </c>
      <c r="G9767" s="44" t="s">
        <v>17</v>
      </c>
      <c r="H9767" s="44" t="s">
        <v>18</v>
      </c>
      <c r="I9767" s="42" t="s">
        <v>16211</v>
      </c>
      <c r="J9767" s="42">
        <v>8033637206493</v>
      </c>
      <c r="K9767" s="45">
        <v>45017</v>
      </c>
      <c r="L9767" s="46">
        <v>0</v>
      </c>
      <c r="M9767" s="54">
        <v>119.95</v>
      </c>
      <c r="N9767" s="45">
        <v>43339</v>
      </c>
    </row>
    <row r="9768" spans="1:14" s="32" customFormat="1" hidden="1" x14ac:dyDescent="0.25">
      <c r="A9768" s="32" t="s">
        <v>24551</v>
      </c>
      <c r="B9768" s="42" t="s">
        <v>65896</v>
      </c>
      <c r="C9768" s="42"/>
      <c r="D9768" s="42"/>
      <c r="E9768" s="43" t="s">
        <v>61562</v>
      </c>
      <c r="F9768" s="44" t="s">
        <v>3093</v>
      </c>
      <c r="G9768" s="44" t="s">
        <v>17</v>
      </c>
      <c r="H9768" s="44" t="s">
        <v>18</v>
      </c>
      <c r="I9768" s="42" t="s">
        <v>16212</v>
      </c>
      <c r="J9768" s="42">
        <v>8033637206486</v>
      </c>
      <c r="K9768" s="45">
        <v>45017</v>
      </c>
      <c r="L9768" s="46">
        <v>0</v>
      </c>
      <c r="M9768" s="54">
        <v>119.95</v>
      </c>
      <c r="N9768" s="45">
        <v>43339</v>
      </c>
    </row>
    <row r="9769" spans="1:14" s="32" customFormat="1" hidden="1" x14ac:dyDescent="0.25">
      <c r="A9769" s="32" t="s">
        <v>24552</v>
      </c>
      <c r="B9769" s="42" t="s">
        <v>65899</v>
      </c>
      <c r="C9769" s="42"/>
      <c r="D9769" s="42"/>
      <c r="E9769" s="43" t="s">
        <v>16213</v>
      </c>
      <c r="F9769" s="44" t="s">
        <v>3093</v>
      </c>
      <c r="G9769" s="44" t="s">
        <v>17</v>
      </c>
      <c r="H9769" s="44" t="s">
        <v>18</v>
      </c>
      <c r="I9769" s="42" t="s">
        <v>16214</v>
      </c>
      <c r="J9769" s="42">
        <v>8033637206516</v>
      </c>
      <c r="K9769" s="45">
        <v>45017</v>
      </c>
      <c r="L9769" s="46">
        <v>0</v>
      </c>
      <c r="M9769" s="54">
        <v>119.95</v>
      </c>
      <c r="N9769" s="45">
        <v>43339</v>
      </c>
    </row>
    <row r="9770" spans="1:14" s="32" customFormat="1" hidden="1" x14ac:dyDescent="0.25">
      <c r="A9770" s="32" t="s">
        <v>24553</v>
      </c>
      <c r="B9770" s="42" t="s">
        <v>65906</v>
      </c>
      <c r="C9770" s="42"/>
      <c r="D9770" s="42"/>
      <c r="E9770" s="43" t="s">
        <v>16215</v>
      </c>
      <c r="F9770" s="44" t="s">
        <v>3093</v>
      </c>
      <c r="G9770" s="44" t="s">
        <v>17</v>
      </c>
      <c r="H9770" s="44" t="s">
        <v>18</v>
      </c>
      <c r="I9770" s="42" t="s">
        <v>21663</v>
      </c>
      <c r="J9770" s="42">
        <v>8033637206585</v>
      </c>
      <c r="K9770" s="45">
        <v>45017</v>
      </c>
      <c r="L9770" s="46">
        <v>0</v>
      </c>
      <c r="M9770" s="54">
        <v>119.95</v>
      </c>
      <c r="N9770" s="45">
        <v>43339</v>
      </c>
    </row>
    <row r="9771" spans="1:14" s="32" customFormat="1" hidden="1" x14ac:dyDescent="0.25">
      <c r="A9771" s="32" t="s">
        <v>24554</v>
      </c>
      <c r="B9771" s="42" t="s">
        <v>65907</v>
      </c>
      <c r="C9771" s="42"/>
      <c r="D9771" s="42"/>
      <c r="E9771" s="43" t="s">
        <v>16216</v>
      </c>
      <c r="F9771" s="44" t="s">
        <v>3093</v>
      </c>
      <c r="G9771" s="44" t="s">
        <v>17</v>
      </c>
      <c r="H9771" s="44" t="s">
        <v>18</v>
      </c>
      <c r="I9771" s="42" t="s">
        <v>21664</v>
      </c>
      <c r="J9771" s="42">
        <v>8033637206592</v>
      </c>
      <c r="K9771" s="45">
        <v>45017</v>
      </c>
      <c r="L9771" s="46">
        <v>0</v>
      </c>
      <c r="M9771" s="54">
        <v>119.95</v>
      </c>
      <c r="N9771" s="45">
        <v>43339</v>
      </c>
    </row>
    <row r="9772" spans="1:14" s="32" customFormat="1" hidden="1" x14ac:dyDescent="0.25">
      <c r="A9772" s="32" t="s">
        <v>24555</v>
      </c>
      <c r="B9772" s="42" t="s">
        <v>65904</v>
      </c>
      <c r="C9772" s="42"/>
      <c r="D9772" s="42"/>
      <c r="E9772" s="43" t="s">
        <v>16217</v>
      </c>
      <c r="F9772" s="44" t="s">
        <v>3093</v>
      </c>
      <c r="G9772" s="44" t="s">
        <v>17</v>
      </c>
      <c r="H9772" s="44" t="s">
        <v>18</v>
      </c>
      <c r="I9772" s="42" t="s">
        <v>16218</v>
      </c>
      <c r="J9772" s="42">
        <v>8033637206561</v>
      </c>
      <c r="K9772" s="45">
        <v>45017</v>
      </c>
      <c r="L9772" s="46">
        <v>0</v>
      </c>
      <c r="M9772" s="54">
        <v>119.95</v>
      </c>
      <c r="N9772" s="45">
        <v>43339</v>
      </c>
    </row>
    <row r="9773" spans="1:14" s="32" customFormat="1" hidden="1" x14ac:dyDescent="0.25">
      <c r="A9773" s="32" t="s">
        <v>24556</v>
      </c>
      <c r="B9773" s="42" t="s">
        <v>65903</v>
      </c>
      <c r="C9773" s="42"/>
      <c r="D9773" s="42"/>
      <c r="E9773" s="43" t="s">
        <v>16219</v>
      </c>
      <c r="F9773" s="44" t="s">
        <v>3093</v>
      </c>
      <c r="G9773" s="44" t="s">
        <v>17</v>
      </c>
      <c r="H9773" s="44" t="s">
        <v>18</v>
      </c>
      <c r="I9773" s="42" t="s">
        <v>16220</v>
      </c>
      <c r="J9773" s="42">
        <v>8033637206554</v>
      </c>
      <c r="K9773" s="45">
        <v>45017</v>
      </c>
      <c r="L9773" s="46">
        <v>0</v>
      </c>
      <c r="M9773" s="54">
        <v>119.95</v>
      </c>
      <c r="N9773" s="45">
        <v>43339</v>
      </c>
    </row>
    <row r="9774" spans="1:14" s="32" customFormat="1" hidden="1" x14ac:dyDescent="0.25">
      <c r="A9774" s="32" t="s">
        <v>24557</v>
      </c>
      <c r="B9774" s="42" t="s">
        <v>65902</v>
      </c>
      <c r="C9774" s="42"/>
      <c r="D9774" s="42"/>
      <c r="E9774" s="43" t="s">
        <v>61563</v>
      </c>
      <c r="F9774" s="44" t="s">
        <v>3093</v>
      </c>
      <c r="G9774" s="44" t="s">
        <v>17</v>
      </c>
      <c r="H9774" s="44" t="s">
        <v>18</v>
      </c>
      <c r="I9774" s="42" t="s">
        <v>16221</v>
      </c>
      <c r="J9774" s="42">
        <v>8033637206547</v>
      </c>
      <c r="K9774" s="45">
        <v>45017</v>
      </c>
      <c r="L9774" s="46">
        <v>0</v>
      </c>
      <c r="M9774" s="54">
        <v>119.95</v>
      </c>
      <c r="N9774" s="45">
        <v>43339</v>
      </c>
    </row>
    <row r="9775" spans="1:14" s="32" customFormat="1" hidden="1" x14ac:dyDescent="0.25">
      <c r="A9775" s="32" t="s">
        <v>24558</v>
      </c>
      <c r="B9775" s="42" t="s">
        <v>65905</v>
      </c>
      <c r="C9775" s="42"/>
      <c r="D9775" s="42"/>
      <c r="E9775" s="43" t="s">
        <v>61564</v>
      </c>
      <c r="F9775" s="44" t="s">
        <v>3093</v>
      </c>
      <c r="G9775" s="44" t="s">
        <v>17</v>
      </c>
      <c r="H9775" s="44" t="s">
        <v>18</v>
      </c>
      <c r="I9775" s="42" t="s">
        <v>21665</v>
      </c>
      <c r="J9775" s="42">
        <v>8033637206578</v>
      </c>
      <c r="K9775" s="45">
        <v>45017</v>
      </c>
      <c r="L9775" s="46">
        <v>0</v>
      </c>
      <c r="M9775" s="54">
        <v>119.95</v>
      </c>
      <c r="N9775" s="45">
        <v>43339</v>
      </c>
    </row>
    <row r="9776" spans="1:14" s="32" customFormat="1" hidden="1" x14ac:dyDescent="0.25">
      <c r="A9776" s="32" t="s">
        <v>24583</v>
      </c>
      <c r="B9776" s="42" t="s">
        <v>65882</v>
      </c>
      <c r="C9776" s="42"/>
      <c r="D9776" s="42"/>
      <c r="E9776" s="43" t="s">
        <v>16565</v>
      </c>
      <c r="F9776" s="44" t="s">
        <v>3093</v>
      </c>
      <c r="G9776" s="44" t="s">
        <v>17</v>
      </c>
      <c r="H9776" s="44" t="s">
        <v>18</v>
      </c>
      <c r="I9776" s="42" t="s">
        <v>21680</v>
      </c>
      <c r="J9776" s="42">
        <v>8033637206646</v>
      </c>
      <c r="K9776" s="45">
        <v>45017</v>
      </c>
      <c r="L9776" s="46">
        <v>0</v>
      </c>
      <c r="M9776" s="54">
        <v>149.94999999999999</v>
      </c>
      <c r="N9776" s="45">
        <v>43339</v>
      </c>
    </row>
    <row r="9777" spans="1:14" s="32" customFormat="1" hidden="1" x14ac:dyDescent="0.25">
      <c r="A9777" s="32" t="s">
        <v>24584</v>
      </c>
      <c r="B9777" s="42" t="s">
        <v>65883</v>
      </c>
      <c r="C9777" s="42"/>
      <c r="D9777" s="42"/>
      <c r="E9777" s="43" t="s">
        <v>16566</v>
      </c>
      <c r="F9777" s="44" t="s">
        <v>3093</v>
      </c>
      <c r="G9777" s="44" t="s">
        <v>17</v>
      </c>
      <c r="H9777" s="44" t="s">
        <v>18</v>
      </c>
      <c r="I9777" s="42" t="s">
        <v>21681</v>
      </c>
      <c r="J9777" s="42">
        <v>8033637206653</v>
      </c>
      <c r="K9777" s="45">
        <v>45017</v>
      </c>
      <c r="L9777" s="46">
        <v>0</v>
      </c>
      <c r="M9777" s="54">
        <v>149.94999999999999</v>
      </c>
      <c r="N9777" s="45">
        <v>43339</v>
      </c>
    </row>
    <row r="9778" spans="1:14" s="32" customFormat="1" hidden="1" x14ac:dyDescent="0.25">
      <c r="A9778" s="32" t="s">
        <v>24585</v>
      </c>
      <c r="B9778" s="42" t="s">
        <v>65880</v>
      </c>
      <c r="C9778" s="42"/>
      <c r="D9778" s="42"/>
      <c r="E9778" s="43" t="s">
        <v>16567</v>
      </c>
      <c r="F9778" s="44" t="s">
        <v>3093</v>
      </c>
      <c r="G9778" s="44" t="s">
        <v>17</v>
      </c>
      <c r="H9778" s="44" t="s">
        <v>18</v>
      </c>
      <c r="I9778" s="42" t="s">
        <v>16568</v>
      </c>
      <c r="J9778" s="42">
        <v>8033637206622</v>
      </c>
      <c r="K9778" s="45">
        <v>45017</v>
      </c>
      <c r="L9778" s="46">
        <v>0</v>
      </c>
      <c r="M9778" s="54">
        <v>149.94999999999999</v>
      </c>
      <c r="N9778" s="45">
        <v>43339</v>
      </c>
    </row>
    <row r="9779" spans="1:14" s="32" customFormat="1" hidden="1" x14ac:dyDescent="0.25">
      <c r="A9779" s="32" t="s">
        <v>24586</v>
      </c>
      <c r="B9779" s="42" t="s">
        <v>65879</v>
      </c>
      <c r="C9779" s="42"/>
      <c r="D9779" s="42"/>
      <c r="E9779" s="43" t="s">
        <v>16569</v>
      </c>
      <c r="F9779" s="44" t="s">
        <v>3093</v>
      </c>
      <c r="G9779" s="44" t="s">
        <v>17</v>
      </c>
      <c r="H9779" s="44" t="s">
        <v>18</v>
      </c>
      <c r="I9779" s="42" t="s">
        <v>16570</v>
      </c>
      <c r="J9779" s="42">
        <v>8033637206615</v>
      </c>
      <c r="K9779" s="45">
        <v>45017</v>
      </c>
      <c r="L9779" s="46">
        <v>0</v>
      </c>
      <c r="M9779" s="54">
        <v>149.94999999999999</v>
      </c>
      <c r="N9779" s="45">
        <v>43339</v>
      </c>
    </row>
    <row r="9780" spans="1:14" s="32" customFormat="1" hidden="1" x14ac:dyDescent="0.25">
      <c r="A9780" s="32" t="s">
        <v>24587</v>
      </c>
      <c r="B9780" s="42" t="s">
        <v>65878</v>
      </c>
      <c r="C9780" s="42"/>
      <c r="D9780" s="42"/>
      <c r="E9780" s="43" t="s">
        <v>61574</v>
      </c>
      <c r="F9780" s="44" t="s">
        <v>3093</v>
      </c>
      <c r="G9780" s="44" t="s">
        <v>17</v>
      </c>
      <c r="H9780" s="44" t="s">
        <v>18</v>
      </c>
      <c r="I9780" s="42" t="s">
        <v>16571</v>
      </c>
      <c r="J9780" s="42">
        <v>8033637206608</v>
      </c>
      <c r="K9780" s="45">
        <v>45017</v>
      </c>
      <c r="L9780" s="46">
        <v>0</v>
      </c>
      <c r="M9780" s="54">
        <v>149.94999999999999</v>
      </c>
      <c r="N9780" s="45">
        <v>43339</v>
      </c>
    </row>
    <row r="9781" spans="1:14" s="32" customFormat="1" hidden="1" x14ac:dyDescent="0.25">
      <c r="A9781" s="32" t="s">
        <v>24588</v>
      </c>
      <c r="B9781" s="42" t="s">
        <v>65881</v>
      </c>
      <c r="C9781" s="42"/>
      <c r="D9781" s="42"/>
      <c r="E9781" s="43" t="s">
        <v>61575</v>
      </c>
      <c r="F9781" s="44" t="s">
        <v>3093</v>
      </c>
      <c r="G9781" s="44" t="s">
        <v>17</v>
      </c>
      <c r="H9781" s="44" t="s">
        <v>18</v>
      </c>
      <c r="I9781" s="42" t="s">
        <v>21682</v>
      </c>
      <c r="J9781" s="42">
        <v>8033637206639</v>
      </c>
      <c r="K9781" s="45">
        <v>45017</v>
      </c>
      <c r="L9781" s="46">
        <v>0</v>
      </c>
      <c r="M9781" s="54">
        <v>149.94999999999999</v>
      </c>
      <c r="N9781" s="45">
        <v>43339</v>
      </c>
    </row>
    <row r="9782" spans="1:14" s="32" customFormat="1" hidden="1" x14ac:dyDescent="0.25">
      <c r="A9782" s="32" t="s">
        <v>25853</v>
      </c>
      <c r="B9782" s="42" t="s">
        <v>65846</v>
      </c>
      <c r="C9782" s="42"/>
      <c r="D9782" s="42"/>
      <c r="E9782" s="43" t="s">
        <v>4255</v>
      </c>
      <c r="F9782" s="44" t="s">
        <v>3752</v>
      </c>
      <c r="G9782" s="44" t="s">
        <v>17</v>
      </c>
      <c r="H9782" s="44" t="s">
        <v>18</v>
      </c>
      <c r="I9782" s="42" t="s">
        <v>4256</v>
      </c>
      <c r="J9782" s="42">
        <v>8021506940791</v>
      </c>
      <c r="K9782" s="45">
        <v>45017</v>
      </c>
      <c r="L9782" s="46">
        <v>0</v>
      </c>
      <c r="M9782" s="54">
        <v>129.94999999999999</v>
      </c>
      <c r="N9782" s="45">
        <v>42975</v>
      </c>
    </row>
    <row r="9783" spans="1:14" s="32" customFormat="1" hidden="1" x14ac:dyDescent="0.25">
      <c r="A9783" s="32" t="s">
        <v>25854</v>
      </c>
      <c r="B9783" s="42" t="s">
        <v>65847</v>
      </c>
      <c r="C9783" s="42"/>
      <c r="D9783" s="42"/>
      <c r="E9783" s="43" t="s">
        <v>4257</v>
      </c>
      <c r="F9783" s="44" t="s">
        <v>3752</v>
      </c>
      <c r="G9783" s="44" t="s">
        <v>17</v>
      </c>
      <c r="H9783" s="44" t="s">
        <v>18</v>
      </c>
      <c r="I9783" s="42" t="s">
        <v>4258</v>
      </c>
      <c r="J9783" s="42">
        <v>8021506940807</v>
      </c>
      <c r="K9783" s="45">
        <v>45017</v>
      </c>
      <c r="L9783" s="46">
        <v>0</v>
      </c>
      <c r="M9783" s="54">
        <v>129.94999999999999</v>
      </c>
      <c r="N9783" s="45">
        <v>42975</v>
      </c>
    </row>
    <row r="9784" spans="1:14" s="32" customFormat="1" hidden="1" x14ac:dyDescent="0.25">
      <c r="A9784" s="32" t="s">
        <v>25855</v>
      </c>
      <c r="B9784" s="42" t="s">
        <v>65844</v>
      </c>
      <c r="C9784" s="42"/>
      <c r="D9784" s="42"/>
      <c r="E9784" s="43" t="s">
        <v>4249</v>
      </c>
      <c r="F9784" s="44" t="s">
        <v>3752</v>
      </c>
      <c r="G9784" s="44" t="s">
        <v>17</v>
      </c>
      <c r="H9784" s="44" t="s">
        <v>18</v>
      </c>
      <c r="I9784" s="42" t="s">
        <v>4250</v>
      </c>
      <c r="J9784" s="42">
        <v>8021506940777</v>
      </c>
      <c r="K9784" s="45">
        <v>45017</v>
      </c>
      <c r="L9784" s="46">
        <v>0</v>
      </c>
      <c r="M9784" s="54">
        <v>129.94999999999999</v>
      </c>
      <c r="N9784" s="45">
        <v>42975</v>
      </c>
    </row>
    <row r="9785" spans="1:14" s="32" customFormat="1" hidden="1" x14ac:dyDescent="0.25">
      <c r="A9785" s="32" t="s">
        <v>25856</v>
      </c>
      <c r="B9785" s="42" t="s">
        <v>65843</v>
      </c>
      <c r="C9785" s="42"/>
      <c r="D9785" s="42"/>
      <c r="E9785" s="43" t="s">
        <v>4251</v>
      </c>
      <c r="F9785" s="44" t="s">
        <v>3752</v>
      </c>
      <c r="G9785" s="44" t="s">
        <v>17</v>
      </c>
      <c r="H9785" s="44" t="s">
        <v>18</v>
      </c>
      <c r="I9785" s="42" t="s">
        <v>4252</v>
      </c>
      <c r="J9785" s="42">
        <v>8021506940760</v>
      </c>
      <c r="K9785" s="45">
        <v>45017</v>
      </c>
      <c r="L9785" s="46">
        <v>0</v>
      </c>
      <c r="M9785" s="54">
        <v>129.94999999999999</v>
      </c>
      <c r="N9785" s="45">
        <v>42975</v>
      </c>
    </row>
    <row r="9786" spans="1:14" s="32" customFormat="1" hidden="1" x14ac:dyDescent="0.25">
      <c r="A9786" s="32" t="s">
        <v>25857</v>
      </c>
      <c r="B9786" s="42" t="s">
        <v>65842</v>
      </c>
      <c r="C9786" s="42"/>
      <c r="D9786" s="42"/>
      <c r="E9786" s="43" t="s">
        <v>4253</v>
      </c>
      <c r="F9786" s="44" t="s">
        <v>3752</v>
      </c>
      <c r="G9786" s="44" t="s">
        <v>17</v>
      </c>
      <c r="H9786" s="44" t="s">
        <v>18</v>
      </c>
      <c r="I9786" s="42" t="s">
        <v>4254</v>
      </c>
      <c r="J9786" s="42">
        <v>8021506940753</v>
      </c>
      <c r="K9786" s="45">
        <v>45017</v>
      </c>
      <c r="L9786" s="46">
        <v>0</v>
      </c>
      <c r="M9786" s="54">
        <v>129.94999999999999</v>
      </c>
      <c r="N9786" s="45">
        <v>42975</v>
      </c>
    </row>
    <row r="9787" spans="1:14" s="32" customFormat="1" hidden="1" x14ac:dyDescent="0.25">
      <c r="A9787" s="32" t="s">
        <v>25858</v>
      </c>
      <c r="B9787" s="42" t="s">
        <v>65845</v>
      </c>
      <c r="C9787" s="42"/>
      <c r="D9787" s="42"/>
      <c r="E9787" s="43" t="s">
        <v>4259</v>
      </c>
      <c r="F9787" s="44" t="s">
        <v>3752</v>
      </c>
      <c r="G9787" s="44" t="s">
        <v>17</v>
      </c>
      <c r="H9787" s="44" t="s">
        <v>18</v>
      </c>
      <c r="I9787" s="42" t="s">
        <v>4260</v>
      </c>
      <c r="J9787" s="42">
        <v>8021506940784</v>
      </c>
      <c r="K9787" s="45">
        <v>45017</v>
      </c>
      <c r="L9787" s="46">
        <v>0</v>
      </c>
      <c r="M9787" s="54">
        <v>129.94999999999999</v>
      </c>
      <c r="N9787" s="45">
        <v>42975</v>
      </c>
    </row>
    <row r="9788" spans="1:14" s="32" customFormat="1" hidden="1" x14ac:dyDescent="0.25">
      <c r="A9788" s="32" t="s">
        <v>24641</v>
      </c>
      <c r="B9788" s="42" t="s">
        <v>65975</v>
      </c>
      <c r="C9788" s="42"/>
      <c r="D9788" s="42"/>
      <c r="E9788" s="43" t="s">
        <v>14614</v>
      </c>
      <c r="F9788" s="44" t="s">
        <v>3093</v>
      </c>
      <c r="G9788" s="44" t="s">
        <v>17</v>
      </c>
      <c r="H9788" s="44" t="s">
        <v>18</v>
      </c>
      <c r="I9788" s="42" t="s">
        <v>14615</v>
      </c>
      <c r="J9788" s="42">
        <v>8033637960487</v>
      </c>
      <c r="K9788" s="45">
        <v>45017</v>
      </c>
      <c r="L9788" s="47">
        <v>0</v>
      </c>
      <c r="M9788" s="47">
        <v>94.95</v>
      </c>
      <c r="N9788" s="45">
        <v>43507</v>
      </c>
    </row>
    <row r="9789" spans="1:14" s="32" customFormat="1" hidden="1" x14ac:dyDescent="0.25">
      <c r="A9789" s="32" t="s">
        <v>24642</v>
      </c>
      <c r="B9789" s="42" t="s">
        <v>65974</v>
      </c>
      <c r="C9789" s="42"/>
      <c r="D9789" s="42"/>
      <c r="E9789" s="43" t="s">
        <v>14616</v>
      </c>
      <c r="F9789" s="44" t="s">
        <v>3093</v>
      </c>
      <c r="G9789" s="44" t="s">
        <v>17</v>
      </c>
      <c r="H9789" s="44" t="s">
        <v>18</v>
      </c>
      <c r="I9789" s="42" t="s">
        <v>14617</v>
      </c>
      <c r="J9789" s="42">
        <v>8033637960456</v>
      </c>
      <c r="K9789" s="45">
        <v>45017</v>
      </c>
      <c r="L9789" s="47">
        <v>0</v>
      </c>
      <c r="M9789" s="47">
        <v>94.95</v>
      </c>
      <c r="N9789" s="45">
        <v>43507</v>
      </c>
    </row>
    <row r="9790" spans="1:14" s="32" customFormat="1" hidden="1" x14ac:dyDescent="0.25">
      <c r="A9790" s="32" t="s">
        <v>24643</v>
      </c>
      <c r="B9790" s="42" t="s">
        <v>65973</v>
      </c>
      <c r="C9790" s="42"/>
      <c r="D9790" s="42"/>
      <c r="E9790" s="43" t="s">
        <v>14618</v>
      </c>
      <c r="F9790" s="44" t="s">
        <v>3093</v>
      </c>
      <c r="G9790" s="44" t="s">
        <v>17</v>
      </c>
      <c r="H9790" s="44" t="s">
        <v>18</v>
      </c>
      <c r="I9790" s="42" t="s">
        <v>14619</v>
      </c>
      <c r="J9790" s="42">
        <v>8033637960470</v>
      </c>
      <c r="K9790" s="45">
        <v>45017</v>
      </c>
      <c r="L9790" s="47">
        <v>0</v>
      </c>
      <c r="M9790" s="47">
        <v>94.95</v>
      </c>
      <c r="N9790" s="45">
        <v>43507</v>
      </c>
    </row>
    <row r="9791" spans="1:14" s="32" customFormat="1" hidden="1" x14ac:dyDescent="0.25">
      <c r="A9791" s="32" t="s">
        <v>24644</v>
      </c>
      <c r="B9791" s="42" t="s">
        <v>65976</v>
      </c>
      <c r="C9791" s="42"/>
      <c r="D9791" s="42"/>
      <c r="E9791" s="43" t="s">
        <v>14620</v>
      </c>
      <c r="F9791" s="44" t="s">
        <v>3093</v>
      </c>
      <c r="G9791" s="44" t="s">
        <v>17</v>
      </c>
      <c r="H9791" s="44" t="s">
        <v>18</v>
      </c>
      <c r="I9791" s="42" t="s">
        <v>14621</v>
      </c>
      <c r="J9791" s="42">
        <v>8033637960463</v>
      </c>
      <c r="K9791" s="45">
        <v>45017</v>
      </c>
      <c r="L9791" s="47">
        <v>0</v>
      </c>
      <c r="M9791" s="47">
        <v>94.95</v>
      </c>
      <c r="N9791" s="45">
        <v>43507</v>
      </c>
    </row>
    <row r="9792" spans="1:14" s="32" customFormat="1" hidden="1" x14ac:dyDescent="0.25">
      <c r="A9792" s="32" t="s">
        <v>24645</v>
      </c>
      <c r="B9792" s="42" t="s">
        <v>65972</v>
      </c>
      <c r="C9792" s="42"/>
      <c r="D9792" s="42"/>
      <c r="E9792" s="43" t="s">
        <v>14622</v>
      </c>
      <c r="F9792" s="44" t="s">
        <v>3093</v>
      </c>
      <c r="G9792" s="44" t="s">
        <v>17</v>
      </c>
      <c r="H9792" s="44" t="s">
        <v>18</v>
      </c>
      <c r="I9792" s="42" t="s">
        <v>14623</v>
      </c>
      <c r="J9792" s="42">
        <v>8033637960449</v>
      </c>
      <c r="K9792" s="45">
        <v>45017</v>
      </c>
      <c r="L9792" s="47">
        <v>0</v>
      </c>
      <c r="M9792" s="47">
        <v>94.95</v>
      </c>
      <c r="N9792" s="45">
        <v>43507</v>
      </c>
    </row>
    <row r="9793" spans="1:14" s="32" customFormat="1" hidden="1" x14ac:dyDescent="0.25">
      <c r="A9793" s="32" t="s">
        <v>24937</v>
      </c>
      <c r="B9793" s="42" t="s">
        <v>65519</v>
      </c>
      <c r="C9793" s="42"/>
      <c r="D9793" s="42"/>
      <c r="E9793" s="43" t="s">
        <v>61713</v>
      </c>
      <c r="F9793" s="44" t="s">
        <v>3093</v>
      </c>
      <c r="G9793" s="44" t="s">
        <v>17</v>
      </c>
      <c r="H9793" s="44" t="s">
        <v>18</v>
      </c>
      <c r="I9793" s="42" t="s">
        <v>21487</v>
      </c>
      <c r="J9793" s="42">
        <v>8033637207230</v>
      </c>
      <c r="K9793" s="45">
        <v>45017</v>
      </c>
      <c r="L9793" s="46">
        <v>0</v>
      </c>
      <c r="M9793" s="54">
        <v>169.95</v>
      </c>
      <c r="N9793" s="45">
        <v>43507</v>
      </c>
    </row>
    <row r="9794" spans="1:14" s="32" customFormat="1" hidden="1" x14ac:dyDescent="0.25">
      <c r="A9794" s="32" t="s">
        <v>24938</v>
      </c>
      <c r="B9794" s="42" t="s">
        <v>65520</v>
      </c>
      <c r="C9794" s="42"/>
      <c r="D9794" s="42"/>
      <c r="E9794" s="43" t="s">
        <v>61714</v>
      </c>
      <c r="F9794" s="44" t="s">
        <v>3093</v>
      </c>
      <c r="G9794" s="44" t="s">
        <v>17</v>
      </c>
      <c r="H9794" s="44" t="s">
        <v>18</v>
      </c>
      <c r="I9794" s="42" t="s">
        <v>21488</v>
      </c>
      <c r="J9794" s="42">
        <v>8033637207247</v>
      </c>
      <c r="K9794" s="45">
        <v>45017</v>
      </c>
      <c r="L9794" s="46">
        <v>0</v>
      </c>
      <c r="M9794" s="54">
        <v>169.95</v>
      </c>
      <c r="N9794" s="45">
        <v>43507</v>
      </c>
    </row>
    <row r="9795" spans="1:14" s="32" customFormat="1" hidden="1" x14ac:dyDescent="0.25">
      <c r="A9795" s="32" t="s">
        <v>24939</v>
      </c>
      <c r="B9795" s="42" t="s">
        <v>65517</v>
      </c>
      <c r="C9795" s="42"/>
      <c r="D9795" s="42"/>
      <c r="E9795" s="43" t="s">
        <v>61715</v>
      </c>
      <c r="F9795" s="44" t="s">
        <v>3093</v>
      </c>
      <c r="G9795" s="44" t="s">
        <v>17</v>
      </c>
      <c r="H9795" s="44" t="s">
        <v>18</v>
      </c>
      <c r="I9795" s="42" t="s">
        <v>14253</v>
      </c>
      <c r="J9795" s="42">
        <v>8033637207216</v>
      </c>
      <c r="K9795" s="45">
        <v>45017</v>
      </c>
      <c r="L9795" s="46">
        <v>0</v>
      </c>
      <c r="M9795" s="54">
        <v>169.95</v>
      </c>
      <c r="N9795" s="45">
        <v>43507</v>
      </c>
    </row>
    <row r="9796" spans="1:14" s="32" customFormat="1" hidden="1" x14ac:dyDescent="0.25">
      <c r="A9796" s="32" t="s">
        <v>24940</v>
      </c>
      <c r="B9796" s="42" t="s">
        <v>65516</v>
      </c>
      <c r="C9796" s="42"/>
      <c r="D9796" s="42"/>
      <c r="E9796" s="43" t="s">
        <v>61716</v>
      </c>
      <c r="F9796" s="44" t="s">
        <v>3093</v>
      </c>
      <c r="G9796" s="44" t="s">
        <v>17</v>
      </c>
      <c r="H9796" s="44" t="s">
        <v>18</v>
      </c>
      <c r="I9796" s="42" t="s">
        <v>14254</v>
      </c>
      <c r="J9796" s="42">
        <v>8033637207209</v>
      </c>
      <c r="K9796" s="45">
        <v>45017</v>
      </c>
      <c r="L9796" s="46">
        <v>0</v>
      </c>
      <c r="M9796" s="54">
        <v>169.95</v>
      </c>
      <c r="N9796" s="45">
        <v>43507</v>
      </c>
    </row>
    <row r="9797" spans="1:14" s="32" customFormat="1" hidden="1" x14ac:dyDescent="0.25">
      <c r="A9797" s="32" t="s">
        <v>24941</v>
      </c>
      <c r="B9797" s="42" t="s">
        <v>65515</v>
      </c>
      <c r="C9797" s="42"/>
      <c r="D9797" s="42"/>
      <c r="E9797" s="43" t="s">
        <v>61717</v>
      </c>
      <c r="F9797" s="44" t="s">
        <v>3093</v>
      </c>
      <c r="G9797" s="44" t="s">
        <v>17</v>
      </c>
      <c r="H9797" s="44" t="s">
        <v>18</v>
      </c>
      <c r="I9797" s="42" t="s">
        <v>14255</v>
      </c>
      <c r="J9797" s="42">
        <v>8033637207193</v>
      </c>
      <c r="K9797" s="45">
        <v>45017</v>
      </c>
      <c r="L9797" s="46">
        <v>0</v>
      </c>
      <c r="M9797" s="54">
        <v>169.95</v>
      </c>
      <c r="N9797" s="45">
        <v>43507</v>
      </c>
    </row>
    <row r="9798" spans="1:14" s="32" customFormat="1" hidden="1" x14ac:dyDescent="0.25">
      <c r="A9798" s="32" t="s">
        <v>24942</v>
      </c>
      <c r="B9798" s="42" t="s">
        <v>65518</v>
      </c>
      <c r="C9798" s="42"/>
      <c r="D9798" s="42"/>
      <c r="E9798" s="43" t="s">
        <v>61718</v>
      </c>
      <c r="F9798" s="44" t="s">
        <v>3093</v>
      </c>
      <c r="G9798" s="44" t="s">
        <v>17</v>
      </c>
      <c r="H9798" s="44" t="s">
        <v>18</v>
      </c>
      <c r="I9798" s="42" t="s">
        <v>14256</v>
      </c>
      <c r="J9798" s="42">
        <v>8033637207223</v>
      </c>
      <c r="K9798" s="45">
        <v>45017</v>
      </c>
      <c r="L9798" s="46">
        <v>0</v>
      </c>
      <c r="M9798" s="54">
        <v>169.95</v>
      </c>
      <c r="N9798" s="45">
        <v>43507</v>
      </c>
    </row>
    <row r="9799" spans="1:14" s="32" customFormat="1" hidden="1" x14ac:dyDescent="0.25">
      <c r="A9799" s="32" t="s">
        <v>45133</v>
      </c>
      <c r="B9799" s="42" t="s">
        <v>65525</v>
      </c>
      <c r="C9799" s="42"/>
      <c r="D9799" s="42"/>
      <c r="E9799" s="43" t="s">
        <v>61719</v>
      </c>
      <c r="F9799" s="44" t="s">
        <v>3093</v>
      </c>
      <c r="G9799" s="44" t="s">
        <v>17</v>
      </c>
      <c r="H9799" s="44" t="s">
        <v>18</v>
      </c>
      <c r="I9799" s="42" t="s">
        <v>21489</v>
      </c>
      <c r="J9799" s="42">
        <v>8033637207292</v>
      </c>
      <c r="K9799" s="45">
        <v>45017</v>
      </c>
      <c r="L9799" s="46">
        <v>0</v>
      </c>
      <c r="M9799" s="54">
        <v>169.95</v>
      </c>
      <c r="N9799" s="45">
        <v>43507</v>
      </c>
    </row>
    <row r="9800" spans="1:14" s="32" customFormat="1" hidden="1" x14ac:dyDescent="0.25">
      <c r="A9800" s="32" t="s">
        <v>24943</v>
      </c>
      <c r="B9800" s="42" t="s">
        <v>65585</v>
      </c>
      <c r="C9800" s="42"/>
      <c r="D9800" s="42"/>
      <c r="E9800" s="43" t="s">
        <v>61720</v>
      </c>
      <c r="F9800" s="44" t="s">
        <v>3093</v>
      </c>
      <c r="G9800" s="44" t="s">
        <v>17</v>
      </c>
      <c r="H9800" s="44" t="s">
        <v>18</v>
      </c>
      <c r="I9800" s="42" t="s">
        <v>14261</v>
      </c>
      <c r="J9800" s="42">
        <v>8033637207360</v>
      </c>
      <c r="K9800" s="45">
        <v>45017</v>
      </c>
      <c r="L9800" s="46">
        <v>0</v>
      </c>
      <c r="M9800" s="54">
        <v>169.95</v>
      </c>
      <c r="N9800" s="45">
        <v>43507</v>
      </c>
    </row>
    <row r="9801" spans="1:14" s="32" customFormat="1" hidden="1" x14ac:dyDescent="0.25">
      <c r="A9801" s="32" t="s">
        <v>24944</v>
      </c>
      <c r="B9801" s="42" t="s">
        <v>65586</v>
      </c>
      <c r="C9801" s="42"/>
      <c r="D9801" s="42"/>
      <c r="E9801" s="43" t="s">
        <v>61721</v>
      </c>
      <c r="F9801" s="44" t="s">
        <v>3093</v>
      </c>
      <c r="G9801" s="44" t="s">
        <v>17</v>
      </c>
      <c r="H9801" s="44" t="s">
        <v>18</v>
      </c>
      <c r="I9801" s="42" t="s">
        <v>14262</v>
      </c>
      <c r="J9801" s="42">
        <v>8033637207377</v>
      </c>
      <c r="K9801" s="45">
        <v>45017</v>
      </c>
      <c r="L9801" s="46">
        <v>0</v>
      </c>
      <c r="M9801" s="54">
        <v>169.95</v>
      </c>
      <c r="N9801" s="45">
        <v>43507</v>
      </c>
    </row>
    <row r="9802" spans="1:14" s="32" customFormat="1" hidden="1" x14ac:dyDescent="0.25">
      <c r="A9802" s="32" t="s">
        <v>24945</v>
      </c>
      <c r="B9802" s="42" t="s">
        <v>65583</v>
      </c>
      <c r="C9802" s="42"/>
      <c r="D9802" s="42"/>
      <c r="E9802" s="43" t="s">
        <v>61722</v>
      </c>
      <c r="F9802" s="44" t="s">
        <v>3093</v>
      </c>
      <c r="G9802" s="44" t="s">
        <v>17</v>
      </c>
      <c r="H9802" s="44" t="s">
        <v>18</v>
      </c>
      <c r="I9802" s="42" t="s">
        <v>14263</v>
      </c>
      <c r="J9802" s="42">
        <v>8033637207346</v>
      </c>
      <c r="K9802" s="45">
        <v>45017</v>
      </c>
      <c r="L9802" s="46">
        <v>0</v>
      </c>
      <c r="M9802" s="54">
        <v>169.95</v>
      </c>
      <c r="N9802" s="45">
        <v>43507</v>
      </c>
    </row>
    <row r="9803" spans="1:14" s="32" customFormat="1" hidden="1" x14ac:dyDescent="0.25">
      <c r="A9803" s="32" t="s">
        <v>24946</v>
      </c>
      <c r="B9803" s="42" t="s">
        <v>65582</v>
      </c>
      <c r="C9803" s="42"/>
      <c r="D9803" s="42"/>
      <c r="E9803" s="43" t="s">
        <v>61723</v>
      </c>
      <c r="F9803" s="44" t="s">
        <v>3093</v>
      </c>
      <c r="G9803" s="44" t="s">
        <v>17</v>
      </c>
      <c r="H9803" s="44" t="s">
        <v>18</v>
      </c>
      <c r="I9803" s="42" t="s">
        <v>14264</v>
      </c>
      <c r="J9803" s="42">
        <v>8033637207339</v>
      </c>
      <c r="K9803" s="45">
        <v>45017</v>
      </c>
      <c r="L9803" s="46">
        <v>0</v>
      </c>
      <c r="M9803" s="54">
        <v>169.95</v>
      </c>
      <c r="N9803" s="45">
        <v>43507</v>
      </c>
    </row>
    <row r="9804" spans="1:14" s="32" customFormat="1" hidden="1" x14ac:dyDescent="0.25">
      <c r="A9804" s="32" t="s">
        <v>24947</v>
      </c>
      <c r="B9804" s="42" t="s">
        <v>65581</v>
      </c>
      <c r="C9804" s="42"/>
      <c r="D9804" s="42"/>
      <c r="E9804" s="43" t="s">
        <v>61724</v>
      </c>
      <c r="F9804" s="44" t="s">
        <v>3093</v>
      </c>
      <c r="G9804" s="44" t="s">
        <v>17</v>
      </c>
      <c r="H9804" s="44" t="s">
        <v>18</v>
      </c>
      <c r="I9804" s="42" t="s">
        <v>14265</v>
      </c>
      <c r="J9804" s="42">
        <v>8033637207322</v>
      </c>
      <c r="K9804" s="45">
        <v>45017</v>
      </c>
      <c r="L9804" s="46">
        <v>0</v>
      </c>
      <c r="M9804" s="54">
        <v>169.95</v>
      </c>
      <c r="N9804" s="45">
        <v>43507</v>
      </c>
    </row>
    <row r="9805" spans="1:14" s="32" customFormat="1" hidden="1" x14ac:dyDescent="0.25">
      <c r="A9805" s="32" t="s">
        <v>24948</v>
      </c>
      <c r="B9805" s="42" t="s">
        <v>65584</v>
      </c>
      <c r="C9805" s="42"/>
      <c r="D9805" s="42"/>
      <c r="E9805" s="43" t="s">
        <v>61725</v>
      </c>
      <c r="F9805" s="44" t="s">
        <v>3093</v>
      </c>
      <c r="G9805" s="44" t="s">
        <v>17</v>
      </c>
      <c r="H9805" s="44" t="s">
        <v>18</v>
      </c>
      <c r="I9805" s="42" t="s">
        <v>21491</v>
      </c>
      <c r="J9805" s="42">
        <v>8033637207353</v>
      </c>
      <c r="K9805" s="45">
        <v>45017</v>
      </c>
      <c r="L9805" s="46">
        <v>0</v>
      </c>
      <c r="M9805" s="54">
        <v>169.95</v>
      </c>
      <c r="N9805" s="45">
        <v>43507</v>
      </c>
    </row>
    <row r="9806" spans="1:14" s="32" customFormat="1" hidden="1" x14ac:dyDescent="0.25">
      <c r="A9806" s="32" t="s">
        <v>45134</v>
      </c>
      <c r="B9806" s="42" t="s">
        <v>65526</v>
      </c>
      <c r="C9806" s="42"/>
      <c r="D9806" s="42"/>
      <c r="E9806" s="43" t="s">
        <v>61726</v>
      </c>
      <c r="F9806" s="44" t="s">
        <v>3093</v>
      </c>
      <c r="G9806" s="44" t="s">
        <v>17</v>
      </c>
      <c r="H9806" s="44" t="s">
        <v>18</v>
      </c>
      <c r="I9806" s="42" t="s">
        <v>21490</v>
      </c>
      <c r="J9806" s="42">
        <v>8033637207308</v>
      </c>
      <c r="K9806" s="45">
        <v>45017</v>
      </c>
      <c r="L9806" s="46">
        <v>0</v>
      </c>
      <c r="M9806" s="54">
        <v>169.95</v>
      </c>
      <c r="N9806" s="45">
        <v>43507</v>
      </c>
    </row>
    <row r="9807" spans="1:14" s="32" customFormat="1" hidden="1" x14ac:dyDescent="0.25">
      <c r="A9807" s="32" t="s">
        <v>24949</v>
      </c>
      <c r="B9807" s="42" t="s">
        <v>65591</v>
      </c>
      <c r="C9807" s="42"/>
      <c r="D9807" s="42"/>
      <c r="E9807" s="43" t="s">
        <v>61727</v>
      </c>
      <c r="F9807" s="44" t="s">
        <v>3093</v>
      </c>
      <c r="G9807" s="44" t="s">
        <v>17</v>
      </c>
      <c r="H9807" s="44" t="s">
        <v>18</v>
      </c>
      <c r="I9807" s="42" t="s">
        <v>14266</v>
      </c>
      <c r="J9807" s="42">
        <v>8033637207421</v>
      </c>
      <c r="K9807" s="45">
        <v>45017</v>
      </c>
      <c r="L9807" s="46">
        <v>0</v>
      </c>
      <c r="M9807" s="54">
        <v>169.95</v>
      </c>
      <c r="N9807" s="45">
        <v>43507</v>
      </c>
    </row>
    <row r="9808" spans="1:14" s="32" customFormat="1" hidden="1" x14ac:dyDescent="0.25">
      <c r="A9808" s="32" t="s">
        <v>24950</v>
      </c>
      <c r="B9808" s="42" t="s">
        <v>65592</v>
      </c>
      <c r="C9808" s="42"/>
      <c r="D9808" s="42"/>
      <c r="E9808" s="43" t="s">
        <v>61728</v>
      </c>
      <c r="F9808" s="44" t="s">
        <v>3093</v>
      </c>
      <c r="G9808" s="44" t="s">
        <v>17</v>
      </c>
      <c r="H9808" s="44" t="s">
        <v>18</v>
      </c>
      <c r="I9808" s="42" t="s">
        <v>14267</v>
      </c>
      <c r="J9808" s="42">
        <v>8033637207438</v>
      </c>
      <c r="K9808" s="45">
        <v>45017</v>
      </c>
      <c r="L9808" s="46">
        <v>0</v>
      </c>
      <c r="M9808" s="54">
        <v>169.95</v>
      </c>
      <c r="N9808" s="45">
        <v>43507</v>
      </c>
    </row>
    <row r="9809" spans="1:14" s="32" customFormat="1" hidden="1" x14ac:dyDescent="0.25">
      <c r="A9809" s="32" t="s">
        <v>24951</v>
      </c>
      <c r="B9809" s="42" t="s">
        <v>65589</v>
      </c>
      <c r="C9809" s="42"/>
      <c r="D9809" s="42"/>
      <c r="E9809" s="43" t="s">
        <v>61729</v>
      </c>
      <c r="F9809" s="44" t="s">
        <v>3093</v>
      </c>
      <c r="G9809" s="44" t="s">
        <v>17</v>
      </c>
      <c r="H9809" s="44" t="s">
        <v>18</v>
      </c>
      <c r="I9809" s="42" t="s">
        <v>14268</v>
      </c>
      <c r="J9809" s="42">
        <v>8033637207407</v>
      </c>
      <c r="K9809" s="45">
        <v>45017</v>
      </c>
      <c r="L9809" s="46">
        <v>0</v>
      </c>
      <c r="M9809" s="54">
        <v>169.95</v>
      </c>
      <c r="N9809" s="45">
        <v>43507</v>
      </c>
    </row>
    <row r="9810" spans="1:14" s="32" customFormat="1" hidden="1" x14ac:dyDescent="0.25">
      <c r="A9810" s="32" t="s">
        <v>24952</v>
      </c>
      <c r="B9810" s="42" t="s">
        <v>65588</v>
      </c>
      <c r="C9810" s="42"/>
      <c r="D9810" s="42"/>
      <c r="E9810" s="43" t="s">
        <v>61730</v>
      </c>
      <c r="F9810" s="44" t="s">
        <v>3093</v>
      </c>
      <c r="G9810" s="44" t="s">
        <v>17</v>
      </c>
      <c r="H9810" s="44" t="s">
        <v>18</v>
      </c>
      <c r="I9810" s="42" t="s">
        <v>14269</v>
      </c>
      <c r="J9810" s="42">
        <v>8033637207391</v>
      </c>
      <c r="K9810" s="45">
        <v>45017</v>
      </c>
      <c r="L9810" s="46">
        <v>0</v>
      </c>
      <c r="M9810" s="54">
        <v>169.95</v>
      </c>
      <c r="N9810" s="45">
        <v>43507</v>
      </c>
    </row>
    <row r="9811" spans="1:14" s="32" customFormat="1" hidden="1" x14ac:dyDescent="0.25">
      <c r="A9811" s="32" t="s">
        <v>24953</v>
      </c>
      <c r="B9811" s="42" t="s">
        <v>65587</v>
      </c>
      <c r="C9811" s="42"/>
      <c r="D9811" s="42"/>
      <c r="E9811" s="43" t="s">
        <v>61731</v>
      </c>
      <c r="F9811" s="44" t="s">
        <v>3093</v>
      </c>
      <c r="G9811" s="44" t="s">
        <v>17</v>
      </c>
      <c r="H9811" s="44" t="s">
        <v>18</v>
      </c>
      <c r="I9811" s="42" t="s">
        <v>14270</v>
      </c>
      <c r="J9811" s="42">
        <v>8033637207384</v>
      </c>
      <c r="K9811" s="45">
        <v>45017</v>
      </c>
      <c r="L9811" s="46">
        <v>0</v>
      </c>
      <c r="M9811" s="54">
        <v>169.95</v>
      </c>
      <c r="N9811" s="45">
        <v>43507</v>
      </c>
    </row>
    <row r="9812" spans="1:14" s="32" customFormat="1" hidden="1" x14ac:dyDescent="0.25">
      <c r="A9812" s="32" t="s">
        <v>24954</v>
      </c>
      <c r="B9812" s="42" t="s">
        <v>65590</v>
      </c>
      <c r="C9812" s="42"/>
      <c r="D9812" s="42"/>
      <c r="E9812" s="43" t="s">
        <v>61732</v>
      </c>
      <c r="F9812" s="44" t="s">
        <v>3093</v>
      </c>
      <c r="G9812" s="44" t="s">
        <v>17</v>
      </c>
      <c r="H9812" s="44" t="s">
        <v>18</v>
      </c>
      <c r="I9812" s="42" t="s">
        <v>21492</v>
      </c>
      <c r="J9812" s="42">
        <v>8033637207414</v>
      </c>
      <c r="K9812" s="45">
        <v>45017</v>
      </c>
      <c r="L9812" s="46">
        <v>0</v>
      </c>
      <c r="M9812" s="54">
        <v>169.95</v>
      </c>
      <c r="N9812" s="45">
        <v>43507</v>
      </c>
    </row>
    <row r="9813" spans="1:14" s="45" customFormat="1" hidden="1" x14ac:dyDescent="0.25">
      <c r="A9813" s="32" t="s">
        <v>45131</v>
      </c>
      <c r="B9813" s="42" t="s">
        <v>65523</v>
      </c>
      <c r="C9813" s="42"/>
      <c r="D9813" s="42"/>
      <c r="E9813" s="43" t="s">
        <v>61733</v>
      </c>
      <c r="F9813" s="44" t="s">
        <v>3093</v>
      </c>
      <c r="G9813" s="44" t="s">
        <v>17</v>
      </c>
      <c r="H9813" s="44" t="s">
        <v>18</v>
      </c>
      <c r="I9813" s="42" t="s">
        <v>14257</v>
      </c>
      <c r="J9813" s="42">
        <v>8033637207278</v>
      </c>
      <c r="K9813" s="45">
        <v>45017</v>
      </c>
      <c r="L9813" s="46">
        <v>0</v>
      </c>
      <c r="M9813" s="54">
        <v>169.95</v>
      </c>
      <c r="N9813" s="45">
        <v>43507</v>
      </c>
    </row>
    <row r="9814" spans="1:14" s="45" customFormat="1" hidden="1" x14ac:dyDescent="0.25">
      <c r="A9814" s="32" t="s">
        <v>45130</v>
      </c>
      <c r="B9814" s="42" t="s">
        <v>65522</v>
      </c>
      <c r="C9814" s="42"/>
      <c r="D9814" s="42"/>
      <c r="E9814" s="43" t="s">
        <v>61734</v>
      </c>
      <c r="F9814" s="44" t="s">
        <v>3093</v>
      </c>
      <c r="G9814" s="44" t="s">
        <v>17</v>
      </c>
      <c r="H9814" s="44" t="s">
        <v>18</v>
      </c>
      <c r="I9814" s="42" t="s">
        <v>14258</v>
      </c>
      <c r="J9814" s="42">
        <v>8033637207261</v>
      </c>
      <c r="K9814" s="45">
        <v>45017</v>
      </c>
      <c r="L9814" s="46">
        <v>0</v>
      </c>
      <c r="M9814" s="54">
        <v>169.95</v>
      </c>
      <c r="N9814" s="45">
        <v>43507</v>
      </c>
    </row>
    <row r="9815" spans="1:14" s="45" customFormat="1" hidden="1" x14ac:dyDescent="0.25">
      <c r="A9815" s="32" t="s">
        <v>45129</v>
      </c>
      <c r="B9815" s="42" t="s">
        <v>65521</v>
      </c>
      <c r="C9815" s="42"/>
      <c r="D9815" s="42"/>
      <c r="E9815" s="43" t="s">
        <v>61735</v>
      </c>
      <c r="F9815" s="44" t="s">
        <v>3093</v>
      </c>
      <c r="G9815" s="44" t="s">
        <v>17</v>
      </c>
      <c r="H9815" s="44" t="s">
        <v>18</v>
      </c>
      <c r="I9815" s="42" t="s">
        <v>14259</v>
      </c>
      <c r="J9815" s="42">
        <v>8033637207254</v>
      </c>
      <c r="K9815" s="45">
        <v>45017</v>
      </c>
      <c r="L9815" s="46">
        <v>0</v>
      </c>
      <c r="M9815" s="54">
        <v>169.95</v>
      </c>
      <c r="N9815" s="45">
        <v>43507</v>
      </c>
    </row>
    <row r="9816" spans="1:14" s="45" customFormat="1" hidden="1" x14ac:dyDescent="0.25">
      <c r="A9816" s="32" t="s">
        <v>45132</v>
      </c>
      <c r="B9816" s="42" t="s">
        <v>65524</v>
      </c>
      <c r="C9816" s="42"/>
      <c r="D9816" s="42"/>
      <c r="E9816" s="43" t="s">
        <v>61736</v>
      </c>
      <c r="F9816" s="44" t="s">
        <v>3093</v>
      </c>
      <c r="G9816" s="44" t="s">
        <v>17</v>
      </c>
      <c r="H9816" s="44" t="s">
        <v>18</v>
      </c>
      <c r="I9816" s="42" t="s">
        <v>14260</v>
      </c>
      <c r="J9816" s="42">
        <v>8033637207285</v>
      </c>
      <c r="K9816" s="45">
        <v>45017</v>
      </c>
      <c r="L9816" s="46">
        <v>0</v>
      </c>
      <c r="M9816" s="54">
        <v>169.95</v>
      </c>
      <c r="N9816" s="45">
        <v>43507</v>
      </c>
    </row>
    <row r="9817" spans="1:14" s="45" customFormat="1" hidden="1" x14ac:dyDescent="0.25">
      <c r="A9817" s="32" t="s">
        <v>25065</v>
      </c>
      <c r="B9817" s="42" t="s">
        <v>65441</v>
      </c>
      <c r="C9817" s="42" t="s">
        <v>19908</v>
      </c>
      <c r="D9817" s="42"/>
      <c r="E9817" s="43" t="s">
        <v>61928</v>
      </c>
      <c r="F9817" s="44" t="s">
        <v>3093</v>
      </c>
      <c r="G9817" s="44" t="s">
        <v>17</v>
      </c>
      <c r="H9817" s="44" t="s">
        <v>18</v>
      </c>
      <c r="I9817" s="42" t="s">
        <v>21192</v>
      </c>
      <c r="J9817" s="42">
        <v>8033637041179</v>
      </c>
      <c r="K9817" s="45">
        <v>45017</v>
      </c>
      <c r="L9817" s="47">
        <v>0</v>
      </c>
      <c r="M9817" s="46">
        <v>49.95</v>
      </c>
      <c r="N9817" s="45">
        <v>43140</v>
      </c>
    </row>
    <row r="9818" spans="1:14" s="45" customFormat="1" hidden="1" x14ac:dyDescent="0.25">
      <c r="A9818" s="32" t="s">
        <v>25067</v>
      </c>
      <c r="B9818" s="42" t="s">
        <v>65439</v>
      </c>
      <c r="C9818" s="42" t="s">
        <v>19910</v>
      </c>
      <c r="D9818" s="42"/>
      <c r="E9818" s="43" t="s">
        <v>61930</v>
      </c>
      <c r="F9818" s="44" t="s">
        <v>3093</v>
      </c>
      <c r="G9818" s="44" t="s">
        <v>17</v>
      </c>
      <c r="H9818" s="44" t="s">
        <v>18</v>
      </c>
      <c r="I9818" s="42" t="s">
        <v>6154</v>
      </c>
      <c r="J9818" s="42">
        <v>8033637040530</v>
      </c>
      <c r="K9818" s="45">
        <v>45017</v>
      </c>
      <c r="L9818" s="47">
        <v>0</v>
      </c>
      <c r="M9818" s="46">
        <v>49.95</v>
      </c>
      <c r="N9818" s="45">
        <v>43140</v>
      </c>
    </row>
    <row r="9819" spans="1:14" s="45" customFormat="1" hidden="1" x14ac:dyDescent="0.25">
      <c r="A9819" s="32" t="s">
        <v>25986</v>
      </c>
      <c r="B9819" s="42" t="s">
        <v>65316</v>
      </c>
      <c r="C9819" s="42"/>
      <c r="D9819" s="42"/>
      <c r="E9819" s="43" t="s">
        <v>61934</v>
      </c>
      <c r="F9819" s="44" t="s">
        <v>3752</v>
      </c>
      <c r="G9819" s="44" t="s">
        <v>17</v>
      </c>
      <c r="H9819" s="44" t="s">
        <v>18</v>
      </c>
      <c r="I9819" s="42" t="s">
        <v>4914</v>
      </c>
      <c r="J9819" s="42">
        <v>8021506614623</v>
      </c>
      <c r="K9819" s="45">
        <v>45017</v>
      </c>
      <c r="L9819" s="46">
        <v>0</v>
      </c>
      <c r="M9819" s="54">
        <v>99.95</v>
      </c>
      <c r="N9819" s="45">
        <v>42786</v>
      </c>
    </row>
    <row r="9820" spans="1:14" s="45" customFormat="1" hidden="1" x14ac:dyDescent="0.25">
      <c r="A9820" s="32" t="s">
        <v>25987</v>
      </c>
      <c r="B9820" s="42" t="s">
        <v>65313</v>
      </c>
      <c r="C9820" s="42"/>
      <c r="D9820" s="42"/>
      <c r="E9820" s="43" t="s">
        <v>61935</v>
      </c>
      <c r="F9820" s="44" t="s">
        <v>3752</v>
      </c>
      <c r="G9820" s="44" t="s">
        <v>17</v>
      </c>
      <c r="H9820" s="44" t="s">
        <v>18</v>
      </c>
      <c r="I9820" s="42" t="s">
        <v>4915</v>
      </c>
      <c r="J9820" s="42">
        <v>8021506614593</v>
      </c>
      <c r="K9820" s="45">
        <v>45017</v>
      </c>
      <c r="L9820" s="46">
        <v>0</v>
      </c>
      <c r="M9820" s="54">
        <v>99.95</v>
      </c>
      <c r="N9820" s="45">
        <v>42786</v>
      </c>
    </row>
    <row r="9821" spans="1:14" s="45" customFormat="1" hidden="1" x14ac:dyDescent="0.25">
      <c r="A9821" s="32" t="s">
        <v>25988</v>
      </c>
      <c r="B9821" s="42" t="s">
        <v>65312</v>
      </c>
      <c r="C9821" s="42"/>
      <c r="D9821" s="42"/>
      <c r="E9821" s="43" t="s">
        <v>61936</v>
      </c>
      <c r="F9821" s="44" t="s">
        <v>3752</v>
      </c>
      <c r="G9821" s="44" t="s">
        <v>17</v>
      </c>
      <c r="H9821" s="44" t="s">
        <v>18</v>
      </c>
      <c r="I9821" s="42" t="s">
        <v>4916</v>
      </c>
      <c r="J9821" s="42">
        <v>8021506614586</v>
      </c>
      <c r="K9821" s="45">
        <v>45017</v>
      </c>
      <c r="L9821" s="46">
        <v>0</v>
      </c>
      <c r="M9821" s="54">
        <v>99.95</v>
      </c>
      <c r="N9821" s="45">
        <v>42786</v>
      </c>
    </row>
    <row r="9822" spans="1:14" s="45" customFormat="1" hidden="1" x14ac:dyDescent="0.25">
      <c r="A9822" s="32" t="s">
        <v>25989</v>
      </c>
      <c r="B9822" s="42" t="s">
        <v>65311</v>
      </c>
      <c r="C9822" s="42"/>
      <c r="D9822" s="42"/>
      <c r="E9822" s="43" t="s">
        <v>61937</v>
      </c>
      <c r="F9822" s="44" t="s">
        <v>3752</v>
      </c>
      <c r="G9822" s="44" t="s">
        <v>17</v>
      </c>
      <c r="H9822" s="44" t="s">
        <v>18</v>
      </c>
      <c r="I9822" s="42" t="s">
        <v>4917</v>
      </c>
      <c r="J9822" s="42">
        <v>8021506614579</v>
      </c>
      <c r="K9822" s="45">
        <v>45017</v>
      </c>
      <c r="L9822" s="46">
        <v>0</v>
      </c>
      <c r="M9822" s="54">
        <v>99.95</v>
      </c>
      <c r="N9822" s="45">
        <v>42786</v>
      </c>
    </row>
    <row r="9823" spans="1:14" s="45" customFormat="1" hidden="1" x14ac:dyDescent="0.25">
      <c r="A9823" s="32" t="s">
        <v>25990</v>
      </c>
      <c r="B9823" s="42" t="s">
        <v>65314</v>
      </c>
      <c r="C9823" s="42"/>
      <c r="D9823" s="42"/>
      <c r="E9823" s="43" t="s">
        <v>61938</v>
      </c>
      <c r="F9823" s="44" t="s">
        <v>3752</v>
      </c>
      <c r="G9823" s="44" t="s">
        <v>17</v>
      </c>
      <c r="H9823" s="44" t="s">
        <v>18</v>
      </c>
      <c r="I9823" s="42" t="s">
        <v>4918</v>
      </c>
      <c r="J9823" s="42">
        <v>8021506614609</v>
      </c>
      <c r="K9823" s="45">
        <v>45017</v>
      </c>
      <c r="L9823" s="46">
        <v>0</v>
      </c>
      <c r="M9823" s="54">
        <v>99.95</v>
      </c>
      <c r="N9823" s="45">
        <v>42786</v>
      </c>
    </row>
    <row r="9824" spans="1:14" s="45" customFormat="1" hidden="1" x14ac:dyDescent="0.25">
      <c r="A9824" s="32" t="s">
        <v>25991</v>
      </c>
      <c r="B9824" s="42" t="s">
        <v>65315</v>
      </c>
      <c r="C9824" s="42"/>
      <c r="D9824" s="42"/>
      <c r="E9824" s="43" t="s">
        <v>61939</v>
      </c>
      <c r="F9824" s="44" t="s">
        <v>3752</v>
      </c>
      <c r="G9824" s="44" t="s">
        <v>17</v>
      </c>
      <c r="H9824" s="44" t="s">
        <v>18</v>
      </c>
      <c r="I9824" s="42" t="s">
        <v>4919</v>
      </c>
      <c r="J9824" s="42">
        <v>8021506614616</v>
      </c>
      <c r="K9824" s="45">
        <v>45017</v>
      </c>
      <c r="L9824" s="46">
        <v>0</v>
      </c>
      <c r="M9824" s="54">
        <v>99.95</v>
      </c>
      <c r="N9824" s="45">
        <v>42786</v>
      </c>
    </row>
    <row r="9825" spans="1:14" s="45" customFormat="1" hidden="1" x14ac:dyDescent="0.25">
      <c r="A9825" s="32" t="s">
        <v>25992</v>
      </c>
      <c r="B9825" s="42" t="s">
        <v>65322</v>
      </c>
      <c r="C9825" s="42"/>
      <c r="D9825" s="42"/>
      <c r="E9825" s="43" t="s">
        <v>4905</v>
      </c>
      <c r="F9825" s="44" t="s">
        <v>3752</v>
      </c>
      <c r="G9825" s="44" t="s">
        <v>17</v>
      </c>
      <c r="H9825" s="44" t="s">
        <v>18</v>
      </c>
      <c r="I9825" s="42" t="s">
        <v>4906</v>
      </c>
      <c r="J9825" s="42">
        <v>8021506614685</v>
      </c>
      <c r="K9825" s="45">
        <v>45017</v>
      </c>
      <c r="L9825" s="46">
        <v>0</v>
      </c>
      <c r="M9825" s="54">
        <v>99.95</v>
      </c>
      <c r="N9825" s="45">
        <v>42786</v>
      </c>
    </row>
    <row r="9826" spans="1:14" s="45" customFormat="1" hidden="1" x14ac:dyDescent="0.25">
      <c r="A9826" s="32" t="s">
        <v>25993</v>
      </c>
      <c r="B9826" s="42" t="s">
        <v>65319</v>
      </c>
      <c r="C9826" s="42"/>
      <c r="D9826" s="42"/>
      <c r="E9826" s="43" t="s">
        <v>61940</v>
      </c>
      <c r="F9826" s="44" t="s">
        <v>3752</v>
      </c>
      <c r="G9826" s="44" t="s">
        <v>17</v>
      </c>
      <c r="H9826" s="44" t="s">
        <v>18</v>
      </c>
      <c r="I9826" s="42" t="s">
        <v>4907</v>
      </c>
      <c r="J9826" s="42">
        <v>8021506614654</v>
      </c>
      <c r="K9826" s="45">
        <v>45017</v>
      </c>
      <c r="L9826" s="46">
        <v>0</v>
      </c>
      <c r="M9826" s="54">
        <v>99.95</v>
      </c>
      <c r="N9826" s="45">
        <v>42786</v>
      </c>
    </row>
    <row r="9827" spans="1:14" s="45" customFormat="1" hidden="1" x14ac:dyDescent="0.25">
      <c r="A9827" s="32" t="s">
        <v>25994</v>
      </c>
      <c r="B9827" s="42" t="s">
        <v>65318</v>
      </c>
      <c r="C9827" s="42"/>
      <c r="D9827" s="42"/>
      <c r="E9827" s="43" t="s">
        <v>61941</v>
      </c>
      <c r="F9827" s="44" t="s">
        <v>3752</v>
      </c>
      <c r="G9827" s="44" t="s">
        <v>17</v>
      </c>
      <c r="H9827" s="44" t="s">
        <v>18</v>
      </c>
      <c r="I9827" s="42" t="s">
        <v>4908</v>
      </c>
      <c r="J9827" s="42">
        <v>8021506614647</v>
      </c>
      <c r="K9827" s="45">
        <v>45017</v>
      </c>
      <c r="L9827" s="46">
        <v>0</v>
      </c>
      <c r="M9827" s="54">
        <v>99.95</v>
      </c>
      <c r="N9827" s="45">
        <v>42786</v>
      </c>
    </row>
    <row r="9828" spans="1:14" s="45" customFormat="1" hidden="1" x14ac:dyDescent="0.25">
      <c r="A9828" s="32" t="s">
        <v>25995</v>
      </c>
      <c r="B9828" s="42" t="s">
        <v>65317</v>
      </c>
      <c r="C9828" s="42"/>
      <c r="D9828" s="42"/>
      <c r="E9828" s="43" t="s">
        <v>61942</v>
      </c>
      <c r="F9828" s="44" t="s">
        <v>3752</v>
      </c>
      <c r="G9828" s="44" t="s">
        <v>17</v>
      </c>
      <c r="H9828" s="44" t="s">
        <v>18</v>
      </c>
      <c r="I9828" s="42" t="s">
        <v>4909</v>
      </c>
      <c r="J9828" s="42">
        <v>8021506614630</v>
      </c>
      <c r="K9828" s="45">
        <v>45017</v>
      </c>
      <c r="L9828" s="46">
        <v>0</v>
      </c>
      <c r="M9828" s="54">
        <v>99.95</v>
      </c>
      <c r="N9828" s="45">
        <v>42786</v>
      </c>
    </row>
    <row r="9829" spans="1:14" s="45" customFormat="1" hidden="1" x14ac:dyDescent="0.25">
      <c r="A9829" s="32" t="s">
        <v>25996</v>
      </c>
      <c r="B9829" s="42" t="s">
        <v>65320</v>
      </c>
      <c r="C9829" s="42"/>
      <c r="D9829" s="42"/>
      <c r="E9829" s="43" t="s">
        <v>4910</v>
      </c>
      <c r="F9829" s="44" t="s">
        <v>3752</v>
      </c>
      <c r="G9829" s="44" t="s">
        <v>17</v>
      </c>
      <c r="H9829" s="44" t="s">
        <v>18</v>
      </c>
      <c r="I9829" s="42" t="s">
        <v>4911</v>
      </c>
      <c r="J9829" s="42">
        <v>8021506614661</v>
      </c>
      <c r="K9829" s="45">
        <v>45017</v>
      </c>
      <c r="L9829" s="46">
        <v>0</v>
      </c>
      <c r="M9829" s="54">
        <v>99.95</v>
      </c>
      <c r="N9829" s="45">
        <v>42786</v>
      </c>
    </row>
    <row r="9830" spans="1:14" s="45" customFormat="1" hidden="1" x14ac:dyDescent="0.25">
      <c r="A9830" s="32" t="s">
        <v>25997</v>
      </c>
      <c r="B9830" s="42" t="s">
        <v>65321</v>
      </c>
      <c r="C9830" s="42"/>
      <c r="D9830" s="42"/>
      <c r="E9830" s="43" t="s">
        <v>4912</v>
      </c>
      <c r="F9830" s="44" t="s">
        <v>3752</v>
      </c>
      <c r="G9830" s="44" t="s">
        <v>17</v>
      </c>
      <c r="H9830" s="44" t="s">
        <v>18</v>
      </c>
      <c r="I9830" s="42" t="s">
        <v>4913</v>
      </c>
      <c r="J9830" s="42">
        <v>8021506614678</v>
      </c>
      <c r="K9830" s="45">
        <v>45017</v>
      </c>
      <c r="L9830" s="46">
        <v>0</v>
      </c>
      <c r="M9830" s="54">
        <v>99.95</v>
      </c>
      <c r="N9830" s="45">
        <v>42786</v>
      </c>
    </row>
    <row r="9831" spans="1:14" s="45" customFormat="1" hidden="1" x14ac:dyDescent="0.25">
      <c r="A9831" s="32" t="s">
        <v>26004</v>
      </c>
      <c r="B9831" s="42" t="s">
        <v>65351</v>
      </c>
      <c r="C9831" s="42"/>
      <c r="D9831" s="42"/>
      <c r="E9831" s="43" t="s">
        <v>61949</v>
      </c>
      <c r="F9831" s="44" t="s">
        <v>3752</v>
      </c>
      <c r="G9831" s="44" t="s">
        <v>17</v>
      </c>
      <c r="H9831" s="44" t="s">
        <v>18</v>
      </c>
      <c r="I9831" s="42" t="s">
        <v>21074</v>
      </c>
      <c r="J9831" s="42">
        <v>8021506612346</v>
      </c>
      <c r="K9831" s="45">
        <v>45017</v>
      </c>
      <c r="L9831" s="46">
        <v>0</v>
      </c>
      <c r="M9831" s="54">
        <v>79.95</v>
      </c>
      <c r="N9831" s="45">
        <v>42975</v>
      </c>
    </row>
    <row r="9832" spans="1:14" s="45" customFormat="1" hidden="1" x14ac:dyDescent="0.25">
      <c r="A9832" s="32" t="s">
        <v>26005</v>
      </c>
      <c r="B9832" s="42" t="s">
        <v>65352</v>
      </c>
      <c r="C9832" s="42"/>
      <c r="D9832" s="42"/>
      <c r="E9832" s="43" t="s">
        <v>61950</v>
      </c>
      <c r="F9832" s="44" t="s">
        <v>3752</v>
      </c>
      <c r="G9832" s="44" t="s">
        <v>17</v>
      </c>
      <c r="H9832" s="44" t="s">
        <v>18</v>
      </c>
      <c r="I9832" s="42" t="s">
        <v>21075</v>
      </c>
      <c r="J9832" s="42">
        <v>8021506612353</v>
      </c>
      <c r="K9832" s="45">
        <v>45017</v>
      </c>
      <c r="L9832" s="46">
        <v>0</v>
      </c>
      <c r="M9832" s="54">
        <v>79.95</v>
      </c>
      <c r="N9832" s="45">
        <v>42975</v>
      </c>
    </row>
    <row r="9833" spans="1:14" s="45" customFormat="1" hidden="1" x14ac:dyDescent="0.25">
      <c r="A9833" s="32" t="s">
        <v>26006</v>
      </c>
      <c r="B9833" s="42" t="s">
        <v>65349</v>
      </c>
      <c r="C9833" s="42"/>
      <c r="D9833" s="42"/>
      <c r="E9833" s="43" t="s">
        <v>61951</v>
      </c>
      <c r="F9833" s="44" t="s">
        <v>3752</v>
      </c>
      <c r="G9833" s="44" t="s">
        <v>17</v>
      </c>
      <c r="H9833" s="44" t="s">
        <v>18</v>
      </c>
      <c r="I9833" s="42" t="s">
        <v>4158</v>
      </c>
      <c r="J9833" s="42">
        <v>8021506612339</v>
      </c>
      <c r="K9833" s="45">
        <v>45017</v>
      </c>
      <c r="L9833" s="46">
        <v>0</v>
      </c>
      <c r="M9833" s="54">
        <v>79.95</v>
      </c>
      <c r="N9833" s="45">
        <v>42975</v>
      </c>
    </row>
    <row r="9834" spans="1:14" s="45" customFormat="1" hidden="1" x14ac:dyDescent="0.25">
      <c r="A9834" s="32" t="s">
        <v>26007</v>
      </c>
      <c r="B9834" s="42" t="s">
        <v>65348</v>
      </c>
      <c r="C9834" s="42"/>
      <c r="D9834" s="42"/>
      <c r="E9834" s="43" t="s">
        <v>61952</v>
      </c>
      <c r="F9834" s="44" t="s">
        <v>3752</v>
      </c>
      <c r="G9834" s="44" t="s">
        <v>17</v>
      </c>
      <c r="H9834" s="44" t="s">
        <v>18</v>
      </c>
      <c r="I9834" s="42" t="s">
        <v>4159</v>
      </c>
      <c r="J9834" s="42">
        <v>8021506612322</v>
      </c>
      <c r="K9834" s="45">
        <v>45017</v>
      </c>
      <c r="L9834" s="46">
        <v>0</v>
      </c>
      <c r="M9834" s="54">
        <v>79.95</v>
      </c>
      <c r="N9834" s="45">
        <v>42975</v>
      </c>
    </row>
    <row r="9835" spans="1:14" s="45" customFormat="1" hidden="1" x14ac:dyDescent="0.25">
      <c r="A9835" s="32" t="s">
        <v>26008</v>
      </c>
      <c r="B9835" s="42" t="s">
        <v>65347</v>
      </c>
      <c r="C9835" s="42"/>
      <c r="D9835" s="42"/>
      <c r="E9835" s="43" t="s">
        <v>61953</v>
      </c>
      <c r="F9835" s="44" t="s">
        <v>3752</v>
      </c>
      <c r="G9835" s="44" t="s">
        <v>17</v>
      </c>
      <c r="H9835" s="44" t="s">
        <v>18</v>
      </c>
      <c r="I9835" s="42" t="s">
        <v>4160</v>
      </c>
      <c r="J9835" s="42">
        <v>8021506612315</v>
      </c>
      <c r="K9835" s="45">
        <v>45017</v>
      </c>
      <c r="L9835" s="46">
        <v>0</v>
      </c>
      <c r="M9835" s="54">
        <v>79.95</v>
      </c>
      <c r="N9835" s="45">
        <v>42975</v>
      </c>
    </row>
    <row r="9836" spans="1:14" s="45" customFormat="1" hidden="1" x14ac:dyDescent="0.25">
      <c r="A9836" s="32" t="s">
        <v>26009</v>
      </c>
      <c r="B9836" s="42" t="s">
        <v>65350</v>
      </c>
      <c r="C9836" s="42"/>
      <c r="D9836" s="42"/>
      <c r="E9836" s="43" t="s">
        <v>61954</v>
      </c>
      <c r="F9836" s="44" t="s">
        <v>3752</v>
      </c>
      <c r="G9836" s="44" t="s">
        <v>17</v>
      </c>
      <c r="H9836" s="44" t="s">
        <v>18</v>
      </c>
      <c r="I9836" s="42" t="s">
        <v>21076</v>
      </c>
      <c r="J9836" s="42">
        <v>8021506612308</v>
      </c>
      <c r="K9836" s="45">
        <v>45017</v>
      </c>
      <c r="L9836" s="46">
        <v>0</v>
      </c>
      <c r="M9836" s="54">
        <v>79.95</v>
      </c>
      <c r="N9836" s="45">
        <v>42975</v>
      </c>
    </row>
    <row r="9837" spans="1:14" s="45" customFormat="1" hidden="1" x14ac:dyDescent="0.25">
      <c r="A9837" s="32" t="s">
        <v>26010</v>
      </c>
      <c r="B9837" s="42" t="s">
        <v>65363</v>
      </c>
      <c r="C9837" s="42"/>
      <c r="D9837" s="42"/>
      <c r="E9837" s="43" t="s">
        <v>61955</v>
      </c>
      <c r="F9837" s="44" t="s">
        <v>3752</v>
      </c>
      <c r="G9837" s="44" t="s">
        <v>17</v>
      </c>
      <c r="H9837" s="44" t="s">
        <v>18</v>
      </c>
      <c r="I9837" s="42" t="s">
        <v>21077</v>
      </c>
      <c r="J9837" s="42">
        <v>8021506627005</v>
      </c>
      <c r="K9837" s="45">
        <v>45017</v>
      </c>
      <c r="L9837" s="46">
        <v>0</v>
      </c>
      <c r="M9837" s="54">
        <v>79.95</v>
      </c>
      <c r="N9837" s="45">
        <v>42975</v>
      </c>
    </row>
    <row r="9838" spans="1:14" s="45" customFormat="1" hidden="1" x14ac:dyDescent="0.25">
      <c r="A9838" s="32" t="s">
        <v>26011</v>
      </c>
      <c r="B9838" s="42" t="s">
        <v>65364</v>
      </c>
      <c r="C9838" s="42"/>
      <c r="D9838" s="42"/>
      <c r="E9838" s="43" t="s">
        <v>61956</v>
      </c>
      <c r="F9838" s="44" t="s">
        <v>3752</v>
      </c>
      <c r="G9838" s="44" t="s">
        <v>17</v>
      </c>
      <c r="H9838" s="44" t="s">
        <v>18</v>
      </c>
      <c r="I9838" s="42" t="s">
        <v>21078</v>
      </c>
      <c r="J9838" s="42">
        <v>8021506627012</v>
      </c>
      <c r="K9838" s="45">
        <v>45017</v>
      </c>
      <c r="L9838" s="46">
        <v>0</v>
      </c>
      <c r="M9838" s="54">
        <v>79.95</v>
      </c>
      <c r="N9838" s="45">
        <v>42975</v>
      </c>
    </row>
    <row r="9839" spans="1:14" s="45" customFormat="1" hidden="1" x14ac:dyDescent="0.25">
      <c r="A9839" s="32" t="s">
        <v>26012</v>
      </c>
      <c r="B9839" s="42" t="s">
        <v>65361</v>
      </c>
      <c r="C9839" s="42"/>
      <c r="D9839" s="42"/>
      <c r="E9839" s="43" t="s">
        <v>61957</v>
      </c>
      <c r="F9839" s="44" t="s">
        <v>3752</v>
      </c>
      <c r="G9839" s="44" t="s">
        <v>17</v>
      </c>
      <c r="H9839" s="44" t="s">
        <v>18</v>
      </c>
      <c r="I9839" s="42" t="s">
        <v>4167</v>
      </c>
      <c r="J9839" s="42">
        <v>8021506612360</v>
      </c>
      <c r="K9839" s="45">
        <v>45017</v>
      </c>
      <c r="L9839" s="46">
        <v>0</v>
      </c>
      <c r="M9839" s="54">
        <v>79.95</v>
      </c>
      <c r="N9839" s="45">
        <v>42975</v>
      </c>
    </row>
    <row r="9840" spans="1:14" s="45" customFormat="1" hidden="1" x14ac:dyDescent="0.25">
      <c r="A9840" s="32" t="s">
        <v>26013</v>
      </c>
      <c r="B9840" s="42" t="s">
        <v>65360</v>
      </c>
      <c r="C9840" s="42"/>
      <c r="D9840" s="42"/>
      <c r="E9840" s="43" t="s">
        <v>61958</v>
      </c>
      <c r="F9840" s="44" t="s">
        <v>3752</v>
      </c>
      <c r="G9840" s="44" t="s">
        <v>17</v>
      </c>
      <c r="H9840" s="44" t="s">
        <v>18</v>
      </c>
      <c r="I9840" s="42" t="s">
        <v>4168</v>
      </c>
      <c r="J9840" s="42">
        <v>8021506626985</v>
      </c>
      <c r="K9840" s="45">
        <v>45017</v>
      </c>
      <c r="L9840" s="46">
        <v>0</v>
      </c>
      <c r="M9840" s="54">
        <v>79.95</v>
      </c>
      <c r="N9840" s="45">
        <v>42975</v>
      </c>
    </row>
    <row r="9841" spans="1:14" s="45" customFormat="1" hidden="1" x14ac:dyDescent="0.25">
      <c r="A9841" s="32" t="s">
        <v>26014</v>
      </c>
      <c r="B9841" s="42" t="s">
        <v>65359</v>
      </c>
      <c r="C9841" s="42"/>
      <c r="D9841" s="42"/>
      <c r="E9841" s="43" t="s">
        <v>61959</v>
      </c>
      <c r="F9841" s="44" t="s">
        <v>3752</v>
      </c>
      <c r="G9841" s="44" t="s">
        <v>17</v>
      </c>
      <c r="H9841" s="44" t="s">
        <v>18</v>
      </c>
      <c r="I9841" s="42" t="s">
        <v>4169</v>
      </c>
      <c r="J9841" s="42">
        <v>8021506626978</v>
      </c>
      <c r="K9841" s="45">
        <v>45017</v>
      </c>
      <c r="L9841" s="46">
        <v>0</v>
      </c>
      <c r="M9841" s="54">
        <v>79.95</v>
      </c>
      <c r="N9841" s="45">
        <v>42975</v>
      </c>
    </row>
    <row r="9842" spans="1:14" s="45" customFormat="1" hidden="1" x14ac:dyDescent="0.25">
      <c r="A9842" s="32" t="s">
        <v>26015</v>
      </c>
      <c r="B9842" s="42" t="s">
        <v>65362</v>
      </c>
      <c r="C9842" s="42"/>
      <c r="D9842" s="42"/>
      <c r="E9842" s="43" t="s">
        <v>61960</v>
      </c>
      <c r="F9842" s="44" t="s">
        <v>3752</v>
      </c>
      <c r="G9842" s="44" t="s">
        <v>17</v>
      </c>
      <c r="H9842" s="44" t="s">
        <v>18</v>
      </c>
      <c r="I9842" s="42" t="s">
        <v>21079</v>
      </c>
      <c r="J9842" s="42">
        <v>8021506626992</v>
      </c>
      <c r="K9842" s="45">
        <v>45017</v>
      </c>
      <c r="L9842" s="46">
        <v>0</v>
      </c>
      <c r="M9842" s="54">
        <v>79.95</v>
      </c>
      <c r="N9842" s="45">
        <v>42975</v>
      </c>
    </row>
    <row r="9843" spans="1:14" s="45" customFormat="1" hidden="1" x14ac:dyDescent="0.25">
      <c r="A9843" s="32" t="s">
        <v>26016</v>
      </c>
      <c r="B9843" s="42" t="s">
        <v>65357</v>
      </c>
      <c r="C9843" s="42"/>
      <c r="D9843" s="42"/>
      <c r="E9843" s="43" t="s">
        <v>61961</v>
      </c>
      <c r="F9843" s="44" t="s">
        <v>3752</v>
      </c>
      <c r="G9843" s="44" t="s">
        <v>17</v>
      </c>
      <c r="H9843" s="44" t="s">
        <v>18</v>
      </c>
      <c r="I9843" s="42" t="s">
        <v>4161</v>
      </c>
      <c r="J9843" s="42">
        <v>8021506627050</v>
      </c>
      <c r="K9843" s="45">
        <v>45017</v>
      </c>
      <c r="L9843" s="46">
        <v>0</v>
      </c>
      <c r="M9843" s="54">
        <v>79.95</v>
      </c>
      <c r="N9843" s="45">
        <v>42975</v>
      </c>
    </row>
    <row r="9844" spans="1:14" s="45" customFormat="1" hidden="1" x14ac:dyDescent="0.25">
      <c r="A9844" s="32" t="s">
        <v>26017</v>
      </c>
      <c r="B9844" s="42" t="s">
        <v>65358</v>
      </c>
      <c r="C9844" s="42"/>
      <c r="D9844" s="42"/>
      <c r="E9844" s="43" t="s">
        <v>61962</v>
      </c>
      <c r="F9844" s="44" t="s">
        <v>3752</v>
      </c>
      <c r="G9844" s="44" t="s">
        <v>17</v>
      </c>
      <c r="H9844" s="44" t="s">
        <v>18</v>
      </c>
      <c r="I9844" s="42" t="s">
        <v>4162</v>
      </c>
      <c r="J9844" s="42">
        <v>8021506627067</v>
      </c>
      <c r="K9844" s="45">
        <v>45017</v>
      </c>
      <c r="L9844" s="46">
        <v>0</v>
      </c>
      <c r="M9844" s="54">
        <v>79.95</v>
      </c>
      <c r="N9844" s="45">
        <v>42975</v>
      </c>
    </row>
    <row r="9845" spans="1:14" s="32" customFormat="1" hidden="1" x14ac:dyDescent="0.25">
      <c r="A9845" s="32" t="s">
        <v>26018</v>
      </c>
      <c r="B9845" s="42" t="s">
        <v>65355</v>
      </c>
      <c r="C9845" s="42"/>
      <c r="D9845" s="42"/>
      <c r="E9845" s="43" t="s">
        <v>61963</v>
      </c>
      <c r="F9845" s="44" t="s">
        <v>3752</v>
      </c>
      <c r="G9845" s="44" t="s">
        <v>17</v>
      </c>
      <c r="H9845" s="44" t="s">
        <v>18</v>
      </c>
      <c r="I9845" s="42" t="s">
        <v>4163</v>
      </c>
      <c r="J9845" s="42">
        <v>8021506612377</v>
      </c>
      <c r="K9845" s="45">
        <v>45017</v>
      </c>
      <c r="L9845" s="46">
        <v>0</v>
      </c>
      <c r="M9845" s="54">
        <v>79.95</v>
      </c>
      <c r="N9845" s="45">
        <v>42975</v>
      </c>
    </row>
    <row r="9846" spans="1:14" s="32" customFormat="1" hidden="1" x14ac:dyDescent="0.25">
      <c r="A9846" s="32" t="s">
        <v>26019</v>
      </c>
      <c r="B9846" s="42" t="s">
        <v>65354</v>
      </c>
      <c r="C9846" s="42"/>
      <c r="D9846" s="42"/>
      <c r="E9846" s="43" t="s">
        <v>61964</v>
      </c>
      <c r="F9846" s="44" t="s">
        <v>3752</v>
      </c>
      <c r="G9846" s="44" t="s">
        <v>17</v>
      </c>
      <c r="H9846" s="44" t="s">
        <v>18</v>
      </c>
      <c r="I9846" s="42" t="s">
        <v>4164</v>
      </c>
      <c r="J9846" s="42">
        <v>8021506627036</v>
      </c>
      <c r="K9846" s="45">
        <v>45017</v>
      </c>
      <c r="L9846" s="46">
        <v>0</v>
      </c>
      <c r="M9846" s="54">
        <v>79.95</v>
      </c>
      <c r="N9846" s="45">
        <v>42975</v>
      </c>
    </row>
    <row r="9847" spans="1:14" s="32" customFormat="1" hidden="1" x14ac:dyDescent="0.25">
      <c r="A9847" s="32" t="s">
        <v>26020</v>
      </c>
      <c r="B9847" s="42" t="s">
        <v>65353</v>
      </c>
      <c r="C9847" s="42"/>
      <c r="D9847" s="42"/>
      <c r="E9847" s="43" t="s">
        <v>61965</v>
      </c>
      <c r="F9847" s="44" t="s">
        <v>3752</v>
      </c>
      <c r="G9847" s="44" t="s">
        <v>17</v>
      </c>
      <c r="H9847" s="44" t="s">
        <v>18</v>
      </c>
      <c r="I9847" s="42" t="s">
        <v>4165</v>
      </c>
      <c r="J9847" s="42">
        <v>8021506627029</v>
      </c>
      <c r="K9847" s="45">
        <v>45017</v>
      </c>
      <c r="L9847" s="46">
        <v>0</v>
      </c>
      <c r="M9847" s="54">
        <v>79.95</v>
      </c>
      <c r="N9847" s="45">
        <v>42975</v>
      </c>
    </row>
    <row r="9848" spans="1:14" s="32" customFormat="1" hidden="1" x14ac:dyDescent="0.25">
      <c r="A9848" s="32" t="s">
        <v>26021</v>
      </c>
      <c r="B9848" s="42" t="s">
        <v>65356</v>
      </c>
      <c r="C9848" s="42"/>
      <c r="D9848" s="42"/>
      <c r="E9848" s="43" t="s">
        <v>61966</v>
      </c>
      <c r="F9848" s="44" t="s">
        <v>3752</v>
      </c>
      <c r="G9848" s="44" t="s">
        <v>17</v>
      </c>
      <c r="H9848" s="44" t="s">
        <v>18</v>
      </c>
      <c r="I9848" s="42" t="s">
        <v>4166</v>
      </c>
      <c r="J9848" s="42">
        <v>8021506627043</v>
      </c>
      <c r="K9848" s="45">
        <v>45017</v>
      </c>
      <c r="L9848" s="46">
        <v>0</v>
      </c>
      <c r="M9848" s="54">
        <v>79.95</v>
      </c>
      <c r="N9848" s="45">
        <v>42975</v>
      </c>
    </row>
    <row r="9849" spans="1:14" s="32" customFormat="1" hidden="1" x14ac:dyDescent="0.25">
      <c r="A9849" s="32" t="s">
        <v>25215</v>
      </c>
      <c r="B9849" s="42" t="s">
        <v>65561</v>
      </c>
      <c r="C9849" s="42"/>
      <c r="D9849" s="42"/>
      <c r="E9849" s="43" t="s">
        <v>61985</v>
      </c>
      <c r="F9849" s="44" t="s">
        <v>3093</v>
      </c>
      <c r="G9849" s="44" t="s">
        <v>17</v>
      </c>
      <c r="H9849" s="44" t="s">
        <v>18</v>
      </c>
      <c r="I9849" s="42" t="s">
        <v>21245</v>
      </c>
      <c r="J9849" s="42">
        <v>8033637960647</v>
      </c>
      <c r="K9849" s="45">
        <v>45017</v>
      </c>
      <c r="L9849" s="46">
        <v>0</v>
      </c>
      <c r="M9849" s="54">
        <v>129.94999999999999</v>
      </c>
      <c r="N9849" s="45">
        <v>43507</v>
      </c>
    </row>
    <row r="9850" spans="1:14" s="32" customFormat="1" hidden="1" x14ac:dyDescent="0.25">
      <c r="A9850" s="32" t="s">
        <v>25216</v>
      </c>
      <c r="B9850" s="42" t="s">
        <v>65562</v>
      </c>
      <c r="C9850" s="42"/>
      <c r="D9850" s="42"/>
      <c r="E9850" s="43" t="s">
        <v>61986</v>
      </c>
      <c r="F9850" s="44" t="s">
        <v>3093</v>
      </c>
      <c r="G9850" s="44" t="s">
        <v>17</v>
      </c>
      <c r="H9850" s="44" t="s">
        <v>18</v>
      </c>
      <c r="I9850" s="42" t="s">
        <v>21246</v>
      </c>
      <c r="J9850" s="42">
        <v>8033637960654</v>
      </c>
      <c r="K9850" s="45">
        <v>45017</v>
      </c>
      <c r="L9850" s="46">
        <v>0</v>
      </c>
      <c r="M9850" s="54">
        <v>129.94999999999999</v>
      </c>
      <c r="N9850" s="45">
        <v>43507</v>
      </c>
    </row>
    <row r="9851" spans="1:14" s="32" customFormat="1" hidden="1" x14ac:dyDescent="0.25">
      <c r="A9851" s="32" t="s">
        <v>25217</v>
      </c>
      <c r="B9851" s="42" t="s">
        <v>65559</v>
      </c>
      <c r="C9851" s="42"/>
      <c r="D9851" s="42"/>
      <c r="E9851" s="43" t="s">
        <v>61987</v>
      </c>
      <c r="F9851" s="44" t="s">
        <v>3093</v>
      </c>
      <c r="G9851" s="44" t="s">
        <v>17</v>
      </c>
      <c r="H9851" s="44" t="s">
        <v>18</v>
      </c>
      <c r="I9851" s="42" t="s">
        <v>7114</v>
      </c>
      <c r="J9851" s="42">
        <v>8033637960623</v>
      </c>
      <c r="K9851" s="45">
        <v>45017</v>
      </c>
      <c r="L9851" s="46">
        <v>0</v>
      </c>
      <c r="M9851" s="54">
        <v>129.94999999999999</v>
      </c>
      <c r="N9851" s="45">
        <v>43507</v>
      </c>
    </row>
    <row r="9852" spans="1:14" s="32" customFormat="1" hidden="1" x14ac:dyDescent="0.25">
      <c r="A9852" s="32" t="s">
        <v>25218</v>
      </c>
      <c r="B9852" s="42" t="s">
        <v>65558</v>
      </c>
      <c r="C9852" s="42"/>
      <c r="D9852" s="42"/>
      <c r="E9852" s="43" t="s">
        <v>61988</v>
      </c>
      <c r="F9852" s="44" t="s">
        <v>3093</v>
      </c>
      <c r="G9852" s="44" t="s">
        <v>17</v>
      </c>
      <c r="H9852" s="44" t="s">
        <v>18</v>
      </c>
      <c r="I9852" s="42" t="s">
        <v>7115</v>
      </c>
      <c r="J9852" s="42">
        <v>8033637960616</v>
      </c>
      <c r="K9852" s="45">
        <v>45017</v>
      </c>
      <c r="L9852" s="46">
        <v>0</v>
      </c>
      <c r="M9852" s="54">
        <v>129.94999999999999</v>
      </c>
      <c r="N9852" s="45">
        <v>43507</v>
      </c>
    </row>
    <row r="9853" spans="1:14" s="32" customFormat="1" hidden="1" x14ac:dyDescent="0.25">
      <c r="A9853" s="32" t="s">
        <v>25219</v>
      </c>
      <c r="B9853" s="42" t="s">
        <v>65557</v>
      </c>
      <c r="C9853" s="42"/>
      <c r="D9853" s="42"/>
      <c r="E9853" s="43" t="s">
        <v>61989</v>
      </c>
      <c r="F9853" s="44" t="s">
        <v>3093</v>
      </c>
      <c r="G9853" s="44" t="s">
        <v>17</v>
      </c>
      <c r="H9853" s="44" t="s">
        <v>18</v>
      </c>
      <c r="I9853" s="42" t="s">
        <v>7116</v>
      </c>
      <c r="J9853" s="42">
        <v>8033637960609</v>
      </c>
      <c r="K9853" s="45">
        <v>45017</v>
      </c>
      <c r="L9853" s="46">
        <v>0</v>
      </c>
      <c r="M9853" s="54">
        <v>129.94999999999999</v>
      </c>
      <c r="N9853" s="45">
        <v>43507</v>
      </c>
    </row>
    <row r="9854" spans="1:14" s="32" customFormat="1" hidden="1" x14ac:dyDescent="0.25">
      <c r="A9854" s="32" t="s">
        <v>25220</v>
      </c>
      <c r="B9854" s="42" t="s">
        <v>65560</v>
      </c>
      <c r="C9854" s="42"/>
      <c r="D9854" s="42"/>
      <c r="E9854" s="43" t="s">
        <v>61990</v>
      </c>
      <c r="F9854" s="44" t="s">
        <v>3093</v>
      </c>
      <c r="G9854" s="44" t="s">
        <v>17</v>
      </c>
      <c r="H9854" s="44" t="s">
        <v>18</v>
      </c>
      <c r="I9854" s="42" t="s">
        <v>7117</v>
      </c>
      <c r="J9854" s="42">
        <v>8033637960630</v>
      </c>
      <c r="K9854" s="45">
        <v>45017</v>
      </c>
      <c r="L9854" s="46">
        <v>0</v>
      </c>
      <c r="M9854" s="54">
        <v>129.94999999999999</v>
      </c>
      <c r="N9854" s="45">
        <v>43507</v>
      </c>
    </row>
    <row r="9855" spans="1:14" s="32" customFormat="1" hidden="1" x14ac:dyDescent="0.25">
      <c r="A9855" s="32" t="s">
        <v>25221</v>
      </c>
      <c r="B9855" s="42" t="s">
        <v>65567</v>
      </c>
      <c r="C9855" s="42"/>
      <c r="D9855" s="42"/>
      <c r="E9855" s="43" t="s">
        <v>61991</v>
      </c>
      <c r="F9855" s="44" t="s">
        <v>3093</v>
      </c>
      <c r="G9855" s="44" t="s">
        <v>17</v>
      </c>
      <c r="H9855" s="44" t="s">
        <v>18</v>
      </c>
      <c r="I9855" s="42" t="s">
        <v>21247</v>
      </c>
      <c r="J9855" s="42">
        <v>8033637960678</v>
      </c>
      <c r="K9855" s="45">
        <v>45017</v>
      </c>
      <c r="L9855" s="46">
        <v>0</v>
      </c>
      <c r="M9855" s="54">
        <v>129.94999999999999</v>
      </c>
      <c r="N9855" s="45">
        <v>43507</v>
      </c>
    </row>
    <row r="9856" spans="1:14" s="32" customFormat="1" hidden="1" x14ac:dyDescent="0.25">
      <c r="A9856" s="32" t="s">
        <v>25222</v>
      </c>
      <c r="B9856" s="42" t="s">
        <v>65568</v>
      </c>
      <c r="C9856" s="42"/>
      <c r="D9856" s="42"/>
      <c r="E9856" s="43" t="s">
        <v>61992</v>
      </c>
      <c r="F9856" s="44" t="s">
        <v>3093</v>
      </c>
      <c r="G9856" s="44" t="s">
        <v>17</v>
      </c>
      <c r="H9856" s="44" t="s">
        <v>18</v>
      </c>
      <c r="I9856" s="42" t="s">
        <v>21248</v>
      </c>
      <c r="J9856" s="42">
        <v>8033637972657</v>
      </c>
      <c r="K9856" s="45">
        <v>45017</v>
      </c>
      <c r="L9856" s="46">
        <v>0</v>
      </c>
      <c r="M9856" s="54">
        <v>129.94999999999999</v>
      </c>
      <c r="N9856" s="45">
        <v>43507</v>
      </c>
    </row>
    <row r="9857" spans="1:14" s="32" customFormat="1" hidden="1" x14ac:dyDescent="0.25">
      <c r="A9857" s="32" t="s">
        <v>25223</v>
      </c>
      <c r="B9857" s="42" t="s">
        <v>65565</v>
      </c>
      <c r="C9857" s="42"/>
      <c r="D9857" s="42"/>
      <c r="E9857" s="43" t="s">
        <v>61993</v>
      </c>
      <c r="F9857" s="44" t="s">
        <v>3093</v>
      </c>
      <c r="G9857" s="44" t="s">
        <v>17</v>
      </c>
      <c r="H9857" s="44" t="s">
        <v>18</v>
      </c>
      <c r="I9857" s="42" t="s">
        <v>7118</v>
      </c>
      <c r="J9857" s="42">
        <v>8033637960708</v>
      </c>
      <c r="K9857" s="45">
        <v>45017</v>
      </c>
      <c r="L9857" s="46">
        <v>0</v>
      </c>
      <c r="M9857" s="54">
        <v>129.94999999999999</v>
      </c>
      <c r="N9857" s="45">
        <v>43507</v>
      </c>
    </row>
    <row r="9858" spans="1:14" s="32" customFormat="1" hidden="1" x14ac:dyDescent="0.25">
      <c r="A9858" s="32" t="s">
        <v>25224</v>
      </c>
      <c r="B9858" s="42" t="s">
        <v>65564</v>
      </c>
      <c r="C9858" s="42"/>
      <c r="D9858" s="42"/>
      <c r="E9858" s="43" t="s">
        <v>61994</v>
      </c>
      <c r="F9858" s="44" t="s">
        <v>3093</v>
      </c>
      <c r="G9858" s="44" t="s">
        <v>17</v>
      </c>
      <c r="H9858" s="44" t="s">
        <v>18</v>
      </c>
      <c r="I9858" s="42" t="s">
        <v>7119</v>
      </c>
      <c r="J9858" s="42">
        <v>8033637960661</v>
      </c>
      <c r="K9858" s="45">
        <v>45017</v>
      </c>
      <c r="L9858" s="46">
        <v>0</v>
      </c>
      <c r="M9858" s="54">
        <v>129.94999999999999</v>
      </c>
      <c r="N9858" s="45">
        <v>43507</v>
      </c>
    </row>
    <row r="9859" spans="1:14" s="32" customFormat="1" hidden="1" x14ac:dyDescent="0.25">
      <c r="A9859" s="32" t="s">
        <v>25225</v>
      </c>
      <c r="B9859" s="42" t="s">
        <v>65563</v>
      </c>
      <c r="C9859" s="42"/>
      <c r="D9859" s="42"/>
      <c r="E9859" s="43" t="s">
        <v>61995</v>
      </c>
      <c r="F9859" s="44" t="s">
        <v>3093</v>
      </c>
      <c r="G9859" s="44" t="s">
        <v>17</v>
      </c>
      <c r="H9859" s="44" t="s">
        <v>18</v>
      </c>
      <c r="I9859" s="42" t="s">
        <v>7120</v>
      </c>
      <c r="J9859" s="42">
        <v>8033637972633</v>
      </c>
      <c r="K9859" s="45">
        <v>45017</v>
      </c>
      <c r="L9859" s="46">
        <v>0</v>
      </c>
      <c r="M9859" s="54">
        <v>129.94999999999999</v>
      </c>
      <c r="N9859" s="45">
        <v>43507</v>
      </c>
    </row>
    <row r="9860" spans="1:14" s="32" customFormat="1" hidden="1" x14ac:dyDescent="0.25">
      <c r="A9860" s="32" t="s">
        <v>25226</v>
      </c>
      <c r="B9860" s="42" t="s">
        <v>65566</v>
      </c>
      <c r="C9860" s="42"/>
      <c r="D9860" s="42"/>
      <c r="E9860" s="43" t="s">
        <v>61996</v>
      </c>
      <c r="F9860" s="44" t="s">
        <v>3093</v>
      </c>
      <c r="G9860" s="44" t="s">
        <v>17</v>
      </c>
      <c r="H9860" s="44" t="s">
        <v>18</v>
      </c>
      <c r="I9860" s="42" t="s">
        <v>7121</v>
      </c>
      <c r="J9860" s="42">
        <v>8033637972640</v>
      </c>
      <c r="K9860" s="45">
        <v>45017</v>
      </c>
      <c r="L9860" s="46">
        <v>0</v>
      </c>
      <c r="M9860" s="54">
        <v>129.94999999999999</v>
      </c>
      <c r="N9860" s="45">
        <v>43507</v>
      </c>
    </row>
    <row r="9861" spans="1:14" s="32" customFormat="1" hidden="1" x14ac:dyDescent="0.25">
      <c r="A9861" s="32" t="s">
        <v>25227</v>
      </c>
      <c r="B9861" s="42" t="s">
        <v>65573</v>
      </c>
      <c r="C9861" s="42"/>
      <c r="D9861" s="42"/>
      <c r="E9861" s="43" t="s">
        <v>61997</v>
      </c>
      <c r="F9861" s="44" t="s">
        <v>3093</v>
      </c>
      <c r="G9861" s="44" t="s">
        <v>17</v>
      </c>
      <c r="H9861" s="44" t="s">
        <v>18</v>
      </c>
      <c r="I9861" s="42" t="s">
        <v>7122</v>
      </c>
      <c r="J9861" s="42">
        <v>8033637972695</v>
      </c>
      <c r="K9861" s="45">
        <v>45017</v>
      </c>
      <c r="L9861" s="46">
        <v>0</v>
      </c>
      <c r="M9861" s="54">
        <v>129.94999999999999</v>
      </c>
      <c r="N9861" s="45">
        <v>43507</v>
      </c>
    </row>
    <row r="9862" spans="1:14" s="32" customFormat="1" hidden="1" x14ac:dyDescent="0.25">
      <c r="A9862" s="32" t="s">
        <v>25228</v>
      </c>
      <c r="B9862" s="42" t="s">
        <v>65574</v>
      </c>
      <c r="C9862" s="42"/>
      <c r="D9862" s="42"/>
      <c r="E9862" s="43" t="s">
        <v>61998</v>
      </c>
      <c r="F9862" s="44" t="s">
        <v>3093</v>
      </c>
      <c r="G9862" s="44" t="s">
        <v>17</v>
      </c>
      <c r="H9862" s="44" t="s">
        <v>18</v>
      </c>
      <c r="I9862" s="42" t="s">
        <v>7123</v>
      </c>
      <c r="J9862" s="42">
        <v>8033637960692</v>
      </c>
      <c r="K9862" s="45">
        <v>45017</v>
      </c>
      <c r="L9862" s="46">
        <v>0</v>
      </c>
      <c r="M9862" s="54">
        <v>129.94999999999999</v>
      </c>
      <c r="N9862" s="45">
        <v>43507</v>
      </c>
    </row>
    <row r="9863" spans="1:14" s="32" customFormat="1" hidden="1" x14ac:dyDescent="0.25">
      <c r="A9863" s="32" t="s">
        <v>25229</v>
      </c>
      <c r="B9863" s="42" t="s">
        <v>65571</v>
      </c>
      <c r="C9863" s="42"/>
      <c r="D9863" s="42"/>
      <c r="E9863" s="43" t="s">
        <v>61999</v>
      </c>
      <c r="F9863" s="44" t="s">
        <v>3093</v>
      </c>
      <c r="G9863" s="44" t="s">
        <v>17</v>
      </c>
      <c r="H9863" s="44" t="s">
        <v>18</v>
      </c>
      <c r="I9863" s="42" t="s">
        <v>21249</v>
      </c>
      <c r="J9863" s="42">
        <v>8033637960685</v>
      </c>
      <c r="K9863" s="45">
        <v>45017</v>
      </c>
      <c r="L9863" s="46">
        <v>0</v>
      </c>
      <c r="M9863" s="54">
        <v>129.94999999999999</v>
      </c>
      <c r="N9863" s="45">
        <v>43507</v>
      </c>
    </row>
    <row r="9864" spans="1:14" s="32" customFormat="1" hidden="1" x14ac:dyDescent="0.25">
      <c r="A9864" s="32" t="s">
        <v>25230</v>
      </c>
      <c r="B9864" s="42" t="s">
        <v>65570</v>
      </c>
      <c r="C9864" s="42"/>
      <c r="D9864" s="42"/>
      <c r="E9864" s="43" t="s">
        <v>62000</v>
      </c>
      <c r="F9864" s="44" t="s">
        <v>3093</v>
      </c>
      <c r="G9864" s="44" t="s">
        <v>17</v>
      </c>
      <c r="H9864" s="44" t="s">
        <v>18</v>
      </c>
      <c r="I9864" s="42" t="s">
        <v>21250</v>
      </c>
      <c r="J9864" s="42">
        <v>8033637972671</v>
      </c>
      <c r="K9864" s="45">
        <v>45017</v>
      </c>
      <c r="L9864" s="46">
        <v>0</v>
      </c>
      <c r="M9864" s="54">
        <v>129.94999999999999</v>
      </c>
      <c r="N9864" s="45">
        <v>43507</v>
      </c>
    </row>
    <row r="9865" spans="1:14" s="32" customFormat="1" hidden="1" x14ac:dyDescent="0.25">
      <c r="A9865" s="32" t="s">
        <v>25231</v>
      </c>
      <c r="B9865" s="42" t="s">
        <v>65569</v>
      </c>
      <c r="C9865" s="42"/>
      <c r="D9865" s="42"/>
      <c r="E9865" s="43" t="s">
        <v>62001</v>
      </c>
      <c r="F9865" s="44" t="s">
        <v>3093</v>
      </c>
      <c r="G9865" s="44" t="s">
        <v>17</v>
      </c>
      <c r="H9865" s="44" t="s">
        <v>18</v>
      </c>
      <c r="I9865" s="42" t="s">
        <v>21251</v>
      </c>
      <c r="J9865" s="42">
        <v>8033637972664</v>
      </c>
      <c r="K9865" s="45">
        <v>45017</v>
      </c>
      <c r="L9865" s="46">
        <v>0</v>
      </c>
      <c r="M9865" s="54">
        <v>129.94999999999999</v>
      </c>
      <c r="N9865" s="45">
        <v>43507</v>
      </c>
    </row>
    <row r="9866" spans="1:14" s="32" customFormat="1" hidden="1" x14ac:dyDescent="0.25">
      <c r="A9866" s="32" t="s">
        <v>25232</v>
      </c>
      <c r="B9866" s="42" t="s">
        <v>65572</v>
      </c>
      <c r="C9866" s="42"/>
      <c r="D9866" s="42"/>
      <c r="E9866" s="43" t="s">
        <v>62002</v>
      </c>
      <c r="F9866" s="44" t="s">
        <v>3093</v>
      </c>
      <c r="G9866" s="44" t="s">
        <v>17</v>
      </c>
      <c r="H9866" s="44" t="s">
        <v>18</v>
      </c>
      <c r="I9866" s="42" t="s">
        <v>7124</v>
      </c>
      <c r="J9866" s="42">
        <v>8033637972688</v>
      </c>
      <c r="K9866" s="45">
        <v>45017</v>
      </c>
      <c r="L9866" s="46">
        <v>0</v>
      </c>
      <c r="M9866" s="54">
        <v>129.94999999999999</v>
      </c>
      <c r="N9866" s="45">
        <v>43507</v>
      </c>
    </row>
    <row r="9867" spans="1:14" s="32" customFormat="1" hidden="1" x14ac:dyDescent="0.25">
      <c r="A9867" s="32" t="s">
        <v>25429</v>
      </c>
      <c r="B9867" s="42" t="s">
        <v>65213</v>
      </c>
      <c r="C9867" s="42"/>
      <c r="D9867" s="42"/>
      <c r="E9867" s="43" t="s">
        <v>4586</v>
      </c>
      <c r="F9867" s="44" t="s">
        <v>3093</v>
      </c>
      <c r="G9867" s="44" t="s">
        <v>17</v>
      </c>
      <c r="H9867" s="44" t="s">
        <v>18</v>
      </c>
      <c r="I9867" s="42" t="s">
        <v>4587</v>
      </c>
      <c r="J9867" s="42">
        <v>8051194586964</v>
      </c>
      <c r="K9867" s="45">
        <v>45017</v>
      </c>
      <c r="L9867" s="46">
        <v>0</v>
      </c>
      <c r="M9867" s="54">
        <v>129.94999999999999</v>
      </c>
      <c r="N9867" s="45"/>
    </row>
    <row r="9868" spans="1:14" s="32" customFormat="1" hidden="1" x14ac:dyDescent="0.25">
      <c r="A9868" s="32" t="s">
        <v>25430</v>
      </c>
      <c r="B9868" s="42" t="s">
        <v>65214</v>
      </c>
      <c r="C9868" s="42"/>
      <c r="D9868" s="42"/>
      <c r="E9868" s="43" t="s">
        <v>4588</v>
      </c>
      <c r="F9868" s="44" t="s">
        <v>3093</v>
      </c>
      <c r="G9868" s="44" t="s">
        <v>17</v>
      </c>
      <c r="H9868" s="44" t="s">
        <v>18</v>
      </c>
      <c r="I9868" s="42" t="s">
        <v>4589</v>
      </c>
      <c r="J9868" s="42">
        <v>8051194586971</v>
      </c>
      <c r="K9868" s="45">
        <v>45017</v>
      </c>
      <c r="L9868" s="46">
        <v>0</v>
      </c>
      <c r="M9868" s="54">
        <v>129.94999999999999</v>
      </c>
      <c r="N9868" s="45"/>
    </row>
    <row r="9869" spans="1:14" s="32" customFormat="1" hidden="1" x14ac:dyDescent="0.25">
      <c r="A9869" s="32" t="s">
        <v>25431</v>
      </c>
      <c r="B9869" s="42" t="s">
        <v>65211</v>
      </c>
      <c r="C9869" s="42"/>
      <c r="D9869" s="42"/>
      <c r="E9869" s="43" t="s">
        <v>4590</v>
      </c>
      <c r="F9869" s="44" t="s">
        <v>3093</v>
      </c>
      <c r="G9869" s="44" t="s">
        <v>17</v>
      </c>
      <c r="H9869" s="44" t="s">
        <v>18</v>
      </c>
      <c r="I9869" s="42" t="s">
        <v>4591</v>
      </c>
      <c r="J9869" s="42">
        <v>8051194548016</v>
      </c>
      <c r="K9869" s="45">
        <v>45017</v>
      </c>
      <c r="L9869" s="46">
        <v>0</v>
      </c>
      <c r="M9869" s="54">
        <v>129.94999999999999</v>
      </c>
      <c r="N9869" s="45"/>
    </row>
    <row r="9870" spans="1:14" s="32" customFormat="1" hidden="1" x14ac:dyDescent="0.25">
      <c r="A9870" s="32" t="s">
        <v>25432</v>
      </c>
      <c r="B9870" s="42" t="s">
        <v>65210</v>
      </c>
      <c r="C9870" s="42"/>
      <c r="D9870" s="42"/>
      <c r="E9870" s="43" t="s">
        <v>4592</v>
      </c>
      <c r="F9870" s="44" t="s">
        <v>3093</v>
      </c>
      <c r="G9870" s="44" t="s">
        <v>17</v>
      </c>
      <c r="H9870" s="44" t="s">
        <v>18</v>
      </c>
      <c r="I9870" s="42" t="s">
        <v>4593</v>
      </c>
      <c r="J9870" s="42">
        <v>8051194586957</v>
      </c>
      <c r="K9870" s="45">
        <v>45017</v>
      </c>
      <c r="L9870" s="46">
        <v>0</v>
      </c>
      <c r="M9870" s="54">
        <v>129.94999999999999</v>
      </c>
      <c r="N9870" s="45"/>
    </row>
    <row r="9871" spans="1:14" s="32" customFormat="1" hidden="1" x14ac:dyDescent="0.25">
      <c r="A9871" s="32" t="s">
        <v>25433</v>
      </c>
      <c r="B9871" s="42" t="s">
        <v>65209</v>
      </c>
      <c r="C9871" s="42"/>
      <c r="D9871" s="42"/>
      <c r="E9871" s="43" t="s">
        <v>4594</v>
      </c>
      <c r="F9871" s="44" t="s">
        <v>3093</v>
      </c>
      <c r="G9871" s="44" t="s">
        <v>17</v>
      </c>
      <c r="H9871" s="44" t="s">
        <v>18</v>
      </c>
      <c r="I9871" s="42" t="s">
        <v>4595</v>
      </c>
      <c r="J9871" s="42">
        <v>8051194553577</v>
      </c>
      <c r="K9871" s="45">
        <v>45017</v>
      </c>
      <c r="L9871" s="46">
        <v>0</v>
      </c>
      <c r="M9871" s="54">
        <v>129.94999999999999</v>
      </c>
      <c r="N9871" s="45"/>
    </row>
    <row r="9872" spans="1:14" s="32" customFormat="1" hidden="1" x14ac:dyDescent="0.25">
      <c r="A9872" s="32" t="s">
        <v>25434</v>
      </c>
      <c r="B9872" s="42" t="s">
        <v>65212</v>
      </c>
      <c r="C9872" s="42"/>
      <c r="D9872" s="42"/>
      <c r="E9872" s="43" t="s">
        <v>4596</v>
      </c>
      <c r="F9872" s="44" t="s">
        <v>3093</v>
      </c>
      <c r="G9872" s="44" t="s">
        <v>17</v>
      </c>
      <c r="H9872" s="44" t="s">
        <v>18</v>
      </c>
      <c r="I9872" s="42" t="s">
        <v>4597</v>
      </c>
      <c r="J9872" s="42">
        <v>8051194553584</v>
      </c>
      <c r="K9872" s="45">
        <v>45017</v>
      </c>
      <c r="L9872" s="46">
        <v>0</v>
      </c>
      <c r="M9872" s="54">
        <v>129.94999999999999</v>
      </c>
      <c r="N9872" s="45"/>
    </row>
    <row r="9873" spans="1:14" s="32" customFormat="1" ht="13.5" hidden="1" customHeight="1" x14ac:dyDescent="0.25">
      <c r="A9873" s="32" t="s">
        <v>25435</v>
      </c>
      <c r="B9873" s="42" t="s">
        <v>65219</v>
      </c>
      <c r="C9873" s="42"/>
      <c r="D9873" s="42"/>
      <c r="E9873" s="43" t="s">
        <v>4562</v>
      </c>
      <c r="F9873" s="44" t="s">
        <v>3093</v>
      </c>
      <c r="G9873" s="44" t="s">
        <v>17</v>
      </c>
      <c r="H9873" s="44" t="s">
        <v>18</v>
      </c>
      <c r="I9873" s="42" t="s">
        <v>4563</v>
      </c>
      <c r="J9873" s="42">
        <v>8051194553591</v>
      </c>
      <c r="K9873" s="45">
        <v>45017</v>
      </c>
      <c r="L9873" s="46">
        <v>0</v>
      </c>
      <c r="M9873" s="54">
        <v>129.94999999999999</v>
      </c>
      <c r="N9873" s="45"/>
    </row>
    <row r="9874" spans="1:14" s="32" customFormat="1" hidden="1" x14ac:dyDescent="0.25">
      <c r="A9874" s="32" t="s">
        <v>25436</v>
      </c>
      <c r="B9874" s="42" t="s">
        <v>65225</v>
      </c>
      <c r="C9874" s="42"/>
      <c r="D9874" s="42"/>
      <c r="E9874" s="43" t="s">
        <v>4574</v>
      </c>
      <c r="F9874" s="44" t="s">
        <v>3093</v>
      </c>
      <c r="G9874" s="44" t="s">
        <v>17</v>
      </c>
      <c r="H9874" s="44" t="s">
        <v>18</v>
      </c>
      <c r="I9874" s="42" t="s">
        <v>4575</v>
      </c>
      <c r="J9874" s="42">
        <v>8051194587039</v>
      </c>
      <c r="K9874" s="45">
        <v>45017</v>
      </c>
      <c r="L9874" s="46">
        <v>0</v>
      </c>
      <c r="M9874" s="54">
        <v>129.94999999999999</v>
      </c>
      <c r="N9874" s="45"/>
    </row>
    <row r="9875" spans="1:14" s="32" customFormat="1" hidden="1" x14ac:dyDescent="0.25">
      <c r="A9875" s="32" t="s">
        <v>25437</v>
      </c>
      <c r="B9875" s="42" t="s">
        <v>65226</v>
      </c>
      <c r="C9875" s="42"/>
      <c r="D9875" s="42"/>
      <c r="E9875" s="43" t="s">
        <v>4576</v>
      </c>
      <c r="F9875" s="44" t="s">
        <v>3093</v>
      </c>
      <c r="G9875" s="44" t="s">
        <v>17</v>
      </c>
      <c r="H9875" s="44" t="s">
        <v>18</v>
      </c>
      <c r="I9875" s="42" t="s">
        <v>4577</v>
      </c>
      <c r="J9875" s="42">
        <v>8051194553607</v>
      </c>
      <c r="K9875" s="45">
        <v>45017</v>
      </c>
      <c r="L9875" s="46">
        <v>0</v>
      </c>
      <c r="M9875" s="54">
        <v>129.94999999999999</v>
      </c>
      <c r="N9875" s="45"/>
    </row>
    <row r="9876" spans="1:14" s="32" customFormat="1" hidden="1" x14ac:dyDescent="0.25">
      <c r="A9876" s="32" t="s">
        <v>25438</v>
      </c>
      <c r="B9876" s="42" t="s">
        <v>65223</v>
      </c>
      <c r="C9876" s="42"/>
      <c r="D9876" s="42"/>
      <c r="E9876" s="43" t="s">
        <v>4578</v>
      </c>
      <c r="F9876" s="44" t="s">
        <v>3093</v>
      </c>
      <c r="G9876" s="44" t="s">
        <v>17</v>
      </c>
      <c r="H9876" s="44" t="s">
        <v>18</v>
      </c>
      <c r="I9876" s="42" t="s">
        <v>4579</v>
      </c>
      <c r="J9876" s="42">
        <v>8051194548030</v>
      </c>
      <c r="K9876" s="45">
        <v>45017</v>
      </c>
      <c r="L9876" s="46">
        <v>0</v>
      </c>
      <c r="M9876" s="54">
        <v>129.94999999999999</v>
      </c>
      <c r="N9876" s="45"/>
    </row>
    <row r="9877" spans="1:14" s="32" customFormat="1" hidden="1" x14ac:dyDescent="0.25">
      <c r="A9877" s="32" t="s">
        <v>25439</v>
      </c>
      <c r="B9877" s="42" t="s">
        <v>65222</v>
      </c>
      <c r="C9877" s="42"/>
      <c r="D9877" s="42"/>
      <c r="E9877" s="43" t="s">
        <v>4580</v>
      </c>
      <c r="F9877" s="44" t="s">
        <v>3093</v>
      </c>
      <c r="G9877" s="44" t="s">
        <v>17</v>
      </c>
      <c r="H9877" s="44" t="s">
        <v>18</v>
      </c>
      <c r="I9877" s="42" t="s">
        <v>4581</v>
      </c>
      <c r="J9877" s="42">
        <v>8051194587015</v>
      </c>
      <c r="K9877" s="45">
        <v>45017</v>
      </c>
      <c r="L9877" s="46">
        <v>0</v>
      </c>
      <c r="M9877" s="54">
        <v>129.94999999999999</v>
      </c>
      <c r="N9877" s="45"/>
    </row>
    <row r="9878" spans="1:14" s="32" customFormat="1" hidden="1" x14ac:dyDescent="0.25">
      <c r="A9878" s="32" t="s">
        <v>25440</v>
      </c>
      <c r="B9878" s="42" t="s">
        <v>65221</v>
      </c>
      <c r="C9878" s="42"/>
      <c r="D9878" s="42"/>
      <c r="E9878" s="43" t="s">
        <v>4582</v>
      </c>
      <c r="F9878" s="44" t="s">
        <v>3093</v>
      </c>
      <c r="G9878" s="44" t="s">
        <v>17</v>
      </c>
      <c r="H9878" s="44" t="s">
        <v>18</v>
      </c>
      <c r="I9878" s="42" t="s">
        <v>4583</v>
      </c>
      <c r="J9878" s="42">
        <v>8051194587008</v>
      </c>
      <c r="K9878" s="45">
        <v>45017</v>
      </c>
      <c r="L9878" s="46">
        <v>0</v>
      </c>
      <c r="M9878" s="54">
        <v>129.94999999999999</v>
      </c>
      <c r="N9878" s="45"/>
    </row>
    <row r="9879" spans="1:14" s="32" customFormat="1" hidden="1" x14ac:dyDescent="0.25">
      <c r="A9879" s="32" t="s">
        <v>25441</v>
      </c>
      <c r="B9879" s="42" t="s">
        <v>65220</v>
      </c>
      <c r="C9879" s="42"/>
      <c r="D9879" s="42"/>
      <c r="E9879" s="43" t="s">
        <v>4564</v>
      </c>
      <c r="F9879" s="44" t="s">
        <v>3093</v>
      </c>
      <c r="G9879" s="44" t="s">
        <v>17</v>
      </c>
      <c r="H9879" s="44" t="s">
        <v>18</v>
      </c>
      <c r="I9879" s="42" t="s">
        <v>4565</v>
      </c>
      <c r="J9879" s="42">
        <v>8051194586995</v>
      </c>
      <c r="K9879" s="45">
        <v>45017</v>
      </c>
      <c r="L9879" s="46">
        <v>0</v>
      </c>
      <c r="M9879" s="54">
        <v>129.94999999999999</v>
      </c>
      <c r="N9879" s="45"/>
    </row>
    <row r="9880" spans="1:14" s="32" customFormat="1" hidden="1" x14ac:dyDescent="0.25">
      <c r="A9880" s="32" t="s">
        <v>25442</v>
      </c>
      <c r="B9880" s="42" t="s">
        <v>65224</v>
      </c>
      <c r="C9880" s="42"/>
      <c r="D9880" s="42"/>
      <c r="E9880" s="43" t="s">
        <v>4584</v>
      </c>
      <c r="F9880" s="44" t="s">
        <v>3093</v>
      </c>
      <c r="G9880" s="44" t="s">
        <v>17</v>
      </c>
      <c r="H9880" s="44" t="s">
        <v>18</v>
      </c>
      <c r="I9880" s="42" t="s">
        <v>4585</v>
      </c>
      <c r="J9880" s="42">
        <v>8051194587022</v>
      </c>
      <c r="K9880" s="45">
        <v>45017</v>
      </c>
      <c r="L9880" s="46">
        <v>0</v>
      </c>
      <c r="M9880" s="54">
        <v>129.94999999999999</v>
      </c>
      <c r="N9880" s="45"/>
    </row>
    <row r="9881" spans="1:14" s="32" customFormat="1" hidden="1" x14ac:dyDescent="0.25">
      <c r="A9881" s="32" t="s">
        <v>25443</v>
      </c>
      <c r="B9881" s="42" t="s">
        <v>65217</v>
      </c>
      <c r="C9881" s="42"/>
      <c r="D9881" s="42"/>
      <c r="E9881" s="43" t="s">
        <v>4566</v>
      </c>
      <c r="F9881" s="44" t="s">
        <v>3093</v>
      </c>
      <c r="G9881" s="44" t="s">
        <v>17</v>
      </c>
      <c r="H9881" s="44" t="s">
        <v>18</v>
      </c>
      <c r="I9881" s="42" t="s">
        <v>4567</v>
      </c>
      <c r="J9881" s="42">
        <v>8051194548023</v>
      </c>
      <c r="K9881" s="45">
        <v>45017</v>
      </c>
      <c r="L9881" s="46">
        <v>0</v>
      </c>
      <c r="M9881" s="54">
        <v>129.94999999999999</v>
      </c>
      <c r="N9881" s="45"/>
    </row>
    <row r="9882" spans="1:14" s="32" customFormat="1" hidden="1" x14ac:dyDescent="0.25">
      <c r="A9882" s="32" t="s">
        <v>25444</v>
      </c>
      <c r="B9882" s="42" t="s">
        <v>65216</v>
      </c>
      <c r="C9882" s="42"/>
      <c r="D9882" s="42"/>
      <c r="E9882" s="43" t="s">
        <v>4568</v>
      </c>
      <c r="F9882" s="44" t="s">
        <v>3093</v>
      </c>
      <c r="G9882" s="44" t="s">
        <v>17</v>
      </c>
      <c r="H9882" s="44" t="s">
        <v>18</v>
      </c>
      <c r="I9882" s="42" t="s">
        <v>4569</v>
      </c>
      <c r="J9882" s="42">
        <v>8051194548139</v>
      </c>
      <c r="K9882" s="45">
        <v>45017</v>
      </c>
      <c r="L9882" s="46">
        <v>0</v>
      </c>
      <c r="M9882" s="54">
        <v>129.94999999999999</v>
      </c>
      <c r="N9882" s="45"/>
    </row>
    <row r="9883" spans="1:14" s="32" customFormat="1" hidden="1" x14ac:dyDescent="0.25">
      <c r="A9883" s="32" t="s">
        <v>25445</v>
      </c>
      <c r="B9883" s="42" t="s">
        <v>65215</v>
      </c>
      <c r="C9883" s="42"/>
      <c r="D9883" s="42"/>
      <c r="E9883" s="43" t="s">
        <v>4570</v>
      </c>
      <c r="F9883" s="44" t="s">
        <v>3093</v>
      </c>
      <c r="G9883" s="44" t="s">
        <v>17</v>
      </c>
      <c r="H9883" s="44" t="s">
        <v>18</v>
      </c>
      <c r="I9883" s="42" t="s">
        <v>4571</v>
      </c>
      <c r="J9883" s="42">
        <v>8051194548122</v>
      </c>
      <c r="K9883" s="45">
        <v>45017</v>
      </c>
      <c r="L9883" s="46">
        <v>0</v>
      </c>
      <c r="M9883" s="54">
        <v>129.94999999999999</v>
      </c>
      <c r="N9883" s="45"/>
    </row>
    <row r="9884" spans="1:14" s="32" customFormat="1" hidden="1" x14ac:dyDescent="0.25">
      <c r="A9884" s="32" t="s">
        <v>25446</v>
      </c>
      <c r="B9884" s="42" t="s">
        <v>65218</v>
      </c>
      <c r="C9884" s="42"/>
      <c r="D9884" s="42"/>
      <c r="E9884" s="43" t="s">
        <v>4572</v>
      </c>
      <c r="F9884" s="44" t="s">
        <v>3093</v>
      </c>
      <c r="G9884" s="44" t="s">
        <v>17</v>
      </c>
      <c r="H9884" s="44" t="s">
        <v>18</v>
      </c>
      <c r="I9884" s="42" t="s">
        <v>4573</v>
      </c>
      <c r="J9884" s="42">
        <v>8051194586988</v>
      </c>
      <c r="K9884" s="45">
        <v>45017</v>
      </c>
      <c r="L9884" s="46">
        <v>0</v>
      </c>
      <c r="M9884" s="54">
        <v>129.94999999999999</v>
      </c>
      <c r="N9884" s="45"/>
    </row>
    <row r="9885" spans="1:14" s="32" customFormat="1" hidden="1" x14ac:dyDescent="0.25">
      <c r="A9885" s="32" t="s">
        <v>25576</v>
      </c>
      <c r="B9885" s="42" t="s">
        <v>65394</v>
      </c>
      <c r="C9885" s="42"/>
      <c r="D9885" s="42"/>
      <c r="E9885" s="43" t="s">
        <v>62092</v>
      </c>
      <c r="F9885" s="44" t="s">
        <v>3093</v>
      </c>
      <c r="G9885" s="44" t="s">
        <v>17</v>
      </c>
      <c r="H9885" s="44" t="s">
        <v>18</v>
      </c>
      <c r="I9885" s="42" t="s">
        <v>4117</v>
      </c>
      <c r="J9885" s="42">
        <v>8033637060194</v>
      </c>
      <c r="K9885" s="45">
        <v>45017</v>
      </c>
      <c r="L9885" s="47">
        <v>0</v>
      </c>
      <c r="M9885" s="47">
        <v>74.95</v>
      </c>
      <c r="N9885" s="45">
        <v>43140</v>
      </c>
    </row>
    <row r="9886" spans="1:14" s="32" customFormat="1" hidden="1" x14ac:dyDescent="0.25">
      <c r="A9886" s="32" t="s">
        <v>25581</v>
      </c>
      <c r="B9886" s="42" t="s">
        <v>65399</v>
      </c>
      <c r="C9886" s="42"/>
      <c r="D9886" s="42"/>
      <c r="E9886" s="43" t="s">
        <v>62097</v>
      </c>
      <c r="F9886" s="44" t="s">
        <v>3093</v>
      </c>
      <c r="G9886" s="44" t="s">
        <v>17</v>
      </c>
      <c r="H9886" s="44" t="s">
        <v>18</v>
      </c>
      <c r="I9886" s="42" t="s">
        <v>4122</v>
      </c>
      <c r="J9886" s="42">
        <v>8033637060248</v>
      </c>
      <c r="K9886" s="45">
        <v>45017</v>
      </c>
      <c r="L9886" s="47">
        <v>0</v>
      </c>
      <c r="M9886" s="47">
        <v>74.95</v>
      </c>
      <c r="N9886" s="45">
        <v>43140</v>
      </c>
    </row>
    <row r="9887" spans="1:14" s="32" customFormat="1" hidden="1" x14ac:dyDescent="0.25">
      <c r="A9887" s="32" t="s">
        <v>25583</v>
      </c>
      <c r="B9887" s="42" t="s">
        <v>65397</v>
      </c>
      <c r="C9887" s="42"/>
      <c r="D9887" s="42"/>
      <c r="E9887" s="43" t="s">
        <v>62099</v>
      </c>
      <c r="F9887" s="44" t="s">
        <v>3093</v>
      </c>
      <c r="G9887" s="44" t="s">
        <v>17</v>
      </c>
      <c r="H9887" s="44" t="s">
        <v>18</v>
      </c>
      <c r="I9887" s="42" t="s">
        <v>4124</v>
      </c>
      <c r="J9887" s="42">
        <v>8033637060224</v>
      </c>
      <c r="K9887" s="45">
        <v>45017</v>
      </c>
      <c r="L9887" s="47">
        <v>0</v>
      </c>
      <c r="M9887" s="47">
        <v>74.95</v>
      </c>
      <c r="N9887" s="45">
        <v>43140</v>
      </c>
    </row>
    <row r="9888" spans="1:14" s="32" customFormat="1" hidden="1" x14ac:dyDescent="0.25">
      <c r="A9888" s="32" t="s">
        <v>25586</v>
      </c>
      <c r="B9888" s="42" t="s">
        <v>65398</v>
      </c>
      <c r="C9888" s="42"/>
      <c r="D9888" s="42"/>
      <c r="E9888" s="43" t="s">
        <v>62102</v>
      </c>
      <c r="F9888" s="44" t="s">
        <v>3093</v>
      </c>
      <c r="G9888" s="44" t="s">
        <v>17</v>
      </c>
      <c r="H9888" s="44" t="s">
        <v>18</v>
      </c>
      <c r="I9888" s="42" t="s">
        <v>4127</v>
      </c>
      <c r="J9888" s="42">
        <v>8033637060231</v>
      </c>
      <c r="K9888" s="45">
        <v>45017</v>
      </c>
      <c r="L9888" s="47">
        <v>0</v>
      </c>
      <c r="M9888" s="47">
        <v>74.95</v>
      </c>
      <c r="N9888" s="45">
        <v>43140</v>
      </c>
    </row>
    <row r="9889" spans="1:14" s="32" customFormat="1" hidden="1" x14ac:dyDescent="0.25">
      <c r="A9889" s="32" t="s">
        <v>25590</v>
      </c>
      <c r="B9889" s="42" t="s">
        <v>65480</v>
      </c>
      <c r="C9889" s="42"/>
      <c r="D9889" s="42"/>
      <c r="E9889" s="43" t="s">
        <v>62106</v>
      </c>
      <c r="F9889" s="44" t="s">
        <v>3093</v>
      </c>
      <c r="G9889" s="44" t="s">
        <v>17</v>
      </c>
      <c r="H9889" s="44" t="s">
        <v>18</v>
      </c>
      <c r="I9889" s="42" t="s">
        <v>4114</v>
      </c>
      <c r="J9889" s="42">
        <v>8033637060279</v>
      </c>
      <c r="K9889" s="45">
        <v>45017</v>
      </c>
      <c r="L9889" s="47">
        <v>0</v>
      </c>
      <c r="M9889" s="47">
        <v>74.95</v>
      </c>
      <c r="N9889" s="45">
        <v>43140</v>
      </c>
    </row>
    <row r="9890" spans="1:14" s="32" customFormat="1" hidden="1" x14ac:dyDescent="0.25">
      <c r="A9890" s="32" t="s">
        <v>31834</v>
      </c>
      <c r="B9890" s="42" t="s">
        <v>65082</v>
      </c>
      <c r="C9890" s="42"/>
      <c r="D9890" s="32" t="s">
        <v>37213</v>
      </c>
      <c r="E9890" s="43" t="s">
        <v>16377</v>
      </c>
      <c r="F9890" s="44" t="s">
        <v>82</v>
      </c>
      <c r="G9890" s="44" t="s">
        <v>17</v>
      </c>
      <c r="H9890" s="44" t="s">
        <v>18</v>
      </c>
      <c r="I9890" s="42" t="s">
        <v>16378</v>
      </c>
      <c r="J9890" s="42">
        <v>8033637209319</v>
      </c>
      <c r="K9890" s="45">
        <v>45017</v>
      </c>
      <c r="L9890" s="46">
        <v>0</v>
      </c>
      <c r="M9890" s="46">
        <v>234.95</v>
      </c>
      <c r="N9890" s="45">
        <v>43339</v>
      </c>
    </row>
    <row r="9891" spans="1:14" s="32" customFormat="1" hidden="1" x14ac:dyDescent="0.25">
      <c r="A9891" s="32" t="s">
        <v>31835</v>
      </c>
      <c r="B9891" s="42" t="s">
        <v>65083</v>
      </c>
      <c r="C9891" s="42"/>
      <c r="D9891" s="32" t="s">
        <v>37214</v>
      </c>
      <c r="E9891" s="43" t="s">
        <v>16379</v>
      </c>
      <c r="F9891" s="44" t="s">
        <v>82</v>
      </c>
      <c r="G9891" s="44" t="s">
        <v>17</v>
      </c>
      <c r="H9891" s="44" t="s">
        <v>18</v>
      </c>
      <c r="I9891" s="42" t="s">
        <v>16380</v>
      </c>
      <c r="J9891" s="42">
        <v>8033637209326</v>
      </c>
      <c r="K9891" s="45">
        <v>45017</v>
      </c>
      <c r="L9891" s="46">
        <v>0</v>
      </c>
      <c r="M9891" s="46">
        <v>234.95</v>
      </c>
      <c r="N9891" s="45">
        <v>43339</v>
      </c>
    </row>
    <row r="9892" spans="1:14" s="32" customFormat="1" hidden="1" x14ac:dyDescent="0.25">
      <c r="A9892" s="32" t="s">
        <v>31836</v>
      </c>
      <c r="B9892" s="42" t="s">
        <v>65080</v>
      </c>
      <c r="C9892" s="42"/>
      <c r="D9892" s="32" t="s">
        <v>37211</v>
      </c>
      <c r="E9892" s="43" t="s">
        <v>16381</v>
      </c>
      <c r="F9892" s="44" t="s">
        <v>82</v>
      </c>
      <c r="G9892" s="44" t="s">
        <v>17</v>
      </c>
      <c r="H9892" s="44" t="s">
        <v>18</v>
      </c>
      <c r="I9892" s="42" t="s">
        <v>16382</v>
      </c>
      <c r="J9892" s="42">
        <v>8033637209296</v>
      </c>
      <c r="K9892" s="45">
        <v>45017</v>
      </c>
      <c r="L9892" s="46">
        <v>0</v>
      </c>
      <c r="M9892" s="46">
        <v>234.95</v>
      </c>
      <c r="N9892" s="45">
        <v>43339</v>
      </c>
    </row>
    <row r="9893" spans="1:14" s="32" customFormat="1" hidden="1" x14ac:dyDescent="0.25">
      <c r="A9893" s="32" t="s">
        <v>31837</v>
      </c>
      <c r="B9893" s="42" t="s">
        <v>65079</v>
      </c>
      <c r="C9893" s="42"/>
      <c r="D9893" s="32" t="s">
        <v>37210</v>
      </c>
      <c r="E9893" s="43" t="s">
        <v>16383</v>
      </c>
      <c r="F9893" s="44" t="s">
        <v>82</v>
      </c>
      <c r="G9893" s="44" t="s">
        <v>17</v>
      </c>
      <c r="H9893" s="44" t="s">
        <v>18</v>
      </c>
      <c r="I9893" s="42" t="s">
        <v>16384</v>
      </c>
      <c r="J9893" s="42">
        <v>8033637209289</v>
      </c>
      <c r="K9893" s="45">
        <v>45017</v>
      </c>
      <c r="L9893" s="46">
        <v>0</v>
      </c>
      <c r="M9893" s="46">
        <v>234.95</v>
      </c>
      <c r="N9893" s="45">
        <v>43339</v>
      </c>
    </row>
    <row r="9894" spans="1:14" s="32" customFormat="1" hidden="1" x14ac:dyDescent="0.25">
      <c r="A9894" s="32" t="s">
        <v>31838</v>
      </c>
      <c r="B9894" s="42" t="s">
        <v>65078</v>
      </c>
      <c r="C9894" s="42"/>
      <c r="D9894" s="32" t="s">
        <v>37209</v>
      </c>
      <c r="E9894" s="43" t="s">
        <v>16385</v>
      </c>
      <c r="F9894" s="44" t="s">
        <v>82</v>
      </c>
      <c r="G9894" s="44" t="s">
        <v>17</v>
      </c>
      <c r="H9894" s="44" t="s">
        <v>18</v>
      </c>
      <c r="I9894" s="42" t="s">
        <v>16386</v>
      </c>
      <c r="J9894" s="42">
        <v>8033637209272</v>
      </c>
      <c r="K9894" s="45">
        <v>45017</v>
      </c>
      <c r="L9894" s="46">
        <v>0</v>
      </c>
      <c r="M9894" s="46">
        <v>234.95</v>
      </c>
      <c r="N9894" s="45">
        <v>43339</v>
      </c>
    </row>
    <row r="9895" spans="1:14" s="32" customFormat="1" hidden="1" x14ac:dyDescent="0.25">
      <c r="A9895" s="32" t="s">
        <v>31839</v>
      </c>
      <c r="B9895" s="42" t="s">
        <v>65081</v>
      </c>
      <c r="C9895" s="42"/>
      <c r="D9895" s="32" t="s">
        <v>37212</v>
      </c>
      <c r="E9895" s="43" t="s">
        <v>16387</v>
      </c>
      <c r="F9895" s="44" t="s">
        <v>82</v>
      </c>
      <c r="G9895" s="44" t="s">
        <v>17</v>
      </c>
      <c r="H9895" s="44" t="s">
        <v>18</v>
      </c>
      <c r="I9895" s="42" t="s">
        <v>16388</v>
      </c>
      <c r="J9895" s="42">
        <v>8033637209302</v>
      </c>
      <c r="K9895" s="45">
        <v>45017</v>
      </c>
      <c r="L9895" s="46">
        <v>0</v>
      </c>
      <c r="M9895" s="46">
        <v>234.95</v>
      </c>
      <c r="N9895" s="45">
        <v>43339</v>
      </c>
    </row>
    <row r="9896" spans="1:14" s="32" customFormat="1" hidden="1" x14ac:dyDescent="0.25">
      <c r="A9896" s="32" t="s">
        <v>31840</v>
      </c>
      <c r="B9896" s="42" t="s">
        <v>51000</v>
      </c>
      <c r="C9896" s="42"/>
      <c r="D9896" s="42"/>
      <c r="E9896" s="43" t="s">
        <v>62228</v>
      </c>
      <c r="F9896" s="44" t="s">
        <v>82</v>
      </c>
      <c r="G9896" s="44" t="s">
        <v>17</v>
      </c>
      <c r="H9896" s="44" t="s">
        <v>18</v>
      </c>
      <c r="I9896" s="42" t="s">
        <v>18389</v>
      </c>
      <c r="J9896" s="42">
        <v>8059175089114</v>
      </c>
      <c r="K9896" s="45">
        <v>45017</v>
      </c>
      <c r="L9896" s="46">
        <v>0</v>
      </c>
      <c r="M9896" s="46">
        <v>234.95</v>
      </c>
      <c r="N9896" s="45">
        <v>43706</v>
      </c>
    </row>
    <row r="9897" spans="1:14" s="32" customFormat="1" hidden="1" x14ac:dyDescent="0.25">
      <c r="A9897" s="32" t="s">
        <v>31841</v>
      </c>
      <c r="B9897" s="42" t="s">
        <v>51001</v>
      </c>
      <c r="C9897" s="42"/>
      <c r="D9897" s="42"/>
      <c r="E9897" s="43" t="s">
        <v>62229</v>
      </c>
      <c r="F9897" s="44" t="s">
        <v>82</v>
      </c>
      <c r="G9897" s="44" t="s">
        <v>17</v>
      </c>
      <c r="H9897" s="44" t="s">
        <v>18</v>
      </c>
      <c r="I9897" s="42" t="s">
        <v>18390</v>
      </c>
      <c r="J9897" s="42">
        <v>8059175089121</v>
      </c>
      <c r="K9897" s="45">
        <v>45017</v>
      </c>
      <c r="L9897" s="46">
        <v>0</v>
      </c>
      <c r="M9897" s="46">
        <v>234.95</v>
      </c>
      <c r="N9897" s="45">
        <v>43706</v>
      </c>
    </row>
    <row r="9898" spans="1:14" s="32" customFormat="1" hidden="1" x14ac:dyDescent="0.25">
      <c r="A9898" s="32" t="s">
        <v>31842</v>
      </c>
      <c r="B9898" s="42" t="s">
        <v>50970</v>
      </c>
      <c r="C9898" s="42"/>
      <c r="D9898" s="42"/>
      <c r="E9898" s="43" t="s">
        <v>62230</v>
      </c>
      <c r="F9898" s="44" t="s">
        <v>82</v>
      </c>
      <c r="G9898" s="44" t="s">
        <v>17</v>
      </c>
      <c r="H9898" s="44" t="s">
        <v>18</v>
      </c>
      <c r="I9898" s="42" t="s">
        <v>18387</v>
      </c>
      <c r="J9898" s="42">
        <v>8059175086830</v>
      </c>
      <c r="K9898" s="45">
        <v>45017</v>
      </c>
      <c r="L9898" s="46">
        <v>0</v>
      </c>
      <c r="M9898" s="46">
        <v>234.95</v>
      </c>
      <c r="N9898" s="45">
        <v>43706</v>
      </c>
    </row>
    <row r="9899" spans="1:14" s="32" customFormat="1" hidden="1" x14ac:dyDescent="0.25">
      <c r="A9899" s="32" t="s">
        <v>31843</v>
      </c>
      <c r="B9899" s="42" t="s">
        <v>50998</v>
      </c>
      <c r="C9899" s="42"/>
      <c r="D9899" s="42"/>
      <c r="E9899" s="43" t="s">
        <v>62231</v>
      </c>
      <c r="F9899" s="44" t="s">
        <v>82</v>
      </c>
      <c r="G9899" s="44" t="s">
        <v>17</v>
      </c>
      <c r="H9899" s="44" t="s">
        <v>18</v>
      </c>
      <c r="I9899" s="42" t="s">
        <v>18386</v>
      </c>
      <c r="J9899" s="42">
        <v>8059175089091</v>
      </c>
      <c r="K9899" s="45">
        <v>45017</v>
      </c>
      <c r="L9899" s="46">
        <v>0</v>
      </c>
      <c r="M9899" s="46">
        <v>234.95</v>
      </c>
      <c r="N9899" s="45">
        <v>43706</v>
      </c>
    </row>
    <row r="9900" spans="1:14" s="32" customFormat="1" hidden="1" x14ac:dyDescent="0.25">
      <c r="A9900" s="32" t="s">
        <v>31844</v>
      </c>
      <c r="B9900" s="42" t="s">
        <v>50997</v>
      </c>
      <c r="C9900" s="42"/>
      <c r="D9900" s="42"/>
      <c r="E9900" s="43" t="s">
        <v>62232</v>
      </c>
      <c r="F9900" s="44" t="s">
        <v>82</v>
      </c>
      <c r="G9900" s="44" t="s">
        <v>17</v>
      </c>
      <c r="H9900" s="44" t="s">
        <v>18</v>
      </c>
      <c r="I9900" s="42" t="s">
        <v>18385</v>
      </c>
      <c r="J9900" s="42">
        <v>8059175089084</v>
      </c>
      <c r="K9900" s="45">
        <v>45017</v>
      </c>
      <c r="L9900" s="46">
        <v>0</v>
      </c>
      <c r="M9900" s="46">
        <v>234.95</v>
      </c>
      <c r="N9900" s="45">
        <v>43706</v>
      </c>
    </row>
    <row r="9901" spans="1:14" s="32" customFormat="1" hidden="1" x14ac:dyDescent="0.25">
      <c r="A9901" s="32" t="s">
        <v>31845</v>
      </c>
      <c r="B9901" s="42" t="s">
        <v>50999</v>
      </c>
      <c r="C9901" s="42"/>
      <c r="D9901" s="42"/>
      <c r="E9901" s="43" t="s">
        <v>62233</v>
      </c>
      <c r="F9901" s="44" t="s">
        <v>82</v>
      </c>
      <c r="G9901" s="44" t="s">
        <v>17</v>
      </c>
      <c r="H9901" s="44" t="s">
        <v>18</v>
      </c>
      <c r="I9901" s="42" t="s">
        <v>18388</v>
      </c>
      <c r="J9901" s="42">
        <v>8059175089107</v>
      </c>
      <c r="K9901" s="45">
        <v>45017</v>
      </c>
      <c r="L9901" s="46">
        <v>0</v>
      </c>
      <c r="M9901" s="46">
        <v>234.95</v>
      </c>
      <c r="N9901" s="45">
        <v>43706</v>
      </c>
    </row>
    <row r="9902" spans="1:14" s="32" customFormat="1" hidden="1" x14ac:dyDescent="0.25">
      <c r="A9902" s="32" t="s">
        <v>31846</v>
      </c>
      <c r="B9902" s="42" t="s">
        <v>65088</v>
      </c>
      <c r="C9902" s="42"/>
      <c r="D9902" s="32" t="s">
        <v>37219</v>
      </c>
      <c r="E9902" s="43" t="s">
        <v>16389</v>
      </c>
      <c r="F9902" s="44" t="s">
        <v>82</v>
      </c>
      <c r="G9902" s="44" t="s">
        <v>17</v>
      </c>
      <c r="H9902" s="44" t="s">
        <v>18</v>
      </c>
      <c r="I9902" s="42" t="s">
        <v>21666</v>
      </c>
      <c r="J9902" s="42">
        <v>8033637209371</v>
      </c>
      <c r="K9902" s="45">
        <v>45017</v>
      </c>
      <c r="L9902" s="46">
        <v>0</v>
      </c>
      <c r="M9902" s="46">
        <v>234.95</v>
      </c>
      <c r="N9902" s="45">
        <v>43339</v>
      </c>
    </row>
    <row r="9903" spans="1:14" s="32" customFormat="1" hidden="1" x14ac:dyDescent="0.25">
      <c r="A9903" s="32" t="s">
        <v>31847</v>
      </c>
      <c r="B9903" s="42" t="s">
        <v>65089</v>
      </c>
      <c r="C9903" s="42"/>
      <c r="D9903" s="32" t="s">
        <v>37220</v>
      </c>
      <c r="E9903" s="43" t="s">
        <v>16390</v>
      </c>
      <c r="F9903" s="44" t="s">
        <v>82</v>
      </c>
      <c r="G9903" s="44" t="s">
        <v>17</v>
      </c>
      <c r="H9903" s="44" t="s">
        <v>18</v>
      </c>
      <c r="I9903" s="42" t="s">
        <v>21667</v>
      </c>
      <c r="J9903" s="42">
        <v>8033637209388</v>
      </c>
      <c r="K9903" s="45">
        <v>45017</v>
      </c>
      <c r="L9903" s="46">
        <v>0</v>
      </c>
      <c r="M9903" s="46">
        <v>234.95</v>
      </c>
      <c r="N9903" s="45">
        <v>43339</v>
      </c>
    </row>
    <row r="9904" spans="1:14" s="32" customFormat="1" hidden="1" x14ac:dyDescent="0.25">
      <c r="A9904" s="32" t="s">
        <v>31848</v>
      </c>
      <c r="B9904" s="42" t="s">
        <v>65086</v>
      </c>
      <c r="C9904" s="42"/>
      <c r="D9904" s="32" t="s">
        <v>37217</v>
      </c>
      <c r="E9904" s="43" t="s">
        <v>16391</v>
      </c>
      <c r="F9904" s="44" t="s">
        <v>82</v>
      </c>
      <c r="G9904" s="44" t="s">
        <v>17</v>
      </c>
      <c r="H9904" s="44" t="s">
        <v>18</v>
      </c>
      <c r="I9904" s="42" t="s">
        <v>16392</v>
      </c>
      <c r="J9904" s="42">
        <v>8033637209357</v>
      </c>
      <c r="K9904" s="45">
        <v>45017</v>
      </c>
      <c r="L9904" s="46">
        <v>0</v>
      </c>
      <c r="M9904" s="46">
        <v>234.95</v>
      </c>
      <c r="N9904" s="45">
        <v>43339</v>
      </c>
    </row>
    <row r="9905" spans="1:14" s="32" customFormat="1" ht="14.25" hidden="1" customHeight="1" x14ac:dyDescent="0.25">
      <c r="A9905" s="32" t="s">
        <v>31849</v>
      </c>
      <c r="B9905" s="42" t="s">
        <v>65085</v>
      </c>
      <c r="C9905" s="42"/>
      <c r="D9905" s="32" t="s">
        <v>37216</v>
      </c>
      <c r="E9905" s="43" t="s">
        <v>16393</v>
      </c>
      <c r="F9905" s="44" t="s">
        <v>82</v>
      </c>
      <c r="G9905" s="44" t="s">
        <v>17</v>
      </c>
      <c r="H9905" s="44" t="s">
        <v>18</v>
      </c>
      <c r="I9905" s="42" t="s">
        <v>16394</v>
      </c>
      <c r="J9905" s="42">
        <v>8033637209340</v>
      </c>
      <c r="K9905" s="45">
        <v>45017</v>
      </c>
      <c r="L9905" s="46">
        <v>0</v>
      </c>
      <c r="M9905" s="46">
        <v>234.95</v>
      </c>
      <c r="N9905" s="45">
        <v>43339</v>
      </c>
    </row>
    <row r="9906" spans="1:14" s="32" customFormat="1" hidden="1" x14ac:dyDescent="0.25">
      <c r="A9906" s="32" t="s">
        <v>31850</v>
      </c>
      <c r="B9906" s="42" t="s">
        <v>65084</v>
      </c>
      <c r="C9906" s="42"/>
      <c r="D9906" s="32" t="s">
        <v>37215</v>
      </c>
      <c r="E9906" s="43" t="s">
        <v>16395</v>
      </c>
      <c r="F9906" s="44" t="s">
        <v>82</v>
      </c>
      <c r="G9906" s="44" t="s">
        <v>17</v>
      </c>
      <c r="H9906" s="44" t="s">
        <v>18</v>
      </c>
      <c r="I9906" s="42" t="s">
        <v>16396</v>
      </c>
      <c r="J9906" s="42">
        <v>8033637209333</v>
      </c>
      <c r="K9906" s="45">
        <v>45017</v>
      </c>
      <c r="L9906" s="46">
        <v>0</v>
      </c>
      <c r="M9906" s="46">
        <v>234.95</v>
      </c>
      <c r="N9906" s="45">
        <v>43339</v>
      </c>
    </row>
    <row r="9907" spans="1:14" s="32" customFormat="1" hidden="1" x14ac:dyDescent="0.25">
      <c r="A9907" s="32" t="s">
        <v>31851</v>
      </c>
      <c r="B9907" s="42" t="s">
        <v>65087</v>
      </c>
      <c r="C9907" s="42"/>
      <c r="D9907" s="32" t="s">
        <v>37218</v>
      </c>
      <c r="E9907" s="43" t="s">
        <v>16397</v>
      </c>
      <c r="F9907" s="44" t="s">
        <v>82</v>
      </c>
      <c r="G9907" s="44" t="s">
        <v>17</v>
      </c>
      <c r="H9907" s="44" t="s">
        <v>18</v>
      </c>
      <c r="I9907" s="42" t="s">
        <v>21668</v>
      </c>
      <c r="J9907" s="42">
        <v>8033637209364</v>
      </c>
      <c r="K9907" s="45">
        <v>45017</v>
      </c>
      <c r="L9907" s="46">
        <v>0</v>
      </c>
      <c r="M9907" s="46">
        <v>234.95</v>
      </c>
      <c r="N9907" s="45">
        <v>43339</v>
      </c>
    </row>
    <row r="9908" spans="1:14" s="32" customFormat="1" hidden="1" x14ac:dyDescent="0.25">
      <c r="B9908" s="42" t="s">
        <v>65106</v>
      </c>
      <c r="C9908" s="42"/>
      <c r="D9908" s="32" t="s">
        <v>37231</v>
      </c>
      <c r="E9908" s="32" t="s">
        <v>37232</v>
      </c>
      <c r="F9908" s="32" t="s">
        <v>41</v>
      </c>
      <c r="G9908" s="44" t="s">
        <v>17</v>
      </c>
      <c r="H9908" s="44" t="s">
        <v>18</v>
      </c>
      <c r="I9908" s="32" t="s">
        <v>37233</v>
      </c>
      <c r="J9908" s="55">
        <v>8059175290404</v>
      </c>
      <c r="K9908" s="45">
        <v>45017</v>
      </c>
      <c r="L9908" s="46">
        <v>0</v>
      </c>
      <c r="M9908" s="46">
        <v>259.95</v>
      </c>
      <c r="N9908" s="45"/>
    </row>
    <row r="9909" spans="1:14" s="32" customFormat="1" hidden="1" x14ac:dyDescent="0.25">
      <c r="B9909" s="42" t="s">
        <v>65107</v>
      </c>
      <c r="C9909" s="42"/>
      <c r="D9909" s="32" t="s">
        <v>37234</v>
      </c>
      <c r="E9909" s="32" t="s">
        <v>37235</v>
      </c>
      <c r="F9909" s="32" t="s">
        <v>41</v>
      </c>
      <c r="G9909" s="44" t="s">
        <v>17</v>
      </c>
      <c r="H9909" s="44" t="s">
        <v>18</v>
      </c>
      <c r="I9909" s="32" t="s">
        <v>37236</v>
      </c>
      <c r="J9909" s="55">
        <v>8059175290411</v>
      </c>
      <c r="K9909" s="45">
        <v>45017</v>
      </c>
      <c r="L9909" s="46">
        <v>0</v>
      </c>
      <c r="M9909" s="46">
        <v>259.95</v>
      </c>
      <c r="N9909" s="45"/>
    </row>
    <row r="9910" spans="1:14" s="32" customFormat="1" hidden="1" x14ac:dyDescent="0.25">
      <c r="B9910" s="42" t="s">
        <v>65104</v>
      </c>
      <c r="C9910" s="42"/>
      <c r="D9910" s="32" t="s">
        <v>40091</v>
      </c>
      <c r="E9910" s="32" t="s">
        <v>37226</v>
      </c>
      <c r="F9910" s="32" t="s">
        <v>41</v>
      </c>
      <c r="G9910" s="44" t="s">
        <v>17</v>
      </c>
      <c r="H9910" s="44" t="s">
        <v>18</v>
      </c>
      <c r="I9910" s="32" t="s">
        <v>37227</v>
      </c>
      <c r="J9910" s="55">
        <v>8059175290381</v>
      </c>
      <c r="K9910" s="45">
        <v>45017</v>
      </c>
      <c r="L9910" s="46">
        <v>0</v>
      </c>
      <c r="M9910" s="46">
        <v>259.95</v>
      </c>
      <c r="N9910" s="45"/>
    </row>
    <row r="9911" spans="1:14" s="32" customFormat="1" hidden="1" x14ac:dyDescent="0.25">
      <c r="B9911" s="42" t="s">
        <v>65103</v>
      </c>
      <c r="C9911" s="42"/>
      <c r="D9911" s="32" t="s">
        <v>37223</v>
      </c>
      <c r="E9911" s="32" t="s">
        <v>37224</v>
      </c>
      <c r="F9911" s="32" t="s">
        <v>41</v>
      </c>
      <c r="G9911" s="44" t="s">
        <v>17</v>
      </c>
      <c r="H9911" s="44" t="s">
        <v>18</v>
      </c>
      <c r="I9911" s="32" t="s">
        <v>37225</v>
      </c>
      <c r="J9911" s="55">
        <v>8059175290374</v>
      </c>
      <c r="K9911" s="45">
        <v>45017</v>
      </c>
      <c r="L9911" s="46">
        <v>0</v>
      </c>
      <c r="M9911" s="46">
        <v>259.95</v>
      </c>
      <c r="N9911" s="45"/>
    </row>
    <row r="9912" spans="1:14" s="32" customFormat="1" hidden="1" x14ac:dyDescent="0.25">
      <c r="B9912" s="42" t="s">
        <v>65102</v>
      </c>
      <c r="C9912" s="42"/>
      <c r="D9912" s="32" t="s">
        <v>40090</v>
      </c>
      <c r="E9912" s="32" t="s">
        <v>37221</v>
      </c>
      <c r="F9912" s="32" t="s">
        <v>41</v>
      </c>
      <c r="G9912" s="44" t="s">
        <v>17</v>
      </c>
      <c r="H9912" s="44" t="s">
        <v>18</v>
      </c>
      <c r="I9912" s="32" t="s">
        <v>37222</v>
      </c>
      <c r="J9912" s="55">
        <v>8059175290367</v>
      </c>
      <c r="K9912" s="45">
        <v>45017</v>
      </c>
      <c r="L9912" s="46">
        <v>0</v>
      </c>
      <c r="M9912" s="46">
        <v>259.95</v>
      </c>
      <c r="N9912" s="45"/>
    </row>
    <row r="9913" spans="1:14" s="32" customFormat="1" hidden="1" x14ac:dyDescent="0.25">
      <c r="B9913" s="42" t="s">
        <v>65105</v>
      </c>
      <c r="C9913" s="42"/>
      <c r="D9913" s="32" t="s">
        <v>37228</v>
      </c>
      <c r="E9913" s="32" t="s">
        <v>37229</v>
      </c>
      <c r="F9913" s="32" t="s">
        <v>41</v>
      </c>
      <c r="G9913" s="44" t="s">
        <v>17</v>
      </c>
      <c r="H9913" s="44" t="s">
        <v>18</v>
      </c>
      <c r="I9913" s="32" t="s">
        <v>37230</v>
      </c>
      <c r="J9913" s="55">
        <v>8059175290398</v>
      </c>
      <c r="K9913" s="45">
        <v>45017</v>
      </c>
      <c r="L9913" s="46">
        <v>0</v>
      </c>
      <c r="M9913" s="46">
        <v>259.95</v>
      </c>
      <c r="N9913" s="45"/>
    </row>
    <row r="9914" spans="1:14" s="32" customFormat="1" hidden="1" x14ac:dyDescent="0.25">
      <c r="B9914" s="42" t="s">
        <v>65112</v>
      </c>
      <c r="C9914" s="42"/>
      <c r="D9914" s="32" t="s">
        <v>37249</v>
      </c>
      <c r="E9914" s="32" t="s">
        <v>37250</v>
      </c>
      <c r="F9914" s="32" t="s">
        <v>41</v>
      </c>
      <c r="G9914" s="44" t="s">
        <v>17</v>
      </c>
      <c r="H9914" s="44" t="s">
        <v>18</v>
      </c>
      <c r="I9914" s="32" t="s">
        <v>37251</v>
      </c>
      <c r="J9914" s="55">
        <v>8059175290466</v>
      </c>
      <c r="K9914" s="45">
        <v>45017</v>
      </c>
      <c r="L9914" s="46">
        <v>0</v>
      </c>
      <c r="M9914" s="46">
        <v>259.95</v>
      </c>
      <c r="N9914" s="45"/>
    </row>
    <row r="9915" spans="1:14" s="32" customFormat="1" hidden="1" x14ac:dyDescent="0.25">
      <c r="B9915" s="42" t="s">
        <v>65113</v>
      </c>
      <c r="C9915" s="42"/>
      <c r="D9915" s="32" t="s">
        <v>37252</v>
      </c>
      <c r="E9915" s="32" t="s">
        <v>37253</v>
      </c>
      <c r="F9915" s="32" t="s">
        <v>41</v>
      </c>
      <c r="G9915" s="44" t="s">
        <v>17</v>
      </c>
      <c r="H9915" s="44" t="s">
        <v>18</v>
      </c>
      <c r="I9915" s="32" t="s">
        <v>37254</v>
      </c>
      <c r="J9915" s="55">
        <v>8059175290473</v>
      </c>
      <c r="K9915" s="45">
        <v>45017</v>
      </c>
      <c r="L9915" s="46">
        <v>0</v>
      </c>
      <c r="M9915" s="46">
        <v>259.95</v>
      </c>
      <c r="N9915" s="45"/>
    </row>
    <row r="9916" spans="1:14" s="32" customFormat="1" hidden="1" x14ac:dyDescent="0.25">
      <c r="B9916" s="42" t="s">
        <v>65110</v>
      </c>
      <c r="C9916" s="42"/>
      <c r="D9916" s="32" t="s">
        <v>37243</v>
      </c>
      <c r="E9916" s="32" t="s">
        <v>37244</v>
      </c>
      <c r="F9916" s="32" t="s">
        <v>41</v>
      </c>
      <c r="G9916" s="44" t="s">
        <v>17</v>
      </c>
      <c r="H9916" s="44" t="s">
        <v>18</v>
      </c>
      <c r="I9916" s="32" t="s">
        <v>37245</v>
      </c>
      <c r="J9916" s="55">
        <v>8059175290442</v>
      </c>
      <c r="K9916" s="45">
        <v>45017</v>
      </c>
      <c r="L9916" s="46">
        <v>0</v>
      </c>
      <c r="M9916" s="46">
        <v>259.95</v>
      </c>
      <c r="N9916" s="45"/>
    </row>
    <row r="9917" spans="1:14" s="32" customFormat="1" hidden="1" x14ac:dyDescent="0.25">
      <c r="B9917" s="42" t="s">
        <v>65109</v>
      </c>
      <c r="C9917" s="42"/>
      <c r="D9917" s="32" t="s">
        <v>37240</v>
      </c>
      <c r="E9917" s="32" t="s">
        <v>37241</v>
      </c>
      <c r="F9917" s="32" t="s">
        <v>41</v>
      </c>
      <c r="G9917" s="44" t="s">
        <v>17</v>
      </c>
      <c r="H9917" s="44" t="s">
        <v>18</v>
      </c>
      <c r="I9917" s="32" t="s">
        <v>37242</v>
      </c>
      <c r="J9917" s="55">
        <v>8059175290435</v>
      </c>
      <c r="K9917" s="45">
        <v>45017</v>
      </c>
      <c r="L9917" s="46">
        <v>0</v>
      </c>
      <c r="M9917" s="46">
        <v>259.95</v>
      </c>
      <c r="N9917" s="45"/>
    </row>
    <row r="9918" spans="1:14" s="32" customFormat="1" hidden="1" x14ac:dyDescent="0.25">
      <c r="B9918" s="42" t="s">
        <v>65108</v>
      </c>
      <c r="C9918" s="42"/>
      <c r="D9918" s="32" t="s">
        <v>37237</v>
      </c>
      <c r="E9918" s="32" t="s">
        <v>37238</v>
      </c>
      <c r="F9918" s="32" t="s">
        <v>41</v>
      </c>
      <c r="G9918" s="44" t="s">
        <v>17</v>
      </c>
      <c r="H9918" s="44" t="s">
        <v>18</v>
      </c>
      <c r="I9918" s="32" t="s">
        <v>37239</v>
      </c>
      <c r="J9918" s="55">
        <v>8059175290428</v>
      </c>
      <c r="K9918" s="45">
        <v>45017</v>
      </c>
      <c r="L9918" s="46">
        <v>0</v>
      </c>
      <c r="M9918" s="46">
        <v>259.95</v>
      </c>
      <c r="N9918" s="45"/>
    </row>
    <row r="9919" spans="1:14" s="32" customFormat="1" hidden="1" x14ac:dyDescent="0.25">
      <c r="B9919" s="42" t="s">
        <v>65111</v>
      </c>
      <c r="C9919" s="42"/>
      <c r="D9919" s="32" t="s">
        <v>37246</v>
      </c>
      <c r="E9919" s="32" t="s">
        <v>37247</v>
      </c>
      <c r="F9919" s="32" t="s">
        <v>41</v>
      </c>
      <c r="G9919" s="44" t="s">
        <v>17</v>
      </c>
      <c r="H9919" s="44" t="s">
        <v>18</v>
      </c>
      <c r="I9919" s="32" t="s">
        <v>37248</v>
      </c>
      <c r="J9919" s="55">
        <v>8059175290459</v>
      </c>
      <c r="K9919" s="45">
        <v>45017</v>
      </c>
      <c r="L9919" s="46">
        <v>0</v>
      </c>
      <c r="M9919" s="46">
        <v>259.95</v>
      </c>
      <c r="N9919" s="45"/>
    </row>
    <row r="9920" spans="1:14" s="32" customFormat="1" hidden="1" x14ac:dyDescent="0.25">
      <c r="A9920" s="32" t="s">
        <v>31864</v>
      </c>
      <c r="B9920" s="42" t="s">
        <v>65034</v>
      </c>
      <c r="C9920" s="42"/>
      <c r="D9920" s="42"/>
      <c r="E9920" s="43" t="s">
        <v>62236</v>
      </c>
      <c r="F9920" s="44" t="s">
        <v>82</v>
      </c>
      <c r="G9920" s="44" t="s">
        <v>17</v>
      </c>
      <c r="H9920" s="44" t="s">
        <v>18</v>
      </c>
      <c r="I9920" s="42" t="s">
        <v>16426</v>
      </c>
      <c r="J9920" s="42">
        <v>8033637209517</v>
      </c>
      <c r="K9920" s="45">
        <v>45017</v>
      </c>
      <c r="L9920" s="47">
        <v>0</v>
      </c>
      <c r="M9920" s="47">
        <v>159.94999999999999</v>
      </c>
      <c r="N9920" s="45">
        <v>43339</v>
      </c>
    </row>
    <row r="9921" spans="1:14" s="32" customFormat="1" hidden="1" x14ac:dyDescent="0.25">
      <c r="A9921" s="32" t="s">
        <v>31865</v>
      </c>
      <c r="B9921" s="42" t="s">
        <v>65035</v>
      </c>
      <c r="C9921" s="42"/>
      <c r="D9921" s="32" t="s">
        <v>37138</v>
      </c>
      <c r="E9921" s="43" t="s">
        <v>16427</v>
      </c>
      <c r="F9921" s="44" t="s">
        <v>82</v>
      </c>
      <c r="G9921" s="44" t="s">
        <v>17</v>
      </c>
      <c r="H9921" s="44" t="s">
        <v>18</v>
      </c>
      <c r="I9921" s="42" t="s">
        <v>16428</v>
      </c>
      <c r="J9921" s="42">
        <v>8033637209524</v>
      </c>
      <c r="K9921" s="45">
        <v>45017</v>
      </c>
      <c r="L9921" s="47">
        <v>0</v>
      </c>
      <c r="M9921" s="47">
        <v>159.94999999999999</v>
      </c>
      <c r="N9921" s="45">
        <v>43339</v>
      </c>
    </row>
    <row r="9922" spans="1:14" s="32" customFormat="1" hidden="1" x14ac:dyDescent="0.25">
      <c r="A9922" s="32" t="s">
        <v>31866</v>
      </c>
      <c r="B9922" s="42" t="s">
        <v>65036</v>
      </c>
      <c r="C9922" s="42"/>
      <c r="D9922" s="32" t="s">
        <v>37139</v>
      </c>
      <c r="E9922" s="43" t="s">
        <v>16429</v>
      </c>
      <c r="F9922" s="44" t="s">
        <v>82</v>
      </c>
      <c r="G9922" s="44" t="s">
        <v>17</v>
      </c>
      <c r="H9922" s="44" t="s">
        <v>18</v>
      </c>
      <c r="I9922" s="42" t="s">
        <v>16430</v>
      </c>
      <c r="J9922" s="42">
        <v>8033637209739</v>
      </c>
      <c r="K9922" s="45">
        <v>45017</v>
      </c>
      <c r="L9922" s="47">
        <v>0</v>
      </c>
      <c r="M9922" s="47">
        <v>159.94999999999999</v>
      </c>
      <c r="N9922" s="45">
        <v>43339</v>
      </c>
    </row>
    <row r="9923" spans="1:14" s="32" customFormat="1" hidden="1" x14ac:dyDescent="0.25">
      <c r="A9923" s="32" t="s">
        <v>31867</v>
      </c>
      <c r="B9923" s="42" t="s">
        <v>65037</v>
      </c>
      <c r="C9923" s="42"/>
      <c r="D9923" s="32" t="s">
        <v>37140</v>
      </c>
      <c r="E9923" s="43" t="s">
        <v>16431</v>
      </c>
      <c r="F9923" s="44" t="s">
        <v>82</v>
      </c>
      <c r="G9923" s="44" t="s">
        <v>17</v>
      </c>
      <c r="H9923" s="44" t="s">
        <v>18</v>
      </c>
      <c r="I9923" s="42" t="s">
        <v>16432</v>
      </c>
      <c r="J9923" s="42">
        <v>8033637209784</v>
      </c>
      <c r="K9923" s="45">
        <v>45017</v>
      </c>
      <c r="L9923" s="47">
        <v>0</v>
      </c>
      <c r="M9923" s="47">
        <v>159.94999999999999</v>
      </c>
      <c r="N9923" s="45">
        <v>43339</v>
      </c>
    </row>
    <row r="9924" spans="1:14" s="32" customFormat="1" hidden="1" x14ac:dyDescent="0.25">
      <c r="A9924" s="32" t="s">
        <v>31868</v>
      </c>
      <c r="B9924" s="42" t="s">
        <v>65038</v>
      </c>
      <c r="C9924" s="42"/>
      <c r="D9924" s="32" t="s">
        <v>37141</v>
      </c>
      <c r="E9924" s="43" t="s">
        <v>16433</v>
      </c>
      <c r="F9924" s="44" t="s">
        <v>82</v>
      </c>
      <c r="G9924" s="44" t="s">
        <v>17</v>
      </c>
      <c r="H9924" s="44" t="s">
        <v>18</v>
      </c>
      <c r="I9924" s="42" t="s">
        <v>16434</v>
      </c>
      <c r="J9924" s="42">
        <v>8033637209791</v>
      </c>
      <c r="K9924" s="45">
        <v>45017</v>
      </c>
      <c r="L9924" s="47">
        <v>0</v>
      </c>
      <c r="M9924" s="47">
        <v>159.94999999999999</v>
      </c>
      <c r="N9924" s="45">
        <v>43339</v>
      </c>
    </row>
    <row r="9925" spans="1:14" s="32" customFormat="1" hidden="1" x14ac:dyDescent="0.25">
      <c r="A9925" s="32" t="s">
        <v>31869</v>
      </c>
      <c r="B9925" s="42" t="s">
        <v>65039</v>
      </c>
      <c r="C9925" s="42"/>
      <c r="D9925" s="32" t="s">
        <v>37142</v>
      </c>
      <c r="E9925" s="43" t="s">
        <v>16435</v>
      </c>
      <c r="F9925" s="44" t="s">
        <v>82</v>
      </c>
      <c r="G9925" s="44" t="s">
        <v>17</v>
      </c>
      <c r="H9925" s="44" t="s">
        <v>18</v>
      </c>
      <c r="I9925" s="42" t="s">
        <v>16436</v>
      </c>
      <c r="J9925" s="42">
        <v>8033637209807</v>
      </c>
      <c r="K9925" s="45">
        <v>45017</v>
      </c>
      <c r="L9925" s="47">
        <v>0</v>
      </c>
      <c r="M9925" s="47">
        <v>159.94999999999999</v>
      </c>
      <c r="N9925" s="45">
        <v>43339</v>
      </c>
    </row>
    <row r="9926" spans="1:14" s="32" customFormat="1" hidden="1" x14ac:dyDescent="0.25">
      <c r="A9926" s="32" t="s">
        <v>31870</v>
      </c>
      <c r="B9926" s="42" t="s">
        <v>65040</v>
      </c>
      <c r="C9926" s="42"/>
      <c r="D9926" s="32" t="s">
        <v>37143</v>
      </c>
      <c r="E9926" s="43" t="s">
        <v>16437</v>
      </c>
      <c r="F9926" s="44" t="s">
        <v>82</v>
      </c>
      <c r="G9926" s="44" t="s">
        <v>17</v>
      </c>
      <c r="H9926" s="44" t="s">
        <v>18</v>
      </c>
      <c r="I9926" s="42" t="s">
        <v>16438</v>
      </c>
      <c r="J9926" s="42">
        <v>8033637209814</v>
      </c>
      <c r="K9926" s="45">
        <v>45017</v>
      </c>
      <c r="L9926" s="47">
        <v>0</v>
      </c>
      <c r="M9926" s="47">
        <v>159.94999999999999</v>
      </c>
      <c r="N9926" s="45">
        <v>43339</v>
      </c>
    </row>
    <row r="9927" spans="1:14" s="32" customFormat="1" hidden="1" x14ac:dyDescent="0.25">
      <c r="B9927" s="42" t="s">
        <v>65041</v>
      </c>
      <c r="C9927" s="42"/>
      <c r="E9927" s="32" t="s">
        <v>37144</v>
      </c>
      <c r="F9927" s="32" t="s">
        <v>41</v>
      </c>
      <c r="G9927" s="32" t="s">
        <v>17</v>
      </c>
      <c r="H9927" s="32" t="s">
        <v>18</v>
      </c>
      <c r="I9927" s="32" t="s">
        <v>37145</v>
      </c>
      <c r="J9927" s="55"/>
      <c r="K9927" s="45">
        <v>45017</v>
      </c>
      <c r="L9927" s="47">
        <v>0</v>
      </c>
      <c r="M9927" s="46">
        <v>189.99</v>
      </c>
      <c r="N9927" s="45"/>
    </row>
    <row r="9928" spans="1:14" s="32" customFormat="1" hidden="1" x14ac:dyDescent="0.25">
      <c r="B9928" s="42" t="s">
        <v>65042</v>
      </c>
      <c r="C9928" s="42"/>
      <c r="D9928" s="32" t="s">
        <v>37146</v>
      </c>
      <c r="E9928" s="32" t="s">
        <v>37147</v>
      </c>
      <c r="F9928" s="32" t="s">
        <v>41</v>
      </c>
      <c r="G9928" s="32" t="s">
        <v>17</v>
      </c>
      <c r="H9928" s="32" t="s">
        <v>18</v>
      </c>
      <c r="I9928" s="32" t="s">
        <v>37148</v>
      </c>
      <c r="J9928" s="55">
        <v>8059175292057</v>
      </c>
      <c r="K9928" s="45">
        <v>45017</v>
      </c>
      <c r="L9928" s="47">
        <v>0</v>
      </c>
      <c r="M9928" s="46">
        <v>189.99</v>
      </c>
      <c r="N9928" s="45"/>
    </row>
    <row r="9929" spans="1:14" s="32" customFormat="1" hidden="1" x14ac:dyDescent="0.25">
      <c r="B9929" s="42" t="s">
        <v>65043</v>
      </c>
      <c r="C9929" s="42"/>
      <c r="D9929" s="32" t="s">
        <v>37149</v>
      </c>
      <c r="E9929" s="32" t="s">
        <v>37150</v>
      </c>
      <c r="F9929" s="32" t="s">
        <v>41</v>
      </c>
      <c r="G9929" s="32" t="s">
        <v>17</v>
      </c>
      <c r="H9929" s="32" t="s">
        <v>18</v>
      </c>
      <c r="I9929" s="32" t="s">
        <v>37151</v>
      </c>
      <c r="J9929" s="55">
        <v>8059175292064</v>
      </c>
      <c r="K9929" s="45">
        <v>45017</v>
      </c>
      <c r="L9929" s="47">
        <v>0</v>
      </c>
      <c r="M9929" s="47">
        <v>159.94999999999999</v>
      </c>
      <c r="N9929" s="45"/>
    </row>
    <row r="9930" spans="1:14" s="32" customFormat="1" hidden="1" x14ac:dyDescent="0.25">
      <c r="B9930" s="42" t="s">
        <v>65044</v>
      </c>
      <c r="C9930" s="42"/>
      <c r="D9930" s="32" t="s">
        <v>37152</v>
      </c>
      <c r="E9930" s="32" t="s">
        <v>37153</v>
      </c>
      <c r="F9930" s="32" t="s">
        <v>41</v>
      </c>
      <c r="G9930" s="32" t="s">
        <v>17</v>
      </c>
      <c r="H9930" s="32" t="s">
        <v>18</v>
      </c>
      <c r="I9930" s="32" t="s">
        <v>37154</v>
      </c>
      <c r="J9930" s="55">
        <v>8059175292071</v>
      </c>
      <c r="K9930" s="45">
        <v>45017</v>
      </c>
      <c r="L9930" s="47">
        <v>0</v>
      </c>
      <c r="M9930" s="47">
        <v>159.94999999999999</v>
      </c>
      <c r="N9930" s="45"/>
    </row>
    <row r="9931" spans="1:14" s="32" customFormat="1" hidden="1" x14ac:dyDescent="0.25">
      <c r="B9931" s="42" t="s">
        <v>65045</v>
      </c>
      <c r="C9931" s="42"/>
      <c r="D9931" s="32" t="s">
        <v>37155</v>
      </c>
      <c r="E9931" s="32" t="s">
        <v>37156</v>
      </c>
      <c r="F9931" s="32" t="s">
        <v>41</v>
      </c>
      <c r="G9931" s="32" t="s">
        <v>17</v>
      </c>
      <c r="H9931" s="32" t="s">
        <v>18</v>
      </c>
      <c r="I9931" s="32" t="s">
        <v>37157</v>
      </c>
      <c r="J9931" s="55">
        <v>8059175292088</v>
      </c>
      <c r="K9931" s="45">
        <v>45017</v>
      </c>
      <c r="L9931" s="47">
        <v>0</v>
      </c>
      <c r="M9931" s="47">
        <v>159.94999999999999</v>
      </c>
      <c r="N9931" s="45"/>
    </row>
    <row r="9932" spans="1:14" s="32" customFormat="1" hidden="1" x14ac:dyDescent="0.25">
      <c r="B9932" s="42" t="s">
        <v>65046</v>
      </c>
      <c r="C9932" s="42"/>
      <c r="D9932" s="32" t="s">
        <v>37158</v>
      </c>
      <c r="E9932" s="32" t="s">
        <v>37159</v>
      </c>
      <c r="F9932" s="32" t="s">
        <v>41</v>
      </c>
      <c r="G9932" s="32" t="s">
        <v>17</v>
      </c>
      <c r="H9932" s="32" t="s">
        <v>18</v>
      </c>
      <c r="I9932" s="32" t="s">
        <v>37160</v>
      </c>
      <c r="J9932" s="55">
        <v>8059175292095</v>
      </c>
      <c r="K9932" s="45">
        <v>45017</v>
      </c>
      <c r="L9932" s="47">
        <v>0</v>
      </c>
      <c r="M9932" s="47">
        <v>159.94999999999999</v>
      </c>
      <c r="N9932" s="45"/>
    </row>
    <row r="9933" spans="1:14" s="32" customFormat="1" hidden="1" x14ac:dyDescent="0.25">
      <c r="B9933" s="42" t="s">
        <v>65047</v>
      </c>
      <c r="C9933" s="42"/>
      <c r="D9933" s="32" t="s">
        <v>37161</v>
      </c>
      <c r="E9933" s="32" t="s">
        <v>37162</v>
      </c>
      <c r="F9933" s="32" t="s">
        <v>41</v>
      </c>
      <c r="G9933" s="32" t="s">
        <v>17</v>
      </c>
      <c r="H9933" s="32" t="s">
        <v>18</v>
      </c>
      <c r="I9933" s="32" t="s">
        <v>37163</v>
      </c>
      <c r="J9933" s="55">
        <v>8059175292101</v>
      </c>
      <c r="K9933" s="45">
        <v>45017</v>
      </c>
      <c r="L9933" s="47">
        <v>0</v>
      </c>
      <c r="M9933" s="47">
        <v>159.94999999999999</v>
      </c>
      <c r="N9933" s="45"/>
    </row>
    <row r="9934" spans="1:14" s="32" customFormat="1" hidden="1" x14ac:dyDescent="0.25">
      <c r="A9934" s="32" t="s">
        <v>31871</v>
      </c>
      <c r="B9934" s="42" t="s">
        <v>65052</v>
      </c>
      <c r="C9934" s="42"/>
      <c r="D9934" s="32" t="s">
        <v>37168</v>
      </c>
      <c r="E9934" s="43" t="s">
        <v>16398</v>
      </c>
      <c r="F9934" s="44" t="s">
        <v>82</v>
      </c>
      <c r="G9934" s="44" t="s">
        <v>17</v>
      </c>
      <c r="H9934" s="44" t="s">
        <v>18</v>
      </c>
      <c r="I9934" s="42" t="s">
        <v>16399</v>
      </c>
      <c r="J9934" s="42">
        <v>8033637209869</v>
      </c>
      <c r="K9934" s="45">
        <v>45017</v>
      </c>
      <c r="L9934" s="47">
        <v>0</v>
      </c>
      <c r="M9934" s="46">
        <v>49.95</v>
      </c>
      <c r="N9934" s="45">
        <v>43339</v>
      </c>
    </row>
    <row r="9935" spans="1:14" s="32" customFormat="1" hidden="1" x14ac:dyDescent="0.25">
      <c r="A9935" s="32" t="s">
        <v>31872</v>
      </c>
      <c r="B9935" s="42" t="s">
        <v>65050</v>
      </c>
      <c r="C9935" s="42"/>
      <c r="D9935" s="32" t="s">
        <v>37166</v>
      </c>
      <c r="E9935" s="43" t="s">
        <v>16400</v>
      </c>
      <c r="F9935" s="44" t="s">
        <v>82</v>
      </c>
      <c r="G9935" s="44" t="s">
        <v>17</v>
      </c>
      <c r="H9935" s="44" t="s">
        <v>18</v>
      </c>
      <c r="I9935" s="42" t="s">
        <v>16401</v>
      </c>
      <c r="J9935" s="42">
        <v>8033637209845</v>
      </c>
      <c r="K9935" s="45">
        <v>45017</v>
      </c>
      <c r="L9935" s="47">
        <v>0</v>
      </c>
      <c r="M9935" s="46">
        <v>49.95</v>
      </c>
      <c r="N9935" s="45">
        <v>43339</v>
      </c>
    </row>
    <row r="9936" spans="1:14" s="32" customFormat="1" hidden="1" x14ac:dyDescent="0.25">
      <c r="A9936" s="32" t="s">
        <v>31873</v>
      </c>
      <c r="B9936" s="42" t="s">
        <v>65049</v>
      </c>
      <c r="C9936" s="42"/>
      <c r="D9936" s="32" t="s">
        <v>37165</v>
      </c>
      <c r="E9936" s="43" t="s">
        <v>16402</v>
      </c>
      <c r="F9936" s="44" t="s">
        <v>82</v>
      </c>
      <c r="G9936" s="44" t="s">
        <v>17</v>
      </c>
      <c r="H9936" s="44" t="s">
        <v>18</v>
      </c>
      <c r="I9936" s="42" t="s">
        <v>16403</v>
      </c>
      <c r="J9936" s="42">
        <v>8033637209838</v>
      </c>
      <c r="K9936" s="45">
        <v>45017</v>
      </c>
      <c r="L9936" s="47">
        <v>0</v>
      </c>
      <c r="M9936" s="46">
        <v>49.95</v>
      </c>
      <c r="N9936" s="45">
        <v>43339</v>
      </c>
    </row>
    <row r="9937" spans="1:14" s="32" customFormat="1" hidden="1" x14ac:dyDescent="0.25">
      <c r="A9937" s="32" t="s">
        <v>31874</v>
      </c>
      <c r="B9937" s="42" t="s">
        <v>65048</v>
      </c>
      <c r="C9937" s="42"/>
      <c r="D9937" s="32" t="s">
        <v>37164</v>
      </c>
      <c r="E9937" s="43" t="s">
        <v>16404</v>
      </c>
      <c r="F9937" s="44" t="s">
        <v>82</v>
      </c>
      <c r="G9937" s="44" t="s">
        <v>17</v>
      </c>
      <c r="H9937" s="44" t="s">
        <v>18</v>
      </c>
      <c r="I9937" s="42" t="s">
        <v>16405</v>
      </c>
      <c r="J9937" s="42">
        <v>8033637209821</v>
      </c>
      <c r="K9937" s="45">
        <v>45017</v>
      </c>
      <c r="L9937" s="47">
        <v>0</v>
      </c>
      <c r="M9937" s="46">
        <v>49.95</v>
      </c>
      <c r="N9937" s="45">
        <v>43339</v>
      </c>
    </row>
    <row r="9938" spans="1:14" s="32" customFormat="1" hidden="1" x14ac:dyDescent="0.25">
      <c r="A9938" s="32" t="s">
        <v>31875</v>
      </c>
      <c r="B9938" s="42" t="s">
        <v>65051</v>
      </c>
      <c r="C9938" s="42"/>
      <c r="D9938" s="32" t="s">
        <v>37167</v>
      </c>
      <c r="E9938" s="43" t="s">
        <v>16406</v>
      </c>
      <c r="F9938" s="44" t="s">
        <v>82</v>
      </c>
      <c r="G9938" s="44" t="s">
        <v>17</v>
      </c>
      <c r="H9938" s="44" t="s">
        <v>18</v>
      </c>
      <c r="I9938" s="42" t="s">
        <v>16407</v>
      </c>
      <c r="J9938" s="42">
        <v>8033637209852</v>
      </c>
      <c r="K9938" s="45">
        <v>45017</v>
      </c>
      <c r="L9938" s="47">
        <v>0</v>
      </c>
      <c r="M9938" s="46">
        <v>49.95</v>
      </c>
      <c r="N9938" s="45">
        <v>43339</v>
      </c>
    </row>
    <row r="9939" spans="1:14" s="32" customFormat="1" hidden="1" x14ac:dyDescent="0.25">
      <c r="A9939" s="32" t="s">
        <v>31876</v>
      </c>
      <c r="B9939" s="42" t="s">
        <v>65057</v>
      </c>
      <c r="C9939" s="42"/>
      <c r="D9939" s="32" t="s">
        <v>37173</v>
      </c>
      <c r="E9939" s="43" t="s">
        <v>16408</v>
      </c>
      <c r="F9939" s="44" t="s">
        <v>82</v>
      </c>
      <c r="G9939" s="44" t="s">
        <v>17</v>
      </c>
      <c r="H9939" s="44" t="s">
        <v>18</v>
      </c>
      <c r="I9939" s="42" t="s">
        <v>16409</v>
      </c>
      <c r="J9939" s="42">
        <v>8033637209913</v>
      </c>
      <c r="K9939" s="45">
        <v>45017</v>
      </c>
      <c r="L9939" s="47">
        <v>0</v>
      </c>
      <c r="M9939" s="46">
        <v>54.95</v>
      </c>
      <c r="N9939" s="45">
        <v>43339</v>
      </c>
    </row>
    <row r="9940" spans="1:14" s="32" customFormat="1" hidden="1" x14ac:dyDescent="0.25">
      <c r="A9940" s="32" t="s">
        <v>31877</v>
      </c>
      <c r="B9940" s="42" t="s">
        <v>65055</v>
      </c>
      <c r="C9940" s="42"/>
      <c r="D9940" s="32" t="s">
        <v>37171</v>
      </c>
      <c r="E9940" s="43" t="s">
        <v>16410</v>
      </c>
      <c r="F9940" s="44" t="s">
        <v>82</v>
      </c>
      <c r="G9940" s="44" t="s">
        <v>17</v>
      </c>
      <c r="H9940" s="44" t="s">
        <v>18</v>
      </c>
      <c r="I9940" s="42" t="s">
        <v>16411</v>
      </c>
      <c r="J9940" s="42">
        <v>8033637209890</v>
      </c>
      <c r="K9940" s="45">
        <v>45017</v>
      </c>
      <c r="L9940" s="47">
        <v>0</v>
      </c>
      <c r="M9940" s="46">
        <v>54.95</v>
      </c>
      <c r="N9940" s="45">
        <v>43339</v>
      </c>
    </row>
    <row r="9941" spans="1:14" s="32" customFormat="1" hidden="1" x14ac:dyDescent="0.25">
      <c r="A9941" s="32" t="s">
        <v>31878</v>
      </c>
      <c r="B9941" s="42" t="s">
        <v>65054</v>
      </c>
      <c r="C9941" s="42"/>
      <c r="D9941" s="32" t="s">
        <v>37170</v>
      </c>
      <c r="E9941" s="43" t="s">
        <v>16412</v>
      </c>
      <c r="F9941" s="44" t="s">
        <v>82</v>
      </c>
      <c r="G9941" s="44" t="s">
        <v>17</v>
      </c>
      <c r="H9941" s="44" t="s">
        <v>18</v>
      </c>
      <c r="I9941" s="42" t="s">
        <v>16413</v>
      </c>
      <c r="J9941" s="42">
        <v>8033637209883</v>
      </c>
      <c r="K9941" s="45">
        <v>45017</v>
      </c>
      <c r="L9941" s="47">
        <v>0</v>
      </c>
      <c r="M9941" s="46">
        <v>54.95</v>
      </c>
      <c r="N9941" s="45">
        <v>43339</v>
      </c>
    </row>
    <row r="9942" spans="1:14" s="32" customFormat="1" hidden="1" x14ac:dyDescent="0.25">
      <c r="A9942" s="32" t="s">
        <v>31879</v>
      </c>
      <c r="B9942" s="42" t="s">
        <v>65053</v>
      </c>
      <c r="C9942" s="42"/>
      <c r="D9942" s="32" t="s">
        <v>37169</v>
      </c>
      <c r="E9942" s="43" t="s">
        <v>16414</v>
      </c>
      <c r="F9942" s="44" t="s">
        <v>82</v>
      </c>
      <c r="G9942" s="44" t="s">
        <v>17</v>
      </c>
      <c r="H9942" s="44" t="s">
        <v>18</v>
      </c>
      <c r="I9942" s="42" t="s">
        <v>16415</v>
      </c>
      <c r="J9942" s="42">
        <v>8033637209876</v>
      </c>
      <c r="K9942" s="45">
        <v>45017</v>
      </c>
      <c r="L9942" s="47">
        <v>0</v>
      </c>
      <c r="M9942" s="46">
        <v>54.95</v>
      </c>
      <c r="N9942" s="45">
        <v>43339</v>
      </c>
    </row>
    <row r="9943" spans="1:14" s="32" customFormat="1" hidden="1" x14ac:dyDescent="0.25">
      <c r="A9943" s="32" t="s">
        <v>31880</v>
      </c>
      <c r="B9943" s="42" t="s">
        <v>65056</v>
      </c>
      <c r="C9943" s="42"/>
      <c r="D9943" s="32" t="s">
        <v>37172</v>
      </c>
      <c r="E9943" s="43" t="s">
        <v>16416</v>
      </c>
      <c r="F9943" s="44" t="s">
        <v>82</v>
      </c>
      <c r="G9943" s="44" t="s">
        <v>17</v>
      </c>
      <c r="H9943" s="44" t="s">
        <v>18</v>
      </c>
      <c r="I9943" s="42" t="s">
        <v>16417</v>
      </c>
      <c r="J9943" s="42">
        <v>8033637209906</v>
      </c>
      <c r="K9943" s="45">
        <v>45017</v>
      </c>
      <c r="L9943" s="47">
        <v>0</v>
      </c>
      <c r="M9943" s="46">
        <v>54.95</v>
      </c>
      <c r="N9943" s="45">
        <v>43339</v>
      </c>
    </row>
    <row r="9944" spans="1:14" s="32" customFormat="1" hidden="1" x14ac:dyDescent="0.25">
      <c r="A9944" s="32" t="s">
        <v>31881</v>
      </c>
      <c r="B9944" s="42" t="s">
        <v>65062</v>
      </c>
      <c r="C9944" s="42"/>
      <c r="D9944" s="32" t="s">
        <v>37178</v>
      </c>
      <c r="E9944" s="43" t="s">
        <v>16418</v>
      </c>
      <c r="F9944" s="44" t="s">
        <v>82</v>
      </c>
      <c r="G9944" s="44" t="s">
        <v>17</v>
      </c>
      <c r="H9944" s="44" t="s">
        <v>18</v>
      </c>
      <c r="I9944" s="42" t="s">
        <v>21669</v>
      </c>
      <c r="J9944" s="42">
        <v>8033637209968</v>
      </c>
      <c r="K9944" s="45">
        <v>45017</v>
      </c>
      <c r="L9944" s="47">
        <v>0</v>
      </c>
      <c r="M9944" s="46">
        <v>54.95</v>
      </c>
      <c r="N9944" s="45">
        <v>43339</v>
      </c>
    </row>
    <row r="9945" spans="1:14" s="32" customFormat="1" hidden="1" x14ac:dyDescent="0.25">
      <c r="A9945" s="32" t="s">
        <v>31882</v>
      </c>
      <c r="B9945" s="42" t="s">
        <v>65060</v>
      </c>
      <c r="C9945" s="42"/>
      <c r="D9945" s="32" t="s">
        <v>37176</v>
      </c>
      <c r="E9945" s="43" t="s">
        <v>16419</v>
      </c>
      <c r="F9945" s="44" t="s">
        <v>82</v>
      </c>
      <c r="G9945" s="44" t="s">
        <v>17</v>
      </c>
      <c r="H9945" s="44" t="s">
        <v>18</v>
      </c>
      <c r="I9945" s="42" t="s">
        <v>16420</v>
      </c>
      <c r="J9945" s="42">
        <v>8033637209944</v>
      </c>
      <c r="K9945" s="45">
        <v>45017</v>
      </c>
      <c r="L9945" s="47">
        <v>0</v>
      </c>
      <c r="M9945" s="46">
        <v>54.95</v>
      </c>
      <c r="N9945" s="45">
        <v>43339</v>
      </c>
    </row>
    <row r="9946" spans="1:14" s="32" customFormat="1" hidden="1" x14ac:dyDescent="0.25">
      <c r="A9946" s="32" t="s">
        <v>31883</v>
      </c>
      <c r="B9946" s="42" t="s">
        <v>65059</v>
      </c>
      <c r="C9946" s="42"/>
      <c r="D9946" s="32" t="s">
        <v>37175</v>
      </c>
      <c r="E9946" s="43" t="s">
        <v>16421</v>
      </c>
      <c r="F9946" s="44" t="s">
        <v>82</v>
      </c>
      <c r="G9946" s="44" t="s">
        <v>17</v>
      </c>
      <c r="H9946" s="44" t="s">
        <v>18</v>
      </c>
      <c r="I9946" s="42" t="s">
        <v>16422</v>
      </c>
      <c r="J9946" s="42">
        <v>8033637209937</v>
      </c>
      <c r="K9946" s="45">
        <v>45017</v>
      </c>
      <c r="L9946" s="47">
        <v>0</v>
      </c>
      <c r="M9946" s="46">
        <v>54.95</v>
      </c>
      <c r="N9946" s="45">
        <v>43339</v>
      </c>
    </row>
    <row r="9947" spans="1:14" s="32" customFormat="1" hidden="1" x14ac:dyDescent="0.25">
      <c r="A9947" s="32" t="s">
        <v>31884</v>
      </c>
      <c r="B9947" s="42" t="s">
        <v>65058</v>
      </c>
      <c r="C9947" s="42"/>
      <c r="D9947" s="32" t="s">
        <v>37174</v>
      </c>
      <c r="E9947" s="43" t="s">
        <v>16423</v>
      </c>
      <c r="F9947" s="44" t="s">
        <v>82</v>
      </c>
      <c r="G9947" s="44" t="s">
        <v>17</v>
      </c>
      <c r="H9947" s="44" t="s">
        <v>18</v>
      </c>
      <c r="I9947" s="42" t="s">
        <v>16424</v>
      </c>
      <c r="J9947" s="42">
        <v>8033637209920</v>
      </c>
      <c r="K9947" s="45">
        <v>45017</v>
      </c>
      <c r="L9947" s="47">
        <v>0</v>
      </c>
      <c r="M9947" s="46">
        <v>54.95</v>
      </c>
      <c r="N9947" s="45">
        <v>43339</v>
      </c>
    </row>
    <row r="9948" spans="1:14" s="32" customFormat="1" hidden="1" x14ac:dyDescent="0.25">
      <c r="A9948" s="32" t="s">
        <v>31885</v>
      </c>
      <c r="B9948" s="42" t="s">
        <v>65061</v>
      </c>
      <c r="C9948" s="42"/>
      <c r="D9948" s="32" t="s">
        <v>37177</v>
      </c>
      <c r="E9948" s="43" t="s">
        <v>16425</v>
      </c>
      <c r="F9948" s="44" t="s">
        <v>82</v>
      </c>
      <c r="G9948" s="44" t="s">
        <v>11</v>
      </c>
      <c r="H9948" s="44" t="s">
        <v>18</v>
      </c>
      <c r="I9948" s="42" t="s">
        <v>21670</v>
      </c>
      <c r="J9948" s="42">
        <v>8033637209951</v>
      </c>
      <c r="K9948" s="45">
        <v>45017</v>
      </c>
      <c r="L9948" s="47">
        <v>0</v>
      </c>
      <c r="M9948" s="46">
        <v>54.95</v>
      </c>
      <c r="N9948" s="45">
        <v>43339</v>
      </c>
    </row>
    <row r="9949" spans="1:14" s="32" customFormat="1" hidden="1" x14ac:dyDescent="0.25">
      <c r="B9949" s="42" t="s">
        <v>65067</v>
      </c>
      <c r="C9949" s="42"/>
      <c r="D9949" s="32" t="s">
        <v>37191</v>
      </c>
      <c r="E9949" s="32" t="s">
        <v>37192</v>
      </c>
      <c r="F9949" s="32" t="s">
        <v>41</v>
      </c>
      <c r="G9949" s="44" t="s">
        <v>17</v>
      </c>
      <c r="H9949" s="44" t="s">
        <v>18</v>
      </c>
      <c r="I9949" s="32" t="s">
        <v>37193</v>
      </c>
      <c r="J9949" s="55">
        <v>8059175292811</v>
      </c>
      <c r="K9949" s="45">
        <v>45017</v>
      </c>
      <c r="L9949" s="47">
        <v>0</v>
      </c>
      <c r="M9949" s="47">
        <v>74.95</v>
      </c>
      <c r="N9949" s="45"/>
    </row>
    <row r="9950" spans="1:14" s="32" customFormat="1" hidden="1" x14ac:dyDescent="0.25">
      <c r="B9950" s="42" t="s">
        <v>65065</v>
      </c>
      <c r="C9950" s="42"/>
      <c r="D9950" s="32" t="s">
        <v>37185</v>
      </c>
      <c r="E9950" s="32" t="s">
        <v>37186</v>
      </c>
      <c r="F9950" s="32" t="s">
        <v>41</v>
      </c>
      <c r="G9950" s="44" t="s">
        <v>17</v>
      </c>
      <c r="H9950" s="44" t="s">
        <v>18</v>
      </c>
      <c r="I9950" s="32" t="s">
        <v>37187</v>
      </c>
      <c r="J9950" s="55">
        <v>8059175292798</v>
      </c>
      <c r="K9950" s="45">
        <v>45017</v>
      </c>
      <c r="L9950" s="47">
        <v>0</v>
      </c>
      <c r="M9950" s="47">
        <v>74.95</v>
      </c>
      <c r="N9950" s="45"/>
    </row>
    <row r="9951" spans="1:14" s="32" customFormat="1" hidden="1" x14ac:dyDescent="0.25">
      <c r="B9951" s="42" t="s">
        <v>65064</v>
      </c>
      <c r="C9951" s="42"/>
      <c r="D9951" s="32" t="s">
        <v>37182</v>
      </c>
      <c r="E9951" s="32" t="s">
        <v>37183</v>
      </c>
      <c r="F9951" s="32" t="s">
        <v>41</v>
      </c>
      <c r="G9951" s="44" t="s">
        <v>17</v>
      </c>
      <c r="H9951" s="44" t="s">
        <v>18</v>
      </c>
      <c r="I9951" s="32" t="s">
        <v>37184</v>
      </c>
      <c r="J9951" s="55">
        <v>8059175292781</v>
      </c>
      <c r="K9951" s="45">
        <v>45017</v>
      </c>
      <c r="L9951" s="47">
        <v>0</v>
      </c>
      <c r="M9951" s="47">
        <v>74.95</v>
      </c>
      <c r="N9951" s="45"/>
    </row>
    <row r="9952" spans="1:14" s="32" customFormat="1" hidden="1" x14ac:dyDescent="0.25">
      <c r="B9952" s="42" t="s">
        <v>65063</v>
      </c>
      <c r="C9952" s="42"/>
      <c r="D9952" s="32" t="s">
        <v>37179</v>
      </c>
      <c r="E9952" s="32" t="s">
        <v>37180</v>
      </c>
      <c r="F9952" s="32" t="s">
        <v>41</v>
      </c>
      <c r="G9952" s="44" t="s">
        <v>17</v>
      </c>
      <c r="H9952" s="44" t="s">
        <v>18</v>
      </c>
      <c r="I9952" s="32" t="s">
        <v>37181</v>
      </c>
      <c r="J9952" s="55">
        <v>8059175292774</v>
      </c>
      <c r="K9952" s="45">
        <v>45017</v>
      </c>
      <c r="L9952" s="47">
        <v>0</v>
      </c>
      <c r="M9952" s="47">
        <v>74.95</v>
      </c>
      <c r="N9952" s="45"/>
    </row>
    <row r="9953" spans="1:14" s="32" customFormat="1" hidden="1" x14ac:dyDescent="0.25">
      <c r="B9953" s="42" t="s">
        <v>65066</v>
      </c>
      <c r="C9953" s="42"/>
      <c r="D9953" s="32" t="s">
        <v>37188</v>
      </c>
      <c r="E9953" s="32" t="s">
        <v>37189</v>
      </c>
      <c r="F9953" s="32" t="s">
        <v>41</v>
      </c>
      <c r="G9953" s="44" t="s">
        <v>17</v>
      </c>
      <c r="H9953" s="44" t="s">
        <v>18</v>
      </c>
      <c r="I9953" s="32" t="s">
        <v>37190</v>
      </c>
      <c r="J9953" s="55">
        <v>8059175292804</v>
      </c>
      <c r="K9953" s="45">
        <v>45017</v>
      </c>
      <c r="L9953" s="47">
        <v>0</v>
      </c>
      <c r="M9953" s="47">
        <v>74.95</v>
      </c>
      <c r="N9953" s="45"/>
    </row>
    <row r="9954" spans="1:14" s="32" customFormat="1" hidden="1" x14ac:dyDescent="0.25">
      <c r="B9954" s="42" t="s">
        <v>65072</v>
      </c>
      <c r="C9954" s="42"/>
      <c r="D9954" s="32" t="s">
        <v>37206</v>
      </c>
      <c r="E9954" s="32" t="s">
        <v>37207</v>
      </c>
      <c r="F9954" s="32" t="s">
        <v>41</v>
      </c>
      <c r="G9954" s="44" t="s">
        <v>17</v>
      </c>
      <c r="H9954" s="44" t="s">
        <v>18</v>
      </c>
      <c r="I9954" s="32" t="s">
        <v>37208</v>
      </c>
      <c r="J9954" s="55">
        <v>8059175292866</v>
      </c>
      <c r="K9954" s="45">
        <v>45017</v>
      </c>
      <c r="L9954" s="47">
        <v>0</v>
      </c>
      <c r="M9954" s="47">
        <v>74.95</v>
      </c>
      <c r="N9954" s="45"/>
    </row>
    <row r="9955" spans="1:14" s="32" customFormat="1" hidden="1" x14ac:dyDescent="0.25">
      <c r="B9955" s="42" t="s">
        <v>65070</v>
      </c>
      <c r="C9955" s="42"/>
      <c r="D9955" s="32" t="s">
        <v>37200</v>
      </c>
      <c r="E9955" s="32" t="s">
        <v>37201</v>
      </c>
      <c r="F9955" s="32" t="s">
        <v>41</v>
      </c>
      <c r="G9955" s="44" t="s">
        <v>17</v>
      </c>
      <c r="H9955" s="44" t="s">
        <v>18</v>
      </c>
      <c r="I9955" s="32" t="s">
        <v>37202</v>
      </c>
      <c r="J9955" s="55">
        <v>8059175292842</v>
      </c>
      <c r="K9955" s="45">
        <v>45017</v>
      </c>
      <c r="L9955" s="47">
        <v>0</v>
      </c>
      <c r="M9955" s="47">
        <v>74.95</v>
      </c>
      <c r="N9955" s="45"/>
    </row>
    <row r="9956" spans="1:14" s="32" customFormat="1" hidden="1" x14ac:dyDescent="0.25">
      <c r="B9956" s="42" t="s">
        <v>65069</v>
      </c>
      <c r="C9956" s="42"/>
      <c r="D9956" s="32" t="s">
        <v>37197</v>
      </c>
      <c r="E9956" s="32" t="s">
        <v>37198</v>
      </c>
      <c r="F9956" s="32" t="s">
        <v>41</v>
      </c>
      <c r="G9956" s="44" t="s">
        <v>17</v>
      </c>
      <c r="H9956" s="44" t="s">
        <v>18</v>
      </c>
      <c r="I9956" s="32" t="s">
        <v>37199</v>
      </c>
      <c r="J9956" s="55">
        <v>8059175292835</v>
      </c>
      <c r="K9956" s="45">
        <v>45017</v>
      </c>
      <c r="L9956" s="47">
        <v>0</v>
      </c>
      <c r="M9956" s="47">
        <v>74.95</v>
      </c>
      <c r="N9956" s="45"/>
    </row>
    <row r="9957" spans="1:14" s="32" customFormat="1" hidden="1" x14ac:dyDescent="0.25">
      <c r="B9957" s="42" t="s">
        <v>65068</v>
      </c>
      <c r="C9957" s="42"/>
      <c r="D9957" s="32" t="s">
        <v>37194</v>
      </c>
      <c r="E9957" s="32" t="s">
        <v>37195</v>
      </c>
      <c r="F9957" s="32" t="s">
        <v>41</v>
      </c>
      <c r="G9957" s="44" t="s">
        <v>17</v>
      </c>
      <c r="H9957" s="44" t="s">
        <v>18</v>
      </c>
      <c r="I9957" s="32" t="s">
        <v>37196</v>
      </c>
      <c r="J9957" s="55">
        <v>8059175292828</v>
      </c>
      <c r="K9957" s="45">
        <v>45017</v>
      </c>
      <c r="L9957" s="47">
        <v>0</v>
      </c>
      <c r="M9957" s="47">
        <v>74.95</v>
      </c>
      <c r="N9957" s="45"/>
    </row>
    <row r="9958" spans="1:14" s="32" customFormat="1" hidden="1" x14ac:dyDescent="0.25">
      <c r="B9958" s="42" t="s">
        <v>65071</v>
      </c>
      <c r="C9958" s="42"/>
      <c r="D9958" s="32" t="s">
        <v>37203</v>
      </c>
      <c r="E9958" s="32" t="s">
        <v>37204</v>
      </c>
      <c r="F9958" s="32" t="s">
        <v>41</v>
      </c>
      <c r="G9958" s="44" t="s">
        <v>17</v>
      </c>
      <c r="H9958" s="44" t="s">
        <v>18</v>
      </c>
      <c r="I9958" s="32" t="s">
        <v>37205</v>
      </c>
      <c r="J9958" s="55">
        <v>8059175292859</v>
      </c>
      <c r="K9958" s="45">
        <v>45017</v>
      </c>
      <c r="L9958" s="47">
        <v>0</v>
      </c>
      <c r="M9958" s="47">
        <v>74.95</v>
      </c>
      <c r="N9958" s="45"/>
    </row>
    <row r="9959" spans="1:14" s="32" customFormat="1" hidden="1" x14ac:dyDescent="0.25">
      <c r="A9959" s="32" t="s">
        <v>31899</v>
      </c>
      <c r="B9959" s="42" t="s">
        <v>65124</v>
      </c>
      <c r="C9959" s="42"/>
      <c r="D9959" s="32" t="s">
        <v>37277</v>
      </c>
      <c r="E9959" s="43" t="s">
        <v>12652</v>
      </c>
      <c r="F9959" s="44" t="s">
        <v>82</v>
      </c>
      <c r="G9959" s="44" t="s">
        <v>17</v>
      </c>
      <c r="H9959" s="44" t="s">
        <v>18</v>
      </c>
      <c r="I9959" s="42" t="s">
        <v>21460</v>
      </c>
      <c r="J9959" s="42">
        <v>8033637210629</v>
      </c>
      <c r="K9959" s="45">
        <v>45017</v>
      </c>
      <c r="L9959" s="46">
        <v>0</v>
      </c>
      <c r="M9959" s="54">
        <v>99.95</v>
      </c>
      <c r="N9959" s="45">
        <v>43339</v>
      </c>
    </row>
    <row r="9960" spans="1:14" s="32" customFormat="1" hidden="1" x14ac:dyDescent="0.25">
      <c r="A9960" s="32" t="s">
        <v>31900</v>
      </c>
      <c r="B9960" s="42" t="s">
        <v>65125</v>
      </c>
      <c r="C9960" s="42"/>
      <c r="D9960" s="32" t="s">
        <v>37278</v>
      </c>
      <c r="E9960" s="43" t="s">
        <v>12653</v>
      </c>
      <c r="F9960" s="44" t="s">
        <v>82</v>
      </c>
      <c r="G9960" s="44" t="s">
        <v>17</v>
      </c>
      <c r="H9960" s="44" t="s">
        <v>18</v>
      </c>
      <c r="I9960" s="42" t="s">
        <v>21461</v>
      </c>
      <c r="J9960" s="42">
        <v>8033637210636</v>
      </c>
      <c r="K9960" s="45">
        <v>45017</v>
      </c>
      <c r="L9960" s="46">
        <v>0</v>
      </c>
      <c r="M9960" s="54">
        <v>99.95</v>
      </c>
      <c r="N9960" s="45">
        <v>43339</v>
      </c>
    </row>
    <row r="9961" spans="1:14" s="32" customFormat="1" hidden="1" x14ac:dyDescent="0.25">
      <c r="A9961" s="32" t="s">
        <v>30878</v>
      </c>
      <c r="B9961" s="42" t="s">
        <v>64685</v>
      </c>
      <c r="C9961" s="42"/>
      <c r="D9961" s="42"/>
      <c r="E9961" s="43" t="s">
        <v>61179</v>
      </c>
      <c r="F9961" s="44" t="s">
        <v>41</v>
      </c>
      <c r="G9961" s="44" t="s">
        <v>17</v>
      </c>
      <c r="H9961" s="44" t="s">
        <v>18</v>
      </c>
      <c r="I9961" s="42" t="s">
        <v>19253</v>
      </c>
      <c r="J9961" s="42">
        <v>8059175197260</v>
      </c>
      <c r="K9961" s="45">
        <v>45018</v>
      </c>
      <c r="L9961" s="46">
        <v>0</v>
      </c>
      <c r="M9961" s="54">
        <v>269.95</v>
      </c>
      <c r="N9961" s="45">
        <v>43878</v>
      </c>
    </row>
    <row r="9962" spans="1:14" s="32" customFormat="1" hidden="1" x14ac:dyDescent="0.25">
      <c r="A9962" s="32" t="s">
        <v>30879</v>
      </c>
      <c r="B9962" s="42" t="s">
        <v>64684</v>
      </c>
      <c r="C9962" s="42"/>
      <c r="D9962" s="42"/>
      <c r="E9962" s="43" t="s">
        <v>61180</v>
      </c>
      <c r="F9962" s="44" t="s">
        <v>41</v>
      </c>
      <c r="G9962" s="44" t="s">
        <v>17</v>
      </c>
      <c r="H9962" s="44" t="s">
        <v>18</v>
      </c>
      <c r="I9962" s="42" t="s">
        <v>19254</v>
      </c>
      <c r="J9962" s="42">
        <v>8059175197253</v>
      </c>
      <c r="K9962" s="45">
        <v>45019</v>
      </c>
      <c r="L9962" s="46">
        <v>0</v>
      </c>
      <c r="M9962" s="54">
        <v>269.95</v>
      </c>
      <c r="N9962" s="45">
        <v>43878</v>
      </c>
    </row>
    <row r="9963" spans="1:14" s="32" customFormat="1" hidden="1" x14ac:dyDescent="0.25">
      <c r="A9963" s="32" t="s">
        <v>30880</v>
      </c>
      <c r="B9963" s="42" t="s">
        <v>64687</v>
      </c>
      <c r="C9963" s="42"/>
      <c r="D9963" s="42"/>
      <c r="E9963" s="43" t="s">
        <v>61181</v>
      </c>
      <c r="F9963" s="44" t="s">
        <v>41</v>
      </c>
      <c r="G9963" s="44" t="s">
        <v>17</v>
      </c>
      <c r="H9963" s="44" t="s">
        <v>18</v>
      </c>
      <c r="I9963" s="42" t="s">
        <v>19255</v>
      </c>
      <c r="J9963" s="42">
        <v>8059175197284</v>
      </c>
      <c r="K9963" s="45">
        <v>45020</v>
      </c>
      <c r="L9963" s="46">
        <v>0</v>
      </c>
      <c r="M9963" s="54">
        <v>269.95</v>
      </c>
      <c r="N9963" s="45">
        <v>43878</v>
      </c>
    </row>
    <row r="9964" spans="1:14" s="32" customFormat="1" hidden="1" x14ac:dyDescent="0.25">
      <c r="A9964" s="32" t="s">
        <v>30881</v>
      </c>
      <c r="B9964" s="42" t="s">
        <v>64688</v>
      </c>
      <c r="C9964" s="42"/>
      <c r="D9964" s="42"/>
      <c r="E9964" s="43" t="s">
        <v>19256</v>
      </c>
      <c r="F9964" s="44" t="s">
        <v>41</v>
      </c>
      <c r="G9964" s="44" t="s">
        <v>17</v>
      </c>
      <c r="H9964" s="44" t="s">
        <v>18</v>
      </c>
      <c r="I9964" s="42" t="s">
        <v>19257</v>
      </c>
      <c r="J9964" s="42">
        <v>8059175197291</v>
      </c>
      <c r="K9964" s="45">
        <v>45021</v>
      </c>
      <c r="L9964" s="46">
        <v>0</v>
      </c>
      <c r="M9964" s="54">
        <v>269.95</v>
      </c>
      <c r="N9964" s="45">
        <v>43878</v>
      </c>
    </row>
    <row r="9965" spans="1:14" s="32" customFormat="1" hidden="1" x14ac:dyDescent="0.25">
      <c r="A9965" s="32" t="s">
        <v>24093</v>
      </c>
      <c r="B9965" s="42" t="s">
        <v>51356</v>
      </c>
      <c r="C9965" s="42"/>
      <c r="D9965" s="42" t="s">
        <v>17019</v>
      </c>
      <c r="E9965" s="43" t="s">
        <v>17020</v>
      </c>
      <c r="F9965" s="44">
        <v>714</v>
      </c>
      <c r="G9965" s="44" t="s">
        <v>17</v>
      </c>
      <c r="H9965" s="44" t="s">
        <v>18</v>
      </c>
      <c r="I9965" s="42" t="s">
        <v>21712</v>
      </c>
      <c r="J9965" s="42">
        <v>8059175110030</v>
      </c>
      <c r="K9965" s="45">
        <v>45047</v>
      </c>
      <c r="L9965" s="47">
        <v>0</v>
      </c>
      <c r="M9965" s="47">
        <v>249.95</v>
      </c>
      <c r="N9965" s="45">
        <v>43654</v>
      </c>
    </row>
    <row r="9966" spans="1:14" s="32" customFormat="1" hidden="1" x14ac:dyDescent="0.25">
      <c r="A9966" s="32" t="s">
        <v>24094</v>
      </c>
      <c r="B9966" s="42" t="s">
        <v>51357</v>
      </c>
      <c r="C9966" s="42"/>
      <c r="D9966" s="42" t="s">
        <v>17021</v>
      </c>
      <c r="E9966" s="43" t="s">
        <v>17022</v>
      </c>
      <c r="F9966" s="44">
        <v>714</v>
      </c>
      <c r="G9966" s="44" t="s">
        <v>17</v>
      </c>
      <c r="H9966" s="44" t="s">
        <v>18</v>
      </c>
      <c r="I9966" s="42" t="s">
        <v>21713</v>
      </c>
      <c r="J9966" s="42">
        <v>8059175110047</v>
      </c>
      <c r="K9966" s="45">
        <v>45047</v>
      </c>
      <c r="L9966" s="47">
        <v>0</v>
      </c>
      <c r="M9966" s="47">
        <v>249.95</v>
      </c>
      <c r="N9966" s="45">
        <v>43654</v>
      </c>
    </row>
    <row r="9967" spans="1:14" s="32" customFormat="1" hidden="1" x14ac:dyDescent="0.25">
      <c r="A9967" s="32" t="s">
        <v>24095</v>
      </c>
      <c r="B9967" s="42" t="s">
        <v>50987</v>
      </c>
      <c r="C9967" s="42"/>
      <c r="D9967" s="42" t="s">
        <v>17023</v>
      </c>
      <c r="E9967" s="43" t="s">
        <v>17024</v>
      </c>
      <c r="F9967" s="44">
        <v>714</v>
      </c>
      <c r="G9967" s="44" t="s">
        <v>17</v>
      </c>
      <c r="H9967" s="44" t="s">
        <v>18</v>
      </c>
      <c r="I9967" s="42" t="s">
        <v>21714</v>
      </c>
      <c r="J9967" s="42">
        <v>8059175088773</v>
      </c>
      <c r="K9967" s="45">
        <v>45047</v>
      </c>
      <c r="L9967" s="47">
        <v>0</v>
      </c>
      <c r="M9967" s="47">
        <v>249.95</v>
      </c>
      <c r="N9967" s="45">
        <v>43654</v>
      </c>
    </row>
    <row r="9968" spans="1:14" s="32" customFormat="1" hidden="1" x14ac:dyDescent="0.25">
      <c r="A9968" s="32" t="s">
        <v>24096</v>
      </c>
      <c r="B9968" s="42" t="s">
        <v>50988</v>
      </c>
      <c r="C9968" s="42"/>
      <c r="D9968" s="42" t="s">
        <v>17025</v>
      </c>
      <c r="E9968" s="43" t="s">
        <v>17026</v>
      </c>
      <c r="F9968" s="44">
        <v>714</v>
      </c>
      <c r="G9968" s="44" t="s">
        <v>17</v>
      </c>
      <c r="H9968" s="44" t="s">
        <v>18</v>
      </c>
      <c r="I9968" s="42" t="s">
        <v>21715</v>
      </c>
      <c r="J9968" s="42">
        <v>8059175088780</v>
      </c>
      <c r="K9968" s="45">
        <v>45047</v>
      </c>
      <c r="L9968" s="47">
        <v>0</v>
      </c>
      <c r="M9968" s="47">
        <v>249.95</v>
      </c>
      <c r="N9968" s="45">
        <v>43654</v>
      </c>
    </row>
    <row r="9969" spans="1:14" s="32" customFormat="1" hidden="1" x14ac:dyDescent="0.25">
      <c r="A9969" s="32" t="s">
        <v>24097</v>
      </c>
      <c r="B9969" s="42" t="s">
        <v>50989</v>
      </c>
      <c r="C9969" s="42"/>
      <c r="D9969" s="42" t="s">
        <v>17027</v>
      </c>
      <c r="E9969" s="43" t="s">
        <v>17028</v>
      </c>
      <c r="F9969" s="44">
        <v>714</v>
      </c>
      <c r="G9969" s="44" t="s">
        <v>17</v>
      </c>
      <c r="H9969" s="44" t="s">
        <v>18</v>
      </c>
      <c r="I9969" s="42" t="s">
        <v>21716</v>
      </c>
      <c r="J9969" s="42">
        <v>8059175088797</v>
      </c>
      <c r="K9969" s="45">
        <v>45047</v>
      </c>
      <c r="L9969" s="47">
        <v>0</v>
      </c>
      <c r="M9969" s="47">
        <v>249.95</v>
      </c>
      <c r="N9969" s="45">
        <v>43654</v>
      </c>
    </row>
    <row r="9970" spans="1:14" s="32" customFormat="1" hidden="1" x14ac:dyDescent="0.25">
      <c r="A9970" s="32" t="s">
        <v>24098</v>
      </c>
      <c r="B9970" s="42" t="s">
        <v>50990</v>
      </c>
      <c r="C9970" s="42"/>
      <c r="D9970" s="42" t="s">
        <v>17029</v>
      </c>
      <c r="E9970" s="43" t="s">
        <v>17030</v>
      </c>
      <c r="F9970" s="44">
        <v>714</v>
      </c>
      <c r="G9970" s="44" t="s">
        <v>17</v>
      </c>
      <c r="H9970" s="44" t="s">
        <v>18</v>
      </c>
      <c r="I9970" s="42" t="s">
        <v>21717</v>
      </c>
      <c r="J9970" s="42">
        <v>8059175088803</v>
      </c>
      <c r="K9970" s="45">
        <v>45047</v>
      </c>
      <c r="L9970" s="47">
        <v>0</v>
      </c>
      <c r="M9970" s="47">
        <v>249.95</v>
      </c>
      <c r="N9970" s="45">
        <v>43654</v>
      </c>
    </row>
    <row r="9971" spans="1:14" s="32" customFormat="1" hidden="1" x14ac:dyDescent="0.25">
      <c r="A9971" s="32" t="s">
        <v>24099</v>
      </c>
      <c r="B9971" s="42" t="s">
        <v>50991</v>
      </c>
      <c r="C9971" s="42"/>
      <c r="D9971" s="42" t="s">
        <v>17031</v>
      </c>
      <c r="E9971" s="43" t="s">
        <v>17032</v>
      </c>
      <c r="F9971" s="44">
        <v>714</v>
      </c>
      <c r="G9971" s="44" t="s">
        <v>17</v>
      </c>
      <c r="H9971" s="44" t="s">
        <v>18</v>
      </c>
      <c r="I9971" s="42" t="s">
        <v>21718</v>
      </c>
      <c r="J9971" s="42">
        <v>8059175088810</v>
      </c>
      <c r="K9971" s="45">
        <v>45047</v>
      </c>
      <c r="L9971" s="47">
        <v>0</v>
      </c>
      <c r="M9971" s="47">
        <v>249.95</v>
      </c>
      <c r="N9971" s="45">
        <v>43654</v>
      </c>
    </row>
    <row r="9972" spans="1:14" s="32" customFormat="1" hidden="1" x14ac:dyDescent="0.25">
      <c r="A9972" s="32" t="s">
        <v>24119</v>
      </c>
      <c r="B9972" s="42" t="s">
        <v>51358</v>
      </c>
      <c r="C9972" s="42"/>
      <c r="D9972" s="42" t="s">
        <v>17012</v>
      </c>
      <c r="E9972" s="43" t="s">
        <v>58848</v>
      </c>
      <c r="F9972" s="44">
        <v>714</v>
      </c>
      <c r="G9972" s="44" t="s">
        <v>17</v>
      </c>
      <c r="H9972" s="44" t="s">
        <v>18</v>
      </c>
      <c r="I9972" s="42" t="s">
        <v>21705</v>
      </c>
      <c r="J9972" s="42">
        <v>8059175111433</v>
      </c>
      <c r="K9972" s="45">
        <v>45047</v>
      </c>
      <c r="L9972" s="47">
        <v>0</v>
      </c>
      <c r="M9972" s="47">
        <v>249.95</v>
      </c>
      <c r="N9972" s="45">
        <v>43654</v>
      </c>
    </row>
    <row r="9973" spans="1:14" s="32" customFormat="1" hidden="1" x14ac:dyDescent="0.25">
      <c r="A9973" s="32" t="s">
        <v>24120</v>
      </c>
      <c r="B9973" s="42" t="s">
        <v>51359</v>
      </c>
      <c r="C9973" s="42"/>
      <c r="D9973" s="42" t="s">
        <v>17013</v>
      </c>
      <c r="E9973" s="43" t="s">
        <v>58849</v>
      </c>
      <c r="F9973" s="44">
        <v>714</v>
      </c>
      <c r="G9973" s="44" t="s">
        <v>17</v>
      </c>
      <c r="H9973" s="44" t="s">
        <v>18</v>
      </c>
      <c r="I9973" s="42" t="s">
        <v>21706</v>
      </c>
      <c r="J9973" s="42">
        <v>8059175111440</v>
      </c>
      <c r="K9973" s="45">
        <v>45047</v>
      </c>
      <c r="L9973" s="47">
        <v>0</v>
      </c>
      <c r="M9973" s="47">
        <v>249.95</v>
      </c>
      <c r="N9973" s="45">
        <v>43654</v>
      </c>
    </row>
    <row r="9974" spans="1:14" s="32" customFormat="1" hidden="1" x14ac:dyDescent="0.25">
      <c r="A9974" s="32" t="s">
        <v>24121</v>
      </c>
      <c r="B9974" s="42" t="s">
        <v>50992</v>
      </c>
      <c r="C9974" s="42"/>
      <c r="D9974" s="42" t="s">
        <v>17014</v>
      </c>
      <c r="E9974" s="43" t="s">
        <v>58850</v>
      </c>
      <c r="F9974" s="44">
        <v>714</v>
      </c>
      <c r="G9974" s="44" t="s">
        <v>17</v>
      </c>
      <c r="H9974" s="44" t="s">
        <v>18</v>
      </c>
      <c r="I9974" s="42" t="s">
        <v>21707</v>
      </c>
      <c r="J9974" s="42">
        <v>8059175088827</v>
      </c>
      <c r="K9974" s="45">
        <v>45047</v>
      </c>
      <c r="L9974" s="47">
        <v>0</v>
      </c>
      <c r="M9974" s="47">
        <v>249.95</v>
      </c>
      <c r="N9974" s="45">
        <v>43654</v>
      </c>
    </row>
    <row r="9975" spans="1:14" s="32" customFormat="1" hidden="1" x14ac:dyDescent="0.25">
      <c r="A9975" s="32" t="s">
        <v>24122</v>
      </c>
      <c r="B9975" s="42" t="s">
        <v>50993</v>
      </c>
      <c r="C9975" s="42"/>
      <c r="D9975" s="42" t="s">
        <v>17015</v>
      </c>
      <c r="E9975" s="43" t="s">
        <v>58851</v>
      </c>
      <c r="F9975" s="44">
        <v>714</v>
      </c>
      <c r="G9975" s="44" t="s">
        <v>17</v>
      </c>
      <c r="H9975" s="44" t="s">
        <v>18</v>
      </c>
      <c r="I9975" s="42" t="s">
        <v>21708</v>
      </c>
      <c r="J9975" s="42">
        <v>8059175088834</v>
      </c>
      <c r="K9975" s="45">
        <v>45047</v>
      </c>
      <c r="L9975" s="47">
        <v>0</v>
      </c>
      <c r="M9975" s="47">
        <v>249.95</v>
      </c>
      <c r="N9975" s="45">
        <v>43654</v>
      </c>
    </row>
    <row r="9976" spans="1:14" s="32" customFormat="1" hidden="1" x14ac:dyDescent="0.25">
      <c r="A9976" s="32" t="s">
        <v>24123</v>
      </c>
      <c r="B9976" s="42" t="s">
        <v>50994</v>
      </c>
      <c r="C9976" s="42"/>
      <c r="D9976" s="42" t="s">
        <v>17016</v>
      </c>
      <c r="E9976" s="43" t="s">
        <v>58852</v>
      </c>
      <c r="F9976" s="44">
        <v>714</v>
      </c>
      <c r="G9976" s="44" t="s">
        <v>17</v>
      </c>
      <c r="H9976" s="44" t="s">
        <v>18</v>
      </c>
      <c r="I9976" s="42" t="s">
        <v>21709</v>
      </c>
      <c r="J9976" s="42">
        <v>8059175088841</v>
      </c>
      <c r="K9976" s="45">
        <v>45047</v>
      </c>
      <c r="L9976" s="47">
        <v>0</v>
      </c>
      <c r="M9976" s="47">
        <v>249.95</v>
      </c>
      <c r="N9976" s="45">
        <v>43654</v>
      </c>
    </row>
    <row r="9977" spans="1:14" s="32" customFormat="1" hidden="1" x14ac:dyDescent="0.25">
      <c r="A9977" s="32" t="s">
        <v>24124</v>
      </c>
      <c r="B9977" s="42" t="s">
        <v>50995</v>
      </c>
      <c r="C9977" s="42"/>
      <c r="D9977" s="42" t="s">
        <v>17017</v>
      </c>
      <c r="E9977" s="43" t="s">
        <v>58853</v>
      </c>
      <c r="F9977" s="44">
        <v>714</v>
      </c>
      <c r="G9977" s="44" t="s">
        <v>17</v>
      </c>
      <c r="H9977" s="44" t="s">
        <v>18</v>
      </c>
      <c r="I9977" s="42" t="s">
        <v>21710</v>
      </c>
      <c r="J9977" s="42">
        <v>8059175088858</v>
      </c>
      <c r="K9977" s="45">
        <v>45047</v>
      </c>
      <c r="L9977" s="47">
        <v>0</v>
      </c>
      <c r="M9977" s="47">
        <v>249.95</v>
      </c>
      <c r="N9977" s="45">
        <v>43654</v>
      </c>
    </row>
    <row r="9978" spans="1:14" s="32" customFormat="1" hidden="1" x14ac:dyDescent="0.25">
      <c r="A9978" s="32" t="s">
        <v>24125</v>
      </c>
      <c r="B9978" s="42" t="s">
        <v>50996</v>
      </c>
      <c r="C9978" s="42"/>
      <c r="D9978" s="42" t="s">
        <v>17018</v>
      </c>
      <c r="E9978" s="43" t="s">
        <v>58854</v>
      </c>
      <c r="F9978" s="44">
        <v>714</v>
      </c>
      <c r="G9978" s="44" t="s">
        <v>17</v>
      </c>
      <c r="H9978" s="44" t="s">
        <v>18</v>
      </c>
      <c r="I9978" s="42" t="s">
        <v>21711</v>
      </c>
      <c r="J9978" s="42">
        <v>8059175088865</v>
      </c>
      <c r="K9978" s="45">
        <v>45047</v>
      </c>
      <c r="L9978" s="47">
        <v>0</v>
      </c>
      <c r="M9978" s="47">
        <v>249.95</v>
      </c>
      <c r="N9978" s="45">
        <v>43654</v>
      </c>
    </row>
    <row r="9979" spans="1:14" s="32" customFormat="1" hidden="1" x14ac:dyDescent="0.25">
      <c r="A9979" s="32" t="s">
        <v>36214</v>
      </c>
      <c r="B9979" s="42" t="s">
        <v>67543</v>
      </c>
      <c r="C9979" s="42"/>
      <c r="D9979" s="42" t="s">
        <v>22115</v>
      </c>
      <c r="E9979" s="43" t="s">
        <v>58814</v>
      </c>
      <c r="F9979" s="44">
        <v>714</v>
      </c>
      <c r="G9979" s="44" t="s">
        <v>17</v>
      </c>
      <c r="H9979" s="44" t="s">
        <v>18</v>
      </c>
      <c r="I9979" s="42" t="s">
        <v>22116</v>
      </c>
      <c r="J9979" s="42">
        <v>8059175288487</v>
      </c>
      <c r="K9979" s="45">
        <v>45047</v>
      </c>
      <c r="L9979" s="47">
        <v>0</v>
      </c>
      <c r="M9979" s="47">
        <v>309.95</v>
      </c>
      <c r="N9979" s="45">
        <v>44037</v>
      </c>
    </row>
    <row r="9980" spans="1:14" s="32" customFormat="1" hidden="1" x14ac:dyDescent="0.25">
      <c r="A9980" s="32" t="s">
        <v>36215</v>
      </c>
      <c r="B9980" s="42" t="s">
        <v>67544</v>
      </c>
      <c r="C9980" s="42"/>
      <c r="D9980" s="42" t="s">
        <v>22117</v>
      </c>
      <c r="E9980" s="43" t="s">
        <v>58815</v>
      </c>
      <c r="F9980" s="44">
        <v>714</v>
      </c>
      <c r="G9980" s="44" t="s">
        <v>17</v>
      </c>
      <c r="H9980" s="44" t="s">
        <v>18</v>
      </c>
      <c r="I9980" s="42" t="s">
        <v>22118</v>
      </c>
      <c r="J9980" s="42">
        <v>8059175288494</v>
      </c>
      <c r="K9980" s="45">
        <v>45047</v>
      </c>
      <c r="L9980" s="47">
        <v>0</v>
      </c>
      <c r="M9980" s="47">
        <v>309.95</v>
      </c>
      <c r="N9980" s="45">
        <v>44037</v>
      </c>
    </row>
    <row r="9981" spans="1:14" s="32" customFormat="1" hidden="1" x14ac:dyDescent="0.25">
      <c r="A9981" s="32" t="s">
        <v>36216</v>
      </c>
      <c r="B9981" s="42" t="s">
        <v>67545</v>
      </c>
      <c r="C9981" s="42"/>
      <c r="D9981" s="42" t="s">
        <v>22119</v>
      </c>
      <c r="E9981" s="43" t="s">
        <v>58816</v>
      </c>
      <c r="F9981" s="44">
        <v>714</v>
      </c>
      <c r="G9981" s="44" t="s">
        <v>17</v>
      </c>
      <c r="H9981" s="44" t="s">
        <v>18</v>
      </c>
      <c r="I9981" s="42" t="s">
        <v>22120</v>
      </c>
      <c r="J9981" s="42">
        <v>8059175288500</v>
      </c>
      <c r="K9981" s="45">
        <v>45047</v>
      </c>
      <c r="L9981" s="47">
        <v>0</v>
      </c>
      <c r="M9981" s="47">
        <v>309.95</v>
      </c>
      <c r="N9981" s="45">
        <v>44037</v>
      </c>
    </row>
    <row r="9982" spans="1:14" s="32" customFormat="1" hidden="1" x14ac:dyDescent="0.25">
      <c r="A9982" s="32" t="s">
        <v>36217</v>
      </c>
      <c r="B9982" s="42" t="s">
        <v>67546</v>
      </c>
      <c r="C9982" s="42"/>
      <c r="D9982" s="42" t="s">
        <v>22121</v>
      </c>
      <c r="E9982" s="43" t="s">
        <v>58817</v>
      </c>
      <c r="F9982" s="44">
        <v>714</v>
      </c>
      <c r="G9982" s="44" t="s">
        <v>17</v>
      </c>
      <c r="H9982" s="44" t="s">
        <v>18</v>
      </c>
      <c r="I9982" s="42" t="s">
        <v>22122</v>
      </c>
      <c r="J9982" s="42">
        <v>8059175288517</v>
      </c>
      <c r="K9982" s="45">
        <v>45047</v>
      </c>
      <c r="L9982" s="47">
        <v>0</v>
      </c>
      <c r="M9982" s="47">
        <v>309.95</v>
      </c>
      <c r="N9982" s="45">
        <v>44037</v>
      </c>
    </row>
    <row r="9983" spans="1:14" s="32" customFormat="1" hidden="1" x14ac:dyDescent="0.25">
      <c r="A9983" s="32" t="s">
        <v>36218</v>
      </c>
      <c r="B9983" s="42" t="s">
        <v>67547</v>
      </c>
      <c r="C9983" s="42"/>
      <c r="D9983" s="42" t="s">
        <v>22123</v>
      </c>
      <c r="E9983" s="43" t="s">
        <v>58818</v>
      </c>
      <c r="F9983" s="44">
        <v>714</v>
      </c>
      <c r="G9983" s="44" t="s">
        <v>17</v>
      </c>
      <c r="H9983" s="44" t="s">
        <v>18</v>
      </c>
      <c r="I9983" s="42" t="s">
        <v>22124</v>
      </c>
      <c r="J9983" s="42">
        <v>8059175288524</v>
      </c>
      <c r="K9983" s="45">
        <v>45047</v>
      </c>
      <c r="L9983" s="47">
        <v>0</v>
      </c>
      <c r="M9983" s="47">
        <v>309.95</v>
      </c>
      <c r="N9983" s="45">
        <v>44037</v>
      </c>
    </row>
    <row r="9984" spans="1:14" s="32" customFormat="1" hidden="1" x14ac:dyDescent="0.25">
      <c r="A9984" s="32" t="s">
        <v>36211</v>
      </c>
      <c r="B9984" s="42" t="s">
        <v>67540</v>
      </c>
      <c r="C9984" s="42"/>
      <c r="D9984" s="42" t="s">
        <v>22109</v>
      </c>
      <c r="E9984" s="43" t="s">
        <v>58819</v>
      </c>
      <c r="F9984" s="44">
        <v>714</v>
      </c>
      <c r="G9984" s="44" t="s">
        <v>17</v>
      </c>
      <c r="H9984" s="44" t="s">
        <v>18</v>
      </c>
      <c r="I9984" s="42" t="s">
        <v>22110</v>
      </c>
      <c r="J9984" s="42">
        <v>8059175288456</v>
      </c>
      <c r="K9984" s="45">
        <v>45047</v>
      </c>
      <c r="L9984" s="47">
        <v>0</v>
      </c>
      <c r="M9984" s="47">
        <v>309.95</v>
      </c>
      <c r="N9984" s="45">
        <v>44037</v>
      </c>
    </row>
    <row r="9985" spans="1:14" s="32" customFormat="1" hidden="1" x14ac:dyDescent="0.25">
      <c r="A9985" s="32" t="s">
        <v>36212</v>
      </c>
      <c r="B9985" s="42" t="s">
        <v>67541</v>
      </c>
      <c r="C9985" s="42"/>
      <c r="D9985" s="42" t="s">
        <v>22111</v>
      </c>
      <c r="E9985" s="43" t="s">
        <v>58820</v>
      </c>
      <c r="F9985" s="44">
        <v>714</v>
      </c>
      <c r="G9985" s="44" t="s">
        <v>17</v>
      </c>
      <c r="H9985" s="44" t="s">
        <v>18</v>
      </c>
      <c r="I9985" s="42" t="s">
        <v>22112</v>
      </c>
      <c r="J9985" s="42">
        <v>8059175288463</v>
      </c>
      <c r="K9985" s="45">
        <v>45047</v>
      </c>
      <c r="L9985" s="47">
        <v>0</v>
      </c>
      <c r="M9985" s="47">
        <v>309.95</v>
      </c>
      <c r="N9985" s="45">
        <v>44037</v>
      </c>
    </row>
    <row r="9986" spans="1:14" s="32" customFormat="1" hidden="1" x14ac:dyDescent="0.25">
      <c r="A9986" s="32" t="s">
        <v>36213</v>
      </c>
      <c r="B9986" s="42" t="s">
        <v>67542</v>
      </c>
      <c r="C9986" s="42"/>
      <c r="D9986" s="42" t="s">
        <v>22113</v>
      </c>
      <c r="E9986" s="43" t="s">
        <v>58821</v>
      </c>
      <c r="F9986" s="44">
        <v>714</v>
      </c>
      <c r="G9986" s="44" t="s">
        <v>17</v>
      </c>
      <c r="H9986" s="44" t="s">
        <v>18</v>
      </c>
      <c r="I9986" s="42" t="s">
        <v>22114</v>
      </c>
      <c r="J9986" s="42">
        <v>8059175288470</v>
      </c>
      <c r="K9986" s="45">
        <v>45047</v>
      </c>
      <c r="L9986" s="47">
        <v>0</v>
      </c>
      <c r="M9986" s="47">
        <v>309.95</v>
      </c>
      <c r="N9986" s="45">
        <v>44037</v>
      </c>
    </row>
    <row r="9987" spans="1:14" s="32" customFormat="1" hidden="1" x14ac:dyDescent="0.25">
      <c r="A9987" s="32" t="s">
        <v>23637</v>
      </c>
      <c r="B9987" s="42" t="s">
        <v>50975</v>
      </c>
      <c r="C9987" s="42"/>
      <c r="D9987" s="42" t="s">
        <v>16968</v>
      </c>
      <c r="E9987" s="43" t="s">
        <v>16969</v>
      </c>
      <c r="F9987" s="44">
        <v>714</v>
      </c>
      <c r="G9987" s="44" t="s">
        <v>17</v>
      </c>
      <c r="H9987" s="44" t="s">
        <v>18</v>
      </c>
      <c r="I9987" s="42" t="s">
        <v>16970</v>
      </c>
      <c r="J9987" s="42">
        <v>8059175088322</v>
      </c>
      <c r="K9987" s="45">
        <v>45047</v>
      </c>
      <c r="L9987" s="47">
        <v>0</v>
      </c>
      <c r="M9987" s="47">
        <v>414.95</v>
      </c>
      <c r="N9987" s="45">
        <v>43654</v>
      </c>
    </row>
    <row r="9988" spans="1:14" s="32" customFormat="1" hidden="1" x14ac:dyDescent="0.25">
      <c r="A9988" s="32" t="s">
        <v>23638</v>
      </c>
      <c r="B9988" s="42" t="s">
        <v>50976</v>
      </c>
      <c r="C9988" s="42"/>
      <c r="D9988" s="42" t="s">
        <v>16971</v>
      </c>
      <c r="E9988" s="43" t="s">
        <v>16972</v>
      </c>
      <c r="F9988" s="44">
        <v>714</v>
      </c>
      <c r="G9988" s="44" t="s">
        <v>17</v>
      </c>
      <c r="H9988" s="44" t="s">
        <v>18</v>
      </c>
      <c r="I9988" s="42" t="s">
        <v>16973</v>
      </c>
      <c r="J9988" s="42">
        <v>8059175088339</v>
      </c>
      <c r="K9988" s="45">
        <v>45047</v>
      </c>
      <c r="L9988" s="47">
        <v>0</v>
      </c>
      <c r="M9988" s="47">
        <v>414.95</v>
      </c>
      <c r="N9988" s="45">
        <v>43654</v>
      </c>
    </row>
    <row r="9989" spans="1:14" s="32" customFormat="1" hidden="1" x14ac:dyDescent="0.25">
      <c r="A9989" s="32" t="s">
        <v>23639</v>
      </c>
      <c r="B9989" s="42" t="s">
        <v>50977</v>
      </c>
      <c r="C9989" s="42"/>
      <c r="D9989" s="42" t="s">
        <v>16974</v>
      </c>
      <c r="E9989" s="43" t="s">
        <v>16975</v>
      </c>
      <c r="F9989" s="44">
        <v>714</v>
      </c>
      <c r="G9989" s="44" t="s">
        <v>17</v>
      </c>
      <c r="H9989" s="44" t="s">
        <v>18</v>
      </c>
      <c r="I9989" s="42" t="s">
        <v>16976</v>
      </c>
      <c r="J9989" s="42">
        <v>8059175088353</v>
      </c>
      <c r="K9989" s="45">
        <v>45047</v>
      </c>
      <c r="L9989" s="47">
        <v>0</v>
      </c>
      <c r="M9989" s="47">
        <v>414.95</v>
      </c>
      <c r="N9989" s="45">
        <v>43654</v>
      </c>
    </row>
    <row r="9990" spans="1:14" s="32" customFormat="1" hidden="1" x14ac:dyDescent="0.25">
      <c r="A9990" s="32" t="s">
        <v>23640</v>
      </c>
      <c r="B9990" s="42" t="s">
        <v>50978</v>
      </c>
      <c r="C9990" s="42"/>
      <c r="D9990" s="42" t="s">
        <v>16977</v>
      </c>
      <c r="E9990" s="43" t="s">
        <v>16978</v>
      </c>
      <c r="F9990" s="44">
        <v>714</v>
      </c>
      <c r="G9990" s="44" t="s">
        <v>17</v>
      </c>
      <c r="H9990" s="44" t="s">
        <v>18</v>
      </c>
      <c r="I9990" s="42" t="s">
        <v>16979</v>
      </c>
      <c r="J9990" s="42">
        <v>8059175088360</v>
      </c>
      <c r="K9990" s="45">
        <v>45047</v>
      </c>
      <c r="L9990" s="47">
        <v>0</v>
      </c>
      <c r="M9990" s="47">
        <v>414.95</v>
      </c>
      <c r="N9990" s="45">
        <v>43654</v>
      </c>
    </row>
    <row r="9991" spans="1:14" s="32" customFormat="1" hidden="1" x14ac:dyDescent="0.25">
      <c r="A9991" s="32" t="s">
        <v>23641</v>
      </c>
      <c r="B9991" s="42" t="s">
        <v>50979</v>
      </c>
      <c r="C9991" s="42"/>
      <c r="D9991" s="42" t="s">
        <v>16980</v>
      </c>
      <c r="E9991" s="43" t="s">
        <v>16981</v>
      </c>
      <c r="F9991" s="44">
        <v>714</v>
      </c>
      <c r="G9991" s="44" t="s">
        <v>17</v>
      </c>
      <c r="H9991" s="44" t="s">
        <v>18</v>
      </c>
      <c r="I9991" s="42" t="s">
        <v>16982</v>
      </c>
      <c r="J9991" s="42">
        <v>8059175088377</v>
      </c>
      <c r="K9991" s="45">
        <v>45047</v>
      </c>
      <c r="L9991" s="47">
        <v>0</v>
      </c>
      <c r="M9991" s="47">
        <v>414.95</v>
      </c>
      <c r="N9991" s="45">
        <v>43654</v>
      </c>
    </row>
    <row r="9992" spans="1:14" s="32" customFormat="1" hidden="1" x14ac:dyDescent="0.25">
      <c r="A9992" s="32" t="s">
        <v>23646</v>
      </c>
      <c r="B9992" s="42" t="s">
        <v>50972</v>
      </c>
      <c r="C9992" s="42"/>
      <c r="D9992" s="42" t="s">
        <v>16962</v>
      </c>
      <c r="E9992" s="43" t="s">
        <v>16963</v>
      </c>
      <c r="F9992" s="44">
        <v>714</v>
      </c>
      <c r="G9992" s="44" t="s">
        <v>17</v>
      </c>
      <c r="H9992" s="44" t="s">
        <v>18</v>
      </c>
      <c r="I9992" s="42" t="s">
        <v>21697</v>
      </c>
      <c r="J9992" s="42">
        <v>8059175088292</v>
      </c>
      <c r="K9992" s="45">
        <v>45047</v>
      </c>
      <c r="L9992" s="47">
        <v>0</v>
      </c>
      <c r="M9992" s="47">
        <v>414.95</v>
      </c>
      <c r="N9992" s="45">
        <v>43654</v>
      </c>
    </row>
    <row r="9993" spans="1:14" s="32" customFormat="1" hidden="1" x14ac:dyDescent="0.25">
      <c r="A9993" s="32" t="s">
        <v>23647</v>
      </c>
      <c r="B9993" s="42" t="s">
        <v>50973</v>
      </c>
      <c r="C9993" s="42"/>
      <c r="D9993" s="42" t="s">
        <v>16964</v>
      </c>
      <c r="E9993" s="43" t="s">
        <v>16965</v>
      </c>
      <c r="F9993" s="44">
        <v>714</v>
      </c>
      <c r="G9993" s="44" t="s">
        <v>17</v>
      </c>
      <c r="H9993" s="44" t="s">
        <v>18</v>
      </c>
      <c r="I9993" s="42" t="s">
        <v>21698</v>
      </c>
      <c r="J9993" s="42">
        <v>8059175088308</v>
      </c>
      <c r="K9993" s="45">
        <v>45047</v>
      </c>
      <c r="L9993" s="47">
        <v>0</v>
      </c>
      <c r="M9993" s="47">
        <v>414.95</v>
      </c>
      <c r="N9993" s="45">
        <v>43654</v>
      </c>
    </row>
    <row r="9994" spans="1:14" s="32" customFormat="1" hidden="1" x14ac:dyDescent="0.25">
      <c r="A9994" s="32" t="s">
        <v>23648</v>
      </c>
      <c r="B9994" s="42" t="s">
        <v>50974</v>
      </c>
      <c r="C9994" s="42"/>
      <c r="D9994" s="42" t="s">
        <v>16966</v>
      </c>
      <c r="E9994" s="43" t="s">
        <v>16967</v>
      </c>
      <c r="F9994" s="44">
        <v>714</v>
      </c>
      <c r="G9994" s="44" t="s">
        <v>17</v>
      </c>
      <c r="H9994" s="44" t="s">
        <v>18</v>
      </c>
      <c r="I9994" s="42" t="s">
        <v>21699</v>
      </c>
      <c r="J9994" s="42">
        <v>8059175088315</v>
      </c>
      <c r="K9994" s="45">
        <v>45047</v>
      </c>
      <c r="L9994" s="47">
        <v>0</v>
      </c>
      <c r="M9994" s="47">
        <v>414.95</v>
      </c>
      <c r="N9994" s="45">
        <v>43654</v>
      </c>
    </row>
    <row r="9995" spans="1:14" s="32" customFormat="1" hidden="1" x14ac:dyDescent="0.25">
      <c r="A9995" s="32" t="s">
        <v>23809</v>
      </c>
      <c r="B9995" s="42" t="s">
        <v>67452</v>
      </c>
      <c r="C9995" s="42"/>
      <c r="D9995" s="42" t="s">
        <v>15588</v>
      </c>
      <c r="E9995" s="43" t="s">
        <v>15589</v>
      </c>
      <c r="F9995" s="44">
        <v>714</v>
      </c>
      <c r="G9995" s="44" t="s">
        <v>17</v>
      </c>
      <c r="H9995" s="44" t="s">
        <v>18</v>
      </c>
      <c r="I9995" s="42" t="s">
        <v>15590</v>
      </c>
      <c r="J9995" s="42">
        <v>8033637200279</v>
      </c>
      <c r="K9995" s="45">
        <v>45047</v>
      </c>
      <c r="L9995" s="47">
        <v>0</v>
      </c>
      <c r="M9995" s="47">
        <v>414.95</v>
      </c>
      <c r="N9995" s="45">
        <v>43290</v>
      </c>
    </row>
    <row r="9996" spans="1:14" s="32" customFormat="1" hidden="1" x14ac:dyDescent="0.25">
      <c r="A9996" s="32" t="s">
        <v>23810</v>
      </c>
      <c r="B9996" s="42" t="s">
        <v>67453</v>
      </c>
      <c r="C9996" s="42"/>
      <c r="D9996" s="42" t="s">
        <v>15591</v>
      </c>
      <c r="E9996" s="43" t="s">
        <v>15592</v>
      </c>
      <c r="F9996" s="44">
        <v>714</v>
      </c>
      <c r="G9996" s="44" t="s">
        <v>17</v>
      </c>
      <c r="H9996" s="44" t="s">
        <v>18</v>
      </c>
      <c r="I9996" s="42" t="s">
        <v>15593</v>
      </c>
      <c r="J9996" s="42">
        <v>8033637200286</v>
      </c>
      <c r="K9996" s="45">
        <v>45047</v>
      </c>
      <c r="L9996" s="47">
        <v>0</v>
      </c>
      <c r="M9996" s="47">
        <v>414.95</v>
      </c>
      <c r="N9996" s="45">
        <v>43290</v>
      </c>
    </row>
    <row r="9997" spans="1:14" s="32" customFormat="1" hidden="1" x14ac:dyDescent="0.25">
      <c r="A9997" s="32" t="s">
        <v>23811</v>
      </c>
      <c r="B9997" s="42" t="s">
        <v>67454</v>
      </c>
      <c r="C9997" s="42"/>
      <c r="D9997" s="42" t="s">
        <v>15594</v>
      </c>
      <c r="E9997" s="43" t="s">
        <v>15595</v>
      </c>
      <c r="F9997" s="44">
        <v>714</v>
      </c>
      <c r="G9997" s="44" t="s">
        <v>17</v>
      </c>
      <c r="H9997" s="44" t="s">
        <v>18</v>
      </c>
      <c r="I9997" s="42" t="s">
        <v>15596</v>
      </c>
      <c r="J9997" s="42">
        <v>8033637200293</v>
      </c>
      <c r="K9997" s="45">
        <v>45047</v>
      </c>
      <c r="L9997" s="47">
        <v>0</v>
      </c>
      <c r="M9997" s="47">
        <v>414.95</v>
      </c>
      <c r="N9997" s="45">
        <v>43290</v>
      </c>
    </row>
    <row r="9998" spans="1:14" s="32" customFormat="1" hidden="1" x14ac:dyDescent="0.25">
      <c r="A9998" s="32" t="s">
        <v>23812</v>
      </c>
      <c r="B9998" s="42" t="s">
        <v>67455</v>
      </c>
      <c r="C9998" s="42"/>
      <c r="D9998" s="42" t="s">
        <v>15597</v>
      </c>
      <c r="E9998" s="43" t="s">
        <v>15598</v>
      </c>
      <c r="F9998" s="44">
        <v>714</v>
      </c>
      <c r="G9998" s="44" t="s">
        <v>17</v>
      </c>
      <c r="H9998" s="44" t="s">
        <v>18</v>
      </c>
      <c r="I9998" s="42" t="s">
        <v>15599</v>
      </c>
      <c r="J9998" s="42">
        <v>8033637200309</v>
      </c>
      <c r="K9998" s="45">
        <v>45047</v>
      </c>
      <c r="L9998" s="47">
        <v>0</v>
      </c>
      <c r="M9998" s="47">
        <v>414.95</v>
      </c>
      <c r="N9998" s="45">
        <v>43290</v>
      </c>
    </row>
    <row r="9999" spans="1:14" s="32" customFormat="1" hidden="1" x14ac:dyDescent="0.25">
      <c r="A9999" s="32" t="s">
        <v>23813</v>
      </c>
      <c r="B9999" s="42" t="s">
        <v>67456</v>
      </c>
      <c r="C9999" s="42"/>
      <c r="D9999" s="42" t="s">
        <v>15600</v>
      </c>
      <c r="E9999" s="43" t="s">
        <v>15601</v>
      </c>
      <c r="F9999" s="44">
        <v>714</v>
      </c>
      <c r="G9999" s="44" t="s">
        <v>17</v>
      </c>
      <c r="H9999" s="44" t="s">
        <v>18</v>
      </c>
      <c r="I9999" s="42" t="s">
        <v>15602</v>
      </c>
      <c r="J9999" s="42">
        <v>8033637440408</v>
      </c>
      <c r="K9999" s="45">
        <v>45047</v>
      </c>
      <c r="L9999" s="47">
        <v>0</v>
      </c>
      <c r="M9999" s="47">
        <v>414.95</v>
      </c>
      <c r="N9999" s="45">
        <v>43290</v>
      </c>
    </row>
    <row r="10000" spans="1:14" s="32" customFormat="1" hidden="1" x14ac:dyDescent="0.25">
      <c r="A10000" s="32" t="s">
        <v>23818</v>
      </c>
      <c r="B10000" s="42" t="s">
        <v>67449</v>
      </c>
      <c r="C10000" s="42"/>
      <c r="D10000" s="42" t="s">
        <v>15615</v>
      </c>
      <c r="E10000" s="43" t="s">
        <v>58734</v>
      </c>
      <c r="F10000" s="44">
        <v>714</v>
      </c>
      <c r="G10000" s="44" t="s">
        <v>17</v>
      </c>
      <c r="H10000" s="44" t="s">
        <v>18</v>
      </c>
      <c r="I10000" s="42" t="s">
        <v>15616</v>
      </c>
      <c r="J10000" s="42">
        <v>8033637440392</v>
      </c>
      <c r="K10000" s="45">
        <v>45047</v>
      </c>
      <c r="L10000" s="47">
        <v>0</v>
      </c>
      <c r="M10000" s="47">
        <v>414.95</v>
      </c>
      <c r="N10000" s="45">
        <v>43290</v>
      </c>
    </row>
    <row r="10001" spans="1:14" s="32" customFormat="1" hidden="1" x14ac:dyDescent="0.25">
      <c r="A10001" s="32" t="s">
        <v>23819</v>
      </c>
      <c r="B10001" s="42" t="s">
        <v>67450</v>
      </c>
      <c r="C10001" s="42"/>
      <c r="D10001" s="42" t="s">
        <v>15617</v>
      </c>
      <c r="E10001" s="43" t="s">
        <v>15618</v>
      </c>
      <c r="F10001" s="44">
        <v>714</v>
      </c>
      <c r="G10001" s="44" t="s">
        <v>17</v>
      </c>
      <c r="H10001" s="44" t="s">
        <v>18</v>
      </c>
      <c r="I10001" s="42" t="s">
        <v>15619</v>
      </c>
      <c r="J10001" s="42">
        <v>8033637200255</v>
      </c>
      <c r="K10001" s="45">
        <v>45047</v>
      </c>
      <c r="L10001" s="47">
        <v>0</v>
      </c>
      <c r="M10001" s="47">
        <v>414.95</v>
      </c>
      <c r="N10001" s="45">
        <v>43290</v>
      </c>
    </row>
    <row r="10002" spans="1:14" s="32" customFormat="1" hidden="1" x14ac:dyDescent="0.25">
      <c r="A10002" s="32" t="s">
        <v>23820</v>
      </c>
      <c r="B10002" s="42" t="s">
        <v>67451</v>
      </c>
      <c r="C10002" s="42"/>
      <c r="D10002" s="42" t="s">
        <v>15620</v>
      </c>
      <c r="E10002" s="43" t="s">
        <v>15621</v>
      </c>
      <c r="F10002" s="44">
        <v>714</v>
      </c>
      <c r="G10002" s="44" t="s">
        <v>17</v>
      </c>
      <c r="H10002" s="44" t="s">
        <v>18</v>
      </c>
      <c r="I10002" s="42" t="s">
        <v>15622</v>
      </c>
      <c r="J10002" s="42">
        <v>8033637200262</v>
      </c>
      <c r="K10002" s="45">
        <v>45047</v>
      </c>
      <c r="L10002" s="47">
        <v>0</v>
      </c>
      <c r="M10002" s="47">
        <v>414.95</v>
      </c>
      <c r="N10002" s="45">
        <v>43290</v>
      </c>
    </row>
    <row r="10003" spans="1:14" s="32" customFormat="1" hidden="1" x14ac:dyDescent="0.25">
      <c r="A10003" s="32" t="s">
        <v>23835</v>
      </c>
      <c r="B10003" s="42" t="s">
        <v>67428</v>
      </c>
      <c r="C10003" s="42"/>
      <c r="D10003" s="42" t="s">
        <v>15623</v>
      </c>
      <c r="E10003" s="43" t="s">
        <v>15624</v>
      </c>
      <c r="F10003" s="44">
        <v>714</v>
      </c>
      <c r="G10003" s="44" t="s">
        <v>17</v>
      </c>
      <c r="H10003" s="44" t="s">
        <v>18</v>
      </c>
      <c r="I10003" s="42" t="s">
        <v>15625</v>
      </c>
      <c r="J10003" s="42">
        <v>8033637200361</v>
      </c>
      <c r="K10003" s="45">
        <v>45047</v>
      </c>
      <c r="L10003" s="46">
        <v>0</v>
      </c>
      <c r="M10003" s="46">
        <v>419.95</v>
      </c>
      <c r="N10003" s="45">
        <v>43290</v>
      </c>
    </row>
    <row r="10004" spans="1:14" s="32" customFormat="1" hidden="1" x14ac:dyDescent="0.25">
      <c r="A10004" s="32" t="s">
        <v>23836</v>
      </c>
      <c r="B10004" s="42" t="s">
        <v>67429</v>
      </c>
      <c r="C10004" s="42"/>
      <c r="D10004" s="42" t="s">
        <v>15626</v>
      </c>
      <c r="E10004" s="43" t="s">
        <v>15627</v>
      </c>
      <c r="F10004" s="44">
        <v>714</v>
      </c>
      <c r="G10004" s="44" t="s">
        <v>17</v>
      </c>
      <c r="H10004" s="44" t="s">
        <v>18</v>
      </c>
      <c r="I10004" s="42" t="s">
        <v>15628</v>
      </c>
      <c r="J10004" s="42">
        <v>8033637200378</v>
      </c>
      <c r="K10004" s="45">
        <v>45047</v>
      </c>
      <c r="L10004" s="46">
        <v>0</v>
      </c>
      <c r="M10004" s="46">
        <v>419.95</v>
      </c>
      <c r="N10004" s="45">
        <v>43290</v>
      </c>
    </row>
    <row r="10005" spans="1:14" s="32" customFormat="1" hidden="1" x14ac:dyDescent="0.25">
      <c r="A10005" s="32" t="s">
        <v>23837</v>
      </c>
      <c r="B10005" s="42" t="s">
        <v>67430</v>
      </c>
      <c r="C10005" s="42"/>
      <c r="D10005" s="42" t="s">
        <v>15629</v>
      </c>
      <c r="E10005" s="43" t="s">
        <v>15630</v>
      </c>
      <c r="F10005" s="44">
        <v>714</v>
      </c>
      <c r="G10005" s="44" t="s">
        <v>17</v>
      </c>
      <c r="H10005" s="44" t="s">
        <v>18</v>
      </c>
      <c r="I10005" s="42" t="s">
        <v>15631</v>
      </c>
      <c r="J10005" s="42">
        <v>8033637200385</v>
      </c>
      <c r="K10005" s="45">
        <v>45047</v>
      </c>
      <c r="L10005" s="46">
        <v>0</v>
      </c>
      <c r="M10005" s="46">
        <v>419.95</v>
      </c>
      <c r="N10005" s="45">
        <v>43290</v>
      </c>
    </row>
    <row r="10006" spans="1:14" s="32" customFormat="1" hidden="1" x14ac:dyDescent="0.25">
      <c r="A10006" s="32" t="s">
        <v>23838</v>
      </c>
      <c r="B10006" s="42" t="s">
        <v>67431</v>
      </c>
      <c r="C10006" s="42"/>
      <c r="D10006" s="42" t="s">
        <v>15632</v>
      </c>
      <c r="E10006" s="43" t="s">
        <v>15633</v>
      </c>
      <c r="F10006" s="44">
        <v>714</v>
      </c>
      <c r="G10006" s="44" t="s">
        <v>17</v>
      </c>
      <c r="H10006" s="44" t="s">
        <v>18</v>
      </c>
      <c r="I10006" s="42" t="s">
        <v>15634</v>
      </c>
      <c r="J10006" s="42">
        <v>8033637200392</v>
      </c>
      <c r="K10006" s="45">
        <v>45047</v>
      </c>
      <c r="L10006" s="46">
        <v>0</v>
      </c>
      <c r="M10006" s="46">
        <v>419.95</v>
      </c>
      <c r="N10006" s="45">
        <v>43290</v>
      </c>
    </row>
    <row r="10007" spans="1:14" s="32" customFormat="1" hidden="1" x14ac:dyDescent="0.25">
      <c r="A10007" s="32" t="s">
        <v>23839</v>
      </c>
      <c r="B10007" s="42" t="s">
        <v>67432</v>
      </c>
      <c r="C10007" s="42"/>
      <c r="D10007" s="42" t="s">
        <v>15635</v>
      </c>
      <c r="E10007" s="43" t="s">
        <v>15636</v>
      </c>
      <c r="F10007" s="44">
        <v>714</v>
      </c>
      <c r="G10007" s="44" t="s">
        <v>17</v>
      </c>
      <c r="H10007" s="44" t="s">
        <v>18</v>
      </c>
      <c r="I10007" s="42" t="s">
        <v>15637</v>
      </c>
      <c r="J10007" s="42">
        <v>8033637200408</v>
      </c>
      <c r="K10007" s="45">
        <v>45047</v>
      </c>
      <c r="L10007" s="46">
        <v>0</v>
      </c>
      <c r="M10007" s="46">
        <v>419.95</v>
      </c>
      <c r="N10007" s="45">
        <v>43290</v>
      </c>
    </row>
    <row r="10008" spans="1:14" s="32" customFormat="1" hidden="1" x14ac:dyDescent="0.25">
      <c r="A10008" s="32" t="s">
        <v>23840</v>
      </c>
      <c r="B10008" s="42" t="s">
        <v>67425</v>
      </c>
      <c r="C10008" s="42"/>
      <c r="D10008" s="42" t="s">
        <v>15638</v>
      </c>
      <c r="E10008" s="43" t="s">
        <v>15639</v>
      </c>
      <c r="F10008" s="44">
        <v>714</v>
      </c>
      <c r="G10008" s="44" t="s">
        <v>17</v>
      </c>
      <c r="H10008" s="44" t="s">
        <v>18</v>
      </c>
      <c r="I10008" s="42" t="s">
        <v>15640</v>
      </c>
      <c r="J10008" s="42">
        <v>8033637200330</v>
      </c>
      <c r="K10008" s="45">
        <v>45047</v>
      </c>
      <c r="L10008" s="46">
        <v>0</v>
      </c>
      <c r="M10008" s="46">
        <v>419.95</v>
      </c>
      <c r="N10008" s="45">
        <v>43290</v>
      </c>
    </row>
    <row r="10009" spans="1:14" s="32" customFormat="1" hidden="1" x14ac:dyDescent="0.25">
      <c r="A10009" s="32" t="s">
        <v>23841</v>
      </c>
      <c r="B10009" s="42" t="s">
        <v>67426</v>
      </c>
      <c r="C10009" s="42"/>
      <c r="D10009" s="42" t="s">
        <v>15641</v>
      </c>
      <c r="E10009" s="43" t="s">
        <v>15642</v>
      </c>
      <c r="F10009" s="44">
        <v>714</v>
      </c>
      <c r="G10009" s="44" t="s">
        <v>17</v>
      </c>
      <c r="H10009" s="44" t="s">
        <v>18</v>
      </c>
      <c r="I10009" s="42" t="s">
        <v>15643</v>
      </c>
      <c r="J10009" s="42">
        <v>8033637200347</v>
      </c>
      <c r="K10009" s="45">
        <v>45047</v>
      </c>
      <c r="L10009" s="46">
        <v>0</v>
      </c>
      <c r="M10009" s="46">
        <v>419.95</v>
      </c>
      <c r="N10009" s="45">
        <v>43290</v>
      </c>
    </row>
    <row r="10010" spans="1:14" s="32" customFormat="1" hidden="1" x14ac:dyDescent="0.25">
      <c r="A10010" s="32" t="s">
        <v>23842</v>
      </c>
      <c r="B10010" s="42" t="s">
        <v>67427</v>
      </c>
      <c r="C10010" s="42"/>
      <c r="D10010" s="42" t="s">
        <v>15644</v>
      </c>
      <c r="E10010" s="43" t="s">
        <v>15645</v>
      </c>
      <c r="F10010" s="44">
        <v>714</v>
      </c>
      <c r="G10010" s="44" t="s">
        <v>17</v>
      </c>
      <c r="H10010" s="44" t="s">
        <v>18</v>
      </c>
      <c r="I10010" s="42" t="s">
        <v>15646</v>
      </c>
      <c r="J10010" s="42">
        <v>8033637200354</v>
      </c>
      <c r="K10010" s="45">
        <v>45047</v>
      </c>
      <c r="L10010" s="46">
        <v>0</v>
      </c>
      <c r="M10010" s="46">
        <v>419.95</v>
      </c>
      <c r="N10010" s="45">
        <v>43290</v>
      </c>
    </row>
    <row r="10011" spans="1:14" s="32" customFormat="1" hidden="1" x14ac:dyDescent="0.25">
      <c r="A10011" s="32" t="s">
        <v>36148</v>
      </c>
      <c r="B10011" s="42" t="s">
        <v>67530</v>
      </c>
      <c r="C10011" s="42"/>
      <c r="D10011" s="42" t="s">
        <v>21959</v>
      </c>
      <c r="E10011" s="43" t="s">
        <v>36669</v>
      </c>
      <c r="F10011" s="44">
        <v>714</v>
      </c>
      <c r="G10011" s="44" t="s">
        <v>17</v>
      </c>
      <c r="H10011" s="44" t="s">
        <v>18</v>
      </c>
      <c r="I10011" s="42" t="s">
        <v>21960</v>
      </c>
      <c r="J10011" s="42">
        <v>8059175271038</v>
      </c>
      <c r="K10011" s="45">
        <v>45047</v>
      </c>
      <c r="L10011" s="47">
        <v>0</v>
      </c>
      <c r="M10011" s="47">
        <v>659.95</v>
      </c>
      <c r="N10011" s="45">
        <v>44037</v>
      </c>
    </row>
    <row r="10012" spans="1:14" s="32" customFormat="1" hidden="1" x14ac:dyDescent="0.25">
      <c r="A10012" s="32" t="s">
        <v>36149</v>
      </c>
      <c r="B10012" s="42" t="s">
        <v>67531</v>
      </c>
      <c r="C10012" s="42"/>
      <c r="D10012" s="42" t="s">
        <v>21961</v>
      </c>
      <c r="E10012" s="43" t="s">
        <v>36670</v>
      </c>
      <c r="F10012" s="44">
        <v>714</v>
      </c>
      <c r="G10012" s="44" t="s">
        <v>17</v>
      </c>
      <c r="H10012" s="44" t="s">
        <v>18</v>
      </c>
      <c r="I10012" s="42" t="s">
        <v>21962</v>
      </c>
      <c r="J10012" s="42">
        <v>8059175271045</v>
      </c>
      <c r="K10012" s="45">
        <v>45047</v>
      </c>
      <c r="L10012" s="47">
        <v>0</v>
      </c>
      <c r="M10012" s="47">
        <v>659.95</v>
      </c>
      <c r="N10012" s="45">
        <v>44037</v>
      </c>
    </row>
    <row r="10013" spans="1:14" s="32" customFormat="1" hidden="1" x14ac:dyDescent="0.25">
      <c r="A10013" s="32" t="s">
        <v>36142</v>
      </c>
      <c r="B10013" s="42" t="s">
        <v>67524</v>
      </c>
      <c r="C10013" s="42"/>
      <c r="D10013" s="42" t="s">
        <v>21947</v>
      </c>
      <c r="E10013" s="43" t="s">
        <v>36663</v>
      </c>
      <c r="F10013" s="44">
        <v>714</v>
      </c>
      <c r="G10013" s="44" t="s">
        <v>17</v>
      </c>
      <c r="H10013" s="44" t="s">
        <v>18</v>
      </c>
      <c r="I10013" s="42" t="s">
        <v>21948</v>
      </c>
      <c r="J10013" s="42">
        <v>8059175270970</v>
      </c>
      <c r="K10013" s="45">
        <v>45047</v>
      </c>
      <c r="L10013" s="47">
        <v>0</v>
      </c>
      <c r="M10013" s="47">
        <v>659.95</v>
      </c>
      <c r="N10013" s="45">
        <v>44037</v>
      </c>
    </row>
    <row r="10014" spans="1:14" s="32" customFormat="1" hidden="1" x14ac:dyDescent="0.25">
      <c r="A10014" s="32" t="s">
        <v>36161</v>
      </c>
      <c r="B10014" s="42" t="s">
        <v>67511</v>
      </c>
      <c r="C10014" s="42"/>
      <c r="D10014" s="42" t="s">
        <v>21985</v>
      </c>
      <c r="E10014" s="43" t="s">
        <v>21986</v>
      </c>
      <c r="F10014" s="44">
        <v>714</v>
      </c>
      <c r="G10014" s="44" t="s">
        <v>17</v>
      </c>
      <c r="H10014" s="44" t="s">
        <v>18</v>
      </c>
      <c r="I10014" s="42" t="s">
        <v>21987</v>
      </c>
      <c r="J10014" s="42">
        <v>8059175292682</v>
      </c>
      <c r="K10014" s="45">
        <v>45047</v>
      </c>
      <c r="L10014" s="47">
        <v>0</v>
      </c>
      <c r="M10014" s="47">
        <v>659.95</v>
      </c>
      <c r="N10014" s="45">
        <v>44037</v>
      </c>
    </row>
    <row r="10015" spans="1:14" s="32" customFormat="1" hidden="1" x14ac:dyDescent="0.25">
      <c r="A10015" s="32" t="s">
        <v>36162</v>
      </c>
      <c r="B10015" s="42" t="s">
        <v>67512</v>
      </c>
      <c r="C10015" s="42"/>
      <c r="D10015" s="42" t="s">
        <v>21988</v>
      </c>
      <c r="E10015" s="43" t="s">
        <v>21989</v>
      </c>
      <c r="F10015" s="44">
        <v>714</v>
      </c>
      <c r="G10015" s="44" t="s">
        <v>17</v>
      </c>
      <c r="H10015" s="44" t="s">
        <v>18</v>
      </c>
      <c r="I10015" s="42" t="s">
        <v>21990</v>
      </c>
      <c r="J10015" s="42">
        <v>8059175292699</v>
      </c>
      <c r="K10015" s="45">
        <v>45047</v>
      </c>
      <c r="L10015" s="47">
        <v>0</v>
      </c>
      <c r="M10015" s="47">
        <v>659.95</v>
      </c>
      <c r="N10015" s="45">
        <v>44037</v>
      </c>
    </row>
    <row r="10016" spans="1:14" s="32" customFormat="1" hidden="1" x14ac:dyDescent="0.25">
      <c r="A10016" s="32" t="s">
        <v>36163</v>
      </c>
      <c r="B10016" s="42" t="s">
        <v>67513</v>
      </c>
      <c r="C10016" s="42"/>
      <c r="D10016" s="42" t="s">
        <v>21991</v>
      </c>
      <c r="E10016" s="43" t="s">
        <v>21992</v>
      </c>
      <c r="F10016" s="44">
        <v>714</v>
      </c>
      <c r="G10016" s="44" t="s">
        <v>17</v>
      </c>
      <c r="H10016" s="44" t="s">
        <v>18</v>
      </c>
      <c r="I10016" s="42" t="s">
        <v>21993</v>
      </c>
      <c r="J10016" s="42">
        <v>8059175292705</v>
      </c>
      <c r="K10016" s="45">
        <v>45047</v>
      </c>
      <c r="L10016" s="47">
        <v>0</v>
      </c>
      <c r="M10016" s="47">
        <v>659.95</v>
      </c>
      <c r="N10016" s="45">
        <v>44037</v>
      </c>
    </row>
    <row r="10017" spans="1:14" s="32" customFormat="1" hidden="1" x14ac:dyDescent="0.25">
      <c r="A10017" s="32" t="s">
        <v>36164</v>
      </c>
      <c r="B10017" s="42" t="s">
        <v>67514</v>
      </c>
      <c r="C10017" s="42"/>
      <c r="D10017" s="42" t="s">
        <v>21994</v>
      </c>
      <c r="E10017" s="43" t="s">
        <v>21995</v>
      </c>
      <c r="F10017" s="44">
        <v>714</v>
      </c>
      <c r="G10017" s="44" t="s">
        <v>17</v>
      </c>
      <c r="H10017" s="44" t="s">
        <v>18</v>
      </c>
      <c r="I10017" s="42" t="s">
        <v>21996</v>
      </c>
      <c r="J10017" s="42">
        <v>8059175292712</v>
      </c>
      <c r="K10017" s="45">
        <v>45047</v>
      </c>
      <c r="L10017" s="47">
        <v>0</v>
      </c>
      <c r="M10017" s="47">
        <v>659.95</v>
      </c>
      <c r="N10017" s="45">
        <v>44037</v>
      </c>
    </row>
    <row r="10018" spans="1:14" s="32" customFormat="1" hidden="1" x14ac:dyDescent="0.25">
      <c r="A10018" s="32" t="s">
        <v>36165</v>
      </c>
      <c r="B10018" s="42" t="s">
        <v>67515</v>
      </c>
      <c r="C10018" s="42"/>
      <c r="D10018" s="42" t="s">
        <v>21997</v>
      </c>
      <c r="E10018" s="43" t="s">
        <v>21998</v>
      </c>
      <c r="F10018" s="44">
        <v>714</v>
      </c>
      <c r="G10018" s="44" t="s">
        <v>17</v>
      </c>
      <c r="H10018" s="44" t="s">
        <v>18</v>
      </c>
      <c r="I10018" s="42" t="s">
        <v>21999</v>
      </c>
      <c r="J10018" s="42">
        <v>8059175292729</v>
      </c>
      <c r="K10018" s="45">
        <v>45047</v>
      </c>
      <c r="L10018" s="47">
        <v>0</v>
      </c>
      <c r="M10018" s="47">
        <v>659.95</v>
      </c>
      <c r="N10018" s="45">
        <v>44037</v>
      </c>
    </row>
    <row r="10019" spans="1:14" s="32" customFormat="1" hidden="1" x14ac:dyDescent="0.25">
      <c r="A10019" s="32" t="s">
        <v>36158</v>
      </c>
      <c r="B10019" s="42" t="s">
        <v>67508</v>
      </c>
      <c r="C10019" s="42"/>
      <c r="D10019" s="42" t="s">
        <v>21979</v>
      </c>
      <c r="E10019" s="43" t="s">
        <v>58702</v>
      </c>
      <c r="F10019" s="44">
        <v>714</v>
      </c>
      <c r="G10019" s="44" t="s">
        <v>17</v>
      </c>
      <c r="H10019" s="44" t="s">
        <v>18</v>
      </c>
      <c r="I10019" s="42" t="s">
        <v>21980</v>
      </c>
      <c r="J10019" s="42">
        <v>8059175292651</v>
      </c>
      <c r="K10019" s="45">
        <v>45047</v>
      </c>
      <c r="L10019" s="47">
        <v>0</v>
      </c>
      <c r="M10019" s="47">
        <v>659.95</v>
      </c>
      <c r="N10019" s="45">
        <v>44037</v>
      </c>
    </row>
    <row r="10020" spans="1:14" s="32" customFormat="1" hidden="1" x14ac:dyDescent="0.25">
      <c r="A10020" s="32" t="s">
        <v>36159</v>
      </c>
      <c r="B10020" s="42" t="s">
        <v>67509</v>
      </c>
      <c r="C10020" s="42"/>
      <c r="D10020" s="42" t="s">
        <v>21981</v>
      </c>
      <c r="E10020" s="43" t="s">
        <v>58703</v>
      </c>
      <c r="F10020" s="44">
        <v>714</v>
      </c>
      <c r="G10020" s="44" t="s">
        <v>17</v>
      </c>
      <c r="H10020" s="44" t="s">
        <v>18</v>
      </c>
      <c r="I10020" s="42" t="s">
        <v>21982</v>
      </c>
      <c r="J10020" s="42">
        <v>8059175292668</v>
      </c>
      <c r="K10020" s="45">
        <v>45047</v>
      </c>
      <c r="L10020" s="47">
        <v>0</v>
      </c>
      <c r="M10020" s="47">
        <v>659.95</v>
      </c>
      <c r="N10020" s="45">
        <v>44037</v>
      </c>
    </row>
    <row r="10021" spans="1:14" s="32" customFormat="1" hidden="1" x14ac:dyDescent="0.25">
      <c r="A10021" s="32" t="s">
        <v>36160</v>
      </c>
      <c r="B10021" s="42" t="s">
        <v>67510</v>
      </c>
      <c r="C10021" s="42"/>
      <c r="D10021" s="42" t="s">
        <v>21983</v>
      </c>
      <c r="E10021" s="43" t="s">
        <v>58704</v>
      </c>
      <c r="F10021" s="44">
        <v>714</v>
      </c>
      <c r="G10021" s="44" t="s">
        <v>17</v>
      </c>
      <c r="H10021" s="44" t="s">
        <v>18</v>
      </c>
      <c r="I10021" s="42" t="s">
        <v>21984</v>
      </c>
      <c r="J10021" s="42">
        <v>8059175292675</v>
      </c>
      <c r="K10021" s="45">
        <v>45047</v>
      </c>
      <c r="L10021" s="47">
        <v>0</v>
      </c>
      <c r="M10021" s="47">
        <v>659.95</v>
      </c>
      <c r="N10021" s="45">
        <v>44037</v>
      </c>
    </row>
    <row r="10022" spans="1:14" s="32" customFormat="1" hidden="1" x14ac:dyDescent="0.25">
      <c r="A10022" s="32" t="s">
        <v>36145</v>
      </c>
      <c r="B10022" s="42" t="s">
        <v>67527</v>
      </c>
      <c r="C10022" s="42"/>
      <c r="D10022" s="42" t="s">
        <v>21953</v>
      </c>
      <c r="E10022" s="43" t="s">
        <v>36666</v>
      </c>
      <c r="F10022" s="44">
        <v>714</v>
      </c>
      <c r="G10022" s="44" t="s">
        <v>17</v>
      </c>
      <c r="H10022" s="44" t="s">
        <v>18</v>
      </c>
      <c r="I10022" s="42" t="s">
        <v>21954</v>
      </c>
      <c r="J10022" s="42">
        <v>8059175271007</v>
      </c>
      <c r="K10022" s="45">
        <v>45047</v>
      </c>
      <c r="L10022" s="47">
        <v>0</v>
      </c>
      <c r="M10022" s="47">
        <v>659.95</v>
      </c>
      <c r="N10022" s="45">
        <v>44037</v>
      </c>
    </row>
    <row r="10023" spans="1:14" s="32" customFormat="1" hidden="1" x14ac:dyDescent="0.25">
      <c r="A10023" s="32" t="s">
        <v>36146</v>
      </c>
      <c r="B10023" s="42" t="s">
        <v>67528</v>
      </c>
      <c r="C10023" s="42"/>
      <c r="D10023" s="42" t="s">
        <v>21955</v>
      </c>
      <c r="E10023" s="43" t="s">
        <v>36667</v>
      </c>
      <c r="F10023" s="44">
        <v>714</v>
      </c>
      <c r="G10023" s="44" t="s">
        <v>17</v>
      </c>
      <c r="H10023" s="44" t="s">
        <v>18</v>
      </c>
      <c r="I10023" s="42" t="s">
        <v>21956</v>
      </c>
      <c r="J10023" s="42">
        <v>8059175271014</v>
      </c>
      <c r="K10023" s="45">
        <v>45047</v>
      </c>
      <c r="L10023" s="47">
        <v>0</v>
      </c>
      <c r="M10023" s="47">
        <v>659.95</v>
      </c>
      <c r="N10023" s="45">
        <v>44037</v>
      </c>
    </row>
    <row r="10024" spans="1:14" s="32" customFormat="1" hidden="1" x14ac:dyDescent="0.25">
      <c r="A10024" s="32" t="s">
        <v>36147</v>
      </c>
      <c r="B10024" s="42" t="s">
        <v>67529</v>
      </c>
      <c r="C10024" s="42"/>
      <c r="D10024" s="42" t="s">
        <v>21957</v>
      </c>
      <c r="E10024" s="43" t="s">
        <v>36668</v>
      </c>
      <c r="F10024" s="44">
        <v>714</v>
      </c>
      <c r="G10024" s="44" t="s">
        <v>17</v>
      </c>
      <c r="H10024" s="44" t="s">
        <v>18</v>
      </c>
      <c r="I10024" s="42" t="s">
        <v>21958</v>
      </c>
      <c r="J10024" s="42">
        <v>8059175271021</v>
      </c>
      <c r="K10024" s="45">
        <v>45047</v>
      </c>
      <c r="L10024" s="47">
        <v>0</v>
      </c>
      <c r="M10024" s="47">
        <v>659.95</v>
      </c>
      <c r="N10024" s="45">
        <v>44037</v>
      </c>
    </row>
    <row r="10025" spans="1:14" s="32" customFormat="1" hidden="1" x14ac:dyDescent="0.25">
      <c r="A10025" s="32" t="s">
        <v>36143</v>
      </c>
      <c r="B10025" s="42" t="s">
        <v>67525</v>
      </c>
      <c r="C10025" s="42"/>
      <c r="D10025" s="42" t="s">
        <v>21949</v>
      </c>
      <c r="E10025" s="43" t="s">
        <v>36664</v>
      </c>
      <c r="F10025" s="44">
        <v>714</v>
      </c>
      <c r="G10025" s="44" t="s">
        <v>17</v>
      </c>
      <c r="H10025" s="44" t="s">
        <v>18</v>
      </c>
      <c r="I10025" s="42" t="s">
        <v>21950</v>
      </c>
      <c r="J10025" s="42">
        <v>8059175270987</v>
      </c>
      <c r="K10025" s="45">
        <v>45047</v>
      </c>
      <c r="L10025" s="47">
        <v>0</v>
      </c>
      <c r="M10025" s="47">
        <v>659.95</v>
      </c>
      <c r="N10025" s="45">
        <v>44037</v>
      </c>
    </row>
    <row r="10026" spans="1:14" s="32" customFormat="1" hidden="1" x14ac:dyDescent="0.25">
      <c r="A10026" s="32" t="s">
        <v>36144</v>
      </c>
      <c r="B10026" s="42" t="s">
        <v>67526</v>
      </c>
      <c r="C10026" s="42"/>
      <c r="D10026" s="42" t="s">
        <v>21951</v>
      </c>
      <c r="E10026" s="43" t="s">
        <v>36665</v>
      </c>
      <c r="F10026" s="44">
        <v>714</v>
      </c>
      <c r="G10026" s="44" t="s">
        <v>17</v>
      </c>
      <c r="H10026" s="44" t="s">
        <v>18</v>
      </c>
      <c r="I10026" s="42" t="s">
        <v>21952</v>
      </c>
      <c r="J10026" s="42">
        <v>8059175270994</v>
      </c>
      <c r="K10026" s="45">
        <v>45047</v>
      </c>
      <c r="L10026" s="47">
        <v>0</v>
      </c>
      <c r="M10026" s="47">
        <v>659.95</v>
      </c>
      <c r="N10026" s="45">
        <v>44037</v>
      </c>
    </row>
    <row r="10027" spans="1:14" s="32" customFormat="1" hidden="1" x14ac:dyDescent="0.25">
      <c r="A10027" s="32" t="s">
        <v>23642</v>
      </c>
      <c r="B10027" s="42"/>
      <c r="C10027" s="42"/>
      <c r="D10027" s="42" t="s">
        <v>16983</v>
      </c>
      <c r="E10027" s="43" t="s">
        <v>16984</v>
      </c>
      <c r="F10027" s="44">
        <v>714</v>
      </c>
      <c r="G10027" s="44" t="s">
        <v>17</v>
      </c>
      <c r="H10027" s="44" t="s">
        <v>18</v>
      </c>
      <c r="I10027" s="42" t="s">
        <v>16985</v>
      </c>
      <c r="J10027" s="42">
        <v>8059175088384</v>
      </c>
      <c r="K10027" s="45">
        <v>45047</v>
      </c>
      <c r="L10027" s="47">
        <v>0</v>
      </c>
      <c r="M10027" s="47">
        <v>414.95</v>
      </c>
      <c r="N10027" s="45">
        <v>43654</v>
      </c>
    </row>
    <row r="10028" spans="1:14" s="32" customFormat="1" hidden="1" x14ac:dyDescent="0.25">
      <c r="A10028" s="32" t="s">
        <v>23643</v>
      </c>
      <c r="B10028" s="42"/>
      <c r="C10028" s="42"/>
      <c r="D10028" s="42" t="s">
        <v>16986</v>
      </c>
      <c r="E10028" s="43" t="s">
        <v>16987</v>
      </c>
      <c r="F10028" s="44">
        <v>714</v>
      </c>
      <c r="G10028" s="44" t="s">
        <v>17</v>
      </c>
      <c r="H10028" s="44" t="s">
        <v>18</v>
      </c>
      <c r="I10028" s="42" t="s">
        <v>16988</v>
      </c>
      <c r="J10028" s="42">
        <v>8059175088391</v>
      </c>
      <c r="K10028" s="45">
        <v>45047</v>
      </c>
      <c r="L10028" s="47">
        <v>0</v>
      </c>
      <c r="M10028" s="47">
        <v>414.95</v>
      </c>
      <c r="N10028" s="45">
        <v>43654</v>
      </c>
    </row>
    <row r="10029" spans="1:14" s="32" customFormat="1" hidden="1" x14ac:dyDescent="0.25">
      <c r="A10029" s="32" t="s">
        <v>23644</v>
      </c>
      <c r="B10029" s="42"/>
      <c r="C10029" s="42"/>
      <c r="D10029" s="42" t="s">
        <v>16956</v>
      </c>
      <c r="E10029" s="43" t="s">
        <v>16957</v>
      </c>
      <c r="F10029" s="44">
        <v>714</v>
      </c>
      <c r="G10029" s="44" t="s">
        <v>17</v>
      </c>
      <c r="H10029" s="44" t="s">
        <v>18</v>
      </c>
      <c r="I10029" s="42" t="s">
        <v>16958</v>
      </c>
      <c r="J10029" s="42">
        <v>8059175088278</v>
      </c>
      <c r="K10029" s="45">
        <v>45047</v>
      </c>
      <c r="L10029" s="47">
        <v>0</v>
      </c>
      <c r="M10029" s="47">
        <v>414.95</v>
      </c>
      <c r="N10029" s="45">
        <v>43654</v>
      </c>
    </row>
    <row r="10030" spans="1:14" s="32" customFormat="1" hidden="1" x14ac:dyDescent="0.25">
      <c r="A10030" s="32" t="s">
        <v>23645</v>
      </c>
      <c r="B10030" s="42"/>
      <c r="C10030" s="42"/>
      <c r="D10030" s="42" t="s">
        <v>16959</v>
      </c>
      <c r="E10030" s="43" t="s">
        <v>16960</v>
      </c>
      <c r="F10030" s="44">
        <v>714</v>
      </c>
      <c r="G10030" s="44" t="s">
        <v>17</v>
      </c>
      <c r="H10030" s="44" t="s">
        <v>18</v>
      </c>
      <c r="I10030" s="42" t="s">
        <v>16961</v>
      </c>
      <c r="J10030" s="42">
        <v>8059175088285</v>
      </c>
      <c r="K10030" s="45">
        <v>45047</v>
      </c>
      <c r="L10030" s="47">
        <v>0</v>
      </c>
      <c r="M10030" s="47">
        <v>414.95</v>
      </c>
      <c r="N10030" s="45">
        <v>43654</v>
      </c>
    </row>
    <row r="10031" spans="1:14" s="32" customFormat="1" hidden="1" x14ac:dyDescent="0.25">
      <c r="A10031" s="32" t="s">
        <v>23814</v>
      </c>
      <c r="B10031" s="42"/>
      <c r="C10031" s="42"/>
      <c r="D10031" s="42" t="s">
        <v>15603</v>
      </c>
      <c r="E10031" s="43" t="s">
        <v>15604</v>
      </c>
      <c r="F10031" s="44">
        <v>714</v>
      </c>
      <c r="G10031" s="44" t="s">
        <v>17</v>
      </c>
      <c r="H10031" s="44" t="s">
        <v>18</v>
      </c>
      <c r="I10031" s="42" t="s">
        <v>15605</v>
      </c>
      <c r="J10031" s="42">
        <v>8033637440415</v>
      </c>
      <c r="K10031" s="45">
        <v>45047</v>
      </c>
      <c r="L10031" s="47">
        <v>0</v>
      </c>
      <c r="M10031" s="47">
        <v>414.95</v>
      </c>
      <c r="N10031" s="45">
        <v>43290</v>
      </c>
    </row>
    <row r="10032" spans="1:14" s="32" customFormat="1" hidden="1" x14ac:dyDescent="0.25">
      <c r="A10032" s="32" t="s">
        <v>23815</v>
      </c>
      <c r="B10032" s="42"/>
      <c r="C10032" s="42"/>
      <c r="D10032" s="42" t="s">
        <v>15606</v>
      </c>
      <c r="E10032" s="43" t="s">
        <v>15607</v>
      </c>
      <c r="F10032" s="44">
        <v>714</v>
      </c>
      <c r="G10032" s="44" t="s">
        <v>17</v>
      </c>
      <c r="H10032" s="44" t="s">
        <v>18</v>
      </c>
      <c r="I10032" s="42" t="s">
        <v>15608</v>
      </c>
      <c r="J10032" s="42">
        <v>8033637440422</v>
      </c>
      <c r="K10032" s="45">
        <v>45047</v>
      </c>
      <c r="L10032" s="47">
        <v>0</v>
      </c>
      <c r="M10032" s="47">
        <v>414.95</v>
      </c>
      <c r="N10032" s="45">
        <v>43290</v>
      </c>
    </row>
    <row r="10033" spans="1:14" s="32" customFormat="1" hidden="1" x14ac:dyDescent="0.25">
      <c r="A10033" s="32" t="s">
        <v>23816</v>
      </c>
      <c r="B10033" s="42"/>
      <c r="C10033" s="42"/>
      <c r="D10033" s="42" t="s">
        <v>15609</v>
      </c>
      <c r="E10033" s="43" t="s">
        <v>15610</v>
      </c>
      <c r="F10033" s="44">
        <v>714</v>
      </c>
      <c r="G10033" s="44" t="s">
        <v>17</v>
      </c>
      <c r="H10033" s="44" t="s">
        <v>18</v>
      </c>
      <c r="I10033" s="42" t="s">
        <v>15611</v>
      </c>
      <c r="J10033" s="42">
        <v>8033637440378</v>
      </c>
      <c r="K10033" s="45">
        <v>45047</v>
      </c>
      <c r="L10033" s="47">
        <v>0</v>
      </c>
      <c r="M10033" s="47">
        <v>414.95</v>
      </c>
      <c r="N10033" s="45">
        <v>43290</v>
      </c>
    </row>
    <row r="10034" spans="1:14" s="32" customFormat="1" hidden="1" x14ac:dyDescent="0.25">
      <c r="A10034" s="32" t="s">
        <v>23817</v>
      </c>
      <c r="B10034" s="42"/>
      <c r="C10034" s="42"/>
      <c r="D10034" s="42" t="s">
        <v>15612</v>
      </c>
      <c r="E10034" s="43" t="s">
        <v>15613</v>
      </c>
      <c r="F10034" s="44">
        <v>714</v>
      </c>
      <c r="G10034" s="44" t="s">
        <v>17</v>
      </c>
      <c r="H10034" s="44" t="s">
        <v>18</v>
      </c>
      <c r="I10034" s="42" t="s">
        <v>15614</v>
      </c>
      <c r="J10034" s="42">
        <v>8033637440385</v>
      </c>
      <c r="K10034" s="45">
        <v>45047</v>
      </c>
      <c r="L10034" s="47">
        <v>0</v>
      </c>
      <c r="M10034" s="47">
        <v>414.95</v>
      </c>
      <c r="N10034" s="45">
        <v>43290</v>
      </c>
    </row>
    <row r="10035" spans="1:14" s="32" customFormat="1" hidden="1" x14ac:dyDescent="0.25">
      <c r="A10035" s="32" t="s">
        <v>36219</v>
      </c>
      <c r="B10035" s="42"/>
      <c r="C10035" s="42"/>
      <c r="D10035" s="42" t="s">
        <v>22125</v>
      </c>
      <c r="E10035" s="43" t="s">
        <v>22126</v>
      </c>
      <c r="F10035" s="44">
        <v>714</v>
      </c>
      <c r="G10035" s="44" t="s">
        <v>17</v>
      </c>
      <c r="H10035" s="44" t="s">
        <v>18</v>
      </c>
      <c r="I10035" s="42" t="s">
        <v>22127</v>
      </c>
      <c r="J10035" s="42">
        <v>8059175288531</v>
      </c>
      <c r="K10035" s="45">
        <v>45047</v>
      </c>
      <c r="L10035" s="47">
        <v>0</v>
      </c>
      <c r="M10035" s="47">
        <v>309.95</v>
      </c>
      <c r="N10035" s="45">
        <v>44037</v>
      </c>
    </row>
    <row r="10036" spans="1:14" s="32" customFormat="1" hidden="1" x14ac:dyDescent="0.25">
      <c r="A10036" s="32" t="s">
        <v>36209</v>
      </c>
      <c r="B10036" s="42"/>
      <c r="C10036" s="42"/>
      <c r="D10036" s="42" t="s">
        <v>22103</v>
      </c>
      <c r="E10036" s="43" t="s">
        <v>22104</v>
      </c>
      <c r="F10036" s="44">
        <v>714</v>
      </c>
      <c r="G10036" s="44" t="s">
        <v>17</v>
      </c>
      <c r="H10036" s="44" t="s">
        <v>18</v>
      </c>
      <c r="I10036" s="42" t="s">
        <v>22105</v>
      </c>
      <c r="J10036" s="42">
        <v>8059175288432</v>
      </c>
      <c r="K10036" s="45">
        <v>45047</v>
      </c>
      <c r="L10036" s="47">
        <v>0</v>
      </c>
      <c r="M10036" s="47">
        <v>309.95</v>
      </c>
      <c r="N10036" s="45">
        <v>44037</v>
      </c>
    </row>
    <row r="10037" spans="1:14" s="32" customFormat="1" hidden="1" x14ac:dyDescent="0.25">
      <c r="A10037" s="32" t="s">
        <v>36210</v>
      </c>
      <c r="B10037" s="42"/>
      <c r="C10037" s="42"/>
      <c r="D10037" s="42" t="s">
        <v>22106</v>
      </c>
      <c r="E10037" s="43" t="s">
        <v>22107</v>
      </c>
      <c r="F10037" s="44">
        <v>714</v>
      </c>
      <c r="G10037" s="44" t="s">
        <v>17</v>
      </c>
      <c r="H10037" s="44" t="s">
        <v>18</v>
      </c>
      <c r="I10037" s="42" t="s">
        <v>22108</v>
      </c>
      <c r="J10037" s="42">
        <v>8059175288449</v>
      </c>
      <c r="K10037" s="45">
        <v>45047</v>
      </c>
      <c r="L10037" s="47">
        <v>0</v>
      </c>
      <c r="M10037" s="47">
        <v>309.95</v>
      </c>
      <c r="N10037" s="45">
        <v>44037</v>
      </c>
    </row>
    <row r="10038" spans="1:14" s="32" customFormat="1" hidden="1" x14ac:dyDescent="0.25">
      <c r="A10038" s="32" t="s">
        <v>31135</v>
      </c>
      <c r="B10038" s="42" t="s">
        <v>64340</v>
      </c>
      <c r="C10038" s="42" t="s">
        <v>70350</v>
      </c>
      <c r="D10038" s="42"/>
      <c r="E10038" s="43" t="s">
        <v>19386</v>
      </c>
      <c r="F10038" s="44" t="s">
        <v>41</v>
      </c>
      <c r="G10038" s="44" t="s">
        <v>17</v>
      </c>
      <c r="H10038" s="44" t="s">
        <v>18</v>
      </c>
      <c r="I10038" s="42" t="s">
        <v>19387</v>
      </c>
      <c r="J10038" s="42">
        <v>8059175199707</v>
      </c>
      <c r="K10038" s="45">
        <v>45047</v>
      </c>
      <c r="L10038" s="47">
        <v>0</v>
      </c>
      <c r="M10038" s="47">
        <v>249.95</v>
      </c>
      <c r="N10038" s="45">
        <v>43878</v>
      </c>
    </row>
    <row r="10039" spans="1:14" s="32" customFormat="1" hidden="1" x14ac:dyDescent="0.25">
      <c r="A10039" s="32" t="s">
        <v>31136</v>
      </c>
      <c r="B10039" s="42" t="s">
        <v>64341</v>
      </c>
      <c r="C10039" s="42" t="s">
        <v>70351</v>
      </c>
      <c r="D10039" s="42"/>
      <c r="E10039" s="43" t="s">
        <v>19388</v>
      </c>
      <c r="F10039" s="44" t="s">
        <v>41</v>
      </c>
      <c r="G10039" s="44" t="s">
        <v>17</v>
      </c>
      <c r="H10039" s="44" t="s">
        <v>18</v>
      </c>
      <c r="I10039" s="42" t="s">
        <v>19389</v>
      </c>
      <c r="J10039" s="42">
        <v>8059175199714</v>
      </c>
      <c r="K10039" s="45">
        <v>45047</v>
      </c>
      <c r="L10039" s="47">
        <v>0</v>
      </c>
      <c r="M10039" s="47">
        <v>249.95</v>
      </c>
      <c r="N10039" s="45">
        <v>43878</v>
      </c>
    </row>
    <row r="10040" spans="1:14" s="32" customFormat="1" hidden="1" x14ac:dyDescent="0.25">
      <c r="A10040" s="32" t="s">
        <v>31137</v>
      </c>
      <c r="B10040" s="42" t="s">
        <v>64337</v>
      </c>
      <c r="C10040" s="42" t="s">
        <v>70352</v>
      </c>
      <c r="D10040" s="42"/>
      <c r="E10040" s="43" t="s">
        <v>62691</v>
      </c>
      <c r="F10040" s="44" t="s">
        <v>41</v>
      </c>
      <c r="G10040" s="44" t="s">
        <v>17</v>
      </c>
      <c r="H10040" s="44" t="s">
        <v>18</v>
      </c>
      <c r="I10040" s="42" t="s">
        <v>19380</v>
      </c>
      <c r="J10040" s="42">
        <v>8059175199677</v>
      </c>
      <c r="K10040" s="45">
        <v>45047</v>
      </c>
      <c r="L10040" s="47">
        <v>0</v>
      </c>
      <c r="M10040" s="47">
        <v>249.95</v>
      </c>
      <c r="N10040" s="45">
        <v>43878</v>
      </c>
    </row>
    <row r="10041" spans="1:14" s="32" customFormat="1" hidden="1" x14ac:dyDescent="0.25">
      <c r="A10041" s="32" t="s">
        <v>31138</v>
      </c>
      <c r="B10041" s="42" t="s">
        <v>64336</v>
      </c>
      <c r="C10041" s="42" t="s">
        <v>70353</v>
      </c>
      <c r="D10041" s="42"/>
      <c r="E10041" s="43" t="s">
        <v>62692</v>
      </c>
      <c r="F10041" s="44" t="s">
        <v>41</v>
      </c>
      <c r="G10041" s="44" t="s">
        <v>17</v>
      </c>
      <c r="H10041" s="44" t="s">
        <v>18</v>
      </c>
      <c r="I10041" s="42" t="s">
        <v>19381</v>
      </c>
      <c r="J10041" s="42">
        <v>8059175199660</v>
      </c>
      <c r="K10041" s="45">
        <v>45047</v>
      </c>
      <c r="L10041" s="47">
        <v>0</v>
      </c>
      <c r="M10041" s="47">
        <v>249.95</v>
      </c>
      <c r="N10041" s="45">
        <v>43878</v>
      </c>
    </row>
    <row r="10042" spans="1:14" s="32" customFormat="1" hidden="1" x14ac:dyDescent="0.25">
      <c r="A10042" s="32" t="s">
        <v>31139</v>
      </c>
      <c r="B10042" s="42" t="s">
        <v>64335</v>
      </c>
      <c r="C10042" s="42" t="s">
        <v>70354</v>
      </c>
      <c r="D10042" s="42"/>
      <c r="E10042" s="43" t="s">
        <v>62693</v>
      </c>
      <c r="F10042" s="44" t="s">
        <v>41</v>
      </c>
      <c r="G10042" s="44" t="s">
        <v>17</v>
      </c>
      <c r="H10042" s="44" t="s">
        <v>18</v>
      </c>
      <c r="I10042" s="42" t="s">
        <v>19382</v>
      </c>
      <c r="J10042" s="42">
        <v>8059175199653</v>
      </c>
      <c r="K10042" s="45">
        <v>45047</v>
      </c>
      <c r="L10042" s="47">
        <v>0</v>
      </c>
      <c r="M10042" s="47">
        <v>249.95</v>
      </c>
      <c r="N10042" s="45">
        <v>43878</v>
      </c>
    </row>
    <row r="10043" spans="1:14" s="32" customFormat="1" hidden="1" x14ac:dyDescent="0.25">
      <c r="A10043" s="32" t="s">
        <v>31140</v>
      </c>
      <c r="B10043" s="42" t="s">
        <v>64338</v>
      </c>
      <c r="C10043" s="42" t="s">
        <v>70355</v>
      </c>
      <c r="D10043" s="42"/>
      <c r="E10043" s="43" t="s">
        <v>62694</v>
      </c>
      <c r="F10043" s="44" t="s">
        <v>41</v>
      </c>
      <c r="G10043" s="44" t="s">
        <v>17</v>
      </c>
      <c r="H10043" s="44" t="s">
        <v>18</v>
      </c>
      <c r="I10043" s="42" t="s">
        <v>19383</v>
      </c>
      <c r="J10043" s="42">
        <v>8059175199684</v>
      </c>
      <c r="K10043" s="45">
        <v>45047</v>
      </c>
      <c r="L10043" s="47">
        <v>0</v>
      </c>
      <c r="M10043" s="47">
        <v>249.95</v>
      </c>
      <c r="N10043" s="45">
        <v>43878</v>
      </c>
    </row>
    <row r="10044" spans="1:14" s="32" customFormat="1" hidden="1" x14ac:dyDescent="0.25">
      <c r="A10044" s="32" t="s">
        <v>31141</v>
      </c>
      <c r="B10044" s="42" t="s">
        <v>64339</v>
      </c>
      <c r="C10044" s="42" t="s">
        <v>70356</v>
      </c>
      <c r="D10044" s="42"/>
      <c r="E10044" s="43" t="s">
        <v>19384</v>
      </c>
      <c r="F10044" s="44" t="s">
        <v>41</v>
      </c>
      <c r="G10044" s="44" t="s">
        <v>17</v>
      </c>
      <c r="H10044" s="44" t="s">
        <v>18</v>
      </c>
      <c r="I10044" s="42" t="s">
        <v>19385</v>
      </c>
      <c r="J10044" s="42">
        <v>8059175199691</v>
      </c>
      <c r="K10044" s="45">
        <v>45047</v>
      </c>
      <c r="L10044" s="47">
        <v>0</v>
      </c>
      <c r="M10044" s="47">
        <v>249.95</v>
      </c>
      <c r="N10044" s="45">
        <v>43878</v>
      </c>
    </row>
    <row r="10045" spans="1:14" s="32" customFormat="1" hidden="1" x14ac:dyDescent="0.25">
      <c r="A10045" s="32" t="s">
        <v>31142</v>
      </c>
      <c r="B10045" s="42" t="s">
        <v>64347</v>
      </c>
      <c r="C10045" s="42" t="s">
        <v>38000</v>
      </c>
      <c r="D10045" s="42"/>
      <c r="E10045" s="43" t="s">
        <v>19396</v>
      </c>
      <c r="F10045" s="44" t="s">
        <v>41</v>
      </c>
      <c r="G10045" s="44" t="s">
        <v>17</v>
      </c>
      <c r="H10045" s="44" t="s">
        <v>18</v>
      </c>
      <c r="I10045" s="42" t="s">
        <v>19397</v>
      </c>
      <c r="J10045" s="42">
        <v>8059175199776</v>
      </c>
      <c r="K10045" s="45">
        <v>45047</v>
      </c>
      <c r="L10045" s="47">
        <v>0</v>
      </c>
      <c r="M10045" s="46">
        <v>239.95</v>
      </c>
      <c r="N10045" s="45">
        <v>43878</v>
      </c>
    </row>
    <row r="10046" spans="1:14" s="32" customFormat="1" hidden="1" x14ac:dyDescent="0.25">
      <c r="A10046" s="32" t="s">
        <v>31143</v>
      </c>
      <c r="B10046" s="42" t="s">
        <v>64348</v>
      </c>
      <c r="C10046" s="42" t="s">
        <v>38001</v>
      </c>
      <c r="D10046" s="42"/>
      <c r="E10046" s="43" t="s">
        <v>19398</v>
      </c>
      <c r="F10046" s="44" t="s">
        <v>41</v>
      </c>
      <c r="G10046" s="44" t="s">
        <v>17</v>
      </c>
      <c r="H10046" s="44" t="s">
        <v>18</v>
      </c>
      <c r="I10046" s="42" t="s">
        <v>19399</v>
      </c>
      <c r="J10046" s="42">
        <v>8059175199783</v>
      </c>
      <c r="K10046" s="45">
        <v>45047</v>
      </c>
      <c r="L10046" s="47">
        <v>0</v>
      </c>
      <c r="M10046" s="46">
        <v>239.95</v>
      </c>
      <c r="N10046" s="45">
        <v>43878</v>
      </c>
    </row>
    <row r="10047" spans="1:14" s="32" customFormat="1" hidden="1" x14ac:dyDescent="0.25">
      <c r="A10047" s="32" t="s">
        <v>31144</v>
      </c>
      <c r="B10047" s="42" t="s">
        <v>64344</v>
      </c>
      <c r="C10047" s="42" t="s">
        <v>70357</v>
      </c>
      <c r="D10047" s="42"/>
      <c r="E10047" s="43" t="s">
        <v>62695</v>
      </c>
      <c r="F10047" s="44" t="s">
        <v>41</v>
      </c>
      <c r="G10047" s="44" t="s">
        <v>17</v>
      </c>
      <c r="H10047" s="44" t="s">
        <v>18</v>
      </c>
      <c r="I10047" s="42" t="s">
        <v>19390</v>
      </c>
      <c r="J10047" s="42">
        <v>8059175199745</v>
      </c>
      <c r="K10047" s="45">
        <v>45047</v>
      </c>
      <c r="L10047" s="47">
        <v>0</v>
      </c>
      <c r="M10047" s="46">
        <v>239.95</v>
      </c>
      <c r="N10047" s="45">
        <v>43878</v>
      </c>
    </row>
    <row r="10048" spans="1:14" s="32" customFormat="1" hidden="1" x14ac:dyDescent="0.25">
      <c r="A10048" s="32" t="s">
        <v>31145</v>
      </c>
      <c r="B10048" s="42" t="s">
        <v>64343</v>
      </c>
      <c r="C10048" s="42" t="s">
        <v>70358</v>
      </c>
      <c r="D10048" s="42"/>
      <c r="E10048" s="43" t="s">
        <v>62696</v>
      </c>
      <c r="F10048" s="44" t="s">
        <v>41</v>
      </c>
      <c r="G10048" s="44" t="s">
        <v>17</v>
      </c>
      <c r="H10048" s="44" t="s">
        <v>18</v>
      </c>
      <c r="I10048" s="42" t="s">
        <v>19391</v>
      </c>
      <c r="J10048" s="42">
        <v>8059175199738</v>
      </c>
      <c r="K10048" s="45">
        <v>45047</v>
      </c>
      <c r="L10048" s="47">
        <v>0</v>
      </c>
      <c r="M10048" s="46">
        <v>239.95</v>
      </c>
      <c r="N10048" s="45">
        <v>43878</v>
      </c>
    </row>
    <row r="10049" spans="1:14" s="32" customFormat="1" hidden="1" x14ac:dyDescent="0.25">
      <c r="A10049" s="32" t="s">
        <v>31146</v>
      </c>
      <c r="B10049" s="42" t="s">
        <v>64342</v>
      </c>
      <c r="C10049" s="42" t="s">
        <v>38002</v>
      </c>
      <c r="D10049" s="42"/>
      <c r="E10049" s="43" t="s">
        <v>62697</v>
      </c>
      <c r="F10049" s="44" t="s">
        <v>41</v>
      </c>
      <c r="G10049" s="44" t="s">
        <v>17</v>
      </c>
      <c r="H10049" s="44" t="s">
        <v>18</v>
      </c>
      <c r="I10049" s="42" t="s">
        <v>19392</v>
      </c>
      <c r="J10049" s="42">
        <v>8059175199721</v>
      </c>
      <c r="K10049" s="45">
        <v>45047</v>
      </c>
      <c r="L10049" s="47">
        <v>0</v>
      </c>
      <c r="M10049" s="46">
        <v>239.95</v>
      </c>
      <c r="N10049" s="45">
        <v>43878</v>
      </c>
    </row>
    <row r="10050" spans="1:14" s="32" customFormat="1" hidden="1" x14ac:dyDescent="0.25">
      <c r="A10050" s="32" t="s">
        <v>31147</v>
      </c>
      <c r="B10050" s="42" t="s">
        <v>64345</v>
      </c>
      <c r="C10050" s="42" t="s">
        <v>38003</v>
      </c>
      <c r="D10050" s="42"/>
      <c r="E10050" s="43" t="s">
        <v>62698</v>
      </c>
      <c r="F10050" s="44" t="s">
        <v>41</v>
      </c>
      <c r="G10050" s="44" t="s">
        <v>17</v>
      </c>
      <c r="H10050" s="44" t="s">
        <v>18</v>
      </c>
      <c r="I10050" s="42" t="s">
        <v>19393</v>
      </c>
      <c r="J10050" s="42">
        <v>8059175199752</v>
      </c>
      <c r="K10050" s="45">
        <v>45047</v>
      </c>
      <c r="L10050" s="47">
        <v>0</v>
      </c>
      <c r="M10050" s="46">
        <v>239.95</v>
      </c>
      <c r="N10050" s="45">
        <v>43878</v>
      </c>
    </row>
    <row r="10051" spans="1:14" s="32" customFormat="1" hidden="1" x14ac:dyDescent="0.25">
      <c r="A10051" s="32" t="s">
        <v>31148</v>
      </c>
      <c r="B10051" s="42" t="s">
        <v>64346</v>
      </c>
      <c r="C10051" s="42" t="s">
        <v>38004</v>
      </c>
      <c r="D10051" s="42"/>
      <c r="E10051" s="43" t="s">
        <v>19394</v>
      </c>
      <c r="F10051" s="44" t="s">
        <v>41</v>
      </c>
      <c r="G10051" s="44" t="s">
        <v>17</v>
      </c>
      <c r="H10051" s="44" t="s">
        <v>18</v>
      </c>
      <c r="I10051" s="42" t="s">
        <v>19395</v>
      </c>
      <c r="J10051" s="42">
        <v>8059175199769</v>
      </c>
      <c r="K10051" s="45">
        <v>45047</v>
      </c>
      <c r="L10051" s="47">
        <v>0</v>
      </c>
      <c r="M10051" s="46">
        <v>239.95</v>
      </c>
      <c r="N10051" s="45">
        <v>43878</v>
      </c>
    </row>
    <row r="10052" spans="1:14" s="32" customFormat="1" hidden="1" x14ac:dyDescent="0.25">
      <c r="A10052" s="32" t="s">
        <v>29711</v>
      </c>
      <c r="B10052" s="42" t="s">
        <v>64326</v>
      </c>
      <c r="C10052" s="42" t="s">
        <v>37998</v>
      </c>
      <c r="D10052" s="42"/>
      <c r="E10052" s="43" t="s">
        <v>19143</v>
      </c>
      <c r="F10052" s="44" t="s">
        <v>41</v>
      </c>
      <c r="G10052" s="44" t="s">
        <v>17</v>
      </c>
      <c r="H10052" s="44" t="s">
        <v>18</v>
      </c>
      <c r="I10052" s="42" t="s">
        <v>19144</v>
      </c>
      <c r="J10052" s="42">
        <v>8059175195129</v>
      </c>
      <c r="K10052" s="45">
        <v>45078</v>
      </c>
      <c r="L10052" s="46">
        <v>0</v>
      </c>
      <c r="M10052" s="46">
        <v>259.95</v>
      </c>
      <c r="N10052" s="45">
        <v>43878</v>
      </c>
    </row>
    <row r="10053" spans="1:14" s="32" customFormat="1" hidden="1" x14ac:dyDescent="0.25">
      <c r="A10053" s="32" t="s">
        <v>29712</v>
      </c>
      <c r="B10053" s="42" t="s">
        <v>64327</v>
      </c>
      <c r="C10053" s="42" t="s">
        <v>37999</v>
      </c>
      <c r="D10053" s="42"/>
      <c r="E10053" s="43" t="s">
        <v>19145</v>
      </c>
      <c r="F10053" s="44" t="s">
        <v>41</v>
      </c>
      <c r="G10053" s="44" t="s">
        <v>17</v>
      </c>
      <c r="H10053" s="44" t="s">
        <v>18</v>
      </c>
      <c r="I10053" s="42" t="s">
        <v>19146</v>
      </c>
      <c r="J10053" s="42">
        <v>8059175195136</v>
      </c>
      <c r="K10053" s="45">
        <v>45078</v>
      </c>
      <c r="L10053" s="46">
        <v>0</v>
      </c>
      <c r="M10053" s="46">
        <v>259.95</v>
      </c>
      <c r="N10053" s="45">
        <v>43878</v>
      </c>
    </row>
    <row r="10054" spans="1:14" s="32" customFormat="1" hidden="1" x14ac:dyDescent="0.25">
      <c r="A10054" s="32" t="s">
        <v>29713</v>
      </c>
      <c r="B10054" s="42" t="s">
        <v>64323</v>
      </c>
      <c r="C10054" s="42" t="s">
        <v>37995</v>
      </c>
      <c r="D10054" s="42"/>
      <c r="E10054" s="43" t="s">
        <v>60704</v>
      </c>
      <c r="F10054" s="44" t="s">
        <v>41</v>
      </c>
      <c r="G10054" s="44" t="s">
        <v>17</v>
      </c>
      <c r="H10054" s="44" t="s">
        <v>18</v>
      </c>
      <c r="I10054" s="42" t="s">
        <v>19137</v>
      </c>
      <c r="J10054" s="42">
        <v>8059175195099</v>
      </c>
      <c r="K10054" s="45">
        <v>45078</v>
      </c>
      <c r="L10054" s="46">
        <v>0</v>
      </c>
      <c r="M10054" s="46">
        <v>259.95</v>
      </c>
      <c r="N10054" s="45">
        <v>43878</v>
      </c>
    </row>
    <row r="10055" spans="1:14" s="32" customFormat="1" hidden="1" x14ac:dyDescent="0.25">
      <c r="A10055" s="32" t="s">
        <v>29714</v>
      </c>
      <c r="B10055" s="42" t="s">
        <v>64322</v>
      </c>
      <c r="C10055" s="42" t="s">
        <v>37994</v>
      </c>
      <c r="D10055" s="42"/>
      <c r="E10055" s="43" t="s">
        <v>60705</v>
      </c>
      <c r="F10055" s="44" t="s">
        <v>41</v>
      </c>
      <c r="G10055" s="44" t="s">
        <v>17</v>
      </c>
      <c r="H10055" s="44" t="s">
        <v>18</v>
      </c>
      <c r="I10055" s="42" t="s">
        <v>19138</v>
      </c>
      <c r="J10055" s="42">
        <v>8059175195082</v>
      </c>
      <c r="K10055" s="45">
        <v>45078</v>
      </c>
      <c r="L10055" s="46">
        <v>0</v>
      </c>
      <c r="M10055" s="46">
        <v>259.95</v>
      </c>
      <c r="N10055" s="45">
        <v>43878</v>
      </c>
    </row>
    <row r="10056" spans="1:14" s="32" customFormat="1" hidden="1" x14ac:dyDescent="0.25">
      <c r="A10056" s="32" t="s">
        <v>29715</v>
      </c>
      <c r="B10056" s="42" t="s">
        <v>64321</v>
      </c>
      <c r="C10056" s="42" t="s">
        <v>37993</v>
      </c>
      <c r="D10056" s="42"/>
      <c r="E10056" s="43" t="s">
        <v>60706</v>
      </c>
      <c r="F10056" s="44" t="s">
        <v>41</v>
      </c>
      <c r="G10056" s="44" t="s">
        <v>17</v>
      </c>
      <c r="H10056" s="44" t="s">
        <v>18</v>
      </c>
      <c r="I10056" s="42" t="s">
        <v>19139</v>
      </c>
      <c r="J10056" s="42">
        <v>8059175195075</v>
      </c>
      <c r="K10056" s="45">
        <v>45078</v>
      </c>
      <c r="L10056" s="46">
        <v>0</v>
      </c>
      <c r="M10056" s="46">
        <v>259.95</v>
      </c>
      <c r="N10056" s="45">
        <v>43878</v>
      </c>
    </row>
    <row r="10057" spans="1:14" s="32" customFormat="1" hidden="1" x14ac:dyDescent="0.25">
      <c r="A10057" s="32" t="s">
        <v>29716</v>
      </c>
      <c r="B10057" s="42" t="s">
        <v>64324</v>
      </c>
      <c r="C10057" s="42" t="s">
        <v>37996</v>
      </c>
      <c r="D10057" s="42"/>
      <c r="E10057" s="43" t="s">
        <v>60707</v>
      </c>
      <c r="F10057" s="44" t="s">
        <v>41</v>
      </c>
      <c r="G10057" s="44" t="s">
        <v>17</v>
      </c>
      <c r="H10057" s="44" t="s">
        <v>18</v>
      </c>
      <c r="I10057" s="42" t="s">
        <v>19140</v>
      </c>
      <c r="J10057" s="42">
        <v>8059175195105</v>
      </c>
      <c r="K10057" s="45">
        <v>45078</v>
      </c>
      <c r="L10057" s="46">
        <v>0</v>
      </c>
      <c r="M10057" s="46">
        <v>259.95</v>
      </c>
      <c r="N10057" s="45">
        <v>43878</v>
      </c>
    </row>
    <row r="10058" spans="1:14" s="32" customFormat="1" hidden="1" x14ac:dyDescent="0.25">
      <c r="A10058" s="32" t="s">
        <v>29717</v>
      </c>
      <c r="B10058" s="42" t="s">
        <v>64325</v>
      </c>
      <c r="C10058" s="42" t="s">
        <v>37997</v>
      </c>
      <c r="D10058" s="42"/>
      <c r="E10058" s="43" t="s">
        <v>19141</v>
      </c>
      <c r="F10058" s="44" t="s">
        <v>41</v>
      </c>
      <c r="G10058" s="44" t="s">
        <v>17</v>
      </c>
      <c r="H10058" s="44" t="s">
        <v>18</v>
      </c>
      <c r="I10058" s="42" t="s">
        <v>19142</v>
      </c>
      <c r="J10058" s="42">
        <v>8059175195112</v>
      </c>
      <c r="K10058" s="45">
        <v>45078</v>
      </c>
      <c r="L10058" s="46">
        <v>0</v>
      </c>
      <c r="M10058" s="46">
        <v>259.95</v>
      </c>
      <c r="N10058" s="45">
        <v>43878</v>
      </c>
    </row>
    <row r="10059" spans="1:14" s="32" customFormat="1" hidden="1" x14ac:dyDescent="0.25">
      <c r="A10059" s="32" t="s">
        <v>29718</v>
      </c>
      <c r="B10059" s="42" t="s">
        <v>64333</v>
      </c>
      <c r="C10059" s="42"/>
      <c r="D10059" s="42"/>
      <c r="E10059" s="43" t="s">
        <v>19153</v>
      </c>
      <c r="F10059" s="44" t="s">
        <v>41</v>
      </c>
      <c r="G10059" s="44" t="s">
        <v>17</v>
      </c>
      <c r="H10059" s="44" t="s">
        <v>18</v>
      </c>
      <c r="I10059" s="42" t="s">
        <v>19154</v>
      </c>
      <c r="J10059" s="42">
        <v>8059175195198</v>
      </c>
      <c r="K10059" s="45">
        <v>45078</v>
      </c>
      <c r="L10059" s="46">
        <v>0</v>
      </c>
      <c r="M10059" s="46">
        <v>259.95</v>
      </c>
      <c r="N10059" s="45">
        <v>43878</v>
      </c>
    </row>
    <row r="10060" spans="1:14" s="32" customFormat="1" hidden="1" x14ac:dyDescent="0.25">
      <c r="A10060" s="32" t="s">
        <v>29719</v>
      </c>
      <c r="B10060" s="42" t="s">
        <v>64334</v>
      </c>
      <c r="C10060" s="42"/>
      <c r="D10060" s="42"/>
      <c r="E10060" s="43" t="s">
        <v>19155</v>
      </c>
      <c r="F10060" s="44" t="s">
        <v>41</v>
      </c>
      <c r="G10060" s="44" t="s">
        <v>17</v>
      </c>
      <c r="H10060" s="44" t="s">
        <v>18</v>
      </c>
      <c r="I10060" s="42" t="s">
        <v>19156</v>
      </c>
      <c r="J10060" s="42">
        <v>8059175195204</v>
      </c>
      <c r="K10060" s="45">
        <v>45078</v>
      </c>
      <c r="L10060" s="46">
        <v>0</v>
      </c>
      <c r="M10060" s="46">
        <v>259.95</v>
      </c>
      <c r="N10060" s="45">
        <v>43878</v>
      </c>
    </row>
    <row r="10061" spans="1:14" s="32" customFormat="1" hidden="1" x14ac:dyDescent="0.25">
      <c r="A10061" s="32" t="s">
        <v>29720</v>
      </c>
      <c r="B10061" s="42" t="s">
        <v>64330</v>
      </c>
      <c r="C10061" s="42"/>
      <c r="D10061" s="42"/>
      <c r="E10061" s="43" t="s">
        <v>60708</v>
      </c>
      <c r="F10061" s="44" t="s">
        <v>41</v>
      </c>
      <c r="G10061" s="44" t="s">
        <v>17</v>
      </c>
      <c r="H10061" s="44" t="s">
        <v>18</v>
      </c>
      <c r="I10061" s="42" t="s">
        <v>19147</v>
      </c>
      <c r="J10061" s="42">
        <v>8059175195167</v>
      </c>
      <c r="K10061" s="45">
        <v>45078</v>
      </c>
      <c r="L10061" s="46">
        <v>0</v>
      </c>
      <c r="M10061" s="46">
        <v>259.95</v>
      </c>
      <c r="N10061" s="45">
        <v>43878</v>
      </c>
    </row>
    <row r="10062" spans="1:14" s="32" customFormat="1" hidden="1" x14ac:dyDescent="0.25">
      <c r="A10062" s="32" t="s">
        <v>29721</v>
      </c>
      <c r="B10062" s="42" t="s">
        <v>64329</v>
      </c>
      <c r="C10062" s="42"/>
      <c r="D10062" s="42"/>
      <c r="E10062" s="43" t="s">
        <v>60709</v>
      </c>
      <c r="F10062" s="44" t="s">
        <v>41</v>
      </c>
      <c r="G10062" s="44" t="s">
        <v>17</v>
      </c>
      <c r="H10062" s="44" t="s">
        <v>18</v>
      </c>
      <c r="I10062" s="42" t="s">
        <v>19148</v>
      </c>
      <c r="J10062" s="42">
        <v>8059175195150</v>
      </c>
      <c r="K10062" s="45">
        <v>45078</v>
      </c>
      <c r="L10062" s="46">
        <v>0</v>
      </c>
      <c r="M10062" s="46">
        <v>259.95</v>
      </c>
      <c r="N10062" s="45">
        <v>43878</v>
      </c>
    </row>
    <row r="10063" spans="1:14" s="32" customFormat="1" hidden="1" x14ac:dyDescent="0.25">
      <c r="A10063" s="32" t="s">
        <v>29722</v>
      </c>
      <c r="B10063" s="42" t="s">
        <v>64328</v>
      </c>
      <c r="C10063" s="42"/>
      <c r="D10063" s="42"/>
      <c r="E10063" s="43" t="s">
        <v>60710</v>
      </c>
      <c r="F10063" s="44" t="s">
        <v>41</v>
      </c>
      <c r="G10063" s="44" t="s">
        <v>17</v>
      </c>
      <c r="H10063" s="44" t="s">
        <v>18</v>
      </c>
      <c r="I10063" s="42" t="s">
        <v>19149</v>
      </c>
      <c r="J10063" s="42">
        <v>8059175195143</v>
      </c>
      <c r="K10063" s="45">
        <v>45078</v>
      </c>
      <c r="L10063" s="46">
        <v>0</v>
      </c>
      <c r="M10063" s="46">
        <v>259.95</v>
      </c>
      <c r="N10063" s="45">
        <v>43878</v>
      </c>
    </row>
    <row r="10064" spans="1:14" s="32" customFormat="1" hidden="1" x14ac:dyDescent="0.25">
      <c r="A10064" s="32" t="s">
        <v>29723</v>
      </c>
      <c r="B10064" s="42" t="s">
        <v>64331</v>
      </c>
      <c r="C10064" s="42"/>
      <c r="D10064" s="42"/>
      <c r="E10064" s="43" t="s">
        <v>60711</v>
      </c>
      <c r="F10064" s="44" t="s">
        <v>41</v>
      </c>
      <c r="G10064" s="44" t="s">
        <v>17</v>
      </c>
      <c r="H10064" s="44" t="s">
        <v>18</v>
      </c>
      <c r="I10064" s="42" t="s">
        <v>19150</v>
      </c>
      <c r="J10064" s="42">
        <v>8059175195174</v>
      </c>
      <c r="K10064" s="45">
        <v>45078</v>
      </c>
      <c r="L10064" s="46">
        <v>0</v>
      </c>
      <c r="M10064" s="46">
        <v>259.95</v>
      </c>
      <c r="N10064" s="45">
        <v>43878</v>
      </c>
    </row>
    <row r="10065" spans="1:14" s="32" customFormat="1" hidden="1" x14ac:dyDescent="0.25">
      <c r="A10065" s="32" t="s">
        <v>29724</v>
      </c>
      <c r="B10065" s="42" t="s">
        <v>64332</v>
      </c>
      <c r="C10065" s="42"/>
      <c r="D10065" s="42"/>
      <c r="E10065" s="43" t="s">
        <v>19151</v>
      </c>
      <c r="F10065" s="44" t="s">
        <v>41</v>
      </c>
      <c r="G10065" s="44" t="s">
        <v>17</v>
      </c>
      <c r="H10065" s="44" t="s">
        <v>18</v>
      </c>
      <c r="I10065" s="42" t="s">
        <v>19152</v>
      </c>
      <c r="J10065" s="42">
        <v>8059175195181</v>
      </c>
      <c r="K10065" s="45">
        <v>45078</v>
      </c>
      <c r="L10065" s="46">
        <v>0</v>
      </c>
      <c r="M10065" s="46">
        <v>259.95</v>
      </c>
      <c r="N10065" s="45">
        <v>43878</v>
      </c>
    </row>
    <row r="10066" spans="1:14" s="32" customFormat="1" hidden="1" x14ac:dyDescent="0.25">
      <c r="A10066" s="43" t="s">
        <v>39483</v>
      </c>
      <c r="B10066" s="42"/>
      <c r="C10066" s="42" t="s">
        <v>39484</v>
      </c>
      <c r="D10066" s="43"/>
      <c r="E10066" s="43" t="s">
        <v>39485</v>
      </c>
      <c r="F10066" s="43" t="s">
        <v>41</v>
      </c>
      <c r="G10066" s="32" t="s">
        <v>17</v>
      </c>
      <c r="H10066" s="43" t="s">
        <v>18</v>
      </c>
      <c r="I10066" s="48" t="s">
        <v>39486</v>
      </c>
      <c r="J10066" s="42">
        <v>8059175357091</v>
      </c>
      <c r="K10066" s="63">
        <v>45078</v>
      </c>
      <c r="L10066" s="47">
        <v>0</v>
      </c>
      <c r="M10066" s="47">
        <v>269.95</v>
      </c>
      <c r="N10066" s="63">
        <v>44249</v>
      </c>
    </row>
    <row r="10067" spans="1:14" s="32" customFormat="1" hidden="1" x14ac:dyDescent="0.25">
      <c r="A10067" s="43" t="s">
        <v>39487</v>
      </c>
      <c r="B10067" s="42"/>
      <c r="C10067" s="42" t="s">
        <v>39488</v>
      </c>
      <c r="D10067" s="43"/>
      <c r="E10067" s="43" t="s">
        <v>39489</v>
      </c>
      <c r="F10067" s="43" t="s">
        <v>41</v>
      </c>
      <c r="G10067" s="32" t="s">
        <v>17</v>
      </c>
      <c r="H10067" s="43" t="s">
        <v>18</v>
      </c>
      <c r="I10067" s="48" t="s">
        <v>39490</v>
      </c>
      <c r="J10067" s="42">
        <v>8059175357107</v>
      </c>
      <c r="K10067" s="63">
        <v>45078</v>
      </c>
      <c r="L10067" s="47">
        <v>0</v>
      </c>
      <c r="M10067" s="47">
        <v>269.95</v>
      </c>
      <c r="N10067" s="63">
        <v>44249</v>
      </c>
    </row>
    <row r="10068" spans="1:14" s="32" customFormat="1" hidden="1" x14ac:dyDescent="0.25">
      <c r="A10068" s="43" t="s">
        <v>39470</v>
      </c>
      <c r="B10068" s="42"/>
      <c r="C10068" s="42"/>
      <c r="D10068" s="43"/>
      <c r="E10068" s="43" t="s">
        <v>61198</v>
      </c>
      <c r="F10068" s="43" t="s">
        <v>41</v>
      </c>
      <c r="G10068" s="32" t="s">
        <v>17</v>
      </c>
      <c r="H10068" s="43" t="s">
        <v>18</v>
      </c>
      <c r="I10068" s="48" t="s">
        <v>39471</v>
      </c>
      <c r="J10068" s="42">
        <v>8059175357060</v>
      </c>
      <c r="K10068" s="63">
        <v>45078</v>
      </c>
      <c r="L10068" s="47">
        <v>0</v>
      </c>
      <c r="M10068" s="47">
        <v>269.95</v>
      </c>
      <c r="N10068" s="63">
        <v>44249</v>
      </c>
    </row>
    <row r="10069" spans="1:14" s="32" customFormat="1" hidden="1" x14ac:dyDescent="0.25">
      <c r="A10069" s="43" t="s">
        <v>39472</v>
      </c>
      <c r="B10069" s="42"/>
      <c r="C10069" s="42"/>
      <c r="D10069" s="43"/>
      <c r="E10069" s="43" t="s">
        <v>61199</v>
      </c>
      <c r="F10069" s="43" t="s">
        <v>41</v>
      </c>
      <c r="G10069" s="32" t="s">
        <v>17</v>
      </c>
      <c r="H10069" s="43" t="s">
        <v>18</v>
      </c>
      <c r="I10069" s="48" t="s">
        <v>39473</v>
      </c>
      <c r="J10069" s="42">
        <v>8059175357053</v>
      </c>
      <c r="K10069" s="63">
        <v>45078</v>
      </c>
      <c r="L10069" s="47">
        <v>0</v>
      </c>
      <c r="M10069" s="47">
        <v>269.95</v>
      </c>
      <c r="N10069" s="63">
        <v>44249</v>
      </c>
    </row>
    <row r="10070" spans="1:14" s="32" customFormat="1" hidden="1" x14ac:dyDescent="0.25">
      <c r="A10070" s="43" t="s">
        <v>39474</v>
      </c>
      <c r="B10070" s="42"/>
      <c r="C10070" s="42" t="s">
        <v>39475</v>
      </c>
      <c r="D10070" s="43"/>
      <c r="E10070" s="43" t="s">
        <v>61200</v>
      </c>
      <c r="F10070" s="43" t="s">
        <v>41</v>
      </c>
      <c r="G10070" s="32" t="s">
        <v>17</v>
      </c>
      <c r="H10070" s="43" t="s">
        <v>18</v>
      </c>
      <c r="I10070" s="48" t="s">
        <v>39476</v>
      </c>
      <c r="J10070" s="42">
        <v>8059175357046</v>
      </c>
      <c r="K10070" s="63">
        <v>45078</v>
      </c>
      <c r="L10070" s="47">
        <v>0</v>
      </c>
      <c r="M10070" s="47">
        <v>269.95</v>
      </c>
      <c r="N10070" s="63">
        <v>44249</v>
      </c>
    </row>
    <row r="10071" spans="1:14" s="32" customFormat="1" hidden="1" x14ac:dyDescent="0.25">
      <c r="A10071" s="43" t="s">
        <v>39477</v>
      </c>
      <c r="B10071" s="42"/>
      <c r="C10071" s="42"/>
      <c r="D10071" s="43"/>
      <c r="E10071" s="43" t="s">
        <v>61201</v>
      </c>
      <c r="F10071" s="43" t="s">
        <v>41</v>
      </c>
      <c r="G10071" s="32" t="s">
        <v>17</v>
      </c>
      <c r="H10071" s="43" t="s">
        <v>18</v>
      </c>
      <c r="I10071" s="48" t="s">
        <v>39478</v>
      </c>
      <c r="J10071" s="42">
        <v>8059175357077</v>
      </c>
      <c r="K10071" s="63">
        <v>45078</v>
      </c>
      <c r="L10071" s="47">
        <v>0</v>
      </c>
      <c r="M10071" s="47">
        <v>269.95</v>
      </c>
      <c r="N10071" s="63">
        <v>44249</v>
      </c>
    </row>
    <row r="10072" spans="1:14" s="32" customFormat="1" hidden="1" x14ac:dyDescent="0.25">
      <c r="A10072" s="43" t="s">
        <v>39479</v>
      </c>
      <c r="B10072" s="42"/>
      <c r="C10072" s="42" t="s">
        <v>39480</v>
      </c>
      <c r="D10072" s="43"/>
      <c r="E10072" s="43" t="s">
        <v>39481</v>
      </c>
      <c r="F10072" s="43" t="s">
        <v>41</v>
      </c>
      <c r="G10072" s="32" t="s">
        <v>17</v>
      </c>
      <c r="H10072" s="43" t="s">
        <v>18</v>
      </c>
      <c r="I10072" s="48" t="s">
        <v>39482</v>
      </c>
      <c r="J10072" s="42">
        <v>8059175357084</v>
      </c>
      <c r="K10072" s="63">
        <v>45078</v>
      </c>
      <c r="L10072" s="47">
        <v>0</v>
      </c>
      <c r="M10072" s="47">
        <v>269.95</v>
      </c>
      <c r="N10072" s="63">
        <v>44249</v>
      </c>
    </row>
    <row r="10073" spans="1:14" s="32" customFormat="1" hidden="1" x14ac:dyDescent="0.25">
      <c r="A10073" s="43" t="s">
        <v>39613</v>
      </c>
      <c r="B10073" s="42"/>
      <c r="C10073" s="42" t="s">
        <v>39624</v>
      </c>
      <c r="D10073" s="43"/>
      <c r="E10073" s="43" t="s">
        <v>61412</v>
      </c>
      <c r="F10073" s="43" t="s">
        <v>3093</v>
      </c>
      <c r="G10073" s="32" t="s">
        <v>17</v>
      </c>
      <c r="H10073" s="43" t="s">
        <v>18</v>
      </c>
      <c r="I10073" s="48" t="s">
        <v>39614</v>
      </c>
      <c r="J10073" s="42">
        <v>8059175358852</v>
      </c>
      <c r="K10073" s="63">
        <v>45078</v>
      </c>
      <c r="L10073" s="54">
        <v>0</v>
      </c>
      <c r="M10073" s="54">
        <v>89.95</v>
      </c>
      <c r="N10073" s="63">
        <v>44249</v>
      </c>
    </row>
    <row r="10074" spans="1:14" s="32" customFormat="1" hidden="1" x14ac:dyDescent="0.25">
      <c r="A10074" s="43" t="s">
        <v>39615</v>
      </c>
      <c r="B10074" s="42"/>
      <c r="C10074" s="42" t="s">
        <v>39627</v>
      </c>
      <c r="D10074" s="43"/>
      <c r="E10074" s="43" t="s">
        <v>61413</v>
      </c>
      <c r="F10074" s="43" t="s">
        <v>3093</v>
      </c>
      <c r="G10074" s="32" t="s">
        <v>17</v>
      </c>
      <c r="H10074" s="43" t="s">
        <v>18</v>
      </c>
      <c r="I10074" s="48" t="s">
        <v>39616</v>
      </c>
      <c r="J10074" s="42">
        <v>8059175358845</v>
      </c>
      <c r="K10074" s="63">
        <v>45078</v>
      </c>
      <c r="L10074" s="54">
        <v>0</v>
      </c>
      <c r="M10074" s="54">
        <v>89.95</v>
      </c>
      <c r="N10074" s="63">
        <v>44249</v>
      </c>
    </row>
    <row r="10075" spans="1:14" s="32" customFormat="1" hidden="1" x14ac:dyDescent="0.25">
      <c r="A10075" s="43" t="s">
        <v>39617</v>
      </c>
      <c r="B10075" s="42"/>
      <c r="C10075" s="42" t="s">
        <v>39630</v>
      </c>
      <c r="D10075" s="43"/>
      <c r="E10075" s="43" t="s">
        <v>61414</v>
      </c>
      <c r="F10075" s="43" t="s">
        <v>3093</v>
      </c>
      <c r="G10075" s="32" t="s">
        <v>17</v>
      </c>
      <c r="H10075" s="43" t="s">
        <v>18</v>
      </c>
      <c r="I10075" s="48" t="s">
        <v>39618</v>
      </c>
      <c r="J10075" s="42">
        <v>8059175358838</v>
      </c>
      <c r="K10075" s="63">
        <v>45078</v>
      </c>
      <c r="L10075" s="54">
        <v>0</v>
      </c>
      <c r="M10075" s="54">
        <v>89.95</v>
      </c>
      <c r="N10075" s="63">
        <v>44249</v>
      </c>
    </row>
    <row r="10076" spans="1:14" s="32" customFormat="1" hidden="1" x14ac:dyDescent="0.25">
      <c r="A10076" s="43" t="s">
        <v>39619</v>
      </c>
      <c r="B10076" s="42"/>
      <c r="C10076" s="42" t="s">
        <v>39633</v>
      </c>
      <c r="D10076" s="43"/>
      <c r="E10076" s="43" t="s">
        <v>61415</v>
      </c>
      <c r="F10076" s="43" t="s">
        <v>3093</v>
      </c>
      <c r="G10076" s="32" t="s">
        <v>17</v>
      </c>
      <c r="H10076" s="43" t="s">
        <v>18</v>
      </c>
      <c r="I10076" s="48" t="s">
        <v>39620</v>
      </c>
      <c r="J10076" s="42">
        <v>8059175358869</v>
      </c>
      <c r="K10076" s="63">
        <v>45078</v>
      </c>
      <c r="L10076" s="54">
        <v>0</v>
      </c>
      <c r="M10076" s="54">
        <v>89.95</v>
      </c>
      <c r="N10076" s="63">
        <v>44249</v>
      </c>
    </row>
    <row r="10077" spans="1:14" s="32" customFormat="1" hidden="1" x14ac:dyDescent="0.25">
      <c r="A10077" s="43" t="s">
        <v>39621</v>
      </c>
      <c r="B10077" s="42"/>
      <c r="C10077" s="42" t="s">
        <v>39636</v>
      </c>
      <c r="D10077" s="43"/>
      <c r="E10077" s="43" t="s">
        <v>61416</v>
      </c>
      <c r="F10077" s="43" t="s">
        <v>3093</v>
      </c>
      <c r="G10077" s="32" t="s">
        <v>17</v>
      </c>
      <c r="H10077" s="43" t="s">
        <v>18</v>
      </c>
      <c r="I10077" s="48" t="s">
        <v>39622</v>
      </c>
      <c r="J10077" s="42">
        <v>8059175358821</v>
      </c>
      <c r="K10077" s="63">
        <v>45078</v>
      </c>
      <c r="L10077" s="54">
        <v>0</v>
      </c>
      <c r="M10077" s="54">
        <v>89.95</v>
      </c>
      <c r="N10077" s="63">
        <v>44249</v>
      </c>
    </row>
    <row r="10078" spans="1:14" s="32" customFormat="1" hidden="1" x14ac:dyDescent="0.25">
      <c r="A10078" s="43" t="s">
        <v>39623</v>
      </c>
      <c r="B10078" s="42"/>
      <c r="C10078" s="42"/>
      <c r="D10078" s="43"/>
      <c r="E10078" s="43" t="s">
        <v>61417</v>
      </c>
      <c r="F10078" s="43" t="s">
        <v>3093</v>
      </c>
      <c r="G10078" s="32" t="s">
        <v>17</v>
      </c>
      <c r="H10078" s="43" t="s">
        <v>18</v>
      </c>
      <c r="I10078" s="48" t="s">
        <v>39625</v>
      </c>
      <c r="J10078" s="42">
        <v>8059175358906</v>
      </c>
      <c r="K10078" s="63">
        <v>45078</v>
      </c>
      <c r="L10078" s="54">
        <v>0</v>
      </c>
      <c r="M10078" s="54">
        <v>89.95</v>
      </c>
      <c r="N10078" s="63">
        <v>44249</v>
      </c>
    </row>
    <row r="10079" spans="1:14" s="32" customFormat="1" hidden="1" x14ac:dyDescent="0.25">
      <c r="A10079" s="43" t="s">
        <v>39626</v>
      </c>
      <c r="B10079" s="42"/>
      <c r="C10079" s="42"/>
      <c r="D10079" s="43"/>
      <c r="E10079" s="43" t="s">
        <v>61418</v>
      </c>
      <c r="F10079" s="43" t="s">
        <v>3093</v>
      </c>
      <c r="G10079" s="32" t="s">
        <v>17</v>
      </c>
      <c r="H10079" s="43" t="s">
        <v>18</v>
      </c>
      <c r="I10079" s="48" t="s">
        <v>39628</v>
      </c>
      <c r="J10079" s="42">
        <v>8059175358890</v>
      </c>
      <c r="K10079" s="63">
        <v>45078</v>
      </c>
      <c r="L10079" s="54">
        <v>0</v>
      </c>
      <c r="M10079" s="54">
        <v>89.95</v>
      </c>
      <c r="N10079" s="63">
        <v>44249</v>
      </c>
    </row>
    <row r="10080" spans="1:14" s="32" customFormat="1" hidden="1" x14ac:dyDescent="0.25">
      <c r="A10080" s="43" t="s">
        <v>39629</v>
      </c>
      <c r="B10080" s="42"/>
      <c r="C10080" s="42"/>
      <c r="D10080" s="43"/>
      <c r="E10080" s="43" t="s">
        <v>61419</v>
      </c>
      <c r="F10080" s="43" t="s">
        <v>3093</v>
      </c>
      <c r="G10080" s="32" t="s">
        <v>17</v>
      </c>
      <c r="H10080" s="43" t="s">
        <v>18</v>
      </c>
      <c r="I10080" s="48" t="s">
        <v>39631</v>
      </c>
      <c r="J10080" s="42">
        <v>8059175358883</v>
      </c>
      <c r="K10080" s="63">
        <v>45078</v>
      </c>
      <c r="L10080" s="54">
        <v>0</v>
      </c>
      <c r="M10080" s="54">
        <v>89.95</v>
      </c>
      <c r="N10080" s="63">
        <v>44249</v>
      </c>
    </row>
    <row r="10081" spans="1:14" s="32" customFormat="1" hidden="1" x14ac:dyDescent="0.25">
      <c r="A10081" s="43" t="s">
        <v>39632</v>
      </c>
      <c r="B10081" s="42"/>
      <c r="C10081" s="42"/>
      <c r="D10081" s="43"/>
      <c r="E10081" s="43" t="s">
        <v>61420</v>
      </c>
      <c r="F10081" s="43" t="s">
        <v>3093</v>
      </c>
      <c r="G10081" s="32" t="s">
        <v>17</v>
      </c>
      <c r="H10081" s="43" t="s">
        <v>18</v>
      </c>
      <c r="I10081" s="48" t="s">
        <v>39634</v>
      </c>
      <c r="J10081" s="42">
        <v>8059175358913</v>
      </c>
      <c r="K10081" s="63">
        <v>45078</v>
      </c>
      <c r="L10081" s="54">
        <v>0</v>
      </c>
      <c r="M10081" s="54">
        <v>89.95</v>
      </c>
      <c r="N10081" s="63">
        <v>44249</v>
      </c>
    </row>
    <row r="10082" spans="1:14" s="32" customFormat="1" hidden="1" x14ac:dyDescent="0.25">
      <c r="A10082" s="43" t="s">
        <v>39635</v>
      </c>
      <c r="B10082" s="42"/>
      <c r="C10082" s="42"/>
      <c r="D10082" s="43"/>
      <c r="E10082" s="43" t="s">
        <v>61421</v>
      </c>
      <c r="F10082" s="43" t="s">
        <v>3093</v>
      </c>
      <c r="G10082" s="32" t="s">
        <v>17</v>
      </c>
      <c r="H10082" s="43" t="s">
        <v>18</v>
      </c>
      <c r="I10082" s="48" t="s">
        <v>39637</v>
      </c>
      <c r="J10082" s="42">
        <v>8059175358876</v>
      </c>
      <c r="K10082" s="63">
        <v>45078</v>
      </c>
      <c r="L10082" s="54">
        <v>0</v>
      </c>
      <c r="M10082" s="54">
        <v>89.95</v>
      </c>
      <c r="N10082" s="63">
        <v>44249</v>
      </c>
    </row>
    <row r="10083" spans="1:14" s="32" customFormat="1" hidden="1" x14ac:dyDescent="0.25">
      <c r="A10083" s="43" t="s">
        <v>39748</v>
      </c>
      <c r="B10083" s="42"/>
      <c r="C10083" s="42" t="s">
        <v>39749</v>
      </c>
      <c r="D10083" s="43"/>
      <c r="E10083" s="43" t="s">
        <v>39750</v>
      </c>
      <c r="F10083" s="43" t="s">
        <v>3093</v>
      </c>
      <c r="G10083" s="32" t="s">
        <v>17</v>
      </c>
      <c r="H10083" s="43" t="s">
        <v>18</v>
      </c>
      <c r="I10083" s="48" t="s">
        <v>39751</v>
      </c>
      <c r="J10083" s="42">
        <v>8059175360138</v>
      </c>
      <c r="K10083" s="63">
        <v>45078</v>
      </c>
      <c r="L10083" s="47">
        <v>0</v>
      </c>
      <c r="M10083" s="47">
        <v>84.95</v>
      </c>
      <c r="N10083" s="63">
        <v>44249</v>
      </c>
    </row>
    <row r="10084" spans="1:14" s="32" customFormat="1" hidden="1" x14ac:dyDescent="0.25">
      <c r="A10084" s="43" t="s">
        <v>39732</v>
      </c>
      <c r="B10084" s="42"/>
      <c r="C10084" s="42" t="s">
        <v>39733</v>
      </c>
      <c r="D10084" s="43"/>
      <c r="E10084" s="43" t="s">
        <v>61967</v>
      </c>
      <c r="F10084" s="43" t="s">
        <v>3093</v>
      </c>
      <c r="G10084" s="32" t="s">
        <v>17</v>
      </c>
      <c r="H10084" s="43" t="s">
        <v>18</v>
      </c>
      <c r="I10084" s="48" t="s">
        <v>39734</v>
      </c>
      <c r="J10084" s="42">
        <v>8059175360107</v>
      </c>
      <c r="K10084" s="63">
        <v>45078</v>
      </c>
      <c r="L10084" s="47">
        <v>0</v>
      </c>
      <c r="M10084" s="47">
        <v>84.95</v>
      </c>
      <c r="N10084" s="63">
        <v>44249</v>
      </c>
    </row>
    <row r="10085" spans="1:14" s="32" customFormat="1" hidden="1" x14ac:dyDescent="0.25">
      <c r="A10085" s="43" t="s">
        <v>39735</v>
      </c>
      <c r="B10085" s="42"/>
      <c r="C10085" s="42" t="s">
        <v>39736</v>
      </c>
      <c r="D10085" s="43"/>
      <c r="E10085" s="43" t="s">
        <v>61968</v>
      </c>
      <c r="F10085" s="43" t="s">
        <v>3093</v>
      </c>
      <c r="G10085" s="32" t="s">
        <v>17</v>
      </c>
      <c r="H10085" s="43" t="s">
        <v>18</v>
      </c>
      <c r="I10085" s="48" t="s">
        <v>39737</v>
      </c>
      <c r="J10085" s="42">
        <v>8059175360091</v>
      </c>
      <c r="K10085" s="63">
        <v>45078</v>
      </c>
      <c r="L10085" s="47">
        <v>0</v>
      </c>
      <c r="M10085" s="47">
        <v>84.95</v>
      </c>
      <c r="N10085" s="63">
        <v>44249</v>
      </c>
    </row>
    <row r="10086" spans="1:14" s="32" customFormat="1" hidden="1" x14ac:dyDescent="0.25">
      <c r="A10086" s="43" t="s">
        <v>39738</v>
      </c>
      <c r="B10086" s="42"/>
      <c r="C10086" s="42" t="s">
        <v>39739</v>
      </c>
      <c r="D10086" s="43"/>
      <c r="E10086" s="43" t="s">
        <v>61969</v>
      </c>
      <c r="F10086" s="43" t="s">
        <v>3093</v>
      </c>
      <c r="G10086" s="32" t="s">
        <v>17</v>
      </c>
      <c r="H10086" s="43" t="s">
        <v>18</v>
      </c>
      <c r="I10086" s="48" t="s">
        <v>39740</v>
      </c>
      <c r="J10086" s="42">
        <v>8059175360084</v>
      </c>
      <c r="K10086" s="63">
        <v>45078</v>
      </c>
      <c r="L10086" s="47">
        <v>0</v>
      </c>
      <c r="M10086" s="47">
        <v>84.95</v>
      </c>
      <c r="N10086" s="63">
        <v>44249</v>
      </c>
    </row>
    <row r="10087" spans="1:14" s="32" customFormat="1" hidden="1" x14ac:dyDescent="0.25">
      <c r="A10087" s="43" t="s">
        <v>39741</v>
      </c>
      <c r="B10087" s="42"/>
      <c r="C10087" s="42" t="s">
        <v>39742</v>
      </c>
      <c r="D10087" s="43"/>
      <c r="E10087" s="43" t="s">
        <v>61970</v>
      </c>
      <c r="F10087" s="43" t="s">
        <v>3093</v>
      </c>
      <c r="G10087" s="32" t="s">
        <v>17</v>
      </c>
      <c r="H10087" s="43" t="s">
        <v>18</v>
      </c>
      <c r="I10087" s="48" t="s">
        <v>39743</v>
      </c>
      <c r="J10087" s="42">
        <v>8059175360114</v>
      </c>
      <c r="K10087" s="63">
        <v>45078</v>
      </c>
      <c r="L10087" s="47">
        <v>0</v>
      </c>
      <c r="M10087" s="47">
        <v>84.95</v>
      </c>
      <c r="N10087" s="63">
        <v>44249</v>
      </c>
    </row>
    <row r="10088" spans="1:14" s="32" customFormat="1" hidden="1" x14ac:dyDescent="0.25">
      <c r="A10088" s="43" t="s">
        <v>39744</v>
      </c>
      <c r="B10088" s="42"/>
      <c r="C10088" s="42" t="s">
        <v>39745</v>
      </c>
      <c r="D10088" s="43"/>
      <c r="E10088" s="43" t="s">
        <v>39746</v>
      </c>
      <c r="F10088" s="43" t="s">
        <v>3093</v>
      </c>
      <c r="G10088" s="32" t="s">
        <v>17</v>
      </c>
      <c r="H10088" s="43" t="s">
        <v>18</v>
      </c>
      <c r="I10088" s="48" t="s">
        <v>39747</v>
      </c>
      <c r="J10088" s="42">
        <v>8059175360121</v>
      </c>
      <c r="K10088" s="63">
        <v>45078</v>
      </c>
      <c r="L10088" s="47">
        <v>0</v>
      </c>
      <c r="M10088" s="47">
        <v>84.95</v>
      </c>
      <c r="N10088" s="63">
        <v>44249</v>
      </c>
    </row>
    <row r="10089" spans="1:14" s="32" customFormat="1" hidden="1" x14ac:dyDescent="0.25">
      <c r="A10089" s="43" t="s">
        <v>39768</v>
      </c>
      <c r="B10089" s="42"/>
      <c r="C10089" s="42" t="s">
        <v>39769</v>
      </c>
      <c r="D10089" s="43"/>
      <c r="E10089" s="43" t="s">
        <v>39770</v>
      </c>
      <c r="F10089" s="43" t="s">
        <v>3093</v>
      </c>
      <c r="G10089" s="32" t="s">
        <v>17</v>
      </c>
      <c r="H10089" s="43" t="s">
        <v>18</v>
      </c>
      <c r="I10089" s="48" t="s">
        <v>39771</v>
      </c>
      <c r="J10089" s="42">
        <v>8059175360190</v>
      </c>
      <c r="K10089" s="63">
        <v>45078</v>
      </c>
      <c r="L10089" s="47">
        <v>0</v>
      </c>
      <c r="M10089" s="47">
        <v>84.95</v>
      </c>
      <c r="N10089" s="63">
        <v>44249</v>
      </c>
    </row>
    <row r="10090" spans="1:14" s="32" customFormat="1" hidden="1" x14ac:dyDescent="0.25">
      <c r="A10090" s="43" t="s">
        <v>39752</v>
      </c>
      <c r="B10090" s="42"/>
      <c r="C10090" s="42" t="s">
        <v>39753</v>
      </c>
      <c r="D10090" s="43"/>
      <c r="E10090" s="43" t="s">
        <v>61971</v>
      </c>
      <c r="F10090" s="43" t="s">
        <v>3093</v>
      </c>
      <c r="G10090" s="32" t="s">
        <v>17</v>
      </c>
      <c r="H10090" s="43" t="s">
        <v>18</v>
      </c>
      <c r="I10090" s="48" t="s">
        <v>39754</v>
      </c>
      <c r="J10090" s="42">
        <v>8059175360169</v>
      </c>
      <c r="K10090" s="63">
        <v>45078</v>
      </c>
      <c r="L10090" s="47">
        <v>0</v>
      </c>
      <c r="M10090" s="47">
        <v>84.95</v>
      </c>
      <c r="N10090" s="63">
        <v>44249</v>
      </c>
    </row>
    <row r="10091" spans="1:14" s="32" customFormat="1" hidden="1" x14ac:dyDescent="0.25">
      <c r="A10091" s="43" t="s">
        <v>39755</v>
      </c>
      <c r="B10091" s="42"/>
      <c r="C10091" s="42" t="s">
        <v>39756</v>
      </c>
      <c r="D10091" s="43"/>
      <c r="E10091" s="43" t="s">
        <v>61972</v>
      </c>
      <c r="F10091" s="43" t="s">
        <v>3093</v>
      </c>
      <c r="G10091" s="32" t="s">
        <v>17</v>
      </c>
      <c r="H10091" s="43" t="s">
        <v>18</v>
      </c>
      <c r="I10091" s="48" t="s">
        <v>39757</v>
      </c>
      <c r="J10091" s="42">
        <v>8059175360152</v>
      </c>
      <c r="K10091" s="63">
        <v>45078</v>
      </c>
      <c r="L10091" s="47">
        <v>0</v>
      </c>
      <c r="M10091" s="47">
        <v>84.95</v>
      </c>
      <c r="N10091" s="63">
        <v>44249</v>
      </c>
    </row>
    <row r="10092" spans="1:14" s="32" customFormat="1" hidden="1" x14ac:dyDescent="0.25">
      <c r="A10092" s="43" t="s">
        <v>39758</v>
      </c>
      <c r="B10092" s="42"/>
      <c r="C10092" s="42" t="s">
        <v>39759</v>
      </c>
      <c r="D10092" s="43"/>
      <c r="E10092" s="43" t="s">
        <v>61973</v>
      </c>
      <c r="F10092" s="43" t="s">
        <v>3093</v>
      </c>
      <c r="G10092" s="32" t="s">
        <v>17</v>
      </c>
      <c r="H10092" s="43" t="s">
        <v>18</v>
      </c>
      <c r="I10092" s="48" t="s">
        <v>39760</v>
      </c>
      <c r="J10092" s="42">
        <v>8059175360145</v>
      </c>
      <c r="K10092" s="63">
        <v>45078</v>
      </c>
      <c r="L10092" s="47">
        <v>0</v>
      </c>
      <c r="M10092" s="47">
        <v>84.95</v>
      </c>
      <c r="N10092" s="63">
        <v>44249</v>
      </c>
    </row>
    <row r="10093" spans="1:14" s="32" customFormat="1" hidden="1" x14ac:dyDescent="0.25">
      <c r="A10093" s="43" t="s">
        <v>39761</v>
      </c>
      <c r="B10093" s="42"/>
      <c r="C10093" s="42" t="s">
        <v>39762</v>
      </c>
      <c r="D10093" s="43"/>
      <c r="E10093" s="43" t="s">
        <v>61974</v>
      </c>
      <c r="F10093" s="43" t="s">
        <v>3093</v>
      </c>
      <c r="G10093" s="32" t="s">
        <v>17</v>
      </c>
      <c r="H10093" s="43" t="s">
        <v>18</v>
      </c>
      <c r="I10093" s="48" t="s">
        <v>39763</v>
      </c>
      <c r="J10093" s="42">
        <v>8059175360176</v>
      </c>
      <c r="K10093" s="63">
        <v>45078</v>
      </c>
      <c r="L10093" s="47">
        <v>0</v>
      </c>
      <c r="M10093" s="47">
        <v>84.95</v>
      </c>
      <c r="N10093" s="63">
        <v>44249</v>
      </c>
    </row>
    <row r="10094" spans="1:14" s="32" customFormat="1" hidden="1" x14ac:dyDescent="0.25">
      <c r="A10094" s="43" t="s">
        <v>39764</v>
      </c>
      <c r="B10094" s="42"/>
      <c r="C10094" s="42" t="s">
        <v>39765</v>
      </c>
      <c r="D10094" s="43"/>
      <c r="E10094" s="43" t="s">
        <v>39766</v>
      </c>
      <c r="F10094" s="43" t="s">
        <v>3093</v>
      </c>
      <c r="G10094" s="32" t="s">
        <v>17</v>
      </c>
      <c r="H10094" s="43" t="s">
        <v>18</v>
      </c>
      <c r="I10094" s="48" t="s">
        <v>39767</v>
      </c>
      <c r="J10094" s="42">
        <v>8059175360183</v>
      </c>
      <c r="K10094" s="63">
        <v>45078</v>
      </c>
      <c r="L10094" s="47">
        <v>0</v>
      </c>
      <c r="M10094" s="47">
        <v>84.95</v>
      </c>
      <c r="N10094" s="63">
        <v>44249</v>
      </c>
    </row>
    <row r="10095" spans="1:14" s="32" customFormat="1" hidden="1" x14ac:dyDescent="0.25">
      <c r="A10095" s="32" t="s">
        <v>36009</v>
      </c>
      <c r="B10095" s="42" t="s">
        <v>45841</v>
      </c>
      <c r="C10095" s="42"/>
      <c r="D10095" s="42" t="s">
        <v>7194</v>
      </c>
      <c r="E10095" s="43" t="s">
        <v>7195</v>
      </c>
      <c r="F10095" s="44" t="s">
        <v>7196</v>
      </c>
      <c r="G10095" s="44" t="s">
        <v>17</v>
      </c>
      <c r="H10095" s="44" t="s">
        <v>18</v>
      </c>
      <c r="I10095" s="42" t="s">
        <v>7197</v>
      </c>
      <c r="J10095" s="42">
        <v>8033637921594</v>
      </c>
      <c r="K10095" s="45">
        <v>45078</v>
      </c>
      <c r="L10095" s="28">
        <v>0</v>
      </c>
      <c r="M10095" s="46">
        <v>0</v>
      </c>
      <c r="N10095" s="45">
        <v>43434</v>
      </c>
    </row>
    <row r="10096" spans="1:14" s="32" customFormat="1" hidden="1" x14ac:dyDescent="0.25">
      <c r="A10096" s="32" t="s">
        <v>36010</v>
      </c>
      <c r="B10096" s="42" t="s">
        <v>45842</v>
      </c>
      <c r="C10096" s="42"/>
      <c r="D10096" s="42" t="s">
        <v>7198</v>
      </c>
      <c r="E10096" s="43" t="s">
        <v>7199</v>
      </c>
      <c r="F10096" s="44" t="s">
        <v>7196</v>
      </c>
      <c r="G10096" s="44" t="s">
        <v>17</v>
      </c>
      <c r="H10096" s="44" t="s">
        <v>18</v>
      </c>
      <c r="I10096" s="42" t="s">
        <v>7200</v>
      </c>
      <c r="J10096" s="42">
        <v>8033637921570</v>
      </c>
      <c r="K10096" s="45">
        <v>45078</v>
      </c>
      <c r="L10096" s="28">
        <v>0</v>
      </c>
      <c r="M10096" s="46">
        <v>0</v>
      </c>
      <c r="N10096" s="45">
        <v>43434</v>
      </c>
    </row>
    <row r="10097" spans="1:14" s="32" customFormat="1" hidden="1" x14ac:dyDescent="0.25">
      <c r="A10097" s="32" t="s">
        <v>36011</v>
      </c>
      <c r="B10097" s="42" t="s">
        <v>45843</v>
      </c>
      <c r="C10097" s="42"/>
      <c r="D10097" s="42" t="s">
        <v>7201</v>
      </c>
      <c r="E10097" s="43" t="s">
        <v>7202</v>
      </c>
      <c r="F10097" s="44" t="s">
        <v>7196</v>
      </c>
      <c r="G10097" s="44" t="s">
        <v>17</v>
      </c>
      <c r="H10097" s="44" t="s">
        <v>18</v>
      </c>
      <c r="I10097" s="42" t="s">
        <v>7203</v>
      </c>
      <c r="J10097" s="42">
        <v>8033637921563</v>
      </c>
      <c r="K10097" s="45">
        <v>45078</v>
      </c>
      <c r="L10097" s="28">
        <v>0</v>
      </c>
      <c r="M10097" s="46">
        <v>0</v>
      </c>
      <c r="N10097" s="45">
        <v>43434</v>
      </c>
    </row>
    <row r="10098" spans="1:14" s="32" customFormat="1" hidden="1" x14ac:dyDescent="0.25">
      <c r="A10098" s="32" t="s">
        <v>36012</v>
      </c>
      <c r="B10098" s="42" t="s">
        <v>45844</v>
      </c>
      <c r="C10098" s="42"/>
      <c r="D10098" s="42" t="s">
        <v>7204</v>
      </c>
      <c r="E10098" s="43" t="s">
        <v>7205</v>
      </c>
      <c r="F10098" s="44" t="s">
        <v>7196</v>
      </c>
      <c r="G10098" s="44" t="s">
        <v>17</v>
      </c>
      <c r="H10098" s="44" t="s">
        <v>18</v>
      </c>
      <c r="I10098" s="42" t="s">
        <v>7206</v>
      </c>
      <c r="J10098" s="42">
        <v>8033637921556</v>
      </c>
      <c r="K10098" s="45">
        <v>45078</v>
      </c>
      <c r="L10098" s="28">
        <v>0</v>
      </c>
      <c r="M10098" s="46">
        <v>0</v>
      </c>
      <c r="N10098" s="45">
        <v>43434</v>
      </c>
    </row>
    <row r="10099" spans="1:14" s="32" customFormat="1" hidden="1" x14ac:dyDescent="0.25">
      <c r="A10099" s="32" t="s">
        <v>36013</v>
      </c>
      <c r="B10099" s="42" t="s">
        <v>45845</v>
      </c>
      <c r="C10099" s="42"/>
      <c r="D10099" s="42" t="s">
        <v>7207</v>
      </c>
      <c r="E10099" s="43" t="s">
        <v>7208</v>
      </c>
      <c r="F10099" s="44" t="s">
        <v>7196</v>
      </c>
      <c r="G10099" s="44" t="s">
        <v>17</v>
      </c>
      <c r="H10099" s="44" t="s">
        <v>18</v>
      </c>
      <c r="I10099" s="42" t="s">
        <v>7209</v>
      </c>
      <c r="J10099" s="42">
        <v>8033637921587</v>
      </c>
      <c r="K10099" s="45">
        <v>45078</v>
      </c>
      <c r="L10099" s="28">
        <v>0</v>
      </c>
      <c r="M10099" s="46">
        <v>0</v>
      </c>
      <c r="N10099" s="45">
        <v>43434</v>
      </c>
    </row>
    <row r="10100" spans="1:14" s="32" customFormat="1" hidden="1" x14ac:dyDescent="0.25">
      <c r="A10100" s="32" t="s">
        <v>36014</v>
      </c>
      <c r="B10100" s="42" t="s">
        <v>45846</v>
      </c>
      <c r="C10100" s="42"/>
      <c r="D10100" s="42" t="s">
        <v>7210</v>
      </c>
      <c r="E10100" s="43" t="s">
        <v>7211</v>
      </c>
      <c r="F10100" s="44" t="s">
        <v>7196</v>
      </c>
      <c r="G10100" s="44" t="s">
        <v>17</v>
      </c>
      <c r="H10100" s="44" t="s">
        <v>18</v>
      </c>
      <c r="I10100" s="42" t="s">
        <v>7212</v>
      </c>
      <c r="J10100" s="42">
        <v>8033637921549</v>
      </c>
      <c r="K10100" s="45">
        <v>45078</v>
      </c>
      <c r="L10100" s="28">
        <v>0</v>
      </c>
      <c r="M10100" s="46">
        <v>0</v>
      </c>
      <c r="N10100" s="45">
        <v>43434</v>
      </c>
    </row>
    <row r="10101" spans="1:14" s="32" customFormat="1" hidden="1" x14ac:dyDescent="0.25">
      <c r="A10101" s="32" t="s">
        <v>36015</v>
      </c>
      <c r="B10101" s="42" t="s">
        <v>45847</v>
      </c>
      <c r="C10101" s="42"/>
      <c r="D10101" s="42" t="s">
        <v>7213</v>
      </c>
      <c r="E10101" s="43" t="s">
        <v>7214</v>
      </c>
      <c r="F10101" s="44" t="s">
        <v>7196</v>
      </c>
      <c r="G10101" s="44" t="s">
        <v>17</v>
      </c>
      <c r="H10101" s="44" t="s">
        <v>18</v>
      </c>
      <c r="I10101" s="42" t="s">
        <v>7215</v>
      </c>
      <c r="J10101" s="42">
        <v>8033637933665</v>
      </c>
      <c r="K10101" s="45">
        <v>45078</v>
      </c>
      <c r="L10101" s="28">
        <v>0</v>
      </c>
      <c r="M10101" s="46">
        <v>0</v>
      </c>
      <c r="N10101" s="45">
        <v>43434</v>
      </c>
    </row>
    <row r="10102" spans="1:14" s="32" customFormat="1" hidden="1" x14ac:dyDescent="0.25">
      <c r="A10102" s="32" t="s">
        <v>36016</v>
      </c>
      <c r="B10102" s="42" t="s">
        <v>45848</v>
      </c>
      <c r="C10102" s="42"/>
      <c r="D10102" s="42" t="s">
        <v>7216</v>
      </c>
      <c r="E10102" s="43" t="s">
        <v>7217</v>
      </c>
      <c r="F10102" s="44" t="s">
        <v>7196</v>
      </c>
      <c r="G10102" s="44" t="s">
        <v>17</v>
      </c>
      <c r="H10102" s="44" t="s">
        <v>18</v>
      </c>
      <c r="I10102" s="42" t="s">
        <v>7218</v>
      </c>
      <c r="J10102" s="42">
        <v>8033637933641</v>
      </c>
      <c r="K10102" s="45">
        <v>45078</v>
      </c>
      <c r="L10102" s="28">
        <v>0</v>
      </c>
      <c r="M10102" s="46">
        <v>0</v>
      </c>
      <c r="N10102" s="45">
        <v>43434</v>
      </c>
    </row>
    <row r="10103" spans="1:14" s="32" customFormat="1" hidden="1" x14ac:dyDescent="0.25">
      <c r="A10103" s="32" t="s">
        <v>36017</v>
      </c>
      <c r="B10103" s="42" t="s">
        <v>45849</v>
      </c>
      <c r="C10103" s="42"/>
      <c r="D10103" s="42" t="s">
        <v>7219</v>
      </c>
      <c r="E10103" s="43" t="s">
        <v>7220</v>
      </c>
      <c r="F10103" s="44" t="s">
        <v>7196</v>
      </c>
      <c r="G10103" s="44" t="s">
        <v>17</v>
      </c>
      <c r="H10103" s="44" t="s">
        <v>18</v>
      </c>
      <c r="I10103" s="42" t="s">
        <v>7221</v>
      </c>
      <c r="J10103" s="42">
        <v>8033637933634</v>
      </c>
      <c r="K10103" s="45">
        <v>45078</v>
      </c>
      <c r="L10103" s="28">
        <v>0</v>
      </c>
      <c r="M10103" s="46">
        <v>0</v>
      </c>
      <c r="N10103" s="45">
        <v>43434</v>
      </c>
    </row>
    <row r="10104" spans="1:14" s="32" customFormat="1" hidden="1" x14ac:dyDescent="0.25">
      <c r="A10104" s="32" t="s">
        <v>36018</v>
      </c>
      <c r="B10104" s="42" t="s">
        <v>45850</v>
      </c>
      <c r="C10104" s="42"/>
      <c r="D10104" s="42" t="s">
        <v>7222</v>
      </c>
      <c r="E10104" s="43" t="s">
        <v>7223</v>
      </c>
      <c r="F10104" s="44" t="s">
        <v>7196</v>
      </c>
      <c r="G10104" s="44" t="s">
        <v>17</v>
      </c>
      <c r="H10104" s="44" t="s">
        <v>18</v>
      </c>
      <c r="I10104" s="42" t="s">
        <v>7224</v>
      </c>
      <c r="J10104" s="42">
        <v>8033637933627</v>
      </c>
      <c r="K10104" s="45">
        <v>45078</v>
      </c>
      <c r="L10104" s="28">
        <v>0</v>
      </c>
      <c r="M10104" s="46">
        <v>0</v>
      </c>
      <c r="N10104" s="45">
        <v>43434</v>
      </c>
    </row>
    <row r="10105" spans="1:14" s="32" customFormat="1" hidden="1" x14ac:dyDescent="0.25">
      <c r="A10105" s="32" t="s">
        <v>36019</v>
      </c>
      <c r="B10105" s="42" t="s">
        <v>45851</v>
      </c>
      <c r="C10105" s="42"/>
      <c r="D10105" s="42" t="s">
        <v>7225</v>
      </c>
      <c r="E10105" s="43" t="s">
        <v>7226</v>
      </c>
      <c r="F10105" s="44" t="s">
        <v>7196</v>
      </c>
      <c r="G10105" s="44" t="s">
        <v>17</v>
      </c>
      <c r="H10105" s="44" t="s">
        <v>18</v>
      </c>
      <c r="I10105" s="42" t="s">
        <v>7227</v>
      </c>
      <c r="J10105" s="42">
        <v>8033637933658</v>
      </c>
      <c r="K10105" s="45">
        <v>45078</v>
      </c>
      <c r="L10105" s="28">
        <v>0</v>
      </c>
      <c r="M10105" s="46">
        <v>0</v>
      </c>
      <c r="N10105" s="45">
        <v>43434</v>
      </c>
    </row>
    <row r="10106" spans="1:14" s="32" customFormat="1" hidden="1" x14ac:dyDescent="0.25">
      <c r="A10106" s="32" t="s">
        <v>36020</v>
      </c>
      <c r="B10106" s="42"/>
      <c r="C10106" s="42"/>
      <c r="D10106" s="42" t="s">
        <v>7228</v>
      </c>
      <c r="E10106" s="43" t="s">
        <v>7229</v>
      </c>
      <c r="F10106" s="44" t="s">
        <v>7196</v>
      </c>
      <c r="G10106" s="44" t="s">
        <v>17</v>
      </c>
      <c r="H10106" s="44" t="s">
        <v>18</v>
      </c>
      <c r="I10106" s="42" t="s">
        <v>7230</v>
      </c>
      <c r="J10106" s="42">
        <v>8033637933610</v>
      </c>
      <c r="K10106" s="45">
        <v>45078</v>
      </c>
      <c r="L10106" s="28">
        <v>0</v>
      </c>
      <c r="M10106" s="46">
        <v>0</v>
      </c>
      <c r="N10106" s="45">
        <v>43434</v>
      </c>
    </row>
    <row r="10107" spans="1:14" s="32" customFormat="1" hidden="1" x14ac:dyDescent="0.25">
      <c r="A10107" s="32" t="s">
        <v>25829</v>
      </c>
      <c r="B10107" s="42" t="s">
        <v>51235</v>
      </c>
      <c r="C10107" s="42"/>
      <c r="D10107" s="42"/>
      <c r="E10107" s="43" t="s">
        <v>61536</v>
      </c>
      <c r="F10107" s="44" t="s">
        <v>3752</v>
      </c>
      <c r="G10107" s="44" t="s">
        <v>17</v>
      </c>
      <c r="H10107" s="44" t="s">
        <v>18</v>
      </c>
      <c r="I10107" s="42" t="s">
        <v>18041</v>
      </c>
      <c r="J10107" s="42">
        <v>8059175098857</v>
      </c>
      <c r="K10107" s="63">
        <v>45108</v>
      </c>
      <c r="L10107" s="47">
        <v>0</v>
      </c>
      <c r="M10107" s="47">
        <v>84.95</v>
      </c>
      <c r="N10107" s="45">
        <v>43706</v>
      </c>
    </row>
    <row r="10108" spans="1:14" s="32" customFormat="1" hidden="1" x14ac:dyDescent="0.25">
      <c r="A10108" s="32" t="s">
        <v>25830</v>
      </c>
      <c r="B10108" s="42" t="s">
        <v>51236</v>
      </c>
      <c r="C10108" s="42"/>
      <c r="D10108" s="42"/>
      <c r="E10108" s="43" t="s">
        <v>61537</v>
      </c>
      <c r="F10108" s="44" t="s">
        <v>3752</v>
      </c>
      <c r="G10108" s="44" t="s">
        <v>17</v>
      </c>
      <c r="H10108" s="44" t="s">
        <v>18</v>
      </c>
      <c r="I10108" s="42" t="s">
        <v>18042</v>
      </c>
      <c r="J10108" s="42">
        <v>8059175098864</v>
      </c>
      <c r="K10108" s="63">
        <v>45108</v>
      </c>
      <c r="L10108" s="47">
        <v>0</v>
      </c>
      <c r="M10108" s="47">
        <v>84.95</v>
      </c>
      <c r="N10108" s="45">
        <v>43706</v>
      </c>
    </row>
    <row r="10109" spans="1:14" s="32" customFormat="1" hidden="1" x14ac:dyDescent="0.25">
      <c r="A10109" s="32" t="s">
        <v>25831</v>
      </c>
      <c r="B10109" s="42" t="s">
        <v>51233</v>
      </c>
      <c r="C10109" s="42"/>
      <c r="D10109" s="42"/>
      <c r="E10109" s="43" t="s">
        <v>61538</v>
      </c>
      <c r="F10109" s="44" t="s">
        <v>3752</v>
      </c>
      <c r="G10109" s="44" t="s">
        <v>17</v>
      </c>
      <c r="H10109" s="44" t="s">
        <v>18</v>
      </c>
      <c r="I10109" s="42" t="s">
        <v>18039</v>
      </c>
      <c r="J10109" s="42">
        <v>8059175098833</v>
      </c>
      <c r="K10109" s="63">
        <v>45108</v>
      </c>
      <c r="L10109" s="47">
        <v>0</v>
      </c>
      <c r="M10109" s="47">
        <v>84.95</v>
      </c>
      <c r="N10109" s="45">
        <v>43706</v>
      </c>
    </row>
    <row r="10110" spans="1:14" s="32" customFormat="1" hidden="1" x14ac:dyDescent="0.25">
      <c r="A10110" s="32" t="s">
        <v>25832</v>
      </c>
      <c r="B10110" s="42" t="s">
        <v>51232</v>
      </c>
      <c r="C10110" s="42"/>
      <c r="D10110" s="42"/>
      <c r="E10110" s="43" t="s">
        <v>61539</v>
      </c>
      <c r="F10110" s="44" t="s">
        <v>3752</v>
      </c>
      <c r="G10110" s="44" t="s">
        <v>17</v>
      </c>
      <c r="H10110" s="44" t="s">
        <v>18</v>
      </c>
      <c r="I10110" s="42" t="s">
        <v>18038</v>
      </c>
      <c r="J10110" s="42">
        <v>8059175098826</v>
      </c>
      <c r="K10110" s="63">
        <v>45108</v>
      </c>
      <c r="L10110" s="47">
        <v>0</v>
      </c>
      <c r="M10110" s="47">
        <v>84.95</v>
      </c>
      <c r="N10110" s="45">
        <v>43706</v>
      </c>
    </row>
    <row r="10111" spans="1:14" s="32" customFormat="1" hidden="1" x14ac:dyDescent="0.25">
      <c r="A10111" s="32" t="s">
        <v>25833</v>
      </c>
      <c r="B10111" s="42" t="s">
        <v>51231</v>
      </c>
      <c r="C10111" s="42"/>
      <c r="D10111" s="42"/>
      <c r="E10111" s="43" t="s">
        <v>61540</v>
      </c>
      <c r="F10111" s="44" t="s">
        <v>3752</v>
      </c>
      <c r="G10111" s="44" t="s">
        <v>17</v>
      </c>
      <c r="H10111" s="44" t="s">
        <v>18</v>
      </c>
      <c r="I10111" s="42" t="s">
        <v>18037</v>
      </c>
      <c r="J10111" s="42">
        <v>8059175098819</v>
      </c>
      <c r="K10111" s="63">
        <v>45108</v>
      </c>
      <c r="L10111" s="47">
        <v>0</v>
      </c>
      <c r="M10111" s="47">
        <v>84.95</v>
      </c>
      <c r="N10111" s="45">
        <v>43706</v>
      </c>
    </row>
    <row r="10112" spans="1:14" s="32" customFormat="1" hidden="1" x14ac:dyDescent="0.25">
      <c r="A10112" s="32" t="s">
        <v>25834</v>
      </c>
      <c r="B10112" s="42" t="s">
        <v>51234</v>
      </c>
      <c r="C10112" s="42"/>
      <c r="D10112" s="42"/>
      <c r="E10112" s="43" t="s">
        <v>61541</v>
      </c>
      <c r="F10112" s="44" t="s">
        <v>3752</v>
      </c>
      <c r="G10112" s="44" t="s">
        <v>17</v>
      </c>
      <c r="H10112" s="44" t="s">
        <v>18</v>
      </c>
      <c r="I10112" s="42" t="s">
        <v>18040</v>
      </c>
      <c r="J10112" s="42">
        <v>8059175098840</v>
      </c>
      <c r="K10112" s="63">
        <v>45108</v>
      </c>
      <c r="L10112" s="47">
        <v>0</v>
      </c>
      <c r="M10112" s="47">
        <v>84.95</v>
      </c>
      <c r="N10112" s="45">
        <v>43706</v>
      </c>
    </row>
    <row r="10113" spans="1:14" s="32" customFormat="1" hidden="1" x14ac:dyDescent="0.25">
      <c r="A10113" s="32" t="s">
        <v>25835</v>
      </c>
      <c r="B10113" s="42" t="s">
        <v>51241</v>
      </c>
      <c r="C10113" s="42"/>
      <c r="D10113" s="42"/>
      <c r="E10113" s="43" t="s">
        <v>61542</v>
      </c>
      <c r="F10113" s="44" t="s">
        <v>3752</v>
      </c>
      <c r="G10113" s="44" t="s">
        <v>17</v>
      </c>
      <c r="H10113" s="44" t="s">
        <v>18</v>
      </c>
      <c r="I10113" s="42" t="s">
        <v>18029</v>
      </c>
      <c r="J10113" s="42">
        <v>8059175098918</v>
      </c>
      <c r="K10113" s="63">
        <v>45108</v>
      </c>
      <c r="L10113" s="47">
        <v>0</v>
      </c>
      <c r="M10113" s="47">
        <v>84.95</v>
      </c>
      <c r="N10113" s="45">
        <v>43706</v>
      </c>
    </row>
    <row r="10114" spans="1:14" s="32" customFormat="1" hidden="1" x14ac:dyDescent="0.25">
      <c r="A10114" s="32" t="s">
        <v>25836</v>
      </c>
      <c r="B10114" s="42" t="s">
        <v>51242</v>
      </c>
      <c r="C10114" s="42"/>
      <c r="D10114" s="42"/>
      <c r="E10114" s="43" t="s">
        <v>61543</v>
      </c>
      <c r="F10114" s="44" t="s">
        <v>3752</v>
      </c>
      <c r="G10114" s="44" t="s">
        <v>17</v>
      </c>
      <c r="H10114" s="44" t="s">
        <v>18</v>
      </c>
      <c r="I10114" s="42" t="s">
        <v>18030</v>
      </c>
      <c r="J10114" s="42">
        <v>8059175098925</v>
      </c>
      <c r="K10114" s="63">
        <v>45108</v>
      </c>
      <c r="L10114" s="47">
        <v>0</v>
      </c>
      <c r="M10114" s="47">
        <v>84.95</v>
      </c>
      <c r="N10114" s="45">
        <v>43706</v>
      </c>
    </row>
    <row r="10115" spans="1:14" s="32" customFormat="1" hidden="1" x14ac:dyDescent="0.25">
      <c r="A10115" s="32" t="s">
        <v>25837</v>
      </c>
      <c r="B10115" s="42" t="s">
        <v>51239</v>
      </c>
      <c r="C10115" s="42"/>
      <c r="D10115" s="42"/>
      <c r="E10115" s="43" t="s">
        <v>61544</v>
      </c>
      <c r="F10115" s="44" t="s">
        <v>3752</v>
      </c>
      <c r="G10115" s="44" t="s">
        <v>17</v>
      </c>
      <c r="H10115" s="44" t="s">
        <v>18</v>
      </c>
      <c r="I10115" s="42" t="s">
        <v>18027</v>
      </c>
      <c r="J10115" s="42">
        <v>8059175098895</v>
      </c>
      <c r="K10115" s="63">
        <v>45108</v>
      </c>
      <c r="L10115" s="47">
        <v>0</v>
      </c>
      <c r="M10115" s="47">
        <v>84.95</v>
      </c>
      <c r="N10115" s="45">
        <v>43706</v>
      </c>
    </row>
    <row r="10116" spans="1:14" s="32" customFormat="1" hidden="1" x14ac:dyDescent="0.25">
      <c r="A10116" s="32" t="s">
        <v>25838</v>
      </c>
      <c r="B10116" s="42" t="s">
        <v>51238</v>
      </c>
      <c r="C10116" s="42"/>
      <c r="D10116" s="42"/>
      <c r="E10116" s="43" t="s">
        <v>61545</v>
      </c>
      <c r="F10116" s="44" t="s">
        <v>3752</v>
      </c>
      <c r="G10116" s="44" t="s">
        <v>17</v>
      </c>
      <c r="H10116" s="44" t="s">
        <v>18</v>
      </c>
      <c r="I10116" s="42" t="s">
        <v>18026</v>
      </c>
      <c r="J10116" s="42">
        <v>8059175098888</v>
      </c>
      <c r="K10116" s="63">
        <v>45108</v>
      </c>
      <c r="L10116" s="47">
        <v>0</v>
      </c>
      <c r="M10116" s="47">
        <v>84.95</v>
      </c>
      <c r="N10116" s="45">
        <v>43706</v>
      </c>
    </row>
    <row r="10117" spans="1:14" s="32" customFormat="1" hidden="1" x14ac:dyDescent="0.25">
      <c r="A10117" s="32" t="s">
        <v>25839</v>
      </c>
      <c r="B10117" s="42" t="s">
        <v>51237</v>
      </c>
      <c r="C10117" s="42"/>
      <c r="D10117" s="42"/>
      <c r="E10117" s="43" t="s">
        <v>61546</v>
      </c>
      <c r="F10117" s="44" t="s">
        <v>3752</v>
      </c>
      <c r="G10117" s="44" t="s">
        <v>17</v>
      </c>
      <c r="H10117" s="44" t="s">
        <v>18</v>
      </c>
      <c r="I10117" s="42" t="s">
        <v>18025</v>
      </c>
      <c r="J10117" s="42">
        <v>8059175098871</v>
      </c>
      <c r="K10117" s="63">
        <v>45108</v>
      </c>
      <c r="L10117" s="47">
        <v>0</v>
      </c>
      <c r="M10117" s="47">
        <v>84.95</v>
      </c>
      <c r="N10117" s="45">
        <v>43706</v>
      </c>
    </row>
    <row r="10118" spans="1:14" s="32" customFormat="1" hidden="1" x14ac:dyDescent="0.25">
      <c r="A10118" s="32" t="s">
        <v>25840</v>
      </c>
      <c r="B10118" s="42" t="s">
        <v>51240</v>
      </c>
      <c r="C10118" s="42"/>
      <c r="D10118" s="42"/>
      <c r="E10118" s="43" t="s">
        <v>61547</v>
      </c>
      <c r="F10118" s="44" t="s">
        <v>3752</v>
      </c>
      <c r="G10118" s="44" t="s">
        <v>17</v>
      </c>
      <c r="H10118" s="44" t="s">
        <v>18</v>
      </c>
      <c r="I10118" s="42" t="s">
        <v>18028</v>
      </c>
      <c r="J10118" s="42">
        <v>8059175098901</v>
      </c>
      <c r="K10118" s="63">
        <v>45108</v>
      </c>
      <c r="L10118" s="47">
        <v>0</v>
      </c>
      <c r="M10118" s="47">
        <v>84.95</v>
      </c>
      <c r="N10118" s="45">
        <v>43706</v>
      </c>
    </row>
    <row r="10119" spans="1:14" s="32" customFormat="1" hidden="1" x14ac:dyDescent="0.25">
      <c r="A10119" s="32" t="s">
        <v>25841</v>
      </c>
      <c r="B10119" s="42" t="s">
        <v>51247</v>
      </c>
      <c r="C10119" s="42"/>
      <c r="D10119" s="42"/>
      <c r="E10119" s="43" t="s">
        <v>61548</v>
      </c>
      <c r="F10119" s="44" t="s">
        <v>3752</v>
      </c>
      <c r="G10119" s="44" t="s">
        <v>17</v>
      </c>
      <c r="H10119" s="44" t="s">
        <v>18</v>
      </c>
      <c r="I10119" s="42" t="s">
        <v>18035</v>
      </c>
      <c r="J10119" s="42">
        <v>8059175098970</v>
      </c>
      <c r="K10119" s="63">
        <v>45108</v>
      </c>
      <c r="L10119" s="47">
        <v>0</v>
      </c>
      <c r="M10119" s="47">
        <v>84.95</v>
      </c>
      <c r="N10119" s="45">
        <v>43706</v>
      </c>
    </row>
    <row r="10120" spans="1:14" s="32" customFormat="1" hidden="1" x14ac:dyDescent="0.25">
      <c r="A10120" s="32" t="s">
        <v>25842</v>
      </c>
      <c r="B10120" s="42" t="s">
        <v>51248</v>
      </c>
      <c r="C10120" s="42"/>
      <c r="D10120" s="42"/>
      <c r="E10120" s="43" t="s">
        <v>61549</v>
      </c>
      <c r="F10120" s="44" t="s">
        <v>3752</v>
      </c>
      <c r="G10120" s="44" t="s">
        <v>17</v>
      </c>
      <c r="H10120" s="44" t="s">
        <v>18</v>
      </c>
      <c r="I10120" s="42" t="s">
        <v>18036</v>
      </c>
      <c r="J10120" s="42">
        <v>8059175098987</v>
      </c>
      <c r="K10120" s="63">
        <v>45108</v>
      </c>
      <c r="L10120" s="47">
        <v>0</v>
      </c>
      <c r="M10120" s="47">
        <v>84.95</v>
      </c>
      <c r="N10120" s="45">
        <v>43706</v>
      </c>
    </row>
    <row r="10121" spans="1:14" s="32" customFormat="1" hidden="1" x14ac:dyDescent="0.25">
      <c r="A10121" s="32" t="s">
        <v>25843</v>
      </c>
      <c r="B10121" s="42" t="s">
        <v>51245</v>
      </c>
      <c r="C10121" s="42"/>
      <c r="D10121" s="42"/>
      <c r="E10121" s="43" t="s">
        <v>61550</v>
      </c>
      <c r="F10121" s="44" t="s">
        <v>3752</v>
      </c>
      <c r="G10121" s="44" t="s">
        <v>17</v>
      </c>
      <c r="H10121" s="44" t="s">
        <v>18</v>
      </c>
      <c r="I10121" s="42" t="s">
        <v>18033</v>
      </c>
      <c r="J10121" s="42">
        <v>8059175098956</v>
      </c>
      <c r="K10121" s="63">
        <v>45108</v>
      </c>
      <c r="L10121" s="47">
        <v>0</v>
      </c>
      <c r="M10121" s="47">
        <v>84.95</v>
      </c>
      <c r="N10121" s="45">
        <v>43706</v>
      </c>
    </row>
    <row r="10122" spans="1:14" s="32" customFormat="1" hidden="1" x14ac:dyDescent="0.25">
      <c r="A10122" s="32" t="s">
        <v>25844</v>
      </c>
      <c r="B10122" s="42" t="s">
        <v>51244</v>
      </c>
      <c r="C10122" s="42"/>
      <c r="D10122" s="42"/>
      <c r="E10122" s="43" t="s">
        <v>61551</v>
      </c>
      <c r="F10122" s="44" t="s">
        <v>3752</v>
      </c>
      <c r="G10122" s="44" t="s">
        <v>17</v>
      </c>
      <c r="H10122" s="44" t="s">
        <v>18</v>
      </c>
      <c r="I10122" s="42" t="s">
        <v>18032</v>
      </c>
      <c r="J10122" s="42">
        <v>8059175098949</v>
      </c>
      <c r="K10122" s="63">
        <v>45108</v>
      </c>
      <c r="L10122" s="47">
        <v>0</v>
      </c>
      <c r="M10122" s="47">
        <v>84.95</v>
      </c>
      <c r="N10122" s="45">
        <v>43706</v>
      </c>
    </row>
    <row r="10123" spans="1:14" s="32" customFormat="1" hidden="1" x14ac:dyDescent="0.25">
      <c r="A10123" s="32" t="s">
        <v>25845</v>
      </c>
      <c r="B10123" s="42" t="s">
        <v>51243</v>
      </c>
      <c r="C10123" s="42"/>
      <c r="D10123" s="42"/>
      <c r="E10123" s="43" t="s">
        <v>61552</v>
      </c>
      <c r="F10123" s="44" t="s">
        <v>3752</v>
      </c>
      <c r="G10123" s="44" t="s">
        <v>17</v>
      </c>
      <c r="H10123" s="44" t="s">
        <v>18</v>
      </c>
      <c r="I10123" s="42" t="s">
        <v>18031</v>
      </c>
      <c r="J10123" s="42">
        <v>8059175098932</v>
      </c>
      <c r="K10123" s="63">
        <v>45108</v>
      </c>
      <c r="L10123" s="47">
        <v>0</v>
      </c>
      <c r="M10123" s="47">
        <v>84.95</v>
      </c>
      <c r="N10123" s="45">
        <v>43706</v>
      </c>
    </row>
    <row r="10124" spans="1:14" s="32" customFormat="1" hidden="1" x14ac:dyDescent="0.25">
      <c r="A10124" s="32" t="s">
        <v>25846</v>
      </c>
      <c r="B10124" s="42" t="s">
        <v>51246</v>
      </c>
      <c r="C10124" s="42"/>
      <c r="D10124" s="42"/>
      <c r="E10124" s="43" t="s">
        <v>61553</v>
      </c>
      <c r="F10124" s="44" t="s">
        <v>3752</v>
      </c>
      <c r="G10124" s="44" t="s">
        <v>17</v>
      </c>
      <c r="H10124" s="44" t="s">
        <v>18</v>
      </c>
      <c r="I10124" s="42" t="s">
        <v>18034</v>
      </c>
      <c r="J10124" s="42">
        <v>8059175098963</v>
      </c>
      <c r="K10124" s="63">
        <v>45108</v>
      </c>
      <c r="L10124" s="47">
        <v>0</v>
      </c>
      <c r="M10124" s="47">
        <v>84.95</v>
      </c>
      <c r="N10124" s="45">
        <v>43706</v>
      </c>
    </row>
    <row r="10125" spans="1:14" s="32" customFormat="1" hidden="1" x14ac:dyDescent="0.25">
      <c r="A10125" s="32" t="s">
        <v>25847</v>
      </c>
      <c r="B10125" s="42" t="s">
        <v>51253</v>
      </c>
      <c r="C10125" s="42"/>
      <c r="D10125" s="42"/>
      <c r="E10125" s="43" t="s">
        <v>61554</v>
      </c>
      <c r="F10125" s="44" t="s">
        <v>3752</v>
      </c>
      <c r="G10125" s="44" t="s">
        <v>17</v>
      </c>
      <c r="H10125" s="44" t="s">
        <v>18</v>
      </c>
      <c r="I10125" s="42" t="s">
        <v>18047</v>
      </c>
      <c r="J10125" s="42">
        <v>8059175099045</v>
      </c>
      <c r="K10125" s="63">
        <v>45108</v>
      </c>
      <c r="L10125" s="47">
        <v>0</v>
      </c>
      <c r="M10125" s="47">
        <v>84.95</v>
      </c>
      <c r="N10125" s="45">
        <v>43706</v>
      </c>
    </row>
    <row r="10126" spans="1:14" s="32" customFormat="1" hidden="1" x14ac:dyDescent="0.25">
      <c r="A10126" s="32" t="s">
        <v>25848</v>
      </c>
      <c r="B10126" s="42" t="s">
        <v>51254</v>
      </c>
      <c r="C10126" s="42"/>
      <c r="D10126" s="42"/>
      <c r="E10126" s="43" t="s">
        <v>61555</v>
      </c>
      <c r="F10126" s="44" t="s">
        <v>3752</v>
      </c>
      <c r="G10126" s="44" t="s">
        <v>17</v>
      </c>
      <c r="H10126" s="44" t="s">
        <v>18</v>
      </c>
      <c r="I10126" s="42" t="s">
        <v>18048</v>
      </c>
      <c r="J10126" s="42">
        <v>8059175099052</v>
      </c>
      <c r="K10126" s="63">
        <v>45108</v>
      </c>
      <c r="L10126" s="47">
        <v>0</v>
      </c>
      <c r="M10126" s="47">
        <v>84.95</v>
      </c>
      <c r="N10126" s="45">
        <v>43706</v>
      </c>
    </row>
    <row r="10127" spans="1:14" s="32" customFormat="1" hidden="1" x14ac:dyDescent="0.25">
      <c r="A10127" s="32" t="s">
        <v>25849</v>
      </c>
      <c r="B10127" s="42" t="s">
        <v>51251</v>
      </c>
      <c r="C10127" s="42"/>
      <c r="D10127" s="42"/>
      <c r="E10127" s="43" t="s">
        <v>61556</v>
      </c>
      <c r="F10127" s="44" t="s">
        <v>3752</v>
      </c>
      <c r="G10127" s="44" t="s">
        <v>17</v>
      </c>
      <c r="H10127" s="44" t="s">
        <v>18</v>
      </c>
      <c r="I10127" s="42" t="s">
        <v>18045</v>
      </c>
      <c r="J10127" s="42">
        <v>8059175099021</v>
      </c>
      <c r="K10127" s="63">
        <v>45108</v>
      </c>
      <c r="L10127" s="47">
        <v>0</v>
      </c>
      <c r="M10127" s="47">
        <v>84.95</v>
      </c>
      <c r="N10127" s="45">
        <v>43706</v>
      </c>
    </row>
    <row r="10128" spans="1:14" s="32" customFormat="1" hidden="1" x14ac:dyDescent="0.25">
      <c r="A10128" s="32" t="s">
        <v>25850</v>
      </c>
      <c r="B10128" s="42" t="s">
        <v>51250</v>
      </c>
      <c r="C10128" s="42"/>
      <c r="D10128" s="42"/>
      <c r="E10128" s="43" t="s">
        <v>61557</v>
      </c>
      <c r="F10128" s="44" t="s">
        <v>3752</v>
      </c>
      <c r="G10128" s="44" t="s">
        <v>17</v>
      </c>
      <c r="H10128" s="44" t="s">
        <v>18</v>
      </c>
      <c r="I10128" s="42" t="s">
        <v>18044</v>
      </c>
      <c r="J10128" s="42">
        <v>8059175099014</v>
      </c>
      <c r="K10128" s="63">
        <v>45108</v>
      </c>
      <c r="L10128" s="47">
        <v>0</v>
      </c>
      <c r="M10128" s="47">
        <v>84.95</v>
      </c>
      <c r="N10128" s="45">
        <v>43706</v>
      </c>
    </row>
    <row r="10129" spans="1:14" s="32" customFormat="1" hidden="1" x14ac:dyDescent="0.25">
      <c r="A10129" s="32" t="s">
        <v>25851</v>
      </c>
      <c r="B10129" s="42" t="s">
        <v>51249</v>
      </c>
      <c r="C10129" s="42"/>
      <c r="D10129" s="42"/>
      <c r="E10129" s="43" t="s">
        <v>61558</v>
      </c>
      <c r="F10129" s="44" t="s">
        <v>3752</v>
      </c>
      <c r="G10129" s="44" t="s">
        <v>17</v>
      </c>
      <c r="H10129" s="44" t="s">
        <v>18</v>
      </c>
      <c r="I10129" s="42" t="s">
        <v>18043</v>
      </c>
      <c r="J10129" s="42">
        <v>8059175099007</v>
      </c>
      <c r="K10129" s="63">
        <v>45108</v>
      </c>
      <c r="L10129" s="47">
        <v>0</v>
      </c>
      <c r="M10129" s="47">
        <v>84.95</v>
      </c>
      <c r="N10129" s="45">
        <v>43706</v>
      </c>
    </row>
    <row r="10130" spans="1:14" s="32" customFormat="1" hidden="1" x14ac:dyDescent="0.25">
      <c r="A10130" s="32" t="s">
        <v>25852</v>
      </c>
      <c r="B10130" s="42" t="s">
        <v>51252</v>
      </c>
      <c r="C10130" s="42"/>
      <c r="D10130" s="42"/>
      <c r="E10130" s="43" t="s">
        <v>61559</v>
      </c>
      <c r="F10130" s="44" t="s">
        <v>3752</v>
      </c>
      <c r="G10130" s="44" t="s">
        <v>17</v>
      </c>
      <c r="H10130" s="44" t="s">
        <v>18</v>
      </c>
      <c r="I10130" s="42" t="s">
        <v>18046</v>
      </c>
      <c r="J10130" s="42">
        <v>8059175099038</v>
      </c>
      <c r="K10130" s="63">
        <v>45108</v>
      </c>
      <c r="L10130" s="47">
        <v>0</v>
      </c>
      <c r="M10130" s="47">
        <v>84.95</v>
      </c>
      <c r="N10130" s="45">
        <v>43706</v>
      </c>
    </row>
    <row r="10131" spans="1:14" s="32" customFormat="1" hidden="1" x14ac:dyDescent="0.25">
      <c r="A10131" s="45" t="s">
        <v>45068</v>
      </c>
      <c r="B10131" s="42" t="s">
        <v>45069</v>
      </c>
      <c r="C10131" s="42"/>
      <c r="E10131" s="44" t="s">
        <v>45070</v>
      </c>
      <c r="F10131" s="44" t="s">
        <v>3093</v>
      </c>
      <c r="G10131" s="32" t="s">
        <v>17</v>
      </c>
      <c r="H10131" s="43" t="s">
        <v>18</v>
      </c>
      <c r="I10131" s="55" t="s">
        <v>45071</v>
      </c>
      <c r="J10131" s="65">
        <v>8059175919107</v>
      </c>
      <c r="K10131" s="63">
        <v>45108</v>
      </c>
      <c r="L10131" s="46">
        <v>0</v>
      </c>
      <c r="M10131" s="46">
        <v>169.95</v>
      </c>
      <c r="N10131" s="45">
        <v>44438</v>
      </c>
    </row>
    <row r="10132" spans="1:14" s="32" customFormat="1" hidden="1" x14ac:dyDescent="0.25">
      <c r="A10132" s="45" t="s">
        <v>45072</v>
      </c>
      <c r="B10132" s="42" t="s">
        <v>45073</v>
      </c>
      <c r="C10132" s="42"/>
      <c r="E10132" s="44" t="s">
        <v>45074</v>
      </c>
      <c r="F10132" s="44" t="s">
        <v>3093</v>
      </c>
      <c r="G10132" s="32" t="s">
        <v>17</v>
      </c>
      <c r="H10132" s="43" t="s">
        <v>18</v>
      </c>
      <c r="I10132" s="55" t="s">
        <v>45075</v>
      </c>
      <c r="J10132" s="65">
        <v>8059175890413</v>
      </c>
      <c r="K10132" s="63">
        <v>45108</v>
      </c>
      <c r="L10132" s="46">
        <v>0</v>
      </c>
      <c r="M10132" s="46">
        <v>169.95</v>
      </c>
      <c r="N10132" s="45">
        <v>44438</v>
      </c>
    </row>
    <row r="10133" spans="1:14" s="32" customFormat="1" hidden="1" x14ac:dyDescent="0.25">
      <c r="A10133" s="45" t="s">
        <v>45076</v>
      </c>
      <c r="B10133" s="42" t="s">
        <v>45077</v>
      </c>
      <c r="C10133" s="42"/>
      <c r="E10133" s="44" t="s">
        <v>45078</v>
      </c>
      <c r="F10133" s="44" t="s">
        <v>3093</v>
      </c>
      <c r="G10133" s="32" t="s">
        <v>17</v>
      </c>
      <c r="H10133" s="43" t="s">
        <v>18</v>
      </c>
      <c r="I10133" s="55" t="s">
        <v>45079</v>
      </c>
      <c r="J10133" s="65">
        <v>8059175931406</v>
      </c>
      <c r="K10133" s="63">
        <v>45108</v>
      </c>
      <c r="L10133" s="46">
        <v>0</v>
      </c>
      <c r="M10133" s="46">
        <v>169.95</v>
      </c>
      <c r="N10133" s="45">
        <v>44438</v>
      </c>
    </row>
    <row r="10134" spans="1:14" s="32" customFormat="1" hidden="1" x14ac:dyDescent="0.25">
      <c r="A10134" s="45" t="s">
        <v>45080</v>
      </c>
      <c r="B10134" s="42" t="s">
        <v>45081</v>
      </c>
      <c r="C10134" s="42"/>
      <c r="E10134" s="44" t="s">
        <v>45082</v>
      </c>
      <c r="F10134" s="44" t="s">
        <v>3093</v>
      </c>
      <c r="G10134" s="32" t="s">
        <v>17</v>
      </c>
      <c r="H10134" s="43" t="s">
        <v>18</v>
      </c>
      <c r="I10134" s="55" t="s">
        <v>45083</v>
      </c>
      <c r="J10134" s="65">
        <v>8059175919060</v>
      </c>
      <c r="K10134" s="63">
        <v>45108</v>
      </c>
      <c r="L10134" s="46">
        <v>0</v>
      </c>
      <c r="M10134" s="46">
        <v>169.95</v>
      </c>
      <c r="N10134" s="45">
        <v>44438</v>
      </c>
    </row>
    <row r="10135" spans="1:14" s="32" customFormat="1" hidden="1" x14ac:dyDescent="0.25">
      <c r="A10135" s="45" t="s">
        <v>45084</v>
      </c>
      <c r="B10135" s="42" t="s">
        <v>45085</v>
      </c>
      <c r="C10135" s="42"/>
      <c r="E10135" s="44" t="s">
        <v>45086</v>
      </c>
      <c r="F10135" s="44" t="s">
        <v>3093</v>
      </c>
      <c r="G10135" s="32" t="s">
        <v>17</v>
      </c>
      <c r="H10135" s="43" t="s">
        <v>18</v>
      </c>
      <c r="I10135" s="55" t="s">
        <v>45087</v>
      </c>
      <c r="J10135" s="65">
        <v>8059175919084</v>
      </c>
      <c r="K10135" s="63">
        <v>45108</v>
      </c>
      <c r="L10135" s="46">
        <v>0</v>
      </c>
      <c r="M10135" s="46">
        <v>169.95</v>
      </c>
      <c r="N10135" s="45">
        <v>44438</v>
      </c>
    </row>
    <row r="10136" spans="1:14" s="32" customFormat="1" hidden="1" x14ac:dyDescent="0.25">
      <c r="A10136" s="45" t="s">
        <v>45088</v>
      </c>
      <c r="B10136" s="42" t="s">
        <v>45089</v>
      </c>
      <c r="C10136" s="42"/>
      <c r="E10136" s="44" t="s">
        <v>45090</v>
      </c>
      <c r="F10136" s="44" t="s">
        <v>3093</v>
      </c>
      <c r="G10136" s="32" t="s">
        <v>17</v>
      </c>
      <c r="H10136" s="43" t="s">
        <v>18</v>
      </c>
      <c r="I10136" s="55" t="s">
        <v>45091</v>
      </c>
      <c r="J10136" s="65">
        <v>8059175919091</v>
      </c>
      <c r="K10136" s="63">
        <v>45108</v>
      </c>
      <c r="L10136" s="46">
        <v>0</v>
      </c>
      <c r="M10136" s="46">
        <v>169.95</v>
      </c>
      <c r="N10136" s="45">
        <v>44438</v>
      </c>
    </row>
    <row r="10137" spans="1:14" s="32" customFormat="1" hidden="1" x14ac:dyDescent="0.25">
      <c r="A10137" s="32" t="s">
        <v>32192</v>
      </c>
      <c r="B10137" s="42" t="s">
        <v>66590</v>
      </c>
      <c r="C10137" s="42"/>
      <c r="D10137" s="42"/>
      <c r="E10137" s="43" t="s">
        <v>58664</v>
      </c>
      <c r="F10137" s="44" t="s">
        <v>3153</v>
      </c>
      <c r="G10137" s="44" t="s">
        <v>17</v>
      </c>
      <c r="H10137" s="44" t="s">
        <v>18</v>
      </c>
      <c r="I10137" s="42">
        <v>251001810366</v>
      </c>
      <c r="J10137" s="42">
        <v>8021506934875</v>
      </c>
      <c r="K10137" s="63">
        <v>45108</v>
      </c>
      <c r="L10137" s="46">
        <v>0</v>
      </c>
      <c r="M10137" s="46">
        <v>199.95</v>
      </c>
      <c r="N10137" s="45">
        <v>42975</v>
      </c>
    </row>
    <row r="10138" spans="1:14" s="32" customFormat="1" hidden="1" x14ac:dyDescent="0.25">
      <c r="A10138" s="32" t="s">
        <v>32193</v>
      </c>
      <c r="B10138" s="42" t="s">
        <v>66592</v>
      </c>
      <c r="C10138" s="42"/>
      <c r="D10138" s="42"/>
      <c r="E10138" s="43" t="s">
        <v>58666</v>
      </c>
      <c r="F10138" s="44" t="s">
        <v>3153</v>
      </c>
      <c r="G10138" s="44" t="s">
        <v>17</v>
      </c>
      <c r="H10138" s="44" t="s">
        <v>18</v>
      </c>
      <c r="I10138" s="42">
        <v>251001810367</v>
      </c>
      <c r="J10138" s="42">
        <v>8021506934899</v>
      </c>
      <c r="K10138" s="63">
        <v>45108</v>
      </c>
      <c r="L10138" s="46">
        <v>0</v>
      </c>
      <c r="M10138" s="46">
        <v>199.95</v>
      </c>
      <c r="N10138" s="45">
        <v>42975</v>
      </c>
    </row>
    <row r="10139" spans="1:14" s="32" customFormat="1" hidden="1" x14ac:dyDescent="0.25">
      <c r="A10139" s="32" t="s">
        <v>32194</v>
      </c>
      <c r="B10139" s="42" t="s">
        <v>66594</v>
      </c>
      <c r="C10139" s="42"/>
      <c r="D10139" s="42"/>
      <c r="E10139" s="43" t="s">
        <v>58667</v>
      </c>
      <c r="F10139" s="44" t="s">
        <v>3153</v>
      </c>
      <c r="G10139" s="44" t="s">
        <v>17</v>
      </c>
      <c r="H10139" s="44" t="s">
        <v>18</v>
      </c>
      <c r="I10139" s="42">
        <v>251001810368</v>
      </c>
      <c r="J10139" s="42">
        <v>8021506934912</v>
      </c>
      <c r="K10139" s="63">
        <v>45108</v>
      </c>
      <c r="L10139" s="46">
        <v>0</v>
      </c>
      <c r="M10139" s="46">
        <v>199.95</v>
      </c>
      <c r="N10139" s="45">
        <v>42975</v>
      </c>
    </row>
    <row r="10140" spans="1:14" s="32" customFormat="1" hidden="1" x14ac:dyDescent="0.25">
      <c r="A10140" s="32" t="s">
        <v>32195</v>
      </c>
      <c r="B10140" s="42" t="s">
        <v>66596</v>
      </c>
      <c r="C10140" s="42"/>
      <c r="D10140" s="42"/>
      <c r="E10140" s="43" t="s">
        <v>58668</v>
      </c>
      <c r="F10140" s="44" t="s">
        <v>3153</v>
      </c>
      <c r="G10140" s="44" t="s">
        <v>17</v>
      </c>
      <c r="H10140" s="44" t="s">
        <v>18</v>
      </c>
      <c r="I10140" s="42">
        <v>251001810369</v>
      </c>
      <c r="J10140" s="42">
        <v>8021506934936</v>
      </c>
      <c r="K10140" s="63">
        <v>45108</v>
      </c>
      <c r="L10140" s="46">
        <v>0</v>
      </c>
      <c r="M10140" s="46">
        <v>199.95</v>
      </c>
      <c r="N10140" s="45">
        <v>42975</v>
      </c>
    </row>
    <row r="10141" spans="1:14" s="32" customFormat="1" hidden="1" x14ac:dyDescent="0.25">
      <c r="A10141" s="32" t="s">
        <v>32196</v>
      </c>
      <c r="B10141" s="42" t="s">
        <v>66607</v>
      </c>
      <c r="C10141" s="42"/>
      <c r="D10141" s="42"/>
      <c r="E10141" s="43" t="s">
        <v>58669</v>
      </c>
      <c r="F10141" s="44" t="s">
        <v>3153</v>
      </c>
      <c r="G10141" s="44" t="s">
        <v>17</v>
      </c>
      <c r="H10141" s="44" t="s">
        <v>18</v>
      </c>
      <c r="I10141" s="42">
        <v>251001811006</v>
      </c>
      <c r="J10141" s="42">
        <v>8021506935049</v>
      </c>
      <c r="K10141" s="63">
        <v>45108</v>
      </c>
      <c r="L10141" s="46">
        <v>0</v>
      </c>
      <c r="M10141" s="46">
        <v>199.95</v>
      </c>
      <c r="N10141" s="45">
        <v>42975</v>
      </c>
    </row>
    <row r="10142" spans="1:14" s="32" customFormat="1" hidden="1" x14ac:dyDescent="0.25">
      <c r="A10142" s="32" t="s">
        <v>32197</v>
      </c>
      <c r="B10142" s="42" t="s">
        <v>66609</v>
      </c>
      <c r="C10142" s="42"/>
      <c r="D10142" s="42"/>
      <c r="E10142" s="43" t="s">
        <v>58670</v>
      </c>
      <c r="F10142" s="44" t="s">
        <v>3153</v>
      </c>
      <c r="G10142" s="44" t="s">
        <v>17</v>
      </c>
      <c r="H10142" s="44" t="s">
        <v>18</v>
      </c>
      <c r="I10142" s="42">
        <v>251001811007</v>
      </c>
      <c r="J10142" s="42">
        <v>8021506935063</v>
      </c>
      <c r="K10142" s="63">
        <v>45108</v>
      </c>
      <c r="L10142" s="46">
        <v>0</v>
      </c>
      <c r="M10142" s="46">
        <v>199.95</v>
      </c>
      <c r="N10142" s="45">
        <v>42975</v>
      </c>
    </row>
    <row r="10143" spans="1:14" s="32" customFormat="1" hidden="1" x14ac:dyDescent="0.25">
      <c r="A10143" s="32" t="s">
        <v>32198</v>
      </c>
      <c r="B10143" s="42" t="s">
        <v>66611</v>
      </c>
      <c r="C10143" s="42"/>
      <c r="D10143" s="42"/>
      <c r="E10143" s="43" t="s">
        <v>58671</v>
      </c>
      <c r="F10143" s="44" t="s">
        <v>3153</v>
      </c>
      <c r="G10143" s="44" t="s">
        <v>17</v>
      </c>
      <c r="H10143" s="44" t="s">
        <v>18</v>
      </c>
      <c r="I10143" s="42">
        <v>251001811008</v>
      </c>
      <c r="J10143" s="42">
        <v>8021506935087</v>
      </c>
      <c r="K10143" s="63">
        <v>45108</v>
      </c>
      <c r="L10143" s="46">
        <v>0</v>
      </c>
      <c r="M10143" s="46">
        <v>199.95</v>
      </c>
      <c r="N10143" s="45">
        <v>42975</v>
      </c>
    </row>
    <row r="10144" spans="1:14" s="32" customFormat="1" hidden="1" x14ac:dyDescent="0.25">
      <c r="A10144" s="32" t="s">
        <v>32199</v>
      </c>
      <c r="B10144" s="42" t="s">
        <v>66613</v>
      </c>
      <c r="C10144" s="42"/>
      <c r="D10144" s="42"/>
      <c r="E10144" s="43" t="s">
        <v>58672</v>
      </c>
      <c r="F10144" s="44" t="s">
        <v>3153</v>
      </c>
      <c r="G10144" s="44" t="s">
        <v>17</v>
      </c>
      <c r="H10144" s="44" t="s">
        <v>18</v>
      </c>
      <c r="I10144" s="42">
        <v>251001811009</v>
      </c>
      <c r="J10144" s="42">
        <v>8021506935100</v>
      </c>
      <c r="K10144" s="63">
        <v>45108</v>
      </c>
      <c r="L10144" s="46">
        <v>0</v>
      </c>
      <c r="M10144" s="46">
        <v>199.95</v>
      </c>
      <c r="N10144" s="45">
        <v>42975</v>
      </c>
    </row>
    <row r="10145" spans="1:14" s="32" customFormat="1" hidden="1" x14ac:dyDescent="0.25">
      <c r="A10145" s="32" t="s">
        <v>32352</v>
      </c>
      <c r="B10145" s="42" t="s">
        <v>66598</v>
      </c>
      <c r="C10145" s="42"/>
      <c r="D10145" s="42"/>
      <c r="E10145" s="43" t="s">
        <v>58673</v>
      </c>
      <c r="F10145" s="44" t="s">
        <v>3153</v>
      </c>
      <c r="G10145" s="44" t="s">
        <v>17</v>
      </c>
      <c r="H10145" s="44" t="s">
        <v>18</v>
      </c>
      <c r="I10145" s="42">
        <v>2510018103610</v>
      </c>
      <c r="J10145" s="42">
        <v>8021506934950</v>
      </c>
      <c r="K10145" s="63">
        <v>45108</v>
      </c>
      <c r="L10145" s="46">
        <v>0</v>
      </c>
      <c r="M10145" s="46">
        <v>199.95</v>
      </c>
      <c r="N10145" s="45">
        <v>42975</v>
      </c>
    </row>
    <row r="10146" spans="1:14" s="32" customFormat="1" hidden="1" x14ac:dyDescent="0.25">
      <c r="A10146" s="32" t="s">
        <v>32353</v>
      </c>
      <c r="B10146" s="42" t="s">
        <v>66600</v>
      </c>
      <c r="C10146" s="42"/>
      <c r="D10146" s="42"/>
      <c r="E10146" s="43" t="s">
        <v>58674</v>
      </c>
      <c r="F10146" s="44" t="s">
        <v>3153</v>
      </c>
      <c r="G10146" s="44" t="s">
        <v>17</v>
      </c>
      <c r="H10146" s="44" t="s">
        <v>18</v>
      </c>
      <c r="I10146" s="42">
        <v>2510018103611</v>
      </c>
      <c r="J10146" s="42">
        <v>8021506934974</v>
      </c>
      <c r="K10146" s="63">
        <v>45108</v>
      </c>
      <c r="L10146" s="46">
        <v>0</v>
      </c>
      <c r="M10146" s="46">
        <v>199.95</v>
      </c>
      <c r="N10146" s="45">
        <v>42975</v>
      </c>
    </row>
    <row r="10147" spans="1:14" s="32" customFormat="1" hidden="1" x14ac:dyDescent="0.25">
      <c r="A10147" s="32" t="s">
        <v>32354</v>
      </c>
      <c r="B10147" s="42" t="s">
        <v>66602</v>
      </c>
      <c r="C10147" s="42"/>
      <c r="D10147" s="42"/>
      <c r="E10147" s="43" t="s">
        <v>58675</v>
      </c>
      <c r="F10147" s="44" t="s">
        <v>3153</v>
      </c>
      <c r="G10147" s="44" t="s">
        <v>17</v>
      </c>
      <c r="H10147" s="44" t="s">
        <v>18</v>
      </c>
      <c r="I10147" s="42">
        <v>2510018103612</v>
      </c>
      <c r="J10147" s="42">
        <v>8021506934998</v>
      </c>
      <c r="K10147" s="63">
        <v>45108</v>
      </c>
      <c r="L10147" s="46">
        <v>0</v>
      </c>
      <c r="M10147" s="46">
        <v>199.95</v>
      </c>
      <c r="N10147" s="45">
        <v>42975</v>
      </c>
    </row>
    <row r="10148" spans="1:14" s="32" customFormat="1" hidden="1" x14ac:dyDescent="0.25">
      <c r="A10148" s="32" t="s">
        <v>32355</v>
      </c>
      <c r="B10148" s="42" t="s">
        <v>66604</v>
      </c>
      <c r="C10148" s="42"/>
      <c r="D10148" s="42"/>
      <c r="E10148" s="43" t="s">
        <v>58676</v>
      </c>
      <c r="F10148" s="44" t="s">
        <v>3153</v>
      </c>
      <c r="G10148" s="44" t="s">
        <v>17</v>
      </c>
      <c r="H10148" s="44" t="s">
        <v>18</v>
      </c>
      <c r="I10148" s="42">
        <v>2510018103613</v>
      </c>
      <c r="J10148" s="42">
        <v>8021506935018</v>
      </c>
      <c r="K10148" s="63">
        <v>45108</v>
      </c>
      <c r="L10148" s="46">
        <v>0</v>
      </c>
      <c r="M10148" s="46">
        <v>199.95</v>
      </c>
      <c r="N10148" s="45">
        <v>42975</v>
      </c>
    </row>
    <row r="10149" spans="1:14" s="32" customFormat="1" hidden="1" x14ac:dyDescent="0.25">
      <c r="A10149" s="32" t="s">
        <v>32359</v>
      </c>
      <c r="B10149" s="42" t="s">
        <v>66595</v>
      </c>
      <c r="C10149" s="42"/>
      <c r="D10149" s="42"/>
      <c r="E10149" s="43" t="s">
        <v>12869</v>
      </c>
      <c r="F10149" s="44" t="s">
        <v>3153</v>
      </c>
      <c r="G10149" s="44" t="s">
        <v>17</v>
      </c>
      <c r="H10149" s="44" t="s">
        <v>18</v>
      </c>
      <c r="I10149" s="42">
        <v>2510018103685</v>
      </c>
      <c r="J10149" s="42">
        <v>8021506934929</v>
      </c>
      <c r="K10149" s="63">
        <v>45108</v>
      </c>
      <c r="L10149" s="46">
        <v>0</v>
      </c>
      <c r="M10149" s="46">
        <v>199.95</v>
      </c>
      <c r="N10149" s="45">
        <v>42975</v>
      </c>
    </row>
    <row r="10150" spans="1:14" s="32" customFormat="1" hidden="1" x14ac:dyDescent="0.25">
      <c r="A10150" s="32" t="s">
        <v>32360</v>
      </c>
      <c r="B10150" s="42" t="s">
        <v>66597</v>
      </c>
      <c r="C10150" s="42"/>
      <c r="D10150" s="42"/>
      <c r="E10150" s="43" t="s">
        <v>12870</v>
      </c>
      <c r="F10150" s="44" t="s">
        <v>3153</v>
      </c>
      <c r="G10150" s="44" t="s">
        <v>17</v>
      </c>
      <c r="H10150" s="44" t="s">
        <v>18</v>
      </c>
      <c r="I10150" s="42">
        <v>2510018103695</v>
      </c>
      <c r="J10150" s="42">
        <v>8021506934943</v>
      </c>
      <c r="K10150" s="63">
        <v>45108</v>
      </c>
      <c r="L10150" s="46">
        <v>0</v>
      </c>
      <c r="M10150" s="46">
        <v>199.95</v>
      </c>
      <c r="N10150" s="45">
        <v>42975</v>
      </c>
    </row>
    <row r="10151" spans="1:14" s="32" customFormat="1" hidden="1" x14ac:dyDescent="0.25">
      <c r="A10151" s="32" t="s">
        <v>32361</v>
      </c>
      <c r="B10151" s="42" t="s">
        <v>66615</v>
      </c>
      <c r="C10151" s="42"/>
      <c r="D10151" s="42"/>
      <c r="E10151" s="43" t="s">
        <v>58678</v>
      </c>
      <c r="F10151" s="44" t="s">
        <v>3153</v>
      </c>
      <c r="G10151" s="44" t="s">
        <v>17</v>
      </c>
      <c r="H10151" s="44" t="s">
        <v>18</v>
      </c>
      <c r="I10151" s="42">
        <v>2510018110010</v>
      </c>
      <c r="J10151" s="42">
        <v>8021506935124</v>
      </c>
      <c r="K10151" s="63">
        <v>45108</v>
      </c>
      <c r="L10151" s="46">
        <v>0</v>
      </c>
      <c r="M10151" s="46">
        <v>199.95</v>
      </c>
      <c r="N10151" s="45">
        <v>42975</v>
      </c>
    </row>
    <row r="10152" spans="1:14" s="32" customFormat="1" hidden="1" x14ac:dyDescent="0.25">
      <c r="A10152" s="32" t="s">
        <v>32362</v>
      </c>
      <c r="B10152" s="42" t="s">
        <v>66617</v>
      </c>
      <c r="C10152" s="42"/>
      <c r="D10152" s="42"/>
      <c r="E10152" s="43" t="s">
        <v>58679</v>
      </c>
      <c r="F10152" s="44" t="s">
        <v>3153</v>
      </c>
      <c r="G10152" s="44" t="s">
        <v>17</v>
      </c>
      <c r="H10152" s="44" t="s">
        <v>18</v>
      </c>
      <c r="I10152" s="42">
        <v>2510018110011</v>
      </c>
      <c r="J10152" s="42">
        <v>8021506935148</v>
      </c>
      <c r="K10152" s="63">
        <v>45108</v>
      </c>
      <c r="L10152" s="46">
        <v>0</v>
      </c>
      <c r="M10152" s="46">
        <v>199.95</v>
      </c>
      <c r="N10152" s="45">
        <v>42975</v>
      </c>
    </row>
    <row r="10153" spans="1:14" s="32" customFormat="1" hidden="1" x14ac:dyDescent="0.25">
      <c r="A10153" s="32" t="s">
        <v>32363</v>
      </c>
      <c r="B10153" s="42" t="s">
        <v>66619</v>
      </c>
      <c r="C10153" s="42"/>
      <c r="D10153" s="42"/>
      <c r="E10153" s="43" t="s">
        <v>58680</v>
      </c>
      <c r="F10153" s="44" t="s">
        <v>3153</v>
      </c>
      <c r="G10153" s="44" t="s">
        <v>17</v>
      </c>
      <c r="H10153" s="44" t="s">
        <v>18</v>
      </c>
      <c r="I10153" s="42">
        <v>2510018110012</v>
      </c>
      <c r="J10153" s="42">
        <v>8021506935162</v>
      </c>
      <c r="K10153" s="63">
        <v>45108</v>
      </c>
      <c r="L10153" s="46">
        <v>0</v>
      </c>
      <c r="M10153" s="46">
        <v>199.95</v>
      </c>
      <c r="N10153" s="45">
        <v>42975</v>
      </c>
    </row>
    <row r="10154" spans="1:14" s="32" customFormat="1" hidden="1" x14ac:dyDescent="0.25">
      <c r="A10154" s="32" t="s">
        <v>32364</v>
      </c>
      <c r="B10154" s="42" t="s">
        <v>66621</v>
      </c>
      <c r="C10154" s="42"/>
      <c r="D10154" s="42"/>
      <c r="E10154" s="43" t="s">
        <v>58681</v>
      </c>
      <c r="F10154" s="44" t="s">
        <v>3153</v>
      </c>
      <c r="G10154" s="44" t="s">
        <v>17</v>
      </c>
      <c r="H10154" s="44" t="s">
        <v>18</v>
      </c>
      <c r="I10154" s="42">
        <v>2510018110013</v>
      </c>
      <c r="J10154" s="42">
        <v>8021506935186</v>
      </c>
      <c r="K10154" s="63">
        <v>45108</v>
      </c>
      <c r="L10154" s="46">
        <v>0</v>
      </c>
      <c r="M10154" s="46">
        <v>199.95</v>
      </c>
      <c r="N10154" s="45">
        <v>42975</v>
      </c>
    </row>
    <row r="10155" spans="1:14" s="32" customFormat="1" hidden="1" x14ac:dyDescent="0.25">
      <c r="A10155" s="32" t="s">
        <v>32365</v>
      </c>
      <c r="B10155" s="42" t="s">
        <v>66623</v>
      </c>
      <c r="C10155" s="42"/>
      <c r="D10155" s="42"/>
      <c r="E10155" s="43" t="s">
        <v>58682</v>
      </c>
      <c r="F10155" s="44" t="s">
        <v>3153</v>
      </c>
      <c r="G10155" s="44" t="s">
        <v>17</v>
      </c>
      <c r="H10155" s="44" t="s">
        <v>18</v>
      </c>
      <c r="I10155" s="42">
        <v>2510018110014</v>
      </c>
      <c r="J10155" s="42">
        <v>8021506935209</v>
      </c>
      <c r="K10155" s="63">
        <v>45108</v>
      </c>
      <c r="L10155" s="46">
        <v>0</v>
      </c>
      <c r="M10155" s="46">
        <v>199.95</v>
      </c>
      <c r="N10155" s="45">
        <v>42975</v>
      </c>
    </row>
    <row r="10156" spans="1:14" s="32" customFormat="1" hidden="1" x14ac:dyDescent="0.25">
      <c r="A10156" s="32" t="s">
        <v>32366</v>
      </c>
      <c r="B10156" s="42" t="s">
        <v>66608</v>
      </c>
      <c r="C10156" s="42"/>
      <c r="D10156" s="42"/>
      <c r="E10156" s="43" t="s">
        <v>12859</v>
      </c>
      <c r="F10156" s="44" t="s">
        <v>3153</v>
      </c>
      <c r="G10156" s="44" t="s">
        <v>17</v>
      </c>
      <c r="H10156" s="44" t="s">
        <v>18</v>
      </c>
      <c r="I10156" s="42">
        <v>2510018110065</v>
      </c>
      <c r="J10156" s="42">
        <v>8021506935056</v>
      </c>
      <c r="K10156" s="63">
        <v>45108</v>
      </c>
      <c r="L10156" s="46">
        <v>0</v>
      </c>
      <c r="M10156" s="46">
        <v>199.95</v>
      </c>
      <c r="N10156" s="45">
        <v>42975</v>
      </c>
    </row>
    <row r="10157" spans="1:14" s="32" customFormat="1" hidden="1" x14ac:dyDescent="0.25">
      <c r="A10157" s="32" t="s">
        <v>32367</v>
      </c>
      <c r="B10157" s="42" t="s">
        <v>66610</v>
      </c>
      <c r="C10157" s="42"/>
      <c r="D10157" s="42"/>
      <c r="E10157" s="43" t="s">
        <v>12860</v>
      </c>
      <c r="F10157" s="44" t="s">
        <v>3153</v>
      </c>
      <c r="G10157" s="44" t="s">
        <v>17</v>
      </c>
      <c r="H10157" s="44" t="s">
        <v>18</v>
      </c>
      <c r="I10157" s="42">
        <v>2510018110075</v>
      </c>
      <c r="J10157" s="42">
        <v>8021506935070</v>
      </c>
      <c r="K10157" s="63">
        <v>45108</v>
      </c>
      <c r="L10157" s="46">
        <v>0</v>
      </c>
      <c r="M10157" s="46">
        <v>199.95</v>
      </c>
      <c r="N10157" s="45">
        <v>42975</v>
      </c>
    </row>
    <row r="10158" spans="1:14" s="32" customFormat="1" hidden="1" x14ac:dyDescent="0.25">
      <c r="A10158" s="32" t="s">
        <v>32368</v>
      </c>
      <c r="B10158" s="42" t="s">
        <v>66612</v>
      </c>
      <c r="C10158" s="42"/>
      <c r="D10158" s="42"/>
      <c r="E10158" s="43" t="s">
        <v>12861</v>
      </c>
      <c r="F10158" s="44" t="s">
        <v>3153</v>
      </c>
      <c r="G10158" s="44" t="s">
        <v>17</v>
      </c>
      <c r="H10158" s="44" t="s">
        <v>18</v>
      </c>
      <c r="I10158" s="42">
        <v>2510018110085</v>
      </c>
      <c r="J10158" s="42">
        <v>8021506935094</v>
      </c>
      <c r="K10158" s="63">
        <v>45108</v>
      </c>
      <c r="L10158" s="46">
        <v>0</v>
      </c>
      <c r="M10158" s="46">
        <v>199.95</v>
      </c>
      <c r="N10158" s="45">
        <v>42975</v>
      </c>
    </row>
    <row r="10159" spans="1:14" s="32" customFormat="1" hidden="1" x14ac:dyDescent="0.25">
      <c r="A10159" s="32" t="s">
        <v>32369</v>
      </c>
      <c r="B10159" s="42" t="s">
        <v>66614</v>
      </c>
      <c r="C10159" s="42"/>
      <c r="D10159" s="42"/>
      <c r="E10159" s="43" t="s">
        <v>12862</v>
      </c>
      <c r="F10159" s="44" t="s">
        <v>3153</v>
      </c>
      <c r="G10159" s="44" t="s">
        <v>17</v>
      </c>
      <c r="H10159" s="44" t="s">
        <v>18</v>
      </c>
      <c r="I10159" s="42">
        <v>2510018110095</v>
      </c>
      <c r="J10159" s="42">
        <v>8021506935117</v>
      </c>
      <c r="K10159" s="63">
        <v>45108</v>
      </c>
      <c r="L10159" s="46">
        <v>0</v>
      </c>
      <c r="M10159" s="46">
        <v>199.95</v>
      </c>
      <c r="N10159" s="45">
        <v>42975</v>
      </c>
    </row>
    <row r="10160" spans="1:14" s="32" customFormat="1" hidden="1" x14ac:dyDescent="0.25">
      <c r="A10160" s="32" t="s">
        <v>32526</v>
      </c>
      <c r="B10160" s="42" t="s">
        <v>66599</v>
      </c>
      <c r="C10160" s="42"/>
      <c r="D10160" s="42"/>
      <c r="E10160" s="43" t="s">
        <v>12863</v>
      </c>
      <c r="F10160" s="44" t="s">
        <v>3153</v>
      </c>
      <c r="G10160" s="44" t="s">
        <v>17</v>
      </c>
      <c r="H10160" s="44" t="s">
        <v>18</v>
      </c>
      <c r="I10160" s="42">
        <v>25100181036105</v>
      </c>
      <c r="J10160" s="42">
        <v>8021506934967</v>
      </c>
      <c r="K10160" s="63">
        <v>45108</v>
      </c>
      <c r="L10160" s="46">
        <v>0</v>
      </c>
      <c r="M10160" s="46">
        <v>199.95</v>
      </c>
      <c r="N10160" s="45">
        <v>42975</v>
      </c>
    </row>
    <row r="10161" spans="1:14" s="32" customFormat="1" hidden="1" x14ac:dyDescent="0.25">
      <c r="A10161" s="32" t="s">
        <v>32527</v>
      </c>
      <c r="B10161" s="42" t="s">
        <v>66601</v>
      </c>
      <c r="C10161" s="42"/>
      <c r="D10161" s="42"/>
      <c r="E10161" s="43" t="s">
        <v>12864</v>
      </c>
      <c r="F10161" s="44" t="s">
        <v>3153</v>
      </c>
      <c r="G10161" s="44" t="s">
        <v>17</v>
      </c>
      <c r="H10161" s="44" t="s">
        <v>18</v>
      </c>
      <c r="I10161" s="42">
        <v>25100181036115</v>
      </c>
      <c r="J10161" s="42">
        <v>8021506934981</v>
      </c>
      <c r="K10161" s="63">
        <v>45108</v>
      </c>
      <c r="L10161" s="46">
        <v>0</v>
      </c>
      <c r="M10161" s="46">
        <v>199.95</v>
      </c>
      <c r="N10161" s="45">
        <v>42975</v>
      </c>
    </row>
    <row r="10162" spans="1:14" s="32" customFormat="1" hidden="1" x14ac:dyDescent="0.25">
      <c r="A10162" s="32" t="s">
        <v>32528</v>
      </c>
      <c r="B10162" s="42" t="s">
        <v>66603</v>
      </c>
      <c r="C10162" s="42"/>
      <c r="D10162" s="42"/>
      <c r="E10162" s="43" t="s">
        <v>12865</v>
      </c>
      <c r="F10162" s="44" t="s">
        <v>3153</v>
      </c>
      <c r="G10162" s="44" t="s">
        <v>17</v>
      </c>
      <c r="H10162" s="44" t="s">
        <v>18</v>
      </c>
      <c r="I10162" s="42">
        <v>25100181036125</v>
      </c>
      <c r="J10162" s="42">
        <v>8021506935001</v>
      </c>
      <c r="K10162" s="63">
        <v>45108</v>
      </c>
      <c r="L10162" s="46">
        <v>0</v>
      </c>
      <c r="M10162" s="46">
        <v>199.95</v>
      </c>
      <c r="N10162" s="45">
        <v>42975</v>
      </c>
    </row>
    <row r="10163" spans="1:14" s="32" customFormat="1" hidden="1" x14ac:dyDescent="0.25">
      <c r="A10163" s="32" t="s">
        <v>32530</v>
      </c>
      <c r="B10163" s="42" t="s">
        <v>66616</v>
      </c>
      <c r="C10163" s="42"/>
      <c r="D10163" s="42"/>
      <c r="E10163" s="43" t="s">
        <v>12855</v>
      </c>
      <c r="F10163" s="44" t="s">
        <v>3153</v>
      </c>
      <c r="G10163" s="44" t="s">
        <v>17</v>
      </c>
      <c r="H10163" s="44" t="s">
        <v>18</v>
      </c>
      <c r="I10163" s="42">
        <v>25100181100105</v>
      </c>
      <c r="J10163" s="42">
        <v>8021506935131</v>
      </c>
      <c r="K10163" s="63">
        <v>45108</v>
      </c>
      <c r="L10163" s="46">
        <v>0</v>
      </c>
      <c r="M10163" s="46">
        <v>199.95</v>
      </c>
      <c r="N10163" s="45">
        <v>42975</v>
      </c>
    </row>
    <row r="10164" spans="1:14" s="32" customFormat="1" hidden="1" x14ac:dyDescent="0.25">
      <c r="A10164" s="32" t="s">
        <v>32531</v>
      </c>
      <c r="B10164" s="42" t="s">
        <v>66618</v>
      </c>
      <c r="C10164" s="42"/>
      <c r="D10164" s="42"/>
      <c r="E10164" s="43" t="s">
        <v>12856</v>
      </c>
      <c r="F10164" s="44" t="s">
        <v>3153</v>
      </c>
      <c r="G10164" s="44" t="s">
        <v>17</v>
      </c>
      <c r="H10164" s="44" t="s">
        <v>18</v>
      </c>
      <c r="I10164" s="42">
        <v>25100181100115</v>
      </c>
      <c r="J10164" s="42">
        <v>8021506935155</v>
      </c>
      <c r="K10164" s="63">
        <v>45108</v>
      </c>
      <c r="L10164" s="46">
        <v>0</v>
      </c>
      <c r="M10164" s="46">
        <v>199.95</v>
      </c>
      <c r="N10164" s="45">
        <v>42975</v>
      </c>
    </row>
    <row r="10165" spans="1:14" s="32" customFormat="1" hidden="1" x14ac:dyDescent="0.25">
      <c r="A10165" s="32" t="s">
        <v>32532</v>
      </c>
      <c r="B10165" s="42" t="s">
        <v>66620</v>
      </c>
      <c r="C10165" s="42"/>
      <c r="D10165" s="42"/>
      <c r="E10165" s="43" t="s">
        <v>12857</v>
      </c>
      <c r="F10165" s="44" t="s">
        <v>3153</v>
      </c>
      <c r="G10165" s="44" t="s">
        <v>17</v>
      </c>
      <c r="H10165" s="44" t="s">
        <v>18</v>
      </c>
      <c r="I10165" s="42">
        <v>25100181100125</v>
      </c>
      <c r="J10165" s="42">
        <v>8021506935179</v>
      </c>
      <c r="K10165" s="63">
        <v>45108</v>
      </c>
      <c r="L10165" s="46">
        <v>0</v>
      </c>
      <c r="M10165" s="46">
        <v>199.95</v>
      </c>
      <c r="N10165" s="45">
        <v>42975</v>
      </c>
    </row>
    <row r="10166" spans="1:14" s="32" customFormat="1" hidden="1" x14ac:dyDescent="0.25">
      <c r="A10166" s="32" t="s">
        <v>32533</v>
      </c>
      <c r="B10166" s="42" t="s">
        <v>66622</v>
      </c>
      <c r="C10166" s="42"/>
      <c r="D10166" s="42"/>
      <c r="E10166" s="43" t="s">
        <v>12858</v>
      </c>
      <c r="F10166" s="44" t="s">
        <v>3153</v>
      </c>
      <c r="G10166" s="44" t="s">
        <v>17</v>
      </c>
      <c r="H10166" s="44" t="s">
        <v>18</v>
      </c>
      <c r="I10166" s="42">
        <v>25100181100135</v>
      </c>
      <c r="J10166" s="42">
        <v>8021506935193</v>
      </c>
      <c r="K10166" s="63">
        <v>45108</v>
      </c>
      <c r="L10166" s="46">
        <v>0</v>
      </c>
      <c r="M10166" s="46">
        <v>199.95</v>
      </c>
      <c r="N10166" s="45">
        <v>42975</v>
      </c>
    </row>
    <row r="10167" spans="1:14" s="32" customFormat="1" hidden="1" x14ac:dyDescent="0.25">
      <c r="A10167" s="32" t="s">
        <v>29897</v>
      </c>
      <c r="B10167" s="42" t="s">
        <v>64986</v>
      </c>
      <c r="C10167" s="42"/>
      <c r="D10167" s="42"/>
      <c r="E10167" s="43" t="s">
        <v>19177</v>
      </c>
      <c r="F10167" s="44" t="s">
        <v>41</v>
      </c>
      <c r="G10167" s="44" t="s">
        <v>17</v>
      </c>
      <c r="H10167" s="44" t="s">
        <v>18</v>
      </c>
      <c r="I10167" s="42" t="s">
        <v>19178</v>
      </c>
      <c r="J10167" s="42">
        <v>8059175195327</v>
      </c>
      <c r="K10167" s="45">
        <v>45108</v>
      </c>
      <c r="L10167" s="47">
        <v>0</v>
      </c>
      <c r="M10167" s="47">
        <v>219.95</v>
      </c>
      <c r="N10167" s="45">
        <v>43878</v>
      </c>
    </row>
    <row r="10168" spans="1:14" s="32" customFormat="1" hidden="1" x14ac:dyDescent="0.25">
      <c r="A10168" s="32" t="s">
        <v>29898</v>
      </c>
      <c r="B10168" s="42" t="s">
        <v>64987</v>
      </c>
      <c r="C10168" s="42"/>
      <c r="D10168" s="42"/>
      <c r="E10168" s="43" t="s">
        <v>19179</v>
      </c>
      <c r="F10168" s="44" t="s">
        <v>41</v>
      </c>
      <c r="G10168" s="44" t="s">
        <v>17</v>
      </c>
      <c r="H10168" s="44" t="s">
        <v>18</v>
      </c>
      <c r="I10168" s="42" t="s">
        <v>19180</v>
      </c>
      <c r="J10168" s="42">
        <v>8059175195334</v>
      </c>
      <c r="K10168" s="45">
        <v>45108</v>
      </c>
      <c r="L10168" s="47">
        <v>0</v>
      </c>
      <c r="M10168" s="47">
        <v>219.95</v>
      </c>
      <c r="N10168" s="45">
        <v>43878</v>
      </c>
    </row>
    <row r="10169" spans="1:14" s="32" customFormat="1" hidden="1" x14ac:dyDescent="0.25">
      <c r="A10169" s="32" t="s">
        <v>29899</v>
      </c>
      <c r="B10169" s="42" t="s">
        <v>64983</v>
      </c>
      <c r="C10169" s="42"/>
      <c r="D10169" s="42"/>
      <c r="E10169" s="43" t="s">
        <v>60827</v>
      </c>
      <c r="F10169" s="44" t="s">
        <v>41</v>
      </c>
      <c r="G10169" s="44" t="s">
        <v>17</v>
      </c>
      <c r="H10169" s="44" t="s">
        <v>18</v>
      </c>
      <c r="I10169" s="42" t="s">
        <v>19171</v>
      </c>
      <c r="J10169" s="42">
        <v>8059175179358</v>
      </c>
      <c r="K10169" s="45">
        <v>45108</v>
      </c>
      <c r="L10169" s="47">
        <v>0</v>
      </c>
      <c r="M10169" s="47">
        <v>219.95</v>
      </c>
      <c r="N10169" s="45">
        <v>43878</v>
      </c>
    </row>
    <row r="10170" spans="1:14" s="32" customFormat="1" hidden="1" x14ac:dyDescent="0.25">
      <c r="A10170" s="32" t="s">
        <v>29900</v>
      </c>
      <c r="B10170" s="42" t="s">
        <v>64982</v>
      </c>
      <c r="C10170" s="42"/>
      <c r="D10170" s="42"/>
      <c r="E10170" s="43" t="s">
        <v>60828</v>
      </c>
      <c r="F10170" s="44" t="s">
        <v>41</v>
      </c>
      <c r="G10170" s="44" t="s">
        <v>17</v>
      </c>
      <c r="H10170" s="44" t="s">
        <v>18</v>
      </c>
      <c r="I10170" s="42" t="s">
        <v>19172</v>
      </c>
      <c r="J10170" s="42">
        <v>8059175195297</v>
      </c>
      <c r="K10170" s="45">
        <v>45108</v>
      </c>
      <c r="L10170" s="47">
        <v>0</v>
      </c>
      <c r="M10170" s="47">
        <v>219.95</v>
      </c>
      <c r="N10170" s="45">
        <v>43878</v>
      </c>
    </row>
    <row r="10171" spans="1:14" s="32" customFormat="1" hidden="1" x14ac:dyDescent="0.25">
      <c r="A10171" s="32" t="s">
        <v>29901</v>
      </c>
      <c r="B10171" s="42" t="s">
        <v>64981</v>
      </c>
      <c r="C10171" s="42"/>
      <c r="D10171" s="42"/>
      <c r="E10171" s="43" t="s">
        <v>60829</v>
      </c>
      <c r="F10171" s="44" t="s">
        <v>41</v>
      </c>
      <c r="G10171" s="44" t="s">
        <v>17</v>
      </c>
      <c r="H10171" s="44" t="s">
        <v>18</v>
      </c>
      <c r="I10171" s="42" t="s">
        <v>19173</v>
      </c>
      <c r="J10171" s="42">
        <v>8059175195280</v>
      </c>
      <c r="K10171" s="45">
        <v>45108</v>
      </c>
      <c r="L10171" s="47">
        <v>0</v>
      </c>
      <c r="M10171" s="47">
        <v>219.95</v>
      </c>
      <c r="N10171" s="45">
        <v>43878</v>
      </c>
    </row>
    <row r="10172" spans="1:14" s="32" customFormat="1" hidden="1" x14ac:dyDescent="0.25">
      <c r="A10172" s="32" t="s">
        <v>29902</v>
      </c>
      <c r="B10172" s="42" t="s">
        <v>64984</v>
      </c>
      <c r="C10172" s="42"/>
      <c r="D10172" s="42"/>
      <c r="E10172" s="43" t="s">
        <v>60830</v>
      </c>
      <c r="F10172" s="44" t="s">
        <v>41</v>
      </c>
      <c r="G10172" s="44" t="s">
        <v>17</v>
      </c>
      <c r="H10172" s="44" t="s">
        <v>18</v>
      </c>
      <c r="I10172" s="42" t="s">
        <v>19174</v>
      </c>
      <c r="J10172" s="42">
        <v>8059175195303</v>
      </c>
      <c r="K10172" s="45">
        <v>45108</v>
      </c>
      <c r="L10172" s="47">
        <v>0</v>
      </c>
      <c r="M10172" s="47">
        <v>219.95</v>
      </c>
      <c r="N10172" s="45">
        <v>43878</v>
      </c>
    </row>
    <row r="10173" spans="1:14" s="45" customFormat="1" hidden="1" x14ac:dyDescent="0.25">
      <c r="A10173" s="32" t="s">
        <v>29903</v>
      </c>
      <c r="B10173" s="42" t="s">
        <v>64985</v>
      </c>
      <c r="C10173" s="42"/>
      <c r="D10173" s="42"/>
      <c r="E10173" s="43" t="s">
        <v>19175</v>
      </c>
      <c r="F10173" s="44" t="s">
        <v>41</v>
      </c>
      <c r="G10173" s="44" t="s">
        <v>17</v>
      </c>
      <c r="H10173" s="44" t="s">
        <v>18</v>
      </c>
      <c r="I10173" s="42" t="s">
        <v>19176</v>
      </c>
      <c r="J10173" s="42">
        <v>8059175195310</v>
      </c>
      <c r="K10173" s="45">
        <v>45108</v>
      </c>
      <c r="L10173" s="47">
        <v>0</v>
      </c>
      <c r="M10173" s="47">
        <v>219.95</v>
      </c>
      <c r="N10173" s="45">
        <v>43878</v>
      </c>
    </row>
    <row r="10174" spans="1:14" s="45" customFormat="1" hidden="1" x14ac:dyDescent="0.25">
      <c r="A10174" s="45" t="s">
        <v>44551</v>
      </c>
      <c r="B10174" s="42" t="s">
        <v>44552</v>
      </c>
      <c r="C10174" s="42"/>
      <c r="D10174" s="42"/>
      <c r="E10174" s="43" t="s">
        <v>44553</v>
      </c>
      <c r="F10174" s="44" t="s">
        <v>41</v>
      </c>
      <c r="G10174" s="32" t="s">
        <v>17</v>
      </c>
      <c r="H10174" s="43" t="s">
        <v>18</v>
      </c>
      <c r="I10174" s="42" t="s">
        <v>44554</v>
      </c>
      <c r="J10174" s="65">
        <v>8059175909863</v>
      </c>
      <c r="K10174" s="63">
        <v>45108</v>
      </c>
      <c r="L10174" s="47">
        <v>0</v>
      </c>
      <c r="M10174" s="47">
        <v>219.95</v>
      </c>
      <c r="N10174" s="45">
        <v>44438</v>
      </c>
    </row>
    <row r="10175" spans="1:14" s="45" customFormat="1" hidden="1" x14ac:dyDescent="0.25">
      <c r="A10175" s="45" t="s">
        <v>44555</v>
      </c>
      <c r="B10175" s="42" t="s">
        <v>44556</v>
      </c>
      <c r="C10175" s="42"/>
      <c r="D10175" s="42"/>
      <c r="E10175" s="43" t="s">
        <v>44557</v>
      </c>
      <c r="F10175" s="44" t="s">
        <v>41</v>
      </c>
      <c r="G10175" s="32" t="s">
        <v>17</v>
      </c>
      <c r="H10175" s="43" t="s">
        <v>18</v>
      </c>
      <c r="I10175" s="42" t="s">
        <v>44558</v>
      </c>
      <c r="J10175" s="65">
        <v>8059175889769</v>
      </c>
      <c r="K10175" s="63">
        <v>45108</v>
      </c>
      <c r="L10175" s="47">
        <v>0</v>
      </c>
      <c r="M10175" s="47">
        <v>219.95</v>
      </c>
      <c r="N10175" s="45">
        <v>44438</v>
      </c>
    </row>
    <row r="10176" spans="1:14" s="45" customFormat="1" hidden="1" x14ac:dyDescent="0.25">
      <c r="A10176" s="45" t="s">
        <v>44559</v>
      </c>
      <c r="B10176" s="42" t="s">
        <v>44560</v>
      </c>
      <c r="C10176" s="42"/>
      <c r="D10176" s="42"/>
      <c r="E10176" s="43" t="s">
        <v>44561</v>
      </c>
      <c r="F10176" s="44" t="s">
        <v>41</v>
      </c>
      <c r="G10176" s="32" t="s">
        <v>17</v>
      </c>
      <c r="H10176" s="43" t="s">
        <v>18</v>
      </c>
      <c r="I10176" s="42" t="s">
        <v>44562</v>
      </c>
      <c r="J10176" s="65">
        <v>8059175909856</v>
      </c>
      <c r="K10176" s="63">
        <v>45108</v>
      </c>
      <c r="L10176" s="47">
        <v>0</v>
      </c>
      <c r="M10176" s="47">
        <v>219.95</v>
      </c>
      <c r="N10176" s="45">
        <v>44438</v>
      </c>
    </row>
    <row r="10177" spans="1:14" s="45" customFormat="1" hidden="1" x14ac:dyDescent="0.25">
      <c r="A10177" s="45" t="s">
        <v>44563</v>
      </c>
      <c r="B10177" s="42" t="s">
        <v>44564</v>
      </c>
      <c r="C10177" s="42"/>
      <c r="D10177" s="42"/>
      <c r="E10177" s="43" t="s">
        <v>44565</v>
      </c>
      <c r="F10177" s="44" t="s">
        <v>41</v>
      </c>
      <c r="G10177" s="32" t="s">
        <v>17</v>
      </c>
      <c r="H10177" s="43" t="s">
        <v>18</v>
      </c>
      <c r="I10177" s="42" t="s">
        <v>44566</v>
      </c>
      <c r="J10177" s="65">
        <v>8059175909870</v>
      </c>
      <c r="K10177" s="63">
        <v>45108</v>
      </c>
      <c r="L10177" s="47">
        <v>0</v>
      </c>
      <c r="M10177" s="47">
        <v>219.95</v>
      </c>
      <c r="N10177" s="45">
        <v>44438</v>
      </c>
    </row>
    <row r="10178" spans="1:14" s="45" customFormat="1" hidden="1" x14ac:dyDescent="0.25">
      <c r="A10178" s="45" t="s">
        <v>44570</v>
      </c>
      <c r="B10178" s="42" t="s">
        <v>44571</v>
      </c>
      <c r="C10178" s="42"/>
      <c r="D10178" s="42"/>
      <c r="E10178" s="43" t="s">
        <v>44572</v>
      </c>
      <c r="F10178" s="44" t="s">
        <v>41</v>
      </c>
      <c r="G10178" s="32" t="s">
        <v>17</v>
      </c>
      <c r="H10178" s="43" t="s">
        <v>18</v>
      </c>
      <c r="I10178" s="42" t="s">
        <v>44573</v>
      </c>
      <c r="J10178" s="65">
        <v>8059175909887</v>
      </c>
      <c r="K10178" s="63">
        <v>45108</v>
      </c>
      <c r="L10178" s="47">
        <v>0</v>
      </c>
      <c r="M10178" s="47">
        <v>219.95</v>
      </c>
      <c r="N10178" s="45">
        <v>44438</v>
      </c>
    </row>
    <row r="10179" spans="1:14" s="45" customFormat="1" hidden="1" x14ac:dyDescent="0.25">
      <c r="A10179" s="32" t="s">
        <v>29290</v>
      </c>
      <c r="B10179" s="42" t="s">
        <v>64354</v>
      </c>
      <c r="C10179" s="42"/>
      <c r="D10179" s="42"/>
      <c r="E10179" s="43" t="s">
        <v>19103</v>
      </c>
      <c r="F10179" s="44" t="s">
        <v>41</v>
      </c>
      <c r="G10179" s="44" t="s">
        <v>17</v>
      </c>
      <c r="H10179" s="44" t="s">
        <v>18</v>
      </c>
      <c r="I10179" s="42" t="s">
        <v>19104</v>
      </c>
      <c r="J10179" s="42">
        <v>8059175194849</v>
      </c>
      <c r="K10179" s="45">
        <v>45108</v>
      </c>
      <c r="L10179" s="47">
        <v>0</v>
      </c>
      <c r="M10179" s="47">
        <v>249.95</v>
      </c>
      <c r="N10179" s="45">
        <v>43878</v>
      </c>
    </row>
    <row r="10180" spans="1:14" s="45" customFormat="1" hidden="1" x14ac:dyDescent="0.25">
      <c r="A10180" s="32" t="s">
        <v>29291</v>
      </c>
      <c r="B10180" s="42" t="s">
        <v>64355</v>
      </c>
      <c r="C10180" s="42"/>
      <c r="D10180" s="42"/>
      <c r="E10180" s="43" t="s">
        <v>19105</v>
      </c>
      <c r="F10180" s="44" t="s">
        <v>41</v>
      </c>
      <c r="G10180" s="44" t="s">
        <v>17</v>
      </c>
      <c r="H10180" s="44" t="s">
        <v>18</v>
      </c>
      <c r="I10180" s="42" t="s">
        <v>19106</v>
      </c>
      <c r="J10180" s="42">
        <v>8059175194856</v>
      </c>
      <c r="K10180" s="45">
        <v>45108</v>
      </c>
      <c r="L10180" s="47">
        <v>0</v>
      </c>
      <c r="M10180" s="47">
        <v>249.95</v>
      </c>
      <c r="N10180" s="45">
        <v>43878</v>
      </c>
    </row>
    <row r="10181" spans="1:14" s="45" customFormat="1" hidden="1" x14ac:dyDescent="0.25">
      <c r="A10181" s="32" t="s">
        <v>29292</v>
      </c>
      <c r="B10181" s="42" t="s">
        <v>64351</v>
      </c>
      <c r="C10181" s="42"/>
      <c r="D10181" s="42"/>
      <c r="E10181" s="43" t="s">
        <v>60497</v>
      </c>
      <c r="F10181" s="44" t="s">
        <v>41</v>
      </c>
      <c r="G10181" s="44" t="s">
        <v>17</v>
      </c>
      <c r="H10181" s="44" t="s">
        <v>18</v>
      </c>
      <c r="I10181" s="42" t="s">
        <v>19097</v>
      </c>
      <c r="J10181" s="42">
        <v>8059175179341</v>
      </c>
      <c r="K10181" s="45">
        <v>45108</v>
      </c>
      <c r="L10181" s="47">
        <v>0</v>
      </c>
      <c r="M10181" s="47">
        <v>249.95</v>
      </c>
      <c r="N10181" s="45">
        <v>43878</v>
      </c>
    </row>
    <row r="10182" spans="1:14" s="45" customFormat="1" hidden="1" x14ac:dyDescent="0.25">
      <c r="A10182" s="32" t="s">
        <v>29293</v>
      </c>
      <c r="B10182" s="42" t="s">
        <v>64350</v>
      </c>
      <c r="C10182" s="42"/>
      <c r="D10182" s="42"/>
      <c r="E10182" s="43" t="s">
        <v>60498</v>
      </c>
      <c r="F10182" s="44" t="s">
        <v>41</v>
      </c>
      <c r="G10182" s="44" t="s">
        <v>17</v>
      </c>
      <c r="H10182" s="44" t="s">
        <v>18</v>
      </c>
      <c r="I10182" s="42" t="s">
        <v>19098</v>
      </c>
      <c r="J10182" s="42">
        <v>8059175194818</v>
      </c>
      <c r="K10182" s="45">
        <v>45108</v>
      </c>
      <c r="L10182" s="47">
        <v>0</v>
      </c>
      <c r="M10182" s="47">
        <v>249.95</v>
      </c>
      <c r="N10182" s="45">
        <v>43878</v>
      </c>
    </row>
    <row r="10183" spans="1:14" s="45" customFormat="1" hidden="1" x14ac:dyDescent="0.25">
      <c r="A10183" s="32" t="s">
        <v>29294</v>
      </c>
      <c r="B10183" s="42" t="s">
        <v>64349</v>
      </c>
      <c r="C10183" s="42"/>
      <c r="D10183" s="42"/>
      <c r="E10183" s="43" t="s">
        <v>60499</v>
      </c>
      <c r="F10183" s="44" t="s">
        <v>41</v>
      </c>
      <c r="G10183" s="44" t="s">
        <v>17</v>
      </c>
      <c r="H10183" s="44" t="s">
        <v>18</v>
      </c>
      <c r="I10183" s="42" t="s">
        <v>19099</v>
      </c>
      <c r="J10183" s="42">
        <v>8059175194801</v>
      </c>
      <c r="K10183" s="45">
        <v>45108</v>
      </c>
      <c r="L10183" s="47">
        <v>0</v>
      </c>
      <c r="M10183" s="47">
        <v>249.95</v>
      </c>
      <c r="N10183" s="45">
        <v>43878</v>
      </c>
    </row>
    <row r="10184" spans="1:14" s="45" customFormat="1" hidden="1" x14ac:dyDescent="0.25">
      <c r="A10184" s="32" t="s">
        <v>29295</v>
      </c>
      <c r="B10184" s="42" t="s">
        <v>64352</v>
      </c>
      <c r="C10184" s="42"/>
      <c r="D10184" s="42"/>
      <c r="E10184" s="43" t="s">
        <v>60500</v>
      </c>
      <c r="F10184" s="44" t="s">
        <v>41</v>
      </c>
      <c r="G10184" s="44" t="s">
        <v>17</v>
      </c>
      <c r="H10184" s="44" t="s">
        <v>18</v>
      </c>
      <c r="I10184" s="42" t="s">
        <v>19100</v>
      </c>
      <c r="J10184" s="42">
        <v>8059175194825</v>
      </c>
      <c r="K10184" s="45">
        <v>45108</v>
      </c>
      <c r="L10184" s="47">
        <v>0</v>
      </c>
      <c r="M10184" s="47">
        <v>249.95</v>
      </c>
      <c r="N10184" s="45">
        <v>43878</v>
      </c>
    </row>
    <row r="10185" spans="1:14" s="45" customFormat="1" hidden="1" x14ac:dyDescent="0.25">
      <c r="A10185" s="32" t="s">
        <v>29296</v>
      </c>
      <c r="B10185" s="42" t="s">
        <v>64353</v>
      </c>
      <c r="C10185" s="42"/>
      <c r="D10185" s="42"/>
      <c r="E10185" s="43" t="s">
        <v>19101</v>
      </c>
      <c r="F10185" s="44" t="s">
        <v>41</v>
      </c>
      <c r="G10185" s="44" t="s">
        <v>17</v>
      </c>
      <c r="H10185" s="44" t="s">
        <v>18</v>
      </c>
      <c r="I10185" s="42" t="s">
        <v>19102</v>
      </c>
      <c r="J10185" s="42">
        <v>8059175194832</v>
      </c>
      <c r="K10185" s="45">
        <v>45108</v>
      </c>
      <c r="L10185" s="47">
        <v>0</v>
      </c>
      <c r="M10185" s="47">
        <v>249.95</v>
      </c>
      <c r="N10185" s="45">
        <v>43878</v>
      </c>
    </row>
    <row r="10186" spans="1:14" s="45" customFormat="1" hidden="1" x14ac:dyDescent="0.25">
      <c r="A10186" s="32" t="s">
        <v>29297</v>
      </c>
      <c r="B10186" s="42" t="s">
        <v>64375</v>
      </c>
      <c r="C10186" s="42"/>
      <c r="D10186" s="42"/>
      <c r="E10186" s="43" t="s">
        <v>19113</v>
      </c>
      <c r="F10186" s="44" t="s">
        <v>41</v>
      </c>
      <c r="G10186" s="44" t="s">
        <v>17</v>
      </c>
      <c r="H10186" s="44" t="s">
        <v>18</v>
      </c>
      <c r="I10186" s="42" t="s">
        <v>19114</v>
      </c>
      <c r="J10186" s="42">
        <v>8059175194917</v>
      </c>
      <c r="K10186" s="45">
        <v>45108</v>
      </c>
      <c r="L10186" s="47">
        <v>0</v>
      </c>
      <c r="M10186" s="47">
        <v>249.95</v>
      </c>
      <c r="N10186" s="45">
        <v>43878</v>
      </c>
    </row>
    <row r="10187" spans="1:14" s="45" customFormat="1" hidden="1" x14ac:dyDescent="0.25">
      <c r="A10187" s="32" t="s">
        <v>29298</v>
      </c>
      <c r="B10187" s="42" t="s">
        <v>64376</v>
      </c>
      <c r="C10187" s="42"/>
      <c r="D10187" s="42"/>
      <c r="E10187" s="43" t="s">
        <v>19115</v>
      </c>
      <c r="F10187" s="44" t="s">
        <v>41</v>
      </c>
      <c r="G10187" s="44" t="s">
        <v>17</v>
      </c>
      <c r="H10187" s="44" t="s">
        <v>18</v>
      </c>
      <c r="I10187" s="42" t="s">
        <v>19116</v>
      </c>
      <c r="J10187" s="42">
        <v>8059175194924</v>
      </c>
      <c r="K10187" s="45">
        <v>45108</v>
      </c>
      <c r="L10187" s="47">
        <v>0</v>
      </c>
      <c r="M10187" s="47">
        <v>249.95</v>
      </c>
      <c r="N10187" s="45">
        <v>43878</v>
      </c>
    </row>
    <row r="10188" spans="1:14" s="45" customFormat="1" hidden="1" x14ac:dyDescent="0.25">
      <c r="A10188" s="32" t="s">
        <v>29299</v>
      </c>
      <c r="B10188" s="42" t="s">
        <v>64372</v>
      </c>
      <c r="C10188" s="42"/>
      <c r="D10188" s="42"/>
      <c r="E10188" s="43" t="s">
        <v>60501</v>
      </c>
      <c r="F10188" s="44" t="s">
        <v>41</v>
      </c>
      <c r="G10188" s="44" t="s">
        <v>17</v>
      </c>
      <c r="H10188" s="44" t="s">
        <v>18</v>
      </c>
      <c r="I10188" s="42" t="s">
        <v>19107</v>
      </c>
      <c r="J10188" s="42">
        <v>8059175194887</v>
      </c>
      <c r="K10188" s="45">
        <v>45108</v>
      </c>
      <c r="L10188" s="47">
        <v>0</v>
      </c>
      <c r="M10188" s="47">
        <v>249.95</v>
      </c>
      <c r="N10188" s="45">
        <v>43878</v>
      </c>
    </row>
    <row r="10189" spans="1:14" s="45" customFormat="1" hidden="1" x14ac:dyDescent="0.25">
      <c r="A10189" s="32" t="s">
        <v>29300</v>
      </c>
      <c r="B10189" s="42" t="s">
        <v>64371</v>
      </c>
      <c r="C10189" s="42"/>
      <c r="D10189" s="42"/>
      <c r="E10189" s="43" t="s">
        <v>60502</v>
      </c>
      <c r="F10189" s="44" t="s">
        <v>41</v>
      </c>
      <c r="G10189" s="44" t="s">
        <v>17</v>
      </c>
      <c r="H10189" s="44" t="s">
        <v>18</v>
      </c>
      <c r="I10189" s="42" t="s">
        <v>19108</v>
      </c>
      <c r="J10189" s="42">
        <v>8059175194870</v>
      </c>
      <c r="K10189" s="45">
        <v>45108</v>
      </c>
      <c r="L10189" s="47">
        <v>0</v>
      </c>
      <c r="M10189" s="47">
        <v>249.95</v>
      </c>
      <c r="N10189" s="45">
        <v>43878</v>
      </c>
    </row>
    <row r="10190" spans="1:14" s="45" customFormat="1" hidden="1" x14ac:dyDescent="0.25">
      <c r="A10190" s="32" t="s">
        <v>29301</v>
      </c>
      <c r="B10190" s="42" t="s">
        <v>64370</v>
      </c>
      <c r="C10190" s="42"/>
      <c r="D10190" s="42"/>
      <c r="E10190" s="43" t="s">
        <v>60503</v>
      </c>
      <c r="F10190" s="44" t="s">
        <v>41</v>
      </c>
      <c r="G10190" s="44" t="s">
        <v>17</v>
      </c>
      <c r="H10190" s="44" t="s">
        <v>18</v>
      </c>
      <c r="I10190" s="42" t="s">
        <v>19109</v>
      </c>
      <c r="J10190" s="42">
        <v>8059175194863</v>
      </c>
      <c r="K10190" s="45">
        <v>45108</v>
      </c>
      <c r="L10190" s="47">
        <v>0</v>
      </c>
      <c r="M10190" s="47">
        <v>249.95</v>
      </c>
      <c r="N10190" s="45">
        <v>43878</v>
      </c>
    </row>
    <row r="10191" spans="1:14" s="45" customFormat="1" hidden="1" x14ac:dyDescent="0.25">
      <c r="A10191" s="32" t="s">
        <v>29302</v>
      </c>
      <c r="B10191" s="42" t="s">
        <v>64373</v>
      </c>
      <c r="C10191" s="42"/>
      <c r="D10191" s="42"/>
      <c r="E10191" s="43" t="s">
        <v>60504</v>
      </c>
      <c r="F10191" s="44" t="s">
        <v>41</v>
      </c>
      <c r="G10191" s="44" t="s">
        <v>17</v>
      </c>
      <c r="H10191" s="44" t="s">
        <v>18</v>
      </c>
      <c r="I10191" s="42" t="s">
        <v>19110</v>
      </c>
      <c r="J10191" s="42">
        <v>8059175194894</v>
      </c>
      <c r="K10191" s="45">
        <v>45108</v>
      </c>
      <c r="L10191" s="47">
        <v>0</v>
      </c>
      <c r="M10191" s="47">
        <v>249.95</v>
      </c>
      <c r="N10191" s="45">
        <v>43878</v>
      </c>
    </row>
    <row r="10192" spans="1:14" s="45" customFormat="1" hidden="1" x14ac:dyDescent="0.25">
      <c r="A10192" s="32" t="s">
        <v>29303</v>
      </c>
      <c r="B10192" s="42" t="s">
        <v>64374</v>
      </c>
      <c r="C10192" s="42"/>
      <c r="D10192" s="42"/>
      <c r="E10192" s="43" t="s">
        <v>19111</v>
      </c>
      <c r="F10192" s="44" t="s">
        <v>41</v>
      </c>
      <c r="G10192" s="44" t="s">
        <v>17</v>
      </c>
      <c r="H10192" s="44" t="s">
        <v>18</v>
      </c>
      <c r="I10192" s="42" t="s">
        <v>19112</v>
      </c>
      <c r="J10192" s="42">
        <v>8059175194900</v>
      </c>
      <c r="K10192" s="45">
        <v>45108</v>
      </c>
      <c r="L10192" s="47">
        <v>0</v>
      </c>
      <c r="M10192" s="47">
        <v>249.95</v>
      </c>
      <c r="N10192" s="45">
        <v>43878</v>
      </c>
    </row>
    <row r="10193" spans="1:14" s="45" customFormat="1" hidden="1" x14ac:dyDescent="0.25">
      <c r="A10193" s="32" t="s">
        <v>29304</v>
      </c>
      <c r="B10193" s="42" t="s">
        <v>64368</v>
      </c>
      <c r="C10193" s="42"/>
      <c r="D10193" s="42"/>
      <c r="E10193" s="43" t="s">
        <v>19123</v>
      </c>
      <c r="F10193" s="44" t="s">
        <v>41</v>
      </c>
      <c r="G10193" s="44" t="s">
        <v>17</v>
      </c>
      <c r="H10193" s="44" t="s">
        <v>18</v>
      </c>
      <c r="I10193" s="42" t="s">
        <v>19124</v>
      </c>
      <c r="J10193" s="42">
        <v>8059175194986</v>
      </c>
      <c r="K10193" s="45">
        <v>45108</v>
      </c>
      <c r="L10193" s="47">
        <v>0</v>
      </c>
      <c r="M10193" s="47">
        <v>249.95</v>
      </c>
      <c r="N10193" s="45">
        <v>43878</v>
      </c>
    </row>
    <row r="10194" spans="1:14" s="45" customFormat="1" hidden="1" x14ac:dyDescent="0.25">
      <c r="A10194" s="32" t="s">
        <v>29305</v>
      </c>
      <c r="B10194" s="42" t="s">
        <v>64369</v>
      </c>
      <c r="C10194" s="42"/>
      <c r="D10194" s="42"/>
      <c r="E10194" s="43" t="s">
        <v>19125</v>
      </c>
      <c r="F10194" s="44" t="s">
        <v>41</v>
      </c>
      <c r="G10194" s="44" t="s">
        <v>17</v>
      </c>
      <c r="H10194" s="44" t="s">
        <v>18</v>
      </c>
      <c r="I10194" s="42" t="s">
        <v>19126</v>
      </c>
      <c r="J10194" s="42">
        <v>8059175194993</v>
      </c>
      <c r="K10194" s="45">
        <v>45108</v>
      </c>
      <c r="L10194" s="47">
        <v>0</v>
      </c>
      <c r="M10194" s="47">
        <v>249.95</v>
      </c>
      <c r="N10194" s="45">
        <v>43878</v>
      </c>
    </row>
    <row r="10195" spans="1:14" s="45" customFormat="1" hidden="1" x14ac:dyDescent="0.25">
      <c r="A10195" s="32" t="s">
        <v>29306</v>
      </c>
      <c r="B10195" s="42" t="s">
        <v>64365</v>
      </c>
      <c r="C10195" s="42"/>
      <c r="D10195" s="42"/>
      <c r="E10195" s="43" t="s">
        <v>60505</v>
      </c>
      <c r="F10195" s="44" t="s">
        <v>41</v>
      </c>
      <c r="G10195" s="44" t="s">
        <v>17</v>
      </c>
      <c r="H10195" s="44" t="s">
        <v>18</v>
      </c>
      <c r="I10195" s="42" t="s">
        <v>19117</v>
      </c>
      <c r="J10195" s="42">
        <v>8059175194955</v>
      </c>
      <c r="K10195" s="45">
        <v>45108</v>
      </c>
      <c r="L10195" s="47">
        <v>0</v>
      </c>
      <c r="M10195" s="47">
        <v>249.95</v>
      </c>
      <c r="N10195" s="45">
        <v>43878</v>
      </c>
    </row>
    <row r="10196" spans="1:14" s="45" customFormat="1" hidden="1" x14ac:dyDescent="0.25">
      <c r="A10196" s="32" t="s">
        <v>29307</v>
      </c>
      <c r="B10196" s="42" t="s">
        <v>64364</v>
      </c>
      <c r="C10196" s="42"/>
      <c r="D10196" s="42"/>
      <c r="E10196" s="43" t="s">
        <v>60506</v>
      </c>
      <c r="F10196" s="44" t="s">
        <v>41</v>
      </c>
      <c r="G10196" s="44" t="s">
        <v>17</v>
      </c>
      <c r="H10196" s="44" t="s">
        <v>18</v>
      </c>
      <c r="I10196" s="42" t="s">
        <v>19118</v>
      </c>
      <c r="J10196" s="42">
        <v>8059175194948</v>
      </c>
      <c r="K10196" s="45">
        <v>45108</v>
      </c>
      <c r="L10196" s="47">
        <v>0</v>
      </c>
      <c r="M10196" s="47">
        <v>249.95</v>
      </c>
      <c r="N10196" s="45">
        <v>43878</v>
      </c>
    </row>
    <row r="10197" spans="1:14" s="45" customFormat="1" hidden="1" x14ac:dyDescent="0.25">
      <c r="A10197" s="32" t="s">
        <v>29308</v>
      </c>
      <c r="B10197" s="42" t="s">
        <v>64363</v>
      </c>
      <c r="C10197" s="42"/>
      <c r="D10197" s="42"/>
      <c r="E10197" s="43" t="s">
        <v>60507</v>
      </c>
      <c r="F10197" s="44" t="s">
        <v>41</v>
      </c>
      <c r="G10197" s="44" t="s">
        <v>17</v>
      </c>
      <c r="H10197" s="44" t="s">
        <v>18</v>
      </c>
      <c r="I10197" s="42" t="s">
        <v>19119</v>
      </c>
      <c r="J10197" s="42">
        <v>8059175194931</v>
      </c>
      <c r="K10197" s="45">
        <v>45108</v>
      </c>
      <c r="L10197" s="47">
        <v>0</v>
      </c>
      <c r="M10197" s="47">
        <v>249.95</v>
      </c>
      <c r="N10197" s="45">
        <v>43878</v>
      </c>
    </row>
    <row r="10198" spans="1:14" s="45" customFormat="1" hidden="1" x14ac:dyDescent="0.25">
      <c r="A10198" s="32" t="s">
        <v>29309</v>
      </c>
      <c r="B10198" s="42" t="s">
        <v>64366</v>
      </c>
      <c r="C10198" s="42"/>
      <c r="D10198" s="42"/>
      <c r="E10198" s="43" t="s">
        <v>60508</v>
      </c>
      <c r="F10198" s="44" t="s">
        <v>41</v>
      </c>
      <c r="G10198" s="44" t="s">
        <v>17</v>
      </c>
      <c r="H10198" s="44" t="s">
        <v>18</v>
      </c>
      <c r="I10198" s="42" t="s">
        <v>19120</v>
      </c>
      <c r="J10198" s="42">
        <v>8059175194962</v>
      </c>
      <c r="K10198" s="45">
        <v>45108</v>
      </c>
      <c r="L10198" s="47">
        <v>0</v>
      </c>
      <c r="M10198" s="47">
        <v>249.95</v>
      </c>
      <c r="N10198" s="45">
        <v>43878</v>
      </c>
    </row>
    <row r="10199" spans="1:14" s="45" customFormat="1" hidden="1" x14ac:dyDescent="0.25">
      <c r="A10199" s="32" t="s">
        <v>29310</v>
      </c>
      <c r="B10199" s="42" t="s">
        <v>64367</v>
      </c>
      <c r="C10199" s="42"/>
      <c r="D10199" s="42"/>
      <c r="E10199" s="43" t="s">
        <v>19121</v>
      </c>
      <c r="F10199" s="44" t="s">
        <v>41</v>
      </c>
      <c r="G10199" s="44" t="s">
        <v>17</v>
      </c>
      <c r="H10199" s="44" t="s">
        <v>18</v>
      </c>
      <c r="I10199" s="42" t="s">
        <v>19122</v>
      </c>
      <c r="J10199" s="42">
        <v>8059175194979</v>
      </c>
      <c r="K10199" s="45">
        <v>45108</v>
      </c>
      <c r="L10199" s="47">
        <v>0</v>
      </c>
      <c r="M10199" s="47">
        <v>249.95</v>
      </c>
      <c r="N10199" s="45">
        <v>43878</v>
      </c>
    </row>
    <row r="10200" spans="1:14" s="45" customFormat="1" hidden="1" x14ac:dyDescent="0.25">
      <c r="A10200" s="32" t="s">
        <v>29311</v>
      </c>
      <c r="B10200" s="42" t="s">
        <v>64361</v>
      </c>
      <c r="C10200" s="42"/>
      <c r="D10200" s="42"/>
      <c r="E10200" s="43" t="s">
        <v>19133</v>
      </c>
      <c r="F10200" s="44" t="s">
        <v>41</v>
      </c>
      <c r="G10200" s="44" t="s">
        <v>17</v>
      </c>
      <c r="H10200" s="44" t="s">
        <v>18</v>
      </c>
      <c r="I10200" s="42" t="s">
        <v>19134</v>
      </c>
      <c r="J10200" s="42">
        <v>8059175195051</v>
      </c>
      <c r="K10200" s="45">
        <v>45108</v>
      </c>
      <c r="L10200" s="47">
        <v>0</v>
      </c>
      <c r="M10200" s="46">
        <v>249.95</v>
      </c>
      <c r="N10200" s="45">
        <v>43878</v>
      </c>
    </row>
    <row r="10201" spans="1:14" s="45" customFormat="1" hidden="1" x14ac:dyDescent="0.25">
      <c r="A10201" s="32" t="s">
        <v>29312</v>
      </c>
      <c r="B10201" s="42" t="s">
        <v>64362</v>
      </c>
      <c r="C10201" s="42"/>
      <c r="D10201" s="42"/>
      <c r="E10201" s="43" t="s">
        <v>19135</v>
      </c>
      <c r="F10201" s="44" t="s">
        <v>41</v>
      </c>
      <c r="G10201" s="44" t="s">
        <v>17</v>
      </c>
      <c r="H10201" s="44" t="s">
        <v>18</v>
      </c>
      <c r="I10201" s="42" t="s">
        <v>19136</v>
      </c>
      <c r="J10201" s="42">
        <v>8059175195068</v>
      </c>
      <c r="K10201" s="45">
        <v>45108</v>
      </c>
      <c r="L10201" s="47">
        <v>0</v>
      </c>
      <c r="M10201" s="46">
        <v>249.95</v>
      </c>
      <c r="N10201" s="45">
        <v>43878</v>
      </c>
    </row>
    <row r="10202" spans="1:14" s="45" customFormat="1" hidden="1" x14ac:dyDescent="0.25">
      <c r="A10202" s="32" t="s">
        <v>29313</v>
      </c>
      <c r="B10202" s="42" t="s">
        <v>64358</v>
      </c>
      <c r="C10202" s="42"/>
      <c r="D10202" s="42"/>
      <c r="E10202" s="43" t="s">
        <v>60509</v>
      </c>
      <c r="F10202" s="44" t="s">
        <v>41</v>
      </c>
      <c r="G10202" s="44" t="s">
        <v>17</v>
      </c>
      <c r="H10202" s="44" t="s">
        <v>18</v>
      </c>
      <c r="I10202" s="42" t="s">
        <v>19127</v>
      </c>
      <c r="J10202" s="42">
        <v>8059175195020</v>
      </c>
      <c r="K10202" s="45">
        <v>45108</v>
      </c>
      <c r="L10202" s="47">
        <v>0</v>
      </c>
      <c r="M10202" s="46">
        <v>249.95</v>
      </c>
      <c r="N10202" s="45">
        <v>43878</v>
      </c>
    </row>
    <row r="10203" spans="1:14" s="45" customFormat="1" hidden="1" x14ac:dyDescent="0.25">
      <c r="A10203" s="32" t="s">
        <v>29314</v>
      </c>
      <c r="B10203" s="42" t="s">
        <v>64357</v>
      </c>
      <c r="C10203" s="42"/>
      <c r="D10203" s="42"/>
      <c r="E10203" s="43" t="s">
        <v>60510</v>
      </c>
      <c r="F10203" s="44" t="s">
        <v>41</v>
      </c>
      <c r="G10203" s="44" t="s">
        <v>17</v>
      </c>
      <c r="H10203" s="44" t="s">
        <v>18</v>
      </c>
      <c r="I10203" s="42" t="s">
        <v>19128</v>
      </c>
      <c r="J10203" s="42">
        <v>8059175195013</v>
      </c>
      <c r="K10203" s="45">
        <v>45108</v>
      </c>
      <c r="L10203" s="47">
        <v>0</v>
      </c>
      <c r="M10203" s="46">
        <v>249.95</v>
      </c>
      <c r="N10203" s="45">
        <v>43878</v>
      </c>
    </row>
    <row r="10204" spans="1:14" s="45" customFormat="1" hidden="1" x14ac:dyDescent="0.25">
      <c r="A10204" s="32" t="s">
        <v>29315</v>
      </c>
      <c r="B10204" s="42" t="s">
        <v>64356</v>
      </c>
      <c r="C10204" s="42"/>
      <c r="D10204" s="42"/>
      <c r="E10204" s="43" t="s">
        <v>60511</v>
      </c>
      <c r="F10204" s="44" t="s">
        <v>41</v>
      </c>
      <c r="G10204" s="44" t="s">
        <v>17</v>
      </c>
      <c r="H10204" s="44" t="s">
        <v>18</v>
      </c>
      <c r="I10204" s="42" t="s">
        <v>19129</v>
      </c>
      <c r="J10204" s="42">
        <v>8059175195006</v>
      </c>
      <c r="K10204" s="45">
        <v>45108</v>
      </c>
      <c r="L10204" s="47">
        <v>0</v>
      </c>
      <c r="M10204" s="46">
        <v>249.95</v>
      </c>
      <c r="N10204" s="45">
        <v>43878</v>
      </c>
    </row>
    <row r="10205" spans="1:14" s="45" customFormat="1" hidden="1" x14ac:dyDescent="0.25">
      <c r="A10205" s="32" t="s">
        <v>29316</v>
      </c>
      <c r="B10205" s="42" t="s">
        <v>64359</v>
      </c>
      <c r="C10205" s="42"/>
      <c r="D10205" s="42"/>
      <c r="E10205" s="43" t="s">
        <v>60512</v>
      </c>
      <c r="F10205" s="44" t="s">
        <v>41</v>
      </c>
      <c r="G10205" s="44" t="s">
        <v>17</v>
      </c>
      <c r="H10205" s="44" t="s">
        <v>18</v>
      </c>
      <c r="I10205" s="42" t="s">
        <v>19130</v>
      </c>
      <c r="J10205" s="42">
        <v>8059175195037</v>
      </c>
      <c r="K10205" s="45">
        <v>45108</v>
      </c>
      <c r="L10205" s="47">
        <v>0</v>
      </c>
      <c r="M10205" s="46">
        <v>249.95</v>
      </c>
      <c r="N10205" s="45">
        <v>43878</v>
      </c>
    </row>
    <row r="10206" spans="1:14" s="45" customFormat="1" hidden="1" x14ac:dyDescent="0.25">
      <c r="A10206" s="32" t="s">
        <v>29317</v>
      </c>
      <c r="B10206" s="42" t="s">
        <v>64360</v>
      </c>
      <c r="C10206" s="42"/>
      <c r="D10206" s="42"/>
      <c r="E10206" s="43" t="s">
        <v>19131</v>
      </c>
      <c r="F10206" s="44" t="s">
        <v>41</v>
      </c>
      <c r="G10206" s="44" t="s">
        <v>17</v>
      </c>
      <c r="H10206" s="44" t="s">
        <v>18</v>
      </c>
      <c r="I10206" s="42" t="s">
        <v>19132</v>
      </c>
      <c r="J10206" s="42">
        <v>8059175195044</v>
      </c>
      <c r="K10206" s="45">
        <v>45108</v>
      </c>
      <c r="L10206" s="47">
        <v>0</v>
      </c>
      <c r="M10206" s="46">
        <v>249.95</v>
      </c>
      <c r="N10206" s="45">
        <v>43878</v>
      </c>
    </row>
    <row r="10207" spans="1:14" s="45" customFormat="1" hidden="1" x14ac:dyDescent="0.25">
      <c r="A10207" s="45" t="s">
        <v>44511</v>
      </c>
      <c r="B10207" s="42" t="s">
        <v>44512</v>
      </c>
      <c r="C10207" s="42"/>
      <c r="D10207" s="42"/>
      <c r="E10207" s="43" t="s">
        <v>44513</v>
      </c>
      <c r="F10207" s="44" t="s">
        <v>41</v>
      </c>
      <c r="G10207" s="32" t="s">
        <v>17</v>
      </c>
      <c r="H10207" s="43" t="s">
        <v>18</v>
      </c>
      <c r="I10207" s="42" t="s">
        <v>44514</v>
      </c>
      <c r="J10207" s="65">
        <v>8059175909313</v>
      </c>
      <c r="K10207" s="63">
        <v>45108</v>
      </c>
      <c r="L10207" s="47">
        <v>0</v>
      </c>
      <c r="M10207" s="47">
        <v>249.95</v>
      </c>
      <c r="N10207" s="45">
        <v>44438</v>
      </c>
    </row>
    <row r="10208" spans="1:14" s="45" customFormat="1" hidden="1" x14ac:dyDescent="0.25">
      <c r="A10208" s="45" t="s">
        <v>44515</v>
      </c>
      <c r="B10208" s="42" t="s">
        <v>44516</v>
      </c>
      <c r="C10208" s="42"/>
      <c r="D10208" s="42"/>
      <c r="E10208" s="43" t="s">
        <v>44517</v>
      </c>
      <c r="F10208" s="44" t="s">
        <v>41</v>
      </c>
      <c r="G10208" s="32" t="s">
        <v>17</v>
      </c>
      <c r="H10208" s="43" t="s">
        <v>18</v>
      </c>
      <c r="I10208" s="42" t="s">
        <v>44518</v>
      </c>
      <c r="J10208" s="65">
        <v>8059175889776</v>
      </c>
      <c r="K10208" s="63">
        <v>45108</v>
      </c>
      <c r="L10208" s="47">
        <v>0</v>
      </c>
      <c r="M10208" s="47">
        <v>249.95</v>
      </c>
      <c r="N10208" s="45">
        <v>44438</v>
      </c>
    </row>
    <row r="10209" spans="1:14" s="45" customFormat="1" hidden="1" x14ac:dyDescent="0.25">
      <c r="A10209" s="45" t="s">
        <v>44519</v>
      </c>
      <c r="B10209" s="42" t="s">
        <v>44520</v>
      </c>
      <c r="C10209" s="42"/>
      <c r="D10209" s="42"/>
      <c r="E10209" s="43" t="s">
        <v>44521</v>
      </c>
      <c r="F10209" s="44" t="s">
        <v>41</v>
      </c>
      <c r="G10209" s="32" t="s">
        <v>17</v>
      </c>
      <c r="H10209" s="43" t="s">
        <v>18</v>
      </c>
      <c r="I10209" s="42" t="s">
        <v>44522</v>
      </c>
      <c r="J10209" s="65">
        <v>8059175909306</v>
      </c>
      <c r="K10209" s="63">
        <v>45108</v>
      </c>
      <c r="L10209" s="47">
        <v>0</v>
      </c>
      <c r="M10209" s="47">
        <v>249.95</v>
      </c>
      <c r="N10209" s="45">
        <v>44438</v>
      </c>
    </row>
    <row r="10210" spans="1:14" s="45" customFormat="1" hidden="1" x14ac:dyDescent="0.25">
      <c r="A10210" s="45" t="s">
        <v>44523</v>
      </c>
      <c r="B10210" s="42" t="s">
        <v>44524</v>
      </c>
      <c r="C10210" s="42"/>
      <c r="D10210" s="42"/>
      <c r="E10210" s="43" t="s">
        <v>44525</v>
      </c>
      <c r="F10210" s="44" t="s">
        <v>41</v>
      </c>
      <c r="G10210" s="32" t="s">
        <v>17</v>
      </c>
      <c r="H10210" s="43" t="s">
        <v>18</v>
      </c>
      <c r="I10210" s="42" t="s">
        <v>44526</v>
      </c>
      <c r="J10210" s="65">
        <v>8059175909320</v>
      </c>
      <c r="K10210" s="63">
        <v>45108</v>
      </c>
      <c r="L10210" s="47">
        <v>0</v>
      </c>
      <c r="M10210" s="47">
        <v>249.95</v>
      </c>
      <c r="N10210" s="45">
        <v>44438</v>
      </c>
    </row>
    <row r="10211" spans="1:14" s="45" customFormat="1" hidden="1" x14ac:dyDescent="0.25">
      <c r="A10211" s="45" t="s">
        <v>44527</v>
      </c>
      <c r="B10211" s="42" t="s">
        <v>44528</v>
      </c>
      <c r="C10211" s="42"/>
      <c r="D10211" s="42"/>
      <c r="E10211" s="43" t="s">
        <v>44529</v>
      </c>
      <c r="F10211" s="44" t="s">
        <v>41</v>
      </c>
      <c r="G10211" s="32" t="s">
        <v>17</v>
      </c>
      <c r="H10211" s="43" t="s">
        <v>18</v>
      </c>
      <c r="I10211" s="42" t="s">
        <v>44530</v>
      </c>
      <c r="J10211" s="65">
        <v>8059175909337</v>
      </c>
      <c r="K10211" s="63">
        <v>45108</v>
      </c>
      <c r="L10211" s="47">
        <v>0</v>
      </c>
      <c r="M10211" s="47">
        <v>249.95</v>
      </c>
      <c r="N10211" s="45">
        <v>44438</v>
      </c>
    </row>
    <row r="10212" spans="1:14" s="45" customFormat="1" hidden="1" x14ac:dyDescent="0.25">
      <c r="A10212" s="45" t="s">
        <v>44531</v>
      </c>
      <c r="B10212" s="42" t="s">
        <v>44532</v>
      </c>
      <c r="C10212" s="42"/>
      <c r="D10212" s="42"/>
      <c r="E10212" s="43" t="s">
        <v>44533</v>
      </c>
      <c r="F10212" s="44" t="s">
        <v>41</v>
      </c>
      <c r="G10212" s="32" t="s">
        <v>17</v>
      </c>
      <c r="H10212" s="43" t="s">
        <v>18</v>
      </c>
      <c r="I10212" s="42" t="s">
        <v>44534</v>
      </c>
      <c r="J10212" s="65">
        <v>8059175909351</v>
      </c>
      <c r="K10212" s="63">
        <v>45108</v>
      </c>
      <c r="L10212" s="47">
        <v>0</v>
      </c>
      <c r="M10212" s="47">
        <v>249.95</v>
      </c>
      <c r="N10212" s="45">
        <v>44438</v>
      </c>
    </row>
    <row r="10213" spans="1:14" s="45" customFormat="1" hidden="1" x14ac:dyDescent="0.25">
      <c r="A10213" s="45" t="s">
        <v>44535</v>
      </c>
      <c r="B10213" s="42" t="s">
        <v>44536</v>
      </c>
      <c r="C10213" s="42"/>
      <c r="D10213" s="42"/>
      <c r="E10213" s="43" t="s">
        <v>44537</v>
      </c>
      <c r="F10213" s="44" t="s">
        <v>41</v>
      </c>
      <c r="G10213" s="32" t="s">
        <v>17</v>
      </c>
      <c r="H10213" s="43" t="s">
        <v>18</v>
      </c>
      <c r="I10213" s="42" t="s">
        <v>44538</v>
      </c>
      <c r="J10213" s="65">
        <v>8059175890260</v>
      </c>
      <c r="K10213" s="63">
        <v>45108</v>
      </c>
      <c r="L10213" s="47">
        <v>0</v>
      </c>
      <c r="M10213" s="47">
        <v>249.95</v>
      </c>
      <c r="N10213" s="45">
        <v>44438</v>
      </c>
    </row>
    <row r="10214" spans="1:14" s="45" customFormat="1" hidden="1" x14ac:dyDescent="0.25">
      <c r="A10214" s="45" t="s">
        <v>44539</v>
      </c>
      <c r="B10214" s="42" t="s">
        <v>44540</v>
      </c>
      <c r="C10214" s="42"/>
      <c r="D10214" s="42"/>
      <c r="E10214" s="43" t="s">
        <v>44541</v>
      </c>
      <c r="F10214" s="44" t="s">
        <v>41</v>
      </c>
      <c r="G10214" s="32" t="s">
        <v>17</v>
      </c>
      <c r="H10214" s="43" t="s">
        <v>18</v>
      </c>
      <c r="I10214" s="42" t="s">
        <v>44542</v>
      </c>
      <c r="J10214" s="65">
        <v>8059175909344</v>
      </c>
      <c r="K10214" s="63">
        <v>45108</v>
      </c>
      <c r="L10214" s="47">
        <v>0</v>
      </c>
      <c r="M10214" s="47">
        <v>249.95</v>
      </c>
      <c r="N10214" s="45">
        <v>44438</v>
      </c>
    </row>
    <row r="10215" spans="1:14" s="45" customFormat="1" hidden="1" x14ac:dyDescent="0.25">
      <c r="A10215" s="45" t="s">
        <v>44543</v>
      </c>
      <c r="B10215" s="42" t="s">
        <v>44544</v>
      </c>
      <c r="C10215" s="42"/>
      <c r="D10215" s="42"/>
      <c r="E10215" s="43" t="s">
        <v>44545</v>
      </c>
      <c r="F10215" s="44" t="s">
        <v>41</v>
      </c>
      <c r="G10215" s="32" t="s">
        <v>17</v>
      </c>
      <c r="H10215" s="43" t="s">
        <v>18</v>
      </c>
      <c r="I10215" s="42" t="s">
        <v>44546</v>
      </c>
      <c r="J10215" s="65">
        <v>8059175909368</v>
      </c>
      <c r="K10215" s="63">
        <v>45108</v>
      </c>
      <c r="L10215" s="47">
        <v>0</v>
      </c>
      <c r="M10215" s="47">
        <v>249.95</v>
      </c>
      <c r="N10215" s="45">
        <v>44438</v>
      </c>
    </row>
    <row r="10216" spans="1:14" s="45" customFormat="1" hidden="1" x14ac:dyDescent="0.25">
      <c r="A10216" s="45" t="s">
        <v>44547</v>
      </c>
      <c r="B10216" s="42" t="s">
        <v>44548</v>
      </c>
      <c r="C10216" s="42"/>
      <c r="D10216" s="42"/>
      <c r="E10216" s="43" t="s">
        <v>44549</v>
      </c>
      <c r="F10216" s="44" t="s">
        <v>41</v>
      </c>
      <c r="G10216" s="32" t="s">
        <v>17</v>
      </c>
      <c r="H10216" s="43" t="s">
        <v>18</v>
      </c>
      <c r="I10216" s="42" t="s">
        <v>44550</v>
      </c>
      <c r="J10216" s="65">
        <v>8059175909375</v>
      </c>
      <c r="K10216" s="63">
        <v>45108</v>
      </c>
      <c r="L10216" s="47">
        <v>0</v>
      </c>
      <c r="M10216" s="47">
        <v>249.95</v>
      </c>
      <c r="N10216" s="45">
        <v>44438</v>
      </c>
    </row>
    <row r="10217" spans="1:14" s="45" customFormat="1" hidden="1" x14ac:dyDescent="0.25">
      <c r="A10217" s="43" t="s">
        <v>39898</v>
      </c>
      <c r="B10217" s="42" t="s">
        <v>51422</v>
      </c>
      <c r="C10217" s="42" t="s">
        <v>70337</v>
      </c>
      <c r="D10217" s="43"/>
      <c r="E10217" s="43" t="s">
        <v>39899</v>
      </c>
      <c r="F10217" s="43" t="s">
        <v>41</v>
      </c>
      <c r="G10217" s="32" t="s">
        <v>17</v>
      </c>
      <c r="H10217" s="43" t="s">
        <v>18</v>
      </c>
      <c r="I10217" s="48" t="s">
        <v>39900</v>
      </c>
      <c r="J10217" s="42">
        <v>8059175199035</v>
      </c>
      <c r="K10217" s="63">
        <v>45108</v>
      </c>
      <c r="L10217" s="47">
        <v>0</v>
      </c>
      <c r="M10217" s="47">
        <v>269.95</v>
      </c>
      <c r="N10217" s="63">
        <v>44249</v>
      </c>
    </row>
    <row r="10218" spans="1:14" s="45" customFormat="1" hidden="1" x14ac:dyDescent="0.25">
      <c r="A10218" s="43" t="s">
        <v>39901</v>
      </c>
      <c r="B10218" s="42" t="s">
        <v>51423</v>
      </c>
      <c r="C10218" s="42" t="s">
        <v>70338</v>
      </c>
      <c r="D10218" s="43"/>
      <c r="E10218" s="43" t="s">
        <v>39902</v>
      </c>
      <c r="F10218" s="43" t="s">
        <v>41</v>
      </c>
      <c r="G10218" s="32" t="s">
        <v>17</v>
      </c>
      <c r="H10218" s="43" t="s">
        <v>18</v>
      </c>
      <c r="I10218" s="48" t="s">
        <v>39903</v>
      </c>
      <c r="J10218" s="42">
        <v>8059175199042</v>
      </c>
      <c r="K10218" s="63">
        <v>45108</v>
      </c>
      <c r="L10218" s="47">
        <v>0</v>
      </c>
      <c r="M10218" s="47">
        <v>269.95</v>
      </c>
      <c r="N10218" s="63">
        <v>44249</v>
      </c>
    </row>
    <row r="10219" spans="1:14" s="45" customFormat="1" hidden="1" x14ac:dyDescent="0.25">
      <c r="A10219" s="43" t="s">
        <v>39887</v>
      </c>
      <c r="B10219" s="42" t="s">
        <v>51419</v>
      </c>
      <c r="C10219" s="42" t="s">
        <v>70339</v>
      </c>
      <c r="D10219" s="43"/>
      <c r="E10219" s="43" t="s">
        <v>62569</v>
      </c>
      <c r="F10219" s="43" t="s">
        <v>41</v>
      </c>
      <c r="G10219" s="32" t="s">
        <v>17</v>
      </c>
      <c r="H10219" s="43" t="s">
        <v>18</v>
      </c>
      <c r="I10219" s="48" t="s">
        <v>39888</v>
      </c>
      <c r="J10219" s="42">
        <v>8059175199004</v>
      </c>
      <c r="K10219" s="63">
        <v>45108</v>
      </c>
      <c r="L10219" s="47">
        <v>0</v>
      </c>
      <c r="M10219" s="47">
        <v>269.95</v>
      </c>
      <c r="N10219" s="63">
        <v>44249</v>
      </c>
    </row>
    <row r="10220" spans="1:14" s="45" customFormat="1" hidden="1" x14ac:dyDescent="0.25">
      <c r="A10220" s="43" t="s">
        <v>39889</v>
      </c>
      <c r="B10220" s="42" t="s">
        <v>51418</v>
      </c>
      <c r="C10220" s="42" t="s">
        <v>70340</v>
      </c>
      <c r="D10220" s="43"/>
      <c r="E10220" s="43" t="s">
        <v>62570</v>
      </c>
      <c r="F10220" s="43" t="s">
        <v>41</v>
      </c>
      <c r="G10220" s="32" t="s">
        <v>17</v>
      </c>
      <c r="H10220" s="43" t="s">
        <v>18</v>
      </c>
      <c r="I10220" s="48" t="s">
        <v>39890</v>
      </c>
      <c r="J10220" s="42">
        <v>8059175198991</v>
      </c>
      <c r="K10220" s="63">
        <v>45108</v>
      </c>
      <c r="L10220" s="47">
        <v>0</v>
      </c>
      <c r="M10220" s="47">
        <v>269.95</v>
      </c>
      <c r="N10220" s="63">
        <v>44249</v>
      </c>
    </row>
    <row r="10221" spans="1:14" s="45" customFormat="1" hidden="1" x14ac:dyDescent="0.25">
      <c r="A10221" s="43" t="s">
        <v>39891</v>
      </c>
      <c r="B10221" s="42" t="s">
        <v>51417</v>
      </c>
      <c r="C10221" s="42" t="s">
        <v>70341</v>
      </c>
      <c r="D10221" s="43"/>
      <c r="E10221" s="43" t="s">
        <v>62571</v>
      </c>
      <c r="F10221" s="43" t="s">
        <v>41</v>
      </c>
      <c r="G10221" s="32" t="s">
        <v>17</v>
      </c>
      <c r="H10221" s="43" t="s">
        <v>18</v>
      </c>
      <c r="I10221" s="48" t="s">
        <v>39892</v>
      </c>
      <c r="J10221" s="42">
        <v>8059175198984</v>
      </c>
      <c r="K10221" s="63">
        <v>45108</v>
      </c>
      <c r="L10221" s="47">
        <v>0</v>
      </c>
      <c r="M10221" s="47">
        <v>269.95</v>
      </c>
      <c r="N10221" s="63">
        <v>44249</v>
      </c>
    </row>
    <row r="10222" spans="1:14" s="32" customFormat="1" hidden="1" x14ac:dyDescent="0.25">
      <c r="A10222" s="43" t="s">
        <v>39893</v>
      </c>
      <c r="B10222" s="42" t="s">
        <v>51420</v>
      </c>
      <c r="C10222" s="42" t="s">
        <v>70342</v>
      </c>
      <c r="D10222" s="43"/>
      <c r="E10222" s="43" t="s">
        <v>62572</v>
      </c>
      <c r="F10222" s="43" t="s">
        <v>41</v>
      </c>
      <c r="G10222" s="32" t="s">
        <v>17</v>
      </c>
      <c r="H10222" s="43" t="s">
        <v>18</v>
      </c>
      <c r="I10222" s="48" t="s">
        <v>39894</v>
      </c>
      <c r="J10222" s="42">
        <v>8059175199011</v>
      </c>
      <c r="K10222" s="63">
        <v>45108</v>
      </c>
      <c r="L10222" s="47">
        <v>0</v>
      </c>
      <c r="M10222" s="47">
        <v>269.95</v>
      </c>
      <c r="N10222" s="63">
        <v>44249</v>
      </c>
    </row>
    <row r="10223" spans="1:14" s="32" customFormat="1" hidden="1" x14ac:dyDescent="0.25">
      <c r="A10223" s="43" t="s">
        <v>39895</v>
      </c>
      <c r="B10223" s="42" t="s">
        <v>51421</v>
      </c>
      <c r="C10223" s="42" t="s">
        <v>70343</v>
      </c>
      <c r="D10223" s="43"/>
      <c r="E10223" s="43" t="s">
        <v>39896</v>
      </c>
      <c r="F10223" s="43" t="s">
        <v>41</v>
      </c>
      <c r="G10223" s="32" t="s">
        <v>17</v>
      </c>
      <c r="H10223" s="43" t="s">
        <v>18</v>
      </c>
      <c r="I10223" s="48" t="s">
        <v>39897</v>
      </c>
      <c r="J10223" s="42">
        <v>8059175199028</v>
      </c>
      <c r="K10223" s="63">
        <v>45108</v>
      </c>
      <c r="L10223" s="47">
        <v>0</v>
      </c>
      <c r="M10223" s="47">
        <v>269.95</v>
      </c>
      <c r="N10223" s="63">
        <v>44249</v>
      </c>
    </row>
    <row r="10224" spans="1:14" s="32" customFormat="1" hidden="1" x14ac:dyDescent="0.25">
      <c r="B10224" s="42" t="s">
        <v>64731</v>
      </c>
      <c r="C10224" s="42"/>
      <c r="E10224" s="58" t="s">
        <v>62667</v>
      </c>
      <c r="F10224" s="32" t="s">
        <v>41</v>
      </c>
      <c r="G10224" s="44" t="s">
        <v>17</v>
      </c>
      <c r="H10224" s="44" t="s">
        <v>18</v>
      </c>
      <c r="I10224" s="32" t="s">
        <v>36604</v>
      </c>
      <c r="J10224" s="55">
        <v>8059175199462</v>
      </c>
      <c r="K10224" s="63">
        <v>45108</v>
      </c>
      <c r="L10224" s="47">
        <v>0</v>
      </c>
      <c r="M10224" s="47">
        <v>279.95</v>
      </c>
      <c r="N10224" s="45">
        <v>44074</v>
      </c>
    </row>
    <row r="10225" spans="1:14" s="32" customFormat="1" hidden="1" x14ac:dyDescent="0.25">
      <c r="B10225" s="42" t="s">
        <v>64730</v>
      </c>
      <c r="C10225" s="42"/>
      <c r="E10225" s="58" t="s">
        <v>62668</v>
      </c>
      <c r="F10225" s="32" t="s">
        <v>41</v>
      </c>
      <c r="G10225" s="44" t="s">
        <v>17</v>
      </c>
      <c r="H10225" s="44" t="s">
        <v>18</v>
      </c>
      <c r="I10225" s="32" t="s">
        <v>36605</v>
      </c>
      <c r="J10225" s="55">
        <v>8059175186349</v>
      </c>
      <c r="K10225" s="63">
        <v>45108</v>
      </c>
      <c r="L10225" s="47">
        <v>0</v>
      </c>
      <c r="M10225" s="47">
        <v>279.95</v>
      </c>
      <c r="N10225" s="45">
        <v>44074</v>
      </c>
    </row>
    <row r="10226" spans="1:14" s="32" customFormat="1" hidden="1" x14ac:dyDescent="0.25">
      <c r="B10226" s="42" t="s">
        <v>64729</v>
      </c>
      <c r="C10226" s="42"/>
      <c r="E10226" s="58" t="s">
        <v>62669</v>
      </c>
      <c r="F10226" s="32" t="s">
        <v>41</v>
      </c>
      <c r="G10226" s="44" t="s">
        <v>17</v>
      </c>
      <c r="H10226" s="44" t="s">
        <v>18</v>
      </c>
      <c r="I10226" s="32" t="s">
        <v>36606</v>
      </c>
      <c r="J10226" s="55">
        <v>8059175199455</v>
      </c>
      <c r="K10226" s="63">
        <v>45108</v>
      </c>
      <c r="L10226" s="47">
        <v>0</v>
      </c>
      <c r="M10226" s="47">
        <v>279.95</v>
      </c>
      <c r="N10226" s="45">
        <v>44074</v>
      </c>
    </row>
    <row r="10227" spans="1:14" s="32" customFormat="1" hidden="1" x14ac:dyDescent="0.25">
      <c r="B10227" s="42" t="s">
        <v>64732</v>
      </c>
      <c r="C10227" s="42"/>
      <c r="E10227" s="58" t="s">
        <v>62670</v>
      </c>
      <c r="F10227" s="32" t="s">
        <v>41</v>
      </c>
      <c r="G10227" s="44" t="s">
        <v>17</v>
      </c>
      <c r="H10227" s="44" t="s">
        <v>18</v>
      </c>
      <c r="I10227" s="32" t="s">
        <v>36607</v>
      </c>
      <c r="J10227" s="55">
        <v>8059175199479</v>
      </c>
      <c r="K10227" s="63">
        <v>45108</v>
      </c>
      <c r="L10227" s="47">
        <v>0</v>
      </c>
      <c r="M10227" s="47">
        <v>279.95</v>
      </c>
      <c r="N10227" s="45">
        <v>44074</v>
      </c>
    </row>
    <row r="10228" spans="1:14" s="32" customFormat="1" hidden="1" x14ac:dyDescent="0.25">
      <c r="B10228" s="42" t="s">
        <v>64733</v>
      </c>
      <c r="C10228" s="42"/>
      <c r="E10228" s="58" t="s">
        <v>62671</v>
      </c>
      <c r="F10228" s="32" t="s">
        <v>41</v>
      </c>
      <c r="G10228" s="44" t="s">
        <v>17</v>
      </c>
      <c r="H10228" s="44" t="s">
        <v>18</v>
      </c>
      <c r="I10228" s="32" t="s">
        <v>36608</v>
      </c>
      <c r="J10228" s="55">
        <v>8059175199486</v>
      </c>
      <c r="K10228" s="63">
        <v>45108</v>
      </c>
      <c r="L10228" s="47">
        <v>0</v>
      </c>
      <c r="M10228" s="47">
        <v>279.95</v>
      </c>
      <c r="N10228" s="45">
        <v>44074</v>
      </c>
    </row>
    <row r="10229" spans="1:14" s="32" customFormat="1" hidden="1" x14ac:dyDescent="0.25">
      <c r="B10229" s="42" t="s">
        <v>65025</v>
      </c>
      <c r="C10229" s="42" t="s">
        <v>70172</v>
      </c>
      <c r="E10229" s="58" t="s">
        <v>60831</v>
      </c>
      <c r="F10229" s="32" t="s">
        <v>41</v>
      </c>
      <c r="G10229" s="44" t="s">
        <v>17</v>
      </c>
      <c r="H10229" s="44" t="s">
        <v>18</v>
      </c>
      <c r="I10229" s="32" t="s">
        <v>36407</v>
      </c>
      <c r="J10229" s="55">
        <v>8059175287374</v>
      </c>
      <c r="K10229" s="63">
        <v>45108</v>
      </c>
      <c r="L10229" s="47">
        <v>0</v>
      </c>
      <c r="M10229" s="47">
        <v>309.95</v>
      </c>
      <c r="N10229" s="45">
        <v>44074</v>
      </c>
    </row>
    <row r="10230" spans="1:14" s="32" customFormat="1" hidden="1" x14ac:dyDescent="0.25">
      <c r="B10230" s="42" t="s">
        <v>65026</v>
      </c>
      <c r="C10230" s="42" t="s">
        <v>70173</v>
      </c>
      <c r="E10230" s="58" t="s">
        <v>60832</v>
      </c>
      <c r="F10230" s="32" t="s">
        <v>41</v>
      </c>
      <c r="G10230" s="44" t="s">
        <v>17</v>
      </c>
      <c r="H10230" s="44" t="s">
        <v>18</v>
      </c>
      <c r="I10230" s="32" t="s">
        <v>36408</v>
      </c>
      <c r="J10230" s="55">
        <v>8059175287381</v>
      </c>
      <c r="K10230" s="63">
        <v>45108</v>
      </c>
      <c r="L10230" s="47">
        <v>0</v>
      </c>
      <c r="M10230" s="47">
        <v>309.95</v>
      </c>
      <c r="N10230" s="45">
        <v>44074</v>
      </c>
    </row>
    <row r="10231" spans="1:14" s="32" customFormat="1" hidden="1" x14ac:dyDescent="0.25">
      <c r="B10231" s="42" t="s">
        <v>65022</v>
      </c>
      <c r="C10231" s="42" t="s">
        <v>70174</v>
      </c>
      <c r="E10231" s="58" t="s">
        <v>60833</v>
      </c>
      <c r="F10231" s="32" t="s">
        <v>41</v>
      </c>
      <c r="G10231" s="44" t="s">
        <v>17</v>
      </c>
      <c r="H10231" s="44" t="s">
        <v>18</v>
      </c>
      <c r="I10231" s="32" t="s">
        <v>36402</v>
      </c>
      <c r="J10231" s="55">
        <v>8059175287343</v>
      </c>
      <c r="K10231" s="63">
        <v>45108</v>
      </c>
      <c r="L10231" s="47">
        <v>0</v>
      </c>
      <c r="M10231" s="47">
        <v>309.95</v>
      </c>
      <c r="N10231" s="45">
        <v>44074</v>
      </c>
    </row>
    <row r="10232" spans="1:14" s="32" customFormat="1" hidden="1" x14ac:dyDescent="0.25">
      <c r="B10232" s="42" t="s">
        <v>65021</v>
      </c>
      <c r="C10232" s="42" t="s">
        <v>70175</v>
      </c>
      <c r="E10232" s="58" t="s">
        <v>60834</v>
      </c>
      <c r="F10232" s="32" t="s">
        <v>41</v>
      </c>
      <c r="G10232" s="44" t="s">
        <v>17</v>
      </c>
      <c r="H10232" s="44" t="s">
        <v>18</v>
      </c>
      <c r="I10232" s="32" t="s">
        <v>36403</v>
      </c>
      <c r="J10232" s="55">
        <v>8059175287336</v>
      </c>
      <c r="K10232" s="63">
        <v>45108</v>
      </c>
      <c r="L10232" s="47">
        <v>0</v>
      </c>
      <c r="M10232" s="47">
        <v>309.95</v>
      </c>
      <c r="N10232" s="45">
        <v>44074</v>
      </c>
    </row>
    <row r="10233" spans="1:14" s="32" customFormat="1" hidden="1" x14ac:dyDescent="0.25">
      <c r="B10233" s="42" t="s">
        <v>65020</v>
      </c>
      <c r="C10233" s="42" t="s">
        <v>70176</v>
      </c>
      <c r="E10233" s="58" t="s">
        <v>60835</v>
      </c>
      <c r="F10233" s="32" t="s">
        <v>41</v>
      </c>
      <c r="G10233" s="44" t="s">
        <v>17</v>
      </c>
      <c r="H10233" s="44" t="s">
        <v>18</v>
      </c>
      <c r="I10233" s="32" t="s">
        <v>36404</v>
      </c>
      <c r="J10233" s="55">
        <v>8059175287329</v>
      </c>
      <c r="K10233" s="63">
        <v>45108</v>
      </c>
      <c r="L10233" s="47">
        <v>0</v>
      </c>
      <c r="M10233" s="47">
        <v>309.95</v>
      </c>
      <c r="N10233" s="45">
        <v>44074</v>
      </c>
    </row>
    <row r="10234" spans="1:14" s="32" customFormat="1" hidden="1" x14ac:dyDescent="0.25">
      <c r="B10234" s="42" t="s">
        <v>65023</v>
      </c>
      <c r="C10234" s="42" t="s">
        <v>70177</v>
      </c>
      <c r="E10234" s="58" t="s">
        <v>60836</v>
      </c>
      <c r="F10234" s="32" t="s">
        <v>41</v>
      </c>
      <c r="G10234" s="44" t="s">
        <v>17</v>
      </c>
      <c r="H10234" s="44" t="s">
        <v>18</v>
      </c>
      <c r="I10234" s="32" t="s">
        <v>36405</v>
      </c>
      <c r="J10234" s="55">
        <v>8059175287350</v>
      </c>
      <c r="K10234" s="63">
        <v>45108</v>
      </c>
      <c r="L10234" s="47">
        <v>0</v>
      </c>
      <c r="M10234" s="47">
        <v>309.95</v>
      </c>
      <c r="N10234" s="45">
        <v>44074</v>
      </c>
    </row>
    <row r="10235" spans="1:14" s="32" customFormat="1" hidden="1" x14ac:dyDescent="0.25">
      <c r="B10235" s="42" t="s">
        <v>65024</v>
      </c>
      <c r="C10235" s="42" t="s">
        <v>70178</v>
      </c>
      <c r="E10235" s="58" t="s">
        <v>60837</v>
      </c>
      <c r="F10235" s="32" t="s">
        <v>41</v>
      </c>
      <c r="G10235" s="44" t="s">
        <v>17</v>
      </c>
      <c r="H10235" s="44" t="s">
        <v>18</v>
      </c>
      <c r="I10235" s="32" t="s">
        <v>36406</v>
      </c>
      <c r="J10235" s="55">
        <v>8059175287367</v>
      </c>
      <c r="K10235" s="63">
        <v>45108</v>
      </c>
      <c r="L10235" s="47">
        <v>0</v>
      </c>
      <c r="M10235" s="47">
        <v>309.95</v>
      </c>
      <c r="N10235" s="45">
        <v>44074</v>
      </c>
    </row>
    <row r="10236" spans="1:14" s="32" customFormat="1" hidden="1" x14ac:dyDescent="0.25">
      <c r="B10236" s="42" t="s">
        <v>65032</v>
      </c>
      <c r="C10236" s="42"/>
      <c r="E10236" s="58" t="s">
        <v>60838</v>
      </c>
      <c r="F10236" s="32" t="s">
        <v>41</v>
      </c>
      <c r="G10236" s="44" t="s">
        <v>17</v>
      </c>
      <c r="H10236" s="44" t="s">
        <v>18</v>
      </c>
      <c r="I10236" s="32" t="s">
        <v>36414</v>
      </c>
      <c r="J10236" s="55">
        <v>8059175287442</v>
      </c>
      <c r="K10236" s="63">
        <v>45108</v>
      </c>
      <c r="L10236" s="47">
        <v>0</v>
      </c>
      <c r="M10236" s="47">
        <v>309.95</v>
      </c>
      <c r="N10236" s="45">
        <v>44074</v>
      </c>
    </row>
    <row r="10237" spans="1:14" s="32" customFormat="1" hidden="1" x14ac:dyDescent="0.25">
      <c r="B10237" s="42" t="s">
        <v>65033</v>
      </c>
      <c r="C10237" s="42"/>
      <c r="E10237" s="58" t="s">
        <v>60839</v>
      </c>
      <c r="F10237" s="32" t="s">
        <v>41</v>
      </c>
      <c r="G10237" s="44" t="s">
        <v>17</v>
      </c>
      <c r="H10237" s="44" t="s">
        <v>18</v>
      </c>
      <c r="I10237" s="32" t="s">
        <v>36415</v>
      </c>
      <c r="J10237" s="55">
        <v>8059175287459</v>
      </c>
      <c r="K10237" s="63">
        <v>45108</v>
      </c>
      <c r="L10237" s="47">
        <v>0</v>
      </c>
      <c r="M10237" s="47">
        <v>309.95</v>
      </c>
      <c r="N10237" s="45">
        <v>44074</v>
      </c>
    </row>
    <row r="10238" spans="1:14" s="45" customFormat="1" hidden="1" x14ac:dyDescent="0.25">
      <c r="A10238" s="32"/>
      <c r="B10238" s="42" t="s">
        <v>65029</v>
      </c>
      <c r="C10238" s="42"/>
      <c r="D10238" s="32"/>
      <c r="E10238" s="58" t="s">
        <v>60840</v>
      </c>
      <c r="F10238" s="32" t="s">
        <v>41</v>
      </c>
      <c r="G10238" s="44" t="s">
        <v>17</v>
      </c>
      <c r="H10238" s="44" t="s">
        <v>18</v>
      </c>
      <c r="I10238" s="32" t="s">
        <v>36409</v>
      </c>
      <c r="J10238" s="55">
        <v>8059175287411</v>
      </c>
      <c r="K10238" s="63">
        <v>45108</v>
      </c>
      <c r="L10238" s="47">
        <v>0</v>
      </c>
      <c r="M10238" s="47">
        <v>309.95</v>
      </c>
      <c r="N10238" s="45">
        <v>44074</v>
      </c>
    </row>
    <row r="10239" spans="1:14" s="45" customFormat="1" hidden="1" x14ac:dyDescent="0.25">
      <c r="A10239" s="32"/>
      <c r="B10239" s="42" t="s">
        <v>65028</v>
      </c>
      <c r="C10239" s="42"/>
      <c r="D10239" s="32"/>
      <c r="E10239" s="58" t="s">
        <v>60841</v>
      </c>
      <c r="F10239" s="32" t="s">
        <v>41</v>
      </c>
      <c r="G10239" s="44" t="s">
        <v>17</v>
      </c>
      <c r="H10239" s="44" t="s">
        <v>18</v>
      </c>
      <c r="I10239" s="32" t="s">
        <v>36410</v>
      </c>
      <c r="J10239" s="55">
        <v>8059175287404</v>
      </c>
      <c r="K10239" s="63">
        <v>45108</v>
      </c>
      <c r="L10239" s="47">
        <v>0</v>
      </c>
      <c r="M10239" s="47">
        <v>309.95</v>
      </c>
      <c r="N10239" s="45">
        <v>44074</v>
      </c>
    </row>
    <row r="10240" spans="1:14" s="45" customFormat="1" hidden="1" x14ac:dyDescent="0.25">
      <c r="A10240" s="32"/>
      <c r="B10240" s="42" t="s">
        <v>65027</v>
      </c>
      <c r="C10240" s="42"/>
      <c r="D10240" s="32"/>
      <c r="E10240" s="58" t="s">
        <v>60842</v>
      </c>
      <c r="F10240" s="32" t="s">
        <v>41</v>
      </c>
      <c r="G10240" s="44" t="s">
        <v>17</v>
      </c>
      <c r="H10240" s="44" t="s">
        <v>18</v>
      </c>
      <c r="I10240" s="32" t="s">
        <v>36411</v>
      </c>
      <c r="J10240" s="55">
        <v>8059175287398</v>
      </c>
      <c r="K10240" s="63">
        <v>45108</v>
      </c>
      <c r="L10240" s="47">
        <v>0</v>
      </c>
      <c r="M10240" s="47">
        <v>309.95</v>
      </c>
      <c r="N10240" s="45">
        <v>44074</v>
      </c>
    </row>
    <row r="10241" spans="1:14" s="45" customFormat="1" hidden="1" x14ac:dyDescent="0.25">
      <c r="A10241" s="32"/>
      <c r="B10241" s="42" t="s">
        <v>65030</v>
      </c>
      <c r="C10241" s="42"/>
      <c r="D10241" s="32"/>
      <c r="E10241" s="58" t="s">
        <v>60843</v>
      </c>
      <c r="F10241" s="32" t="s">
        <v>41</v>
      </c>
      <c r="G10241" s="44" t="s">
        <v>17</v>
      </c>
      <c r="H10241" s="44" t="s">
        <v>18</v>
      </c>
      <c r="I10241" s="32" t="s">
        <v>36412</v>
      </c>
      <c r="J10241" s="55">
        <v>8059175287428</v>
      </c>
      <c r="K10241" s="63">
        <v>45108</v>
      </c>
      <c r="L10241" s="47">
        <v>0</v>
      </c>
      <c r="M10241" s="47">
        <v>309.95</v>
      </c>
      <c r="N10241" s="45">
        <v>44074</v>
      </c>
    </row>
    <row r="10242" spans="1:14" s="45" customFormat="1" hidden="1" x14ac:dyDescent="0.25">
      <c r="A10242" s="32"/>
      <c r="B10242" s="42" t="s">
        <v>65031</v>
      </c>
      <c r="C10242" s="42"/>
      <c r="D10242" s="32"/>
      <c r="E10242" s="58" t="s">
        <v>60844</v>
      </c>
      <c r="F10242" s="32" t="s">
        <v>41</v>
      </c>
      <c r="G10242" s="44" t="s">
        <v>17</v>
      </c>
      <c r="H10242" s="44" t="s">
        <v>18</v>
      </c>
      <c r="I10242" s="32" t="s">
        <v>36413</v>
      </c>
      <c r="J10242" s="55">
        <v>8059175287435</v>
      </c>
      <c r="K10242" s="63">
        <v>45108</v>
      </c>
      <c r="L10242" s="47">
        <v>0</v>
      </c>
      <c r="M10242" s="47">
        <v>309.95</v>
      </c>
      <c r="N10242" s="45">
        <v>44074</v>
      </c>
    </row>
    <row r="10243" spans="1:14" s="45" customFormat="1" hidden="1" x14ac:dyDescent="0.25">
      <c r="A10243" s="32" t="s">
        <v>31332</v>
      </c>
      <c r="B10243" s="42" t="s">
        <v>50755</v>
      </c>
      <c r="C10243" s="42"/>
      <c r="D10243" s="42"/>
      <c r="E10243" s="43" t="s">
        <v>60174</v>
      </c>
      <c r="F10243" s="44" t="s">
        <v>82</v>
      </c>
      <c r="G10243" s="44" t="s">
        <v>17</v>
      </c>
      <c r="H10243" s="44" t="s">
        <v>18</v>
      </c>
      <c r="I10243" s="42" t="s">
        <v>18152</v>
      </c>
      <c r="J10243" s="42">
        <v>8033637202259</v>
      </c>
      <c r="K10243" s="63">
        <v>45108</v>
      </c>
      <c r="L10243" s="46">
        <v>0</v>
      </c>
      <c r="M10243" s="46">
        <v>609.95000000000005</v>
      </c>
      <c r="N10243" s="45">
        <v>43706</v>
      </c>
    </row>
    <row r="10244" spans="1:14" s="45" customFormat="1" hidden="1" x14ac:dyDescent="0.25">
      <c r="A10244" s="32" t="s">
        <v>31333</v>
      </c>
      <c r="B10244" s="42" t="s">
        <v>50756</v>
      </c>
      <c r="C10244" s="42"/>
      <c r="D10244" s="42"/>
      <c r="E10244" s="43" t="s">
        <v>60175</v>
      </c>
      <c r="F10244" s="44" t="s">
        <v>82</v>
      </c>
      <c r="G10244" s="44" t="s">
        <v>17</v>
      </c>
      <c r="H10244" s="44" t="s">
        <v>18</v>
      </c>
      <c r="I10244" s="42" t="s">
        <v>18153</v>
      </c>
      <c r="J10244" s="42">
        <v>8033637202266</v>
      </c>
      <c r="K10244" s="63">
        <v>45108</v>
      </c>
      <c r="L10244" s="46">
        <v>0</v>
      </c>
      <c r="M10244" s="46">
        <v>609.95000000000005</v>
      </c>
      <c r="N10244" s="45">
        <v>43706</v>
      </c>
    </row>
    <row r="10245" spans="1:14" s="45" customFormat="1" hidden="1" x14ac:dyDescent="0.25">
      <c r="A10245" s="32" t="s">
        <v>31334</v>
      </c>
      <c r="B10245" s="42" t="s">
        <v>50757</v>
      </c>
      <c r="C10245" s="42"/>
      <c r="D10245" s="42"/>
      <c r="E10245" s="43" t="s">
        <v>60176</v>
      </c>
      <c r="F10245" s="44" t="s">
        <v>82</v>
      </c>
      <c r="G10245" s="44" t="s">
        <v>17</v>
      </c>
      <c r="H10245" s="44" t="s">
        <v>18</v>
      </c>
      <c r="I10245" s="42" t="s">
        <v>18154</v>
      </c>
      <c r="J10245" s="42">
        <v>8033637202273</v>
      </c>
      <c r="K10245" s="63">
        <v>45108</v>
      </c>
      <c r="L10245" s="46">
        <v>0</v>
      </c>
      <c r="M10245" s="46">
        <v>609.95000000000005</v>
      </c>
      <c r="N10245" s="45">
        <v>43706</v>
      </c>
    </row>
    <row r="10246" spans="1:14" s="45" customFormat="1" hidden="1" x14ac:dyDescent="0.25">
      <c r="A10246" s="32" t="s">
        <v>31335</v>
      </c>
      <c r="B10246" s="42" t="s">
        <v>50758</v>
      </c>
      <c r="C10246" s="42"/>
      <c r="D10246" s="42"/>
      <c r="E10246" s="43" t="s">
        <v>60177</v>
      </c>
      <c r="F10246" s="44" t="s">
        <v>82</v>
      </c>
      <c r="G10246" s="44" t="s">
        <v>17</v>
      </c>
      <c r="H10246" s="44" t="s">
        <v>18</v>
      </c>
      <c r="I10246" s="42" t="s">
        <v>18155</v>
      </c>
      <c r="J10246" s="42">
        <v>8033637202280</v>
      </c>
      <c r="K10246" s="63">
        <v>45108</v>
      </c>
      <c r="L10246" s="46">
        <v>0</v>
      </c>
      <c r="M10246" s="46">
        <v>609.95000000000005</v>
      </c>
      <c r="N10246" s="45">
        <v>43706</v>
      </c>
    </row>
    <row r="10247" spans="1:14" s="45" customFormat="1" hidden="1" x14ac:dyDescent="0.25">
      <c r="A10247" s="32" t="s">
        <v>31336</v>
      </c>
      <c r="B10247" s="42" t="s">
        <v>50759</v>
      </c>
      <c r="C10247" s="42"/>
      <c r="D10247" s="42"/>
      <c r="E10247" s="43" t="s">
        <v>60178</v>
      </c>
      <c r="F10247" s="44" t="s">
        <v>82</v>
      </c>
      <c r="G10247" s="44" t="s">
        <v>17</v>
      </c>
      <c r="H10247" s="44" t="s">
        <v>18</v>
      </c>
      <c r="I10247" s="42" t="s">
        <v>18156</v>
      </c>
      <c r="J10247" s="42">
        <v>8033637202297</v>
      </c>
      <c r="K10247" s="63">
        <v>45108</v>
      </c>
      <c r="L10247" s="46">
        <v>0</v>
      </c>
      <c r="M10247" s="46">
        <v>609.95000000000005</v>
      </c>
      <c r="N10247" s="45">
        <v>43706</v>
      </c>
    </row>
    <row r="10248" spans="1:14" s="45" customFormat="1" hidden="1" x14ac:dyDescent="0.25">
      <c r="A10248" s="32" t="s">
        <v>31337</v>
      </c>
      <c r="B10248" s="42" t="s">
        <v>50760</v>
      </c>
      <c r="C10248" s="42"/>
      <c r="D10248" s="42"/>
      <c r="E10248" s="43" t="s">
        <v>60179</v>
      </c>
      <c r="F10248" s="44" t="s">
        <v>82</v>
      </c>
      <c r="G10248" s="44" t="s">
        <v>17</v>
      </c>
      <c r="H10248" s="44" t="s">
        <v>18</v>
      </c>
      <c r="I10248" s="42" t="s">
        <v>18157</v>
      </c>
      <c r="J10248" s="42">
        <v>8033637202303</v>
      </c>
      <c r="K10248" s="63">
        <v>45108</v>
      </c>
      <c r="L10248" s="46">
        <v>0</v>
      </c>
      <c r="M10248" s="46">
        <v>609.95000000000005</v>
      </c>
      <c r="N10248" s="45">
        <v>43706</v>
      </c>
    </row>
    <row r="10249" spans="1:14" s="45" customFormat="1" hidden="1" x14ac:dyDescent="0.25">
      <c r="A10249" s="32" t="s">
        <v>31338</v>
      </c>
      <c r="B10249" s="42" t="s">
        <v>50761</v>
      </c>
      <c r="C10249" s="42"/>
      <c r="D10249" s="42"/>
      <c r="E10249" s="43" t="s">
        <v>60180</v>
      </c>
      <c r="F10249" s="44" t="s">
        <v>82</v>
      </c>
      <c r="G10249" s="44" t="s">
        <v>17</v>
      </c>
      <c r="H10249" s="44" t="s">
        <v>18</v>
      </c>
      <c r="I10249" s="42" t="s">
        <v>18158</v>
      </c>
      <c r="J10249" s="42">
        <v>8033637202310</v>
      </c>
      <c r="K10249" s="63">
        <v>45108</v>
      </c>
      <c r="L10249" s="46">
        <v>0</v>
      </c>
      <c r="M10249" s="46">
        <v>609.95000000000005</v>
      </c>
      <c r="N10249" s="45">
        <v>43706</v>
      </c>
    </row>
    <row r="10250" spans="1:14" s="45" customFormat="1" hidden="1" x14ac:dyDescent="0.25">
      <c r="A10250" s="32" t="s">
        <v>32356</v>
      </c>
      <c r="B10250" s="42" t="s">
        <v>66606</v>
      </c>
      <c r="C10250" s="42"/>
      <c r="D10250" s="42"/>
      <c r="E10250" s="43" t="s">
        <v>58677</v>
      </c>
      <c r="F10250" s="44" t="s">
        <v>3153</v>
      </c>
      <c r="G10250" s="44" t="s">
        <v>17</v>
      </c>
      <c r="H10250" s="44" t="s">
        <v>18</v>
      </c>
      <c r="I10250" s="42">
        <v>2510018103614</v>
      </c>
      <c r="J10250" s="42">
        <v>8021506935032</v>
      </c>
      <c r="K10250" s="63">
        <v>45108</v>
      </c>
      <c r="L10250" s="46">
        <v>0</v>
      </c>
      <c r="M10250" s="46">
        <v>199.95</v>
      </c>
      <c r="N10250" s="45">
        <v>42975</v>
      </c>
    </row>
    <row r="10251" spans="1:14" s="45" customFormat="1" hidden="1" x14ac:dyDescent="0.25">
      <c r="A10251" s="32" t="s">
        <v>32357</v>
      </c>
      <c r="B10251" s="42" t="s">
        <v>66591</v>
      </c>
      <c r="C10251" s="42"/>
      <c r="D10251" s="42"/>
      <c r="E10251" s="43" t="s">
        <v>12867</v>
      </c>
      <c r="F10251" s="44" t="s">
        <v>3153</v>
      </c>
      <c r="G10251" s="44" t="s">
        <v>17</v>
      </c>
      <c r="H10251" s="44" t="s">
        <v>18</v>
      </c>
      <c r="I10251" s="42">
        <v>2510018103665</v>
      </c>
      <c r="J10251" s="42">
        <v>8021506934882</v>
      </c>
      <c r="K10251" s="63">
        <v>45108</v>
      </c>
      <c r="L10251" s="46">
        <v>0</v>
      </c>
      <c r="M10251" s="46">
        <v>199.95</v>
      </c>
      <c r="N10251" s="45">
        <v>42975</v>
      </c>
    </row>
    <row r="10252" spans="1:14" s="45" customFormat="1" hidden="1" x14ac:dyDescent="0.25">
      <c r="A10252" s="32" t="s">
        <v>32358</v>
      </c>
      <c r="B10252" s="42" t="s">
        <v>66593</v>
      </c>
      <c r="C10252" s="42"/>
      <c r="D10252" s="42"/>
      <c r="E10252" s="43" t="s">
        <v>12868</v>
      </c>
      <c r="F10252" s="44" t="s">
        <v>3153</v>
      </c>
      <c r="G10252" s="44" t="s">
        <v>17</v>
      </c>
      <c r="H10252" s="44" t="s">
        <v>18</v>
      </c>
      <c r="I10252" s="42">
        <v>2510018103675</v>
      </c>
      <c r="J10252" s="42">
        <v>8021506934905</v>
      </c>
      <c r="K10252" s="63">
        <v>45108</v>
      </c>
      <c r="L10252" s="46">
        <v>0</v>
      </c>
      <c r="M10252" s="46">
        <v>199.95</v>
      </c>
      <c r="N10252" s="45">
        <v>42975</v>
      </c>
    </row>
    <row r="10253" spans="1:14" s="45" customFormat="1" hidden="1" x14ac:dyDescent="0.25">
      <c r="A10253" s="32" t="s">
        <v>32529</v>
      </c>
      <c r="B10253" s="42" t="s">
        <v>66605</v>
      </c>
      <c r="C10253" s="42"/>
      <c r="D10253" s="42"/>
      <c r="E10253" s="43" t="s">
        <v>12866</v>
      </c>
      <c r="F10253" s="44" t="s">
        <v>3153</v>
      </c>
      <c r="G10253" s="44" t="s">
        <v>17</v>
      </c>
      <c r="H10253" s="44" t="s">
        <v>18</v>
      </c>
      <c r="I10253" s="42">
        <v>25100181036135</v>
      </c>
      <c r="J10253" s="42">
        <v>8021506935025</v>
      </c>
      <c r="K10253" s="63">
        <v>45108</v>
      </c>
      <c r="L10253" s="46">
        <v>0</v>
      </c>
      <c r="M10253" s="46">
        <v>199.95</v>
      </c>
      <c r="N10253" s="45">
        <v>42975</v>
      </c>
    </row>
    <row r="10254" spans="1:14" s="45" customFormat="1" hidden="1" x14ac:dyDescent="0.25">
      <c r="A10254" s="45" t="s">
        <v>44567</v>
      </c>
      <c r="B10254" s="42"/>
      <c r="C10254" s="42"/>
      <c r="D10254" s="42"/>
      <c r="E10254" s="43" t="s">
        <v>44568</v>
      </c>
      <c r="F10254" s="44" t="s">
        <v>41</v>
      </c>
      <c r="G10254" s="32" t="s">
        <v>17</v>
      </c>
      <c r="H10254" s="43" t="s">
        <v>18</v>
      </c>
      <c r="I10254" s="42" t="s">
        <v>44569</v>
      </c>
      <c r="J10254" s="65">
        <v>8059175909849</v>
      </c>
      <c r="K10254" s="63">
        <v>45108</v>
      </c>
      <c r="L10254" s="47">
        <v>0</v>
      </c>
      <c r="M10254" s="47">
        <v>219.95</v>
      </c>
      <c r="N10254" s="45">
        <v>44438</v>
      </c>
    </row>
    <row r="10255" spans="1:14" s="45" customFormat="1" hidden="1" x14ac:dyDescent="0.25">
      <c r="A10255" s="32" t="s">
        <v>24239</v>
      </c>
      <c r="B10255" s="42" t="s">
        <v>65634</v>
      </c>
      <c r="C10255" s="42"/>
      <c r="D10255" s="42"/>
      <c r="E10255" s="43" t="s">
        <v>19306</v>
      </c>
      <c r="F10255" s="44" t="s">
        <v>3093</v>
      </c>
      <c r="G10255" s="44" t="s">
        <v>17</v>
      </c>
      <c r="H10255" s="44" t="s">
        <v>18</v>
      </c>
      <c r="I10255" s="42" t="s">
        <v>19307</v>
      </c>
      <c r="J10255" s="42">
        <v>8059175198588</v>
      </c>
      <c r="K10255" s="45">
        <v>45108</v>
      </c>
      <c r="L10255" s="46">
        <v>0</v>
      </c>
      <c r="M10255" s="54">
        <v>69.95</v>
      </c>
      <c r="N10255" s="45">
        <v>43878</v>
      </c>
    </row>
    <row r="10256" spans="1:14" s="45" customFormat="1" hidden="1" x14ac:dyDescent="0.25">
      <c r="A10256" s="32" t="s">
        <v>24240</v>
      </c>
      <c r="B10256" s="42" t="s">
        <v>65631</v>
      </c>
      <c r="C10256" s="42"/>
      <c r="D10256" s="42"/>
      <c r="E10256" s="43" t="s">
        <v>61350</v>
      </c>
      <c r="F10256" s="44" t="s">
        <v>3093</v>
      </c>
      <c r="G10256" s="44" t="s">
        <v>17</v>
      </c>
      <c r="H10256" s="44" t="s">
        <v>18</v>
      </c>
      <c r="I10256" s="42" t="s">
        <v>19300</v>
      </c>
      <c r="J10256" s="42">
        <v>8059175179181</v>
      </c>
      <c r="K10256" s="45">
        <v>45108</v>
      </c>
      <c r="L10256" s="46">
        <v>0</v>
      </c>
      <c r="M10256" s="54">
        <v>69.95</v>
      </c>
      <c r="N10256" s="45">
        <v>43878</v>
      </c>
    </row>
    <row r="10257" spans="1:14" s="45" customFormat="1" hidden="1" x14ac:dyDescent="0.25">
      <c r="A10257" s="32" t="s">
        <v>24241</v>
      </c>
      <c r="B10257" s="42" t="s">
        <v>65630</v>
      </c>
      <c r="C10257" s="42"/>
      <c r="D10257" s="42"/>
      <c r="E10257" s="43" t="s">
        <v>61351</v>
      </c>
      <c r="F10257" s="44" t="s">
        <v>3093</v>
      </c>
      <c r="G10257" s="44" t="s">
        <v>17</v>
      </c>
      <c r="H10257" s="44" t="s">
        <v>18</v>
      </c>
      <c r="I10257" s="42" t="s">
        <v>19301</v>
      </c>
      <c r="J10257" s="42">
        <v>8059175198557</v>
      </c>
      <c r="K10257" s="45">
        <v>45108</v>
      </c>
      <c r="L10257" s="46">
        <v>0</v>
      </c>
      <c r="M10257" s="54">
        <v>69.95</v>
      </c>
      <c r="N10257" s="45">
        <v>43878</v>
      </c>
    </row>
    <row r="10258" spans="1:14" s="45" customFormat="1" hidden="1" x14ac:dyDescent="0.25">
      <c r="A10258" s="32" t="s">
        <v>24242</v>
      </c>
      <c r="B10258" s="42" t="s">
        <v>65629</v>
      </c>
      <c r="C10258" s="42"/>
      <c r="D10258" s="42"/>
      <c r="E10258" s="43" t="s">
        <v>61352</v>
      </c>
      <c r="F10258" s="44" t="s">
        <v>3093</v>
      </c>
      <c r="G10258" s="44" t="s">
        <v>17</v>
      </c>
      <c r="H10258" s="44" t="s">
        <v>18</v>
      </c>
      <c r="I10258" s="42" t="s">
        <v>19302</v>
      </c>
      <c r="J10258" s="42">
        <v>8059175198540</v>
      </c>
      <c r="K10258" s="45">
        <v>45108</v>
      </c>
      <c r="L10258" s="46">
        <v>0</v>
      </c>
      <c r="M10258" s="54">
        <v>69.95</v>
      </c>
      <c r="N10258" s="45">
        <v>43878</v>
      </c>
    </row>
    <row r="10259" spans="1:14" s="45" customFormat="1" hidden="1" x14ac:dyDescent="0.25">
      <c r="A10259" s="32" t="s">
        <v>24243</v>
      </c>
      <c r="B10259" s="42" t="s">
        <v>65632</v>
      </c>
      <c r="C10259" s="42"/>
      <c r="D10259" s="42"/>
      <c r="E10259" s="43" t="s">
        <v>61353</v>
      </c>
      <c r="F10259" s="44" t="s">
        <v>3093</v>
      </c>
      <c r="G10259" s="44" t="s">
        <v>17</v>
      </c>
      <c r="H10259" s="44" t="s">
        <v>18</v>
      </c>
      <c r="I10259" s="42" t="s">
        <v>19303</v>
      </c>
      <c r="J10259" s="42">
        <v>8059175198564</v>
      </c>
      <c r="K10259" s="45">
        <v>45108</v>
      </c>
      <c r="L10259" s="46">
        <v>0</v>
      </c>
      <c r="M10259" s="54">
        <v>69.95</v>
      </c>
      <c r="N10259" s="45">
        <v>43878</v>
      </c>
    </row>
    <row r="10260" spans="1:14" s="45" customFormat="1" hidden="1" x14ac:dyDescent="0.25">
      <c r="A10260" s="32" t="s">
        <v>24244</v>
      </c>
      <c r="B10260" s="42" t="s">
        <v>65633</v>
      </c>
      <c r="C10260" s="42"/>
      <c r="D10260" s="42"/>
      <c r="E10260" s="43" t="s">
        <v>19304</v>
      </c>
      <c r="F10260" s="44" t="s">
        <v>3093</v>
      </c>
      <c r="G10260" s="44" t="s">
        <v>17</v>
      </c>
      <c r="H10260" s="44" t="s">
        <v>18</v>
      </c>
      <c r="I10260" s="42" t="s">
        <v>19305</v>
      </c>
      <c r="J10260" s="42">
        <v>8059175198571</v>
      </c>
      <c r="K10260" s="45">
        <v>45108</v>
      </c>
      <c r="L10260" s="46">
        <v>0</v>
      </c>
      <c r="M10260" s="54">
        <v>69.95</v>
      </c>
      <c r="N10260" s="45">
        <v>43878</v>
      </c>
    </row>
    <row r="10261" spans="1:14" s="45" customFormat="1" hidden="1" x14ac:dyDescent="0.25">
      <c r="A10261" s="32" t="s">
        <v>25871</v>
      </c>
      <c r="B10261" s="42" t="s">
        <v>65834</v>
      </c>
      <c r="C10261" s="42"/>
      <c r="D10261" s="42"/>
      <c r="E10261" s="43" t="s">
        <v>61588</v>
      </c>
      <c r="F10261" s="44" t="s">
        <v>3752</v>
      </c>
      <c r="G10261" s="44" t="s">
        <v>17</v>
      </c>
      <c r="H10261" s="44" t="s">
        <v>18</v>
      </c>
      <c r="I10261" s="42" t="s">
        <v>4237</v>
      </c>
      <c r="J10261" s="42">
        <v>8021506941033</v>
      </c>
      <c r="K10261" s="63">
        <v>45108</v>
      </c>
      <c r="L10261" s="46">
        <v>0</v>
      </c>
      <c r="M10261" s="54">
        <v>109.95</v>
      </c>
      <c r="N10261" s="45">
        <v>42975</v>
      </c>
    </row>
    <row r="10262" spans="1:14" s="45" customFormat="1" hidden="1" x14ac:dyDescent="0.25">
      <c r="A10262" s="32" t="s">
        <v>25872</v>
      </c>
      <c r="B10262" s="42" t="s">
        <v>65835</v>
      </c>
      <c r="C10262" s="42"/>
      <c r="D10262" s="42"/>
      <c r="E10262" s="43" t="s">
        <v>61589</v>
      </c>
      <c r="F10262" s="44" t="s">
        <v>3752</v>
      </c>
      <c r="G10262" s="44" t="s">
        <v>17</v>
      </c>
      <c r="H10262" s="44" t="s">
        <v>18</v>
      </c>
      <c r="I10262" s="42" t="s">
        <v>4238</v>
      </c>
      <c r="J10262" s="42">
        <v>8021506941040</v>
      </c>
      <c r="K10262" s="63">
        <v>45108</v>
      </c>
      <c r="L10262" s="46">
        <v>0</v>
      </c>
      <c r="M10262" s="54">
        <v>109.95</v>
      </c>
      <c r="N10262" s="45">
        <v>42975</v>
      </c>
    </row>
    <row r="10263" spans="1:14" s="45" customFormat="1" hidden="1" x14ac:dyDescent="0.25">
      <c r="A10263" s="32" t="s">
        <v>25873</v>
      </c>
      <c r="B10263" s="42" t="s">
        <v>65832</v>
      </c>
      <c r="C10263" s="42"/>
      <c r="D10263" s="42"/>
      <c r="E10263" s="43" t="s">
        <v>61590</v>
      </c>
      <c r="F10263" s="44" t="s">
        <v>3752</v>
      </c>
      <c r="G10263" s="44" t="s">
        <v>17</v>
      </c>
      <c r="H10263" s="44" t="s">
        <v>18</v>
      </c>
      <c r="I10263" s="42" t="s">
        <v>4239</v>
      </c>
      <c r="J10263" s="42">
        <v>8021506941019</v>
      </c>
      <c r="K10263" s="63">
        <v>45108</v>
      </c>
      <c r="L10263" s="46">
        <v>0</v>
      </c>
      <c r="M10263" s="54">
        <v>109.95</v>
      </c>
      <c r="N10263" s="45">
        <v>42975</v>
      </c>
    </row>
    <row r="10264" spans="1:14" s="45" customFormat="1" hidden="1" x14ac:dyDescent="0.25">
      <c r="A10264" s="32" t="s">
        <v>25874</v>
      </c>
      <c r="B10264" s="42" t="s">
        <v>65831</v>
      </c>
      <c r="C10264" s="42"/>
      <c r="D10264" s="42"/>
      <c r="E10264" s="43" t="s">
        <v>61591</v>
      </c>
      <c r="F10264" s="44" t="s">
        <v>3752</v>
      </c>
      <c r="G10264" s="44" t="s">
        <v>17</v>
      </c>
      <c r="H10264" s="44" t="s">
        <v>18</v>
      </c>
      <c r="I10264" s="42" t="s">
        <v>4240</v>
      </c>
      <c r="J10264" s="42">
        <v>8021506941002</v>
      </c>
      <c r="K10264" s="63">
        <v>45108</v>
      </c>
      <c r="L10264" s="46">
        <v>0</v>
      </c>
      <c r="M10264" s="54">
        <v>109.95</v>
      </c>
      <c r="N10264" s="45">
        <v>42975</v>
      </c>
    </row>
    <row r="10265" spans="1:14" s="45" customFormat="1" hidden="1" x14ac:dyDescent="0.25">
      <c r="A10265" s="32" t="s">
        <v>25875</v>
      </c>
      <c r="B10265" s="42" t="s">
        <v>65830</v>
      </c>
      <c r="C10265" s="42"/>
      <c r="D10265" s="42"/>
      <c r="E10265" s="43" t="s">
        <v>61592</v>
      </c>
      <c r="F10265" s="44" t="s">
        <v>3752</v>
      </c>
      <c r="G10265" s="44" t="s">
        <v>17</v>
      </c>
      <c r="H10265" s="44" t="s">
        <v>18</v>
      </c>
      <c r="I10265" s="42" t="s">
        <v>4241</v>
      </c>
      <c r="J10265" s="42">
        <v>8021506940999</v>
      </c>
      <c r="K10265" s="63">
        <v>45108</v>
      </c>
      <c r="L10265" s="46">
        <v>0</v>
      </c>
      <c r="M10265" s="54">
        <v>109.95</v>
      </c>
      <c r="N10265" s="45">
        <v>42975</v>
      </c>
    </row>
    <row r="10266" spans="1:14" s="45" customFormat="1" hidden="1" x14ac:dyDescent="0.25">
      <c r="A10266" s="32" t="s">
        <v>25876</v>
      </c>
      <c r="B10266" s="42" t="s">
        <v>65833</v>
      </c>
      <c r="C10266" s="42"/>
      <c r="D10266" s="42"/>
      <c r="E10266" s="43" t="s">
        <v>61593</v>
      </c>
      <c r="F10266" s="44" t="s">
        <v>3752</v>
      </c>
      <c r="G10266" s="44" t="s">
        <v>17</v>
      </c>
      <c r="H10266" s="44" t="s">
        <v>18</v>
      </c>
      <c r="I10266" s="42" t="s">
        <v>4242</v>
      </c>
      <c r="J10266" s="42">
        <v>8021506941026</v>
      </c>
      <c r="K10266" s="63">
        <v>45108</v>
      </c>
      <c r="L10266" s="46">
        <v>0</v>
      </c>
      <c r="M10266" s="54">
        <v>109.95</v>
      </c>
      <c r="N10266" s="45">
        <v>42975</v>
      </c>
    </row>
    <row r="10267" spans="1:14" s="45" customFormat="1" hidden="1" x14ac:dyDescent="0.25">
      <c r="A10267" s="32" t="s">
        <v>25877</v>
      </c>
      <c r="B10267" s="42" t="s">
        <v>65840</v>
      </c>
      <c r="C10267" s="42"/>
      <c r="D10267" s="42"/>
      <c r="E10267" s="43" t="s">
        <v>4243</v>
      </c>
      <c r="F10267" s="44" t="s">
        <v>3752</v>
      </c>
      <c r="G10267" s="44" t="s">
        <v>17</v>
      </c>
      <c r="H10267" s="44" t="s">
        <v>18</v>
      </c>
      <c r="I10267" s="42" t="s">
        <v>21080</v>
      </c>
      <c r="J10267" s="42">
        <v>8021506941095</v>
      </c>
      <c r="K10267" s="63">
        <v>45108</v>
      </c>
      <c r="L10267" s="46">
        <v>0</v>
      </c>
      <c r="M10267" s="54">
        <v>109.95</v>
      </c>
      <c r="N10267" s="45">
        <v>42975</v>
      </c>
    </row>
    <row r="10268" spans="1:14" s="45" customFormat="1" hidden="1" x14ac:dyDescent="0.25">
      <c r="A10268" s="32" t="s">
        <v>25878</v>
      </c>
      <c r="B10268" s="42" t="s">
        <v>65841</v>
      </c>
      <c r="C10268" s="42"/>
      <c r="D10268" s="42"/>
      <c r="E10268" s="43" t="s">
        <v>4244</v>
      </c>
      <c r="F10268" s="44" t="s">
        <v>3752</v>
      </c>
      <c r="G10268" s="44" t="s">
        <v>17</v>
      </c>
      <c r="H10268" s="44" t="s">
        <v>18</v>
      </c>
      <c r="I10268" s="42" t="s">
        <v>21081</v>
      </c>
      <c r="J10268" s="42">
        <v>8021506941101</v>
      </c>
      <c r="K10268" s="63">
        <v>45108</v>
      </c>
      <c r="L10268" s="46">
        <v>0</v>
      </c>
      <c r="M10268" s="54">
        <v>109.95</v>
      </c>
      <c r="N10268" s="45">
        <v>42975</v>
      </c>
    </row>
    <row r="10269" spans="1:14" s="45" customFormat="1" hidden="1" x14ac:dyDescent="0.25">
      <c r="A10269" s="32" t="s">
        <v>25879</v>
      </c>
      <c r="B10269" s="42" t="s">
        <v>65838</v>
      </c>
      <c r="C10269" s="42"/>
      <c r="D10269" s="42"/>
      <c r="E10269" s="43" t="s">
        <v>61594</v>
      </c>
      <c r="F10269" s="44" t="s">
        <v>3752</v>
      </c>
      <c r="G10269" s="44" t="s">
        <v>17</v>
      </c>
      <c r="H10269" s="44" t="s">
        <v>18</v>
      </c>
      <c r="I10269" s="42" t="s">
        <v>4245</v>
      </c>
      <c r="J10269" s="42">
        <v>8021506941071</v>
      </c>
      <c r="K10269" s="63">
        <v>45108</v>
      </c>
      <c r="L10269" s="46">
        <v>0</v>
      </c>
      <c r="M10269" s="54">
        <v>109.95</v>
      </c>
      <c r="N10269" s="45">
        <v>42975</v>
      </c>
    </row>
    <row r="10270" spans="1:14" s="45" customFormat="1" hidden="1" x14ac:dyDescent="0.25">
      <c r="A10270" s="32" t="s">
        <v>25880</v>
      </c>
      <c r="B10270" s="42" t="s">
        <v>65837</v>
      </c>
      <c r="C10270" s="42"/>
      <c r="D10270" s="42"/>
      <c r="E10270" s="43" t="s">
        <v>61595</v>
      </c>
      <c r="F10270" s="44" t="s">
        <v>3752</v>
      </c>
      <c r="G10270" s="44" t="s">
        <v>17</v>
      </c>
      <c r="H10270" s="44" t="s">
        <v>18</v>
      </c>
      <c r="I10270" s="42" t="s">
        <v>4246</v>
      </c>
      <c r="J10270" s="42">
        <v>8021506941064</v>
      </c>
      <c r="K10270" s="63">
        <v>45108</v>
      </c>
      <c r="L10270" s="46">
        <v>0</v>
      </c>
      <c r="M10270" s="54">
        <v>109.95</v>
      </c>
      <c r="N10270" s="45">
        <v>42975</v>
      </c>
    </row>
    <row r="10271" spans="1:14" s="45" customFormat="1" hidden="1" x14ac:dyDescent="0.25">
      <c r="A10271" s="32" t="s">
        <v>25881</v>
      </c>
      <c r="B10271" s="42" t="s">
        <v>65836</v>
      </c>
      <c r="C10271" s="42"/>
      <c r="D10271" s="42"/>
      <c r="E10271" s="43" t="s">
        <v>61596</v>
      </c>
      <c r="F10271" s="44" t="s">
        <v>3752</v>
      </c>
      <c r="G10271" s="44" t="s">
        <v>17</v>
      </c>
      <c r="H10271" s="44" t="s">
        <v>18</v>
      </c>
      <c r="I10271" s="42" t="s">
        <v>4247</v>
      </c>
      <c r="J10271" s="42">
        <v>8021506941057</v>
      </c>
      <c r="K10271" s="63">
        <v>45108</v>
      </c>
      <c r="L10271" s="46">
        <v>0</v>
      </c>
      <c r="M10271" s="54">
        <v>109.95</v>
      </c>
      <c r="N10271" s="45">
        <v>42975</v>
      </c>
    </row>
    <row r="10272" spans="1:14" s="45" customFormat="1" hidden="1" x14ac:dyDescent="0.25">
      <c r="A10272" s="32" t="s">
        <v>25882</v>
      </c>
      <c r="B10272" s="42" t="s">
        <v>65839</v>
      </c>
      <c r="C10272" s="42"/>
      <c r="D10272" s="42"/>
      <c r="E10272" s="43" t="s">
        <v>4248</v>
      </c>
      <c r="F10272" s="44" t="s">
        <v>3752</v>
      </c>
      <c r="G10272" s="44" t="s">
        <v>17</v>
      </c>
      <c r="H10272" s="44" t="s">
        <v>18</v>
      </c>
      <c r="I10272" s="42" t="s">
        <v>21082</v>
      </c>
      <c r="J10272" s="42">
        <v>8021506941088</v>
      </c>
      <c r="K10272" s="63">
        <v>45108</v>
      </c>
      <c r="L10272" s="46">
        <v>0</v>
      </c>
      <c r="M10272" s="54">
        <v>109.95</v>
      </c>
      <c r="N10272" s="45">
        <v>42975</v>
      </c>
    </row>
    <row r="10273" spans="1:14" s="45" customFormat="1" hidden="1" x14ac:dyDescent="0.25">
      <c r="A10273" s="32"/>
      <c r="B10273" s="42" t="s">
        <v>51950</v>
      </c>
      <c r="C10273" s="42"/>
      <c r="D10273" s="32" t="s">
        <v>46957</v>
      </c>
      <c r="E10273" s="44" t="s">
        <v>46958</v>
      </c>
      <c r="F10273" s="44" t="s">
        <v>4171</v>
      </c>
      <c r="G10273" s="32" t="s">
        <v>17</v>
      </c>
      <c r="H10273" s="32" t="s">
        <v>18</v>
      </c>
      <c r="I10273" s="55" t="s">
        <v>46959</v>
      </c>
      <c r="J10273" s="55">
        <v>8059347074696</v>
      </c>
      <c r="K10273" s="63">
        <v>45108</v>
      </c>
      <c r="L10273" s="46">
        <v>0</v>
      </c>
      <c r="M10273" s="46">
        <v>24.95</v>
      </c>
      <c r="N10273" s="45">
        <v>44802</v>
      </c>
    </row>
    <row r="10274" spans="1:14" s="45" customFormat="1" hidden="1" x14ac:dyDescent="0.25">
      <c r="A10274" s="32"/>
      <c r="B10274" s="42"/>
      <c r="C10274" s="42"/>
      <c r="D10274" s="32" t="s">
        <v>46960</v>
      </c>
      <c r="E10274" s="44" t="s">
        <v>46961</v>
      </c>
      <c r="F10274" s="44" t="s">
        <v>4171</v>
      </c>
      <c r="G10274" s="32" t="s">
        <v>17</v>
      </c>
      <c r="H10274" s="32" t="s">
        <v>18</v>
      </c>
      <c r="I10274" s="55" t="s">
        <v>46962</v>
      </c>
      <c r="J10274" s="55">
        <v>8059347074689</v>
      </c>
      <c r="K10274" s="63">
        <v>45108</v>
      </c>
      <c r="L10274" s="47">
        <v>0</v>
      </c>
      <c r="M10274" s="46">
        <v>24.95</v>
      </c>
      <c r="N10274" s="45">
        <v>44802</v>
      </c>
    </row>
    <row r="10275" spans="1:14" s="45" customFormat="1" hidden="1" x14ac:dyDescent="0.25">
      <c r="A10275" s="32"/>
      <c r="B10275" s="42" t="s">
        <v>51951</v>
      </c>
      <c r="C10275" s="42"/>
      <c r="D10275" s="32" t="s">
        <v>46963</v>
      </c>
      <c r="E10275" s="44" t="s">
        <v>61622</v>
      </c>
      <c r="F10275" s="44" t="s">
        <v>4171</v>
      </c>
      <c r="G10275" s="32" t="s">
        <v>17</v>
      </c>
      <c r="H10275" s="32" t="s">
        <v>18</v>
      </c>
      <c r="I10275" s="55" t="s">
        <v>46964</v>
      </c>
      <c r="J10275" s="55">
        <v>8059347074726</v>
      </c>
      <c r="K10275" s="63">
        <v>45108</v>
      </c>
      <c r="L10275" s="46">
        <v>0</v>
      </c>
      <c r="M10275" s="46">
        <v>24.95</v>
      </c>
      <c r="N10275" s="45">
        <v>44802</v>
      </c>
    </row>
    <row r="10276" spans="1:14" s="45" customFormat="1" hidden="1" x14ac:dyDescent="0.25">
      <c r="A10276" s="32"/>
      <c r="B10276" s="42" t="s">
        <v>51952</v>
      </c>
      <c r="C10276" s="42"/>
      <c r="D10276" s="32" t="s">
        <v>46965</v>
      </c>
      <c r="E10276" s="44" t="s">
        <v>61623</v>
      </c>
      <c r="F10276" s="44" t="s">
        <v>4171</v>
      </c>
      <c r="G10276" s="32" t="s">
        <v>17</v>
      </c>
      <c r="H10276" s="32" t="s">
        <v>18</v>
      </c>
      <c r="I10276" s="55" t="s">
        <v>46966</v>
      </c>
      <c r="J10276" s="55">
        <v>8059347074719</v>
      </c>
      <c r="K10276" s="63">
        <v>45108</v>
      </c>
      <c r="L10276" s="46">
        <v>0</v>
      </c>
      <c r="M10276" s="46">
        <v>24.95</v>
      </c>
      <c r="N10276" s="45">
        <v>44802</v>
      </c>
    </row>
    <row r="10277" spans="1:14" s="45" customFormat="1" hidden="1" x14ac:dyDescent="0.25">
      <c r="A10277" s="32"/>
      <c r="B10277" s="42" t="s">
        <v>51953</v>
      </c>
      <c r="C10277" s="42"/>
      <c r="D10277" s="32" t="s">
        <v>46967</v>
      </c>
      <c r="E10277" s="44" t="s">
        <v>61624</v>
      </c>
      <c r="F10277" s="44" t="s">
        <v>4171</v>
      </c>
      <c r="G10277" s="32" t="s">
        <v>17</v>
      </c>
      <c r="H10277" s="32" t="s">
        <v>18</v>
      </c>
      <c r="I10277" s="55" t="s">
        <v>46968</v>
      </c>
      <c r="J10277" s="55">
        <v>8059347048109</v>
      </c>
      <c r="K10277" s="63">
        <v>45108</v>
      </c>
      <c r="L10277" s="46">
        <v>0</v>
      </c>
      <c r="M10277" s="46">
        <v>24.95</v>
      </c>
      <c r="N10277" s="45">
        <v>44802</v>
      </c>
    </row>
    <row r="10278" spans="1:14" s="45" customFormat="1" hidden="1" x14ac:dyDescent="0.25">
      <c r="A10278" s="32"/>
      <c r="B10278" s="42" t="s">
        <v>51954</v>
      </c>
      <c r="C10278" s="42"/>
      <c r="D10278" s="32" t="s">
        <v>46969</v>
      </c>
      <c r="E10278" s="44" t="s">
        <v>40472</v>
      </c>
      <c r="F10278" s="44" t="s">
        <v>4171</v>
      </c>
      <c r="G10278" s="32" t="s">
        <v>17</v>
      </c>
      <c r="H10278" s="32" t="s">
        <v>18</v>
      </c>
      <c r="I10278" s="55" t="s">
        <v>46970</v>
      </c>
      <c r="J10278" s="55">
        <v>8059347074702</v>
      </c>
      <c r="K10278" s="63">
        <v>45108</v>
      </c>
      <c r="L10278" s="46">
        <v>0</v>
      </c>
      <c r="M10278" s="46">
        <v>24.95</v>
      </c>
      <c r="N10278" s="45">
        <v>44802</v>
      </c>
    </row>
    <row r="10279" spans="1:14" s="45" customFormat="1" hidden="1" x14ac:dyDescent="0.25">
      <c r="A10279" s="32"/>
      <c r="B10279" s="42" t="s">
        <v>51955</v>
      </c>
      <c r="C10279" s="42"/>
      <c r="D10279" s="32" t="s">
        <v>46971</v>
      </c>
      <c r="E10279" s="44" t="s">
        <v>46972</v>
      </c>
      <c r="F10279" s="44" t="s">
        <v>4171</v>
      </c>
      <c r="G10279" s="32" t="s">
        <v>17</v>
      </c>
      <c r="H10279" s="32" t="s">
        <v>18</v>
      </c>
      <c r="I10279" s="55" t="s">
        <v>46973</v>
      </c>
      <c r="J10279" s="55">
        <v>8059347074740</v>
      </c>
      <c r="K10279" s="63">
        <v>45108</v>
      </c>
      <c r="L10279" s="46">
        <v>0</v>
      </c>
      <c r="M10279" s="46">
        <v>24.95</v>
      </c>
      <c r="N10279" s="45">
        <v>44802</v>
      </c>
    </row>
    <row r="10280" spans="1:14" s="45" customFormat="1" hidden="1" x14ac:dyDescent="0.25">
      <c r="A10280" s="32"/>
      <c r="B10280" s="42"/>
      <c r="C10280" s="42"/>
      <c r="D10280" s="32" t="s">
        <v>46974</v>
      </c>
      <c r="E10280" s="44" t="s">
        <v>46975</v>
      </c>
      <c r="F10280" s="44" t="s">
        <v>4171</v>
      </c>
      <c r="G10280" s="32" t="s">
        <v>17</v>
      </c>
      <c r="H10280" s="32" t="s">
        <v>18</v>
      </c>
      <c r="I10280" s="55" t="s">
        <v>46976</v>
      </c>
      <c r="J10280" s="55">
        <v>8059347074733</v>
      </c>
      <c r="K10280" s="63">
        <v>45108</v>
      </c>
      <c r="L10280" s="47">
        <v>0</v>
      </c>
      <c r="M10280" s="46">
        <v>24.95</v>
      </c>
      <c r="N10280" s="45">
        <v>44802</v>
      </c>
    </row>
    <row r="10281" spans="1:14" s="45" customFormat="1" hidden="1" x14ac:dyDescent="0.25">
      <c r="A10281" s="32"/>
      <c r="B10281" s="42" t="s">
        <v>51956</v>
      </c>
      <c r="C10281" s="42"/>
      <c r="D10281" s="32" t="s">
        <v>46977</v>
      </c>
      <c r="E10281" s="44" t="s">
        <v>61625</v>
      </c>
      <c r="F10281" s="44" t="s">
        <v>4171</v>
      </c>
      <c r="G10281" s="32" t="s">
        <v>17</v>
      </c>
      <c r="H10281" s="32" t="s">
        <v>18</v>
      </c>
      <c r="I10281" s="55" t="s">
        <v>46978</v>
      </c>
      <c r="J10281" s="55">
        <v>8059347074771</v>
      </c>
      <c r="K10281" s="63">
        <v>45108</v>
      </c>
      <c r="L10281" s="46">
        <v>0</v>
      </c>
      <c r="M10281" s="46">
        <v>24.95</v>
      </c>
      <c r="N10281" s="45">
        <v>44802</v>
      </c>
    </row>
    <row r="10282" spans="1:14" s="45" customFormat="1" hidden="1" x14ac:dyDescent="0.25">
      <c r="A10282" s="32"/>
      <c r="B10282" s="42" t="s">
        <v>51957</v>
      </c>
      <c r="C10282" s="42"/>
      <c r="D10282" s="32" t="s">
        <v>46979</v>
      </c>
      <c r="E10282" s="44" t="s">
        <v>61626</v>
      </c>
      <c r="F10282" s="44" t="s">
        <v>4171</v>
      </c>
      <c r="G10282" s="32" t="s">
        <v>17</v>
      </c>
      <c r="H10282" s="32" t="s">
        <v>18</v>
      </c>
      <c r="I10282" s="55" t="s">
        <v>46980</v>
      </c>
      <c r="J10282" s="55">
        <v>8059347074764</v>
      </c>
      <c r="K10282" s="63">
        <v>45108</v>
      </c>
      <c r="L10282" s="46">
        <v>0</v>
      </c>
      <c r="M10282" s="46">
        <v>24.95</v>
      </c>
      <c r="N10282" s="45">
        <v>44802</v>
      </c>
    </row>
    <row r="10283" spans="1:14" s="45" customFormat="1" hidden="1" x14ac:dyDescent="0.25">
      <c r="A10283" s="32"/>
      <c r="B10283" s="42" t="s">
        <v>51958</v>
      </c>
      <c r="C10283" s="42"/>
      <c r="D10283" s="32" t="s">
        <v>46981</v>
      </c>
      <c r="E10283" s="44" t="s">
        <v>61627</v>
      </c>
      <c r="F10283" s="44" t="s">
        <v>4171</v>
      </c>
      <c r="G10283" s="32" t="s">
        <v>17</v>
      </c>
      <c r="H10283" s="32" t="s">
        <v>18</v>
      </c>
      <c r="I10283" s="55" t="s">
        <v>46982</v>
      </c>
      <c r="J10283" s="55">
        <v>8059347048116</v>
      </c>
      <c r="K10283" s="63">
        <v>45108</v>
      </c>
      <c r="L10283" s="46">
        <v>0</v>
      </c>
      <c r="M10283" s="46">
        <v>24.95</v>
      </c>
      <c r="N10283" s="45">
        <v>44802</v>
      </c>
    </row>
    <row r="10284" spans="1:14" s="45" customFormat="1" hidden="1" x14ac:dyDescent="0.25">
      <c r="A10284" s="32"/>
      <c r="B10284" s="42" t="s">
        <v>51959</v>
      </c>
      <c r="C10284" s="42"/>
      <c r="D10284" s="32" t="s">
        <v>46983</v>
      </c>
      <c r="E10284" s="44" t="s">
        <v>61628</v>
      </c>
      <c r="F10284" s="44" t="s">
        <v>4171</v>
      </c>
      <c r="G10284" s="32" t="s">
        <v>17</v>
      </c>
      <c r="H10284" s="32" t="s">
        <v>18</v>
      </c>
      <c r="I10284" s="55" t="s">
        <v>46984</v>
      </c>
      <c r="J10284" s="55">
        <v>8059347074757</v>
      </c>
      <c r="K10284" s="63">
        <v>45108</v>
      </c>
      <c r="L10284" s="46">
        <v>0</v>
      </c>
      <c r="M10284" s="46">
        <v>24.95</v>
      </c>
      <c r="N10284" s="45">
        <v>44802</v>
      </c>
    </row>
    <row r="10285" spans="1:14" s="45" customFormat="1" hidden="1" x14ac:dyDescent="0.25">
      <c r="A10285" s="32"/>
      <c r="B10285" s="42" t="s">
        <v>51960</v>
      </c>
      <c r="C10285" s="42"/>
      <c r="D10285" s="32" t="s">
        <v>46985</v>
      </c>
      <c r="E10285" s="44" t="s">
        <v>46986</v>
      </c>
      <c r="F10285" s="44" t="s">
        <v>4171</v>
      </c>
      <c r="G10285" s="32" t="s">
        <v>17</v>
      </c>
      <c r="H10285" s="32" t="s">
        <v>18</v>
      </c>
      <c r="I10285" s="55" t="s">
        <v>46987</v>
      </c>
      <c r="J10285" s="55">
        <v>8059347074795</v>
      </c>
      <c r="K10285" s="63">
        <v>45108</v>
      </c>
      <c r="L10285" s="46">
        <v>0</v>
      </c>
      <c r="M10285" s="46">
        <v>24.95</v>
      </c>
      <c r="N10285" s="45">
        <v>44802</v>
      </c>
    </row>
    <row r="10286" spans="1:14" s="32" customFormat="1" hidden="1" x14ac:dyDescent="0.25">
      <c r="B10286" s="42"/>
      <c r="C10286" s="42"/>
      <c r="D10286" s="32" t="s">
        <v>46988</v>
      </c>
      <c r="E10286" s="44" t="s">
        <v>46989</v>
      </c>
      <c r="F10286" s="44" t="s">
        <v>4171</v>
      </c>
      <c r="G10286" s="32" t="s">
        <v>17</v>
      </c>
      <c r="H10286" s="32" t="s">
        <v>18</v>
      </c>
      <c r="I10286" s="55" t="s">
        <v>46990</v>
      </c>
      <c r="J10286" s="55">
        <v>8059347074788</v>
      </c>
      <c r="K10286" s="63">
        <v>45108</v>
      </c>
      <c r="L10286" s="47">
        <v>0</v>
      </c>
      <c r="M10286" s="46">
        <v>24.95</v>
      </c>
      <c r="N10286" s="45">
        <v>44802</v>
      </c>
    </row>
    <row r="10287" spans="1:14" s="32" customFormat="1" hidden="1" x14ac:dyDescent="0.25">
      <c r="B10287" s="42" t="s">
        <v>51961</v>
      </c>
      <c r="C10287" s="42"/>
      <c r="D10287" s="32" t="s">
        <v>46991</v>
      </c>
      <c r="E10287" s="44" t="s">
        <v>61629</v>
      </c>
      <c r="F10287" s="44" t="s">
        <v>4171</v>
      </c>
      <c r="G10287" s="32" t="s">
        <v>17</v>
      </c>
      <c r="H10287" s="32" t="s">
        <v>18</v>
      </c>
      <c r="I10287" s="55" t="s">
        <v>46992</v>
      </c>
      <c r="J10287" s="55">
        <v>8059347074825</v>
      </c>
      <c r="K10287" s="63">
        <v>45108</v>
      </c>
      <c r="L10287" s="46">
        <v>0</v>
      </c>
      <c r="M10287" s="46">
        <v>24.95</v>
      </c>
      <c r="N10287" s="45">
        <v>44802</v>
      </c>
    </row>
    <row r="10288" spans="1:14" s="32" customFormat="1" hidden="1" x14ac:dyDescent="0.25">
      <c r="B10288" s="42" t="s">
        <v>51962</v>
      </c>
      <c r="C10288" s="42"/>
      <c r="D10288" s="32" t="s">
        <v>46993</v>
      </c>
      <c r="E10288" s="44" t="s">
        <v>61630</v>
      </c>
      <c r="F10288" s="44" t="s">
        <v>4171</v>
      </c>
      <c r="G10288" s="32" t="s">
        <v>17</v>
      </c>
      <c r="H10288" s="32" t="s">
        <v>18</v>
      </c>
      <c r="I10288" s="55" t="s">
        <v>46994</v>
      </c>
      <c r="J10288" s="55">
        <v>8059347074818</v>
      </c>
      <c r="K10288" s="63">
        <v>45108</v>
      </c>
      <c r="L10288" s="46">
        <v>0</v>
      </c>
      <c r="M10288" s="46">
        <v>24.95</v>
      </c>
      <c r="N10288" s="45">
        <v>44802</v>
      </c>
    </row>
    <row r="10289" spans="1:14" s="32" customFormat="1" hidden="1" x14ac:dyDescent="0.25">
      <c r="B10289" s="42" t="s">
        <v>51963</v>
      </c>
      <c r="C10289" s="42"/>
      <c r="D10289" s="32" t="s">
        <v>46995</v>
      </c>
      <c r="E10289" s="44" t="s">
        <v>61631</v>
      </c>
      <c r="F10289" s="44" t="s">
        <v>4171</v>
      </c>
      <c r="G10289" s="32" t="s">
        <v>17</v>
      </c>
      <c r="H10289" s="32" t="s">
        <v>18</v>
      </c>
      <c r="I10289" s="55" t="s">
        <v>46996</v>
      </c>
      <c r="J10289" s="55">
        <v>8059347048123</v>
      </c>
      <c r="K10289" s="63">
        <v>45108</v>
      </c>
      <c r="L10289" s="46">
        <v>0</v>
      </c>
      <c r="M10289" s="46">
        <v>24.95</v>
      </c>
      <c r="N10289" s="45">
        <v>44802</v>
      </c>
    </row>
    <row r="10290" spans="1:14" s="32" customFormat="1" hidden="1" x14ac:dyDescent="0.25">
      <c r="B10290" s="42" t="s">
        <v>51964</v>
      </c>
      <c r="C10290" s="42"/>
      <c r="D10290" s="32" t="s">
        <v>46997</v>
      </c>
      <c r="E10290" s="44" t="s">
        <v>61632</v>
      </c>
      <c r="F10290" s="44" t="s">
        <v>4171</v>
      </c>
      <c r="G10290" s="32" t="s">
        <v>17</v>
      </c>
      <c r="H10290" s="32" t="s">
        <v>18</v>
      </c>
      <c r="I10290" s="55" t="s">
        <v>46998</v>
      </c>
      <c r="J10290" s="55">
        <v>8059347074801</v>
      </c>
      <c r="K10290" s="63">
        <v>45108</v>
      </c>
      <c r="L10290" s="46">
        <v>0</v>
      </c>
      <c r="M10290" s="46">
        <v>24.95</v>
      </c>
      <c r="N10290" s="45">
        <v>44802</v>
      </c>
    </row>
    <row r="10291" spans="1:14" s="32" customFormat="1" hidden="1" x14ac:dyDescent="0.25">
      <c r="B10291" s="42" t="s">
        <v>51965</v>
      </c>
      <c r="C10291" s="42"/>
      <c r="D10291" s="32" t="s">
        <v>46999</v>
      </c>
      <c r="E10291" s="44" t="s">
        <v>47000</v>
      </c>
      <c r="F10291" s="44" t="s">
        <v>4171</v>
      </c>
      <c r="G10291" s="32" t="s">
        <v>17</v>
      </c>
      <c r="H10291" s="32" t="s">
        <v>18</v>
      </c>
      <c r="I10291" s="55" t="s">
        <v>47001</v>
      </c>
      <c r="J10291" s="55">
        <v>8059347074849</v>
      </c>
      <c r="K10291" s="63">
        <v>45108</v>
      </c>
      <c r="L10291" s="46">
        <v>0</v>
      </c>
      <c r="M10291" s="46">
        <v>24.95</v>
      </c>
      <c r="N10291" s="45">
        <v>44802</v>
      </c>
    </row>
    <row r="10292" spans="1:14" s="32" customFormat="1" hidden="1" x14ac:dyDescent="0.25">
      <c r="B10292" s="42"/>
      <c r="C10292" s="42"/>
      <c r="D10292" s="32" t="s">
        <v>47002</v>
      </c>
      <c r="E10292" s="44" t="s">
        <v>47003</v>
      </c>
      <c r="F10292" s="44" t="s">
        <v>4171</v>
      </c>
      <c r="G10292" s="32" t="s">
        <v>17</v>
      </c>
      <c r="H10292" s="32" t="s">
        <v>18</v>
      </c>
      <c r="I10292" s="55" t="s">
        <v>47004</v>
      </c>
      <c r="J10292" s="55">
        <v>8059347074832</v>
      </c>
      <c r="K10292" s="63">
        <v>45108</v>
      </c>
      <c r="L10292" s="47">
        <v>0</v>
      </c>
      <c r="M10292" s="46">
        <v>24.95</v>
      </c>
      <c r="N10292" s="45">
        <v>44802</v>
      </c>
    </row>
    <row r="10293" spans="1:14" s="32" customFormat="1" hidden="1" x14ac:dyDescent="0.25">
      <c r="B10293" s="42" t="s">
        <v>51966</v>
      </c>
      <c r="C10293" s="42"/>
      <c r="D10293" s="32" t="s">
        <v>47005</v>
      </c>
      <c r="E10293" s="44" t="s">
        <v>61633</v>
      </c>
      <c r="F10293" s="44" t="s">
        <v>4171</v>
      </c>
      <c r="G10293" s="32" t="s">
        <v>17</v>
      </c>
      <c r="H10293" s="32" t="s">
        <v>18</v>
      </c>
      <c r="I10293" s="55" t="s">
        <v>47006</v>
      </c>
      <c r="J10293" s="55">
        <v>8059347074870</v>
      </c>
      <c r="K10293" s="63">
        <v>45108</v>
      </c>
      <c r="L10293" s="46">
        <v>0</v>
      </c>
      <c r="M10293" s="46">
        <v>24.95</v>
      </c>
      <c r="N10293" s="45">
        <v>44802</v>
      </c>
    </row>
    <row r="10294" spans="1:14" s="32" customFormat="1" hidden="1" x14ac:dyDescent="0.25">
      <c r="B10294" s="42" t="s">
        <v>51967</v>
      </c>
      <c r="C10294" s="42"/>
      <c r="D10294" s="32" t="s">
        <v>47007</v>
      </c>
      <c r="E10294" s="44" t="s">
        <v>61634</v>
      </c>
      <c r="F10294" s="44" t="s">
        <v>4171</v>
      </c>
      <c r="G10294" s="32" t="s">
        <v>17</v>
      </c>
      <c r="H10294" s="32" t="s">
        <v>18</v>
      </c>
      <c r="I10294" s="55" t="s">
        <v>47008</v>
      </c>
      <c r="J10294" s="55">
        <v>8059347074863</v>
      </c>
      <c r="K10294" s="63">
        <v>45108</v>
      </c>
      <c r="L10294" s="46">
        <v>0</v>
      </c>
      <c r="M10294" s="46">
        <v>24.95</v>
      </c>
      <c r="N10294" s="45">
        <v>44802</v>
      </c>
    </row>
    <row r="10295" spans="1:14" s="32" customFormat="1" hidden="1" x14ac:dyDescent="0.25">
      <c r="B10295" s="42" t="s">
        <v>51968</v>
      </c>
      <c r="C10295" s="42"/>
      <c r="D10295" s="32" t="s">
        <v>47009</v>
      </c>
      <c r="E10295" s="44" t="s">
        <v>61635</v>
      </c>
      <c r="F10295" s="44" t="s">
        <v>4171</v>
      </c>
      <c r="G10295" s="32" t="s">
        <v>17</v>
      </c>
      <c r="H10295" s="32" t="s">
        <v>18</v>
      </c>
      <c r="I10295" s="55" t="s">
        <v>47010</v>
      </c>
      <c r="J10295" s="55">
        <v>8059347048130</v>
      </c>
      <c r="K10295" s="63">
        <v>45108</v>
      </c>
      <c r="L10295" s="46">
        <v>0</v>
      </c>
      <c r="M10295" s="46">
        <v>24.95</v>
      </c>
      <c r="N10295" s="45">
        <v>44802</v>
      </c>
    </row>
    <row r="10296" spans="1:14" s="32" customFormat="1" hidden="1" x14ac:dyDescent="0.25">
      <c r="B10296" s="42" t="s">
        <v>51969</v>
      </c>
      <c r="C10296" s="42"/>
      <c r="D10296" s="32" t="s">
        <v>47011</v>
      </c>
      <c r="E10296" s="44" t="s">
        <v>61636</v>
      </c>
      <c r="F10296" s="44" t="s">
        <v>4171</v>
      </c>
      <c r="G10296" s="32" t="s">
        <v>17</v>
      </c>
      <c r="H10296" s="32" t="s">
        <v>18</v>
      </c>
      <c r="I10296" s="55" t="s">
        <v>47012</v>
      </c>
      <c r="J10296" s="55">
        <v>8059347074856</v>
      </c>
      <c r="K10296" s="63">
        <v>45108</v>
      </c>
      <c r="L10296" s="46">
        <v>0</v>
      </c>
      <c r="M10296" s="46">
        <v>24.95</v>
      </c>
      <c r="N10296" s="45">
        <v>44802</v>
      </c>
    </row>
    <row r="10297" spans="1:14" s="32" customFormat="1" hidden="1" x14ac:dyDescent="0.25">
      <c r="B10297" s="42" t="s">
        <v>51970</v>
      </c>
      <c r="C10297" s="42"/>
      <c r="D10297" s="32" t="s">
        <v>47013</v>
      </c>
      <c r="E10297" s="44" t="s">
        <v>47014</v>
      </c>
      <c r="F10297" s="44" t="s">
        <v>4171</v>
      </c>
      <c r="G10297" s="32" t="s">
        <v>17</v>
      </c>
      <c r="H10297" s="32" t="s">
        <v>18</v>
      </c>
      <c r="I10297" s="55" t="s">
        <v>47015</v>
      </c>
      <c r="J10297" s="55">
        <v>8059347074894</v>
      </c>
      <c r="K10297" s="63">
        <v>45108</v>
      </c>
      <c r="L10297" s="46">
        <v>0</v>
      </c>
      <c r="M10297" s="46">
        <v>24.95</v>
      </c>
      <c r="N10297" s="45">
        <v>44802</v>
      </c>
    </row>
    <row r="10298" spans="1:14" s="32" customFormat="1" hidden="1" x14ac:dyDescent="0.25">
      <c r="B10298" s="42"/>
      <c r="C10298" s="42"/>
      <c r="D10298" s="32" t="s">
        <v>47016</v>
      </c>
      <c r="E10298" s="44" t="s">
        <v>47017</v>
      </c>
      <c r="F10298" s="44" t="s">
        <v>4171</v>
      </c>
      <c r="G10298" s="32" t="s">
        <v>17</v>
      </c>
      <c r="H10298" s="32" t="s">
        <v>18</v>
      </c>
      <c r="I10298" s="55" t="s">
        <v>47018</v>
      </c>
      <c r="J10298" s="55">
        <v>8059347074887</v>
      </c>
      <c r="K10298" s="63">
        <v>45108</v>
      </c>
      <c r="L10298" s="47">
        <v>0</v>
      </c>
      <c r="M10298" s="46">
        <v>24.95</v>
      </c>
      <c r="N10298" s="45">
        <v>44802</v>
      </c>
    </row>
    <row r="10299" spans="1:14" s="32" customFormat="1" hidden="1" x14ac:dyDescent="0.25">
      <c r="B10299" s="42" t="s">
        <v>51971</v>
      </c>
      <c r="C10299" s="42"/>
      <c r="D10299" s="32" t="s">
        <v>47019</v>
      </c>
      <c r="E10299" s="44" t="s">
        <v>61637</v>
      </c>
      <c r="F10299" s="44" t="s">
        <v>4171</v>
      </c>
      <c r="G10299" s="32" t="s">
        <v>17</v>
      </c>
      <c r="H10299" s="32" t="s">
        <v>18</v>
      </c>
      <c r="I10299" s="55" t="s">
        <v>47020</v>
      </c>
      <c r="J10299" s="55">
        <v>8059347074924</v>
      </c>
      <c r="K10299" s="63">
        <v>45108</v>
      </c>
      <c r="L10299" s="46">
        <v>0</v>
      </c>
      <c r="M10299" s="46">
        <v>24.95</v>
      </c>
      <c r="N10299" s="45">
        <v>44802</v>
      </c>
    </row>
    <row r="10300" spans="1:14" s="32" customFormat="1" hidden="1" x14ac:dyDescent="0.25">
      <c r="B10300" s="42" t="s">
        <v>51972</v>
      </c>
      <c r="C10300" s="42"/>
      <c r="D10300" s="32" t="s">
        <v>47021</v>
      </c>
      <c r="E10300" s="44" t="s">
        <v>61638</v>
      </c>
      <c r="F10300" s="44" t="s">
        <v>4171</v>
      </c>
      <c r="G10300" s="32" t="s">
        <v>17</v>
      </c>
      <c r="H10300" s="32" t="s">
        <v>18</v>
      </c>
      <c r="I10300" s="55" t="s">
        <v>47022</v>
      </c>
      <c r="J10300" s="55">
        <v>8059347074917</v>
      </c>
      <c r="K10300" s="63">
        <v>45108</v>
      </c>
      <c r="L10300" s="46">
        <v>0</v>
      </c>
      <c r="M10300" s="46">
        <v>24.95</v>
      </c>
      <c r="N10300" s="45">
        <v>44802</v>
      </c>
    </row>
    <row r="10301" spans="1:14" s="32" customFormat="1" hidden="1" x14ac:dyDescent="0.25">
      <c r="B10301" s="42" t="s">
        <v>51973</v>
      </c>
      <c r="C10301" s="42"/>
      <c r="D10301" s="32" t="s">
        <v>47023</v>
      </c>
      <c r="E10301" s="44" t="s">
        <v>61639</v>
      </c>
      <c r="F10301" s="44" t="s">
        <v>4171</v>
      </c>
      <c r="G10301" s="32" t="s">
        <v>17</v>
      </c>
      <c r="H10301" s="32" t="s">
        <v>18</v>
      </c>
      <c r="I10301" s="55" t="s">
        <v>47024</v>
      </c>
      <c r="J10301" s="55">
        <v>8059347048147</v>
      </c>
      <c r="K10301" s="63">
        <v>45108</v>
      </c>
      <c r="L10301" s="46">
        <v>0</v>
      </c>
      <c r="M10301" s="46">
        <v>24.95</v>
      </c>
      <c r="N10301" s="45">
        <v>44802</v>
      </c>
    </row>
    <row r="10302" spans="1:14" s="45" customFormat="1" hidden="1" x14ac:dyDescent="0.25">
      <c r="A10302" s="32"/>
      <c r="B10302" s="42" t="s">
        <v>51974</v>
      </c>
      <c r="C10302" s="42"/>
      <c r="D10302" s="32" t="s">
        <v>47025</v>
      </c>
      <c r="E10302" s="44" t="s">
        <v>61640</v>
      </c>
      <c r="F10302" s="44" t="s">
        <v>4171</v>
      </c>
      <c r="G10302" s="32" t="s">
        <v>17</v>
      </c>
      <c r="H10302" s="32" t="s">
        <v>18</v>
      </c>
      <c r="I10302" s="55" t="s">
        <v>47026</v>
      </c>
      <c r="J10302" s="55">
        <v>8059347074900</v>
      </c>
      <c r="K10302" s="63">
        <v>45108</v>
      </c>
      <c r="L10302" s="46">
        <v>0</v>
      </c>
      <c r="M10302" s="46">
        <v>24.95</v>
      </c>
      <c r="N10302" s="45">
        <v>44802</v>
      </c>
    </row>
    <row r="10303" spans="1:14" s="45" customFormat="1" hidden="1" x14ac:dyDescent="0.25">
      <c r="A10303" s="32"/>
      <c r="B10303" s="42"/>
      <c r="C10303" s="42"/>
      <c r="D10303" s="32" t="s">
        <v>47027</v>
      </c>
      <c r="E10303" s="44" t="s">
        <v>47028</v>
      </c>
      <c r="F10303" s="44" t="s">
        <v>4171</v>
      </c>
      <c r="G10303" s="32" t="s">
        <v>17</v>
      </c>
      <c r="H10303" s="32" t="s">
        <v>18</v>
      </c>
      <c r="I10303" s="55" t="s">
        <v>47029</v>
      </c>
      <c r="J10303" s="55">
        <v>8059347074948</v>
      </c>
      <c r="K10303" s="63">
        <v>45108</v>
      </c>
      <c r="L10303" s="47">
        <v>0</v>
      </c>
      <c r="M10303" s="46">
        <v>24.95</v>
      </c>
      <c r="N10303" s="45">
        <v>44802</v>
      </c>
    </row>
    <row r="10304" spans="1:14" s="45" customFormat="1" hidden="1" x14ac:dyDescent="0.25">
      <c r="A10304" s="32"/>
      <c r="B10304" s="42"/>
      <c r="C10304" s="42"/>
      <c r="D10304" s="32" t="s">
        <v>47030</v>
      </c>
      <c r="E10304" s="44" t="s">
        <v>47031</v>
      </c>
      <c r="F10304" s="44" t="s">
        <v>4171</v>
      </c>
      <c r="G10304" s="32" t="s">
        <v>17</v>
      </c>
      <c r="H10304" s="32" t="s">
        <v>18</v>
      </c>
      <c r="I10304" s="55" t="s">
        <v>47032</v>
      </c>
      <c r="J10304" s="55">
        <v>8059347074931</v>
      </c>
      <c r="K10304" s="63">
        <v>45108</v>
      </c>
      <c r="L10304" s="47">
        <v>0</v>
      </c>
      <c r="M10304" s="46">
        <v>24.95</v>
      </c>
      <c r="N10304" s="45">
        <v>44802</v>
      </c>
    </row>
    <row r="10305" spans="1:14" s="45" customFormat="1" hidden="1" x14ac:dyDescent="0.25">
      <c r="A10305" s="32"/>
      <c r="B10305" s="42"/>
      <c r="C10305" s="42"/>
      <c r="D10305" s="32" t="s">
        <v>47033</v>
      </c>
      <c r="E10305" s="44" t="s">
        <v>61641</v>
      </c>
      <c r="F10305" s="44" t="s">
        <v>4171</v>
      </c>
      <c r="G10305" s="32" t="s">
        <v>17</v>
      </c>
      <c r="H10305" s="32" t="s">
        <v>18</v>
      </c>
      <c r="I10305" s="55" t="s">
        <v>47034</v>
      </c>
      <c r="J10305" s="55">
        <v>8059347074979</v>
      </c>
      <c r="K10305" s="63">
        <v>45108</v>
      </c>
      <c r="L10305" s="47">
        <v>0</v>
      </c>
      <c r="M10305" s="46">
        <v>24.95</v>
      </c>
      <c r="N10305" s="45">
        <v>44802</v>
      </c>
    </row>
    <row r="10306" spans="1:14" s="45" customFormat="1" hidden="1" x14ac:dyDescent="0.25">
      <c r="A10306" s="32"/>
      <c r="B10306" s="42"/>
      <c r="C10306" s="42"/>
      <c r="D10306" s="32" t="s">
        <v>47035</v>
      </c>
      <c r="E10306" s="44" t="s">
        <v>61642</v>
      </c>
      <c r="F10306" s="44" t="s">
        <v>4171</v>
      </c>
      <c r="G10306" s="32" t="s">
        <v>17</v>
      </c>
      <c r="H10306" s="32" t="s">
        <v>18</v>
      </c>
      <c r="I10306" s="55" t="s">
        <v>47036</v>
      </c>
      <c r="J10306" s="55">
        <v>8059347074962</v>
      </c>
      <c r="K10306" s="63">
        <v>45108</v>
      </c>
      <c r="L10306" s="47">
        <v>0</v>
      </c>
      <c r="M10306" s="46">
        <v>24.95</v>
      </c>
      <c r="N10306" s="45">
        <v>44802</v>
      </c>
    </row>
    <row r="10307" spans="1:14" s="45" customFormat="1" hidden="1" x14ac:dyDescent="0.25">
      <c r="A10307" s="32"/>
      <c r="B10307" s="42"/>
      <c r="C10307" s="42"/>
      <c r="D10307" s="32" t="s">
        <v>47037</v>
      </c>
      <c r="E10307" s="44" t="s">
        <v>61643</v>
      </c>
      <c r="F10307" s="44" t="s">
        <v>4171</v>
      </c>
      <c r="G10307" s="32" t="s">
        <v>17</v>
      </c>
      <c r="H10307" s="32" t="s">
        <v>18</v>
      </c>
      <c r="I10307" s="55" t="s">
        <v>47038</v>
      </c>
      <c r="J10307" s="55">
        <v>8059347048154</v>
      </c>
      <c r="K10307" s="63">
        <v>45108</v>
      </c>
      <c r="L10307" s="47">
        <v>0</v>
      </c>
      <c r="M10307" s="46">
        <v>24.95</v>
      </c>
      <c r="N10307" s="45">
        <v>44802</v>
      </c>
    </row>
    <row r="10308" spans="1:14" s="45" customFormat="1" hidden="1" x14ac:dyDescent="0.25">
      <c r="A10308" s="32"/>
      <c r="B10308" s="42"/>
      <c r="C10308" s="42"/>
      <c r="D10308" s="32" t="s">
        <v>47039</v>
      </c>
      <c r="E10308" s="44" t="s">
        <v>61644</v>
      </c>
      <c r="F10308" s="44" t="s">
        <v>4171</v>
      </c>
      <c r="G10308" s="32" t="s">
        <v>17</v>
      </c>
      <c r="H10308" s="32" t="s">
        <v>18</v>
      </c>
      <c r="I10308" s="55" t="s">
        <v>47040</v>
      </c>
      <c r="J10308" s="55">
        <v>8059347074955</v>
      </c>
      <c r="K10308" s="63">
        <v>45108</v>
      </c>
      <c r="L10308" s="47">
        <v>0</v>
      </c>
      <c r="M10308" s="46">
        <v>24.95</v>
      </c>
      <c r="N10308" s="45">
        <v>44802</v>
      </c>
    </row>
    <row r="10309" spans="1:14" s="45" customFormat="1" hidden="1" x14ac:dyDescent="0.25">
      <c r="A10309" s="32"/>
      <c r="B10309" s="42"/>
      <c r="C10309" s="42"/>
      <c r="D10309" s="32" t="s">
        <v>47041</v>
      </c>
      <c r="E10309" s="44" t="s">
        <v>47042</v>
      </c>
      <c r="F10309" s="44" t="s">
        <v>4171</v>
      </c>
      <c r="G10309" s="32" t="s">
        <v>17</v>
      </c>
      <c r="H10309" s="32" t="s">
        <v>18</v>
      </c>
      <c r="I10309" s="55" t="s">
        <v>47043</v>
      </c>
      <c r="J10309" s="55">
        <v>8059347074993</v>
      </c>
      <c r="K10309" s="63">
        <v>45108</v>
      </c>
      <c r="L10309" s="47">
        <v>0</v>
      </c>
      <c r="M10309" s="46">
        <v>24.95</v>
      </c>
      <c r="N10309" s="45">
        <v>44802</v>
      </c>
    </row>
    <row r="10310" spans="1:14" s="45" customFormat="1" hidden="1" x14ac:dyDescent="0.25">
      <c r="A10310" s="32"/>
      <c r="B10310" s="42"/>
      <c r="C10310" s="42"/>
      <c r="D10310" s="32" t="s">
        <v>47044</v>
      </c>
      <c r="E10310" s="44" t="s">
        <v>47045</v>
      </c>
      <c r="F10310" s="44" t="s">
        <v>4171</v>
      </c>
      <c r="G10310" s="32" t="s">
        <v>17</v>
      </c>
      <c r="H10310" s="32" t="s">
        <v>18</v>
      </c>
      <c r="I10310" s="55" t="s">
        <v>47046</v>
      </c>
      <c r="J10310" s="55">
        <v>8059347074986</v>
      </c>
      <c r="K10310" s="63">
        <v>45108</v>
      </c>
      <c r="L10310" s="47">
        <v>0</v>
      </c>
      <c r="M10310" s="46">
        <v>24.95</v>
      </c>
      <c r="N10310" s="45">
        <v>44802</v>
      </c>
    </row>
    <row r="10311" spans="1:14" s="45" customFormat="1" hidden="1" x14ac:dyDescent="0.25">
      <c r="A10311" s="32"/>
      <c r="B10311" s="42"/>
      <c r="C10311" s="42"/>
      <c r="D10311" s="32" t="s">
        <v>47047</v>
      </c>
      <c r="E10311" s="44" t="s">
        <v>61645</v>
      </c>
      <c r="F10311" s="44" t="s">
        <v>4171</v>
      </c>
      <c r="G10311" s="32" t="s">
        <v>17</v>
      </c>
      <c r="H10311" s="32" t="s">
        <v>18</v>
      </c>
      <c r="I10311" s="55" t="s">
        <v>47048</v>
      </c>
      <c r="J10311" s="55">
        <v>8059347075020</v>
      </c>
      <c r="K10311" s="63">
        <v>45108</v>
      </c>
      <c r="L10311" s="47">
        <v>0</v>
      </c>
      <c r="M10311" s="46">
        <v>24.95</v>
      </c>
      <c r="N10311" s="45">
        <v>44802</v>
      </c>
    </row>
    <row r="10312" spans="1:14" s="45" customFormat="1" hidden="1" x14ac:dyDescent="0.25">
      <c r="A10312" s="32"/>
      <c r="B10312" s="42"/>
      <c r="C10312" s="42"/>
      <c r="D10312" s="32" t="s">
        <v>47049</v>
      </c>
      <c r="E10312" s="44" t="s">
        <v>61646</v>
      </c>
      <c r="F10312" s="44" t="s">
        <v>4171</v>
      </c>
      <c r="G10312" s="32" t="s">
        <v>17</v>
      </c>
      <c r="H10312" s="32" t="s">
        <v>18</v>
      </c>
      <c r="I10312" s="55" t="s">
        <v>47050</v>
      </c>
      <c r="J10312" s="55">
        <v>8059347075013</v>
      </c>
      <c r="K10312" s="63">
        <v>45108</v>
      </c>
      <c r="L10312" s="47">
        <v>0</v>
      </c>
      <c r="M10312" s="46">
        <v>24.95</v>
      </c>
      <c r="N10312" s="45">
        <v>44802</v>
      </c>
    </row>
    <row r="10313" spans="1:14" s="45" customFormat="1" hidden="1" x14ac:dyDescent="0.25">
      <c r="A10313" s="32"/>
      <c r="B10313" s="42"/>
      <c r="C10313" s="42"/>
      <c r="D10313" s="32" t="s">
        <v>47051</v>
      </c>
      <c r="E10313" s="44" t="s">
        <v>61647</v>
      </c>
      <c r="F10313" s="44" t="s">
        <v>4171</v>
      </c>
      <c r="G10313" s="32" t="s">
        <v>17</v>
      </c>
      <c r="H10313" s="32" t="s">
        <v>18</v>
      </c>
      <c r="I10313" s="55" t="s">
        <v>47052</v>
      </c>
      <c r="J10313" s="55">
        <v>8059347048161</v>
      </c>
      <c r="K10313" s="63">
        <v>45108</v>
      </c>
      <c r="L10313" s="47">
        <v>0</v>
      </c>
      <c r="M10313" s="46">
        <v>24.95</v>
      </c>
      <c r="N10313" s="45">
        <v>44802</v>
      </c>
    </row>
    <row r="10314" spans="1:14" s="45" customFormat="1" hidden="1" x14ac:dyDescent="0.25">
      <c r="A10314" s="32"/>
      <c r="B10314" s="42"/>
      <c r="C10314" s="42"/>
      <c r="D10314" s="32" t="s">
        <v>47053</v>
      </c>
      <c r="E10314" s="44" t="s">
        <v>61648</v>
      </c>
      <c r="F10314" s="44" t="s">
        <v>4171</v>
      </c>
      <c r="G10314" s="32" t="s">
        <v>17</v>
      </c>
      <c r="H10314" s="32" t="s">
        <v>18</v>
      </c>
      <c r="I10314" s="55" t="s">
        <v>47054</v>
      </c>
      <c r="J10314" s="55">
        <v>8059347075006</v>
      </c>
      <c r="K10314" s="63">
        <v>45108</v>
      </c>
      <c r="L10314" s="47">
        <v>0</v>
      </c>
      <c r="M10314" s="46">
        <v>24.95</v>
      </c>
      <c r="N10314" s="45">
        <v>44802</v>
      </c>
    </row>
    <row r="10315" spans="1:14" s="45" customFormat="1" hidden="1" x14ac:dyDescent="0.25">
      <c r="A10315" s="32"/>
      <c r="B10315" s="42" t="s">
        <v>51975</v>
      </c>
      <c r="C10315" s="42"/>
      <c r="D10315" s="32" t="s">
        <v>47055</v>
      </c>
      <c r="E10315" s="44" t="s">
        <v>47056</v>
      </c>
      <c r="F10315" s="44" t="s">
        <v>4171</v>
      </c>
      <c r="G10315" s="32" t="s">
        <v>17</v>
      </c>
      <c r="H10315" s="32" t="s">
        <v>18</v>
      </c>
      <c r="I10315" s="55" t="s">
        <v>47057</v>
      </c>
      <c r="J10315" s="55">
        <v>8059347075068</v>
      </c>
      <c r="K10315" s="63">
        <v>45108</v>
      </c>
      <c r="L10315" s="46">
        <v>0</v>
      </c>
      <c r="M10315" s="46">
        <v>44.95</v>
      </c>
      <c r="N10315" s="45">
        <v>44802</v>
      </c>
    </row>
    <row r="10316" spans="1:14" s="45" customFormat="1" hidden="1" x14ac:dyDescent="0.25">
      <c r="A10316" s="32"/>
      <c r="B10316" s="42" t="s">
        <v>51976</v>
      </c>
      <c r="C10316" s="42"/>
      <c r="D10316" s="32" t="s">
        <v>47058</v>
      </c>
      <c r="E10316" s="44" t="s">
        <v>61809</v>
      </c>
      <c r="F10316" s="44" t="s">
        <v>4171</v>
      </c>
      <c r="G10316" s="32" t="s">
        <v>17</v>
      </c>
      <c r="H10316" s="32" t="s">
        <v>18</v>
      </c>
      <c r="I10316" s="55" t="s">
        <v>47059</v>
      </c>
      <c r="J10316" s="55">
        <v>8059347048178</v>
      </c>
      <c r="K10316" s="63">
        <v>45108</v>
      </c>
      <c r="L10316" s="46">
        <v>0</v>
      </c>
      <c r="M10316" s="46">
        <v>44.95</v>
      </c>
      <c r="N10316" s="45">
        <v>44802</v>
      </c>
    </row>
    <row r="10317" spans="1:14" s="45" customFormat="1" hidden="1" x14ac:dyDescent="0.25">
      <c r="A10317" s="32"/>
      <c r="B10317" s="42" t="s">
        <v>51977</v>
      </c>
      <c r="C10317" s="42"/>
      <c r="D10317" s="32" t="s">
        <v>47060</v>
      </c>
      <c r="E10317" s="44" t="s">
        <v>61810</v>
      </c>
      <c r="F10317" s="44" t="s">
        <v>4171</v>
      </c>
      <c r="G10317" s="32" t="s">
        <v>17</v>
      </c>
      <c r="H10317" s="32" t="s">
        <v>18</v>
      </c>
      <c r="I10317" s="55" t="s">
        <v>47061</v>
      </c>
      <c r="J10317" s="55">
        <v>8059347075044</v>
      </c>
      <c r="K10317" s="63">
        <v>45108</v>
      </c>
      <c r="L10317" s="46">
        <v>0</v>
      </c>
      <c r="M10317" s="46">
        <v>44.95</v>
      </c>
      <c r="N10317" s="45">
        <v>44802</v>
      </c>
    </row>
    <row r="10318" spans="1:14" s="32" customFormat="1" hidden="1" x14ac:dyDescent="0.25">
      <c r="B10318" s="42" t="s">
        <v>51978</v>
      </c>
      <c r="C10318" s="42"/>
      <c r="D10318" s="32" t="s">
        <v>47062</v>
      </c>
      <c r="E10318" s="44" t="s">
        <v>61811</v>
      </c>
      <c r="F10318" s="44" t="s">
        <v>4171</v>
      </c>
      <c r="G10318" s="32" t="s">
        <v>17</v>
      </c>
      <c r="H10318" s="32" t="s">
        <v>18</v>
      </c>
      <c r="I10318" s="55" t="s">
        <v>47063</v>
      </c>
      <c r="J10318" s="55">
        <v>8059347075037</v>
      </c>
      <c r="K10318" s="63">
        <v>45108</v>
      </c>
      <c r="L10318" s="46">
        <v>0</v>
      </c>
      <c r="M10318" s="46">
        <v>44.95</v>
      </c>
      <c r="N10318" s="45">
        <v>44802</v>
      </c>
    </row>
    <row r="10319" spans="1:14" s="32" customFormat="1" hidden="1" x14ac:dyDescent="0.25">
      <c r="B10319" s="42" t="s">
        <v>51979</v>
      </c>
      <c r="C10319" s="42"/>
      <c r="D10319" s="32" t="s">
        <v>47064</v>
      </c>
      <c r="E10319" s="44" t="s">
        <v>54855</v>
      </c>
      <c r="F10319" s="44" t="s">
        <v>4171</v>
      </c>
      <c r="G10319" s="32" t="s">
        <v>17</v>
      </c>
      <c r="H10319" s="32" t="s">
        <v>18</v>
      </c>
      <c r="I10319" s="55" t="s">
        <v>47065</v>
      </c>
      <c r="J10319" s="55">
        <v>8059347075051</v>
      </c>
      <c r="K10319" s="63">
        <v>45108</v>
      </c>
      <c r="L10319" s="46">
        <v>0</v>
      </c>
      <c r="M10319" s="46">
        <v>44.95</v>
      </c>
      <c r="N10319" s="45">
        <v>44802</v>
      </c>
    </row>
    <row r="10320" spans="1:14" s="32" customFormat="1" hidden="1" x14ac:dyDescent="0.25">
      <c r="B10320" s="42" t="s">
        <v>51980</v>
      </c>
      <c r="C10320" s="42"/>
      <c r="D10320" s="32" t="s">
        <v>47066</v>
      </c>
      <c r="E10320" s="44" t="s">
        <v>47067</v>
      </c>
      <c r="F10320" s="44" t="s">
        <v>4171</v>
      </c>
      <c r="G10320" s="32" t="s">
        <v>17</v>
      </c>
      <c r="H10320" s="32" t="s">
        <v>18</v>
      </c>
      <c r="I10320" s="55" t="s">
        <v>47068</v>
      </c>
      <c r="J10320" s="55">
        <v>8059347075105</v>
      </c>
      <c r="K10320" s="63">
        <v>45108</v>
      </c>
      <c r="L10320" s="46">
        <v>0</v>
      </c>
      <c r="M10320" s="46">
        <v>44.95</v>
      </c>
      <c r="N10320" s="45">
        <v>44802</v>
      </c>
    </row>
    <row r="10321" spans="2:14" s="32" customFormat="1" hidden="1" x14ac:dyDescent="0.25">
      <c r="B10321" s="42" t="s">
        <v>51981</v>
      </c>
      <c r="C10321" s="42"/>
      <c r="D10321" s="32" t="s">
        <v>47069</v>
      </c>
      <c r="E10321" s="44" t="s">
        <v>61812</v>
      </c>
      <c r="F10321" s="44" t="s">
        <v>4171</v>
      </c>
      <c r="G10321" s="32" t="s">
        <v>17</v>
      </c>
      <c r="H10321" s="32" t="s">
        <v>18</v>
      </c>
      <c r="I10321" s="55" t="s">
        <v>47070</v>
      </c>
      <c r="J10321" s="55">
        <v>8059347048185</v>
      </c>
      <c r="K10321" s="63">
        <v>45108</v>
      </c>
      <c r="L10321" s="46">
        <v>0</v>
      </c>
      <c r="M10321" s="46">
        <v>44.95</v>
      </c>
      <c r="N10321" s="45">
        <v>44802</v>
      </c>
    </row>
    <row r="10322" spans="2:14" s="32" customFormat="1" hidden="1" x14ac:dyDescent="0.25">
      <c r="B10322" s="42" t="s">
        <v>51982</v>
      </c>
      <c r="C10322" s="42"/>
      <c r="D10322" s="32" t="s">
        <v>47071</v>
      </c>
      <c r="E10322" s="44" t="s">
        <v>61813</v>
      </c>
      <c r="F10322" s="44" t="s">
        <v>4171</v>
      </c>
      <c r="G10322" s="32" t="s">
        <v>17</v>
      </c>
      <c r="H10322" s="32" t="s">
        <v>18</v>
      </c>
      <c r="I10322" s="55" t="s">
        <v>47072</v>
      </c>
      <c r="J10322" s="55">
        <v>8059347075082</v>
      </c>
      <c r="K10322" s="63">
        <v>45108</v>
      </c>
      <c r="L10322" s="46">
        <v>0</v>
      </c>
      <c r="M10322" s="46">
        <v>44.95</v>
      </c>
      <c r="N10322" s="45">
        <v>44802</v>
      </c>
    </row>
    <row r="10323" spans="2:14" s="32" customFormat="1" hidden="1" x14ac:dyDescent="0.25">
      <c r="B10323" s="42" t="s">
        <v>51983</v>
      </c>
      <c r="C10323" s="42"/>
      <c r="D10323" s="32" t="s">
        <v>47073</v>
      </c>
      <c r="E10323" s="44" t="s">
        <v>61814</v>
      </c>
      <c r="F10323" s="44" t="s">
        <v>4171</v>
      </c>
      <c r="G10323" s="32" t="s">
        <v>17</v>
      </c>
      <c r="H10323" s="32" t="s">
        <v>18</v>
      </c>
      <c r="I10323" s="55" t="s">
        <v>47074</v>
      </c>
      <c r="J10323" s="55">
        <v>8059347075075</v>
      </c>
      <c r="K10323" s="63">
        <v>45108</v>
      </c>
      <c r="L10323" s="46">
        <v>0</v>
      </c>
      <c r="M10323" s="46">
        <v>44.95</v>
      </c>
      <c r="N10323" s="45">
        <v>44802</v>
      </c>
    </row>
    <row r="10324" spans="2:14" s="32" customFormat="1" hidden="1" x14ac:dyDescent="0.25">
      <c r="B10324" s="42" t="s">
        <v>51984</v>
      </c>
      <c r="C10324" s="42"/>
      <c r="D10324" s="32" t="s">
        <v>47075</v>
      </c>
      <c r="E10324" s="44" t="s">
        <v>61815</v>
      </c>
      <c r="F10324" s="44" t="s">
        <v>4171</v>
      </c>
      <c r="G10324" s="32" t="s">
        <v>17</v>
      </c>
      <c r="H10324" s="32" t="s">
        <v>18</v>
      </c>
      <c r="I10324" s="55" t="s">
        <v>47076</v>
      </c>
      <c r="J10324" s="55">
        <v>8059347075099</v>
      </c>
      <c r="K10324" s="63">
        <v>45108</v>
      </c>
      <c r="L10324" s="46">
        <v>0</v>
      </c>
      <c r="M10324" s="46">
        <v>44.95</v>
      </c>
      <c r="N10324" s="45">
        <v>44802</v>
      </c>
    </row>
    <row r="10325" spans="2:14" s="32" customFormat="1" hidden="1" x14ac:dyDescent="0.25">
      <c r="B10325" s="42" t="s">
        <v>51985</v>
      </c>
      <c r="C10325" s="42"/>
      <c r="D10325" s="32" t="s">
        <v>47077</v>
      </c>
      <c r="E10325" s="44" t="s">
        <v>47078</v>
      </c>
      <c r="F10325" s="44" t="s">
        <v>4171</v>
      </c>
      <c r="G10325" s="32" t="s">
        <v>17</v>
      </c>
      <c r="H10325" s="32" t="s">
        <v>18</v>
      </c>
      <c r="I10325" s="55" t="s">
        <v>47079</v>
      </c>
      <c r="J10325" s="55">
        <v>8059347075143</v>
      </c>
      <c r="K10325" s="63">
        <v>45108</v>
      </c>
      <c r="L10325" s="46">
        <v>0</v>
      </c>
      <c r="M10325" s="46">
        <v>44.95</v>
      </c>
      <c r="N10325" s="45">
        <v>44802</v>
      </c>
    </row>
    <row r="10326" spans="2:14" s="32" customFormat="1" hidden="1" x14ac:dyDescent="0.25">
      <c r="B10326" s="42" t="s">
        <v>51986</v>
      </c>
      <c r="C10326" s="42"/>
      <c r="D10326" s="32" t="s">
        <v>47080</v>
      </c>
      <c r="E10326" s="44" t="s">
        <v>61816</v>
      </c>
      <c r="F10326" s="44" t="s">
        <v>4171</v>
      </c>
      <c r="G10326" s="32" t="s">
        <v>17</v>
      </c>
      <c r="H10326" s="32" t="s">
        <v>18</v>
      </c>
      <c r="I10326" s="55" t="s">
        <v>47081</v>
      </c>
      <c r="J10326" s="55">
        <v>8059347048192</v>
      </c>
      <c r="K10326" s="63">
        <v>45108</v>
      </c>
      <c r="L10326" s="46">
        <v>0</v>
      </c>
      <c r="M10326" s="46">
        <v>44.95</v>
      </c>
      <c r="N10326" s="45">
        <v>44802</v>
      </c>
    </row>
    <row r="10327" spans="2:14" s="32" customFormat="1" hidden="1" x14ac:dyDescent="0.25">
      <c r="B10327" s="42" t="s">
        <v>51987</v>
      </c>
      <c r="C10327" s="42"/>
      <c r="D10327" s="32" t="s">
        <v>47082</v>
      </c>
      <c r="E10327" s="44" t="s">
        <v>61817</v>
      </c>
      <c r="F10327" s="44" t="s">
        <v>4171</v>
      </c>
      <c r="G10327" s="32" t="s">
        <v>17</v>
      </c>
      <c r="H10327" s="32" t="s">
        <v>18</v>
      </c>
      <c r="I10327" s="55" t="s">
        <v>47083</v>
      </c>
      <c r="J10327" s="55">
        <v>8059347075129</v>
      </c>
      <c r="K10327" s="63">
        <v>45108</v>
      </c>
      <c r="L10327" s="46">
        <v>0</v>
      </c>
      <c r="M10327" s="46">
        <v>44.95</v>
      </c>
      <c r="N10327" s="45">
        <v>44802</v>
      </c>
    </row>
    <row r="10328" spans="2:14" s="32" customFormat="1" hidden="1" x14ac:dyDescent="0.25">
      <c r="B10328" s="42" t="s">
        <v>51988</v>
      </c>
      <c r="C10328" s="42"/>
      <c r="D10328" s="32" t="s">
        <v>47084</v>
      </c>
      <c r="E10328" s="44" t="s">
        <v>61818</v>
      </c>
      <c r="F10328" s="44" t="s">
        <v>4171</v>
      </c>
      <c r="G10328" s="32" t="s">
        <v>17</v>
      </c>
      <c r="H10328" s="32" t="s">
        <v>18</v>
      </c>
      <c r="I10328" s="55" t="s">
        <v>47085</v>
      </c>
      <c r="J10328" s="55">
        <v>8059347075112</v>
      </c>
      <c r="K10328" s="63">
        <v>45108</v>
      </c>
      <c r="L10328" s="46">
        <v>0</v>
      </c>
      <c r="M10328" s="46">
        <v>44.95</v>
      </c>
      <c r="N10328" s="45">
        <v>44802</v>
      </c>
    </row>
    <row r="10329" spans="2:14" s="32" customFormat="1" hidden="1" x14ac:dyDescent="0.25">
      <c r="B10329" s="42" t="s">
        <v>51989</v>
      </c>
      <c r="C10329" s="42"/>
      <c r="D10329" s="32" t="s">
        <v>47086</v>
      </c>
      <c r="E10329" s="44" t="s">
        <v>61819</v>
      </c>
      <c r="F10329" s="44" t="s">
        <v>4171</v>
      </c>
      <c r="G10329" s="32" t="s">
        <v>17</v>
      </c>
      <c r="H10329" s="32" t="s">
        <v>18</v>
      </c>
      <c r="I10329" s="55" t="s">
        <v>47087</v>
      </c>
      <c r="J10329" s="55">
        <v>8059347075136</v>
      </c>
      <c r="K10329" s="63">
        <v>45108</v>
      </c>
      <c r="L10329" s="46">
        <v>0</v>
      </c>
      <c r="M10329" s="46">
        <v>44.95</v>
      </c>
      <c r="N10329" s="45">
        <v>44802</v>
      </c>
    </row>
    <row r="10330" spans="2:14" s="32" customFormat="1" hidden="1" x14ac:dyDescent="0.25">
      <c r="B10330" s="42" t="s">
        <v>51990</v>
      </c>
      <c r="C10330" s="42"/>
      <c r="D10330" s="32" t="s">
        <v>47088</v>
      </c>
      <c r="E10330" s="44" t="s">
        <v>47089</v>
      </c>
      <c r="F10330" s="44" t="s">
        <v>4171</v>
      </c>
      <c r="G10330" s="32" t="s">
        <v>17</v>
      </c>
      <c r="H10330" s="32" t="s">
        <v>18</v>
      </c>
      <c r="I10330" s="55" t="s">
        <v>47090</v>
      </c>
      <c r="J10330" s="55">
        <v>8059347075181</v>
      </c>
      <c r="K10330" s="63">
        <v>45108</v>
      </c>
      <c r="L10330" s="46">
        <v>0</v>
      </c>
      <c r="M10330" s="46">
        <v>44.95</v>
      </c>
      <c r="N10330" s="45">
        <v>44802</v>
      </c>
    </row>
    <row r="10331" spans="2:14" s="32" customFormat="1" hidden="1" x14ac:dyDescent="0.25">
      <c r="B10331" s="42" t="s">
        <v>51991</v>
      </c>
      <c r="C10331" s="42"/>
      <c r="D10331" s="32" t="s">
        <v>47091</v>
      </c>
      <c r="E10331" s="44" t="s">
        <v>61820</v>
      </c>
      <c r="F10331" s="44" t="s">
        <v>4171</v>
      </c>
      <c r="G10331" s="32" t="s">
        <v>17</v>
      </c>
      <c r="H10331" s="32" t="s">
        <v>18</v>
      </c>
      <c r="I10331" s="55" t="s">
        <v>47092</v>
      </c>
      <c r="J10331" s="55">
        <v>8059347048208</v>
      </c>
      <c r="K10331" s="63">
        <v>45108</v>
      </c>
      <c r="L10331" s="46">
        <v>0</v>
      </c>
      <c r="M10331" s="46">
        <v>44.95</v>
      </c>
      <c r="N10331" s="45">
        <v>44802</v>
      </c>
    </row>
    <row r="10332" spans="2:14" s="32" customFormat="1" hidden="1" x14ac:dyDescent="0.25">
      <c r="B10332" s="42" t="s">
        <v>51992</v>
      </c>
      <c r="C10332" s="42"/>
      <c r="D10332" s="32" t="s">
        <v>47093</v>
      </c>
      <c r="E10332" s="44" t="s">
        <v>61821</v>
      </c>
      <c r="F10332" s="44" t="s">
        <v>4171</v>
      </c>
      <c r="G10332" s="32" t="s">
        <v>17</v>
      </c>
      <c r="H10332" s="32" t="s">
        <v>18</v>
      </c>
      <c r="I10332" s="55" t="s">
        <v>47094</v>
      </c>
      <c r="J10332" s="55">
        <v>8059347075167</v>
      </c>
      <c r="K10332" s="63">
        <v>45108</v>
      </c>
      <c r="L10332" s="46">
        <v>0</v>
      </c>
      <c r="M10332" s="46">
        <v>44.95</v>
      </c>
      <c r="N10332" s="45">
        <v>44802</v>
      </c>
    </row>
    <row r="10333" spans="2:14" s="32" customFormat="1" hidden="1" x14ac:dyDescent="0.25">
      <c r="B10333" s="42" t="s">
        <v>51993</v>
      </c>
      <c r="C10333" s="42"/>
      <c r="D10333" s="32" t="s">
        <v>47095</v>
      </c>
      <c r="E10333" s="44" t="s">
        <v>61822</v>
      </c>
      <c r="F10333" s="44" t="s">
        <v>4171</v>
      </c>
      <c r="G10333" s="32" t="s">
        <v>17</v>
      </c>
      <c r="H10333" s="32" t="s">
        <v>18</v>
      </c>
      <c r="I10333" s="55" t="s">
        <v>47096</v>
      </c>
      <c r="J10333" s="55">
        <v>8059347075150</v>
      </c>
      <c r="K10333" s="63">
        <v>45108</v>
      </c>
      <c r="L10333" s="46">
        <v>0</v>
      </c>
      <c r="M10333" s="46">
        <v>44.95</v>
      </c>
      <c r="N10333" s="45">
        <v>44802</v>
      </c>
    </row>
    <row r="10334" spans="2:14" s="32" customFormat="1" hidden="1" x14ac:dyDescent="0.25">
      <c r="B10334" s="42" t="s">
        <v>51994</v>
      </c>
      <c r="C10334" s="42"/>
      <c r="D10334" s="32" t="s">
        <v>47097</v>
      </c>
      <c r="E10334" s="44" t="s">
        <v>61823</v>
      </c>
      <c r="F10334" s="44" t="s">
        <v>4171</v>
      </c>
      <c r="G10334" s="32" t="s">
        <v>17</v>
      </c>
      <c r="H10334" s="32" t="s">
        <v>18</v>
      </c>
      <c r="I10334" s="55" t="s">
        <v>47098</v>
      </c>
      <c r="J10334" s="55">
        <v>8059347075174</v>
      </c>
      <c r="K10334" s="63">
        <v>45108</v>
      </c>
      <c r="L10334" s="46">
        <v>0</v>
      </c>
      <c r="M10334" s="46">
        <v>44.95</v>
      </c>
      <c r="N10334" s="45">
        <v>44802</v>
      </c>
    </row>
    <row r="10335" spans="2:14" s="32" customFormat="1" hidden="1" x14ac:dyDescent="0.25">
      <c r="B10335" s="42" t="s">
        <v>51995</v>
      </c>
      <c r="C10335" s="42"/>
      <c r="D10335" s="32" t="s">
        <v>47099</v>
      </c>
      <c r="E10335" s="44" t="s">
        <v>47100</v>
      </c>
      <c r="F10335" s="44" t="s">
        <v>4171</v>
      </c>
      <c r="G10335" s="32" t="s">
        <v>17</v>
      </c>
      <c r="H10335" s="32" t="s">
        <v>18</v>
      </c>
      <c r="I10335" s="55" t="s">
        <v>47101</v>
      </c>
      <c r="J10335" s="55">
        <v>8059347075228</v>
      </c>
      <c r="K10335" s="63">
        <v>45108</v>
      </c>
      <c r="L10335" s="46">
        <v>0</v>
      </c>
      <c r="M10335" s="46">
        <v>44.95</v>
      </c>
      <c r="N10335" s="45">
        <v>44802</v>
      </c>
    </row>
    <row r="10336" spans="2:14" s="32" customFormat="1" hidden="1" x14ac:dyDescent="0.25">
      <c r="B10336" s="42" t="s">
        <v>51996</v>
      </c>
      <c r="C10336" s="42"/>
      <c r="D10336" s="32" t="s">
        <v>47102</v>
      </c>
      <c r="E10336" s="44" t="s">
        <v>61824</v>
      </c>
      <c r="F10336" s="44" t="s">
        <v>4171</v>
      </c>
      <c r="G10336" s="32" t="s">
        <v>17</v>
      </c>
      <c r="H10336" s="32" t="s">
        <v>18</v>
      </c>
      <c r="I10336" s="55" t="s">
        <v>47103</v>
      </c>
      <c r="J10336" s="55">
        <v>8059347048215</v>
      </c>
      <c r="K10336" s="63">
        <v>45108</v>
      </c>
      <c r="L10336" s="46">
        <v>0</v>
      </c>
      <c r="M10336" s="46">
        <v>44.95</v>
      </c>
      <c r="N10336" s="45">
        <v>44802</v>
      </c>
    </row>
    <row r="10337" spans="2:14" s="32" customFormat="1" hidden="1" x14ac:dyDescent="0.25">
      <c r="B10337" s="42" t="s">
        <v>51997</v>
      </c>
      <c r="C10337" s="42"/>
      <c r="D10337" s="32" t="s">
        <v>47104</v>
      </c>
      <c r="E10337" s="44" t="s">
        <v>61825</v>
      </c>
      <c r="F10337" s="44" t="s">
        <v>4171</v>
      </c>
      <c r="G10337" s="32" t="s">
        <v>17</v>
      </c>
      <c r="H10337" s="32" t="s">
        <v>18</v>
      </c>
      <c r="I10337" s="55" t="s">
        <v>47105</v>
      </c>
      <c r="J10337" s="55">
        <v>8059347075204</v>
      </c>
      <c r="K10337" s="63">
        <v>45108</v>
      </c>
      <c r="L10337" s="46">
        <v>0</v>
      </c>
      <c r="M10337" s="46">
        <v>44.95</v>
      </c>
      <c r="N10337" s="45">
        <v>44802</v>
      </c>
    </row>
    <row r="10338" spans="2:14" s="32" customFormat="1" hidden="1" x14ac:dyDescent="0.25">
      <c r="B10338" s="42" t="s">
        <v>51998</v>
      </c>
      <c r="C10338" s="42"/>
      <c r="D10338" s="32" t="s">
        <v>47106</v>
      </c>
      <c r="E10338" s="44" t="s">
        <v>61826</v>
      </c>
      <c r="F10338" s="44" t="s">
        <v>4171</v>
      </c>
      <c r="G10338" s="32" t="s">
        <v>17</v>
      </c>
      <c r="H10338" s="32" t="s">
        <v>18</v>
      </c>
      <c r="I10338" s="55" t="s">
        <v>47107</v>
      </c>
      <c r="J10338" s="55">
        <v>8059347075198</v>
      </c>
      <c r="K10338" s="63">
        <v>45108</v>
      </c>
      <c r="L10338" s="46">
        <v>0</v>
      </c>
      <c r="M10338" s="46">
        <v>44.95</v>
      </c>
      <c r="N10338" s="45">
        <v>44802</v>
      </c>
    </row>
    <row r="10339" spans="2:14" s="32" customFormat="1" hidden="1" x14ac:dyDescent="0.25">
      <c r="B10339" s="42" t="s">
        <v>51999</v>
      </c>
      <c r="C10339" s="42"/>
      <c r="D10339" s="32" t="s">
        <v>47108</v>
      </c>
      <c r="E10339" s="44" t="s">
        <v>61827</v>
      </c>
      <c r="F10339" s="44" t="s">
        <v>4171</v>
      </c>
      <c r="G10339" s="32" t="s">
        <v>17</v>
      </c>
      <c r="H10339" s="32" t="s">
        <v>18</v>
      </c>
      <c r="I10339" s="55" t="s">
        <v>47109</v>
      </c>
      <c r="J10339" s="55">
        <v>8059347075211</v>
      </c>
      <c r="K10339" s="63">
        <v>45108</v>
      </c>
      <c r="L10339" s="46">
        <v>0</v>
      </c>
      <c r="M10339" s="46">
        <v>44.95</v>
      </c>
      <c r="N10339" s="45">
        <v>44802</v>
      </c>
    </row>
    <row r="10340" spans="2:14" s="32" customFormat="1" hidden="1" x14ac:dyDescent="0.25">
      <c r="B10340" s="42"/>
      <c r="C10340" s="42"/>
      <c r="D10340" s="32" t="s">
        <v>47110</v>
      </c>
      <c r="E10340" s="44" t="s">
        <v>47111</v>
      </c>
      <c r="F10340" s="44" t="s">
        <v>4171</v>
      </c>
      <c r="G10340" s="32" t="s">
        <v>17</v>
      </c>
      <c r="H10340" s="32" t="s">
        <v>18</v>
      </c>
      <c r="I10340" s="55" t="s">
        <v>47112</v>
      </c>
      <c r="J10340" s="55">
        <v>8059347075266</v>
      </c>
      <c r="K10340" s="63">
        <v>45108</v>
      </c>
      <c r="L10340" s="47">
        <v>0</v>
      </c>
      <c r="M10340" s="46">
        <v>44.95</v>
      </c>
      <c r="N10340" s="45">
        <v>44802</v>
      </c>
    </row>
    <row r="10341" spans="2:14" s="32" customFormat="1" hidden="1" x14ac:dyDescent="0.25">
      <c r="B10341" s="42"/>
      <c r="C10341" s="42"/>
      <c r="D10341" s="32" t="s">
        <v>47113</v>
      </c>
      <c r="E10341" s="44" t="s">
        <v>61828</v>
      </c>
      <c r="F10341" s="44" t="s">
        <v>4171</v>
      </c>
      <c r="G10341" s="32" t="s">
        <v>17</v>
      </c>
      <c r="H10341" s="32" t="s">
        <v>18</v>
      </c>
      <c r="I10341" s="55" t="s">
        <v>47114</v>
      </c>
      <c r="J10341" s="55">
        <v>8059347048222</v>
      </c>
      <c r="K10341" s="63">
        <v>45108</v>
      </c>
      <c r="L10341" s="47">
        <v>0</v>
      </c>
      <c r="M10341" s="46">
        <v>44.95</v>
      </c>
      <c r="N10341" s="45">
        <v>44802</v>
      </c>
    </row>
    <row r="10342" spans="2:14" s="32" customFormat="1" hidden="1" x14ac:dyDescent="0.25">
      <c r="B10342" s="42"/>
      <c r="C10342" s="42"/>
      <c r="D10342" s="32" t="s">
        <v>47115</v>
      </c>
      <c r="E10342" s="44" t="s">
        <v>61829</v>
      </c>
      <c r="F10342" s="44" t="s">
        <v>4171</v>
      </c>
      <c r="G10342" s="32" t="s">
        <v>17</v>
      </c>
      <c r="H10342" s="32" t="s">
        <v>18</v>
      </c>
      <c r="I10342" s="55" t="s">
        <v>47116</v>
      </c>
      <c r="J10342" s="55">
        <v>8059347075242</v>
      </c>
      <c r="K10342" s="63">
        <v>45108</v>
      </c>
      <c r="L10342" s="47">
        <v>0</v>
      </c>
      <c r="M10342" s="46">
        <v>44.95</v>
      </c>
      <c r="N10342" s="45">
        <v>44802</v>
      </c>
    </row>
    <row r="10343" spans="2:14" s="32" customFormat="1" hidden="1" x14ac:dyDescent="0.25">
      <c r="B10343" s="42"/>
      <c r="C10343" s="42"/>
      <c r="D10343" s="32" t="s">
        <v>47117</v>
      </c>
      <c r="E10343" s="44" t="s">
        <v>61830</v>
      </c>
      <c r="F10343" s="44" t="s">
        <v>4171</v>
      </c>
      <c r="G10343" s="32" t="s">
        <v>17</v>
      </c>
      <c r="H10343" s="32" t="s">
        <v>18</v>
      </c>
      <c r="I10343" s="55" t="s">
        <v>47118</v>
      </c>
      <c r="J10343" s="55">
        <v>8059347075235</v>
      </c>
      <c r="K10343" s="63">
        <v>45108</v>
      </c>
      <c r="L10343" s="47">
        <v>0</v>
      </c>
      <c r="M10343" s="46">
        <v>44.95</v>
      </c>
      <c r="N10343" s="45">
        <v>44802</v>
      </c>
    </row>
    <row r="10344" spans="2:14" s="32" customFormat="1" hidden="1" x14ac:dyDescent="0.25">
      <c r="B10344" s="42"/>
      <c r="C10344" s="42"/>
      <c r="D10344" s="32" t="s">
        <v>47119</v>
      </c>
      <c r="E10344" s="44" t="s">
        <v>61831</v>
      </c>
      <c r="F10344" s="44" t="s">
        <v>4171</v>
      </c>
      <c r="G10344" s="32" t="s">
        <v>17</v>
      </c>
      <c r="H10344" s="32" t="s">
        <v>18</v>
      </c>
      <c r="I10344" s="55" t="s">
        <v>47120</v>
      </c>
      <c r="J10344" s="55">
        <v>8059347075259</v>
      </c>
      <c r="K10344" s="63">
        <v>45108</v>
      </c>
      <c r="L10344" s="47">
        <v>0</v>
      </c>
      <c r="M10344" s="46">
        <v>44.95</v>
      </c>
      <c r="N10344" s="45">
        <v>44802</v>
      </c>
    </row>
    <row r="10345" spans="2:14" s="32" customFormat="1" hidden="1" x14ac:dyDescent="0.25">
      <c r="B10345" s="42" t="s">
        <v>52000</v>
      </c>
      <c r="C10345" s="42"/>
      <c r="D10345" s="32" t="s">
        <v>47121</v>
      </c>
      <c r="E10345" s="44" t="s">
        <v>47122</v>
      </c>
      <c r="F10345" s="44" t="s">
        <v>4171</v>
      </c>
      <c r="G10345" s="32" t="s">
        <v>17</v>
      </c>
      <c r="H10345" s="32" t="s">
        <v>18</v>
      </c>
      <c r="I10345" s="55" t="s">
        <v>47123</v>
      </c>
      <c r="J10345" s="55">
        <v>8059347075303</v>
      </c>
      <c r="K10345" s="63">
        <v>45108</v>
      </c>
      <c r="L10345" s="46">
        <v>0</v>
      </c>
      <c r="M10345" s="46">
        <v>27.95</v>
      </c>
      <c r="N10345" s="45">
        <v>44802</v>
      </c>
    </row>
    <row r="10346" spans="2:14" s="32" customFormat="1" hidden="1" x14ac:dyDescent="0.25">
      <c r="B10346" s="42" t="s">
        <v>52001</v>
      </c>
      <c r="C10346" s="42"/>
      <c r="D10346" s="32" t="s">
        <v>47124</v>
      </c>
      <c r="E10346" s="44" t="s">
        <v>61840</v>
      </c>
      <c r="F10346" s="44" t="s">
        <v>4171</v>
      </c>
      <c r="G10346" s="32" t="s">
        <v>17</v>
      </c>
      <c r="H10346" s="32" t="s">
        <v>18</v>
      </c>
      <c r="I10346" s="55" t="s">
        <v>47125</v>
      </c>
      <c r="J10346" s="55">
        <v>8059347048239</v>
      </c>
      <c r="K10346" s="63">
        <v>45108</v>
      </c>
      <c r="L10346" s="46">
        <v>0</v>
      </c>
      <c r="M10346" s="46">
        <v>27.95</v>
      </c>
      <c r="N10346" s="45">
        <v>44802</v>
      </c>
    </row>
    <row r="10347" spans="2:14" s="32" customFormat="1" hidden="1" x14ac:dyDescent="0.25">
      <c r="B10347" s="42" t="s">
        <v>52002</v>
      </c>
      <c r="C10347" s="42"/>
      <c r="D10347" s="32" t="s">
        <v>47126</v>
      </c>
      <c r="E10347" s="44" t="s">
        <v>61841</v>
      </c>
      <c r="F10347" s="44" t="s">
        <v>4171</v>
      </c>
      <c r="G10347" s="32" t="s">
        <v>17</v>
      </c>
      <c r="H10347" s="32" t="s">
        <v>18</v>
      </c>
      <c r="I10347" s="55" t="s">
        <v>47127</v>
      </c>
      <c r="J10347" s="55">
        <v>8059347075280</v>
      </c>
      <c r="K10347" s="63">
        <v>45108</v>
      </c>
      <c r="L10347" s="46">
        <v>0</v>
      </c>
      <c r="M10347" s="46">
        <v>27.95</v>
      </c>
      <c r="N10347" s="45">
        <v>44802</v>
      </c>
    </row>
    <row r="10348" spans="2:14" s="32" customFormat="1" hidden="1" x14ac:dyDescent="0.25">
      <c r="B10348" s="42" t="s">
        <v>52003</v>
      </c>
      <c r="C10348" s="42"/>
      <c r="D10348" s="32" t="s">
        <v>47128</v>
      </c>
      <c r="E10348" s="44" t="s">
        <v>61842</v>
      </c>
      <c r="F10348" s="44" t="s">
        <v>4171</v>
      </c>
      <c r="G10348" s="32" t="s">
        <v>17</v>
      </c>
      <c r="H10348" s="32" t="s">
        <v>18</v>
      </c>
      <c r="I10348" s="55" t="s">
        <v>47129</v>
      </c>
      <c r="J10348" s="55">
        <v>8059347075273</v>
      </c>
      <c r="K10348" s="63">
        <v>45108</v>
      </c>
      <c r="L10348" s="46">
        <v>0</v>
      </c>
      <c r="M10348" s="46">
        <v>27.95</v>
      </c>
      <c r="N10348" s="45">
        <v>44802</v>
      </c>
    </row>
    <row r="10349" spans="2:14" s="32" customFormat="1" hidden="1" x14ac:dyDescent="0.25">
      <c r="B10349" s="42" t="s">
        <v>52004</v>
      </c>
      <c r="C10349" s="42"/>
      <c r="D10349" s="32" t="s">
        <v>47130</v>
      </c>
      <c r="E10349" s="44" t="s">
        <v>61843</v>
      </c>
      <c r="F10349" s="44" t="s">
        <v>4171</v>
      </c>
      <c r="G10349" s="32" t="s">
        <v>17</v>
      </c>
      <c r="H10349" s="32" t="s">
        <v>18</v>
      </c>
      <c r="I10349" s="55" t="s">
        <v>47131</v>
      </c>
      <c r="J10349" s="55">
        <v>8059347075297</v>
      </c>
      <c r="K10349" s="63">
        <v>45108</v>
      </c>
      <c r="L10349" s="46">
        <v>0</v>
      </c>
      <c r="M10349" s="46">
        <v>27.95</v>
      </c>
      <c r="N10349" s="45">
        <v>44802</v>
      </c>
    </row>
    <row r="10350" spans="2:14" s="32" customFormat="1" hidden="1" x14ac:dyDescent="0.25">
      <c r="B10350" s="42" t="s">
        <v>52005</v>
      </c>
      <c r="C10350" s="42"/>
      <c r="D10350" s="32" t="s">
        <v>47132</v>
      </c>
      <c r="E10350" s="44" t="s">
        <v>47133</v>
      </c>
      <c r="F10350" s="44" t="s">
        <v>4171</v>
      </c>
      <c r="G10350" s="32" t="s">
        <v>17</v>
      </c>
      <c r="H10350" s="32" t="s">
        <v>18</v>
      </c>
      <c r="I10350" s="55" t="s">
        <v>47134</v>
      </c>
      <c r="J10350" s="55">
        <v>8059347075327</v>
      </c>
      <c r="K10350" s="63">
        <v>45108</v>
      </c>
      <c r="L10350" s="46">
        <v>0</v>
      </c>
      <c r="M10350" s="46">
        <v>27.95</v>
      </c>
      <c r="N10350" s="45">
        <v>44802</v>
      </c>
    </row>
    <row r="10351" spans="2:14" s="32" customFormat="1" hidden="1" x14ac:dyDescent="0.25">
      <c r="B10351" s="42" t="s">
        <v>52006</v>
      </c>
      <c r="C10351" s="42"/>
      <c r="D10351" s="32" t="s">
        <v>47135</v>
      </c>
      <c r="E10351" s="44" t="s">
        <v>61844</v>
      </c>
      <c r="F10351" s="44" t="s">
        <v>4171</v>
      </c>
      <c r="G10351" s="32" t="s">
        <v>17</v>
      </c>
      <c r="H10351" s="32" t="s">
        <v>18</v>
      </c>
      <c r="I10351" s="55" t="s">
        <v>47136</v>
      </c>
      <c r="J10351" s="55">
        <v>8059347048246</v>
      </c>
      <c r="K10351" s="63">
        <v>45108</v>
      </c>
      <c r="L10351" s="46">
        <v>0</v>
      </c>
      <c r="M10351" s="46">
        <v>27.95</v>
      </c>
      <c r="N10351" s="45">
        <v>44802</v>
      </c>
    </row>
    <row r="10352" spans="2:14" s="32" customFormat="1" hidden="1" x14ac:dyDescent="0.25">
      <c r="B10352" s="42" t="s">
        <v>52007</v>
      </c>
      <c r="C10352" s="42"/>
      <c r="D10352" s="32" t="s">
        <v>47137</v>
      </c>
      <c r="E10352" s="44" t="s">
        <v>61845</v>
      </c>
      <c r="F10352" s="44" t="s">
        <v>4171</v>
      </c>
      <c r="G10352" s="32" t="s">
        <v>17</v>
      </c>
      <c r="H10352" s="32" t="s">
        <v>18</v>
      </c>
      <c r="I10352" s="55" t="s">
        <v>47138</v>
      </c>
      <c r="J10352" s="55">
        <v>8059347048260</v>
      </c>
      <c r="K10352" s="63">
        <v>45108</v>
      </c>
      <c r="L10352" s="46">
        <v>0</v>
      </c>
      <c r="M10352" s="46">
        <v>27.95</v>
      </c>
      <c r="N10352" s="45">
        <v>44802</v>
      </c>
    </row>
    <row r="10353" spans="2:14" s="32" customFormat="1" hidden="1" x14ac:dyDescent="0.25">
      <c r="B10353" s="42" t="s">
        <v>52008</v>
      </c>
      <c r="C10353" s="42"/>
      <c r="D10353" s="32" t="s">
        <v>47139</v>
      </c>
      <c r="E10353" s="44" t="s">
        <v>61846</v>
      </c>
      <c r="F10353" s="44" t="s">
        <v>4171</v>
      </c>
      <c r="G10353" s="32" t="s">
        <v>17</v>
      </c>
      <c r="H10353" s="32" t="s">
        <v>18</v>
      </c>
      <c r="I10353" s="55" t="s">
        <v>47140</v>
      </c>
      <c r="J10353" s="55">
        <v>8059347048253</v>
      </c>
      <c r="K10353" s="63">
        <v>45108</v>
      </c>
      <c r="L10353" s="46">
        <v>0</v>
      </c>
      <c r="M10353" s="46">
        <v>27.95</v>
      </c>
      <c r="N10353" s="45">
        <v>44802</v>
      </c>
    </row>
    <row r="10354" spans="2:14" s="32" customFormat="1" hidden="1" x14ac:dyDescent="0.25">
      <c r="B10354" s="42" t="s">
        <v>52009</v>
      </c>
      <c r="C10354" s="42"/>
      <c r="D10354" s="32" t="s">
        <v>47141</v>
      </c>
      <c r="E10354" s="44" t="s">
        <v>61847</v>
      </c>
      <c r="F10354" s="44" t="s">
        <v>4171</v>
      </c>
      <c r="G10354" s="32" t="s">
        <v>17</v>
      </c>
      <c r="H10354" s="32" t="s">
        <v>18</v>
      </c>
      <c r="I10354" s="55" t="s">
        <v>47142</v>
      </c>
      <c r="J10354" s="55">
        <v>8059347075310</v>
      </c>
      <c r="K10354" s="63">
        <v>45108</v>
      </c>
      <c r="L10354" s="46">
        <v>0</v>
      </c>
      <c r="M10354" s="46">
        <v>27.95</v>
      </c>
      <c r="N10354" s="45">
        <v>44802</v>
      </c>
    </row>
    <row r="10355" spans="2:14" s="32" customFormat="1" hidden="1" x14ac:dyDescent="0.25">
      <c r="B10355" s="42" t="s">
        <v>52010</v>
      </c>
      <c r="C10355" s="42"/>
      <c r="D10355" s="32" t="s">
        <v>47143</v>
      </c>
      <c r="E10355" s="44" t="s">
        <v>47144</v>
      </c>
      <c r="F10355" s="44" t="s">
        <v>4171</v>
      </c>
      <c r="G10355" s="32" t="s">
        <v>17</v>
      </c>
      <c r="H10355" s="32" t="s">
        <v>18</v>
      </c>
      <c r="I10355" s="55" t="s">
        <v>47145</v>
      </c>
      <c r="J10355" s="55">
        <v>8059347075341</v>
      </c>
      <c r="K10355" s="63">
        <v>45108</v>
      </c>
      <c r="L10355" s="46">
        <v>0</v>
      </c>
      <c r="M10355" s="46">
        <v>27.95</v>
      </c>
      <c r="N10355" s="45">
        <v>44802</v>
      </c>
    </row>
    <row r="10356" spans="2:14" s="32" customFormat="1" hidden="1" x14ac:dyDescent="0.25">
      <c r="B10356" s="42" t="s">
        <v>52011</v>
      </c>
      <c r="C10356" s="42"/>
      <c r="D10356" s="32" t="s">
        <v>47146</v>
      </c>
      <c r="E10356" s="44" t="s">
        <v>61848</v>
      </c>
      <c r="F10356" s="44" t="s">
        <v>4171</v>
      </c>
      <c r="G10356" s="32" t="s">
        <v>17</v>
      </c>
      <c r="H10356" s="32" t="s">
        <v>18</v>
      </c>
      <c r="I10356" s="55" t="s">
        <v>47147</v>
      </c>
      <c r="J10356" s="55">
        <v>8059347048277</v>
      </c>
      <c r="K10356" s="63">
        <v>45108</v>
      </c>
      <c r="L10356" s="46">
        <v>0</v>
      </c>
      <c r="M10356" s="46">
        <v>27.95</v>
      </c>
      <c r="N10356" s="45">
        <v>44802</v>
      </c>
    </row>
    <row r="10357" spans="2:14" s="32" customFormat="1" hidden="1" x14ac:dyDescent="0.25">
      <c r="B10357" s="42" t="s">
        <v>52012</v>
      </c>
      <c r="C10357" s="42"/>
      <c r="D10357" s="32" t="s">
        <v>47148</v>
      </c>
      <c r="E10357" s="44" t="s">
        <v>61849</v>
      </c>
      <c r="F10357" s="44" t="s">
        <v>4171</v>
      </c>
      <c r="G10357" s="32" t="s">
        <v>17</v>
      </c>
      <c r="H10357" s="32" t="s">
        <v>18</v>
      </c>
      <c r="I10357" s="55" t="s">
        <v>47149</v>
      </c>
      <c r="J10357" s="55">
        <v>8059347048291</v>
      </c>
      <c r="K10357" s="63">
        <v>45108</v>
      </c>
      <c r="L10357" s="46">
        <v>0</v>
      </c>
      <c r="M10357" s="46">
        <v>27.95</v>
      </c>
      <c r="N10357" s="45">
        <v>44802</v>
      </c>
    </row>
    <row r="10358" spans="2:14" s="32" customFormat="1" hidden="1" x14ac:dyDescent="0.25">
      <c r="B10358" s="42" t="s">
        <v>52013</v>
      </c>
      <c r="C10358" s="42"/>
      <c r="D10358" s="32" t="s">
        <v>47150</v>
      </c>
      <c r="E10358" s="44" t="s">
        <v>61850</v>
      </c>
      <c r="F10358" s="44" t="s">
        <v>4171</v>
      </c>
      <c r="G10358" s="32" t="s">
        <v>17</v>
      </c>
      <c r="H10358" s="32" t="s">
        <v>18</v>
      </c>
      <c r="I10358" s="55" t="s">
        <v>47151</v>
      </c>
      <c r="J10358" s="55">
        <v>8059347048284</v>
      </c>
      <c r="K10358" s="63">
        <v>45108</v>
      </c>
      <c r="L10358" s="46">
        <v>0</v>
      </c>
      <c r="M10358" s="46">
        <v>27.95</v>
      </c>
      <c r="N10358" s="45">
        <v>44802</v>
      </c>
    </row>
    <row r="10359" spans="2:14" s="32" customFormat="1" hidden="1" x14ac:dyDescent="0.25">
      <c r="B10359" s="42" t="s">
        <v>52014</v>
      </c>
      <c r="C10359" s="42"/>
      <c r="D10359" s="32" t="s">
        <v>47152</v>
      </c>
      <c r="E10359" s="44" t="s">
        <v>61851</v>
      </c>
      <c r="F10359" s="44" t="s">
        <v>4171</v>
      </c>
      <c r="G10359" s="32" t="s">
        <v>17</v>
      </c>
      <c r="H10359" s="32" t="s">
        <v>18</v>
      </c>
      <c r="I10359" s="55" t="s">
        <v>47153</v>
      </c>
      <c r="J10359" s="55">
        <v>8059347075334</v>
      </c>
      <c r="K10359" s="63">
        <v>45108</v>
      </c>
      <c r="L10359" s="46">
        <v>0</v>
      </c>
      <c r="M10359" s="46">
        <v>27.95</v>
      </c>
      <c r="N10359" s="45">
        <v>44802</v>
      </c>
    </row>
    <row r="10360" spans="2:14" s="32" customFormat="1" hidden="1" x14ac:dyDescent="0.25">
      <c r="B10360" s="42" t="s">
        <v>52015</v>
      </c>
      <c r="C10360" s="42"/>
      <c r="D10360" s="32" t="s">
        <v>47154</v>
      </c>
      <c r="E10360" s="44" t="s">
        <v>47155</v>
      </c>
      <c r="F10360" s="44" t="s">
        <v>4171</v>
      </c>
      <c r="G10360" s="32" t="s">
        <v>17</v>
      </c>
      <c r="H10360" s="32" t="s">
        <v>18</v>
      </c>
      <c r="I10360" s="55" t="s">
        <v>47156</v>
      </c>
      <c r="J10360" s="55">
        <v>8059347075372</v>
      </c>
      <c r="K10360" s="63">
        <v>45108</v>
      </c>
      <c r="L10360" s="46">
        <v>0</v>
      </c>
      <c r="M10360" s="46">
        <v>27.95</v>
      </c>
      <c r="N10360" s="45">
        <v>44802</v>
      </c>
    </row>
    <row r="10361" spans="2:14" s="32" customFormat="1" hidden="1" x14ac:dyDescent="0.25">
      <c r="B10361" s="42" t="s">
        <v>52016</v>
      </c>
      <c r="C10361" s="42"/>
      <c r="D10361" s="32" t="s">
        <v>47157</v>
      </c>
      <c r="E10361" s="44" t="s">
        <v>61852</v>
      </c>
      <c r="F10361" s="44" t="s">
        <v>4171</v>
      </c>
      <c r="G10361" s="32" t="s">
        <v>17</v>
      </c>
      <c r="H10361" s="32" t="s">
        <v>18</v>
      </c>
      <c r="I10361" s="55" t="s">
        <v>47158</v>
      </c>
      <c r="J10361" s="55">
        <v>8059347048307</v>
      </c>
      <c r="K10361" s="63">
        <v>45108</v>
      </c>
      <c r="L10361" s="46">
        <v>0</v>
      </c>
      <c r="M10361" s="46">
        <v>27.95</v>
      </c>
      <c r="N10361" s="45">
        <v>44802</v>
      </c>
    </row>
    <row r="10362" spans="2:14" s="32" customFormat="1" hidden="1" x14ac:dyDescent="0.25">
      <c r="B10362" s="42" t="s">
        <v>52017</v>
      </c>
      <c r="C10362" s="42"/>
      <c r="D10362" s="32" t="s">
        <v>47159</v>
      </c>
      <c r="E10362" s="44" t="s">
        <v>61853</v>
      </c>
      <c r="F10362" s="44" t="s">
        <v>4171</v>
      </c>
      <c r="G10362" s="32" t="s">
        <v>17</v>
      </c>
      <c r="H10362" s="32" t="s">
        <v>18</v>
      </c>
      <c r="I10362" s="55" t="s">
        <v>47160</v>
      </c>
      <c r="J10362" s="55">
        <v>8059347048314</v>
      </c>
      <c r="K10362" s="63">
        <v>45108</v>
      </c>
      <c r="L10362" s="46">
        <v>0</v>
      </c>
      <c r="M10362" s="46">
        <v>27.95</v>
      </c>
      <c r="N10362" s="45">
        <v>44802</v>
      </c>
    </row>
    <row r="10363" spans="2:14" s="32" customFormat="1" hidden="1" x14ac:dyDescent="0.25">
      <c r="B10363" s="42" t="s">
        <v>52018</v>
      </c>
      <c r="C10363" s="42"/>
      <c r="D10363" s="32" t="s">
        <v>47161</v>
      </c>
      <c r="E10363" s="44" t="s">
        <v>61854</v>
      </c>
      <c r="F10363" s="44" t="s">
        <v>4171</v>
      </c>
      <c r="G10363" s="32" t="s">
        <v>17</v>
      </c>
      <c r="H10363" s="32" t="s">
        <v>18</v>
      </c>
      <c r="I10363" s="55" t="s">
        <v>47162</v>
      </c>
      <c r="J10363" s="55">
        <v>8059347075358</v>
      </c>
      <c r="K10363" s="63">
        <v>45108</v>
      </c>
      <c r="L10363" s="46">
        <v>0</v>
      </c>
      <c r="M10363" s="46">
        <v>27.95</v>
      </c>
      <c r="N10363" s="45">
        <v>44802</v>
      </c>
    </row>
    <row r="10364" spans="2:14" s="32" customFormat="1" hidden="1" x14ac:dyDescent="0.25">
      <c r="B10364" s="42" t="s">
        <v>52019</v>
      </c>
      <c r="C10364" s="42"/>
      <c r="D10364" s="32" t="s">
        <v>47163</v>
      </c>
      <c r="E10364" s="44" t="s">
        <v>56572</v>
      </c>
      <c r="F10364" s="44" t="s">
        <v>4171</v>
      </c>
      <c r="G10364" s="32" t="s">
        <v>17</v>
      </c>
      <c r="H10364" s="32" t="s">
        <v>18</v>
      </c>
      <c r="I10364" s="55" t="s">
        <v>47164</v>
      </c>
      <c r="J10364" s="55">
        <v>8059347075365</v>
      </c>
      <c r="K10364" s="63">
        <v>45108</v>
      </c>
      <c r="L10364" s="46">
        <v>0</v>
      </c>
      <c r="M10364" s="46">
        <v>27.95</v>
      </c>
      <c r="N10364" s="45">
        <v>44802</v>
      </c>
    </row>
    <row r="10365" spans="2:14" s="32" customFormat="1" hidden="1" x14ac:dyDescent="0.25">
      <c r="B10365" s="42" t="s">
        <v>52020</v>
      </c>
      <c r="C10365" s="42"/>
      <c r="D10365" s="32" t="s">
        <v>47165</v>
      </c>
      <c r="E10365" s="44" t="s">
        <v>47166</v>
      </c>
      <c r="F10365" s="44" t="s">
        <v>4171</v>
      </c>
      <c r="G10365" s="32" t="s">
        <v>17</v>
      </c>
      <c r="H10365" s="32" t="s">
        <v>18</v>
      </c>
      <c r="I10365" s="55" t="s">
        <v>47167</v>
      </c>
      <c r="J10365" s="55">
        <v>8059347075402</v>
      </c>
      <c r="K10365" s="63">
        <v>45108</v>
      </c>
      <c r="L10365" s="46">
        <v>0</v>
      </c>
      <c r="M10365" s="46">
        <v>27.95</v>
      </c>
      <c r="N10365" s="45">
        <v>44802</v>
      </c>
    </row>
    <row r="10366" spans="2:14" s="32" customFormat="1" hidden="1" x14ac:dyDescent="0.25">
      <c r="B10366" s="42" t="s">
        <v>52021</v>
      </c>
      <c r="C10366" s="42"/>
      <c r="D10366" s="32" t="s">
        <v>47168</v>
      </c>
      <c r="E10366" s="44" t="s">
        <v>61855</v>
      </c>
      <c r="F10366" s="44" t="s">
        <v>4171</v>
      </c>
      <c r="G10366" s="32" t="s">
        <v>17</v>
      </c>
      <c r="H10366" s="32" t="s">
        <v>18</v>
      </c>
      <c r="I10366" s="55" t="s">
        <v>47169</v>
      </c>
      <c r="J10366" s="55">
        <v>8059347048321</v>
      </c>
      <c r="K10366" s="63">
        <v>45108</v>
      </c>
      <c r="L10366" s="46">
        <v>0</v>
      </c>
      <c r="M10366" s="46">
        <v>27.95</v>
      </c>
      <c r="N10366" s="45">
        <v>44802</v>
      </c>
    </row>
    <row r="10367" spans="2:14" s="32" customFormat="1" hidden="1" x14ac:dyDescent="0.25">
      <c r="B10367" s="42" t="s">
        <v>52022</v>
      </c>
      <c r="C10367" s="42"/>
      <c r="D10367" s="32" t="s">
        <v>47170</v>
      </c>
      <c r="E10367" s="44" t="s">
        <v>61856</v>
      </c>
      <c r="F10367" s="44" t="s">
        <v>4171</v>
      </c>
      <c r="G10367" s="32" t="s">
        <v>17</v>
      </c>
      <c r="H10367" s="32" t="s">
        <v>18</v>
      </c>
      <c r="I10367" s="55" t="s">
        <v>47171</v>
      </c>
      <c r="J10367" s="55">
        <v>8059347048338</v>
      </c>
      <c r="K10367" s="63">
        <v>45108</v>
      </c>
      <c r="L10367" s="46">
        <v>0</v>
      </c>
      <c r="M10367" s="46">
        <v>27.95</v>
      </c>
      <c r="N10367" s="45">
        <v>44802</v>
      </c>
    </row>
    <row r="10368" spans="2:14" s="32" customFormat="1" hidden="1" x14ac:dyDescent="0.25">
      <c r="B10368" s="42" t="s">
        <v>52023</v>
      </c>
      <c r="C10368" s="42"/>
      <c r="D10368" s="32" t="s">
        <v>47172</v>
      </c>
      <c r="E10368" s="44" t="s">
        <v>61857</v>
      </c>
      <c r="F10368" s="44" t="s">
        <v>4171</v>
      </c>
      <c r="G10368" s="32" t="s">
        <v>17</v>
      </c>
      <c r="H10368" s="32" t="s">
        <v>18</v>
      </c>
      <c r="I10368" s="55" t="s">
        <v>47173</v>
      </c>
      <c r="J10368" s="55">
        <v>8059347075389</v>
      </c>
      <c r="K10368" s="63">
        <v>45108</v>
      </c>
      <c r="L10368" s="46">
        <v>0</v>
      </c>
      <c r="M10368" s="46">
        <v>27.95</v>
      </c>
      <c r="N10368" s="45">
        <v>44802</v>
      </c>
    </row>
    <row r="10369" spans="2:14" s="32" customFormat="1" hidden="1" x14ac:dyDescent="0.25">
      <c r="B10369" s="42" t="s">
        <v>52024</v>
      </c>
      <c r="C10369" s="42"/>
      <c r="D10369" s="32" t="s">
        <v>47174</v>
      </c>
      <c r="E10369" s="44" t="s">
        <v>56567</v>
      </c>
      <c r="F10369" s="44" t="s">
        <v>4171</v>
      </c>
      <c r="G10369" s="32" t="s">
        <v>17</v>
      </c>
      <c r="H10369" s="32" t="s">
        <v>18</v>
      </c>
      <c r="I10369" s="55" t="s">
        <v>47175</v>
      </c>
      <c r="J10369" s="55">
        <v>8059347075396</v>
      </c>
      <c r="K10369" s="63">
        <v>45108</v>
      </c>
      <c r="L10369" s="46">
        <v>0</v>
      </c>
      <c r="M10369" s="46">
        <v>27.95</v>
      </c>
      <c r="N10369" s="45">
        <v>44802</v>
      </c>
    </row>
    <row r="10370" spans="2:14" s="32" customFormat="1" hidden="1" x14ac:dyDescent="0.25">
      <c r="B10370" s="42" t="s">
        <v>52025</v>
      </c>
      <c r="C10370" s="42"/>
      <c r="D10370" s="32" t="s">
        <v>47176</v>
      </c>
      <c r="E10370" s="44" t="s">
        <v>47177</v>
      </c>
      <c r="F10370" s="44" t="s">
        <v>4171</v>
      </c>
      <c r="G10370" s="32" t="s">
        <v>17</v>
      </c>
      <c r="H10370" s="32" t="s">
        <v>18</v>
      </c>
      <c r="I10370" s="55" t="s">
        <v>47178</v>
      </c>
      <c r="J10370" s="55">
        <v>8059347075433</v>
      </c>
      <c r="K10370" s="63">
        <v>45108</v>
      </c>
      <c r="L10370" s="46">
        <v>0</v>
      </c>
      <c r="M10370" s="46">
        <v>27.95</v>
      </c>
      <c r="N10370" s="45">
        <v>44802</v>
      </c>
    </row>
    <row r="10371" spans="2:14" s="32" customFormat="1" hidden="1" x14ac:dyDescent="0.25">
      <c r="B10371" s="42" t="s">
        <v>52026</v>
      </c>
      <c r="C10371" s="42"/>
      <c r="D10371" s="32" t="s">
        <v>47179</v>
      </c>
      <c r="E10371" s="44" t="s">
        <v>61858</v>
      </c>
      <c r="F10371" s="44" t="s">
        <v>4171</v>
      </c>
      <c r="G10371" s="32" t="s">
        <v>17</v>
      </c>
      <c r="H10371" s="32" t="s">
        <v>18</v>
      </c>
      <c r="I10371" s="55" t="s">
        <v>47180</v>
      </c>
      <c r="J10371" s="55">
        <v>8059347048345</v>
      </c>
      <c r="K10371" s="63">
        <v>45108</v>
      </c>
      <c r="L10371" s="46">
        <v>0</v>
      </c>
      <c r="M10371" s="46">
        <v>27.95</v>
      </c>
      <c r="N10371" s="45">
        <v>44802</v>
      </c>
    </row>
    <row r="10372" spans="2:14" s="32" customFormat="1" hidden="1" x14ac:dyDescent="0.25">
      <c r="B10372" s="42" t="s">
        <v>52027</v>
      </c>
      <c r="C10372" s="42"/>
      <c r="D10372" s="32" t="s">
        <v>47181</v>
      </c>
      <c r="E10372" s="44" t="s">
        <v>61859</v>
      </c>
      <c r="F10372" s="44" t="s">
        <v>4171</v>
      </c>
      <c r="G10372" s="32" t="s">
        <v>17</v>
      </c>
      <c r="H10372" s="32" t="s">
        <v>18</v>
      </c>
      <c r="I10372" s="55" t="s">
        <v>47182</v>
      </c>
      <c r="J10372" s="55">
        <v>8059347075419</v>
      </c>
      <c r="K10372" s="63">
        <v>45108</v>
      </c>
      <c r="L10372" s="46">
        <v>0</v>
      </c>
      <c r="M10372" s="46">
        <v>27.95</v>
      </c>
      <c r="N10372" s="45">
        <v>44802</v>
      </c>
    </row>
    <row r="10373" spans="2:14" s="32" customFormat="1" hidden="1" x14ac:dyDescent="0.25">
      <c r="B10373" s="42" t="s">
        <v>52028</v>
      </c>
      <c r="C10373" s="42"/>
      <c r="D10373" s="32" t="s">
        <v>47183</v>
      </c>
      <c r="E10373" s="44" t="s">
        <v>61860</v>
      </c>
      <c r="F10373" s="44" t="s">
        <v>4171</v>
      </c>
      <c r="G10373" s="32" t="s">
        <v>17</v>
      </c>
      <c r="H10373" s="32" t="s">
        <v>18</v>
      </c>
      <c r="I10373" s="55" t="s">
        <v>47184</v>
      </c>
      <c r="J10373" s="55">
        <v>8059347048352</v>
      </c>
      <c r="K10373" s="63">
        <v>45108</v>
      </c>
      <c r="L10373" s="46">
        <v>0</v>
      </c>
      <c r="M10373" s="46">
        <v>27.95</v>
      </c>
      <c r="N10373" s="45">
        <v>44802</v>
      </c>
    </row>
    <row r="10374" spans="2:14" s="32" customFormat="1" hidden="1" x14ac:dyDescent="0.25">
      <c r="B10374" s="42" t="s">
        <v>52029</v>
      </c>
      <c r="C10374" s="42"/>
      <c r="D10374" s="32" t="s">
        <v>47185</v>
      </c>
      <c r="E10374" s="44" t="s">
        <v>56557</v>
      </c>
      <c r="F10374" s="44" t="s">
        <v>4171</v>
      </c>
      <c r="G10374" s="32" t="s">
        <v>17</v>
      </c>
      <c r="H10374" s="32" t="s">
        <v>18</v>
      </c>
      <c r="I10374" s="55" t="s">
        <v>47186</v>
      </c>
      <c r="J10374" s="55">
        <v>8059347075426</v>
      </c>
      <c r="K10374" s="63">
        <v>45108</v>
      </c>
      <c r="L10374" s="46">
        <v>0</v>
      </c>
      <c r="M10374" s="46">
        <v>27.95</v>
      </c>
      <c r="N10374" s="45">
        <v>44802</v>
      </c>
    </row>
    <row r="10375" spans="2:14" s="32" customFormat="1" hidden="1" x14ac:dyDescent="0.25">
      <c r="B10375" s="42" t="s">
        <v>52030</v>
      </c>
      <c r="C10375" s="42"/>
      <c r="D10375" s="32" t="s">
        <v>47187</v>
      </c>
      <c r="E10375" s="44" t="s">
        <v>47188</v>
      </c>
      <c r="F10375" s="44" t="s">
        <v>4171</v>
      </c>
      <c r="G10375" s="32" t="s">
        <v>17</v>
      </c>
      <c r="H10375" s="32" t="s">
        <v>18</v>
      </c>
      <c r="I10375" s="55" t="s">
        <v>47189</v>
      </c>
      <c r="J10375" s="55">
        <v>8059347075471</v>
      </c>
      <c r="K10375" s="63">
        <v>45108</v>
      </c>
      <c r="L10375" s="46">
        <v>0</v>
      </c>
      <c r="M10375" s="46">
        <v>27.95</v>
      </c>
      <c r="N10375" s="45">
        <v>44802</v>
      </c>
    </row>
    <row r="10376" spans="2:14" s="32" customFormat="1" hidden="1" x14ac:dyDescent="0.25">
      <c r="B10376" s="42" t="s">
        <v>52031</v>
      </c>
      <c r="C10376" s="42"/>
      <c r="D10376" s="32" t="s">
        <v>47190</v>
      </c>
      <c r="E10376" s="44" t="s">
        <v>61861</v>
      </c>
      <c r="F10376" s="44" t="s">
        <v>4171</v>
      </c>
      <c r="G10376" s="32" t="s">
        <v>17</v>
      </c>
      <c r="H10376" s="32" t="s">
        <v>18</v>
      </c>
      <c r="I10376" s="55" t="s">
        <v>47191</v>
      </c>
      <c r="J10376" s="55">
        <v>8059347048369</v>
      </c>
      <c r="K10376" s="63">
        <v>45108</v>
      </c>
      <c r="L10376" s="46">
        <v>0</v>
      </c>
      <c r="M10376" s="46">
        <v>27.95</v>
      </c>
      <c r="N10376" s="45">
        <v>44802</v>
      </c>
    </row>
    <row r="10377" spans="2:14" s="32" customFormat="1" hidden="1" x14ac:dyDescent="0.25">
      <c r="B10377" s="42" t="s">
        <v>52032</v>
      </c>
      <c r="C10377" s="42"/>
      <c r="D10377" s="32" t="s">
        <v>47192</v>
      </c>
      <c r="E10377" s="44" t="s">
        <v>61862</v>
      </c>
      <c r="F10377" s="44" t="s">
        <v>4171</v>
      </c>
      <c r="G10377" s="32" t="s">
        <v>17</v>
      </c>
      <c r="H10377" s="32" t="s">
        <v>18</v>
      </c>
      <c r="I10377" s="55" t="s">
        <v>47193</v>
      </c>
      <c r="J10377" s="55">
        <v>8059347075457</v>
      </c>
      <c r="K10377" s="63">
        <v>45108</v>
      </c>
      <c r="L10377" s="46">
        <v>0</v>
      </c>
      <c r="M10377" s="46">
        <v>27.95</v>
      </c>
      <c r="N10377" s="45">
        <v>44802</v>
      </c>
    </row>
    <row r="10378" spans="2:14" s="32" customFormat="1" hidden="1" x14ac:dyDescent="0.25">
      <c r="B10378" s="42" t="s">
        <v>52033</v>
      </c>
      <c r="C10378" s="42"/>
      <c r="D10378" s="32" t="s">
        <v>47194</v>
      </c>
      <c r="E10378" s="44" t="s">
        <v>61863</v>
      </c>
      <c r="F10378" s="44" t="s">
        <v>4171</v>
      </c>
      <c r="G10378" s="32" t="s">
        <v>17</v>
      </c>
      <c r="H10378" s="32" t="s">
        <v>18</v>
      </c>
      <c r="I10378" s="55" t="s">
        <v>47195</v>
      </c>
      <c r="J10378" s="55">
        <v>8059347075440</v>
      </c>
      <c r="K10378" s="63">
        <v>45108</v>
      </c>
      <c r="L10378" s="46">
        <v>0</v>
      </c>
      <c r="M10378" s="46">
        <v>27.95</v>
      </c>
      <c r="N10378" s="45">
        <v>44802</v>
      </c>
    </row>
    <row r="10379" spans="2:14" s="32" customFormat="1" hidden="1" x14ac:dyDescent="0.25">
      <c r="B10379" s="42" t="s">
        <v>52034</v>
      </c>
      <c r="C10379" s="42"/>
      <c r="D10379" s="32" t="s">
        <v>47196</v>
      </c>
      <c r="E10379" s="44" t="s">
        <v>61864</v>
      </c>
      <c r="F10379" s="44" t="s">
        <v>4171</v>
      </c>
      <c r="G10379" s="32" t="s">
        <v>17</v>
      </c>
      <c r="H10379" s="32" t="s">
        <v>18</v>
      </c>
      <c r="I10379" s="55" t="s">
        <v>47197</v>
      </c>
      <c r="J10379" s="55">
        <v>8059347075464</v>
      </c>
      <c r="K10379" s="63">
        <v>45108</v>
      </c>
      <c r="L10379" s="46">
        <v>0</v>
      </c>
      <c r="M10379" s="46">
        <v>27.95</v>
      </c>
      <c r="N10379" s="45">
        <v>44802</v>
      </c>
    </row>
    <row r="10380" spans="2:14" s="32" customFormat="1" hidden="1" x14ac:dyDescent="0.25">
      <c r="B10380" s="42" t="s">
        <v>52035</v>
      </c>
      <c r="C10380" s="42"/>
      <c r="D10380" s="32" t="s">
        <v>47198</v>
      </c>
      <c r="E10380" s="44" t="s">
        <v>47199</v>
      </c>
      <c r="F10380" s="44" t="s">
        <v>4171</v>
      </c>
      <c r="G10380" s="32" t="s">
        <v>17</v>
      </c>
      <c r="H10380" s="32" t="s">
        <v>18</v>
      </c>
      <c r="I10380" s="55" t="s">
        <v>47200</v>
      </c>
      <c r="J10380" s="55">
        <v>8059347075518</v>
      </c>
      <c r="K10380" s="63">
        <v>45108</v>
      </c>
      <c r="L10380" s="46">
        <v>0</v>
      </c>
      <c r="M10380" s="46">
        <v>27.95</v>
      </c>
      <c r="N10380" s="45">
        <v>44802</v>
      </c>
    </row>
    <row r="10381" spans="2:14" s="32" customFormat="1" hidden="1" x14ac:dyDescent="0.25">
      <c r="B10381" s="42" t="s">
        <v>52036</v>
      </c>
      <c r="C10381" s="42"/>
      <c r="D10381" s="32" t="s">
        <v>47201</v>
      </c>
      <c r="E10381" s="44" t="s">
        <v>61865</v>
      </c>
      <c r="F10381" s="44" t="s">
        <v>4171</v>
      </c>
      <c r="G10381" s="32" t="s">
        <v>17</v>
      </c>
      <c r="H10381" s="32" t="s">
        <v>18</v>
      </c>
      <c r="I10381" s="55" t="s">
        <v>47202</v>
      </c>
      <c r="J10381" s="55">
        <v>8059347048376</v>
      </c>
      <c r="K10381" s="63">
        <v>45108</v>
      </c>
      <c r="L10381" s="46">
        <v>0</v>
      </c>
      <c r="M10381" s="46">
        <v>27.95</v>
      </c>
      <c r="N10381" s="45">
        <v>44802</v>
      </c>
    </row>
    <row r="10382" spans="2:14" s="32" customFormat="1" hidden="1" x14ac:dyDescent="0.25">
      <c r="B10382" s="42" t="s">
        <v>52037</v>
      </c>
      <c r="C10382" s="42"/>
      <c r="D10382" s="32" t="s">
        <v>47203</v>
      </c>
      <c r="E10382" s="44" t="s">
        <v>61866</v>
      </c>
      <c r="F10382" s="44" t="s">
        <v>4171</v>
      </c>
      <c r="G10382" s="32" t="s">
        <v>17</v>
      </c>
      <c r="H10382" s="32" t="s">
        <v>18</v>
      </c>
      <c r="I10382" s="55" t="s">
        <v>47204</v>
      </c>
      <c r="J10382" s="55">
        <v>8059347075495</v>
      </c>
      <c r="K10382" s="63">
        <v>45108</v>
      </c>
      <c r="L10382" s="46">
        <v>0</v>
      </c>
      <c r="M10382" s="46">
        <v>27.95</v>
      </c>
      <c r="N10382" s="45">
        <v>44802</v>
      </c>
    </row>
    <row r="10383" spans="2:14" s="32" customFormat="1" hidden="1" x14ac:dyDescent="0.25">
      <c r="B10383" s="42" t="s">
        <v>52038</v>
      </c>
      <c r="C10383" s="42"/>
      <c r="D10383" s="32" t="s">
        <v>47205</v>
      </c>
      <c r="E10383" s="44" t="s">
        <v>61867</v>
      </c>
      <c r="F10383" s="44" t="s">
        <v>4171</v>
      </c>
      <c r="G10383" s="32" t="s">
        <v>17</v>
      </c>
      <c r="H10383" s="32" t="s">
        <v>18</v>
      </c>
      <c r="I10383" s="55" t="s">
        <v>47206</v>
      </c>
      <c r="J10383" s="55">
        <v>8059347075488</v>
      </c>
      <c r="K10383" s="63">
        <v>45108</v>
      </c>
      <c r="L10383" s="46">
        <v>0</v>
      </c>
      <c r="M10383" s="46">
        <v>27.95</v>
      </c>
      <c r="N10383" s="45">
        <v>44802</v>
      </c>
    </row>
    <row r="10384" spans="2:14" s="32" customFormat="1" hidden="1" x14ac:dyDescent="0.25">
      <c r="B10384" s="42" t="s">
        <v>52039</v>
      </c>
      <c r="C10384" s="42"/>
      <c r="D10384" s="32" t="s">
        <v>47207</v>
      </c>
      <c r="E10384" s="44" t="s">
        <v>61868</v>
      </c>
      <c r="F10384" s="44" t="s">
        <v>4171</v>
      </c>
      <c r="G10384" s="32" t="s">
        <v>17</v>
      </c>
      <c r="H10384" s="32" t="s">
        <v>18</v>
      </c>
      <c r="I10384" s="55" t="s">
        <v>47208</v>
      </c>
      <c r="J10384" s="55">
        <v>8059347075501</v>
      </c>
      <c r="K10384" s="63">
        <v>45108</v>
      </c>
      <c r="L10384" s="46">
        <v>0</v>
      </c>
      <c r="M10384" s="46">
        <v>27.95</v>
      </c>
      <c r="N10384" s="45">
        <v>44802</v>
      </c>
    </row>
    <row r="10385" spans="1:14" s="32" customFormat="1" hidden="1" x14ac:dyDescent="0.25">
      <c r="B10385" s="42" t="s">
        <v>52040</v>
      </c>
      <c r="C10385" s="42"/>
      <c r="D10385" s="32" t="s">
        <v>47209</v>
      </c>
      <c r="E10385" s="44" t="s">
        <v>47210</v>
      </c>
      <c r="F10385" s="44" t="s">
        <v>4171</v>
      </c>
      <c r="G10385" s="32" t="s">
        <v>17</v>
      </c>
      <c r="H10385" s="32" t="s">
        <v>18</v>
      </c>
      <c r="I10385" s="55" t="s">
        <v>47211</v>
      </c>
      <c r="J10385" s="55">
        <v>8059347075556</v>
      </c>
      <c r="K10385" s="63">
        <v>45108</v>
      </c>
      <c r="L10385" s="46">
        <v>0</v>
      </c>
      <c r="M10385" s="46">
        <v>27.95</v>
      </c>
      <c r="N10385" s="45">
        <v>44802</v>
      </c>
    </row>
    <row r="10386" spans="1:14" s="32" customFormat="1" hidden="1" x14ac:dyDescent="0.25">
      <c r="B10386" s="42" t="s">
        <v>52041</v>
      </c>
      <c r="C10386" s="42"/>
      <c r="D10386" s="32" t="s">
        <v>47212</v>
      </c>
      <c r="E10386" s="44" t="s">
        <v>61869</v>
      </c>
      <c r="F10386" s="44" t="s">
        <v>4171</v>
      </c>
      <c r="G10386" s="32" t="s">
        <v>17</v>
      </c>
      <c r="H10386" s="32" t="s">
        <v>18</v>
      </c>
      <c r="I10386" s="55" t="s">
        <v>47213</v>
      </c>
      <c r="J10386" s="55">
        <v>8059347048383</v>
      </c>
      <c r="K10386" s="63">
        <v>45108</v>
      </c>
      <c r="L10386" s="46">
        <v>0</v>
      </c>
      <c r="M10386" s="46">
        <v>27.95</v>
      </c>
      <c r="N10386" s="45">
        <v>44802</v>
      </c>
    </row>
    <row r="10387" spans="1:14" s="32" customFormat="1" hidden="1" x14ac:dyDescent="0.25">
      <c r="B10387" s="42" t="s">
        <v>52042</v>
      </c>
      <c r="C10387" s="42"/>
      <c r="D10387" s="32" t="s">
        <v>47214</v>
      </c>
      <c r="E10387" s="44" t="s">
        <v>61870</v>
      </c>
      <c r="F10387" s="44" t="s">
        <v>4171</v>
      </c>
      <c r="G10387" s="32" t="s">
        <v>17</v>
      </c>
      <c r="H10387" s="32" t="s">
        <v>18</v>
      </c>
      <c r="I10387" s="55" t="s">
        <v>47215</v>
      </c>
      <c r="J10387" s="55">
        <v>8059347075532</v>
      </c>
      <c r="K10387" s="63">
        <v>45108</v>
      </c>
      <c r="L10387" s="46">
        <v>0</v>
      </c>
      <c r="M10387" s="46">
        <v>27.95</v>
      </c>
      <c r="N10387" s="45">
        <v>44802</v>
      </c>
    </row>
    <row r="10388" spans="1:14" s="32" customFormat="1" hidden="1" x14ac:dyDescent="0.25">
      <c r="B10388" s="42" t="s">
        <v>52043</v>
      </c>
      <c r="C10388" s="42"/>
      <c r="D10388" s="32" t="s">
        <v>47216</v>
      </c>
      <c r="E10388" s="44" t="s">
        <v>61871</v>
      </c>
      <c r="F10388" s="44" t="s">
        <v>4171</v>
      </c>
      <c r="G10388" s="32" t="s">
        <v>17</v>
      </c>
      <c r="H10388" s="32" t="s">
        <v>18</v>
      </c>
      <c r="I10388" s="55" t="s">
        <v>47217</v>
      </c>
      <c r="J10388" s="55">
        <v>8059347075525</v>
      </c>
      <c r="K10388" s="63">
        <v>45108</v>
      </c>
      <c r="L10388" s="46">
        <v>0</v>
      </c>
      <c r="M10388" s="46">
        <v>27.95</v>
      </c>
      <c r="N10388" s="45">
        <v>44802</v>
      </c>
    </row>
    <row r="10389" spans="1:14" s="32" customFormat="1" hidden="1" x14ac:dyDescent="0.25">
      <c r="B10389" s="42" t="s">
        <v>52044</v>
      </c>
      <c r="C10389" s="42"/>
      <c r="D10389" s="32" t="s">
        <v>47218</v>
      </c>
      <c r="E10389" s="44" t="s">
        <v>61872</v>
      </c>
      <c r="F10389" s="44" t="s">
        <v>4171</v>
      </c>
      <c r="G10389" s="32" t="s">
        <v>17</v>
      </c>
      <c r="H10389" s="32" t="s">
        <v>18</v>
      </c>
      <c r="I10389" s="55" t="s">
        <v>47219</v>
      </c>
      <c r="J10389" s="55">
        <v>8059347075549</v>
      </c>
      <c r="K10389" s="63">
        <v>45108</v>
      </c>
      <c r="L10389" s="46">
        <v>0</v>
      </c>
      <c r="M10389" s="46">
        <v>27.95</v>
      </c>
      <c r="N10389" s="45">
        <v>44802</v>
      </c>
    </row>
    <row r="10390" spans="1:14" s="32" customFormat="1" hidden="1" x14ac:dyDescent="0.25">
      <c r="A10390" s="32" t="s">
        <v>25653</v>
      </c>
      <c r="B10390" s="42" t="s">
        <v>65912</v>
      </c>
      <c r="C10390" s="42"/>
      <c r="D10390" s="42"/>
      <c r="E10390" s="43" t="s">
        <v>62127</v>
      </c>
      <c r="F10390" s="44" t="s">
        <v>3093</v>
      </c>
      <c r="G10390" s="44" t="s">
        <v>17</v>
      </c>
      <c r="H10390" s="44" t="s">
        <v>18</v>
      </c>
      <c r="I10390" s="42" t="s">
        <v>20992</v>
      </c>
      <c r="J10390" s="42">
        <v>8033637972985</v>
      </c>
      <c r="K10390" s="45">
        <v>45108</v>
      </c>
      <c r="L10390" s="46">
        <v>0</v>
      </c>
      <c r="M10390" s="54">
        <v>59.95</v>
      </c>
      <c r="N10390" s="45">
        <v>43507</v>
      </c>
    </row>
    <row r="10391" spans="1:14" s="32" customFormat="1" hidden="1" x14ac:dyDescent="0.25">
      <c r="B10391" s="42"/>
      <c r="C10391" s="42"/>
      <c r="D10391" s="32" t="s">
        <v>47220</v>
      </c>
      <c r="E10391" s="44" t="s">
        <v>47221</v>
      </c>
      <c r="F10391" s="44" t="s">
        <v>4171</v>
      </c>
      <c r="G10391" s="32" t="s">
        <v>17</v>
      </c>
      <c r="H10391" s="32" t="s">
        <v>18</v>
      </c>
      <c r="I10391" s="55" t="s">
        <v>47222</v>
      </c>
      <c r="J10391" s="55">
        <v>8059347076171</v>
      </c>
      <c r="K10391" s="63">
        <v>45108</v>
      </c>
      <c r="L10391" s="47">
        <v>0</v>
      </c>
      <c r="M10391" s="47">
        <v>94.95</v>
      </c>
      <c r="N10391" s="45">
        <v>44802</v>
      </c>
    </row>
    <row r="10392" spans="1:14" s="32" customFormat="1" hidden="1" x14ac:dyDescent="0.25">
      <c r="B10392" s="42"/>
      <c r="C10392" s="42"/>
      <c r="D10392" s="32" t="s">
        <v>47223</v>
      </c>
      <c r="E10392" s="44" t="s">
        <v>47224</v>
      </c>
      <c r="F10392" s="44" t="s">
        <v>4171</v>
      </c>
      <c r="G10392" s="32" t="s">
        <v>17</v>
      </c>
      <c r="H10392" s="32" t="s">
        <v>18</v>
      </c>
      <c r="I10392" s="55" t="s">
        <v>47225</v>
      </c>
      <c r="J10392" s="55">
        <v>8059347048390</v>
      </c>
      <c r="K10392" s="63">
        <v>45108</v>
      </c>
      <c r="L10392" s="47">
        <v>0</v>
      </c>
      <c r="M10392" s="47">
        <v>94.95</v>
      </c>
      <c r="N10392" s="45">
        <v>44802</v>
      </c>
    </row>
    <row r="10393" spans="1:14" s="32" customFormat="1" hidden="1" x14ac:dyDescent="0.25">
      <c r="B10393" s="42"/>
      <c r="C10393" s="42"/>
      <c r="D10393" s="32" t="s">
        <v>47226</v>
      </c>
      <c r="E10393" s="44" t="s">
        <v>47227</v>
      </c>
      <c r="F10393" s="44" t="s">
        <v>4171</v>
      </c>
      <c r="G10393" s="32" t="s">
        <v>17</v>
      </c>
      <c r="H10393" s="32" t="s">
        <v>18</v>
      </c>
      <c r="I10393" s="55" t="s">
        <v>47228</v>
      </c>
      <c r="J10393" s="55">
        <v>8059347076188</v>
      </c>
      <c r="K10393" s="63">
        <v>45108</v>
      </c>
      <c r="L10393" s="47">
        <v>0</v>
      </c>
      <c r="M10393" s="46">
        <v>209.95</v>
      </c>
      <c r="N10393" s="45">
        <v>44802</v>
      </c>
    </row>
    <row r="10394" spans="1:14" s="32" customFormat="1" hidden="1" x14ac:dyDescent="0.25">
      <c r="B10394" s="42"/>
      <c r="C10394" s="42"/>
      <c r="D10394" s="32" t="s">
        <v>47229</v>
      </c>
      <c r="E10394" s="44" t="s">
        <v>47230</v>
      </c>
      <c r="F10394" s="44" t="s">
        <v>4171</v>
      </c>
      <c r="G10394" s="32" t="s">
        <v>17</v>
      </c>
      <c r="H10394" s="32" t="s">
        <v>18</v>
      </c>
      <c r="I10394" s="55" t="s">
        <v>47231</v>
      </c>
      <c r="J10394" s="55">
        <v>8059347076195</v>
      </c>
      <c r="K10394" s="63">
        <v>45108</v>
      </c>
      <c r="L10394" s="47">
        <v>0</v>
      </c>
      <c r="M10394" s="46">
        <v>209.95</v>
      </c>
      <c r="N10394" s="45">
        <v>44802</v>
      </c>
    </row>
    <row r="10395" spans="1:14" s="32" customFormat="1" hidden="1" x14ac:dyDescent="0.25">
      <c r="B10395" s="42"/>
      <c r="C10395" s="42"/>
      <c r="D10395" s="32" t="s">
        <v>47232</v>
      </c>
      <c r="E10395" s="44" t="s">
        <v>47233</v>
      </c>
      <c r="F10395" s="44" t="s">
        <v>4171</v>
      </c>
      <c r="G10395" s="32" t="s">
        <v>17</v>
      </c>
      <c r="H10395" s="32" t="s">
        <v>18</v>
      </c>
      <c r="I10395" s="55" t="s">
        <v>47234</v>
      </c>
      <c r="J10395" s="55">
        <v>8059347048406</v>
      </c>
      <c r="K10395" s="63">
        <v>45108</v>
      </c>
      <c r="L10395" s="47">
        <v>0</v>
      </c>
      <c r="M10395" s="46">
        <v>209.95</v>
      </c>
      <c r="N10395" s="45">
        <v>44802</v>
      </c>
    </row>
    <row r="10396" spans="1:14" s="32" customFormat="1" hidden="1" x14ac:dyDescent="0.25">
      <c r="B10396" s="42"/>
      <c r="C10396" s="42"/>
      <c r="D10396" s="32" t="s">
        <v>47235</v>
      </c>
      <c r="E10396" s="44" t="s">
        <v>47236</v>
      </c>
      <c r="F10396" s="44" t="s">
        <v>4171</v>
      </c>
      <c r="G10396" s="32" t="s">
        <v>17</v>
      </c>
      <c r="H10396" s="32" t="s">
        <v>18</v>
      </c>
      <c r="I10396" s="55" t="s">
        <v>47237</v>
      </c>
      <c r="J10396" s="55">
        <v>8059347076201</v>
      </c>
      <c r="K10396" s="63">
        <v>45108</v>
      </c>
      <c r="L10396" s="47">
        <v>0</v>
      </c>
      <c r="M10396" s="46">
        <v>209.95</v>
      </c>
      <c r="N10396" s="45">
        <v>44802</v>
      </c>
    </row>
    <row r="10397" spans="1:14" s="32" customFormat="1" hidden="1" x14ac:dyDescent="0.25">
      <c r="B10397" s="42"/>
      <c r="C10397" s="42"/>
      <c r="D10397" s="32" t="s">
        <v>47238</v>
      </c>
      <c r="E10397" s="44" t="s">
        <v>47239</v>
      </c>
      <c r="F10397" s="44" t="s">
        <v>4171</v>
      </c>
      <c r="G10397" s="32" t="s">
        <v>17</v>
      </c>
      <c r="H10397" s="32" t="s">
        <v>18</v>
      </c>
      <c r="I10397" s="55" t="s">
        <v>47240</v>
      </c>
      <c r="J10397" s="55">
        <v>8059347048413</v>
      </c>
      <c r="K10397" s="63">
        <v>45108</v>
      </c>
      <c r="L10397" s="47">
        <v>0</v>
      </c>
      <c r="M10397" s="46">
        <v>209.95</v>
      </c>
      <c r="N10397" s="45">
        <v>44802</v>
      </c>
    </row>
    <row r="10398" spans="1:14" s="32" customFormat="1" hidden="1" x14ac:dyDescent="0.25">
      <c r="B10398" s="42"/>
      <c r="C10398" s="42"/>
      <c r="D10398" s="32" t="s">
        <v>47241</v>
      </c>
      <c r="E10398" s="44" t="s">
        <v>47242</v>
      </c>
      <c r="F10398" s="44" t="s">
        <v>4171</v>
      </c>
      <c r="G10398" s="32" t="s">
        <v>17</v>
      </c>
      <c r="H10398" s="32" t="s">
        <v>18</v>
      </c>
      <c r="I10398" s="55" t="s">
        <v>47243</v>
      </c>
      <c r="J10398" s="55">
        <v>8059347076218</v>
      </c>
      <c r="K10398" s="63">
        <v>45108</v>
      </c>
      <c r="L10398" s="47">
        <v>0</v>
      </c>
      <c r="M10398" s="46">
        <v>209.95</v>
      </c>
      <c r="N10398" s="45">
        <v>44802</v>
      </c>
    </row>
    <row r="10399" spans="1:14" s="32" customFormat="1" hidden="1" x14ac:dyDescent="0.25">
      <c r="B10399" s="42"/>
      <c r="C10399" s="42"/>
      <c r="D10399" s="32" t="s">
        <v>47244</v>
      </c>
      <c r="E10399" s="44" t="s">
        <v>47245</v>
      </c>
      <c r="F10399" s="44" t="s">
        <v>4171</v>
      </c>
      <c r="G10399" s="32" t="s">
        <v>17</v>
      </c>
      <c r="H10399" s="32" t="s">
        <v>18</v>
      </c>
      <c r="I10399" s="55" t="s">
        <v>47246</v>
      </c>
      <c r="J10399" s="55">
        <v>8059347076225</v>
      </c>
      <c r="K10399" s="63">
        <v>45108</v>
      </c>
      <c r="L10399" s="47">
        <v>0</v>
      </c>
      <c r="M10399" s="46">
        <v>209.95</v>
      </c>
      <c r="N10399" s="45">
        <v>44802</v>
      </c>
    </row>
    <row r="10400" spans="1:14" s="32" customFormat="1" hidden="1" x14ac:dyDescent="0.25">
      <c r="B10400" s="42"/>
      <c r="C10400" s="42"/>
      <c r="E10400" s="44" t="s">
        <v>47247</v>
      </c>
      <c r="F10400" s="44" t="s">
        <v>4171</v>
      </c>
      <c r="G10400" s="32" t="s">
        <v>17</v>
      </c>
      <c r="H10400" s="32" t="s">
        <v>18</v>
      </c>
      <c r="I10400" s="55" t="s">
        <v>47248</v>
      </c>
      <c r="J10400" s="55">
        <v>8059347076232</v>
      </c>
      <c r="K10400" s="63">
        <v>45108</v>
      </c>
      <c r="L10400" s="47">
        <v>0</v>
      </c>
      <c r="M10400" s="46">
        <v>209.95</v>
      </c>
      <c r="N10400" s="45">
        <v>44802</v>
      </c>
    </row>
    <row r="10401" spans="2:14" s="32" customFormat="1" hidden="1" x14ac:dyDescent="0.25">
      <c r="B10401" s="42"/>
      <c r="C10401" s="42"/>
      <c r="E10401" s="44" t="s">
        <v>47249</v>
      </c>
      <c r="F10401" s="44" t="s">
        <v>4171</v>
      </c>
      <c r="G10401" s="32" t="s">
        <v>17</v>
      </c>
      <c r="H10401" s="32" t="s">
        <v>18</v>
      </c>
      <c r="I10401" s="55" t="s">
        <v>47250</v>
      </c>
      <c r="J10401" s="55">
        <v>8059347048437</v>
      </c>
      <c r="K10401" s="63">
        <v>45108</v>
      </c>
      <c r="L10401" s="47">
        <v>0</v>
      </c>
      <c r="M10401" s="46">
        <v>209.95</v>
      </c>
      <c r="N10401" s="45">
        <v>44802</v>
      </c>
    </row>
    <row r="10402" spans="2:14" s="32" customFormat="1" ht="13.15" hidden="1" customHeight="1" x14ac:dyDescent="0.25">
      <c r="B10402" s="42"/>
      <c r="C10402" s="42"/>
      <c r="E10402" s="44" t="s">
        <v>47251</v>
      </c>
      <c r="F10402" s="44" t="s">
        <v>4171</v>
      </c>
      <c r="G10402" s="32" t="s">
        <v>17</v>
      </c>
      <c r="H10402" s="32" t="s">
        <v>18</v>
      </c>
      <c r="I10402" s="55" t="s">
        <v>47252</v>
      </c>
      <c r="J10402" s="55">
        <v>8059347048420</v>
      </c>
      <c r="K10402" s="63">
        <v>45108</v>
      </c>
      <c r="L10402" s="47">
        <v>0</v>
      </c>
      <c r="M10402" s="46">
        <v>209.95</v>
      </c>
      <c r="N10402" s="45">
        <v>44802</v>
      </c>
    </row>
    <row r="10403" spans="2:14" s="32" customFormat="1" hidden="1" x14ac:dyDescent="0.25">
      <c r="B10403" s="42"/>
      <c r="C10403" s="42"/>
      <c r="E10403" s="44" t="s">
        <v>47253</v>
      </c>
      <c r="F10403" s="44" t="s">
        <v>4171</v>
      </c>
      <c r="G10403" s="32" t="s">
        <v>17</v>
      </c>
      <c r="H10403" s="32" t="s">
        <v>18</v>
      </c>
      <c r="I10403" s="55" t="s">
        <v>47254</v>
      </c>
      <c r="J10403" s="55">
        <v>8059347076249</v>
      </c>
      <c r="K10403" s="63">
        <v>45108</v>
      </c>
      <c r="L10403" s="47">
        <v>0</v>
      </c>
      <c r="M10403" s="46">
        <v>209.95</v>
      </c>
      <c r="N10403" s="45">
        <v>44802</v>
      </c>
    </row>
    <row r="10404" spans="2:14" s="32" customFormat="1" hidden="1" x14ac:dyDescent="0.25">
      <c r="B10404" s="42"/>
      <c r="C10404" s="42"/>
      <c r="E10404" s="44" t="s">
        <v>47255</v>
      </c>
      <c r="F10404" s="44" t="s">
        <v>4171</v>
      </c>
      <c r="G10404" s="32" t="s">
        <v>17</v>
      </c>
      <c r="H10404" s="32" t="s">
        <v>18</v>
      </c>
      <c r="I10404" s="55" t="s">
        <v>47256</v>
      </c>
      <c r="J10404" s="55">
        <v>8059347076256</v>
      </c>
      <c r="K10404" s="63">
        <v>45108</v>
      </c>
      <c r="L10404" s="47">
        <v>0</v>
      </c>
      <c r="M10404" s="46">
        <v>209.95</v>
      </c>
      <c r="N10404" s="45">
        <v>44802</v>
      </c>
    </row>
    <row r="10405" spans="2:14" s="32" customFormat="1" hidden="1" x14ac:dyDescent="0.25">
      <c r="B10405" s="42"/>
      <c r="C10405" s="42"/>
      <c r="E10405" s="44" t="s">
        <v>47257</v>
      </c>
      <c r="F10405" s="44" t="s">
        <v>4171</v>
      </c>
      <c r="G10405" s="32" t="s">
        <v>17</v>
      </c>
      <c r="H10405" s="32" t="s">
        <v>18</v>
      </c>
      <c r="I10405" s="55" t="s">
        <v>47258</v>
      </c>
      <c r="J10405" s="55">
        <v>8059347076263</v>
      </c>
      <c r="K10405" s="63">
        <v>45108</v>
      </c>
      <c r="L10405" s="47">
        <v>0</v>
      </c>
      <c r="M10405" s="46">
        <v>209.95</v>
      </c>
      <c r="N10405" s="45">
        <v>44802</v>
      </c>
    </row>
    <row r="10406" spans="2:14" s="32" customFormat="1" hidden="1" x14ac:dyDescent="0.25">
      <c r="B10406" s="42"/>
      <c r="C10406" s="42"/>
      <c r="E10406" s="44" t="s">
        <v>47259</v>
      </c>
      <c r="F10406" s="44" t="s">
        <v>4171</v>
      </c>
      <c r="G10406" s="32" t="s">
        <v>17</v>
      </c>
      <c r="H10406" s="32" t="s">
        <v>18</v>
      </c>
      <c r="I10406" s="55" t="s">
        <v>47260</v>
      </c>
      <c r="J10406" s="55">
        <v>8059347076270</v>
      </c>
      <c r="K10406" s="63">
        <v>45108</v>
      </c>
      <c r="L10406" s="47">
        <v>0</v>
      </c>
      <c r="M10406" s="46">
        <v>209.95</v>
      </c>
      <c r="N10406" s="45">
        <v>44802</v>
      </c>
    </row>
    <row r="10407" spans="2:14" s="32" customFormat="1" hidden="1" x14ac:dyDescent="0.25">
      <c r="B10407" s="42"/>
      <c r="C10407" s="42"/>
      <c r="E10407" s="44" t="s">
        <v>47261</v>
      </c>
      <c r="F10407" s="44" t="s">
        <v>4171</v>
      </c>
      <c r="G10407" s="32" t="s">
        <v>17</v>
      </c>
      <c r="H10407" s="32" t="s">
        <v>18</v>
      </c>
      <c r="I10407" s="55" t="s">
        <v>47262</v>
      </c>
      <c r="J10407" s="55">
        <v>8059347076287</v>
      </c>
      <c r="K10407" s="63">
        <v>45108</v>
      </c>
      <c r="L10407" s="47">
        <v>0</v>
      </c>
      <c r="M10407" s="46">
        <v>209.95</v>
      </c>
      <c r="N10407" s="45">
        <v>44802</v>
      </c>
    </row>
    <row r="10408" spans="2:14" s="32" customFormat="1" hidden="1" x14ac:dyDescent="0.25">
      <c r="B10408" s="42"/>
      <c r="C10408" s="42"/>
      <c r="E10408" s="44" t="s">
        <v>47263</v>
      </c>
      <c r="F10408" s="44" t="s">
        <v>4171</v>
      </c>
      <c r="G10408" s="32" t="s">
        <v>17</v>
      </c>
      <c r="H10408" s="32" t="s">
        <v>18</v>
      </c>
      <c r="I10408" s="55" t="s">
        <v>47264</v>
      </c>
      <c r="J10408" s="55">
        <v>8059347076294</v>
      </c>
      <c r="K10408" s="63">
        <v>45108</v>
      </c>
      <c r="L10408" s="47">
        <v>0</v>
      </c>
      <c r="M10408" s="46">
        <v>209.95</v>
      </c>
      <c r="N10408" s="45">
        <v>44802</v>
      </c>
    </row>
    <row r="10409" spans="2:14" s="32" customFormat="1" hidden="1" x14ac:dyDescent="0.25">
      <c r="B10409" s="42"/>
      <c r="C10409" s="42"/>
      <c r="E10409" s="44" t="s">
        <v>47265</v>
      </c>
      <c r="F10409" s="44" t="s">
        <v>4171</v>
      </c>
      <c r="G10409" s="32" t="s">
        <v>17</v>
      </c>
      <c r="H10409" s="32" t="s">
        <v>18</v>
      </c>
      <c r="I10409" s="55" t="s">
        <v>47266</v>
      </c>
      <c r="J10409" s="55">
        <v>8059347048444</v>
      </c>
      <c r="K10409" s="63">
        <v>45108</v>
      </c>
      <c r="L10409" s="47">
        <v>0</v>
      </c>
      <c r="M10409" s="46">
        <v>209.95</v>
      </c>
      <c r="N10409" s="45">
        <v>44802</v>
      </c>
    </row>
    <row r="10410" spans="2:14" s="32" customFormat="1" hidden="1" x14ac:dyDescent="0.25">
      <c r="B10410" s="42"/>
      <c r="C10410" s="42"/>
      <c r="E10410" s="44" t="s">
        <v>47267</v>
      </c>
      <c r="F10410" s="44" t="s">
        <v>4171</v>
      </c>
      <c r="G10410" s="32" t="s">
        <v>17</v>
      </c>
      <c r="H10410" s="32" t="s">
        <v>18</v>
      </c>
      <c r="I10410" s="55" t="s">
        <v>47268</v>
      </c>
      <c r="J10410" s="55">
        <v>8059347048451</v>
      </c>
      <c r="K10410" s="63">
        <v>45108</v>
      </c>
      <c r="L10410" s="47">
        <v>0</v>
      </c>
      <c r="M10410" s="46">
        <v>209.95</v>
      </c>
      <c r="N10410" s="45">
        <v>44802</v>
      </c>
    </row>
    <row r="10411" spans="2:14" s="32" customFormat="1" hidden="1" x14ac:dyDescent="0.25">
      <c r="B10411" s="42"/>
      <c r="C10411" s="42"/>
      <c r="E10411" s="44" t="s">
        <v>47269</v>
      </c>
      <c r="F10411" s="44" t="s">
        <v>4171</v>
      </c>
      <c r="G10411" s="32" t="s">
        <v>17</v>
      </c>
      <c r="H10411" s="32" t="s">
        <v>18</v>
      </c>
      <c r="I10411" s="55" t="s">
        <v>47270</v>
      </c>
      <c r="J10411" s="55">
        <v>8059347076300</v>
      </c>
      <c r="K10411" s="63">
        <v>45108</v>
      </c>
      <c r="L10411" s="47">
        <v>0</v>
      </c>
      <c r="M10411" s="46">
        <v>209.95</v>
      </c>
      <c r="N10411" s="45">
        <v>44802</v>
      </c>
    </row>
    <row r="10412" spans="2:14" s="32" customFormat="1" hidden="1" x14ac:dyDescent="0.25">
      <c r="B10412" s="42"/>
      <c r="C10412" s="42"/>
      <c r="E10412" s="44" t="s">
        <v>47271</v>
      </c>
      <c r="F10412" s="44" t="s">
        <v>4171</v>
      </c>
      <c r="G10412" s="32" t="s">
        <v>17</v>
      </c>
      <c r="H10412" s="32" t="s">
        <v>18</v>
      </c>
      <c r="I10412" s="55" t="s">
        <v>47272</v>
      </c>
      <c r="J10412" s="55">
        <v>8059347076317</v>
      </c>
      <c r="K10412" s="63">
        <v>45108</v>
      </c>
      <c r="L10412" s="47">
        <v>0</v>
      </c>
      <c r="M10412" s="46">
        <v>209.95</v>
      </c>
      <c r="N10412" s="45">
        <v>44802</v>
      </c>
    </row>
    <row r="10413" spans="2:14" s="32" customFormat="1" hidden="1" x14ac:dyDescent="0.25">
      <c r="B10413" s="42"/>
      <c r="C10413" s="42"/>
      <c r="E10413" s="44" t="s">
        <v>47273</v>
      </c>
      <c r="F10413" s="44" t="s">
        <v>4171</v>
      </c>
      <c r="G10413" s="32" t="s">
        <v>17</v>
      </c>
      <c r="H10413" s="32" t="s">
        <v>18</v>
      </c>
      <c r="I10413" s="55" t="s">
        <v>47274</v>
      </c>
      <c r="J10413" s="55">
        <v>8059347076324</v>
      </c>
      <c r="K10413" s="63">
        <v>45108</v>
      </c>
      <c r="L10413" s="47">
        <v>0</v>
      </c>
      <c r="M10413" s="46">
        <v>209.95</v>
      </c>
      <c r="N10413" s="45">
        <v>44802</v>
      </c>
    </row>
    <row r="10414" spans="2:14" s="32" customFormat="1" hidden="1" x14ac:dyDescent="0.25">
      <c r="B10414" s="42"/>
      <c r="C10414" s="42"/>
      <c r="D10414" s="32" t="s">
        <v>47275</v>
      </c>
      <c r="E10414" s="44" t="s">
        <v>47276</v>
      </c>
      <c r="F10414" s="44" t="s">
        <v>4171</v>
      </c>
      <c r="G10414" s="32" t="s">
        <v>17</v>
      </c>
      <c r="H10414" s="32" t="s">
        <v>18</v>
      </c>
      <c r="I10414" s="55" t="s">
        <v>47277</v>
      </c>
      <c r="J10414" s="55">
        <v>8059347076331</v>
      </c>
      <c r="K10414" s="63">
        <v>45108</v>
      </c>
      <c r="L10414" s="47">
        <v>0</v>
      </c>
      <c r="M10414" s="46">
        <v>209.95</v>
      </c>
      <c r="N10414" s="45">
        <v>44802</v>
      </c>
    </row>
    <row r="10415" spans="2:14" s="32" customFormat="1" hidden="1" x14ac:dyDescent="0.25">
      <c r="B10415" s="42"/>
      <c r="C10415" s="42"/>
      <c r="D10415" s="32" t="s">
        <v>47278</v>
      </c>
      <c r="E10415" s="44" t="s">
        <v>47279</v>
      </c>
      <c r="F10415" s="44" t="s">
        <v>4171</v>
      </c>
      <c r="G10415" s="32" t="s">
        <v>17</v>
      </c>
      <c r="H10415" s="32" t="s">
        <v>18</v>
      </c>
      <c r="I10415" s="55" t="s">
        <v>47280</v>
      </c>
      <c r="J10415" s="55">
        <v>8059347048475</v>
      </c>
      <c r="K10415" s="63">
        <v>45108</v>
      </c>
      <c r="L10415" s="47">
        <v>0</v>
      </c>
      <c r="M10415" s="46">
        <v>209.95</v>
      </c>
      <c r="N10415" s="45">
        <v>44802</v>
      </c>
    </row>
    <row r="10416" spans="2:14" s="32" customFormat="1" hidden="1" x14ac:dyDescent="0.25">
      <c r="B10416" s="42"/>
      <c r="C10416" s="42"/>
      <c r="D10416" s="32" t="s">
        <v>47281</v>
      </c>
      <c r="E10416" s="44" t="s">
        <v>47282</v>
      </c>
      <c r="F10416" s="44" t="s">
        <v>4171</v>
      </c>
      <c r="G10416" s="32" t="s">
        <v>17</v>
      </c>
      <c r="H10416" s="32" t="s">
        <v>18</v>
      </c>
      <c r="I10416" s="55" t="s">
        <v>47283</v>
      </c>
      <c r="J10416" s="55">
        <v>8059347048468</v>
      </c>
      <c r="K10416" s="63">
        <v>45108</v>
      </c>
      <c r="L10416" s="47">
        <v>0</v>
      </c>
      <c r="M10416" s="46">
        <v>209.95</v>
      </c>
      <c r="N10416" s="45">
        <v>44802</v>
      </c>
    </row>
    <row r="10417" spans="2:14" s="32" customFormat="1" hidden="1" x14ac:dyDescent="0.25">
      <c r="B10417" s="42"/>
      <c r="C10417" s="42"/>
      <c r="D10417" s="32" t="s">
        <v>47284</v>
      </c>
      <c r="E10417" s="44" t="s">
        <v>47285</v>
      </c>
      <c r="F10417" s="44" t="s">
        <v>4171</v>
      </c>
      <c r="G10417" s="32" t="s">
        <v>17</v>
      </c>
      <c r="H10417" s="32" t="s">
        <v>18</v>
      </c>
      <c r="I10417" s="55" t="s">
        <v>47286</v>
      </c>
      <c r="J10417" s="55">
        <v>8059347076348</v>
      </c>
      <c r="K10417" s="63">
        <v>45108</v>
      </c>
      <c r="L10417" s="47">
        <v>0</v>
      </c>
      <c r="M10417" s="46">
        <v>209.95</v>
      </c>
      <c r="N10417" s="45">
        <v>44802</v>
      </c>
    </row>
    <row r="10418" spans="2:14" s="32" customFormat="1" hidden="1" x14ac:dyDescent="0.25">
      <c r="B10418" s="42"/>
      <c r="C10418" s="42"/>
      <c r="D10418" s="32" t="s">
        <v>47287</v>
      </c>
      <c r="E10418" s="44" t="s">
        <v>47288</v>
      </c>
      <c r="F10418" s="44" t="s">
        <v>4171</v>
      </c>
      <c r="G10418" s="32" t="s">
        <v>17</v>
      </c>
      <c r="H10418" s="32" t="s">
        <v>18</v>
      </c>
      <c r="I10418" s="55" t="s">
        <v>47289</v>
      </c>
      <c r="J10418" s="55">
        <v>8059347076355</v>
      </c>
      <c r="K10418" s="63">
        <v>45108</v>
      </c>
      <c r="L10418" s="47">
        <v>0</v>
      </c>
      <c r="M10418" s="46">
        <v>209.95</v>
      </c>
      <c r="N10418" s="45">
        <v>44802</v>
      </c>
    </row>
    <row r="10419" spans="2:14" s="32" customFormat="1" hidden="1" x14ac:dyDescent="0.25">
      <c r="B10419" s="42"/>
      <c r="C10419" s="42"/>
      <c r="D10419" s="32" t="s">
        <v>47290</v>
      </c>
      <c r="E10419" s="44" t="s">
        <v>47291</v>
      </c>
      <c r="F10419" s="44" t="s">
        <v>4171</v>
      </c>
      <c r="G10419" s="32" t="s">
        <v>17</v>
      </c>
      <c r="H10419" s="32" t="s">
        <v>18</v>
      </c>
      <c r="I10419" s="55" t="s">
        <v>47292</v>
      </c>
      <c r="J10419" s="55">
        <v>8059347076362</v>
      </c>
      <c r="K10419" s="63">
        <v>45108</v>
      </c>
      <c r="L10419" s="47">
        <v>0</v>
      </c>
      <c r="M10419" s="46">
        <v>209.95</v>
      </c>
      <c r="N10419" s="45">
        <v>44802</v>
      </c>
    </row>
    <row r="10420" spans="2:14" s="32" customFormat="1" hidden="1" x14ac:dyDescent="0.25">
      <c r="B10420" s="42"/>
      <c r="C10420" s="42"/>
      <c r="D10420" s="32" t="s">
        <v>47293</v>
      </c>
      <c r="E10420" s="44" t="s">
        <v>47294</v>
      </c>
      <c r="F10420" s="44" t="s">
        <v>4171</v>
      </c>
      <c r="G10420" s="32" t="s">
        <v>17</v>
      </c>
      <c r="H10420" s="32" t="s">
        <v>18</v>
      </c>
      <c r="I10420" s="55" t="s">
        <v>47295</v>
      </c>
      <c r="J10420" s="55">
        <v>8059347076379</v>
      </c>
      <c r="K10420" s="63">
        <v>45108</v>
      </c>
      <c r="L10420" s="47">
        <v>0</v>
      </c>
      <c r="M10420" s="46">
        <v>209.95</v>
      </c>
      <c r="N10420" s="45">
        <v>44802</v>
      </c>
    </row>
    <row r="10421" spans="2:14" s="32" customFormat="1" hidden="1" x14ac:dyDescent="0.25">
      <c r="B10421" s="42"/>
      <c r="C10421" s="42"/>
      <c r="D10421" s="32" t="s">
        <v>47296</v>
      </c>
      <c r="E10421" s="44" t="s">
        <v>47297</v>
      </c>
      <c r="F10421" s="44" t="s">
        <v>4171</v>
      </c>
      <c r="G10421" s="32" t="s">
        <v>17</v>
      </c>
      <c r="H10421" s="32" t="s">
        <v>18</v>
      </c>
      <c r="I10421" s="55" t="s">
        <v>47298</v>
      </c>
      <c r="J10421" s="55">
        <v>8059347076386</v>
      </c>
      <c r="K10421" s="63">
        <v>45108</v>
      </c>
      <c r="L10421" s="47">
        <v>0</v>
      </c>
      <c r="M10421" s="46">
        <v>209.95</v>
      </c>
      <c r="N10421" s="45">
        <v>44802</v>
      </c>
    </row>
    <row r="10422" spans="2:14" s="32" customFormat="1" hidden="1" x14ac:dyDescent="0.25">
      <c r="B10422" s="42"/>
      <c r="C10422" s="42"/>
      <c r="D10422" s="32" t="s">
        <v>47299</v>
      </c>
      <c r="E10422" s="44" t="s">
        <v>47300</v>
      </c>
      <c r="F10422" s="44" t="s">
        <v>4171</v>
      </c>
      <c r="G10422" s="32" t="s">
        <v>17</v>
      </c>
      <c r="H10422" s="32" t="s">
        <v>18</v>
      </c>
      <c r="I10422" s="55" t="s">
        <v>47301</v>
      </c>
      <c r="J10422" s="55">
        <v>8059347048499</v>
      </c>
      <c r="K10422" s="63">
        <v>45108</v>
      </c>
      <c r="L10422" s="47">
        <v>0</v>
      </c>
      <c r="M10422" s="46">
        <v>209.95</v>
      </c>
      <c r="N10422" s="45">
        <v>44802</v>
      </c>
    </row>
    <row r="10423" spans="2:14" s="32" customFormat="1" hidden="1" x14ac:dyDescent="0.25">
      <c r="B10423" s="42"/>
      <c r="C10423" s="42"/>
      <c r="D10423" s="32" t="s">
        <v>47302</v>
      </c>
      <c r="E10423" s="44" t="s">
        <v>47303</v>
      </c>
      <c r="F10423" s="44" t="s">
        <v>4171</v>
      </c>
      <c r="G10423" s="32" t="s">
        <v>17</v>
      </c>
      <c r="H10423" s="32" t="s">
        <v>18</v>
      </c>
      <c r="I10423" s="55" t="s">
        <v>47304</v>
      </c>
      <c r="J10423" s="55">
        <v>8059347048482</v>
      </c>
      <c r="K10423" s="63">
        <v>45108</v>
      </c>
      <c r="L10423" s="47">
        <v>0</v>
      </c>
      <c r="M10423" s="46">
        <v>209.95</v>
      </c>
      <c r="N10423" s="45">
        <v>44802</v>
      </c>
    </row>
    <row r="10424" spans="2:14" s="32" customFormat="1" hidden="1" x14ac:dyDescent="0.25">
      <c r="B10424" s="42"/>
      <c r="C10424" s="42"/>
      <c r="D10424" s="32" t="s">
        <v>47305</v>
      </c>
      <c r="E10424" s="44" t="s">
        <v>47306</v>
      </c>
      <c r="F10424" s="44" t="s">
        <v>4171</v>
      </c>
      <c r="G10424" s="32" t="s">
        <v>17</v>
      </c>
      <c r="H10424" s="32" t="s">
        <v>18</v>
      </c>
      <c r="I10424" s="55" t="s">
        <v>47307</v>
      </c>
      <c r="J10424" s="55">
        <v>8059347076393</v>
      </c>
      <c r="K10424" s="63">
        <v>45108</v>
      </c>
      <c r="L10424" s="47">
        <v>0</v>
      </c>
      <c r="M10424" s="46">
        <v>209.95</v>
      </c>
      <c r="N10424" s="45">
        <v>44802</v>
      </c>
    </row>
    <row r="10425" spans="2:14" s="32" customFormat="1" hidden="1" x14ac:dyDescent="0.25">
      <c r="B10425" s="42"/>
      <c r="C10425" s="42"/>
      <c r="D10425" s="32" t="s">
        <v>47308</v>
      </c>
      <c r="E10425" s="44" t="s">
        <v>47309</v>
      </c>
      <c r="F10425" s="44" t="s">
        <v>4171</v>
      </c>
      <c r="G10425" s="32" t="s">
        <v>17</v>
      </c>
      <c r="H10425" s="32" t="s">
        <v>18</v>
      </c>
      <c r="I10425" s="55" t="s">
        <v>47310</v>
      </c>
      <c r="J10425" s="55">
        <v>8059347076409</v>
      </c>
      <c r="K10425" s="63">
        <v>45108</v>
      </c>
      <c r="L10425" s="47">
        <v>0</v>
      </c>
      <c r="M10425" s="46">
        <v>209.95</v>
      </c>
      <c r="N10425" s="45">
        <v>44802</v>
      </c>
    </row>
    <row r="10426" spans="2:14" s="32" customFormat="1" hidden="1" x14ac:dyDescent="0.25">
      <c r="B10426" s="42"/>
      <c r="C10426" s="42"/>
      <c r="D10426" s="32" t="s">
        <v>47311</v>
      </c>
      <c r="E10426" s="44" t="s">
        <v>47312</v>
      </c>
      <c r="F10426" s="44" t="s">
        <v>4171</v>
      </c>
      <c r="G10426" s="32" t="s">
        <v>17</v>
      </c>
      <c r="H10426" s="32" t="s">
        <v>18</v>
      </c>
      <c r="I10426" s="55" t="s">
        <v>47313</v>
      </c>
      <c r="J10426" s="55">
        <v>8059347076416</v>
      </c>
      <c r="K10426" s="63">
        <v>45108</v>
      </c>
      <c r="L10426" s="47">
        <v>0</v>
      </c>
      <c r="M10426" s="46">
        <v>209.95</v>
      </c>
      <c r="N10426" s="45">
        <v>44802</v>
      </c>
    </row>
    <row r="10427" spans="2:14" s="32" customFormat="1" hidden="1" x14ac:dyDescent="0.25">
      <c r="B10427" s="42"/>
      <c r="C10427" s="42"/>
      <c r="D10427" s="32" t="s">
        <v>47314</v>
      </c>
      <c r="E10427" s="44" t="s">
        <v>47315</v>
      </c>
      <c r="F10427" s="44" t="s">
        <v>4171</v>
      </c>
      <c r="G10427" s="32" t="s">
        <v>17</v>
      </c>
      <c r="H10427" s="32" t="s">
        <v>18</v>
      </c>
      <c r="I10427" s="55" t="s">
        <v>47316</v>
      </c>
      <c r="J10427" s="55">
        <v>8059347076423</v>
      </c>
      <c r="K10427" s="63">
        <v>45108</v>
      </c>
      <c r="L10427" s="47">
        <v>0</v>
      </c>
      <c r="M10427" s="46">
        <v>209.95</v>
      </c>
      <c r="N10427" s="45">
        <v>44802</v>
      </c>
    </row>
    <row r="10428" spans="2:14" s="32" customFormat="1" hidden="1" x14ac:dyDescent="0.25">
      <c r="B10428" s="42"/>
      <c r="C10428" s="42"/>
      <c r="D10428" s="32" t="s">
        <v>47317</v>
      </c>
      <c r="E10428" s="44" t="s">
        <v>47318</v>
      </c>
      <c r="F10428" s="44" t="s">
        <v>4171</v>
      </c>
      <c r="G10428" s="32" t="s">
        <v>17</v>
      </c>
      <c r="H10428" s="32" t="s">
        <v>18</v>
      </c>
      <c r="I10428" s="55" t="s">
        <v>47319</v>
      </c>
      <c r="J10428" s="55">
        <v>8059347076430</v>
      </c>
      <c r="K10428" s="63">
        <v>45108</v>
      </c>
      <c r="L10428" s="47">
        <v>0</v>
      </c>
      <c r="M10428" s="46">
        <v>209.95</v>
      </c>
      <c r="N10428" s="45">
        <v>44802</v>
      </c>
    </row>
    <row r="10429" spans="2:14" s="32" customFormat="1" hidden="1" x14ac:dyDescent="0.25">
      <c r="B10429" s="42"/>
      <c r="C10429" s="42"/>
      <c r="D10429" s="32" t="s">
        <v>47320</v>
      </c>
      <c r="E10429" s="44" t="s">
        <v>47321</v>
      </c>
      <c r="F10429" s="44" t="s">
        <v>4171</v>
      </c>
      <c r="G10429" s="32" t="s">
        <v>17</v>
      </c>
      <c r="H10429" s="32" t="s">
        <v>18</v>
      </c>
      <c r="I10429" s="55" t="s">
        <v>47322</v>
      </c>
      <c r="J10429" s="55">
        <v>8059347076447</v>
      </c>
      <c r="K10429" s="63">
        <v>45108</v>
      </c>
      <c r="L10429" s="47">
        <v>0</v>
      </c>
      <c r="M10429" s="46">
        <v>209.95</v>
      </c>
      <c r="N10429" s="45">
        <v>44802</v>
      </c>
    </row>
    <row r="10430" spans="2:14" s="32" customFormat="1" hidden="1" x14ac:dyDescent="0.25">
      <c r="B10430" s="42"/>
      <c r="C10430" s="42"/>
      <c r="D10430" s="32" t="s">
        <v>47323</v>
      </c>
      <c r="E10430" s="44" t="s">
        <v>47324</v>
      </c>
      <c r="F10430" s="44" t="s">
        <v>4171</v>
      </c>
      <c r="G10430" s="32" t="s">
        <v>17</v>
      </c>
      <c r="H10430" s="32" t="s">
        <v>18</v>
      </c>
      <c r="I10430" s="55" t="s">
        <v>47325</v>
      </c>
      <c r="J10430" s="55">
        <v>8059347048505</v>
      </c>
      <c r="K10430" s="63">
        <v>45108</v>
      </c>
      <c r="L10430" s="47">
        <v>0</v>
      </c>
      <c r="M10430" s="46">
        <v>209.95</v>
      </c>
      <c r="N10430" s="45">
        <v>44802</v>
      </c>
    </row>
    <row r="10431" spans="2:14" s="32" customFormat="1" hidden="1" x14ac:dyDescent="0.25">
      <c r="B10431" s="42"/>
      <c r="C10431" s="42"/>
      <c r="D10431" s="32" t="s">
        <v>47326</v>
      </c>
      <c r="E10431" s="44" t="s">
        <v>47327</v>
      </c>
      <c r="F10431" s="44" t="s">
        <v>4171</v>
      </c>
      <c r="G10431" s="32" t="s">
        <v>17</v>
      </c>
      <c r="H10431" s="32" t="s">
        <v>18</v>
      </c>
      <c r="I10431" s="55" t="s">
        <v>47328</v>
      </c>
      <c r="J10431" s="55">
        <v>8059347076454</v>
      </c>
      <c r="K10431" s="63">
        <v>45108</v>
      </c>
      <c r="L10431" s="47">
        <v>0</v>
      </c>
      <c r="M10431" s="46">
        <v>209.95</v>
      </c>
      <c r="N10431" s="45">
        <v>44802</v>
      </c>
    </row>
    <row r="10432" spans="2:14" s="32" customFormat="1" hidden="1" x14ac:dyDescent="0.25">
      <c r="B10432" s="42"/>
      <c r="C10432" s="42"/>
      <c r="D10432" s="32" t="s">
        <v>47329</v>
      </c>
      <c r="E10432" s="44" t="s">
        <v>47330</v>
      </c>
      <c r="F10432" s="44" t="s">
        <v>4171</v>
      </c>
      <c r="G10432" s="32" t="s">
        <v>17</v>
      </c>
      <c r="H10432" s="32" t="s">
        <v>18</v>
      </c>
      <c r="I10432" s="55" t="s">
        <v>47331</v>
      </c>
      <c r="J10432" s="55">
        <v>8059347076461</v>
      </c>
      <c r="K10432" s="63">
        <v>45108</v>
      </c>
      <c r="L10432" s="47">
        <v>0</v>
      </c>
      <c r="M10432" s="46">
        <v>209.95</v>
      </c>
      <c r="N10432" s="45">
        <v>44802</v>
      </c>
    </row>
    <row r="10433" spans="2:14" s="32" customFormat="1" hidden="1" x14ac:dyDescent="0.25">
      <c r="B10433" s="42"/>
      <c r="C10433" s="42"/>
      <c r="D10433" s="32" t="s">
        <v>47332</v>
      </c>
      <c r="E10433" s="44" t="s">
        <v>47333</v>
      </c>
      <c r="F10433" s="44" t="s">
        <v>4171</v>
      </c>
      <c r="G10433" s="32" t="s">
        <v>17</v>
      </c>
      <c r="H10433" s="32" t="s">
        <v>18</v>
      </c>
      <c r="I10433" s="55" t="s">
        <v>47334</v>
      </c>
      <c r="J10433" s="55">
        <v>8059347076478</v>
      </c>
      <c r="K10433" s="63">
        <v>45108</v>
      </c>
      <c r="L10433" s="47">
        <v>0</v>
      </c>
      <c r="M10433" s="46">
        <v>209.95</v>
      </c>
      <c r="N10433" s="45">
        <v>44802</v>
      </c>
    </row>
    <row r="10434" spans="2:14" s="32" customFormat="1" hidden="1" x14ac:dyDescent="0.25">
      <c r="B10434" s="42"/>
      <c r="C10434" s="42"/>
      <c r="D10434" s="32" t="s">
        <v>47335</v>
      </c>
      <c r="E10434" s="44" t="s">
        <v>47336</v>
      </c>
      <c r="F10434" s="44" t="s">
        <v>4171</v>
      </c>
      <c r="G10434" s="32" t="s">
        <v>17</v>
      </c>
      <c r="H10434" s="32" t="s">
        <v>18</v>
      </c>
      <c r="I10434" s="55" t="s">
        <v>47337</v>
      </c>
      <c r="J10434" s="55">
        <v>8059347076485</v>
      </c>
      <c r="K10434" s="63">
        <v>45108</v>
      </c>
      <c r="L10434" s="47">
        <v>0</v>
      </c>
      <c r="M10434" s="46">
        <v>209.95</v>
      </c>
      <c r="N10434" s="45">
        <v>44802</v>
      </c>
    </row>
    <row r="10435" spans="2:14" s="32" customFormat="1" hidden="1" x14ac:dyDescent="0.25">
      <c r="B10435" s="42"/>
      <c r="C10435" s="42"/>
      <c r="E10435" s="44" t="s">
        <v>47338</v>
      </c>
      <c r="F10435" s="44" t="s">
        <v>4171</v>
      </c>
      <c r="G10435" s="32" t="s">
        <v>17</v>
      </c>
      <c r="H10435" s="32" t="s">
        <v>18</v>
      </c>
      <c r="I10435" s="55" t="s">
        <v>47339</v>
      </c>
      <c r="J10435" s="55">
        <v>8059347076492</v>
      </c>
      <c r="K10435" s="63">
        <v>45108</v>
      </c>
      <c r="L10435" s="47">
        <v>0</v>
      </c>
      <c r="M10435" s="46">
        <v>209.95</v>
      </c>
      <c r="N10435" s="45">
        <v>44802</v>
      </c>
    </row>
    <row r="10436" spans="2:14" s="32" customFormat="1" hidden="1" x14ac:dyDescent="0.25">
      <c r="B10436" s="42"/>
      <c r="C10436" s="42"/>
      <c r="E10436" s="44" t="s">
        <v>47340</v>
      </c>
      <c r="F10436" s="44" t="s">
        <v>4171</v>
      </c>
      <c r="G10436" s="32" t="s">
        <v>17</v>
      </c>
      <c r="H10436" s="32" t="s">
        <v>18</v>
      </c>
      <c r="I10436" s="55" t="s">
        <v>47341</v>
      </c>
      <c r="J10436" s="55">
        <v>8059347076508</v>
      </c>
      <c r="K10436" s="63">
        <v>45108</v>
      </c>
      <c r="L10436" s="47">
        <v>0</v>
      </c>
      <c r="M10436" s="46">
        <v>209.95</v>
      </c>
      <c r="N10436" s="45">
        <v>44802</v>
      </c>
    </row>
    <row r="10437" spans="2:14" s="32" customFormat="1" hidden="1" x14ac:dyDescent="0.25">
      <c r="B10437" s="42"/>
      <c r="C10437" s="42"/>
      <c r="E10437" s="44" t="s">
        <v>47342</v>
      </c>
      <c r="F10437" s="44" t="s">
        <v>4171</v>
      </c>
      <c r="G10437" s="32" t="s">
        <v>17</v>
      </c>
      <c r="H10437" s="32" t="s">
        <v>18</v>
      </c>
      <c r="I10437" s="55" t="s">
        <v>47343</v>
      </c>
      <c r="J10437" s="55">
        <v>8059347048512</v>
      </c>
      <c r="K10437" s="63">
        <v>45108</v>
      </c>
      <c r="L10437" s="47">
        <v>0</v>
      </c>
      <c r="M10437" s="46">
        <v>209.95</v>
      </c>
      <c r="N10437" s="45">
        <v>44802</v>
      </c>
    </row>
    <row r="10438" spans="2:14" s="32" customFormat="1" hidden="1" x14ac:dyDescent="0.25">
      <c r="B10438" s="42"/>
      <c r="C10438" s="42"/>
      <c r="E10438" s="44" t="s">
        <v>47344</v>
      </c>
      <c r="F10438" s="44" t="s">
        <v>4171</v>
      </c>
      <c r="G10438" s="32" t="s">
        <v>17</v>
      </c>
      <c r="H10438" s="32" t="s">
        <v>18</v>
      </c>
      <c r="I10438" s="55" t="s">
        <v>47345</v>
      </c>
      <c r="J10438" s="55">
        <v>8059347076515</v>
      </c>
      <c r="K10438" s="63">
        <v>45108</v>
      </c>
      <c r="L10438" s="47">
        <v>0</v>
      </c>
      <c r="M10438" s="46">
        <v>209.95</v>
      </c>
      <c r="N10438" s="45">
        <v>44802</v>
      </c>
    </row>
    <row r="10439" spans="2:14" s="32" customFormat="1" hidden="1" x14ac:dyDescent="0.25">
      <c r="B10439" s="42"/>
      <c r="C10439" s="42"/>
      <c r="E10439" s="44" t="s">
        <v>47346</v>
      </c>
      <c r="F10439" s="44" t="s">
        <v>4171</v>
      </c>
      <c r="G10439" s="32" t="s">
        <v>17</v>
      </c>
      <c r="H10439" s="32" t="s">
        <v>18</v>
      </c>
      <c r="I10439" s="55" t="s">
        <v>47347</v>
      </c>
      <c r="J10439" s="55">
        <v>8059347076522</v>
      </c>
      <c r="K10439" s="63">
        <v>45108</v>
      </c>
      <c r="L10439" s="47">
        <v>0</v>
      </c>
      <c r="M10439" s="46">
        <v>209.95</v>
      </c>
      <c r="N10439" s="45">
        <v>44802</v>
      </c>
    </row>
    <row r="10440" spans="2:14" s="32" customFormat="1" hidden="1" x14ac:dyDescent="0.25">
      <c r="B10440" s="42"/>
      <c r="C10440" s="42"/>
      <c r="E10440" s="44" t="s">
        <v>47348</v>
      </c>
      <c r="F10440" s="44" t="s">
        <v>4171</v>
      </c>
      <c r="G10440" s="32" t="s">
        <v>17</v>
      </c>
      <c r="H10440" s="32" t="s">
        <v>18</v>
      </c>
      <c r="I10440" s="55" t="s">
        <v>47349</v>
      </c>
      <c r="J10440" s="55">
        <v>8059347076539</v>
      </c>
      <c r="K10440" s="63">
        <v>45108</v>
      </c>
      <c r="L10440" s="47">
        <v>0</v>
      </c>
      <c r="M10440" s="46">
        <v>209.95</v>
      </c>
      <c r="N10440" s="45">
        <v>44802</v>
      </c>
    </row>
    <row r="10441" spans="2:14" s="32" customFormat="1" hidden="1" x14ac:dyDescent="0.25">
      <c r="B10441" s="42"/>
      <c r="C10441" s="42"/>
      <c r="E10441" s="44" t="s">
        <v>47350</v>
      </c>
      <c r="F10441" s="44" t="s">
        <v>4171</v>
      </c>
      <c r="G10441" s="32" t="s">
        <v>17</v>
      </c>
      <c r="H10441" s="32" t="s">
        <v>18</v>
      </c>
      <c r="I10441" s="55" t="s">
        <v>47351</v>
      </c>
      <c r="J10441" s="55">
        <v>8059347076546</v>
      </c>
      <c r="K10441" s="63">
        <v>45108</v>
      </c>
      <c r="L10441" s="47">
        <v>0</v>
      </c>
      <c r="M10441" s="46">
        <v>209.95</v>
      </c>
      <c r="N10441" s="45">
        <v>44802</v>
      </c>
    </row>
    <row r="10442" spans="2:14" s="32" customFormat="1" hidden="1" x14ac:dyDescent="0.25">
      <c r="B10442" s="42"/>
      <c r="C10442" s="42"/>
      <c r="E10442" s="44" t="s">
        <v>47352</v>
      </c>
      <c r="F10442" s="44" t="s">
        <v>4171</v>
      </c>
      <c r="G10442" s="32" t="s">
        <v>17</v>
      </c>
      <c r="H10442" s="32" t="s">
        <v>18</v>
      </c>
      <c r="I10442" s="55" t="s">
        <v>47353</v>
      </c>
      <c r="J10442" s="55">
        <v>8059347048932</v>
      </c>
      <c r="K10442" s="63">
        <v>45108</v>
      </c>
      <c r="L10442" s="47">
        <v>0</v>
      </c>
      <c r="M10442" s="46">
        <v>189.95</v>
      </c>
      <c r="N10442" s="45">
        <v>44802</v>
      </c>
    </row>
    <row r="10443" spans="2:14" s="32" customFormat="1" hidden="1" x14ac:dyDescent="0.25">
      <c r="B10443" s="42"/>
      <c r="C10443" s="42"/>
      <c r="E10443" s="44" t="s">
        <v>47354</v>
      </c>
      <c r="F10443" s="44" t="s">
        <v>4171</v>
      </c>
      <c r="G10443" s="32" t="s">
        <v>17</v>
      </c>
      <c r="H10443" s="32" t="s">
        <v>18</v>
      </c>
      <c r="I10443" s="55" t="s">
        <v>47355</v>
      </c>
      <c r="J10443" s="55">
        <v>8059347076553</v>
      </c>
      <c r="K10443" s="63">
        <v>45108</v>
      </c>
      <c r="L10443" s="47">
        <v>0</v>
      </c>
      <c r="M10443" s="46">
        <v>189.95</v>
      </c>
      <c r="N10443" s="45">
        <v>44802</v>
      </c>
    </row>
    <row r="10444" spans="2:14" s="32" customFormat="1" hidden="1" x14ac:dyDescent="0.25">
      <c r="B10444" s="42"/>
      <c r="C10444" s="42"/>
      <c r="E10444" s="44" t="s">
        <v>47356</v>
      </c>
      <c r="F10444" s="44" t="s">
        <v>4171</v>
      </c>
      <c r="G10444" s="32" t="s">
        <v>17</v>
      </c>
      <c r="H10444" s="32" t="s">
        <v>18</v>
      </c>
      <c r="I10444" s="55" t="s">
        <v>47357</v>
      </c>
      <c r="J10444" s="55">
        <v>8059347048925</v>
      </c>
      <c r="K10444" s="63">
        <v>45108</v>
      </c>
      <c r="L10444" s="47">
        <v>0</v>
      </c>
      <c r="M10444" s="46">
        <v>189.95</v>
      </c>
      <c r="N10444" s="45">
        <v>44802</v>
      </c>
    </row>
    <row r="10445" spans="2:14" s="32" customFormat="1" hidden="1" x14ac:dyDescent="0.25">
      <c r="B10445" s="42"/>
      <c r="C10445" s="42"/>
      <c r="E10445" s="44" t="s">
        <v>47358</v>
      </c>
      <c r="F10445" s="44" t="s">
        <v>4171</v>
      </c>
      <c r="G10445" s="32" t="s">
        <v>17</v>
      </c>
      <c r="H10445" s="32" t="s">
        <v>18</v>
      </c>
      <c r="I10445" s="55" t="s">
        <v>47359</v>
      </c>
      <c r="J10445" s="55">
        <v>8059347076560</v>
      </c>
      <c r="K10445" s="63">
        <v>45108</v>
      </c>
      <c r="L10445" s="47">
        <v>0</v>
      </c>
      <c r="M10445" s="46">
        <v>189.95</v>
      </c>
      <c r="N10445" s="45">
        <v>44802</v>
      </c>
    </row>
    <row r="10446" spans="2:14" s="32" customFormat="1" hidden="1" x14ac:dyDescent="0.25">
      <c r="B10446" s="42"/>
      <c r="C10446" s="42"/>
      <c r="E10446" s="44" t="s">
        <v>47360</v>
      </c>
      <c r="F10446" s="44" t="s">
        <v>4171</v>
      </c>
      <c r="G10446" s="32" t="s">
        <v>17</v>
      </c>
      <c r="H10446" s="32" t="s">
        <v>18</v>
      </c>
      <c r="I10446" s="55" t="s">
        <v>47361</v>
      </c>
      <c r="J10446" s="55">
        <v>8059347076577</v>
      </c>
      <c r="K10446" s="63">
        <v>45108</v>
      </c>
      <c r="L10446" s="47">
        <v>0</v>
      </c>
      <c r="M10446" s="46">
        <v>189.95</v>
      </c>
      <c r="N10446" s="45">
        <v>44802</v>
      </c>
    </row>
    <row r="10447" spans="2:14" s="32" customFormat="1" hidden="1" x14ac:dyDescent="0.25">
      <c r="B10447" s="42"/>
      <c r="C10447" s="42"/>
      <c r="E10447" s="44" t="s">
        <v>47362</v>
      </c>
      <c r="F10447" s="44" t="s">
        <v>4171</v>
      </c>
      <c r="G10447" s="32" t="s">
        <v>17</v>
      </c>
      <c r="H10447" s="32" t="s">
        <v>18</v>
      </c>
      <c r="I10447" s="55" t="s">
        <v>47363</v>
      </c>
      <c r="J10447" s="55">
        <v>8059347076584</v>
      </c>
      <c r="K10447" s="63">
        <v>45108</v>
      </c>
      <c r="L10447" s="47">
        <v>0</v>
      </c>
      <c r="M10447" s="46">
        <v>189.95</v>
      </c>
      <c r="N10447" s="45">
        <v>44802</v>
      </c>
    </row>
    <row r="10448" spans="2:14" s="32" customFormat="1" hidden="1" x14ac:dyDescent="0.25">
      <c r="B10448" s="42"/>
      <c r="C10448" s="42"/>
      <c r="E10448" s="44" t="s">
        <v>47364</v>
      </c>
      <c r="F10448" s="44" t="s">
        <v>4171</v>
      </c>
      <c r="G10448" s="32" t="s">
        <v>17</v>
      </c>
      <c r="H10448" s="32" t="s">
        <v>18</v>
      </c>
      <c r="I10448" s="55" t="s">
        <v>47365</v>
      </c>
      <c r="J10448" s="55">
        <v>8059347076591</v>
      </c>
      <c r="K10448" s="63">
        <v>45108</v>
      </c>
      <c r="L10448" s="47">
        <v>0</v>
      </c>
      <c r="M10448" s="46">
        <v>189.95</v>
      </c>
      <c r="N10448" s="45">
        <v>44802</v>
      </c>
    </row>
    <row r="10449" spans="2:14" s="32" customFormat="1" hidden="1" x14ac:dyDescent="0.25">
      <c r="B10449" s="42"/>
      <c r="C10449" s="42"/>
      <c r="D10449" s="32" t="s">
        <v>47366</v>
      </c>
      <c r="E10449" s="44" t="s">
        <v>47367</v>
      </c>
      <c r="F10449" s="44" t="s">
        <v>4171</v>
      </c>
      <c r="G10449" s="32" t="s">
        <v>17</v>
      </c>
      <c r="H10449" s="32" t="s">
        <v>18</v>
      </c>
      <c r="I10449" s="55" t="s">
        <v>47368</v>
      </c>
      <c r="J10449" s="55">
        <v>8059347076607</v>
      </c>
      <c r="K10449" s="63">
        <v>45108</v>
      </c>
      <c r="L10449" s="47">
        <v>0</v>
      </c>
      <c r="M10449" s="46">
        <v>189.95</v>
      </c>
      <c r="N10449" s="45">
        <v>44802</v>
      </c>
    </row>
    <row r="10450" spans="2:14" s="32" customFormat="1" hidden="1" x14ac:dyDescent="0.25">
      <c r="B10450" s="42"/>
      <c r="C10450" s="42"/>
      <c r="D10450" s="32" t="s">
        <v>47369</v>
      </c>
      <c r="E10450" s="44" t="s">
        <v>47370</v>
      </c>
      <c r="F10450" s="44" t="s">
        <v>4171</v>
      </c>
      <c r="G10450" s="32" t="s">
        <v>17</v>
      </c>
      <c r="H10450" s="32" t="s">
        <v>18</v>
      </c>
      <c r="I10450" s="55" t="s">
        <v>47371</v>
      </c>
      <c r="J10450" s="55">
        <v>8059347048956</v>
      </c>
      <c r="K10450" s="63">
        <v>45108</v>
      </c>
      <c r="L10450" s="47">
        <v>0</v>
      </c>
      <c r="M10450" s="46">
        <v>189.95</v>
      </c>
      <c r="N10450" s="45">
        <v>44802</v>
      </c>
    </row>
    <row r="10451" spans="2:14" s="32" customFormat="1" hidden="1" x14ac:dyDescent="0.25">
      <c r="B10451" s="42"/>
      <c r="C10451" s="42"/>
      <c r="D10451" s="32" t="s">
        <v>47372</v>
      </c>
      <c r="E10451" s="44" t="s">
        <v>47373</v>
      </c>
      <c r="F10451" s="44" t="s">
        <v>4171</v>
      </c>
      <c r="G10451" s="32" t="s">
        <v>17</v>
      </c>
      <c r="H10451" s="32" t="s">
        <v>18</v>
      </c>
      <c r="I10451" s="55" t="s">
        <v>47374</v>
      </c>
      <c r="J10451" s="55">
        <v>8059347048949</v>
      </c>
      <c r="K10451" s="63">
        <v>45108</v>
      </c>
      <c r="L10451" s="47">
        <v>0</v>
      </c>
      <c r="M10451" s="46">
        <v>189.95</v>
      </c>
      <c r="N10451" s="45">
        <v>44802</v>
      </c>
    </row>
    <row r="10452" spans="2:14" s="32" customFormat="1" hidden="1" x14ac:dyDescent="0.25">
      <c r="B10452" s="42"/>
      <c r="C10452" s="42"/>
      <c r="D10452" s="32" t="s">
        <v>47375</v>
      </c>
      <c r="E10452" s="44" t="s">
        <v>47376</v>
      </c>
      <c r="F10452" s="44" t="s">
        <v>4171</v>
      </c>
      <c r="G10452" s="32" t="s">
        <v>17</v>
      </c>
      <c r="H10452" s="32" t="s">
        <v>18</v>
      </c>
      <c r="I10452" s="55" t="s">
        <v>47377</v>
      </c>
      <c r="J10452" s="55">
        <v>8059347076614</v>
      </c>
      <c r="K10452" s="63">
        <v>45108</v>
      </c>
      <c r="L10452" s="47">
        <v>0</v>
      </c>
      <c r="M10452" s="46">
        <v>189.95</v>
      </c>
      <c r="N10452" s="45">
        <v>44802</v>
      </c>
    </row>
    <row r="10453" spans="2:14" s="32" customFormat="1" hidden="1" x14ac:dyDescent="0.25">
      <c r="B10453" s="42"/>
      <c r="C10453" s="42"/>
      <c r="D10453" s="32" t="s">
        <v>47378</v>
      </c>
      <c r="E10453" s="44" t="s">
        <v>47379</v>
      </c>
      <c r="F10453" s="44" t="s">
        <v>4171</v>
      </c>
      <c r="G10453" s="32" t="s">
        <v>17</v>
      </c>
      <c r="H10453" s="32" t="s">
        <v>18</v>
      </c>
      <c r="I10453" s="55" t="s">
        <v>47380</v>
      </c>
      <c r="J10453" s="55">
        <v>8059347076621</v>
      </c>
      <c r="K10453" s="63">
        <v>45108</v>
      </c>
      <c r="L10453" s="47">
        <v>0</v>
      </c>
      <c r="M10453" s="46">
        <v>189.95</v>
      </c>
      <c r="N10453" s="45">
        <v>44802</v>
      </c>
    </row>
    <row r="10454" spans="2:14" s="32" customFormat="1" hidden="1" x14ac:dyDescent="0.25">
      <c r="B10454" s="42"/>
      <c r="C10454" s="42"/>
      <c r="D10454" s="32" t="s">
        <v>47381</v>
      </c>
      <c r="E10454" s="44" t="s">
        <v>47382</v>
      </c>
      <c r="F10454" s="44" t="s">
        <v>4171</v>
      </c>
      <c r="G10454" s="32" t="s">
        <v>17</v>
      </c>
      <c r="H10454" s="32" t="s">
        <v>18</v>
      </c>
      <c r="I10454" s="55" t="s">
        <v>47383</v>
      </c>
      <c r="J10454" s="55">
        <v>8059347076638</v>
      </c>
      <c r="K10454" s="63">
        <v>45108</v>
      </c>
      <c r="L10454" s="47">
        <v>0</v>
      </c>
      <c r="M10454" s="46">
        <v>189.95</v>
      </c>
      <c r="N10454" s="45">
        <v>44802</v>
      </c>
    </row>
    <row r="10455" spans="2:14" s="32" customFormat="1" hidden="1" x14ac:dyDescent="0.25">
      <c r="B10455" s="42"/>
      <c r="C10455" s="42"/>
      <c r="D10455" s="32" t="s">
        <v>47384</v>
      </c>
      <c r="E10455" s="44" t="s">
        <v>47385</v>
      </c>
      <c r="F10455" s="44" t="s">
        <v>4171</v>
      </c>
      <c r="G10455" s="32" t="s">
        <v>17</v>
      </c>
      <c r="H10455" s="32" t="s">
        <v>18</v>
      </c>
      <c r="I10455" s="55" t="s">
        <v>47386</v>
      </c>
      <c r="J10455" s="55">
        <v>8059347076645</v>
      </c>
      <c r="K10455" s="63">
        <v>45108</v>
      </c>
      <c r="L10455" s="47">
        <v>0</v>
      </c>
      <c r="M10455" s="46">
        <v>189.95</v>
      </c>
      <c r="N10455" s="45">
        <v>44802</v>
      </c>
    </row>
    <row r="10456" spans="2:14" s="32" customFormat="1" hidden="1" x14ac:dyDescent="0.25">
      <c r="B10456" s="42"/>
      <c r="C10456" s="42"/>
      <c r="D10456" s="32" t="s">
        <v>47387</v>
      </c>
      <c r="E10456" s="44" t="s">
        <v>47388</v>
      </c>
      <c r="F10456" s="44" t="s">
        <v>4171</v>
      </c>
      <c r="G10456" s="32" t="s">
        <v>17</v>
      </c>
      <c r="H10456" s="32" t="s">
        <v>18</v>
      </c>
      <c r="I10456" s="55" t="s">
        <v>47389</v>
      </c>
      <c r="J10456" s="55">
        <v>8059347076706</v>
      </c>
      <c r="K10456" s="63">
        <v>45108</v>
      </c>
      <c r="L10456" s="47">
        <v>0</v>
      </c>
      <c r="M10456" s="46">
        <v>189.95</v>
      </c>
      <c r="N10456" s="45">
        <v>44802</v>
      </c>
    </row>
    <row r="10457" spans="2:14" s="32" customFormat="1" hidden="1" x14ac:dyDescent="0.25">
      <c r="B10457" s="42"/>
      <c r="C10457" s="42"/>
      <c r="D10457" s="32" t="s">
        <v>47390</v>
      </c>
      <c r="E10457" s="44" t="s">
        <v>47391</v>
      </c>
      <c r="F10457" s="44" t="s">
        <v>4171</v>
      </c>
      <c r="G10457" s="32" t="s">
        <v>17</v>
      </c>
      <c r="H10457" s="32" t="s">
        <v>18</v>
      </c>
      <c r="I10457" s="55" t="s">
        <v>47392</v>
      </c>
      <c r="J10457" s="55">
        <v>8059347076713</v>
      </c>
      <c r="K10457" s="63">
        <v>45108</v>
      </c>
      <c r="L10457" s="47">
        <v>0</v>
      </c>
      <c r="M10457" s="46">
        <v>189.95</v>
      </c>
      <c r="N10457" s="45">
        <v>44802</v>
      </c>
    </row>
    <row r="10458" spans="2:14" s="32" customFormat="1" hidden="1" x14ac:dyDescent="0.25">
      <c r="B10458" s="42"/>
      <c r="C10458" s="42"/>
      <c r="D10458" s="32" t="s">
        <v>47393</v>
      </c>
      <c r="E10458" s="44" t="s">
        <v>47394</v>
      </c>
      <c r="F10458" s="44" t="s">
        <v>4171</v>
      </c>
      <c r="G10458" s="32" t="s">
        <v>17</v>
      </c>
      <c r="H10458" s="32" t="s">
        <v>18</v>
      </c>
      <c r="I10458" s="55" t="s">
        <v>47395</v>
      </c>
      <c r="J10458" s="55">
        <v>8059347048987</v>
      </c>
      <c r="K10458" s="63">
        <v>45108</v>
      </c>
      <c r="L10458" s="47">
        <v>0</v>
      </c>
      <c r="M10458" s="46">
        <v>189.95</v>
      </c>
      <c r="N10458" s="45">
        <v>44802</v>
      </c>
    </row>
    <row r="10459" spans="2:14" s="32" customFormat="1" hidden="1" x14ac:dyDescent="0.25">
      <c r="B10459" s="42"/>
      <c r="C10459" s="42"/>
      <c r="D10459" s="32" t="s">
        <v>47396</v>
      </c>
      <c r="E10459" s="44" t="s">
        <v>47397</v>
      </c>
      <c r="F10459" s="44" t="s">
        <v>4171</v>
      </c>
      <c r="G10459" s="32" t="s">
        <v>17</v>
      </c>
      <c r="H10459" s="32" t="s">
        <v>18</v>
      </c>
      <c r="I10459" s="55" t="s">
        <v>47398</v>
      </c>
      <c r="J10459" s="55">
        <v>8059347076720</v>
      </c>
      <c r="K10459" s="63">
        <v>45108</v>
      </c>
      <c r="L10459" s="47">
        <v>0</v>
      </c>
      <c r="M10459" s="46">
        <v>189.95</v>
      </c>
      <c r="N10459" s="45">
        <v>44802</v>
      </c>
    </row>
    <row r="10460" spans="2:14" s="32" customFormat="1" hidden="1" x14ac:dyDescent="0.25">
      <c r="B10460" s="42"/>
      <c r="C10460" s="42"/>
      <c r="D10460" s="32" t="s">
        <v>47399</v>
      </c>
      <c r="E10460" s="44" t="s">
        <v>47400</v>
      </c>
      <c r="F10460" s="44" t="s">
        <v>4171</v>
      </c>
      <c r="G10460" s="32" t="s">
        <v>17</v>
      </c>
      <c r="H10460" s="32" t="s">
        <v>18</v>
      </c>
      <c r="I10460" s="55" t="s">
        <v>47401</v>
      </c>
      <c r="J10460" s="55">
        <v>8059347076737</v>
      </c>
      <c r="K10460" s="63">
        <v>45108</v>
      </c>
      <c r="L10460" s="47">
        <v>0</v>
      </c>
      <c r="M10460" s="46">
        <v>189.95</v>
      </c>
      <c r="N10460" s="45">
        <v>44802</v>
      </c>
    </row>
    <row r="10461" spans="2:14" s="32" customFormat="1" hidden="1" x14ac:dyDescent="0.25">
      <c r="B10461" s="42"/>
      <c r="C10461" s="42"/>
      <c r="D10461" s="32" t="s">
        <v>47402</v>
      </c>
      <c r="E10461" s="44" t="s">
        <v>47403</v>
      </c>
      <c r="F10461" s="44" t="s">
        <v>4171</v>
      </c>
      <c r="G10461" s="32" t="s">
        <v>17</v>
      </c>
      <c r="H10461" s="32" t="s">
        <v>18</v>
      </c>
      <c r="I10461" s="55" t="s">
        <v>47404</v>
      </c>
      <c r="J10461" s="55">
        <v>8059347076744</v>
      </c>
      <c r="K10461" s="63">
        <v>45108</v>
      </c>
      <c r="L10461" s="47">
        <v>0</v>
      </c>
      <c r="M10461" s="46">
        <v>189.95</v>
      </c>
      <c r="N10461" s="45">
        <v>44802</v>
      </c>
    </row>
    <row r="10462" spans="2:14" s="32" customFormat="1" hidden="1" x14ac:dyDescent="0.25">
      <c r="B10462" s="42"/>
      <c r="C10462" s="42"/>
      <c r="D10462" s="32" t="s">
        <v>47405</v>
      </c>
      <c r="E10462" s="44" t="s">
        <v>47406</v>
      </c>
      <c r="F10462" s="44" t="s">
        <v>4171</v>
      </c>
      <c r="G10462" s="32" t="s">
        <v>17</v>
      </c>
      <c r="H10462" s="32" t="s">
        <v>18</v>
      </c>
      <c r="I10462" s="55" t="s">
        <v>47407</v>
      </c>
      <c r="J10462" s="55">
        <v>8059347076751</v>
      </c>
      <c r="K10462" s="63">
        <v>45108</v>
      </c>
      <c r="L10462" s="47">
        <v>0</v>
      </c>
      <c r="M10462" s="46">
        <v>189.95</v>
      </c>
      <c r="N10462" s="45">
        <v>44802</v>
      </c>
    </row>
    <row r="10463" spans="2:14" s="32" customFormat="1" hidden="1" x14ac:dyDescent="0.25">
      <c r="B10463" s="42"/>
      <c r="C10463" s="42"/>
      <c r="E10463" s="44" t="s">
        <v>47408</v>
      </c>
      <c r="F10463" s="44" t="s">
        <v>4171</v>
      </c>
      <c r="G10463" s="32" t="s">
        <v>17</v>
      </c>
      <c r="H10463" s="32" t="s">
        <v>18</v>
      </c>
      <c r="I10463" s="55" t="s">
        <v>47409</v>
      </c>
      <c r="J10463" s="55">
        <v>8059347076768</v>
      </c>
      <c r="K10463" s="63">
        <v>45108</v>
      </c>
      <c r="L10463" s="47">
        <v>0</v>
      </c>
      <c r="M10463" s="46">
        <v>189.95</v>
      </c>
      <c r="N10463" s="45">
        <v>44802</v>
      </c>
    </row>
    <row r="10464" spans="2:14" s="32" customFormat="1" hidden="1" x14ac:dyDescent="0.25">
      <c r="B10464" s="42"/>
      <c r="C10464" s="42"/>
      <c r="E10464" s="44" t="s">
        <v>47410</v>
      </c>
      <c r="F10464" s="44" t="s">
        <v>4171</v>
      </c>
      <c r="G10464" s="32" t="s">
        <v>17</v>
      </c>
      <c r="H10464" s="32" t="s">
        <v>18</v>
      </c>
      <c r="I10464" s="55" t="s">
        <v>47411</v>
      </c>
      <c r="J10464" s="55">
        <v>8059347049007</v>
      </c>
      <c r="K10464" s="63">
        <v>45108</v>
      </c>
      <c r="L10464" s="47">
        <v>0</v>
      </c>
      <c r="M10464" s="46">
        <v>189.95</v>
      </c>
      <c r="N10464" s="45">
        <v>44802</v>
      </c>
    </row>
    <row r="10465" spans="2:14" s="32" customFormat="1" hidden="1" x14ac:dyDescent="0.25">
      <c r="B10465" s="42"/>
      <c r="C10465" s="42"/>
      <c r="E10465" s="44" t="s">
        <v>47412</v>
      </c>
      <c r="F10465" s="44" t="s">
        <v>4171</v>
      </c>
      <c r="G10465" s="32" t="s">
        <v>17</v>
      </c>
      <c r="H10465" s="32" t="s">
        <v>18</v>
      </c>
      <c r="I10465" s="55" t="s">
        <v>47413</v>
      </c>
      <c r="J10465" s="55">
        <v>8059347048994</v>
      </c>
      <c r="K10465" s="63">
        <v>45108</v>
      </c>
      <c r="L10465" s="47">
        <v>0</v>
      </c>
      <c r="M10465" s="46">
        <v>189.95</v>
      </c>
      <c r="N10465" s="45">
        <v>44802</v>
      </c>
    </row>
    <row r="10466" spans="2:14" s="32" customFormat="1" hidden="1" x14ac:dyDescent="0.25">
      <c r="B10466" s="42"/>
      <c r="C10466" s="42"/>
      <c r="E10466" s="44" t="s">
        <v>47414</v>
      </c>
      <c r="F10466" s="44" t="s">
        <v>4171</v>
      </c>
      <c r="G10466" s="32" t="s">
        <v>17</v>
      </c>
      <c r="H10466" s="32" t="s">
        <v>18</v>
      </c>
      <c r="I10466" s="55" t="s">
        <v>47415</v>
      </c>
      <c r="J10466" s="55">
        <v>8059347076775</v>
      </c>
      <c r="K10466" s="63">
        <v>45108</v>
      </c>
      <c r="L10466" s="47">
        <v>0</v>
      </c>
      <c r="M10466" s="46">
        <v>189.95</v>
      </c>
      <c r="N10466" s="45">
        <v>44802</v>
      </c>
    </row>
    <row r="10467" spans="2:14" s="32" customFormat="1" hidden="1" x14ac:dyDescent="0.25">
      <c r="B10467" s="42"/>
      <c r="C10467" s="42"/>
      <c r="E10467" s="44" t="s">
        <v>47416</v>
      </c>
      <c r="F10467" s="44" t="s">
        <v>4171</v>
      </c>
      <c r="G10467" s="32" t="s">
        <v>17</v>
      </c>
      <c r="H10467" s="32" t="s">
        <v>18</v>
      </c>
      <c r="I10467" s="55" t="s">
        <v>47417</v>
      </c>
      <c r="J10467" s="55">
        <v>8059347076782</v>
      </c>
      <c r="K10467" s="63">
        <v>45108</v>
      </c>
      <c r="L10467" s="47">
        <v>0</v>
      </c>
      <c r="M10467" s="46">
        <v>189.95</v>
      </c>
      <c r="N10467" s="45">
        <v>44802</v>
      </c>
    </row>
    <row r="10468" spans="2:14" s="32" customFormat="1" hidden="1" x14ac:dyDescent="0.25">
      <c r="B10468" s="42"/>
      <c r="C10468" s="42"/>
      <c r="E10468" s="44" t="s">
        <v>47418</v>
      </c>
      <c r="F10468" s="44" t="s">
        <v>4171</v>
      </c>
      <c r="G10468" s="32" t="s">
        <v>17</v>
      </c>
      <c r="H10468" s="32" t="s">
        <v>18</v>
      </c>
      <c r="I10468" s="55" t="s">
        <v>47419</v>
      </c>
      <c r="J10468" s="55">
        <v>8059347076799</v>
      </c>
      <c r="K10468" s="63">
        <v>45108</v>
      </c>
      <c r="L10468" s="47">
        <v>0</v>
      </c>
      <c r="M10468" s="46">
        <v>189.95</v>
      </c>
      <c r="N10468" s="45">
        <v>44802</v>
      </c>
    </row>
    <row r="10469" spans="2:14" s="32" customFormat="1" hidden="1" x14ac:dyDescent="0.25">
      <c r="B10469" s="42"/>
      <c r="C10469" s="42"/>
      <c r="E10469" s="44" t="s">
        <v>47420</v>
      </c>
      <c r="F10469" s="44" t="s">
        <v>4171</v>
      </c>
      <c r="G10469" s="32" t="s">
        <v>17</v>
      </c>
      <c r="H10469" s="32" t="s">
        <v>18</v>
      </c>
      <c r="I10469" s="55" t="s">
        <v>47421</v>
      </c>
      <c r="J10469" s="55">
        <v>8059347076805</v>
      </c>
      <c r="K10469" s="63">
        <v>45108</v>
      </c>
      <c r="L10469" s="47">
        <v>0</v>
      </c>
      <c r="M10469" s="46">
        <v>189.95</v>
      </c>
      <c r="N10469" s="45">
        <v>44802</v>
      </c>
    </row>
    <row r="10470" spans="2:14" s="32" customFormat="1" hidden="1" x14ac:dyDescent="0.25">
      <c r="B10470" s="42"/>
      <c r="C10470" s="42"/>
      <c r="D10470" s="32" t="s">
        <v>47422</v>
      </c>
      <c r="E10470" s="44" t="s">
        <v>47423</v>
      </c>
      <c r="F10470" s="44" t="s">
        <v>4171</v>
      </c>
      <c r="G10470" s="32" t="s">
        <v>17</v>
      </c>
      <c r="H10470" s="32" t="s">
        <v>18</v>
      </c>
      <c r="I10470" s="55" t="s">
        <v>47424</v>
      </c>
      <c r="J10470" s="55">
        <v>8059347080109</v>
      </c>
      <c r="K10470" s="63">
        <v>45108</v>
      </c>
      <c r="L10470" s="47">
        <v>0</v>
      </c>
      <c r="M10470" s="46">
        <v>189.95</v>
      </c>
      <c r="N10470" s="45">
        <v>44802</v>
      </c>
    </row>
    <row r="10471" spans="2:14" s="32" customFormat="1" hidden="1" x14ac:dyDescent="0.25">
      <c r="B10471" s="42"/>
      <c r="C10471" s="42"/>
      <c r="D10471" s="32" t="s">
        <v>47425</v>
      </c>
      <c r="E10471" s="44" t="s">
        <v>47426</v>
      </c>
      <c r="F10471" s="44" t="s">
        <v>4171</v>
      </c>
      <c r="G10471" s="32" t="s">
        <v>17</v>
      </c>
      <c r="H10471" s="32" t="s">
        <v>18</v>
      </c>
      <c r="I10471" s="55" t="s">
        <v>47427</v>
      </c>
      <c r="J10471" s="55">
        <v>8059347080116</v>
      </c>
      <c r="K10471" s="63">
        <v>45108</v>
      </c>
      <c r="L10471" s="47">
        <v>0</v>
      </c>
      <c r="M10471" s="46">
        <v>189.95</v>
      </c>
      <c r="N10471" s="45">
        <v>44802</v>
      </c>
    </row>
    <row r="10472" spans="2:14" s="32" customFormat="1" hidden="1" x14ac:dyDescent="0.25">
      <c r="B10472" s="42"/>
      <c r="C10472" s="42"/>
      <c r="D10472" s="32" t="s">
        <v>47428</v>
      </c>
      <c r="E10472" s="44" t="s">
        <v>47429</v>
      </c>
      <c r="F10472" s="44" t="s">
        <v>4171</v>
      </c>
      <c r="G10472" s="32" t="s">
        <v>17</v>
      </c>
      <c r="H10472" s="32" t="s">
        <v>18</v>
      </c>
      <c r="I10472" s="55" t="s">
        <v>47430</v>
      </c>
      <c r="J10472" s="55">
        <v>8059347080123</v>
      </c>
      <c r="K10472" s="63">
        <v>45108</v>
      </c>
      <c r="L10472" s="47">
        <v>0</v>
      </c>
      <c r="M10472" s="46">
        <v>189.95</v>
      </c>
      <c r="N10472" s="45">
        <v>44802</v>
      </c>
    </row>
    <row r="10473" spans="2:14" s="32" customFormat="1" hidden="1" x14ac:dyDescent="0.25">
      <c r="B10473" s="42"/>
      <c r="C10473" s="42"/>
      <c r="D10473" s="32" t="s">
        <v>47431</v>
      </c>
      <c r="E10473" s="44" t="s">
        <v>47432</v>
      </c>
      <c r="F10473" s="44" t="s">
        <v>4171</v>
      </c>
      <c r="G10473" s="32" t="s">
        <v>17</v>
      </c>
      <c r="H10473" s="32" t="s">
        <v>18</v>
      </c>
      <c r="I10473" s="55" t="s">
        <v>47433</v>
      </c>
      <c r="J10473" s="55">
        <v>8059347080130</v>
      </c>
      <c r="K10473" s="63">
        <v>45108</v>
      </c>
      <c r="L10473" s="47">
        <v>0</v>
      </c>
      <c r="M10473" s="46">
        <v>189.95</v>
      </c>
      <c r="N10473" s="45">
        <v>44802</v>
      </c>
    </row>
    <row r="10474" spans="2:14" s="32" customFormat="1" hidden="1" x14ac:dyDescent="0.25">
      <c r="B10474" s="42"/>
      <c r="C10474" s="42"/>
      <c r="D10474" s="32" t="s">
        <v>47434</v>
      </c>
      <c r="E10474" s="44" t="s">
        <v>47435</v>
      </c>
      <c r="F10474" s="44" t="s">
        <v>4171</v>
      </c>
      <c r="G10474" s="32" t="s">
        <v>17</v>
      </c>
      <c r="H10474" s="32" t="s">
        <v>18</v>
      </c>
      <c r="I10474" s="55" t="s">
        <v>47436</v>
      </c>
      <c r="J10474" s="55">
        <v>8059347080147</v>
      </c>
      <c r="K10474" s="63">
        <v>45108</v>
      </c>
      <c r="L10474" s="47">
        <v>0</v>
      </c>
      <c r="M10474" s="46">
        <v>189.95</v>
      </c>
      <c r="N10474" s="45">
        <v>44802</v>
      </c>
    </row>
    <row r="10475" spans="2:14" s="32" customFormat="1" hidden="1" x14ac:dyDescent="0.25">
      <c r="B10475" s="42"/>
      <c r="C10475" s="42"/>
      <c r="D10475" s="32" t="s">
        <v>47437</v>
      </c>
      <c r="E10475" s="44" t="s">
        <v>47438</v>
      </c>
      <c r="F10475" s="44" t="s">
        <v>4171</v>
      </c>
      <c r="G10475" s="32" t="s">
        <v>17</v>
      </c>
      <c r="H10475" s="32" t="s">
        <v>18</v>
      </c>
      <c r="I10475" s="55" t="s">
        <v>47439</v>
      </c>
      <c r="J10475" s="55">
        <v>8059347080154</v>
      </c>
      <c r="K10475" s="63">
        <v>45108</v>
      </c>
      <c r="L10475" s="47">
        <v>0</v>
      </c>
      <c r="M10475" s="46">
        <v>189.95</v>
      </c>
      <c r="N10475" s="45">
        <v>44802</v>
      </c>
    </row>
    <row r="10476" spans="2:14" s="32" customFormat="1" hidden="1" x14ac:dyDescent="0.25">
      <c r="B10476" s="42"/>
      <c r="C10476" s="42"/>
      <c r="D10476" s="32" t="s">
        <v>47440</v>
      </c>
      <c r="E10476" s="44" t="s">
        <v>47441</v>
      </c>
      <c r="F10476" s="44" t="s">
        <v>4171</v>
      </c>
      <c r="G10476" s="32" t="s">
        <v>17</v>
      </c>
      <c r="H10476" s="32" t="s">
        <v>18</v>
      </c>
      <c r="I10476" s="55" t="s">
        <v>47442</v>
      </c>
      <c r="J10476" s="55">
        <v>8059347080161</v>
      </c>
      <c r="K10476" s="63">
        <v>45108</v>
      </c>
      <c r="L10476" s="47">
        <v>0</v>
      </c>
      <c r="M10476" s="46">
        <v>189.95</v>
      </c>
      <c r="N10476" s="45">
        <v>44802</v>
      </c>
    </row>
    <row r="10477" spans="2:14" s="32" customFormat="1" hidden="1" x14ac:dyDescent="0.25">
      <c r="B10477" s="42"/>
      <c r="C10477" s="42"/>
      <c r="D10477" s="32" t="s">
        <v>47443</v>
      </c>
      <c r="E10477" s="44" t="s">
        <v>47444</v>
      </c>
      <c r="F10477" s="44" t="s">
        <v>4171</v>
      </c>
      <c r="G10477" s="32" t="s">
        <v>17</v>
      </c>
      <c r="H10477" s="32" t="s">
        <v>18</v>
      </c>
      <c r="I10477" s="55" t="s">
        <v>47445</v>
      </c>
      <c r="J10477" s="55">
        <v>8059347080178</v>
      </c>
      <c r="K10477" s="63">
        <v>45108</v>
      </c>
      <c r="L10477" s="47">
        <v>0</v>
      </c>
      <c r="M10477" s="46">
        <v>189.95</v>
      </c>
      <c r="N10477" s="45">
        <v>44802</v>
      </c>
    </row>
    <row r="10478" spans="2:14" s="32" customFormat="1" hidden="1" x14ac:dyDescent="0.25">
      <c r="B10478" s="42"/>
      <c r="C10478" s="42"/>
      <c r="D10478" s="32" t="s">
        <v>47446</v>
      </c>
      <c r="E10478" s="44" t="s">
        <v>47447</v>
      </c>
      <c r="F10478" s="44" t="s">
        <v>4171</v>
      </c>
      <c r="G10478" s="32" t="s">
        <v>17</v>
      </c>
      <c r="H10478" s="32" t="s">
        <v>18</v>
      </c>
      <c r="I10478" s="55" t="s">
        <v>47448</v>
      </c>
      <c r="J10478" s="55">
        <v>8059347080185</v>
      </c>
      <c r="K10478" s="63">
        <v>45108</v>
      </c>
      <c r="L10478" s="47">
        <v>0</v>
      </c>
      <c r="M10478" s="46">
        <v>189.95</v>
      </c>
      <c r="N10478" s="45">
        <v>44802</v>
      </c>
    </row>
    <row r="10479" spans="2:14" s="32" customFormat="1" hidden="1" x14ac:dyDescent="0.25">
      <c r="B10479" s="42"/>
      <c r="C10479" s="42"/>
      <c r="D10479" s="32" t="s">
        <v>47449</v>
      </c>
      <c r="E10479" s="44" t="s">
        <v>47450</v>
      </c>
      <c r="F10479" s="44" t="s">
        <v>4171</v>
      </c>
      <c r="G10479" s="32" t="s">
        <v>17</v>
      </c>
      <c r="H10479" s="32" t="s">
        <v>18</v>
      </c>
      <c r="I10479" s="55" t="s">
        <v>47451</v>
      </c>
      <c r="J10479" s="55">
        <v>8059347080192</v>
      </c>
      <c r="K10479" s="63">
        <v>45108</v>
      </c>
      <c r="L10479" s="47">
        <v>0</v>
      </c>
      <c r="M10479" s="46">
        <v>189.95</v>
      </c>
      <c r="N10479" s="45">
        <v>44802</v>
      </c>
    </row>
    <row r="10480" spans="2:14" s="32" customFormat="1" hidden="1" x14ac:dyDescent="0.25">
      <c r="B10480" s="42"/>
      <c r="C10480" s="42"/>
      <c r="D10480" s="32" t="s">
        <v>47452</v>
      </c>
      <c r="E10480" s="44" t="s">
        <v>47453</v>
      </c>
      <c r="F10480" s="44" t="s">
        <v>4171</v>
      </c>
      <c r="G10480" s="32" t="s">
        <v>17</v>
      </c>
      <c r="H10480" s="32" t="s">
        <v>18</v>
      </c>
      <c r="I10480" s="55" t="s">
        <v>47454</v>
      </c>
      <c r="J10480" s="55">
        <v>8059347080208</v>
      </c>
      <c r="K10480" s="63">
        <v>45108</v>
      </c>
      <c r="L10480" s="47">
        <v>0</v>
      </c>
      <c r="M10480" s="46">
        <v>189.95</v>
      </c>
      <c r="N10480" s="45">
        <v>44802</v>
      </c>
    </row>
    <row r="10481" spans="2:14" s="32" customFormat="1" hidden="1" x14ac:dyDescent="0.25">
      <c r="B10481" s="42"/>
      <c r="C10481" s="42"/>
      <c r="D10481" s="32" t="s">
        <v>47455</v>
      </c>
      <c r="E10481" s="44" t="s">
        <v>47456</v>
      </c>
      <c r="F10481" s="44" t="s">
        <v>4171</v>
      </c>
      <c r="G10481" s="32" t="s">
        <v>17</v>
      </c>
      <c r="H10481" s="32" t="s">
        <v>18</v>
      </c>
      <c r="I10481" s="55" t="s">
        <v>47457</v>
      </c>
      <c r="J10481" s="55">
        <v>8059347080215</v>
      </c>
      <c r="K10481" s="63">
        <v>45108</v>
      </c>
      <c r="L10481" s="47">
        <v>0</v>
      </c>
      <c r="M10481" s="46">
        <v>189.95</v>
      </c>
      <c r="N10481" s="45">
        <v>44802</v>
      </c>
    </row>
    <row r="10482" spans="2:14" s="32" customFormat="1" hidden="1" x14ac:dyDescent="0.25">
      <c r="B10482" s="42"/>
      <c r="C10482" s="42"/>
      <c r="D10482" s="32" t="s">
        <v>47458</v>
      </c>
      <c r="E10482" s="44" t="s">
        <v>47459</v>
      </c>
      <c r="F10482" s="44" t="s">
        <v>4171</v>
      </c>
      <c r="G10482" s="32" t="s">
        <v>17</v>
      </c>
      <c r="H10482" s="32" t="s">
        <v>18</v>
      </c>
      <c r="I10482" s="55" t="s">
        <v>47460</v>
      </c>
      <c r="J10482" s="55">
        <v>8059347080222</v>
      </c>
      <c r="K10482" s="63">
        <v>45108</v>
      </c>
      <c r="L10482" s="47">
        <v>0</v>
      </c>
      <c r="M10482" s="46">
        <v>189.95</v>
      </c>
      <c r="N10482" s="45">
        <v>44802</v>
      </c>
    </row>
    <row r="10483" spans="2:14" s="32" customFormat="1" hidden="1" x14ac:dyDescent="0.25">
      <c r="B10483" s="42"/>
      <c r="C10483" s="42"/>
      <c r="D10483" s="32" t="s">
        <v>47461</v>
      </c>
      <c r="E10483" s="44" t="s">
        <v>47462</v>
      </c>
      <c r="F10483" s="44" t="s">
        <v>4171</v>
      </c>
      <c r="G10483" s="32" t="s">
        <v>17</v>
      </c>
      <c r="H10483" s="32" t="s">
        <v>18</v>
      </c>
      <c r="I10483" s="55" t="s">
        <v>47463</v>
      </c>
      <c r="J10483" s="55">
        <v>8059347080239</v>
      </c>
      <c r="K10483" s="63">
        <v>45108</v>
      </c>
      <c r="L10483" s="47">
        <v>0</v>
      </c>
      <c r="M10483" s="46">
        <v>189.95</v>
      </c>
      <c r="N10483" s="45">
        <v>44802</v>
      </c>
    </row>
    <row r="10484" spans="2:14" s="32" customFormat="1" hidden="1" x14ac:dyDescent="0.25">
      <c r="B10484" s="42"/>
      <c r="C10484" s="42"/>
      <c r="D10484" s="32" t="s">
        <v>47464</v>
      </c>
      <c r="E10484" s="44" t="s">
        <v>47465</v>
      </c>
      <c r="F10484" s="44" t="s">
        <v>4171</v>
      </c>
      <c r="G10484" s="32" t="s">
        <v>17</v>
      </c>
      <c r="H10484" s="32" t="s">
        <v>18</v>
      </c>
      <c r="I10484" s="55" t="s">
        <v>47466</v>
      </c>
      <c r="J10484" s="55">
        <v>8059347080246</v>
      </c>
      <c r="K10484" s="63">
        <v>45108</v>
      </c>
      <c r="L10484" s="47">
        <v>0</v>
      </c>
      <c r="M10484" s="46">
        <v>189.95</v>
      </c>
      <c r="N10484" s="45">
        <v>44802</v>
      </c>
    </row>
    <row r="10485" spans="2:14" s="32" customFormat="1" hidden="1" x14ac:dyDescent="0.25">
      <c r="B10485" s="42"/>
      <c r="C10485" s="42"/>
      <c r="D10485" s="32" t="s">
        <v>47467</v>
      </c>
      <c r="E10485" s="44" t="s">
        <v>47468</v>
      </c>
      <c r="F10485" s="44" t="s">
        <v>4171</v>
      </c>
      <c r="G10485" s="32" t="s">
        <v>17</v>
      </c>
      <c r="H10485" s="32" t="s">
        <v>18</v>
      </c>
      <c r="I10485" s="55" t="s">
        <v>47469</v>
      </c>
      <c r="J10485" s="55">
        <v>8059347080253</v>
      </c>
      <c r="K10485" s="63">
        <v>45108</v>
      </c>
      <c r="L10485" s="47">
        <v>0</v>
      </c>
      <c r="M10485" s="46">
        <v>189.95</v>
      </c>
      <c r="N10485" s="45">
        <v>44802</v>
      </c>
    </row>
    <row r="10486" spans="2:14" s="32" customFormat="1" hidden="1" x14ac:dyDescent="0.25">
      <c r="B10486" s="42"/>
      <c r="C10486" s="42"/>
      <c r="D10486" s="32" t="s">
        <v>47470</v>
      </c>
      <c r="E10486" s="44" t="s">
        <v>47471</v>
      </c>
      <c r="F10486" s="44" t="s">
        <v>4171</v>
      </c>
      <c r="G10486" s="32" t="s">
        <v>17</v>
      </c>
      <c r="H10486" s="32" t="s">
        <v>18</v>
      </c>
      <c r="I10486" s="55" t="s">
        <v>47472</v>
      </c>
      <c r="J10486" s="55">
        <v>8059347080260</v>
      </c>
      <c r="K10486" s="63">
        <v>45108</v>
      </c>
      <c r="L10486" s="47">
        <v>0</v>
      </c>
      <c r="M10486" s="46">
        <v>189.95</v>
      </c>
      <c r="N10486" s="45">
        <v>44802</v>
      </c>
    </row>
    <row r="10487" spans="2:14" s="32" customFormat="1" hidden="1" x14ac:dyDescent="0.25">
      <c r="B10487" s="42"/>
      <c r="C10487" s="42"/>
      <c r="D10487" s="32" t="s">
        <v>47473</v>
      </c>
      <c r="E10487" s="44" t="s">
        <v>47474</v>
      </c>
      <c r="F10487" s="44" t="s">
        <v>4171</v>
      </c>
      <c r="G10487" s="32" t="s">
        <v>17</v>
      </c>
      <c r="H10487" s="32" t="s">
        <v>18</v>
      </c>
      <c r="I10487" s="55" t="s">
        <v>47475</v>
      </c>
      <c r="J10487" s="55">
        <v>8059347080277</v>
      </c>
      <c r="K10487" s="63">
        <v>45108</v>
      </c>
      <c r="L10487" s="47">
        <v>0</v>
      </c>
      <c r="M10487" s="46">
        <v>189.95</v>
      </c>
      <c r="N10487" s="45">
        <v>44802</v>
      </c>
    </row>
    <row r="10488" spans="2:14" s="32" customFormat="1" hidden="1" x14ac:dyDescent="0.25">
      <c r="B10488" s="42"/>
      <c r="C10488" s="42"/>
      <c r="D10488" s="32" t="s">
        <v>47476</v>
      </c>
      <c r="E10488" s="44" t="s">
        <v>47477</v>
      </c>
      <c r="F10488" s="44" t="s">
        <v>4171</v>
      </c>
      <c r="G10488" s="32" t="s">
        <v>17</v>
      </c>
      <c r="H10488" s="32" t="s">
        <v>18</v>
      </c>
      <c r="I10488" s="55" t="s">
        <v>47478</v>
      </c>
      <c r="J10488" s="55">
        <v>8059347080284</v>
      </c>
      <c r="K10488" s="63">
        <v>45108</v>
      </c>
      <c r="L10488" s="47">
        <v>0</v>
      </c>
      <c r="M10488" s="46">
        <v>189.95</v>
      </c>
      <c r="N10488" s="45">
        <v>44802</v>
      </c>
    </row>
    <row r="10489" spans="2:14" s="32" customFormat="1" hidden="1" x14ac:dyDescent="0.25">
      <c r="B10489" s="42"/>
      <c r="C10489" s="42"/>
      <c r="D10489" s="32" t="s">
        <v>47479</v>
      </c>
      <c r="E10489" s="44" t="s">
        <v>47480</v>
      </c>
      <c r="F10489" s="44" t="s">
        <v>4171</v>
      </c>
      <c r="G10489" s="32" t="s">
        <v>17</v>
      </c>
      <c r="H10489" s="32" t="s">
        <v>18</v>
      </c>
      <c r="I10489" s="55" t="s">
        <v>47481</v>
      </c>
      <c r="J10489" s="55">
        <v>8059347080291</v>
      </c>
      <c r="K10489" s="63">
        <v>45108</v>
      </c>
      <c r="L10489" s="47">
        <v>0</v>
      </c>
      <c r="M10489" s="46">
        <v>189.95</v>
      </c>
      <c r="N10489" s="45">
        <v>44802</v>
      </c>
    </row>
    <row r="10490" spans="2:14" s="32" customFormat="1" hidden="1" x14ac:dyDescent="0.25">
      <c r="B10490" s="42"/>
      <c r="C10490" s="42"/>
      <c r="D10490" s="32" t="s">
        <v>47482</v>
      </c>
      <c r="E10490" s="44" t="s">
        <v>47483</v>
      </c>
      <c r="F10490" s="44" t="s">
        <v>4171</v>
      </c>
      <c r="G10490" s="32" t="s">
        <v>17</v>
      </c>
      <c r="H10490" s="32" t="s">
        <v>18</v>
      </c>
      <c r="I10490" s="55" t="s">
        <v>47484</v>
      </c>
      <c r="J10490" s="55">
        <v>8059347080307</v>
      </c>
      <c r="K10490" s="63">
        <v>45108</v>
      </c>
      <c r="L10490" s="47">
        <v>0</v>
      </c>
      <c r="M10490" s="46">
        <v>189.95</v>
      </c>
      <c r="N10490" s="45">
        <v>44802</v>
      </c>
    </row>
    <row r="10491" spans="2:14" s="32" customFormat="1" hidden="1" x14ac:dyDescent="0.25">
      <c r="B10491" s="42"/>
      <c r="C10491" s="42"/>
      <c r="D10491" s="32" t="s">
        <v>47485</v>
      </c>
      <c r="E10491" s="44" t="s">
        <v>47486</v>
      </c>
      <c r="F10491" s="44" t="s">
        <v>4171</v>
      </c>
      <c r="G10491" s="32" t="s">
        <v>17</v>
      </c>
      <c r="H10491" s="32" t="s">
        <v>18</v>
      </c>
      <c r="I10491" s="55" t="s">
        <v>47487</v>
      </c>
      <c r="J10491" s="55">
        <v>8059347076812</v>
      </c>
      <c r="K10491" s="63">
        <v>45108</v>
      </c>
      <c r="L10491" s="47">
        <v>0</v>
      </c>
      <c r="M10491" s="46">
        <v>189.95</v>
      </c>
      <c r="N10491" s="45">
        <v>44802</v>
      </c>
    </row>
    <row r="10492" spans="2:14" s="32" customFormat="1" hidden="1" x14ac:dyDescent="0.25">
      <c r="B10492" s="42"/>
      <c r="C10492" s="42"/>
      <c r="D10492" s="32" t="s">
        <v>47488</v>
      </c>
      <c r="E10492" s="44" t="s">
        <v>47489</v>
      </c>
      <c r="F10492" s="44" t="s">
        <v>4171</v>
      </c>
      <c r="G10492" s="32" t="s">
        <v>17</v>
      </c>
      <c r="H10492" s="32" t="s">
        <v>18</v>
      </c>
      <c r="I10492" s="55" t="s">
        <v>47490</v>
      </c>
      <c r="J10492" s="55">
        <v>8059347076829</v>
      </c>
      <c r="K10492" s="63">
        <v>45108</v>
      </c>
      <c r="L10492" s="47">
        <v>0</v>
      </c>
      <c r="M10492" s="46">
        <v>189.95</v>
      </c>
      <c r="N10492" s="45">
        <v>44802</v>
      </c>
    </row>
    <row r="10493" spans="2:14" s="32" customFormat="1" hidden="1" x14ac:dyDescent="0.25">
      <c r="B10493" s="42"/>
      <c r="C10493" s="42"/>
      <c r="D10493" s="32" t="s">
        <v>47491</v>
      </c>
      <c r="E10493" s="44" t="s">
        <v>47492</v>
      </c>
      <c r="F10493" s="44" t="s">
        <v>4171</v>
      </c>
      <c r="G10493" s="32" t="s">
        <v>17</v>
      </c>
      <c r="H10493" s="32" t="s">
        <v>18</v>
      </c>
      <c r="I10493" s="55" t="s">
        <v>47493</v>
      </c>
      <c r="J10493" s="55">
        <v>8059347049908</v>
      </c>
      <c r="K10493" s="63">
        <v>45108</v>
      </c>
      <c r="L10493" s="47">
        <v>0</v>
      </c>
      <c r="M10493" s="46">
        <v>189.95</v>
      </c>
      <c r="N10493" s="45">
        <v>44802</v>
      </c>
    </row>
    <row r="10494" spans="2:14" s="32" customFormat="1" hidden="1" x14ac:dyDescent="0.25">
      <c r="B10494" s="42"/>
      <c r="C10494" s="42"/>
      <c r="D10494" s="32" t="s">
        <v>47494</v>
      </c>
      <c r="E10494" s="44" t="s">
        <v>47495</v>
      </c>
      <c r="F10494" s="44" t="s">
        <v>4171</v>
      </c>
      <c r="G10494" s="32" t="s">
        <v>17</v>
      </c>
      <c r="H10494" s="32" t="s">
        <v>18</v>
      </c>
      <c r="I10494" s="55" t="s">
        <v>47496</v>
      </c>
      <c r="J10494" s="55">
        <v>8059347076836</v>
      </c>
      <c r="K10494" s="63">
        <v>45108</v>
      </c>
      <c r="L10494" s="47">
        <v>0</v>
      </c>
      <c r="M10494" s="46">
        <v>189.95</v>
      </c>
      <c r="N10494" s="45">
        <v>44802</v>
      </c>
    </row>
    <row r="10495" spans="2:14" s="32" customFormat="1" hidden="1" x14ac:dyDescent="0.25">
      <c r="B10495" s="42"/>
      <c r="C10495" s="42"/>
      <c r="D10495" s="32" t="s">
        <v>47497</v>
      </c>
      <c r="E10495" s="44" t="s">
        <v>47498</v>
      </c>
      <c r="F10495" s="44" t="s">
        <v>4171</v>
      </c>
      <c r="G10495" s="32" t="s">
        <v>17</v>
      </c>
      <c r="H10495" s="32" t="s">
        <v>18</v>
      </c>
      <c r="I10495" s="55" t="s">
        <v>47499</v>
      </c>
      <c r="J10495" s="55">
        <v>8059347076843</v>
      </c>
      <c r="K10495" s="63">
        <v>45108</v>
      </c>
      <c r="L10495" s="47">
        <v>0</v>
      </c>
      <c r="M10495" s="46">
        <v>189.95</v>
      </c>
      <c r="N10495" s="45">
        <v>44802</v>
      </c>
    </row>
    <row r="10496" spans="2:14" s="32" customFormat="1" hidden="1" x14ac:dyDescent="0.25">
      <c r="B10496" s="42"/>
      <c r="C10496" s="42"/>
      <c r="D10496" s="32" t="s">
        <v>47500</v>
      </c>
      <c r="E10496" s="44" t="s">
        <v>47501</v>
      </c>
      <c r="F10496" s="44" t="s">
        <v>4171</v>
      </c>
      <c r="G10496" s="32" t="s">
        <v>17</v>
      </c>
      <c r="H10496" s="32" t="s">
        <v>18</v>
      </c>
      <c r="I10496" s="55" t="s">
        <v>47502</v>
      </c>
      <c r="J10496" s="55">
        <v>8059347076850</v>
      </c>
      <c r="K10496" s="63">
        <v>45108</v>
      </c>
      <c r="L10496" s="47">
        <v>0</v>
      </c>
      <c r="M10496" s="46">
        <v>189.95</v>
      </c>
      <c r="N10496" s="45">
        <v>44802</v>
      </c>
    </row>
    <row r="10497" spans="2:14" s="32" customFormat="1" hidden="1" x14ac:dyDescent="0.25">
      <c r="B10497" s="42"/>
      <c r="C10497" s="42"/>
      <c r="D10497" s="32" t="s">
        <v>47503</v>
      </c>
      <c r="E10497" s="44" t="s">
        <v>47504</v>
      </c>
      <c r="F10497" s="44" t="s">
        <v>4171</v>
      </c>
      <c r="G10497" s="32" t="s">
        <v>17</v>
      </c>
      <c r="H10497" s="32" t="s">
        <v>18</v>
      </c>
      <c r="I10497" s="55" t="s">
        <v>47505</v>
      </c>
      <c r="J10497" s="55">
        <v>8059347076867</v>
      </c>
      <c r="K10497" s="63">
        <v>45108</v>
      </c>
      <c r="L10497" s="47">
        <v>0</v>
      </c>
      <c r="M10497" s="46">
        <v>189.95</v>
      </c>
      <c r="N10497" s="45">
        <v>44802</v>
      </c>
    </row>
    <row r="10498" spans="2:14" s="32" customFormat="1" hidden="1" x14ac:dyDescent="0.25">
      <c r="B10498" s="42"/>
      <c r="C10498" s="42"/>
      <c r="E10498" s="44" t="s">
        <v>47506</v>
      </c>
      <c r="F10498" s="44" t="s">
        <v>4171</v>
      </c>
      <c r="G10498" s="32" t="s">
        <v>17</v>
      </c>
      <c r="H10498" s="32" t="s">
        <v>18</v>
      </c>
      <c r="I10498" s="55" t="s">
        <v>47507</v>
      </c>
      <c r="J10498" s="55">
        <v>8059347077031</v>
      </c>
      <c r="K10498" s="63">
        <v>45108</v>
      </c>
      <c r="L10498" s="47">
        <v>0</v>
      </c>
      <c r="M10498" s="47">
        <v>139.94999999999999</v>
      </c>
      <c r="N10498" s="45">
        <v>44802</v>
      </c>
    </row>
    <row r="10499" spans="2:14" s="32" customFormat="1" hidden="1" x14ac:dyDescent="0.25">
      <c r="B10499" s="42"/>
      <c r="C10499" s="42"/>
      <c r="E10499" s="44" t="s">
        <v>47508</v>
      </c>
      <c r="F10499" s="44" t="s">
        <v>4171</v>
      </c>
      <c r="G10499" s="32" t="s">
        <v>17</v>
      </c>
      <c r="H10499" s="32" t="s">
        <v>18</v>
      </c>
      <c r="I10499" s="55" t="s">
        <v>47509</v>
      </c>
      <c r="J10499" s="55">
        <v>8059347049076</v>
      </c>
      <c r="K10499" s="63">
        <v>45108</v>
      </c>
      <c r="L10499" s="47">
        <v>0</v>
      </c>
      <c r="M10499" s="47">
        <v>139.94999999999999</v>
      </c>
      <c r="N10499" s="45">
        <v>44802</v>
      </c>
    </row>
    <row r="10500" spans="2:14" s="32" customFormat="1" hidden="1" x14ac:dyDescent="0.25">
      <c r="B10500" s="42"/>
      <c r="C10500" s="42"/>
      <c r="E10500" s="44" t="s">
        <v>47510</v>
      </c>
      <c r="F10500" s="44" t="s">
        <v>4171</v>
      </c>
      <c r="G10500" s="32" t="s">
        <v>17</v>
      </c>
      <c r="H10500" s="32" t="s">
        <v>18</v>
      </c>
      <c r="I10500" s="55" t="s">
        <v>47511</v>
      </c>
      <c r="J10500" s="55">
        <v>8059347049069</v>
      </c>
      <c r="K10500" s="63">
        <v>45108</v>
      </c>
      <c r="L10500" s="47">
        <v>0</v>
      </c>
      <c r="M10500" s="47">
        <v>139.94999999999999</v>
      </c>
      <c r="N10500" s="45">
        <v>44802</v>
      </c>
    </row>
    <row r="10501" spans="2:14" s="32" customFormat="1" hidden="1" x14ac:dyDescent="0.25">
      <c r="B10501" s="42"/>
      <c r="C10501" s="42"/>
      <c r="E10501" s="44" t="s">
        <v>47512</v>
      </c>
      <c r="F10501" s="44" t="s">
        <v>4171</v>
      </c>
      <c r="G10501" s="32" t="s">
        <v>17</v>
      </c>
      <c r="H10501" s="32" t="s">
        <v>18</v>
      </c>
      <c r="I10501" s="55" t="s">
        <v>47513</v>
      </c>
      <c r="J10501" s="55">
        <v>8059347077048</v>
      </c>
      <c r="K10501" s="63">
        <v>45108</v>
      </c>
      <c r="L10501" s="47">
        <v>0</v>
      </c>
      <c r="M10501" s="47">
        <v>139.94999999999999</v>
      </c>
      <c r="N10501" s="45">
        <v>44802</v>
      </c>
    </row>
    <row r="10502" spans="2:14" s="32" customFormat="1" hidden="1" x14ac:dyDescent="0.25">
      <c r="B10502" s="42"/>
      <c r="C10502" s="42"/>
      <c r="E10502" s="44" t="s">
        <v>47514</v>
      </c>
      <c r="F10502" s="44" t="s">
        <v>4171</v>
      </c>
      <c r="G10502" s="32" t="s">
        <v>17</v>
      </c>
      <c r="H10502" s="32" t="s">
        <v>18</v>
      </c>
      <c r="I10502" s="55" t="s">
        <v>47515</v>
      </c>
      <c r="J10502" s="55">
        <v>8059347077055</v>
      </c>
      <c r="K10502" s="63">
        <v>45108</v>
      </c>
      <c r="L10502" s="47">
        <v>0</v>
      </c>
      <c r="M10502" s="47">
        <v>139.94999999999999</v>
      </c>
      <c r="N10502" s="45">
        <v>44802</v>
      </c>
    </row>
    <row r="10503" spans="2:14" s="32" customFormat="1" hidden="1" x14ac:dyDescent="0.25">
      <c r="B10503" s="42"/>
      <c r="C10503" s="42"/>
      <c r="E10503" s="44" t="s">
        <v>47516</v>
      </c>
      <c r="F10503" s="44" t="s">
        <v>4171</v>
      </c>
      <c r="G10503" s="32" t="s">
        <v>17</v>
      </c>
      <c r="H10503" s="32" t="s">
        <v>18</v>
      </c>
      <c r="I10503" s="55" t="s">
        <v>47517</v>
      </c>
      <c r="J10503" s="55">
        <v>8059347077062</v>
      </c>
      <c r="K10503" s="63">
        <v>45108</v>
      </c>
      <c r="L10503" s="47">
        <v>0</v>
      </c>
      <c r="M10503" s="47">
        <v>139.94999999999999</v>
      </c>
      <c r="N10503" s="45">
        <v>44802</v>
      </c>
    </row>
    <row r="10504" spans="2:14" s="32" customFormat="1" hidden="1" x14ac:dyDescent="0.25">
      <c r="B10504" s="42"/>
      <c r="C10504" s="42"/>
      <c r="E10504" s="44" t="s">
        <v>47518</v>
      </c>
      <c r="F10504" s="44" t="s">
        <v>4171</v>
      </c>
      <c r="G10504" s="32" t="s">
        <v>17</v>
      </c>
      <c r="H10504" s="32" t="s">
        <v>18</v>
      </c>
      <c r="I10504" s="55" t="s">
        <v>47519</v>
      </c>
      <c r="J10504" s="55">
        <v>8059347077079</v>
      </c>
      <c r="K10504" s="63">
        <v>45108</v>
      </c>
      <c r="L10504" s="47">
        <v>0</v>
      </c>
      <c r="M10504" s="47">
        <v>139.94999999999999</v>
      </c>
      <c r="N10504" s="45">
        <v>44802</v>
      </c>
    </row>
    <row r="10505" spans="2:14" s="32" customFormat="1" hidden="1" x14ac:dyDescent="0.25">
      <c r="B10505" s="42"/>
      <c r="C10505" s="42"/>
      <c r="E10505" s="44" t="s">
        <v>47520</v>
      </c>
      <c r="F10505" s="44" t="s">
        <v>4171</v>
      </c>
      <c r="G10505" s="32" t="s">
        <v>17</v>
      </c>
      <c r="H10505" s="32" t="s">
        <v>18</v>
      </c>
      <c r="I10505" s="55" t="s">
        <v>47521</v>
      </c>
      <c r="J10505" s="55">
        <v>8059347077086</v>
      </c>
      <c r="K10505" s="63">
        <v>45108</v>
      </c>
      <c r="L10505" s="47">
        <v>0</v>
      </c>
      <c r="M10505" s="47">
        <v>139.94999999999999</v>
      </c>
      <c r="N10505" s="45">
        <v>44802</v>
      </c>
    </row>
    <row r="10506" spans="2:14" s="32" customFormat="1" hidden="1" x14ac:dyDescent="0.25">
      <c r="B10506" s="42"/>
      <c r="C10506" s="42"/>
      <c r="E10506" s="44" t="s">
        <v>47522</v>
      </c>
      <c r="F10506" s="44" t="s">
        <v>4171</v>
      </c>
      <c r="G10506" s="32" t="s">
        <v>17</v>
      </c>
      <c r="H10506" s="32" t="s">
        <v>18</v>
      </c>
      <c r="I10506" s="55" t="s">
        <v>47523</v>
      </c>
      <c r="J10506" s="55">
        <v>8059347077093</v>
      </c>
      <c r="K10506" s="63">
        <v>45108</v>
      </c>
      <c r="L10506" s="47">
        <v>0</v>
      </c>
      <c r="M10506" s="47">
        <v>139.94999999999999</v>
      </c>
      <c r="N10506" s="45">
        <v>44802</v>
      </c>
    </row>
    <row r="10507" spans="2:14" s="32" customFormat="1" hidden="1" x14ac:dyDescent="0.25">
      <c r="B10507" s="42"/>
      <c r="C10507" s="42"/>
      <c r="E10507" s="44" t="s">
        <v>47524</v>
      </c>
      <c r="F10507" s="44" t="s">
        <v>4171</v>
      </c>
      <c r="G10507" s="32" t="s">
        <v>17</v>
      </c>
      <c r="H10507" s="32" t="s">
        <v>18</v>
      </c>
      <c r="I10507" s="55" t="s">
        <v>47525</v>
      </c>
      <c r="J10507" s="55">
        <v>8059347049083</v>
      </c>
      <c r="K10507" s="63">
        <v>45108</v>
      </c>
      <c r="L10507" s="47">
        <v>0</v>
      </c>
      <c r="M10507" s="47">
        <v>139.94999999999999</v>
      </c>
      <c r="N10507" s="45">
        <v>44802</v>
      </c>
    </row>
    <row r="10508" spans="2:14" s="32" customFormat="1" hidden="1" x14ac:dyDescent="0.25">
      <c r="B10508" s="42"/>
      <c r="C10508" s="42"/>
      <c r="E10508" s="44" t="s">
        <v>47526</v>
      </c>
      <c r="F10508" s="44" t="s">
        <v>4171</v>
      </c>
      <c r="G10508" s="32" t="s">
        <v>17</v>
      </c>
      <c r="H10508" s="32" t="s">
        <v>18</v>
      </c>
      <c r="I10508" s="55" t="s">
        <v>47527</v>
      </c>
      <c r="J10508" s="55">
        <v>8059347077109</v>
      </c>
      <c r="K10508" s="63">
        <v>45108</v>
      </c>
      <c r="L10508" s="47">
        <v>0</v>
      </c>
      <c r="M10508" s="47">
        <v>139.94999999999999</v>
      </c>
      <c r="N10508" s="45">
        <v>44802</v>
      </c>
    </row>
    <row r="10509" spans="2:14" s="32" customFormat="1" hidden="1" x14ac:dyDescent="0.25">
      <c r="B10509" s="42"/>
      <c r="C10509" s="42"/>
      <c r="E10509" s="44" t="s">
        <v>47528</v>
      </c>
      <c r="F10509" s="44" t="s">
        <v>4171</v>
      </c>
      <c r="G10509" s="32" t="s">
        <v>17</v>
      </c>
      <c r="H10509" s="32" t="s">
        <v>18</v>
      </c>
      <c r="I10509" s="55" t="s">
        <v>47529</v>
      </c>
      <c r="J10509" s="55">
        <v>8059347077116</v>
      </c>
      <c r="K10509" s="63">
        <v>45108</v>
      </c>
      <c r="L10509" s="47">
        <v>0</v>
      </c>
      <c r="M10509" s="47">
        <v>139.94999999999999</v>
      </c>
      <c r="N10509" s="45">
        <v>44802</v>
      </c>
    </row>
    <row r="10510" spans="2:14" s="32" customFormat="1" hidden="1" x14ac:dyDescent="0.25">
      <c r="B10510" s="42"/>
      <c r="C10510" s="42"/>
      <c r="E10510" s="44" t="s">
        <v>47530</v>
      </c>
      <c r="F10510" s="44" t="s">
        <v>4171</v>
      </c>
      <c r="G10510" s="32" t="s">
        <v>17</v>
      </c>
      <c r="H10510" s="32" t="s">
        <v>18</v>
      </c>
      <c r="I10510" s="55" t="s">
        <v>47531</v>
      </c>
      <c r="J10510" s="55">
        <v>8059347077123</v>
      </c>
      <c r="K10510" s="63">
        <v>45108</v>
      </c>
      <c r="L10510" s="47">
        <v>0</v>
      </c>
      <c r="M10510" s="47">
        <v>139.94999999999999</v>
      </c>
      <c r="N10510" s="45">
        <v>44802</v>
      </c>
    </row>
    <row r="10511" spans="2:14" s="32" customFormat="1" hidden="1" x14ac:dyDescent="0.25">
      <c r="B10511" s="42"/>
      <c r="C10511" s="42"/>
      <c r="E10511" s="44" t="s">
        <v>47532</v>
      </c>
      <c r="F10511" s="44" t="s">
        <v>4171</v>
      </c>
      <c r="G10511" s="32" t="s">
        <v>17</v>
      </c>
      <c r="H10511" s="32" t="s">
        <v>18</v>
      </c>
      <c r="I10511" s="55" t="s">
        <v>47533</v>
      </c>
      <c r="J10511" s="55">
        <v>8059347077130</v>
      </c>
      <c r="K10511" s="63">
        <v>45108</v>
      </c>
      <c r="L10511" s="47">
        <v>0</v>
      </c>
      <c r="M10511" s="47">
        <v>139.94999999999999</v>
      </c>
      <c r="N10511" s="45">
        <v>44802</v>
      </c>
    </row>
    <row r="10512" spans="2:14" s="32" customFormat="1" hidden="1" x14ac:dyDescent="0.25">
      <c r="B10512" s="42"/>
      <c r="C10512" s="42"/>
      <c r="E10512" s="44" t="s">
        <v>47534</v>
      </c>
      <c r="F10512" s="44" t="s">
        <v>4171</v>
      </c>
      <c r="G10512" s="32" t="s">
        <v>17</v>
      </c>
      <c r="H10512" s="32" t="s">
        <v>18</v>
      </c>
      <c r="I10512" s="55" t="s">
        <v>47535</v>
      </c>
      <c r="J10512" s="55">
        <v>8059347077147</v>
      </c>
      <c r="K10512" s="63">
        <v>45108</v>
      </c>
      <c r="L10512" s="47">
        <v>0</v>
      </c>
      <c r="M10512" s="47">
        <v>139.94999999999999</v>
      </c>
      <c r="N10512" s="45">
        <v>44802</v>
      </c>
    </row>
    <row r="10513" spans="2:14" s="32" customFormat="1" hidden="1" x14ac:dyDescent="0.25">
      <c r="B10513" s="42"/>
      <c r="C10513" s="42"/>
      <c r="E10513" s="44" t="s">
        <v>47536</v>
      </c>
      <c r="F10513" s="44" t="s">
        <v>4171</v>
      </c>
      <c r="G10513" s="32" t="s">
        <v>17</v>
      </c>
      <c r="H10513" s="32" t="s">
        <v>18</v>
      </c>
      <c r="I10513" s="55" t="s">
        <v>47537</v>
      </c>
      <c r="J10513" s="55">
        <v>8059347077154</v>
      </c>
      <c r="K10513" s="63">
        <v>45108</v>
      </c>
      <c r="L10513" s="47">
        <v>0</v>
      </c>
      <c r="M10513" s="47">
        <v>139.94999999999999</v>
      </c>
      <c r="N10513" s="45">
        <v>44802</v>
      </c>
    </row>
    <row r="10514" spans="2:14" s="32" customFormat="1" hidden="1" x14ac:dyDescent="0.25">
      <c r="B10514" s="42"/>
      <c r="C10514" s="42"/>
      <c r="E10514" s="44" t="s">
        <v>47538</v>
      </c>
      <c r="F10514" s="44" t="s">
        <v>4171</v>
      </c>
      <c r="G10514" s="32" t="s">
        <v>17</v>
      </c>
      <c r="H10514" s="32" t="s">
        <v>18</v>
      </c>
      <c r="I10514" s="55" t="s">
        <v>47539</v>
      </c>
      <c r="J10514" s="55">
        <v>8059347049090</v>
      </c>
      <c r="K10514" s="63">
        <v>45108</v>
      </c>
      <c r="L10514" s="47">
        <v>0</v>
      </c>
      <c r="M10514" s="47">
        <v>139.94999999999999</v>
      </c>
      <c r="N10514" s="45">
        <v>44802</v>
      </c>
    </row>
    <row r="10515" spans="2:14" s="32" customFormat="1" hidden="1" x14ac:dyDescent="0.25">
      <c r="B10515" s="42"/>
      <c r="C10515" s="42"/>
      <c r="E10515" s="44" t="s">
        <v>47540</v>
      </c>
      <c r="F10515" s="44" t="s">
        <v>4171</v>
      </c>
      <c r="G10515" s="32" t="s">
        <v>17</v>
      </c>
      <c r="H10515" s="32" t="s">
        <v>18</v>
      </c>
      <c r="I10515" s="55" t="s">
        <v>47541</v>
      </c>
      <c r="J10515" s="55">
        <v>8059347049106</v>
      </c>
      <c r="K10515" s="63">
        <v>45108</v>
      </c>
      <c r="L10515" s="47">
        <v>0</v>
      </c>
      <c r="M10515" s="47">
        <v>139.94999999999999</v>
      </c>
      <c r="N10515" s="45">
        <v>44802</v>
      </c>
    </row>
    <row r="10516" spans="2:14" s="32" customFormat="1" hidden="1" x14ac:dyDescent="0.25">
      <c r="B10516" s="42"/>
      <c r="C10516" s="42"/>
      <c r="E10516" s="44" t="s">
        <v>47542</v>
      </c>
      <c r="F10516" s="44" t="s">
        <v>4171</v>
      </c>
      <c r="G10516" s="32" t="s">
        <v>17</v>
      </c>
      <c r="H10516" s="32" t="s">
        <v>18</v>
      </c>
      <c r="I10516" s="55" t="s">
        <v>47543</v>
      </c>
      <c r="J10516" s="55">
        <v>8059347077161</v>
      </c>
      <c r="K10516" s="63">
        <v>45108</v>
      </c>
      <c r="L10516" s="47">
        <v>0</v>
      </c>
      <c r="M10516" s="47">
        <v>139.94999999999999</v>
      </c>
      <c r="N10516" s="45">
        <v>44802</v>
      </c>
    </row>
    <row r="10517" spans="2:14" s="32" customFormat="1" hidden="1" x14ac:dyDescent="0.25">
      <c r="B10517" s="42"/>
      <c r="C10517" s="42"/>
      <c r="E10517" s="44" t="s">
        <v>47544</v>
      </c>
      <c r="F10517" s="44" t="s">
        <v>4171</v>
      </c>
      <c r="G10517" s="32" t="s">
        <v>17</v>
      </c>
      <c r="H10517" s="32" t="s">
        <v>18</v>
      </c>
      <c r="I10517" s="55" t="s">
        <v>47545</v>
      </c>
      <c r="J10517" s="55">
        <v>8059347077178</v>
      </c>
      <c r="K10517" s="63">
        <v>45108</v>
      </c>
      <c r="L10517" s="47">
        <v>0</v>
      </c>
      <c r="M10517" s="47">
        <v>139.94999999999999</v>
      </c>
      <c r="N10517" s="45">
        <v>44802</v>
      </c>
    </row>
    <row r="10518" spans="2:14" s="32" customFormat="1" hidden="1" x14ac:dyDescent="0.25">
      <c r="B10518" s="42"/>
      <c r="C10518" s="42"/>
      <c r="E10518" s="44" t="s">
        <v>47546</v>
      </c>
      <c r="F10518" s="44" t="s">
        <v>4171</v>
      </c>
      <c r="G10518" s="32" t="s">
        <v>17</v>
      </c>
      <c r="H10518" s="32" t="s">
        <v>18</v>
      </c>
      <c r="I10518" s="55" t="s">
        <v>47547</v>
      </c>
      <c r="J10518" s="55">
        <v>8059347077185</v>
      </c>
      <c r="K10518" s="63">
        <v>45108</v>
      </c>
      <c r="L10518" s="47">
        <v>0</v>
      </c>
      <c r="M10518" s="47">
        <v>139.94999999999999</v>
      </c>
      <c r="N10518" s="45">
        <v>44802</v>
      </c>
    </row>
    <row r="10519" spans="2:14" s="32" customFormat="1" hidden="1" x14ac:dyDescent="0.25">
      <c r="B10519" s="42"/>
      <c r="C10519" s="42"/>
      <c r="D10519" s="32" t="s">
        <v>47548</v>
      </c>
      <c r="E10519" s="44" t="s">
        <v>47549</v>
      </c>
      <c r="F10519" s="44" t="s">
        <v>4171</v>
      </c>
      <c r="G10519" s="32" t="s">
        <v>17</v>
      </c>
      <c r="H10519" s="32" t="s">
        <v>18</v>
      </c>
      <c r="I10519" s="55" t="s">
        <v>47550</v>
      </c>
      <c r="J10519" s="55">
        <v>8059347077192</v>
      </c>
      <c r="K10519" s="63">
        <v>45108</v>
      </c>
      <c r="L10519" s="47">
        <v>0</v>
      </c>
      <c r="M10519" s="47">
        <v>139.94999999999999</v>
      </c>
      <c r="N10519" s="45">
        <v>44802</v>
      </c>
    </row>
    <row r="10520" spans="2:14" s="32" customFormat="1" hidden="1" x14ac:dyDescent="0.25">
      <c r="B10520" s="42"/>
      <c r="C10520" s="42"/>
      <c r="D10520" s="32" t="s">
        <v>47551</v>
      </c>
      <c r="E10520" s="44" t="s">
        <v>47552</v>
      </c>
      <c r="F10520" s="44" t="s">
        <v>4171</v>
      </c>
      <c r="G10520" s="32" t="s">
        <v>17</v>
      </c>
      <c r="H10520" s="32" t="s">
        <v>18</v>
      </c>
      <c r="I10520" s="55" t="s">
        <v>47553</v>
      </c>
      <c r="J10520" s="55">
        <v>8059347077208</v>
      </c>
      <c r="K10520" s="63">
        <v>45108</v>
      </c>
      <c r="L10520" s="47">
        <v>0</v>
      </c>
      <c r="M10520" s="47">
        <v>139.94999999999999</v>
      </c>
      <c r="N10520" s="45">
        <v>44802</v>
      </c>
    </row>
    <row r="10521" spans="2:14" s="32" customFormat="1" hidden="1" x14ac:dyDescent="0.25">
      <c r="B10521" s="42"/>
      <c r="C10521" s="42"/>
      <c r="D10521" s="32" t="s">
        <v>47554</v>
      </c>
      <c r="E10521" s="44" t="s">
        <v>47555</v>
      </c>
      <c r="F10521" s="44" t="s">
        <v>4171</v>
      </c>
      <c r="G10521" s="32" t="s">
        <v>17</v>
      </c>
      <c r="H10521" s="32" t="s">
        <v>18</v>
      </c>
      <c r="I10521" s="55" t="s">
        <v>47556</v>
      </c>
      <c r="J10521" s="55">
        <v>8059347049113</v>
      </c>
      <c r="K10521" s="63">
        <v>45108</v>
      </c>
      <c r="L10521" s="47">
        <v>0</v>
      </c>
      <c r="M10521" s="47">
        <v>139.94999999999999</v>
      </c>
      <c r="N10521" s="45">
        <v>44802</v>
      </c>
    </row>
    <row r="10522" spans="2:14" s="32" customFormat="1" hidden="1" x14ac:dyDescent="0.25">
      <c r="B10522" s="42"/>
      <c r="C10522" s="42"/>
      <c r="D10522" s="32" t="s">
        <v>47557</v>
      </c>
      <c r="E10522" s="44" t="s">
        <v>47558</v>
      </c>
      <c r="F10522" s="44" t="s">
        <v>4171</v>
      </c>
      <c r="G10522" s="32" t="s">
        <v>17</v>
      </c>
      <c r="H10522" s="32" t="s">
        <v>18</v>
      </c>
      <c r="I10522" s="55" t="s">
        <v>47559</v>
      </c>
      <c r="J10522" s="55">
        <v>8059347077215</v>
      </c>
      <c r="K10522" s="63">
        <v>45108</v>
      </c>
      <c r="L10522" s="47">
        <v>0</v>
      </c>
      <c r="M10522" s="47">
        <v>139.94999999999999</v>
      </c>
      <c r="N10522" s="45">
        <v>44802</v>
      </c>
    </row>
    <row r="10523" spans="2:14" s="32" customFormat="1" hidden="1" x14ac:dyDescent="0.25">
      <c r="B10523" s="42"/>
      <c r="C10523" s="42"/>
      <c r="D10523" s="32" t="s">
        <v>47560</v>
      </c>
      <c r="E10523" s="44" t="s">
        <v>47561</v>
      </c>
      <c r="F10523" s="44" t="s">
        <v>4171</v>
      </c>
      <c r="G10523" s="32" t="s">
        <v>17</v>
      </c>
      <c r="H10523" s="32" t="s">
        <v>18</v>
      </c>
      <c r="I10523" s="55" t="s">
        <v>47562</v>
      </c>
      <c r="J10523" s="55">
        <v>8059347077222</v>
      </c>
      <c r="K10523" s="63">
        <v>45108</v>
      </c>
      <c r="L10523" s="47">
        <v>0</v>
      </c>
      <c r="M10523" s="47">
        <v>139.94999999999999</v>
      </c>
      <c r="N10523" s="45">
        <v>44802</v>
      </c>
    </row>
    <row r="10524" spans="2:14" s="32" customFormat="1" hidden="1" x14ac:dyDescent="0.25">
      <c r="B10524" s="42"/>
      <c r="C10524" s="42"/>
      <c r="D10524" s="32" t="s">
        <v>47563</v>
      </c>
      <c r="E10524" s="44" t="s">
        <v>47564</v>
      </c>
      <c r="F10524" s="44" t="s">
        <v>4171</v>
      </c>
      <c r="G10524" s="32" t="s">
        <v>17</v>
      </c>
      <c r="H10524" s="32" t="s">
        <v>18</v>
      </c>
      <c r="I10524" s="55" t="s">
        <v>47565</v>
      </c>
      <c r="J10524" s="55">
        <v>8059347077239</v>
      </c>
      <c r="K10524" s="63">
        <v>45108</v>
      </c>
      <c r="L10524" s="47">
        <v>0</v>
      </c>
      <c r="M10524" s="47">
        <v>139.94999999999999</v>
      </c>
      <c r="N10524" s="45">
        <v>44802</v>
      </c>
    </row>
    <row r="10525" spans="2:14" s="32" customFormat="1" hidden="1" x14ac:dyDescent="0.25">
      <c r="B10525" s="42"/>
      <c r="C10525" s="42"/>
      <c r="D10525" s="32" t="s">
        <v>47566</v>
      </c>
      <c r="E10525" s="44" t="s">
        <v>47567</v>
      </c>
      <c r="F10525" s="44" t="s">
        <v>4171</v>
      </c>
      <c r="G10525" s="32" t="s">
        <v>17</v>
      </c>
      <c r="H10525" s="32" t="s">
        <v>18</v>
      </c>
      <c r="I10525" s="55" t="s">
        <v>47568</v>
      </c>
      <c r="J10525" s="55">
        <v>8059347077246</v>
      </c>
      <c r="K10525" s="63">
        <v>45108</v>
      </c>
      <c r="L10525" s="47">
        <v>0</v>
      </c>
      <c r="M10525" s="47">
        <v>139.94999999999999</v>
      </c>
      <c r="N10525" s="45">
        <v>44802</v>
      </c>
    </row>
    <row r="10526" spans="2:14" s="32" customFormat="1" hidden="1" x14ac:dyDescent="0.25">
      <c r="B10526" s="42"/>
      <c r="C10526" s="42"/>
      <c r="D10526" s="32" t="s">
        <v>47569</v>
      </c>
      <c r="E10526" s="44" t="s">
        <v>47570</v>
      </c>
      <c r="F10526" s="44" t="s">
        <v>4171</v>
      </c>
      <c r="G10526" s="32" t="s">
        <v>17</v>
      </c>
      <c r="H10526" s="32" t="s">
        <v>18</v>
      </c>
      <c r="I10526" s="55" t="s">
        <v>47571</v>
      </c>
      <c r="J10526" s="55">
        <v>8059347077253</v>
      </c>
      <c r="K10526" s="63">
        <v>45108</v>
      </c>
      <c r="L10526" s="47">
        <v>0</v>
      </c>
      <c r="M10526" s="47">
        <v>139.94999999999999</v>
      </c>
      <c r="N10526" s="45">
        <v>44802</v>
      </c>
    </row>
    <row r="10527" spans="2:14" s="32" customFormat="1" hidden="1" x14ac:dyDescent="0.25">
      <c r="B10527" s="42"/>
      <c r="C10527" s="42"/>
      <c r="D10527" s="32" t="s">
        <v>47572</v>
      </c>
      <c r="E10527" s="44" t="s">
        <v>47573</v>
      </c>
      <c r="F10527" s="44" t="s">
        <v>4171</v>
      </c>
      <c r="G10527" s="32" t="s">
        <v>17</v>
      </c>
      <c r="H10527" s="32" t="s">
        <v>18</v>
      </c>
      <c r="I10527" s="55" t="s">
        <v>47574</v>
      </c>
      <c r="J10527" s="55">
        <v>8059347077260</v>
      </c>
      <c r="K10527" s="63">
        <v>45108</v>
      </c>
      <c r="L10527" s="47">
        <v>0</v>
      </c>
      <c r="M10527" s="47">
        <v>139.94999999999999</v>
      </c>
      <c r="N10527" s="45">
        <v>44802</v>
      </c>
    </row>
    <row r="10528" spans="2:14" s="32" customFormat="1" hidden="1" x14ac:dyDescent="0.25">
      <c r="B10528" s="42"/>
      <c r="C10528" s="42"/>
      <c r="D10528" s="32" t="s">
        <v>47575</v>
      </c>
      <c r="E10528" s="44" t="s">
        <v>47576</v>
      </c>
      <c r="F10528" s="44" t="s">
        <v>4171</v>
      </c>
      <c r="G10528" s="32" t="s">
        <v>17</v>
      </c>
      <c r="H10528" s="32" t="s">
        <v>18</v>
      </c>
      <c r="I10528" s="55" t="s">
        <v>47577</v>
      </c>
      <c r="J10528" s="55">
        <v>8059347049120</v>
      </c>
      <c r="K10528" s="63">
        <v>45108</v>
      </c>
      <c r="L10528" s="47">
        <v>0</v>
      </c>
      <c r="M10528" s="47">
        <v>139.94999999999999</v>
      </c>
      <c r="N10528" s="45">
        <v>44802</v>
      </c>
    </row>
    <row r="10529" spans="2:14" s="32" customFormat="1" hidden="1" x14ac:dyDescent="0.25">
      <c r="B10529" s="42"/>
      <c r="C10529" s="42"/>
      <c r="D10529" s="32" t="s">
        <v>47578</v>
      </c>
      <c r="E10529" s="44" t="s">
        <v>47579</v>
      </c>
      <c r="F10529" s="44" t="s">
        <v>4171</v>
      </c>
      <c r="G10529" s="32" t="s">
        <v>17</v>
      </c>
      <c r="H10529" s="32" t="s">
        <v>18</v>
      </c>
      <c r="I10529" s="55" t="s">
        <v>47580</v>
      </c>
      <c r="J10529" s="55">
        <v>8059347077277</v>
      </c>
      <c r="K10529" s="63">
        <v>45108</v>
      </c>
      <c r="L10529" s="47">
        <v>0</v>
      </c>
      <c r="M10529" s="47">
        <v>139.94999999999999</v>
      </c>
      <c r="N10529" s="45">
        <v>44802</v>
      </c>
    </row>
    <row r="10530" spans="2:14" s="32" customFormat="1" hidden="1" x14ac:dyDescent="0.25">
      <c r="B10530" s="42"/>
      <c r="C10530" s="42"/>
      <c r="D10530" s="32" t="s">
        <v>47581</v>
      </c>
      <c r="E10530" s="44" t="s">
        <v>47582</v>
      </c>
      <c r="F10530" s="44" t="s">
        <v>4171</v>
      </c>
      <c r="G10530" s="32" t="s">
        <v>17</v>
      </c>
      <c r="H10530" s="32" t="s">
        <v>18</v>
      </c>
      <c r="I10530" s="55" t="s">
        <v>47583</v>
      </c>
      <c r="J10530" s="55">
        <v>8059347077284</v>
      </c>
      <c r="K10530" s="63">
        <v>45108</v>
      </c>
      <c r="L10530" s="47">
        <v>0</v>
      </c>
      <c r="M10530" s="47">
        <v>139.94999999999999</v>
      </c>
      <c r="N10530" s="45">
        <v>44802</v>
      </c>
    </row>
    <row r="10531" spans="2:14" s="32" customFormat="1" hidden="1" x14ac:dyDescent="0.25">
      <c r="B10531" s="42"/>
      <c r="C10531" s="42"/>
      <c r="D10531" s="32" t="s">
        <v>47584</v>
      </c>
      <c r="E10531" s="44" t="s">
        <v>47585</v>
      </c>
      <c r="F10531" s="44" t="s">
        <v>4171</v>
      </c>
      <c r="G10531" s="32" t="s">
        <v>17</v>
      </c>
      <c r="H10531" s="32" t="s">
        <v>18</v>
      </c>
      <c r="I10531" s="55" t="s">
        <v>47586</v>
      </c>
      <c r="J10531" s="55">
        <v>8059347077291</v>
      </c>
      <c r="K10531" s="63">
        <v>45108</v>
      </c>
      <c r="L10531" s="47">
        <v>0</v>
      </c>
      <c r="M10531" s="47">
        <v>139.94999999999999</v>
      </c>
      <c r="N10531" s="45">
        <v>44802</v>
      </c>
    </row>
    <row r="10532" spans="2:14" s="32" customFormat="1" hidden="1" x14ac:dyDescent="0.25">
      <c r="B10532" s="42"/>
      <c r="C10532" s="42"/>
      <c r="D10532" s="32" t="s">
        <v>47587</v>
      </c>
      <c r="E10532" s="44" t="s">
        <v>47588</v>
      </c>
      <c r="F10532" s="44" t="s">
        <v>4171</v>
      </c>
      <c r="G10532" s="32" t="s">
        <v>17</v>
      </c>
      <c r="H10532" s="32" t="s">
        <v>18</v>
      </c>
      <c r="I10532" s="55" t="s">
        <v>47589</v>
      </c>
      <c r="J10532" s="55">
        <v>8059347077307</v>
      </c>
      <c r="K10532" s="63">
        <v>45108</v>
      </c>
      <c r="L10532" s="47">
        <v>0</v>
      </c>
      <c r="M10532" s="47">
        <v>139.94999999999999</v>
      </c>
      <c r="N10532" s="45">
        <v>44802</v>
      </c>
    </row>
    <row r="10533" spans="2:14" s="32" customFormat="1" hidden="1" x14ac:dyDescent="0.25">
      <c r="B10533" s="42"/>
      <c r="C10533" s="42"/>
      <c r="D10533" s="32" t="s">
        <v>47590</v>
      </c>
      <c r="E10533" s="44" t="s">
        <v>47591</v>
      </c>
      <c r="F10533" s="44" t="s">
        <v>4171</v>
      </c>
      <c r="G10533" s="32" t="s">
        <v>17</v>
      </c>
      <c r="H10533" s="32" t="s">
        <v>18</v>
      </c>
      <c r="I10533" s="55" t="s">
        <v>47592</v>
      </c>
      <c r="J10533" s="55">
        <v>8059347077314</v>
      </c>
      <c r="K10533" s="63">
        <v>45108</v>
      </c>
      <c r="L10533" s="47">
        <v>0</v>
      </c>
      <c r="M10533" s="47">
        <v>139.94999999999999</v>
      </c>
      <c r="N10533" s="45">
        <v>44802</v>
      </c>
    </row>
    <row r="10534" spans="2:14" s="32" customFormat="1" hidden="1" x14ac:dyDescent="0.25">
      <c r="B10534" s="42"/>
      <c r="C10534" s="42"/>
      <c r="D10534" s="32" t="s">
        <v>47593</v>
      </c>
      <c r="E10534" s="44" t="s">
        <v>47594</v>
      </c>
      <c r="F10534" s="44" t="s">
        <v>4171</v>
      </c>
      <c r="G10534" s="32" t="s">
        <v>17</v>
      </c>
      <c r="H10534" s="32" t="s">
        <v>18</v>
      </c>
      <c r="I10534" s="55" t="s">
        <v>47595</v>
      </c>
      <c r="J10534" s="55">
        <v>8059347077321</v>
      </c>
      <c r="K10534" s="63">
        <v>45108</v>
      </c>
      <c r="L10534" s="47">
        <v>0</v>
      </c>
      <c r="M10534" s="47">
        <v>139.94999999999999</v>
      </c>
      <c r="N10534" s="45">
        <v>44802</v>
      </c>
    </row>
    <row r="10535" spans="2:14" s="32" customFormat="1" hidden="1" x14ac:dyDescent="0.25">
      <c r="B10535" s="42"/>
      <c r="C10535" s="42"/>
      <c r="D10535" s="32" t="s">
        <v>47596</v>
      </c>
      <c r="E10535" s="44" t="s">
        <v>47597</v>
      </c>
      <c r="F10535" s="44" t="s">
        <v>4171</v>
      </c>
      <c r="G10535" s="32" t="s">
        <v>17</v>
      </c>
      <c r="H10535" s="32" t="s">
        <v>18</v>
      </c>
      <c r="I10535" s="55" t="s">
        <v>47598</v>
      </c>
      <c r="J10535" s="55">
        <v>8059347049137</v>
      </c>
      <c r="K10535" s="63">
        <v>45108</v>
      </c>
      <c r="L10535" s="47">
        <v>0</v>
      </c>
      <c r="M10535" s="47">
        <v>139.94999999999999</v>
      </c>
      <c r="N10535" s="45">
        <v>44802</v>
      </c>
    </row>
    <row r="10536" spans="2:14" s="32" customFormat="1" hidden="1" x14ac:dyDescent="0.25">
      <c r="B10536" s="42"/>
      <c r="C10536" s="42"/>
      <c r="D10536" s="32" t="s">
        <v>47599</v>
      </c>
      <c r="E10536" s="44" t="s">
        <v>47600</v>
      </c>
      <c r="F10536" s="44" t="s">
        <v>4171</v>
      </c>
      <c r="G10536" s="32" t="s">
        <v>17</v>
      </c>
      <c r="H10536" s="32" t="s">
        <v>18</v>
      </c>
      <c r="I10536" s="55" t="s">
        <v>47601</v>
      </c>
      <c r="J10536" s="55">
        <v>8059347077338</v>
      </c>
      <c r="K10536" s="63">
        <v>45108</v>
      </c>
      <c r="L10536" s="47">
        <v>0</v>
      </c>
      <c r="M10536" s="47">
        <v>139.94999999999999</v>
      </c>
      <c r="N10536" s="45">
        <v>44802</v>
      </c>
    </row>
    <row r="10537" spans="2:14" s="32" customFormat="1" hidden="1" x14ac:dyDescent="0.25">
      <c r="B10537" s="42"/>
      <c r="C10537" s="42"/>
      <c r="D10537" s="32" t="s">
        <v>47602</v>
      </c>
      <c r="E10537" s="44" t="s">
        <v>47603</v>
      </c>
      <c r="F10537" s="44" t="s">
        <v>4171</v>
      </c>
      <c r="G10537" s="32" t="s">
        <v>17</v>
      </c>
      <c r="H10537" s="32" t="s">
        <v>18</v>
      </c>
      <c r="I10537" s="55" t="s">
        <v>47604</v>
      </c>
      <c r="J10537" s="55">
        <v>8059347077345</v>
      </c>
      <c r="K10537" s="63">
        <v>45108</v>
      </c>
      <c r="L10537" s="47">
        <v>0</v>
      </c>
      <c r="M10537" s="47">
        <v>139.94999999999999</v>
      </c>
      <c r="N10537" s="45">
        <v>44802</v>
      </c>
    </row>
    <row r="10538" spans="2:14" s="32" customFormat="1" hidden="1" x14ac:dyDescent="0.25">
      <c r="B10538" s="42"/>
      <c r="C10538" s="42"/>
      <c r="D10538" s="32" t="s">
        <v>47605</v>
      </c>
      <c r="E10538" s="44" t="s">
        <v>47606</v>
      </c>
      <c r="F10538" s="44" t="s">
        <v>4171</v>
      </c>
      <c r="G10538" s="32" t="s">
        <v>17</v>
      </c>
      <c r="H10538" s="32" t="s">
        <v>18</v>
      </c>
      <c r="I10538" s="55" t="s">
        <v>47607</v>
      </c>
      <c r="J10538" s="55">
        <v>8059347077352</v>
      </c>
      <c r="K10538" s="63">
        <v>45108</v>
      </c>
      <c r="L10538" s="47">
        <v>0</v>
      </c>
      <c r="M10538" s="47">
        <v>139.94999999999999</v>
      </c>
      <c r="N10538" s="45">
        <v>44802</v>
      </c>
    </row>
    <row r="10539" spans="2:14" s="32" customFormat="1" hidden="1" x14ac:dyDescent="0.25">
      <c r="B10539" s="42"/>
      <c r="C10539" s="42"/>
      <c r="D10539" s="32" t="s">
        <v>47608</v>
      </c>
      <c r="E10539" s="44" t="s">
        <v>47609</v>
      </c>
      <c r="F10539" s="44" t="s">
        <v>4171</v>
      </c>
      <c r="G10539" s="32" t="s">
        <v>17</v>
      </c>
      <c r="H10539" s="32" t="s">
        <v>18</v>
      </c>
      <c r="I10539" s="55" t="s">
        <v>47610</v>
      </c>
      <c r="J10539" s="55">
        <v>8059347077369</v>
      </c>
      <c r="K10539" s="63">
        <v>45108</v>
      </c>
      <c r="L10539" s="47">
        <v>0</v>
      </c>
      <c r="M10539" s="47">
        <v>139.94999999999999</v>
      </c>
      <c r="N10539" s="45">
        <v>44802</v>
      </c>
    </row>
    <row r="10540" spans="2:14" s="32" customFormat="1" hidden="1" x14ac:dyDescent="0.25">
      <c r="B10540" s="42"/>
      <c r="C10540" s="42"/>
      <c r="D10540" s="32" t="s">
        <v>47611</v>
      </c>
      <c r="E10540" s="44" t="s">
        <v>47612</v>
      </c>
      <c r="F10540" s="44" t="s">
        <v>4171</v>
      </c>
      <c r="G10540" s="32" t="s">
        <v>17</v>
      </c>
      <c r="H10540" s="32" t="s">
        <v>18</v>
      </c>
      <c r="I10540" s="55" t="s">
        <v>47613</v>
      </c>
      <c r="J10540" s="55">
        <v>8059347077376</v>
      </c>
      <c r="K10540" s="63">
        <v>45108</v>
      </c>
      <c r="L10540" s="47">
        <v>0</v>
      </c>
      <c r="M10540" s="47">
        <v>139.94999999999999</v>
      </c>
      <c r="N10540" s="45">
        <v>44802</v>
      </c>
    </row>
    <row r="10541" spans="2:14" s="32" customFormat="1" hidden="1" x14ac:dyDescent="0.25">
      <c r="B10541" s="42"/>
      <c r="C10541" s="42"/>
      <c r="D10541" s="32" t="s">
        <v>47614</v>
      </c>
      <c r="E10541" s="44" t="s">
        <v>47615</v>
      </c>
      <c r="F10541" s="44" t="s">
        <v>4171</v>
      </c>
      <c r="G10541" s="32" t="s">
        <v>17</v>
      </c>
      <c r="H10541" s="32" t="s">
        <v>18</v>
      </c>
      <c r="I10541" s="55" t="s">
        <v>47616</v>
      </c>
      <c r="J10541" s="55">
        <v>8059347049151</v>
      </c>
      <c r="K10541" s="63">
        <v>45108</v>
      </c>
      <c r="L10541" s="47">
        <v>0</v>
      </c>
      <c r="M10541" s="47">
        <v>139.94999999999999</v>
      </c>
      <c r="N10541" s="45">
        <v>44802</v>
      </c>
    </row>
    <row r="10542" spans="2:14" s="32" customFormat="1" hidden="1" x14ac:dyDescent="0.25">
      <c r="B10542" s="42"/>
      <c r="C10542" s="42"/>
      <c r="D10542" s="32" t="s">
        <v>47617</v>
      </c>
      <c r="E10542" s="44" t="s">
        <v>47618</v>
      </c>
      <c r="F10542" s="44" t="s">
        <v>4171</v>
      </c>
      <c r="G10542" s="32" t="s">
        <v>17</v>
      </c>
      <c r="H10542" s="32" t="s">
        <v>18</v>
      </c>
      <c r="I10542" s="55" t="s">
        <v>47619</v>
      </c>
      <c r="J10542" s="55">
        <v>8059347049144</v>
      </c>
      <c r="K10542" s="63">
        <v>45108</v>
      </c>
      <c r="L10542" s="47">
        <v>0</v>
      </c>
      <c r="M10542" s="47">
        <v>139.94999999999999</v>
      </c>
      <c r="N10542" s="45">
        <v>44802</v>
      </c>
    </row>
    <row r="10543" spans="2:14" s="32" customFormat="1" hidden="1" x14ac:dyDescent="0.25">
      <c r="B10543" s="42"/>
      <c r="C10543" s="42"/>
      <c r="D10543" s="32" t="s">
        <v>47620</v>
      </c>
      <c r="E10543" s="44" t="s">
        <v>47621</v>
      </c>
      <c r="F10543" s="44" t="s">
        <v>4171</v>
      </c>
      <c r="G10543" s="32" t="s">
        <v>17</v>
      </c>
      <c r="H10543" s="32" t="s">
        <v>18</v>
      </c>
      <c r="I10543" s="55" t="s">
        <v>47622</v>
      </c>
      <c r="J10543" s="55">
        <v>8059347077383</v>
      </c>
      <c r="K10543" s="63">
        <v>45108</v>
      </c>
      <c r="L10543" s="47">
        <v>0</v>
      </c>
      <c r="M10543" s="47">
        <v>139.94999999999999</v>
      </c>
      <c r="N10543" s="45">
        <v>44802</v>
      </c>
    </row>
    <row r="10544" spans="2:14" s="32" customFormat="1" hidden="1" x14ac:dyDescent="0.25">
      <c r="B10544" s="42"/>
      <c r="C10544" s="42"/>
      <c r="D10544" s="32" t="s">
        <v>47623</v>
      </c>
      <c r="E10544" s="44" t="s">
        <v>47624</v>
      </c>
      <c r="F10544" s="44" t="s">
        <v>4171</v>
      </c>
      <c r="G10544" s="32" t="s">
        <v>17</v>
      </c>
      <c r="H10544" s="32" t="s">
        <v>18</v>
      </c>
      <c r="I10544" s="55" t="s">
        <v>47625</v>
      </c>
      <c r="J10544" s="55">
        <v>8059347077390</v>
      </c>
      <c r="K10544" s="63">
        <v>45108</v>
      </c>
      <c r="L10544" s="47">
        <v>0</v>
      </c>
      <c r="M10544" s="47">
        <v>139.94999999999999</v>
      </c>
      <c r="N10544" s="45">
        <v>44802</v>
      </c>
    </row>
    <row r="10545" spans="2:14" s="32" customFormat="1" hidden="1" x14ac:dyDescent="0.25">
      <c r="B10545" s="42"/>
      <c r="C10545" s="42"/>
      <c r="D10545" s="32" t="s">
        <v>47626</v>
      </c>
      <c r="E10545" s="44" t="s">
        <v>47627</v>
      </c>
      <c r="F10545" s="44" t="s">
        <v>4171</v>
      </c>
      <c r="G10545" s="32" t="s">
        <v>17</v>
      </c>
      <c r="H10545" s="32" t="s">
        <v>18</v>
      </c>
      <c r="I10545" s="55" t="s">
        <v>47628</v>
      </c>
      <c r="J10545" s="55">
        <v>8059347077406</v>
      </c>
      <c r="K10545" s="63">
        <v>45108</v>
      </c>
      <c r="L10545" s="47">
        <v>0</v>
      </c>
      <c r="M10545" s="47">
        <v>139.94999999999999</v>
      </c>
      <c r="N10545" s="45">
        <v>44802</v>
      </c>
    </row>
    <row r="10546" spans="2:14" s="32" customFormat="1" hidden="1" x14ac:dyDescent="0.25">
      <c r="B10546" s="42"/>
      <c r="C10546" s="42"/>
      <c r="D10546" s="32" t="s">
        <v>47629</v>
      </c>
      <c r="E10546" s="44" t="s">
        <v>47630</v>
      </c>
      <c r="F10546" s="44" t="s">
        <v>4171</v>
      </c>
      <c r="G10546" s="32" t="s">
        <v>17</v>
      </c>
      <c r="H10546" s="32" t="s">
        <v>18</v>
      </c>
      <c r="I10546" s="55" t="s">
        <v>47631</v>
      </c>
      <c r="J10546" s="55">
        <v>8059347077413</v>
      </c>
      <c r="K10546" s="63">
        <v>45108</v>
      </c>
      <c r="L10546" s="47">
        <v>0</v>
      </c>
      <c r="M10546" s="47">
        <v>139.94999999999999</v>
      </c>
      <c r="N10546" s="45">
        <v>44802</v>
      </c>
    </row>
    <row r="10547" spans="2:14" s="32" customFormat="1" hidden="1" x14ac:dyDescent="0.25">
      <c r="B10547" s="42"/>
      <c r="C10547" s="42"/>
      <c r="D10547" s="32" t="s">
        <v>47632</v>
      </c>
      <c r="E10547" s="44" t="s">
        <v>47633</v>
      </c>
      <c r="F10547" s="44" t="s">
        <v>4171</v>
      </c>
      <c r="G10547" s="32" t="s">
        <v>17</v>
      </c>
      <c r="H10547" s="32" t="s">
        <v>18</v>
      </c>
      <c r="I10547" s="55" t="s">
        <v>47634</v>
      </c>
      <c r="J10547" s="55">
        <v>8059347077420</v>
      </c>
      <c r="K10547" s="63">
        <v>45108</v>
      </c>
      <c r="L10547" s="47">
        <v>0</v>
      </c>
      <c r="M10547" s="47">
        <v>139.94999999999999</v>
      </c>
      <c r="N10547" s="45">
        <v>44802</v>
      </c>
    </row>
    <row r="10548" spans="2:14" s="32" customFormat="1" hidden="1" x14ac:dyDescent="0.25">
      <c r="B10548" s="42"/>
      <c r="C10548" s="42"/>
      <c r="D10548" s="32" t="s">
        <v>47635</v>
      </c>
      <c r="E10548" s="44" t="s">
        <v>47636</v>
      </c>
      <c r="F10548" s="44" t="s">
        <v>4171</v>
      </c>
      <c r="G10548" s="32" t="s">
        <v>17</v>
      </c>
      <c r="H10548" s="32" t="s">
        <v>18</v>
      </c>
      <c r="I10548" s="55" t="s">
        <v>47637</v>
      </c>
      <c r="J10548" s="55">
        <v>8059347077437</v>
      </c>
      <c r="K10548" s="63">
        <v>45108</v>
      </c>
      <c r="L10548" s="47">
        <v>0</v>
      </c>
      <c r="M10548" s="47">
        <v>139.94999999999999</v>
      </c>
      <c r="N10548" s="45">
        <v>44802</v>
      </c>
    </row>
    <row r="10549" spans="2:14" s="32" customFormat="1" hidden="1" x14ac:dyDescent="0.25">
      <c r="B10549" s="42"/>
      <c r="C10549" s="42"/>
      <c r="D10549" s="32" t="s">
        <v>47638</v>
      </c>
      <c r="E10549" s="44" t="s">
        <v>47639</v>
      </c>
      <c r="F10549" s="44" t="s">
        <v>4171</v>
      </c>
      <c r="G10549" s="32" t="s">
        <v>17</v>
      </c>
      <c r="H10549" s="32" t="s">
        <v>18</v>
      </c>
      <c r="I10549" s="55" t="s">
        <v>47640</v>
      </c>
      <c r="J10549" s="55">
        <v>8059347049168</v>
      </c>
      <c r="K10549" s="63">
        <v>45108</v>
      </c>
      <c r="L10549" s="47">
        <v>0</v>
      </c>
      <c r="M10549" s="47">
        <v>139.94999999999999</v>
      </c>
      <c r="N10549" s="45">
        <v>44802</v>
      </c>
    </row>
    <row r="10550" spans="2:14" s="32" customFormat="1" hidden="1" x14ac:dyDescent="0.25">
      <c r="B10550" s="42"/>
      <c r="C10550" s="42"/>
      <c r="D10550" s="32" t="s">
        <v>47641</v>
      </c>
      <c r="E10550" s="44" t="s">
        <v>47642</v>
      </c>
      <c r="F10550" s="44" t="s">
        <v>4171</v>
      </c>
      <c r="G10550" s="32" t="s">
        <v>17</v>
      </c>
      <c r="H10550" s="32" t="s">
        <v>18</v>
      </c>
      <c r="I10550" s="55" t="s">
        <v>47643</v>
      </c>
      <c r="J10550" s="55">
        <v>8059347077444</v>
      </c>
      <c r="K10550" s="63">
        <v>45108</v>
      </c>
      <c r="L10550" s="47">
        <v>0</v>
      </c>
      <c r="M10550" s="47">
        <v>139.94999999999999</v>
      </c>
      <c r="N10550" s="45">
        <v>44802</v>
      </c>
    </row>
    <row r="10551" spans="2:14" s="32" customFormat="1" hidden="1" x14ac:dyDescent="0.25">
      <c r="B10551" s="42"/>
      <c r="C10551" s="42"/>
      <c r="D10551" s="32" t="s">
        <v>47644</v>
      </c>
      <c r="E10551" s="44" t="s">
        <v>47645</v>
      </c>
      <c r="F10551" s="44" t="s">
        <v>4171</v>
      </c>
      <c r="G10551" s="32" t="s">
        <v>17</v>
      </c>
      <c r="H10551" s="32" t="s">
        <v>18</v>
      </c>
      <c r="I10551" s="55" t="s">
        <v>47646</v>
      </c>
      <c r="J10551" s="55">
        <v>8059347077451</v>
      </c>
      <c r="K10551" s="63">
        <v>45108</v>
      </c>
      <c r="L10551" s="47">
        <v>0</v>
      </c>
      <c r="M10551" s="47">
        <v>139.94999999999999</v>
      </c>
      <c r="N10551" s="45">
        <v>44802</v>
      </c>
    </row>
    <row r="10552" spans="2:14" s="32" customFormat="1" hidden="1" x14ac:dyDescent="0.25">
      <c r="B10552" s="42"/>
      <c r="C10552" s="42"/>
      <c r="D10552" s="32" t="s">
        <v>47647</v>
      </c>
      <c r="E10552" s="44" t="s">
        <v>47648</v>
      </c>
      <c r="F10552" s="44" t="s">
        <v>4171</v>
      </c>
      <c r="G10552" s="32" t="s">
        <v>17</v>
      </c>
      <c r="H10552" s="32" t="s">
        <v>18</v>
      </c>
      <c r="I10552" s="55" t="s">
        <v>47649</v>
      </c>
      <c r="J10552" s="55">
        <v>8059347077468</v>
      </c>
      <c r="K10552" s="63">
        <v>45108</v>
      </c>
      <c r="L10552" s="47">
        <v>0</v>
      </c>
      <c r="M10552" s="47">
        <v>139.94999999999999</v>
      </c>
      <c r="N10552" s="45">
        <v>44802</v>
      </c>
    </row>
    <row r="10553" spans="2:14" s="32" customFormat="1" hidden="1" x14ac:dyDescent="0.25">
      <c r="B10553" s="42"/>
      <c r="C10553" s="42"/>
      <c r="D10553" s="32" t="s">
        <v>47650</v>
      </c>
      <c r="E10553" s="44" t="s">
        <v>47651</v>
      </c>
      <c r="F10553" s="44" t="s">
        <v>4171</v>
      </c>
      <c r="G10553" s="32" t="s">
        <v>17</v>
      </c>
      <c r="H10553" s="32" t="s">
        <v>18</v>
      </c>
      <c r="I10553" s="55" t="s">
        <v>47652</v>
      </c>
      <c r="J10553" s="55">
        <v>8059347077475</v>
      </c>
      <c r="K10553" s="63">
        <v>45108</v>
      </c>
      <c r="L10553" s="47">
        <v>0</v>
      </c>
      <c r="M10553" s="47">
        <v>139.94999999999999</v>
      </c>
      <c r="N10553" s="45">
        <v>44802</v>
      </c>
    </row>
    <row r="10554" spans="2:14" s="32" customFormat="1" hidden="1" x14ac:dyDescent="0.25">
      <c r="B10554" s="42"/>
      <c r="C10554" s="42"/>
      <c r="D10554" s="32" t="s">
        <v>47653</v>
      </c>
      <c r="E10554" s="44" t="s">
        <v>47654</v>
      </c>
      <c r="F10554" s="44" t="s">
        <v>4171</v>
      </c>
      <c r="G10554" s="32" t="s">
        <v>17</v>
      </c>
      <c r="H10554" s="32" t="s">
        <v>18</v>
      </c>
      <c r="I10554" s="55" t="s">
        <v>47655</v>
      </c>
      <c r="J10554" s="55">
        <v>8059347077482</v>
      </c>
      <c r="K10554" s="63">
        <v>45108</v>
      </c>
      <c r="L10554" s="47">
        <v>0</v>
      </c>
      <c r="M10554" s="47">
        <v>139.94999999999999</v>
      </c>
      <c r="N10554" s="45">
        <v>44802</v>
      </c>
    </row>
    <row r="10555" spans="2:14" s="32" customFormat="1" hidden="1" x14ac:dyDescent="0.25">
      <c r="B10555" s="42"/>
      <c r="C10555" s="42"/>
      <c r="D10555" s="32" t="s">
        <v>47656</v>
      </c>
      <c r="E10555" s="44" t="s">
        <v>47657</v>
      </c>
      <c r="F10555" s="44" t="s">
        <v>4171</v>
      </c>
      <c r="G10555" s="32" t="s">
        <v>17</v>
      </c>
      <c r="H10555" s="32" t="s">
        <v>18</v>
      </c>
      <c r="I10555" s="55" t="s">
        <v>47658</v>
      </c>
      <c r="J10555" s="55">
        <v>8059347049182</v>
      </c>
      <c r="K10555" s="63">
        <v>45108</v>
      </c>
      <c r="L10555" s="47">
        <v>0</v>
      </c>
      <c r="M10555" s="47">
        <v>139.94999999999999</v>
      </c>
      <c r="N10555" s="45">
        <v>44802</v>
      </c>
    </row>
    <row r="10556" spans="2:14" s="32" customFormat="1" hidden="1" x14ac:dyDescent="0.25">
      <c r="B10556" s="42"/>
      <c r="C10556" s="42"/>
      <c r="D10556" s="32" t="s">
        <v>47659</v>
      </c>
      <c r="E10556" s="44" t="s">
        <v>47660</v>
      </c>
      <c r="F10556" s="44" t="s">
        <v>4171</v>
      </c>
      <c r="G10556" s="32" t="s">
        <v>17</v>
      </c>
      <c r="H10556" s="32" t="s">
        <v>18</v>
      </c>
      <c r="I10556" s="55" t="s">
        <v>47661</v>
      </c>
      <c r="J10556" s="55">
        <v>8059347049175</v>
      </c>
      <c r="K10556" s="63">
        <v>45108</v>
      </c>
      <c r="L10556" s="47">
        <v>0</v>
      </c>
      <c r="M10556" s="47">
        <v>139.94999999999999</v>
      </c>
      <c r="N10556" s="45">
        <v>44802</v>
      </c>
    </row>
    <row r="10557" spans="2:14" s="32" customFormat="1" hidden="1" x14ac:dyDescent="0.25">
      <c r="B10557" s="42"/>
      <c r="C10557" s="42"/>
      <c r="D10557" s="32" t="s">
        <v>47662</v>
      </c>
      <c r="E10557" s="44" t="s">
        <v>47663</v>
      </c>
      <c r="F10557" s="44" t="s">
        <v>4171</v>
      </c>
      <c r="G10557" s="32" t="s">
        <v>17</v>
      </c>
      <c r="H10557" s="32" t="s">
        <v>18</v>
      </c>
      <c r="I10557" s="55" t="s">
        <v>47664</v>
      </c>
      <c r="J10557" s="55">
        <v>8059347077499</v>
      </c>
      <c r="K10557" s="63">
        <v>45108</v>
      </c>
      <c r="L10557" s="47">
        <v>0</v>
      </c>
      <c r="M10557" s="47">
        <v>139.94999999999999</v>
      </c>
      <c r="N10557" s="45">
        <v>44802</v>
      </c>
    </row>
    <row r="10558" spans="2:14" s="32" customFormat="1" hidden="1" x14ac:dyDescent="0.25">
      <c r="B10558" s="42"/>
      <c r="C10558" s="42"/>
      <c r="D10558" s="32" t="s">
        <v>47665</v>
      </c>
      <c r="E10558" s="44" t="s">
        <v>47666</v>
      </c>
      <c r="F10558" s="44" t="s">
        <v>4171</v>
      </c>
      <c r="G10558" s="32" t="s">
        <v>17</v>
      </c>
      <c r="H10558" s="32" t="s">
        <v>18</v>
      </c>
      <c r="I10558" s="55" t="s">
        <v>47667</v>
      </c>
      <c r="J10558" s="55">
        <v>8059347077505</v>
      </c>
      <c r="K10558" s="63">
        <v>45108</v>
      </c>
      <c r="L10558" s="47">
        <v>0</v>
      </c>
      <c r="M10558" s="47">
        <v>139.94999999999999</v>
      </c>
      <c r="N10558" s="45">
        <v>44802</v>
      </c>
    </row>
    <row r="10559" spans="2:14" s="32" customFormat="1" hidden="1" x14ac:dyDescent="0.25">
      <c r="B10559" s="42"/>
      <c r="C10559" s="42"/>
      <c r="D10559" s="32" t="s">
        <v>47668</v>
      </c>
      <c r="E10559" s="44" t="s">
        <v>47669</v>
      </c>
      <c r="F10559" s="44" t="s">
        <v>4171</v>
      </c>
      <c r="G10559" s="32" t="s">
        <v>17</v>
      </c>
      <c r="H10559" s="32" t="s">
        <v>18</v>
      </c>
      <c r="I10559" s="55" t="s">
        <v>47670</v>
      </c>
      <c r="J10559" s="55">
        <v>8059347077512</v>
      </c>
      <c r="K10559" s="63">
        <v>45108</v>
      </c>
      <c r="L10559" s="47">
        <v>0</v>
      </c>
      <c r="M10559" s="47">
        <v>139.94999999999999</v>
      </c>
      <c r="N10559" s="45">
        <v>44802</v>
      </c>
    </row>
    <row r="10560" spans="2:14" s="32" customFormat="1" hidden="1" x14ac:dyDescent="0.25">
      <c r="B10560" s="42"/>
      <c r="C10560" s="42"/>
      <c r="D10560" s="32" t="s">
        <v>47671</v>
      </c>
      <c r="E10560" s="44" t="s">
        <v>47672</v>
      </c>
      <c r="F10560" s="44" t="s">
        <v>4171</v>
      </c>
      <c r="G10560" s="32" t="s">
        <v>17</v>
      </c>
      <c r="H10560" s="32" t="s">
        <v>18</v>
      </c>
      <c r="I10560" s="55" t="s">
        <v>47673</v>
      </c>
      <c r="J10560" s="55">
        <v>8059347077529</v>
      </c>
      <c r="K10560" s="63">
        <v>45108</v>
      </c>
      <c r="L10560" s="47">
        <v>0</v>
      </c>
      <c r="M10560" s="47">
        <v>139.94999999999999</v>
      </c>
      <c r="N10560" s="45">
        <v>44802</v>
      </c>
    </row>
    <row r="10561" spans="2:14" s="32" customFormat="1" hidden="1" x14ac:dyDescent="0.25">
      <c r="B10561" s="42"/>
      <c r="C10561" s="42"/>
      <c r="D10561" s="32" t="s">
        <v>47674</v>
      </c>
      <c r="E10561" s="44" t="s">
        <v>47675</v>
      </c>
      <c r="F10561" s="44" t="s">
        <v>4171</v>
      </c>
      <c r="G10561" s="32" t="s">
        <v>17</v>
      </c>
      <c r="H10561" s="32" t="s">
        <v>18</v>
      </c>
      <c r="I10561" s="55" t="s">
        <v>47676</v>
      </c>
      <c r="J10561" s="55">
        <v>8059347077536</v>
      </c>
      <c r="K10561" s="63">
        <v>45108</v>
      </c>
      <c r="L10561" s="47">
        <v>0</v>
      </c>
      <c r="M10561" s="47">
        <v>139.94999999999999</v>
      </c>
      <c r="N10561" s="45">
        <v>44802</v>
      </c>
    </row>
    <row r="10562" spans="2:14" s="32" customFormat="1" hidden="1" x14ac:dyDescent="0.25">
      <c r="B10562" s="42"/>
      <c r="C10562" s="42"/>
      <c r="D10562" s="32" t="s">
        <v>47677</v>
      </c>
      <c r="E10562" s="44" t="s">
        <v>47678</v>
      </c>
      <c r="F10562" s="44" t="s">
        <v>4171</v>
      </c>
      <c r="G10562" s="32" t="s">
        <v>17</v>
      </c>
      <c r="H10562" s="32" t="s">
        <v>18</v>
      </c>
      <c r="I10562" s="55" t="s">
        <v>47679</v>
      </c>
      <c r="J10562" s="55">
        <v>8059347077543</v>
      </c>
      <c r="K10562" s="63">
        <v>45108</v>
      </c>
      <c r="L10562" s="47">
        <v>0</v>
      </c>
      <c r="M10562" s="47">
        <v>139.94999999999999</v>
      </c>
      <c r="N10562" s="45">
        <v>44802</v>
      </c>
    </row>
    <row r="10563" spans="2:14" s="32" customFormat="1" hidden="1" x14ac:dyDescent="0.25">
      <c r="B10563" s="42"/>
      <c r="C10563" s="42"/>
      <c r="D10563" s="32" t="s">
        <v>47680</v>
      </c>
      <c r="E10563" s="44" t="s">
        <v>47681</v>
      </c>
      <c r="F10563" s="44" t="s">
        <v>4171</v>
      </c>
      <c r="G10563" s="32" t="s">
        <v>17</v>
      </c>
      <c r="H10563" s="32" t="s">
        <v>18</v>
      </c>
      <c r="I10563" s="55" t="s">
        <v>47682</v>
      </c>
      <c r="J10563" s="55">
        <v>8059347049199</v>
      </c>
      <c r="K10563" s="63">
        <v>45108</v>
      </c>
      <c r="L10563" s="47">
        <v>0</v>
      </c>
      <c r="M10563" s="47">
        <v>139.94999999999999</v>
      </c>
      <c r="N10563" s="45">
        <v>44802</v>
      </c>
    </row>
    <row r="10564" spans="2:14" s="32" customFormat="1" hidden="1" x14ac:dyDescent="0.25">
      <c r="B10564" s="42"/>
      <c r="C10564" s="42"/>
      <c r="D10564" s="32" t="s">
        <v>47683</v>
      </c>
      <c r="E10564" s="44" t="s">
        <v>47684</v>
      </c>
      <c r="F10564" s="44" t="s">
        <v>4171</v>
      </c>
      <c r="G10564" s="32" t="s">
        <v>17</v>
      </c>
      <c r="H10564" s="32" t="s">
        <v>18</v>
      </c>
      <c r="I10564" s="55" t="s">
        <v>47685</v>
      </c>
      <c r="J10564" s="55">
        <v>8059347077550</v>
      </c>
      <c r="K10564" s="63">
        <v>45108</v>
      </c>
      <c r="L10564" s="47">
        <v>0</v>
      </c>
      <c r="M10564" s="47">
        <v>139.94999999999999</v>
      </c>
      <c r="N10564" s="45">
        <v>44802</v>
      </c>
    </row>
    <row r="10565" spans="2:14" s="32" customFormat="1" hidden="1" x14ac:dyDescent="0.25">
      <c r="B10565" s="42"/>
      <c r="C10565" s="42"/>
      <c r="D10565" s="32" t="s">
        <v>47686</v>
      </c>
      <c r="E10565" s="44" t="s">
        <v>47687</v>
      </c>
      <c r="F10565" s="44" t="s">
        <v>4171</v>
      </c>
      <c r="G10565" s="32" t="s">
        <v>17</v>
      </c>
      <c r="H10565" s="32" t="s">
        <v>18</v>
      </c>
      <c r="I10565" s="55" t="s">
        <v>47688</v>
      </c>
      <c r="J10565" s="55">
        <v>8059347077567</v>
      </c>
      <c r="K10565" s="63">
        <v>45108</v>
      </c>
      <c r="L10565" s="47">
        <v>0</v>
      </c>
      <c r="M10565" s="47">
        <v>139.94999999999999</v>
      </c>
      <c r="N10565" s="45">
        <v>44802</v>
      </c>
    </row>
    <row r="10566" spans="2:14" s="32" customFormat="1" hidden="1" x14ac:dyDescent="0.25">
      <c r="B10566" s="42"/>
      <c r="C10566" s="42"/>
      <c r="D10566" s="32" t="s">
        <v>47689</v>
      </c>
      <c r="E10566" s="44" t="s">
        <v>47690</v>
      </c>
      <c r="F10566" s="44" t="s">
        <v>4171</v>
      </c>
      <c r="G10566" s="32" t="s">
        <v>17</v>
      </c>
      <c r="H10566" s="32" t="s">
        <v>18</v>
      </c>
      <c r="I10566" s="55" t="s">
        <v>47691</v>
      </c>
      <c r="J10566" s="55">
        <v>8059347077574</v>
      </c>
      <c r="K10566" s="63">
        <v>45108</v>
      </c>
      <c r="L10566" s="47">
        <v>0</v>
      </c>
      <c r="M10566" s="47">
        <v>139.94999999999999</v>
      </c>
      <c r="N10566" s="45">
        <v>44802</v>
      </c>
    </row>
    <row r="10567" spans="2:14" s="32" customFormat="1" hidden="1" x14ac:dyDescent="0.25">
      <c r="B10567" s="42"/>
      <c r="C10567" s="42"/>
      <c r="D10567" s="32" t="s">
        <v>47692</v>
      </c>
      <c r="E10567" s="44" t="s">
        <v>47693</v>
      </c>
      <c r="F10567" s="44" t="s">
        <v>4171</v>
      </c>
      <c r="G10567" s="32" t="s">
        <v>17</v>
      </c>
      <c r="H10567" s="32" t="s">
        <v>18</v>
      </c>
      <c r="I10567" s="55" t="s">
        <v>47694</v>
      </c>
      <c r="J10567" s="55">
        <v>8059347077581</v>
      </c>
      <c r="K10567" s="63">
        <v>45108</v>
      </c>
      <c r="L10567" s="47">
        <v>0</v>
      </c>
      <c r="M10567" s="47">
        <v>139.94999999999999</v>
      </c>
      <c r="N10567" s="45">
        <v>44802</v>
      </c>
    </row>
    <row r="10568" spans="2:14" s="32" customFormat="1" hidden="1" x14ac:dyDescent="0.25">
      <c r="B10568" s="42"/>
      <c r="C10568" s="42"/>
      <c r="D10568" s="32" t="s">
        <v>47695</v>
      </c>
      <c r="E10568" s="44" t="s">
        <v>47696</v>
      </c>
      <c r="F10568" s="44" t="s">
        <v>4171</v>
      </c>
      <c r="G10568" s="32" t="s">
        <v>17</v>
      </c>
      <c r="H10568" s="32" t="s">
        <v>18</v>
      </c>
      <c r="I10568" s="55" t="s">
        <v>47697</v>
      </c>
      <c r="J10568" s="55">
        <v>8059347077598</v>
      </c>
      <c r="K10568" s="63">
        <v>45108</v>
      </c>
      <c r="L10568" s="47">
        <v>0</v>
      </c>
      <c r="M10568" s="47">
        <v>109.95</v>
      </c>
      <c r="N10568" s="45">
        <v>44802</v>
      </c>
    </row>
    <row r="10569" spans="2:14" s="32" customFormat="1" hidden="1" x14ac:dyDescent="0.25">
      <c r="B10569" s="42"/>
      <c r="C10569" s="42"/>
      <c r="D10569" s="32" t="s">
        <v>47698</v>
      </c>
      <c r="E10569" s="44" t="s">
        <v>47699</v>
      </c>
      <c r="F10569" s="44" t="s">
        <v>4171</v>
      </c>
      <c r="G10569" s="32" t="s">
        <v>17</v>
      </c>
      <c r="H10569" s="32" t="s">
        <v>18</v>
      </c>
      <c r="I10569" s="55" t="s">
        <v>47700</v>
      </c>
      <c r="J10569" s="55">
        <v>8059347048536</v>
      </c>
      <c r="K10569" s="63">
        <v>45108</v>
      </c>
      <c r="L10569" s="47">
        <v>0</v>
      </c>
      <c r="M10569" s="47">
        <v>109.95</v>
      </c>
      <c r="N10569" s="45">
        <v>44802</v>
      </c>
    </row>
    <row r="10570" spans="2:14" s="32" customFormat="1" hidden="1" x14ac:dyDescent="0.25">
      <c r="B10570" s="42"/>
      <c r="C10570" s="42"/>
      <c r="D10570" s="32" t="s">
        <v>47701</v>
      </c>
      <c r="E10570" s="44" t="s">
        <v>47702</v>
      </c>
      <c r="F10570" s="44" t="s">
        <v>4171</v>
      </c>
      <c r="G10570" s="32" t="s">
        <v>17</v>
      </c>
      <c r="H10570" s="32" t="s">
        <v>18</v>
      </c>
      <c r="I10570" s="55" t="s">
        <v>47703</v>
      </c>
      <c r="J10570" s="55">
        <v>8059347048529</v>
      </c>
      <c r="K10570" s="63">
        <v>45108</v>
      </c>
      <c r="L10570" s="47">
        <v>0</v>
      </c>
      <c r="M10570" s="47">
        <v>109.95</v>
      </c>
      <c r="N10570" s="45">
        <v>44802</v>
      </c>
    </row>
    <row r="10571" spans="2:14" s="32" customFormat="1" hidden="1" x14ac:dyDescent="0.25">
      <c r="B10571" s="42"/>
      <c r="C10571" s="42"/>
      <c r="D10571" s="32" t="s">
        <v>47704</v>
      </c>
      <c r="E10571" s="44" t="s">
        <v>47705</v>
      </c>
      <c r="F10571" s="44" t="s">
        <v>4171</v>
      </c>
      <c r="G10571" s="32" t="s">
        <v>17</v>
      </c>
      <c r="H10571" s="32" t="s">
        <v>18</v>
      </c>
      <c r="I10571" s="55" t="s">
        <v>47706</v>
      </c>
      <c r="J10571" s="55">
        <v>8059347077604</v>
      </c>
      <c r="K10571" s="63">
        <v>45108</v>
      </c>
      <c r="L10571" s="47">
        <v>0</v>
      </c>
      <c r="M10571" s="47">
        <v>109.95</v>
      </c>
      <c r="N10571" s="45">
        <v>44802</v>
      </c>
    </row>
    <row r="10572" spans="2:14" s="32" customFormat="1" hidden="1" x14ac:dyDescent="0.25">
      <c r="B10572" s="42"/>
      <c r="C10572" s="42"/>
      <c r="D10572" s="32" t="s">
        <v>47707</v>
      </c>
      <c r="E10572" s="44" t="s">
        <v>47708</v>
      </c>
      <c r="F10572" s="44" t="s">
        <v>4171</v>
      </c>
      <c r="G10572" s="32" t="s">
        <v>17</v>
      </c>
      <c r="H10572" s="32" t="s">
        <v>18</v>
      </c>
      <c r="I10572" s="55" t="s">
        <v>47709</v>
      </c>
      <c r="J10572" s="55">
        <v>8059347077611</v>
      </c>
      <c r="K10572" s="63">
        <v>45108</v>
      </c>
      <c r="L10572" s="47">
        <v>0</v>
      </c>
      <c r="M10572" s="47">
        <v>109.95</v>
      </c>
      <c r="N10572" s="45">
        <v>44802</v>
      </c>
    </row>
    <row r="10573" spans="2:14" s="32" customFormat="1" hidden="1" x14ac:dyDescent="0.25">
      <c r="B10573" s="42"/>
      <c r="C10573" s="42"/>
      <c r="D10573" s="32" t="s">
        <v>47710</v>
      </c>
      <c r="E10573" s="44" t="s">
        <v>47711</v>
      </c>
      <c r="F10573" s="44" t="s">
        <v>4171</v>
      </c>
      <c r="G10573" s="32" t="s">
        <v>17</v>
      </c>
      <c r="H10573" s="32" t="s">
        <v>18</v>
      </c>
      <c r="I10573" s="55" t="s">
        <v>47712</v>
      </c>
      <c r="J10573" s="55">
        <v>8059347077628</v>
      </c>
      <c r="K10573" s="63">
        <v>45108</v>
      </c>
      <c r="L10573" s="47">
        <v>0</v>
      </c>
      <c r="M10573" s="47">
        <v>109.95</v>
      </c>
      <c r="N10573" s="45">
        <v>44802</v>
      </c>
    </row>
    <row r="10574" spans="2:14" s="32" customFormat="1" hidden="1" x14ac:dyDescent="0.25">
      <c r="B10574" s="42"/>
      <c r="C10574" s="42"/>
      <c r="D10574" s="32" t="s">
        <v>47713</v>
      </c>
      <c r="E10574" s="44" t="s">
        <v>47714</v>
      </c>
      <c r="F10574" s="44" t="s">
        <v>4171</v>
      </c>
      <c r="G10574" s="32" t="s">
        <v>17</v>
      </c>
      <c r="H10574" s="32" t="s">
        <v>18</v>
      </c>
      <c r="I10574" s="55" t="s">
        <v>47715</v>
      </c>
      <c r="J10574" s="55">
        <v>8059347077635</v>
      </c>
      <c r="K10574" s="63">
        <v>45108</v>
      </c>
      <c r="L10574" s="47">
        <v>0</v>
      </c>
      <c r="M10574" s="47">
        <v>109.95</v>
      </c>
      <c r="N10574" s="45">
        <v>44802</v>
      </c>
    </row>
    <row r="10575" spans="2:14" s="32" customFormat="1" hidden="1" x14ac:dyDescent="0.25">
      <c r="B10575" s="42"/>
      <c r="C10575" s="42"/>
      <c r="D10575" s="32" t="s">
        <v>47716</v>
      </c>
      <c r="E10575" s="44" t="s">
        <v>47717</v>
      </c>
      <c r="F10575" s="44" t="s">
        <v>4171</v>
      </c>
      <c r="G10575" s="32" t="s">
        <v>17</v>
      </c>
      <c r="H10575" s="32" t="s">
        <v>18</v>
      </c>
      <c r="I10575" s="55" t="s">
        <v>47718</v>
      </c>
      <c r="J10575" s="55">
        <v>8059347077642</v>
      </c>
      <c r="K10575" s="63">
        <v>45108</v>
      </c>
      <c r="L10575" s="47">
        <v>0</v>
      </c>
      <c r="M10575" s="47">
        <v>109.95</v>
      </c>
      <c r="N10575" s="45">
        <v>44802</v>
      </c>
    </row>
    <row r="10576" spans="2:14" s="32" customFormat="1" hidden="1" x14ac:dyDescent="0.25">
      <c r="B10576" s="42"/>
      <c r="C10576" s="42"/>
      <c r="D10576" s="32" t="s">
        <v>47719</v>
      </c>
      <c r="E10576" s="44" t="s">
        <v>47720</v>
      </c>
      <c r="F10576" s="44" t="s">
        <v>4171</v>
      </c>
      <c r="G10576" s="32" t="s">
        <v>17</v>
      </c>
      <c r="H10576" s="32" t="s">
        <v>18</v>
      </c>
      <c r="I10576" s="55" t="s">
        <v>47721</v>
      </c>
      <c r="J10576" s="55">
        <v>8059347077659</v>
      </c>
      <c r="K10576" s="63">
        <v>45108</v>
      </c>
      <c r="L10576" s="47">
        <v>0</v>
      </c>
      <c r="M10576" s="47">
        <v>109.95</v>
      </c>
      <c r="N10576" s="45">
        <v>44802</v>
      </c>
    </row>
    <row r="10577" spans="2:14" s="32" customFormat="1" hidden="1" x14ac:dyDescent="0.25">
      <c r="B10577" s="42"/>
      <c r="C10577" s="42"/>
      <c r="D10577" s="32" t="s">
        <v>47722</v>
      </c>
      <c r="E10577" s="44" t="s">
        <v>47723</v>
      </c>
      <c r="F10577" s="44" t="s">
        <v>4171</v>
      </c>
      <c r="G10577" s="32" t="s">
        <v>17</v>
      </c>
      <c r="H10577" s="32" t="s">
        <v>18</v>
      </c>
      <c r="I10577" s="55" t="s">
        <v>47724</v>
      </c>
      <c r="J10577" s="55">
        <v>8059347048543</v>
      </c>
      <c r="K10577" s="63">
        <v>45108</v>
      </c>
      <c r="L10577" s="47">
        <v>0</v>
      </c>
      <c r="M10577" s="47">
        <v>109.95</v>
      </c>
      <c r="N10577" s="45">
        <v>44802</v>
      </c>
    </row>
    <row r="10578" spans="2:14" s="32" customFormat="1" hidden="1" x14ac:dyDescent="0.25">
      <c r="B10578" s="42"/>
      <c r="C10578" s="42"/>
      <c r="D10578" s="32" t="s">
        <v>47725</v>
      </c>
      <c r="E10578" s="44" t="s">
        <v>47726</v>
      </c>
      <c r="F10578" s="44" t="s">
        <v>4171</v>
      </c>
      <c r="G10578" s="32" t="s">
        <v>17</v>
      </c>
      <c r="H10578" s="32" t="s">
        <v>18</v>
      </c>
      <c r="I10578" s="55" t="s">
        <v>47727</v>
      </c>
      <c r="J10578" s="55">
        <v>8059347077666</v>
      </c>
      <c r="K10578" s="63">
        <v>45108</v>
      </c>
      <c r="L10578" s="47">
        <v>0</v>
      </c>
      <c r="M10578" s="47">
        <v>109.95</v>
      </c>
      <c r="N10578" s="45">
        <v>44802</v>
      </c>
    </row>
    <row r="10579" spans="2:14" s="32" customFormat="1" hidden="1" x14ac:dyDescent="0.25">
      <c r="B10579" s="42"/>
      <c r="C10579" s="42"/>
      <c r="D10579" s="32" t="s">
        <v>47728</v>
      </c>
      <c r="E10579" s="44" t="s">
        <v>47729</v>
      </c>
      <c r="F10579" s="44" t="s">
        <v>4171</v>
      </c>
      <c r="G10579" s="32" t="s">
        <v>17</v>
      </c>
      <c r="H10579" s="32" t="s">
        <v>18</v>
      </c>
      <c r="I10579" s="55" t="s">
        <v>47730</v>
      </c>
      <c r="J10579" s="55">
        <v>8059347077673</v>
      </c>
      <c r="K10579" s="63">
        <v>45108</v>
      </c>
      <c r="L10579" s="47">
        <v>0</v>
      </c>
      <c r="M10579" s="47">
        <v>109.95</v>
      </c>
      <c r="N10579" s="45">
        <v>44802</v>
      </c>
    </row>
    <row r="10580" spans="2:14" s="32" customFormat="1" hidden="1" x14ac:dyDescent="0.25">
      <c r="B10580" s="42"/>
      <c r="C10580" s="42"/>
      <c r="D10580" s="32" t="s">
        <v>47731</v>
      </c>
      <c r="E10580" s="44" t="s">
        <v>47732</v>
      </c>
      <c r="F10580" s="44" t="s">
        <v>4171</v>
      </c>
      <c r="G10580" s="32" t="s">
        <v>17</v>
      </c>
      <c r="H10580" s="32" t="s">
        <v>18</v>
      </c>
      <c r="I10580" s="55" t="s">
        <v>47733</v>
      </c>
      <c r="J10580" s="55">
        <v>8059347077680</v>
      </c>
      <c r="K10580" s="63">
        <v>45108</v>
      </c>
      <c r="L10580" s="47">
        <v>0</v>
      </c>
      <c r="M10580" s="47">
        <v>109.95</v>
      </c>
      <c r="N10580" s="45">
        <v>44802</v>
      </c>
    </row>
    <row r="10581" spans="2:14" s="32" customFormat="1" hidden="1" x14ac:dyDescent="0.25">
      <c r="B10581" s="42"/>
      <c r="C10581" s="42"/>
      <c r="D10581" s="32" t="s">
        <v>47734</v>
      </c>
      <c r="E10581" s="44" t="s">
        <v>47735</v>
      </c>
      <c r="F10581" s="44" t="s">
        <v>4171</v>
      </c>
      <c r="G10581" s="32" t="s">
        <v>17</v>
      </c>
      <c r="H10581" s="32" t="s">
        <v>18</v>
      </c>
      <c r="I10581" s="55" t="s">
        <v>47736</v>
      </c>
      <c r="J10581" s="55">
        <v>8059347077697</v>
      </c>
      <c r="K10581" s="63">
        <v>45108</v>
      </c>
      <c r="L10581" s="47">
        <v>0</v>
      </c>
      <c r="M10581" s="47">
        <v>109.95</v>
      </c>
      <c r="N10581" s="45">
        <v>44802</v>
      </c>
    </row>
    <row r="10582" spans="2:14" s="32" customFormat="1" hidden="1" x14ac:dyDescent="0.25">
      <c r="B10582" s="42"/>
      <c r="C10582" s="42"/>
      <c r="D10582" s="32" t="s">
        <v>47737</v>
      </c>
      <c r="E10582" s="44" t="s">
        <v>47738</v>
      </c>
      <c r="F10582" s="44" t="s">
        <v>4171</v>
      </c>
      <c r="G10582" s="32" t="s">
        <v>17</v>
      </c>
      <c r="H10582" s="32" t="s">
        <v>18</v>
      </c>
      <c r="I10582" s="55" t="s">
        <v>47739</v>
      </c>
      <c r="J10582" s="55">
        <v>8059347077703</v>
      </c>
      <c r="K10582" s="63">
        <v>45108</v>
      </c>
      <c r="L10582" s="47">
        <v>0</v>
      </c>
      <c r="M10582" s="47">
        <v>109.95</v>
      </c>
      <c r="N10582" s="45">
        <v>44802</v>
      </c>
    </row>
    <row r="10583" spans="2:14" s="32" customFormat="1" hidden="1" x14ac:dyDescent="0.25">
      <c r="B10583" s="42"/>
      <c r="C10583" s="42"/>
      <c r="D10583" s="32" t="s">
        <v>47740</v>
      </c>
      <c r="E10583" s="44" t="s">
        <v>47741</v>
      </c>
      <c r="F10583" s="44" t="s">
        <v>4171</v>
      </c>
      <c r="G10583" s="32" t="s">
        <v>17</v>
      </c>
      <c r="H10583" s="32" t="s">
        <v>18</v>
      </c>
      <c r="I10583" s="55" t="s">
        <v>47742</v>
      </c>
      <c r="J10583" s="55">
        <v>8059347077710</v>
      </c>
      <c r="K10583" s="63">
        <v>45108</v>
      </c>
      <c r="L10583" s="47">
        <v>0</v>
      </c>
      <c r="M10583" s="47">
        <v>109.95</v>
      </c>
      <c r="N10583" s="45">
        <v>44802</v>
      </c>
    </row>
    <row r="10584" spans="2:14" s="32" customFormat="1" hidden="1" x14ac:dyDescent="0.25">
      <c r="B10584" s="42"/>
      <c r="C10584" s="42"/>
      <c r="D10584" s="32" t="s">
        <v>47743</v>
      </c>
      <c r="E10584" s="44" t="s">
        <v>47744</v>
      </c>
      <c r="F10584" s="44" t="s">
        <v>4171</v>
      </c>
      <c r="G10584" s="32" t="s">
        <v>17</v>
      </c>
      <c r="H10584" s="32" t="s">
        <v>18</v>
      </c>
      <c r="I10584" s="55" t="s">
        <v>47745</v>
      </c>
      <c r="J10584" s="55">
        <v>8059347048550</v>
      </c>
      <c r="K10584" s="63">
        <v>45108</v>
      </c>
      <c r="L10584" s="47">
        <v>0</v>
      </c>
      <c r="M10584" s="47">
        <v>109.95</v>
      </c>
      <c r="N10584" s="45">
        <v>44802</v>
      </c>
    </row>
    <row r="10585" spans="2:14" s="32" customFormat="1" hidden="1" x14ac:dyDescent="0.25">
      <c r="B10585" s="42"/>
      <c r="C10585" s="42"/>
      <c r="D10585" s="32" t="s">
        <v>47746</v>
      </c>
      <c r="E10585" s="44" t="s">
        <v>47747</v>
      </c>
      <c r="F10585" s="44" t="s">
        <v>4171</v>
      </c>
      <c r="G10585" s="32" t="s">
        <v>17</v>
      </c>
      <c r="H10585" s="32" t="s">
        <v>18</v>
      </c>
      <c r="I10585" s="55" t="s">
        <v>47748</v>
      </c>
      <c r="J10585" s="55">
        <v>8059347077727</v>
      </c>
      <c r="K10585" s="63">
        <v>45108</v>
      </c>
      <c r="L10585" s="47">
        <v>0</v>
      </c>
      <c r="M10585" s="47">
        <v>109.95</v>
      </c>
      <c r="N10585" s="45">
        <v>44802</v>
      </c>
    </row>
    <row r="10586" spans="2:14" s="32" customFormat="1" hidden="1" x14ac:dyDescent="0.25">
      <c r="B10586" s="42"/>
      <c r="C10586" s="42"/>
      <c r="D10586" s="32" t="s">
        <v>47749</v>
      </c>
      <c r="E10586" s="44" t="s">
        <v>47750</v>
      </c>
      <c r="F10586" s="44" t="s">
        <v>4171</v>
      </c>
      <c r="G10586" s="32" t="s">
        <v>17</v>
      </c>
      <c r="H10586" s="32" t="s">
        <v>18</v>
      </c>
      <c r="I10586" s="55" t="s">
        <v>47751</v>
      </c>
      <c r="J10586" s="55">
        <v>8059347077734</v>
      </c>
      <c r="K10586" s="63">
        <v>45108</v>
      </c>
      <c r="L10586" s="47">
        <v>0</v>
      </c>
      <c r="M10586" s="47">
        <v>109.95</v>
      </c>
      <c r="N10586" s="45">
        <v>44802</v>
      </c>
    </row>
    <row r="10587" spans="2:14" s="32" customFormat="1" hidden="1" x14ac:dyDescent="0.25">
      <c r="B10587" s="42"/>
      <c r="C10587" s="42"/>
      <c r="D10587" s="32" t="s">
        <v>47752</v>
      </c>
      <c r="E10587" s="44" t="s">
        <v>47753</v>
      </c>
      <c r="F10587" s="44" t="s">
        <v>4171</v>
      </c>
      <c r="G10587" s="32" t="s">
        <v>17</v>
      </c>
      <c r="H10587" s="32" t="s">
        <v>18</v>
      </c>
      <c r="I10587" s="55" t="s">
        <v>47754</v>
      </c>
      <c r="J10587" s="55">
        <v>8059347077741</v>
      </c>
      <c r="K10587" s="63">
        <v>45108</v>
      </c>
      <c r="L10587" s="47">
        <v>0</v>
      </c>
      <c r="M10587" s="47">
        <v>109.95</v>
      </c>
      <c r="N10587" s="45">
        <v>44802</v>
      </c>
    </row>
    <row r="10588" spans="2:14" s="32" customFormat="1" hidden="1" x14ac:dyDescent="0.25">
      <c r="B10588" s="42"/>
      <c r="C10588" s="42"/>
      <c r="D10588" s="32" t="s">
        <v>47755</v>
      </c>
      <c r="E10588" s="44" t="s">
        <v>47756</v>
      </c>
      <c r="F10588" s="44" t="s">
        <v>4171</v>
      </c>
      <c r="G10588" s="32" t="s">
        <v>17</v>
      </c>
      <c r="H10588" s="32" t="s">
        <v>18</v>
      </c>
      <c r="I10588" s="55" t="s">
        <v>47757</v>
      </c>
      <c r="J10588" s="55">
        <v>8059347077758</v>
      </c>
      <c r="K10588" s="63">
        <v>45108</v>
      </c>
      <c r="L10588" s="47">
        <v>0</v>
      </c>
      <c r="M10588" s="47">
        <v>109.95</v>
      </c>
      <c r="N10588" s="45">
        <v>44802</v>
      </c>
    </row>
    <row r="10589" spans="2:14" s="32" customFormat="1" hidden="1" x14ac:dyDescent="0.25">
      <c r="B10589" s="42"/>
      <c r="C10589" s="42"/>
      <c r="D10589" s="32" t="s">
        <v>47758</v>
      </c>
      <c r="E10589" s="44" t="s">
        <v>47759</v>
      </c>
      <c r="F10589" s="44" t="s">
        <v>4171</v>
      </c>
      <c r="G10589" s="32" t="s">
        <v>17</v>
      </c>
      <c r="H10589" s="32" t="s">
        <v>18</v>
      </c>
      <c r="I10589" s="55" t="s">
        <v>47760</v>
      </c>
      <c r="J10589" s="55">
        <v>8059347049212</v>
      </c>
      <c r="K10589" s="63">
        <v>45108</v>
      </c>
      <c r="L10589" s="47">
        <v>0</v>
      </c>
      <c r="M10589" s="47">
        <v>139.94999999999999</v>
      </c>
      <c r="N10589" s="45">
        <v>44802</v>
      </c>
    </row>
    <row r="10590" spans="2:14" s="32" customFormat="1" hidden="1" x14ac:dyDescent="0.25">
      <c r="B10590" s="42"/>
      <c r="C10590" s="42"/>
      <c r="D10590" s="32" t="s">
        <v>47761</v>
      </c>
      <c r="E10590" s="44" t="s">
        <v>47762</v>
      </c>
      <c r="F10590" s="44" t="s">
        <v>4171</v>
      </c>
      <c r="G10590" s="32" t="s">
        <v>17</v>
      </c>
      <c r="H10590" s="32" t="s">
        <v>18</v>
      </c>
      <c r="I10590" s="55" t="s">
        <v>47763</v>
      </c>
      <c r="J10590" s="55">
        <v>8059347077765</v>
      </c>
      <c r="K10590" s="63">
        <v>45108</v>
      </c>
      <c r="L10590" s="47">
        <v>0</v>
      </c>
      <c r="M10590" s="47">
        <v>139.94999999999999</v>
      </c>
      <c r="N10590" s="45">
        <v>44802</v>
      </c>
    </row>
    <row r="10591" spans="2:14" s="32" customFormat="1" hidden="1" x14ac:dyDescent="0.25">
      <c r="B10591" s="42"/>
      <c r="C10591" s="42"/>
      <c r="D10591" s="32" t="s">
        <v>47764</v>
      </c>
      <c r="E10591" s="44" t="s">
        <v>47765</v>
      </c>
      <c r="F10591" s="44" t="s">
        <v>4171</v>
      </c>
      <c r="G10591" s="32" t="s">
        <v>17</v>
      </c>
      <c r="H10591" s="32" t="s">
        <v>18</v>
      </c>
      <c r="I10591" s="55" t="s">
        <v>47766</v>
      </c>
      <c r="J10591" s="55">
        <v>8059347049205</v>
      </c>
      <c r="K10591" s="63">
        <v>45108</v>
      </c>
      <c r="L10591" s="47">
        <v>0</v>
      </c>
      <c r="M10591" s="47">
        <v>139.94999999999999</v>
      </c>
      <c r="N10591" s="45">
        <v>44802</v>
      </c>
    </row>
    <row r="10592" spans="2:14" s="32" customFormat="1" hidden="1" x14ac:dyDescent="0.25">
      <c r="B10592" s="42"/>
      <c r="C10592" s="42"/>
      <c r="D10592" s="32" t="s">
        <v>47767</v>
      </c>
      <c r="E10592" s="44" t="s">
        <v>47768</v>
      </c>
      <c r="F10592" s="44" t="s">
        <v>4171</v>
      </c>
      <c r="G10592" s="32" t="s">
        <v>17</v>
      </c>
      <c r="H10592" s="32" t="s">
        <v>18</v>
      </c>
      <c r="I10592" s="55" t="s">
        <v>47769</v>
      </c>
      <c r="J10592" s="55">
        <v>8059347077772</v>
      </c>
      <c r="K10592" s="63">
        <v>45108</v>
      </c>
      <c r="L10592" s="47">
        <v>0</v>
      </c>
      <c r="M10592" s="47">
        <v>139.94999999999999</v>
      </c>
      <c r="N10592" s="45">
        <v>44802</v>
      </c>
    </row>
    <row r="10593" spans="2:14" s="32" customFormat="1" hidden="1" x14ac:dyDescent="0.25">
      <c r="B10593" s="42"/>
      <c r="C10593" s="42"/>
      <c r="D10593" s="32" t="s">
        <v>47770</v>
      </c>
      <c r="E10593" s="44" t="s">
        <v>47771</v>
      </c>
      <c r="F10593" s="44" t="s">
        <v>4171</v>
      </c>
      <c r="G10593" s="32" t="s">
        <v>17</v>
      </c>
      <c r="H10593" s="32" t="s">
        <v>18</v>
      </c>
      <c r="I10593" s="55" t="s">
        <v>47772</v>
      </c>
      <c r="J10593" s="55">
        <v>8059347077789</v>
      </c>
      <c r="K10593" s="63">
        <v>45108</v>
      </c>
      <c r="L10593" s="47">
        <v>0</v>
      </c>
      <c r="M10593" s="47">
        <v>139.94999999999999</v>
      </c>
      <c r="N10593" s="45">
        <v>44802</v>
      </c>
    </row>
    <row r="10594" spans="2:14" s="32" customFormat="1" hidden="1" x14ac:dyDescent="0.25">
      <c r="B10594" s="42"/>
      <c r="C10594" s="42"/>
      <c r="D10594" s="32" t="s">
        <v>47773</v>
      </c>
      <c r="E10594" s="44" t="s">
        <v>47774</v>
      </c>
      <c r="F10594" s="44" t="s">
        <v>4171</v>
      </c>
      <c r="G10594" s="32" t="s">
        <v>17</v>
      </c>
      <c r="H10594" s="32" t="s">
        <v>18</v>
      </c>
      <c r="I10594" s="55" t="s">
        <v>47775</v>
      </c>
      <c r="J10594" s="55">
        <v>8059347077796</v>
      </c>
      <c r="K10594" s="63">
        <v>45108</v>
      </c>
      <c r="L10594" s="47">
        <v>0</v>
      </c>
      <c r="M10594" s="47">
        <v>139.94999999999999</v>
      </c>
      <c r="N10594" s="45">
        <v>44802</v>
      </c>
    </row>
    <row r="10595" spans="2:14" s="32" customFormat="1" hidden="1" x14ac:dyDescent="0.25">
      <c r="B10595" s="42"/>
      <c r="C10595" s="42"/>
      <c r="D10595" s="32" t="s">
        <v>47776</v>
      </c>
      <c r="E10595" s="44" t="s">
        <v>47777</v>
      </c>
      <c r="F10595" s="44" t="s">
        <v>4171</v>
      </c>
      <c r="G10595" s="32" t="s">
        <v>17</v>
      </c>
      <c r="H10595" s="32" t="s">
        <v>18</v>
      </c>
      <c r="I10595" s="55" t="s">
        <v>47778</v>
      </c>
      <c r="J10595" s="55">
        <v>8059347077802</v>
      </c>
      <c r="K10595" s="63">
        <v>45108</v>
      </c>
      <c r="L10595" s="47">
        <v>0</v>
      </c>
      <c r="M10595" s="47">
        <v>139.94999999999999</v>
      </c>
      <c r="N10595" s="45">
        <v>44802</v>
      </c>
    </row>
    <row r="10596" spans="2:14" s="32" customFormat="1" hidden="1" x14ac:dyDescent="0.25">
      <c r="B10596" s="42"/>
      <c r="C10596" s="42"/>
      <c r="D10596" s="32" t="s">
        <v>47779</v>
      </c>
      <c r="E10596" s="44" t="s">
        <v>47780</v>
      </c>
      <c r="F10596" s="44" t="s">
        <v>4171</v>
      </c>
      <c r="G10596" s="32" t="s">
        <v>17</v>
      </c>
      <c r="H10596" s="32" t="s">
        <v>18</v>
      </c>
      <c r="I10596" s="55" t="s">
        <v>47781</v>
      </c>
      <c r="J10596" s="55">
        <v>8059347077819</v>
      </c>
      <c r="K10596" s="63">
        <v>45108</v>
      </c>
      <c r="L10596" s="47">
        <v>0</v>
      </c>
      <c r="M10596" s="47">
        <v>139.94999999999999</v>
      </c>
      <c r="N10596" s="45">
        <v>44802</v>
      </c>
    </row>
    <row r="10597" spans="2:14" s="32" customFormat="1" hidden="1" x14ac:dyDescent="0.25">
      <c r="B10597" s="42"/>
      <c r="C10597" s="42"/>
      <c r="D10597" s="32" t="s">
        <v>47782</v>
      </c>
      <c r="E10597" s="44" t="s">
        <v>47783</v>
      </c>
      <c r="F10597" s="44" t="s">
        <v>4171</v>
      </c>
      <c r="G10597" s="32" t="s">
        <v>17</v>
      </c>
      <c r="H10597" s="32" t="s">
        <v>18</v>
      </c>
      <c r="I10597" s="55" t="s">
        <v>47784</v>
      </c>
      <c r="J10597" s="55">
        <v>8059347077826</v>
      </c>
      <c r="K10597" s="63">
        <v>45108</v>
      </c>
      <c r="L10597" s="47">
        <v>0</v>
      </c>
      <c r="M10597" s="47">
        <v>139.94999999999999</v>
      </c>
      <c r="N10597" s="45">
        <v>44802</v>
      </c>
    </row>
    <row r="10598" spans="2:14" s="32" customFormat="1" hidden="1" x14ac:dyDescent="0.25">
      <c r="B10598" s="42"/>
      <c r="C10598" s="42"/>
      <c r="E10598" s="44" t="s">
        <v>47785</v>
      </c>
      <c r="F10598" s="44" t="s">
        <v>4171</v>
      </c>
      <c r="G10598" s="32" t="s">
        <v>17</v>
      </c>
      <c r="H10598" s="32" t="s">
        <v>18</v>
      </c>
      <c r="I10598" s="55" t="s">
        <v>47786</v>
      </c>
      <c r="J10598" s="55">
        <v>8059347077833</v>
      </c>
      <c r="K10598" s="63">
        <v>45108</v>
      </c>
      <c r="L10598" s="47">
        <v>0</v>
      </c>
      <c r="M10598" s="47">
        <v>109.95</v>
      </c>
      <c r="N10598" s="45">
        <v>44802</v>
      </c>
    </row>
    <row r="10599" spans="2:14" s="32" customFormat="1" hidden="1" x14ac:dyDescent="0.25">
      <c r="B10599" s="42"/>
      <c r="C10599" s="42"/>
      <c r="E10599" s="44" t="s">
        <v>47787</v>
      </c>
      <c r="F10599" s="44" t="s">
        <v>4171</v>
      </c>
      <c r="G10599" s="32" t="s">
        <v>17</v>
      </c>
      <c r="H10599" s="32" t="s">
        <v>18</v>
      </c>
      <c r="I10599" s="55" t="s">
        <v>47788</v>
      </c>
      <c r="J10599" s="55">
        <v>8059347077840</v>
      </c>
      <c r="K10599" s="63">
        <v>45108</v>
      </c>
      <c r="L10599" s="47">
        <v>0</v>
      </c>
      <c r="M10599" s="47">
        <v>109.95</v>
      </c>
      <c r="N10599" s="45">
        <v>44802</v>
      </c>
    </row>
    <row r="10600" spans="2:14" s="32" customFormat="1" hidden="1" x14ac:dyDescent="0.25">
      <c r="B10600" s="42"/>
      <c r="C10600" s="42"/>
      <c r="E10600" s="44" t="s">
        <v>47789</v>
      </c>
      <c r="F10600" s="44" t="s">
        <v>4171</v>
      </c>
      <c r="G10600" s="32" t="s">
        <v>17</v>
      </c>
      <c r="H10600" s="32" t="s">
        <v>18</v>
      </c>
      <c r="I10600" s="55" t="s">
        <v>47790</v>
      </c>
      <c r="J10600" s="55">
        <v>8059347048567</v>
      </c>
      <c r="K10600" s="63">
        <v>45108</v>
      </c>
      <c r="L10600" s="47">
        <v>0</v>
      </c>
      <c r="M10600" s="47">
        <v>109.95</v>
      </c>
      <c r="N10600" s="45">
        <v>44802</v>
      </c>
    </row>
    <row r="10601" spans="2:14" s="32" customFormat="1" hidden="1" x14ac:dyDescent="0.25">
      <c r="B10601" s="42"/>
      <c r="C10601" s="42"/>
      <c r="E10601" s="44" t="s">
        <v>47791</v>
      </c>
      <c r="F10601" s="44" t="s">
        <v>4171</v>
      </c>
      <c r="G10601" s="32" t="s">
        <v>17</v>
      </c>
      <c r="H10601" s="32" t="s">
        <v>18</v>
      </c>
      <c r="I10601" s="55" t="s">
        <v>47792</v>
      </c>
      <c r="J10601" s="55">
        <v>8059347077857</v>
      </c>
      <c r="K10601" s="63">
        <v>45108</v>
      </c>
      <c r="L10601" s="47">
        <v>0</v>
      </c>
      <c r="M10601" s="47">
        <v>109.95</v>
      </c>
      <c r="N10601" s="45">
        <v>44802</v>
      </c>
    </row>
    <row r="10602" spans="2:14" s="32" customFormat="1" hidden="1" x14ac:dyDescent="0.25">
      <c r="B10602" s="42"/>
      <c r="C10602" s="42"/>
      <c r="E10602" s="44" t="s">
        <v>47793</v>
      </c>
      <c r="F10602" s="44" t="s">
        <v>4171</v>
      </c>
      <c r="G10602" s="32" t="s">
        <v>17</v>
      </c>
      <c r="H10602" s="32" t="s">
        <v>18</v>
      </c>
      <c r="I10602" s="55" t="s">
        <v>47794</v>
      </c>
      <c r="J10602" s="55">
        <v>8059347077864</v>
      </c>
      <c r="K10602" s="63">
        <v>45108</v>
      </c>
      <c r="L10602" s="47">
        <v>0</v>
      </c>
      <c r="M10602" s="47">
        <v>109.95</v>
      </c>
      <c r="N10602" s="45">
        <v>44802</v>
      </c>
    </row>
    <row r="10603" spans="2:14" s="32" customFormat="1" hidden="1" x14ac:dyDescent="0.25">
      <c r="B10603" s="42"/>
      <c r="C10603" s="42"/>
      <c r="E10603" s="44" t="s">
        <v>47795</v>
      </c>
      <c r="F10603" s="44" t="s">
        <v>4171</v>
      </c>
      <c r="G10603" s="32" t="s">
        <v>17</v>
      </c>
      <c r="H10603" s="32" t="s">
        <v>18</v>
      </c>
      <c r="I10603" s="55" t="s">
        <v>47796</v>
      </c>
      <c r="J10603" s="55">
        <v>8059347077871</v>
      </c>
      <c r="K10603" s="63">
        <v>45108</v>
      </c>
      <c r="L10603" s="47">
        <v>0</v>
      </c>
      <c r="M10603" s="47">
        <v>109.95</v>
      </c>
      <c r="N10603" s="45">
        <v>44802</v>
      </c>
    </row>
    <row r="10604" spans="2:14" s="32" customFormat="1" hidden="1" x14ac:dyDescent="0.25">
      <c r="B10604" s="42"/>
      <c r="C10604" s="42"/>
      <c r="E10604" s="44" t="s">
        <v>47797</v>
      </c>
      <c r="F10604" s="44" t="s">
        <v>4171</v>
      </c>
      <c r="G10604" s="32" t="s">
        <v>17</v>
      </c>
      <c r="H10604" s="32" t="s">
        <v>18</v>
      </c>
      <c r="I10604" s="55" t="s">
        <v>47798</v>
      </c>
      <c r="J10604" s="55">
        <v>8059347077888</v>
      </c>
      <c r="K10604" s="63">
        <v>45108</v>
      </c>
      <c r="L10604" s="47">
        <v>0</v>
      </c>
      <c r="M10604" s="47">
        <v>109.95</v>
      </c>
      <c r="N10604" s="45">
        <v>44802</v>
      </c>
    </row>
    <row r="10605" spans="2:14" s="32" customFormat="1" hidden="1" x14ac:dyDescent="0.25">
      <c r="B10605" s="42"/>
      <c r="C10605" s="42"/>
      <c r="E10605" s="44" t="s">
        <v>47799</v>
      </c>
      <c r="F10605" s="44" t="s">
        <v>4171</v>
      </c>
      <c r="G10605" s="32" t="s">
        <v>17</v>
      </c>
      <c r="H10605" s="32" t="s">
        <v>18</v>
      </c>
      <c r="I10605" s="55" t="s">
        <v>47800</v>
      </c>
      <c r="J10605" s="55">
        <v>8059347077895</v>
      </c>
      <c r="K10605" s="63">
        <v>45108</v>
      </c>
      <c r="L10605" s="47">
        <v>0</v>
      </c>
      <c r="M10605" s="47">
        <v>109.95</v>
      </c>
      <c r="N10605" s="45">
        <v>44802</v>
      </c>
    </row>
    <row r="10606" spans="2:14" s="32" customFormat="1" hidden="1" x14ac:dyDescent="0.25">
      <c r="B10606" s="42"/>
      <c r="C10606" s="42"/>
      <c r="E10606" s="44" t="s">
        <v>47801</v>
      </c>
      <c r="F10606" s="44" t="s">
        <v>4171</v>
      </c>
      <c r="G10606" s="32" t="s">
        <v>17</v>
      </c>
      <c r="H10606" s="32" t="s">
        <v>18</v>
      </c>
      <c r="I10606" s="55" t="s">
        <v>47802</v>
      </c>
      <c r="J10606" s="55">
        <v>8059347077901</v>
      </c>
      <c r="K10606" s="63">
        <v>45108</v>
      </c>
      <c r="L10606" s="47">
        <v>0</v>
      </c>
      <c r="M10606" s="47">
        <v>109.95</v>
      </c>
      <c r="N10606" s="45">
        <v>44802</v>
      </c>
    </row>
    <row r="10607" spans="2:14" s="32" customFormat="1" hidden="1" x14ac:dyDescent="0.25">
      <c r="B10607" s="42"/>
      <c r="C10607" s="42"/>
      <c r="E10607" s="44" t="s">
        <v>47803</v>
      </c>
      <c r="F10607" s="44" t="s">
        <v>4171</v>
      </c>
      <c r="G10607" s="32" t="s">
        <v>17</v>
      </c>
      <c r="H10607" s="32" t="s">
        <v>18</v>
      </c>
      <c r="I10607" s="55" t="s">
        <v>47804</v>
      </c>
      <c r="J10607" s="55">
        <v>8059347048574</v>
      </c>
      <c r="K10607" s="63">
        <v>45108</v>
      </c>
      <c r="L10607" s="47">
        <v>0</v>
      </c>
      <c r="M10607" s="47">
        <v>109.95</v>
      </c>
      <c r="N10607" s="45">
        <v>44802</v>
      </c>
    </row>
    <row r="10608" spans="2:14" s="32" customFormat="1" hidden="1" x14ac:dyDescent="0.25">
      <c r="B10608" s="42"/>
      <c r="C10608" s="42"/>
      <c r="E10608" s="44" t="s">
        <v>47805</v>
      </c>
      <c r="F10608" s="44" t="s">
        <v>4171</v>
      </c>
      <c r="G10608" s="32" t="s">
        <v>17</v>
      </c>
      <c r="H10608" s="32" t="s">
        <v>18</v>
      </c>
      <c r="I10608" s="55" t="s">
        <v>47806</v>
      </c>
      <c r="J10608" s="55">
        <v>8059347077918</v>
      </c>
      <c r="K10608" s="63">
        <v>45108</v>
      </c>
      <c r="L10608" s="47">
        <v>0</v>
      </c>
      <c r="M10608" s="47">
        <v>109.95</v>
      </c>
      <c r="N10608" s="45">
        <v>44802</v>
      </c>
    </row>
    <row r="10609" spans="2:14" s="32" customFormat="1" hidden="1" x14ac:dyDescent="0.25">
      <c r="B10609" s="42"/>
      <c r="C10609" s="42"/>
      <c r="E10609" s="44" t="s">
        <v>47807</v>
      </c>
      <c r="F10609" s="44" t="s">
        <v>4171</v>
      </c>
      <c r="G10609" s="32" t="s">
        <v>17</v>
      </c>
      <c r="H10609" s="32" t="s">
        <v>18</v>
      </c>
      <c r="I10609" s="55" t="s">
        <v>47808</v>
      </c>
      <c r="J10609" s="55">
        <v>8059347077925</v>
      </c>
      <c r="K10609" s="63">
        <v>45108</v>
      </c>
      <c r="L10609" s="47">
        <v>0</v>
      </c>
      <c r="M10609" s="47">
        <v>109.95</v>
      </c>
      <c r="N10609" s="45">
        <v>44802</v>
      </c>
    </row>
    <row r="10610" spans="2:14" s="32" customFormat="1" hidden="1" x14ac:dyDescent="0.25">
      <c r="B10610" s="42"/>
      <c r="C10610" s="42"/>
      <c r="E10610" s="44" t="s">
        <v>47809</v>
      </c>
      <c r="F10610" s="44" t="s">
        <v>4171</v>
      </c>
      <c r="G10610" s="32" t="s">
        <v>17</v>
      </c>
      <c r="H10610" s="32" t="s">
        <v>18</v>
      </c>
      <c r="I10610" s="55" t="s">
        <v>47810</v>
      </c>
      <c r="J10610" s="55">
        <v>8059347077932</v>
      </c>
      <c r="K10610" s="63">
        <v>45108</v>
      </c>
      <c r="L10610" s="47">
        <v>0</v>
      </c>
      <c r="M10610" s="47">
        <v>109.95</v>
      </c>
      <c r="N10610" s="45">
        <v>44802</v>
      </c>
    </row>
    <row r="10611" spans="2:14" s="32" customFormat="1" hidden="1" x14ac:dyDescent="0.25">
      <c r="B10611" s="42"/>
      <c r="C10611" s="42"/>
      <c r="E10611" s="44" t="s">
        <v>47811</v>
      </c>
      <c r="F10611" s="44" t="s">
        <v>4171</v>
      </c>
      <c r="G10611" s="32" t="s">
        <v>17</v>
      </c>
      <c r="H10611" s="32" t="s">
        <v>18</v>
      </c>
      <c r="I10611" s="55" t="s">
        <v>47812</v>
      </c>
      <c r="J10611" s="55">
        <v>8059347077949</v>
      </c>
      <c r="K10611" s="63">
        <v>45108</v>
      </c>
      <c r="L10611" s="47">
        <v>0</v>
      </c>
      <c r="M10611" s="47">
        <v>109.95</v>
      </c>
      <c r="N10611" s="45">
        <v>44802</v>
      </c>
    </row>
    <row r="10612" spans="2:14" s="32" customFormat="1" hidden="1" x14ac:dyDescent="0.25">
      <c r="B10612" s="42"/>
      <c r="C10612" s="42"/>
      <c r="E10612" s="44" t="s">
        <v>47813</v>
      </c>
      <c r="F10612" s="44" t="s">
        <v>4171</v>
      </c>
      <c r="G10612" s="32" t="s">
        <v>17</v>
      </c>
      <c r="H10612" s="32" t="s">
        <v>18</v>
      </c>
      <c r="I10612" s="55" t="s">
        <v>47814</v>
      </c>
      <c r="J10612" s="55">
        <v>8059347077956</v>
      </c>
      <c r="K10612" s="63">
        <v>45108</v>
      </c>
      <c r="L10612" s="47">
        <v>0</v>
      </c>
      <c r="M10612" s="47">
        <v>109.95</v>
      </c>
      <c r="N10612" s="45">
        <v>44802</v>
      </c>
    </row>
    <row r="10613" spans="2:14" s="32" customFormat="1" hidden="1" x14ac:dyDescent="0.25">
      <c r="B10613" s="42"/>
      <c r="C10613" s="42"/>
      <c r="E10613" s="44" t="s">
        <v>47815</v>
      </c>
      <c r="F10613" s="44" t="s">
        <v>4171</v>
      </c>
      <c r="G10613" s="32" t="s">
        <v>17</v>
      </c>
      <c r="H10613" s="32" t="s">
        <v>18</v>
      </c>
      <c r="I10613" s="55" t="s">
        <v>47816</v>
      </c>
      <c r="J10613" s="55">
        <v>8059347077963</v>
      </c>
      <c r="K10613" s="63">
        <v>45108</v>
      </c>
      <c r="L10613" s="47">
        <v>0</v>
      </c>
      <c r="M10613" s="47">
        <v>109.95</v>
      </c>
      <c r="N10613" s="45">
        <v>44802</v>
      </c>
    </row>
    <row r="10614" spans="2:14" s="32" customFormat="1" hidden="1" x14ac:dyDescent="0.25">
      <c r="B10614" s="42"/>
      <c r="C10614" s="42"/>
      <c r="E10614" s="44" t="s">
        <v>47817</v>
      </c>
      <c r="F10614" s="44" t="s">
        <v>4171</v>
      </c>
      <c r="G10614" s="32" t="s">
        <v>17</v>
      </c>
      <c r="H10614" s="32" t="s">
        <v>18</v>
      </c>
      <c r="I10614" s="55" t="s">
        <v>47818</v>
      </c>
      <c r="J10614" s="55">
        <v>8059347048581</v>
      </c>
      <c r="K10614" s="63">
        <v>45108</v>
      </c>
      <c r="L10614" s="47">
        <v>0</v>
      </c>
      <c r="M10614" s="47">
        <v>109.95</v>
      </c>
      <c r="N10614" s="45">
        <v>44802</v>
      </c>
    </row>
    <row r="10615" spans="2:14" s="32" customFormat="1" hidden="1" x14ac:dyDescent="0.25">
      <c r="B10615" s="42"/>
      <c r="C10615" s="42"/>
      <c r="E10615" s="44" t="s">
        <v>47819</v>
      </c>
      <c r="F10615" s="44" t="s">
        <v>4171</v>
      </c>
      <c r="G10615" s="32" t="s">
        <v>17</v>
      </c>
      <c r="H10615" s="32" t="s">
        <v>18</v>
      </c>
      <c r="I10615" s="55" t="s">
        <v>47820</v>
      </c>
      <c r="J10615" s="55">
        <v>8059347077970</v>
      </c>
      <c r="K10615" s="63">
        <v>45108</v>
      </c>
      <c r="L10615" s="47">
        <v>0</v>
      </c>
      <c r="M10615" s="47">
        <v>109.95</v>
      </c>
      <c r="N10615" s="45">
        <v>44802</v>
      </c>
    </row>
    <row r="10616" spans="2:14" s="32" customFormat="1" hidden="1" x14ac:dyDescent="0.25">
      <c r="B10616" s="42"/>
      <c r="C10616" s="42"/>
      <c r="E10616" s="44" t="s">
        <v>47821</v>
      </c>
      <c r="F10616" s="44" t="s">
        <v>4171</v>
      </c>
      <c r="G10616" s="32" t="s">
        <v>17</v>
      </c>
      <c r="H10616" s="32" t="s">
        <v>18</v>
      </c>
      <c r="I10616" s="55" t="s">
        <v>47822</v>
      </c>
      <c r="J10616" s="55">
        <v>8059347077987</v>
      </c>
      <c r="K10616" s="63">
        <v>45108</v>
      </c>
      <c r="L10616" s="47">
        <v>0</v>
      </c>
      <c r="M10616" s="47">
        <v>109.95</v>
      </c>
      <c r="N10616" s="45">
        <v>44802</v>
      </c>
    </row>
    <row r="10617" spans="2:14" s="32" customFormat="1" hidden="1" x14ac:dyDescent="0.25">
      <c r="B10617" s="42"/>
      <c r="C10617" s="42"/>
      <c r="E10617" s="44" t="s">
        <v>47823</v>
      </c>
      <c r="F10617" s="44" t="s">
        <v>4171</v>
      </c>
      <c r="G10617" s="32" t="s">
        <v>17</v>
      </c>
      <c r="H10617" s="32" t="s">
        <v>18</v>
      </c>
      <c r="I10617" s="55" t="s">
        <v>47824</v>
      </c>
      <c r="J10617" s="55">
        <v>8059347077994</v>
      </c>
      <c r="K10617" s="63">
        <v>45108</v>
      </c>
      <c r="L10617" s="47">
        <v>0</v>
      </c>
      <c r="M10617" s="47">
        <v>109.95</v>
      </c>
      <c r="N10617" s="45">
        <v>44802</v>
      </c>
    </row>
    <row r="10618" spans="2:14" s="32" customFormat="1" hidden="1" x14ac:dyDescent="0.25">
      <c r="B10618" s="42"/>
      <c r="C10618" s="42"/>
      <c r="E10618" s="44" t="s">
        <v>47825</v>
      </c>
      <c r="F10618" s="44" t="s">
        <v>4171</v>
      </c>
      <c r="G10618" s="32" t="s">
        <v>17</v>
      </c>
      <c r="H10618" s="32" t="s">
        <v>18</v>
      </c>
      <c r="I10618" s="55" t="s">
        <v>47826</v>
      </c>
      <c r="J10618" s="55">
        <v>8059347078007</v>
      </c>
      <c r="K10618" s="63">
        <v>45108</v>
      </c>
      <c r="L10618" s="47">
        <v>0</v>
      </c>
      <c r="M10618" s="47">
        <v>109.95</v>
      </c>
      <c r="N10618" s="45">
        <v>44802</v>
      </c>
    </row>
    <row r="10619" spans="2:14" s="32" customFormat="1" hidden="1" x14ac:dyDescent="0.25">
      <c r="B10619" s="42"/>
      <c r="C10619" s="42"/>
      <c r="E10619" s="44" t="s">
        <v>47827</v>
      </c>
      <c r="F10619" s="44" t="s">
        <v>4171</v>
      </c>
      <c r="G10619" s="32" t="s">
        <v>17</v>
      </c>
      <c r="H10619" s="32" t="s">
        <v>18</v>
      </c>
      <c r="I10619" s="55" t="s">
        <v>47828</v>
      </c>
      <c r="J10619" s="55">
        <v>8059347078014</v>
      </c>
      <c r="K10619" s="63">
        <v>45108</v>
      </c>
      <c r="L10619" s="47">
        <v>0</v>
      </c>
      <c r="M10619" s="47">
        <v>109.95</v>
      </c>
      <c r="N10619" s="45">
        <v>44802</v>
      </c>
    </row>
    <row r="10620" spans="2:14" s="32" customFormat="1" hidden="1" x14ac:dyDescent="0.25">
      <c r="B10620" s="42"/>
      <c r="C10620" s="42"/>
      <c r="E10620" s="44" t="s">
        <v>47829</v>
      </c>
      <c r="F10620" s="44" t="s">
        <v>4171</v>
      </c>
      <c r="G10620" s="32" t="s">
        <v>17</v>
      </c>
      <c r="H10620" s="32" t="s">
        <v>18</v>
      </c>
      <c r="I10620" s="55" t="s">
        <v>47830</v>
      </c>
      <c r="J10620" s="55">
        <v>8059347078021</v>
      </c>
      <c r="K10620" s="63">
        <v>45108</v>
      </c>
      <c r="L10620" s="47">
        <v>0</v>
      </c>
      <c r="M10620" s="47">
        <v>109.95</v>
      </c>
      <c r="N10620" s="45">
        <v>44802</v>
      </c>
    </row>
    <row r="10621" spans="2:14" s="32" customFormat="1" hidden="1" x14ac:dyDescent="0.25">
      <c r="B10621" s="42"/>
      <c r="C10621" s="42"/>
      <c r="E10621" s="44" t="s">
        <v>47831</v>
      </c>
      <c r="F10621" s="44" t="s">
        <v>4171</v>
      </c>
      <c r="G10621" s="32" t="s">
        <v>17</v>
      </c>
      <c r="H10621" s="32" t="s">
        <v>18</v>
      </c>
      <c r="I10621" s="55" t="s">
        <v>47832</v>
      </c>
      <c r="J10621" s="55">
        <v>8059347048598</v>
      </c>
      <c r="K10621" s="63">
        <v>45108</v>
      </c>
      <c r="L10621" s="47">
        <v>0</v>
      </c>
      <c r="M10621" s="47">
        <v>109.95</v>
      </c>
      <c r="N10621" s="45">
        <v>44802</v>
      </c>
    </row>
    <row r="10622" spans="2:14" s="32" customFormat="1" hidden="1" x14ac:dyDescent="0.25">
      <c r="B10622" s="42"/>
      <c r="C10622" s="42"/>
      <c r="E10622" s="44" t="s">
        <v>47833</v>
      </c>
      <c r="F10622" s="44" t="s">
        <v>4171</v>
      </c>
      <c r="G10622" s="32" t="s">
        <v>17</v>
      </c>
      <c r="H10622" s="32" t="s">
        <v>18</v>
      </c>
      <c r="I10622" s="55" t="s">
        <v>47834</v>
      </c>
      <c r="J10622" s="55">
        <v>8059347078038</v>
      </c>
      <c r="K10622" s="63">
        <v>45108</v>
      </c>
      <c r="L10622" s="47">
        <v>0</v>
      </c>
      <c r="M10622" s="47">
        <v>109.95</v>
      </c>
      <c r="N10622" s="45">
        <v>44802</v>
      </c>
    </row>
    <row r="10623" spans="2:14" s="32" customFormat="1" hidden="1" x14ac:dyDescent="0.25">
      <c r="B10623" s="42"/>
      <c r="C10623" s="42"/>
      <c r="E10623" s="44" t="s">
        <v>47835</v>
      </c>
      <c r="F10623" s="44" t="s">
        <v>4171</v>
      </c>
      <c r="G10623" s="32" t="s">
        <v>17</v>
      </c>
      <c r="H10623" s="32" t="s">
        <v>18</v>
      </c>
      <c r="I10623" s="55" t="s">
        <v>47836</v>
      </c>
      <c r="J10623" s="55">
        <v>8059347078045</v>
      </c>
      <c r="K10623" s="63">
        <v>45108</v>
      </c>
      <c r="L10623" s="47">
        <v>0</v>
      </c>
      <c r="M10623" s="47">
        <v>109.95</v>
      </c>
      <c r="N10623" s="45">
        <v>44802</v>
      </c>
    </row>
    <row r="10624" spans="2:14" s="32" customFormat="1" hidden="1" x14ac:dyDescent="0.25">
      <c r="B10624" s="42"/>
      <c r="C10624" s="42"/>
      <c r="E10624" s="44" t="s">
        <v>47837</v>
      </c>
      <c r="F10624" s="44" t="s">
        <v>4171</v>
      </c>
      <c r="G10624" s="32" t="s">
        <v>17</v>
      </c>
      <c r="H10624" s="32" t="s">
        <v>18</v>
      </c>
      <c r="I10624" s="55" t="s">
        <v>47838</v>
      </c>
      <c r="J10624" s="55">
        <v>8059347078052</v>
      </c>
      <c r="K10624" s="63">
        <v>45108</v>
      </c>
      <c r="L10624" s="47">
        <v>0</v>
      </c>
      <c r="M10624" s="47">
        <v>109.95</v>
      </c>
      <c r="N10624" s="45">
        <v>44802</v>
      </c>
    </row>
    <row r="10625" spans="2:14" s="32" customFormat="1" hidden="1" x14ac:dyDescent="0.25">
      <c r="B10625" s="42"/>
      <c r="C10625" s="42"/>
      <c r="E10625" s="44" t="s">
        <v>47839</v>
      </c>
      <c r="F10625" s="44" t="s">
        <v>4171</v>
      </c>
      <c r="G10625" s="32" t="s">
        <v>17</v>
      </c>
      <c r="H10625" s="32" t="s">
        <v>18</v>
      </c>
      <c r="I10625" s="55" t="s">
        <v>47840</v>
      </c>
      <c r="J10625" s="55">
        <v>8059347078069</v>
      </c>
      <c r="K10625" s="63">
        <v>45108</v>
      </c>
      <c r="L10625" s="47">
        <v>0</v>
      </c>
      <c r="M10625" s="47">
        <v>109.95</v>
      </c>
      <c r="N10625" s="45">
        <v>44802</v>
      </c>
    </row>
    <row r="10626" spans="2:14" s="32" customFormat="1" hidden="1" x14ac:dyDescent="0.25">
      <c r="B10626" s="42"/>
      <c r="C10626" s="42"/>
      <c r="E10626" s="44" t="s">
        <v>47841</v>
      </c>
      <c r="F10626" s="44" t="s">
        <v>4171</v>
      </c>
      <c r="G10626" s="32" t="s">
        <v>17</v>
      </c>
      <c r="H10626" s="32" t="s">
        <v>18</v>
      </c>
      <c r="I10626" s="55" t="s">
        <v>47842</v>
      </c>
      <c r="J10626" s="55">
        <v>8059347048611</v>
      </c>
      <c r="K10626" s="63">
        <v>45108</v>
      </c>
      <c r="L10626" s="47">
        <v>0</v>
      </c>
      <c r="M10626" s="47">
        <v>109.95</v>
      </c>
      <c r="N10626" s="45">
        <v>44802</v>
      </c>
    </row>
    <row r="10627" spans="2:14" s="32" customFormat="1" hidden="1" x14ac:dyDescent="0.25">
      <c r="B10627" s="42"/>
      <c r="C10627" s="42"/>
      <c r="E10627" s="44" t="s">
        <v>47843</v>
      </c>
      <c r="F10627" s="44" t="s">
        <v>4171</v>
      </c>
      <c r="G10627" s="32" t="s">
        <v>17</v>
      </c>
      <c r="H10627" s="32" t="s">
        <v>18</v>
      </c>
      <c r="I10627" s="55" t="s">
        <v>47844</v>
      </c>
      <c r="J10627" s="55">
        <v>8059347078076</v>
      </c>
      <c r="K10627" s="63">
        <v>45108</v>
      </c>
      <c r="L10627" s="47">
        <v>0</v>
      </c>
      <c r="M10627" s="47">
        <v>109.95</v>
      </c>
      <c r="N10627" s="45">
        <v>44802</v>
      </c>
    </row>
    <row r="10628" spans="2:14" s="32" customFormat="1" hidden="1" x14ac:dyDescent="0.25">
      <c r="B10628" s="42"/>
      <c r="C10628" s="42"/>
      <c r="E10628" s="44" t="s">
        <v>47845</v>
      </c>
      <c r="F10628" s="44" t="s">
        <v>4171</v>
      </c>
      <c r="G10628" s="32" t="s">
        <v>17</v>
      </c>
      <c r="H10628" s="32" t="s">
        <v>18</v>
      </c>
      <c r="I10628" s="55" t="s">
        <v>47846</v>
      </c>
      <c r="J10628" s="55">
        <v>8059347048604</v>
      </c>
      <c r="K10628" s="63">
        <v>45108</v>
      </c>
      <c r="L10628" s="47">
        <v>0</v>
      </c>
      <c r="M10628" s="47">
        <v>109.95</v>
      </c>
      <c r="N10628" s="45">
        <v>44802</v>
      </c>
    </row>
    <row r="10629" spans="2:14" s="32" customFormat="1" hidden="1" x14ac:dyDescent="0.25">
      <c r="B10629" s="42"/>
      <c r="C10629" s="42"/>
      <c r="E10629" s="44" t="s">
        <v>47847</v>
      </c>
      <c r="F10629" s="44" t="s">
        <v>4171</v>
      </c>
      <c r="G10629" s="32" t="s">
        <v>17</v>
      </c>
      <c r="H10629" s="32" t="s">
        <v>18</v>
      </c>
      <c r="I10629" s="55" t="s">
        <v>47848</v>
      </c>
      <c r="J10629" s="55">
        <v>8059347078083</v>
      </c>
      <c r="K10629" s="63">
        <v>45108</v>
      </c>
      <c r="L10629" s="47">
        <v>0</v>
      </c>
      <c r="M10629" s="47">
        <v>109.95</v>
      </c>
      <c r="N10629" s="45">
        <v>44802</v>
      </c>
    </row>
    <row r="10630" spans="2:14" s="32" customFormat="1" hidden="1" x14ac:dyDescent="0.25">
      <c r="B10630" s="42"/>
      <c r="C10630" s="42"/>
      <c r="E10630" s="44" t="s">
        <v>47849</v>
      </c>
      <c r="F10630" s="44" t="s">
        <v>4171</v>
      </c>
      <c r="G10630" s="32" t="s">
        <v>17</v>
      </c>
      <c r="H10630" s="32" t="s">
        <v>18</v>
      </c>
      <c r="I10630" s="55" t="s">
        <v>47850</v>
      </c>
      <c r="J10630" s="55">
        <v>8059347078090</v>
      </c>
      <c r="K10630" s="63">
        <v>45108</v>
      </c>
      <c r="L10630" s="47">
        <v>0</v>
      </c>
      <c r="M10630" s="47">
        <v>109.95</v>
      </c>
      <c r="N10630" s="45">
        <v>44802</v>
      </c>
    </row>
    <row r="10631" spans="2:14" s="32" customFormat="1" hidden="1" x14ac:dyDescent="0.25">
      <c r="B10631" s="42"/>
      <c r="C10631" s="42"/>
      <c r="E10631" s="44" t="s">
        <v>47851</v>
      </c>
      <c r="F10631" s="44" t="s">
        <v>4171</v>
      </c>
      <c r="G10631" s="32" t="s">
        <v>17</v>
      </c>
      <c r="H10631" s="32" t="s">
        <v>18</v>
      </c>
      <c r="I10631" s="55" t="s">
        <v>47852</v>
      </c>
      <c r="J10631" s="55">
        <v>8059347078106</v>
      </c>
      <c r="K10631" s="63">
        <v>45108</v>
      </c>
      <c r="L10631" s="47">
        <v>0</v>
      </c>
      <c r="M10631" s="47">
        <v>109.95</v>
      </c>
      <c r="N10631" s="45">
        <v>44802</v>
      </c>
    </row>
    <row r="10632" spans="2:14" s="32" customFormat="1" hidden="1" x14ac:dyDescent="0.25">
      <c r="B10632" s="42"/>
      <c r="C10632" s="42"/>
      <c r="E10632" s="44" t="s">
        <v>47853</v>
      </c>
      <c r="F10632" s="44" t="s">
        <v>4171</v>
      </c>
      <c r="G10632" s="32" t="s">
        <v>17</v>
      </c>
      <c r="H10632" s="32" t="s">
        <v>18</v>
      </c>
      <c r="I10632" s="55" t="s">
        <v>47854</v>
      </c>
      <c r="J10632" s="55">
        <v>8059347078113</v>
      </c>
      <c r="K10632" s="63">
        <v>45108</v>
      </c>
      <c r="L10632" s="47">
        <v>0</v>
      </c>
      <c r="M10632" s="47">
        <v>109.95</v>
      </c>
      <c r="N10632" s="45">
        <v>44802</v>
      </c>
    </row>
    <row r="10633" spans="2:14" s="32" customFormat="1" hidden="1" x14ac:dyDescent="0.25">
      <c r="B10633" s="42"/>
      <c r="C10633" s="42"/>
      <c r="D10633" s="32" t="s">
        <v>47855</v>
      </c>
      <c r="E10633" s="44" t="s">
        <v>47856</v>
      </c>
      <c r="F10633" s="44" t="s">
        <v>4171</v>
      </c>
      <c r="G10633" s="32" t="s">
        <v>17</v>
      </c>
      <c r="H10633" s="32" t="s">
        <v>18</v>
      </c>
      <c r="I10633" s="55" t="s">
        <v>47857</v>
      </c>
      <c r="J10633" s="55">
        <v>8059347078120</v>
      </c>
      <c r="K10633" s="63">
        <v>45108</v>
      </c>
      <c r="L10633" s="47">
        <v>0</v>
      </c>
      <c r="M10633" s="47">
        <v>109.95</v>
      </c>
      <c r="N10633" s="45">
        <v>44802</v>
      </c>
    </row>
    <row r="10634" spans="2:14" s="32" customFormat="1" hidden="1" x14ac:dyDescent="0.25">
      <c r="B10634" s="42"/>
      <c r="C10634" s="42"/>
      <c r="D10634" s="32" t="s">
        <v>47858</v>
      </c>
      <c r="E10634" s="44" t="s">
        <v>47859</v>
      </c>
      <c r="F10634" s="44" t="s">
        <v>4171</v>
      </c>
      <c r="G10634" s="32" t="s">
        <v>17</v>
      </c>
      <c r="H10634" s="32" t="s">
        <v>18</v>
      </c>
      <c r="I10634" s="55" t="s">
        <v>47860</v>
      </c>
      <c r="J10634" s="55">
        <v>8059347078137</v>
      </c>
      <c r="K10634" s="63">
        <v>45108</v>
      </c>
      <c r="L10634" s="47">
        <v>0</v>
      </c>
      <c r="M10634" s="47">
        <v>109.95</v>
      </c>
      <c r="N10634" s="45">
        <v>44802</v>
      </c>
    </row>
    <row r="10635" spans="2:14" s="32" customFormat="1" hidden="1" x14ac:dyDescent="0.25">
      <c r="B10635" s="42"/>
      <c r="C10635" s="42"/>
      <c r="D10635" s="32" t="s">
        <v>47861</v>
      </c>
      <c r="E10635" s="44" t="s">
        <v>47862</v>
      </c>
      <c r="F10635" s="44" t="s">
        <v>4171</v>
      </c>
      <c r="G10635" s="32" t="s">
        <v>17</v>
      </c>
      <c r="H10635" s="32" t="s">
        <v>18</v>
      </c>
      <c r="I10635" s="55" t="s">
        <v>47863</v>
      </c>
      <c r="J10635" s="55">
        <v>8059347048628</v>
      </c>
      <c r="K10635" s="63">
        <v>45108</v>
      </c>
      <c r="L10635" s="47">
        <v>0</v>
      </c>
      <c r="M10635" s="47">
        <v>109.95</v>
      </c>
      <c r="N10635" s="45">
        <v>44802</v>
      </c>
    </row>
    <row r="10636" spans="2:14" s="32" customFormat="1" hidden="1" x14ac:dyDescent="0.25">
      <c r="B10636" s="42"/>
      <c r="C10636" s="42"/>
      <c r="D10636" s="32" t="s">
        <v>47864</v>
      </c>
      <c r="E10636" s="44" t="s">
        <v>47865</v>
      </c>
      <c r="F10636" s="44" t="s">
        <v>4171</v>
      </c>
      <c r="G10636" s="32" t="s">
        <v>17</v>
      </c>
      <c r="H10636" s="32" t="s">
        <v>18</v>
      </c>
      <c r="I10636" s="55" t="s">
        <v>47866</v>
      </c>
      <c r="J10636" s="55">
        <v>8059347078144</v>
      </c>
      <c r="K10636" s="63">
        <v>45108</v>
      </c>
      <c r="L10636" s="47">
        <v>0</v>
      </c>
      <c r="M10636" s="47">
        <v>109.95</v>
      </c>
      <c r="N10636" s="45">
        <v>44802</v>
      </c>
    </row>
    <row r="10637" spans="2:14" s="32" customFormat="1" hidden="1" x14ac:dyDescent="0.25">
      <c r="B10637" s="42"/>
      <c r="C10637" s="42"/>
      <c r="D10637" s="32" t="s">
        <v>47867</v>
      </c>
      <c r="E10637" s="44" t="s">
        <v>47868</v>
      </c>
      <c r="F10637" s="44" t="s">
        <v>4171</v>
      </c>
      <c r="G10637" s="32" t="s">
        <v>17</v>
      </c>
      <c r="H10637" s="32" t="s">
        <v>18</v>
      </c>
      <c r="I10637" s="55" t="s">
        <v>47869</v>
      </c>
      <c r="J10637" s="55">
        <v>8059347078151</v>
      </c>
      <c r="K10637" s="63">
        <v>45108</v>
      </c>
      <c r="L10637" s="47">
        <v>0</v>
      </c>
      <c r="M10637" s="47">
        <v>109.95</v>
      </c>
      <c r="N10637" s="45">
        <v>44802</v>
      </c>
    </row>
    <row r="10638" spans="2:14" s="32" customFormat="1" hidden="1" x14ac:dyDescent="0.25">
      <c r="B10638" s="42"/>
      <c r="C10638" s="42"/>
      <c r="D10638" s="32" t="s">
        <v>47870</v>
      </c>
      <c r="E10638" s="44" t="s">
        <v>47871</v>
      </c>
      <c r="F10638" s="44" t="s">
        <v>4171</v>
      </c>
      <c r="G10638" s="32" t="s">
        <v>17</v>
      </c>
      <c r="H10638" s="32" t="s">
        <v>18</v>
      </c>
      <c r="I10638" s="55" t="s">
        <v>47872</v>
      </c>
      <c r="J10638" s="55">
        <v>8059347078168</v>
      </c>
      <c r="K10638" s="63">
        <v>45108</v>
      </c>
      <c r="L10638" s="47">
        <v>0</v>
      </c>
      <c r="M10638" s="47">
        <v>109.95</v>
      </c>
      <c r="N10638" s="45">
        <v>44802</v>
      </c>
    </row>
    <row r="10639" spans="2:14" s="32" customFormat="1" hidden="1" x14ac:dyDescent="0.25">
      <c r="B10639" s="42"/>
      <c r="C10639" s="42"/>
      <c r="D10639" s="32" t="s">
        <v>47873</v>
      </c>
      <c r="E10639" s="44" t="s">
        <v>47874</v>
      </c>
      <c r="F10639" s="44" t="s">
        <v>4171</v>
      </c>
      <c r="G10639" s="32" t="s">
        <v>17</v>
      </c>
      <c r="H10639" s="32" t="s">
        <v>18</v>
      </c>
      <c r="I10639" s="55" t="s">
        <v>47875</v>
      </c>
      <c r="J10639" s="55">
        <v>8059347078175</v>
      </c>
      <c r="K10639" s="63">
        <v>45108</v>
      </c>
      <c r="L10639" s="47">
        <v>0</v>
      </c>
      <c r="M10639" s="47">
        <v>109.95</v>
      </c>
      <c r="N10639" s="45">
        <v>44802</v>
      </c>
    </row>
    <row r="10640" spans="2:14" s="32" customFormat="1" hidden="1" x14ac:dyDescent="0.25">
      <c r="B10640" s="42"/>
      <c r="C10640" s="42"/>
      <c r="D10640" s="32" t="s">
        <v>47876</v>
      </c>
      <c r="E10640" s="44" t="s">
        <v>47877</v>
      </c>
      <c r="F10640" s="44" t="s">
        <v>4171</v>
      </c>
      <c r="G10640" s="32" t="s">
        <v>17</v>
      </c>
      <c r="H10640" s="32" t="s">
        <v>18</v>
      </c>
      <c r="I10640" s="55" t="s">
        <v>47878</v>
      </c>
      <c r="J10640" s="55">
        <v>8059347078182</v>
      </c>
      <c r="K10640" s="63">
        <v>45108</v>
      </c>
      <c r="L10640" s="47">
        <v>0</v>
      </c>
      <c r="M10640" s="47">
        <v>109.95</v>
      </c>
      <c r="N10640" s="45">
        <v>44802</v>
      </c>
    </row>
    <row r="10641" spans="2:14" s="32" customFormat="1" hidden="1" x14ac:dyDescent="0.25">
      <c r="B10641" s="42"/>
      <c r="C10641" s="42"/>
      <c r="D10641" s="32" t="s">
        <v>47879</v>
      </c>
      <c r="E10641" s="44" t="s">
        <v>47880</v>
      </c>
      <c r="F10641" s="44" t="s">
        <v>4171</v>
      </c>
      <c r="G10641" s="32" t="s">
        <v>17</v>
      </c>
      <c r="H10641" s="32" t="s">
        <v>18</v>
      </c>
      <c r="I10641" s="55" t="s">
        <v>47881</v>
      </c>
      <c r="J10641" s="55">
        <v>8059347048642</v>
      </c>
      <c r="K10641" s="63">
        <v>45108</v>
      </c>
      <c r="L10641" s="47">
        <v>0</v>
      </c>
      <c r="M10641" s="47">
        <v>109.95</v>
      </c>
      <c r="N10641" s="45">
        <v>44802</v>
      </c>
    </row>
    <row r="10642" spans="2:14" s="32" customFormat="1" hidden="1" x14ac:dyDescent="0.25">
      <c r="B10642" s="42"/>
      <c r="C10642" s="42"/>
      <c r="D10642" s="32" t="s">
        <v>47882</v>
      </c>
      <c r="E10642" s="44" t="s">
        <v>47883</v>
      </c>
      <c r="F10642" s="44" t="s">
        <v>4171</v>
      </c>
      <c r="G10642" s="32" t="s">
        <v>17</v>
      </c>
      <c r="H10642" s="32" t="s">
        <v>18</v>
      </c>
      <c r="I10642" s="55" t="s">
        <v>47884</v>
      </c>
      <c r="J10642" s="55">
        <v>8059347048635</v>
      </c>
      <c r="K10642" s="63">
        <v>45108</v>
      </c>
      <c r="L10642" s="47">
        <v>0</v>
      </c>
      <c r="M10642" s="47">
        <v>109.95</v>
      </c>
      <c r="N10642" s="45">
        <v>44802</v>
      </c>
    </row>
    <row r="10643" spans="2:14" s="32" customFormat="1" hidden="1" x14ac:dyDescent="0.25">
      <c r="B10643" s="42"/>
      <c r="C10643" s="42"/>
      <c r="D10643" s="32" t="s">
        <v>47885</v>
      </c>
      <c r="E10643" s="44" t="s">
        <v>47886</v>
      </c>
      <c r="F10643" s="44" t="s">
        <v>4171</v>
      </c>
      <c r="G10643" s="32" t="s">
        <v>17</v>
      </c>
      <c r="H10643" s="32" t="s">
        <v>18</v>
      </c>
      <c r="I10643" s="55" t="s">
        <v>47887</v>
      </c>
      <c r="J10643" s="55">
        <v>8059347078199</v>
      </c>
      <c r="K10643" s="63">
        <v>45108</v>
      </c>
      <c r="L10643" s="47">
        <v>0</v>
      </c>
      <c r="M10643" s="47">
        <v>109.95</v>
      </c>
      <c r="N10643" s="45">
        <v>44802</v>
      </c>
    </row>
    <row r="10644" spans="2:14" s="32" customFormat="1" hidden="1" x14ac:dyDescent="0.25">
      <c r="B10644" s="42"/>
      <c r="C10644" s="42"/>
      <c r="D10644" s="32" t="s">
        <v>47888</v>
      </c>
      <c r="E10644" s="44" t="s">
        <v>47889</v>
      </c>
      <c r="F10644" s="44" t="s">
        <v>4171</v>
      </c>
      <c r="G10644" s="32" t="s">
        <v>17</v>
      </c>
      <c r="H10644" s="32" t="s">
        <v>18</v>
      </c>
      <c r="I10644" s="55" t="s">
        <v>47890</v>
      </c>
      <c r="J10644" s="55">
        <v>8059347078205</v>
      </c>
      <c r="K10644" s="63">
        <v>45108</v>
      </c>
      <c r="L10644" s="47">
        <v>0</v>
      </c>
      <c r="M10644" s="47">
        <v>109.95</v>
      </c>
      <c r="N10644" s="45">
        <v>44802</v>
      </c>
    </row>
    <row r="10645" spans="2:14" s="32" customFormat="1" hidden="1" x14ac:dyDescent="0.25">
      <c r="B10645" s="42"/>
      <c r="C10645" s="42"/>
      <c r="D10645" s="32" t="s">
        <v>47891</v>
      </c>
      <c r="E10645" s="44" t="s">
        <v>47892</v>
      </c>
      <c r="F10645" s="44" t="s">
        <v>4171</v>
      </c>
      <c r="G10645" s="32" t="s">
        <v>17</v>
      </c>
      <c r="H10645" s="32" t="s">
        <v>18</v>
      </c>
      <c r="I10645" s="55" t="s">
        <v>47893</v>
      </c>
      <c r="J10645" s="55">
        <v>8059347078212</v>
      </c>
      <c r="K10645" s="63">
        <v>45108</v>
      </c>
      <c r="L10645" s="47">
        <v>0</v>
      </c>
      <c r="M10645" s="47">
        <v>109.95</v>
      </c>
      <c r="N10645" s="45">
        <v>44802</v>
      </c>
    </row>
    <row r="10646" spans="2:14" s="32" customFormat="1" hidden="1" x14ac:dyDescent="0.25">
      <c r="B10646" s="42"/>
      <c r="C10646" s="42"/>
      <c r="D10646" s="32" t="s">
        <v>47894</v>
      </c>
      <c r="E10646" s="44" t="s">
        <v>47895</v>
      </c>
      <c r="F10646" s="44" t="s">
        <v>4171</v>
      </c>
      <c r="G10646" s="32" t="s">
        <v>17</v>
      </c>
      <c r="H10646" s="32" t="s">
        <v>18</v>
      </c>
      <c r="I10646" s="55" t="s">
        <v>47896</v>
      </c>
      <c r="J10646" s="55">
        <v>8059347078229</v>
      </c>
      <c r="K10646" s="63">
        <v>45108</v>
      </c>
      <c r="L10646" s="47">
        <v>0</v>
      </c>
      <c r="M10646" s="47">
        <v>109.95</v>
      </c>
      <c r="N10646" s="45">
        <v>44802</v>
      </c>
    </row>
    <row r="10647" spans="2:14" s="32" customFormat="1" hidden="1" x14ac:dyDescent="0.25">
      <c r="B10647" s="42"/>
      <c r="C10647" s="42"/>
      <c r="D10647" s="32" t="s">
        <v>47897</v>
      </c>
      <c r="E10647" s="44" t="s">
        <v>47898</v>
      </c>
      <c r="F10647" s="44" t="s">
        <v>4171</v>
      </c>
      <c r="G10647" s="32" t="s">
        <v>17</v>
      </c>
      <c r="H10647" s="32" t="s">
        <v>18</v>
      </c>
      <c r="I10647" s="55" t="s">
        <v>47899</v>
      </c>
      <c r="J10647" s="55">
        <v>8059347057798</v>
      </c>
      <c r="K10647" s="63">
        <v>45108</v>
      </c>
      <c r="L10647" s="47">
        <v>0</v>
      </c>
      <c r="M10647" s="47">
        <v>29.95</v>
      </c>
      <c r="N10647" s="45">
        <v>44802</v>
      </c>
    </row>
    <row r="10648" spans="2:14" s="32" customFormat="1" hidden="1" x14ac:dyDescent="0.25">
      <c r="B10648" s="42"/>
      <c r="C10648" s="42"/>
      <c r="D10648" s="32" t="s">
        <v>47900</v>
      </c>
      <c r="E10648" s="44" t="s">
        <v>62237</v>
      </c>
      <c r="F10648" s="44" t="s">
        <v>4171</v>
      </c>
      <c r="G10648" s="32" t="s">
        <v>17</v>
      </c>
      <c r="H10648" s="32" t="s">
        <v>18</v>
      </c>
      <c r="I10648" s="55" t="s">
        <v>47901</v>
      </c>
      <c r="J10648" s="55">
        <v>8059347048659</v>
      </c>
      <c r="K10648" s="63">
        <v>45108</v>
      </c>
      <c r="L10648" s="47">
        <v>0</v>
      </c>
      <c r="M10648" s="47">
        <v>29.95</v>
      </c>
      <c r="N10648" s="45">
        <v>44802</v>
      </c>
    </row>
    <row r="10649" spans="2:14" s="32" customFormat="1" hidden="1" x14ac:dyDescent="0.25">
      <c r="B10649" s="42"/>
      <c r="C10649" s="42"/>
      <c r="D10649" s="32" t="s">
        <v>47902</v>
      </c>
      <c r="E10649" s="44" t="s">
        <v>47903</v>
      </c>
      <c r="F10649" s="44" t="s">
        <v>4171</v>
      </c>
      <c r="G10649" s="32" t="s">
        <v>17</v>
      </c>
      <c r="H10649" s="32" t="s">
        <v>18</v>
      </c>
      <c r="I10649" s="55" t="s">
        <v>47904</v>
      </c>
      <c r="J10649" s="55">
        <v>8059347057804</v>
      </c>
      <c r="K10649" s="63">
        <v>45108</v>
      </c>
      <c r="L10649" s="47">
        <v>0</v>
      </c>
      <c r="M10649" s="47">
        <v>29.95</v>
      </c>
      <c r="N10649" s="45">
        <v>44802</v>
      </c>
    </row>
    <row r="10650" spans="2:14" s="32" customFormat="1" hidden="1" x14ac:dyDescent="0.25">
      <c r="B10650" s="42"/>
      <c r="C10650" s="42"/>
      <c r="D10650" s="32" t="s">
        <v>47905</v>
      </c>
      <c r="E10650" s="44" t="s">
        <v>62238</v>
      </c>
      <c r="F10650" s="44" t="s">
        <v>4171</v>
      </c>
      <c r="G10650" s="32" t="s">
        <v>17</v>
      </c>
      <c r="H10650" s="32" t="s">
        <v>18</v>
      </c>
      <c r="I10650" s="55" t="s">
        <v>47906</v>
      </c>
      <c r="J10650" s="55">
        <v>8059347048666</v>
      </c>
      <c r="K10650" s="63">
        <v>45108</v>
      </c>
      <c r="L10650" s="47">
        <v>0</v>
      </c>
      <c r="M10650" s="47">
        <v>29.95</v>
      </c>
      <c r="N10650" s="45">
        <v>44802</v>
      </c>
    </row>
    <row r="10651" spans="2:14" s="32" customFormat="1" hidden="1" x14ac:dyDescent="0.25">
      <c r="B10651" s="42"/>
      <c r="C10651" s="42"/>
      <c r="D10651" s="32" t="s">
        <v>47907</v>
      </c>
      <c r="E10651" s="44" t="s">
        <v>47908</v>
      </c>
      <c r="F10651" s="44" t="s">
        <v>4171</v>
      </c>
      <c r="G10651" s="32" t="s">
        <v>17</v>
      </c>
      <c r="H10651" s="32" t="s">
        <v>18</v>
      </c>
      <c r="I10651" s="55" t="s">
        <v>47909</v>
      </c>
      <c r="J10651" s="55">
        <v>8059347057842</v>
      </c>
      <c r="K10651" s="63">
        <v>45108</v>
      </c>
      <c r="L10651" s="47">
        <v>0</v>
      </c>
      <c r="M10651" s="46">
        <v>94.95</v>
      </c>
      <c r="N10651" s="45">
        <v>44802</v>
      </c>
    </row>
    <row r="10652" spans="2:14" s="32" customFormat="1" hidden="1" x14ac:dyDescent="0.25">
      <c r="B10652" s="42"/>
      <c r="C10652" s="42"/>
      <c r="D10652" s="32" t="s">
        <v>47910</v>
      </c>
      <c r="E10652" s="44" t="s">
        <v>47911</v>
      </c>
      <c r="F10652" s="44" t="s">
        <v>4171</v>
      </c>
      <c r="G10652" s="32" t="s">
        <v>17</v>
      </c>
      <c r="H10652" s="32" t="s">
        <v>18</v>
      </c>
      <c r="I10652" s="55" t="s">
        <v>47912</v>
      </c>
      <c r="J10652" s="55">
        <v>8059347049229</v>
      </c>
      <c r="K10652" s="63">
        <v>45108</v>
      </c>
      <c r="L10652" s="47">
        <v>0</v>
      </c>
      <c r="M10652" s="46">
        <v>94.95</v>
      </c>
      <c r="N10652" s="45">
        <v>44802</v>
      </c>
    </row>
    <row r="10653" spans="2:14" s="32" customFormat="1" hidden="1" x14ac:dyDescent="0.25">
      <c r="B10653" s="42"/>
      <c r="C10653" s="42"/>
      <c r="D10653" s="32" t="s">
        <v>47913</v>
      </c>
      <c r="E10653" s="44" t="s">
        <v>47914</v>
      </c>
      <c r="F10653" s="44" t="s">
        <v>4171</v>
      </c>
      <c r="G10653" s="32" t="s">
        <v>17</v>
      </c>
      <c r="H10653" s="32" t="s">
        <v>18</v>
      </c>
      <c r="I10653" s="55" t="s">
        <v>47915</v>
      </c>
      <c r="J10653" s="55">
        <v>8059347057859</v>
      </c>
      <c r="K10653" s="63">
        <v>45108</v>
      </c>
      <c r="L10653" s="47">
        <v>0</v>
      </c>
      <c r="M10653" s="46">
        <v>94.95</v>
      </c>
      <c r="N10653" s="45">
        <v>44802</v>
      </c>
    </row>
    <row r="10654" spans="2:14" s="32" customFormat="1" hidden="1" x14ac:dyDescent="0.25">
      <c r="B10654" s="42"/>
      <c r="C10654" s="42"/>
      <c r="D10654" s="32" t="s">
        <v>47916</v>
      </c>
      <c r="E10654" s="44" t="s">
        <v>47917</v>
      </c>
      <c r="F10654" s="44" t="s">
        <v>4171</v>
      </c>
      <c r="G10654" s="32" t="s">
        <v>17</v>
      </c>
      <c r="H10654" s="32" t="s">
        <v>18</v>
      </c>
      <c r="I10654" s="55" t="s">
        <v>47918</v>
      </c>
      <c r="J10654" s="55">
        <v>8059347057866</v>
      </c>
      <c r="K10654" s="63">
        <v>45108</v>
      </c>
      <c r="L10654" s="47">
        <v>0</v>
      </c>
      <c r="M10654" s="46">
        <v>94.95</v>
      </c>
      <c r="N10654" s="45">
        <v>44802</v>
      </c>
    </row>
    <row r="10655" spans="2:14" s="32" customFormat="1" hidden="1" x14ac:dyDescent="0.25">
      <c r="B10655" s="42"/>
      <c r="C10655" s="42"/>
      <c r="E10655" s="44" t="s">
        <v>47919</v>
      </c>
      <c r="F10655" s="44" t="s">
        <v>4171</v>
      </c>
      <c r="G10655" s="32" t="s">
        <v>17</v>
      </c>
      <c r="H10655" s="32" t="s">
        <v>18</v>
      </c>
      <c r="I10655" s="55" t="s">
        <v>47920</v>
      </c>
      <c r="J10655" s="55">
        <v>8059347057873</v>
      </c>
      <c r="K10655" s="63">
        <v>45108</v>
      </c>
      <c r="L10655" s="47">
        <v>0</v>
      </c>
      <c r="M10655" s="46">
        <v>94.95</v>
      </c>
      <c r="N10655" s="45">
        <v>44802</v>
      </c>
    </row>
    <row r="10656" spans="2:14" s="32" customFormat="1" hidden="1" x14ac:dyDescent="0.25">
      <c r="B10656" s="42"/>
      <c r="C10656" s="42"/>
      <c r="E10656" s="44" t="s">
        <v>47921</v>
      </c>
      <c r="F10656" s="44" t="s">
        <v>4171</v>
      </c>
      <c r="G10656" s="32" t="s">
        <v>17</v>
      </c>
      <c r="H10656" s="32" t="s">
        <v>18</v>
      </c>
      <c r="I10656" s="55" t="s">
        <v>47922</v>
      </c>
      <c r="J10656" s="55">
        <v>8059347049236</v>
      </c>
      <c r="K10656" s="63">
        <v>45108</v>
      </c>
      <c r="L10656" s="47">
        <v>0</v>
      </c>
      <c r="M10656" s="46">
        <v>94.95</v>
      </c>
      <c r="N10656" s="45">
        <v>44802</v>
      </c>
    </row>
    <row r="10657" spans="2:14" s="32" customFormat="1" hidden="1" x14ac:dyDescent="0.25">
      <c r="B10657" s="42"/>
      <c r="C10657" s="42"/>
      <c r="E10657" s="44" t="s">
        <v>47923</v>
      </c>
      <c r="F10657" s="44" t="s">
        <v>4171</v>
      </c>
      <c r="G10657" s="32" t="s">
        <v>17</v>
      </c>
      <c r="H10657" s="32" t="s">
        <v>18</v>
      </c>
      <c r="I10657" s="55" t="s">
        <v>47924</v>
      </c>
      <c r="J10657" s="55">
        <v>8059347057880</v>
      </c>
      <c r="K10657" s="63">
        <v>45108</v>
      </c>
      <c r="L10657" s="47">
        <v>0</v>
      </c>
      <c r="M10657" s="46">
        <v>94.95</v>
      </c>
      <c r="N10657" s="45">
        <v>44802</v>
      </c>
    </row>
    <row r="10658" spans="2:14" s="32" customFormat="1" hidden="1" x14ac:dyDescent="0.25">
      <c r="B10658" s="42"/>
      <c r="C10658" s="42"/>
      <c r="E10658" s="44" t="s">
        <v>47925</v>
      </c>
      <c r="F10658" s="44" t="s">
        <v>4171</v>
      </c>
      <c r="G10658" s="32" t="s">
        <v>17</v>
      </c>
      <c r="H10658" s="32" t="s">
        <v>18</v>
      </c>
      <c r="I10658" s="55" t="s">
        <v>47926</v>
      </c>
      <c r="J10658" s="55">
        <v>8059347057897</v>
      </c>
      <c r="K10658" s="63">
        <v>45108</v>
      </c>
      <c r="L10658" s="47">
        <v>0</v>
      </c>
      <c r="M10658" s="46">
        <v>94.95</v>
      </c>
      <c r="N10658" s="45">
        <v>44802</v>
      </c>
    </row>
    <row r="10659" spans="2:14" s="32" customFormat="1" hidden="1" x14ac:dyDescent="0.25">
      <c r="B10659" s="42"/>
      <c r="C10659" s="42"/>
      <c r="D10659" s="32" t="s">
        <v>47927</v>
      </c>
      <c r="E10659" s="44" t="s">
        <v>47928</v>
      </c>
      <c r="F10659" s="44" t="s">
        <v>4171</v>
      </c>
      <c r="G10659" s="32" t="s">
        <v>17</v>
      </c>
      <c r="H10659" s="32" t="s">
        <v>18</v>
      </c>
      <c r="I10659" s="55" t="s">
        <v>47929</v>
      </c>
      <c r="J10659" s="55">
        <v>8059347057903</v>
      </c>
      <c r="K10659" s="63">
        <v>45108</v>
      </c>
      <c r="L10659" s="47">
        <v>0</v>
      </c>
      <c r="M10659" s="46">
        <v>94.95</v>
      </c>
      <c r="N10659" s="45">
        <v>44802</v>
      </c>
    </row>
    <row r="10660" spans="2:14" s="32" customFormat="1" hidden="1" x14ac:dyDescent="0.25">
      <c r="B10660" s="42"/>
      <c r="C10660" s="42"/>
      <c r="D10660" s="32" t="s">
        <v>47930</v>
      </c>
      <c r="E10660" s="44" t="s">
        <v>47931</v>
      </c>
      <c r="F10660" s="44" t="s">
        <v>4171</v>
      </c>
      <c r="G10660" s="32" t="s">
        <v>17</v>
      </c>
      <c r="H10660" s="32" t="s">
        <v>18</v>
      </c>
      <c r="I10660" s="55" t="s">
        <v>47932</v>
      </c>
      <c r="J10660" s="55">
        <v>8059347049243</v>
      </c>
      <c r="K10660" s="63">
        <v>45108</v>
      </c>
      <c r="L10660" s="47">
        <v>0</v>
      </c>
      <c r="M10660" s="46">
        <v>94.95</v>
      </c>
      <c r="N10660" s="45">
        <v>44802</v>
      </c>
    </row>
    <row r="10661" spans="2:14" s="32" customFormat="1" hidden="1" x14ac:dyDescent="0.25">
      <c r="B10661" s="42"/>
      <c r="C10661" s="42"/>
      <c r="D10661" s="32" t="s">
        <v>47933</v>
      </c>
      <c r="E10661" s="44" t="s">
        <v>47934</v>
      </c>
      <c r="F10661" s="44" t="s">
        <v>4171</v>
      </c>
      <c r="G10661" s="32" t="s">
        <v>17</v>
      </c>
      <c r="H10661" s="32" t="s">
        <v>18</v>
      </c>
      <c r="I10661" s="55" t="s">
        <v>47935</v>
      </c>
      <c r="J10661" s="55">
        <v>8059347057910</v>
      </c>
      <c r="K10661" s="63">
        <v>45108</v>
      </c>
      <c r="L10661" s="47">
        <v>0</v>
      </c>
      <c r="M10661" s="46">
        <v>94.95</v>
      </c>
      <c r="N10661" s="45">
        <v>44802</v>
      </c>
    </row>
    <row r="10662" spans="2:14" s="32" customFormat="1" hidden="1" x14ac:dyDescent="0.25">
      <c r="B10662" s="42"/>
      <c r="C10662" s="42"/>
      <c r="D10662" s="32" t="s">
        <v>47936</v>
      </c>
      <c r="E10662" s="44" t="s">
        <v>47937</v>
      </c>
      <c r="F10662" s="44" t="s">
        <v>4171</v>
      </c>
      <c r="G10662" s="32" t="s">
        <v>17</v>
      </c>
      <c r="H10662" s="32" t="s">
        <v>18</v>
      </c>
      <c r="I10662" s="55" t="s">
        <v>47938</v>
      </c>
      <c r="J10662" s="55">
        <v>8059347057927</v>
      </c>
      <c r="K10662" s="63">
        <v>45108</v>
      </c>
      <c r="L10662" s="47">
        <v>0</v>
      </c>
      <c r="M10662" s="46">
        <v>94.95</v>
      </c>
      <c r="N10662" s="45">
        <v>44802</v>
      </c>
    </row>
    <row r="10663" spans="2:14" s="32" customFormat="1" hidden="1" x14ac:dyDescent="0.25">
      <c r="B10663" s="42"/>
      <c r="C10663" s="42"/>
      <c r="E10663" s="44" t="s">
        <v>47939</v>
      </c>
      <c r="F10663" s="44" t="s">
        <v>4171</v>
      </c>
      <c r="G10663" s="32" t="s">
        <v>17</v>
      </c>
      <c r="H10663" s="32" t="s">
        <v>18</v>
      </c>
      <c r="I10663" s="55" t="s">
        <v>47940</v>
      </c>
      <c r="J10663" s="55">
        <v>8059347057934</v>
      </c>
      <c r="K10663" s="63">
        <v>45108</v>
      </c>
      <c r="L10663" s="47">
        <v>0</v>
      </c>
      <c r="M10663" s="46">
        <v>94.95</v>
      </c>
      <c r="N10663" s="45">
        <v>44802</v>
      </c>
    </row>
    <row r="10664" spans="2:14" s="32" customFormat="1" hidden="1" x14ac:dyDescent="0.25">
      <c r="B10664" s="42"/>
      <c r="C10664" s="42"/>
      <c r="E10664" s="44" t="s">
        <v>47941</v>
      </c>
      <c r="F10664" s="44" t="s">
        <v>4171</v>
      </c>
      <c r="G10664" s="32" t="s">
        <v>17</v>
      </c>
      <c r="H10664" s="32" t="s">
        <v>18</v>
      </c>
      <c r="I10664" s="55" t="s">
        <v>47942</v>
      </c>
      <c r="J10664" s="55">
        <v>8059347049250</v>
      </c>
      <c r="K10664" s="63">
        <v>45108</v>
      </c>
      <c r="L10664" s="47">
        <v>0</v>
      </c>
      <c r="M10664" s="46">
        <v>94.95</v>
      </c>
      <c r="N10664" s="45">
        <v>44802</v>
      </c>
    </row>
    <row r="10665" spans="2:14" s="32" customFormat="1" hidden="1" x14ac:dyDescent="0.25">
      <c r="B10665" s="42"/>
      <c r="C10665" s="42"/>
      <c r="E10665" s="44" t="s">
        <v>47943</v>
      </c>
      <c r="F10665" s="44" t="s">
        <v>4171</v>
      </c>
      <c r="G10665" s="32" t="s">
        <v>17</v>
      </c>
      <c r="H10665" s="32" t="s">
        <v>18</v>
      </c>
      <c r="I10665" s="55" t="s">
        <v>47944</v>
      </c>
      <c r="J10665" s="55">
        <v>8059347057941</v>
      </c>
      <c r="K10665" s="63">
        <v>45108</v>
      </c>
      <c r="L10665" s="47">
        <v>0</v>
      </c>
      <c r="M10665" s="46">
        <v>94.95</v>
      </c>
      <c r="N10665" s="45">
        <v>44802</v>
      </c>
    </row>
    <row r="10666" spans="2:14" s="32" customFormat="1" hidden="1" x14ac:dyDescent="0.25">
      <c r="B10666" s="42"/>
      <c r="C10666" s="42"/>
      <c r="E10666" s="44" t="s">
        <v>47945</v>
      </c>
      <c r="F10666" s="44" t="s">
        <v>4171</v>
      </c>
      <c r="G10666" s="32" t="s">
        <v>17</v>
      </c>
      <c r="H10666" s="32" t="s">
        <v>18</v>
      </c>
      <c r="I10666" s="55" t="s">
        <v>47946</v>
      </c>
      <c r="J10666" s="55">
        <v>8059347057958</v>
      </c>
      <c r="K10666" s="63">
        <v>45108</v>
      </c>
      <c r="L10666" s="47">
        <v>0</v>
      </c>
      <c r="M10666" s="46">
        <v>94.95</v>
      </c>
      <c r="N10666" s="45">
        <v>44802</v>
      </c>
    </row>
    <row r="10667" spans="2:14" s="32" customFormat="1" hidden="1" x14ac:dyDescent="0.25">
      <c r="B10667" s="42"/>
      <c r="C10667" s="42"/>
      <c r="E10667" s="44" t="s">
        <v>47947</v>
      </c>
      <c r="F10667" s="44" t="s">
        <v>4171</v>
      </c>
      <c r="G10667" s="32" t="s">
        <v>17</v>
      </c>
      <c r="H10667" s="32" t="s">
        <v>18</v>
      </c>
      <c r="I10667" s="55" t="s">
        <v>47948</v>
      </c>
      <c r="J10667" s="55">
        <v>8059347057965</v>
      </c>
      <c r="K10667" s="63">
        <v>45108</v>
      </c>
      <c r="L10667" s="47">
        <v>0</v>
      </c>
      <c r="M10667" s="46">
        <v>94.95</v>
      </c>
      <c r="N10667" s="45">
        <v>44802</v>
      </c>
    </row>
    <row r="10668" spans="2:14" s="32" customFormat="1" hidden="1" x14ac:dyDescent="0.25">
      <c r="B10668" s="42"/>
      <c r="C10668" s="42"/>
      <c r="E10668" s="44" t="s">
        <v>47949</v>
      </c>
      <c r="F10668" s="44" t="s">
        <v>4171</v>
      </c>
      <c r="G10668" s="32" t="s">
        <v>17</v>
      </c>
      <c r="H10668" s="32" t="s">
        <v>18</v>
      </c>
      <c r="I10668" s="55" t="s">
        <v>47950</v>
      </c>
      <c r="J10668" s="55">
        <v>8059347049267</v>
      </c>
      <c r="K10668" s="63">
        <v>45108</v>
      </c>
      <c r="L10668" s="47">
        <v>0</v>
      </c>
      <c r="M10668" s="46">
        <v>94.95</v>
      </c>
      <c r="N10668" s="45">
        <v>44802</v>
      </c>
    </row>
    <row r="10669" spans="2:14" s="32" customFormat="1" hidden="1" x14ac:dyDescent="0.25">
      <c r="B10669" s="42"/>
      <c r="C10669" s="42"/>
      <c r="E10669" s="44" t="s">
        <v>47951</v>
      </c>
      <c r="F10669" s="44" t="s">
        <v>4171</v>
      </c>
      <c r="G10669" s="32" t="s">
        <v>17</v>
      </c>
      <c r="H10669" s="32" t="s">
        <v>18</v>
      </c>
      <c r="I10669" s="55" t="s">
        <v>47952</v>
      </c>
      <c r="J10669" s="55">
        <v>8059347057972</v>
      </c>
      <c r="K10669" s="63">
        <v>45108</v>
      </c>
      <c r="L10669" s="47">
        <v>0</v>
      </c>
      <c r="M10669" s="46">
        <v>94.95</v>
      </c>
      <c r="N10669" s="45">
        <v>44802</v>
      </c>
    </row>
    <row r="10670" spans="2:14" s="32" customFormat="1" hidden="1" x14ac:dyDescent="0.25">
      <c r="B10670" s="42"/>
      <c r="C10670" s="42"/>
      <c r="E10670" s="44" t="s">
        <v>47953</v>
      </c>
      <c r="F10670" s="44" t="s">
        <v>4171</v>
      </c>
      <c r="G10670" s="32" t="s">
        <v>17</v>
      </c>
      <c r="H10670" s="32" t="s">
        <v>18</v>
      </c>
      <c r="I10670" s="55" t="s">
        <v>47954</v>
      </c>
      <c r="J10670" s="55">
        <v>8059347057989</v>
      </c>
      <c r="K10670" s="63">
        <v>45108</v>
      </c>
      <c r="L10670" s="47">
        <v>0</v>
      </c>
      <c r="M10670" s="46">
        <v>94.95</v>
      </c>
      <c r="N10670" s="45">
        <v>44802</v>
      </c>
    </row>
    <row r="10671" spans="2:14" s="32" customFormat="1" hidden="1" x14ac:dyDescent="0.25">
      <c r="B10671" s="42"/>
      <c r="C10671" s="42"/>
      <c r="D10671" s="32" t="s">
        <v>47955</v>
      </c>
      <c r="E10671" s="44" t="s">
        <v>47956</v>
      </c>
      <c r="F10671" s="44" t="s">
        <v>4171</v>
      </c>
      <c r="G10671" s="32" t="s">
        <v>17</v>
      </c>
      <c r="H10671" s="32" t="s">
        <v>18</v>
      </c>
      <c r="I10671" s="55" t="s">
        <v>47957</v>
      </c>
      <c r="J10671" s="55">
        <v>8059347058078</v>
      </c>
      <c r="K10671" s="63">
        <v>45108</v>
      </c>
      <c r="L10671" s="47">
        <v>0</v>
      </c>
      <c r="M10671" s="46">
        <v>94.95</v>
      </c>
      <c r="N10671" s="45">
        <v>44802</v>
      </c>
    </row>
    <row r="10672" spans="2:14" s="32" customFormat="1" hidden="1" x14ac:dyDescent="0.25">
      <c r="B10672" s="42"/>
      <c r="C10672" s="42"/>
      <c r="D10672" s="32" t="s">
        <v>47958</v>
      </c>
      <c r="E10672" s="44" t="s">
        <v>47959</v>
      </c>
      <c r="F10672" s="44" t="s">
        <v>4171</v>
      </c>
      <c r="G10672" s="32" t="s">
        <v>17</v>
      </c>
      <c r="H10672" s="32" t="s">
        <v>18</v>
      </c>
      <c r="I10672" s="55" t="s">
        <v>47960</v>
      </c>
      <c r="J10672" s="55">
        <v>8059347049274</v>
      </c>
      <c r="K10672" s="63">
        <v>45108</v>
      </c>
      <c r="L10672" s="47">
        <v>0</v>
      </c>
      <c r="M10672" s="46">
        <v>94.95</v>
      </c>
      <c r="N10672" s="45">
        <v>44802</v>
      </c>
    </row>
    <row r="10673" spans="2:14" s="32" customFormat="1" hidden="1" x14ac:dyDescent="0.25">
      <c r="B10673" s="42"/>
      <c r="C10673" s="42"/>
      <c r="D10673" s="32" t="s">
        <v>47961</v>
      </c>
      <c r="E10673" s="44" t="s">
        <v>47962</v>
      </c>
      <c r="F10673" s="44" t="s">
        <v>4171</v>
      </c>
      <c r="G10673" s="32" t="s">
        <v>17</v>
      </c>
      <c r="H10673" s="32" t="s">
        <v>18</v>
      </c>
      <c r="I10673" s="55" t="s">
        <v>47963</v>
      </c>
      <c r="J10673" s="55">
        <v>8059347058085</v>
      </c>
      <c r="K10673" s="63">
        <v>45108</v>
      </c>
      <c r="L10673" s="47">
        <v>0</v>
      </c>
      <c r="M10673" s="46">
        <v>94.95</v>
      </c>
      <c r="N10673" s="45">
        <v>44802</v>
      </c>
    </row>
    <row r="10674" spans="2:14" s="32" customFormat="1" hidden="1" x14ac:dyDescent="0.25">
      <c r="B10674" s="42"/>
      <c r="C10674" s="42"/>
      <c r="D10674" s="32" t="s">
        <v>47964</v>
      </c>
      <c r="E10674" s="44" t="s">
        <v>47965</v>
      </c>
      <c r="F10674" s="44" t="s">
        <v>4171</v>
      </c>
      <c r="G10674" s="32" t="s">
        <v>17</v>
      </c>
      <c r="H10674" s="32" t="s">
        <v>18</v>
      </c>
      <c r="I10674" s="55" t="s">
        <v>47966</v>
      </c>
      <c r="J10674" s="55">
        <v>8059347058092</v>
      </c>
      <c r="K10674" s="63">
        <v>45108</v>
      </c>
      <c r="L10674" s="47">
        <v>0</v>
      </c>
      <c r="M10674" s="46">
        <v>94.95</v>
      </c>
      <c r="N10674" s="45">
        <v>44802</v>
      </c>
    </row>
    <row r="10675" spans="2:14" s="32" customFormat="1" hidden="1" x14ac:dyDescent="0.25">
      <c r="B10675" s="42"/>
      <c r="C10675" s="42"/>
      <c r="D10675" s="32" t="s">
        <v>47967</v>
      </c>
      <c r="E10675" s="44" t="s">
        <v>47968</v>
      </c>
      <c r="F10675" s="44" t="s">
        <v>4171</v>
      </c>
      <c r="G10675" s="32" t="s">
        <v>17</v>
      </c>
      <c r="H10675" s="32" t="s">
        <v>18</v>
      </c>
      <c r="I10675" s="55" t="s">
        <v>47969</v>
      </c>
      <c r="J10675" s="55">
        <v>8059347058108</v>
      </c>
      <c r="K10675" s="63">
        <v>45108</v>
      </c>
      <c r="L10675" s="47">
        <v>0</v>
      </c>
      <c r="M10675" s="46">
        <v>94.95</v>
      </c>
      <c r="N10675" s="45">
        <v>44802</v>
      </c>
    </row>
    <row r="10676" spans="2:14" s="32" customFormat="1" hidden="1" x14ac:dyDescent="0.25">
      <c r="B10676" s="42"/>
      <c r="C10676" s="42"/>
      <c r="D10676" s="32" t="s">
        <v>47970</v>
      </c>
      <c r="E10676" s="44" t="s">
        <v>47971</v>
      </c>
      <c r="F10676" s="44" t="s">
        <v>4171</v>
      </c>
      <c r="G10676" s="32" t="s">
        <v>17</v>
      </c>
      <c r="H10676" s="32" t="s">
        <v>18</v>
      </c>
      <c r="I10676" s="55" t="s">
        <v>47972</v>
      </c>
      <c r="J10676" s="55">
        <v>8059347049281</v>
      </c>
      <c r="K10676" s="63">
        <v>45108</v>
      </c>
      <c r="L10676" s="47">
        <v>0</v>
      </c>
      <c r="M10676" s="46">
        <v>94.95</v>
      </c>
      <c r="N10676" s="45">
        <v>44802</v>
      </c>
    </row>
    <row r="10677" spans="2:14" s="32" customFormat="1" hidden="1" x14ac:dyDescent="0.25">
      <c r="B10677" s="42"/>
      <c r="C10677" s="42"/>
      <c r="D10677" s="32" t="s">
        <v>47973</v>
      </c>
      <c r="E10677" s="44" t="s">
        <v>47974</v>
      </c>
      <c r="F10677" s="44" t="s">
        <v>4171</v>
      </c>
      <c r="G10677" s="32" t="s">
        <v>17</v>
      </c>
      <c r="H10677" s="32" t="s">
        <v>18</v>
      </c>
      <c r="I10677" s="55" t="s">
        <v>47975</v>
      </c>
      <c r="J10677" s="55">
        <v>8059347058115</v>
      </c>
      <c r="K10677" s="63">
        <v>45108</v>
      </c>
      <c r="L10677" s="47">
        <v>0</v>
      </c>
      <c r="M10677" s="46">
        <v>94.95</v>
      </c>
      <c r="N10677" s="45">
        <v>44802</v>
      </c>
    </row>
    <row r="10678" spans="2:14" s="32" customFormat="1" hidden="1" x14ac:dyDescent="0.25">
      <c r="B10678" s="42"/>
      <c r="C10678" s="42"/>
      <c r="D10678" s="32" t="s">
        <v>47976</v>
      </c>
      <c r="E10678" s="44" t="s">
        <v>47977</v>
      </c>
      <c r="F10678" s="44" t="s">
        <v>4171</v>
      </c>
      <c r="G10678" s="32" t="s">
        <v>17</v>
      </c>
      <c r="H10678" s="32" t="s">
        <v>18</v>
      </c>
      <c r="I10678" s="55" t="s">
        <v>47978</v>
      </c>
      <c r="J10678" s="55">
        <v>8059347058122</v>
      </c>
      <c r="K10678" s="63">
        <v>45108</v>
      </c>
      <c r="L10678" s="47">
        <v>0</v>
      </c>
      <c r="M10678" s="46">
        <v>94.95</v>
      </c>
      <c r="N10678" s="45">
        <v>44802</v>
      </c>
    </row>
    <row r="10679" spans="2:14" s="32" customFormat="1" hidden="1" x14ac:dyDescent="0.25">
      <c r="B10679" s="42"/>
      <c r="C10679" s="42"/>
      <c r="D10679" s="32" t="s">
        <v>47979</v>
      </c>
      <c r="E10679" s="44" t="s">
        <v>47980</v>
      </c>
      <c r="F10679" s="44" t="s">
        <v>4171</v>
      </c>
      <c r="G10679" s="32" t="s">
        <v>17</v>
      </c>
      <c r="H10679" s="32" t="s">
        <v>18</v>
      </c>
      <c r="I10679" s="55" t="s">
        <v>47981</v>
      </c>
      <c r="J10679" s="55">
        <v>8059347058139</v>
      </c>
      <c r="K10679" s="63">
        <v>45108</v>
      </c>
      <c r="L10679" s="47">
        <v>0</v>
      </c>
      <c r="M10679" s="46">
        <v>94.95</v>
      </c>
      <c r="N10679" s="45">
        <v>44802</v>
      </c>
    </row>
    <row r="10680" spans="2:14" s="32" customFormat="1" hidden="1" x14ac:dyDescent="0.25">
      <c r="B10680" s="42"/>
      <c r="C10680" s="42"/>
      <c r="D10680" s="32" t="s">
        <v>47982</v>
      </c>
      <c r="E10680" s="44" t="s">
        <v>47983</v>
      </c>
      <c r="F10680" s="44" t="s">
        <v>4171</v>
      </c>
      <c r="G10680" s="32" t="s">
        <v>17</v>
      </c>
      <c r="H10680" s="32" t="s">
        <v>18</v>
      </c>
      <c r="I10680" s="55" t="s">
        <v>47984</v>
      </c>
      <c r="J10680" s="55">
        <v>8059347049298</v>
      </c>
      <c r="K10680" s="63">
        <v>45108</v>
      </c>
      <c r="L10680" s="47">
        <v>0</v>
      </c>
      <c r="M10680" s="46">
        <v>94.95</v>
      </c>
      <c r="N10680" s="45">
        <v>44802</v>
      </c>
    </row>
    <row r="10681" spans="2:14" s="32" customFormat="1" hidden="1" x14ac:dyDescent="0.25">
      <c r="B10681" s="42"/>
      <c r="C10681" s="42"/>
      <c r="D10681" s="32" t="s">
        <v>47985</v>
      </c>
      <c r="E10681" s="44" t="s">
        <v>47986</v>
      </c>
      <c r="F10681" s="44" t="s">
        <v>4171</v>
      </c>
      <c r="G10681" s="32" t="s">
        <v>17</v>
      </c>
      <c r="H10681" s="32" t="s">
        <v>18</v>
      </c>
      <c r="I10681" s="55" t="s">
        <v>47987</v>
      </c>
      <c r="J10681" s="55">
        <v>8059347058146</v>
      </c>
      <c r="K10681" s="63">
        <v>45108</v>
      </c>
      <c r="L10681" s="47">
        <v>0</v>
      </c>
      <c r="M10681" s="46">
        <v>94.95</v>
      </c>
      <c r="N10681" s="45">
        <v>44802</v>
      </c>
    </row>
    <row r="10682" spans="2:14" s="32" customFormat="1" hidden="1" x14ac:dyDescent="0.25">
      <c r="B10682" s="42"/>
      <c r="C10682" s="42"/>
      <c r="D10682" s="32" t="s">
        <v>47988</v>
      </c>
      <c r="E10682" s="44" t="s">
        <v>47989</v>
      </c>
      <c r="F10682" s="44" t="s">
        <v>4171</v>
      </c>
      <c r="G10682" s="32" t="s">
        <v>17</v>
      </c>
      <c r="H10682" s="32" t="s">
        <v>18</v>
      </c>
      <c r="I10682" s="55" t="s">
        <v>47990</v>
      </c>
      <c r="J10682" s="55">
        <v>8059347058153</v>
      </c>
      <c r="K10682" s="63">
        <v>45108</v>
      </c>
      <c r="L10682" s="47">
        <v>0</v>
      </c>
      <c r="M10682" s="46">
        <v>94.95</v>
      </c>
      <c r="N10682" s="45">
        <v>44802</v>
      </c>
    </row>
    <row r="10683" spans="2:14" s="32" customFormat="1" hidden="1" x14ac:dyDescent="0.25">
      <c r="B10683" s="42"/>
      <c r="C10683" s="42"/>
      <c r="E10683" s="44" t="s">
        <v>47991</v>
      </c>
      <c r="F10683" s="44" t="s">
        <v>4171</v>
      </c>
      <c r="G10683" s="32" t="s">
        <v>17</v>
      </c>
      <c r="H10683" s="32" t="s">
        <v>18</v>
      </c>
      <c r="I10683" s="55" t="s">
        <v>47992</v>
      </c>
      <c r="J10683" s="55">
        <v>8059347058160</v>
      </c>
      <c r="K10683" s="63">
        <v>45108</v>
      </c>
      <c r="L10683" s="47">
        <v>0</v>
      </c>
      <c r="M10683" s="46">
        <v>94.95</v>
      </c>
      <c r="N10683" s="45">
        <v>44802</v>
      </c>
    </row>
    <row r="10684" spans="2:14" s="32" customFormat="1" hidden="1" x14ac:dyDescent="0.25">
      <c r="B10684" s="42"/>
      <c r="C10684" s="42"/>
      <c r="E10684" s="44" t="s">
        <v>47993</v>
      </c>
      <c r="F10684" s="44" t="s">
        <v>4171</v>
      </c>
      <c r="G10684" s="32" t="s">
        <v>17</v>
      </c>
      <c r="H10684" s="32" t="s">
        <v>18</v>
      </c>
      <c r="I10684" s="55" t="s">
        <v>47994</v>
      </c>
      <c r="J10684" s="55">
        <v>8059347049304</v>
      </c>
      <c r="K10684" s="63">
        <v>45108</v>
      </c>
      <c r="L10684" s="47">
        <v>0</v>
      </c>
      <c r="M10684" s="46">
        <v>94.95</v>
      </c>
      <c r="N10684" s="45">
        <v>44802</v>
      </c>
    </row>
    <row r="10685" spans="2:14" s="32" customFormat="1" hidden="1" x14ac:dyDescent="0.25">
      <c r="B10685" s="42"/>
      <c r="C10685" s="42"/>
      <c r="E10685" s="44" t="s">
        <v>47995</v>
      </c>
      <c r="F10685" s="44" t="s">
        <v>4171</v>
      </c>
      <c r="G10685" s="32" t="s">
        <v>17</v>
      </c>
      <c r="H10685" s="32" t="s">
        <v>18</v>
      </c>
      <c r="I10685" s="55" t="s">
        <v>47996</v>
      </c>
      <c r="J10685" s="55">
        <v>8059347058177</v>
      </c>
      <c r="K10685" s="63">
        <v>45108</v>
      </c>
      <c r="L10685" s="47">
        <v>0</v>
      </c>
      <c r="M10685" s="46">
        <v>94.95</v>
      </c>
      <c r="N10685" s="45">
        <v>44802</v>
      </c>
    </row>
    <row r="10686" spans="2:14" s="32" customFormat="1" hidden="1" x14ac:dyDescent="0.25">
      <c r="B10686" s="42"/>
      <c r="C10686" s="42"/>
      <c r="E10686" s="44" t="s">
        <v>47997</v>
      </c>
      <c r="F10686" s="44" t="s">
        <v>4171</v>
      </c>
      <c r="G10686" s="32" t="s">
        <v>17</v>
      </c>
      <c r="H10686" s="32" t="s">
        <v>18</v>
      </c>
      <c r="I10686" s="55" t="s">
        <v>47998</v>
      </c>
      <c r="J10686" s="55">
        <v>8059347058184</v>
      </c>
      <c r="K10686" s="63">
        <v>45108</v>
      </c>
      <c r="L10686" s="47">
        <v>0</v>
      </c>
      <c r="M10686" s="46">
        <v>94.95</v>
      </c>
      <c r="N10686" s="45">
        <v>44802</v>
      </c>
    </row>
    <row r="10687" spans="2:14" s="32" customFormat="1" hidden="1" x14ac:dyDescent="0.25">
      <c r="B10687" s="42"/>
      <c r="C10687" s="42"/>
      <c r="D10687" s="32" t="s">
        <v>47999</v>
      </c>
      <c r="E10687" s="44" t="s">
        <v>48000</v>
      </c>
      <c r="F10687" s="44" t="s">
        <v>4171</v>
      </c>
      <c r="G10687" s="32" t="s">
        <v>17</v>
      </c>
      <c r="H10687" s="32" t="s">
        <v>18</v>
      </c>
      <c r="I10687" s="55" t="s">
        <v>48001</v>
      </c>
      <c r="J10687" s="55">
        <v>8059347058191</v>
      </c>
      <c r="K10687" s="63">
        <v>45108</v>
      </c>
      <c r="L10687" s="47">
        <v>0</v>
      </c>
      <c r="M10687" s="46">
        <v>94.95</v>
      </c>
      <c r="N10687" s="45">
        <v>44802</v>
      </c>
    </row>
    <row r="10688" spans="2:14" s="32" customFormat="1" hidden="1" x14ac:dyDescent="0.25">
      <c r="B10688" s="42"/>
      <c r="C10688" s="42"/>
      <c r="D10688" s="32" t="s">
        <v>48002</v>
      </c>
      <c r="E10688" s="44" t="s">
        <v>48003</v>
      </c>
      <c r="F10688" s="44" t="s">
        <v>4171</v>
      </c>
      <c r="G10688" s="32" t="s">
        <v>17</v>
      </c>
      <c r="H10688" s="32" t="s">
        <v>18</v>
      </c>
      <c r="I10688" s="55" t="s">
        <v>48004</v>
      </c>
      <c r="J10688" s="55">
        <v>8059347049311</v>
      </c>
      <c r="K10688" s="63">
        <v>45108</v>
      </c>
      <c r="L10688" s="47">
        <v>0</v>
      </c>
      <c r="M10688" s="46">
        <v>94.95</v>
      </c>
      <c r="N10688" s="45">
        <v>44802</v>
      </c>
    </row>
    <row r="10689" spans="2:14" s="32" customFormat="1" hidden="1" x14ac:dyDescent="0.25">
      <c r="B10689" s="42"/>
      <c r="C10689" s="42"/>
      <c r="D10689" s="32" t="s">
        <v>48005</v>
      </c>
      <c r="E10689" s="44" t="s">
        <v>48006</v>
      </c>
      <c r="F10689" s="44" t="s">
        <v>4171</v>
      </c>
      <c r="G10689" s="32" t="s">
        <v>17</v>
      </c>
      <c r="H10689" s="32" t="s">
        <v>18</v>
      </c>
      <c r="I10689" s="55" t="s">
        <v>48007</v>
      </c>
      <c r="J10689" s="55">
        <v>8059347058207</v>
      </c>
      <c r="K10689" s="63">
        <v>45108</v>
      </c>
      <c r="L10689" s="47">
        <v>0</v>
      </c>
      <c r="M10689" s="46">
        <v>94.95</v>
      </c>
      <c r="N10689" s="45">
        <v>44802</v>
      </c>
    </row>
    <row r="10690" spans="2:14" s="32" customFormat="1" hidden="1" x14ac:dyDescent="0.25">
      <c r="B10690" s="42"/>
      <c r="C10690" s="42"/>
      <c r="D10690" s="32" t="s">
        <v>48008</v>
      </c>
      <c r="E10690" s="44" t="s">
        <v>48009</v>
      </c>
      <c r="F10690" s="44" t="s">
        <v>4171</v>
      </c>
      <c r="G10690" s="32" t="s">
        <v>17</v>
      </c>
      <c r="H10690" s="32" t="s">
        <v>18</v>
      </c>
      <c r="I10690" s="55" t="s">
        <v>48010</v>
      </c>
      <c r="J10690" s="55">
        <v>8059347058214</v>
      </c>
      <c r="K10690" s="63">
        <v>45108</v>
      </c>
      <c r="L10690" s="47">
        <v>0</v>
      </c>
      <c r="M10690" s="46">
        <v>94.95</v>
      </c>
      <c r="N10690" s="45">
        <v>44802</v>
      </c>
    </row>
    <row r="10691" spans="2:14" s="32" customFormat="1" hidden="1" x14ac:dyDescent="0.25">
      <c r="B10691" s="42"/>
      <c r="C10691" s="42"/>
      <c r="E10691" s="44" t="s">
        <v>48011</v>
      </c>
      <c r="F10691" s="44" t="s">
        <v>4171</v>
      </c>
      <c r="G10691" s="32" t="s">
        <v>17</v>
      </c>
      <c r="H10691" s="32" t="s">
        <v>18</v>
      </c>
      <c r="I10691" s="55" t="s">
        <v>48012</v>
      </c>
      <c r="J10691" s="55">
        <v>8059347058221</v>
      </c>
      <c r="K10691" s="63">
        <v>45108</v>
      </c>
      <c r="L10691" s="47">
        <v>0</v>
      </c>
      <c r="M10691" s="46">
        <v>94.95</v>
      </c>
      <c r="N10691" s="45">
        <v>44802</v>
      </c>
    </row>
    <row r="10692" spans="2:14" s="32" customFormat="1" hidden="1" x14ac:dyDescent="0.25">
      <c r="B10692" s="42"/>
      <c r="C10692" s="42"/>
      <c r="E10692" s="44" t="s">
        <v>48013</v>
      </c>
      <c r="F10692" s="44" t="s">
        <v>4171</v>
      </c>
      <c r="G10692" s="32" t="s">
        <v>17</v>
      </c>
      <c r="H10692" s="32" t="s">
        <v>18</v>
      </c>
      <c r="I10692" s="55" t="s">
        <v>48014</v>
      </c>
      <c r="J10692" s="55">
        <v>8059347049328</v>
      </c>
      <c r="K10692" s="63">
        <v>45108</v>
      </c>
      <c r="L10692" s="47">
        <v>0</v>
      </c>
      <c r="M10692" s="46">
        <v>94.95</v>
      </c>
      <c r="N10692" s="45">
        <v>44802</v>
      </c>
    </row>
    <row r="10693" spans="2:14" s="32" customFormat="1" hidden="1" x14ac:dyDescent="0.25">
      <c r="B10693" s="42"/>
      <c r="C10693" s="42"/>
      <c r="E10693" s="44" t="s">
        <v>48015</v>
      </c>
      <c r="F10693" s="44" t="s">
        <v>4171</v>
      </c>
      <c r="G10693" s="32" t="s">
        <v>17</v>
      </c>
      <c r="H10693" s="32" t="s">
        <v>18</v>
      </c>
      <c r="I10693" s="55" t="s">
        <v>48016</v>
      </c>
      <c r="J10693" s="55">
        <v>8059347058238</v>
      </c>
      <c r="K10693" s="63">
        <v>45108</v>
      </c>
      <c r="L10693" s="47">
        <v>0</v>
      </c>
      <c r="M10693" s="46">
        <v>94.95</v>
      </c>
      <c r="N10693" s="45">
        <v>44802</v>
      </c>
    </row>
    <row r="10694" spans="2:14" s="32" customFormat="1" hidden="1" x14ac:dyDescent="0.25">
      <c r="B10694" s="42"/>
      <c r="C10694" s="42"/>
      <c r="E10694" s="44" t="s">
        <v>48017</v>
      </c>
      <c r="F10694" s="44" t="s">
        <v>4171</v>
      </c>
      <c r="G10694" s="32" t="s">
        <v>17</v>
      </c>
      <c r="H10694" s="32" t="s">
        <v>18</v>
      </c>
      <c r="I10694" s="55" t="s">
        <v>48018</v>
      </c>
      <c r="J10694" s="55">
        <v>8059347058245</v>
      </c>
      <c r="K10694" s="63">
        <v>45108</v>
      </c>
      <c r="L10694" s="47">
        <v>0</v>
      </c>
      <c r="M10694" s="46">
        <v>94.95</v>
      </c>
      <c r="N10694" s="45">
        <v>44802</v>
      </c>
    </row>
    <row r="10695" spans="2:14" s="32" customFormat="1" hidden="1" x14ac:dyDescent="0.25">
      <c r="B10695" s="42"/>
      <c r="C10695" s="42"/>
      <c r="D10695" s="32" t="s">
        <v>48034</v>
      </c>
      <c r="E10695" s="44" t="s">
        <v>48035</v>
      </c>
      <c r="F10695" s="44" t="s">
        <v>4171</v>
      </c>
      <c r="G10695" s="32" t="s">
        <v>17</v>
      </c>
      <c r="H10695" s="32" t="s">
        <v>18</v>
      </c>
      <c r="I10695" s="55" t="s">
        <v>48036</v>
      </c>
      <c r="J10695" s="55">
        <v>8059347058481</v>
      </c>
      <c r="K10695" s="63">
        <v>45108</v>
      </c>
      <c r="L10695" s="47">
        <v>0</v>
      </c>
      <c r="M10695" s="46">
        <v>89.95</v>
      </c>
      <c r="N10695" s="45">
        <v>44802</v>
      </c>
    </row>
    <row r="10696" spans="2:14" s="32" customFormat="1" hidden="1" x14ac:dyDescent="0.25">
      <c r="B10696" s="42"/>
      <c r="C10696" s="42"/>
      <c r="D10696" s="32" t="s">
        <v>48037</v>
      </c>
      <c r="E10696" s="44" t="s">
        <v>62264</v>
      </c>
      <c r="F10696" s="44" t="s">
        <v>4171</v>
      </c>
      <c r="G10696" s="32" t="s">
        <v>17</v>
      </c>
      <c r="H10696" s="32" t="s">
        <v>18</v>
      </c>
      <c r="I10696" s="55" t="s">
        <v>48038</v>
      </c>
      <c r="J10696" s="55">
        <v>8059347048680</v>
      </c>
      <c r="K10696" s="63">
        <v>45108</v>
      </c>
      <c r="L10696" s="47">
        <v>0</v>
      </c>
      <c r="M10696" s="46">
        <v>89.95</v>
      </c>
      <c r="N10696" s="45">
        <v>44802</v>
      </c>
    </row>
    <row r="10697" spans="2:14" s="32" customFormat="1" hidden="1" x14ac:dyDescent="0.25">
      <c r="B10697" s="42"/>
      <c r="C10697" s="42"/>
      <c r="D10697" s="32" t="s">
        <v>48039</v>
      </c>
      <c r="E10697" s="44" t="s">
        <v>62265</v>
      </c>
      <c r="F10697" s="44" t="s">
        <v>4171</v>
      </c>
      <c r="G10697" s="32" t="s">
        <v>17</v>
      </c>
      <c r="H10697" s="32" t="s">
        <v>18</v>
      </c>
      <c r="I10697" s="55" t="s">
        <v>48040</v>
      </c>
      <c r="J10697" s="55">
        <v>8059347058474</v>
      </c>
      <c r="K10697" s="63">
        <v>45108</v>
      </c>
      <c r="L10697" s="47">
        <v>0</v>
      </c>
      <c r="M10697" s="46">
        <v>89.95</v>
      </c>
      <c r="N10697" s="45">
        <v>44802</v>
      </c>
    </row>
    <row r="10698" spans="2:14" s="32" customFormat="1" hidden="1" x14ac:dyDescent="0.25">
      <c r="B10698" s="42"/>
      <c r="C10698" s="42"/>
      <c r="D10698" s="32" t="s">
        <v>48041</v>
      </c>
      <c r="E10698" s="44" t="s">
        <v>62266</v>
      </c>
      <c r="F10698" s="44" t="s">
        <v>4171</v>
      </c>
      <c r="G10698" s="32" t="s">
        <v>17</v>
      </c>
      <c r="H10698" s="32" t="s">
        <v>18</v>
      </c>
      <c r="I10698" s="55" t="s">
        <v>48042</v>
      </c>
      <c r="J10698" s="55">
        <v>8059347058467</v>
      </c>
      <c r="K10698" s="63">
        <v>45108</v>
      </c>
      <c r="L10698" s="47">
        <v>0</v>
      </c>
      <c r="M10698" s="46">
        <v>89.95</v>
      </c>
      <c r="N10698" s="45">
        <v>44802</v>
      </c>
    </row>
    <row r="10699" spans="2:14" s="32" customFormat="1" hidden="1" x14ac:dyDescent="0.25">
      <c r="B10699" s="42"/>
      <c r="C10699" s="42"/>
      <c r="D10699" s="32" t="s">
        <v>48043</v>
      </c>
      <c r="E10699" s="44" t="s">
        <v>62267</v>
      </c>
      <c r="F10699" s="44" t="s">
        <v>4171</v>
      </c>
      <c r="G10699" s="32" t="s">
        <v>17</v>
      </c>
      <c r="H10699" s="32" t="s">
        <v>18</v>
      </c>
      <c r="I10699" s="55" t="s">
        <v>48044</v>
      </c>
      <c r="J10699" s="55">
        <v>8059347048697</v>
      </c>
      <c r="K10699" s="63">
        <v>45108</v>
      </c>
      <c r="L10699" s="47">
        <v>0</v>
      </c>
      <c r="M10699" s="46">
        <v>89.95</v>
      </c>
      <c r="N10699" s="45">
        <v>44802</v>
      </c>
    </row>
    <row r="10700" spans="2:14" s="32" customFormat="1" hidden="1" x14ac:dyDescent="0.25">
      <c r="B10700" s="42"/>
      <c r="C10700" s="42"/>
      <c r="E10700" s="44" t="s">
        <v>48045</v>
      </c>
      <c r="F10700" s="44" t="s">
        <v>4171</v>
      </c>
      <c r="G10700" s="32" t="s">
        <v>17</v>
      </c>
      <c r="H10700" s="32" t="s">
        <v>18</v>
      </c>
      <c r="I10700" s="55" t="s">
        <v>48046</v>
      </c>
      <c r="J10700" s="55">
        <v>8059347058511</v>
      </c>
      <c r="K10700" s="63">
        <v>45108</v>
      </c>
      <c r="L10700" s="47">
        <v>0</v>
      </c>
      <c r="M10700" s="46">
        <v>89.95</v>
      </c>
      <c r="N10700" s="45">
        <v>44802</v>
      </c>
    </row>
    <row r="10701" spans="2:14" s="32" customFormat="1" hidden="1" x14ac:dyDescent="0.25">
      <c r="B10701" s="42"/>
      <c r="C10701" s="42"/>
      <c r="E10701" s="44" t="s">
        <v>62268</v>
      </c>
      <c r="F10701" s="44" t="s">
        <v>4171</v>
      </c>
      <c r="G10701" s="32" t="s">
        <v>17</v>
      </c>
      <c r="H10701" s="32" t="s">
        <v>18</v>
      </c>
      <c r="I10701" s="55" t="s">
        <v>48047</v>
      </c>
      <c r="J10701" s="55">
        <v>8059347048703</v>
      </c>
      <c r="K10701" s="63">
        <v>45108</v>
      </c>
      <c r="L10701" s="47">
        <v>0</v>
      </c>
      <c r="M10701" s="46">
        <v>89.95</v>
      </c>
      <c r="N10701" s="45">
        <v>44802</v>
      </c>
    </row>
    <row r="10702" spans="2:14" s="32" customFormat="1" hidden="1" x14ac:dyDescent="0.25">
      <c r="B10702" s="42"/>
      <c r="C10702" s="42"/>
      <c r="E10702" s="44" t="s">
        <v>62269</v>
      </c>
      <c r="F10702" s="44" t="s">
        <v>4171</v>
      </c>
      <c r="G10702" s="32" t="s">
        <v>17</v>
      </c>
      <c r="H10702" s="32" t="s">
        <v>18</v>
      </c>
      <c r="I10702" s="55" t="s">
        <v>48048</v>
      </c>
      <c r="J10702" s="55">
        <v>8059347058498</v>
      </c>
      <c r="K10702" s="63">
        <v>45108</v>
      </c>
      <c r="L10702" s="47">
        <v>0</v>
      </c>
      <c r="M10702" s="46">
        <v>89.95</v>
      </c>
      <c r="N10702" s="45">
        <v>44802</v>
      </c>
    </row>
    <row r="10703" spans="2:14" s="32" customFormat="1" hidden="1" x14ac:dyDescent="0.25">
      <c r="B10703" s="42"/>
      <c r="C10703" s="42"/>
      <c r="E10703" s="44" t="s">
        <v>62270</v>
      </c>
      <c r="F10703" s="44" t="s">
        <v>4171</v>
      </c>
      <c r="G10703" s="32" t="s">
        <v>17</v>
      </c>
      <c r="H10703" s="32" t="s">
        <v>18</v>
      </c>
      <c r="I10703" s="55" t="s">
        <v>48049</v>
      </c>
      <c r="J10703" s="55">
        <v>8059347048710</v>
      </c>
      <c r="K10703" s="63">
        <v>45108</v>
      </c>
      <c r="L10703" s="47">
        <v>0</v>
      </c>
      <c r="M10703" s="46">
        <v>89.95</v>
      </c>
      <c r="N10703" s="45">
        <v>44802</v>
      </c>
    </row>
    <row r="10704" spans="2:14" s="32" customFormat="1" hidden="1" x14ac:dyDescent="0.25">
      <c r="B10704" s="42"/>
      <c r="C10704" s="42"/>
      <c r="E10704" s="44" t="s">
        <v>62271</v>
      </c>
      <c r="F10704" s="44" t="s">
        <v>4171</v>
      </c>
      <c r="G10704" s="32" t="s">
        <v>17</v>
      </c>
      <c r="H10704" s="32" t="s">
        <v>18</v>
      </c>
      <c r="I10704" s="55" t="s">
        <v>48050</v>
      </c>
      <c r="J10704" s="55">
        <v>8059347058504</v>
      </c>
      <c r="K10704" s="63">
        <v>45108</v>
      </c>
      <c r="L10704" s="47">
        <v>0</v>
      </c>
      <c r="M10704" s="46">
        <v>89.95</v>
      </c>
      <c r="N10704" s="45">
        <v>44802</v>
      </c>
    </row>
    <row r="10705" spans="2:14" s="32" customFormat="1" hidden="1" x14ac:dyDescent="0.25">
      <c r="B10705" s="42"/>
      <c r="C10705" s="42"/>
      <c r="E10705" s="44" t="s">
        <v>48051</v>
      </c>
      <c r="F10705" s="44" t="s">
        <v>4171</v>
      </c>
      <c r="G10705" s="32" t="s">
        <v>17</v>
      </c>
      <c r="H10705" s="32" t="s">
        <v>18</v>
      </c>
      <c r="I10705" s="55" t="s">
        <v>48052</v>
      </c>
      <c r="J10705" s="55">
        <v>8059347058559</v>
      </c>
      <c r="K10705" s="63">
        <v>45108</v>
      </c>
      <c r="L10705" s="47">
        <v>0</v>
      </c>
      <c r="M10705" s="46">
        <v>89.95</v>
      </c>
      <c r="N10705" s="45">
        <v>44802</v>
      </c>
    </row>
    <row r="10706" spans="2:14" s="32" customFormat="1" hidden="1" x14ac:dyDescent="0.25">
      <c r="B10706" s="42"/>
      <c r="C10706" s="42"/>
      <c r="E10706" s="44" t="s">
        <v>62272</v>
      </c>
      <c r="F10706" s="44" t="s">
        <v>4171</v>
      </c>
      <c r="G10706" s="32" t="s">
        <v>17</v>
      </c>
      <c r="H10706" s="32" t="s">
        <v>18</v>
      </c>
      <c r="I10706" s="55" t="s">
        <v>48053</v>
      </c>
      <c r="J10706" s="55">
        <v>8059347048727</v>
      </c>
      <c r="K10706" s="63">
        <v>45108</v>
      </c>
      <c r="L10706" s="47">
        <v>0</v>
      </c>
      <c r="M10706" s="46">
        <v>89.95</v>
      </c>
      <c r="N10706" s="45">
        <v>44802</v>
      </c>
    </row>
    <row r="10707" spans="2:14" s="32" customFormat="1" hidden="1" x14ac:dyDescent="0.25">
      <c r="B10707" s="42"/>
      <c r="C10707" s="42"/>
      <c r="E10707" s="44" t="s">
        <v>62273</v>
      </c>
      <c r="F10707" s="44" t="s">
        <v>4171</v>
      </c>
      <c r="G10707" s="32" t="s">
        <v>17</v>
      </c>
      <c r="H10707" s="32" t="s">
        <v>18</v>
      </c>
      <c r="I10707" s="55" t="s">
        <v>48054</v>
      </c>
      <c r="J10707" s="55">
        <v>8059347058535</v>
      </c>
      <c r="K10707" s="63">
        <v>45108</v>
      </c>
      <c r="L10707" s="47">
        <v>0</v>
      </c>
      <c r="M10707" s="46">
        <v>89.95</v>
      </c>
      <c r="N10707" s="45">
        <v>44802</v>
      </c>
    </row>
    <row r="10708" spans="2:14" s="32" customFormat="1" hidden="1" x14ac:dyDescent="0.25">
      <c r="B10708" s="42"/>
      <c r="C10708" s="42"/>
      <c r="E10708" s="44" t="s">
        <v>62274</v>
      </c>
      <c r="F10708" s="44" t="s">
        <v>4171</v>
      </c>
      <c r="G10708" s="32" t="s">
        <v>17</v>
      </c>
      <c r="H10708" s="32" t="s">
        <v>18</v>
      </c>
      <c r="I10708" s="55" t="s">
        <v>48055</v>
      </c>
      <c r="J10708" s="55">
        <v>8059347058528</v>
      </c>
      <c r="K10708" s="63">
        <v>45108</v>
      </c>
      <c r="L10708" s="47">
        <v>0</v>
      </c>
      <c r="M10708" s="46">
        <v>89.95</v>
      </c>
      <c r="N10708" s="45">
        <v>44802</v>
      </c>
    </row>
    <row r="10709" spans="2:14" s="32" customFormat="1" hidden="1" x14ac:dyDescent="0.25">
      <c r="B10709" s="42"/>
      <c r="C10709" s="42"/>
      <c r="E10709" s="44" t="s">
        <v>62275</v>
      </c>
      <c r="F10709" s="44" t="s">
        <v>4171</v>
      </c>
      <c r="G10709" s="32" t="s">
        <v>17</v>
      </c>
      <c r="H10709" s="32" t="s">
        <v>18</v>
      </c>
      <c r="I10709" s="55" t="s">
        <v>48056</v>
      </c>
      <c r="J10709" s="55">
        <v>8059347058542</v>
      </c>
      <c r="K10709" s="63">
        <v>45108</v>
      </c>
      <c r="L10709" s="47">
        <v>0</v>
      </c>
      <c r="M10709" s="46">
        <v>89.95</v>
      </c>
      <c r="N10709" s="45">
        <v>44802</v>
      </c>
    </row>
    <row r="10710" spans="2:14" s="32" customFormat="1" hidden="1" x14ac:dyDescent="0.25">
      <c r="B10710" s="42"/>
      <c r="C10710" s="42"/>
      <c r="D10710" s="32" t="s">
        <v>48057</v>
      </c>
      <c r="E10710" s="44" t="s">
        <v>48058</v>
      </c>
      <c r="F10710" s="44" t="s">
        <v>4171</v>
      </c>
      <c r="G10710" s="32" t="s">
        <v>17</v>
      </c>
      <c r="H10710" s="32" t="s">
        <v>18</v>
      </c>
      <c r="I10710" s="55" t="s">
        <v>48059</v>
      </c>
      <c r="J10710" s="55">
        <v>8059347058580</v>
      </c>
      <c r="K10710" s="63">
        <v>45108</v>
      </c>
      <c r="L10710" s="47">
        <v>0</v>
      </c>
      <c r="M10710" s="46">
        <v>89.95</v>
      </c>
      <c r="N10710" s="45">
        <v>44802</v>
      </c>
    </row>
    <row r="10711" spans="2:14" s="32" customFormat="1" hidden="1" x14ac:dyDescent="0.25">
      <c r="B10711" s="42"/>
      <c r="C10711" s="42"/>
      <c r="D10711" s="32" t="s">
        <v>48060</v>
      </c>
      <c r="E10711" s="44" t="s">
        <v>62276</v>
      </c>
      <c r="F10711" s="44" t="s">
        <v>4171</v>
      </c>
      <c r="G10711" s="32" t="s">
        <v>17</v>
      </c>
      <c r="H10711" s="32" t="s">
        <v>18</v>
      </c>
      <c r="I10711" s="55" t="s">
        <v>48061</v>
      </c>
      <c r="J10711" s="55">
        <v>8059347048734</v>
      </c>
      <c r="K10711" s="63">
        <v>45108</v>
      </c>
      <c r="L10711" s="47">
        <v>0</v>
      </c>
      <c r="M10711" s="46">
        <v>89.95</v>
      </c>
      <c r="N10711" s="45">
        <v>44802</v>
      </c>
    </row>
    <row r="10712" spans="2:14" s="32" customFormat="1" hidden="1" x14ac:dyDescent="0.25">
      <c r="B10712" s="42"/>
      <c r="C10712" s="42"/>
      <c r="D10712" s="32" t="s">
        <v>48062</v>
      </c>
      <c r="E10712" s="44" t="s">
        <v>62277</v>
      </c>
      <c r="F10712" s="44" t="s">
        <v>4171</v>
      </c>
      <c r="G10712" s="32" t="s">
        <v>17</v>
      </c>
      <c r="H10712" s="32" t="s">
        <v>18</v>
      </c>
      <c r="I10712" s="55" t="s">
        <v>48063</v>
      </c>
      <c r="J10712" s="55">
        <v>8059347058566</v>
      </c>
      <c r="K10712" s="63">
        <v>45108</v>
      </c>
      <c r="L10712" s="47">
        <v>0</v>
      </c>
      <c r="M10712" s="46">
        <v>89.95</v>
      </c>
      <c r="N10712" s="45">
        <v>44802</v>
      </c>
    </row>
    <row r="10713" spans="2:14" s="32" customFormat="1" hidden="1" x14ac:dyDescent="0.25">
      <c r="B10713" s="42"/>
      <c r="C10713" s="42"/>
      <c r="D10713" s="32" t="s">
        <v>48064</v>
      </c>
      <c r="E10713" s="44" t="s">
        <v>62278</v>
      </c>
      <c r="F10713" s="44" t="s">
        <v>4171</v>
      </c>
      <c r="G10713" s="32" t="s">
        <v>17</v>
      </c>
      <c r="H10713" s="32" t="s">
        <v>18</v>
      </c>
      <c r="I10713" s="55" t="s">
        <v>48065</v>
      </c>
      <c r="J10713" s="55">
        <v>8059347048741</v>
      </c>
      <c r="K10713" s="63">
        <v>45108</v>
      </c>
      <c r="L10713" s="47">
        <v>0</v>
      </c>
      <c r="M10713" s="46">
        <v>89.95</v>
      </c>
      <c r="N10713" s="45">
        <v>44802</v>
      </c>
    </row>
    <row r="10714" spans="2:14" s="32" customFormat="1" hidden="1" x14ac:dyDescent="0.25">
      <c r="B10714" s="42"/>
      <c r="C10714" s="42"/>
      <c r="D10714" s="32" t="s">
        <v>48066</v>
      </c>
      <c r="E10714" s="44" t="s">
        <v>62279</v>
      </c>
      <c r="F10714" s="44" t="s">
        <v>4171</v>
      </c>
      <c r="G10714" s="32" t="s">
        <v>17</v>
      </c>
      <c r="H10714" s="32" t="s">
        <v>18</v>
      </c>
      <c r="I10714" s="55" t="s">
        <v>48067</v>
      </c>
      <c r="J10714" s="55">
        <v>8059347058573</v>
      </c>
      <c r="K10714" s="63">
        <v>45108</v>
      </c>
      <c r="L10714" s="47">
        <v>0</v>
      </c>
      <c r="M10714" s="46">
        <v>89.95</v>
      </c>
      <c r="N10714" s="45">
        <v>44802</v>
      </c>
    </row>
    <row r="10715" spans="2:14" s="32" customFormat="1" hidden="1" x14ac:dyDescent="0.25">
      <c r="B10715" s="42"/>
      <c r="C10715" s="42"/>
      <c r="D10715" s="32" t="s">
        <v>48068</v>
      </c>
      <c r="E10715" s="44" t="s">
        <v>48069</v>
      </c>
      <c r="F10715" s="44" t="s">
        <v>4171</v>
      </c>
      <c r="G10715" s="32" t="s">
        <v>17</v>
      </c>
      <c r="H10715" s="32" t="s">
        <v>18</v>
      </c>
      <c r="I10715" s="55" t="s">
        <v>48070</v>
      </c>
      <c r="J10715" s="55">
        <v>8059347058627</v>
      </c>
      <c r="K10715" s="63">
        <v>45108</v>
      </c>
      <c r="L10715" s="47">
        <v>0</v>
      </c>
      <c r="M10715" s="46">
        <v>89.95</v>
      </c>
      <c r="N10715" s="45">
        <v>44802</v>
      </c>
    </row>
    <row r="10716" spans="2:14" s="32" customFormat="1" hidden="1" x14ac:dyDescent="0.25">
      <c r="B10716" s="42"/>
      <c r="C10716" s="42"/>
      <c r="D10716" s="32" t="s">
        <v>48071</v>
      </c>
      <c r="E10716" s="44" t="s">
        <v>62280</v>
      </c>
      <c r="F10716" s="44" t="s">
        <v>4171</v>
      </c>
      <c r="G10716" s="32" t="s">
        <v>17</v>
      </c>
      <c r="H10716" s="32" t="s">
        <v>18</v>
      </c>
      <c r="I10716" s="55" t="s">
        <v>48072</v>
      </c>
      <c r="J10716" s="55">
        <v>8059347048758</v>
      </c>
      <c r="K10716" s="63">
        <v>45108</v>
      </c>
      <c r="L10716" s="47">
        <v>0</v>
      </c>
      <c r="M10716" s="46">
        <v>89.95</v>
      </c>
      <c r="N10716" s="45">
        <v>44802</v>
      </c>
    </row>
    <row r="10717" spans="2:14" s="32" customFormat="1" hidden="1" x14ac:dyDescent="0.25">
      <c r="B10717" s="42"/>
      <c r="C10717" s="42"/>
      <c r="D10717" s="32" t="s">
        <v>48073</v>
      </c>
      <c r="E10717" s="44" t="s">
        <v>62281</v>
      </c>
      <c r="F10717" s="44" t="s">
        <v>4171</v>
      </c>
      <c r="G10717" s="32" t="s">
        <v>17</v>
      </c>
      <c r="H10717" s="32" t="s">
        <v>18</v>
      </c>
      <c r="I10717" s="55" t="s">
        <v>48074</v>
      </c>
      <c r="J10717" s="55">
        <v>8059347058603</v>
      </c>
      <c r="K10717" s="63">
        <v>45108</v>
      </c>
      <c r="L10717" s="47">
        <v>0</v>
      </c>
      <c r="M10717" s="46">
        <v>89.95</v>
      </c>
      <c r="N10717" s="45">
        <v>44802</v>
      </c>
    </row>
    <row r="10718" spans="2:14" s="32" customFormat="1" hidden="1" x14ac:dyDescent="0.25">
      <c r="B10718" s="42"/>
      <c r="C10718" s="42"/>
      <c r="D10718" s="32" t="s">
        <v>48075</v>
      </c>
      <c r="E10718" s="44" t="s">
        <v>62282</v>
      </c>
      <c r="F10718" s="44" t="s">
        <v>4171</v>
      </c>
      <c r="G10718" s="32" t="s">
        <v>17</v>
      </c>
      <c r="H10718" s="32" t="s">
        <v>18</v>
      </c>
      <c r="I10718" s="55" t="s">
        <v>48076</v>
      </c>
      <c r="J10718" s="55">
        <v>8059347058597</v>
      </c>
      <c r="K10718" s="63">
        <v>45108</v>
      </c>
      <c r="L10718" s="47">
        <v>0</v>
      </c>
      <c r="M10718" s="46">
        <v>89.95</v>
      </c>
      <c r="N10718" s="45">
        <v>44802</v>
      </c>
    </row>
    <row r="10719" spans="2:14" s="32" customFormat="1" hidden="1" x14ac:dyDescent="0.25">
      <c r="B10719" s="42"/>
      <c r="C10719" s="42"/>
      <c r="D10719" s="32" t="s">
        <v>48077</v>
      </c>
      <c r="E10719" s="44" t="s">
        <v>62283</v>
      </c>
      <c r="F10719" s="44" t="s">
        <v>4171</v>
      </c>
      <c r="G10719" s="32" t="s">
        <v>17</v>
      </c>
      <c r="H10719" s="32" t="s">
        <v>18</v>
      </c>
      <c r="I10719" s="55" t="s">
        <v>48078</v>
      </c>
      <c r="J10719" s="55">
        <v>8059347058610</v>
      </c>
      <c r="K10719" s="63">
        <v>45108</v>
      </c>
      <c r="L10719" s="47">
        <v>0</v>
      </c>
      <c r="M10719" s="46">
        <v>89.95</v>
      </c>
      <c r="N10719" s="45">
        <v>44802</v>
      </c>
    </row>
    <row r="10720" spans="2:14" s="32" customFormat="1" hidden="1" x14ac:dyDescent="0.25">
      <c r="B10720" s="42"/>
      <c r="C10720" s="42"/>
      <c r="D10720" s="32" t="s">
        <v>48079</v>
      </c>
      <c r="E10720" s="44" t="s">
        <v>48080</v>
      </c>
      <c r="F10720" s="44" t="s">
        <v>4171</v>
      </c>
      <c r="G10720" s="32" t="s">
        <v>17</v>
      </c>
      <c r="H10720" s="32" t="s">
        <v>18</v>
      </c>
      <c r="I10720" s="55" t="s">
        <v>48081</v>
      </c>
      <c r="J10720" s="55">
        <v>8059347058665</v>
      </c>
      <c r="K10720" s="63">
        <v>45108</v>
      </c>
      <c r="L10720" s="47">
        <v>0</v>
      </c>
      <c r="M10720" s="46">
        <v>89.95</v>
      </c>
      <c r="N10720" s="45">
        <v>44802</v>
      </c>
    </row>
    <row r="10721" spans="2:14" s="32" customFormat="1" hidden="1" x14ac:dyDescent="0.25">
      <c r="B10721" s="42"/>
      <c r="C10721" s="42"/>
      <c r="D10721" s="32" t="s">
        <v>48082</v>
      </c>
      <c r="E10721" s="44" t="s">
        <v>62284</v>
      </c>
      <c r="F10721" s="44" t="s">
        <v>4171</v>
      </c>
      <c r="G10721" s="32" t="s">
        <v>17</v>
      </c>
      <c r="H10721" s="32" t="s">
        <v>18</v>
      </c>
      <c r="I10721" s="55" t="s">
        <v>48083</v>
      </c>
      <c r="J10721" s="55">
        <v>8059347048765</v>
      </c>
      <c r="K10721" s="63">
        <v>45108</v>
      </c>
      <c r="L10721" s="47">
        <v>0</v>
      </c>
      <c r="M10721" s="46">
        <v>89.95</v>
      </c>
      <c r="N10721" s="45">
        <v>44802</v>
      </c>
    </row>
    <row r="10722" spans="2:14" s="32" customFormat="1" hidden="1" x14ac:dyDescent="0.25">
      <c r="B10722" s="42"/>
      <c r="C10722" s="42"/>
      <c r="D10722" s="32" t="s">
        <v>48084</v>
      </c>
      <c r="E10722" s="44" t="s">
        <v>62285</v>
      </c>
      <c r="F10722" s="44" t="s">
        <v>4171</v>
      </c>
      <c r="G10722" s="32" t="s">
        <v>17</v>
      </c>
      <c r="H10722" s="32" t="s">
        <v>18</v>
      </c>
      <c r="I10722" s="55" t="s">
        <v>48085</v>
      </c>
      <c r="J10722" s="55">
        <v>8059347058641</v>
      </c>
      <c r="K10722" s="63">
        <v>45108</v>
      </c>
      <c r="L10722" s="47">
        <v>0</v>
      </c>
      <c r="M10722" s="46">
        <v>89.95</v>
      </c>
      <c r="N10722" s="45">
        <v>44802</v>
      </c>
    </row>
    <row r="10723" spans="2:14" s="32" customFormat="1" hidden="1" x14ac:dyDescent="0.25">
      <c r="B10723" s="42"/>
      <c r="C10723" s="42"/>
      <c r="D10723" s="32" t="s">
        <v>48086</v>
      </c>
      <c r="E10723" s="44" t="s">
        <v>62286</v>
      </c>
      <c r="F10723" s="44" t="s">
        <v>4171</v>
      </c>
      <c r="G10723" s="32" t="s">
        <v>17</v>
      </c>
      <c r="H10723" s="32" t="s">
        <v>18</v>
      </c>
      <c r="I10723" s="55" t="s">
        <v>48087</v>
      </c>
      <c r="J10723" s="55">
        <v>8059347058634</v>
      </c>
      <c r="K10723" s="63">
        <v>45108</v>
      </c>
      <c r="L10723" s="47">
        <v>0</v>
      </c>
      <c r="M10723" s="46">
        <v>89.95</v>
      </c>
      <c r="N10723" s="45">
        <v>44802</v>
      </c>
    </row>
    <row r="10724" spans="2:14" s="32" customFormat="1" hidden="1" x14ac:dyDescent="0.25">
      <c r="B10724" s="42"/>
      <c r="C10724" s="42"/>
      <c r="D10724" s="32" t="s">
        <v>48088</v>
      </c>
      <c r="E10724" s="44" t="s">
        <v>62287</v>
      </c>
      <c r="F10724" s="44" t="s">
        <v>4171</v>
      </c>
      <c r="G10724" s="32" t="s">
        <v>17</v>
      </c>
      <c r="H10724" s="32" t="s">
        <v>18</v>
      </c>
      <c r="I10724" s="55" t="s">
        <v>48089</v>
      </c>
      <c r="J10724" s="55">
        <v>8059347058658</v>
      </c>
      <c r="K10724" s="63">
        <v>45108</v>
      </c>
      <c r="L10724" s="47">
        <v>0</v>
      </c>
      <c r="M10724" s="46">
        <v>89.95</v>
      </c>
      <c r="N10724" s="45">
        <v>44802</v>
      </c>
    </row>
    <row r="10725" spans="2:14" s="32" customFormat="1" hidden="1" x14ac:dyDescent="0.25">
      <c r="B10725" s="42"/>
      <c r="C10725" s="42"/>
      <c r="E10725" s="44" t="s">
        <v>48090</v>
      </c>
      <c r="F10725" s="44" t="s">
        <v>4171</v>
      </c>
      <c r="G10725" s="32" t="s">
        <v>17</v>
      </c>
      <c r="H10725" s="32" t="s">
        <v>18</v>
      </c>
      <c r="I10725" s="55" t="s">
        <v>48091</v>
      </c>
      <c r="J10725" s="55">
        <v>8059347058702</v>
      </c>
      <c r="K10725" s="63">
        <v>45108</v>
      </c>
      <c r="L10725" s="47">
        <v>0</v>
      </c>
      <c r="M10725" s="46">
        <v>89.95</v>
      </c>
      <c r="N10725" s="45">
        <v>44802</v>
      </c>
    </row>
    <row r="10726" spans="2:14" s="32" customFormat="1" hidden="1" x14ac:dyDescent="0.25">
      <c r="B10726" s="42"/>
      <c r="C10726" s="42"/>
      <c r="E10726" s="44" t="s">
        <v>62288</v>
      </c>
      <c r="F10726" s="44" t="s">
        <v>4171</v>
      </c>
      <c r="G10726" s="32" t="s">
        <v>17</v>
      </c>
      <c r="H10726" s="32" t="s">
        <v>18</v>
      </c>
      <c r="I10726" s="55" t="s">
        <v>48092</v>
      </c>
      <c r="J10726" s="55">
        <v>8059347048772</v>
      </c>
      <c r="K10726" s="63">
        <v>45108</v>
      </c>
      <c r="L10726" s="47">
        <v>0</v>
      </c>
      <c r="M10726" s="46">
        <v>89.95</v>
      </c>
      <c r="N10726" s="45">
        <v>44802</v>
      </c>
    </row>
    <row r="10727" spans="2:14" s="32" customFormat="1" hidden="1" x14ac:dyDescent="0.25">
      <c r="B10727" s="42"/>
      <c r="C10727" s="42"/>
      <c r="E10727" s="44" t="s">
        <v>62289</v>
      </c>
      <c r="F10727" s="44" t="s">
        <v>4171</v>
      </c>
      <c r="G10727" s="32" t="s">
        <v>17</v>
      </c>
      <c r="H10727" s="32" t="s">
        <v>18</v>
      </c>
      <c r="I10727" s="55" t="s">
        <v>48093</v>
      </c>
      <c r="J10727" s="55">
        <v>8059347058689</v>
      </c>
      <c r="K10727" s="63">
        <v>45108</v>
      </c>
      <c r="L10727" s="47">
        <v>0</v>
      </c>
      <c r="M10727" s="46">
        <v>89.95</v>
      </c>
      <c r="N10727" s="45">
        <v>44802</v>
      </c>
    </row>
    <row r="10728" spans="2:14" s="32" customFormat="1" hidden="1" x14ac:dyDescent="0.25">
      <c r="B10728" s="42"/>
      <c r="C10728" s="42"/>
      <c r="E10728" s="44" t="s">
        <v>62290</v>
      </c>
      <c r="F10728" s="44" t="s">
        <v>4171</v>
      </c>
      <c r="G10728" s="32" t="s">
        <v>17</v>
      </c>
      <c r="H10728" s="32" t="s">
        <v>18</v>
      </c>
      <c r="I10728" s="55" t="s">
        <v>48094</v>
      </c>
      <c r="J10728" s="55">
        <v>8059347058672</v>
      </c>
      <c r="K10728" s="63">
        <v>45108</v>
      </c>
      <c r="L10728" s="47">
        <v>0</v>
      </c>
      <c r="M10728" s="46">
        <v>89.95</v>
      </c>
      <c r="N10728" s="45">
        <v>44802</v>
      </c>
    </row>
    <row r="10729" spans="2:14" s="32" customFormat="1" hidden="1" x14ac:dyDescent="0.25">
      <c r="B10729" s="42"/>
      <c r="C10729" s="42"/>
      <c r="E10729" s="44" t="s">
        <v>62291</v>
      </c>
      <c r="F10729" s="44" t="s">
        <v>4171</v>
      </c>
      <c r="G10729" s="32" t="s">
        <v>17</v>
      </c>
      <c r="H10729" s="32" t="s">
        <v>18</v>
      </c>
      <c r="I10729" s="55" t="s">
        <v>48095</v>
      </c>
      <c r="J10729" s="55">
        <v>8059347058696</v>
      </c>
      <c r="K10729" s="63">
        <v>45108</v>
      </c>
      <c r="L10729" s="47">
        <v>0</v>
      </c>
      <c r="M10729" s="46">
        <v>89.95</v>
      </c>
      <c r="N10729" s="45">
        <v>44802</v>
      </c>
    </row>
    <row r="10730" spans="2:14" s="32" customFormat="1" hidden="1" x14ac:dyDescent="0.25">
      <c r="B10730" s="42"/>
      <c r="C10730" s="42"/>
      <c r="E10730" s="44" t="s">
        <v>48096</v>
      </c>
      <c r="F10730" s="44" t="s">
        <v>4171</v>
      </c>
      <c r="G10730" s="32" t="s">
        <v>17</v>
      </c>
      <c r="H10730" s="32" t="s">
        <v>18</v>
      </c>
      <c r="I10730" s="55" t="s">
        <v>48097</v>
      </c>
      <c r="J10730" s="55">
        <v>8059347058733</v>
      </c>
      <c r="K10730" s="63">
        <v>45108</v>
      </c>
      <c r="L10730" s="47">
        <v>0</v>
      </c>
      <c r="M10730" s="46">
        <v>69.95</v>
      </c>
      <c r="N10730" s="45">
        <v>44802</v>
      </c>
    </row>
    <row r="10731" spans="2:14" s="32" customFormat="1" hidden="1" x14ac:dyDescent="0.25">
      <c r="B10731" s="42"/>
      <c r="C10731" s="42"/>
      <c r="E10731" s="44" t="s">
        <v>62300</v>
      </c>
      <c r="F10731" s="44" t="s">
        <v>4171</v>
      </c>
      <c r="G10731" s="32" t="s">
        <v>17</v>
      </c>
      <c r="H10731" s="32" t="s">
        <v>18</v>
      </c>
      <c r="I10731" s="55" t="s">
        <v>48098</v>
      </c>
      <c r="J10731" s="55">
        <v>8059347049342</v>
      </c>
      <c r="K10731" s="63">
        <v>45108</v>
      </c>
      <c r="L10731" s="47">
        <v>0</v>
      </c>
      <c r="M10731" s="46">
        <v>69.95</v>
      </c>
      <c r="N10731" s="45">
        <v>44802</v>
      </c>
    </row>
    <row r="10732" spans="2:14" s="32" customFormat="1" hidden="1" x14ac:dyDescent="0.25">
      <c r="B10732" s="42"/>
      <c r="C10732" s="42"/>
      <c r="E10732" s="44" t="s">
        <v>62301</v>
      </c>
      <c r="F10732" s="44" t="s">
        <v>4171</v>
      </c>
      <c r="G10732" s="32" t="s">
        <v>17</v>
      </c>
      <c r="H10732" s="32" t="s">
        <v>18</v>
      </c>
      <c r="I10732" s="55" t="s">
        <v>48099</v>
      </c>
      <c r="J10732" s="55">
        <v>8059347058719</v>
      </c>
      <c r="K10732" s="63">
        <v>45108</v>
      </c>
      <c r="L10732" s="47">
        <v>0</v>
      </c>
      <c r="M10732" s="46">
        <v>69.95</v>
      </c>
      <c r="N10732" s="45">
        <v>44802</v>
      </c>
    </row>
    <row r="10733" spans="2:14" s="32" customFormat="1" hidden="1" x14ac:dyDescent="0.25">
      <c r="B10733" s="42"/>
      <c r="C10733" s="42"/>
      <c r="E10733" s="44" t="s">
        <v>62302</v>
      </c>
      <c r="F10733" s="44" t="s">
        <v>4171</v>
      </c>
      <c r="G10733" s="32" t="s">
        <v>17</v>
      </c>
      <c r="H10733" s="32" t="s">
        <v>18</v>
      </c>
      <c r="I10733" s="55" t="s">
        <v>48100</v>
      </c>
      <c r="J10733" s="55">
        <v>8059347049335</v>
      </c>
      <c r="K10733" s="63">
        <v>45108</v>
      </c>
      <c r="L10733" s="47">
        <v>0</v>
      </c>
      <c r="M10733" s="46">
        <v>69.95</v>
      </c>
      <c r="N10733" s="45">
        <v>44802</v>
      </c>
    </row>
    <row r="10734" spans="2:14" s="32" customFormat="1" hidden="1" x14ac:dyDescent="0.25">
      <c r="B10734" s="42"/>
      <c r="C10734" s="42"/>
      <c r="E10734" s="44" t="s">
        <v>62303</v>
      </c>
      <c r="F10734" s="44" t="s">
        <v>4171</v>
      </c>
      <c r="G10734" s="32" t="s">
        <v>17</v>
      </c>
      <c r="H10734" s="32" t="s">
        <v>18</v>
      </c>
      <c r="I10734" s="55" t="s">
        <v>48101</v>
      </c>
      <c r="J10734" s="55">
        <v>8059347058726</v>
      </c>
      <c r="K10734" s="63">
        <v>45108</v>
      </c>
      <c r="L10734" s="47">
        <v>0</v>
      </c>
      <c r="M10734" s="46">
        <v>69.95</v>
      </c>
      <c r="N10734" s="45">
        <v>44802</v>
      </c>
    </row>
    <row r="10735" spans="2:14" s="32" customFormat="1" hidden="1" x14ac:dyDescent="0.25">
      <c r="B10735" s="42"/>
      <c r="C10735" s="42"/>
      <c r="D10735" s="32" t="s">
        <v>48102</v>
      </c>
      <c r="E10735" s="44" t="s">
        <v>48103</v>
      </c>
      <c r="F10735" s="44" t="s">
        <v>4171</v>
      </c>
      <c r="G10735" s="32" t="s">
        <v>17</v>
      </c>
      <c r="H10735" s="32" t="s">
        <v>18</v>
      </c>
      <c r="I10735" s="55" t="s">
        <v>48104</v>
      </c>
      <c r="J10735" s="55">
        <v>8059347058764</v>
      </c>
      <c r="K10735" s="63">
        <v>45108</v>
      </c>
      <c r="L10735" s="47">
        <v>0</v>
      </c>
      <c r="M10735" s="46">
        <v>69.95</v>
      </c>
      <c r="N10735" s="45">
        <v>44802</v>
      </c>
    </row>
    <row r="10736" spans="2:14" s="32" customFormat="1" hidden="1" x14ac:dyDescent="0.25">
      <c r="B10736" s="42"/>
      <c r="C10736" s="42"/>
      <c r="D10736" s="32" t="s">
        <v>48105</v>
      </c>
      <c r="E10736" s="44" t="s">
        <v>62304</v>
      </c>
      <c r="F10736" s="44" t="s">
        <v>4171</v>
      </c>
      <c r="G10736" s="32" t="s">
        <v>17</v>
      </c>
      <c r="H10736" s="32" t="s">
        <v>18</v>
      </c>
      <c r="I10736" s="55" t="s">
        <v>48106</v>
      </c>
      <c r="J10736" s="55">
        <v>8059347049359</v>
      </c>
      <c r="K10736" s="63">
        <v>45108</v>
      </c>
      <c r="L10736" s="47">
        <v>0</v>
      </c>
      <c r="M10736" s="46">
        <v>69.95</v>
      </c>
      <c r="N10736" s="45">
        <v>44802</v>
      </c>
    </row>
    <row r="10737" spans="2:14" s="32" customFormat="1" hidden="1" x14ac:dyDescent="0.25">
      <c r="B10737" s="42"/>
      <c r="C10737" s="42"/>
      <c r="D10737" s="32" t="s">
        <v>48107</v>
      </c>
      <c r="E10737" s="44" t="s">
        <v>62305</v>
      </c>
      <c r="F10737" s="44" t="s">
        <v>4171</v>
      </c>
      <c r="G10737" s="32" t="s">
        <v>17</v>
      </c>
      <c r="H10737" s="32" t="s">
        <v>18</v>
      </c>
      <c r="I10737" s="55" t="s">
        <v>48108</v>
      </c>
      <c r="J10737" s="55">
        <v>8059347058740</v>
      </c>
      <c r="K10737" s="63">
        <v>45108</v>
      </c>
      <c r="L10737" s="47">
        <v>0</v>
      </c>
      <c r="M10737" s="46">
        <v>69.95</v>
      </c>
      <c r="N10737" s="45">
        <v>44802</v>
      </c>
    </row>
    <row r="10738" spans="2:14" s="32" customFormat="1" hidden="1" x14ac:dyDescent="0.25">
      <c r="B10738" s="42"/>
      <c r="C10738" s="42"/>
      <c r="D10738" s="32" t="s">
        <v>48109</v>
      </c>
      <c r="E10738" s="44" t="s">
        <v>62306</v>
      </c>
      <c r="F10738" s="44" t="s">
        <v>4171</v>
      </c>
      <c r="G10738" s="32" t="s">
        <v>17</v>
      </c>
      <c r="H10738" s="32" t="s">
        <v>18</v>
      </c>
      <c r="I10738" s="55" t="s">
        <v>48110</v>
      </c>
      <c r="J10738" s="55">
        <v>8059347049366</v>
      </c>
      <c r="K10738" s="63">
        <v>45108</v>
      </c>
      <c r="L10738" s="47">
        <v>0</v>
      </c>
      <c r="M10738" s="46">
        <v>69.95</v>
      </c>
      <c r="N10738" s="45">
        <v>44802</v>
      </c>
    </row>
    <row r="10739" spans="2:14" s="32" customFormat="1" hidden="1" x14ac:dyDescent="0.25">
      <c r="B10739" s="42"/>
      <c r="C10739" s="42"/>
      <c r="D10739" s="32" t="s">
        <v>48111</v>
      </c>
      <c r="E10739" s="44" t="s">
        <v>62307</v>
      </c>
      <c r="F10739" s="44" t="s">
        <v>4171</v>
      </c>
      <c r="G10739" s="32" t="s">
        <v>17</v>
      </c>
      <c r="H10739" s="32" t="s">
        <v>18</v>
      </c>
      <c r="I10739" s="55" t="s">
        <v>48112</v>
      </c>
      <c r="J10739" s="55">
        <v>8059347058757</v>
      </c>
      <c r="K10739" s="63">
        <v>45108</v>
      </c>
      <c r="L10739" s="47">
        <v>0</v>
      </c>
      <c r="M10739" s="46">
        <v>69.95</v>
      </c>
      <c r="N10739" s="45">
        <v>44802</v>
      </c>
    </row>
    <row r="10740" spans="2:14" s="32" customFormat="1" hidden="1" x14ac:dyDescent="0.25">
      <c r="B10740" s="42"/>
      <c r="C10740" s="42"/>
      <c r="D10740" s="32" t="s">
        <v>48113</v>
      </c>
      <c r="E10740" s="44" t="s">
        <v>48114</v>
      </c>
      <c r="F10740" s="44" t="s">
        <v>4171</v>
      </c>
      <c r="G10740" s="32" t="s">
        <v>17</v>
      </c>
      <c r="H10740" s="32" t="s">
        <v>18</v>
      </c>
      <c r="I10740" s="55" t="s">
        <v>48115</v>
      </c>
      <c r="J10740" s="55">
        <v>8059347058887</v>
      </c>
      <c r="K10740" s="63">
        <v>45108</v>
      </c>
      <c r="L10740" s="47">
        <v>0</v>
      </c>
      <c r="M10740" s="46">
        <v>69.95</v>
      </c>
      <c r="N10740" s="45">
        <v>44802</v>
      </c>
    </row>
    <row r="10741" spans="2:14" s="32" customFormat="1" hidden="1" x14ac:dyDescent="0.25">
      <c r="B10741" s="42"/>
      <c r="C10741" s="42"/>
      <c r="D10741" s="32" t="s">
        <v>48116</v>
      </c>
      <c r="E10741" s="44" t="s">
        <v>62316</v>
      </c>
      <c r="F10741" s="44" t="s">
        <v>4171</v>
      </c>
      <c r="G10741" s="32" t="s">
        <v>17</v>
      </c>
      <c r="H10741" s="32" t="s">
        <v>18</v>
      </c>
      <c r="I10741" s="55" t="s">
        <v>48117</v>
      </c>
      <c r="J10741" s="55">
        <v>8059347049397</v>
      </c>
      <c r="K10741" s="63">
        <v>45108</v>
      </c>
      <c r="L10741" s="47">
        <v>0</v>
      </c>
      <c r="M10741" s="46">
        <v>69.95</v>
      </c>
      <c r="N10741" s="45">
        <v>44802</v>
      </c>
    </row>
    <row r="10742" spans="2:14" s="32" customFormat="1" hidden="1" x14ac:dyDescent="0.25">
      <c r="B10742" s="42"/>
      <c r="C10742" s="42"/>
      <c r="D10742" s="32" t="s">
        <v>48118</v>
      </c>
      <c r="E10742" s="44" t="s">
        <v>62317</v>
      </c>
      <c r="F10742" s="44" t="s">
        <v>4171</v>
      </c>
      <c r="G10742" s="32" t="s">
        <v>17</v>
      </c>
      <c r="H10742" s="32" t="s">
        <v>18</v>
      </c>
      <c r="I10742" s="55" t="s">
        <v>48119</v>
      </c>
      <c r="J10742" s="55">
        <v>8059347058863</v>
      </c>
      <c r="K10742" s="63">
        <v>45108</v>
      </c>
      <c r="L10742" s="47">
        <v>0</v>
      </c>
      <c r="M10742" s="46">
        <v>69.95</v>
      </c>
      <c r="N10742" s="45">
        <v>44802</v>
      </c>
    </row>
    <row r="10743" spans="2:14" s="32" customFormat="1" hidden="1" x14ac:dyDescent="0.25">
      <c r="B10743" s="42"/>
      <c r="C10743" s="42"/>
      <c r="D10743" s="32" t="s">
        <v>48120</v>
      </c>
      <c r="E10743" s="44" t="s">
        <v>62318</v>
      </c>
      <c r="F10743" s="44" t="s">
        <v>4171</v>
      </c>
      <c r="G10743" s="32" t="s">
        <v>17</v>
      </c>
      <c r="H10743" s="32" t="s">
        <v>18</v>
      </c>
      <c r="I10743" s="55" t="s">
        <v>48121</v>
      </c>
      <c r="J10743" s="55">
        <v>8059347058856</v>
      </c>
      <c r="K10743" s="63">
        <v>45108</v>
      </c>
      <c r="L10743" s="47">
        <v>0</v>
      </c>
      <c r="M10743" s="46">
        <v>69.95</v>
      </c>
      <c r="N10743" s="45">
        <v>44802</v>
      </c>
    </row>
    <row r="10744" spans="2:14" s="32" customFormat="1" hidden="1" x14ac:dyDescent="0.25">
      <c r="B10744" s="42"/>
      <c r="C10744" s="42"/>
      <c r="D10744" s="32" t="s">
        <v>48122</v>
      </c>
      <c r="E10744" s="44" t="s">
        <v>62319</v>
      </c>
      <c r="F10744" s="44" t="s">
        <v>4171</v>
      </c>
      <c r="G10744" s="32" t="s">
        <v>17</v>
      </c>
      <c r="H10744" s="32" t="s">
        <v>18</v>
      </c>
      <c r="I10744" s="55" t="s">
        <v>48123</v>
      </c>
      <c r="J10744" s="55">
        <v>8059347058870</v>
      </c>
      <c r="K10744" s="63">
        <v>45108</v>
      </c>
      <c r="L10744" s="47">
        <v>0</v>
      </c>
      <c r="M10744" s="46">
        <v>69.95</v>
      </c>
      <c r="N10744" s="45">
        <v>44802</v>
      </c>
    </row>
    <row r="10745" spans="2:14" s="32" customFormat="1" hidden="1" x14ac:dyDescent="0.25">
      <c r="B10745" s="42"/>
      <c r="C10745" s="42"/>
      <c r="E10745" s="44" t="s">
        <v>48124</v>
      </c>
      <c r="F10745" s="44" t="s">
        <v>4171</v>
      </c>
      <c r="G10745" s="32" t="s">
        <v>17</v>
      </c>
      <c r="H10745" s="32" t="s">
        <v>18</v>
      </c>
      <c r="I10745" s="55" t="s">
        <v>48125</v>
      </c>
      <c r="J10745" s="55">
        <v>8059347058924</v>
      </c>
      <c r="K10745" s="63">
        <v>45108</v>
      </c>
      <c r="L10745" s="47">
        <v>0</v>
      </c>
      <c r="M10745" s="46">
        <v>69.95</v>
      </c>
      <c r="N10745" s="45">
        <v>44802</v>
      </c>
    </row>
    <row r="10746" spans="2:14" s="32" customFormat="1" hidden="1" x14ac:dyDescent="0.25">
      <c r="B10746" s="42"/>
      <c r="C10746" s="42"/>
      <c r="E10746" s="44" t="s">
        <v>62320</v>
      </c>
      <c r="F10746" s="44" t="s">
        <v>4171</v>
      </c>
      <c r="G10746" s="32" t="s">
        <v>17</v>
      </c>
      <c r="H10746" s="32" t="s">
        <v>18</v>
      </c>
      <c r="I10746" s="55" t="s">
        <v>48126</v>
      </c>
      <c r="J10746" s="55">
        <v>8059347049403</v>
      </c>
      <c r="K10746" s="63">
        <v>45108</v>
      </c>
      <c r="L10746" s="47">
        <v>0</v>
      </c>
      <c r="M10746" s="46">
        <v>69.95</v>
      </c>
      <c r="N10746" s="45">
        <v>44802</v>
      </c>
    </row>
    <row r="10747" spans="2:14" s="32" customFormat="1" hidden="1" x14ac:dyDescent="0.25">
      <c r="B10747" s="42"/>
      <c r="C10747" s="42"/>
      <c r="E10747" s="44" t="s">
        <v>62321</v>
      </c>
      <c r="F10747" s="44" t="s">
        <v>4171</v>
      </c>
      <c r="G10747" s="32" t="s">
        <v>17</v>
      </c>
      <c r="H10747" s="32" t="s">
        <v>18</v>
      </c>
      <c r="I10747" s="55" t="s">
        <v>48127</v>
      </c>
      <c r="J10747" s="55">
        <v>8059347058900</v>
      </c>
      <c r="K10747" s="63">
        <v>45108</v>
      </c>
      <c r="L10747" s="47">
        <v>0</v>
      </c>
      <c r="M10747" s="46">
        <v>69.95</v>
      </c>
      <c r="N10747" s="45">
        <v>44802</v>
      </c>
    </row>
    <row r="10748" spans="2:14" s="32" customFormat="1" hidden="1" x14ac:dyDescent="0.25">
      <c r="B10748" s="42"/>
      <c r="C10748" s="42"/>
      <c r="E10748" s="44" t="s">
        <v>62322</v>
      </c>
      <c r="F10748" s="44" t="s">
        <v>4171</v>
      </c>
      <c r="G10748" s="32" t="s">
        <v>17</v>
      </c>
      <c r="H10748" s="32" t="s">
        <v>18</v>
      </c>
      <c r="I10748" s="55" t="s">
        <v>48128</v>
      </c>
      <c r="J10748" s="55">
        <v>8059347058894</v>
      </c>
      <c r="K10748" s="63">
        <v>45108</v>
      </c>
      <c r="L10748" s="47">
        <v>0</v>
      </c>
      <c r="M10748" s="46">
        <v>69.95</v>
      </c>
      <c r="N10748" s="45">
        <v>44802</v>
      </c>
    </row>
    <row r="10749" spans="2:14" s="32" customFormat="1" hidden="1" x14ac:dyDescent="0.25">
      <c r="B10749" s="42"/>
      <c r="C10749" s="42"/>
      <c r="E10749" s="44" t="s">
        <v>62323</v>
      </c>
      <c r="F10749" s="44" t="s">
        <v>4171</v>
      </c>
      <c r="G10749" s="32" t="s">
        <v>17</v>
      </c>
      <c r="H10749" s="32" t="s">
        <v>18</v>
      </c>
      <c r="I10749" s="55" t="s">
        <v>48129</v>
      </c>
      <c r="J10749" s="55">
        <v>8059347058917</v>
      </c>
      <c r="K10749" s="63">
        <v>45108</v>
      </c>
      <c r="L10749" s="47">
        <v>0</v>
      </c>
      <c r="M10749" s="46">
        <v>69.95</v>
      </c>
      <c r="N10749" s="45">
        <v>44802</v>
      </c>
    </row>
    <row r="10750" spans="2:14" s="32" customFormat="1" hidden="1" x14ac:dyDescent="0.25">
      <c r="B10750" s="42"/>
      <c r="C10750" s="42"/>
      <c r="D10750" s="32" t="s">
        <v>48130</v>
      </c>
      <c r="E10750" s="44" t="s">
        <v>48131</v>
      </c>
      <c r="F10750" s="44" t="s">
        <v>4171</v>
      </c>
      <c r="G10750" s="32" t="s">
        <v>17</v>
      </c>
      <c r="H10750" s="32" t="s">
        <v>18</v>
      </c>
      <c r="I10750" s="55" t="s">
        <v>48132</v>
      </c>
      <c r="J10750" s="55">
        <v>8059347079981</v>
      </c>
      <c r="K10750" s="63">
        <v>45108</v>
      </c>
      <c r="L10750" s="47">
        <v>0</v>
      </c>
      <c r="M10750" s="46">
        <v>69.95</v>
      </c>
      <c r="N10750" s="45">
        <v>44802</v>
      </c>
    </row>
    <row r="10751" spans="2:14" s="32" customFormat="1" hidden="1" x14ac:dyDescent="0.25">
      <c r="B10751" s="42"/>
      <c r="C10751" s="42"/>
      <c r="D10751" s="32" t="s">
        <v>48133</v>
      </c>
      <c r="E10751" s="44" t="s">
        <v>62324</v>
      </c>
      <c r="F10751" s="44" t="s">
        <v>4171</v>
      </c>
      <c r="G10751" s="32" t="s">
        <v>17</v>
      </c>
      <c r="H10751" s="32" t="s">
        <v>18</v>
      </c>
      <c r="I10751" s="55" t="s">
        <v>48134</v>
      </c>
      <c r="J10751" s="55">
        <v>8059347079967</v>
      </c>
      <c r="K10751" s="63">
        <v>45108</v>
      </c>
      <c r="L10751" s="47">
        <v>0</v>
      </c>
      <c r="M10751" s="46">
        <v>69.95</v>
      </c>
      <c r="N10751" s="45">
        <v>44802</v>
      </c>
    </row>
    <row r="10752" spans="2:14" s="32" customFormat="1" hidden="1" x14ac:dyDescent="0.25">
      <c r="B10752" s="42"/>
      <c r="C10752" s="42"/>
      <c r="D10752" s="32" t="s">
        <v>48135</v>
      </c>
      <c r="E10752" s="44" t="s">
        <v>62325</v>
      </c>
      <c r="F10752" s="44" t="s">
        <v>4171</v>
      </c>
      <c r="G10752" s="32" t="s">
        <v>17</v>
      </c>
      <c r="H10752" s="32" t="s">
        <v>18</v>
      </c>
      <c r="I10752" s="55" t="s">
        <v>48136</v>
      </c>
      <c r="J10752" s="55">
        <v>8059347079950</v>
      </c>
      <c r="K10752" s="63">
        <v>45108</v>
      </c>
      <c r="L10752" s="47">
        <v>0</v>
      </c>
      <c r="M10752" s="46">
        <v>69.95</v>
      </c>
      <c r="N10752" s="45">
        <v>44802</v>
      </c>
    </row>
    <row r="10753" spans="2:14" s="32" customFormat="1" hidden="1" x14ac:dyDescent="0.25">
      <c r="B10753" s="42"/>
      <c r="C10753" s="42"/>
      <c r="D10753" s="32" t="s">
        <v>48137</v>
      </c>
      <c r="E10753" s="44" t="s">
        <v>62326</v>
      </c>
      <c r="F10753" s="44" t="s">
        <v>4171</v>
      </c>
      <c r="G10753" s="32" t="s">
        <v>17</v>
      </c>
      <c r="H10753" s="32" t="s">
        <v>18</v>
      </c>
      <c r="I10753" s="55" t="s">
        <v>48138</v>
      </c>
      <c r="J10753" s="55">
        <v>8059347079943</v>
      </c>
      <c r="K10753" s="63">
        <v>45108</v>
      </c>
      <c r="L10753" s="47">
        <v>0</v>
      </c>
      <c r="M10753" s="46">
        <v>69.95</v>
      </c>
      <c r="N10753" s="45">
        <v>44802</v>
      </c>
    </row>
    <row r="10754" spans="2:14" s="32" customFormat="1" hidden="1" x14ac:dyDescent="0.25">
      <c r="B10754" s="42"/>
      <c r="C10754" s="42"/>
      <c r="D10754" s="32" t="s">
        <v>48139</v>
      </c>
      <c r="E10754" s="44" t="s">
        <v>62327</v>
      </c>
      <c r="F10754" s="44" t="s">
        <v>4171</v>
      </c>
      <c r="G10754" s="32" t="s">
        <v>17</v>
      </c>
      <c r="H10754" s="32" t="s">
        <v>18</v>
      </c>
      <c r="I10754" s="55" t="s">
        <v>48140</v>
      </c>
      <c r="J10754" s="55">
        <v>8059347079974</v>
      </c>
      <c r="K10754" s="63">
        <v>45108</v>
      </c>
      <c r="L10754" s="47">
        <v>0</v>
      </c>
      <c r="M10754" s="46">
        <v>69.95</v>
      </c>
      <c r="N10754" s="45">
        <v>44802</v>
      </c>
    </row>
    <row r="10755" spans="2:14" s="32" customFormat="1" hidden="1" x14ac:dyDescent="0.25">
      <c r="B10755" s="42"/>
      <c r="C10755" s="42"/>
      <c r="D10755" s="32" t="s">
        <v>48141</v>
      </c>
      <c r="E10755" s="44" t="s">
        <v>48142</v>
      </c>
      <c r="F10755" s="44" t="s">
        <v>4171</v>
      </c>
      <c r="G10755" s="32" t="s">
        <v>17</v>
      </c>
      <c r="H10755" s="32" t="s">
        <v>18</v>
      </c>
      <c r="I10755" s="55" t="s">
        <v>48143</v>
      </c>
      <c r="J10755" s="55">
        <v>8059347080031</v>
      </c>
      <c r="K10755" s="63">
        <v>45108</v>
      </c>
      <c r="L10755" s="47">
        <v>0</v>
      </c>
      <c r="M10755" s="46">
        <v>69.95</v>
      </c>
      <c r="N10755" s="45">
        <v>44802</v>
      </c>
    </row>
    <row r="10756" spans="2:14" s="32" customFormat="1" hidden="1" x14ac:dyDescent="0.25">
      <c r="B10756" s="42"/>
      <c r="C10756" s="42"/>
      <c r="D10756" s="32" t="s">
        <v>48144</v>
      </c>
      <c r="E10756" s="44" t="s">
        <v>62328</v>
      </c>
      <c r="F10756" s="44" t="s">
        <v>4171</v>
      </c>
      <c r="G10756" s="32" t="s">
        <v>17</v>
      </c>
      <c r="H10756" s="32" t="s">
        <v>18</v>
      </c>
      <c r="I10756" s="55" t="s">
        <v>48145</v>
      </c>
      <c r="J10756" s="55">
        <v>8059347080017</v>
      </c>
      <c r="K10756" s="63">
        <v>45108</v>
      </c>
      <c r="L10756" s="47">
        <v>0</v>
      </c>
      <c r="M10756" s="46">
        <v>69.95</v>
      </c>
      <c r="N10756" s="45">
        <v>44802</v>
      </c>
    </row>
    <row r="10757" spans="2:14" s="32" customFormat="1" hidden="1" x14ac:dyDescent="0.25">
      <c r="B10757" s="42"/>
      <c r="C10757" s="42"/>
      <c r="D10757" s="32" t="s">
        <v>48146</v>
      </c>
      <c r="E10757" s="44" t="s">
        <v>62329</v>
      </c>
      <c r="F10757" s="44" t="s">
        <v>4171</v>
      </c>
      <c r="G10757" s="32" t="s">
        <v>17</v>
      </c>
      <c r="H10757" s="32" t="s">
        <v>18</v>
      </c>
      <c r="I10757" s="55" t="s">
        <v>48147</v>
      </c>
      <c r="J10757" s="55">
        <v>8059347080000</v>
      </c>
      <c r="K10757" s="63">
        <v>45108</v>
      </c>
      <c r="L10757" s="47">
        <v>0</v>
      </c>
      <c r="M10757" s="46">
        <v>69.95</v>
      </c>
      <c r="N10757" s="45">
        <v>44802</v>
      </c>
    </row>
    <row r="10758" spans="2:14" s="32" customFormat="1" hidden="1" x14ac:dyDescent="0.25">
      <c r="B10758" s="42"/>
      <c r="C10758" s="42"/>
      <c r="D10758" s="32" t="s">
        <v>48148</v>
      </c>
      <c r="E10758" s="44" t="s">
        <v>62330</v>
      </c>
      <c r="F10758" s="44" t="s">
        <v>4171</v>
      </c>
      <c r="G10758" s="32" t="s">
        <v>17</v>
      </c>
      <c r="H10758" s="32" t="s">
        <v>18</v>
      </c>
      <c r="I10758" s="55" t="s">
        <v>48149</v>
      </c>
      <c r="J10758" s="55">
        <v>8059347079998</v>
      </c>
      <c r="K10758" s="63">
        <v>45108</v>
      </c>
      <c r="L10758" s="47">
        <v>0</v>
      </c>
      <c r="M10758" s="46">
        <v>69.95</v>
      </c>
      <c r="N10758" s="45">
        <v>44802</v>
      </c>
    </row>
    <row r="10759" spans="2:14" s="32" customFormat="1" hidden="1" x14ac:dyDescent="0.25">
      <c r="B10759" s="42"/>
      <c r="C10759" s="42"/>
      <c r="D10759" s="32" t="s">
        <v>48150</v>
      </c>
      <c r="E10759" s="44" t="s">
        <v>62331</v>
      </c>
      <c r="F10759" s="44" t="s">
        <v>4171</v>
      </c>
      <c r="G10759" s="32" t="s">
        <v>17</v>
      </c>
      <c r="H10759" s="32" t="s">
        <v>18</v>
      </c>
      <c r="I10759" s="55" t="s">
        <v>48151</v>
      </c>
      <c r="J10759" s="55">
        <v>8059347080024</v>
      </c>
      <c r="K10759" s="63">
        <v>45108</v>
      </c>
      <c r="L10759" s="47">
        <v>0</v>
      </c>
      <c r="M10759" s="46">
        <v>69.95</v>
      </c>
      <c r="N10759" s="45">
        <v>44802</v>
      </c>
    </row>
    <row r="10760" spans="2:14" s="32" customFormat="1" hidden="1" x14ac:dyDescent="0.25">
      <c r="B10760" s="42"/>
      <c r="C10760" s="42"/>
      <c r="D10760" s="32" t="s">
        <v>48152</v>
      </c>
      <c r="E10760" s="44" t="s">
        <v>48153</v>
      </c>
      <c r="F10760" s="44" t="s">
        <v>4171</v>
      </c>
      <c r="G10760" s="32" t="s">
        <v>17</v>
      </c>
      <c r="H10760" s="32" t="s">
        <v>18</v>
      </c>
      <c r="I10760" s="55" t="s">
        <v>48154</v>
      </c>
      <c r="J10760" s="55">
        <v>8059347080086</v>
      </c>
      <c r="K10760" s="63">
        <v>45108</v>
      </c>
      <c r="L10760" s="47">
        <v>0</v>
      </c>
      <c r="M10760" s="46">
        <v>69.95</v>
      </c>
      <c r="N10760" s="45">
        <v>44802</v>
      </c>
    </row>
    <row r="10761" spans="2:14" s="32" customFormat="1" hidden="1" x14ac:dyDescent="0.25">
      <c r="B10761" s="42"/>
      <c r="C10761" s="42"/>
      <c r="D10761" s="32" t="s">
        <v>48155</v>
      </c>
      <c r="E10761" s="44" t="s">
        <v>62344</v>
      </c>
      <c r="F10761" s="44" t="s">
        <v>4171</v>
      </c>
      <c r="G10761" s="32" t="s">
        <v>17</v>
      </c>
      <c r="H10761" s="32" t="s">
        <v>18</v>
      </c>
      <c r="I10761" s="55" t="s">
        <v>48156</v>
      </c>
      <c r="J10761" s="55">
        <v>8059347080062</v>
      </c>
      <c r="K10761" s="63">
        <v>45108</v>
      </c>
      <c r="L10761" s="47">
        <v>0</v>
      </c>
      <c r="M10761" s="46">
        <v>69.95</v>
      </c>
      <c r="N10761" s="45">
        <v>44802</v>
      </c>
    </row>
    <row r="10762" spans="2:14" s="32" customFormat="1" hidden="1" x14ac:dyDescent="0.25">
      <c r="B10762" s="42"/>
      <c r="C10762" s="42"/>
      <c r="D10762" s="32" t="s">
        <v>48157</v>
      </c>
      <c r="E10762" s="44" t="s">
        <v>62345</v>
      </c>
      <c r="F10762" s="44" t="s">
        <v>4171</v>
      </c>
      <c r="G10762" s="32" t="s">
        <v>17</v>
      </c>
      <c r="H10762" s="32" t="s">
        <v>18</v>
      </c>
      <c r="I10762" s="55" t="s">
        <v>48158</v>
      </c>
      <c r="J10762" s="55">
        <v>8059347080055</v>
      </c>
      <c r="K10762" s="63">
        <v>45108</v>
      </c>
      <c r="L10762" s="47">
        <v>0</v>
      </c>
      <c r="M10762" s="46">
        <v>69.95</v>
      </c>
      <c r="N10762" s="45">
        <v>44802</v>
      </c>
    </row>
    <row r="10763" spans="2:14" s="32" customFormat="1" hidden="1" x14ac:dyDescent="0.25">
      <c r="B10763" s="42"/>
      <c r="C10763" s="42"/>
      <c r="D10763" s="32" t="s">
        <v>48159</v>
      </c>
      <c r="E10763" s="44" t="s">
        <v>62346</v>
      </c>
      <c r="F10763" s="44" t="s">
        <v>4171</v>
      </c>
      <c r="G10763" s="32" t="s">
        <v>17</v>
      </c>
      <c r="H10763" s="32" t="s">
        <v>18</v>
      </c>
      <c r="I10763" s="55" t="s">
        <v>48160</v>
      </c>
      <c r="J10763" s="55">
        <v>8059347080048</v>
      </c>
      <c r="K10763" s="63">
        <v>45108</v>
      </c>
      <c r="L10763" s="47">
        <v>0</v>
      </c>
      <c r="M10763" s="46">
        <v>69.95</v>
      </c>
      <c r="N10763" s="45">
        <v>44802</v>
      </c>
    </row>
    <row r="10764" spans="2:14" s="32" customFormat="1" hidden="1" x14ac:dyDescent="0.25">
      <c r="B10764" s="42"/>
      <c r="C10764" s="42"/>
      <c r="D10764" s="32" t="s">
        <v>48161</v>
      </c>
      <c r="E10764" s="44" t="s">
        <v>62347</v>
      </c>
      <c r="F10764" s="44" t="s">
        <v>4171</v>
      </c>
      <c r="G10764" s="32" t="s">
        <v>17</v>
      </c>
      <c r="H10764" s="32" t="s">
        <v>18</v>
      </c>
      <c r="I10764" s="55" t="s">
        <v>48162</v>
      </c>
      <c r="J10764" s="55">
        <v>8059347080079</v>
      </c>
      <c r="K10764" s="63">
        <v>45108</v>
      </c>
      <c r="L10764" s="47">
        <v>0</v>
      </c>
      <c r="M10764" s="46">
        <v>69.95</v>
      </c>
      <c r="N10764" s="45">
        <v>44802</v>
      </c>
    </row>
    <row r="10765" spans="2:14" s="32" customFormat="1" hidden="1" x14ac:dyDescent="0.25">
      <c r="B10765" s="42"/>
      <c r="C10765" s="42"/>
      <c r="D10765" s="32" t="s">
        <v>48163</v>
      </c>
      <c r="E10765" s="44" t="s">
        <v>48164</v>
      </c>
      <c r="F10765" s="44" t="s">
        <v>4171</v>
      </c>
      <c r="G10765" s="32" t="s">
        <v>17</v>
      </c>
      <c r="H10765" s="32" t="s">
        <v>18</v>
      </c>
      <c r="I10765" s="55" t="s">
        <v>48165</v>
      </c>
      <c r="J10765" s="55">
        <v>8059347058962</v>
      </c>
      <c r="K10765" s="63">
        <v>45108</v>
      </c>
      <c r="L10765" s="47">
        <v>0</v>
      </c>
      <c r="M10765" s="46">
        <v>69.95</v>
      </c>
      <c r="N10765" s="45">
        <v>44802</v>
      </c>
    </row>
    <row r="10766" spans="2:14" s="32" customFormat="1" hidden="1" x14ac:dyDescent="0.25">
      <c r="B10766" s="42"/>
      <c r="C10766" s="42"/>
      <c r="D10766" s="32" t="s">
        <v>48166</v>
      </c>
      <c r="E10766" s="44" t="s">
        <v>62348</v>
      </c>
      <c r="F10766" s="44" t="s">
        <v>4171</v>
      </c>
      <c r="G10766" s="32" t="s">
        <v>17</v>
      </c>
      <c r="H10766" s="32" t="s">
        <v>18</v>
      </c>
      <c r="I10766" s="55" t="s">
        <v>48167</v>
      </c>
      <c r="J10766" s="55">
        <v>8059347049410</v>
      </c>
      <c r="K10766" s="63">
        <v>45108</v>
      </c>
      <c r="L10766" s="47">
        <v>0</v>
      </c>
      <c r="M10766" s="46">
        <v>69.95</v>
      </c>
      <c r="N10766" s="45">
        <v>44802</v>
      </c>
    </row>
    <row r="10767" spans="2:14" s="32" customFormat="1" hidden="1" x14ac:dyDescent="0.25">
      <c r="B10767" s="42"/>
      <c r="C10767" s="42"/>
      <c r="D10767" s="32" t="s">
        <v>48168</v>
      </c>
      <c r="E10767" s="44" t="s">
        <v>62349</v>
      </c>
      <c r="F10767" s="44" t="s">
        <v>4171</v>
      </c>
      <c r="G10767" s="32" t="s">
        <v>17</v>
      </c>
      <c r="H10767" s="32" t="s">
        <v>18</v>
      </c>
      <c r="I10767" s="55" t="s">
        <v>48169</v>
      </c>
      <c r="J10767" s="55">
        <v>8059347058948</v>
      </c>
      <c r="K10767" s="63">
        <v>45108</v>
      </c>
      <c r="L10767" s="47">
        <v>0</v>
      </c>
      <c r="M10767" s="46">
        <v>69.95</v>
      </c>
      <c r="N10767" s="45">
        <v>44802</v>
      </c>
    </row>
    <row r="10768" spans="2:14" s="32" customFormat="1" hidden="1" x14ac:dyDescent="0.25">
      <c r="B10768" s="42"/>
      <c r="C10768" s="42"/>
      <c r="D10768" s="32" t="s">
        <v>48170</v>
      </c>
      <c r="E10768" s="44" t="s">
        <v>62350</v>
      </c>
      <c r="F10768" s="44" t="s">
        <v>4171</v>
      </c>
      <c r="G10768" s="32" t="s">
        <v>17</v>
      </c>
      <c r="H10768" s="32" t="s">
        <v>18</v>
      </c>
      <c r="I10768" s="55" t="s">
        <v>48171</v>
      </c>
      <c r="J10768" s="55">
        <v>8059347058931</v>
      </c>
      <c r="K10768" s="63">
        <v>45108</v>
      </c>
      <c r="L10768" s="47">
        <v>0</v>
      </c>
      <c r="M10768" s="46">
        <v>69.95</v>
      </c>
      <c r="N10768" s="45">
        <v>44802</v>
      </c>
    </row>
    <row r="10769" spans="2:14" s="32" customFormat="1" hidden="1" x14ac:dyDescent="0.25">
      <c r="B10769" s="42"/>
      <c r="C10769" s="42"/>
      <c r="D10769" s="32" t="s">
        <v>48172</v>
      </c>
      <c r="E10769" s="44" t="s">
        <v>62351</v>
      </c>
      <c r="F10769" s="44" t="s">
        <v>4171</v>
      </c>
      <c r="G10769" s="32" t="s">
        <v>17</v>
      </c>
      <c r="H10769" s="32" t="s">
        <v>18</v>
      </c>
      <c r="I10769" s="55" t="s">
        <v>48173</v>
      </c>
      <c r="J10769" s="55">
        <v>8059347058955</v>
      </c>
      <c r="K10769" s="63">
        <v>45108</v>
      </c>
      <c r="L10769" s="47">
        <v>0</v>
      </c>
      <c r="M10769" s="46">
        <v>69.95</v>
      </c>
      <c r="N10769" s="45">
        <v>44802</v>
      </c>
    </row>
    <row r="10770" spans="2:14" s="32" customFormat="1" hidden="1" x14ac:dyDescent="0.25">
      <c r="B10770" s="42"/>
      <c r="C10770" s="42"/>
      <c r="E10770" s="44" t="s">
        <v>48174</v>
      </c>
      <c r="F10770" s="44" t="s">
        <v>4171</v>
      </c>
      <c r="G10770" s="32" t="s">
        <v>17</v>
      </c>
      <c r="H10770" s="32" t="s">
        <v>18</v>
      </c>
      <c r="I10770" s="55" t="s">
        <v>48175</v>
      </c>
      <c r="J10770" s="55">
        <v>8059347059099</v>
      </c>
      <c r="K10770" s="63">
        <v>45108</v>
      </c>
      <c r="L10770" s="47">
        <v>0</v>
      </c>
      <c r="M10770" s="47">
        <v>49.95</v>
      </c>
      <c r="N10770" s="45">
        <v>44802</v>
      </c>
    </row>
    <row r="10771" spans="2:14" s="32" customFormat="1" hidden="1" x14ac:dyDescent="0.25">
      <c r="B10771" s="42"/>
      <c r="C10771" s="42"/>
      <c r="E10771" s="44" t="s">
        <v>62360</v>
      </c>
      <c r="F10771" s="44" t="s">
        <v>4171</v>
      </c>
      <c r="G10771" s="32" t="s">
        <v>17</v>
      </c>
      <c r="H10771" s="32" t="s">
        <v>18</v>
      </c>
      <c r="I10771" s="55" t="s">
        <v>48176</v>
      </c>
      <c r="J10771" s="55">
        <v>8059347049472</v>
      </c>
      <c r="K10771" s="63">
        <v>45108</v>
      </c>
      <c r="L10771" s="47">
        <v>0</v>
      </c>
      <c r="M10771" s="47">
        <v>49.95</v>
      </c>
      <c r="N10771" s="45">
        <v>44802</v>
      </c>
    </row>
    <row r="10772" spans="2:14" s="32" customFormat="1" hidden="1" x14ac:dyDescent="0.25">
      <c r="B10772" s="42"/>
      <c r="C10772" s="42"/>
      <c r="E10772" s="44" t="s">
        <v>62361</v>
      </c>
      <c r="F10772" s="44" t="s">
        <v>4171</v>
      </c>
      <c r="G10772" s="32" t="s">
        <v>17</v>
      </c>
      <c r="H10772" s="32" t="s">
        <v>18</v>
      </c>
      <c r="I10772" s="55" t="s">
        <v>48177</v>
      </c>
      <c r="J10772" s="55">
        <v>8059347059075</v>
      </c>
      <c r="K10772" s="63">
        <v>45108</v>
      </c>
      <c r="L10772" s="47">
        <v>0</v>
      </c>
      <c r="M10772" s="47">
        <v>49.95</v>
      </c>
      <c r="N10772" s="45">
        <v>44802</v>
      </c>
    </row>
    <row r="10773" spans="2:14" s="32" customFormat="1" hidden="1" x14ac:dyDescent="0.25">
      <c r="B10773" s="42"/>
      <c r="C10773" s="42"/>
      <c r="E10773" s="44" t="s">
        <v>62362</v>
      </c>
      <c r="F10773" s="44" t="s">
        <v>4171</v>
      </c>
      <c r="G10773" s="32" t="s">
        <v>17</v>
      </c>
      <c r="H10773" s="32" t="s">
        <v>18</v>
      </c>
      <c r="I10773" s="55" t="s">
        <v>48178</v>
      </c>
      <c r="J10773" s="55">
        <v>8059347049489</v>
      </c>
      <c r="K10773" s="63">
        <v>45108</v>
      </c>
      <c r="L10773" s="47">
        <v>0</v>
      </c>
      <c r="M10773" s="47">
        <v>49.95</v>
      </c>
      <c r="N10773" s="45">
        <v>44802</v>
      </c>
    </row>
    <row r="10774" spans="2:14" s="32" customFormat="1" hidden="1" x14ac:dyDescent="0.25">
      <c r="B10774" s="42"/>
      <c r="C10774" s="42"/>
      <c r="E10774" s="44" t="s">
        <v>62363</v>
      </c>
      <c r="F10774" s="44" t="s">
        <v>4171</v>
      </c>
      <c r="G10774" s="32" t="s">
        <v>17</v>
      </c>
      <c r="H10774" s="32" t="s">
        <v>18</v>
      </c>
      <c r="I10774" s="55" t="s">
        <v>48179</v>
      </c>
      <c r="J10774" s="55">
        <v>8059347059082</v>
      </c>
      <c r="K10774" s="63">
        <v>45108</v>
      </c>
      <c r="L10774" s="47">
        <v>0</v>
      </c>
      <c r="M10774" s="47">
        <v>49.95</v>
      </c>
      <c r="N10774" s="45">
        <v>44802</v>
      </c>
    </row>
    <row r="10775" spans="2:14" s="32" customFormat="1" hidden="1" x14ac:dyDescent="0.25">
      <c r="B10775" s="42"/>
      <c r="C10775" s="42"/>
      <c r="E10775" s="44" t="s">
        <v>48180</v>
      </c>
      <c r="F10775" s="44" t="s">
        <v>4171</v>
      </c>
      <c r="G10775" s="32" t="s">
        <v>17</v>
      </c>
      <c r="H10775" s="32" t="s">
        <v>18</v>
      </c>
      <c r="I10775" s="55" t="s">
        <v>48181</v>
      </c>
      <c r="J10775" s="55">
        <v>8059347059136</v>
      </c>
      <c r="K10775" s="63">
        <v>45108</v>
      </c>
      <c r="L10775" s="47">
        <v>0</v>
      </c>
      <c r="M10775" s="47">
        <v>49.95</v>
      </c>
      <c r="N10775" s="45">
        <v>44802</v>
      </c>
    </row>
    <row r="10776" spans="2:14" s="32" customFormat="1" hidden="1" x14ac:dyDescent="0.25">
      <c r="B10776" s="42"/>
      <c r="C10776" s="42"/>
      <c r="E10776" s="44" t="s">
        <v>62364</v>
      </c>
      <c r="F10776" s="44" t="s">
        <v>4171</v>
      </c>
      <c r="G10776" s="32" t="s">
        <v>17</v>
      </c>
      <c r="H10776" s="32" t="s">
        <v>18</v>
      </c>
      <c r="I10776" s="55" t="s">
        <v>48182</v>
      </c>
      <c r="J10776" s="55">
        <v>8059347049496</v>
      </c>
      <c r="K10776" s="63">
        <v>45108</v>
      </c>
      <c r="L10776" s="47">
        <v>0</v>
      </c>
      <c r="M10776" s="47">
        <v>49.95</v>
      </c>
      <c r="N10776" s="45">
        <v>44802</v>
      </c>
    </row>
    <row r="10777" spans="2:14" s="32" customFormat="1" hidden="1" x14ac:dyDescent="0.25">
      <c r="B10777" s="42"/>
      <c r="C10777" s="42"/>
      <c r="E10777" s="44" t="s">
        <v>62365</v>
      </c>
      <c r="F10777" s="44" t="s">
        <v>4171</v>
      </c>
      <c r="G10777" s="32" t="s">
        <v>17</v>
      </c>
      <c r="H10777" s="32" t="s">
        <v>18</v>
      </c>
      <c r="I10777" s="55" t="s">
        <v>48183</v>
      </c>
      <c r="J10777" s="55">
        <v>8059347059112</v>
      </c>
      <c r="K10777" s="63">
        <v>45108</v>
      </c>
      <c r="L10777" s="47">
        <v>0</v>
      </c>
      <c r="M10777" s="47">
        <v>49.95</v>
      </c>
      <c r="N10777" s="45">
        <v>44802</v>
      </c>
    </row>
    <row r="10778" spans="2:14" s="32" customFormat="1" hidden="1" x14ac:dyDescent="0.25">
      <c r="B10778" s="42"/>
      <c r="C10778" s="42"/>
      <c r="E10778" s="44" t="s">
        <v>62366</v>
      </c>
      <c r="F10778" s="44" t="s">
        <v>4171</v>
      </c>
      <c r="G10778" s="32" t="s">
        <v>17</v>
      </c>
      <c r="H10778" s="32" t="s">
        <v>18</v>
      </c>
      <c r="I10778" s="55" t="s">
        <v>48184</v>
      </c>
      <c r="J10778" s="55">
        <v>8059347059105</v>
      </c>
      <c r="K10778" s="63">
        <v>45108</v>
      </c>
      <c r="L10778" s="47">
        <v>0</v>
      </c>
      <c r="M10778" s="47">
        <v>49.95</v>
      </c>
      <c r="N10778" s="45">
        <v>44802</v>
      </c>
    </row>
    <row r="10779" spans="2:14" s="32" customFormat="1" hidden="1" x14ac:dyDescent="0.25">
      <c r="B10779" s="42"/>
      <c r="C10779" s="42"/>
      <c r="E10779" s="44" t="s">
        <v>62367</v>
      </c>
      <c r="F10779" s="44" t="s">
        <v>4171</v>
      </c>
      <c r="G10779" s="32" t="s">
        <v>17</v>
      </c>
      <c r="H10779" s="32" t="s">
        <v>18</v>
      </c>
      <c r="I10779" s="55" t="s">
        <v>48185</v>
      </c>
      <c r="J10779" s="55">
        <v>8059347059129</v>
      </c>
      <c r="K10779" s="63">
        <v>45108</v>
      </c>
      <c r="L10779" s="47">
        <v>0</v>
      </c>
      <c r="M10779" s="47">
        <v>49.95</v>
      </c>
      <c r="N10779" s="45">
        <v>44802</v>
      </c>
    </row>
    <row r="10780" spans="2:14" s="32" customFormat="1" hidden="1" x14ac:dyDescent="0.25">
      <c r="B10780" s="42"/>
      <c r="C10780" s="42"/>
      <c r="E10780" s="44" t="s">
        <v>48186</v>
      </c>
      <c r="F10780" s="44" t="s">
        <v>4171</v>
      </c>
      <c r="G10780" s="32" t="s">
        <v>17</v>
      </c>
      <c r="H10780" s="32" t="s">
        <v>18</v>
      </c>
      <c r="I10780" s="55" t="s">
        <v>48187</v>
      </c>
      <c r="J10780" s="55">
        <v>8059347059167</v>
      </c>
      <c r="K10780" s="63">
        <v>45108</v>
      </c>
      <c r="L10780" s="47">
        <v>0</v>
      </c>
      <c r="M10780" s="47">
        <v>49.95</v>
      </c>
      <c r="N10780" s="45">
        <v>44802</v>
      </c>
    </row>
    <row r="10781" spans="2:14" s="32" customFormat="1" hidden="1" x14ac:dyDescent="0.25">
      <c r="B10781" s="42"/>
      <c r="C10781" s="42"/>
      <c r="E10781" s="44" t="s">
        <v>62368</v>
      </c>
      <c r="F10781" s="44" t="s">
        <v>4171</v>
      </c>
      <c r="G10781" s="32" t="s">
        <v>17</v>
      </c>
      <c r="H10781" s="32" t="s">
        <v>18</v>
      </c>
      <c r="I10781" s="55" t="s">
        <v>48188</v>
      </c>
      <c r="J10781" s="55">
        <v>8059347049502</v>
      </c>
      <c r="K10781" s="63">
        <v>45108</v>
      </c>
      <c r="L10781" s="47">
        <v>0</v>
      </c>
      <c r="M10781" s="47">
        <v>49.95</v>
      </c>
      <c r="N10781" s="45">
        <v>44802</v>
      </c>
    </row>
    <row r="10782" spans="2:14" s="32" customFormat="1" hidden="1" x14ac:dyDescent="0.25">
      <c r="B10782" s="42"/>
      <c r="C10782" s="42"/>
      <c r="E10782" s="44" t="s">
        <v>62369</v>
      </c>
      <c r="F10782" s="44" t="s">
        <v>4171</v>
      </c>
      <c r="G10782" s="32" t="s">
        <v>17</v>
      </c>
      <c r="H10782" s="32" t="s">
        <v>18</v>
      </c>
      <c r="I10782" s="55" t="s">
        <v>48189</v>
      </c>
      <c r="J10782" s="55">
        <v>8059347059150</v>
      </c>
      <c r="K10782" s="63">
        <v>45108</v>
      </c>
      <c r="L10782" s="47">
        <v>0</v>
      </c>
      <c r="M10782" s="47">
        <v>49.95</v>
      </c>
      <c r="N10782" s="45">
        <v>44802</v>
      </c>
    </row>
    <row r="10783" spans="2:14" s="32" customFormat="1" hidden="1" x14ac:dyDescent="0.25">
      <c r="B10783" s="42"/>
      <c r="C10783" s="42"/>
      <c r="E10783" s="44" t="s">
        <v>62370</v>
      </c>
      <c r="F10783" s="44" t="s">
        <v>4171</v>
      </c>
      <c r="G10783" s="32" t="s">
        <v>17</v>
      </c>
      <c r="H10783" s="32" t="s">
        <v>18</v>
      </c>
      <c r="I10783" s="55" t="s">
        <v>48190</v>
      </c>
      <c r="J10783" s="55">
        <v>8059347059143</v>
      </c>
      <c r="K10783" s="63">
        <v>45108</v>
      </c>
      <c r="L10783" s="47">
        <v>0</v>
      </c>
      <c r="M10783" s="47">
        <v>49.95</v>
      </c>
      <c r="N10783" s="45">
        <v>44802</v>
      </c>
    </row>
    <row r="10784" spans="2:14" s="32" customFormat="1" hidden="1" x14ac:dyDescent="0.25">
      <c r="B10784" s="42"/>
      <c r="C10784" s="42"/>
      <c r="E10784" s="44" t="s">
        <v>62371</v>
      </c>
      <c r="F10784" s="44" t="s">
        <v>4171</v>
      </c>
      <c r="G10784" s="32" t="s">
        <v>17</v>
      </c>
      <c r="H10784" s="32" t="s">
        <v>18</v>
      </c>
      <c r="I10784" s="55" t="s">
        <v>48191</v>
      </c>
      <c r="J10784" s="55">
        <v>8059347049519</v>
      </c>
      <c r="K10784" s="63">
        <v>45108</v>
      </c>
      <c r="L10784" s="47">
        <v>0</v>
      </c>
      <c r="M10784" s="47">
        <v>49.95</v>
      </c>
      <c r="N10784" s="45">
        <v>44802</v>
      </c>
    </row>
    <row r="10785" spans="2:14" s="32" customFormat="1" hidden="1" x14ac:dyDescent="0.25">
      <c r="B10785" s="42"/>
      <c r="C10785" s="42"/>
      <c r="D10785" s="32" t="s">
        <v>48192</v>
      </c>
      <c r="E10785" s="44" t="s">
        <v>48193</v>
      </c>
      <c r="F10785" s="44" t="s">
        <v>4171</v>
      </c>
      <c r="G10785" s="32" t="s">
        <v>17</v>
      </c>
      <c r="H10785" s="32" t="s">
        <v>18</v>
      </c>
      <c r="I10785" s="55" t="s">
        <v>48194</v>
      </c>
      <c r="J10785" s="55">
        <v>8059347059204</v>
      </c>
      <c r="K10785" s="63">
        <v>45108</v>
      </c>
      <c r="L10785" s="47">
        <v>0</v>
      </c>
      <c r="M10785" s="47">
        <v>49.95</v>
      </c>
      <c r="N10785" s="45">
        <v>44802</v>
      </c>
    </row>
    <row r="10786" spans="2:14" s="32" customFormat="1" hidden="1" x14ac:dyDescent="0.25">
      <c r="B10786" s="42"/>
      <c r="C10786" s="42"/>
      <c r="D10786" s="32" t="s">
        <v>48195</v>
      </c>
      <c r="E10786" s="44" t="s">
        <v>62372</v>
      </c>
      <c r="F10786" s="44" t="s">
        <v>4171</v>
      </c>
      <c r="G10786" s="32" t="s">
        <v>17</v>
      </c>
      <c r="H10786" s="32" t="s">
        <v>18</v>
      </c>
      <c r="I10786" s="55" t="s">
        <v>48196</v>
      </c>
      <c r="J10786" s="55">
        <v>8059347049526</v>
      </c>
      <c r="K10786" s="63">
        <v>45108</v>
      </c>
      <c r="L10786" s="47">
        <v>0</v>
      </c>
      <c r="M10786" s="47">
        <v>49.95</v>
      </c>
      <c r="N10786" s="45">
        <v>44802</v>
      </c>
    </row>
    <row r="10787" spans="2:14" s="32" customFormat="1" hidden="1" x14ac:dyDescent="0.25">
      <c r="B10787" s="42"/>
      <c r="C10787" s="42"/>
      <c r="D10787" s="32" t="s">
        <v>48197</v>
      </c>
      <c r="E10787" s="44" t="s">
        <v>62373</v>
      </c>
      <c r="F10787" s="44" t="s">
        <v>4171</v>
      </c>
      <c r="G10787" s="32" t="s">
        <v>17</v>
      </c>
      <c r="H10787" s="32" t="s">
        <v>18</v>
      </c>
      <c r="I10787" s="55" t="s">
        <v>48198</v>
      </c>
      <c r="J10787" s="55">
        <v>8059347059181</v>
      </c>
      <c r="K10787" s="63">
        <v>45108</v>
      </c>
      <c r="L10787" s="47">
        <v>0</v>
      </c>
      <c r="M10787" s="47">
        <v>49.95</v>
      </c>
      <c r="N10787" s="45">
        <v>44802</v>
      </c>
    </row>
    <row r="10788" spans="2:14" s="32" customFormat="1" hidden="1" x14ac:dyDescent="0.25">
      <c r="B10788" s="42"/>
      <c r="C10788" s="42"/>
      <c r="D10788" s="32" t="s">
        <v>48199</v>
      </c>
      <c r="E10788" s="44" t="s">
        <v>62374</v>
      </c>
      <c r="F10788" s="44" t="s">
        <v>4171</v>
      </c>
      <c r="G10788" s="32" t="s">
        <v>17</v>
      </c>
      <c r="H10788" s="32" t="s">
        <v>18</v>
      </c>
      <c r="I10788" s="55" t="s">
        <v>48200</v>
      </c>
      <c r="J10788" s="55">
        <v>8059347059174</v>
      </c>
      <c r="K10788" s="63">
        <v>45108</v>
      </c>
      <c r="L10788" s="47">
        <v>0</v>
      </c>
      <c r="M10788" s="47">
        <v>49.95</v>
      </c>
      <c r="N10788" s="45">
        <v>44802</v>
      </c>
    </row>
    <row r="10789" spans="2:14" s="32" customFormat="1" hidden="1" x14ac:dyDescent="0.25">
      <c r="B10789" s="42"/>
      <c r="C10789" s="42"/>
      <c r="D10789" s="32" t="s">
        <v>48201</v>
      </c>
      <c r="E10789" s="44" t="s">
        <v>62375</v>
      </c>
      <c r="F10789" s="44" t="s">
        <v>4171</v>
      </c>
      <c r="G10789" s="32" t="s">
        <v>17</v>
      </c>
      <c r="H10789" s="32" t="s">
        <v>18</v>
      </c>
      <c r="I10789" s="55" t="s">
        <v>48202</v>
      </c>
      <c r="J10789" s="55">
        <v>8059347059198</v>
      </c>
      <c r="K10789" s="63">
        <v>45108</v>
      </c>
      <c r="L10789" s="47">
        <v>0</v>
      </c>
      <c r="M10789" s="47">
        <v>49.95</v>
      </c>
      <c r="N10789" s="45">
        <v>44802</v>
      </c>
    </row>
    <row r="10790" spans="2:14" s="32" customFormat="1" hidden="1" x14ac:dyDescent="0.25">
      <c r="B10790" s="42"/>
      <c r="C10790" s="42"/>
      <c r="D10790" s="32" t="s">
        <v>48203</v>
      </c>
      <c r="E10790" s="44" t="s">
        <v>48204</v>
      </c>
      <c r="F10790" s="44" t="s">
        <v>4171</v>
      </c>
      <c r="G10790" s="32" t="s">
        <v>17</v>
      </c>
      <c r="H10790" s="32" t="s">
        <v>18</v>
      </c>
      <c r="I10790" s="55" t="s">
        <v>48205</v>
      </c>
      <c r="J10790" s="55">
        <v>8059347059242</v>
      </c>
      <c r="K10790" s="63">
        <v>45108</v>
      </c>
      <c r="L10790" s="47">
        <v>0</v>
      </c>
      <c r="M10790" s="47">
        <v>49.95</v>
      </c>
      <c r="N10790" s="45">
        <v>44802</v>
      </c>
    </row>
    <row r="10791" spans="2:14" s="32" customFormat="1" hidden="1" x14ac:dyDescent="0.25">
      <c r="B10791" s="42"/>
      <c r="C10791" s="42"/>
      <c r="D10791" s="32" t="s">
        <v>48206</v>
      </c>
      <c r="E10791" s="44" t="s">
        <v>62376</v>
      </c>
      <c r="F10791" s="44" t="s">
        <v>4171</v>
      </c>
      <c r="G10791" s="32" t="s">
        <v>17</v>
      </c>
      <c r="H10791" s="32" t="s">
        <v>18</v>
      </c>
      <c r="I10791" s="55" t="s">
        <v>48207</v>
      </c>
      <c r="J10791" s="55">
        <v>8059347049533</v>
      </c>
      <c r="K10791" s="63">
        <v>45108</v>
      </c>
      <c r="L10791" s="47">
        <v>0</v>
      </c>
      <c r="M10791" s="47">
        <v>49.95</v>
      </c>
      <c r="N10791" s="45">
        <v>44802</v>
      </c>
    </row>
    <row r="10792" spans="2:14" s="32" customFormat="1" hidden="1" x14ac:dyDescent="0.25">
      <c r="B10792" s="42"/>
      <c r="C10792" s="42"/>
      <c r="D10792" s="32" t="s">
        <v>48208</v>
      </c>
      <c r="E10792" s="44" t="s">
        <v>62377</v>
      </c>
      <c r="F10792" s="44" t="s">
        <v>4171</v>
      </c>
      <c r="G10792" s="32" t="s">
        <v>17</v>
      </c>
      <c r="H10792" s="32" t="s">
        <v>18</v>
      </c>
      <c r="I10792" s="55" t="s">
        <v>48209</v>
      </c>
      <c r="J10792" s="55">
        <v>8059347059228</v>
      </c>
      <c r="K10792" s="63">
        <v>45108</v>
      </c>
      <c r="L10792" s="47">
        <v>0</v>
      </c>
      <c r="M10792" s="47">
        <v>49.95</v>
      </c>
      <c r="N10792" s="45">
        <v>44802</v>
      </c>
    </row>
    <row r="10793" spans="2:14" s="32" customFormat="1" hidden="1" x14ac:dyDescent="0.25">
      <c r="B10793" s="42"/>
      <c r="C10793" s="42"/>
      <c r="D10793" s="32" t="s">
        <v>48210</v>
      </c>
      <c r="E10793" s="44" t="s">
        <v>62378</v>
      </c>
      <c r="F10793" s="44" t="s">
        <v>4171</v>
      </c>
      <c r="G10793" s="32" t="s">
        <v>17</v>
      </c>
      <c r="H10793" s="32" t="s">
        <v>18</v>
      </c>
      <c r="I10793" s="55" t="s">
        <v>48211</v>
      </c>
      <c r="J10793" s="55">
        <v>8059347059211</v>
      </c>
      <c r="K10793" s="63">
        <v>45108</v>
      </c>
      <c r="L10793" s="47">
        <v>0</v>
      </c>
      <c r="M10793" s="47">
        <v>49.95</v>
      </c>
      <c r="N10793" s="45">
        <v>44802</v>
      </c>
    </row>
    <row r="10794" spans="2:14" s="32" customFormat="1" hidden="1" x14ac:dyDescent="0.25">
      <c r="B10794" s="42"/>
      <c r="C10794" s="42"/>
      <c r="D10794" s="32" t="s">
        <v>48212</v>
      </c>
      <c r="E10794" s="44" t="s">
        <v>62379</v>
      </c>
      <c r="F10794" s="44" t="s">
        <v>4171</v>
      </c>
      <c r="G10794" s="32" t="s">
        <v>17</v>
      </c>
      <c r="H10794" s="32" t="s">
        <v>18</v>
      </c>
      <c r="I10794" s="55" t="s">
        <v>48213</v>
      </c>
      <c r="J10794" s="55">
        <v>8059347059235</v>
      </c>
      <c r="K10794" s="63">
        <v>45108</v>
      </c>
      <c r="L10794" s="47">
        <v>0</v>
      </c>
      <c r="M10794" s="47">
        <v>49.95</v>
      </c>
      <c r="N10794" s="45">
        <v>44802</v>
      </c>
    </row>
    <row r="10795" spans="2:14" s="32" customFormat="1" hidden="1" x14ac:dyDescent="0.25">
      <c r="B10795" s="42"/>
      <c r="C10795" s="42"/>
      <c r="D10795" s="32" t="s">
        <v>48214</v>
      </c>
      <c r="E10795" s="44" t="s">
        <v>48215</v>
      </c>
      <c r="F10795" s="44" t="s">
        <v>4171</v>
      </c>
      <c r="G10795" s="32" t="s">
        <v>17</v>
      </c>
      <c r="H10795" s="32" t="s">
        <v>18</v>
      </c>
      <c r="I10795" s="55" t="s">
        <v>48216</v>
      </c>
      <c r="J10795" s="55">
        <v>8059347059280</v>
      </c>
      <c r="K10795" s="63">
        <v>45108</v>
      </c>
      <c r="L10795" s="47">
        <v>0</v>
      </c>
      <c r="M10795" s="47">
        <v>49.95</v>
      </c>
      <c r="N10795" s="45">
        <v>44802</v>
      </c>
    </row>
    <row r="10796" spans="2:14" s="32" customFormat="1" hidden="1" x14ac:dyDescent="0.25">
      <c r="B10796" s="42"/>
      <c r="C10796" s="42"/>
      <c r="D10796" s="32" t="s">
        <v>48217</v>
      </c>
      <c r="E10796" s="44" t="s">
        <v>62380</v>
      </c>
      <c r="F10796" s="44" t="s">
        <v>4171</v>
      </c>
      <c r="G10796" s="32" t="s">
        <v>17</v>
      </c>
      <c r="H10796" s="32" t="s">
        <v>18</v>
      </c>
      <c r="I10796" s="55" t="s">
        <v>48218</v>
      </c>
      <c r="J10796" s="55">
        <v>8059347050263</v>
      </c>
      <c r="K10796" s="63">
        <v>45108</v>
      </c>
      <c r="L10796" s="47">
        <v>0</v>
      </c>
      <c r="M10796" s="47">
        <v>49.95</v>
      </c>
      <c r="N10796" s="45">
        <v>44802</v>
      </c>
    </row>
    <row r="10797" spans="2:14" s="32" customFormat="1" hidden="1" x14ac:dyDescent="0.25">
      <c r="B10797" s="42"/>
      <c r="C10797" s="42"/>
      <c r="D10797" s="32" t="s">
        <v>48219</v>
      </c>
      <c r="E10797" s="44" t="s">
        <v>62381</v>
      </c>
      <c r="F10797" s="44" t="s">
        <v>4171</v>
      </c>
      <c r="G10797" s="32" t="s">
        <v>17</v>
      </c>
      <c r="H10797" s="32" t="s">
        <v>18</v>
      </c>
      <c r="I10797" s="55" t="s">
        <v>48220</v>
      </c>
      <c r="J10797" s="55">
        <v>8059347059266</v>
      </c>
      <c r="K10797" s="63">
        <v>45108</v>
      </c>
      <c r="L10797" s="47">
        <v>0</v>
      </c>
      <c r="M10797" s="47">
        <v>49.95</v>
      </c>
      <c r="N10797" s="45">
        <v>44802</v>
      </c>
    </row>
    <row r="10798" spans="2:14" s="32" customFormat="1" hidden="1" x14ac:dyDescent="0.25">
      <c r="B10798" s="42"/>
      <c r="C10798" s="42"/>
      <c r="D10798" s="32" t="s">
        <v>48221</v>
      </c>
      <c r="E10798" s="44" t="s">
        <v>62382</v>
      </c>
      <c r="F10798" s="44" t="s">
        <v>4171</v>
      </c>
      <c r="G10798" s="32" t="s">
        <v>17</v>
      </c>
      <c r="H10798" s="32" t="s">
        <v>18</v>
      </c>
      <c r="I10798" s="55" t="s">
        <v>48222</v>
      </c>
      <c r="J10798" s="55">
        <v>8059347059259</v>
      </c>
      <c r="K10798" s="63">
        <v>45108</v>
      </c>
      <c r="L10798" s="47">
        <v>0</v>
      </c>
      <c r="M10798" s="47">
        <v>49.95</v>
      </c>
      <c r="N10798" s="45">
        <v>44802</v>
      </c>
    </row>
    <row r="10799" spans="2:14" s="32" customFormat="1" hidden="1" x14ac:dyDescent="0.25">
      <c r="B10799" s="42"/>
      <c r="C10799" s="42"/>
      <c r="D10799" s="32" t="s">
        <v>48223</v>
      </c>
      <c r="E10799" s="44" t="s">
        <v>62383</v>
      </c>
      <c r="F10799" s="44" t="s">
        <v>4171</v>
      </c>
      <c r="G10799" s="32" t="s">
        <v>17</v>
      </c>
      <c r="H10799" s="32" t="s">
        <v>18</v>
      </c>
      <c r="I10799" s="55" t="s">
        <v>48224</v>
      </c>
      <c r="J10799" s="55">
        <v>8059347059273</v>
      </c>
      <c r="K10799" s="63">
        <v>45108</v>
      </c>
      <c r="L10799" s="47">
        <v>0</v>
      </c>
      <c r="M10799" s="47">
        <v>49.95</v>
      </c>
      <c r="N10799" s="45">
        <v>44802</v>
      </c>
    </row>
    <row r="10800" spans="2:14" s="32" customFormat="1" hidden="1" x14ac:dyDescent="0.25">
      <c r="B10800" s="42"/>
      <c r="C10800" s="42"/>
      <c r="D10800" s="32" t="s">
        <v>48225</v>
      </c>
      <c r="E10800" s="44" t="s">
        <v>48226</v>
      </c>
      <c r="F10800" s="44" t="s">
        <v>4171</v>
      </c>
      <c r="G10800" s="32" t="s">
        <v>17</v>
      </c>
      <c r="H10800" s="32" t="s">
        <v>18</v>
      </c>
      <c r="I10800" s="55" t="s">
        <v>48227</v>
      </c>
      <c r="J10800" s="55">
        <v>8059347059310</v>
      </c>
      <c r="K10800" s="63">
        <v>45108</v>
      </c>
      <c r="L10800" s="47">
        <v>0</v>
      </c>
      <c r="M10800" s="47">
        <v>49.95</v>
      </c>
      <c r="N10800" s="45">
        <v>44802</v>
      </c>
    </row>
    <row r="10801" spans="2:14" s="32" customFormat="1" hidden="1" x14ac:dyDescent="0.25">
      <c r="B10801" s="42"/>
      <c r="C10801" s="42"/>
      <c r="D10801" s="32" t="s">
        <v>48228</v>
      </c>
      <c r="E10801" s="44" t="s">
        <v>62384</v>
      </c>
      <c r="F10801" s="44" t="s">
        <v>4171</v>
      </c>
      <c r="G10801" s="32" t="s">
        <v>17</v>
      </c>
      <c r="H10801" s="32" t="s">
        <v>18</v>
      </c>
      <c r="I10801" s="55" t="s">
        <v>48229</v>
      </c>
      <c r="J10801" s="55">
        <v>8059347049540</v>
      </c>
      <c r="K10801" s="63">
        <v>45108</v>
      </c>
      <c r="L10801" s="47">
        <v>0</v>
      </c>
      <c r="M10801" s="47">
        <v>49.95</v>
      </c>
      <c r="N10801" s="45">
        <v>44802</v>
      </c>
    </row>
    <row r="10802" spans="2:14" s="32" customFormat="1" hidden="1" x14ac:dyDescent="0.25">
      <c r="B10802" s="42"/>
      <c r="C10802" s="42"/>
      <c r="D10802" s="32" t="s">
        <v>48230</v>
      </c>
      <c r="E10802" s="44" t="s">
        <v>62385</v>
      </c>
      <c r="F10802" s="44" t="s">
        <v>4171</v>
      </c>
      <c r="G10802" s="32" t="s">
        <v>17</v>
      </c>
      <c r="H10802" s="32" t="s">
        <v>18</v>
      </c>
      <c r="I10802" s="55" t="s">
        <v>48231</v>
      </c>
      <c r="J10802" s="55">
        <v>8059347049557</v>
      </c>
      <c r="K10802" s="63">
        <v>45108</v>
      </c>
      <c r="L10802" s="47">
        <v>0</v>
      </c>
      <c r="M10802" s="47">
        <v>49.95</v>
      </c>
      <c r="N10802" s="45">
        <v>44802</v>
      </c>
    </row>
    <row r="10803" spans="2:14" s="32" customFormat="1" hidden="1" x14ac:dyDescent="0.25">
      <c r="B10803" s="42"/>
      <c r="C10803" s="42"/>
      <c r="D10803" s="32" t="s">
        <v>48232</v>
      </c>
      <c r="E10803" s="44" t="s">
        <v>62386</v>
      </c>
      <c r="F10803" s="44" t="s">
        <v>4171</v>
      </c>
      <c r="G10803" s="32" t="s">
        <v>17</v>
      </c>
      <c r="H10803" s="32" t="s">
        <v>18</v>
      </c>
      <c r="I10803" s="55" t="s">
        <v>48233</v>
      </c>
      <c r="J10803" s="55">
        <v>8059347059297</v>
      </c>
      <c r="K10803" s="63">
        <v>45108</v>
      </c>
      <c r="L10803" s="47">
        <v>0</v>
      </c>
      <c r="M10803" s="47">
        <v>49.95</v>
      </c>
      <c r="N10803" s="45">
        <v>44802</v>
      </c>
    </row>
    <row r="10804" spans="2:14" s="32" customFormat="1" hidden="1" x14ac:dyDescent="0.25">
      <c r="B10804" s="42"/>
      <c r="C10804" s="42"/>
      <c r="D10804" s="32" t="s">
        <v>48234</v>
      </c>
      <c r="E10804" s="44" t="s">
        <v>62387</v>
      </c>
      <c r="F10804" s="44" t="s">
        <v>4171</v>
      </c>
      <c r="G10804" s="32" t="s">
        <v>17</v>
      </c>
      <c r="H10804" s="32" t="s">
        <v>18</v>
      </c>
      <c r="I10804" s="55" t="s">
        <v>48235</v>
      </c>
      <c r="J10804" s="55">
        <v>8059347059303</v>
      </c>
      <c r="K10804" s="63">
        <v>45108</v>
      </c>
      <c r="L10804" s="47">
        <v>0</v>
      </c>
      <c r="M10804" s="47">
        <v>49.95</v>
      </c>
      <c r="N10804" s="45">
        <v>44802</v>
      </c>
    </row>
    <row r="10805" spans="2:14" s="32" customFormat="1" hidden="1" x14ac:dyDescent="0.25">
      <c r="B10805" s="42"/>
      <c r="C10805" s="42"/>
      <c r="D10805" s="32" t="s">
        <v>48236</v>
      </c>
      <c r="E10805" s="44" t="s">
        <v>48237</v>
      </c>
      <c r="F10805" s="44" t="s">
        <v>4171</v>
      </c>
      <c r="G10805" s="32" t="s">
        <v>17</v>
      </c>
      <c r="H10805" s="32" t="s">
        <v>18</v>
      </c>
      <c r="I10805" s="55" t="s">
        <v>48238</v>
      </c>
      <c r="J10805" s="55">
        <v>8059347059358</v>
      </c>
      <c r="K10805" s="63">
        <v>45108</v>
      </c>
      <c r="L10805" s="47">
        <v>0</v>
      </c>
      <c r="M10805" s="47">
        <v>49.95</v>
      </c>
      <c r="N10805" s="45">
        <v>44802</v>
      </c>
    </row>
    <row r="10806" spans="2:14" s="32" customFormat="1" hidden="1" x14ac:dyDescent="0.25">
      <c r="B10806" s="42"/>
      <c r="C10806" s="42"/>
      <c r="D10806" s="32" t="s">
        <v>48239</v>
      </c>
      <c r="E10806" s="44" t="s">
        <v>62404</v>
      </c>
      <c r="F10806" s="44" t="s">
        <v>4171</v>
      </c>
      <c r="G10806" s="32" t="s">
        <v>17</v>
      </c>
      <c r="H10806" s="32" t="s">
        <v>18</v>
      </c>
      <c r="I10806" s="55" t="s">
        <v>48240</v>
      </c>
      <c r="J10806" s="55">
        <v>8059347049564</v>
      </c>
      <c r="K10806" s="63">
        <v>45108</v>
      </c>
      <c r="L10806" s="47">
        <v>0</v>
      </c>
      <c r="M10806" s="47">
        <v>49.95</v>
      </c>
      <c r="N10806" s="45">
        <v>44802</v>
      </c>
    </row>
    <row r="10807" spans="2:14" s="32" customFormat="1" hidden="1" x14ac:dyDescent="0.25">
      <c r="B10807" s="42"/>
      <c r="C10807" s="42"/>
      <c r="D10807" s="32" t="s">
        <v>48241</v>
      </c>
      <c r="E10807" s="44" t="s">
        <v>62405</v>
      </c>
      <c r="F10807" s="44" t="s">
        <v>4171</v>
      </c>
      <c r="G10807" s="32" t="s">
        <v>17</v>
      </c>
      <c r="H10807" s="32" t="s">
        <v>18</v>
      </c>
      <c r="I10807" s="55" t="s">
        <v>48242</v>
      </c>
      <c r="J10807" s="55">
        <v>8059347059334</v>
      </c>
      <c r="K10807" s="63">
        <v>45108</v>
      </c>
      <c r="L10807" s="47">
        <v>0</v>
      </c>
      <c r="M10807" s="47">
        <v>49.95</v>
      </c>
      <c r="N10807" s="45">
        <v>44802</v>
      </c>
    </row>
    <row r="10808" spans="2:14" s="32" customFormat="1" hidden="1" x14ac:dyDescent="0.25">
      <c r="B10808" s="42"/>
      <c r="C10808" s="42"/>
      <c r="D10808" s="32" t="s">
        <v>48243</v>
      </c>
      <c r="E10808" s="44" t="s">
        <v>62406</v>
      </c>
      <c r="F10808" s="44" t="s">
        <v>4171</v>
      </c>
      <c r="G10808" s="32" t="s">
        <v>17</v>
      </c>
      <c r="H10808" s="32" t="s">
        <v>18</v>
      </c>
      <c r="I10808" s="55" t="s">
        <v>48244</v>
      </c>
      <c r="J10808" s="55">
        <v>8059347059327</v>
      </c>
      <c r="K10808" s="63">
        <v>45108</v>
      </c>
      <c r="L10808" s="47">
        <v>0</v>
      </c>
      <c r="M10808" s="47">
        <v>49.95</v>
      </c>
      <c r="N10808" s="45">
        <v>44802</v>
      </c>
    </row>
    <row r="10809" spans="2:14" s="32" customFormat="1" hidden="1" x14ac:dyDescent="0.25">
      <c r="B10809" s="42"/>
      <c r="C10809" s="42"/>
      <c r="D10809" s="32" t="s">
        <v>48245</v>
      </c>
      <c r="E10809" s="44" t="s">
        <v>62407</v>
      </c>
      <c r="F10809" s="44" t="s">
        <v>4171</v>
      </c>
      <c r="G10809" s="32" t="s">
        <v>17</v>
      </c>
      <c r="H10809" s="32" t="s">
        <v>18</v>
      </c>
      <c r="I10809" s="55" t="s">
        <v>48246</v>
      </c>
      <c r="J10809" s="55">
        <v>8059347059341</v>
      </c>
      <c r="K10809" s="63">
        <v>45108</v>
      </c>
      <c r="L10809" s="47">
        <v>0</v>
      </c>
      <c r="M10809" s="47">
        <v>49.95</v>
      </c>
      <c r="N10809" s="45">
        <v>44802</v>
      </c>
    </row>
    <row r="10810" spans="2:14" s="32" customFormat="1" hidden="1" x14ac:dyDescent="0.25">
      <c r="B10810" s="42"/>
      <c r="C10810" s="42"/>
      <c r="D10810" s="32" t="s">
        <v>48247</v>
      </c>
      <c r="E10810" s="44" t="s">
        <v>48248</v>
      </c>
      <c r="F10810" s="44" t="s">
        <v>4171</v>
      </c>
      <c r="G10810" s="32" t="s">
        <v>17</v>
      </c>
      <c r="H10810" s="32" t="s">
        <v>18</v>
      </c>
      <c r="I10810" s="55" t="s">
        <v>48249</v>
      </c>
      <c r="J10810" s="55">
        <v>8059347059396</v>
      </c>
      <c r="K10810" s="63">
        <v>45108</v>
      </c>
      <c r="L10810" s="47">
        <v>0</v>
      </c>
      <c r="M10810" s="47">
        <v>49.95</v>
      </c>
      <c r="N10810" s="45">
        <v>44802</v>
      </c>
    </row>
    <row r="10811" spans="2:14" s="32" customFormat="1" hidden="1" x14ac:dyDescent="0.25">
      <c r="B10811" s="42"/>
      <c r="C10811" s="42"/>
      <c r="D10811" s="32" t="s">
        <v>48250</v>
      </c>
      <c r="E10811" s="44" t="s">
        <v>62408</v>
      </c>
      <c r="F10811" s="44" t="s">
        <v>4171</v>
      </c>
      <c r="G10811" s="32" t="s">
        <v>17</v>
      </c>
      <c r="H10811" s="32" t="s">
        <v>18</v>
      </c>
      <c r="I10811" s="55" t="s">
        <v>48251</v>
      </c>
      <c r="J10811" s="55">
        <v>8059347049571</v>
      </c>
      <c r="K10811" s="63">
        <v>45108</v>
      </c>
      <c r="L10811" s="47">
        <v>0</v>
      </c>
      <c r="M10811" s="47">
        <v>49.95</v>
      </c>
      <c r="N10811" s="45">
        <v>44802</v>
      </c>
    </row>
    <row r="10812" spans="2:14" s="32" customFormat="1" hidden="1" x14ac:dyDescent="0.25">
      <c r="B10812" s="42"/>
      <c r="C10812" s="42"/>
      <c r="D10812" s="32" t="s">
        <v>48252</v>
      </c>
      <c r="E10812" s="44" t="s">
        <v>62409</v>
      </c>
      <c r="F10812" s="44" t="s">
        <v>4171</v>
      </c>
      <c r="G10812" s="32" t="s">
        <v>17</v>
      </c>
      <c r="H10812" s="32" t="s">
        <v>18</v>
      </c>
      <c r="I10812" s="55" t="s">
        <v>48253</v>
      </c>
      <c r="J10812" s="55">
        <v>8059347059372</v>
      </c>
      <c r="K10812" s="63">
        <v>45108</v>
      </c>
      <c r="L10812" s="47">
        <v>0</v>
      </c>
      <c r="M10812" s="47">
        <v>49.95</v>
      </c>
      <c r="N10812" s="45">
        <v>44802</v>
      </c>
    </row>
    <row r="10813" spans="2:14" s="32" customFormat="1" hidden="1" x14ac:dyDescent="0.25">
      <c r="B10813" s="42"/>
      <c r="C10813" s="42"/>
      <c r="D10813" s="32" t="s">
        <v>48254</v>
      </c>
      <c r="E10813" s="44" t="s">
        <v>62410</v>
      </c>
      <c r="F10813" s="44" t="s">
        <v>4171</v>
      </c>
      <c r="G10813" s="32" t="s">
        <v>17</v>
      </c>
      <c r="H10813" s="32" t="s">
        <v>18</v>
      </c>
      <c r="I10813" s="55" t="s">
        <v>48255</v>
      </c>
      <c r="J10813" s="55">
        <v>8059347059365</v>
      </c>
      <c r="K10813" s="63">
        <v>45108</v>
      </c>
      <c r="L10813" s="47">
        <v>0</v>
      </c>
      <c r="M10813" s="47">
        <v>49.95</v>
      </c>
      <c r="N10813" s="45">
        <v>44802</v>
      </c>
    </row>
    <row r="10814" spans="2:14" s="32" customFormat="1" hidden="1" x14ac:dyDescent="0.25">
      <c r="B10814" s="42"/>
      <c r="C10814" s="42"/>
      <c r="D10814" s="32" t="s">
        <v>48256</v>
      </c>
      <c r="E10814" s="44" t="s">
        <v>62411</v>
      </c>
      <c r="F10814" s="44" t="s">
        <v>4171</v>
      </c>
      <c r="G10814" s="32" t="s">
        <v>17</v>
      </c>
      <c r="H10814" s="32" t="s">
        <v>18</v>
      </c>
      <c r="I10814" s="55" t="s">
        <v>48257</v>
      </c>
      <c r="J10814" s="55">
        <v>8059347059389</v>
      </c>
      <c r="K10814" s="63">
        <v>45108</v>
      </c>
      <c r="L10814" s="47">
        <v>0</v>
      </c>
      <c r="M10814" s="47">
        <v>49.95</v>
      </c>
      <c r="N10814" s="45">
        <v>44802</v>
      </c>
    </row>
    <row r="10815" spans="2:14" s="32" customFormat="1" hidden="1" x14ac:dyDescent="0.25">
      <c r="B10815" s="42"/>
      <c r="C10815" s="42"/>
      <c r="D10815" s="32" t="s">
        <v>48258</v>
      </c>
      <c r="E10815" s="44" t="s">
        <v>48259</v>
      </c>
      <c r="F10815" s="44" t="s">
        <v>4171</v>
      </c>
      <c r="G10815" s="32" t="s">
        <v>17</v>
      </c>
      <c r="H10815" s="32" t="s">
        <v>18</v>
      </c>
      <c r="I10815" s="55" t="s">
        <v>48260</v>
      </c>
      <c r="J10815" s="55">
        <v>8059347059433</v>
      </c>
      <c r="K10815" s="63">
        <v>45108</v>
      </c>
      <c r="L10815" s="47">
        <v>0</v>
      </c>
      <c r="M10815" s="47">
        <v>49.95</v>
      </c>
      <c r="N10815" s="45">
        <v>44802</v>
      </c>
    </row>
    <row r="10816" spans="2:14" s="32" customFormat="1" hidden="1" x14ac:dyDescent="0.25">
      <c r="B10816" s="42"/>
      <c r="C10816" s="42"/>
      <c r="D10816" s="32" t="s">
        <v>48261</v>
      </c>
      <c r="E10816" s="44" t="s">
        <v>62412</v>
      </c>
      <c r="F10816" s="44" t="s">
        <v>4171</v>
      </c>
      <c r="G10816" s="32" t="s">
        <v>17</v>
      </c>
      <c r="H10816" s="32" t="s">
        <v>18</v>
      </c>
      <c r="I10816" s="55" t="s">
        <v>48262</v>
      </c>
      <c r="J10816" s="55">
        <v>8059347049588</v>
      </c>
      <c r="K10816" s="63">
        <v>45108</v>
      </c>
      <c r="L10816" s="47">
        <v>0</v>
      </c>
      <c r="M10816" s="47">
        <v>49.95</v>
      </c>
      <c r="N10816" s="45">
        <v>44802</v>
      </c>
    </row>
    <row r="10817" spans="2:14" s="32" customFormat="1" hidden="1" x14ac:dyDescent="0.25">
      <c r="B10817" s="42"/>
      <c r="C10817" s="42"/>
      <c r="D10817" s="32" t="s">
        <v>48263</v>
      </c>
      <c r="E10817" s="44" t="s">
        <v>62413</v>
      </c>
      <c r="F10817" s="44" t="s">
        <v>4171</v>
      </c>
      <c r="G10817" s="32" t="s">
        <v>17</v>
      </c>
      <c r="H10817" s="32" t="s">
        <v>18</v>
      </c>
      <c r="I10817" s="55" t="s">
        <v>48264</v>
      </c>
      <c r="J10817" s="55">
        <v>8059347059419</v>
      </c>
      <c r="K10817" s="63">
        <v>45108</v>
      </c>
      <c r="L10817" s="47">
        <v>0</v>
      </c>
      <c r="M10817" s="47">
        <v>49.95</v>
      </c>
      <c r="N10817" s="45">
        <v>44802</v>
      </c>
    </row>
    <row r="10818" spans="2:14" s="32" customFormat="1" hidden="1" x14ac:dyDescent="0.25">
      <c r="B10818" s="42"/>
      <c r="C10818" s="42"/>
      <c r="D10818" s="32" t="s">
        <v>48265</v>
      </c>
      <c r="E10818" s="44" t="s">
        <v>62414</v>
      </c>
      <c r="F10818" s="44" t="s">
        <v>4171</v>
      </c>
      <c r="G10818" s="32" t="s">
        <v>17</v>
      </c>
      <c r="H10818" s="32" t="s">
        <v>18</v>
      </c>
      <c r="I10818" s="55" t="s">
        <v>48266</v>
      </c>
      <c r="J10818" s="55">
        <v>8059347059402</v>
      </c>
      <c r="K10818" s="63">
        <v>45108</v>
      </c>
      <c r="L10818" s="47">
        <v>0</v>
      </c>
      <c r="M10818" s="47">
        <v>49.95</v>
      </c>
      <c r="N10818" s="45">
        <v>44802</v>
      </c>
    </row>
    <row r="10819" spans="2:14" s="32" customFormat="1" hidden="1" x14ac:dyDescent="0.25">
      <c r="B10819" s="42"/>
      <c r="C10819" s="42"/>
      <c r="D10819" s="32" t="s">
        <v>48267</v>
      </c>
      <c r="E10819" s="44" t="s">
        <v>62415</v>
      </c>
      <c r="F10819" s="44" t="s">
        <v>4171</v>
      </c>
      <c r="G10819" s="32" t="s">
        <v>17</v>
      </c>
      <c r="H10819" s="32" t="s">
        <v>18</v>
      </c>
      <c r="I10819" s="55" t="s">
        <v>48268</v>
      </c>
      <c r="J10819" s="55">
        <v>8059347059426</v>
      </c>
      <c r="K10819" s="63">
        <v>45108</v>
      </c>
      <c r="L10819" s="47">
        <v>0</v>
      </c>
      <c r="M10819" s="47">
        <v>49.95</v>
      </c>
      <c r="N10819" s="45">
        <v>44802</v>
      </c>
    </row>
    <row r="10820" spans="2:14" s="32" customFormat="1" hidden="1" x14ac:dyDescent="0.25">
      <c r="B10820" s="42"/>
      <c r="C10820" s="42"/>
      <c r="D10820" s="32" t="s">
        <v>48269</v>
      </c>
      <c r="E10820" s="44" t="s">
        <v>48270</v>
      </c>
      <c r="F10820" s="44" t="s">
        <v>4171</v>
      </c>
      <c r="G10820" s="32" t="s">
        <v>17</v>
      </c>
      <c r="H10820" s="32" t="s">
        <v>18</v>
      </c>
      <c r="I10820" s="55" t="s">
        <v>48271</v>
      </c>
      <c r="J10820" s="55">
        <v>8059347059471</v>
      </c>
      <c r="K10820" s="63">
        <v>45108</v>
      </c>
      <c r="L10820" s="47">
        <v>0</v>
      </c>
      <c r="M10820" s="47">
        <v>49.95</v>
      </c>
      <c r="N10820" s="45">
        <v>44802</v>
      </c>
    </row>
    <row r="10821" spans="2:14" s="32" customFormat="1" hidden="1" x14ac:dyDescent="0.25">
      <c r="B10821" s="42"/>
      <c r="C10821" s="42"/>
      <c r="D10821" s="32" t="s">
        <v>48272</v>
      </c>
      <c r="E10821" s="44" t="s">
        <v>62416</v>
      </c>
      <c r="F10821" s="44" t="s">
        <v>4171</v>
      </c>
      <c r="G10821" s="32" t="s">
        <v>17</v>
      </c>
      <c r="H10821" s="32" t="s">
        <v>18</v>
      </c>
      <c r="I10821" s="55" t="s">
        <v>48273</v>
      </c>
      <c r="J10821" s="55">
        <v>8059347049595</v>
      </c>
      <c r="K10821" s="63">
        <v>45108</v>
      </c>
      <c r="L10821" s="47">
        <v>0</v>
      </c>
      <c r="M10821" s="47">
        <v>49.95</v>
      </c>
      <c r="N10821" s="45">
        <v>44802</v>
      </c>
    </row>
    <row r="10822" spans="2:14" s="32" customFormat="1" hidden="1" x14ac:dyDescent="0.25">
      <c r="B10822" s="42"/>
      <c r="C10822" s="42"/>
      <c r="D10822" s="32" t="s">
        <v>48274</v>
      </c>
      <c r="E10822" s="44" t="s">
        <v>62417</v>
      </c>
      <c r="F10822" s="44" t="s">
        <v>4171</v>
      </c>
      <c r="G10822" s="32" t="s">
        <v>17</v>
      </c>
      <c r="H10822" s="32" t="s">
        <v>18</v>
      </c>
      <c r="I10822" s="55" t="s">
        <v>48275</v>
      </c>
      <c r="J10822" s="55">
        <v>8059347059457</v>
      </c>
      <c r="K10822" s="63">
        <v>45108</v>
      </c>
      <c r="L10822" s="47">
        <v>0</v>
      </c>
      <c r="M10822" s="47">
        <v>49.95</v>
      </c>
      <c r="N10822" s="45">
        <v>44802</v>
      </c>
    </row>
    <row r="10823" spans="2:14" s="32" customFormat="1" hidden="1" x14ac:dyDescent="0.25">
      <c r="B10823" s="42"/>
      <c r="C10823" s="42"/>
      <c r="D10823" s="32" t="s">
        <v>48276</v>
      </c>
      <c r="E10823" s="44" t="s">
        <v>62418</v>
      </c>
      <c r="F10823" s="44" t="s">
        <v>4171</v>
      </c>
      <c r="G10823" s="32" t="s">
        <v>17</v>
      </c>
      <c r="H10823" s="32" t="s">
        <v>18</v>
      </c>
      <c r="I10823" s="55" t="s">
        <v>48277</v>
      </c>
      <c r="J10823" s="55">
        <v>8059347059440</v>
      </c>
      <c r="K10823" s="63">
        <v>45108</v>
      </c>
      <c r="L10823" s="47">
        <v>0</v>
      </c>
      <c r="M10823" s="47">
        <v>49.95</v>
      </c>
      <c r="N10823" s="45">
        <v>44802</v>
      </c>
    </row>
    <row r="10824" spans="2:14" s="32" customFormat="1" hidden="1" x14ac:dyDescent="0.25">
      <c r="B10824" s="42"/>
      <c r="C10824" s="42"/>
      <c r="D10824" s="32" t="s">
        <v>48278</v>
      </c>
      <c r="E10824" s="44" t="s">
        <v>62419</v>
      </c>
      <c r="F10824" s="44" t="s">
        <v>4171</v>
      </c>
      <c r="G10824" s="32" t="s">
        <v>17</v>
      </c>
      <c r="H10824" s="32" t="s">
        <v>18</v>
      </c>
      <c r="I10824" s="55" t="s">
        <v>48279</v>
      </c>
      <c r="J10824" s="55">
        <v>8059347059464</v>
      </c>
      <c r="K10824" s="63">
        <v>45108</v>
      </c>
      <c r="L10824" s="47">
        <v>0</v>
      </c>
      <c r="M10824" s="47">
        <v>49.95</v>
      </c>
      <c r="N10824" s="45">
        <v>44802</v>
      </c>
    </row>
    <row r="10825" spans="2:14" s="32" customFormat="1" hidden="1" x14ac:dyDescent="0.25">
      <c r="B10825" s="42"/>
      <c r="C10825" s="42"/>
      <c r="D10825" s="32" t="s">
        <v>48280</v>
      </c>
      <c r="E10825" s="44" t="s">
        <v>48281</v>
      </c>
      <c r="F10825" s="44" t="s">
        <v>4171</v>
      </c>
      <c r="G10825" s="32" t="s">
        <v>17</v>
      </c>
      <c r="H10825" s="32" t="s">
        <v>18</v>
      </c>
      <c r="I10825" s="55" t="s">
        <v>48282</v>
      </c>
      <c r="J10825" s="55">
        <v>8059347059518</v>
      </c>
      <c r="K10825" s="63">
        <v>45108</v>
      </c>
      <c r="L10825" s="47">
        <v>0</v>
      </c>
      <c r="M10825" s="47">
        <v>49.95</v>
      </c>
      <c r="N10825" s="45">
        <v>44802</v>
      </c>
    </row>
    <row r="10826" spans="2:14" s="32" customFormat="1" hidden="1" x14ac:dyDescent="0.25">
      <c r="B10826" s="42"/>
      <c r="C10826" s="42"/>
      <c r="D10826" s="32" t="s">
        <v>48283</v>
      </c>
      <c r="E10826" s="44" t="s">
        <v>62420</v>
      </c>
      <c r="F10826" s="44" t="s">
        <v>4171</v>
      </c>
      <c r="G10826" s="32" t="s">
        <v>17</v>
      </c>
      <c r="H10826" s="32" t="s">
        <v>18</v>
      </c>
      <c r="I10826" s="55" t="s">
        <v>48284</v>
      </c>
      <c r="J10826" s="55">
        <v>8059347049601</v>
      </c>
      <c r="K10826" s="63">
        <v>45108</v>
      </c>
      <c r="L10826" s="47">
        <v>0</v>
      </c>
      <c r="M10826" s="47">
        <v>49.95</v>
      </c>
      <c r="N10826" s="45">
        <v>44802</v>
      </c>
    </row>
    <row r="10827" spans="2:14" s="32" customFormat="1" hidden="1" x14ac:dyDescent="0.25">
      <c r="B10827" s="42"/>
      <c r="C10827" s="42"/>
      <c r="D10827" s="32" t="s">
        <v>48285</v>
      </c>
      <c r="E10827" s="44" t="s">
        <v>62421</v>
      </c>
      <c r="F10827" s="44" t="s">
        <v>4171</v>
      </c>
      <c r="G10827" s="32" t="s">
        <v>17</v>
      </c>
      <c r="H10827" s="32" t="s">
        <v>18</v>
      </c>
      <c r="I10827" s="55" t="s">
        <v>48286</v>
      </c>
      <c r="J10827" s="55">
        <v>8059347059495</v>
      </c>
      <c r="K10827" s="63">
        <v>45108</v>
      </c>
      <c r="L10827" s="47">
        <v>0</v>
      </c>
      <c r="M10827" s="47">
        <v>49.95</v>
      </c>
      <c r="N10827" s="45">
        <v>44802</v>
      </c>
    </row>
    <row r="10828" spans="2:14" s="32" customFormat="1" hidden="1" x14ac:dyDescent="0.25">
      <c r="B10828" s="42"/>
      <c r="C10828" s="42"/>
      <c r="D10828" s="32" t="s">
        <v>48287</v>
      </c>
      <c r="E10828" s="44" t="s">
        <v>62422</v>
      </c>
      <c r="F10828" s="44" t="s">
        <v>4171</v>
      </c>
      <c r="G10828" s="32" t="s">
        <v>17</v>
      </c>
      <c r="H10828" s="32" t="s">
        <v>18</v>
      </c>
      <c r="I10828" s="55" t="s">
        <v>48288</v>
      </c>
      <c r="J10828" s="55">
        <v>8059347059488</v>
      </c>
      <c r="K10828" s="63">
        <v>45108</v>
      </c>
      <c r="L10828" s="47">
        <v>0</v>
      </c>
      <c r="M10828" s="47">
        <v>49.95</v>
      </c>
      <c r="N10828" s="45">
        <v>44802</v>
      </c>
    </row>
    <row r="10829" spans="2:14" s="32" customFormat="1" hidden="1" x14ac:dyDescent="0.25">
      <c r="B10829" s="42"/>
      <c r="C10829" s="42"/>
      <c r="D10829" s="32" t="s">
        <v>48289</v>
      </c>
      <c r="E10829" s="44" t="s">
        <v>62423</v>
      </c>
      <c r="F10829" s="44" t="s">
        <v>4171</v>
      </c>
      <c r="G10829" s="32" t="s">
        <v>17</v>
      </c>
      <c r="H10829" s="32" t="s">
        <v>18</v>
      </c>
      <c r="I10829" s="55" t="s">
        <v>48290</v>
      </c>
      <c r="J10829" s="55">
        <v>8059347059501</v>
      </c>
      <c r="K10829" s="63">
        <v>45108</v>
      </c>
      <c r="L10829" s="47">
        <v>0</v>
      </c>
      <c r="M10829" s="47">
        <v>49.95</v>
      </c>
      <c r="N10829" s="45">
        <v>44802</v>
      </c>
    </row>
    <row r="10830" spans="2:14" s="32" customFormat="1" hidden="1" x14ac:dyDescent="0.25">
      <c r="B10830" s="42"/>
      <c r="C10830" s="42"/>
      <c r="D10830" s="32" t="s">
        <v>48291</v>
      </c>
      <c r="E10830" s="44" t="s">
        <v>48292</v>
      </c>
      <c r="F10830" s="44" t="s">
        <v>4171</v>
      </c>
      <c r="G10830" s="32" t="s">
        <v>17</v>
      </c>
      <c r="H10830" s="32" t="s">
        <v>18</v>
      </c>
      <c r="I10830" s="55" t="s">
        <v>48293</v>
      </c>
      <c r="J10830" s="55">
        <v>8059347059549</v>
      </c>
      <c r="K10830" s="63">
        <v>45108</v>
      </c>
      <c r="L10830" s="47">
        <v>0</v>
      </c>
      <c r="M10830" s="47">
        <v>36.950000000000003</v>
      </c>
      <c r="N10830" s="45">
        <v>44802</v>
      </c>
    </row>
    <row r="10831" spans="2:14" s="32" customFormat="1" hidden="1" x14ac:dyDescent="0.25">
      <c r="B10831" s="42"/>
      <c r="C10831" s="42"/>
      <c r="D10831" s="32" t="s">
        <v>48294</v>
      </c>
      <c r="E10831" s="44" t="s">
        <v>62424</v>
      </c>
      <c r="F10831" s="44" t="s">
        <v>4171</v>
      </c>
      <c r="G10831" s="32" t="s">
        <v>17</v>
      </c>
      <c r="H10831" s="32" t="s">
        <v>18</v>
      </c>
      <c r="I10831" s="55" t="s">
        <v>48295</v>
      </c>
      <c r="J10831" s="55">
        <v>8059347048789</v>
      </c>
      <c r="K10831" s="63">
        <v>45108</v>
      </c>
      <c r="L10831" s="47">
        <v>0</v>
      </c>
      <c r="M10831" s="47">
        <v>36.950000000000003</v>
      </c>
      <c r="N10831" s="45">
        <v>44802</v>
      </c>
    </row>
    <row r="10832" spans="2:14" s="32" customFormat="1" hidden="1" x14ac:dyDescent="0.25">
      <c r="B10832" s="42"/>
      <c r="C10832" s="42"/>
      <c r="D10832" s="32" t="s">
        <v>48296</v>
      </c>
      <c r="E10832" s="44" t="s">
        <v>62425</v>
      </c>
      <c r="F10832" s="44" t="s">
        <v>4171</v>
      </c>
      <c r="G10832" s="32" t="s">
        <v>17</v>
      </c>
      <c r="H10832" s="32" t="s">
        <v>18</v>
      </c>
      <c r="I10832" s="55" t="s">
        <v>48297</v>
      </c>
      <c r="J10832" s="55">
        <v>8059347048796</v>
      </c>
      <c r="K10832" s="63">
        <v>45108</v>
      </c>
      <c r="L10832" s="47">
        <v>0</v>
      </c>
      <c r="M10832" s="47">
        <v>36.950000000000003</v>
      </c>
      <c r="N10832" s="45">
        <v>44802</v>
      </c>
    </row>
    <row r="10833" spans="2:14" s="32" customFormat="1" hidden="1" x14ac:dyDescent="0.25">
      <c r="B10833" s="42"/>
      <c r="C10833" s="42"/>
      <c r="D10833" s="32" t="s">
        <v>48298</v>
      </c>
      <c r="E10833" s="44" t="s">
        <v>62426</v>
      </c>
      <c r="F10833" s="44" t="s">
        <v>4171</v>
      </c>
      <c r="G10833" s="32" t="s">
        <v>17</v>
      </c>
      <c r="H10833" s="32" t="s">
        <v>18</v>
      </c>
      <c r="I10833" s="55" t="s">
        <v>48299</v>
      </c>
      <c r="J10833" s="55">
        <v>8059347059525</v>
      </c>
      <c r="K10833" s="63">
        <v>45108</v>
      </c>
      <c r="L10833" s="47">
        <v>0</v>
      </c>
      <c r="M10833" s="47">
        <v>36.950000000000003</v>
      </c>
      <c r="N10833" s="45">
        <v>44802</v>
      </c>
    </row>
    <row r="10834" spans="2:14" s="32" customFormat="1" hidden="1" x14ac:dyDescent="0.25">
      <c r="B10834" s="42"/>
      <c r="C10834" s="42"/>
      <c r="D10834" s="32" t="s">
        <v>48300</v>
      </c>
      <c r="E10834" s="44" t="s">
        <v>62427</v>
      </c>
      <c r="F10834" s="44" t="s">
        <v>4171</v>
      </c>
      <c r="G10834" s="32" t="s">
        <v>17</v>
      </c>
      <c r="H10834" s="32" t="s">
        <v>18</v>
      </c>
      <c r="I10834" s="55" t="s">
        <v>48301</v>
      </c>
      <c r="J10834" s="55">
        <v>8059347059532</v>
      </c>
      <c r="K10834" s="63">
        <v>45108</v>
      </c>
      <c r="L10834" s="47">
        <v>0</v>
      </c>
      <c r="M10834" s="47">
        <v>36.950000000000003</v>
      </c>
      <c r="N10834" s="45">
        <v>44802</v>
      </c>
    </row>
    <row r="10835" spans="2:14" s="32" customFormat="1" hidden="1" x14ac:dyDescent="0.25">
      <c r="B10835" s="42"/>
      <c r="C10835" s="42"/>
      <c r="D10835" s="32" t="s">
        <v>48302</v>
      </c>
      <c r="E10835" s="44" t="s">
        <v>48303</v>
      </c>
      <c r="F10835" s="44" t="s">
        <v>4171</v>
      </c>
      <c r="G10835" s="32" t="s">
        <v>17</v>
      </c>
      <c r="H10835" s="32" t="s">
        <v>18</v>
      </c>
      <c r="I10835" s="55" t="s">
        <v>48304</v>
      </c>
      <c r="J10835" s="55">
        <v>8059347059587</v>
      </c>
      <c r="K10835" s="63">
        <v>45108</v>
      </c>
      <c r="L10835" s="47">
        <v>0</v>
      </c>
      <c r="M10835" s="47">
        <v>36.950000000000003</v>
      </c>
      <c r="N10835" s="45">
        <v>44802</v>
      </c>
    </row>
    <row r="10836" spans="2:14" s="32" customFormat="1" hidden="1" x14ac:dyDescent="0.25">
      <c r="B10836" s="42"/>
      <c r="C10836" s="42"/>
      <c r="D10836" s="32" t="s">
        <v>48305</v>
      </c>
      <c r="E10836" s="44" t="s">
        <v>62428</v>
      </c>
      <c r="F10836" s="44" t="s">
        <v>4171</v>
      </c>
      <c r="G10836" s="32" t="s">
        <v>17</v>
      </c>
      <c r="H10836" s="32" t="s">
        <v>18</v>
      </c>
      <c r="I10836" s="55" t="s">
        <v>48306</v>
      </c>
      <c r="J10836" s="55">
        <v>8059347048802</v>
      </c>
      <c r="K10836" s="63">
        <v>45108</v>
      </c>
      <c r="L10836" s="47">
        <v>0</v>
      </c>
      <c r="M10836" s="47">
        <v>36.950000000000003</v>
      </c>
      <c r="N10836" s="45">
        <v>44802</v>
      </c>
    </row>
    <row r="10837" spans="2:14" s="32" customFormat="1" hidden="1" x14ac:dyDescent="0.25">
      <c r="B10837" s="42"/>
      <c r="C10837" s="42"/>
      <c r="D10837" s="32" t="s">
        <v>48307</v>
      </c>
      <c r="E10837" s="44" t="s">
        <v>62429</v>
      </c>
      <c r="F10837" s="44" t="s">
        <v>4171</v>
      </c>
      <c r="G10837" s="32" t="s">
        <v>17</v>
      </c>
      <c r="H10837" s="32" t="s">
        <v>18</v>
      </c>
      <c r="I10837" s="55" t="s">
        <v>48308</v>
      </c>
      <c r="J10837" s="55">
        <v>8059347059563</v>
      </c>
      <c r="K10837" s="63">
        <v>45108</v>
      </c>
      <c r="L10837" s="47">
        <v>0</v>
      </c>
      <c r="M10837" s="47">
        <v>36.950000000000003</v>
      </c>
      <c r="N10837" s="45">
        <v>44802</v>
      </c>
    </row>
    <row r="10838" spans="2:14" s="32" customFormat="1" hidden="1" x14ac:dyDescent="0.25">
      <c r="B10838" s="42"/>
      <c r="C10838" s="42"/>
      <c r="D10838" s="32" t="s">
        <v>48309</v>
      </c>
      <c r="E10838" s="44" t="s">
        <v>62430</v>
      </c>
      <c r="F10838" s="44" t="s">
        <v>4171</v>
      </c>
      <c r="G10838" s="32" t="s">
        <v>17</v>
      </c>
      <c r="H10838" s="32" t="s">
        <v>18</v>
      </c>
      <c r="I10838" s="55" t="s">
        <v>48310</v>
      </c>
      <c r="J10838" s="55">
        <v>8059347059556</v>
      </c>
      <c r="K10838" s="63">
        <v>45108</v>
      </c>
      <c r="L10838" s="47">
        <v>0</v>
      </c>
      <c r="M10838" s="47">
        <v>36.950000000000003</v>
      </c>
      <c r="N10838" s="45">
        <v>44802</v>
      </c>
    </row>
    <row r="10839" spans="2:14" s="32" customFormat="1" hidden="1" x14ac:dyDescent="0.25">
      <c r="B10839" s="42"/>
      <c r="C10839" s="42"/>
      <c r="D10839" s="32" t="s">
        <v>48311</v>
      </c>
      <c r="E10839" s="44" t="s">
        <v>62431</v>
      </c>
      <c r="F10839" s="44" t="s">
        <v>4171</v>
      </c>
      <c r="G10839" s="32" t="s">
        <v>17</v>
      </c>
      <c r="H10839" s="32" t="s">
        <v>18</v>
      </c>
      <c r="I10839" s="55" t="s">
        <v>48312</v>
      </c>
      <c r="J10839" s="55">
        <v>8059347059570</v>
      </c>
      <c r="K10839" s="63">
        <v>45108</v>
      </c>
      <c r="L10839" s="47">
        <v>0</v>
      </c>
      <c r="M10839" s="47">
        <v>36.950000000000003</v>
      </c>
      <c r="N10839" s="45">
        <v>44802</v>
      </c>
    </row>
    <row r="10840" spans="2:14" s="32" customFormat="1" hidden="1" x14ac:dyDescent="0.25">
      <c r="B10840" s="42"/>
      <c r="C10840" s="42"/>
      <c r="D10840" s="32" t="s">
        <v>48313</v>
      </c>
      <c r="E10840" s="44" t="s">
        <v>48314</v>
      </c>
      <c r="F10840" s="44" t="s">
        <v>4171</v>
      </c>
      <c r="G10840" s="32" t="s">
        <v>17</v>
      </c>
      <c r="H10840" s="32" t="s">
        <v>18</v>
      </c>
      <c r="I10840" s="55" t="s">
        <v>48315</v>
      </c>
      <c r="J10840" s="55">
        <v>8059347059624</v>
      </c>
      <c r="K10840" s="63">
        <v>45108</v>
      </c>
      <c r="L10840" s="47">
        <v>0</v>
      </c>
      <c r="M10840" s="47">
        <v>36.950000000000003</v>
      </c>
      <c r="N10840" s="45">
        <v>44802</v>
      </c>
    </row>
    <row r="10841" spans="2:14" s="32" customFormat="1" hidden="1" x14ac:dyDescent="0.25">
      <c r="B10841" s="42"/>
      <c r="C10841" s="42"/>
      <c r="D10841" s="32" t="s">
        <v>48316</v>
      </c>
      <c r="E10841" s="44" t="s">
        <v>62432</v>
      </c>
      <c r="F10841" s="44" t="s">
        <v>4171</v>
      </c>
      <c r="G10841" s="32" t="s">
        <v>17</v>
      </c>
      <c r="H10841" s="32" t="s">
        <v>18</v>
      </c>
      <c r="I10841" s="55" t="s">
        <v>48317</v>
      </c>
      <c r="J10841" s="55">
        <v>8059347048819</v>
      </c>
      <c r="K10841" s="63">
        <v>45108</v>
      </c>
      <c r="L10841" s="47">
        <v>0</v>
      </c>
      <c r="M10841" s="47">
        <v>36.950000000000003</v>
      </c>
      <c r="N10841" s="45">
        <v>44802</v>
      </c>
    </row>
    <row r="10842" spans="2:14" s="32" customFormat="1" hidden="1" x14ac:dyDescent="0.25">
      <c r="B10842" s="42"/>
      <c r="C10842" s="42"/>
      <c r="D10842" s="32" t="s">
        <v>48318</v>
      </c>
      <c r="E10842" s="44" t="s">
        <v>62433</v>
      </c>
      <c r="F10842" s="44" t="s">
        <v>4171</v>
      </c>
      <c r="G10842" s="32" t="s">
        <v>17</v>
      </c>
      <c r="H10842" s="32" t="s">
        <v>18</v>
      </c>
      <c r="I10842" s="55" t="s">
        <v>48319</v>
      </c>
      <c r="J10842" s="55">
        <v>8059347059600</v>
      </c>
      <c r="K10842" s="63">
        <v>45108</v>
      </c>
      <c r="L10842" s="47">
        <v>0</v>
      </c>
      <c r="M10842" s="47">
        <v>36.950000000000003</v>
      </c>
      <c r="N10842" s="45">
        <v>44802</v>
      </c>
    </row>
    <row r="10843" spans="2:14" s="32" customFormat="1" hidden="1" x14ac:dyDescent="0.25">
      <c r="B10843" s="42"/>
      <c r="C10843" s="42"/>
      <c r="D10843" s="32" t="s">
        <v>48320</v>
      </c>
      <c r="E10843" s="44" t="s">
        <v>62434</v>
      </c>
      <c r="F10843" s="44" t="s">
        <v>4171</v>
      </c>
      <c r="G10843" s="32" t="s">
        <v>17</v>
      </c>
      <c r="H10843" s="32" t="s">
        <v>18</v>
      </c>
      <c r="I10843" s="55" t="s">
        <v>48321</v>
      </c>
      <c r="J10843" s="55">
        <v>8059347059594</v>
      </c>
      <c r="K10843" s="63">
        <v>45108</v>
      </c>
      <c r="L10843" s="47">
        <v>0</v>
      </c>
      <c r="M10843" s="47">
        <v>36.950000000000003</v>
      </c>
      <c r="N10843" s="45">
        <v>44802</v>
      </c>
    </row>
    <row r="10844" spans="2:14" s="32" customFormat="1" hidden="1" x14ac:dyDescent="0.25">
      <c r="B10844" s="42"/>
      <c r="C10844" s="42"/>
      <c r="D10844" s="32" t="s">
        <v>48322</v>
      </c>
      <c r="E10844" s="44" t="s">
        <v>62435</v>
      </c>
      <c r="F10844" s="44" t="s">
        <v>4171</v>
      </c>
      <c r="G10844" s="32" t="s">
        <v>17</v>
      </c>
      <c r="H10844" s="32" t="s">
        <v>18</v>
      </c>
      <c r="I10844" s="55" t="s">
        <v>48323</v>
      </c>
      <c r="J10844" s="55">
        <v>8059347059617</v>
      </c>
      <c r="K10844" s="63">
        <v>45108</v>
      </c>
      <c r="L10844" s="47">
        <v>0</v>
      </c>
      <c r="M10844" s="47">
        <v>36.950000000000003</v>
      </c>
      <c r="N10844" s="45">
        <v>44802</v>
      </c>
    </row>
    <row r="10845" spans="2:14" s="32" customFormat="1" hidden="1" x14ac:dyDescent="0.25">
      <c r="B10845" s="42"/>
      <c r="C10845" s="42"/>
      <c r="D10845" s="32" t="s">
        <v>48324</v>
      </c>
      <c r="E10845" s="44" t="s">
        <v>48325</v>
      </c>
      <c r="F10845" s="44" t="s">
        <v>4171</v>
      </c>
      <c r="G10845" s="32" t="s">
        <v>17</v>
      </c>
      <c r="H10845" s="32" t="s">
        <v>18</v>
      </c>
      <c r="I10845" s="55" t="s">
        <v>48326</v>
      </c>
      <c r="J10845" s="55">
        <v>8059347059655</v>
      </c>
      <c r="K10845" s="63">
        <v>45108</v>
      </c>
      <c r="L10845" s="47">
        <v>0</v>
      </c>
      <c r="M10845" s="47">
        <v>49.95</v>
      </c>
      <c r="N10845" s="45">
        <v>44802</v>
      </c>
    </row>
    <row r="10846" spans="2:14" s="32" customFormat="1" hidden="1" x14ac:dyDescent="0.25">
      <c r="B10846" s="42"/>
      <c r="C10846" s="42"/>
      <c r="D10846" s="32" t="s">
        <v>48327</v>
      </c>
      <c r="E10846" s="44" t="s">
        <v>48328</v>
      </c>
      <c r="F10846" s="44" t="s">
        <v>4171</v>
      </c>
      <c r="G10846" s="32" t="s">
        <v>17</v>
      </c>
      <c r="H10846" s="32" t="s">
        <v>18</v>
      </c>
      <c r="I10846" s="55" t="s">
        <v>48329</v>
      </c>
      <c r="J10846" s="55">
        <v>8059347059662</v>
      </c>
      <c r="K10846" s="63">
        <v>45108</v>
      </c>
      <c r="L10846" s="47">
        <v>0</v>
      </c>
      <c r="M10846" s="47">
        <v>49.95</v>
      </c>
      <c r="N10846" s="45">
        <v>44802</v>
      </c>
    </row>
    <row r="10847" spans="2:14" s="32" customFormat="1" hidden="1" x14ac:dyDescent="0.25">
      <c r="B10847" s="42"/>
      <c r="C10847" s="42"/>
      <c r="D10847" s="32" t="s">
        <v>48330</v>
      </c>
      <c r="E10847" s="44" t="s">
        <v>62440</v>
      </c>
      <c r="F10847" s="44" t="s">
        <v>4171</v>
      </c>
      <c r="G10847" s="32" t="s">
        <v>17</v>
      </c>
      <c r="H10847" s="32" t="s">
        <v>18</v>
      </c>
      <c r="I10847" s="55" t="s">
        <v>48331</v>
      </c>
      <c r="J10847" s="55">
        <v>8059347049618</v>
      </c>
      <c r="K10847" s="63">
        <v>45108</v>
      </c>
      <c r="L10847" s="47">
        <v>0</v>
      </c>
      <c r="M10847" s="47">
        <v>49.95</v>
      </c>
      <c r="N10847" s="45">
        <v>44802</v>
      </c>
    </row>
    <row r="10848" spans="2:14" s="32" customFormat="1" hidden="1" x14ac:dyDescent="0.25">
      <c r="B10848" s="42"/>
      <c r="C10848" s="42"/>
      <c r="D10848" s="32" t="s">
        <v>48332</v>
      </c>
      <c r="E10848" s="44" t="s">
        <v>62441</v>
      </c>
      <c r="F10848" s="44" t="s">
        <v>4171</v>
      </c>
      <c r="G10848" s="32" t="s">
        <v>17</v>
      </c>
      <c r="H10848" s="32" t="s">
        <v>18</v>
      </c>
      <c r="I10848" s="55" t="s">
        <v>48333</v>
      </c>
      <c r="J10848" s="55">
        <v>8059347059631</v>
      </c>
      <c r="K10848" s="63">
        <v>45108</v>
      </c>
      <c r="L10848" s="47">
        <v>0</v>
      </c>
      <c r="M10848" s="47">
        <v>49.95</v>
      </c>
      <c r="N10848" s="45">
        <v>44802</v>
      </c>
    </row>
    <row r="10849" spans="2:14" s="32" customFormat="1" hidden="1" x14ac:dyDescent="0.25">
      <c r="B10849" s="42"/>
      <c r="C10849" s="42"/>
      <c r="D10849" s="32" t="s">
        <v>48334</v>
      </c>
      <c r="E10849" s="44" t="s">
        <v>62442</v>
      </c>
      <c r="F10849" s="44" t="s">
        <v>4171</v>
      </c>
      <c r="G10849" s="32" t="s">
        <v>17</v>
      </c>
      <c r="H10849" s="32" t="s">
        <v>18</v>
      </c>
      <c r="I10849" s="55" t="s">
        <v>48335</v>
      </c>
      <c r="J10849" s="55">
        <v>8059347049625</v>
      </c>
      <c r="K10849" s="63">
        <v>45108</v>
      </c>
      <c r="L10849" s="47">
        <v>0</v>
      </c>
      <c r="M10849" s="47">
        <v>49.95</v>
      </c>
      <c r="N10849" s="45">
        <v>44802</v>
      </c>
    </row>
    <row r="10850" spans="2:14" s="32" customFormat="1" hidden="1" x14ac:dyDescent="0.25">
      <c r="B10850" s="42"/>
      <c r="C10850" s="42"/>
      <c r="D10850" s="32" t="s">
        <v>48336</v>
      </c>
      <c r="E10850" s="44" t="s">
        <v>62443</v>
      </c>
      <c r="F10850" s="44" t="s">
        <v>4171</v>
      </c>
      <c r="G10850" s="32" t="s">
        <v>17</v>
      </c>
      <c r="H10850" s="32" t="s">
        <v>18</v>
      </c>
      <c r="I10850" s="55" t="s">
        <v>48337</v>
      </c>
      <c r="J10850" s="55">
        <v>8059347059648</v>
      </c>
      <c r="K10850" s="63">
        <v>45108</v>
      </c>
      <c r="L10850" s="47">
        <v>0</v>
      </c>
      <c r="M10850" s="47">
        <v>49.95</v>
      </c>
      <c r="N10850" s="45">
        <v>44802</v>
      </c>
    </row>
    <row r="10851" spans="2:14" s="32" customFormat="1" hidden="1" x14ac:dyDescent="0.25">
      <c r="B10851" s="42"/>
      <c r="C10851" s="42"/>
      <c r="D10851" s="32" t="s">
        <v>48338</v>
      </c>
      <c r="E10851" s="44" t="s">
        <v>48339</v>
      </c>
      <c r="F10851" s="44" t="s">
        <v>4171</v>
      </c>
      <c r="G10851" s="32" t="s">
        <v>17</v>
      </c>
      <c r="H10851" s="32" t="s">
        <v>18</v>
      </c>
      <c r="I10851" s="55" t="s">
        <v>48340</v>
      </c>
      <c r="J10851" s="55">
        <v>8059347059709</v>
      </c>
      <c r="K10851" s="63">
        <v>45108</v>
      </c>
      <c r="L10851" s="47">
        <v>0</v>
      </c>
      <c r="M10851" s="47">
        <v>36.950000000000003</v>
      </c>
      <c r="N10851" s="45">
        <v>44802</v>
      </c>
    </row>
    <row r="10852" spans="2:14" s="32" customFormat="1" hidden="1" x14ac:dyDescent="0.25">
      <c r="B10852" s="42"/>
      <c r="C10852" s="42"/>
      <c r="D10852" s="32" t="s">
        <v>48341</v>
      </c>
      <c r="E10852" s="44" t="s">
        <v>62444</v>
      </c>
      <c r="F10852" s="44" t="s">
        <v>4171</v>
      </c>
      <c r="G10852" s="32" t="s">
        <v>17</v>
      </c>
      <c r="H10852" s="32" t="s">
        <v>18</v>
      </c>
      <c r="I10852" s="55" t="s">
        <v>48342</v>
      </c>
      <c r="J10852" s="55">
        <v>8059347048826</v>
      </c>
      <c r="K10852" s="63">
        <v>45108</v>
      </c>
      <c r="L10852" s="47">
        <v>0</v>
      </c>
      <c r="M10852" s="47">
        <v>36.950000000000003</v>
      </c>
      <c r="N10852" s="45">
        <v>44802</v>
      </c>
    </row>
    <row r="10853" spans="2:14" s="32" customFormat="1" hidden="1" x14ac:dyDescent="0.25">
      <c r="B10853" s="42"/>
      <c r="C10853" s="42"/>
      <c r="D10853" s="32" t="s">
        <v>48343</v>
      </c>
      <c r="E10853" s="44" t="s">
        <v>62445</v>
      </c>
      <c r="F10853" s="44" t="s">
        <v>4171</v>
      </c>
      <c r="G10853" s="32" t="s">
        <v>17</v>
      </c>
      <c r="H10853" s="32" t="s">
        <v>18</v>
      </c>
      <c r="I10853" s="55" t="s">
        <v>48344</v>
      </c>
      <c r="J10853" s="55">
        <v>8059347059686</v>
      </c>
      <c r="K10853" s="63">
        <v>45108</v>
      </c>
      <c r="L10853" s="47">
        <v>0</v>
      </c>
      <c r="M10853" s="47">
        <v>36.950000000000003</v>
      </c>
      <c r="N10853" s="45">
        <v>44802</v>
      </c>
    </row>
    <row r="10854" spans="2:14" s="32" customFormat="1" hidden="1" x14ac:dyDescent="0.25">
      <c r="B10854" s="42"/>
      <c r="C10854" s="42"/>
      <c r="D10854" s="32" t="s">
        <v>48345</v>
      </c>
      <c r="E10854" s="44" t="s">
        <v>62446</v>
      </c>
      <c r="F10854" s="44" t="s">
        <v>4171</v>
      </c>
      <c r="G10854" s="32" t="s">
        <v>17</v>
      </c>
      <c r="H10854" s="32" t="s">
        <v>18</v>
      </c>
      <c r="I10854" s="55" t="s">
        <v>48346</v>
      </c>
      <c r="J10854" s="55">
        <v>8059347059679</v>
      </c>
      <c r="K10854" s="63">
        <v>45108</v>
      </c>
      <c r="L10854" s="47">
        <v>0</v>
      </c>
      <c r="M10854" s="47">
        <v>36.950000000000003</v>
      </c>
      <c r="N10854" s="45">
        <v>44802</v>
      </c>
    </row>
    <row r="10855" spans="2:14" s="32" customFormat="1" hidden="1" x14ac:dyDescent="0.25">
      <c r="B10855" s="42"/>
      <c r="C10855" s="42"/>
      <c r="D10855" s="32" t="s">
        <v>48347</v>
      </c>
      <c r="E10855" s="44" t="s">
        <v>62447</v>
      </c>
      <c r="F10855" s="44" t="s">
        <v>4171</v>
      </c>
      <c r="G10855" s="32" t="s">
        <v>17</v>
      </c>
      <c r="H10855" s="32" t="s">
        <v>18</v>
      </c>
      <c r="I10855" s="55" t="s">
        <v>48348</v>
      </c>
      <c r="J10855" s="55">
        <v>8059347059693</v>
      </c>
      <c r="K10855" s="63">
        <v>45108</v>
      </c>
      <c r="L10855" s="47">
        <v>0</v>
      </c>
      <c r="M10855" s="47">
        <v>36.950000000000003</v>
      </c>
      <c r="N10855" s="45">
        <v>44802</v>
      </c>
    </row>
    <row r="10856" spans="2:14" s="32" customFormat="1" hidden="1" x14ac:dyDescent="0.25">
      <c r="B10856" s="42"/>
      <c r="C10856" s="42"/>
      <c r="E10856" s="44" t="s">
        <v>48349</v>
      </c>
      <c r="F10856" s="44" t="s">
        <v>4171</v>
      </c>
      <c r="G10856" s="32" t="s">
        <v>17</v>
      </c>
      <c r="H10856" s="32" t="s">
        <v>18</v>
      </c>
      <c r="I10856" s="55" t="s">
        <v>48350</v>
      </c>
      <c r="J10856" s="55">
        <v>8059347059747</v>
      </c>
      <c r="K10856" s="63">
        <v>45108</v>
      </c>
      <c r="L10856" s="47">
        <v>0</v>
      </c>
      <c r="M10856" s="47">
        <v>36.950000000000003</v>
      </c>
      <c r="N10856" s="45">
        <v>44802</v>
      </c>
    </row>
    <row r="10857" spans="2:14" s="32" customFormat="1" hidden="1" x14ac:dyDescent="0.25">
      <c r="B10857" s="42"/>
      <c r="C10857" s="42"/>
      <c r="E10857" s="44" t="s">
        <v>62448</v>
      </c>
      <c r="F10857" s="44" t="s">
        <v>4171</v>
      </c>
      <c r="G10857" s="32" t="s">
        <v>17</v>
      </c>
      <c r="H10857" s="32" t="s">
        <v>18</v>
      </c>
      <c r="I10857" s="55" t="s">
        <v>48351</v>
      </c>
      <c r="J10857" s="55">
        <v>8059347048833</v>
      </c>
      <c r="K10857" s="63">
        <v>45108</v>
      </c>
      <c r="L10857" s="47">
        <v>0</v>
      </c>
      <c r="M10857" s="47">
        <v>36.950000000000003</v>
      </c>
      <c r="N10857" s="45">
        <v>44802</v>
      </c>
    </row>
    <row r="10858" spans="2:14" s="32" customFormat="1" hidden="1" x14ac:dyDescent="0.25">
      <c r="B10858" s="42"/>
      <c r="C10858" s="42"/>
      <c r="E10858" s="44" t="s">
        <v>62449</v>
      </c>
      <c r="F10858" s="44" t="s">
        <v>4171</v>
      </c>
      <c r="G10858" s="32" t="s">
        <v>17</v>
      </c>
      <c r="H10858" s="32" t="s">
        <v>18</v>
      </c>
      <c r="I10858" s="55" t="s">
        <v>48352</v>
      </c>
      <c r="J10858" s="55">
        <v>8059347059723</v>
      </c>
      <c r="K10858" s="63">
        <v>45108</v>
      </c>
      <c r="L10858" s="47">
        <v>0</v>
      </c>
      <c r="M10858" s="47">
        <v>36.950000000000003</v>
      </c>
      <c r="N10858" s="45">
        <v>44802</v>
      </c>
    </row>
    <row r="10859" spans="2:14" s="32" customFormat="1" hidden="1" x14ac:dyDescent="0.25">
      <c r="B10859" s="42"/>
      <c r="C10859" s="42"/>
      <c r="E10859" s="44" t="s">
        <v>62450</v>
      </c>
      <c r="F10859" s="44" t="s">
        <v>4171</v>
      </c>
      <c r="G10859" s="32" t="s">
        <v>17</v>
      </c>
      <c r="H10859" s="32" t="s">
        <v>18</v>
      </c>
      <c r="I10859" s="55" t="s">
        <v>48353</v>
      </c>
      <c r="J10859" s="55">
        <v>8059347059716</v>
      </c>
      <c r="K10859" s="63">
        <v>45108</v>
      </c>
      <c r="L10859" s="47">
        <v>0</v>
      </c>
      <c r="M10859" s="47">
        <v>36.950000000000003</v>
      </c>
      <c r="N10859" s="45">
        <v>44802</v>
      </c>
    </row>
    <row r="10860" spans="2:14" s="32" customFormat="1" hidden="1" x14ac:dyDescent="0.25">
      <c r="B10860" s="42"/>
      <c r="C10860" s="42"/>
      <c r="E10860" s="44" t="s">
        <v>56270</v>
      </c>
      <c r="F10860" s="44" t="s">
        <v>4171</v>
      </c>
      <c r="G10860" s="32" t="s">
        <v>17</v>
      </c>
      <c r="H10860" s="32" t="s">
        <v>18</v>
      </c>
      <c r="I10860" s="55" t="s">
        <v>48354</v>
      </c>
      <c r="J10860" s="55">
        <v>8059347059730</v>
      </c>
      <c r="K10860" s="63">
        <v>45108</v>
      </c>
      <c r="L10860" s="47">
        <v>0</v>
      </c>
      <c r="M10860" s="47">
        <v>36.950000000000003</v>
      </c>
      <c r="N10860" s="45">
        <v>44802</v>
      </c>
    </row>
    <row r="10861" spans="2:14" s="32" customFormat="1" hidden="1" x14ac:dyDescent="0.25">
      <c r="B10861" s="42"/>
      <c r="C10861" s="42"/>
      <c r="E10861" s="44" t="s">
        <v>48355</v>
      </c>
      <c r="F10861" s="44" t="s">
        <v>4171</v>
      </c>
      <c r="G10861" s="32" t="s">
        <v>17</v>
      </c>
      <c r="H10861" s="32" t="s">
        <v>18</v>
      </c>
      <c r="I10861" s="55" t="s">
        <v>48356</v>
      </c>
      <c r="J10861" s="55">
        <v>8059347059785</v>
      </c>
      <c r="K10861" s="63">
        <v>45108</v>
      </c>
      <c r="L10861" s="47">
        <v>0</v>
      </c>
      <c r="M10861" s="47">
        <v>36.950000000000003</v>
      </c>
      <c r="N10861" s="45">
        <v>44802</v>
      </c>
    </row>
    <row r="10862" spans="2:14" s="32" customFormat="1" hidden="1" x14ac:dyDescent="0.25">
      <c r="B10862" s="42"/>
      <c r="C10862" s="42"/>
      <c r="E10862" s="44" t="s">
        <v>62451</v>
      </c>
      <c r="F10862" s="44" t="s">
        <v>4171</v>
      </c>
      <c r="G10862" s="32" t="s">
        <v>17</v>
      </c>
      <c r="H10862" s="32" t="s">
        <v>18</v>
      </c>
      <c r="I10862" s="55" t="s">
        <v>48357</v>
      </c>
      <c r="J10862" s="55">
        <v>8059347048840</v>
      </c>
      <c r="K10862" s="63">
        <v>45108</v>
      </c>
      <c r="L10862" s="47">
        <v>0</v>
      </c>
      <c r="M10862" s="47">
        <v>36.950000000000003</v>
      </c>
      <c r="N10862" s="45">
        <v>44802</v>
      </c>
    </row>
    <row r="10863" spans="2:14" s="32" customFormat="1" hidden="1" x14ac:dyDescent="0.25">
      <c r="B10863" s="42"/>
      <c r="C10863" s="42"/>
      <c r="E10863" s="44" t="s">
        <v>62452</v>
      </c>
      <c r="F10863" s="44" t="s">
        <v>4171</v>
      </c>
      <c r="G10863" s="32" t="s">
        <v>17</v>
      </c>
      <c r="H10863" s="32" t="s">
        <v>18</v>
      </c>
      <c r="I10863" s="55" t="s">
        <v>48358</v>
      </c>
      <c r="J10863" s="55">
        <v>8059347059761</v>
      </c>
      <c r="K10863" s="63">
        <v>45108</v>
      </c>
      <c r="L10863" s="47">
        <v>0</v>
      </c>
      <c r="M10863" s="47">
        <v>36.950000000000003</v>
      </c>
      <c r="N10863" s="45">
        <v>44802</v>
      </c>
    </row>
    <row r="10864" spans="2:14" s="32" customFormat="1" hidden="1" x14ac:dyDescent="0.25">
      <c r="B10864" s="42"/>
      <c r="C10864" s="42"/>
      <c r="E10864" s="44" t="s">
        <v>62453</v>
      </c>
      <c r="F10864" s="44" t="s">
        <v>4171</v>
      </c>
      <c r="G10864" s="32" t="s">
        <v>17</v>
      </c>
      <c r="H10864" s="32" t="s">
        <v>18</v>
      </c>
      <c r="I10864" s="55" t="s">
        <v>48359</v>
      </c>
      <c r="J10864" s="55">
        <v>8059347059754</v>
      </c>
      <c r="K10864" s="63">
        <v>45108</v>
      </c>
      <c r="L10864" s="47">
        <v>0</v>
      </c>
      <c r="M10864" s="47">
        <v>36.950000000000003</v>
      </c>
      <c r="N10864" s="45">
        <v>44802</v>
      </c>
    </row>
    <row r="10865" spans="2:14" s="32" customFormat="1" hidden="1" x14ac:dyDescent="0.25">
      <c r="B10865" s="42"/>
      <c r="C10865" s="42"/>
      <c r="E10865" s="44" t="s">
        <v>62454</v>
      </c>
      <c r="F10865" s="44" t="s">
        <v>4171</v>
      </c>
      <c r="G10865" s="32" t="s">
        <v>17</v>
      </c>
      <c r="H10865" s="32" t="s">
        <v>18</v>
      </c>
      <c r="I10865" s="55" t="s">
        <v>48360</v>
      </c>
      <c r="J10865" s="55">
        <v>8059347059778</v>
      </c>
      <c r="K10865" s="63">
        <v>45108</v>
      </c>
      <c r="L10865" s="47">
        <v>0</v>
      </c>
      <c r="M10865" s="47">
        <v>36.950000000000003</v>
      </c>
      <c r="N10865" s="45">
        <v>44802</v>
      </c>
    </row>
    <row r="10866" spans="2:14" s="32" customFormat="1" hidden="1" x14ac:dyDescent="0.25">
      <c r="B10866" s="42"/>
      <c r="C10866" s="42"/>
      <c r="E10866" s="44" t="s">
        <v>48361</v>
      </c>
      <c r="F10866" s="44" t="s">
        <v>4171</v>
      </c>
      <c r="G10866" s="32" t="s">
        <v>17</v>
      </c>
      <c r="H10866" s="32" t="s">
        <v>18</v>
      </c>
      <c r="I10866" s="55" t="s">
        <v>48362</v>
      </c>
      <c r="J10866" s="55">
        <v>8059347059822</v>
      </c>
      <c r="K10866" s="63">
        <v>45108</v>
      </c>
      <c r="L10866" s="47">
        <v>0</v>
      </c>
      <c r="M10866" s="47">
        <v>36.950000000000003</v>
      </c>
      <c r="N10866" s="45">
        <v>44802</v>
      </c>
    </row>
    <row r="10867" spans="2:14" s="32" customFormat="1" hidden="1" x14ac:dyDescent="0.25">
      <c r="B10867" s="42"/>
      <c r="C10867" s="42"/>
      <c r="E10867" s="44" t="s">
        <v>62463</v>
      </c>
      <c r="F10867" s="44" t="s">
        <v>4171</v>
      </c>
      <c r="G10867" s="32" t="s">
        <v>17</v>
      </c>
      <c r="H10867" s="32" t="s">
        <v>18</v>
      </c>
      <c r="I10867" s="55" t="s">
        <v>48363</v>
      </c>
      <c r="J10867" s="55">
        <v>8059347048857</v>
      </c>
      <c r="K10867" s="63">
        <v>45108</v>
      </c>
      <c r="L10867" s="47">
        <v>0</v>
      </c>
      <c r="M10867" s="47">
        <v>36.950000000000003</v>
      </c>
      <c r="N10867" s="45">
        <v>44802</v>
      </c>
    </row>
    <row r="10868" spans="2:14" s="32" customFormat="1" hidden="1" x14ac:dyDescent="0.25">
      <c r="B10868" s="42"/>
      <c r="C10868" s="42"/>
      <c r="E10868" s="44" t="s">
        <v>62464</v>
      </c>
      <c r="F10868" s="44" t="s">
        <v>4171</v>
      </c>
      <c r="G10868" s="32" t="s">
        <v>17</v>
      </c>
      <c r="H10868" s="32" t="s">
        <v>18</v>
      </c>
      <c r="I10868" s="55" t="s">
        <v>48364</v>
      </c>
      <c r="J10868" s="55">
        <v>8059347059808</v>
      </c>
      <c r="K10868" s="63">
        <v>45108</v>
      </c>
      <c r="L10868" s="47">
        <v>0</v>
      </c>
      <c r="M10868" s="47">
        <v>36.950000000000003</v>
      </c>
      <c r="N10868" s="45">
        <v>44802</v>
      </c>
    </row>
    <row r="10869" spans="2:14" s="32" customFormat="1" hidden="1" x14ac:dyDescent="0.25">
      <c r="B10869" s="42"/>
      <c r="C10869" s="42"/>
      <c r="E10869" s="44" t="s">
        <v>62465</v>
      </c>
      <c r="F10869" s="44" t="s">
        <v>4171</v>
      </c>
      <c r="G10869" s="32" t="s">
        <v>17</v>
      </c>
      <c r="H10869" s="32" t="s">
        <v>18</v>
      </c>
      <c r="I10869" s="55" t="s">
        <v>48365</v>
      </c>
      <c r="J10869" s="55">
        <v>8059347059792</v>
      </c>
      <c r="K10869" s="63">
        <v>45108</v>
      </c>
      <c r="L10869" s="47">
        <v>0</v>
      </c>
      <c r="M10869" s="47">
        <v>36.950000000000003</v>
      </c>
      <c r="N10869" s="45">
        <v>44802</v>
      </c>
    </row>
    <row r="10870" spans="2:14" s="32" customFormat="1" hidden="1" x14ac:dyDescent="0.25">
      <c r="B10870" s="42"/>
      <c r="C10870" s="42"/>
      <c r="E10870" s="44" t="s">
        <v>62466</v>
      </c>
      <c r="F10870" s="44" t="s">
        <v>4171</v>
      </c>
      <c r="G10870" s="32" t="s">
        <v>17</v>
      </c>
      <c r="H10870" s="32" t="s">
        <v>18</v>
      </c>
      <c r="I10870" s="55" t="s">
        <v>48366</v>
      </c>
      <c r="J10870" s="55">
        <v>8059347059815</v>
      </c>
      <c r="K10870" s="63">
        <v>45108</v>
      </c>
      <c r="L10870" s="47">
        <v>0</v>
      </c>
      <c r="M10870" s="47">
        <v>36.950000000000003</v>
      </c>
      <c r="N10870" s="45">
        <v>44802</v>
      </c>
    </row>
    <row r="10871" spans="2:14" s="32" customFormat="1" hidden="1" x14ac:dyDescent="0.25">
      <c r="B10871" s="42"/>
      <c r="C10871" s="42"/>
      <c r="E10871" s="44" t="s">
        <v>48367</v>
      </c>
      <c r="F10871" s="44" t="s">
        <v>4171</v>
      </c>
      <c r="G10871" s="32" t="s">
        <v>17</v>
      </c>
      <c r="H10871" s="32" t="s">
        <v>18</v>
      </c>
      <c r="I10871" s="55" t="s">
        <v>48368</v>
      </c>
      <c r="J10871" s="55">
        <v>8059347059853</v>
      </c>
      <c r="K10871" s="63">
        <v>45108</v>
      </c>
      <c r="L10871" s="47">
        <v>0</v>
      </c>
      <c r="M10871" s="47">
        <v>36.950000000000003</v>
      </c>
      <c r="N10871" s="45">
        <v>44802</v>
      </c>
    </row>
    <row r="10872" spans="2:14" s="32" customFormat="1" hidden="1" x14ac:dyDescent="0.25">
      <c r="B10872" s="42"/>
      <c r="C10872" s="42"/>
      <c r="E10872" s="44" t="s">
        <v>62467</v>
      </c>
      <c r="F10872" s="44" t="s">
        <v>4171</v>
      </c>
      <c r="G10872" s="32" t="s">
        <v>17</v>
      </c>
      <c r="H10872" s="32" t="s">
        <v>18</v>
      </c>
      <c r="I10872" s="55" t="s">
        <v>48369</v>
      </c>
      <c r="J10872" s="55">
        <v>8059347048864</v>
      </c>
      <c r="K10872" s="63">
        <v>45108</v>
      </c>
      <c r="L10872" s="47">
        <v>0</v>
      </c>
      <c r="M10872" s="47">
        <v>36.950000000000003</v>
      </c>
      <c r="N10872" s="45">
        <v>44802</v>
      </c>
    </row>
    <row r="10873" spans="2:14" s="32" customFormat="1" hidden="1" x14ac:dyDescent="0.25">
      <c r="B10873" s="42"/>
      <c r="C10873" s="42"/>
      <c r="E10873" s="44" t="s">
        <v>62468</v>
      </c>
      <c r="F10873" s="44" t="s">
        <v>4171</v>
      </c>
      <c r="G10873" s="32" t="s">
        <v>17</v>
      </c>
      <c r="H10873" s="32" t="s">
        <v>18</v>
      </c>
      <c r="I10873" s="55" t="s">
        <v>48370</v>
      </c>
      <c r="J10873" s="55">
        <v>8059347059839</v>
      </c>
      <c r="K10873" s="63">
        <v>45108</v>
      </c>
      <c r="L10873" s="47">
        <v>0</v>
      </c>
      <c r="M10873" s="47">
        <v>36.950000000000003</v>
      </c>
      <c r="N10873" s="45">
        <v>44802</v>
      </c>
    </row>
    <row r="10874" spans="2:14" s="32" customFormat="1" hidden="1" x14ac:dyDescent="0.25">
      <c r="B10874" s="42"/>
      <c r="C10874" s="42"/>
      <c r="E10874" s="44" t="s">
        <v>62469</v>
      </c>
      <c r="F10874" s="44" t="s">
        <v>4171</v>
      </c>
      <c r="G10874" s="32" t="s">
        <v>17</v>
      </c>
      <c r="H10874" s="32" t="s">
        <v>18</v>
      </c>
      <c r="I10874" s="55" t="s">
        <v>48371</v>
      </c>
      <c r="J10874" s="55">
        <v>8059347048871</v>
      </c>
      <c r="K10874" s="63">
        <v>45108</v>
      </c>
      <c r="L10874" s="47">
        <v>0</v>
      </c>
      <c r="M10874" s="47">
        <v>36.950000000000003</v>
      </c>
      <c r="N10874" s="45">
        <v>44802</v>
      </c>
    </row>
    <row r="10875" spans="2:14" s="32" customFormat="1" hidden="1" x14ac:dyDescent="0.25">
      <c r="B10875" s="42"/>
      <c r="C10875" s="42"/>
      <c r="E10875" s="44" t="s">
        <v>62470</v>
      </c>
      <c r="F10875" s="44" t="s">
        <v>4171</v>
      </c>
      <c r="G10875" s="32" t="s">
        <v>17</v>
      </c>
      <c r="H10875" s="32" t="s">
        <v>18</v>
      </c>
      <c r="I10875" s="55" t="s">
        <v>48372</v>
      </c>
      <c r="J10875" s="55">
        <v>8059347059846</v>
      </c>
      <c r="K10875" s="63">
        <v>45108</v>
      </c>
      <c r="L10875" s="47">
        <v>0</v>
      </c>
      <c r="M10875" s="47">
        <v>36.950000000000003</v>
      </c>
      <c r="N10875" s="45">
        <v>44802</v>
      </c>
    </row>
    <row r="10876" spans="2:14" s="32" customFormat="1" hidden="1" x14ac:dyDescent="0.25">
      <c r="B10876" s="42"/>
      <c r="C10876" s="42"/>
      <c r="D10876" s="32" t="s">
        <v>48373</v>
      </c>
      <c r="E10876" s="44" t="s">
        <v>48374</v>
      </c>
      <c r="F10876" s="44" t="s">
        <v>4171</v>
      </c>
      <c r="G10876" s="32" t="s">
        <v>17</v>
      </c>
      <c r="H10876" s="32" t="s">
        <v>18</v>
      </c>
      <c r="I10876" s="55" t="s">
        <v>48375</v>
      </c>
      <c r="J10876" s="55">
        <v>8059347059891</v>
      </c>
      <c r="K10876" s="63">
        <v>45108</v>
      </c>
      <c r="L10876" s="47">
        <v>0</v>
      </c>
      <c r="M10876" s="47">
        <v>36.950000000000003</v>
      </c>
      <c r="N10876" s="45">
        <v>44802</v>
      </c>
    </row>
    <row r="10877" spans="2:14" s="32" customFormat="1" hidden="1" x14ac:dyDescent="0.25">
      <c r="B10877" s="42"/>
      <c r="C10877" s="42"/>
      <c r="D10877" s="32" t="s">
        <v>48376</v>
      </c>
      <c r="E10877" s="44" t="s">
        <v>62491</v>
      </c>
      <c r="F10877" s="44" t="s">
        <v>4171</v>
      </c>
      <c r="G10877" s="32" t="s">
        <v>17</v>
      </c>
      <c r="H10877" s="32" t="s">
        <v>18</v>
      </c>
      <c r="I10877" s="55" t="s">
        <v>48377</v>
      </c>
      <c r="J10877" s="55">
        <v>8059347048888</v>
      </c>
      <c r="K10877" s="63">
        <v>45108</v>
      </c>
      <c r="L10877" s="47">
        <v>0</v>
      </c>
      <c r="M10877" s="47">
        <v>36.950000000000003</v>
      </c>
      <c r="N10877" s="45">
        <v>44802</v>
      </c>
    </row>
    <row r="10878" spans="2:14" s="32" customFormat="1" hidden="1" x14ac:dyDescent="0.25">
      <c r="B10878" s="42"/>
      <c r="C10878" s="42"/>
      <c r="D10878" s="32" t="s">
        <v>48378</v>
      </c>
      <c r="E10878" s="44" t="s">
        <v>62492</v>
      </c>
      <c r="F10878" s="44" t="s">
        <v>4171</v>
      </c>
      <c r="G10878" s="32" t="s">
        <v>17</v>
      </c>
      <c r="H10878" s="32" t="s">
        <v>18</v>
      </c>
      <c r="I10878" s="55" t="s">
        <v>48379</v>
      </c>
      <c r="J10878" s="55">
        <v>8059347059877</v>
      </c>
      <c r="K10878" s="63">
        <v>45108</v>
      </c>
      <c r="L10878" s="47">
        <v>0</v>
      </c>
      <c r="M10878" s="47">
        <v>36.950000000000003</v>
      </c>
      <c r="N10878" s="45">
        <v>44802</v>
      </c>
    </row>
    <row r="10879" spans="2:14" s="32" customFormat="1" hidden="1" x14ac:dyDescent="0.25">
      <c r="B10879" s="42"/>
      <c r="C10879" s="42"/>
      <c r="D10879" s="32" t="s">
        <v>48380</v>
      </c>
      <c r="E10879" s="44" t="s">
        <v>62493</v>
      </c>
      <c r="F10879" s="44" t="s">
        <v>4171</v>
      </c>
      <c r="G10879" s="32" t="s">
        <v>17</v>
      </c>
      <c r="H10879" s="32" t="s">
        <v>18</v>
      </c>
      <c r="I10879" s="55" t="s">
        <v>48381</v>
      </c>
      <c r="J10879" s="55">
        <v>8059347059860</v>
      </c>
      <c r="K10879" s="63">
        <v>45108</v>
      </c>
      <c r="L10879" s="47">
        <v>0</v>
      </c>
      <c r="M10879" s="47">
        <v>36.950000000000003</v>
      </c>
      <c r="N10879" s="45">
        <v>44802</v>
      </c>
    </row>
    <row r="10880" spans="2:14" s="32" customFormat="1" hidden="1" x14ac:dyDescent="0.25">
      <c r="B10880" s="42"/>
      <c r="C10880" s="42"/>
      <c r="D10880" s="32" t="s">
        <v>48382</v>
      </c>
      <c r="E10880" s="44" t="s">
        <v>62494</v>
      </c>
      <c r="F10880" s="44" t="s">
        <v>4171</v>
      </c>
      <c r="G10880" s="32" t="s">
        <v>17</v>
      </c>
      <c r="H10880" s="32" t="s">
        <v>18</v>
      </c>
      <c r="I10880" s="55" t="s">
        <v>48383</v>
      </c>
      <c r="J10880" s="55">
        <v>8059347059884</v>
      </c>
      <c r="K10880" s="63">
        <v>45108</v>
      </c>
      <c r="L10880" s="47">
        <v>0</v>
      </c>
      <c r="M10880" s="47">
        <v>36.950000000000003</v>
      </c>
      <c r="N10880" s="45">
        <v>44802</v>
      </c>
    </row>
    <row r="10881" spans="2:14" s="32" customFormat="1" hidden="1" x14ac:dyDescent="0.25">
      <c r="B10881" s="42"/>
      <c r="C10881" s="42"/>
      <c r="D10881" s="32" t="s">
        <v>48384</v>
      </c>
      <c r="E10881" s="44" t="s">
        <v>48385</v>
      </c>
      <c r="F10881" s="44" t="s">
        <v>4171</v>
      </c>
      <c r="G10881" s="32" t="s">
        <v>17</v>
      </c>
      <c r="H10881" s="32" t="s">
        <v>18</v>
      </c>
      <c r="I10881" s="55" t="s">
        <v>48386</v>
      </c>
      <c r="J10881" s="55">
        <v>8059347059921</v>
      </c>
      <c r="K10881" s="63">
        <v>45108</v>
      </c>
      <c r="L10881" s="47">
        <v>0</v>
      </c>
      <c r="M10881" s="47">
        <v>36.950000000000003</v>
      </c>
      <c r="N10881" s="45">
        <v>44802</v>
      </c>
    </row>
    <row r="10882" spans="2:14" s="32" customFormat="1" hidden="1" x14ac:dyDescent="0.25">
      <c r="B10882" s="42"/>
      <c r="C10882" s="42"/>
      <c r="D10882" s="32" t="s">
        <v>48387</v>
      </c>
      <c r="E10882" s="44" t="s">
        <v>62495</v>
      </c>
      <c r="F10882" s="44" t="s">
        <v>4171</v>
      </c>
      <c r="G10882" s="32" t="s">
        <v>17</v>
      </c>
      <c r="H10882" s="32" t="s">
        <v>18</v>
      </c>
      <c r="I10882" s="55" t="s">
        <v>48388</v>
      </c>
      <c r="J10882" s="55">
        <v>8059347048895</v>
      </c>
      <c r="K10882" s="63">
        <v>45108</v>
      </c>
      <c r="L10882" s="47">
        <v>0</v>
      </c>
      <c r="M10882" s="47">
        <v>36.950000000000003</v>
      </c>
      <c r="N10882" s="45">
        <v>44802</v>
      </c>
    </row>
    <row r="10883" spans="2:14" s="32" customFormat="1" hidden="1" x14ac:dyDescent="0.25">
      <c r="B10883" s="42"/>
      <c r="C10883" s="42"/>
      <c r="D10883" s="32" t="s">
        <v>48389</v>
      </c>
      <c r="E10883" s="44" t="s">
        <v>62496</v>
      </c>
      <c r="F10883" s="44" t="s">
        <v>4171</v>
      </c>
      <c r="G10883" s="32" t="s">
        <v>17</v>
      </c>
      <c r="H10883" s="32" t="s">
        <v>18</v>
      </c>
      <c r="I10883" s="55" t="s">
        <v>48390</v>
      </c>
      <c r="J10883" s="55">
        <v>8059347048901</v>
      </c>
      <c r="K10883" s="63">
        <v>45108</v>
      </c>
      <c r="L10883" s="47">
        <v>0</v>
      </c>
      <c r="M10883" s="47">
        <v>36.950000000000003</v>
      </c>
      <c r="N10883" s="45">
        <v>44802</v>
      </c>
    </row>
    <row r="10884" spans="2:14" s="32" customFormat="1" hidden="1" x14ac:dyDescent="0.25">
      <c r="B10884" s="42"/>
      <c r="C10884" s="42"/>
      <c r="D10884" s="32" t="s">
        <v>48391</v>
      </c>
      <c r="E10884" s="44" t="s">
        <v>62497</v>
      </c>
      <c r="F10884" s="44" t="s">
        <v>4171</v>
      </c>
      <c r="G10884" s="32" t="s">
        <v>17</v>
      </c>
      <c r="H10884" s="32" t="s">
        <v>18</v>
      </c>
      <c r="I10884" s="55" t="s">
        <v>48392</v>
      </c>
      <c r="J10884" s="55">
        <v>8059347059907</v>
      </c>
      <c r="K10884" s="63">
        <v>45108</v>
      </c>
      <c r="L10884" s="47">
        <v>0</v>
      </c>
      <c r="M10884" s="47">
        <v>36.950000000000003</v>
      </c>
      <c r="N10884" s="45">
        <v>44802</v>
      </c>
    </row>
    <row r="10885" spans="2:14" s="32" customFormat="1" hidden="1" x14ac:dyDescent="0.25">
      <c r="B10885" s="42"/>
      <c r="C10885" s="42"/>
      <c r="D10885" s="32" t="s">
        <v>48393</v>
      </c>
      <c r="E10885" s="44" t="s">
        <v>62498</v>
      </c>
      <c r="F10885" s="44" t="s">
        <v>4171</v>
      </c>
      <c r="G10885" s="32" t="s">
        <v>17</v>
      </c>
      <c r="H10885" s="32" t="s">
        <v>18</v>
      </c>
      <c r="I10885" s="55" t="s">
        <v>48394</v>
      </c>
      <c r="J10885" s="55">
        <v>8059347059914</v>
      </c>
      <c r="K10885" s="63">
        <v>45108</v>
      </c>
      <c r="L10885" s="47">
        <v>0</v>
      </c>
      <c r="M10885" s="47">
        <v>36.950000000000003</v>
      </c>
      <c r="N10885" s="45">
        <v>44802</v>
      </c>
    </row>
    <row r="10886" spans="2:14" s="32" customFormat="1" hidden="1" x14ac:dyDescent="0.25">
      <c r="B10886" s="42"/>
      <c r="C10886" s="42"/>
      <c r="D10886" s="32" t="s">
        <v>48395</v>
      </c>
      <c r="E10886" s="44" t="s">
        <v>62499</v>
      </c>
      <c r="F10886" s="44" t="s">
        <v>4171</v>
      </c>
      <c r="G10886" s="32" t="s">
        <v>17</v>
      </c>
      <c r="H10886" s="32" t="s">
        <v>18</v>
      </c>
      <c r="I10886" s="55" t="s">
        <v>48396</v>
      </c>
      <c r="J10886" s="55">
        <v>8059347060309</v>
      </c>
      <c r="K10886" s="63">
        <v>45108</v>
      </c>
      <c r="L10886" s="47">
        <v>0</v>
      </c>
      <c r="M10886" s="46">
        <v>33.950000000000003</v>
      </c>
      <c r="N10886" s="45">
        <v>44802</v>
      </c>
    </row>
    <row r="10887" spans="2:14" s="32" customFormat="1" hidden="1" x14ac:dyDescent="0.25">
      <c r="B10887" s="42"/>
      <c r="C10887" s="42"/>
      <c r="D10887" s="32" t="s">
        <v>48397</v>
      </c>
      <c r="E10887" s="44" t="s">
        <v>62500</v>
      </c>
      <c r="F10887" s="44" t="s">
        <v>4171</v>
      </c>
      <c r="G10887" s="32" t="s">
        <v>17</v>
      </c>
      <c r="H10887" s="32" t="s">
        <v>18</v>
      </c>
      <c r="I10887" s="55" t="s">
        <v>48398</v>
      </c>
      <c r="J10887" s="55">
        <v>8059347049632</v>
      </c>
      <c r="K10887" s="63">
        <v>45108</v>
      </c>
      <c r="L10887" s="47">
        <v>0</v>
      </c>
      <c r="M10887" s="46">
        <v>33.950000000000003</v>
      </c>
      <c r="N10887" s="45">
        <v>44802</v>
      </c>
    </row>
    <row r="10888" spans="2:14" s="32" customFormat="1" hidden="1" x14ac:dyDescent="0.25">
      <c r="B10888" s="42"/>
      <c r="C10888" s="42"/>
      <c r="D10888" s="32" t="s">
        <v>48399</v>
      </c>
      <c r="E10888" s="44" t="s">
        <v>62501</v>
      </c>
      <c r="F10888" s="44" t="s">
        <v>4171</v>
      </c>
      <c r="G10888" s="32" t="s">
        <v>17</v>
      </c>
      <c r="H10888" s="32" t="s">
        <v>18</v>
      </c>
      <c r="I10888" s="55" t="s">
        <v>48400</v>
      </c>
      <c r="J10888" s="55">
        <v>8059347060293</v>
      </c>
      <c r="K10888" s="63">
        <v>45108</v>
      </c>
      <c r="L10888" s="47">
        <v>0</v>
      </c>
      <c r="M10888" s="46">
        <v>33.950000000000003</v>
      </c>
      <c r="N10888" s="45">
        <v>44802</v>
      </c>
    </row>
    <row r="10889" spans="2:14" s="32" customFormat="1" hidden="1" x14ac:dyDescent="0.25">
      <c r="B10889" s="42"/>
      <c r="C10889" s="42"/>
      <c r="D10889" s="32" t="s">
        <v>48401</v>
      </c>
      <c r="E10889" s="44" t="s">
        <v>62502</v>
      </c>
      <c r="F10889" s="44" t="s">
        <v>4171</v>
      </c>
      <c r="G10889" s="32" t="s">
        <v>17</v>
      </c>
      <c r="H10889" s="32" t="s">
        <v>18</v>
      </c>
      <c r="I10889" s="55" t="s">
        <v>48402</v>
      </c>
      <c r="J10889" s="55">
        <v>8059347060316</v>
      </c>
      <c r="K10889" s="63">
        <v>45108</v>
      </c>
      <c r="L10889" s="47">
        <v>0</v>
      </c>
      <c r="M10889" s="46">
        <v>33.950000000000003</v>
      </c>
      <c r="N10889" s="45">
        <v>44802</v>
      </c>
    </row>
    <row r="10890" spans="2:14" s="32" customFormat="1" hidden="1" x14ac:dyDescent="0.25">
      <c r="B10890" s="42"/>
      <c r="C10890" s="42"/>
      <c r="E10890" s="44" t="s">
        <v>62503</v>
      </c>
      <c r="F10890" s="44" t="s">
        <v>4171</v>
      </c>
      <c r="G10890" s="32" t="s">
        <v>17</v>
      </c>
      <c r="H10890" s="32" t="s">
        <v>18</v>
      </c>
      <c r="I10890" s="55" t="s">
        <v>48403</v>
      </c>
      <c r="J10890" s="55">
        <v>8059347060330</v>
      </c>
      <c r="K10890" s="63">
        <v>45108</v>
      </c>
      <c r="L10890" s="47">
        <v>0</v>
      </c>
      <c r="M10890" s="46">
        <v>33.950000000000003</v>
      </c>
      <c r="N10890" s="45">
        <v>44802</v>
      </c>
    </row>
    <row r="10891" spans="2:14" s="32" customFormat="1" hidden="1" x14ac:dyDescent="0.25">
      <c r="B10891" s="42"/>
      <c r="C10891" s="42"/>
      <c r="E10891" s="44" t="s">
        <v>62504</v>
      </c>
      <c r="F10891" s="44" t="s">
        <v>4171</v>
      </c>
      <c r="G10891" s="32" t="s">
        <v>17</v>
      </c>
      <c r="H10891" s="32" t="s">
        <v>18</v>
      </c>
      <c r="I10891" s="55" t="s">
        <v>48404</v>
      </c>
      <c r="J10891" s="55">
        <v>8059347049649</v>
      </c>
      <c r="K10891" s="63">
        <v>45108</v>
      </c>
      <c r="L10891" s="47">
        <v>0</v>
      </c>
      <c r="M10891" s="46">
        <v>33.950000000000003</v>
      </c>
      <c r="N10891" s="45">
        <v>44802</v>
      </c>
    </row>
    <row r="10892" spans="2:14" s="32" customFormat="1" hidden="1" x14ac:dyDescent="0.25">
      <c r="B10892" s="42"/>
      <c r="C10892" s="42"/>
      <c r="E10892" s="44" t="s">
        <v>62505</v>
      </c>
      <c r="F10892" s="44" t="s">
        <v>4171</v>
      </c>
      <c r="G10892" s="32" t="s">
        <v>17</v>
      </c>
      <c r="H10892" s="32" t="s">
        <v>18</v>
      </c>
      <c r="I10892" s="55" t="s">
        <v>48405</v>
      </c>
      <c r="J10892" s="55">
        <v>8059347060323</v>
      </c>
      <c r="K10892" s="63">
        <v>45108</v>
      </c>
      <c r="L10892" s="47">
        <v>0</v>
      </c>
      <c r="M10892" s="46">
        <v>33.950000000000003</v>
      </c>
      <c r="N10892" s="45">
        <v>44802</v>
      </c>
    </row>
    <row r="10893" spans="2:14" s="32" customFormat="1" hidden="1" x14ac:dyDescent="0.25">
      <c r="B10893" s="42"/>
      <c r="C10893" s="42"/>
      <c r="E10893" s="44" t="s">
        <v>62506</v>
      </c>
      <c r="F10893" s="44" t="s">
        <v>4171</v>
      </c>
      <c r="G10893" s="32" t="s">
        <v>17</v>
      </c>
      <c r="H10893" s="32" t="s">
        <v>18</v>
      </c>
      <c r="I10893" s="55" t="s">
        <v>48406</v>
      </c>
      <c r="J10893" s="55">
        <v>8059347060347</v>
      </c>
      <c r="K10893" s="63">
        <v>45108</v>
      </c>
      <c r="L10893" s="47">
        <v>0</v>
      </c>
      <c r="M10893" s="46">
        <v>33.950000000000003</v>
      </c>
      <c r="N10893" s="45">
        <v>44802</v>
      </c>
    </row>
    <row r="10894" spans="2:14" s="32" customFormat="1" hidden="1" x14ac:dyDescent="0.25">
      <c r="B10894" s="42"/>
      <c r="C10894" s="42"/>
      <c r="D10894" s="32" t="s">
        <v>48407</v>
      </c>
      <c r="E10894" s="44" t="s">
        <v>62507</v>
      </c>
      <c r="F10894" s="44" t="s">
        <v>4171</v>
      </c>
      <c r="G10894" s="32" t="s">
        <v>17</v>
      </c>
      <c r="H10894" s="32" t="s">
        <v>18</v>
      </c>
      <c r="I10894" s="55" t="s">
        <v>48408</v>
      </c>
      <c r="J10894" s="55">
        <v>8059347060361</v>
      </c>
      <c r="K10894" s="63">
        <v>45108</v>
      </c>
      <c r="L10894" s="47">
        <v>0</v>
      </c>
      <c r="M10894" s="46">
        <v>33.950000000000003</v>
      </c>
      <c r="N10894" s="45">
        <v>44802</v>
      </c>
    </row>
    <row r="10895" spans="2:14" s="32" customFormat="1" hidden="1" x14ac:dyDescent="0.25">
      <c r="B10895" s="42"/>
      <c r="C10895" s="42"/>
      <c r="D10895" s="32" t="s">
        <v>48409</v>
      </c>
      <c r="E10895" s="44" t="s">
        <v>62508</v>
      </c>
      <c r="F10895" s="44" t="s">
        <v>4171</v>
      </c>
      <c r="G10895" s="32" t="s">
        <v>17</v>
      </c>
      <c r="H10895" s="32" t="s">
        <v>18</v>
      </c>
      <c r="I10895" s="55" t="s">
        <v>48410</v>
      </c>
      <c r="J10895" s="55">
        <v>8059347049656</v>
      </c>
      <c r="K10895" s="63">
        <v>45108</v>
      </c>
      <c r="L10895" s="47">
        <v>0</v>
      </c>
      <c r="M10895" s="46">
        <v>33.950000000000003</v>
      </c>
      <c r="N10895" s="45">
        <v>44802</v>
      </c>
    </row>
    <row r="10896" spans="2:14" s="32" customFormat="1" hidden="1" x14ac:dyDescent="0.25">
      <c r="B10896" s="42"/>
      <c r="C10896" s="42"/>
      <c r="D10896" s="32" t="s">
        <v>48411</v>
      </c>
      <c r="E10896" s="44" t="s">
        <v>62509</v>
      </c>
      <c r="F10896" s="44" t="s">
        <v>4171</v>
      </c>
      <c r="G10896" s="32" t="s">
        <v>17</v>
      </c>
      <c r="H10896" s="32" t="s">
        <v>18</v>
      </c>
      <c r="I10896" s="55" t="s">
        <v>48412</v>
      </c>
      <c r="J10896" s="55">
        <v>8059347060354</v>
      </c>
      <c r="K10896" s="63">
        <v>45108</v>
      </c>
      <c r="L10896" s="47">
        <v>0</v>
      </c>
      <c r="M10896" s="46">
        <v>33.950000000000003</v>
      </c>
      <c r="N10896" s="45">
        <v>44802</v>
      </c>
    </row>
    <row r="10897" spans="2:14" s="32" customFormat="1" hidden="1" x14ac:dyDescent="0.25">
      <c r="B10897" s="42"/>
      <c r="C10897" s="42"/>
      <c r="D10897" s="32" t="s">
        <v>48413</v>
      </c>
      <c r="E10897" s="44" t="s">
        <v>62510</v>
      </c>
      <c r="F10897" s="44" t="s">
        <v>4171</v>
      </c>
      <c r="G10897" s="32" t="s">
        <v>17</v>
      </c>
      <c r="H10897" s="32" t="s">
        <v>18</v>
      </c>
      <c r="I10897" s="55" t="s">
        <v>48414</v>
      </c>
      <c r="J10897" s="55">
        <v>8059347060378</v>
      </c>
      <c r="K10897" s="63">
        <v>45108</v>
      </c>
      <c r="L10897" s="47">
        <v>0</v>
      </c>
      <c r="M10897" s="46">
        <v>33.950000000000003</v>
      </c>
      <c r="N10897" s="45">
        <v>44802</v>
      </c>
    </row>
    <row r="10898" spans="2:14" s="32" customFormat="1" hidden="1" x14ac:dyDescent="0.25">
      <c r="B10898" s="42"/>
      <c r="C10898" s="42"/>
      <c r="E10898" s="44" t="s">
        <v>62519</v>
      </c>
      <c r="F10898" s="44" t="s">
        <v>4171</v>
      </c>
      <c r="G10898" s="32" t="s">
        <v>17</v>
      </c>
      <c r="H10898" s="32" t="s">
        <v>18</v>
      </c>
      <c r="I10898" s="55" t="s">
        <v>48415</v>
      </c>
      <c r="J10898" s="55">
        <v>8059347060392</v>
      </c>
      <c r="K10898" s="63">
        <v>45108</v>
      </c>
      <c r="L10898" s="47">
        <v>0</v>
      </c>
      <c r="M10898" s="46">
        <v>33.950000000000003</v>
      </c>
      <c r="N10898" s="45">
        <v>44802</v>
      </c>
    </row>
    <row r="10899" spans="2:14" s="32" customFormat="1" hidden="1" x14ac:dyDescent="0.25">
      <c r="B10899" s="42"/>
      <c r="C10899" s="42"/>
      <c r="E10899" s="44" t="s">
        <v>62520</v>
      </c>
      <c r="F10899" s="44" t="s">
        <v>4171</v>
      </c>
      <c r="G10899" s="32" t="s">
        <v>17</v>
      </c>
      <c r="H10899" s="32" t="s">
        <v>18</v>
      </c>
      <c r="I10899" s="55" t="s">
        <v>48416</v>
      </c>
      <c r="J10899" s="55">
        <v>8059347049663</v>
      </c>
      <c r="K10899" s="63">
        <v>45108</v>
      </c>
      <c r="L10899" s="47">
        <v>0</v>
      </c>
      <c r="M10899" s="46">
        <v>33.950000000000003</v>
      </c>
      <c r="N10899" s="45">
        <v>44802</v>
      </c>
    </row>
    <row r="10900" spans="2:14" s="32" customFormat="1" hidden="1" x14ac:dyDescent="0.25">
      <c r="B10900" s="42"/>
      <c r="C10900" s="42"/>
      <c r="E10900" s="44" t="s">
        <v>62521</v>
      </c>
      <c r="F10900" s="44" t="s">
        <v>4171</v>
      </c>
      <c r="G10900" s="32" t="s">
        <v>17</v>
      </c>
      <c r="H10900" s="32" t="s">
        <v>18</v>
      </c>
      <c r="I10900" s="55" t="s">
        <v>48417</v>
      </c>
      <c r="J10900" s="55">
        <v>8059347060385</v>
      </c>
      <c r="K10900" s="63">
        <v>45108</v>
      </c>
      <c r="L10900" s="47">
        <v>0</v>
      </c>
      <c r="M10900" s="46">
        <v>33.950000000000003</v>
      </c>
      <c r="N10900" s="45">
        <v>44802</v>
      </c>
    </row>
    <row r="10901" spans="2:14" s="32" customFormat="1" hidden="1" x14ac:dyDescent="0.25">
      <c r="B10901" s="42"/>
      <c r="C10901" s="42"/>
      <c r="E10901" s="44" t="s">
        <v>62522</v>
      </c>
      <c r="F10901" s="44" t="s">
        <v>4171</v>
      </c>
      <c r="G10901" s="32" t="s">
        <v>17</v>
      </c>
      <c r="H10901" s="32" t="s">
        <v>18</v>
      </c>
      <c r="I10901" s="55" t="s">
        <v>48418</v>
      </c>
      <c r="J10901" s="55">
        <v>8059347060408</v>
      </c>
      <c r="K10901" s="63">
        <v>45108</v>
      </c>
      <c r="L10901" s="47">
        <v>0</v>
      </c>
      <c r="M10901" s="46">
        <v>33.950000000000003</v>
      </c>
      <c r="N10901" s="45">
        <v>44802</v>
      </c>
    </row>
    <row r="10902" spans="2:14" s="32" customFormat="1" hidden="1" x14ac:dyDescent="0.25">
      <c r="B10902" s="42"/>
      <c r="C10902" s="42"/>
      <c r="E10902" s="44" t="s">
        <v>62523</v>
      </c>
      <c r="F10902" s="44" t="s">
        <v>4171</v>
      </c>
      <c r="G10902" s="32" t="s">
        <v>17</v>
      </c>
      <c r="H10902" s="32" t="s">
        <v>18</v>
      </c>
      <c r="I10902" s="55" t="s">
        <v>48419</v>
      </c>
      <c r="J10902" s="55">
        <v>8059347060422</v>
      </c>
      <c r="K10902" s="63">
        <v>45108</v>
      </c>
      <c r="L10902" s="47">
        <v>0</v>
      </c>
      <c r="M10902" s="46">
        <v>33.950000000000003</v>
      </c>
      <c r="N10902" s="45">
        <v>44802</v>
      </c>
    </row>
    <row r="10903" spans="2:14" s="32" customFormat="1" hidden="1" x14ac:dyDescent="0.25">
      <c r="B10903" s="42"/>
      <c r="C10903" s="42"/>
      <c r="E10903" s="44" t="s">
        <v>62524</v>
      </c>
      <c r="F10903" s="44" t="s">
        <v>4171</v>
      </c>
      <c r="G10903" s="32" t="s">
        <v>17</v>
      </c>
      <c r="H10903" s="32" t="s">
        <v>18</v>
      </c>
      <c r="I10903" s="55" t="s">
        <v>48420</v>
      </c>
      <c r="J10903" s="55">
        <v>8059347049670</v>
      </c>
      <c r="K10903" s="63">
        <v>45108</v>
      </c>
      <c r="L10903" s="47">
        <v>0</v>
      </c>
      <c r="M10903" s="46">
        <v>33.950000000000003</v>
      </c>
      <c r="N10903" s="45">
        <v>44802</v>
      </c>
    </row>
    <row r="10904" spans="2:14" s="32" customFormat="1" hidden="1" x14ac:dyDescent="0.25">
      <c r="B10904" s="42"/>
      <c r="C10904" s="42"/>
      <c r="E10904" s="44" t="s">
        <v>62525</v>
      </c>
      <c r="F10904" s="44" t="s">
        <v>4171</v>
      </c>
      <c r="G10904" s="32" t="s">
        <v>17</v>
      </c>
      <c r="H10904" s="32" t="s">
        <v>18</v>
      </c>
      <c r="I10904" s="55" t="s">
        <v>48421</v>
      </c>
      <c r="J10904" s="55">
        <v>8059347060415</v>
      </c>
      <c r="K10904" s="63">
        <v>45108</v>
      </c>
      <c r="L10904" s="47">
        <v>0</v>
      </c>
      <c r="M10904" s="46">
        <v>33.950000000000003</v>
      </c>
      <c r="N10904" s="45">
        <v>44802</v>
      </c>
    </row>
    <row r="10905" spans="2:14" s="32" customFormat="1" hidden="1" x14ac:dyDescent="0.25">
      <c r="B10905" s="42"/>
      <c r="C10905" s="42"/>
      <c r="E10905" s="44" t="s">
        <v>62526</v>
      </c>
      <c r="F10905" s="44" t="s">
        <v>4171</v>
      </c>
      <c r="G10905" s="32" t="s">
        <v>17</v>
      </c>
      <c r="H10905" s="32" t="s">
        <v>18</v>
      </c>
      <c r="I10905" s="55" t="s">
        <v>48422</v>
      </c>
      <c r="J10905" s="55">
        <v>8059347060439</v>
      </c>
      <c r="K10905" s="63">
        <v>45108</v>
      </c>
      <c r="L10905" s="47">
        <v>0</v>
      </c>
      <c r="M10905" s="46">
        <v>33.950000000000003</v>
      </c>
      <c r="N10905" s="45">
        <v>44802</v>
      </c>
    </row>
    <row r="10906" spans="2:14" s="32" customFormat="1" hidden="1" x14ac:dyDescent="0.25">
      <c r="B10906" s="42"/>
      <c r="C10906" s="42"/>
      <c r="D10906" s="32" t="s">
        <v>48423</v>
      </c>
      <c r="E10906" s="44" t="s">
        <v>62527</v>
      </c>
      <c r="F10906" s="44" t="s">
        <v>4171</v>
      </c>
      <c r="G10906" s="32" t="s">
        <v>17</v>
      </c>
      <c r="H10906" s="32" t="s">
        <v>18</v>
      </c>
      <c r="I10906" s="55" t="s">
        <v>48424</v>
      </c>
      <c r="J10906" s="55">
        <v>8059347060538</v>
      </c>
      <c r="K10906" s="63">
        <v>45108</v>
      </c>
      <c r="L10906" s="47">
        <v>0</v>
      </c>
      <c r="M10906" s="46">
        <v>33.950000000000003</v>
      </c>
      <c r="N10906" s="45">
        <v>44802</v>
      </c>
    </row>
    <row r="10907" spans="2:14" s="32" customFormat="1" hidden="1" x14ac:dyDescent="0.25">
      <c r="B10907" s="42"/>
      <c r="C10907" s="42"/>
      <c r="D10907" s="32" t="s">
        <v>48425</v>
      </c>
      <c r="E10907" s="44" t="s">
        <v>62528</v>
      </c>
      <c r="F10907" s="44" t="s">
        <v>4171</v>
      </c>
      <c r="G10907" s="32" t="s">
        <v>17</v>
      </c>
      <c r="H10907" s="32" t="s">
        <v>18</v>
      </c>
      <c r="I10907" s="55" t="s">
        <v>48426</v>
      </c>
      <c r="J10907" s="55">
        <v>8059347049687</v>
      </c>
      <c r="K10907" s="63">
        <v>45108</v>
      </c>
      <c r="L10907" s="47">
        <v>0</v>
      </c>
      <c r="M10907" s="46">
        <v>33.950000000000003</v>
      </c>
      <c r="N10907" s="45">
        <v>44802</v>
      </c>
    </row>
    <row r="10908" spans="2:14" s="32" customFormat="1" hidden="1" x14ac:dyDescent="0.25">
      <c r="B10908" s="42"/>
      <c r="C10908" s="42"/>
      <c r="D10908" s="32" t="s">
        <v>48427</v>
      </c>
      <c r="E10908" s="44" t="s">
        <v>62529</v>
      </c>
      <c r="F10908" s="44" t="s">
        <v>4171</v>
      </c>
      <c r="G10908" s="32" t="s">
        <v>17</v>
      </c>
      <c r="H10908" s="32" t="s">
        <v>18</v>
      </c>
      <c r="I10908" s="55" t="s">
        <v>48428</v>
      </c>
      <c r="J10908" s="55">
        <v>8059347060521</v>
      </c>
      <c r="K10908" s="63">
        <v>45108</v>
      </c>
      <c r="L10908" s="47">
        <v>0</v>
      </c>
      <c r="M10908" s="46">
        <v>33.950000000000003</v>
      </c>
      <c r="N10908" s="45">
        <v>44802</v>
      </c>
    </row>
    <row r="10909" spans="2:14" s="32" customFormat="1" hidden="1" x14ac:dyDescent="0.25">
      <c r="B10909" s="42"/>
      <c r="C10909" s="42"/>
      <c r="D10909" s="32" t="s">
        <v>48429</v>
      </c>
      <c r="E10909" s="44" t="s">
        <v>62530</v>
      </c>
      <c r="F10909" s="44" t="s">
        <v>4171</v>
      </c>
      <c r="G10909" s="32" t="s">
        <v>17</v>
      </c>
      <c r="H10909" s="32" t="s">
        <v>18</v>
      </c>
      <c r="I10909" s="55" t="s">
        <v>48430</v>
      </c>
      <c r="J10909" s="55">
        <v>8059347060545</v>
      </c>
      <c r="K10909" s="63">
        <v>45108</v>
      </c>
      <c r="L10909" s="47">
        <v>0</v>
      </c>
      <c r="M10909" s="46">
        <v>33.950000000000003</v>
      </c>
      <c r="N10909" s="45">
        <v>44802</v>
      </c>
    </row>
    <row r="10910" spans="2:14" s="32" customFormat="1" hidden="1" x14ac:dyDescent="0.25">
      <c r="B10910" s="42"/>
      <c r="C10910" s="42"/>
      <c r="D10910" s="32" t="s">
        <v>48431</v>
      </c>
      <c r="E10910" s="44" t="s">
        <v>62531</v>
      </c>
      <c r="F10910" s="44" t="s">
        <v>4171</v>
      </c>
      <c r="G10910" s="32" t="s">
        <v>17</v>
      </c>
      <c r="H10910" s="32" t="s">
        <v>18</v>
      </c>
      <c r="I10910" s="55" t="s">
        <v>48432</v>
      </c>
      <c r="J10910" s="55">
        <v>8059347060576</v>
      </c>
      <c r="K10910" s="63">
        <v>45108</v>
      </c>
      <c r="L10910" s="47">
        <v>0</v>
      </c>
      <c r="M10910" s="46">
        <v>33.950000000000003</v>
      </c>
      <c r="N10910" s="45">
        <v>44802</v>
      </c>
    </row>
    <row r="10911" spans="2:14" s="32" customFormat="1" hidden="1" x14ac:dyDescent="0.25">
      <c r="B10911" s="42"/>
      <c r="C10911" s="42"/>
      <c r="D10911" s="32" t="s">
        <v>48433</v>
      </c>
      <c r="E10911" s="44" t="s">
        <v>62532</v>
      </c>
      <c r="F10911" s="44" t="s">
        <v>4171</v>
      </c>
      <c r="G10911" s="32" t="s">
        <v>17</v>
      </c>
      <c r="H10911" s="32" t="s">
        <v>18</v>
      </c>
      <c r="I10911" s="55" t="s">
        <v>48434</v>
      </c>
      <c r="J10911" s="55">
        <v>8059347060569</v>
      </c>
      <c r="K10911" s="63">
        <v>45108</v>
      </c>
      <c r="L10911" s="47">
        <v>0</v>
      </c>
      <c r="M10911" s="46">
        <v>33.950000000000003</v>
      </c>
      <c r="N10911" s="45">
        <v>44802</v>
      </c>
    </row>
    <row r="10912" spans="2:14" s="32" customFormat="1" hidden="1" x14ac:dyDescent="0.25">
      <c r="B10912" s="42"/>
      <c r="C10912" s="42"/>
      <c r="D10912" s="32" t="s">
        <v>48435</v>
      </c>
      <c r="E10912" s="44" t="s">
        <v>62533</v>
      </c>
      <c r="F10912" s="44" t="s">
        <v>4171</v>
      </c>
      <c r="G10912" s="32" t="s">
        <v>17</v>
      </c>
      <c r="H10912" s="32" t="s">
        <v>18</v>
      </c>
      <c r="I10912" s="55" t="s">
        <v>48436</v>
      </c>
      <c r="J10912" s="55">
        <v>8059347060552</v>
      </c>
      <c r="K10912" s="63">
        <v>45108</v>
      </c>
      <c r="L10912" s="47">
        <v>0</v>
      </c>
      <c r="M10912" s="46">
        <v>33.950000000000003</v>
      </c>
      <c r="N10912" s="45">
        <v>44802</v>
      </c>
    </row>
    <row r="10913" spans="2:14" s="32" customFormat="1" hidden="1" x14ac:dyDescent="0.25">
      <c r="B10913" s="42"/>
      <c r="C10913" s="42"/>
      <c r="D10913" s="32" t="s">
        <v>48437</v>
      </c>
      <c r="E10913" s="44" t="s">
        <v>62534</v>
      </c>
      <c r="F10913" s="44" t="s">
        <v>4171</v>
      </c>
      <c r="G10913" s="32" t="s">
        <v>17</v>
      </c>
      <c r="H10913" s="32" t="s">
        <v>18</v>
      </c>
      <c r="I10913" s="55" t="s">
        <v>48438</v>
      </c>
      <c r="J10913" s="55">
        <v>8059347060583</v>
      </c>
      <c r="K10913" s="63">
        <v>45108</v>
      </c>
      <c r="L10913" s="47">
        <v>0</v>
      </c>
      <c r="M10913" s="46">
        <v>33.950000000000003</v>
      </c>
      <c r="N10913" s="45">
        <v>44802</v>
      </c>
    </row>
    <row r="10914" spans="2:14" s="32" customFormat="1" hidden="1" x14ac:dyDescent="0.25">
      <c r="B10914" s="42"/>
      <c r="C10914" s="42"/>
      <c r="D10914" s="32" t="s">
        <v>48835</v>
      </c>
      <c r="E10914" s="44" t="s">
        <v>48819</v>
      </c>
      <c r="F10914" s="44" t="s">
        <v>4171</v>
      </c>
      <c r="G10914" s="32" t="s">
        <v>17</v>
      </c>
      <c r="H10914" s="32" t="s">
        <v>18</v>
      </c>
      <c r="I10914" s="55" t="s">
        <v>48827</v>
      </c>
      <c r="J10914" s="55">
        <v>8059347060606</v>
      </c>
      <c r="K10914" s="63">
        <v>45108</v>
      </c>
      <c r="L10914" s="47">
        <v>0</v>
      </c>
      <c r="M10914" s="46">
        <v>33.950000000000003</v>
      </c>
      <c r="N10914" s="45">
        <v>44802</v>
      </c>
    </row>
    <row r="10915" spans="2:14" s="32" customFormat="1" hidden="1" x14ac:dyDescent="0.25">
      <c r="B10915" s="42"/>
      <c r="C10915" s="42"/>
      <c r="D10915" s="32" t="s">
        <v>48834</v>
      </c>
      <c r="E10915" s="44" t="s">
        <v>48818</v>
      </c>
      <c r="F10915" s="44" t="s">
        <v>4171</v>
      </c>
      <c r="G10915" s="32" t="s">
        <v>17</v>
      </c>
      <c r="H10915" s="32" t="s">
        <v>18</v>
      </c>
      <c r="I10915" s="55" t="s">
        <v>48826</v>
      </c>
      <c r="J10915" s="55">
        <v>8059347049694</v>
      </c>
      <c r="K10915" s="63">
        <v>45108</v>
      </c>
      <c r="L10915" s="47">
        <v>0</v>
      </c>
      <c r="M10915" s="46">
        <v>33.950000000000003</v>
      </c>
      <c r="N10915" s="45">
        <v>44802</v>
      </c>
    </row>
    <row r="10916" spans="2:14" s="32" customFormat="1" hidden="1" x14ac:dyDescent="0.25">
      <c r="B10916" s="42"/>
      <c r="C10916" s="42"/>
      <c r="D10916" s="32" t="s">
        <v>48833</v>
      </c>
      <c r="E10916" s="44" t="s">
        <v>48817</v>
      </c>
      <c r="F10916" s="44" t="s">
        <v>4171</v>
      </c>
      <c r="G10916" s="32" t="s">
        <v>17</v>
      </c>
      <c r="H10916" s="32" t="s">
        <v>18</v>
      </c>
      <c r="I10916" s="55" t="s">
        <v>48825</v>
      </c>
      <c r="J10916" s="55">
        <v>8059347060590</v>
      </c>
      <c r="K10916" s="63">
        <v>45108</v>
      </c>
      <c r="L10916" s="47">
        <v>0</v>
      </c>
      <c r="M10916" s="46">
        <v>33.950000000000003</v>
      </c>
      <c r="N10916" s="45">
        <v>44802</v>
      </c>
    </row>
    <row r="10917" spans="2:14" s="32" customFormat="1" hidden="1" x14ac:dyDescent="0.25">
      <c r="B10917" s="42"/>
      <c r="C10917" s="42"/>
      <c r="D10917" s="32" t="s">
        <v>48836</v>
      </c>
      <c r="E10917" s="44" t="s">
        <v>48820</v>
      </c>
      <c r="F10917" s="44" t="s">
        <v>4171</v>
      </c>
      <c r="G10917" s="32" t="s">
        <v>17</v>
      </c>
      <c r="H10917" s="32" t="s">
        <v>18</v>
      </c>
      <c r="I10917" s="55" t="s">
        <v>48828</v>
      </c>
      <c r="J10917" s="55">
        <v>8059347060613</v>
      </c>
      <c r="K10917" s="63">
        <v>45108</v>
      </c>
      <c r="L10917" s="47">
        <v>0</v>
      </c>
      <c r="M10917" s="46">
        <v>33.950000000000003</v>
      </c>
      <c r="N10917" s="45">
        <v>44802</v>
      </c>
    </row>
    <row r="10918" spans="2:14" s="32" customFormat="1" hidden="1" x14ac:dyDescent="0.25">
      <c r="B10918" s="42"/>
      <c r="C10918" s="42"/>
      <c r="D10918" s="32" t="s">
        <v>48839</v>
      </c>
      <c r="E10918" s="44" t="s">
        <v>48823</v>
      </c>
      <c r="F10918" s="44" t="s">
        <v>4171</v>
      </c>
      <c r="G10918" s="32" t="s">
        <v>17</v>
      </c>
      <c r="H10918" s="32" t="s">
        <v>18</v>
      </c>
      <c r="I10918" s="55" t="s">
        <v>48831</v>
      </c>
      <c r="J10918" s="55">
        <v>8059347060668</v>
      </c>
      <c r="K10918" s="63">
        <v>45108</v>
      </c>
      <c r="L10918" s="47">
        <v>0</v>
      </c>
      <c r="M10918" s="46">
        <v>33.950000000000003</v>
      </c>
      <c r="N10918" s="45">
        <v>44802</v>
      </c>
    </row>
    <row r="10919" spans="2:14" s="32" customFormat="1" hidden="1" x14ac:dyDescent="0.25">
      <c r="B10919" s="42"/>
      <c r="C10919" s="42"/>
      <c r="D10919" s="32" t="s">
        <v>48838</v>
      </c>
      <c r="E10919" s="44" t="s">
        <v>48822</v>
      </c>
      <c r="F10919" s="44" t="s">
        <v>4171</v>
      </c>
      <c r="G10919" s="32" t="s">
        <v>17</v>
      </c>
      <c r="H10919" s="32" t="s">
        <v>18</v>
      </c>
      <c r="I10919" s="55" t="s">
        <v>48830</v>
      </c>
      <c r="J10919" s="55">
        <v>8059347049717</v>
      </c>
      <c r="K10919" s="63">
        <v>45108</v>
      </c>
      <c r="L10919" s="47">
        <v>0</v>
      </c>
      <c r="M10919" s="46">
        <v>33.950000000000003</v>
      </c>
      <c r="N10919" s="45">
        <v>44802</v>
      </c>
    </row>
    <row r="10920" spans="2:14" s="32" customFormat="1" hidden="1" x14ac:dyDescent="0.25">
      <c r="B10920" s="42"/>
      <c r="C10920" s="42"/>
      <c r="D10920" s="32" t="s">
        <v>48837</v>
      </c>
      <c r="E10920" s="44" t="s">
        <v>48821</v>
      </c>
      <c r="F10920" s="44" t="s">
        <v>4171</v>
      </c>
      <c r="G10920" s="32" t="s">
        <v>17</v>
      </c>
      <c r="H10920" s="32" t="s">
        <v>18</v>
      </c>
      <c r="I10920" s="55" t="s">
        <v>48829</v>
      </c>
      <c r="J10920" s="55">
        <v>8059347060651</v>
      </c>
      <c r="K10920" s="63">
        <v>45108</v>
      </c>
      <c r="L10920" s="47">
        <v>0</v>
      </c>
      <c r="M10920" s="46">
        <v>33.950000000000003</v>
      </c>
      <c r="N10920" s="45">
        <v>44802</v>
      </c>
    </row>
    <row r="10921" spans="2:14" s="32" customFormat="1" hidden="1" x14ac:dyDescent="0.25">
      <c r="B10921" s="42"/>
      <c r="C10921" s="42"/>
      <c r="D10921" s="32" t="s">
        <v>48840</v>
      </c>
      <c r="E10921" s="44" t="s">
        <v>48824</v>
      </c>
      <c r="F10921" s="44" t="s">
        <v>4171</v>
      </c>
      <c r="G10921" s="32" t="s">
        <v>17</v>
      </c>
      <c r="H10921" s="32" t="s">
        <v>18</v>
      </c>
      <c r="I10921" s="55" t="s">
        <v>48832</v>
      </c>
      <c r="J10921" s="55">
        <v>8059347060675</v>
      </c>
      <c r="K10921" s="63">
        <v>45108</v>
      </c>
      <c r="L10921" s="47">
        <v>0</v>
      </c>
      <c r="M10921" s="46">
        <v>33.950000000000003</v>
      </c>
      <c r="N10921" s="45">
        <v>44802</v>
      </c>
    </row>
    <row r="10922" spans="2:14" s="32" customFormat="1" hidden="1" x14ac:dyDescent="0.25">
      <c r="B10922" s="42"/>
      <c r="C10922" s="42"/>
      <c r="E10922" s="44" t="s">
        <v>62535</v>
      </c>
      <c r="F10922" s="44" t="s">
        <v>4171</v>
      </c>
      <c r="G10922" s="32" t="s">
        <v>17</v>
      </c>
      <c r="H10922" s="32" t="s">
        <v>18</v>
      </c>
      <c r="I10922" s="55" t="s">
        <v>48439</v>
      </c>
      <c r="J10922" s="55">
        <v>8059347060699</v>
      </c>
      <c r="K10922" s="63">
        <v>45108</v>
      </c>
      <c r="L10922" s="47">
        <v>0</v>
      </c>
      <c r="M10922" s="46">
        <v>33.950000000000003</v>
      </c>
      <c r="N10922" s="45">
        <v>44802</v>
      </c>
    </row>
    <row r="10923" spans="2:14" s="32" customFormat="1" hidden="1" x14ac:dyDescent="0.25">
      <c r="B10923" s="42"/>
      <c r="C10923" s="42"/>
      <c r="E10923" s="44" t="s">
        <v>62536</v>
      </c>
      <c r="F10923" s="44" t="s">
        <v>4171</v>
      </c>
      <c r="G10923" s="32" t="s">
        <v>17</v>
      </c>
      <c r="H10923" s="32" t="s">
        <v>18</v>
      </c>
      <c r="I10923" s="55" t="s">
        <v>48440</v>
      </c>
      <c r="J10923" s="55">
        <v>8059347049724</v>
      </c>
      <c r="K10923" s="63">
        <v>45108</v>
      </c>
      <c r="L10923" s="47">
        <v>0</v>
      </c>
      <c r="M10923" s="46">
        <v>33.950000000000003</v>
      </c>
      <c r="N10923" s="45">
        <v>44802</v>
      </c>
    </row>
    <row r="10924" spans="2:14" s="32" customFormat="1" hidden="1" x14ac:dyDescent="0.25">
      <c r="B10924" s="42"/>
      <c r="C10924" s="42"/>
      <c r="E10924" s="44" t="s">
        <v>62537</v>
      </c>
      <c r="F10924" s="44" t="s">
        <v>4171</v>
      </c>
      <c r="G10924" s="32" t="s">
        <v>17</v>
      </c>
      <c r="H10924" s="32" t="s">
        <v>18</v>
      </c>
      <c r="I10924" s="55" t="s">
        <v>48441</v>
      </c>
      <c r="J10924" s="55">
        <v>8059347060682</v>
      </c>
      <c r="K10924" s="63">
        <v>45108</v>
      </c>
      <c r="L10924" s="47">
        <v>0</v>
      </c>
      <c r="M10924" s="46">
        <v>33.950000000000003</v>
      </c>
      <c r="N10924" s="45">
        <v>44802</v>
      </c>
    </row>
    <row r="10925" spans="2:14" s="32" customFormat="1" hidden="1" x14ac:dyDescent="0.25">
      <c r="B10925" s="42"/>
      <c r="C10925" s="42"/>
      <c r="E10925" s="44" t="s">
        <v>62538</v>
      </c>
      <c r="F10925" s="44" t="s">
        <v>4171</v>
      </c>
      <c r="G10925" s="32" t="s">
        <v>17</v>
      </c>
      <c r="H10925" s="32" t="s">
        <v>18</v>
      </c>
      <c r="I10925" s="55" t="s">
        <v>48442</v>
      </c>
      <c r="J10925" s="55">
        <v>8059347060705</v>
      </c>
      <c r="K10925" s="63">
        <v>45108</v>
      </c>
      <c r="L10925" s="47">
        <v>0</v>
      </c>
      <c r="M10925" s="46">
        <v>33.950000000000003</v>
      </c>
      <c r="N10925" s="45">
        <v>44802</v>
      </c>
    </row>
    <row r="10926" spans="2:14" s="32" customFormat="1" hidden="1" x14ac:dyDescent="0.25">
      <c r="B10926" s="42" t="s">
        <v>48862</v>
      </c>
      <c r="C10926" s="42"/>
      <c r="D10926" s="32" t="s">
        <v>48856</v>
      </c>
      <c r="E10926" s="44" t="s">
        <v>48844</v>
      </c>
      <c r="F10926" s="44" t="s">
        <v>7196</v>
      </c>
      <c r="G10926" s="32" t="s">
        <v>17</v>
      </c>
      <c r="H10926" s="32" t="s">
        <v>18</v>
      </c>
      <c r="I10926" s="55" t="s">
        <v>48850</v>
      </c>
      <c r="J10926" s="55">
        <v>8059347021416</v>
      </c>
      <c r="K10926" s="63">
        <v>45108</v>
      </c>
      <c r="L10926" s="46">
        <v>0</v>
      </c>
      <c r="M10926" s="46">
        <v>619.95000000000005</v>
      </c>
      <c r="N10926" s="45">
        <v>44802</v>
      </c>
    </row>
    <row r="10927" spans="2:14" s="32" customFormat="1" hidden="1" x14ac:dyDescent="0.25">
      <c r="B10927" s="42" t="s">
        <v>48861</v>
      </c>
      <c r="C10927" s="42"/>
      <c r="D10927" s="32" t="s">
        <v>48855</v>
      </c>
      <c r="E10927" s="44" t="s">
        <v>48843</v>
      </c>
      <c r="F10927" s="44" t="s">
        <v>7196</v>
      </c>
      <c r="G10927" s="32" t="s">
        <v>17</v>
      </c>
      <c r="H10927" s="32" t="s">
        <v>18</v>
      </c>
      <c r="I10927" s="55" t="s">
        <v>48849</v>
      </c>
      <c r="J10927" s="55">
        <v>8059175966255</v>
      </c>
      <c r="K10927" s="63">
        <v>45108</v>
      </c>
      <c r="L10927" s="46">
        <v>0</v>
      </c>
      <c r="M10927" s="46">
        <v>619.95000000000005</v>
      </c>
      <c r="N10927" s="45">
        <v>44802</v>
      </c>
    </row>
    <row r="10928" spans="2:14" s="32" customFormat="1" hidden="1" x14ac:dyDescent="0.25">
      <c r="B10928" s="42" t="s">
        <v>48860</v>
      </c>
      <c r="C10928" s="42"/>
      <c r="D10928" s="32" t="s">
        <v>48854</v>
      </c>
      <c r="E10928" s="44" t="s">
        <v>48842</v>
      </c>
      <c r="F10928" s="44" t="s">
        <v>7196</v>
      </c>
      <c r="G10928" s="32" t="s">
        <v>17</v>
      </c>
      <c r="H10928" s="32" t="s">
        <v>18</v>
      </c>
      <c r="I10928" s="55" t="s">
        <v>48848</v>
      </c>
      <c r="J10928" s="55">
        <v>8059347021409</v>
      </c>
      <c r="K10928" s="63">
        <v>45108</v>
      </c>
      <c r="L10928" s="46">
        <v>0</v>
      </c>
      <c r="M10928" s="46">
        <v>619.95000000000005</v>
      </c>
      <c r="N10928" s="45">
        <v>44802</v>
      </c>
    </row>
    <row r="10929" spans="1:14" s="32" customFormat="1" hidden="1" x14ac:dyDescent="0.25">
      <c r="B10929" s="42" t="s">
        <v>48863</v>
      </c>
      <c r="C10929" s="42"/>
      <c r="D10929" s="32" t="s">
        <v>48857</v>
      </c>
      <c r="E10929" s="44" t="s">
        <v>48845</v>
      </c>
      <c r="F10929" s="44" t="s">
        <v>7196</v>
      </c>
      <c r="G10929" s="32" t="s">
        <v>17</v>
      </c>
      <c r="H10929" s="32" t="s">
        <v>18</v>
      </c>
      <c r="I10929" s="55" t="s">
        <v>48851</v>
      </c>
      <c r="J10929" s="55">
        <v>8059347021423</v>
      </c>
      <c r="K10929" s="63">
        <v>45108</v>
      </c>
      <c r="L10929" s="46">
        <v>0</v>
      </c>
      <c r="M10929" s="46">
        <v>619.95000000000005</v>
      </c>
      <c r="N10929" s="45">
        <v>44802</v>
      </c>
    </row>
    <row r="10930" spans="1:14" s="32" customFormat="1" hidden="1" x14ac:dyDescent="0.25">
      <c r="B10930" s="42" t="s">
        <v>48859</v>
      </c>
      <c r="C10930" s="42"/>
      <c r="D10930" s="32" t="s">
        <v>48853</v>
      </c>
      <c r="E10930" s="44" t="s">
        <v>48841</v>
      </c>
      <c r="F10930" s="44" t="s">
        <v>7196</v>
      </c>
      <c r="G10930" s="32" t="s">
        <v>17</v>
      </c>
      <c r="H10930" s="32" t="s">
        <v>18</v>
      </c>
      <c r="I10930" s="55" t="s">
        <v>48847</v>
      </c>
      <c r="J10930" s="55">
        <v>8059347021393</v>
      </c>
      <c r="K10930" s="63">
        <v>45108</v>
      </c>
      <c r="L10930" s="46">
        <v>0</v>
      </c>
      <c r="M10930" s="46">
        <v>619.95000000000005</v>
      </c>
      <c r="N10930" s="45">
        <v>44802</v>
      </c>
    </row>
    <row r="10931" spans="1:14" s="32" customFormat="1" hidden="1" x14ac:dyDescent="0.25">
      <c r="B10931" s="42" t="s">
        <v>48864</v>
      </c>
      <c r="C10931" s="42"/>
      <c r="D10931" s="32" t="s">
        <v>48858</v>
      </c>
      <c r="E10931" s="44" t="s">
        <v>48846</v>
      </c>
      <c r="F10931" s="44" t="s">
        <v>7196</v>
      </c>
      <c r="G10931" s="32" t="s">
        <v>17</v>
      </c>
      <c r="H10931" s="32" t="s">
        <v>18</v>
      </c>
      <c r="I10931" s="55" t="s">
        <v>48852</v>
      </c>
      <c r="J10931" s="55">
        <v>8059347021430</v>
      </c>
      <c r="K10931" s="63">
        <v>45108</v>
      </c>
      <c r="L10931" s="46">
        <v>0</v>
      </c>
      <c r="M10931" s="46">
        <v>619.95000000000005</v>
      </c>
      <c r="N10931" s="45">
        <v>44802</v>
      </c>
    </row>
    <row r="10932" spans="1:14" s="32" customFormat="1" hidden="1" x14ac:dyDescent="0.25">
      <c r="A10932" s="32" t="s">
        <v>35903</v>
      </c>
      <c r="B10932" s="42" t="s">
        <v>45915</v>
      </c>
      <c r="C10932" s="42"/>
      <c r="D10932" s="42" t="s">
        <v>15267</v>
      </c>
      <c r="E10932" s="43" t="s">
        <v>15268</v>
      </c>
      <c r="F10932" s="44" t="s">
        <v>7196</v>
      </c>
      <c r="G10932" s="32" t="s">
        <v>17</v>
      </c>
      <c r="H10932" s="32" t="s">
        <v>18</v>
      </c>
      <c r="I10932" s="42" t="s">
        <v>15269</v>
      </c>
      <c r="J10932" s="42">
        <v>8033637211435</v>
      </c>
      <c r="K10932" s="63">
        <v>45108</v>
      </c>
      <c r="L10932" s="46">
        <v>0</v>
      </c>
      <c r="M10932" s="46">
        <v>619.95000000000005</v>
      </c>
      <c r="N10932" s="45">
        <v>43290</v>
      </c>
    </row>
    <row r="10933" spans="1:14" s="32" customFormat="1" hidden="1" x14ac:dyDescent="0.25">
      <c r="A10933" s="32" t="s">
        <v>35904</v>
      </c>
      <c r="B10933" s="42" t="s">
        <v>45916</v>
      </c>
      <c r="C10933" s="42"/>
      <c r="D10933" s="42" t="s">
        <v>15270</v>
      </c>
      <c r="E10933" s="43" t="s">
        <v>15271</v>
      </c>
      <c r="F10933" s="44" t="s">
        <v>7196</v>
      </c>
      <c r="G10933" s="32" t="s">
        <v>17</v>
      </c>
      <c r="H10933" s="32" t="s">
        <v>18</v>
      </c>
      <c r="I10933" s="42" t="s">
        <v>15272</v>
      </c>
      <c r="J10933" s="42">
        <v>8033637211428</v>
      </c>
      <c r="K10933" s="63">
        <v>45108</v>
      </c>
      <c r="L10933" s="46">
        <v>0</v>
      </c>
      <c r="M10933" s="46">
        <v>619.95000000000005</v>
      </c>
      <c r="N10933" s="45">
        <v>43290</v>
      </c>
    </row>
    <row r="10934" spans="1:14" s="32" customFormat="1" hidden="1" x14ac:dyDescent="0.25">
      <c r="A10934" s="32" t="s">
        <v>35905</v>
      </c>
      <c r="B10934" s="42" t="s">
        <v>45917</v>
      </c>
      <c r="C10934" s="42"/>
      <c r="D10934" s="42" t="s">
        <v>15273</v>
      </c>
      <c r="E10934" s="43" t="s">
        <v>15274</v>
      </c>
      <c r="F10934" s="44" t="s">
        <v>7196</v>
      </c>
      <c r="G10934" s="32" t="s">
        <v>17</v>
      </c>
      <c r="H10934" s="32" t="s">
        <v>18</v>
      </c>
      <c r="I10934" s="42" t="s">
        <v>15275</v>
      </c>
      <c r="J10934" s="42">
        <v>8033637211411</v>
      </c>
      <c r="K10934" s="63">
        <v>45108</v>
      </c>
      <c r="L10934" s="46">
        <v>0</v>
      </c>
      <c r="M10934" s="46">
        <v>619.95000000000005</v>
      </c>
      <c r="N10934" s="45">
        <v>43290</v>
      </c>
    </row>
    <row r="10935" spans="1:14" s="32" customFormat="1" hidden="1" x14ac:dyDescent="0.25">
      <c r="A10935" s="32" t="s">
        <v>35906</v>
      </c>
      <c r="B10935" s="42" t="s">
        <v>45918</v>
      </c>
      <c r="C10935" s="42"/>
      <c r="D10935" s="42" t="s">
        <v>15276</v>
      </c>
      <c r="E10935" s="43" t="s">
        <v>15277</v>
      </c>
      <c r="F10935" s="44" t="s">
        <v>7196</v>
      </c>
      <c r="G10935" s="32" t="s">
        <v>17</v>
      </c>
      <c r="H10935" s="32" t="s">
        <v>18</v>
      </c>
      <c r="I10935" s="42" t="s">
        <v>15278</v>
      </c>
      <c r="J10935" s="42">
        <v>8033637211442</v>
      </c>
      <c r="K10935" s="63">
        <v>45108</v>
      </c>
      <c r="L10935" s="46">
        <v>0</v>
      </c>
      <c r="M10935" s="46">
        <v>619.95000000000005</v>
      </c>
      <c r="N10935" s="45">
        <v>43290</v>
      </c>
    </row>
    <row r="10936" spans="1:14" s="32" customFormat="1" hidden="1" x14ac:dyDescent="0.25">
      <c r="A10936" s="32" t="s">
        <v>35907</v>
      </c>
      <c r="B10936" s="42" t="s">
        <v>45919</v>
      </c>
      <c r="C10936" s="42"/>
      <c r="D10936" s="42" t="s">
        <v>15279</v>
      </c>
      <c r="E10936" s="43" t="s">
        <v>62882</v>
      </c>
      <c r="F10936" s="44" t="s">
        <v>7196</v>
      </c>
      <c r="G10936" s="32" t="s">
        <v>17</v>
      </c>
      <c r="H10936" s="32" t="s">
        <v>18</v>
      </c>
      <c r="I10936" s="42" t="s">
        <v>15280</v>
      </c>
      <c r="J10936" s="42">
        <v>8033637211404</v>
      </c>
      <c r="K10936" s="63">
        <v>45108</v>
      </c>
      <c r="L10936" s="46">
        <v>0</v>
      </c>
      <c r="M10936" s="46">
        <v>619.95000000000005</v>
      </c>
      <c r="N10936" s="45">
        <v>43290</v>
      </c>
    </row>
    <row r="10937" spans="1:14" s="32" customFormat="1" hidden="1" x14ac:dyDescent="0.25">
      <c r="A10937" s="32" t="s">
        <v>35908</v>
      </c>
      <c r="B10937" s="42" t="s">
        <v>45920</v>
      </c>
      <c r="C10937" s="42"/>
      <c r="D10937" s="42" t="s">
        <v>15281</v>
      </c>
      <c r="E10937" s="43" t="s">
        <v>15282</v>
      </c>
      <c r="F10937" s="44" t="s">
        <v>7196</v>
      </c>
      <c r="G10937" s="32" t="s">
        <v>17</v>
      </c>
      <c r="H10937" s="32" t="s">
        <v>18</v>
      </c>
      <c r="I10937" s="42" t="s">
        <v>21622</v>
      </c>
      <c r="J10937" s="42">
        <v>8033637211459</v>
      </c>
      <c r="K10937" s="63">
        <v>45108</v>
      </c>
      <c r="L10937" s="46">
        <v>0</v>
      </c>
      <c r="M10937" s="46">
        <v>619.95000000000005</v>
      </c>
      <c r="N10937" s="45">
        <v>43290</v>
      </c>
    </row>
    <row r="10938" spans="1:14" s="32" customFormat="1" hidden="1" x14ac:dyDescent="0.25">
      <c r="A10938" s="32" t="s">
        <v>35909</v>
      </c>
      <c r="B10938" s="42" t="s">
        <v>45789</v>
      </c>
      <c r="C10938" s="42"/>
      <c r="D10938" s="42" t="s">
        <v>15298</v>
      </c>
      <c r="E10938" s="43" t="s">
        <v>15299</v>
      </c>
      <c r="F10938" s="44" t="s">
        <v>7196</v>
      </c>
      <c r="G10938" s="32" t="s">
        <v>17</v>
      </c>
      <c r="H10938" s="32" t="s">
        <v>18</v>
      </c>
      <c r="I10938" s="42" t="s">
        <v>15300</v>
      </c>
      <c r="J10938" s="42">
        <v>8033637451732</v>
      </c>
      <c r="K10938" s="63">
        <v>45108</v>
      </c>
      <c r="L10938" s="46">
        <v>0</v>
      </c>
      <c r="M10938" s="46">
        <v>619.95000000000005</v>
      </c>
      <c r="N10938" s="45">
        <v>43290</v>
      </c>
    </row>
    <row r="10939" spans="1:14" s="32" customFormat="1" hidden="1" x14ac:dyDescent="0.25">
      <c r="A10939" s="32" t="s">
        <v>35910</v>
      </c>
      <c r="B10939" s="42" t="s">
        <v>45790</v>
      </c>
      <c r="C10939" s="42"/>
      <c r="D10939" s="42" t="s">
        <v>15283</v>
      </c>
      <c r="E10939" s="43" t="s">
        <v>15284</v>
      </c>
      <c r="F10939" s="44" t="s">
        <v>7196</v>
      </c>
      <c r="G10939" s="32" t="s">
        <v>17</v>
      </c>
      <c r="H10939" s="32" t="s">
        <v>18</v>
      </c>
      <c r="I10939" s="42" t="s">
        <v>15285</v>
      </c>
      <c r="J10939" s="42">
        <v>8033637451718</v>
      </c>
      <c r="K10939" s="63">
        <v>45108</v>
      </c>
      <c r="L10939" s="46">
        <v>0</v>
      </c>
      <c r="M10939" s="46">
        <v>619.95000000000005</v>
      </c>
      <c r="N10939" s="45">
        <v>43290</v>
      </c>
    </row>
    <row r="10940" spans="1:14" s="32" customFormat="1" hidden="1" x14ac:dyDescent="0.25">
      <c r="A10940" s="32" t="s">
        <v>35911</v>
      </c>
      <c r="B10940" s="42" t="s">
        <v>45791</v>
      </c>
      <c r="C10940" s="42"/>
      <c r="D10940" s="42" t="s">
        <v>15286</v>
      </c>
      <c r="E10940" s="43" t="s">
        <v>15287</v>
      </c>
      <c r="F10940" s="44" t="s">
        <v>7196</v>
      </c>
      <c r="G10940" s="32" t="s">
        <v>17</v>
      </c>
      <c r="H10940" s="32" t="s">
        <v>18</v>
      </c>
      <c r="I10940" s="42" t="s">
        <v>15288</v>
      </c>
      <c r="J10940" s="42">
        <v>8033637451701</v>
      </c>
      <c r="K10940" s="63">
        <v>45108</v>
      </c>
      <c r="L10940" s="46">
        <v>0</v>
      </c>
      <c r="M10940" s="46">
        <v>619.95000000000005</v>
      </c>
      <c r="N10940" s="45">
        <v>43290</v>
      </c>
    </row>
    <row r="10941" spans="1:14" s="32" customFormat="1" hidden="1" x14ac:dyDescent="0.25">
      <c r="A10941" s="32" t="s">
        <v>35912</v>
      </c>
      <c r="B10941" s="42" t="s">
        <v>45792</v>
      </c>
      <c r="C10941" s="42"/>
      <c r="D10941" s="42" t="s">
        <v>15289</v>
      </c>
      <c r="E10941" s="43" t="s">
        <v>15290</v>
      </c>
      <c r="F10941" s="44" t="s">
        <v>7196</v>
      </c>
      <c r="G10941" s="32" t="s">
        <v>17</v>
      </c>
      <c r="H10941" s="32" t="s">
        <v>18</v>
      </c>
      <c r="I10941" s="42" t="s">
        <v>15291</v>
      </c>
      <c r="J10941" s="42">
        <v>8033637451695</v>
      </c>
      <c r="K10941" s="63">
        <v>45108</v>
      </c>
      <c r="L10941" s="46">
        <v>0</v>
      </c>
      <c r="M10941" s="46">
        <v>619.95000000000005</v>
      </c>
      <c r="N10941" s="45">
        <v>43290</v>
      </c>
    </row>
    <row r="10942" spans="1:14" s="32" customFormat="1" hidden="1" x14ac:dyDescent="0.25">
      <c r="A10942" s="32" t="s">
        <v>35913</v>
      </c>
      <c r="B10942" s="42" t="s">
        <v>45793</v>
      </c>
      <c r="C10942" s="42"/>
      <c r="D10942" s="42" t="s">
        <v>15292</v>
      </c>
      <c r="E10942" s="43" t="s">
        <v>15293</v>
      </c>
      <c r="F10942" s="44" t="s">
        <v>7196</v>
      </c>
      <c r="G10942" s="32" t="s">
        <v>17</v>
      </c>
      <c r="H10942" s="32" t="s">
        <v>18</v>
      </c>
      <c r="I10942" s="42" t="s">
        <v>15294</v>
      </c>
      <c r="J10942" s="42">
        <v>8033637451725</v>
      </c>
      <c r="K10942" s="63">
        <v>45108</v>
      </c>
      <c r="L10942" s="46">
        <v>0</v>
      </c>
      <c r="M10942" s="46">
        <v>619.95000000000005</v>
      </c>
      <c r="N10942" s="45">
        <v>43290</v>
      </c>
    </row>
    <row r="10943" spans="1:14" s="32" customFormat="1" hidden="1" x14ac:dyDescent="0.25">
      <c r="A10943" s="32" t="s">
        <v>35914</v>
      </c>
      <c r="B10943" s="42"/>
      <c r="C10943" s="42"/>
      <c r="D10943" s="42" t="s">
        <v>15295</v>
      </c>
      <c r="E10943" s="43" t="s">
        <v>15296</v>
      </c>
      <c r="F10943" s="44" t="s">
        <v>7196</v>
      </c>
      <c r="G10943" s="32" t="s">
        <v>17</v>
      </c>
      <c r="H10943" s="32" t="s">
        <v>18</v>
      </c>
      <c r="I10943" s="42" t="s">
        <v>15297</v>
      </c>
      <c r="J10943" s="42">
        <v>8033637511382</v>
      </c>
      <c r="K10943" s="63">
        <v>45108</v>
      </c>
      <c r="L10943" s="46">
        <v>0</v>
      </c>
      <c r="M10943" s="46">
        <v>619.95000000000005</v>
      </c>
      <c r="N10943" s="45">
        <v>43290</v>
      </c>
    </row>
    <row r="10944" spans="1:14" s="32" customFormat="1" hidden="1" x14ac:dyDescent="0.25">
      <c r="B10944" s="42" t="s">
        <v>40887</v>
      </c>
      <c r="C10944" s="42"/>
      <c r="D10944" s="42" t="s">
        <v>40888</v>
      </c>
      <c r="E10944" s="43" t="s">
        <v>40889</v>
      </c>
      <c r="F10944" s="44" t="s">
        <v>7196</v>
      </c>
      <c r="G10944" s="32" t="s">
        <v>17</v>
      </c>
      <c r="H10944" s="43" t="s">
        <v>18</v>
      </c>
      <c r="I10944" s="42" t="s">
        <v>40890</v>
      </c>
      <c r="J10944" s="42">
        <v>8059175890529</v>
      </c>
      <c r="K10944" s="63">
        <v>45108</v>
      </c>
      <c r="L10944" s="46">
        <v>0</v>
      </c>
      <c r="M10944" s="46">
        <v>679.95</v>
      </c>
      <c r="N10944" s="45">
        <v>44396</v>
      </c>
    </row>
    <row r="10945" spans="2:14" s="32" customFormat="1" hidden="1" x14ac:dyDescent="0.25">
      <c r="B10945" s="42" t="s">
        <v>40868</v>
      </c>
      <c r="C10945" s="42"/>
      <c r="D10945" s="42" t="s">
        <v>40869</v>
      </c>
      <c r="E10945" s="43" t="s">
        <v>40870</v>
      </c>
      <c r="F10945" s="44" t="s">
        <v>7196</v>
      </c>
      <c r="G10945" s="32" t="s">
        <v>17</v>
      </c>
      <c r="H10945" s="43" t="s">
        <v>18</v>
      </c>
      <c r="I10945" s="42" t="s">
        <v>40871</v>
      </c>
      <c r="J10945" s="42">
        <v>8059175890482</v>
      </c>
      <c r="K10945" s="63">
        <v>45108</v>
      </c>
      <c r="L10945" s="46">
        <v>0</v>
      </c>
      <c r="M10945" s="46">
        <v>679.95</v>
      </c>
      <c r="N10945" s="45">
        <v>44396</v>
      </c>
    </row>
    <row r="10946" spans="2:14" s="32" customFormat="1" hidden="1" x14ac:dyDescent="0.25">
      <c r="B10946" s="42" t="s">
        <v>40872</v>
      </c>
      <c r="C10946" s="42"/>
      <c r="D10946" s="42" t="s">
        <v>40873</v>
      </c>
      <c r="E10946" s="43" t="s">
        <v>40874</v>
      </c>
      <c r="F10946" s="44" t="s">
        <v>7196</v>
      </c>
      <c r="G10946" s="32" t="s">
        <v>17</v>
      </c>
      <c r="H10946" s="43" t="s">
        <v>18</v>
      </c>
      <c r="I10946" s="42" t="s">
        <v>40875</v>
      </c>
      <c r="J10946" s="42">
        <v>8059175999918</v>
      </c>
      <c r="K10946" s="63">
        <v>45108</v>
      </c>
      <c r="L10946" s="46">
        <v>0</v>
      </c>
      <c r="M10946" s="46">
        <v>679.95</v>
      </c>
      <c r="N10946" s="45">
        <v>44396</v>
      </c>
    </row>
    <row r="10947" spans="2:14" s="32" customFormat="1" hidden="1" x14ac:dyDescent="0.25">
      <c r="B10947" s="42" t="s">
        <v>40876</v>
      </c>
      <c r="C10947" s="42"/>
      <c r="D10947" s="42" t="s">
        <v>40877</v>
      </c>
      <c r="E10947" s="43" t="s">
        <v>40878</v>
      </c>
      <c r="F10947" s="44" t="s">
        <v>7196</v>
      </c>
      <c r="G10947" s="32" t="s">
        <v>17</v>
      </c>
      <c r="H10947" s="43" t="s">
        <v>18</v>
      </c>
      <c r="I10947" s="42" t="s">
        <v>40879</v>
      </c>
      <c r="J10947" s="42">
        <v>8059175999901</v>
      </c>
      <c r="K10947" s="63">
        <v>45108</v>
      </c>
      <c r="L10947" s="46">
        <v>0</v>
      </c>
      <c r="M10947" s="46">
        <v>679.95</v>
      </c>
      <c r="N10947" s="45">
        <v>44396</v>
      </c>
    </row>
    <row r="10948" spans="2:14" s="32" customFormat="1" hidden="1" x14ac:dyDescent="0.25">
      <c r="B10948" s="42" t="s">
        <v>40880</v>
      </c>
      <c r="C10948" s="42"/>
      <c r="D10948" s="42" t="s">
        <v>40881</v>
      </c>
      <c r="E10948" s="43" t="s">
        <v>40882</v>
      </c>
      <c r="F10948" s="44" t="s">
        <v>7196</v>
      </c>
      <c r="G10948" s="32" t="s">
        <v>17</v>
      </c>
      <c r="H10948" s="43" t="s">
        <v>18</v>
      </c>
      <c r="I10948" s="42" t="s">
        <v>40883</v>
      </c>
      <c r="J10948" s="42">
        <v>8059175890512</v>
      </c>
      <c r="K10948" s="63">
        <v>45108</v>
      </c>
      <c r="L10948" s="46">
        <v>0</v>
      </c>
      <c r="M10948" s="46">
        <v>679.95</v>
      </c>
      <c r="N10948" s="45">
        <v>44396</v>
      </c>
    </row>
    <row r="10949" spans="2:14" s="32" customFormat="1" hidden="1" x14ac:dyDescent="0.25">
      <c r="B10949" s="42"/>
      <c r="C10949" s="42"/>
      <c r="D10949" s="42" t="s">
        <v>40884</v>
      </c>
      <c r="E10949" s="43" t="s">
        <v>40885</v>
      </c>
      <c r="F10949" s="44" t="s">
        <v>7196</v>
      </c>
      <c r="G10949" s="32" t="s">
        <v>17</v>
      </c>
      <c r="H10949" s="43" t="s">
        <v>18</v>
      </c>
      <c r="I10949" s="42" t="s">
        <v>40886</v>
      </c>
      <c r="J10949" s="42">
        <v>8059175999895</v>
      </c>
      <c r="K10949" s="63">
        <v>45108</v>
      </c>
      <c r="L10949" s="46">
        <v>0</v>
      </c>
      <c r="M10949" s="46">
        <v>679.95</v>
      </c>
      <c r="N10949" s="45">
        <v>44396</v>
      </c>
    </row>
    <row r="10950" spans="2:14" s="32" customFormat="1" hidden="1" x14ac:dyDescent="0.25">
      <c r="B10950" s="42" t="s">
        <v>40910</v>
      </c>
      <c r="C10950" s="42"/>
      <c r="D10950" s="42" t="s">
        <v>40911</v>
      </c>
      <c r="E10950" s="43" t="s">
        <v>40912</v>
      </c>
      <c r="F10950" s="44" t="s">
        <v>7196</v>
      </c>
      <c r="G10950" s="32" t="s">
        <v>17</v>
      </c>
      <c r="H10950" s="43" t="s">
        <v>18</v>
      </c>
      <c r="I10950" s="42" t="s">
        <v>40913</v>
      </c>
      <c r="J10950" s="42">
        <v>8059175890598</v>
      </c>
      <c r="K10950" s="63">
        <v>45108</v>
      </c>
      <c r="L10950" s="46">
        <v>0</v>
      </c>
      <c r="M10950" s="46">
        <v>679.95</v>
      </c>
      <c r="N10950" s="45">
        <v>44396</v>
      </c>
    </row>
    <row r="10951" spans="2:14" s="32" customFormat="1" hidden="1" x14ac:dyDescent="0.25">
      <c r="B10951" s="42" t="s">
        <v>40891</v>
      </c>
      <c r="C10951" s="42"/>
      <c r="D10951" s="42" t="s">
        <v>40892</v>
      </c>
      <c r="E10951" s="43" t="s">
        <v>40893</v>
      </c>
      <c r="F10951" s="44" t="s">
        <v>7196</v>
      </c>
      <c r="G10951" s="32" t="s">
        <v>17</v>
      </c>
      <c r="H10951" s="43" t="s">
        <v>18</v>
      </c>
      <c r="I10951" s="42" t="s">
        <v>40894</v>
      </c>
      <c r="J10951" s="42">
        <v>8059175890574</v>
      </c>
      <c r="K10951" s="63">
        <v>45108</v>
      </c>
      <c r="L10951" s="46">
        <v>0</v>
      </c>
      <c r="M10951" s="46">
        <v>679.95</v>
      </c>
      <c r="N10951" s="45">
        <v>44396</v>
      </c>
    </row>
    <row r="10952" spans="2:14" s="32" customFormat="1" hidden="1" x14ac:dyDescent="0.25">
      <c r="B10952" s="42" t="s">
        <v>40895</v>
      </c>
      <c r="C10952" s="42"/>
      <c r="D10952" s="42" t="s">
        <v>40896</v>
      </c>
      <c r="E10952" s="43" t="s">
        <v>40897</v>
      </c>
      <c r="F10952" s="44" t="s">
        <v>7196</v>
      </c>
      <c r="G10952" s="32" t="s">
        <v>17</v>
      </c>
      <c r="H10952" s="43" t="s">
        <v>18</v>
      </c>
      <c r="I10952" s="42" t="s">
        <v>40898</v>
      </c>
      <c r="J10952" s="42">
        <v>8059175890567</v>
      </c>
      <c r="K10952" s="63">
        <v>45108</v>
      </c>
      <c r="L10952" s="46">
        <v>0</v>
      </c>
      <c r="M10952" s="46">
        <v>679.95</v>
      </c>
      <c r="N10952" s="45">
        <v>44396</v>
      </c>
    </row>
    <row r="10953" spans="2:14" s="32" customFormat="1" hidden="1" x14ac:dyDescent="0.25">
      <c r="B10953" s="42" t="s">
        <v>40899</v>
      </c>
      <c r="C10953" s="42"/>
      <c r="D10953" s="42" t="s">
        <v>40900</v>
      </c>
      <c r="E10953" s="43" t="s">
        <v>40901</v>
      </c>
      <c r="F10953" s="44" t="s">
        <v>7196</v>
      </c>
      <c r="G10953" s="32" t="s">
        <v>17</v>
      </c>
      <c r="H10953" s="43" t="s">
        <v>18</v>
      </c>
      <c r="I10953" s="42" t="s">
        <v>40902</v>
      </c>
      <c r="J10953" s="42">
        <v>8059175890550</v>
      </c>
      <c r="K10953" s="63">
        <v>45108</v>
      </c>
      <c r="L10953" s="46">
        <v>0</v>
      </c>
      <c r="M10953" s="46">
        <v>679.95</v>
      </c>
      <c r="N10953" s="45">
        <v>44396</v>
      </c>
    </row>
    <row r="10954" spans="2:14" s="32" customFormat="1" hidden="1" x14ac:dyDescent="0.25">
      <c r="B10954" s="42" t="s">
        <v>40903</v>
      </c>
      <c r="C10954" s="42"/>
      <c r="D10954" s="42" t="s">
        <v>40904</v>
      </c>
      <c r="E10954" s="43" t="s">
        <v>40905</v>
      </c>
      <c r="F10954" s="44" t="s">
        <v>7196</v>
      </c>
      <c r="G10954" s="32" t="s">
        <v>17</v>
      </c>
      <c r="H10954" s="43" t="s">
        <v>18</v>
      </c>
      <c r="I10954" s="42" t="s">
        <v>40906</v>
      </c>
      <c r="J10954" s="42">
        <v>8059175890581</v>
      </c>
      <c r="K10954" s="63">
        <v>45108</v>
      </c>
      <c r="L10954" s="46">
        <v>0</v>
      </c>
      <c r="M10954" s="46">
        <v>679.95</v>
      </c>
      <c r="N10954" s="45">
        <v>44396</v>
      </c>
    </row>
    <row r="10955" spans="2:14" s="32" customFormat="1" hidden="1" x14ac:dyDescent="0.25">
      <c r="B10955" s="42"/>
      <c r="C10955" s="42"/>
      <c r="D10955" s="42" t="s">
        <v>40907</v>
      </c>
      <c r="E10955" s="43" t="s">
        <v>40908</v>
      </c>
      <c r="F10955" s="44" t="s">
        <v>7196</v>
      </c>
      <c r="G10955" s="32" t="s">
        <v>17</v>
      </c>
      <c r="H10955" s="43" t="s">
        <v>18</v>
      </c>
      <c r="I10955" s="42" t="s">
        <v>40909</v>
      </c>
      <c r="J10955" s="42">
        <v>8059175890543</v>
      </c>
      <c r="K10955" s="63">
        <v>45108</v>
      </c>
      <c r="L10955" s="46">
        <v>0</v>
      </c>
      <c r="M10955" s="46">
        <v>679.95</v>
      </c>
      <c r="N10955" s="45">
        <v>44396</v>
      </c>
    </row>
    <row r="10956" spans="2:14" s="32" customFormat="1" hidden="1" x14ac:dyDescent="0.25">
      <c r="B10956" s="42" t="s">
        <v>40933</v>
      </c>
      <c r="C10956" s="42"/>
      <c r="D10956" s="42" t="s">
        <v>40934</v>
      </c>
      <c r="E10956" s="43" t="s">
        <v>40935</v>
      </c>
      <c r="F10956" s="44" t="s">
        <v>7196</v>
      </c>
      <c r="G10956" s="32" t="s">
        <v>17</v>
      </c>
      <c r="H10956" s="43" t="s">
        <v>18</v>
      </c>
      <c r="I10956" s="42" t="s">
        <v>40936</v>
      </c>
      <c r="J10956" s="42">
        <v>8059175890680</v>
      </c>
      <c r="K10956" s="63">
        <v>45108</v>
      </c>
      <c r="L10956" s="46">
        <v>0</v>
      </c>
      <c r="M10956" s="46">
        <v>679.95</v>
      </c>
      <c r="N10956" s="45">
        <v>44396</v>
      </c>
    </row>
    <row r="10957" spans="2:14" s="32" customFormat="1" hidden="1" x14ac:dyDescent="0.25">
      <c r="B10957" s="42" t="s">
        <v>40914</v>
      </c>
      <c r="C10957" s="42"/>
      <c r="D10957" s="42" t="s">
        <v>40915</v>
      </c>
      <c r="E10957" s="43" t="s">
        <v>40916</v>
      </c>
      <c r="F10957" s="44" t="s">
        <v>7196</v>
      </c>
      <c r="G10957" s="32" t="s">
        <v>17</v>
      </c>
      <c r="H10957" s="43" t="s">
        <v>18</v>
      </c>
      <c r="I10957" s="42" t="s">
        <v>40917</v>
      </c>
      <c r="J10957" s="42">
        <v>8059175890642</v>
      </c>
      <c r="K10957" s="63">
        <v>45108</v>
      </c>
      <c r="L10957" s="46">
        <v>0</v>
      </c>
      <c r="M10957" s="46">
        <v>679.95</v>
      </c>
      <c r="N10957" s="45">
        <v>44396</v>
      </c>
    </row>
    <row r="10958" spans="2:14" s="32" customFormat="1" hidden="1" x14ac:dyDescent="0.25">
      <c r="B10958" s="42" t="s">
        <v>40918</v>
      </c>
      <c r="C10958" s="42"/>
      <c r="D10958" s="42" t="s">
        <v>40919</v>
      </c>
      <c r="E10958" s="43" t="s">
        <v>40920</v>
      </c>
      <c r="F10958" s="44" t="s">
        <v>7196</v>
      </c>
      <c r="G10958" s="32" t="s">
        <v>17</v>
      </c>
      <c r="H10958" s="43" t="s">
        <v>18</v>
      </c>
      <c r="I10958" s="42" t="s">
        <v>40921</v>
      </c>
      <c r="J10958" s="42">
        <v>8059175890635</v>
      </c>
      <c r="K10958" s="63">
        <v>45108</v>
      </c>
      <c r="L10958" s="46">
        <v>0</v>
      </c>
      <c r="M10958" s="46">
        <v>679.95</v>
      </c>
      <c r="N10958" s="45">
        <v>44396</v>
      </c>
    </row>
    <row r="10959" spans="2:14" s="32" customFormat="1" hidden="1" x14ac:dyDescent="0.25">
      <c r="B10959" s="42" t="s">
        <v>40922</v>
      </c>
      <c r="C10959" s="42"/>
      <c r="D10959" s="42" t="s">
        <v>40923</v>
      </c>
      <c r="E10959" s="43" t="s">
        <v>40924</v>
      </c>
      <c r="F10959" s="44" t="s">
        <v>7196</v>
      </c>
      <c r="G10959" s="32" t="s">
        <v>17</v>
      </c>
      <c r="H10959" s="43" t="s">
        <v>18</v>
      </c>
      <c r="I10959" s="42" t="s">
        <v>40925</v>
      </c>
      <c r="J10959" s="42">
        <v>8059175890628</v>
      </c>
      <c r="K10959" s="63">
        <v>45108</v>
      </c>
      <c r="L10959" s="46">
        <v>0</v>
      </c>
      <c r="M10959" s="46">
        <v>679.95</v>
      </c>
      <c r="N10959" s="45">
        <v>44396</v>
      </c>
    </row>
    <row r="10960" spans="2:14" s="32" customFormat="1" hidden="1" x14ac:dyDescent="0.25">
      <c r="B10960" s="42" t="s">
        <v>40926</v>
      </c>
      <c r="C10960" s="42"/>
      <c r="D10960" s="42" t="s">
        <v>40927</v>
      </c>
      <c r="E10960" s="43" t="s">
        <v>40928</v>
      </c>
      <c r="F10960" s="44" t="s">
        <v>7196</v>
      </c>
      <c r="G10960" s="32" t="s">
        <v>17</v>
      </c>
      <c r="H10960" s="43" t="s">
        <v>18</v>
      </c>
      <c r="I10960" s="42" t="s">
        <v>40929</v>
      </c>
      <c r="J10960" s="42">
        <v>8059175890659</v>
      </c>
      <c r="K10960" s="63">
        <v>45108</v>
      </c>
      <c r="L10960" s="46">
        <v>0</v>
      </c>
      <c r="M10960" s="46">
        <v>679.95</v>
      </c>
      <c r="N10960" s="45">
        <v>44396</v>
      </c>
    </row>
    <row r="10961" spans="1:14" s="32" customFormat="1" hidden="1" x14ac:dyDescent="0.25">
      <c r="B10961" s="42"/>
      <c r="C10961" s="42"/>
      <c r="D10961" s="42" t="s">
        <v>40930</v>
      </c>
      <c r="E10961" s="43" t="s">
        <v>40931</v>
      </c>
      <c r="F10961" s="44" t="s">
        <v>7196</v>
      </c>
      <c r="G10961" s="32" t="s">
        <v>17</v>
      </c>
      <c r="H10961" s="43" t="s">
        <v>18</v>
      </c>
      <c r="I10961" s="42" t="s">
        <v>40932</v>
      </c>
      <c r="J10961" s="42">
        <v>8059175890611</v>
      </c>
      <c r="K10961" s="63">
        <v>45108</v>
      </c>
      <c r="L10961" s="46">
        <v>0</v>
      </c>
      <c r="M10961" s="46">
        <v>679.95</v>
      </c>
      <c r="N10961" s="45">
        <v>44396</v>
      </c>
    </row>
    <row r="10962" spans="1:14" s="32" customFormat="1" hidden="1" x14ac:dyDescent="0.25">
      <c r="B10962" s="42" t="s">
        <v>45925</v>
      </c>
      <c r="C10962" s="42"/>
      <c r="D10962" s="42" t="s">
        <v>22253</v>
      </c>
      <c r="E10962" s="43" t="s">
        <v>62908</v>
      </c>
      <c r="F10962" s="44" t="s">
        <v>7196</v>
      </c>
      <c r="G10962" s="44" t="s">
        <v>17</v>
      </c>
      <c r="H10962" s="44" t="s">
        <v>18</v>
      </c>
      <c r="I10962" s="42" t="s">
        <v>22254</v>
      </c>
      <c r="J10962" s="42">
        <v>8059175211171</v>
      </c>
      <c r="K10962" s="63">
        <v>45108</v>
      </c>
      <c r="L10962" s="28">
        <v>0</v>
      </c>
      <c r="M10962" s="46">
        <v>0</v>
      </c>
      <c r="N10962" s="45">
        <v>44037</v>
      </c>
    </row>
    <row r="10963" spans="1:14" s="32" customFormat="1" hidden="1" x14ac:dyDescent="0.25">
      <c r="B10963" s="42" t="s">
        <v>45926</v>
      </c>
      <c r="C10963" s="42"/>
      <c r="D10963" s="42" t="s">
        <v>22255</v>
      </c>
      <c r="E10963" s="43" t="s">
        <v>62909</v>
      </c>
      <c r="F10963" s="44" t="s">
        <v>7196</v>
      </c>
      <c r="G10963" s="44" t="s">
        <v>17</v>
      </c>
      <c r="H10963" s="44" t="s">
        <v>18</v>
      </c>
      <c r="I10963" s="42" t="s">
        <v>22256</v>
      </c>
      <c r="J10963" s="42">
        <v>8059175211164</v>
      </c>
      <c r="K10963" s="63">
        <v>45108</v>
      </c>
      <c r="L10963" s="28">
        <v>0</v>
      </c>
      <c r="M10963" s="46">
        <v>0</v>
      </c>
      <c r="N10963" s="45">
        <v>44037</v>
      </c>
    </row>
    <row r="10964" spans="1:14" s="32" customFormat="1" hidden="1" x14ac:dyDescent="0.25">
      <c r="B10964" s="42" t="s">
        <v>45927</v>
      </c>
      <c r="C10964" s="42"/>
      <c r="D10964" s="42" t="s">
        <v>22257</v>
      </c>
      <c r="E10964" s="43" t="s">
        <v>62910</v>
      </c>
      <c r="F10964" s="44" t="s">
        <v>7196</v>
      </c>
      <c r="G10964" s="44" t="s">
        <v>17</v>
      </c>
      <c r="H10964" s="44" t="s">
        <v>18</v>
      </c>
      <c r="I10964" s="42" t="s">
        <v>22258</v>
      </c>
      <c r="J10964" s="42">
        <v>8059175211157</v>
      </c>
      <c r="K10964" s="63">
        <v>45108</v>
      </c>
      <c r="L10964" s="28">
        <v>0</v>
      </c>
      <c r="M10964" s="46">
        <v>0</v>
      </c>
      <c r="N10964" s="45">
        <v>44037</v>
      </c>
    </row>
    <row r="10965" spans="1:14" s="32" customFormat="1" hidden="1" x14ac:dyDescent="0.25">
      <c r="B10965" s="42" t="s">
        <v>45928</v>
      </c>
      <c r="C10965" s="42"/>
      <c r="D10965" s="42" t="s">
        <v>22259</v>
      </c>
      <c r="E10965" s="43" t="s">
        <v>62911</v>
      </c>
      <c r="F10965" s="44" t="s">
        <v>7196</v>
      </c>
      <c r="G10965" s="44" t="s">
        <v>17</v>
      </c>
      <c r="H10965" s="44" t="s">
        <v>18</v>
      </c>
      <c r="I10965" s="42" t="s">
        <v>22260</v>
      </c>
      <c r="J10965" s="42">
        <v>8059175211188</v>
      </c>
      <c r="K10965" s="63">
        <v>45108</v>
      </c>
      <c r="L10965" s="28">
        <v>0</v>
      </c>
      <c r="M10965" s="46">
        <v>0</v>
      </c>
      <c r="N10965" s="45">
        <v>44037</v>
      </c>
    </row>
    <row r="10966" spans="1:14" s="32" customFormat="1" hidden="1" x14ac:dyDescent="0.25">
      <c r="B10966" s="42" t="s">
        <v>45929</v>
      </c>
      <c r="C10966" s="42"/>
      <c r="D10966" s="42" t="s">
        <v>22261</v>
      </c>
      <c r="E10966" s="43" t="s">
        <v>62912</v>
      </c>
      <c r="F10966" s="44" t="s">
        <v>7196</v>
      </c>
      <c r="G10966" s="44" t="s">
        <v>17</v>
      </c>
      <c r="H10966" s="44" t="s">
        <v>18</v>
      </c>
      <c r="I10966" s="42" t="s">
        <v>22262</v>
      </c>
      <c r="J10966" s="42">
        <v>8059175211997</v>
      </c>
      <c r="K10966" s="63">
        <v>45108</v>
      </c>
      <c r="L10966" s="28">
        <v>0</v>
      </c>
      <c r="M10966" s="46">
        <v>0</v>
      </c>
      <c r="N10966" s="45">
        <v>44037</v>
      </c>
    </row>
    <row r="10967" spans="1:14" s="32" customFormat="1" hidden="1" x14ac:dyDescent="0.25">
      <c r="B10967" s="42" t="s">
        <v>45930</v>
      </c>
      <c r="C10967" s="42"/>
      <c r="D10967" s="42" t="s">
        <v>22263</v>
      </c>
      <c r="E10967" s="43" t="s">
        <v>22264</v>
      </c>
      <c r="F10967" s="44" t="s">
        <v>7196</v>
      </c>
      <c r="G10967" s="44" t="s">
        <v>17</v>
      </c>
      <c r="H10967" s="44" t="s">
        <v>18</v>
      </c>
      <c r="I10967" s="42" t="s">
        <v>22265</v>
      </c>
      <c r="J10967" s="42">
        <v>8059175211195</v>
      </c>
      <c r="K10967" s="63">
        <v>45108</v>
      </c>
      <c r="L10967" s="28">
        <v>0</v>
      </c>
      <c r="M10967" s="46">
        <v>0</v>
      </c>
      <c r="N10967" s="45">
        <v>44037</v>
      </c>
    </row>
    <row r="10968" spans="1:14" s="32" customFormat="1" hidden="1" x14ac:dyDescent="0.25">
      <c r="B10968" s="42" t="s">
        <v>45931</v>
      </c>
      <c r="C10968" s="42"/>
      <c r="D10968" s="42" t="s">
        <v>22266</v>
      </c>
      <c r="E10968" s="43" t="s">
        <v>22267</v>
      </c>
      <c r="F10968" s="44" t="s">
        <v>7196</v>
      </c>
      <c r="G10968" s="44" t="s">
        <v>17</v>
      </c>
      <c r="H10968" s="44" t="s">
        <v>18</v>
      </c>
      <c r="I10968" s="42" t="s">
        <v>22268</v>
      </c>
      <c r="J10968" s="42">
        <v>8059175211225</v>
      </c>
      <c r="K10968" s="63">
        <v>45108</v>
      </c>
      <c r="L10968" s="28">
        <v>0</v>
      </c>
      <c r="M10968" s="46">
        <v>0</v>
      </c>
      <c r="N10968" s="45">
        <v>44037</v>
      </c>
    </row>
    <row r="10969" spans="1:14" s="32" customFormat="1" hidden="1" x14ac:dyDescent="0.25">
      <c r="B10969" s="42" t="s">
        <v>45932</v>
      </c>
      <c r="C10969" s="42"/>
      <c r="D10969" s="42" t="s">
        <v>22269</v>
      </c>
      <c r="E10969" s="43" t="s">
        <v>22270</v>
      </c>
      <c r="F10969" s="44" t="s">
        <v>7196</v>
      </c>
      <c r="G10969" s="44" t="s">
        <v>17</v>
      </c>
      <c r="H10969" s="44" t="s">
        <v>18</v>
      </c>
      <c r="I10969" s="42" t="s">
        <v>22271</v>
      </c>
      <c r="J10969" s="42">
        <v>8059175211218</v>
      </c>
      <c r="K10969" s="63">
        <v>45108</v>
      </c>
      <c r="L10969" s="28">
        <v>0</v>
      </c>
      <c r="M10969" s="46">
        <v>0</v>
      </c>
      <c r="N10969" s="45">
        <v>44037</v>
      </c>
    </row>
    <row r="10970" spans="1:14" s="32" customFormat="1" hidden="1" x14ac:dyDescent="0.25">
      <c r="B10970" s="42" t="s">
        <v>45933</v>
      </c>
      <c r="C10970" s="42"/>
      <c r="D10970" s="42" t="s">
        <v>22272</v>
      </c>
      <c r="E10970" s="43" t="s">
        <v>22273</v>
      </c>
      <c r="F10970" s="44" t="s">
        <v>7196</v>
      </c>
      <c r="G10970" s="44" t="s">
        <v>17</v>
      </c>
      <c r="H10970" s="44" t="s">
        <v>18</v>
      </c>
      <c r="I10970" s="42" t="s">
        <v>22274</v>
      </c>
      <c r="J10970" s="42">
        <v>8059175211201</v>
      </c>
      <c r="K10970" s="63">
        <v>45108</v>
      </c>
      <c r="L10970" s="28">
        <v>0</v>
      </c>
      <c r="M10970" s="46">
        <v>0</v>
      </c>
      <c r="N10970" s="45">
        <v>44037</v>
      </c>
    </row>
    <row r="10971" spans="1:14" s="32" customFormat="1" hidden="1" x14ac:dyDescent="0.25">
      <c r="B10971" s="42" t="s">
        <v>45934</v>
      </c>
      <c r="C10971" s="42"/>
      <c r="D10971" s="42" t="s">
        <v>22275</v>
      </c>
      <c r="E10971" s="43" t="s">
        <v>22276</v>
      </c>
      <c r="F10971" s="44" t="s">
        <v>7196</v>
      </c>
      <c r="G10971" s="44" t="s">
        <v>17</v>
      </c>
      <c r="H10971" s="44" t="s">
        <v>18</v>
      </c>
      <c r="I10971" s="42" t="s">
        <v>22277</v>
      </c>
      <c r="J10971" s="42">
        <v>8059175211232</v>
      </c>
      <c r="K10971" s="63">
        <v>45108</v>
      </c>
      <c r="L10971" s="28">
        <v>0</v>
      </c>
      <c r="M10971" s="46">
        <v>0</v>
      </c>
      <c r="N10971" s="45">
        <v>44037</v>
      </c>
    </row>
    <row r="10972" spans="1:14" s="32" customFormat="1" hidden="1" x14ac:dyDescent="0.25">
      <c r="B10972" s="42" t="s">
        <v>45935</v>
      </c>
      <c r="C10972" s="42"/>
      <c r="D10972" s="42" t="s">
        <v>22278</v>
      </c>
      <c r="E10972" s="43" t="s">
        <v>22279</v>
      </c>
      <c r="F10972" s="44" t="s">
        <v>7196</v>
      </c>
      <c r="G10972" s="44" t="s">
        <v>17</v>
      </c>
      <c r="H10972" s="44" t="s">
        <v>18</v>
      </c>
      <c r="I10972" s="42" t="s">
        <v>22280</v>
      </c>
      <c r="J10972" s="42">
        <v>8059175212000</v>
      </c>
      <c r="K10972" s="63">
        <v>45108</v>
      </c>
      <c r="L10972" s="28">
        <v>0</v>
      </c>
      <c r="M10972" s="46">
        <v>0</v>
      </c>
      <c r="N10972" s="45">
        <v>44037</v>
      </c>
    </row>
    <row r="10973" spans="1:14" s="32" customFormat="1" hidden="1" x14ac:dyDescent="0.25">
      <c r="B10973" s="42" t="s">
        <v>45936</v>
      </c>
      <c r="C10973" s="42"/>
      <c r="D10973" s="42" t="s">
        <v>22281</v>
      </c>
      <c r="E10973" s="43" t="s">
        <v>22282</v>
      </c>
      <c r="F10973" s="44" t="s">
        <v>7196</v>
      </c>
      <c r="G10973" s="44" t="s">
        <v>17</v>
      </c>
      <c r="H10973" s="44" t="s">
        <v>18</v>
      </c>
      <c r="I10973" s="42" t="s">
        <v>22283</v>
      </c>
      <c r="J10973" s="42">
        <v>8059175211249</v>
      </c>
      <c r="K10973" s="63">
        <v>45108</v>
      </c>
      <c r="L10973" s="28">
        <v>0</v>
      </c>
      <c r="M10973" s="46">
        <v>0</v>
      </c>
      <c r="N10973" s="45">
        <v>44037</v>
      </c>
    </row>
    <row r="10974" spans="1:14" s="45" customFormat="1" hidden="1" x14ac:dyDescent="0.25">
      <c r="A10974" s="32"/>
      <c r="B10974" s="42" t="s">
        <v>41083</v>
      </c>
      <c r="C10974" s="42"/>
      <c r="D10974" s="42" t="s">
        <v>41084</v>
      </c>
      <c r="E10974" s="43" t="s">
        <v>41085</v>
      </c>
      <c r="F10974" s="44" t="s">
        <v>7196</v>
      </c>
      <c r="G10974" s="32" t="s">
        <v>17</v>
      </c>
      <c r="H10974" s="43" t="s">
        <v>18</v>
      </c>
      <c r="I10974" s="42" t="s">
        <v>41086</v>
      </c>
      <c r="J10974" s="42">
        <v>8059175891649</v>
      </c>
      <c r="K10974" s="63">
        <v>45108</v>
      </c>
      <c r="L10974" s="28">
        <v>0</v>
      </c>
      <c r="M10974" s="46">
        <v>0</v>
      </c>
      <c r="N10974" s="45">
        <v>44396</v>
      </c>
    </row>
    <row r="10975" spans="1:14" s="45" customFormat="1" hidden="1" x14ac:dyDescent="0.25">
      <c r="A10975" s="32"/>
      <c r="B10975" s="42" t="s">
        <v>41064</v>
      </c>
      <c r="C10975" s="42"/>
      <c r="D10975" s="42" t="s">
        <v>41065</v>
      </c>
      <c r="E10975" s="43" t="s">
        <v>41066</v>
      </c>
      <c r="F10975" s="44" t="s">
        <v>7196</v>
      </c>
      <c r="G10975" s="32" t="s">
        <v>17</v>
      </c>
      <c r="H10975" s="43" t="s">
        <v>18</v>
      </c>
      <c r="I10975" s="42" t="s">
        <v>41067</v>
      </c>
      <c r="J10975" s="42">
        <v>8059175891625</v>
      </c>
      <c r="K10975" s="63">
        <v>45108</v>
      </c>
      <c r="L10975" s="28">
        <v>0</v>
      </c>
      <c r="M10975" s="46">
        <v>0</v>
      </c>
      <c r="N10975" s="45">
        <v>44396</v>
      </c>
    </row>
    <row r="10976" spans="1:14" s="32" customFormat="1" hidden="1" x14ac:dyDescent="0.25">
      <c r="B10976" s="42" t="s">
        <v>41068</v>
      </c>
      <c r="C10976" s="42"/>
      <c r="D10976" s="42" t="s">
        <v>41069</v>
      </c>
      <c r="E10976" s="43" t="s">
        <v>41070</v>
      </c>
      <c r="F10976" s="44" t="s">
        <v>7196</v>
      </c>
      <c r="G10976" s="32" t="s">
        <v>17</v>
      </c>
      <c r="H10976" s="43" t="s">
        <v>18</v>
      </c>
      <c r="I10976" s="42" t="s">
        <v>41071</v>
      </c>
      <c r="J10976" s="42">
        <v>8059175891618</v>
      </c>
      <c r="K10976" s="63">
        <v>45108</v>
      </c>
      <c r="L10976" s="28">
        <v>0</v>
      </c>
      <c r="M10976" s="46">
        <v>0</v>
      </c>
      <c r="N10976" s="45">
        <v>44396</v>
      </c>
    </row>
    <row r="10977" spans="2:14" s="32" customFormat="1" hidden="1" x14ac:dyDescent="0.25">
      <c r="B10977" s="42" t="s">
        <v>41072</v>
      </c>
      <c r="C10977" s="42"/>
      <c r="D10977" s="42" t="s">
        <v>41073</v>
      </c>
      <c r="E10977" s="43" t="s">
        <v>41074</v>
      </c>
      <c r="F10977" s="44" t="s">
        <v>7196</v>
      </c>
      <c r="G10977" s="32" t="s">
        <v>17</v>
      </c>
      <c r="H10977" s="43" t="s">
        <v>18</v>
      </c>
      <c r="I10977" s="42" t="s">
        <v>41075</v>
      </c>
      <c r="J10977" s="42">
        <v>8059175891601</v>
      </c>
      <c r="K10977" s="63">
        <v>45108</v>
      </c>
      <c r="L10977" s="28">
        <v>0</v>
      </c>
      <c r="M10977" s="46">
        <v>0</v>
      </c>
      <c r="N10977" s="45">
        <v>44396</v>
      </c>
    </row>
    <row r="10978" spans="2:14" s="32" customFormat="1" hidden="1" x14ac:dyDescent="0.25">
      <c r="B10978" s="42" t="s">
        <v>41076</v>
      </c>
      <c r="C10978" s="42"/>
      <c r="D10978" s="42" t="s">
        <v>41077</v>
      </c>
      <c r="E10978" s="43" t="s">
        <v>41078</v>
      </c>
      <c r="F10978" s="44" t="s">
        <v>7196</v>
      </c>
      <c r="G10978" s="32" t="s">
        <v>17</v>
      </c>
      <c r="H10978" s="43" t="s">
        <v>18</v>
      </c>
      <c r="I10978" s="42" t="s">
        <v>41079</v>
      </c>
      <c r="J10978" s="42">
        <v>8059175891632</v>
      </c>
      <c r="K10978" s="63">
        <v>45108</v>
      </c>
      <c r="L10978" s="28">
        <v>0</v>
      </c>
      <c r="M10978" s="46">
        <v>0</v>
      </c>
      <c r="N10978" s="45">
        <v>44396</v>
      </c>
    </row>
    <row r="10979" spans="2:14" s="32" customFormat="1" hidden="1" x14ac:dyDescent="0.25">
      <c r="B10979" s="42"/>
      <c r="C10979" s="42"/>
      <c r="D10979" s="42" t="s">
        <v>41080</v>
      </c>
      <c r="E10979" s="43" t="s">
        <v>41081</v>
      </c>
      <c r="F10979" s="44" t="s">
        <v>7196</v>
      </c>
      <c r="G10979" s="32" t="s">
        <v>17</v>
      </c>
      <c r="H10979" s="43" t="s">
        <v>18</v>
      </c>
      <c r="I10979" s="42" t="s">
        <v>41082</v>
      </c>
      <c r="J10979" s="42">
        <v>8059175891595</v>
      </c>
      <c r="K10979" s="63">
        <v>45108</v>
      </c>
      <c r="L10979" s="28">
        <v>0</v>
      </c>
      <c r="M10979" s="46">
        <v>0</v>
      </c>
      <c r="N10979" s="45">
        <v>44396</v>
      </c>
    </row>
    <row r="10980" spans="2:14" s="32" customFormat="1" hidden="1" x14ac:dyDescent="0.25">
      <c r="B10980" s="42" t="s">
        <v>41106</v>
      </c>
      <c r="C10980" s="42"/>
      <c r="D10980" s="42" t="s">
        <v>41107</v>
      </c>
      <c r="E10980" s="43" t="s">
        <v>41108</v>
      </c>
      <c r="F10980" s="44" t="s">
        <v>7196</v>
      </c>
      <c r="G10980" s="32" t="s">
        <v>17</v>
      </c>
      <c r="H10980" s="43" t="s">
        <v>18</v>
      </c>
      <c r="I10980" s="42" t="s">
        <v>41109</v>
      </c>
      <c r="J10980" s="42">
        <v>8059175891700</v>
      </c>
      <c r="K10980" s="63">
        <v>45108</v>
      </c>
      <c r="L10980" s="28">
        <v>0</v>
      </c>
      <c r="M10980" s="46">
        <v>0</v>
      </c>
      <c r="N10980" s="45">
        <v>44396</v>
      </c>
    </row>
    <row r="10981" spans="2:14" s="32" customFormat="1" hidden="1" x14ac:dyDescent="0.25">
      <c r="B10981" s="42" t="s">
        <v>41087</v>
      </c>
      <c r="C10981" s="42"/>
      <c r="D10981" s="42" t="s">
        <v>41088</v>
      </c>
      <c r="E10981" s="43" t="s">
        <v>41089</v>
      </c>
      <c r="F10981" s="44" t="s">
        <v>7196</v>
      </c>
      <c r="G10981" s="32" t="s">
        <v>17</v>
      </c>
      <c r="H10981" s="43" t="s">
        <v>18</v>
      </c>
      <c r="I10981" s="42" t="s">
        <v>41090</v>
      </c>
      <c r="J10981" s="42">
        <v>8059175891687</v>
      </c>
      <c r="K10981" s="63">
        <v>45108</v>
      </c>
      <c r="L10981" s="28">
        <v>0</v>
      </c>
      <c r="M10981" s="46">
        <v>0</v>
      </c>
      <c r="N10981" s="45">
        <v>44396</v>
      </c>
    </row>
    <row r="10982" spans="2:14" s="32" customFormat="1" hidden="1" x14ac:dyDescent="0.25">
      <c r="B10982" s="42" t="s">
        <v>41091</v>
      </c>
      <c r="C10982" s="42"/>
      <c r="D10982" s="42" t="s">
        <v>41092</v>
      </c>
      <c r="E10982" s="43" t="s">
        <v>41093</v>
      </c>
      <c r="F10982" s="44" t="s">
        <v>7196</v>
      </c>
      <c r="G10982" s="32" t="s">
        <v>17</v>
      </c>
      <c r="H10982" s="43" t="s">
        <v>18</v>
      </c>
      <c r="I10982" s="42" t="s">
        <v>41094</v>
      </c>
      <c r="J10982" s="42">
        <v>8059175891670</v>
      </c>
      <c r="K10982" s="63">
        <v>45108</v>
      </c>
      <c r="L10982" s="28">
        <v>0</v>
      </c>
      <c r="M10982" s="46">
        <v>0</v>
      </c>
      <c r="N10982" s="45">
        <v>44396</v>
      </c>
    </row>
    <row r="10983" spans="2:14" s="32" customFormat="1" hidden="1" x14ac:dyDescent="0.25">
      <c r="B10983" s="42" t="s">
        <v>41095</v>
      </c>
      <c r="C10983" s="42"/>
      <c r="D10983" s="42" t="s">
        <v>41096</v>
      </c>
      <c r="E10983" s="43" t="s">
        <v>41097</v>
      </c>
      <c r="F10983" s="44" t="s">
        <v>7196</v>
      </c>
      <c r="G10983" s="32" t="s">
        <v>17</v>
      </c>
      <c r="H10983" s="43" t="s">
        <v>18</v>
      </c>
      <c r="I10983" s="42" t="s">
        <v>41098</v>
      </c>
      <c r="J10983" s="42">
        <v>8059175891663</v>
      </c>
      <c r="K10983" s="63">
        <v>45108</v>
      </c>
      <c r="L10983" s="28">
        <v>0</v>
      </c>
      <c r="M10983" s="46">
        <v>0</v>
      </c>
      <c r="N10983" s="45">
        <v>44396</v>
      </c>
    </row>
    <row r="10984" spans="2:14" s="32" customFormat="1" hidden="1" x14ac:dyDescent="0.25">
      <c r="B10984" s="42" t="s">
        <v>41099</v>
      </c>
      <c r="C10984" s="42"/>
      <c r="D10984" s="42" t="s">
        <v>41100</v>
      </c>
      <c r="E10984" s="43" t="s">
        <v>41101</v>
      </c>
      <c r="F10984" s="44" t="s">
        <v>7196</v>
      </c>
      <c r="G10984" s="32" t="s">
        <v>17</v>
      </c>
      <c r="H10984" s="43" t="s">
        <v>18</v>
      </c>
      <c r="I10984" s="42" t="s">
        <v>41102</v>
      </c>
      <c r="J10984" s="42">
        <v>8059175891694</v>
      </c>
      <c r="K10984" s="63">
        <v>45108</v>
      </c>
      <c r="L10984" s="28">
        <v>0</v>
      </c>
      <c r="M10984" s="46">
        <v>0</v>
      </c>
      <c r="N10984" s="45">
        <v>44396</v>
      </c>
    </row>
    <row r="10985" spans="2:14" s="32" customFormat="1" hidden="1" x14ac:dyDescent="0.25">
      <c r="B10985" s="42"/>
      <c r="C10985" s="42"/>
      <c r="D10985" s="42" t="s">
        <v>41103</v>
      </c>
      <c r="E10985" s="43" t="s">
        <v>41104</v>
      </c>
      <c r="F10985" s="44" t="s">
        <v>7196</v>
      </c>
      <c r="G10985" s="32" t="s">
        <v>17</v>
      </c>
      <c r="H10985" s="43" t="s">
        <v>18</v>
      </c>
      <c r="I10985" s="42" t="s">
        <v>41105</v>
      </c>
      <c r="J10985" s="42">
        <v>8059175891656</v>
      </c>
      <c r="K10985" s="63">
        <v>45108</v>
      </c>
      <c r="L10985" s="28">
        <v>0</v>
      </c>
      <c r="M10985" s="46">
        <v>0</v>
      </c>
      <c r="N10985" s="45">
        <v>44396</v>
      </c>
    </row>
    <row r="10986" spans="2:14" s="32" customFormat="1" hidden="1" x14ac:dyDescent="0.25">
      <c r="B10986" s="42" t="s">
        <v>41129</v>
      </c>
      <c r="C10986" s="42"/>
      <c r="D10986" s="42" t="s">
        <v>41130</v>
      </c>
      <c r="E10986" s="43" t="s">
        <v>41131</v>
      </c>
      <c r="F10986" s="44" t="s">
        <v>7196</v>
      </c>
      <c r="G10986" s="32" t="s">
        <v>17</v>
      </c>
      <c r="H10986" s="43" t="s">
        <v>18</v>
      </c>
      <c r="I10986" s="42" t="s">
        <v>41132</v>
      </c>
      <c r="J10986" s="42">
        <v>8059175891793</v>
      </c>
      <c r="K10986" s="63">
        <v>45108</v>
      </c>
      <c r="L10986" s="28">
        <v>0</v>
      </c>
      <c r="M10986" s="46">
        <v>0</v>
      </c>
      <c r="N10986" s="45">
        <v>44396</v>
      </c>
    </row>
    <row r="10987" spans="2:14" s="32" customFormat="1" hidden="1" x14ac:dyDescent="0.25">
      <c r="B10987" s="42" t="s">
        <v>41110</v>
      </c>
      <c r="C10987" s="42"/>
      <c r="D10987" s="42" t="s">
        <v>41111</v>
      </c>
      <c r="E10987" s="43" t="s">
        <v>41112</v>
      </c>
      <c r="F10987" s="44" t="s">
        <v>7196</v>
      </c>
      <c r="G10987" s="32" t="s">
        <v>17</v>
      </c>
      <c r="H10987" s="43" t="s">
        <v>18</v>
      </c>
      <c r="I10987" s="42" t="s">
        <v>41113</v>
      </c>
      <c r="J10987" s="42">
        <v>8059175891779</v>
      </c>
      <c r="K10987" s="63">
        <v>45108</v>
      </c>
      <c r="L10987" s="28">
        <v>0</v>
      </c>
      <c r="M10987" s="46">
        <v>0</v>
      </c>
      <c r="N10987" s="45">
        <v>44396</v>
      </c>
    </row>
    <row r="10988" spans="2:14" s="32" customFormat="1" hidden="1" x14ac:dyDescent="0.25">
      <c r="B10988" s="42" t="s">
        <v>41114</v>
      </c>
      <c r="C10988" s="42"/>
      <c r="D10988" s="42" t="s">
        <v>41115</v>
      </c>
      <c r="E10988" s="43" t="s">
        <v>41116</v>
      </c>
      <c r="F10988" s="44" t="s">
        <v>7196</v>
      </c>
      <c r="G10988" s="32" t="s">
        <v>17</v>
      </c>
      <c r="H10988" s="43" t="s">
        <v>18</v>
      </c>
      <c r="I10988" s="42" t="s">
        <v>41117</v>
      </c>
      <c r="J10988" s="42">
        <v>8059175891731</v>
      </c>
      <c r="K10988" s="63">
        <v>45108</v>
      </c>
      <c r="L10988" s="28">
        <v>0</v>
      </c>
      <c r="M10988" s="46">
        <v>0</v>
      </c>
      <c r="N10988" s="45">
        <v>44396</v>
      </c>
    </row>
    <row r="10989" spans="2:14" s="32" customFormat="1" hidden="1" x14ac:dyDescent="0.25">
      <c r="B10989" s="42" t="s">
        <v>41118</v>
      </c>
      <c r="C10989" s="42"/>
      <c r="D10989" s="42" t="s">
        <v>41119</v>
      </c>
      <c r="E10989" s="43" t="s">
        <v>41120</v>
      </c>
      <c r="F10989" s="44" t="s">
        <v>7196</v>
      </c>
      <c r="G10989" s="32" t="s">
        <v>17</v>
      </c>
      <c r="H10989" s="43" t="s">
        <v>18</v>
      </c>
      <c r="I10989" s="42" t="s">
        <v>41121</v>
      </c>
      <c r="J10989" s="42">
        <v>8059175891724</v>
      </c>
      <c r="K10989" s="63">
        <v>45108</v>
      </c>
      <c r="L10989" s="28">
        <v>0</v>
      </c>
      <c r="M10989" s="46">
        <v>0</v>
      </c>
      <c r="N10989" s="45">
        <v>44396</v>
      </c>
    </row>
    <row r="10990" spans="2:14" s="32" customFormat="1" hidden="1" x14ac:dyDescent="0.25">
      <c r="B10990" s="42" t="s">
        <v>41122</v>
      </c>
      <c r="C10990" s="42"/>
      <c r="D10990" s="42" t="s">
        <v>41123</v>
      </c>
      <c r="E10990" s="43" t="s">
        <v>41124</v>
      </c>
      <c r="F10990" s="44" t="s">
        <v>7196</v>
      </c>
      <c r="G10990" s="32" t="s">
        <v>17</v>
      </c>
      <c r="H10990" s="43" t="s">
        <v>18</v>
      </c>
      <c r="I10990" s="42" t="s">
        <v>41125</v>
      </c>
      <c r="J10990" s="42">
        <v>8059175891786</v>
      </c>
      <c r="K10990" s="63">
        <v>45108</v>
      </c>
      <c r="L10990" s="28">
        <v>0</v>
      </c>
      <c r="M10990" s="46">
        <v>0</v>
      </c>
      <c r="N10990" s="45">
        <v>44396</v>
      </c>
    </row>
    <row r="10991" spans="2:14" s="32" customFormat="1" hidden="1" x14ac:dyDescent="0.25">
      <c r="B10991" s="42"/>
      <c r="C10991" s="42"/>
      <c r="D10991" s="42" t="s">
        <v>41126</v>
      </c>
      <c r="E10991" s="43" t="s">
        <v>41127</v>
      </c>
      <c r="F10991" s="44" t="s">
        <v>7196</v>
      </c>
      <c r="G10991" s="32" t="s">
        <v>17</v>
      </c>
      <c r="H10991" s="43" t="s">
        <v>18</v>
      </c>
      <c r="I10991" s="42" t="s">
        <v>41128</v>
      </c>
      <c r="J10991" s="42">
        <v>8059175891717</v>
      </c>
      <c r="K10991" s="63">
        <v>45108</v>
      </c>
      <c r="L10991" s="28">
        <v>0</v>
      </c>
      <c r="M10991" s="46">
        <v>0</v>
      </c>
      <c r="N10991" s="45">
        <v>44396</v>
      </c>
    </row>
    <row r="10992" spans="2:14" s="32" customFormat="1" hidden="1" x14ac:dyDescent="0.25">
      <c r="B10992" s="42" t="s">
        <v>41152</v>
      </c>
      <c r="C10992" s="42"/>
      <c r="D10992" s="42" t="s">
        <v>41153</v>
      </c>
      <c r="E10992" s="43" t="s">
        <v>41154</v>
      </c>
      <c r="F10992" s="44" t="s">
        <v>7196</v>
      </c>
      <c r="G10992" s="32" t="s">
        <v>17</v>
      </c>
      <c r="H10992" s="43" t="s">
        <v>18</v>
      </c>
      <c r="I10992" s="42" t="s">
        <v>41155</v>
      </c>
      <c r="J10992" s="42">
        <v>8059175892042</v>
      </c>
      <c r="K10992" s="63">
        <v>45108</v>
      </c>
      <c r="L10992" s="28">
        <v>0</v>
      </c>
      <c r="M10992" s="46">
        <v>0</v>
      </c>
      <c r="N10992" s="45">
        <v>44396</v>
      </c>
    </row>
    <row r="10993" spans="2:14" s="32" customFormat="1" hidden="1" x14ac:dyDescent="0.25">
      <c r="B10993" s="42" t="s">
        <v>41133</v>
      </c>
      <c r="C10993" s="42"/>
      <c r="D10993" s="42" t="s">
        <v>41134</v>
      </c>
      <c r="E10993" s="43" t="s">
        <v>41135</v>
      </c>
      <c r="F10993" s="44" t="s">
        <v>7196</v>
      </c>
      <c r="G10993" s="32" t="s">
        <v>17</v>
      </c>
      <c r="H10993" s="43" t="s">
        <v>18</v>
      </c>
      <c r="I10993" s="42" t="s">
        <v>41136</v>
      </c>
      <c r="J10993" s="42">
        <v>8059175892011</v>
      </c>
      <c r="K10993" s="63">
        <v>45108</v>
      </c>
      <c r="L10993" s="28">
        <v>0</v>
      </c>
      <c r="M10993" s="46">
        <v>0</v>
      </c>
      <c r="N10993" s="45">
        <v>44396</v>
      </c>
    </row>
    <row r="10994" spans="2:14" s="32" customFormat="1" hidden="1" x14ac:dyDescent="0.25">
      <c r="B10994" s="42" t="s">
        <v>41137</v>
      </c>
      <c r="C10994" s="42"/>
      <c r="D10994" s="42" t="s">
        <v>41138</v>
      </c>
      <c r="E10994" s="43" t="s">
        <v>41139</v>
      </c>
      <c r="F10994" s="44" t="s">
        <v>7196</v>
      </c>
      <c r="G10994" s="32" t="s">
        <v>17</v>
      </c>
      <c r="H10994" s="43" t="s">
        <v>18</v>
      </c>
      <c r="I10994" s="42" t="s">
        <v>41140</v>
      </c>
      <c r="J10994" s="42">
        <v>8059175892004</v>
      </c>
      <c r="K10994" s="63">
        <v>45108</v>
      </c>
      <c r="L10994" s="28">
        <v>0</v>
      </c>
      <c r="M10994" s="46">
        <v>0</v>
      </c>
      <c r="N10994" s="45">
        <v>44396</v>
      </c>
    </row>
    <row r="10995" spans="2:14" s="32" customFormat="1" hidden="1" x14ac:dyDescent="0.25">
      <c r="B10995" s="42" t="s">
        <v>41141</v>
      </c>
      <c r="C10995" s="42"/>
      <c r="D10995" s="42" t="s">
        <v>41142</v>
      </c>
      <c r="E10995" s="43" t="s">
        <v>41143</v>
      </c>
      <c r="F10995" s="44" t="s">
        <v>7196</v>
      </c>
      <c r="G10995" s="32" t="s">
        <v>17</v>
      </c>
      <c r="H10995" s="43" t="s">
        <v>18</v>
      </c>
      <c r="I10995" s="42" t="s">
        <v>41144</v>
      </c>
      <c r="J10995" s="42">
        <v>8059175891991</v>
      </c>
      <c r="K10995" s="63">
        <v>45108</v>
      </c>
      <c r="L10995" s="28">
        <v>0</v>
      </c>
      <c r="M10995" s="46">
        <v>0</v>
      </c>
      <c r="N10995" s="45">
        <v>44396</v>
      </c>
    </row>
    <row r="10996" spans="2:14" s="32" customFormat="1" hidden="1" x14ac:dyDescent="0.25">
      <c r="B10996" s="42" t="s">
        <v>41145</v>
      </c>
      <c r="C10996" s="42"/>
      <c r="D10996" s="42" t="s">
        <v>41146</v>
      </c>
      <c r="E10996" s="43" t="s">
        <v>41147</v>
      </c>
      <c r="F10996" s="44" t="s">
        <v>7196</v>
      </c>
      <c r="G10996" s="32" t="s">
        <v>17</v>
      </c>
      <c r="H10996" s="43" t="s">
        <v>18</v>
      </c>
      <c r="I10996" s="42" t="s">
        <v>41148</v>
      </c>
      <c r="J10996" s="42">
        <v>8059175892028</v>
      </c>
      <c r="K10996" s="63">
        <v>45108</v>
      </c>
      <c r="L10996" s="28">
        <v>0</v>
      </c>
      <c r="M10996" s="46">
        <v>0</v>
      </c>
      <c r="N10996" s="45">
        <v>44396</v>
      </c>
    </row>
    <row r="10997" spans="2:14" s="32" customFormat="1" hidden="1" x14ac:dyDescent="0.25">
      <c r="B10997" s="42"/>
      <c r="C10997" s="42"/>
      <c r="D10997" s="42" t="s">
        <v>41149</v>
      </c>
      <c r="E10997" s="43" t="s">
        <v>41150</v>
      </c>
      <c r="F10997" s="44" t="s">
        <v>7196</v>
      </c>
      <c r="G10997" s="32" t="s">
        <v>17</v>
      </c>
      <c r="H10997" s="43" t="s">
        <v>18</v>
      </c>
      <c r="I10997" s="42" t="s">
        <v>41151</v>
      </c>
      <c r="J10997" s="42">
        <v>8059175891984</v>
      </c>
      <c r="K10997" s="63">
        <v>45108</v>
      </c>
      <c r="L10997" s="28">
        <v>0</v>
      </c>
      <c r="M10997" s="46">
        <v>0</v>
      </c>
      <c r="N10997" s="45">
        <v>44396</v>
      </c>
    </row>
    <row r="10998" spans="2:14" s="32" customFormat="1" hidden="1" x14ac:dyDescent="0.25">
      <c r="B10998" s="42" t="s">
        <v>41175</v>
      </c>
      <c r="C10998" s="42"/>
      <c r="D10998" s="42" t="s">
        <v>41176</v>
      </c>
      <c r="E10998" s="43" t="s">
        <v>41177</v>
      </c>
      <c r="F10998" s="44" t="s">
        <v>7196</v>
      </c>
      <c r="G10998" s="32" t="s">
        <v>17</v>
      </c>
      <c r="H10998" s="43" t="s">
        <v>18</v>
      </c>
      <c r="I10998" s="42" t="s">
        <v>41178</v>
      </c>
      <c r="J10998" s="42">
        <v>8059175892127</v>
      </c>
      <c r="K10998" s="63">
        <v>45108</v>
      </c>
      <c r="L10998" s="28">
        <v>0</v>
      </c>
      <c r="M10998" s="46">
        <v>0</v>
      </c>
      <c r="N10998" s="45">
        <v>44396</v>
      </c>
    </row>
    <row r="10999" spans="2:14" s="32" customFormat="1" hidden="1" x14ac:dyDescent="0.25">
      <c r="B10999" s="42" t="s">
        <v>41156</v>
      </c>
      <c r="C10999" s="42"/>
      <c r="D10999" s="42" t="s">
        <v>41157</v>
      </c>
      <c r="E10999" s="43" t="s">
        <v>41158</v>
      </c>
      <c r="F10999" s="44" t="s">
        <v>7196</v>
      </c>
      <c r="G10999" s="32" t="s">
        <v>17</v>
      </c>
      <c r="H10999" s="43" t="s">
        <v>18</v>
      </c>
      <c r="I10999" s="42" t="s">
        <v>41159</v>
      </c>
      <c r="J10999" s="42">
        <v>8059175892103</v>
      </c>
      <c r="K10999" s="63">
        <v>45108</v>
      </c>
      <c r="L10999" s="28">
        <v>0</v>
      </c>
      <c r="M10999" s="46">
        <v>0</v>
      </c>
      <c r="N10999" s="45">
        <v>44396</v>
      </c>
    </row>
    <row r="11000" spans="2:14" s="32" customFormat="1" hidden="1" x14ac:dyDescent="0.25">
      <c r="B11000" s="42" t="s">
        <v>41160</v>
      </c>
      <c r="C11000" s="42"/>
      <c r="D11000" s="42" t="s">
        <v>41161</v>
      </c>
      <c r="E11000" s="43" t="s">
        <v>41162</v>
      </c>
      <c r="F11000" s="44" t="s">
        <v>7196</v>
      </c>
      <c r="G11000" s="32" t="s">
        <v>17</v>
      </c>
      <c r="H11000" s="43" t="s">
        <v>18</v>
      </c>
      <c r="I11000" s="42" t="s">
        <v>41163</v>
      </c>
      <c r="J11000" s="42">
        <v>8059175892097</v>
      </c>
      <c r="K11000" s="63">
        <v>45108</v>
      </c>
      <c r="L11000" s="28">
        <v>0</v>
      </c>
      <c r="M11000" s="46">
        <v>0</v>
      </c>
      <c r="N11000" s="45">
        <v>44396</v>
      </c>
    </row>
    <row r="11001" spans="2:14" s="32" customFormat="1" hidden="1" x14ac:dyDescent="0.25">
      <c r="B11001" s="42" t="s">
        <v>41164</v>
      </c>
      <c r="C11001" s="42"/>
      <c r="D11001" s="42" t="s">
        <v>41165</v>
      </c>
      <c r="E11001" s="43" t="s">
        <v>41166</v>
      </c>
      <c r="F11001" s="44" t="s">
        <v>7196</v>
      </c>
      <c r="G11001" s="32" t="s">
        <v>17</v>
      </c>
      <c r="H11001" s="43" t="s">
        <v>18</v>
      </c>
      <c r="I11001" s="42" t="s">
        <v>41167</v>
      </c>
      <c r="J11001" s="42">
        <v>8059175892080</v>
      </c>
      <c r="K11001" s="63">
        <v>45108</v>
      </c>
      <c r="L11001" s="28">
        <v>0</v>
      </c>
      <c r="M11001" s="46">
        <v>0</v>
      </c>
      <c r="N11001" s="45">
        <v>44396</v>
      </c>
    </row>
    <row r="11002" spans="2:14" s="32" customFormat="1" hidden="1" x14ac:dyDescent="0.25">
      <c r="B11002" s="42" t="s">
        <v>41168</v>
      </c>
      <c r="C11002" s="42"/>
      <c r="D11002" s="42" t="s">
        <v>41169</v>
      </c>
      <c r="E11002" s="43" t="s">
        <v>41170</v>
      </c>
      <c r="F11002" s="44" t="s">
        <v>7196</v>
      </c>
      <c r="G11002" s="32" t="s">
        <v>17</v>
      </c>
      <c r="H11002" s="43" t="s">
        <v>18</v>
      </c>
      <c r="I11002" s="42" t="s">
        <v>41171</v>
      </c>
      <c r="J11002" s="42">
        <v>8059175892110</v>
      </c>
      <c r="K11002" s="63">
        <v>45108</v>
      </c>
      <c r="L11002" s="28">
        <v>0</v>
      </c>
      <c r="M11002" s="46">
        <v>0</v>
      </c>
      <c r="N11002" s="45">
        <v>44396</v>
      </c>
    </row>
    <row r="11003" spans="2:14" s="32" customFormat="1" hidden="1" x14ac:dyDescent="0.25">
      <c r="B11003" s="42"/>
      <c r="C11003" s="42"/>
      <c r="D11003" s="42" t="s">
        <v>41172</v>
      </c>
      <c r="E11003" s="43" t="s">
        <v>41173</v>
      </c>
      <c r="F11003" s="44" t="s">
        <v>7196</v>
      </c>
      <c r="G11003" s="32" t="s">
        <v>17</v>
      </c>
      <c r="H11003" s="43" t="s">
        <v>18</v>
      </c>
      <c r="I11003" s="42" t="s">
        <v>41174</v>
      </c>
      <c r="J11003" s="42">
        <v>8059175892066</v>
      </c>
      <c r="K11003" s="63">
        <v>45108</v>
      </c>
      <c r="L11003" s="28">
        <v>0</v>
      </c>
      <c r="M11003" s="46">
        <v>0</v>
      </c>
      <c r="N11003" s="45">
        <v>44396</v>
      </c>
    </row>
    <row r="11004" spans="2:14" s="32" customFormat="1" hidden="1" x14ac:dyDescent="0.25">
      <c r="B11004" s="42"/>
      <c r="C11004" s="42"/>
      <c r="D11004" s="32" t="s">
        <v>52467</v>
      </c>
      <c r="E11004" s="44" t="s">
        <v>52474</v>
      </c>
      <c r="F11004" s="44"/>
      <c r="G11004" s="32" t="s">
        <v>17</v>
      </c>
      <c r="H11004" s="32" t="s">
        <v>18</v>
      </c>
      <c r="I11004" s="55" t="s">
        <v>52477</v>
      </c>
      <c r="J11004" s="55">
        <v>8059175894039</v>
      </c>
      <c r="K11004" s="63">
        <v>45108</v>
      </c>
      <c r="L11004" s="46">
        <v>0</v>
      </c>
      <c r="M11004" s="46">
        <v>0</v>
      </c>
      <c r="N11004" s="45">
        <v>44396</v>
      </c>
    </row>
    <row r="11005" spans="2:14" s="32" customFormat="1" hidden="1" x14ac:dyDescent="0.25">
      <c r="B11005" s="42"/>
      <c r="C11005" s="42"/>
      <c r="D11005" s="32" t="s">
        <v>52466</v>
      </c>
      <c r="E11005" s="44" t="s">
        <v>52472</v>
      </c>
      <c r="F11005" s="44"/>
      <c r="G11005" s="32" t="s">
        <v>17</v>
      </c>
      <c r="H11005" s="32" t="s">
        <v>18</v>
      </c>
      <c r="I11005" s="55" t="s">
        <v>52493</v>
      </c>
      <c r="J11005" s="55">
        <v>8059175894015</v>
      </c>
      <c r="K11005" s="63">
        <v>45108</v>
      </c>
      <c r="L11005" s="46">
        <v>0</v>
      </c>
      <c r="M11005" s="46">
        <v>0</v>
      </c>
      <c r="N11005" s="45">
        <v>44396</v>
      </c>
    </row>
    <row r="11006" spans="2:14" s="32" customFormat="1" hidden="1" x14ac:dyDescent="0.25">
      <c r="B11006" s="42"/>
      <c r="C11006" s="42"/>
      <c r="D11006" s="32" t="s">
        <v>52465</v>
      </c>
      <c r="E11006" s="44" t="s">
        <v>52471</v>
      </c>
      <c r="F11006" s="44"/>
      <c r="G11006" s="32" t="s">
        <v>17</v>
      </c>
      <c r="H11006" s="32" t="s">
        <v>18</v>
      </c>
      <c r="I11006" s="55" t="s">
        <v>52494</v>
      </c>
      <c r="J11006" s="55">
        <v>8059175894008</v>
      </c>
      <c r="K11006" s="63">
        <v>45108</v>
      </c>
      <c r="L11006" s="46">
        <v>0</v>
      </c>
      <c r="M11006" s="46">
        <v>0</v>
      </c>
      <c r="N11006" s="45">
        <v>44396</v>
      </c>
    </row>
    <row r="11007" spans="2:14" s="32" customFormat="1" hidden="1" x14ac:dyDescent="0.25">
      <c r="B11007" s="42"/>
      <c r="C11007" s="42"/>
      <c r="D11007" s="32" t="s">
        <v>52464</v>
      </c>
      <c r="E11007" s="44" t="s">
        <v>52470</v>
      </c>
      <c r="F11007" s="44"/>
      <c r="G11007" s="32" t="s">
        <v>17</v>
      </c>
      <c r="H11007" s="32" t="s">
        <v>18</v>
      </c>
      <c r="I11007" s="55" t="s">
        <v>52495</v>
      </c>
      <c r="J11007" s="55">
        <v>8059175893995</v>
      </c>
      <c r="K11007" s="63">
        <v>45108</v>
      </c>
      <c r="L11007" s="46">
        <v>0</v>
      </c>
      <c r="M11007" s="46">
        <v>0</v>
      </c>
      <c r="N11007" s="45">
        <v>44396</v>
      </c>
    </row>
    <row r="11008" spans="2:14" s="32" customFormat="1" hidden="1" x14ac:dyDescent="0.25">
      <c r="B11008" s="42"/>
      <c r="C11008" s="42"/>
      <c r="D11008" s="32" t="s">
        <v>52468</v>
      </c>
      <c r="E11008" s="44" t="s">
        <v>52473</v>
      </c>
      <c r="F11008" s="44"/>
      <c r="G11008" s="32" t="s">
        <v>17</v>
      </c>
      <c r="H11008" s="32" t="s">
        <v>18</v>
      </c>
      <c r="I11008" s="55" t="s">
        <v>52476</v>
      </c>
      <c r="J11008" s="55">
        <v>8059175894022</v>
      </c>
      <c r="K11008" s="63">
        <v>45108</v>
      </c>
      <c r="L11008" s="46">
        <v>0</v>
      </c>
      <c r="M11008" s="46">
        <v>0</v>
      </c>
      <c r="N11008" s="45">
        <v>44396</v>
      </c>
    </row>
    <row r="11009" spans="1:14" s="32" customFormat="1" hidden="1" x14ac:dyDescent="0.25">
      <c r="B11009" s="42"/>
      <c r="C11009" s="42"/>
      <c r="D11009" s="32" t="s">
        <v>52463</v>
      </c>
      <c r="E11009" s="44" t="s">
        <v>52469</v>
      </c>
      <c r="F11009" s="44"/>
      <c r="G11009" s="32" t="s">
        <v>17</v>
      </c>
      <c r="H11009" s="32" t="s">
        <v>18</v>
      </c>
      <c r="I11009" s="55" t="s">
        <v>52475</v>
      </c>
      <c r="J11009" s="55">
        <v>8059175893988</v>
      </c>
      <c r="K11009" s="63">
        <v>45108</v>
      </c>
      <c r="L11009" s="46">
        <v>0</v>
      </c>
      <c r="M11009" s="46">
        <v>0</v>
      </c>
      <c r="N11009" s="45">
        <v>44396</v>
      </c>
    </row>
    <row r="11010" spans="1:14" s="32" customFormat="1" hidden="1" x14ac:dyDescent="0.25">
      <c r="B11010" s="42" t="s">
        <v>48988</v>
      </c>
      <c r="C11010" s="42"/>
      <c r="E11010" s="44" t="s">
        <v>48964</v>
      </c>
      <c r="F11010" s="44" t="s">
        <v>7196</v>
      </c>
      <c r="G11010" s="32" t="s">
        <v>17</v>
      </c>
      <c r="H11010" s="32" t="s">
        <v>18</v>
      </c>
      <c r="I11010" s="55" t="s">
        <v>48976</v>
      </c>
      <c r="J11010" s="55">
        <v>8059347024042</v>
      </c>
      <c r="K11010" s="63">
        <v>45108</v>
      </c>
      <c r="L11010" s="46">
        <v>0</v>
      </c>
      <c r="M11010" s="46">
        <v>0</v>
      </c>
      <c r="N11010" s="45">
        <v>44802</v>
      </c>
    </row>
    <row r="11011" spans="1:14" s="32" customFormat="1" hidden="1" x14ac:dyDescent="0.25">
      <c r="B11011" s="42" t="s">
        <v>48987</v>
      </c>
      <c r="C11011" s="42"/>
      <c r="E11011" s="44" t="s">
        <v>48963</v>
      </c>
      <c r="F11011" s="44" t="s">
        <v>7196</v>
      </c>
      <c r="G11011" s="32" t="s">
        <v>17</v>
      </c>
      <c r="H11011" s="32" t="s">
        <v>18</v>
      </c>
      <c r="I11011" s="55" t="s">
        <v>48975</v>
      </c>
      <c r="J11011" s="55">
        <v>8059175966217</v>
      </c>
      <c r="K11011" s="63">
        <v>45108</v>
      </c>
      <c r="L11011" s="46">
        <v>0</v>
      </c>
      <c r="M11011" s="46">
        <v>0</v>
      </c>
      <c r="N11011" s="45">
        <v>44802</v>
      </c>
    </row>
    <row r="11012" spans="1:14" s="32" customFormat="1" hidden="1" x14ac:dyDescent="0.25">
      <c r="B11012" s="42" t="s">
        <v>48986</v>
      </c>
      <c r="C11012" s="42"/>
      <c r="E11012" s="44" t="s">
        <v>48962</v>
      </c>
      <c r="F11012" s="44" t="s">
        <v>7196</v>
      </c>
      <c r="G11012" s="32" t="s">
        <v>17</v>
      </c>
      <c r="H11012" s="32" t="s">
        <v>18</v>
      </c>
      <c r="I11012" s="55" t="s">
        <v>48974</v>
      </c>
      <c r="J11012" s="55">
        <v>8059347024035</v>
      </c>
      <c r="K11012" s="63">
        <v>45108</v>
      </c>
      <c r="L11012" s="46">
        <v>0</v>
      </c>
      <c r="M11012" s="46">
        <v>0</v>
      </c>
      <c r="N11012" s="45">
        <v>44802</v>
      </c>
    </row>
    <row r="11013" spans="1:14" s="32" customFormat="1" hidden="1" x14ac:dyDescent="0.25">
      <c r="B11013" s="42" t="s">
        <v>48989</v>
      </c>
      <c r="C11013" s="42"/>
      <c r="E11013" s="44" t="s">
        <v>48965</v>
      </c>
      <c r="F11013" s="44" t="s">
        <v>7196</v>
      </c>
      <c r="G11013" s="32" t="s">
        <v>17</v>
      </c>
      <c r="H11013" s="32" t="s">
        <v>18</v>
      </c>
      <c r="I11013" s="55" t="s">
        <v>48977</v>
      </c>
      <c r="J11013" s="55">
        <v>8059347024059</v>
      </c>
      <c r="K11013" s="63">
        <v>45108</v>
      </c>
      <c r="L11013" s="46">
        <v>0</v>
      </c>
      <c r="M11013" s="46">
        <v>0</v>
      </c>
      <c r="N11013" s="45">
        <v>44802</v>
      </c>
    </row>
    <row r="11014" spans="1:14" s="32" customFormat="1" hidden="1" x14ac:dyDescent="0.25">
      <c r="B11014" s="42" t="s">
        <v>48985</v>
      </c>
      <c r="C11014" s="42"/>
      <c r="E11014" s="44" t="s">
        <v>48961</v>
      </c>
      <c r="F11014" s="44" t="s">
        <v>7196</v>
      </c>
      <c r="G11014" s="32" t="s">
        <v>17</v>
      </c>
      <c r="H11014" s="32" t="s">
        <v>18</v>
      </c>
      <c r="I11014" s="55" t="s">
        <v>48973</v>
      </c>
      <c r="J11014" s="55">
        <v>8059347024028</v>
      </c>
      <c r="K11014" s="63">
        <v>45108</v>
      </c>
      <c r="L11014" s="46">
        <v>0</v>
      </c>
      <c r="M11014" s="46">
        <v>0</v>
      </c>
      <c r="N11014" s="45">
        <v>44802</v>
      </c>
    </row>
    <row r="11015" spans="1:14" s="32" customFormat="1" hidden="1" x14ac:dyDescent="0.25">
      <c r="B11015" s="42" t="s">
        <v>48990</v>
      </c>
      <c r="C11015" s="42"/>
      <c r="E11015" s="44" t="s">
        <v>48966</v>
      </c>
      <c r="F11015" s="44" t="s">
        <v>7196</v>
      </c>
      <c r="G11015" s="32" t="s">
        <v>17</v>
      </c>
      <c r="H11015" s="32" t="s">
        <v>18</v>
      </c>
      <c r="I11015" s="55" t="s">
        <v>48978</v>
      </c>
      <c r="J11015" s="55">
        <v>8059347024066</v>
      </c>
      <c r="K11015" s="63">
        <v>45108</v>
      </c>
      <c r="L11015" s="46">
        <v>0</v>
      </c>
      <c r="M11015" s="46">
        <v>0</v>
      </c>
      <c r="N11015" s="45">
        <v>44802</v>
      </c>
    </row>
    <row r="11016" spans="1:14" s="32" customFormat="1" hidden="1" x14ac:dyDescent="0.25">
      <c r="B11016" s="42" t="s">
        <v>48994</v>
      </c>
      <c r="C11016" s="42"/>
      <c r="E11016" s="44" t="s">
        <v>48970</v>
      </c>
      <c r="F11016" s="44" t="s">
        <v>7196</v>
      </c>
      <c r="G11016" s="32" t="s">
        <v>17</v>
      </c>
      <c r="H11016" s="32" t="s">
        <v>18</v>
      </c>
      <c r="I11016" s="55" t="s">
        <v>48982</v>
      </c>
      <c r="J11016" s="55">
        <v>8059347024141</v>
      </c>
      <c r="K11016" s="63">
        <v>45108</v>
      </c>
      <c r="L11016" s="46">
        <v>0</v>
      </c>
      <c r="M11016" s="46">
        <v>0</v>
      </c>
      <c r="N11016" s="45">
        <v>44802</v>
      </c>
    </row>
    <row r="11017" spans="1:14" s="32" customFormat="1" hidden="1" x14ac:dyDescent="0.25">
      <c r="B11017" s="42" t="s">
        <v>48993</v>
      </c>
      <c r="C11017" s="42"/>
      <c r="E11017" s="44" t="s">
        <v>48969</v>
      </c>
      <c r="F11017" s="44" t="s">
        <v>7196</v>
      </c>
      <c r="G11017" s="32" t="s">
        <v>17</v>
      </c>
      <c r="H11017" s="32" t="s">
        <v>18</v>
      </c>
      <c r="I11017" s="55" t="s">
        <v>48981</v>
      </c>
      <c r="J11017" s="55">
        <v>8059175966231</v>
      </c>
      <c r="K11017" s="63">
        <v>45108</v>
      </c>
      <c r="L11017" s="46">
        <v>0</v>
      </c>
      <c r="M11017" s="46">
        <v>0</v>
      </c>
      <c r="N11017" s="45">
        <v>44802</v>
      </c>
    </row>
    <row r="11018" spans="1:14" s="32" customFormat="1" hidden="1" x14ac:dyDescent="0.25">
      <c r="B11018" s="42" t="s">
        <v>48992</v>
      </c>
      <c r="C11018" s="42"/>
      <c r="E11018" s="44" t="s">
        <v>48968</v>
      </c>
      <c r="F11018" s="44" t="s">
        <v>7196</v>
      </c>
      <c r="G11018" s="32" t="s">
        <v>17</v>
      </c>
      <c r="H11018" s="32" t="s">
        <v>18</v>
      </c>
      <c r="I11018" s="55" t="s">
        <v>48980</v>
      </c>
      <c r="J11018" s="55">
        <v>8059347024134</v>
      </c>
      <c r="K11018" s="63">
        <v>45108</v>
      </c>
      <c r="L11018" s="46">
        <v>0</v>
      </c>
      <c r="M11018" s="46">
        <v>0</v>
      </c>
      <c r="N11018" s="45">
        <v>44802</v>
      </c>
    </row>
    <row r="11019" spans="1:14" s="32" customFormat="1" hidden="1" x14ac:dyDescent="0.25">
      <c r="B11019" s="42" t="s">
        <v>48995</v>
      </c>
      <c r="C11019" s="42"/>
      <c r="E11019" s="44" t="s">
        <v>48971</v>
      </c>
      <c r="F11019" s="44" t="s">
        <v>7196</v>
      </c>
      <c r="G11019" s="32" t="s">
        <v>17</v>
      </c>
      <c r="H11019" s="32" t="s">
        <v>18</v>
      </c>
      <c r="I11019" s="55" t="s">
        <v>48983</v>
      </c>
      <c r="J11019" s="55">
        <v>8059347024158</v>
      </c>
      <c r="K11019" s="63">
        <v>45108</v>
      </c>
      <c r="L11019" s="46">
        <v>0</v>
      </c>
      <c r="M11019" s="46">
        <v>0</v>
      </c>
      <c r="N11019" s="45">
        <v>44802</v>
      </c>
    </row>
    <row r="11020" spans="1:14" s="32" customFormat="1" hidden="1" x14ac:dyDescent="0.25">
      <c r="B11020" s="42" t="s">
        <v>48991</v>
      </c>
      <c r="C11020" s="42"/>
      <c r="E11020" s="44" t="s">
        <v>48967</v>
      </c>
      <c r="F11020" s="44" t="s">
        <v>7196</v>
      </c>
      <c r="G11020" s="32" t="s">
        <v>17</v>
      </c>
      <c r="H11020" s="32" t="s">
        <v>18</v>
      </c>
      <c r="I11020" s="55" t="s">
        <v>48979</v>
      </c>
      <c r="J11020" s="55">
        <v>8059347024127</v>
      </c>
      <c r="K11020" s="63">
        <v>45108</v>
      </c>
      <c r="L11020" s="46">
        <v>0</v>
      </c>
      <c r="M11020" s="46">
        <v>0</v>
      </c>
      <c r="N11020" s="45">
        <v>44802</v>
      </c>
    </row>
    <row r="11021" spans="1:14" s="32" customFormat="1" hidden="1" x14ac:dyDescent="0.25">
      <c r="B11021" s="42" t="s">
        <v>48996</v>
      </c>
      <c r="C11021" s="42"/>
      <c r="E11021" s="44" t="s">
        <v>48972</v>
      </c>
      <c r="F11021" s="44" t="s">
        <v>7196</v>
      </c>
      <c r="G11021" s="32" t="s">
        <v>17</v>
      </c>
      <c r="H11021" s="32" t="s">
        <v>18</v>
      </c>
      <c r="I11021" s="55" t="s">
        <v>48984</v>
      </c>
      <c r="J11021" s="55">
        <v>8059347024165</v>
      </c>
      <c r="K11021" s="63">
        <v>45108</v>
      </c>
      <c r="L11021" s="46">
        <v>0</v>
      </c>
      <c r="M11021" s="46">
        <v>0</v>
      </c>
      <c r="N11021" s="45">
        <v>44802</v>
      </c>
    </row>
    <row r="11022" spans="1:14" s="32" customFormat="1" hidden="1" x14ac:dyDescent="0.25">
      <c r="B11022" s="42" t="s">
        <v>49054</v>
      </c>
      <c r="C11022" s="42"/>
      <c r="D11022" s="32" t="s">
        <v>49036</v>
      </c>
      <c r="E11022" s="44" t="s">
        <v>49000</v>
      </c>
      <c r="F11022" s="44" t="s">
        <v>7196</v>
      </c>
      <c r="G11022" s="32" t="s">
        <v>17</v>
      </c>
      <c r="H11022" s="32" t="s">
        <v>18</v>
      </c>
      <c r="I11022" s="55" t="s">
        <v>49018</v>
      </c>
      <c r="J11022" s="55">
        <v>8059347024196</v>
      </c>
      <c r="K11022" s="63">
        <v>45108</v>
      </c>
      <c r="L11022" s="46">
        <v>0</v>
      </c>
      <c r="M11022" s="46">
        <v>0</v>
      </c>
      <c r="N11022" s="45">
        <v>44802</v>
      </c>
    </row>
    <row r="11023" spans="1:14" s="32" customFormat="1" hidden="1" x14ac:dyDescent="0.25">
      <c r="B11023" s="42" t="s">
        <v>49053</v>
      </c>
      <c r="C11023" s="42"/>
      <c r="D11023" s="32" t="s">
        <v>49035</v>
      </c>
      <c r="E11023" s="44" t="s">
        <v>48999</v>
      </c>
      <c r="F11023" s="44" t="s">
        <v>7196</v>
      </c>
      <c r="G11023" s="32" t="s">
        <v>17</v>
      </c>
      <c r="H11023" s="32" t="s">
        <v>18</v>
      </c>
      <c r="I11023" s="55" t="s">
        <v>49017</v>
      </c>
      <c r="J11023" s="55">
        <v>8059175966170</v>
      </c>
      <c r="K11023" s="63">
        <v>45108</v>
      </c>
      <c r="L11023" s="46">
        <v>0</v>
      </c>
      <c r="M11023" s="46">
        <v>0</v>
      </c>
      <c r="N11023" s="45">
        <v>44802</v>
      </c>
    </row>
    <row r="11024" spans="1:14" s="45" customFormat="1" hidden="1" x14ac:dyDescent="0.25">
      <c r="A11024" s="32"/>
      <c r="B11024" s="42" t="s">
        <v>49052</v>
      </c>
      <c r="C11024" s="42"/>
      <c r="D11024" s="32" t="s">
        <v>49034</v>
      </c>
      <c r="E11024" s="44" t="s">
        <v>48998</v>
      </c>
      <c r="F11024" s="44" t="s">
        <v>7196</v>
      </c>
      <c r="G11024" s="32" t="s">
        <v>17</v>
      </c>
      <c r="H11024" s="32" t="s">
        <v>18</v>
      </c>
      <c r="I11024" s="55" t="s">
        <v>49016</v>
      </c>
      <c r="J11024" s="55">
        <v>8059347024189</v>
      </c>
      <c r="K11024" s="63">
        <v>45108</v>
      </c>
      <c r="L11024" s="46">
        <v>0</v>
      </c>
      <c r="M11024" s="46">
        <v>0</v>
      </c>
      <c r="N11024" s="45">
        <v>44802</v>
      </c>
    </row>
    <row r="11025" spans="1:14" s="45" customFormat="1" hidden="1" x14ac:dyDescent="0.25">
      <c r="A11025" s="32"/>
      <c r="B11025" s="42" t="s">
        <v>49055</v>
      </c>
      <c r="C11025" s="42"/>
      <c r="D11025" s="32" t="s">
        <v>49037</v>
      </c>
      <c r="E11025" s="44" t="s">
        <v>49001</v>
      </c>
      <c r="F11025" s="44" t="s">
        <v>7196</v>
      </c>
      <c r="G11025" s="32" t="s">
        <v>17</v>
      </c>
      <c r="H11025" s="32" t="s">
        <v>18</v>
      </c>
      <c r="I11025" s="55" t="s">
        <v>49019</v>
      </c>
      <c r="J11025" s="55">
        <v>8059347024202</v>
      </c>
      <c r="K11025" s="63">
        <v>45108</v>
      </c>
      <c r="L11025" s="46">
        <v>0</v>
      </c>
      <c r="M11025" s="46">
        <v>0</v>
      </c>
      <c r="N11025" s="45">
        <v>44802</v>
      </c>
    </row>
    <row r="11026" spans="1:14" s="45" customFormat="1" hidden="1" x14ac:dyDescent="0.25">
      <c r="A11026" s="32"/>
      <c r="B11026" s="42" t="s">
        <v>49051</v>
      </c>
      <c r="C11026" s="42"/>
      <c r="D11026" s="32" t="s">
        <v>49033</v>
      </c>
      <c r="E11026" s="44" t="s">
        <v>48997</v>
      </c>
      <c r="F11026" s="44" t="s">
        <v>7196</v>
      </c>
      <c r="G11026" s="32" t="s">
        <v>17</v>
      </c>
      <c r="H11026" s="32" t="s">
        <v>18</v>
      </c>
      <c r="I11026" s="55" t="s">
        <v>49015</v>
      </c>
      <c r="J11026" s="55">
        <v>8059347024172</v>
      </c>
      <c r="K11026" s="63">
        <v>45108</v>
      </c>
      <c r="L11026" s="46">
        <v>0</v>
      </c>
      <c r="M11026" s="46">
        <v>0</v>
      </c>
      <c r="N11026" s="45">
        <v>44802</v>
      </c>
    </row>
    <row r="11027" spans="1:14" s="45" customFormat="1" hidden="1" x14ac:dyDescent="0.25">
      <c r="A11027" s="32"/>
      <c r="B11027" s="42" t="s">
        <v>49056</v>
      </c>
      <c r="C11027" s="42"/>
      <c r="D11027" s="32" t="s">
        <v>49038</v>
      </c>
      <c r="E11027" s="44" t="s">
        <v>49002</v>
      </c>
      <c r="F11027" s="44" t="s">
        <v>7196</v>
      </c>
      <c r="G11027" s="32" t="s">
        <v>17</v>
      </c>
      <c r="H11027" s="32" t="s">
        <v>18</v>
      </c>
      <c r="I11027" s="55" t="s">
        <v>49020</v>
      </c>
      <c r="J11027" s="55">
        <v>8059347024219</v>
      </c>
      <c r="K11027" s="63">
        <v>45108</v>
      </c>
      <c r="L11027" s="46">
        <v>0</v>
      </c>
      <c r="M11027" s="46">
        <v>0</v>
      </c>
      <c r="N11027" s="45">
        <v>44802</v>
      </c>
    </row>
    <row r="11028" spans="1:14" s="45" customFormat="1" hidden="1" x14ac:dyDescent="0.25">
      <c r="A11028" s="32"/>
      <c r="B11028" s="42" t="s">
        <v>49060</v>
      </c>
      <c r="C11028" s="42"/>
      <c r="D11028" s="32" t="s">
        <v>49042</v>
      </c>
      <c r="E11028" s="44" t="s">
        <v>49006</v>
      </c>
      <c r="F11028" s="44" t="s">
        <v>7196</v>
      </c>
      <c r="G11028" s="32" t="s">
        <v>17</v>
      </c>
      <c r="H11028" s="32" t="s">
        <v>18</v>
      </c>
      <c r="I11028" s="55" t="s">
        <v>49024</v>
      </c>
      <c r="J11028" s="55">
        <v>8059347024240</v>
      </c>
      <c r="K11028" s="63">
        <v>45108</v>
      </c>
      <c r="L11028" s="46">
        <v>0</v>
      </c>
      <c r="M11028" s="46">
        <v>0</v>
      </c>
      <c r="N11028" s="45">
        <v>44802</v>
      </c>
    </row>
    <row r="11029" spans="1:14" s="45" customFormat="1" hidden="1" x14ac:dyDescent="0.25">
      <c r="A11029" s="32"/>
      <c r="B11029" s="42" t="s">
        <v>49059</v>
      </c>
      <c r="C11029" s="42"/>
      <c r="D11029" s="32" t="s">
        <v>49041</v>
      </c>
      <c r="E11029" s="44" t="s">
        <v>49005</v>
      </c>
      <c r="F11029" s="44" t="s">
        <v>7196</v>
      </c>
      <c r="G11029" s="32" t="s">
        <v>17</v>
      </c>
      <c r="H11029" s="32" t="s">
        <v>18</v>
      </c>
      <c r="I11029" s="55" t="s">
        <v>49023</v>
      </c>
      <c r="J11029" s="55">
        <v>8059175966187</v>
      </c>
      <c r="K11029" s="63">
        <v>45108</v>
      </c>
      <c r="L11029" s="46">
        <v>0</v>
      </c>
      <c r="M11029" s="46">
        <v>0</v>
      </c>
      <c r="N11029" s="45">
        <v>44802</v>
      </c>
    </row>
    <row r="11030" spans="1:14" s="45" customFormat="1" hidden="1" x14ac:dyDescent="0.25">
      <c r="A11030" s="32"/>
      <c r="B11030" s="42" t="s">
        <v>49058</v>
      </c>
      <c r="C11030" s="42"/>
      <c r="D11030" s="32" t="s">
        <v>49040</v>
      </c>
      <c r="E11030" s="44" t="s">
        <v>49004</v>
      </c>
      <c r="F11030" s="44" t="s">
        <v>7196</v>
      </c>
      <c r="G11030" s="32" t="s">
        <v>17</v>
      </c>
      <c r="H11030" s="32" t="s">
        <v>18</v>
      </c>
      <c r="I11030" s="55" t="s">
        <v>49022</v>
      </c>
      <c r="J11030" s="55">
        <v>8059347024233</v>
      </c>
      <c r="K11030" s="63">
        <v>45108</v>
      </c>
      <c r="L11030" s="46">
        <v>0</v>
      </c>
      <c r="M11030" s="46">
        <v>0</v>
      </c>
      <c r="N11030" s="45">
        <v>44802</v>
      </c>
    </row>
    <row r="11031" spans="1:14" s="45" customFormat="1" hidden="1" x14ac:dyDescent="0.25">
      <c r="A11031" s="32"/>
      <c r="B11031" s="42" t="s">
        <v>49061</v>
      </c>
      <c r="C11031" s="42"/>
      <c r="D11031" s="32" t="s">
        <v>49043</v>
      </c>
      <c r="E11031" s="44" t="s">
        <v>49007</v>
      </c>
      <c r="F11031" s="44" t="s">
        <v>7196</v>
      </c>
      <c r="G11031" s="32" t="s">
        <v>17</v>
      </c>
      <c r="H11031" s="32" t="s">
        <v>18</v>
      </c>
      <c r="I11031" s="55" t="s">
        <v>49025</v>
      </c>
      <c r="J11031" s="55">
        <v>8059347024257</v>
      </c>
      <c r="K11031" s="63">
        <v>45108</v>
      </c>
      <c r="L11031" s="46">
        <v>0</v>
      </c>
      <c r="M11031" s="46">
        <v>0</v>
      </c>
      <c r="N11031" s="45">
        <v>44802</v>
      </c>
    </row>
    <row r="11032" spans="1:14" s="45" customFormat="1" hidden="1" x14ac:dyDescent="0.25">
      <c r="A11032" s="32"/>
      <c r="B11032" s="42" t="s">
        <v>49057</v>
      </c>
      <c r="C11032" s="42"/>
      <c r="D11032" s="32" t="s">
        <v>49039</v>
      </c>
      <c r="E11032" s="44" t="s">
        <v>49003</v>
      </c>
      <c r="F11032" s="44" t="s">
        <v>7196</v>
      </c>
      <c r="G11032" s="32" t="s">
        <v>17</v>
      </c>
      <c r="H11032" s="32" t="s">
        <v>18</v>
      </c>
      <c r="I11032" s="55" t="s">
        <v>49021</v>
      </c>
      <c r="J11032" s="55">
        <v>8059347024226</v>
      </c>
      <c r="K11032" s="63">
        <v>45108</v>
      </c>
      <c r="L11032" s="46">
        <v>0</v>
      </c>
      <c r="M11032" s="46">
        <v>0</v>
      </c>
      <c r="N11032" s="45">
        <v>44802</v>
      </c>
    </row>
    <row r="11033" spans="1:14" s="45" customFormat="1" hidden="1" x14ac:dyDescent="0.25">
      <c r="A11033" s="32"/>
      <c r="B11033" s="42" t="s">
        <v>49062</v>
      </c>
      <c r="C11033" s="42"/>
      <c r="D11033" s="32" t="s">
        <v>49044</v>
      </c>
      <c r="E11033" s="44" t="s">
        <v>49008</v>
      </c>
      <c r="F11033" s="44" t="s">
        <v>7196</v>
      </c>
      <c r="G11033" s="32" t="s">
        <v>17</v>
      </c>
      <c r="H11033" s="32" t="s">
        <v>18</v>
      </c>
      <c r="I11033" s="55" t="s">
        <v>49026</v>
      </c>
      <c r="J11033" s="55">
        <v>8059347024264</v>
      </c>
      <c r="K11033" s="63">
        <v>45108</v>
      </c>
      <c r="L11033" s="46">
        <v>0</v>
      </c>
      <c r="M11033" s="46">
        <v>0</v>
      </c>
      <c r="N11033" s="45">
        <v>44802</v>
      </c>
    </row>
    <row r="11034" spans="1:14" s="45" customFormat="1" hidden="1" x14ac:dyDescent="0.25">
      <c r="A11034" s="32"/>
      <c r="B11034" s="42" t="s">
        <v>49066</v>
      </c>
      <c r="C11034" s="42"/>
      <c r="D11034" s="32" t="s">
        <v>49048</v>
      </c>
      <c r="E11034" s="44" t="s">
        <v>49012</v>
      </c>
      <c r="F11034" s="44" t="s">
        <v>7196</v>
      </c>
      <c r="G11034" s="32" t="s">
        <v>17</v>
      </c>
      <c r="H11034" s="32" t="s">
        <v>18</v>
      </c>
      <c r="I11034" s="55" t="s">
        <v>49030</v>
      </c>
      <c r="J11034" s="55">
        <v>8059347019888</v>
      </c>
      <c r="K11034" s="63">
        <v>45108</v>
      </c>
      <c r="L11034" s="46">
        <v>0</v>
      </c>
      <c r="M11034" s="46">
        <v>0</v>
      </c>
      <c r="N11034" s="45">
        <v>44802</v>
      </c>
    </row>
    <row r="11035" spans="1:14" s="45" customFormat="1" hidden="1" x14ac:dyDescent="0.25">
      <c r="A11035" s="32"/>
      <c r="B11035" s="42" t="s">
        <v>49065</v>
      </c>
      <c r="C11035" s="42"/>
      <c r="D11035" s="32" t="s">
        <v>49047</v>
      </c>
      <c r="E11035" s="44" t="s">
        <v>49011</v>
      </c>
      <c r="F11035" s="44" t="s">
        <v>7196</v>
      </c>
      <c r="G11035" s="32" t="s">
        <v>17</v>
      </c>
      <c r="H11035" s="32" t="s">
        <v>18</v>
      </c>
      <c r="I11035" s="55" t="s">
        <v>49029</v>
      </c>
      <c r="J11035" s="55">
        <v>8059347003207</v>
      </c>
      <c r="K11035" s="63">
        <v>45108</v>
      </c>
      <c r="L11035" s="46">
        <v>0</v>
      </c>
      <c r="M11035" s="46">
        <v>0</v>
      </c>
      <c r="N11035" s="45">
        <v>44802</v>
      </c>
    </row>
    <row r="11036" spans="1:14" s="45" customFormat="1" hidden="1" x14ac:dyDescent="0.25">
      <c r="A11036" s="32"/>
      <c r="B11036" s="42" t="s">
        <v>49064</v>
      </c>
      <c r="C11036" s="42"/>
      <c r="D11036" s="32" t="s">
        <v>49046</v>
      </c>
      <c r="E11036" s="44" t="s">
        <v>49010</v>
      </c>
      <c r="F11036" s="44" t="s">
        <v>7196</v>
      </c>
      <c r="G11036" s="32" t="s">
        <v>17</v>
      </c>
      <c r="H11036" s="32" t="s">
        <v>18</v>
      </c>
      <c r="I11036" s="55" t="s">
        <v>49028</v>
      </c>
      <c r="J11036" s="55">
        <v>8059347019871</v>
      </c>
      <c r="K11036" s="63">
        <v>45108</v>
      </c>
      <c r="L11036" s="46">
        <v>0</v>
      </c>
      <c r="M11036" s="46">
        <v>0</v>
      </c>
      <c r="N11036" s="45">
        <v>44802</v>
      </c>
    </row>
    <row r="11037" spans="1:14" s="45" customFormat="1" hidden="1" x14ac:dyDescent="0.25">
      <c r="A11037" s="32"/>
      <c r="B11037" s="42" t="s">
        <v>49067</v>
      </c>
      <c r="C11037" s="42"/>
      <c r="D11037" s="32" t="s">
        <v>49049</v>
      </c>
      <c r="E11037" s="44" t="s">
        <v>49013</v>
      </c>
      <c r="F11037" s="44" t="s">
        <v>7196</v>
      </c>
      <c r="G11037" s="32" t="s">
        <v>17</v>
      </c>
      <c r="H11037" s="32" t="s">
        <v>18</v>
      </c>
      <c r="I11037" s="55" t="s">
        <v>49031</v>
      </c>
      <c r="J11037" s="55">
        <v>8059347019895</v>
      </c>
      <c r="K11037" s="63">
        <v>45108</v>
      </c>
      <c r="L11037" s="46">
        <v>0</v>
      </c>
      <c r="M11037" s="46">
        <v>0</v>
      </c>
      <c r="N11037" s="45">
        <v>44802</v>
      </c>
    </row>
    <row r="11038" spans="1:14" s="45" customFormat="1" hidden="1" x14ac:dyDescent="0.25">
      <c r="A11038" s="32"/>
      <c r="B11038" s="42" t="s">
        <v>49063</v>
      </c>
      <c r="C11038" s="42"/>
      <c r="D11038" s="32" t="s">
        <v>49045</v>
      </c>
      <c r="E11038" s="44" t="s">
        <v>49009</v>
      </c>
      <c r="F11038" s="44" t="s">
        <v>7196</v>
      </c>
      <c r="G11038" s="32" t="s">
        <v>17</v>
      </c>
      <c r="H11038" s="32" t="s">
        <v>18</v>
      </c>
      <c r="I11038" s="55" t="s">
        <v>49027</v>
      </c>
      <c r="J11038" s="55">
        <v>8059347019864</v>
      </c>
      <c r="K11038" s="63">
        <v>45108</v>
      </c>
      <c r="L11038" s="46">
        <v>0</v>
      </c>
      <c r="M11038" s="46">
        <v>0</v>
      </c>
      <c r="N11038" s="45">
        <v>44802</v>
      </c>
    </row>
    <row r="11039" spans="1:14" s="45" customFormat="1" hidden="1" x14ac:dyDescent="0.25">
      <c r="A11039" s="32"/>
      <c r="B11039" s="42" t="s">
        <v>49068</v>
      </c>
      <c r="C11039" s="42"/>
      <c r="D11039" s="32" t="s">
        <v>49050</v>
      </c>
      <c r="E11039" s="44" t="s">
        <v>49014</v>
      </c>
      <c r="F11039" s="44" t="s">
        <v>7196</v>
      </c>
      <c r="G11039" s="32" t="s">
        <v>17</v>
      </c>
      <c r="H11039" s="32" t="s">
        <v>18</v>
      </c>
      <c r="I11039" s="55" t="s">
        <v>49032</v>
      </c>
      <c r="J11039" s="55">
        <v>8059347019901</v>
      </c>
      <c r="K11039" s="63">
        <v>45108</v>
      </c>
      <c r="L11039" s="46">
        <v>0</v>
      </c>
      <c r="M11039" s="46">
        <v>0</v>
      </c>
      <c r="N11039" s="45">
        <v>44802</v>
      </c>
    </row>
    <row r="11040" spans="1:14" s="45" customFormat="1" hidden="1" x14ac:dyDescent="0.25">
      <c r="A11040" s="32" t="s">
        <v>25654</v>
      </c>
      <c r="B11040" s="42" t="s">
        <v>65913</v>
      </c>
      <c r="C11040" s="42"/>
      <c r="D11040" s="42"/>
      <c r="E11040" s="43" t="s">
        <v>62128</v>
      </c>
      <c r="F11040" s="44" t="s">
        <v>3093</v>
      </c>
      <c r="G11040" s="44" t="s">
        <v>17</v>
      </c>
      <c r="H11040" s="44" t="s">
        <v>18</v>
      </c>
      <c r="I11040" s="42" t="s">
        <v>20993</v>
      </c>
      <c r="J11040" s="42">
        <v>8033637972992</v>
      </c>
      <c r="K11040" s="45">
        <v>45109</v>
      </c>
      <c r="L11040" s="46">
        <v>0</v>
      </c>
      <c r="M11040" s="54">
        <v>59.95</v>
      </c>
      <c r="N11040" s="45">
        <v>43507</v>
      </c>
    </row>
    <row r="11041" spans="1:14" s="45" customFormat="1" hidden="1" x14ac:dyDescent="0.25">
      <c r="A11041" s="32" t="s">
        <v>25655</v>
      </c>
      <c r="B11041" s="42" t="s">
        <v>65910</v>
      </c>
      <c r="C11041" s="42"/>
      <c r="D11041" s="42"/>
      <c r="E11041" s="43" t="s">
        <v>62129</v>
      </c>
      <c r="F11041" s="44" t="s">
        <v>3093</v>
      </c>
      <c r="G11041" s="44" t="s">
        <v>17</v>
      </c>
      <c r="H11041" s="44" t="s">
        <v>18</v>
      </c>
      <c r="I11041" s="42" t="s">
        <v>3094</v>
      </c>
      <c r="J11041" s="42">
        <v>8033637972961</v>
      </c>
      <c r="K11041" s="45">
        <v>45110</v>
      </c>
      <c r="L11041" s="46">
        <v>0</v>
      </c>
      <c r="M11041" s="54">
        <v>59.95</v>
      </c>
      <c r="N11041" s="45">
        <v>43507</v>
      </c>
    </row>
    <row r="11042" spans="1:14" s="45" customFormat="1" hidden="1" x14ac:dyDescent="0.25">
      <c r="A11042" s="32" t="s">
        <v>25656</v>
      </c>
      <c r="B11042" s="42" t="s">
        <v>65909</v>
      </c>
      <c r="C11042" s="42"/>
      <c r="D11042" s="42"/>
      <c r="E11042" s="43" t="s">
        <v>62130</v>
      </c>
      <c r="F11042" s="44" t="s">
        <v>3093</v>
      </c>
      <c r="G11042" s="44" t="s">
        <v>17</v>
      </c>
      <c r="H11042" s="44" t="s">
        <v>18</v>
      </c>
      <c r="I11042" s="42" t="s">
        <v>3095</v>
      </c>
      <c r="J11042" s="42">
        <v>8033637972954</v>
      </c>
      <c r="K11042" s="45">
        <v>45111</v>
      </c>
      <c r="L11042" s="46">
        <v>0</v>
      </c>
      <c r="M11042" s="54">
        <v>59.95</v>
      </c>
      <c r="N11042" s="45">
        <v>43507</v>
      </c>
    </row>
    <row r="11043" spans="1:14" s="45" customFormat="1" hidden="1" x14ac:dyDescent="0.25">
      <c r="A11043" s="32" t="s">
        <v>25657</v>
      </c>
      <c r="B11043" s="42" t="s">
        <v>65908</v>
      </c>
      <c r="C11043" s="42"/>
      <c r="D11043" s="42"/>
      <c r="E11043" s="43" t="s">
        <v>62131</v>
      </c>
      <c r="F11043" s="44" t="s">
        <v>3093</v>
      </c>
      <c r="G11043" s="44" t="s">
        <v>17</v>
      </c>
      <c r="H11043" s="44" t="s">
        <v>18</v>
      </c>
      <c r="I11043" s="42" t="s">
        <v>3096</v>
      </c>
      <c r="J11043" s="42">
        <v>8033637972947</v>
      </c>
      <c r="K11043" s="45">
        <v>45112</v>
      </c>
      <c r="L11043" s="46">
        <v>0</v>
      </c>
      <c r="M11043" s="54">
        <v>59.95</v>
      </c>
      <c r="N11043" s="45">
        <v>43507</v>
      </c>
    </row>
    <row r="11044" spans="1:14" s="45" customFormat="1" hidden="1" x14ac:dyDescent="0.25">
      <c r="A11044" s="32" t="s">
        <v>25658</v>
      </c>
      <c r="B11044" s="42" t="s">
        <v>65911</v>
      </c>
      <c r="C11044" s="42"/>
      <c r="D11044" s="42"/>
      <c r="E11044" s="43" t="s">
        <v>62132</v>
      </c>
      <c r="F11044" s="44" t="s">
        <v>3093</v>
      </c>
      <c r="G11044" s="44" t="s">
        <v>17</v>
      </c>
      <c r="H11044" s="44" t="s">
        <v>18</v>
      </c>
      <c r="I11044" s="42" t="s">
        <v>3097</v>
      </c>
      <c r="J11044" s="42">
        <v>8033637972978</v>
      </c>
      <c r="K11044" s="45">
        <v>45113</v>
      </c>
      <c r="L11044" s="46">
        <v>0</v>
      </c>
      <c r="M11044" s="54">
        <v>59.95</v>
      </c>
      <c r="N11044" s="45">
        <v>43507</v>
      </c>
    </row>
    <row r="11045" spans="1:14" s="45" customFormat="1" hidden="1" x14ac:dyDescent="0.25">
      <c r="A11045" s="32" t="s">
        <v>26105</v>
      </c>
      <c r="B11045" s="42" t="s">
        <v>66104</v>
      </c>
      <c r="C11045" s="42"/>
      <c r="D11045" s="42"/>
      <c r="E11045" s="43" t="s">
        <v>751</v>
      </c>
      <c r="F11045" s="44" t="s">
        <v>298</v>
      </c>
      <c r="G11045" s="44" t="s">
        <v>17</v>
      </c>
      <c r="H11045" s="44" t="s">
        <v>18</v>
      </c>
      <c r="I11045" s="42">
        <v>2818316806</v>
      </c>
      <c r="J11045" s="42">
        <v>8051194805225</v>
      </c>
      <c r="K11045" s="45">
        <v>45139</v>
      </c>
      <c r="L11045" s="46">
        <v>0</v>
      </c>
      <c r="M11045" s="46">
        <v>269.95</v>
      </c>
    </row>
    <row r="11046" spans="1:14" s="45" customFormat="1" hidden="1" x14ac:dyDescent="0.25">
      <c r="A11046" s="32" t="s">
        <v>26106</v>
      </c>
      <c r="B11046" s="42" t="s">
        <v>66106</v>
      </c>
      <c r="C11046" s="42"/>
      <c r="D11046" s="42"/>
      <c r="E11046" s="43" t="s">
        <v>753</v>
      </c>
      <c r="F11046" s="44" t="s">
        <v>298</v>
      </c>
      <c r="G11046" s="44" t="s">
        <v>17</v>
      </c>
      <c r="H11046" s="44" t="s">
        <v>18</v>
      </c>
      <c r="I11046" s="42">
        <v>2818316807</v>
      </c>
      <c r="J11046" s="42">
        <v>8051194805263</v>
      </c>
      <c r="K11046" s="45">
        <v>45139</v>
      </c>
      <c r="L11046" s="46">
        <v>0</v>
      </c>
      <c r="M11046" s="46">
        <v>269.95</v>
      </c>
    </row>
    <row r="11047" spans="1:14" s="45" customFormat="1" hidden="1" x14ac:dyDescent="0.25">
      <c r="A11047" s="32" t="s">
        <v>26107</v>
      </c>
      <c r="B11047" s="42" t="s">
        <v>66108</v>
      </c>
      <c r="C11047" s="42"/>
      <c r="D11047" s="42"/>
      <c r="E11047" s="43" t="s">
        <v>755</v>
      </c>
      <c r="F11047" s="44" t="s">
        <v>298</v>
      </c>
      <c r="G11047" s="44" t="s">
        <v>17</v>
      </c>
      <c r="H11047" s="44" t="s">
        <v>18</v>
      </c>
      <c r="I11047" s="42">
        <v>2818316808</v>
      </c>
      <c r="J11047" s="42">
        <v>8051194805300</v>
      </c>
      <c r="K11047" s="45">
        <v>45139</v>
      </c>
      <c r="L11047" s="46">
        <v>0</v>
      </c>
      <c r="M11047" s="46">
        <v>269.95</v>
      </c>
    </row>
    <row r="11048" spans="1:14" s="45" customFormat="1" hidden="1" x14ac:dyDescent="0.25">
      <c r="A11048" s="32" t="s">
        <v>26108</v>
      </c>
      <c r="B11048" s="42" t="s">
        <v>66110</v>
      </c>
      <c r="C11048" s="42"/>
      <c r="D11048" s="42"/>
      <c r="E11048" s="43" t="s">
        <v>757</v>
      </c>
      <c r="F11048" s="44" t="s">
        <v>298</v>
      </c>
      <c r="G11048" s="44" t="s">
        <v>17</v>
      </c>
      <c r="H11048" s="44" t="s">
        <v>18</v>
      </c>
      <c r="I11048" s="42">
        <v>2818316809</v>
      </c>
      <c r="J11048" s="42">
        <v>8051194805348</v>
      </c>
      <c r="K11048" s="45">
        <v>45139</v>
      </c>
      <c r="L11048" s="46">
        <v>0</v>
      </c>
      <c r="M11048" s="46">
        <v>269.95</v>
      </c>
    </row>
    <row r="11049" spans="1:14" s="45" customFormat="1" hidden="1" x14ac:dyDescent="0.25">
      <c r="A11049" s="32" t="s">
        <v>26455</v>
      </c>
      <c r="B11049" s="42" t="s">
        <v>66121</v>
      </c>
      <c r="C11049" s="42"/>
      <c r="D11049" s="42"/>
      <c r="E11049" s="43" t="s">
        <v>301</v>
      </c>
      <c r="F11049" s="44" t="s">
        <v>298</v>
      </c>
      <c r="G11049" s="44" t="s">
        <v>17</v>
      </c>
      <c r="H11049" s="44" t="s">
        <v>18</v>
      </c>
      <c r="I11049" s="42">
        <v>23355161036</v>
      </c>
      <c r="J11049" s="42">
        <v>8051194892577</v>
      </c>
      <c r="K11049" s="45">
        <v>45139</v>
      </c>
      <c r="L11049" s="46">
        <v>0</v>
      </c>
      <c r="M11049" s="54">
        <v>299.95</v>
      </c>
    </row>
    <row r="11050" spans="1:14" s="45" customFormat="1" hidden="1" x14ac:dyDescent="0.25">
      <c r="A11050" s="32" t="s">
        <v>26456</v>
      </c>
      <c r="B11050" s="42" t="s">
        <v>66122</v>
      </c>
      <c r="C11050" s="42"/>
      <c r="D11050" s="42"/>
      <c r="E11050" s="43" t="s">
        <v>302</v>
      </c>
      <c r="F11050" s="44" t="s">
        <v>298</v>
      </c>
      <c r="G11050" s="44" t="s">
        <v>17</v>
      </c>
      <c r="H11050" s="44" t="s">
        <v>18</v>
      </c>
      <c r="I11050" s="42">
        <v>23355161037</v>
      </c>
      <c r="J11050" s="42">
        <v>8051194892584</v>
      </c>
      <c r="K11050" s="45">
        <v>45139</v>
      </c>
      <c r="L11050" s="46">
        <v>0</v>
      </c>
      <c r="M11050" s="54">
        <v>299.95</v>
      </c>
    </row>
    <row r="11051" spans="1:14" s="45" customFormat="1" hidden="1" x14ac:dyDescent="0.25">
      <c r="A11051" s="32" t="s">
        <v>26457</v>
      </c>
      <c r="B11051" s="42" t="s">
        <v>66123</v>
      </c>
      <c r="C11051" s="42"/>
      <c r="D11051" s="42"/>
      <c r="E11051" s="43" t="s">
        <v>303</v>
      </c>
      <c r="F11051" s="44" t="s">
        <v>298</v>
      </c>
      <c r="G11051" s="44" t="s">
        <v>17</v>
      </c>
      <c r="H11051" s="44" t="s">
        <v>18</v>
      </c>
      <c r="I11051" s="42">
        <v>23355161038</v>
      </c>
      <c r="J11051" s="42">
        <v>8051194892591</v>
      </c>
      <c r="K11051" s="45">
        <v>45139</v>
      </c>
      <c r="L11051" s="46">
        <v>0</v>
      </c>
      <c r="M11051" s="54">
        <v>299.95</v>
      </c>
    </row>
    <row r="11052" spans="1:14" s="45" customFormat="1" hidden="1" x14ac:dyDescent="0.25">
      <c r="A11052" s="32" t="s">
        <v>26458</v>
      </c>
      <c r="B11052" s="42" t="s">
        <v>66124</v>
      </c>
      <c r="C11052" s="42"/>
      <c r="D11052" s="42"/>
      <c r="E11052" s="43" t="s">
        <v>304</v>
      </c>
      <c r="F11052" s="44" t="s">
        <v>298</v>
      </c>
      <c r="G11052" s="44" t="s">
        <v>17</v>
      </c>
      <c r="H11052" s="44" t="s">
        <v>18</v>
      </c>
      <c r="I11052" s="42">
        <v>23355161039</v>
      </c>
      <c r="J11052" s="42">
        <v>8051194892607</v>
      </c>
      <c r="K11052" s="45">
        <v>45139</v>
      </c>
      <c r="L11052" s="46">
        <v>0</v>
      </c>
      <c r="M11052" s="54">
        <v>299.95</v>
      </c>
    </row>
    <row r="11053" spans="1:14" s="45" customFormat="1" hidden="1" x14ac:dyDescent="0.25">
      <c r="A11053" s="32" t="s">
        <v>26459</v>
      </c>
      <c r="B11053" s="42" t="s">
        <v>66125</v>
      </c>
      <c r="C11053" s="42"/>
      <c r="D11053" s="42"/>
      <c r="E11053" s="43" t="s">
        <v>305</v>
      </c>
      <c r="F11053" s="44" t="s">
        <v>298</v>
      </c>
      <c r="G11053" s="44" t="s">
        <v>17</v>
      </c>
      <c r="H11053" s="44" t="s">
        <v>18</v>
      </c>
      <c r="I11053" s="42">
        <v>23355161040</v>
      </c>
      <c r="J11053" s="42">
        <v>8051194892614</v>
      </c>
      <c r="K11053" s="45">
        <v>45139</v>
      </c>
      <c r="L11053" s="46">
        <v>0</v>
      </c>
      <c r="M11053" s="54">
        <v>299.95</v>
      </c>
    </row>
    <row r="11054" spans="1:14" s="45" customFormat="1" hidden="1" x14ac:dyDescent="0.25">
      <c r="A11054" s="32" t="s">
        <v>26460</v>
      </c>
      <c r="B11054" s="42" t="s">
        <v>66126</v>
      </c>
      <c r="C11054" s="42"/>
      <c r="D11054" s="42"/>
      <c r="E11054" s="43" t="s">
        <v>306</v>
      </c>
      <c r="F11054" s="44" t="s">
        <v>298</v>
      </c>
      <c r="G11054" s="44" t="s">
        <v>17</v>
      </c>
      <c r="H11054" s="44" t="s">
        <v>18</v>
      </c>
      <c r="I11054" s="42">
        <v>23355161041</v>
      </c>
      <c r="J11054" s="42">
        <v>8051194892621</v>
      </c>
      <c r="K11054" s="45">
        <v>45139</v>
      </c>
      <c r="L11054" s="46">
        <v>0</v>
      </c>
      <c r="M11054" s="54">
        <v>299.95</v>
      </c>
    </row>
    <row r="11055" spans="1:14" s="45" customFormat="1" hidden="1" x14ac:dyDescent="0.25">
      <c r="A11055" s="32" t="s">
        <v>26461</v>
      </c>
      <c r="B11055" s="42" t="s">
        <v>66127</v>
      </c>
      <c r="C11055" s="42"/>
      <c r="D11055" s="42"/>
      <c r="E11055" s="43" t="s">
        <v>307</v>
      </c>
      <c r="F11055" s="44" t="s">
        <v>298</v>
      </c>
      <c r="G11055" s="44" t="s">
        <v>17</v>
      </c>
      <c r="H11055" s="44" t="s">
        <v>18</v>
      </c>
      <c r="I11055" s="42">
        <v>23355161042</v>
      </c>
      <c r="J11055" s="42">
        <v>8051194892638</v>
      </c>
      <c r="K11055" s="45">
        <v>45139</v>
      </c>
      <c r="L11055" s="46">
        <v>0</v>
      </c>
      <c r="M11055" s="54">
        <v>299.95</v>
      </c>
    </row>
    <row r="11056" spans="1:14" s="32" customFormat="1" hidden="1" x14ac:dyDescent="0.25">
      <c r="A11056" s="32" t="s">
        <v>26462</v>
      </c>
      <c r="B11056" s="42" t="s">
        <v>66128</v>
      </c>
      <c r="C11056" s="42"/>
      <c r="D11056" s="42"/>
      <c r="E11056" s="43" t="s">
        <v>308</v>
      </c>
      <c r="F11056" s="44" t="s">
        <v>298</v>
      </c>
      <c r="G11056" s="44" t="s">
        <v>17</v>
      </c>
      <c r="H11056" s="44" t="s">
        <v>18</v>
      </c>
      <c r="I11056" s="42">
        <v>23355161043</v>
      </c>
      <c r="J11056" s="42">
        <v>8051194892645</v>
      </c>
      <c r="K11056" s="45">
        <v>45139</v>
      </c>
      <c r="L11056" s="46">
        <v>0</v>
      </c>
      <c r="M11056" s="54">
        <v>299.95</v>
      </c>
      <c r="N11056" s="45"/>
    </row>
    <row r="11057" spans="1:14" s="32" customFormat="1" hidden="1" x14ac:dyDescent="0.25">
      <c r="A11057" s="32" t="s">
        <v>26564</v>
      </c>
      <c r="B11057" s="42" t="s">
        <v>66112</v>
      </c>
      <c r="C11057" s="42"/>
      <c r="D11057" s="42"/>
      <c r="E11057" s="43" t="s">
        <v>742</v>
      </c>
      <c r="F11057" s="44" t="s">
        <v>298</v>
      </c>
      <c r="G11057" s="44" t="s">
        <v>17</v>
      </c>
      <c r="H11057" s="44" t="s">
        <v>18</v>
      </c>
      <c r="I11057" s="42">
        <v>28183168010</v>
      </c>
      <c r="J11057" s="42">
        <v>8051194805386</v>
      </c>
      <c r="K11057" s="45">
        <v>45139</v>
      </c>
      <c r="L11057" s="46">
        <v>0</v>
      </c>
      <c r="M11057" s="46">
        <v>269.95</v>
      </c>
      <c r="N11057" s="45"/>
    </row>
    <row r="11058" spans="1:14" s="32" customFormat="1" hidden="1" x14ac:dyDescent="0.25">
      <c r="A11058" s="32" t="s">
        <v>26565</v>
      </c>
      <c r="B11058" s="42" t="s">
        <v>66114</v>
      </c>
      <c r="C11058" s="42"/>
      <c r="D11058" s="42"/>
      <c r="E11058" s="43" t="s">
        <v>744</v>
      </c>
      <c r="F11058" s="44" t="s">
        <v>298</v>
      </c>
      <c r="G11058" s="44" t="s">
        <v>17</v>
      </c>
      <c r="H11058" s="44" t="s">
        <v>18</v>
      </c>
      <c r="I11058" s="42">
        <v>28183168011</v>
      </c>
      <c r="J11058" s="42">
        <v>8051194805331</v>
      </c>
      <c r="K11058" s="45">
        <v>45139</v>
      </c>
      <c r="L11058" s="46">
        <v>0</v>
      </c>
      <c r="M11058" s="46">
        <v>269.95</v>
      </c>
      <c r="N11058" s="45"/>
    </row>
    <row r="11059" spans="1:14" s="32" customFormat="1" hidden="1" x14ac:dyDescent="0.25">
      <c r="A11059" s="32" t="s">
        <v>26566</v>
      </c>
      <c r="B11059" s="42" t="s">
        <v>66116</v>
      </c>
      <c r="C11059" s="42"/>
      <c r="D11059" s="42"/>
      <c r="E11059" s="43" t="s">
        <v>746</v>
      </c>
      <c r="F11059" s="44" t="s">
        <v>298</v>
      </c>
      <c r="G11059" s="44" t="s">
        <v>17</v>
      </c>
      <c r="H11059" s="44" t="s">
        <v>18</v>
      </c>
      <c r="I11059" s="42">
        <v>28183168012</v>
      </c>
      <c r="J11059" s="42">
        <v>8051194805379</v>
      </c>
      <c r="K11059" s="45">
        <v>45139</v>
      </c>
      <c r="L11059" s="46">
        <v>0</v>
      </c>
      <c r="M11059" s="46">
        <v>269.95</v>
      </c>
      <c r="N11059" s="45"/>
    </row>
    <row r="11060" spans="1:14" s="32" customFormat="1" hidden="1" x14ac:dyDescent="0.25">
      <c r="A11060" s="32" t="s">
        <v>26567</v>
      </c>
      <c r="B11060" s="42" t="s">
        <v>66118</v>
      </c>
      <c r="C11060" s="42"/>
      <c r="D11060" s="42"/>
      <c r="E11060" s="43" t="s">
        <v>748</v>
      </c>
      <c r="F11060" s="44" t="s">
        <v>298</v>
      </c>
      <c r="G11060" s="44" t="s">
        <v>17</v>
      </c>
      <c r="H11060" s="44" t="s">
        <v>18</v>
      </c>
      <c r="I11060" s="42">
        <v>28183168013</v>
      </c>
      <c r="J11060" s="42">
        <v>8051194805256</v>
      </c>
      <c r="K11060" s="45">
        <v>45139</v>
      </c>
      <c r="L11060" s="46">
        <v>0</v>
      </c>
      <c r="M11060" s="46">
        <v>269.95</v>
      </c>
      <c r="N11060" s="45"/>
    </row>
    <row r="11061" spans="1:14" s="32" customFormat="1" hidden="1" x14ac:dyDescent="0.25">
      <c r="A11061" s="32" t="s">
        <v>26568</v>
      </c>
      <c r="B11061" s="42" t="s">
        <v>66120</v>
      </c>
      <c r="C11061" s="42"/>
      <c r="D11061" s="42"/>
      <c r="E11061" s="43" t="s">
        <v>750</v>
      </c>
      <c r="F11061" s="44" t="s">
        <v>298</v>
      </c>
      <c r="G11061" s="44" t="s">
        <v>17</v>
      </c>
      <c r="H11061" s="44" t="s">
        <v>18</v>
      </c>
      <c r="I11061" s="42">
        <v>28183168014</v>
      </c>
      <c r="J11061" s="42">
        <v>8051194805294</v>
      </c>
      <c r="K11061" s="45">
        <v>45139</v>
      </c>
      <c r="L11061" s="46">
        <v>0</v>
      </c>
      <c r="M11061" s="46">
        <v>269.95</v>
      </c>
      <c r="N11061" s="45"/>
    </row>
    <row r="11062" spans="1:14" s="32" customFormat="1" hidden="1" x14ac:dyDescent="0.25">
      <c r="A11062" s="32" t="s">
        <v>26569</v>
      </c>
      <c r="B11062" s="42" t="s">
        <v>66105</v>
      </c>
      <c r="C11062" s="42"/>
      <c r="D11062" s="42"/>
      <c r="E11062" s="43" t="s">
        <v>752</v>
      </c>
      <c r="F11062" s="44" t="s">
        <v>298</v>
      </c>
      <c r="G11062" s="44" t="s">
        <v>17</v>
      </c>
      <c r="H11062" s="44" t="s">
        <v>18</v>
      </c>
      <c r="I11062" s="42">
        <v>28183168065</v>
      </c>
      <c r="J11062" s="42">
        <v>8051194805249</v>
      </c>
      <c r="K11062" s="45">
        <v>45139</v>
      </c>
      <c r="L11062" s="46">
        <v>0</v>
      </c>
      <c r="M11062" s="46">
        <v>269.95</v>
      </c>
      <c r="N11062" s="45"/>
    </row>
    <row r="11063" spans="1:14" s="32" customFormat="1" hidden="1" x14ac:dyDescent="0.25">
      <c r="A11063" s="32" t="s">
        <v>26570</v>
      </c>
      <c r="B11063" s="42" t="s">
        <v>66107</v>
      </c>
      <c r="C11063" s="42"/>
      <c r="D11063" s="42"/>
      <c r="E11063" s="43" t="s">
        <v>754</v>
      </c>
      <c r="F11063" s="44" t="s">
        <v>298</v>
      </c>
      <c r="G11063" s="44" t="s">
        <v>17</v>
      </c>
      <c r="H11063" s="44" t="s">
        <v>18</v>
      </c>
      <c r="I11063" s="42">
        <v>28183168075</v>
      </c>
      <c r="J11063" s="42">
        <v>8051194805287</v>
      </c>
      <c r="K11063" s="45">
        <v>45139</v>
      </c>
      <c r="L11063" s="46">
        <v>0</v>
      </c>
      <c r="M11063" s="46">
        <v>269.95</v>
      </c>
      <c r="N11063" s="45"/>
    </row>
    <row r="11064" spans="1:14" s="32" customFormat="1" hidden="1" x14ac:dyDescent="0.25">
      <c r="A11064" s="32" t="s">
        <v>26571</v>
      </c>
      <c r="B11064" s="42" t="s">
        <v>66109</v>
      </c>
      <c r="C11064" s="42"/>
      <c r="D11064" s="42"/>
      <c r="E11064" s="43" t="s">
        <v>756</v>
      </c>
      <c r="F11064" s="44" t="s">
        <v>298</v>
      </c>
      <c r="G11064" s="44" t="s">
        <v>17</v>
      </c>
      <c r="H11064" s="44" t="s">
        <v>18</v>
      </c>
      <c r="I11064" s="42">
        <v>28183168085</v>
      </c>
      <c r="J11064" s="42">
        <v>8051194805324</v>
      </c>
      <c r="K11064" s="45">
        <v>45139</v>
      </c>
      <c r="L11064" s="46">
        <v>0</v>
      </c>
      <c r="M11064" s="46">
        <v>269.95</v>
      </c>
      <c r="N11064" s="45"/>
    </row>
    <row r="11065" spans="1:14" s="32" customFormat="1" hidden="1" x14ac:dyDescent="0.25">
      <c r="A11065" s="32" t="s">
        <v>26572</v>
      </c>
      <c r="B11065" s="42" t="s">
        <v>66111</v>
      </c>
      <c r="C11065" s="42"/>
      <c r="D11065" s="42"/>
      <c r="E11065" s="43" t="s">
        <v>758</v>
      </c>
      <c r="F11065" s="44" t="s">
        <v>298</v>
      </c>
      <c r="G11065" s="44" t="s">
        <v>17</v>
      </c>
      <c r="H11065" s="44" t="s">
        <v>18</v>
      </c>
      <c r="I11065" s="42">
        <v>28183168095</v>
      </c>
      <c r="J11065" s="42">
        <v>8051194805362</v>
      </c>
      <c r="K11065" s="45">
        <v>45139</v>
      </c>
      <c r="L11065" s="46">
        <v>0</v>
      </c>
      <c r="M11065" s="46">
        <v>269.95</v>
      </c>
      <c r="N11065" s="45"/>
    </row>
    <row r="11066" spans="1:14" s="32" customFormat="1" hidden="1" x14ac:dyDescent="0.25">
      <c r="A11066" s="32" t="s">
        <v>26973</v>
      </c>
      <c r="B11066" s="42" t="s">
        <v>66113</v>
      </c>
      <c r="C11066" s="42"/>
      <c r="D11066" s="42"/>
      <c r="E11066" s="43" t="s">
        <v>743</v>
      </c>
      <c r="F11066" s="44" t="s">
        <v>298</v>
      </c>
      <c r="G11066" s="44" t="s">
        <v>17</v>
      </c>
      <c r="H11066" s="44" t="s">
        <v>18</v>
      </c>
      <c r="I11066" s="42">
        <v>281831680105</v>
      </c>
      <c r="J11066" s="42">
        <v>8051194805317</v>
      </c>
      <c r="K11066" s="45">
        <v>45139</v>
      </c>
      <c r="L11066" s="46">
        <v>0</v>
      </c>
      <c r="M11066" s="46">
        <v>269.95</v>
      </c>
      <c r="N11066" s="45"/>
    </row>
    <row r="11067" spans="1:14" s="32" customFormat="1" hidden="1" x14ac:dyDescent="0.25">
      <c r="A11067" s="32" t="s">
        <v>26974</v>
      </c>
      <c r="B11067" s="42" t="s">
        <v>66115</v>
      </c>
      <c r="C11067" s="42"/>
      <c r="D11067" s="42"/>
      <c r="E11067" s="43" t="s">
        <v>745</v>
      </c>
      <c r="F11067" s="44" t="s">
        <v>298</v>
      </c>
      <c r="G11067" s="44" t="s">
        <v>17</v>
      </c>
      <c r="H11067" s="44" t="s">
        <v>18</v>
      </c>
      <c r="I11067" s="42">
        <v>281831680115</v>
      </c>
      <c r="J11067" s="42">
        <v>8051194805355</v>
      </c>
      <c r="K11067" s="45">
        <v>45139</v>
      </c>
      <c r="L11067" s="46">
        <v>0</v>
      </c>
      <c r="M11067" s="46">
        <v>269.95</v>
      </c>
      <c r="N11067" s="45"/>
    </row>
    <row r="11068" spans="1:14" s="32" customFormat="1" hidden="1" x14ac:dyDescent="0.25">
      <c r="A11068" s="32" t="s">
        <v>26975</v>
      </c>
      <c r="B11068" s="42" t="s">
        <v>66117</v>
      </c>
      <c r="C11068" s="42"/>
      <c r="D11068" s="42"/>
      <c r="E11068" s="43" t="s">
        <v>747</v>
      </c>
      <c r="F11068" s="44" t="s">
        <v>298</v>
      </c>
      <c r="G11068" s="44" t="s">
        <v>17</v>
      </c>
      <c r="H11068" s="44" t="s">
        <v>18</v>
      </c>
      <c r="I11068" s="42">
        <v>281831680125</v>
      </c>
      <c r="J11068" s="42">
        <v>8051194805232</v>
      </c>
      <c r="K11068" s="45">
        <v>45139</v>
      </c>
      <c r="L11068" s="46">
        <v>0</v>
      </c>
      <c r="M11068" s="46">
        <v>269.95</v>
      </c>
      <c r="N11068" s="45"/>
    </row>
    <row r="11069" spans="1:14" s="32" customFormat="1" hidden="1" x14ac:dyDescent="0.25">
      <c r="A11069" s="32" t="s">
        <v>26976</v>
      </c>
      <c r="B11069" s="42" t="s">
        <v>66119</v>
      </c>
      <c r="C11069" s="42"/>
      <c r="D11069" s="42"/>
      <c r="E11069" s="43" t="s">
        <v>749</v>
      </c>
      <c r="F11069" s="44" t="s">
        <v>298</v>
      </c>
      <c r="G11069" s="44" t="s">
        <v>17</v>
      </c>
      <c r="H11069" s="44" t="s">
        <v>18</v>
      </c>
      <c r="I11069" s="42">
        <v>281831680135</v>
      </c>
      <c r="J11069" s="42">
        <v>8051194805270</v>
      </c>
      <c r="K11069" s="45">
        <v>45139</v>
      </c>
      <c r="L11069" s="46">
        <v>0</v>
      </c>
      <c r="M11069" s="46">
        <v>269.95</v>
      </c>
      <c r="N11069" s="45"/>
    </row>
    <row r="11070" spans="1:14" s="32" customFormat="1" hidden="1" x14ac:dyDescent="0.25">
      <c r="A11070" s="32" t="s">
        <v>27567</v>
      </c>
      <c r="B11070" s="42" t="s">
        <v>66263</v>
      </c>
      <c r="C11070" s="42"/>
      <c r="D11070" s="42"/>
      <c r="E11070" s="43" t="s">
        <v>59331</v>
      </c>
      <c r="F11070" s="44" t="s">
        <v>298</v>
      </c>
      <c r="G11070" s="44" t="s">
        <v>17</v>
      </c>
      <c r="H11070" s="44" t="s">
        <v>18</v>
      </c>
      <c r="I11070" s="42" t="s">
        <v>16483</v>
      </c>
      <c r="J11070" s="42">
        <v>8033637201375</v>
      </c>
      <c r="K11070" s="45">
        <v>45139</v>
      </c>
      <c r="L11070" s="46">
        <v>0</v>
      </c>
      <c r="M11070" s="54">
        <v>249.95</v>
      </c>
      <c r="N11070" s="45">
        <v>43339</v>
      </c>
    </row>
    <row r="11071" spans="1:14" s="32" customFormat="1" hidden="1" x14ac:dyDescent="0.25">
      <c r="A11071" s="32" t="s">
        <v>27568</v>
      </c>
      <c r="B11071" s="42" t="s">
        <v>66264</v>
      </c>
      <c r="C11071" s="42"/>
      <c r="D11071" s="42"/>
      <c r="E11071" s="43" t="s">
        <v>16484</v>
      </c>
      <c r="F11071" s="44" t="s">
        <v>298</v>
      </c>
      <c r="G11071" s="44" t="s">
        <v>17</v>
      </c>
      <c r="H11071" s="44" t="s">
        <v>18</v>
      </c>
      <c r="I11071" s="42" t="s">
        <v>16485</v>
      </c>
      <c r="J11071" s="42">
        <v>8033637201382</v>
      </c>
      <c r="K11071" s="45">
        <v>45139</v>
      </c>
      <c r="L11071" s="46">
        <v>0</v>
      </c>
      <c r="M11071" s="54">
        <v>249.95</v>
      </c>
      <c r="N11071" s="45">
        <v>43339</v>
      </c>
    </row>
    <row r="11072" spans="1:14" s="32" customFormat="1" hidden="1" x14ac:dyDescent="0.25">
      <c r="A11072" s="32" t="s">
        <v>27569</v>
      </c>
      <c r="B11072" s="42" t="s">
        <v>66265</v>
      </c>
      <c r="C11072" s="42"/>
      <c r="D11072" s="42"/>
      <c r="E11072" s="43" t="s">
        <v>16486</v>
      </c>
      <c r="F11072" s="44" t="s">
        <v>298</v>
      </c>
      <c r="G11072" s="44" t="s">
        <v>17</v>
      </c>
      <c r="H11072" s="44" t="s">
        <v>18</v>
      </c>
      <c r="I11072" s="42" t="s">
        <v>16487</v>
      </c>
      <c r="J11072" s="42">
        <v>8033637201399</v>
      </c>
      <c r="K11072" s="45">
        <v>45139</v>
      </c>
      <c r="L11072" s="46">
        <v>0</v>
      </c>
      <c r="M11072" s="54">
        <v>249.95</v>
      </c>
      <c r="N11072" s="45">
        <v>43339</v>
      </c>
    </row>
    <row r="11073" spans="1:14" s="32" customFormat="1" hidden="1" x14ac:dyDescent="0.25">
      <c r="A11073" s="32" t="s">
        <v>27570</v>
      </c>
      <c r="B11073" s="42" t="s">
        <v>66266</v>
      </c>
      <c r="C11073" s="42"/>
      <c r="D11073" s="42"/>
      <c r="E11073" s="43" t="s">
        <v>16488</v>
      </c>
      <c r="F11073" s="44" t="s">
        <v>298</v>
      </c>
      <c r="G11073" s="44" t="s">
        <v>17</v>
      </c>
      <c r="H11073" s="44" t="s">
        <v>18</v>
      </c>
      <c r="I11073" s="42" t="s">
        <v>16489</v>
      </c>
      <c r="J11073" s="42">
        <v>8033637201405</v>
      </c>
      <c r="K11073" s="45">
        <v>45139</v>
      </c>
      <c r="L11073" s="46">
        <v>0</v>
      </c>
      <c r="M11073" s="54">
        <v>249.95</v>
      </c>
      <c r="N11073" s="45">
        <v>43339</v>
      </c>
    </row>
    <row r="11074" spans="1:14" s="32" customFormat="1" hidden="1" x14ac:dyDescent="0.25">
      <c r="A11074" s="32" t="s">
        <v>27571</v>
      </c>
      <c r="B11074" s="42" t="s">
        <v>66267</v>
      </c>
      <c r="C11074" s="42"/>
      <c r="D11074" s="42"/>
      <c r="E11074" s="43" t="s">
        <v>16490</v>
      </c>
      <c r="F11074" s="44" t="s">
        <v>298</v>
      </c>
      <c r="G11074" s="44" t="s">
        <v>17</v>
      </c>
      <c r="H11074" s="44" t="s">
        <v>18</v>
      </c>
      <c r="I11074" s="42" t="s">
        <v>16491</v>
      </c>
      <c r="J11074" s="42">
        <v>8033637201412</v>
      </c>
      <c r="K11074" s="45">
        <v>45139</v>
      </c>
      <c r="L11074" s="46">
        <v>0</v>
      </c>
      <c r="M11074" s="54">
        <v>249.95</v>
      </c>
      <c r="N11074" s="45">
        <v>43339</v>
      </c>
    </row>
    <row r="11075" spans="1:14" s="32" customFormat="1" hidden="1" x14ac:dyDescent="0.25">
      <c r="A11075" s="32" t="s">
        <v>27572</v>
      </c>
      <c r="B11075" s="42" t="s">
        <v>66268</v>
      </c>
      <c r="C11075" s="42"/>
      <c r="D11075" s="42"/>
      <c r="E11075" s="43" t="s">
        <v>16492</v>
      </c>
      <c r="F11075" s="44" t="s">
        <v>298</v>
      </c>
      <c r="G11075" s="44" t="s">
        <v>17</v>
      </c>
      <c r="H11075" s="44" t="s">
        <v>18</v>
      </c>
      <c r="I11075" s="42" t="s">
        <v>16493</v>
      </c>
      <c r="J11075" s="42">
        <v>8033637201429</v>
      </c>
      <c r="K11075" s="45">
        <v>45139</v>
      </c>
      <c r="L11075" s="46">
        <v>0</v>
      </c>
      <c r="M11075" s="54">
        <v>249.95</v>
      </c>
      <c r="N11075" s="45">
        <v>43339</v>
      </c>
    </row>
    <row r="11076" spans="1:14" s="32" customFormat="1" hidden="1" x14ac:dyDescent="0.25">
      <c r="A11076" s="32" t="s">
        <v>32604</v>
      </c>
      <c r="B11076" s="42" t="s">
        <v>66214</v>
      </c>
      <c r="C11076" s="42" t="s">
        <v>20528</v>
      </c>
      <c r="D11076" s="42"/>
      <c r="E11076" s="43" t="s">
        <v>20520</v>
      </c>
      <c r="F11076" s="44" t="s">
        <v>3153</v>
      </c>
      <c r="G11076" s="44" t="s">
        <v>17</v>
      </c>
      <c r="H11076" s="44" t="s">
        <v>18</v>
      </c>
      <c r="I11076" s="42" t="s">
        <v>20512</v>
      </c>
      <c r="J11076" s="42">
        <v>8033637963143</v>
      </c>
      <c r="K11076" s="45">
        <v>45139</v>
      </c>
      <c r="L11076" s="46">
        <v>0</v>
      </c>
      <c r="M11076" s="46">
        <v>199.95</v>
      </c>
      <c r="N11076" s="45"/>
    </row>
    <row r="11077" spans="1:14" s="32" customFormat="1" hidden="1" x14ac:dyDescent="0.25">
      <c r="A11077" s="32" t="s">
        <v>32605</v>
      </c>
      <c r="B11077" s="42" t="s">
        <v>66215</v>
      </c>
      <c r="C11077" s="42" t="s">
        <v>20529</v>
      </c>
      <c r="D11077" s="42"/>
      <c r="E11077" s="43" t="s">
        <v>20521</v>
      </c>
      <c r="F11077" s="44" t="s">
        <v>3153</v>
      </c>
      <c r="G11077" s="44" t="s">
        <v>17</v>
      </c>
      <c r="H11077" s="44" t="s">
        <v>18</v>
      </c>
      <c r="I11077" s="42" t="s">
        <v>20513</v>
      </c>
      <c r="J11077" s="42">
        <v>8033637963150</v>
      </c>
      <c r="K11077" s="45">
        <v>45139</v>
      </c>
      <c r="L11077" s="46">
        <v>0</v>
      </c>
      <c r="M11077" s="46">
        <v>199.95</v>
      </c>
      <c r="N11077" s="45"/>
    </row>
    <row r="11078" spans="1:14" s="32" customFormat="1" hidden="1" x14ac:dyDescent="0.25">
      <c r="A11078" s="32" t="s">
        <v>32606</v>
      </c>
      <c r="B11078" s="42" t="s">
        <v>66216</v>
      </c>
      <c r="C11078" s="42" t="s">
        <v>20530</v>
      </c>
      <c r="D11078" s="42"/>
      <c r="E11078" s="43" t="s">
        <v>20522</v>
      </c>
      <c r="F11078" s="44" t="s">
        <v>3153</v>
      </c>
      <c r="G11078" s="44" t="s">
        <v>17</v>
      </c>
      <c r="H11078" s="44" t="s">
        <v>18</v>
      </c>
      <c r="I11078" s="42" t="s">
        <v>20514</v>
      </c>
      <c r="J11078" s="42">
        <v>8033637963167</v>
      </c>
      <c r="K11078" s="45">
        <v>45139</v>
      </c>
      <c r="L11078" s="46">
        <v>0</v>
      </c>
      <c r="M11078" s="46">
        <v>199.95</v>
      </c>
      <c r="N11078" s="45"/>
    </row>
    <row r="11079" spans="1:14" s="32" customFormat="1" hidden="1" x14ac:dyDescent="0.25">
      <c r="A11079" s="32" t="s">
        <v>32607</v>
      </c>
      <c r="B11079" s="42" t="s">
        <v>66217</v>
      </c>
      <c r="C11079" s="42" t="s">
        <v>20531</v>
      </c>
      <c r="D11079" s="42"/>
      <c r="E11079" s="43" t="s">
        <v>20523</v>
      </c>
      <c r="F11079" s="44" t="s">
        <v>3153</v>
      </c>
      <c r="G11079" s="44" t="s">
        <v>17</v>
      </c>
      <c r="H11079" s="44" t="s">
        <v>18</v>
      </c>
      <c r="I11079" s="42" t="s">
        <v>20515</v>
      </c>
      <c r="J11079" s="42">
        <v>8033637963174</v>
      </c>
      <c r="K11079" s="45">
        <v>45139</v>
      </c>
      <c r="L11079" s="46">
        <v>0</v>
      </c>
      <c r="M11079" s="46">
        <v>199.95</v>
      </c>
      <c r="N11079" s="45"/>
    </row>
    <row r="11080" spans="1:14" s="32" customFormat="1" hidden="1" x14ac:dyDescent="0.25">
      <c r="A11080" s="32" t="s">
        <v>32608</v>
      </c>
      <c r="B11080" s="42" t="s">
        <v>66218</v>
      </c>
      <c r="C11080" s="42" t="s">
        <v>20532</v>
      </c>
      <c r="D11080" s="42"/>
      <c r="E11080" s="43" t="s">
        <v>20524</v>
      </c>
      <c r="F11080" s="44" t="s">
        <v>3153</v>
      </c>
      <c r="G11080" s="44" t="s">
        <v>17</v>
      </c>
      <c r="H11080" s="44" t="s">
        <v>18</v>
      </c>
      <c r="I11080" s="42" t="s">
        <v>20516</v>
      </c>
      <c r="J11080" s="42">
        <v>8033637963181</v>
      </c>
      <c r="K11080" s="45">
        <v>45139</v>
      </c>
      <c r="L11080" s="46">
        <v>0</v>
      </c>
      <c r="M11080" s="46">
        <v>199.95</v>
      </c>
      <c r="N11080" s="45"/>
    </row>
    <row r="11081" spans="1:14" s="32" customFormat="1" hidden="1" x14ac:dyDescent="0.25">
      <c r="A11081" s="32" t="s">
        <v>32609</v>
      </c>
      <c r="B11081" s="42" t="s">
        <v>66219</v>
      </c>
      <c r="C11081" s="42" t="s">
        <v>20533</v>
      </c>
      <c r="D11081" s="42"/>
      <c r="E11081" s="43" t="s">
        <v>20525</v>
      </c>
      <c r="F11081" s="44" t="s">
        <v>3153</v>
      </c>
      <c r="G11081" s="44" t="s">
        <v>17</v>
      </c>
      <c r="H11081" s="44" t="s">
        <v>18</v>
      </c>
      <c r="I11081" s="42" t="s">
        <v>20517</v>
      </c>
      <c r="J11081" s="42">
        <v>8033637963198</v>
      </c>
      <c r="K11081" s="45">
        <v>45139</v>
      </c>
      <c r="L11081" s="46">
        <v>0</v>
      </c>
      <c r="M11081" s="46">
        <v>199.95</v>
      </c>
      <c r="N11081" s="45"/>
    </row>
    <row r="11082" spans="1:14" s="32" customFormat="1" hidden="1" x14ac:dyDescent="0.25">
      <c r="A11082" s="32" t="s">
        <v>32610</v>
      </c>
      <c r="B11082" s="42" t="s">
        <v>66220</v>
      </c>
      <c r="C11082" s="42" t="s">
        <v>20534</v>
      </c>
      <c r="D11082" s="42"/>
      <c r="E11082" s="43" t="s">
        <v>20526</v>
      </c>
      <c r="F11082" s="44" t="s">
        <v>3153</v>
      </c>
      <c r="G11082" s="44" t="s">
        <v>17</v>
      </c>
      <c r="H11082" s="44" t="s">
        <v>18</v>
      </c>
      <c r="I11082" s="42" t="s">
        <v>20518</v>
      </c>
      <c r="J11082" s="42">
        <v>8033637963204</v>
      </c>
      <c r="K11082" s="45">
        <v>45139</v>
      </c>
      <c r="L11082" s="46">
        <v>0</v>
      </c>
      <c r="M11082" s="46">
        <v>199.95</v>
      </c>
      <c r="N11082" s="45"/>
    </row>
    <row r="11083" spans="1:14" s="32" customFormat="1" hidden="1" x14ac:dyDescent="0.25">
      <c r="A11083" s="32" t="s">
        <v>32611</v>
      </c>
      <c r="B11083" s="42" t="s">
        <v>66221</v>
      </c>
      <c r="C11083" s="42" t="s">
        <v>20535</v>
      </c>
      <c r="D11083" s="42"/>
      <c r="E11083" s="43" t="s">
        <v>20527</v>
      </c>
      <c r="F11083" s="44" t="s">
        <v>3153</v>
      </c>
      <c r="G11083" s="44" t="s">
        <v>17</v>
      </c>
      <c r="H11083" s="44" t="s">
        <v>18</v>
      </c>
      <c r="I11083" s="42" t="s">
        <v>20519</v>
      </c>
      <c r="J11083" s="42">
        <v>8033637963211</v>
      </c>
      <c r="K11083" s="45">
        <v>45139</v>
      </c>
      <c r="L11083" s="46">
        <v>0</v>
      </c>
      <c r="M11083" s="46">
        <v>199.95</v>
      </c>
      <c r="N11083" s="45"/>
    </row>
    <row r="11084" spans="1:14" s="32" customFormat="1" hidden="1" x14ac:dyDescent="0.25">
      <c r="A11084" s="32" t="s">
        <v>27614</v>
      </c>
      <c r="B11084" s="42" t="s">
        <v>66196</v>
      </c>
      <c r="C11084" s="42"/>
      <c r="D11084" s="42"/>
      <c r="E11084" s="43" t="s">
        <v>60005</v>
      </c>
      <c r="F11084" s="44" t="s">
        <v>298</v>
      </c>
      <c r="G11084" s="44" t="s">
        <v>17</v>
      </c>
      <c r="H11084" s="44" t="s">
        <v>18</v>
      </c>
      <c r="I11084" s="42" t="s">
        <v>589</v>
      </c>
      <c r="J11084" s="42">
        <v>8021506956976</v>
      </c>
      <c r="K11084" s="45">
        <v>45139</v>
      </c>
      <c r="L11084" s="46">
        <v>0</v>
      </c>
      <c r="M11084" s="46">
        <v>289.95</v>
      </c>
      <c r="N11084" s="45">
        <v>43140</v>
      </c>
    </row>
    <row r="11085" spans="1:14" s="32" customFormat="1" hidden="1" x14ac:dyDescent="0.25">
      <c r="A11085" s="32" t="s">
        <v>27615</v>
      </c>
      <c r="B11085" s="42" t="s">
        <v>66197</v>
      </c>
      <c r="C11085" s="42"/>
      <c r="D11085" s="42"/>
      <c r="E11085" s="43" t="s">
        <v>60006</v>
      </c>
      <c r="F11085" s="44" t="s">
        <v>298</v>
      </c>
      <c r="G11085" s="44" t="s">
        <v>17</v>
      </c>
      <c r="H11085" s="44" t="s">
        <v>18</v>
      </c>
      <c r="I11085" s="42" t="s">
        <v>590</v>
      </c>
      <c r="J11085" s="42">
        <v>8021506956983</v>
      </c>
      <c r="K11085" s="45">
        <v>45139</v>
      </c>
      <c r="L11085" s="46">
        <v>0</v>
      </c>
      <c r="M11085" s="46">
        <v>289.95</v>
      </c>
      <c r="N11085" s="45">
        <v>43140</v>
      </c>
    </row>
    <row r="11086" spans="1:14" s="32" customFormat="1" hidden="1" x14ac:dyDescent="0.25">
      <c r="A11086" s="32" t="s">
        <v>27616</v>
      </c>
      <c r="B11086" s="42" t="s">
        <v>66198</v>
      </c>
      <c r="C11086" s="42"/>
      <c r="D11086" s="42"/>
      <c r="E11086" s="43" t="s">
        <v>60007</v>
      </c>
      <c r="F11086" s="44" t="s">
        <v>298</v>
      </c>
      <c r="G11086" s="44" t="s">
        <v>17</v>
      </c>
      <c r="H11086" s="44" t="s">
        <v>18</v>
      </c>
      <c r="I11086" s="42" t="s">
        <v>591</v>
      </c>
      <c r="J11086" s="42">
        <v>8021506956990</v>
      </c>
      <c r="K11086" s="45">
        <v>45139</v>
      </c>
      <c r="L11086" s="46">
        <v>0</v>
      </c>
      <c r="M11086" s="46">
        <v>289.95</v>
      </c>
      <c r="N11086" s="45">
        <v>43140</v>
      </c>
    </row>
    <row r="11087" spans="1:14" s="32" customFormat="1" hidden="1" x14ac:dyDescent="0.25">
      <c r="A11087" s="32" t="s">
        <v>27617</v>
      </c>
      <c r="B11087" s="42" t="s">
        <v>66199</v>
      </c>
      <c r="C11087" s="42"/>
      <c r="D11087" s="42"/>
      <c r="E11087" s="43" t="s">
        <v>60008</v>
      </c>
      <c r="F11087" s="44" t="s">
        <v>298</v>
      </c>
      <c r="G11087" s="44" t="s">
        <v>17</v>
      </c>
      <c r="H11087" s="44" t="s">
        <v>18</v>
      </c>
      <c r="I11087" s="42" t="s">
        <v>592</v>
      </c>
      <c r="J11087" s="42">
        <v>8021506957003</v>
      </c>
      <c r="K11087" s="45">
        <v>45139</v>
      </c>
      <c r="L11087" s="46">
        <v>0</v>
      </c>
      <c r="M11087" s="46">
        <v>289.95</v>
      </c>
      <c r="N11087" s="45">
        <v>43140</v>
      </c>
    </row>
    <row r="11088" spans="1:14" s="32" customFormat="1" hidden="1" x14ac:dyDescent="0.25">
      <c r="A11088" s="32" t="s">
        <v>27618</v>
      </c>
      <c r="B11088" s="42" t="s">
        <v>66200</v>
      </c>
      <c r="C11088" s="42"/>
      <c r="D11088" s="42"/>
      <c r="E11088" s="43" t="s">
        <v>60009</v>
      </c>
      <c r="F11088" s="44" t="s">
        <v>298</v>
      </c>
      <c r="G11088" s="44" t="s">
        <v>17</v>
      </c>
      <c r="H11088" s="44" t="s">
        <v>18</v>
      </c>
      <c r="I11088" s="42" t="s">
        <v>593</v>
      </c>
      <c r="J11088" s="42">
        <v>8021506957010</v>
      </c>
      <c r="K11088" s="45">
        <v>45139</v>
      </c>
      <c r="L11088" s="46">
        <v>0</v>
      </c>
      <c r="M11088" s="46">
        <v>289.95</v>
      </c>
      <c r="N11088" s="45">
        <v>43140</v>
      </c>
    </row>
    <row r="11089" spans="1:14" s="32" customFormat="1" hidden="1" x14ac:dyDescent="0.25">
      <c r="A11089" s="32" t="s">
        <v>27619</v>
      </c>
      <c r="B11089" s="42" t="s">
        <v>66201</v>
      </c>
      <c r="C11089" s="42"/>
      <c r="D11089" s="42"/>
      <c r="E11089" s="43" t="s">
        <v>60010</v>
      </c>
      <c r="F11089" s="44" t="s">
        <v>298</v>
      </c>
      <c r="G11089" s="44" t="s">
        <v>17</v>
      </c>
      <c r="H11089" s="44" t="s">
        <v>18</v>
      </c>
      <c r="I11089" s="42" t="s">
        <v>594</v>
      </c>
      <c r="J11089" s="42">
        <v>8021506957027</v>
      </c>
      <c r="K11089" s="45">
        <v>45139</v>
      </c>
      <c r="L11089" s="46">
        <v>0</v>
      </c>
      <c r="M11089" s="46">
        <v>289.95</v>
      </c>
      <c r="N11089" s="45">
        <v>43140</v>
      </c>
    </row>
    <row r="11090" spans="1:14" s="32" customFormat="1" hidden="1" x14ac:dyDescent="0.25">
      <c r="A11090" s="32" t="s">
        <v>27620</v>
      </c>
      <c r="B11090" s="42" t="s">
        <v>66202</v>
      </c>
      <c r="C11090" s="42"/>
      <c r="D11090" s="42"/>
      <c r="E11090" s="43" t="s">
        <v>60011</v>
      </c>
      <c r="F11090" s="44" t="s">
        <v>298</v>
      </c>
      <c r="G11090" s="44" t="s">
        <v>17</v>
      </c>
      <c r="H11090" s="44" t="s">
        <v>18</v>
      </c>
      <c r="I11090" s="42" t="s">
        <v>595</v>
      </c>
      <c r="J11090" s="42">
        <v>8021506957034</v>
      </c>
      <c r="K11090" s="45">
        <v>45139</v>
      </c>
      <c r="L11090" s="46">
        <v>0</v>
      </c>
      <c r="M11090" s="46">
        <v>289.95</v>
      </c>
      <c r="N11090" s="45">
        <v>43140</v>
      </c>
    </row>
    <row r="11091" spans="1:14" s="32" customFormat="1" hidden="1" x14ac:dyDescent="0.25">
      <c r="A11091" s="32" t="s">
        <v>27621</v>
      </c>
      <c r="B11091" s="42" t="s">
        <v>66203</v>
      </c>
      <c r="C11091" s="42"/>
      <c r="D11091" s="42"/>
      <c r="E11091" s="43" t="s">
        <v>60012</v>
      </c>
      <c r="F11091" s="44" t="s">
        <v>298</v>
      </c>
      <c r="G11091" s="44" t="s">
        <v>17</v>
      </c>
      <c r="H11091" s="44" t="s">
        <v>18</v>
      </c>
      <c r="I11091" s="42" t="s">
        <v>596</v>
      </c>
      <c r="J11091" s="42">
        <v>8021506957041</v>
      </c>
      <c r="K11091" s="45">
        <v>45139</v>
      </c>
      <c r="L11091" s="46">
        <v>0</v>
      </c>
      <c r="M11091" s="46">
        <v>289.95</v>
      </c>
      <c r="N11091" s="45">
        <v>43140</v>
      </c>
    </row>
    <row r="11092" spans="1:14" s="32" customFormat="1" hidden="1" x14ac:dyDescent="0.25">
      <c r="A11092" s="32" t="s">
        <v>27622</v>
      </c>
      <c r="B11092" s="42" t="s">
        <v>66204</v>
      </c>
      <c r="C11092" s="42"/>
      <c r="D11092" s="42"/>
      <c r="E11092" s="43" t="s">
        <v>60013</v>
      </c>
      <c r="F11092" s="44" t="s">
        <v>298</v>
      </c>
      <c r="G11092" s="44" t="s">
        <v>17</v>
      </c>
      <c r="H11092" s="44" t="s">
        <v>18</v>
      </c>
      <c r="I11092" s="42" t="s">
        <v>597</v>
      </c>
      <c r="J11092" s="42">
        <v>8021506957058</v>
      </c>
      <c r="K11092" s="45">
        <v>45139</v>
      </c>
      <c r="L11092" s="46">
        <v>0</v>
      </c>
      <c r="M11092" s="46">
        <v>289.95</v>
      </c>
      <c r="N11092" s="45">
        <v>43140</v>
      </c>
    </row>
    <row r="11093" spans="1:14" s="32" customFormat="1" hidden="1" x14ac:dyDescent="0.25">
      <c r="A11093" s="32" t="s">
        <v>27623</v>
      </c>
      <c r="B11093" s="42" t="s">
        <v>66192</v>
      </c>
      <c r="C11093" s="42"/>
      <c r="D11093" s="42"/>
      <c r="E11093" s="43" t="s">
        <v>60014</v>
      </c>
      <c r="F11093" s="44" t="s">
        <v>298</v>
      </c>
      <c r="G11093" s="44" t="s">
        <v>17</v>
      </c>
      <c r="H11093" s="44" t="s">
        <v>18</v>
      </c>
      <c r="I11093" s="42" t="s">
        <v>598</v>
      </c>
      <c r="J11093" s="42">
        <v>8021506956938</v>
      </c>
      <c r="K11093" s="45">
        <v>45139</v>
      </c>
      <c r="L11093" s="46">
        <v>0</v>
      </c>
      <c r="M11093" s="46">
        <v>289.95</v>
      </c>
      <c r="N11093" s="45">
        <v>43140</v>
      </c>
    </row>
    <row r="11094" spans="1:14" s="32" customFormat="1" hidden="1" x14ac:dyDescent="0.25">
      <c r="A11094" s="32" t="s">
        <v>27624</v>
      </c>
      <c r="B11094" s="42" t="s">
        <v>66193</v>
      </c>
      <c r="C11094" s="42"/>
      <c r="D11094" s="42"/>
      <c r="E11094" s="43" t="s">
        <v>60015</v>
      </c>
      <c r="F11094" s="44" t="s">
        <v>298</v>
      </c>
      <c r="G11094" s="44" t="s">
        <v>17</v>
      </c>
      <c r="H11094" s="44" t="s">
        <v>18</v>
      </c>
      <c r="I11094" s="42" t="s">
        <v>599</v>
      </c>
      <c r="J11094" s="42">
        <v>8021506956945</v>
      </c>
      <c r="K11094" s="45">
        <v>45139</v>
      </c>
      <c r="L11094" s="46">
        <v>0</v>
      </c>
      <c r="M11094" s="46">
        <v>289.95</v>
      </c>
      <c r="N11094" s="45">
        <v>43140</v>
      </c>
    </row>
    <row r="11095" spans="1:14" s="32" customFormat="1" hidden="1" x14ac:dyDescent="0.25">
      <c r="A11095" s="32" t="s">
        <v>27625</v>
      </c>
      <c r="B11095" s="42" t="s">
        <v>66194</v>
      </c>
      <c r="C11095" s="42"/>
      <c r="D11095" s="42"/>
      <c r="E11095" s="43" t="s">
        <v>60016</v>
      </c>
      <c r="F11095" s="44" t="s">
        <v>298</v>
      </c>
      <c r="G11095" s="44" t="s">
        <v>17</v>
      </c>
      <c r="H11095" s="44" t="s">
        <v>18</v>
      </c>
      <c r="I11095" s="42" t="s">
        <v>600</v>
      </c>
      <c r="J11095" s="42">
        <v>8021506956952</v>
      </c>
      <c r="K11095" s="45">
        <v>45139</v>
      </c>
      <c r="L11095" s="46">
        <v>0</v>
      </c>
      <c r="M11095" s="46">
        <v>289.95</v>
      </c>
      <c r="N11095" s="45">
        <v>43140</v>
      </c>
    </row>
    <row r="11096" spans="1:14" s="32" customFormat="1" hidden="1" x14ac:dyDescent="0.25">
      <c r="A11096" s="32" t="s">
        <v>27626</v>
      </c>
      <c r="B11096" s="42" t="s">
        <v>66195</v>
      </c>
      <c r="C11096" s="42"/>
      <c r="D11096" s="42"/>
      <c r="E11096" s="43" t="s">
        <v>60017</v>
      </c>
      <c r="F11096" s="44" t="s">
        <v>298</v>
      </c>
      <c r="G11096" s="44" t="s">
        <v>17</v>
      </c>
      <c r="H11096" s="44" t="s">
        <v>18</v>
      </c>
      <c r="I11096" s="42" t="s">
        <v>601</v>
      </c>
      <c r="J11096" s="42">
        <v>8021506956969</v>
      </c>
      <c r="K11096" s="45">
        <v>45139</v>
      </c>
      <c r="L11096" s="46">
        <v>0</v>
      </c>
      <c r="M11096" s="46">
        <v>289.95</v>
      </c>
      <c r="N11096" s="45">
        <v>43140</v>
      </c>
    </row>
    <row r="11097" spans="1:14" s="32" customFormat="1" hidden="1" x14ac:dyDescent="0.25">
      <c r="A11097" s="32" t="s">
        <v>31641</v>
      </c>
      <c r="B11097" s="42" t="s">
        <v>50729</v>
      </c>
      <c r="C11097" s="42"/>
      <c r="D11097" s="42"/>
      <c r="E11097" s="43" t="s">
        <v>60915</v>
      </c>
      <c r="F11097" s="44" t="s">
        <v>82</v>
      </c>
      <c r="G11097" s="44" t="s">
        <v>17</v>
      </c>
      <c r="H11097" s="44" t="s">
        <v>18</v>
      </c>
      <c r="I11097" s="42" t="s">
        <v>18382</v>
      </c>
      <c r="J11097" s="42">
        <v>8033637119427</v>
      </c>
      <c r="K11097" s="45">
        <v>45139</v>
      </c>
      <c r="L11097" s="46">
        <v>0</v>
      </c>
      <c r="M11097" s="54">
        <v>249.95</v>
      </c>
      <c r="N11097" s="45">
        <v>43706</v>
      </c>
    </row>
    <row r="11098" spans="1:14" s="32" customFormat="1" hidden="1" x14ac:dyDescent="0.25">
      <c r="A11098" s="32" t="s">
        <v>31642</v>
      </c>
      <c r="B11098" s="42" t="s">
        <v>50770</v>
      </c>
      <c r="C11098" s="42"/>
      <c r="D11098" s="42"/>
      <c r="E11098" s="43" t="s">
        <v>60916</v>
      </c>
      <c r="F11098" s="44" t="s">
        <v>82</v>
      </c>
      <c r="G11098" s="44" t="s">
        <v>17</v>
      </c>
      <c r="H11098" s="44" t="s">
        <v>18</v>
      </c>
      <c r="I11098" s="42" t="s">
        <v>18383</v>
      </c>
      <c r="J11098" s="42">
        <v>8033637442259</v>
      </c>
      <c r="K11098" s="45">
        <v>45139</v>
      </c>
      <c r="L11098" s="46">
        <v>0</v>
      </c>
      <c r="M11098" s="54">
        <v>249.95</v>
      </c>
      <c r="N11098" s="45">
        <v>43706</v>
      </c>
    </row>
    <row r="11099" spans="1:14" s="32" customFormat="1" hidden="1" x14ac:dyDescent="0.25">
      <c r="A11099" s="32" t="s">
        <v>31643</v>
      </c>
      <c r="B11099" s="42" t="s">
        <v>50771</v>
      </c>
      <c r="C11099" s="42"/>
      <c r="D11099" s="42"/>
      <c r="E11099" s="43" t="s">
        <v>60917</v>
      </c>
      <c r="F11099" s="44" t="s">
        <v>82</v>
      </c>
      <c r="G11099" s="44" t="s">
        <v>17</v>
      </c>
      <c r="H11099" s="44" t="s">
        <v>18</v>
      </c>
      <c r="I11099" s="42" t="s">
        <v>18384</v>
      </c>
      <c r="J11099" s="42">
        <v>8033637442266</v>
      </c>
      <c r="K11099" s="45">
        <v>45139</v>
      </c>
      <c r="L11099" s="46">
        <v>0</v>
      </c>
      <c r="M11099" s="54">
        <v>249.95</v>
      </c>
      <c r="N11099" s="45">
        <v>43706</v>
      </c>
    </row>
    <row r="11100" spans="1:14" s="32" customFormat="1" hidden="1" x14ac:dyDescent="0.25">
      <c r="A11100" s="32" t="s">
        <v>31644</v>
      </c>
      <c r="B11100" s="42" t="s">
        <v>50735</v>
      </c>
      <c r="C11100" s="42"/>
      <c r="D11100" s="42"/>
      <c r="E11100" s="43" t="s">
        <v>60918</v>
      </c>
      <c r="F11100" s="44" t="s">
        <v>82</v>
      </c>
      <c r="G11100" s="44" t="s">
        <v>17</v>
      </c>
      <c r="H11100" s="44" t="s">
        <v>18</v>
      </c>
      <c r="I11100" s="42" t="s">
        <v>18380</v>
      </c>
      <c r="J11100" s="42">
        <v>8033637119489</v>
      </c>
      <c r="K11100" s="45">
        <v>45139</v>
      </c>
      <c r="L11100" s="46">
        <v>0</v>
      </c>
      <c r="M11100" s="54">
        <v>249.95</v>
      </c>
      <c r="N11100" s="45">
        <v>43706</v>
      </c>
    </row>
    <row r="11101" spans="1:14" s="32" customFormat="1" hidden="1" x14ac:dyDescent="0.25">
      <c r="A11101" s="32" t="s">
        <v>31645</v>
      </c>
      <c r="B11101" s="42" t="s">
        <v>50734</v>
      </c>
      <c r="C11101" s="42"/>
      <c r="D11101" s="42"/>
      <c r="E11101" s="43" t="s">
        <v>60919</v>
      </c>
      <c r="F11101" s="44" t="s">
        <v>82</v>
      </c>
      <c r="G11101" s="44" t="s">
        <v>17</v>
      </c>
      <c r="H11101" s="44" t="s">
        <v>18</v>
      </c>
      <c r="I11101" s="42" t="s">
        <v>18379</v>
      </c>
      <c r="J11101" s="42">
        <v>8033637119472</v>
      </c>
      <c r="K11101" s="45">
        <v>45139</v>
      </c>
      <c r="L11101" s="46">
        <v>0</v>
      </c>
      <c r="M11101" s="54">
        <v>249.95</v>
      </c>
      <c r="N11101" s="45">
        <v>43706</v>
      </c>
    </row>
    <row r="11102" spans="1:14" s="32" customFormat="1" hidden="1" x14ac:dyDescent="0.25">
      <c r="A11102" s="32" t="s">
        <v>31646</v>
      </c>
      <c r="B11102" s="42" t="s">
        <v>50769</v>
      </c>
      <c r="C11102" s="42"/>
      <c r="D11102" s="42"/>
      <c r="E11102" s="43" t="s">
        <v>60920</v>
      </c>
      <c r="F11102" s="44" t="s">
        <v>82</v>
      </c>
      <c r="G11102" s="44" t="s">
        <v>17</v>
      </c>
      <c r="H11102" s="44" t="s">
        <v>18</v>
      </c>
      <c r="I11102" s="42" t="s">
        <v>18378</v>
      </c>
      <c r="J11102" s="42">
        <v>8033637442242</v>
      </c>
      <c r="K11102" s="45">
        <v>45139</v>
      </c>
      <c r="L11102" s="46">
        <v>0</v>
      </c>
      <c r="M11102" s="54">
        <v>249.95</v>
      </c>
      <c r="N11102" s="45">
        <v>43706</v>
      </c>
    </row>
    <row r="11103" spans="1:14" s="32" customFormat="1" hidden="1" x14ac:dyDescent="0.25">
      <c r="A11103" s="32" t="s">
        <v>31647</v>
      </c>
      <c r="B11103" s="42" t="s">
        <v>50728</v>
      </c>
      <c r="C11103" s="42"/>
      <c r="D11103" s="42"/>
      <c r="E11103" s="43" t="s">
        <v>60921</v>
      </c>
      <c r="F11103" s="44" t="s">
        <v>82</v>
      </c>
      <c r="G11103" s="44" t="s">
        <v>17</v>
      </c>
      <c r="H11103" s="44" t="s">
        <v>18</v>
      </c>
      <c r="I11103" s="42" t="s">
        <v>18381</v>
      </c>
      <c r="J11103" s="42">
        <v>8033637119410</v>
      </c>
      <c r="K11103" s="45">
        <v>45139</v>
      </c>
      <c r="L11103" s="46">
        <v>0</v>
      </c>
      <c r="M11103" s="54">
        <v>249.95</v>
      </c>
      <c r="N11103" s="45">
        <v>43706</v>
      </c>
    </row>
    <row r="11104" spans="1:14" s="32" customFormat="1" hidden="1" x14ac:dyDescent="0.25">
      <c r="A11104" s="32" t="s">
        <v>31648</v>
      </c>
      <c r="B11104" s="42" t="s">
        <v>50727</v>
      </c>
      <c r="C11104" s="42"/>
      <c r="D11104" s="42"/>
      <c r="E11104" s="43" t="s">
        <v>60922</v>
      </c>
      <c r="F11104" s="44" t="s">
        <v>82</v>
      </c>
      <c r="G11104" s="44" t="s">
        <v>17</v>
      </c>
      <c r="H11104" s="44" t="s">
        <v>18</v>
      </c>
      <c r="I11104" s="42" t="s">
        <v>18375</v>
      </c>
      <c r="J11104" s="42">
        <v>8033637119403</v>
      </c>
      <c r="K11104" s="45">
        <v>45139</v>
      </c>
      <c r="L11104" s="46">
        <v>0</v>
      </c>
      <c r="M11104" s="54">
        <v>249.95</v>
      </c>
      <c r="N11104" s="45">
        <v>43706</v>
      </c>
    </row>
    <row r="11105" spans="1:14" s="32" customFormat="1" hidden="1" x14ac:dyDescent="0.25">
      <c r="A11105" s="32" t="s">
        <v>31649</v>
      </c>
      <c r="B11105" s="42" t="s">
        <v>50773</v>
      </c>
      <c r="C11105" s="42"/>
      <c r="D11105" s="42"/>
      <c r="E11105" s="43" t="s">
        <v>60923</v>
      </c>
      <c r="F11105" s="44" t="s">
        <v>82</v>
      </c>
      <c r="G11105" s="44" t="s">
        <v>17</v>
      </c>
      <c r="H11105" s="44" t="s">
        <v>18</v>
      </c>
      <c r="I11105" s="42" t="s">
        <v>18376</v>
      </c>
      <c r="J11105" s="42">
        <v>8033637442280</v>
      </c>
      <c r="K11105" s="45">
        <v>45139</v>
      </c>
      <c r="L11105" s="46">
        <v>0</v>
      </c>
      <c r="M11105" s="54">
        <v>249.95</v>
      </c>
      <c r="N11105" s="45">
        <v>43706</v>
      </c>
    </row>
    <row r="11106" spans="1:14" s="32" customFormat="1" hidden="1" x14ac:dyDescent="0.25">
      <c r="A11106" s="32" t="s">
        <v>31650</v>
      </c>
      <c r="B11106" s="42" t="s">
        <v>50774</v>
      </c>
      <c r="C11106" s="42"/>
      <c r="D11106" s="42"/>
      <c r="E11106" s="43" t="s">
        <v>60924</v>
      </c>
      <c r="F11106" s="44" t="s">
        <v>82</v>
      </c>
      <c r="G11106" s="44" t="s">
        <v>17</v>
      </c>
      <c r="H11106" s="44" t="s">
        <v>18</v>
      </c>
      <c r="I11106" s="42" t="s">
        <v>18377</v>
      </c>
      <c r="J11106" s="42">
        <v>8033637442297</v>
      </c>
      <c r="K11106" s="45">
        <v>45139</v>
      </c>
      <c r="L11106" s="46">
        <v>0</v>
      </c>
      <c r="M11106" s="54">
        <v>249.95</v>
      </c>
      <c r="N11106" s="45">
        <v>43706</v>
      </c>
    </row>
    <row r="11107" spans="1:14" s="32" customFormat="1" hidden="1" x14ac:dyDescent="0.25">
      <c r="A11107" s="32" t="s">
        <v>31651</v>
      </c>
      <c r="B11107" s="42" t="s">
        <v>50737</v>
      </c>
      <c r="C11107" s="42"/>
      <c r="D11107" s="42"/>
      <c r="E11107" s="43" t="s">
        <v>60925</v>
      </c>
      <c r="F11107" s="44" t="s">
        <v>82</v>
      </c>
      <c r="G11107" s="44" t="s">
        <v>17</v>
      </c>
      <c r="H11107" s="44" t="s">
        <v>18</v>
      </c>
      <c r="I11107" s="42" t="s">
        <v>18373</v>
      </c>
      <c r="J11107" s="42">
        <v>8033637119502</v>
      </c>
      <c r="K11107" s="45">
        <v>45139</v>
      </c>
      <c r="L11107" s="46">
        <v>0</v>
      </c>
      <c r="M11107" s="54">
        <v>249.95</v>
      </c>
      <c r="N11107" s="45">
        <v>43706</v>
      </c>
    </row>
    <row r="11108" spans="1:14" s="32" customFormat="1" hidden="1" x14ac:dyDescent="0.25">
      <c r="A11108" s="32" t="s">
        <v>31652</v>
      </c>
      <c r="B11108" s="42" t="s">
        <v>50736</v>
      </c>
      <c r="C11108" s="42"/>
      <c r="D11108" s="42"/>
      <c r="E11108" s="43" t="s">
        <v>60926</v>
      </c>
      <c r="F11108" s="44" t="s">
        <v>82</v>
      </c>
      <c r="G11108" s="44" t="s">
        <v>17</v>
      </c>
      <c r="H11108" s="44" t="s">
        <v>18</v>
      </c>
      <c r="I11108" s="42" t="s">
        <v>18372</v>
      </c>
      <c r="J11108" s="42">
        <v>8033637119496</v>
      </c>
      <c r="K11108" s="45">
        <v>45139</v>
      </c>
      <c r="L11108" s="46">
        <v>0</v>
      </c>
      <c r="M11108" s="54">
        <v>249.95</v>
      </c>
      <c r="N11108" s="45">
        <v>43706</v>
      </c>
    </row>
    <row r="11109" spans="1:14" s="32" customFormat="1" hidden="1" x14ac:dyDescent="0.25">
      <c r="A11109" s="32" t="s">
        <v>31653</v>
      </c>
      <c r="B11109" s="42" t="s">
        <v>50772</v>
      </c>
      <c r="C11109" s="42"/>
      <c r="D11109" s="42"/>
      <c r="E11109" s="43" t="s">
        <v>60927</v>
      </c>
      <c r="F11109" s="44" t="s">
        <v>82</v>
      </c>
      <c r="G11109" s="44" t="s">
        <v>17</v>
      </c>
      <c r="H11109" s="44" t="s">
        <v>18</v>
      </c>
      <c r="I11109" s="42" t="s">
        <v>18371</v>
      </c>
      <c r="J11109" s="42">
        <v>8033637442273</v>
      </c>
      <c r="K11109" s="45">
        <v>45139</v>
      </c>
      <c r="L11109" s="46">
        <v>0</v>
      </c>
      <c r="M11109" s="54">
        <v>249.95</v>
      </c>
      <c r="N11109" s="45">
        <v>43706</v>
      </c>
    </row>
    <row r="11110" spans="1:14" s="32" customFormat="1" hidden="1" x14ac:dyDescent="0.25">
      <c r="A11110" s="32" t="s">
        <v>31654</v>
      </c>
      <c r="B11110" s="42" t="s">
        <v>50726</v>
      </c>
      <c r="C11110" s="42"/>
      <c r="D11110" s="42"/>
      <c r="E11110" s="43" t="s">
        <v>60928</v>
      </c>
      <c r="F11110" s="44" t="s">
        <v>82</v>
      </c>
      <c r="G11110" s="44" t="s">
        <v>17</v>
      </c>
      <c r="H11110" s="44" t="s">
        <v>18</v>
      </c>
      <c r="I11110" s="42" t="s">
        <v>18374</v>
      </c>
      <c r="J11110" s="42">
        <v>8033637119397</v>
      </c>
      <c r="K11110" s="45">
        <v>45139</v>
      </c>
      <c r="L11110" s="46">
        <v>0</v>
      </c>
      <c r="M11110" s="54">
        <v>249.95</v>
      </c>
      <c r="N11110" s="45">
        <v>43706</v>
      </c>
    </row>
    <row r="11111" spans="1:14" s="32" customFormat="1" hidden="1" x14ac:dyDescent="0.25">
      <c r="A11111" s="32" t="s">
        <v>30442</v>
      </c>
      <c r="B11111" s="42" t="s">
        <v>64243</v>
      </c>
      <c r="C11111" s="42" t="s">
        <v>20334</v>
      </c>
      <c r="D11111" s="42"/>
      <c r="E11111" s="43" t="s">
        <v>16534</v>
      </c>
      <c r="F11111" s="44" t="s">
        <v>41</v>
      </c>
      <c r="G11111" s="44" t="s">
        <v>17</v>
      </c>
      <c r="H11111" s="44" t="s">
        <v>18</v>
      </c>
      <c r="I11111" s="42" t="s">
        <v>16535</v>
      </c>
      <c r="J11111" s="42">
        <v>8033637971247</v>
      </c>
      <c r="K11111" s="45">
        <v>45139</v>
      </c>
      <c r="L11111" s="46">
        <v>0</v>
      </c>
      <c r="M11111" s="54">
        <v>199.95</v>
      </c>
      <c r="N11111" s="45">
        <v>43507</v>
      </c>
    </row>
    <row r="11112" spans="1:14" s="32" customFormat="1" hidden="1" x14ac:dyDescent="0.25">
      <c r="A11112" s="32" t="s">
        <v>30443</v>
      </c>
      <c r="B11112" s="42" t="s">
        <v>64244</v>
      </c>
      <c r="C11112" s="42" t="s">
        <v>20335</v>
      </c>
      <c r="D11112" s="42"/>
      <c r="E11112" s="43" t="s">
        <v>16536</v>
      </c>
      <c r="F11112" s="44" t="s">
        <v>41</v>
      </c>
      <c r="G11112" s="44" t="s">
        <v>17</v>
      </c>
      <c r="H11112" s="44" t="s">
        <v>18</v>
      </c>
      <c r="I11112" s="42" t="s">
        <v>16537</v>
      </c>
      <c r="J11112" s="42">
        <v>8033637971254</v>
      </c>
      <c r="K11112" s="45">
        <v>45139</v>
      </c>
      <c r="L11112" s="46">
        <v>0</v>
      </c>
      <c r="M11112" s="54">
        <v>199.95</v>
      </c>
      <c r="N11112" s="45">
        <v>43507</v>
      </c>
    </row>
    <row r="11113" spans="1:14" s="32" customFormat="1" hidden="1" x14ac:dyDescent="0.25">
      <c r="A11113" s="32" t="s">
        <v>30444</v>
      </c>
      <c r="B11113" s="42" t="s">
        <v>64245</v>
      </c>
      <c r="C11113" s="42" t="s">
        <v>20336</v>
      </c>
      <c r="D11113" s="42"/>
      <c r="E11113" s="43" t="s">
        <v>16538</v>
      </c>
      <c r="F11113" s="44" t="s">
        <v>41</v>
      </c>
      <c r="G11113" s="44" t="s">
        <v>17</v>
      </c>
      <c r="H11113" s="44" t="s">
        <v>18</v>
      </c>
      <c r="I11113" s="42" t="s">
        <v>16539</v>
      </c>
      <c r="J11113" s="42">
        <v>8033637971261</v>
      </c>
      <c r="K11113" s="45">
        <v>45139</v>
      </c>
      <c r="L11113" s="46">
        <v>0</v>
      </c>
      <c r="M11113" s="54">
        <v>199.95</v>
      </c>
      <c r="N11113" s="45">
        <v>43507</v>
      </c>
    </row>
    <row r="11114" spans="1:14" s="32" customFormat="1" hidden="1" x14ac:dyDescent="0.25">
      <c r="A11114" s="32" t="s">
        <v>30445</v>
      </c>
      <c r="B11114" s="42" t="s">
        <v>64241</v>
      </c>
      <c r="C11114" s="42" t="s">
        <v>20337</v>
      </c>
      <c r="D11114" s="42"/>
      <c r="E11114" s="43" t="s">
        <v>61036</v>
      </c>
      <c r="F11114" s="44" t="s">
        <v>41</v>
      </c>
      <c r="G11114" s="44" t="s">
        <v>17</v>
      </c>
      <c r="H11114" s="44" t="s">
        <v>18</v>
      </c>
      <c r="I11114" s="42" t="s">
        <v>21671</v>
      </c>
      <c r="J11114" s="42">
        <v>8033637971223</v>
      </c>
      <c r="K11114" s="45">
        <v>45139</v>
      </c>
      <c r="L11114" s="46">
        <v>0</v>
      </c>
      <c r="M11114" s="54">
        <v>199.95</v>
      </c>
      <c r="N11114" s="45">
        <v>43507</v>
      </c>
    </row>
    <row r="11115" spans="1:14" s="32" customFormat="1" hidden="1" x14ac:dyDescent="0.25">
      <c r="A11115" s="32" t="s">
        <v>30446</v>
      </c>
      <c r="B11115" s="42" t="s">
        <v>64240</v>
      </c>
      <c r="C11115" s="42" t="s">
        <v>20338</v>
      </c>
      <c r="D11115" s="42"/>
      <c r="E11115" s="43" t="s">
        <v>61037</v>
      </c>
      <c r="F11115" s="44" t="s">
        <v>41</v>
      </c>
      <c r="G11115" s="44" t="s">
        <v>17</v>
      </c>
      <c r="H11115" s="44" t="s">
        <v>18</v>
      </c>
      <c r="I11115" s="42" t="s">
        <v>21672</v>
      </c>
      <c r="J11115" s="42">
        <v>8033637971216</v>
      </c>
      <c r="K11115" s="45">
        <v>45139</v>
      </c>
      <c r="L11115" s="46">
        <v>0</v>
      </c>
      <c r="M11115" s="54">
        <v>199.95</v>
      </c>
      <c r="N11115" s="45">
        <v>43507</v>
      </c>
    </row>
    <row r="11116" spans="1:14" s="32" customFormat="1" hidden="1" x14ac:dyDescent="0.25">
      <c r="A11116" s="32" t="s">
        <v>30447</v>
      </c>
      <c r="B11116" s="42" t="s">
        <v>64239</v>
      </c>
      <c r="C11116" s="42" t="s">
        <v>20339</v>
      </c>
      <c r="D11116" s="42"/>
      <c r="E11116" s="43" t="s">
        <v>61038</v>
      </c>
      <c r="F11116" s="44" t="s">
        <v>41</v>
      </c>
      <c r="G11116" s="44" t="s">
        <v>17</v>
      </c>
      <c r="H11116" s="44" t="s">
        <v>18</v>
      </c>
      <c r="I11116" s="42" t="s">
        <v>21673</v>
      </c>
      <c r="J11116" s="42">
        <v>8033637971209</v>
      </c>
      <c r="K11116" s="45">
        <v>45139</v>
      </c>
      <c r="L11116" s="46">
        <v>0</v>
      </c>
      <c r="M11116" s="54">
        <v>199.95</v>
      </c>
      <c r="N11116" s="45">
        <v>43507</v>
      </c>
    </row>
    <row r="11117" spans="1:14" s="32" customFormat="1" hidden="1" x14ac:dyDescent="0.25">
      <c r="A11117" s="32" t="s">
        <v>30448</v>
      </c>
      <c r="B11117" s="42" t="s">
        <v>64242</v>
      </c>
      <c r="C11117" s="42" t="s">
        <v>20340</v>
      </c>
      <c r="D11117" s="42"/>
      <c r="E11117" s="43" t="s">
        <v>16540</v>
      </c>
      <c r="F11117" s="44" t="s">
        <v>41</v>
      </c>
      <c r="G11117" s="44" t="s">
        <v>17</v>
      </c>
      <c r="H11117" s="44" t="s">
        <v>18</v>
      </c>
      <c r="I11117" s="42" t="s">
        <v>16541</v>
      </c>
      <c r="J11117" s="42">
        <v>8033637971230</v>
      </c>
      <c r="K11117" s="45">
        <v>45139</v>
      </c>
      <c r="L11117" s="46">
        <v>0</v>
      </c>
      <c r="M11117" s="54">
        <v>199.95</v>
      </c>
      <c r="N11117" s="45">
        <v>43507</v>
      </c>
    </row>
    <row r="11118" spans="1:14" s="32" customFormat="1" hidden="1" x14ac:dyDescent="0.25">
      <c r="A11118" s="32" t="s">
        <v>30449</v>
      </c>
      <c r="B11118" s="42" t="s">
        <v>64236</v>
      </c>
      <c r="C11118" s="42" t="s">
        <v>20341</v>
      </c>
      <c r="D11118" s="42"/>
      <c r="E11118" s="43" t="s">
        <v>16542</v>
      </c>
      <c r="F11118" s="44" t="s">
        <v>41</v>
      </c>
      <c r="G11118" s="44" t="s">
        <v>17</v>
      </c>
      <c r="H11118" s="44" t="s">
        <v>18</v>
      </c>
      <c r="I11118" s="42" t="s">
        <v>21674</v>
      </c>
      <c r="J11118" s="42">
        <v>8033637971315</v>
      </c>
      <c r="K11118" s="45">
        <v>45139</v>
      </c>
      <c r="L11118" s="46">
        <v>0</v>
      </c>
      <c r="M11118" s="54">
        <v>199.95</v>
      </c>
      <c r="N11118" s="45">
        <v>43507</v>
      </c>
    </row>
    <row r="11119" spans="1:14" s="32" customFormat="1" hidden="1" x14ac:dyDescent="0.25">
      <c r="A11119" s="32" t="s">
        <v>30450</v>
      </c>
      <c r="B11119" s="42" t="s">
        <v>64237</v>
      </c>
      <c r="C11119" s="42" t="s">
        <v>20342</v>
      </c>
      <c r="D11119" s="42"/>
      <c r="E11119" s="43" t="s">
        <v>16543</v>
      </c>
      <c r="F11119" s="44" t="s">
        <v>41</v>
      </c>
      <c r="G11119" s="44" t="s">
        <v>17</v>
      </c>
      <c r="H11119" s="44" t="s">
        <v>18</v>
      </c>
      <c r="I11119" s="42" t="s">
        <v>21675</v>
      </c>
      <c r="J11119" s="42">
        <v>8033637971322</v>
      </c>
      <c r="K11119" s="45">
        <v>45139</v>
      </c>
      <c r="L11119" s="46">
        <v>0</v>
      </c>
      <c r="M11119" s="54">
        <v>199.95</v>
      </c>
      <c r="N11119" s="45">
        <v>43507</v>
      </c>
    </row>
    <row r="11120" spans="1:14" s="32" customFormat="1" hidden="1" x14ac:dyDescent="0.25">
      <c r="A11120" s="32" t="s">
        <v>30451</v>
      </c>
      <c r="B11120" s="42" t="s">
        <v>64238</v>
      </c>
      <c r="C11120" s="42" t="s">
        <v>20343</v>
      </c>
      <c r="D11120" s="42"/>
      <c r="E11120" s="43" t="s">
        <v>16544</v>
      </c>
      <c r="F11120" s="44" t="s">
        <v>41</v>
      </c>
      <c r="G11120" s="44" t="s">
        <v>17</v>
      </c>
      <c r="H11120" s="44" t="s">
        <v>18</v>
      </c>
      <c r="I11120" s="42" t="s">
        <v>21676</v>
      </c>
      <c r="J11120" s="42">
        <v>8033637971339</v>
      </c>
      <c r="K11120" s="45">
        <v>45139</v>
      </c>
      <c r="L11120" s="46">
        <v>0</v>
      </c>
      <c r="M11120" s="54">
        <v>199.95</v>
      </c>
      <c r="N11120" s="45">
        <v>43507</v>
      </c>
    </row>
    <row r="11121" spans="1:14" s="32" customFormat="1" hidden="1" x14ac:dyDescent="0.25">
      <c r="A11121" s="32" t="s">
        <v>30452</v>
      </c>
      <c r="B11121" s="42" t="s">
        <v>64234</v>
      </c>
      <c r="C11121" s="42" t="s">
        <v>20344</v>
      </c>
      <c r="D11121" s="42"/>
      <c r="E11121" s="43" t="s">
        <v>61039</v>
      </c>
      <c r="F11121" s="44" t="s">
        <v>41</v>
      </c>
      <c r="G11121" s="44" t="s">
        <v>17</v>
      </c>
      <c r="H11121" s="44" t="s">
        <v>18</v>
      </c>
      <c r="I11121" s="42" t="s">
        <v>16545</v>
      </c>
      <c r="J11121" s="42">
        <v>8033637971292</v>
      </c>
      <c r="K11121" s="45">
        <v>45139</v>
      </c>
      <c r="L11121" s="46">
        <v>0</v>
      </c>
      <c r="M11121" s="54">
        <v>199.95</v>
      </c>
      <c r="N11121" s="45">
        <v>43507</v>
      </c>
    </row>
    <row r="11122" spans="1:14" s="32" customFormat="1" hidden="1" x14ac:dyDescent="0.25">
      <c r="A11122" s="32" t="s">
        <v>30453</v>
      </c>
      <c r="B11122" s="42" t="s">
        <v>64233</v>
      </c>
      <c r="C11122" s="42" t="s">
        <v>20345</v>
      </c>
      <c r="D11122" s="42"/>
      <c r="E11122" s="43" t="s">
        <v>61040</v>
      </c>
      <c r="F11122" s="44" t="s">
        <v>41</v>
      </c>
      <c r="G11122" s="44" t="s">
        <v>17</v>
      </c>
      <c r="H11122" s="44" t="s">
        <v>18</v>
      </c>
      <c r="I11122" s="42" t="s">
        <v>16546</v>
      </c>
      <c r="J11122" s="42">
        <v>8033637971285</v>
      </c>
      <c r="K11122" s="45">
        <v>45139</v>
      </c>
      <c r="L11122" s="46">
        <v>0</v>
      </c>
      <c r="M11122" s="54">
        <v>199.95</v>
      </c>
      <c r="N11122" s="45">
        <v>43507</v>
      </c>
    </row>
    <row r="11123" spans="1:14" s="32" customFormat="1" hidden="1" x14ac:dyDescent="0.25">
      <c r="A11123" s="32" t="s">
        <v>30454</v>
      </c>
      <c r="B11123" s="42" t="s">
        <v>64232</v>
      </c>
      <c r="C11123" s="42" t="s">
        <v>20346</v>
      </c>
      <c r="D11123" s="42"/>
      <c r="E11123" s="43" t="s">
        <v>61041</v>
      </c>
      <c r="F11123" s="44" t="s">
        <v>41</v>
      </c>
      <c r="G11123" s="44" t="s">
        <v>17</v>
      </c>
      <c r="H11123" s="44" t="s">
        <v>18</v>
      </c>
      <c r="I11123" s="42" t="s">
        <v>16547</v>
      </c>
      <c r="J11123" s="42">
        <v>8033637971278</v>
      </c>
      <c r="K11123" s="45">
        <v>45139</v>
      </c>
      <c r="L11123" s="46">
        <v>0</v>
      </c>
      <c r="M11123" s="54">
        <v>199.95</v>
      </c>
      <c r="N11123" s="45">
        <v>43507</v>
      </c>
    </row>
    <row r="11124" spans="1:14" s="32" customFormat="1" hidden="1" x14ac:dyDescent="0.25">
      <c r="A11124" s="32" t="s">
        <v>30455</v>
      </c>
      <c r="B11124" s="42" t="s">
        <v>64235</v>
      </c>
      <c r="C11124" s="42" t="s">
        <v>20347</v>
      </c>
      <c r="D11124" s="42"/>
      <c r="E11124" s="43" t="s">
        <v>16548</v>
      </c>
      <c r="F11124" s="44" t="s">
        <v>41</v>
      </c>
      <c r="G11124" s="44" t="s">
        <v>17</v>
      </c>
      <c r="H11124" s="44" t="s">
        <v>18</v>
      </c>
      <c r="I11124" s="42" t="s">
        <v>16549</v>
      </c>
      <c r="J11124" s="42">
        <v>8033637971308</v>
      </c>
      <c r="K11124" s="45">
        <v>45139</v>
      </c>
      <c r="L11124" s="46">
        <v>0</v>
      </c>
      <c r="M11124" s="54">
        <v>199.95</v>
      </c>
      <c r="N11124" s="45">
        <v>43507</v>
      </c>
    </row>
    <row r="11125" spans="1:14" s="32" customFormat="1" hidden="1" x14ac:dyDescent="0.25">
      <c r="A11125" s="32" t="s">
        <v>30456</v>
      </c>
      <c r="B11125" s="42" t="s">
        <v>64250</v>
      </c>
      <c r="C11125" s="42" t="s">
        <v>20354</v>
      </c>
      <c r="D11125" s="42"/>
      <c r="E11125" s="43" t="s">
        <v>16559</v>
      </c>
      <c r="F11125" s="44" t="s">
        <v>41</v>
      </c>
      <c r="G11125" s="44" t="s">
        <v>17</v>
      </c>
      <c r="H11125" s="44" t="s">
        <v>18</v>
      </c>
      <c r="I11125" s="42" t="s">
        <v>16560</v>
      </c>
      <c r="J11125" s="42">
        <v>8033637971384</v>
      </c>
      <c r="K11125" s="45">
        <v>45139</v>
      </c>
      <c r="L11125" s="46">
        <v>0</v>
      </c>
      <c r="M11125" s="54">
        <v>199.95</v>
      </c>
      <c r="N11125" s="45">
        <v>43507</v>
      </c>
    </row>
    <row r="11126" spans="1:14" s="32" customFormat="1" hidden="1" x14ac:dyDescent="0.25">
      <c r="A11126" s="32" t="s">
        <v>30457</v>
      </c>
      <c r="B11126" s="42" t="s">
        <v>64251</v>
      </c>
      <c r="C11126" s="42" t="s">
        <v>20348</v>
      </c>
      <c r="D11126" s="42"/>
      <c r="E11126" s="43" t="s">
        <v>16550</v>
      </c>
      <c r="F11126" s="44" t="s">
        <v>41</v>
      </c>
      <c r="G11126" s="44" t="s">
        <v>17</v>
      </c>
      <c r="H11126" s="44" t="s">
        <v>18</v>
      </c>
      <c r="I11126" s="42" t="s">
        <v>16551</v>
      </c>
      <c r="J11126" s="42">
        <v>8033637971391</v>
      </c>
      <c r="K11126" s="45">
        <v>45139</v>
      </c>
      <c r="L11126" s="46">
        <v>0</v>
      </c>
      <c r="M11126" s="54">
        <v>199.95</v>
      </c>
      <c r="N11126" s="45">
        <v>43507</v>
      </c>
    </row>
    <row r="11127" spans="1:14" s="32" customFormat="1" hidden="1" x14ac:dyDescent="0.25">
      <c r="A11127" s="32" t="s">
        <v>30458</v>
      </c>
      <c r="B11127" s="42" t="s">
        <v>64252</v>
      </c>
      <c r="C11127" s="42" t="s">
        <v>20349</v>
      </c>
      <c r="D11127" s="42"/>
      <c r="E11127" s="43" t="s">
        <v>16552</v>
      </c>
      <c r="F11127" s="44" t="s">
        <v>41</v>
      </c>
      <c r="G11127" s="44" t="s">
        <v>17</v>
      </c>
      <c r="H11127" s="44" t="s">
        <v>18</v>
      </c>
      <c r="I11127" s="42" t="s">
        <v>16553</v>
      </c>
      <c r="J11127" s="42">
        <v>8033637971407</v>
      </c>
      <c r="K11127" s="45">
        <v>45139</v>
      </c>
      <c r="L11127" s="46">
        <v>0</v>
      </c>
      <c r="M11127" s="54">
        <v>199.95</v>
      </c>
      <c r="N11127" s="45">
        <v>43507</v>
      </c>
    </row>
    <row r="11128" spans="1:14" s="32" customFormat="1" hidden="1" x14ac:dyDescent="0.25">
      <c r="A11128" s="32" t="s">
        <v>30459</v>
      </c>
      <c r="B11128" s="42" t="s">
        <v>64248</v>
      </c>
      <c r="C11128" s="42" t="s">
        <v>20350</v>
      </c>
      <c r="D11128" s="42"/>
      <c r="E11128" s="43" t="s">
        <v>16554</v>
      </c>
      <c r="F11128" s="44" t="s">
        <v>41</v>
      </c>
      <c r="G11128" s="44" t="s">
        <v>17</v>
      </c>
      <c r="H11128" s="44" t="s">
        <v>18</v>
      </c>
      <c r="I11128" s="42" t="s">
        <v>21677</v>
      </c>
      <c r="J11128" s="42">
        <v>8033637971360</v>
      </c>
      <c r="K11128" s="45">
        <v>45139</v>
      </c>
      <c r="L11128" s="46">
        <v>0</v>
      </c>
      <c r="M11128" s="54">
        <v>199.95</v>
      </c>
      <c r="N11128" s="45">
        <v>43507</v>
      </c>
    </row>
    <row r="11129" spans="1:14" s="32" customFormat="1" hidden="1" x14ac:dyDescent="0.25">
      <c r="A11129" s="32" t="s">
        <v>30460</v>
      </c>
      <c r="B11129" s="42" t="s">
        <v>64247</v>
      </c>
      <c r="C11129" s="42" t="s">
        <v>20351</v>
      </c>
      <c r="D11129" s="42"/>
      <c r="E11129" s="43" t="s">
        <v>16555</v>
      </c>
      <c r="F11129" s="44" t="s">
        <v>41</v>
      </c>
      <c r="G11129" s="44" t="s">
        <v>17</v>
      </c>
      <c r="H11129" s="44" t="s">
        <v>18</v>
      </c>
      <c r="I11129" s="42" t="s">
        <v>21678</v>
      </c>
      <c r="J11129" s="42">
        <v>8033637971353</v>
      </c>
      <c r="K11129" s="45">
        <v>45139</v>
      </c>
      <c r="L11129" s="46">
        <v>0</v>
      </c>
      <c r="M11129" s="54">
        <v>199.95</v>
      </c>
      <c r="N11129" s="45">
        <v>43507</v>
      </c>
    </row>
    <row r="11130" spans="1:14" s="32" customFormat="1" hidden="1" x14ac:dyDescent="0.25">
      <c r="A11130" s="32" t="s">
        <v>30461</v>
      </c>
      <c r="B11130" s="42" t="s">
        <v>64246</v>
      </c>
      <c r="C11130" s="42" t="s">
        <v>20352</v>
      </c>
      <c r="D11130" s="42"/>
      <c r="E11130" s="43" t="s">
        <v>16556</v>
      </c>
      <c r="F11130" s="44" t="s">
        <v>41</v>
      </c>
      <c r="G11130" s="44" t="s">
        <v>17</v>
      </c>
      <c r="H11130" s="44" t="s">
        <v>18</v>
      </c>
      <c r="I11130" s="42" t="s">
        <v>21679</v>
      </c>
      <c r="J11130" s="42">
        <v>8033637971346</v>
      </c>
      <c r="K11130" s="45">
        <v>45139</v>
      </c>
      <c r="L11130" s="46">
        <v>0</v>
      </c>
      <c r="M11130" s="54">
        <v>199.95</v>
      </c>
      <c r="N11130" s="45">
        <v>43507</v>
      </c>
    </row>
    <row r="11131" spans="1:14" s="32" customFormat="1" hidden="1" x14ac:dyDescent="0.25">
      <c r="A11131" s="32" t="s">
        <v>30462</v>
      </c>
      <c r="B11131" s="42" t="s">
        <v>64249</v>
      </c>
      <c r="C11131" s="42" t="s">
        <v>20353</v>
      </c>
      <c r="D11131" s="42"/>
      <c r="E11131" s="43" t="s">
        <v>16557</v>
      </c>
      <c r="F11131" s="44" t="s">
        <v>41</v>
      </c>
      <c r="G11131" s="44" t="s">
        <v>17</v>
      </c>
      <c r="H11131" s="44" t="s">
        <v>18</v>
      </c>
      <c r="I11131" s="42" t="s">
        <v>16558</v>
      </c>
      <c r="J11131" s="42">
        <v>8033637971377</v>
      </c>
      <c r="K11131" s="45">
        <v>45139</v>
      </c>
      <c r="L11131" s="46">
        <v>0</v>
      </c>
      <c r="M11131" s="54">
        <v>199.95</v>
      </c>
      <c r="N11131" s="45">
        <v>43507</v>
      </c>
    </row>
    <row r="11132" spans="1:14" s="32" customFormat="1" hidden="1" x14ac:dyDescent="0.25">
      <c r="A11132" s="32" t="s">
        <v>30645</v>
      </c>
      <c r="B11132" s="42" t="s">
        <v>64319</v>
      </c>
      <c r="C11132" s="42"/>
      <c r="D11132" s="42"/>
      <c r="E11132" s="43" t="s">
        <v>19227</v>
      </c>
      <c r="F11132" s="44" t="s">
        <v>41</v>
      </c>
      <c r="G11132" s="44" t="s">
        <v>17</v>
      </c>
      <c r="H11132" s="44" t="s">
        <v>18</v>
      </c>
      <c r="I11132" s="42" t="s">
        <v>19228</v>
      </c>
      <c r="J11132" s="42">
        <v>8059175196287</v>
      </c>
      <c r="K11132" s="45">
        <v>45139</v>
      </c>
      <c r="L11132" s="46">
        <v>0</v>
      </c>
      <c r="M11132" s="54">
        <v>249.95</v>
      </c>
      <c r="N11132" s="45">
        <v>43878</v>
      </c>
    </row>
    <row r="11133" spans="1:14" s="32" customFormat="1" hidden="1" x14ac:dyDescent="0.25">
      <c r="A11133" s="32" t="s">
        <v>30646</v>
      </c>
      <c r="B11133" s="42" t="s">
        <v>64320</v>
      </c>
      <c r="C11133" s="42"/>
      <c r="D11133" s="42"/>
      <c r="E11133" s="43" t="s">
        <v>19229</v>
      </c>
      <c r="F11133" s="44" t="s">
        <v>41</v>
      </c>
      <c r="G11133" s="44" t="s">
        <v>17</v>
      </c>
      <c r="H11133" s="44" t="s">
        <v>18</v>
      </c>
      <c r="I11133" s="42" t="s">
        <v>19230</v>
      </c>
      <c r="J11133" s="42">
        <v>8059175196294</v>
      </c>
      <c r="K11133" s="45">
        <v>45139</v>
      </c>
      <c r="L11133" s="46">
        <v>0</v>
      </c>
      <c r="M11133" s="54">
        <v>249.95</v>
      </c>
      <c r="N11133" s="45">
        <v>43878</v>
      </c>
    </row>
    <row r="11134" spans="1:14" s="32" customFormat="1" hidden="1" x14ac:dyDescent="0.25">
      <c r="A11134" s="32" t="s">
        <v>30647</v>
      </c>
      <c r="B11134" s="42" t="s">
        <v>64316</v>
      </c>
      <c r="C11134" s="42"/>
      <c r="D11134" s="42"/>
      <c r="E11134" s="43" t="s">
        <v>61120</v>
      </c>
      <c r="F11134" s="44" t="s">
        <v>41</v>
      </c>
      <c r="G11134" s="44" t="s">
        <v>17</v>
      </c>
      <c r="H11134" s="44" t="s">
        <v>18</v>
      </c>
      <c r="I11134" s="42" t="s">
        <v>19221</v>
      </c>
      <c r="J11134" s="42">
        <v>8059175196256</v>
      </c>
      <c r="K11134" s="45">
        <v>45139</v>
      </c>
      <c r="L11134" s="46">
        <v>0</v>
      </c>
      <c r="M11134" s="54">
        <v>249.95</v>
      </c>
      <c r="N11134" s="45">
        <v>43878</v>
      </c>
    </row>
    <row r="11135" spans="1:14" s="32" customFormat="1" hidden="1" x14ac:dyDescent="0.25">
      <c r="A11135" s="32" t="s">
        <v>30648</v>
      </c>
      <c r="B11135" s="42" t="s">
        <v>64315</v>
      </c>
      <c r="C11135" s="42"/>
      <c r="D11135" s="42"/>
      <c r="E11135" s="43" t="s">
        <v>61121</v>
      </c>
      <c r="F11135" s="44" t="s">
        <v>41</v>
      </c>
      <c r="G11135" s="44" t="s">
        <v>17</v>
      </c>
      <c r="H11135" s="44" t="s">
        <v>18</v>
      </c>
      <c r="I11135" s="42" t="s">
        <v>19222</v>
      </c>
      <c r="J11135" s="42">
        <v>8059175196249</v>
      </c>
      <c r="K11135" s="45">
        <v>45139</v>
      </c>
      <c r="L11135" s="46">
        <v>0</v>
      </c>
      <c r="M11135" s="54">
        <v>249.95</v>
      </c>
      <c r="N11135" s="45">
        <v>43878</v>
      </c>
    </row>
    <row r="11136" spans="1:14" s="32" customFormat="1" hidden="1" x14ac:dyDescent="0.25">
      <c r="A11136" s="32" t="s">
        <v>30649</v>
      </c>
      <c r="B11136" s="42" t="s">
        <v>64314</v>
      </c>
      <c r="C11136" s="42"/>
      <c r="D11136" s="42"/>
      <c r="E11136" s="43" t="s">
        <v>61122</v>
      </c>
      <c r="F11136" s="44" t="s">
        <v>41</v>
      </c>
      <c r="G11136" s="44" t="s">
        <v>17</v>
      </c>
      <c r="H11136" s="44" t="s">
        <v>18</v>
      </c>
      <c r="I11136" s="42" t="s">
        <v>19223</v>
      </c>
      <c r="J11136" s="42">
        <v>8059175196232</v>
      </c>
      <c r="K11136" s="45">
        <v>45139</v>
      </c>
      <c r="L11136" s="46">
        <v>0</v>
      </c>
      <c r="M11136" s="54">
        <v>249.95</v>
      </c>
      <c r="N11136" s="45">
        <v>43878</v>
      </c>
    </row>
    <row r="11137" spans="1:14" s="32" customFormat="1" hidden="1" x14ac:dyDescent="0.25">
      <c r="A11137" s="32" t="s">
        <v>30650</v>
      </c>
      <c r="B11137" s="42" t="s">
        <v>64317</v>
      </c>
      <c r="C11137" s="42"/>
      <c r="D11137" s="42"/>
      <c r="E11137" s="43" t="s">
        <v>61123</v>
      </c>
      <c r="F11137" s="44" t="s">
        <v>41</v>
      </c>
      <c r="G11137" s="44" t="s">
        <v>17</v>
      </c>
      <c r="H11137" s="44" t="s">
        <v>18</v>
      </c>
      <c r="I11137" s="42" t="s">
        <v>19224</v>
      </c>
      <c r="J11137" s="42">
        <v>8059175196263</v>
      </c>
      <c r="K11137" s="45">
        <v>45139</v>
      </c>
      <c r="L11137" s="46">
        <v>0</v>
      </c>
      <c r="M11137" s="54">
        <v>249.95</v>
      </c>
      <c r="N11137" s="45">
        <v>43878</v>
      </c>
    </row>
    <row r="11138" spans="1:14" s="32" customFormat="1" hidden="1" x14ac:dyDescent="0.25">
      <c r="A11138" s="32" t="s">
        <v>30651</v>
      </c>
      <c r="B11138" s="42" t="s">
        <v>64318</v>
      </c>
      <c r="C11138" s="42"/>
      <c r="D11138" s="42"/>
      <c r="E11138" s="43" t="s">
        <v>19225</v>
      </c>
      <c r="F11138" s="44" t="s">
        <v>41</v>
      </c>
      <c r="G11138" s="44" t="s">
        <v>17</v>
      </c>
      <c r="H11138" s="44" t="s">
        <v>18</v>
      </c>
      <c r="I11138" s="42" t="s">
        <v>19226</v>
      </c>
      <c r="J11138" s="42">
        <v>8059175196270</v>
      </c>
      <c r="K11138" s="45">
        <v>45139</v>
      </c>
      <c r="L11138" s="46">
        <v>0</v>
      </c>
      <c r="M11138" s="54">
        <v>249.95</v>
      </c>
      <c r="N11138" s="45">
        <v>43878</v>
      </c>
    </row>
    <row r="11139" spans="1:14" s="32" customFormat="1" hidden="1" x14ac:dyDescent="0.25">
      <c r="A11139" s="32" t="s">
        <v>35050</v>
      </c>
      <c r="B11139" s="42" t="s">
        <v>51948</v>
      </c>
      <c r="C11139" s="42"/>
      <c r="D11139" s="42" t="s">
        <v>17813</v>
      </c>
      <c r="E11139" s="43" t="s">
        <v>17814</v>
      </c>
      <c r="F11139" s="44" t="s">
        <v>75</v>
      </c>
      <c r="G11139" s="44" t="s">
        <v>17</v>
      </c>
      <c r="H11139" s="44" t="s">
        <v>18</v>
      </c>
      <c r="I11139" s="42" t="s">
        <v>17815</v>
      </c>
      <c r="J11139" s="42">
        <v>8059175999970</v>
      </c>
      <c r="K11139" s="45">
        <v>45139</v>
      </c>
      <c r="L11139" s="46">
        <v>0</v>
      </c>
      <c r="M11139" s="54">
        <v>39.950000000000003</v>
      </c>
      <c r="N11139" s="45">
        <v>43654</v>
      </c>
    </row>
    <row r="11140" spans="1:14" s="32" customFormat="1" hidden="1" x14ac:dyDescent="0.25">
      <c r="A11140" s="32" t="s">
        <v>35051</v>
      </c>
      <c r="B11140" s="42" t="s">
        <v>51946</v>
      </c>
      <c r="C11140" s="42"/>
      <c r="D11140" s="42" t="s">
        <v>17807</v>
      </c>
      <c r="E11140" s="43" t="s">
        <v>17808</v>
      </c>
      <c r="F11140" s="44" t="s">
        <v>75</v>
      </c>
      <c r="G11140" s="44" t="s">
        <v>17</v>
      </c>
      <c r="H11140" s="44" t="s">
        <v>18</v>
      </c>
      <c r="I11140" s="42" t="s">
        <v>17809</v>
      </c>
      <c r="J11140" s="42">
        <v>8059175999956</v>
      </c>
      <c r="K11140" s="45">
        <v>45139</v>
      </c>
      <c r="L11140" s="46">
        <v>0</v>
      </c>
      <c r="M11140" s="54">
        <v>39.950000000000003</v>
      </c>
      <c r="N11140" s="45">
        <v>43654</v>
      </c>
    </row>
    <row r="11141" spans="1:14" s="32" customFormat="1" hidden="1" x14ac:dyDescent="0.25">
      <c r="A11141" s="32" t="s">
        <v>35052</v>
      </c>
      <c r="B11141" s="42" t="s">
        <v>51945</v>
      </c>
      <c r="C11141" s="42"/>
      <c r="D11141" s="42" t="s">
        <v>17804</v>
      </c>
      <c r="E11141" s="43" t="s">
        <v>17805</v>
      </c>
      <c r="F11141" s="44" t="s">
        <v>75</v>
      </c>
      <c r="G11141" s="44" t="s">
        <v>17</v>
      </c>
      <c r="H11141" s="44" t="s">
        <v>18</v>
      </c>
      <c r="I11141" s="42" t="s">
        <v>17806</v>
      </c>
      <c r="J11141" s="42">
        <v>8059175999949</v>
      </c>
      <c r="K11141" s="45">
        <v>45139</v>
      </c>
      <c r="L11141" s="46">
        <v>0</v>
      </c>
      <c r="M11141" s="54">
        <v>39.950000000000003</v>
      </c>
      <c r="N11141" s="45">
        <v>43654</v>
      </c>
    </row>
    <row r="11142" spans="1:14" s="32" customFormat="1" hidden="1" x14ac:dyDescent="0.25">
      <c r="A11142" s="32" t="s">
        <v>35053</v>
      </c>
      <c r="B11142" s="42" t="s">
        <v>51944</v>
      </c>
      <c r="C11142" s="42"/>
      <c r="D11142" s="42" t="s">
        <v>17801</v>
      </c>
      <c r="E11142" s="43" t="s">
        <v>17802</v>
      </c>
      <c r="F11142" s="44" t="s">
        <v>75</v>
      </c>
      <c r="G11142" s="44" t="s">
        <v>17</v>
      </c>
      <c r="H11142" s="44" t="s">
        <v>18</v>
      </c>
      <c r="I11142" s="42" t="s">
        <v>17803</v>
      </c>
      <c r="J11142" s="42">
        <v>8059175999932</v>
      </c>
      <c r="K11142" s="45">
        <v>45139</v>
      </c>
      <c r="L11142" s="46">
        <v>0</v>
      </c>
      <c r="M11142" s="54">
        <v>39.950000000000003</v>
      </c>
      <c r="N11142" s="45">
        <v>43654</v>
      </c>
    </row>
    <row r="11143" spans="1:14" s="32" customFormat="1" hidden="1" x14ac:dyDescent="0.25">
      <c r="A11143" s="32" t="s">
        <v>35054</v>
      </c>
      <c r="B11143" s="42" t="s">
        <v>51947</v>
      </c>
      <c r="C11143" s="42"/>
      <c r="D11143" s="42" t="s">
        <v>17810</v>
      </c>
      <c r="E11143" s="43" t="s">
        <v>17811</v>
      </c>
      <c r="F11143" s="44" t="s">
        <v>75</v>
      </c>
      <c r="G11143" s="44" t="s">
        <v>17</v>
      </c>
      <c r="H11143" s="44" t="s">
        <v>18</v>
      </c>
      <c r="I11143" s="42" t="s">
        <v>17812</v>
      </c>
      <c r="J11143" s="42">
        <v>8059175999963</v>
      </c>
      <c r="K11143" s="45">
        <v>45139</v>
      </c>
      <c r="L11143" s="46">
        <v>0</v>
      </c>
      <c r="M11143" s="54">
        <v>39.950000000000003</v>
      </c>
      <c r="N11143" s="45">
        <v>43654</v>
      </c>
    </row>
    <row r="11144" spans="1:14" s="32" customFormat="1" hidden="1" x14ac:dyDescent="0.25">
      <c r="A11144" s="32" t="s">
        <v>24457</v>
      </c>
      <c r="B11144" s="42" t="s">
        <v>65918</v>
      </c>
      <c r="C11144" s="42"/>
      <c r="D11144" s="42"/>
      <c r="E11144" s="43" t="s">
        <v>61465</v>
      </c>
      <c r="F11144" s="44" t="s">
        <v>3093</v>
      </c>
      <c r="G11144" s="44" t="s">
        <v>17</v>
      </c>
      <c r="H11144" s="44" t="s">
        <v>18</v>
      </c>
      <c r="I11144" s="42" t="s">
        <v>21661</v>
      </c>
      <c r="J11144" s="42">
        <v>8033637960364</v>
      </c>
      <c r="K11144" s="45">
        <v>45139</v>
      </c>
      <c r="L11144" s="54">
        <v>0</v>
      </c>
      <c r="M11144" s="54">
        <v>69.95</v>
      </c>
      <c r="N11144" s="45">
        <v>43507</v>
      </c>
    </row>
    <row r="11145" spans="1:14" s="32" customFormat="1" hidden="1" x14ac:dyDescent="0.25">
      <c r="A11145" s="32" t="s">
        <v>24458</v>
      </c>
      <c r="B11145" s="42" t="s">
        <v>65919</v>
      </c>
      <c r="C11145" s="42"/>
      <c r="D11145" s="42"/>
      <c r="E11145" s="43" t="s">
        <v>61466</v>
      </c>
      <c r="F11145" s="44" t="s">
        <v>3093</v>
      </c>
      <c r="G11145" s="44" t="s">
        <v>17</v>
      </c>
      <c r="H11145" s="44" t="s">
        <v>18</v>
      </c>
      <c r="I11145" s="42" t="s">
        <v>21662</v>
      </c>
      <c r="J11145" s="42">
        <v>8033637960371</v>
      </c>
      <c r="K11145" s="45">
        <v>45139</v>
      </c>
      <c r="L11145" s="54">
        <v>0</v>
      </c>
      <c r="M11145" s="54">
        <v>69.95</v>
      </c>
      <c r="N11145" s="45">
        <v>43507</v>
      </c>
    </row>
    <row r="11146" spans="1:14" s="32" customFormat="1" hidden="1" x14ac:dyDescent="0.25">
      <c r="A11146" s="32" t="s">
        <v>24459</v>
      </c>
      <c r="B11146" s="42" t="s">
        <v>65916</v>
      </c>
      <c r="C11146" s="42"/>
      <c r="D11146" s="42"/>
      <c r="E11146" s="43" t="s">
        <v>61467</v>
      </c>
      <c r="F11146" s="44" t="s">
        <v>3093</v>
      </c>
      <c r="G11146" s="44" t="s">
        <v>17</v>
      </c>
      <c r="H11146" s="44" t="s">
        <v>18</v>
      </c>
      <c r="I11146" s="42" t="s">
        <v>16172</v>
      </c>
      <c r="J11146" s="42">
        <v>8033637960340</v>
      </c>
      <c r="K11146" s="45">
        <v>45139</v>
      </c>
      <c r="L11146" s="54">
        <v>0</v>
      </c>
      <c r="M11146" s="54">
        <v>69.95</v>
      </c>
      <c r="N11146" s="45">
        <v>43507</v>
      </c>
    </row>
    <row r="11147" spans="1:14" s="32" customFormat="1" hidden="1" x14ac:dyDescent="0.25">
      <c r="A11147" s="32" t="s">
        <v>24460</v>
      </c>
      <c r="B11147" s="42" t="s">
        <v>65915</v>
      </c>
      <c r="C11147" s="42"/>
      <c r="D11147" s="42"/>
      <c r="E11147" s="43" t="s">
        <v>61468</v>
      </c>
      <c r="F11147" s="44" t="s">
        <v>3093</v>
      </c>
      <c r="G11147" s="44" t="s">
        <v>17</v>
      </c>
      <c r="H11147" s="44" t="s">
        <v>18</v>
      </c>
      <c r="I11147" s="42" t="s">
        <v>16173</v>
      </c>
      <c r="J11147" s="42">
        <v>8033637960333</v>
      </c>
      <c r="K11147" s="45">
        <v>45139</v>
      </c>
      <c r="L11147" s="54">
        <v>0</v>
      </c>
      <c r="M11147" s="54">
        <v>69.95</v>
      </c>
      <c r="N11147" s="45">
        <v>43507</v>
      </c>
    </row>
    <row r="11148" spans="1:14" s="32" customFormat="1" hidden="1" x14ac:dyDescent="0.25">
      <c r="A11148" s="32" t="s">
        <v>24461</v>
      </c>
      <c r="B11148" s="42" t="s">
        <v>65914</v>
      </c>
      <c r="C11148" s="42"/>
      <c r="D11148" s="42"/>
      <c r="E11148" s="43" t="s">
        <v>61469</v>
      </c>
      <c r="F11148" s="44" t="s">
        <v>3093</v>
      </c>
      <c r="G11148" s="44" t="s">
        <v>17</v>
      </c>
      <c r="H11148" s="44" t="s">
        <v>18</v>
      </c>
      <c r="I11148" s="42" t="s">
        <v>16174</v>
      </c>
      <c r="J11148" s="42">
        <v>8033637960326</v>
      </c>
      <c r="K11148" s="45">
        <v>45139</v>
      </c>
      <c r="L11148" s="54">
        <v>0</v>
      </c>
      <c r="M11148" s="54">
        <v>69.95</v>
      </c>
      <c r="N11148" s="45">
        <v>43507</v>
      </c>
    </row>
    <row r="11149" spans="1:14" s="32" customFormat="1" hidden="1" x14ac:dyDescent="0.25">
      <c r="A11149" s="32" t="s">
        <v>24462</v>
      </c>
      <c r="B11149" s="42" t="s">
        <v>65917</v>
      </c>
      <c r="C11149" s="42"/>
      <c r="D11149" s="42"/>
      <c r="E11149" s="43" t="s">
        <v>61470</v>
      </c>
      <c r="F11149" s="44" t="s">
        <v>3093</v>
      </c>
      <c r="G11149" s="44" t="s">
        <v>17</v>
      </c>
      <c r="H11149" s="44" t="s">
        <v>18</v>
      </c>
      <c r="I11149" s="42" t="s">
        <v>16175</v>
      </c>
      <c r="J11149" s="42">
        <v>8033637960357</v>
      </c>
      <c r="K11149" s="45">
        <v>45139</v>
      </c>
      <c r="L11149" s="54">
        <v>0</v>
      </c>
      <c r="M11149" s="54">
        <v>69.95</v>
      </c>
      <c r="N11149" s="45">
        <v>43507</v>
      </c>
    </row>
    <row r="11150" spans="1:14" s="32" customFormat="1" hidden="1" x14ac:dyDescent="0.25">
      <c r="A11150" s="32" t="s">
        <v>34226</v>
      </c>
      <c r="B11150" s="42" t="s">
        <v>65171</v>
      </c>
      <c r="C11150" s="42"/>
      <c r="D11150" s="42"/>
      <c r="E11150" s="43" t="s">
        <v>62745</v>
      </c>
      <c r="F11150" s="44" t="s">
        <v>16</v>
      </c>
      <c r="G11150" s="44" t="s">
        <v>17</v>
      </c>
      <c r="H11150" s="44" t="s">
        <v>18</v>
      </c>
      <c r="I11150" s="42" t="s">
        <v>16253</v>
      </c>
      <c r="J11150" s="42">
        <v>8051194990129</v>
      </c>
      <c r="K11150" s="45">
        <v>45139</v>
      </c>
      <c r="L11150" s="46">
        <v>0</v>
      </c>
      <c r="M11150" s="54">
        <v>84.95</v>
      </c>
      <c r="N11150" s="45">
        <v>42786</v>
      </c>
    </row>
    <row r="11151" spans="1:14" s="32" customFormat="1" hidden="1" x14ac:dyDescent="0.25">
      <c r="A11151" s="32" t="s">
        <v>34227</v>
      </c>
      <c r="B11151" s="42" t="s">
        <v>65170</v>
      </c>
      <c r="C11151" s="42"/>
      <c r="D11151" s="42"/>
      <c r="E11151" s="43" t="s">
        <v>16256</v>
      </c>
      <c r="F11151" s="44" t="s">
        <v>16</v>
      </c>
      <c r="G11151" s="44" t="s">
        <v>17</v>
      </c>
      <c r="H11151" s="44" t="s">
        <v>18</v>
      </c>
      <c r="I11151" s="42" t="s">
        <v>16257</v>
      </c>
      <c r="J11151" s="42">
        <v>8051194990112</v>
      </c>
      <c r="K11151" s="45">
        <v>45139</v>
      </c>
      <c r="L11151" s="46">
        <v>0</v>
      </c>
      <c r="M11151" s="54">
        <v>84.95</v>
      </c>
      <c r="N11151" s="45">
        <v>42786</v>
      </c>
    </row>
    <row r="11152" spans="1:14" s="32" customFormat="1" hidden="1" x14ac:dyDescent="0.25">
      <c r="A11152" s="32" t="s">
        <v>34228</v>
      </c>
      <c r="B11152" s="42" t="s">
        <v>65172</v>
      </c>
      <c r="C11152" s="42"/>
      <c r="D11152" s="42"/>
      <c r="E11152" s="43" t="s">
        <v>16254</v>
      </c>
      <c r="F11152" s="44" t="s">
        <v>16</v>
      </c>
      <c r="G11152" s="44" t="s">
        <v>17</v>
      </c>
      <c r="H11152" s="44" t="s">
        <v>18</v>
      </c>
      <c r="I11152" s="42" t="s">
        <v>16255</v>
      </c>
      <c r="J11152" s="42">
        <v>8051194990136</v>
      </c>
      <c r="K11152" s="45">
        <v>45139</v>
      </c>
      <c r="L11152" s="46">
        <v>0</v>
      </c>
      <c r="M11152" s="54">
        <v>84.95</v>
      </c>
      <c r="N11152" s="45">
        <v>42786</v>
      </c>
    </row>
    <row r="11153" spans="1:14" s="32" customFormat="1" hidden="1" x14ac:dyDescent="0.25">
      <c r="A11153" s="32" t="s">
        <v>34272</v>
      </c>
      <c r="B11153" s="42" t="s">
        <v>64866</v>
      </c>
      <c r="C11153" s="42"/>
      <c r="D11153" s="42"/>
      <c r="E11153" s="43" t="s">
        <v>16449</v>
      </c>
      <c r="F11153" s="44" t="s">
        <v>16</v>
      </c>
      <c r="G11153" s="44" t="s">
        <v>17</v>
      </c>
      <c r="H11153" s="44" t="s">
        <v>18</v>
      </c>
      <c r="I11153" s="42" t="s">
        <v>16450</v>
      </c>
      <c r="J11153" s="42">
        <v>8033637659671</v>
      </c>
      <c r="K11153" s="45">
        <v>45139</v>
      </c>
      <c r="L11153" s="46">
        <v>0</v>
      </c>
      <c r="M11153" s="54">
        <v>59.95</v>
      </c>
      <c r="N11153" s="45"/>
    </row>
    <row r="11154" spans="1:14" s="32" customFormat="1" hidden="1" x14ac:dyDescent="0.25">
      <c r="A11154" s="32" t="s">
        <v>34273</v>
      </c>
      <c r="B11154" s="42" t="s">
        <v>64864</v>
      </c>
      <c r="C11154" s="42"/>
      <c r="D11154" s="42"/>
      <c r="E11154" s="43" t="s">
        <v>16451</v>
      </c>
      <c r="F11154" s="44" t="s">
        <v>16</v>
      </c>
      <c r="G11154" s="44" t="s">
        <v>17</v>
      </c>
      <c r="H11154" s="44" t="s">
        <v>18</v>
      </c>
      <c r="I11154" s="42" t="s">
        <v>16452</v>
      </c>
      <c r="J11154" s="42">
        <v>8033637659657</v>
      </c>
      <c r="K11154" s="45">
        <v>45139</v>
      </c>
      <c r="L11154" s="46">
        <v>0</v>
      </c>
      <c r="M11154" s="54">
        <v>59.95</v>
      </c>
      <c r="N11154" s="45"/>
    </row>
    <row r="11155" spans="1:14" s="32" customFormat="1" hidden="1" x14ac:dyDescent="0.25">
      <c r="A11155" s="32" t="s">
        <v>34274</v>
      </c>
      <c r="B11155" s="42" t="s">
        <v>64863</v>
      </c>
      <c r="C11155" s="42"/>
      <c r="D11155" s="42"/>
      <c r="E11155" s="43" t="s">
        <v>16453</v>
      </c>
      <c r="F11155" s="44" t="s">
        <v>16</v>
      </c>
      <c r="G11155" s="44" t="s">
        <v>17</v>
      </c>
      <c r="H11155" s="44" t="s">
        <v>18</v>
      </c>
      <c r="I11155" s="42" t="s">
        <v>16454</v>
      </c>
      <c r="J11155" s="42">
        <v>8033637650463</v>
      </c>
      <c r="K11155" s="45">
        <v>45139</v>
      </c>
      <c r="L11155" s="46">
        <v>0</v>
      </c>
      <c r="M11155" s="54">
        <v>59.95</v>
      </c>
      <c r="N11155" s="45"/>
    </row>
    <row r="11156" spans="1:14" s="32" customFormat="1" hidden="1" x14ac:dyDescent="0.25">
      <c r="A11156" s="32" t="s">
        <v>34275</v>
      </c>
      <c r="B11156" s="42" t="s">
        <v>64862</v>
      </c>
      <c r="C11156" s="42"/>
      <c r="D11156" s="42"/>
      <c r="E11156" s="43" t="s">
        <v>16455</v>
      </c>
      <c r="F11156" s="44" t="s">
        <v>16</v>
      </c>
      <c r="G11156" s="44" t="s">
        <v>17</v>
      </c>
      <c r="H11156" s="44" t="s">
        <v>18</v>
      </c>
      <c r="I11156" s="42" t="s">
        <v>16456</v>
      </c>
      <c r="J11156" s="42">
        <v>8033637659640</v>
      </c>
      <c r="K11156" s="45">
        <v>45139</v>
      </c>
      <c r="L11156" s="46">
        <v>0</v>
      </c>
      <c r="M11156" s="54">
        <v>59.95</v>
      </c>
      <c r="N11156" s="45"/>
    </row>
    <row r="11157" spans="1:14" s="32" customFormat="1" hidden="1" x14ac:dyDescent="0.25">
      <c r="A11157" s="32" t="s">
        <v>34276</v>
      </c>
      <c r="B11157" s="42" t="s">
        <v>64865</v>
      </c>
      <c r="C11157" s="42"/>
      <c r="D11157" s="42"/>
      <c r="E11157" s="43" t="s">
        <v>16457</v>
      </c>
      <c r="F11157" s="44" t="s">
        <v>16</v>
      </c>
      <c r="G11157" s="44" t="s">
        <v>17</v>
      </c>
      <c r="H11157" s="44" t="s">
        <v>18</v>
      </c>
      <c r="I11157" s="42" t="s">
        <v>16458</v>
      </c>
      <c r="J11157" s="42">
        <v>8033637659664</v>
      </c>
      <c r="K11157" s="45">
        <v>45139</v>
      </c>
      <c r="L11157" s="46">
        <v>0</v>
      </c>
      <c r="M11157" s="54">
        <v>59.95</v>
      </c>
      <c r="N11157" s="45"/>
    </row>
    <row r="11158" spans="1:14" s="32" customFormat="1" hidden="1" x14ac:dyDescent="0.25">
      <c r="B11158" s="42" t="s">
        <v>53409</v>
      </c>
      <c r="C11158" s="42"/>
      <c r="D11158" s="32" t="s">
        <v>53419</v>
      </c>
      <c r="E11158" s="32" t="s">
        <v>53491</v>
      </c>
      <c r="F11158" s="44"/>
      <c r="G11158" s="44" t="s">
        <v>17</v>
      </c>
      <c r="H11158" s="44" t="s">
        <v>18</v>
      </c>
      <c r="I11158" s="32" t="s">
        <v>53455</v>
      </c>
      <c r="J11158" s="55">
        <v>8059347060958</v>
      </c>
      <c r="K11158" s="45">
        <v>45170</v>
      </c>
      <c r="L11158" s="60">
        <v>0</v>
      </c>
      <c r="M11158" s="60">
        <v>0</v>
      </c>
      <c r="N11158" s="45">
        <v>44907</v>
      </c>
    </row>
    <row r="11159" spans="1:14" s="32" customFormat="1" hidden="1" x14ac:dyDescent="0.25">
      <c r="B11159" s="42"/>
      <c r="C11159" s="42"/>
      <c r="D11159" s="32" t="s">
        <v>53504</v>
      </c>
      <c r="E11159" s="32" t="s">
        <v>53499</v>
      </c>
      <c r="F11159" s="44">
        <v>714</v>
      </c>
      <c r="G11159" s="44" t="s">
        <v>17</v>
      </c>
      <c r="H11159" s="44" t="s">
        <v>18</v>
      </c>
      <c r="I11159" s="32" t="s">
        <v>53509</v>
      </c>
      <c r="J11159" s="55">
        <v>8059347021157</v>
      </c>
      <c r="K11159" s="45">
        <v>45170</v>
      </c>
      <c r="L11159" s="47">
        <v>0</v>
      </c>
      <c r="M11159" s="47">
        <v>659.95</v>
      </c>
      <c r="N11159" s="45">
        <v>44981</v>
      </c>
    </row>
    <row r="11160" spans="1:14" s="32" customFormat="1" hidden="1" x14ac:dyDescent="0.25">
      <c r="B11160" s="42" t="s">
        <v>52316</v>
      </c>
      <c r="C11160" s="42"/>
      <c r="D11160" s="32" t="s">
        <v>53416</v>
      </c>
      <c r="E11160" s="32" t="s">
        <v>53885</v>
      </c>
      <c r="F11160" s="44">
        <v>714</v>
      </c>
      <c r="G11160" s="44" t="s">
        <v>17</v>
      </c>
      <c r="H11160" s="44" t="s">
        <v>18</v>
      </c>
      <c r="I11160" s="32" t="s">
        <v>50478</v>
      </c>
      <c r="J11160" s="55">
        <v>8059347021256</v>
      </c>
      <c r="K11160" s="45">
        <v>45170</v>
      </c>
      <c r="L11160" s="60">
        <v>0</v>
      </c>
      <c r="M11160" s="60">
        <v>649.95000000000005</v>
      </c>
      <c r="N11160" s="45">
        <v>44907</v>
      </c>
    </row>
    <row r="11161" spans="1:14" s="32" customFormat="1" hidden="1" x14ac:dyDescent="0.25">
      <c r="B11161" s="42" t="s">
        <v>52317</v>
      </c>
      <c r="C11161" s="42"/>
      <c r="D11161" s="32" t="s">
        <v>53417</v>
      </c>
      <c r="E11161" s="32" t="s">
        <v>53886</v>
      </c>
      <c r="F11161" s="44">
        <v>714</v>
      </c>
      <c r="G11161" s="44" t="s">
        <v>17</v>
      </c>
      <c r="H11161" s="44" t="s">
        <v>18</v>
      </c>
      <c r="I11161" s="32" t="s">
        <v>50479</v>
      </c>
      <c r="J11161" s="55">
        <v>8059347021263</v>
      </c>
      <c r="K11161" s="45">
        <v>45170</v>
      </c>
      <c r="L11161" s="60">
        <v>0</v>
      </c>
      <c r="M11161" s="60">
        <v>649.95000000000005</v>
      </c>
      <c r="N11161" s="45">
        <v>44907</v>
      </c>
    </row>
    <row r="11162" spans="1:14" s="32" customFormat="1" hidden="1" x14ac:dyDescent="0.25">
      <c r="B11162" s="42" t="s">
        <v>52318</v>
      </c>
      <c r="C11162" s="42"/>
      <c r="D11162" s="32" t="s">
        <v>53418</v>
      </c>
      <c r="E11162" s="32" t="s">
        <v>53887</v>
      </c>
      <c r="F11162" s="44">
        <v>714</v>
      </c>
      <c r="G11162" s="44" t="s">
        <v>17</v>
      </c>
      <c r="H11162" s="44" t="s">
        <v>18</v>
      </c>
      <c r="I11162" s="32" t="s">
        <v>50480</v>
      </c>
      <c r="J11162" s="55">
        <v>8059347021270</v>
      </c>
      <c r="K11162" s="45">
        <v>45170</v>
      </c>
      <c r="L11162" s="60">
        <v>0</v>
      </c>
      <c r="M11162" s="60">
        <v>649.95000000000005</v>
      </c>
      <c r="N11162" s="45">
        <v>44907</v>
      </c>
    </row>
    <row r="11163" spans="1:14" s="32" customFormat="1" hidden="1" x14ac:dyDescent="0.25">
      <c r="B11163" s="42" t="s">
        <v>52314</v>
      </c>
      <c r="C11163" s="42"/>
      <c r="D11163" s="32" t="s">
        <v>53414</v>
      </c>
      <c r="E11163" s="32" t="s">
        <v>53883</v>
      </c>
      <c r="F11163" s="44">
        <v>714</v>
      </c>
      <c r="G11163" s="44" t="s">
        <v>17</v>
      </c>
      <c r="H11163" s="44" t="s">
        <v>18</v>
      </c>
      <c r="I11163" s="32" t="s">
        <v>50476</v>
      </c>
      <c r="J11163" s="55">
        <v>8059347021232</v>
      </c>
      <c r="K11163" s="45">
        <v>45170</v>
      </c>
      <c r="L11163" s="60">
        <v>0</v>
      </c>
      <c r="M11163" s="60">
        <v>649.95000000000005</v>
      </c>
      <c r="N11163" s="45">
        <v>44907</v>
      </c>
    </row>
    <row r="11164" spans="1:14" s="32" customFormat="1" hidden="1" x14ac:dyDescent="0.25">
      <c r="B11164" s="42" t="s">
        <v>52315</v>
      </c>
      <c r="C11164" s="42"/>
      <c r="D11164" s="32" t="s">
        <v>53415</v>
      </c>
      <c r="E11164" s="32" t="s">
        <v>53884</v>
      </c>
      <c r="F11164" s="44">
        <v>714</v>
      </c>
      <c r="G11164" s="44" t="s">
        <v>17</v>
      </c>
      <c r="H11164" s="44" t="s">
        <v>18</v>
      </c>
      <c r="I11164" s="32" t="s">
        <v>50477</v>
      </c>
      <c r="J11164" s="55">
        <v>8059347021249</v>
      </c>
      <c r="K11164" s="45">
        <v>45170</v>
      </c>
      <c r="L11164" s="60">
        <v>0</v>
      </c>
      <c r="M11164" s="60">
        <v>649.95000000000005</v>
      </c>
      <c r="N11164" s="45">
        <v>44907</v>
      </c>
    </row>
    <row r="11165" spans="1:14" s="32" customFormat="1" hidden="1" x14ac:dyDescent="0.25">
      <c r="B11165" s="42"/>
      <c r="C11165" s="42"/>
      <c r="D11165" s="32" t="s">
        <v>53448</v>
      </c>
      <c r="E11165" s="32" t="s">
        <v>57193</v>
      </c>
      <c r="F11165" s="44"/>
      <c r="G11165" s="44" t="s">
        <v>17</v>
      </c>
      <c r="H11165" s="44" t="s">
        <v>18</v>
      </c>
      <c r="I11165" s="32" t="s">
        <v>53484</v>
      </c>
      <c r="J11165" s="55">
        <v>8059347057651</v>
      </c>
      <c r="K11165" s="45">
        <v>45170</v>
      </c>
      <c r="L11165" s="60">
        <v>0</v>
      </c>
      <c r="M11165" s="60">
        <v>189.95</v>
      </c>
      <c r="N11165" s="45">
        <v>44907</v>
      </c>
    </row>
    <row r="11166" spans="1:14" s="32" customFormat="1" hidden="1" x14ac:dyDescent="0.25">
      <c r="B11166" s="42"/>
      <c r="C11166" s="42"/>
      <c r="D11166" s="32" t="s">
        <v>53449</v>
      </c>
      <c r="E11166" s="32" t="s">
        <v>57194</v>
      </c>
      <c r="F11166" s="44"/>
      <c r="G11166" s="44" t="s">
        <v>17</v>
      </c>
      <c r="H11166" s="44" t="s">
        <v>18</v>
      </c>
      <c r="I11166" s="32" t="s">
        <v>53485</v>
      </c>
      <c r="J11166" s="55">
        <v>8059347057668</v>
      </c>
      <c r="K11166" s="45">
        <v>45170</v>
      </c>
      <c r="L11166" s="60">
        <v>0</v>
      </c>
      <c r="M11166" s="60">
        <v>189.95</v>
      </c>
      <c r="N11166" s="45">
        <v>44907</v>
      </c>
    </row>
    <row r="11167" spans="1:14" s="32" customFormat="1" hidden="1" x14ac:dyDescent="0.25">
      <c r="B11167" s="42"/>
      <c r="C11167" s="42"/>
      <c r="D11167" s="32" t="s">
        <v>53450</v>
      </c>
      <c r="E11167" s="32" t="s">
        <v>57195</v>
      </c>
      <c r="F11167" s="44"/>
      <c r="G11167" s="44" t="s">
        <v>17</v>
      </c>
      <c r="H11167" s="44" t="s">
        <v>18</v>
      </c>
      <c r="I11167" s="32" t="s">
        <v>53486</v>
      </c>
      <c r="J11167" s="55">
        <v>8059347057675</v>
      </c>
      <c r="K11167" s="45">
        <v>45170</v>
      </c>
      <c r="L11167" s="60">
        <v>0</v>
      </c>
      <c r="M11167" s="60">
        <v>189.95</v>
      </c>
      <c r="N11167" s="45">
        <v>44907</v>
      </c>
    </row>
    <row r="11168" spans="1:14" s="32" customFormat="1" hidden="1" x14ac:dyDescent="0.25">
      <c r="B11168" s="42"/>
      <c r="C11168" s="42"/>
      <c r="D11168" s="32" t="s">
        <v>53451</v>
      </c>
      <c r="E11168" s="32" t="s">
        <v>57196</v>
      </c>
      <c r="F11168" s="44"/>
      <c r="G11168" s="44" t="s">
        <v>17</v>
      </c>
      <c r="H11168" s="44" t="s">
        <v>18</v>
      </c>
      <c r="I11168" s="32" t="s">
        <v>53487</v>
      </c>
      <c r="J11168" s="55">
        <v>8059347057682</v>
      </c>
      <c r="K11168" s="45">
        <v>45170</v>
      </c>
      <c r="L11168" s="60">
        <v>0</v>
      </c>
      <c r="M11168" s="60">
        <v>189.95</v>
      </c>
      <c r="N11168" s="45">
        <v>44907</v>
      </c>
    </row>
    <row r="11169" spans="2:14" s="32" customFormat="1" hidden="1" x14ac:dyDescent="0.25">
      <c r="B11169" s="42"/>
      <c r="C11169" s="42"/>
      <c r="D11169" s="32" t="s">
        <v>53452</v>
      </c>
      <c r="E11169" s="32" t="s">
        <v>57197</v>
      </c>
      <c r="F11169" s="44"/>
      <c r="G11169" s="44" t="s">
        <v>17</v>
      </c>
      <c r="H11169" s="44" t="s">
        <v>18</v>
      </c>
      <c r="I11169" s="32" t="s">
        <v>53488</v>
      </c>
      <c r="J11169" s="55">
        <v>8059347057699</v>
      </c>
      <c r="K11169" s="45">
        <v>45170</v>
      </c>
      <c r="L11169" s="60">
        <v>0</v>
      </c>
      <c r="M11169" s="60">
        <v>189.95</v>
      </c>
      <c r="N11169" s="45">
        <v>44907</v>
      </c>
    </row>
    <row r="11170" spans="2:14" s="32" customFormat="1" hidden="1" x14ac:dyDescent="0.25">
      <c r="B11170" s="42"/>
      <c r="C11170" s="42"/>
      <c r="D11170" s="32" t="s">
        <v>53453</v>
      </c>
      <c r="E11170" s="32" t="s">
        <v>57198</v>
      </c>
      <c r="F11170" s="44"/>
      <c r="G11170" s="44" t="s">
        <v>17</v>
      </c>
      <c r="H11170" s="44" t="s">
        <v>18</v>
      </c>
      <c r="I11170" s="32" t="s">
        <v>53489</v>
      </c>
      <c r="J11170" s="55">
        <v>8059347057705</v>
      </c>
      <c r="K11170" s="45">
        <v>45170</v>
      </c>
      <c r="L11170" s="60">
        <v>0</v>
      </c>
      <c r="M11170" s="60">
        <v>189.95</v>
      </c>
      <c r="N11170" s="45">
        <v>44907</v>
      </c>
    </row>
    <row r="11171" spans="2:14" s="32" customFormat="1" hidden="1" x14ac:dyDescent="0.25">
      <c r="B11171" s="42"/>
      <c r="C11171" s="42"/>
      <c r="D11171" s="32" t="s">
        <v>53454</v>
      </c>
      <c r="E11171" s="32" t="s">
        <v>57199</v>
      </c>
      <c r="F11171" s="44"/>
      <c r="G11171" s="44" t="s">
        <v>17</v>
      </c>
      <c r="H11171" s="44" t="s">
        <v>18</v>
      </c>
      <c r="I11171" s="32" t="s">
        <v>53490</v>
      </c>
      <c r="J11171" s="55">
        <v>8059347057712</v>
      </c>
      <c r="K11171" s="45">
        <v>45170</v>
      </c>
      <c r="L11171" s="60">
        <v>0</v>
      </c>
      <c r="M11171" s="60">
        <v>189.95</v>
      </c>
      <c r="N11171" s="45">
        <v>44907</v>
      </c>
    </row>
    <row r="11172" spans="2:14" s="32" customFormat="1" hidden="1" x14ac:dyDescent="0.25">
      <c r="B11172" s="42"/>
      <c r="C11172" s="42"/>
      <c r="D11172" s="32" t="s">
        <v>53438</v>
      </c>
      <c r="E11172" s="32" t="s">
        <v>53495</v>
      </c>
      <c r="F11172" s="44"/>
      <c r="G11172" s="44" t="s">
        <v>17</v>
      </c>
      <c r="H11172" s="44" t="s">
        <v>57192</v>
      </c>
      <c r="I11172" s="32" t="s">
        <v>53474</v>
      </c>
      <c r="J11172" s="55">
        <v>8059347057729</v>
      </c>
      <c r="K11172" s="45">
        <v>45170</v>
      </c>
      <c r="L11172" s="60">
        <v>0</v>
      </c>
      <c r="M11172" s="60">
        <v>189.95</v>
      </c>
      <c r="N11172" s="45">
        <v>44907</v>
      </c>
    </row>
    <row r="11173" spans="2:14" s="32" customFormat="1" hidden="1" x14ac:dyDescent="0.25">
      <c r="B11173" s="42"/>
      <c r="C11173" s="42"/>
      <c r="D11173" s="32" t="s">
        <v>53439</v>
      </c>
      <c r="E11173" s="32" t="s">
        <v>53495</v>
      </c>
      <c r="F11173" s="44"/>
      <c r="G11173" s="44" t="s">
        <v>17</v>
      </c>
      <c r="H11173" s="44" t="s">
        <v>57192</v>
      </c>
      <c r="I11173" s="32" t="s">
        <v>53475</v>
      </c>
      <c r="J11173" s="55">
        <v>8059347057736</v>
      </c>
      <c r="K11173" s="45">
        <v>45170</v>
      </c>
      <c r="L11173" s="60">
        <v>0</v>
      </c>
      <c r="M11173" s="60">
        <v>189.95</v>
      </c>
      <c r="N11173" s="45">
        <v>44907</v>
      </c>
    </row>
    <row r="11174" spans="2:14" s="32" customFormat="1" hidden="1" x14ac:dyDescent="0.25">
      <c r="B11174" s="42"/>
      <c r="C11174" s="42"/>
      <c r="D11174" s="32" t="s">
        <v>53440</v>
      </c>
      <c r="E11174" s="32" t="s">
        <v>53495</v>
      </c>
      <c r="F11174" s="44"/>
      <c r="G11174" s="44" t="s">
        <v>17</v>
      </c>
      <c r="H11174" s="44" t="s">
        <v>57192</v>
      </c>
      <c r="I11174" s="32" t="s">
        <v>53476</v>
      </c>
      <c r="J11174" s="55">
        <v>8059347057743</v>
      </c>
      <c r="K11174" s="45">
        <v>45170</v>
      </c>
      <c r="L11174" s="60">
        <v>0</v>
      </c>
      <c r="M11174" s="60">
        <v>189.95</v>
      </c>
      <c r="N11174" s="45">
        <v>44907</v>
      </c>
    </row>
    <row r="11175" spans="2:14" s="32" customFormat="1" hidden="1" x14ac:dyDescent="0.25">
      <c r="B11175" s="42"/>
      <c r="C11175" s="42"/>
      <c r="D11175" s="32" t="s">
        <v>53441</v>
      </c>
      <c r="E11175" s="32" t="s">
        <v>53495</v>
      </c>
      <c r="F11175" s="44"/>
      <c r="G11175" s="44" t="s">
        <v>17</v>
      </c>
      <c r="H11175" s="44" t="s">
        <v>57192</v>
      </c>
      <c r="I11175" s="32" t="s">
        <v>53477</v>
      </c>
      <c r="J11175" s="55">
        <v>8059347057750</v>
      </c>
      <c r="K11175" s="45">
        <v>45170</v>
      </c>
      <c r="L11175" s="60">
        <v>0</v>
      </c>
      <c r="M11175" s="60">
        <v>189.95</v>
      </c>
      <c r="N11175" s="45">
        <v>44907</v>
      </c>
    </row>
    <row r="11176" spans="2:14" s="32" customFormat="1" hidden="1" x14ac:dyDescent="0.25">
      <c r="B11176" s="42"/>
      <c r="C11176" s="42"/>
      <c r="D11176" s="32" t="s">
        <v>53442</v>
      </c>
      <c r="E11176" s="32" t="s">
        <v>53495</v>
      </c>
      <c r="F11176" s="44"/>
      <c r="G11176" s="44" t="s">
        <v>17</v>
      </c>
      <c r="H11176" s="44" t="s">
        <v>57192</v>
      </c>
      <c r="I11176" s="32" t="s">
        <v>53478</v>
      </c>
      <c r="J11176" s="55">
        <v>8059347057767</v>
      </c>
      <c r="K11176" s="45">
        <v>45170</v>
      </c>
      <c r="L11176" s="60">
        <v>0</v>
      </c>
      <c r="M11176" s="60">
        <v>189.95</v>
      </c>
      <c r="N11176" s="45">
        <v>44907</v>
      </c>
    </row>
    <row r="11177" spans="2:14" s="32" customFormat="1" hidden="1" x14ac:dyDescent="0.25">
      <c r="B11177" s="42"/>
      <c r="C11177" s="42"/>
      <c r="D11177" s="32" t="s">
        <v>53443</v>
      </c>
      <c r="E11177" s="32" t="s">
        <v>53495</v>
      </c>
      <c r="F11177" s="44"/>
      <c r="G11177" s="44" t="s">
        <v>17</v>
      </c>
      <c r="H11177" s="44" t="s">
        <v>57192</v>
      </c>
      <c r="I11177" s="32" t="s">
        <v>53479</v>
      </c>
      <c r="J11177" s="55">
        <v>8059347057774</v>
      </c>
      <c r="K11177" s="45">
        <v>45170</v>
      </c>
      <c r="L11177" s="60">
        <v>0</v>
      </c>
      <c r="M11177" s="60">
        <v>189.95</v>
      </c>
      <c r="N11177" s="45">
        <v>44907</v>
      </c>
    </row>
    <row r="11178" spans="2:14" s="32" customFormat="1" hidden="1" x14ac:dyDescent="0.25">
      <c r="B11178" s="42"/>
      <c r="C11178" s="42"/>
      <c r="D11178" s="32" t="s">
        <v>53444</v>
      </c>
      <c r="E11178" s="32" t="s">
        <v>53495</v>
      </c>
      <c r="F11178" s="44"/>
      <c r="G11178" s="44" t="s">
        <v>17</v>
      </c>
      <c r="H11178" s="44" t="s">
        <v>57192</v>
      </c>
      <c r="I11178" s="32" t="s">
        <v>53480</v>
      </c>
      <c r="J11178" s="55">
        <v>8059347057781</v>
      </c>
      <c r="K11178" s="45">
        <v>45170</v>
      </c>
      <c r="L11178" s="60">
        <v>0</v>
      </c>
      <c r="M11178" s="60">
        <v>189.95</v>
      </c>
      <c r="N11178" s="45">
        <v>44907</v>
      </c>
    </row>
    <row r="11179" spans="2:14" s="32" customFormat="1" hidden="1" x14ac:dyDescent="0.25">
      <c r="B11179" s="42"/>
      <c r="C11179" s="42"/>
      <c r="D11179" s="32" t="s">
        <v>53445</v>
      </c>
      <c r="E11179" s="32" t="s">
        <v>53496</v>
      </c>
      <c r="F11179" s="44"/>
      <c r="G11179" s="44" t="s">
        <v>17</v>
      </c>
      <c r="H11179" s="44" t="s">
        <v>18</v>
      </c>
      <c r="I11179" s="32" t="s">
        <v>53481</v>
      </c>
      <c r="J11179" s="55">
        <v>8059347058368</v>
      </c>
      <c r="K11179" s="45">
        <v>45170</v>
      </c>
      <c r="L11179" s="60">
        <v>0</v>
      </c>
      <c r="M11179" s="60">
        <v>99.95</v>
      </c>
      <c r="N11179" s="45">
        <v>44907</v>
      </c>
    </row>
    <row r="11180" spans="2:14" s="32" customFormat="1" hidden="1" x14ac:dyDescent="0.25">
      <c r="B11180" s="42"/>
      <c r="C11180" s="42"/>
      <c r="D11180" s="32" t="s">
        <v>53446</v>
      </c>
      <c r="E11180" s="32" t="s">
        <v>53496</v>
      </c>
      <c r="F11180" s="44"/>
      <c r="G11180" s="44" t="s">
        <v>17</v>
      </c>
      <c r="H11180" s="44" t="s">
        <v>18</v>
      </c>
      <c r="I11180" s="32" t="s">
        <v>53482</v>
      </c>
      <c r="J11180" s="55">
        <v>8059347058375</v>
      </c>
      <c r="K11180" s="45">
        <v>45170</v>
      </c>
      <c r="L11180" s="60">
        <v>0</v>
      </c>
      <c r="M11180" s="60">
        <v>99.95</v>
      </c>
      <c r="N11180" s="45">
        <v>44907</v>
      </c>
    </row>
    <row r="11181" spans="2:14" s="32" customFormat="1" hidden="1" x14ac:dyDescent="0.25">
      <c r="B11181" s="42"/>
      <c r="C11181" s="42"/>
      <c r="D11181" s="32" t="s">
        <v>53447</v>
      </c>
      <c r="E11181" s="32" t="s">
        <v>53496</v>
      </c>
      <c r="F11181" s="44"/>
      <c r="G11181" s="44" t="s">
        <v>17</v>
      </c>
      <c r="H11181" s="44" t="s">
        <v>18</v>
      </c>
      <c r="I11181" s="32" t="s">
        <v>53483</v>
      </c>
      <c r="J11181" s="55">
        <v>8059347058382</v>
      </c>
      <c r="K11181" s="45">
        <v>45170</v>
      </c>
      <c r="L11181" s="60">
        <v>0</v>
      </c>
      <c r="M11181" s="60">
        <v>99.95</v>
      </c>
      <c r="N11181" s="45">
        <v>44907</v>
      </c>
    </row>
    <row r="11182" spans="2:14" s="32" customFormat="1" hidden="1" x14ac:dyDescent="0.25">
      <c r="B11182" s="42"/>
      <c r="C11182" s="42"/>
      <c r="D11182" s="32" t="s">
        <v>53434</v>
      </c>
      <c r="E11182" s="32" t="s">
        <v>53493</v>
      </c>
      <c r="F11182" s="44"/>
      <c r="G11182" s="44" t="s">
        <v>17</v>
      </c>
      <c r="H11182" s="44" t="s">
        <v>18</v>
      </c>
      <c r="I11182" s="32" t="s">
        <v>53470</v>
      </c>
      <c r="J11182" s="55">
        <v>8059347060170</v>
      </c>
      <c r="K11182" s="45">
        <v>45170</v>
      </c>
      <c r="L11182" s="60">
        <v>0</v>
      </c>
      <c r="M11182" s="60">
        <v>64.95</v>
      </c>
      <c r="N11182" s="45">
        <v>44907</v>
      </c>
    </row>
    <row r="11183" spans="2:14" s="32" customFormat="1" hidden="1" x14ac:dyDescent="0.25">
      <c r="B11183" s="42"/>
      <c r="C11183" s="42"/>
      <c r="D11183" s="32" t="s">
        <v>53435</v>
      </c>
      <c r="E11183" s="32" t="s">
        <v>53493</v>
      </c>
      <c r="F11183" s="44"/>
      <c r="G11183" s="44" t="s">
        <v>17</v>
      </c>
      <c r="H11183" s="44" t="s">
        <v>18</v>
      </c>
      <c r="I11183" s="32" t="s">
        <v>53471</v>
      </c>
      <c r="J11183" s="55">
        <v>8059347060163</v>
      </c>
      <c r="K11183" s="45">
        <v>45170</v>
      </c>
      <c r="L11183" s="60">
        <v>0</v>
      </c>
      <c r="M11183" s="60">
        <v>64.95</v>
      </c>
      <c r="N11183" s="45">
        <v>44907</v>
      </c>
    </row>
    <row r="11184" spans="2:14" s="32" customFormat="1" hidden="1" x14ac:dyDescent="0.25">
      <c r="B11184" s="42"/>
      <c r="C11184" s="42"/>
      <c r="D11184" s="32" t="s">
        <v>53436</v>
      </c>
      <c r="E11184" s="32" t="s">
        <v>53493</v>
      </c>
      <c r="F11184" s="44"/>
      <c r="G11184" s="44" t="s">
        <v>17</v>
      </c>
      <c r="H11184" s="44" t="s">
        <v>18</v>
      </c>
      <c r="I11184" s="32" t="s">
        <v>53472</v>
      </c>
      <c r="J11184" s="55">
        <v>8059347060156</v>
      </c>
      <c r="K11184" s="45">
        <v>45170</v>
      </c>
      <c r="L11184" s="60">
        <v>0</v>
      </c>
      <c r="M11184" s="60">
        <v>64.95</v>
      </c>
      <c r="N11184" s="45">
        <v>44907</v>
      </c>
    </row>
    <row r="11185" spans="1:14" s="32" customFormat="1" hidden="1" x14ac:dyDescent="0.25">
      <c r="B11185" s="42"/>
      <c r="C11185" s="42"/>
      <c r="D11185" s="32" t="s">
        <v>53437</v>
      </c>
      <c r="E11185" s="32" t="s">
        <v>53493</v>
      </c>
      <c r="F11185" s="44"/>
      <c r="G11185" s="44" t="s">
        <v>17</v>
      </c>
      <c r="H11185" s="44" t="s">
        <v>18</v>
      </c>
      <c r="I11185" s="32" t="s">
        <v>53473</v>
      </c>
      <c r="J11185" s="55">
        <v>8059347060187</v>
      </c>
      <c r="K11185" s="45">
        <v>45170</v>
      </c>
      <c r="L11185" s="60">
        <v>0</v>
      </c>
      <c r="M11185" s="60">
        <v>64.95</v>
      </c>
      <c r="N11185" s="45">
        <v>44907</v>
      </c>
    </row>
    <row r="11186" spans="1:14" s="32" customFormat="1" hidden="1" x14ac:dyDescent="0.25">
      <c r="B11186" s="42"/>
      <c r="C11186" s="42"/>
      <c r="D11186" s="32" t="s">
        <v>53433</v>
      </c>
      <c r="E11186" s="32" t="s">
        <v>53493</v>
      </c>
      <c r="F11186" s="44"/>
      <c r="G11186" s="44" t="s">
        <v>17</v>
      </c>
      <c r="H11186" s="44" t="s">
        <v>18</v>
      </c>
      <c r="I11186" s="32" t="s">
        <v>53469</v>
      </c>
      <c r="J11186" s="55">
        <v>8059347060194</v>
      </c>
      <c r="K11186" s="45">
        <v>45170</v>
      </c>
      <c r="L11186" s="60">
        <v>0</v>
      </c>
      <c r="M11186" s="60">
        <v>64.95</v>
      </c>
      <c r="N11186" s="45">
        <v>44907</v>
      </c>
    </row>
    <row r="11187" spans="1:14" s="32" customFormat="1" hidden="1" x14ac:dyDescent="0.25">
      <c r="B11187" s="42"/>
      <c r="C11187" s="42"/>
      <c r="D11187" s="32" t="s">
        <v>53425</v>
      </c>
      <c r="E11187" s="32" t="s">
        <v>53493</v>
      </c>
      <c r="F11187" s="44"/>
      <c r="G11187" s="44" t="s">
        <v>17</v>
      </c>
      <c r="H11187" s="44" t="s">
        <v>18</v>
      </c>
      <c r="I11187" s="32" t="s">
        <v>53461</v>
      </c>
      <c r="J11187" s="55">
        <v>8059347060224</v>
      </c>
      <c r="K11187" s="45">
        <v>45170</v>
      </c>
      <c r="L11187" s="60">
        <v>0</v>
      </c>
      <c r="M11187" s="60">
        <v>64.95</v>
      </c>
      <c r="N11187" s="45">
        <v>44907</v>
      </c>
    </row>
    <row r="11188" spans="1:14" s="32" customFormat="1" hidden="1" x14ac:dyDescent="0.25">
      <c r="B11188" s="42"/>
      <c r="C11188" s="42"/>
      <c r="D11188" s="32" t="s">
        <v>53426</v>
      </c>
      <c r="E11188" s="32" t="s">
        <v>53493</v>
      </c>
      <c r="F11188" s="44"/>
      <c r="G11188" s="44" t="s">
        <v>17</v>
      </c>
      <c r="H11188" s="44" t="s">
        <v>18</v>
      </c>
      <c r="I11188" s="32" t="s">
        <v>53462</v>
      </c>
      <c r="J11188" s="55">
        <v>8059347060217</v>
      </c>
      <c r="K11188" s="45">
        <v>45170</v>
      </c>
      <c r="L11188" s="60">
        <v>0</v>
      </c>
      <c r="M11188" s="60">
        <v>64.95</v>
      </c>
      <c r="N11188" s="45">
        <v>44907</v>
      </c>
    </row>
    <row r="11189" spans="1:14" s="32" customFormat="1" hidden="1" x14ac:dyDescent="0.25">
      <c r="B11189" s="42"/>
      <c r="C11189" s="42"/>
      <c r="D11189" s="32" t="s">
        <v>53427</v>
      </c>
      <c r="E11189" s="32" t="s">
        <v>53493</v>
      </c>
      <c r="F11189" s="44"/>
      <c r="G11189" s="44" t="s">
        <v>17</v>
      </c>
      <c r="H11189" s="44" t="s">
        <v>18</v>
      </c>
      <c r="I11189" s="32" t="s">
        <v>53463</v>
      </c>
      <c r="J11189" s="55">
        <v>8059347060200</v>
      </c>
      <c r="K11189" s="45">
        <v>45170</v>
      </c>
      <c r="L11189" s="60">
        <v>0</v>
      </c>
      <c r="M11189" s="60">
        <v>64.95</v>
      </c>
      <c r="N11189" s="45">
        <v>44907</v>
      </c>
    </row>
    <row r="11190" spans="1:14" s="32" customFormat="1" hidden="1" x14ac:dyDescent="0.25">
      <c r="B11190" s="42"/>
      <c r="C11190" s="42"/>
      <c r="D11190" s="32" t="s">
        <v>53428</v>
      </c>
      <c r="E11190" s="32" t="s">
        <v>53493</v>
      </c>
      <c r="F11190" s="44"/>
      <c r="G11190" s="44" t="s">
        <v>17</v>
      </c>
      <c r="H11190" s="44" t="s">
        <v>18</v>
      </c>
      <c r="I11190" s="32" t="s">
        <v>53464</v>
      </c>
      <c r="J11190" s="55">
        <v>8059347060231</v>
      </c>
      <c r="K11190" s="45">
        <v>45170</v>
      </c>
      <c r="L11190" s="60">
        <v>0</v>
      </c>
      <c r="M11190" s="60">
        <v>64.95</v>
      </c>
      <c r="N11190" s="45">
        <v>44907</v>
      </c>
    </row>
    <row r="11191" spans="1:14" s="32" customFormat="1" hidden="1" x14ac:dyDescent="0.25">
      <c r="B11191" s="42"/>
      <c r="C11191" s="42"/>
      <c r="D11191" s="32" t="s">
        <v>53424</v>
      </c>
      <c r="E11191" s="32" t="s">
        <v>53493</v>
      </c>
      <c r="F11191" s="44"/>
      <c r="G11191" s="44" t="s">
        <v>17</v>
      </c>
      <c r="H11191" s="44" t="s">
        <v>18</v>
      </c>
      <c r="I11191" s="32" t="s">
        <v>53460</v>
      </c>
      <c r="J11191" s="55">
        <v>8059347060248</v>
      </c>
      <c r="K11191" s="45">
        <v>45170</v>
      </c>
      <c r="L11191" s="60">
        <v>0</v>
      </c>
      <c r="M11191" s="60">
        <v>64.95</v>
      </c>
      <c r="N11191" s="45">
        <v>44907</v>
      </c>
    </row>
    <row r="11192" spans="1:14" s="32" customFormat="1" hidden="1" x14ac:dyDescent="0.25">
      <c r="B11192" s="42"/>
      <c r="C11192" s="42"/>
      <c r="D11192" s="32" t="s">
        <v>53429</v>
      </c>
      <c r="E11192" s="32" t="s">
        <v>53494</v>
      </c>
      <c r="F11192" s="44"/>
      <c r="G11192" s="44" t="s">
        <v>17</v>
      </c>
      <c r="H11192" s="44" t="s">
        <v>18</v>
      </c>
      <c r="I11192" s="32" t="s">
        <v>53465</v>
      </c>
      <c r="J11192" s="55">
        <v>8059347060859</v>
      </c>
      <c r="K11192" s="45">
        <v>45170</v>
      </c>
      <c r="L11192" s="60">
        <v>0</v>
      </c>
      <c r="M11192" s="60">
        <v>34.950000000000003</v>
      </c>
      <c r="N11192" s="45">
        <v>44907</v>
      </c>
    </row>
    <row r="11193" spans="1:14" s="32" customFormat="1" hidden="1" x14ac:dyDescent="0.25">
      <c r="B11193" s="42"/>
      <c r="C11193" s="42"/>
      <c r="D11193" s="32" t="s">
        <v>53430</v>
      </c>
      <c r="E11193" s="32" t="s">
        <v>53494</v>
      </c>
      <c r="F11193" s="44"/>
      <c r="G11193" s="44" t="s">
        <v>17</v>
      </c>
      <c r="H11193" s="44" t="s">
        <v>18</v>
      </c>
      <c r="I11193" s="32" t="s">
        <v>53466</v>
      </c>
      <c r="J11193" s="55">
        <v>8059347060842</v>
      </c>
      <c r="K11193" s="45">
        <v>45170</v>
      </c>
      <c r="L11193" s="60">
        <v>0</v>
      </c>
      <c r="M11193" s="60">
        <v>34.950000000000003</v>
      </c>
      <c r="N11193" s="45">
        <v>44907</v>
      </c>
    </row>
    <row r="11194" spans="1:14" s="32" customFormat="1" hidden="1" x14ac:dyDescent="0.25">
      <c r="B11194" s="42"/>
      <c r="C11194" s="42"/>
      <c r="D11194" s="32" t="s">
        <v>53431</v>
      </c>
      <c r="E11194" s="32" t="s">
        <v>53494</v>
      </c>
      <c r="F11194" s="44"/>
      <c r="G11194" s="44" t="s">
        <v>17</v>
      </c>
      <c r="H11194" s="44" t="s">
        <v>18</v>
      </c>
      <c r="I11194" s="32" t="s">
        <v>53467</v>
      </c>
      <c r="J11194" s="55">
        <v>8059347060835</v>
      </c>
      <c r="K11194" s="45">
        <v>45170</v>
      </c>
      <c r="L11194" s="60">
        <v>0</v>
      </c>
      <c r="M11194" s="60">
        <v>34.950000000000003</v>
      </c>
      <c r="N11194" s="45">
        <v>44907</v>
      </c>
    </row>
    <row r="11195" spans="1:14" s="32" customFormat="1" hidden="1" x14ac:dyDescent="0.25">
      <c r="B11195" s="42"/>
      <c r="C11195" s="42"/>
      <c r="D11195" s="32" t="s">
        <v>53432</v>
      </c>
      <c r="E11195" s="32" t="s">
        <v>53494</v>
      </c>
      <c r="F11195" s="44"/>
      <c r="G11195" s="44" t="s">
        <v>17</v>
      </c>
      <c r="H11195" s="44" t="s">
        <v>18</v>
      </c>
      <c r="I11195" s="32" t="s">
        <v>53468</v>
      </c>
      <c r="J11195" s="55">
        <v>8059347060866</v>
      </c>
      <c r="K11195" s="45">
        <v>45170</v>
      </c>
      <c r="L11195" s="60">
        <v>0</v>
      </c>
      <c r="M11195" s="60">
        <v>34.950000000000003</v>
      </c>
      <c r="N11195" s="45">
        <v>44907</v>
      </c>
    </row>
    <row r="11196" spans="1:14" s="32" customFormat="1" hidden="1" x14ac:dyDescent="0.25">
      <c r="A11196" s="32" t="s">
        <v>34636</v>
      </c>
      <c r="B11196" s="42" t="s">
        <v>51333</v>
      </c>
      <c r="C11196" s="42"/>
      <c r="D11196" s="42" t="s">
        <v>17178</v>
      </c>
      <c r="E11196" s="43" t="s">
        <v>17179</v>
      </c>
      <c r="F11196" s="44" t="s">
        <v>56</v>
      </c>
      <c r="G11196" s="44" t="s">
        <v>17</v>
      </c>
      <c r="H11196" s="44" t="s">
        <v>18</v>
      </c>
      <c r="I11196" s="42" t="s">
        <v>17180</v>
      </c>
      <c r="J11196" s="42">
        <v>8059175100468</v>
      </c>
      <c r="K11196" s="45">
        <v>45170</v>
      </c>
      <c r="L11196" s="47">
        <v>0</v>
      </c>
      <c r="M11196" s="47">
        <v>309.95</v>
      </c>
      <c r="N11196" s="45">
        <v>43654</v>
      </c>
    </row>
    <row r="11197" spans="1:14" s="32" customFormat="1" hidden="1" x14ac:dyDescent="0.25">
      <c r="A11197" s="32" t="s">
        <v>34637</v>
      </c>
      <c r="B11197" s="42" t="s">
        <v>51331</v>
      </c>
      <c r="C11197" s="42"/>
      <c r="D11197" s="42" t="s">
        <v>17172</v>
      </c>
      <c r="E11197" s="43" t="s">
        <v>17173</v>
      </c>
      <c r="F11197" s="44" t="s">
        <v>56</v>
      </c>
      <c r="G11197" s="44" t="s">
        <v>17</v>
      </c>
      <c r="H11197" s="44" t="s">
        <v>18</v>
      </c>
      <c r="I11197" s="42" t="s">
        <v>17174</v>
      </c>
      <c r="J11197" s="42">
        <v>8059175100444</v>
      </c>
      <c r="K11197" s="45">
        <v>45170</v>
      </c>
      <c r="L11197" s="47">
        <v>0</v>
      </c>
      <c r="M11197" s="47">
        <v>309.95</v>
      </c>
      <c r="N11197" s="45">
        <v>43654</v>
      </c>
    </row>
    <row r="11198" spans="1:14" s="32" customFormat="1" hidden="1" x14ac:dyDescent="0.25">
      <c r="A11198" s="32" t="s">
        <v>34638</v>
      </c>
      <c r="B11198" s="42" t="s">
        <v>51330</v>
      </c>
      <c r="C11198" s="42"/>
      <c r="D11198" s="42" t="s">
        <v>17169</v>
      </c>
      <c r="E11198" s="43" t="s">
        <v>17170</v>
      </c>
      <c r="F11198" s="44" t="s">
        <v>56</v>
      </c>
      <c r="G11198" s="44" t="s">
        <v>17</v>
      </c>
      <c r="H11198" s="44" t="s">
        <v>18</v>
      </c>
      <c r="I11198" s="42" t="s">
        <v>17171</v>
      </c>
      <c r="J11198" s="42">
        <v>8059175100437</v>
      </c>
      <c r="K11198" s="45">
        <v>45170</v>
      </c>
      <c r="L11198" s="47">
        <v>0</v>
      </c>
      <c r="M11198" s="47">
        <v>309.95</v>
      </c>
      <c r="N11198" s="45">
        <v>43654</v>
      </c>
    </row>
    <row r="11199" spans="1:14" s="32" customFormat="1" hidden="1" x14ac:dyDescent="0.25">
      <c r="A11199" s="32" t="s">
        <v>34639</v>
      </c>
      <c r="B11199" s="42" t="s">
        <v>51329</v>
      </c>
      <c r="C11199" s="42"/>
      <c r="D11199" s="42" t="s">
        <v>17166</v>
      </c>
      <c r="E11199" s="43" t="s">
        <v>17167</v>
      </c>
      <c r="F11199" s="44" t="s">
        <v>56</v>
      </c>
      <c r="G11199" s="44" t="s">
        <v>17</v>
      </c>
      <c r="H11199" s="44" t="s">
        <v>18</v>
      </c>
      <c r="I11199" s="42" t="s">
        <v>17168</v>
      </c>
      <c r="J11199" s="42">
        <v>8059175100420</v>
      </c>
      <c r="K11199" s="45">
        <v>45170</v>
      </c>
      <c r="L11199" s="47">
        <v>0</v>
      </c>
      <c r="M11199" s="47">
        <v>309.95</v>
      </c>
      <c r="N11199" s="45">
        <v>43654</v>
      </c>
    </row>
    <row r="11200" spans="1:14" s="32" customFormat="1" hidden="1" x14ac:dyDescent="0.25">
      <c r="A11200" s="32" t="s">
        <v>34640</v>
      </c>
      <c r="B11200" s="42" t="s">
        <v>51332</v>
      </c>
      <c r="C11200" s="42"/>
      <c r="D11200" s="42" t="s">
        <v>17175</v>
      </c>
      <c r="E11200" s="43" t="s">
        <v>17176</v>
      </c>
      <c r="F11200" s="44" t="s">
        <v>56</v>
      </c>
      <c r="G11200" s="44" t="s">
        <v>17</v>
      </c>
      <c r="H11200" s="44" t="s">
        <v>18</v>
      </c>
      <c r="I11200" s="42" t="s">
        <v>17177</v>
      </c>
      <c r="J11200" s="42">
        <v>8059175100451</v>
      </c>
      <c r="K11200" s="45">
        <v>45170</v>
      </c>
      <c r="L11200" s="47">
        <v>0</v>
      </c>
      <c r="M11200" s="47">
        <v>309.95</v>
      </c>
      <c r="N11200" s="45">
        <v>43654</v>
      </c>
    </row>
    <row r="11201" spans="1:14" s="32" customFormat="1" hidden="1" x14ac:dyDescent="0.25">
      <c r="A11201" s="32" t="s">
        <v>34492</v>
      </c>
      <c r="B11201" s="42" t="s">
        <v>63282</v>
      </c>
      <c r="C11201" s="42"/>
      <c r="D11201" s="42" t="s">
        <v>32</v>
      </c>
      <c r="E11201" s="43" t="s">
        <v>33</v>
      </c>
      <c r="F11201" s="44" t="s">
        <v>16</v>
      </c>
      <c r="G11201" s="44" t="s">
        <v>17</v>
      </c>
      <c r="H11201" s="44" t="s">
        <v>18</v>
      </c>
      <c r="I11201" s="42" t="s">
        <v>36</v>
      </c>
      <c r="J11201" s="42">
        <v>8033637936260</v>
      </c>
      <c r="K11201" s="45">
        <v>45170</v>
      </c>
      <c r="L11201" s="46">
        <v>0</v>
      </c>
      <c r="M11201" s="46">
        <v>159.94999999999999</v>
      </c>
      <c r="N11201" s="45">
        <v>43507</v>
      </c>
    </row>
    <row r="11202" spans="1:14" s="32" customFormat="1" hidden="1" x14ac:dyDescent="0.25">
      <c r="A11202" s="32" t="s">
        <v>34493</v>
      </c>
      <c r="B11202" s="42" t="s">
        <v>63281</v>
      </c>
      <c r="C11202" s="42"/>
      <c r="D11202" s="42" t="s">
        <v>37</v>
      </c>
      <c r="E11202" s="43" t="s">
        <v>38</v>
      </c>
      <c r="F11202" s="44" t="s">
        <v>16</v>
      </c>
      <c r="G11202" s="44" t="s">
        <v>17</v>
      </c>
      <c r="H11202" s="44" t="s">
        <v>18</v>
      </c>
      <c r="I11202" s="42" t="s">
        <v>20872</v>
      </c>
      <c r="J11202" s="42">
        <v>8033637936246</v>
      </c>
      <c r="K11202" s="45">
        <v>45170</v>
      </c>
      <c r="L11202" s="46">
        <v>0</v>
      </c>
      <c r="M11202" s="46">
        <v>159.94999999999999</v>
      </c>
      <c r="N11202" s="45">
        <v>43507</v>
      </c>
    </row>
    <row r="11203" spans="1:14" s="32" customFormat="1" hidden="1" x14ac:dyDescent="0.25">
      <c r="B11203" s="42" t="s">
        <v>53410</v>
      </c>
      <c r="C11203" s="42"/>
      <c r="D11203" s="32" t="s">
        <v>53420</v>
      </c>
      <c r="E11203" s="32" t="s">
        <v>53492</v>
      </c>
      <c r="F11203" s="44"/>
      <c r="G11203" s="44" t="s">
        <v>17</v>
      </c>
      <c r="H11203" s="44" t="s">
        <v>18</v>
      </c>
      <c r="I11203" s="32" t="s">
        <v>53456</v>
      </c>
      <c r="J11203" s="55">
        <v>8059347060934</v>
      </c>
      <c r="K11203" s="45">
        <v>45170</v>
      </c>
      <c r="L11203" s="60">
        <v>0</v>
      </c>
      <c r="M11203" s="60">
        <v>0</v>
      </c>
      <c r="N11203" s="45">
        <v>44907</v>
      </c>
    </row>
    <row r="11204" spans="1:14" s="32" customFormat="1" hidden="1" x14ac:dyDescent="0.25">
      <c r="B11204" s="42" t="s">
        <v>53411</v>
      </c>
      <c r="C11204" s="42"/>
      <c r="D11204" s="32" t="s">
        <v>53421</v>
      </c>
      <c r="E11204" s="32" t="s">
        <v>53492</v>
      </c>
      <c r="F11204" s="44"/>
      <c r="G11204" s="44" t="s">
        <v>17</v>
      </c>
      <c r="H11204" s="44" t="s">
        <v>18</v>
      </c>
      <c r="I11204" s="32" t="s">
        <v>53457</v>
      </c>
      <c r="J11204" s="55">
        <v>8059347060927</v>
      </c>
      <c r="K11204" s="45">
        <v>45170</v>
      </c>
      <c r="L11204" s="60">
        <v>0</v>
      </c>
      <c r="M11204" s="60">
        <v>0</v>
      </c>
      <c r="N11204" s="45">
        <v>44907</v>
      </c>
    </row>
    <row r="11205" spans="1:14" s="32" customFormat="1" hidden="1" x14ac:dyDescent="0.25">
      <c r="B11205" s="42" t="s">
        <v>53412</v>
      </c>
      <c r="C11205" s="42"/>
      <c r="D11205" s="32" t="s">
        <v>53422</v>
      </c>
      <c r="E11205" s="32" t="s">
        <v>53492</v>
      </c>
      <c r="F11205" s="44"/>
      <c r="G11205" s="44" t="s">
        <v>17</v>
      </c>
      <c r="H11205" s="44" t="s">
        <v>18</v>
      </c>
      <c r="I11205" s="32" t="s">
        <v>53458</v>
      </c>
      <c r="J11205" s="55">
        <v>8059347060910</v>
      </c>
      <c r="K11205" s="45">
        <v>45170</v>
      </c>
      <c r="L11205" s="60">
        <v>0</v>
      </c>
      <c r="M11205" s="60">
        <v>0</v>
      </c>
      <c r="N11205" s="45">
        <v>44907</v>
      </c>
    </row>
    <row r="11206" spans="1:14" s="32" customFormat="1" hidden="1" x14ac:dyDescent="0.25">
      <c r="B11206" s="42" t="s">
        <v>53413</v>
      </c>
      <c r="C11206" s="42"/>
      <c r="D11206" s="32" t="s">
        <v>53423</v>
      </c>
      <c r="E11206" s="32" t="s">
        <v>53492</v>
      </c>
      <c r="F11206" s="44"/>
      <c r="G11206" s="44" t="s">
        <v>17</v>
      </c>
      <c r="H11206" s="44" t="s">
        <v>18</v>
      </c>
      <c r="I11206" s="32" t="s">
        <v>53459</v>
      </c>
      <c r="J11206" s="55">
        <v>8059347060941</v>
      </c>
      <c r="K11206" s="45">
        <v>45170</v>
      </c>
      <c r="L11206" s="60">
        <v>0</v>
      </c>
      <c r="M11206" s="60">
        <v>0</v>
      </c>
      <c r="N11206" s="45">
        <v>44907</v>
      </c>
    </row>
    <row r="11207" spans="1:14" s="32" customFormat="1" hidden="1" x14ac:dyDescent="0.25">
      <c r="B11207" s="42"/>
      <c r="C11207" s="42"/>
      <c r="D11207" s="32" t="s">
        <v>53505</v>
      </c>
      <c r="E11207" s="32" t="s">
        <v>53500</v>
      </c>
      <c r="F11207" s="44">
        <v>714</v>
      </c>
      <c r="G11207" s="44" t="s">
        <v>17</v>
      </c>
      <c r="H11207" s="44" t="s">
        <v>18</v>
      </c>
      <c r="I11207" s="32" t="s">
        <v>53510</v>
      </c>
      <c r="J11207" s="55">
        <v>8059347021164</v>
      </c>
      <c r="K11207" s="45">
        <v>45170</v>
      </c>
      <c r="L11207" s="47">
        <v>0</v>
      </c>
      <c r="M11207" s="47">
        <v>659.95</v>
      </c>
      <c r="N11207" s="45">
        <v>44981</v>
      </c>
    </row>
    <row r="11208" spans="1:14" s="32" customFormat="1" hidden="1" x14ac:dyDescent="0.25">
      <c r="B11208" s="42"/>
      <c r="C11208" s="42"/>
      <c r="D11208" s="32" t="s">
        <v>53506</v>
      </c>
      <c r="E11208" s="32" t="s">
        <v>53501</v>
      </c>
      <c r="F11208" s="44">
        <v>714</v>
      </c>
      <c r="G11208" s="44" t="s">
        <v>17</v>
      </c>
      <c r="H11208" s="44" t="s">
        <v>18</v>
      </c>
      <c r="I11208" s="32" t="s">
        <v>53511</v>
      </c>
      <c r="J11208" s="55">
        <v>8059347021171</v>
      </c>
      <c r="K11208" s="45">
        <v>45170</v>
      </c>
      <c r="L11208" s="47">
        <v>0</v>
      </c>
      <c r="M11208" s="47">
        <v>659.95</v>
      </c>
      <c r="N11208" s="45">
        <v>44981</v>
      </c>
    </row>
    <row r="11209" spans="1:14" s="32" customFormat="1" hidden="1" x14ac:dyDescent="0.25">
      <c r="B11209" s="42"/>
      <c r="C11209" s="42"/>
      <c r="D11209" s="32" t="s">
        <v>53502</v>
      </c>
      <c r="E11209" s="32" t="s">
        <v>53497</v>
      </c>
      <c r="F11209" s="44">
        <v>714</v>
      </c>
      <c r="G11209" s="44" t="s">
        <v>17</v>
      </c>
      <c r="H11209" s="44" t="s">
        <v>18</v>
      </c>
      <c r="I11209" s="32" t="s">
        <v>53507</v>
      </c>
      <c r="J11209" s="55">
        <v>8059347021133</v>
      </c>
      <c r="K11209" s="45">
        <v>45170</v>
      </c>
      <c r="L11209" s="47">
        <v>0</v>
      </c>
      <c r="M11209" s="47">
        <v>659.95</v>
      </c>
      <c r="N11209" s="45">
        <v>44981</v>
      </c>
    </row>
    <row r="11210" spans="1:14" s="32" customFormat="1" hidden="1" x14ac:dyDescent="0.25">
      <c r="B11210" s="42"/>
      <c r="C11210" s="42"/>
      <c r="D11210" s="32" t="s">
        <v>53503</v>
      </c>
      <c r="E11210" s="32" t="s">
        <v>53498</v>
      </c>
      <c r="F11210" s="44">
        <v>714</v>
      </c>
      <c r="G11210" s="44" t="s">
        <v>17</v>
      </c>
      <c r="H11210" s="44" t="s">
        <v>18</v>
      </c>
      <c r="I11210" s="32" t="s">
        <v>53508</v>
      </c>
      <c r="J11210" s="55">
        <v>8059347021140</v>
      </c>
      <c r="K11210" s="45">
        <v>45170</v>
      </c>
      <c r="L11210" s="47">
        <v>0</v>
      </c>
      <c r="M11210" s="47">
        <v>659.95</v>
      </c>
      <c r="N11210" s="45">
        <v>44981</v>
      </c>
    </row>
    <row r="11211" spans="1:14" s="45" customFormat="1" hidden="1" x14ac:dyDescent="0.25">
      <c r="A11211" s="32"/>
      <c r="B11211" s="42" t="s">
        <v>53406</v>
      </c>
      <c r="C11211" s="42"/>
      <c r="D11211" s="43" t="s">
        <v>53353</v>
      </c>
      <c r="E11211" s="43" t="s">
        <v>53401</v>
      </c>
      <c r="F11211" s="44">
        <v>714</v>
      </c>
      <c r="G11211" s="44" t="s">
        <v>17</v>
      </c>
      <c r="H11211" s="44" t="s">
        <v>18</v>
      </c>
      <c r="I11211" s="43" t="s">
        <v>53375</v>
      </c>
      <c r="J11211" s="42">
        <v>8059347106571</v>
      </c>
      <c r="K11211" s="45">
        <v>45170</v>
      </c>
      <c r="L11211" s="54">
        <v>0</v>
      </c>
      <c r="M11211" s="54">
        <v>669.95</v>
      </c>
      <c r="N11211" s="45">
        <v>44988</v>
      </c>
    </row>
    <row r="11212" spans="1:14" s="45" customFormat="1" hidden="1" x14ac:dyDescent="0.25">
      <c r="A11212" s="32"/>
      <c r="B11212" s="42" t="s">
        <v>53407</v>
      </c>
      <c r="C11212" s="42"/>
      <c r="D11212" s="43" t="s">
        <v>53354</v>
      </c>
      <c r="E11212" s="43" t="s">
        <v>53402</v>
      </c>
      <c r="F11212" s="44">
        <v>714</v>
      </c>
      <c r="G11212" s="44" t="s">
        <v>17</v>
      </c>
      <c r="H11212" s="44" t="s">
        <v>18</v>
      </c>
      <c r="I11212" s="43" t="s">
        <v>53376</v>
      </c>
      <c r="J11212" s="42">
        <v>8059347106588</v>
      </c>
      <c r="K11212" s="45">
        <v>45170</v>
      </c>
      <c r="L11212" s="54">
        <v>0</v>
      </c>
      <c r="M11212" s="54">
        <v>669.95</v>
      </c>
      <c r="N11212" s="45">
        <v>44988</v>
      </c>
    </row>
    <row r="11213" spans="1:14" s="45" customFormat="1" hidden="1" x14ac:dyDescent="0.25">
      <c r="A11213" s="32"/>
      <c r="B11213" s="42" t="s">
        <v>53408</v>
      </c>
      <c r="C11213" s="42"/>
      <c r="D11213" s="43" t="s">
        <v>53355</v>
      </c>
      <c r="E11213" s="43" t="s">
        <v>53403</v>
      </c>
      <c r="F11213" s="44">
        <v>714</v>
      </c>
      <c r="G11213" s="44" t="s">
        <v>17</v>
      </c>
      <c r="H11213" s="44" t="s">
        <v>18</v>
      </c>
      <c r="I11213" s="43" t="s">
        <v>53377</v>
      </c>
      <c r="J11213" s="42">
        <v>8059347106595</v>
      </c>
      <c r="K11213" s="45">
        <v>45170</v>
      </c>
      <c r="L11213" s="54">
        <v>0</v>
      </c>
      <c r="M11213" s="54">
        <v>669.95</v>
      </c>
      <c r="N11213" s="45">
        <v>44988</v>
      </c>
    </row>
    <row r="11214" spans="1:14" s="45" customFormat="1" hidden="1" x14ac:dyDescent="0.25">
      <c r="A11214" s="32"/>
      <c r="B11214" s="42" t="s">
        <v>53404</v>
      </c>
      <c r="C11214" s="42"/>
      <c r="D11214" s="43" t="s">
        <v>53351</v>
      </c>
      <c r="E11214" s="43" t="s">
        <v>53399</v>
      </c>
      <c r="F11214" s="44">
        <v>714</v>
      </c>
      <c r="G11214" s="44" t="s">
        <v>17</v>
      </c>
      <c r="H11214" s="44" t="s">
        <v>18</v>
      </c>
      <c r="I11214" s="43" t="s">
        <v>53373</v>
      </c>
      <c r="J11214" s="42">
        <v>8059347106557</v>
      </c>
      <c r="K11214" s="45">
        <v>45170</v>
      </c>
      <c r="L11214" s="54">
        <v>0</v>
      </c>
      <c r="M11214" s="54">
        <v>669.95</v>
      </c>
      <c r="N11214" s="45">
        <v>44988</v>
      </c>
    </row>
    <row r="11215" spans="1:14" s="45" customFormat="1" hidden="1" x14ac:dyDescent="0.25">
      <c r="A11215" s="32"/>
      <c r="B11215" s="42" t="s">
        <v>53405</v>
      </c>
      <c r="C11215" s="42"/>
      <c r="D11215" s="43" t="s">
        <v>53352</v>
      </c>
      <c r="E11215" s="43" t="s">
        <v>53400</v>
      </c>
      <c r="F11215" s="44">
        <v>714</v>
      </c>
      <c r="G11215" s="44" t="s">
        <v>17</v>
      </c>
      <c r="H11215" s="44" t="s">
        <v>18</v>
      </c>
      <c r="I11215" s="43" t="s">
        <v>53374</v>
      </c>
      <c r="J11215" s="42">
        <v>8059347106564</v>
      </c>
      <c r="K11215" s="45">
        <v>45170</v>
      </c>
      <c r="L11215" s="54">
        <v>0</v>
      </c>
      <c r="M11215" s="54">
        <v>669.95</v>
      </c>
      <c r="N11215" s="45">
        <v>44988</v>
      </c>
    </row>
    <row r="11216" spans="1:14" s="45" customFormat="1" hidden="1" x14ac:dyDescent="0.25">
      <c r="A11216" s="32"/>
      <c r="B11216" s="42"/>
      <c r="C11216" s="42"/>
      <c r="D11216" s="43" t="s">
        <v>53361</v>
      </c>
      <c r="E11216" s="43" t="s">
        <v>57200</v>
      </c>
      <c r="F11216" s="44"/>
      <c r="G11216" s="44" t="s">
        <v>17</v>
      </c>
      <c r="H11216" s="44" t="s">
        <v>18</v>
      </c>
      <c r="I11216" s="43" t="s">
        <v>53383</v>
      </c>
      <c r="J11216" s="42">
        <v>8059347120683</v>
      </c>
      <c r="K11216" s="45">
        <v>45170</v>
      </c>
      <c r="L11216" s="54">
        <v>0</v>
      </c>
      <c r="M11216" s="54">
        <v>199.95</v>
      </c>
      <c r="N11216" s="45">
        <v>44988</v>
      </c>
    </row>
    <row r="11217" spans="1:14" s="45" customFormat="1" hidden="1" x14ac:dyDescent="0.25">
      <c r="A11217" s="32"/>
      <c r="B11217" s="42"/>
      <c r="C11217" s="42"/>
      <c r="D11217" s="43" t="s">
        <v>53362</v>
      </c>
      <c r="E11217" s="43" t="s">
        <v>57201</v>
      </c>
      <c r="F11217" s="44"/>
      <c r="G11217" s="44" t="s">
        <v>17</v>
      </c>
      <c r="H11217" s="44" t="s">
        <v>18</v>
      </c>
      <c r="I11217" s="43" t="s">
        <v>53384</v>
      </c>
      <c r="J11217" s="42">
        <v>8059347120690</v>
      </c>
      <c r="K11217" s="45">
        <v>45170</v>
      </c>
      <c r="L11217" s="54">
        <v>0</v>
      </c>
      <c r="M11217" s="54">
        <v>199.95</v>
      </c>
      <c r="N11217" s="45">
        <v>44988</v>
      </c>
    </row>
    <row r="11218" spans="1:14" s="45" customFormat="1" hidden="1" x14ac:dyDescent="0.25">
      <c r="A11218" s="32"/>
      <c r="B11218" s="42"/>
      <c r="C11218" s="42"/>
      <c r="D11218" s="43" t="s">
        <v>53363</v>
      </c>
      <c r="E11218" s="43" t="s">
        <v>57202</v>
      </c>
      <c r="F11218" s="44"/>
      <c r="G11218" s="44" t="s">
        <v>17</v>
      </c>
      <c r="H11218" s="44" t="s">
        <v>18</v>
      </c>
      <c r="I11218" s="43" t="s">
        <v>53385</v>
      </c>
      <c r="J11218" s="42">
        <v>8059347120706</v>
      </c>
      <c r="K11218" s="45">
        <v>45170</v>
      </c>
      <c r="L11218" s="54">
        <v>0</v>
      </c>
      <c r="M11218" s="54">
        <v>199.95</v>
      </c>
      <c r="N11218" s="45">
        <v>44988</v>
      </c>
    </row>
    <row r="11219" spans="1:14" s="45" customFormat="1" hidden="1" x14ac:dyDescent="0.25">
      <c r="A11219" s="32"/>
      <c r="B11219" s="42"/>
      <c r="C11219" s="42"/>
      <c r="D11219" s="43" t="s">
        <v>53364</v>
      </c>
      <c r="E11219" s="43" t="s">
        <v>57203</v>
      </c>
      <c r="F11219" s="44"/>
      <c r="G11219" s="44" t="s">
        <v>17</v>
      </c>
      <c r="H11219" s="44" t="s">
        <v>18</v>
      </c>
      <c r="I11219" s="43" t="s">
        <v>53386</v>
      </c>
      <c r="J11219" s="42">
        <v>8059347120713</v>
      </c>
      <c r="K11219" s="45">
        <v>45170</v>
      </c>
      <c r="L11219" s="54">
        <v>0</v>
      </c>
      <c r="M11219" s="54">
        <v>199.95</v>
      </c>
      <c r="N11219" s="45">
        <v>44988</v>
      </c>
    </row>
    <row r="11220" spans="1:14" s="45" customFormat="1" hidden="1" x14ac:dyDescent="0.25">
      <c r="A11220" s="32"/>
      <c r="B11220" s="42"/>
      <c r="C11220" s="42"/>
      <c r="D11220" s="43" t="s">
        <v>53365</v>
      </c>
      <c r="E11220" s="43" t="s">
        <v>57204</v>
      </c>
      <c r="F11220" s="44"/>
      <c r="G11220" s="44" t="s">
        <v>17</v>
      </c>
      <c r="H11220" s="44" t="s">
        <v>18</v>
      </c>
      <c r="I11220" s="43" t="s">
        <v>53387</v>
      </c>
      <c r="J11220" s="42">
        <v>8059347120720</v>
      </c>
      <c r="K11220" s="45">
        <v>45170</v>
      </c>
      <c r="L11220" s="54">
        <v>0</v>
      </c>
      <c r="M11220" s="54">
        <v>199.95</v>
      </c>
      <c r="N11220" s="45">
        <v>44988</v>
      </c>
    </row>
    <row r="11221" spans="1:14" s="45" customFormat="1" hidden="1" x14ac:dyDescent="0.25">
      <c r="A11221" s="32"/>
      <c r="B11221" s="42"/>
      <c r="C11221" s="42"/>
      <c r="D11221" s="43" t="s">
        <v>53366</v>
      </c>
      <c r="E11221" s="43" t="s">
        <v>57205</v>
      </c>
      <c r="F11221" s="44"/>
      <c r="G11221" s="44" t="s">
        <v>17</v>
      </c>
      <c r="H11221" s="44" t="s">
        <v>18</v>
      </c>
      <c r="I11221" s="43" t="s">
        <v>53388</v>
      </c>
      <c r="J11221" s="42">
        <v>8059347120737</v>
      </c>
      <c r="K11221" s="45">
        <v>45170</v>
      </c>
      <c r="L11221" s="54">
        <v>0</v>
      </c>
      <c r="M11221" s="54">
        <v>199.95</v>
      </c>
      <c r="N11221" s="45">
        <v>44988</v>
      </c>
    </row>
    <row r="11222" spans="1:14" s="45" customFormat="1" hidden="1" x14ac:dyDescent="0.25">
      <c r="A11222" s="32"/>
      <c r="B11222" s="42"/>
      <c r="C11222" s="42"/>
      <c r="D11222" s="43" t="s">
        <v>53367</v>
      </c>
      <c r="E11222" s="43" t="s">
        <v>57206</v>
      </c>
      <c r="F11222" s="44"/>
      <c r="G11222" s="44" t="s">
        <v>17</v>
      </c>
      <c r="H11222" s="44" t="s">
        <v>18</v>
      </c>
      <c r="I11222" s="43" t="s">
        <v>53389</v>
      </c>
      <c r="J11222" s="42">
        <v>8059347120744</v>
      </c>
      <c r="K11222" s="45">
        <v>45170</v>
      </c>
      <c r="L11222" s="54">
        <v>0</v>
      </c>
      <c r="M11222" s="54">
        <v>199.95</v>
      </c>
      <c r="N11222" s="45">
        <v>44988</v>
      </c>
    </row>
    <row r="11223" spans="1:14" s="45" customFormat="1" hidden="1" x14ac:dyDescent="0.25">
      <c r="A11223" s="32"/>
      <c r="B11223" s="42"/>
      <c r="C11223" s="42"/>
      <c r="D11223" s="43" t="s">
        <v>53369</v>
      </c>
      <c r="E11223" s="43" t="s">
        <v>53350</v>
      </c>
      <c r="F11223" s="44"/>
      <c r="G11223" s="44" t="s">
        <v>17</v>
      </c>
      <c r="H11223" s="44" t="s">
        <v>18</v>
      </c>
      <c r="I11223" s="43" t="s">
        <v>53391</v>
      </c>
      <c r="J11223" s="42">
        <v>8059347120898</v>
      </c>
      <c r="K11223" s="45">
        <v>45170</v>
      </c>
      <c r="L11223" s="54">
        <v>0</v>
      </c>
      <c r="M11223" s="54">
        <v>79.95</v>
      </c>
      <c r="N11223" s="45">
        <v>44988</v>
      </c>
    </row>
    <row r="11224" spans="1:14" s="45" customFormat="1" hidden="1" x14ac:dyDescent="0.25">
      <c r="A11224" s="32"/>
      <c r="B11224" s="42"/>
      <c r="C11224" s="42"/>
      <c r="D11224" s="43" t="s">
        <v>53370</v>
      </c>
      <c r="E11224" s="43" t="s">
        <v>53350</v>
      </c>
      <c r="F11224" s="44"/>
      <c r="G11224" s="44" t="s">
        <v>17</v>
      </c>
      <c r="H11224" s="44" t="s">
        <v>18</v>
      </c>
      <c r="I11224" s="43" t="s">
        <v>53392</v>
      </c>
      <c r="J11224" s="42">
        <v>8059347120881</v>
      </c>
      <c r="K11224" s="45">
        <v>45170</v>
      </c>
      <c r="L11224" s="54">
        <v>0</v>
      </c>
      <c r="M11224" s="54">
        <v>79.95</v>
      </c>
      <c r="N11224" s="45">
        <v>44988</v>
      </c>
    </row>
    <row r="11225" spans="1:14" s="45" customFormat="1" hidden="1" x14ac:dyDescent="0.25">
      <c r="A11225" s="32"/>
      <c r="B11225" s="42"/>
      <c r="C11225" s="42"/>
      <c r="D11225" s="43" t="s">
        <v>53371</v>
      </c>
      <c r="E11225" s="43" t="s">
        <v>53350</v>
      </c>
      <c r="F11225" s="44"/>
      <c r="G11225" s="44" t="s">
        <v>17</v>
      </c>
      <c r="H11225" s="44" t="s">
        <v>18</v>
      </c>
      <c r="I11225" s="43" t="s">
        <v>53393</v>
      </c>
      <c r="J11225" s="42">
        <v>8059347120874</v>
      </c>
      <c r="K11225" s="45">
        <v>45170</v>
      </c>
      <c r="L11225" s="54">
        <v>0</v>
      </c>
      <c r="M11225" s="54">
        <v>79.95</v>
      </c>
      <c r="N11225" s="45">
        <v>44988</v>
      </c>
    </row>
    <row r="11226" spans="1:14" s="45" customFormat="1" hidden="1" x14ac:dyDescent="0.25">
      <c r="A11226" s="32"/>
      <c r="B11226" s="42"/>
      <c r="C11226" s="42"/>
      <c r="D11226" s="43" t="s">
        <v>53372</v>
      </c>
      <c r="E11226" s="43" t="s">
        <v>53350</v>
      </c>
      <c r="F11226" s="44"/>
      <c r="G11226" s="44" t="s">
        <v>17</v>
      </c>
      <c r="H11226" s="44" t="s">
        <v>18</v>
      </c>
      <c r="I11226" s="43" t="s">
        <v>53394</v>
      </c>
      <c r="J11226" s="42">
        <v>8059347120904</v>
      </c>
      <c r="K11226" s="45">
        <v>45170</v>
      </c>
      <c r="L11226" s="54">
        <v>0</v>
      </c>
      <c r="M11226" s="54">
        <v>79.95</v>
      </c>
      <c r="N11226" s="45">
        <v>44988</v>
      </c>
    </row>
    <row r="11227" spans="1:14" s="45" customFormat="1" hidden="1" x14ac:dyDescent="0.25">
      <c r="A11227" s="32"/>
      <c r="B11227" s="42"/>
      <c r="C11227" s="42"/>
      <c r="D11227" s="43" t="s">
        <v>53368</v>
      </c>
      <c r="E11227" s="43" t="s">
        <v>53350</v>
      </c>
      <c r="F11227" s="44"/>
      <c r="G11227" s="44" t="s">
        <v>17</v>
      </c>
      <c r="H11227" s="44" t="s">
        <v>18</v>
      </c>
      <c r="I11227" s="43" t="s">
        <v>53390</v>
      </c>
      <c r="J11227" s="42">
        <v>8059347120911</v>
      </c>
      <c r="K11227" s="45">
        <v>45170</v>
      </c>
      <c r="L11227" s="54">
        <v>0</v>
      </c>
      <c r="M11227" s="54">
        <v>79.95</v>
      </c>
      <c r="N11227" s="45">
        <v>44988</v>
      </c>
    </row>
    <row r="11228" spans="1:14" s="45" customFormat="1" hidden="1" x14ac:dyDescent="0.25">
      <c r="A11228" s="32"/>
      <c r="B11228" s="42"/>
      <c r="C11228" s="42"/>
      <c r="D11228" s="43" t="s">
        <v>53360</v>
      </c>
      <c r="E11228" s="43" t="s">
        <v>53349</v>
      </c>
      <c r="F11228" s="44"/>
      <c r="G11228" s="44" t="s">
        <v>17</v>
      </c>
      <c r="H11228" s="44" t="s">
        <v>18</v>
      </c>
      <c r="I11228" s="43" t="s">
        <v>53382</v>
      </c>
      <c r="J11228" s="42">
        <v>8059347121079</v>
      </c>
      <c r="K11228" s="45">
        <v>45170</v>
      </c>
      <c r="L11228" s="54">
        <v>0</v>
      </c>
      <c r="M11228" s="54">
        <v>0</v>
      </c>
      <c r="N11228" s="45">
        <v>44988</v>
      </c>
    </row>
    <row r="11229" spans="1:14" s="45" customFormat="1" hidden="1" x14ac:dyDescent="0.25">
      <c r="A11229" s="32"/>
      <c r="B11229" s="42" t="s">
        <v>53397</v>
      </c>
      <c r="C11229" s="42"/>
      <c r="D11229" s="43" t="s">
        <v>53356</v>
      </c>
      <c r="E11229" s="43" t="s">
        <v>53348</v>
      </c>
      <c r="F11229" s="44"/>
      <c r="G11229" s="44" t="s">
        <v>17</v>
      </c>
      <c r="H11229" s="44" t="s">
        <v>18</v>
      </c>
      <c r="I11229" s="43" t="s">
        <v>53378</v>
      </c>
      <c r="J11229" s="42">
        <v>8059347121024</v>
      </c>
      <c r="K11229" s="45">
        <v>45170</v>
      </c>
      <c r="L11229" s="28">
        <v>0</v>
      </c>
      <c r="M11229" s="54">
        <v>0</v>
      </c>
      <c r="N11229" s="45">
        <v>44988</v>
      </c>
    </row>
    <row r="11230" spans="1:14" s="45" customFormat="1" hidden="1" x14ac:dyDescent="0.25">
      <c r="A11230" s="32"/>
      <c r="B11230" s="42" t="s">
        <v>53396</v>
      </c>
      <c r="C11230" s="42"/>
      <c r="D11230" s="43" t="s">
        <v>53357</v>
      </c>
      <c r="E11230" s="43" t="s">
        <v>53348</v>
      </c>
      <c r="F11230" s="44"/>
      <c r="G11230" s="44" t="s">
        <v>17</v>
      </c>
      <c r="H11230" s="44" t="s">
        <v>18</v>
      </c>
      <c r="I11230" s="43" t="s">
        <v>53379</v>
      </c>
      <c r="J11230" s="42">
        <v>8059347121017</v>
      </c>
      <c r="K11230" s="45">
        <v>45170</v>
      </c>
      <c r="L11230" s="28">
        <v>0</v>
      </c>
      <c r="M11230" s="54">
        <v>0</v>
      </c>
      <c r="N11230" s="45">
        <v>44988</v>
      </c>
    </row>
    <row r="11231" spans="1:14" s="45" customFormat="1" hidden="1" x14ac:dyDescent="0.25">
      <c r="A11231" s="32"/>
      <c r="B11231" s="42" t="s">
        <v>53395</v>
      </c>
      <c r="C11231" s="42"/>
      <c r="D11231" s="43" t="s">
        <v>53358</v>
      </c>
      <c r="E11231" s="43" t="s">
        <v>53348</v>
      </c>
      <c r="F11231" s="44"/>
      <c r="G11231" s="44" t="s">
        <v>17</v>
      </c>
      <c r="H11231" s="44" t="s">
        <v>18</v>
      </c>
      <c r="I11231" s="43" t="s">
        <v>53380</v>
      </c>
      <c r="J11231" s="42">
        <v>8059347121000</v>
      </c>
      <c r="K11231" s="45">
        <v>45170</v>
      </c>
      <c r="L11231" s="28">
        <v>0</v>
      </c>
      <c r="M11231" s="54">
        <v>0</v>
      </c>
      <c r="N11231" s="45">
        <v>44988</v>
      </c>
    </row>
    <row r="11232" spans="1:14" s="45" customFormat="1" hidden="1" x14ac:dyDescent="0.25">
      <c r="A11232" s="32"/>
      <c r="B11232" s="42" t="s">
        <v>53398</v>
      </c>
      <c r="C11232" s="42"/>
      <c r="D11232" s="43" t="s">
        <v>53359</v>
      </c>
      <c r="E11232" s="43" t="s">
        <v>53348</v>
      </c>
      <c r="F11232" s="44"/>
      <c r="G11232" s="44" t="s">
        <v>17</v>
      </c>
      <c r="H11232" s="44" t="s">
        <v>18</v>
      </c>
      <c r="I11232" s="43" t="s">
        <v>53381</v>
      </c>
      <c r="J11232" s="42">
        <v>8059347121031</v>
      </c>
      <c r="K11232" s="45">
        <v>45170</v>
      </c>
      <c r="L11232" s="28">
        <v>0</v>
      </c>
      <c r="M11232" s="54">
        <v>0</v>
      </c>
      <c r="N11232" s="45">
        <v>44988</v>
      </c>
    </row>
    <row r="11233" spans="1:14" s="45" customFormat="1" hidden="1" x14ac:dyDescent="0.25">
      <c r="A11233" s="32"/>
      <c r="B11233" s="42"/>
      <c r="C11233" s="42"/>
      <c r="D11233" s="43" t="s">
        <v>53328</v>
      </c>
      <c r="E11233" s="43" t="s">
        <v>53514</v>
      </c>
      <c r="F11233" s="32">
        <v>714</v>
      </c>
      <c r="G11233" s="44" t="s">
        <v>17</v>
      </c>
      <c r="H11233" s="44" t="s">
        <v>18</v>
      </c>
      <c r="I11233" s="43" t="s">
        <v>53525</v>
      </c>
      <c r="J11233" s="55">
        <v>8059347106526</v>
      </c>
      <c r="K11233" s="45">
        <v>45170</v>
      </c>
      <c r="L11233" s="46">
        <v>0</v>
      </c>
      <c r="M11233" s="46">
        <v>669.95</v>
      </c>
      <c r="N11233" s="45">
        <v>45030</v>
      </c>
    </row>
    <row r="11234" spans="1:14" s="45" customFormat="1" hidden="1" x14ac:dyDescent="0.25">
      <c r="A11234" s="32"/>
      <c r="B11234" s="42"/>
      <c r="C11234" s="42"/>
      <c r="D11234" s="43" t="s">
        <v>53329</v>
      </c>
      <c r="E11234" s="43" t="s">
        <v>53515</v>
      </c>
      <c r="F11234" s="32">
        <v>714</v>
      </c>
      <c r="G11234" s="44" t="s">
        <v>17</v>
      </c>
      <c r="H11234" s="44" t="s">
        <v>18</v>
      </c>
      <c r="I11234" s="43" t="s">
        <v>53526</v>
      </c>
      <c r="J11234" s="55">
        <v>8059347106533</v>
      </c>
      <c r="K11234" s="45">
        <v>45170</v>
      </c>
      <c r="L11234" s="46">
        <v>0</v>
      </c>
      <c r="M11234" s="46">
        <v>669.95</v>
      </c>
      <c r="N11234" s="45">
        <v>45030</v>
      </c>
    </row>
    <row r="11235" spans="1:14" s="45" customFormat="1" hidden="1" x14ac:dyDescent="0.25">
      <c r="A11235" s="32"/>
      <c r="B11235" s="42"/>
      <c r="C11235" s="42"/>
      <c r="D11235" s="43" t="s">
        <v>53330</v>
      </c>
      <c r="E11235" s="43" t="s">
        <v>53516</v>
      </c>
      <c r="F11235" s="32">
        <v>714</v>
      </c>
      <c r="G11235" s="44" t="s">
        <v>17</v>
      </c>
      <c r="H11235" s="44" t="s">
        <v>18</v>
      </c>
      <c r="I11235" s="43" t="s">
        <v>53527</v>
      </c>
      <c r="J11235" s="55" t="str">
        <f>"8059347106540"</f>
        <v>8059347106540</v>
      </c>
      <c r="K11235" s="45">
        <v>45170</v>
      </c>
      <c r="L11235" s="46">
        <v>0</v>
      </c>
      <c r="M11235" s="46">
        <v>669.95</v>
      </c>
      <c r="N11235" s="45">
        <v>45030</v>
      </c>
    </row>
    <row r="11236" spans="1:14" s="45" customFormat="1" hidden="1" x14ac:dyDescent="0.25">
      <c r="A11236" s="32"/>
      <c r="B11236" s="42"/>
      <c r="C11236" s="42"/>
      <c r="D11236" s="43" t="s">
        <v>53326</v>
      </c>
      <c r="E11236" s="43" t="s">
        <v>53512</v>
      </c>
      <c r="F11236" s="32">
        <v>714</v>
      </c>
      <c r="G11236" s="44" t="s">
        <v>17</v>
      </c>
      <c r="H11236" s="44" t="s">
        <v>18</v>
      </c>
      <c r="I11236" s="43" t="s">
        <v>53523</v>
      </c>
      <c r="J11236" s="55" t="str">
        <f>"8059347106502"</f>
        <v>8059347106502</v>
      </c>
      <c r="K11236" s="45">
        <v>45170</v>
      </c>
      <c r="L11236" s="46">
        <v>0</v>
      </c>
      <c r="M11236" s="46">
        <v>669.95</v>
      </c>
      <c r="N11236" s="45">
        <v>45030</v>
      </c>
    </row>
    <row r="11237" spans="1:14" s="45" customFormat="1" hidden="1" x14ac:dyDescent="0.25">
      <c r="A11237" s="32"/>
      <c r="B11237" s="42"/>
      <c r="C11237" s="42"/>
      <c r="D11237" s="43" t="s">
        <v>53327</v>
      </c>
      <c r="E11237" s="43" t="s">
        <v>53513</v>
      </c>
      <c r="F11237" s="32">
        <v>714</v>
      </c>
      <c r="G11237" s="44" t="s">
        <v>17</v>
      </c>
      <c r="H11237" s="44" t="s">
        <v>18</v>
      </c>
      <c r="I11237" s="43" t="s">
        <v>53524</v>
      </c>
      <c r="J11237" s="55" t="str">
        <f>"8059347106519"</f>
        <v>8059347106519</v>
      </c>
      <c r="K11237" s="45">
        <v>45170</v>
      </c>
      <c r="L11237" s="46">
        <v>0</v>
      </c>
      <c r="M11237" s="46">
        <v>669.95</v>
      </c>
      <c r="N11237" s="45">
        <v>45030</v>
      </c>
    </row>
    <row r="11238" spans="1:14" s="32" customFormat="1" hidden="1" x14ac:dyDescent="0.25">
      <c r="B11238" s="42" t="s">
        <v>53313</v>
      </c>
      <c r="C11238" s="42"/>
      <c r="D11238" s="43" t="s">
        <v>53318</v>
      </c>
      <c r="E11238" s="43" t="s">
        <v>53310</v>
      </c>
      <c r="F11238" s="44">
        <v>714</v>
      </c>
      <c r="G11238" s="44" t="s">
        <v>17</v>
      </c>
      <c r="H11238" s="44" t="s">
        <v>18</v>
      </c>
      <c r="I11238" s="43" t="s">
        <v>53323</v>
      </c>
      <c r="J11238" s="42">
        <v>8059347106472</v>
      </c>
      <c r="K11238" s="45">
        <v>45219</v>
      </c>
      <c r="L11238" s="54">
        <v>0</v>
      </c>
      <c r="M11238" s="61">
        <v>669.95</v>
      </c>
      <c r="N11238" s="45">
        <v>45051</v>
      </c>
    </row>
    <row r="11239" spans="1:14" s="32" customFormat="1" hidden="1" x14ac:dyDescent="0.25">
      <c r="B11239" s="42" t="s">
        <v>53314</v>
      </c>
      <c r="C11239" s="42"/>
      <c r="D11239" s="43" t="s">
        <v>53319</v>
      </c>
      <c r="E11239" s="43" t="s">
        <v>53310</v>
      </c>
      <c r="F11239" s="44">
        <v>714</v>
      </c>
      <c r="G11239" s="44" t="s">
        <v>17</v>
      </c>
      <c r="H11239" s="44" t="s">
        <v>18</v>
      </c>
      <c r="I11239" s="43" t="s">
        <v>53324</v>
      </c>
      <c r="J11239" s="42">
        <v>8059347106489</v>
      </c>
      <c r="K11239" s="45">
        <v>45220</v>
      </c>
      <c r="L11239" s="54">
        <v>0</v>
      </c>
      <c r="M11239" s="61">
        <v>669.95</v>
      </c>
      <c r="N11239" s="45">
        <v>45051</v>
      </c>
    </row>
    <row r="11240" spans="1:14" s="32" customFormat="1" hidden="1" x14ac:dyDescent="0.25">
      <c r="B11240" s="42" t="s">
        <v>53315</v>
      </c>
      <c r="C11240" s="42"/>
      <c r="D11240" s="43" t="s">
        <v>53320</v>
      </c>
      <c r="E11240" s="43" t="s">
        <v>53310</v>
      </c>
      <c r="F11240" s="44">
        <v>714</v>
      </c>
      <c r="G11240" s="44" t="s">
        <v>17</v>
      </c>
      <c r="H11240" s="44" t="s">
        <v>18</v>
      </c>
      <c r="I11240" s="43" t="s">
        <v>53325</v>
      </c>
      <c r="J11240" s="42">
        <v>8059347106496</v>
      </c>
      <c r="K11240" s="45">
        <v>45221</v>
      </c>
      <c r="L11240" s="54">
        <v>0</v>
      </c>
      <c r="M11240" s="61">
        <v>669.95</v>
      </c>
      <c r="N11240" s="45">
        <v>45051</v>
      </c>
    </row>
    <row r="11241" spans="1:14" s="32" customFormat="1" hidden="1" x14ac:dyDescent="0.25">
      <c r="B11241" s="42" t="s">
        <v>53311</v>
      </c>
      <c r="C11241" s="42"/>
      <c r="D11241" s="43" t="s">
        <v>53316</v>
      </c>
      <c r="E11241" s="43" t="s">
        <v>53310</v>
      </c>
      <c r="F11241" s="44">
        <v>714</v>
      </c>
      <c r="G11241" s="44" t="s">
        <v>17</v>
      </c>
      <c r="H11241" s="44" t="s">
        <v>18</v>
      </c>
      <c r="I11241" s="43" t="s">
        <v>53321</v>
      </c>
      <c r="J11241" s="42">
        <v>8059347106458</v>
      </c>
      <c r="K11241" s="45">
        <v>45222</v>
      </c>
      <c r="L11241" s="54">
        <v>0</v>
      </c>
      <c r="M11241" s="61">
        <v>669.95</v>
      </c>
      <c r="N11241" s="45">
        <v>45051</v>
      </c>
    </row>
    <row r="11242" spans="1:14" s="32" customFormat="1" hidden="1" x14ac:dyDescent="0.25">
      <c r="B11242" s="42" t="s">
        <v>53312</v>
      </c>
      <c r="C11242" s="42"/>
      <c r="D11242" s="43" t="s">
        <v>53317</v>
      </c>
      <c r="E11242" s="43" t="s">
        <v>53310</v>
      </c>
      <c r="F11242" s="44">
        <v>714</v>
      </c>
      <c r="G11242" s="44" t="s">
        <v>17</v>
      </c>
      <c r="H11242" s="44" t="s">
        <v>18</v>
      </c>
      <c r="I11242" s="43" t="s">
        <v>53322</v>
      </c>
      <c r="J11242" s="42">
        <v>8059347106465</v>
      </c>
      <c r="K11242" s="45">
        <v>45223</v>
      </c>
      <c r="L11242" s="54">
        <v>0</v>
      </c>
      <c r="M11242" s="61">
        <v>669.95</v>
      </c>
      <c r="N11242" s="45">
        <v>45051</v>
      </c>
    </row>
    <row r="11243" spans="1:14" s="32" customFormat="1" hidden="1" x14ac:dyDescent="0.25">
      <c r="B11243" s="42" t="s">
        <v>45772</v>
      </c>
      <c r="C11243" s="42"/>
      <c r="E11243" s="32" t="s">
        <v>45633</v>
      </c>
      <c r="F11243" s="44"/>
      <c r="G11243" s="44" t="s">
        <v>17</v>
      </c>
      <c r="H11243" s="44" t="s">
        <v>18</v>
      </c>
      <c r="I11243" s="32" t="s">
        <v>45606</v>
      </c>
      <c r="J11243" s="59">
        <v>8059175366772</v>
      </c>
      <c r="K11243" s="45">
        <v>45200</v>
      </c>
      <c r="L11243" s="66">
        <v>0</v>
      </c>
      <c r="M11243" s="66">
        <v>349.95</v>
      </c>
      <c r="N11243" s="45"/>
    </row>
    <row r="11244" spans="1:14" s="32" customFormat="1" hidden="1" x14ac:dyDescent="0.25">
      <c r="B11244" s="42" t="s">
        <v>45754</v>
      </c>
      <c r="C11244" s="42"/>
      <c r="E11244" s="32" t="s">
        <v>61109</v>
      </c>
      <c r="F11244" s="44"/>
      <c r="G11244" s="44" t="s">
        <v>17</v>
      </c>
      <c r="H11244" s="44" t="s">
        <v>18</v>
      </c>
      <c r="I11244" s="32" t="s">
        <v>50018</v>
      </c>
      <c r="J11244" s="59">
        <v>8059175366741</v>
      </c>
      <c r="K11244" s="45">
        <v>45200</v>
      </c>
      <c r="L11244" s="66">
        <v>0</v>
      </c>
      <c r="M11244" s="66">
        <v>349.95</v>
      </c>
      <c r="N11244" s="45"/>
    </row>
    <row r="11245" spans="1:14" s="32" customFormat="1" hidden="1" x14ac:dyDescent="0.25">
      <c r="B11245" s="42" t="s">
        <v>64464</v>
      </c>
      <c r="C11245" s="42"/>
      <c r="E11245" s="32" t="s">
        <v>61110</v>
      </c>
      <c r="F11245" s="44"/>
      <c r="G11245" s="44" t="s">
        <v>17</v>
      </c>
      <c r="H11245" s="44" t="s">
        <v>18</v>
      </c>
      <c r="I11245" s="32" t="s">
        <v>50017</v>
      </c>
      <c r="J11245" s="59">
        <v>8059175366734</v>
      </c>
      <c r="K11245" s="45">
        <v>45200</v>
      </c>
      <c r="L11245" s="66">
        <v>0</v>
      </c>
      <c r="M11245" s="66">
        <v>349.95</v>
      </c>
      <c r="N11245" s="45"/>
    </row>
    <row r="11246" spans="1:14" s="32" customFormat="1" hidden="1" x14ac:dyDescent="0.25">
      <c r="B11246" s="42" t="s">
        <v>45769</v>
      </c>
      <c r="C11246" s="42"/>
      <c r="E11246" s="32" t="s">
        <v>61111</v>
      </c>
      <c r="F11246" s="44"/>
      <c r="G11246" s="44" t="s">
        <v>17</v>
      </c>
      <c r="H11246" s="44" t="s">
        <v>18</v>
      </c>
      <c r="I11246" s="32" t="s">
        <v>50016</v>
      </c>
      <c r="J11246" s="59">
        <v>8059175366727</v>
      </c>
      <c r="K11246" s="45">
        <v>45200</v>
      </c>
      <c r="L11246" s="66">
        <v>0</v>
      </c>
      <c r="M11246" s="66">
        <v>349.95</v>
      </c>
      <c r="N11246" s="45"/>
    </row>
    <row r="11247" spans="1:14" s="32" customFormat="1" hidden="1" x14ac:dyDescent="0.25">
      <c r="B11247" s="42" t="s">
        <v>45770</v>
      </c>
      <c r="C11247" s="42"/>
      <c r="E11247" s="32" t="s">
        <v>61112</v>
      </c>
      <c r="F11247" s="44"/>
      <c r="G11247" s="44" t="s">
        <v>17</v>
      </c>
      <c r="H11247" s="44" t="s">
        <v>18</v>
      </c>
      <c r="I11247" s="32" t="s">
        <v>50019</v>
      </c>
      <c r="J11247" s="59">
        <v>8059175366758</v>
      </c>
      <c r="K11247" s="45">
        <v>45200</v>
      </c>
      <c r="L11247" s="66">
        <v>0</v>
      </c>
      <c r="M11247" s="66">
        <v>349.95</v>
      </c>
      <c r="N11247" s="45"/>
    </row>
    <row r="11248" spans="1:14" s="32" customFormat="1" hidden="1" x14ac:dyDescent="0.25">
      <c r="B11248" s="42" t="s">
        <v>45771</v>
      </c>
      <c r="C11248" s="42"/>
      <c r="E11248" s="32" t="s">
        <v>45632</v>
      </c>
      <c r="F11248" s="44"/>
      <c r="G11248" s="44" t="s">
        <v>17</v>
      </c>
      <c r="H11248" s="44" t="s">
        <v>18</v>
      </c>
      <c r="I11248" s="32" t="s">
        <v>45607</v>
      </c>
      <c r="J11248" s="59">
        <v>8059175366765</v>
      </c>
      <c r="K11248" s="45">
        <v>45200</v>
      </c>
      <c r="L11248" s="66">
        <v>0</v>
      </c>
      <c r="M11248" s="66">
        <v>349.95</v>
      </c>
      <c r="N11248" s="45"/>
    </row>
    <row r="11249" spans="2:14" s="32" customFormat="1" hidden="1" x14ac:dyDescent="0.25">
      <c r="B11249" s="42" t="s">
        <v>45707</v>
      </c>
      <c r="C11249" s="42"/>
      <c r="E11249" s="32" t="s">
        <v>45653</v>
      </c>
      <c r="F11249" s="44" t="s">
        <v>3093</v>
      </c>
      <c r="G11249" s="44" t="s">
        <v>17</v>
      </c>
      <c r="H11249" s="44" t="s">
        <v>18</v>
      </c>
      <c r="I11249" s="32" t="s">
        <v>45577</v>
      </c>
      <c r="J11249" s="59">
        <v>8059175360015</v>
      </c>
      <c r="K11249" s="45">
        <v>45200</v>
      </c>
      <c r="L11249" s="66">
        <v>0</v>
      </c>
      <c r="M11249" s="66">
        <v>114.95</v>
      </c>
      <c r="N11249" s="45"/>
    </row>
    <row r="11250" spans="2:14" s="32" customFormat="1" hidden="1" x14ac:dyDescent="0.25">
      <c r="B11250" s="42" t="s">
        <v>45702</v>
      </c>
      <c r="C11250" s="42"/>
      <c r="E11250" s="32" t="s">
        <v>61912</v>
      </c>
      <c r="F11250" s="44" t="s">
        <v>3093</v>
      </c>
      <c r="G11250" s="44" t="s">
        <v>17</v>
      </c>
      <c r="H11250" s="44" t="s">
        <v>18</v>
      </c>
      <c r="I11250" s="32" t="s">
        <v>50004</v>
      </c>
      <c r="J11250" s="59">
        <v>8059175359989</v>
      </c>
      <c r="K11250" s="45">
        <v>45200</v>
      </c>
      <c r="L11250" s="66">
        <v>0</v>
      </c>
      <c r="M11250" s="66">
        <v>114.95</v>
      </c>
      <c r="N11250" s="45"/>
    </row>
    <row r="11251" spans="2:14" s="32" customFormat="1" hidden="1" x14ac:dyDescent="0.25">
      <c r="B11251" s="42" t="s">
        <v>45703</v>
      </c>
      <c r="C11251" s="42"/>
      <c r="E11251" s="32" t="s">
        <v>61913</v>
      </c>
      <c r="F11251" s="44" t="s">
        <v>3093</v>
      </c>
      <c r="G11251" s="44" t="s">
        <v>17</v>
      </c>
      <c r="H11251" s="44" t="s">
        <v>18</v>
      </c>
      <c r="I11251" s="32" t="s">
        <v>50003</v>
      </c>
      <c r="J11251" s="59">
        <v>8059175359972</v>
      </c>
      <c r="K11251" s="45">
        <v>45200</v>
      </c>
      <c r="L11251" s="66">
        <v>0</v>
      </c>
      <c r="M11251" s="66">
        <v>114.95</v>
      </c>
      <c r="N11251" s="45"/>
    </row>
    <row r="11252" spans="2:14" s="32" customFormat="1" hidden="1" x14ac:dyDescent="0.25">
      <c r="B11252" s="42" t="s">
        <v>45704</v>
      </c>
      <c r="C11252" s="42"/>
      <c r="E11252" s="32" t="s">
        <v>61914</v>
      </c>
      <c r="F11252" s="44" t="s">
        <v>3093</v>
      </c>
      <c r="G11252" s="44" t="s">
        <v>17</v>
      </c>
      <c r="H11252" s="44" t="s">
        <v>18</v>
      </c>
      <c r="I11252" s="32" t="s">
        <v>50002</v>
      </c>
      <c r="J11252" s="59">
        <v>8059175359965</v>
      </c>
      <c r="K11252" s="45">
        <v>45200</v>
      </c>
      <c r="L11252" s="66">
        <v>0</v>
      </c>
      <c r="M11252" s="66">
        <v>114.95</v>
      </c>
      <c r="N11252" s="45"/>
    </row>
    <row r="11253" spans="2:14" s="32" customFormat="1" hidden="1" x14ac:dyDescent="0.25">
      <c r="B11253" s="42" t="s">
        <v>45705</v>
      </c>
      <c r="C11253" s="42"/>
      <c r="E11253" s="32" t="s">
        <v>61915</v>
      </c>
      <c r="F11253" s="44" t="s">
        <v>3093</v>
      </c>
      <c r="G11253" s="44" t="s">
        <v>17</v>
      </c>
      <c r="H11253" s="44" t="s">
        <v>18</v>
      </c>
      <c r="I11253" s="32" t="s">
        <v>50005</v>
      </c>
      <c r="J11253" s="59">
        <v>8059175359996</v>
      </c>
      <c r="K11253" s="45">
        <v>45200</v>
      </c>
      <c r="L11253" s="66">
        <v>0</v>
      </c>
      <c r="M11253" s="66">
        <v>114.95</v>
      </c>
      <c r="N11253" s="45"/>
    </row>
    <row r="11254" spans="2:14" s="32" customFormat="1" hidden="1" x14ac:dyDescent="0.25">
      <c r="B11254" s="42" t="s">
        <v>45706</v>
      </c>
      <c r="C11254" s="42"/>
      <c r="E11254" s="32" t="s">
        <v>45652</v>
      </c>
      <c r="F11254" s="44" t="s">
        <v>3093</v>
      </c>
      <c r="G11254" s="44" t="s">
        <v>17</v>
      </c>
      <c r="H11254" s="44" t="s">
        <v>18</v>
      </c>
      <c r="I11254" s="32" t="s">
        <v>45578</v>
      </c>
      <c r="J11254" s="59">
        <v>8059175360008</v>
      </c>
      <c r="K11254" s="45">
        <v>45200</v>
      </c>
      <c r="L11254" s="66">
        <v>0</v>
      </c>
      <c r="M11254" s="66">
        <v>114.95</v>
      </c>
      <c r="N11254" s="45"/>
    </row>
    <row r="11255" spans="2:14" s="32" customFormat="1" hidden="1" x14ac:dyDescent="0.25">
      <c r="B11255" s="42" t="s">
        <v>45713</v>
      </c>
      <c r="C11255" s="42"/>
      <c r="E11255" s="32" t="s">
        <v>45653</v>
      </c>
      <c r="F11255" s="44" t="s">
        <v>3093</v>
      </c>
      <c r="G11255" s="44" t="s">
        <v>17</v>
      </c>
      <c r="H11255" s="44" t="s">
        <v>18</v>
      </c>
      <c r="I11255" s="32" t="s">
        <v>45575</v>
      </c>
      <c r="J11255" s="59">
        <v>8059175360077</v>
      </c>
      <c r="K11255" s="45">
        <v>45200</v>
      </c>
      <c r="L11255" s="66">
        <v>0</v>
      </c>
      <c r="M11255" s="66">
        <v>114.95</v>
      </c>
      <c r="N11255" s="45"/>
    </row>
    <row r="11256" spans="2:14" s="32" customFormat="1" hidden="1" x14ac:dyDescent="0.25">
      <c r="B11256" s="42" t="s">
        <v>45708</v>
      </c>
      <c r="C11256" s="42"/>
      <c r="E11256" s="32" t="s">
        <v>61912</v>
      </c>
      <c r="F11256" s="44" t="s">
        <v>3093</v>
      </c>
      <c r="G11256" s="44" t="s">
        <v>17</v>
      </c>
      <c r="H11256" s="44" t="s">
        <v>18</v>
      </c>
      <c r="I11256" s="32" t="s">
        <v>50008</v>
      </c>
      <c r="J11256" s="59">
        <v>8059175360046</v>
      </c>
      <c r="K11256" s="45">
        <v>45200</v>
      </c>
      <c r="L11256" s="66">
        <v>0</v>
      </c>
      <c r="M11256" s="66">
        <v>114.95</v>
      </c>
      <c r="N11256" s="45"/>
    </row>
    <row r="11257" spans="2:14" s="32" customFormat="1" hidden="1" x14ac:dyDescent="0.25">
      <c r="B11257" s="42" t="s">
        <v>45709</v>
      </c>
      <c r="C11257" s="42"/>
      <c r="E11257" s="32" t="s">
        <v>61913</v>
      </c>
      <c r="F11257" s="44" t="s">
        <v>3093</v>
      </c>
      <c r="G11257" s="44" t="s">
        <v>17</v>
      </c>
      <c r="H11257" s="44" t="s">
        <v>18</v>
      </c>
      <c r="I11257" s="32" t="s">
        <v>50007</v>
      </c>
      <c r="J11257" s="59">
        <v>8059175360039</v>
      </c>
      <c r="K11257" s="45">
        <v>45200</v>
      </c>
      <c r="L11257" s="66">
        <v>0</v>
      </c>
      <c r="M11257" s="66">
        <v>114.95</v>
      </c>
      <c r="N11257" s="45"/>
    </row>
    <row r="11258" spans="2:14" s="32" customFormat="1" hidden="1" x14ac:dyDescent="0.25">
      <c r="B11258" s="42" t="s">
        <v>45710</v>
      </c>
      <c r="C11258" s="42"/>
      <c r="E11258" s="32" t="s">
        <v>61914</v>
      </c>
      <c r="F11258" s="44" t="s">
        <v>3093</v>
      </c>
      <c r="G11258" s="44" t="s">
        <v>17</v>
      </c>
      <c r="H11258" s="44" t="s">
        <v>18</v>
      </c>
      <c r="I11258" s="32" t="s">
        <v>50006</v>
      </c>
      <c r="J11258" s="59">
        <v>8059175360022</v>
      </c>
      <c r="K11258" s="45">
        <v>45200</v>
      </c>
      <c r="L11258" s="66">
        <v>0</v>
      </c>
      <c r="M11258" s="66">
        <v>114.95</v>
      </c>
      <c r="N11258" s="45"/>
    </row>
    <row r="11259" spans="2:14" s="32" customFormat="1" hidden="1" x14ac:dyDescent="0.25">
      <c r="B11259" s="42" t="s">
        <v>45711</v>
      </c>
      <c r="C11259" s="42"/>
      <c r="E11259" s="32" t="s">
        <v>61915</v>
      </c>
      <c r="F11259" s="44" t="s">
        <v>3093</v>
      </c>
      <c r="G11259" s="44" t="s">
        <v>17</v>
      </c>
      <c r="H11259" s="44" t="s">
        <v>18</v>
      </c>
      <c r="I11259" s="32" t="s">
        <v>50009</v>
      </c>
      <c r="J11259" s="59">
        <v>8059175360053</v>
      </c>
      <c r="K11259" s="45">
        <v>45200</v>
      </c>
      <c r="L11259" s="66">
        <v>0</v>
      </c>
      <c r="M11259" s="66">
        <v>114.95</v>
      </c>
      <c r="N11259" s="45"/>
    </row>
    <row r="11260" spans="2:14" s="32" customFormat="1" hidden="1" x14ac:dyDescent="0.25">
      <c r="B11260" s="42" t="s">
        <v>45712</v>
      </c>
      <c r="C11260" s="42"/>
      <c r="E11260" s="32" t="s">
        <v>45652</v>
      </c>
      <c r="F11260" s="44" t="s">
        <v>3093</v>
      </c>
      <c r="G11260" s="44" t="s">
        <v>17</v>
      </c>
      <c r="H11260" s="44" t="s">
        <v>18</v>
      </c>
      <c r="I11260" s="32" t="s">
        <v>45576</v>
      </c>
      <c r="J11260" s="59">
        <v>8059175360060</v>
      </c>
      <c r="K11260" s="45">
        <v>45200</v>
      </c>
      <c r="L11260" s="66">
        <v>0</v>
      </c>
      <c r="M11260" s="66">
        <v>114.95</v>
      </c>
      <c r="N11260" s="45"/>
    </row>
    <row r="11261" spans="2:14" s="32" customFormat="1" hidden="1" x14ac:dyDescent="0.25">
      <c r="B11261" s="42" t="s">
        <v>57956</v>
      </c>
      <c r="C11261" s="42"/>
      <c r="E11261" s="32" t="s">
        <v>57968</v>
      </c>
      <c r="F11261" s="44"/>
      <c r="G11261" s="32" t="s">
        <v>17</v>
      </c>
      <c r="H11261" s="32" t="s">
        <v>18</v>
      </c>
      <c r="I11261" s="32" t="s">
        <v>57980</v>
      </c>
      <c r="J11261" s="55" t="s">
        <v>76467</v>
      </c>
      <c r="K11261" s="45">
        <v>45200</v>
      </c>
      <c r="L11261" s="47">
        <v>0</v>
      </c>
      <c r="M11261" s="47">
        <v>49.95</v>
      </c>
      <c r="N11261" s="45"/>
    </row>
    <row r="11262" spans="2:14" s="32" customFormat="1" hidden="1" x14ac:dyDescent="0.25">
      <c r="B11262" s="42" t="s">
        <v>57957</v>
      </c>
      <c r="C11262" s="42"/>
      <c r="E11262" s="32" t="s">
        <v>57969</v>
      </c>
      <c r="F11262" s="44"/>
      <c r="G11262" s="32" t="s">
        <v>17</v>
      </c>
      <c r="H11262" s="32" t="s">
        <v>18</v>
      </c>
      <c r="I11262" s="32" t="s">
        <v>57981</v>
      </c>
      <c r="J11262" s="55" t="s">
        <v>76468</v>
      </c>
      <c r="K11262" s="45">
        <v>45200</v>
      </c>
      <c r="L11262" s="47">
        <v>0</v>
      </c>
      <c r="M11262" s="47">
        <v>49.95</v>
      </c>
      <c r="N11262" s="45"/>
    </row>
    <row r="11263" spans="2:14" s="32" customFormat="1" hidden="1" x14ac:dyDescent="0.25">
      <c r="B11263" s="42" t="s">
        <v>57954</v>
      </c>
      <c r="C11263" s="42"/>
      <c r="E11263" s="32" t="s">
        <v>57966</v>
      </c>
      <c r="F11263" s="44"/>
      <c r="G11263" s="32" t="s">
        <v>17</v>
      </c>
      <c r="H11263" s="32" t="s">
        <v>18</v>
      </c>
      <c r="I11263" s="32" t="s">
        <v>57978</v>
      </c>
      <c r="J11263" s="55" t="s">
        <v>76469</v>
      </c>
      <c r="K11263" s="45">
        <v>45200</v>
      </c>
      <c r="L11263" s="47">
        <v>0</v>
      </c>
      <c r="M11263" s="47">
        <v>49.95</v>
      </c>
      <c r="N11263" s="45"/>
    </row>
    <row r="11264" spans="2:14" s="32" customFormat="1" hidden="1" x14ac:dyDescent="0.25">
      <c r="B11264" s="42" t="s">
        <v>57953</v>
      </c>
      <c r="C11264" s="42"/>
      <c r="E11264" s="32" t="s">
        <v>57965</v>
      </c>
      <c r="F11264" s="44"/>
      <c r="G11264" s="32" t="s">
        <v>17</v>
      </c>
      <c r="H11264" s="32" t="s">
        <v>18</v>
      </c>
      <c r="I11264" s="32" t="s">
        <v>57977</v>
      </c>
      <c r="J11264" s="55" t="s">
        <v>76470</v>
      </c>
      <c r="K11264" s="45">
        <v>45200</v>
      </c>
      <c r="L11264" s="47">
        <v>0</v>
      </c>
      <c r="M11264" s="47">
        <v>49.95</v>
      </c>
      <c r="N11264" s="45"/>
    </row>
    <row r="11265" spans="1:14" s="32" customFormat="1" hidden="1" x14ac:dyDescent="0.25">
      <c r="B11265" s="42" t="s">
        <v>57952</v>
      </c>
      <c r="C11265" s="42"/>
      <c r="E11265" s="32" t="s">
        <v>57964</v>
      </c>
      <c r="F11265" s="44"/>
      <c r="G11265" s="32" t="s">
        <v>17</v>
      </c>
      <c r="H11265" s="32" t="s">
        <v>18</v>
      </c>
      <c r="I11265" s="32" t="s">
        <v>57976</v>
      </c>
      <c r="J11265" s="55" t="s">
        <v>76471</v>
      </c>
      <c r="K11265" s="45">
        <v>45200</v>
      </c>
      <c r="L11265" s="47">
        <v>0</v>
      </c>
      <c r="M11265" s="47">
        <v>49.95</v>
      </c>
      <c r="N11265" s="45"/>
    </row>
    <row r="11266" spans="1:14" s="32" customFormat="1" hidden="1" x14ac:dyDescent="0.25">
      <c r="B11266" s="42" t="s">
        <v>57955</v>
      </c>
      <c r="C11266" s="42"/>
      <c r="E11266" s="32" t="s">
        <v>57967</v>
      </c>
      <c r="F11266" s="44"/>
      <c r="G11266" s="32" t="s">
        <v>17</v>
      </c>
      <c r="H11266" s="32" t="s">
        <v>18</v>
      </c>
      <c r="I11266" s="32" t="s">
        <v>57979</v>
      </c>
      <c r="J11266" s="55" t="s">
        <v>76472</v>
      </c>
      <c r="K11266" s="45">
        <v>45200</v>
      </c>
      <c r="L11266" s="47">
        <v>0</v>
      </c>
      <c r="M11266" s="47">
        <v>49.95</v>
      </c>
      <c r="N11266" s="45"/>
    </row>
    <row r="11267" spans="1:14" s="32" customFormat="1" hidden="1" x14ac:dyDescent="0.25">
      <c r="B11267" s="42" t="s">
        <v>57962</v>
      </c>
      <c r="C11267" s="42"/>
      <c r="E11267" s="32" t="s">
        <v>57974</v>
      </c>
      <c r="F11267" s="44"/>
      <c r="G11267" s="32" t="s">
        <v>17</v>
      </c>
      <c r="H11267" s="32" t="s">
        <v>18</v>
      </c>
      <c r="I11267" s="32" t="s">
        <v>57986</v>
      </c>
      <c r="J11267" s="55" t="s">
        <v>76473</v>
      </c>
      <c r="K11267" s="45">
        <v>45200</v>
      </c>
      <c r="L11267" s="47">
        <v>0</v>
      </c>
      <c r="M11267" s="47">
        <v>49.95</v>
      </c>
      <c r="N11267" s="45"/>
    </row>
    <row r="11268" spans="1:14" s="32" customFormat="1" hidden="1" x14ac:dyDescent="0.25">
      <c r="B11268" s="42" t="s">
        <v>57963</v>
      </c>
      <c r="C11268" s="42"/>
      <c r="E11268" s="32" t="s">
        <v>57975</v>
      </c>
      <c r="F11268" s="44"/>
      <c r="G11268" s="32" t="s">
        <v>17</v>
      </c>
      <c r="H11268" s="32" t="s">
        <v>18</v>
      </c>
      <c r="I11268" s="32" t="s">
        <v>57987</v>
      </c>
      <c r="J11268" s="55" t="s">
        <v>76474</v>
      </c>
      <c r="K11268" s="45">
        <v>45200</v>
      </c>
      <c r="L11268" s="47">
        <v>0</v>
      </c>
      <c r="M11268" s="47">
        <v>49.95</v>
      </c>
      <c r="N11268" s="45"/>
    </row>
    <row r="11269" spans="1:14" s="32" customFormat="1" hidden="1" x14ac:dyDescent="0.25">
      <c r="B11269" s="42" t="s">
        <v>57960</v>
      </c>
      <c r="C11269" s="42"/>
      <c r="E11269" s="32" t="s">
        <v>57972</v>
      </c>
      <c r="F11269" s="44"/>
      <c r="G11269" s="32" t="s">
        <v>17</v>
      </c>
      <c r="H11269" s="32" t="s">
        <v>18</v>
      </c>
      <c r="I11269" s="32" t="s">
        <v>57984</v>
      </c>
      <c r="J11269" s="55" t="s">
        <v>76475</v>
      </c>
      <c r="K11269" s="45">
        <v>45200</v>
      </c>
      <c r="L11269" s="47">
        <v>0</v>
      </c>
      <c r="M11269" s="47">
        <v>49.95</v>
      </c>
      <c r="N11269" s="45"/>
    </row>
    <row r="11270" spans="1:14" s="32" customFormat="1" hidden="1" x14ac:dyDescent="0.25">
      <c r="B11270" s="42" t="s">
        <v>57959</v>
      </c>
      <c r="C11270" s="42"/>
      <c r="E11270" s="32" t="s">
        <v>57971</v>
      </c>
      <c r="F11270" s="44"/>
      <c r="G11270" s="32" t="s">
        <v>17</v>
      </c>
      <c r="H11270" s="32" t="s">
        <v>18</v>
      </c>
      <c r="I11270" s="32" t="s">
        <v>57983</v>
      </c>
      <c r="J11270" s="55" t="s">
        <v>76476</v>
      </c>
      <c r="K11270" s="45">
        <v>45200</v>
      </c>
      <c r="L11270" s="47">
        <v>0</v>
      </c>
      <c r="M11270" s="47">
        <v>49.95</v>
      </c>
      <c r="N11270" s="45"/>
    </row>
    <row r="11271" spans="1:14" s="32" customFormat="1" hidden="1" x14ac:dyDescent="0.25">
      <c r="B11271" s="42" t="s">
        <v>57958</v>
      </c>
      <c r="C11271" s="42"/>
      <c r="E11271" s="32" t="s">
        <v>57970</v>
      </c>
      <c r="F11271" s="44"/>
      <c r="G11271" s="32" t="s">
        <v>17</v>
      </c>
      <c r="H11271" s="32" t="s">
        <v>18</v>
      </c>
      <c r="I11271" s="32" t="s">
        <v>57982</v>
      </c>
      <c r="J11271" s="55" t="s">
        <v>76477</v>
      </c>
      <c r="K11271" s="45">
        <v>45200</v>
      </c>
      <c r="L11271" s="47">
        <v>0</v>
      </c>
      <c r="M11271" s="47">
        <v>49.95</v>
      </c>
      <c r="N11271" s="45"/>
    </row>
    <row r="11272" spans="1:14" s="32" customFormat="1" hidden="1" x14ac:dyDescent="0.25">
      <c r="B11272" s="42" t="s">
        <v>57961</v>
      </c>
      <c r="C11272" s="42"/>
      <c r="E11272" s="32" t="s">
        <v>57973</v>
      </c>
      <c r="F11272" s="44"/>
      <c r="G11272" s="32" t="s">
        <v>17</v>
      </c>
      <c r="H11272" s="32" t="s">
        <v>18</v>
      </c>
      <c r="I11272" s="32" t="s">
        <v>57985</v>
      </c>
      <c r="J11272" s="55" t="s">
        <v>76478</v>
      </c>
      <c r="K11272" s="45">
        <v>45200</v>
      </c>
      <c r="L11272" s="47">
        <v>0</v>
      </c>
      <c r="M11272" s="47">
        <v>49.95</v>
      </c>
      <c r="N11272" s="45"/>
    </row>
    <row r="11273" spans="1:14" x14ac:dyDescent="0.25">
      <c r="A11273" s="32"/>
      <c r="B11273" s="42"/>
      <c r="C11273" s="42"/>
      <c r="D11273" s="43" t="s">
        <v>53336</v>
      </c>
      <c r="E11273" s="43" t="s">
        <v>53522</v>
      </c>
      <c r="F11273" s="44"/>
      <c r="G11273" s="44" t="s">
        <v>17</v>
      </c>
      <c r="H11273" s="44" t="s">
        <v>18</v>
      </c>
      <c r="I11273" s="43" t="s">
        <v>53533</v>
      </c>
      <c r="J11273" s="55" t="s">
        <v>76479</v>
      </c>
      <c r="K11273" s="45">
        <v>45202</v>
      </c>
      <c r="L11273" s="46">
        <v>0</v>
      </c>
      <c r="M11273" s="46">
        <v>219.95</v>
      </c>
      <c r="N11273" s="45">
        <v>45030</v>
      </c>
    </row>
    <row r="11274" spans="1:14" x14ac:dyDescent="0.25">
      <c r="A11274" s="32"/>
      <c r="B11274" s="42"/>
      <c r="C11274" s="42"/>
      <c r="D11274" s="43" t="s">
        <v>53337</v>
      </c>
      <c r="E11274" s="43" t="s">
        <v>53545</v>
      </c>
      <c r="F11274" s="44"/>
      <c r="G11274" s="44" t="s">
        <v>17</v>
      </c>
      <c r="H11274" s="44" t="s">
        <v>18</v>
      </c>
      <c r="I11274" s="43" t="s">
        <v>53534</v>
      </c>
      <c r="J11274" s="55">
        <v>8059347120621</v>
      </c>
      <c r="K11274" s="45">
        <v>45203</v>
      </c>
      <c r="L11274" s="46">
        <v>0</v>
      </c>
      <c r="M11274" s="46">
        <v>219.95</v>
      </c>
      <c r="N11274" s="45">
        <v>45030</v>
      </c>
    </row>
    <row r="11275" spans="1:14" x14ac:dyDescent="0.25">
      <c r="A11275" s="32"/>
      <c r="B11275" s="42"/>
      <c r="C11275" s="42"/>
      <c r="D11275" s="43" t="s">
        <v>53338</v>
      </c>
      <c r="E11275" s="43" t="s">
        <v>53546</v>
      </c>
      <c r="F11275" s="44"/>
      <c r="G11275" s="44" t="s">
        <v>17</v>
      </c>
      <c r="H11275" s="44" t="s">
        <v>18</v>
      </c>
      <c r="I11275" s="43" t="s">
        <v>53535</v>
      </c>
      <c r="J11275" s="55">
        <v>8059347120638</v>
      </c>
      <c r="K11275" s="45">
        <v>45204</v>
      </c>
      <c r="L11275" s="46">
        <v>0</v>
      </c>
      <c r="M11275" s="46">
        <v>219.95</v>
      </c>
      <c r="N11275" s="45">
        <v>45030</v>
      </c>
    </row>
    <row r="11276" spans="1:14" x14ac:dyDescent="0.25">
      <c r="A11276" s="32"/>
      <c r="B11276" s="42"/>
      <c r="C11276" s="42"/>
      <c r="D11276" s="43" t="s">
        <v>53339</v>
      </c>
      <c r="E11276" s="43" t="s">
        <v>53547</v>
      </c>
      <c r="F11276" s="44"/>
      <c r="G11276" s="44" t="s">
        <v>17</v>
      </c>
      <c r="H11276" s="44" t="s">
        <v>18</v>
      </c>
      <c r="I11276" s="43" t="s">
        <v>53536</v>
      </c>
      <c r="J11276" s="55">
        <v>8059347120645</v>
      </c>
      <c r="K11276" s="45">
        <v>45205</v>
      </c>
      <c r="L11276" s="46">
        <v>0</v>
      </c>
      <c r="M11276" s="46">
        <v>219.95</v>
      </c>
      <c r="N11276" s="45">
        <v>45030</v>
      </c>
    </row>
    <row r="11277" spans="1:14" x14ac:dyDescent="0.25">
      <c r="A11277" s="32"/>
      <c r="B11277" s="42"/>
      <c r="C11277" s="42"/>
      <c r="D11277" s="43" t="s">
        <v>53340</v>
      </c>
      <c r="E11277" s="43" t="s">
        <v>53548</v>
      </c>
      <c r="F11277" s="44"/>
      <c r="G11277" s="44" t="s">
        <v>17</v>
      </c>
      <c r="H11277" s="44" t="s">
        <v>18</v>
      </c>
      <c r="I11277" s="43" t="s">
        <v>53537</v>
      </c>
      <c r="J11277" s="55" t="s">
        <v>76480</v>
      </c>
      <c r="K11277" s="45">
        <v>45206</v>
      </c>
      <c r="L11277" s="46">
        <v>0</v>
      </c>
      <c r="M11277" s="46">
        <v>219.95</v>
      </c>
      <c r="N11277" s="45">
        <v>45030</v>
      </c>
    </row>
    <row r="11278" spans="1:14" x14ac:dyDescent="0.25">
      <c r="A11278" s="32"/>
      <c r="B11278" s="42"/>
      <c r="C11278" s="42"/>
      <c r="D11278" s="43" t="s">
        <v>53341</v>
      </c>
      <c r="E11278" s="43" t="s">
        <v>53549</v>
      </c>
      <c r="F11278" s="44"/>
      <c r="G11278" s="44" t="s">
        <v>17</v>
      </c>
      <c r="H11278" s="44" t="s">
        <v>18</v>
      </c>
      <c r="I11278" s="43" t="s">
        <v>53538</v>
      </c>
      <c r="J11278" s="55" t="s">
        <v>76481</v>
      </c>
      <c r="K11278" s="45">
        <v>45207</v>
      </c>
      <c r="L11278" s="46">
        <v>0</v>
      </c>
      <c r="M11278" s="46">
        <v>219.95</v>
      </c>
      <c r="N11278" s="45">
        <v>45030</v>
      </c>
    </row>
    <row r="11279" spans="1:14" x14ac:dyDescent="0.25">
      <c r="A11279" s="32"/>
      <c r="B11279" s="42"/>
      <c r="C11279" s="42"/>
      <c r="D11279" s="43" t="s">
        <v>53342</v>
      </c>
      <c r="E11279" s="43" t="s">
        <v>53550</v>
      </c>
      <c r="F11279" s="44"/>
      <c r="G11279" s="44" t="s">
        <v>17</v>
      </c>
      <c r="H11279" s="44" t="s">
        <v>18</v>
      </c>
      <c r="I11279" s="43" t="s">
        <v>53539</v>
      </c>
      <c r="J11279" s="55">
        <v>8059347120676</v>
      </c>
      <c r="K11279" s="45">
        <v>45208</v>
      </c>
      <c r="L11279" s="46">
        <v>0</v>
      </c>
      <c r="M11279" s="46">
        <v>219.95</v>
      </c>
      <c r="N11279" s="45">
        <v>45030</v>
      </c>
    </row>
    <row r="11280" spans="1:14" x14ac:dyDescent="0.25">
      <c r="A11280" s="32"/>
      <c r="B11280" s="42"/>
      <c r="C11280" s="42"/>
      <c r="D11280" s="43" t="s">
        <v>53556</v>
      </c>
      <c r="E11280" s="43" t="s">
        <v>57207</v>
      </c>
      <c r="F11280" s="44"/>
      <c r="G11280" s="44" t="s">
        <v>17</v>
      </c>
      <c r="H11280" s="44" t="s">
        <v>18</v>
      </c>
      <c r="I11280" s="43" t="s">
        <v>53568</v>
      </c>
      <c r="J11280" s="42">
        <v>8059347120751</v>
      </c>
      <c r="K11280" s="45">
        <v>45224</v>
      </c>
      <c r="L11280" s="54">
        <v>0</v>
      </c>
      <c r="M11280" s="61">
        <v>219.95</v>
      </c>
      <c r="N11280" s="45">
        <v>45051</v>
      </c>
    </row>
    <row r="11281" spans="1:14" x14ac:dyDescent="0.25">
      <c r="A11281" s="32"/>
      <c r="B11281" s="42"/>
      <c r="C11281" s="42"/>
      <c r="D11281" s="43" t="s">
        <v>53557</v>
      </c>
      <c r="E11281" s="43" t="s">
        <v>57208</v>
      </c>
      <c r="F11281" s="44"/>
      <c r="G11281" s="44" t="s">
        <v>17</v>
      </c>
      <c r="H11281" s="44" t="s">
        <v>18</v>
      </c>
      <c r="I11281" s="43" t="s">
        <v>53569</v>
      </c>
      <c r="J11281" s="42">
        <v>8059347120768</v>
      </c>
      <c r="K11281" s="45">
        <v>45225</v>
      </c>
      <c r="L11281" s="54">
        <v>0</v>
      </c>
      <c r="M11281" s="61">
        <v>219.95</v>
      </c>
      <c r="N11281" s="45">
        <v>45051</v>
      </c>
    </row>
    <row r="11282" spans="1:14" x14ac:dyDescent="0.25">
      <c r="A11282" s="32"/>
      <c r="B11282" s="42"/>
      <c r="C11282" s="42"/>
      <c r="D11282" s="43" t="s">
        <v>53558</v>
      </c>
      <c r="E11282" s="43" t="s">
        <v>57209</v>
      </c>
      <c r="F11282" s="44"/>
      <c r="G11282" s="44" t="s">
        <v>17</v>
      </c>
      <c r="H11282" s="44" t="s">
        <v>18</v>
      </c>
      <c r="I11282" s="43" t="s">
        <v>53570</v>
      </c>
      <c r="J11282" s="42">
        <v>8059347120775</v>
      </c>
      <c r="K11282" s="45">
        <v>45226</v>
      </c>
      <c r="L11282" s="54">
        <v>0</v>
      </c>
      <c r="M11282" s="61">
        <v>219.95</v>
      </c>
      <c r="N11282" s="45">
        <v>45051</v>
      </c>
    </row>
    <row r="11283" spans="1:14" x14ac:dyDescent="0.25">
      <c r="A11283" s="32"/>
      <c r="B11283" s="42"/>
      <c r="C11283" s="42"/>
      <c r="D11283" s="43" t="s">
        <v>53559</v>
      </c>
      <c r="E11283" s="43" t="s">
        <v>57210</v>
      </c>
      <c r="F11283" s="44"/>
      <c r="G11283" s="44" t="s">
        <v>17</v>
      </c>
      <c r="H11283" s="44" t="s">
        <v>18</v>
      </c>
      <c r="I11283" s="43" t="s">
        <v>53571</v>
      </c>
      <c r="J11283" s="42">
        <v>8059347120782</v>
      </c>
      <c r="K11283" s="45">
        <v>45227</v>
      </c>
      <c r="L11283" s="54">
        <v>0</v>
      </c>
      <c r="M11283" s="61">
        <v>219.95</v>
      </c>
      <c r="N11283" s="45">
        <v>45051</v>
      </c>
    </row>
    <row r="11284" spans="1:14" x14ac:dyDescent="0.25">
      <c r="A11284" s="32"/>
      <c r="B11284" s="42"/>
      <c r="C11284" s="42"/>
      <c r="D11284" s="43" t="s">
        <v>53560</v>
      </c>
      <c r="E11284" s="43" t="s">
        <v>57211</v>
      </c>
      <c r="F11284" s="44"/>
      <c r="G11284" s="44" t="s">
        <v>17</v>
      </c>
      <c r="H11284" s="44" t="s">
        <v>18</v>
      </c>
      <c r="I11284" s="43" t="s">
        <v>53572</v>
      </c>
      <c r="J11284" s="42">
        <v>8059347120799</v>
      </c>
      <c r="K11284" s="45">
        <v>45228</v>
      </c>
      <c r="L11284" s="54">
        <v>0</v>
      </c>
      <c r="M11284" s="61">
        <v>219.95</v>
      </c>
      <c r="N11284" s="45">
        <v>45051</v>
      </c>
    </row>
    <row r="11285" spans="1:14" x14ac:dyDescent="0.25">
      <c r="A11285" s="32"/>
      <c r="B11285" s="42"/>
      <c r="C11285" s="42"/>
      <c r="D11285" s="43" t="s">
        <v>53561</v>
      </c>
      <c r="E11285" s="43" t="s">
        <v>57212</v>
      </c>
      <c r="F11285" s="44"/>
      <c r="G11285" s="44" t="s">
        <v>17</v>
      </c>
      <c r="H11285" s="44" t="s">
        <v>18</v>
      </c>
      <c r="I11285" s="43" t="s">
        <v>53573</v>
      </c>
      <c r="J11285" s="42">
        <v>8059347120805</v>
      </c>
      <c r="K11285" s="45">
        <v>45229</v>
      </c>
      <c r="L11285" s="54">
        <v>0</v>
      </c>
      <c r="M11285" s="61">
        <v>219.95</v>
      </c>
      <c r="N11285" s="45">
        <v>45051</v>
      </c>
    </row>
    <row r="11286" spans="1:14" x14ac:dyDescent="0.25">
      <c r="A11286" s="32"/>
      <c r="B11286" s="42"/>
      <c r="C11286" s="42"/>
      <c r="D11286" s="43" t="s">
        <v>53562</v>
      </c>
      <c r="E11286" s="43" t="s">
        <v>57213</v>
      </c>
      <c r="F11286" s="44"/>
      <c r="G11286" s="44" t="s">
        <v>17</v>
      </c>
      <c r="H11286" s="44" t="s">
        <v>18</v>
      </c>
      <c r="I11286" s="43" t="s">
        <v>53574</v>
      </c>
      <c r="J11286" s="42">
        <v>8059347120812</v>
      </c>
      <c r="K11286" s="45">
        <v>45230</v>
      </c>
      <c r="L11286" s="54">
        <v>0</v>
      </c>
      <c r="M11286" s="61">
        <v>219.95</v>
      </c>
      <c r="N11286" s="45">
        <v>45051</v>
      </c>
    </row>
    <row r="11287" spans="1:14" customFormat="1" x14ac:dyDescent="0.25">
      <c r="A11287" s="32"/>
      <c r="B11287" s="42"/>
      <c r="C11287" s="42"/>
      <c r="D11287" s="43" t="s">
        <v>53344</v>
      </c>
      <c r="E11287" s="43" t="s">
        <v>53552</v>
      </c>
      <c r="F11287" s="44"/>
      <c r="G11287" s="44" t="s">
        <v>17</v>
      </c>
      <c r="H11287" s="44" t="s">
        <v>18</v>
      </c>
      <c r="I11287" s="43" t="s">
        <v>53541</v>
      </c>
      <c r="J11287" s="55" t="s">
        <v>76482</v>
      </c>
      <c r="K11287" s="45">
        <v>45209</v>
      </c>
      <c r="L11287" s="46">
        <v>0</v>
      </c>
      <c r="M11287" s="46">
        <v>99.95</v>
      </c>
      <c r="N11287" s="45">
        <v>45030</v>
      </c>
    </row>
    <row r="11288" spans="1:14" customFormat="1" x14ac:dyDescent="0.25">
      <c r="A11288" s="32"/>
      <c r="B11288" s="42"/>
      <c r="C11288" s="42"/>
      <c r="D11288" s="43" t="s">
        <v>53345</v>
      </c>
      <c r="E11288" s="43" t="s">
        <v>53553</v>
      </c>
      <c r="F11288" s="44"/>
      <c r="G11288" s="44" t="s">
        <v>17</v>
      </c>
      <c r="H11288" s="44" t="s">
        <v>18</v>
      </c>
      <c r="I11288" s="43" t="s">
        <v>53542</v>
      </c>
      <c r="J11288" s="55" t="s">
        <v>76483</v>
      </c>
      <c r="K11288" s="45">
        <v>45210</v>
      </c>
      <c r="L11288" s="46">
        <v>0</v>
      </c>
      <c r="M11288" s="46">
        <v>99.95</v>
      </c>
      <c r="N11288" s="45">
        <v>45030</v>
      </c>
    </row>
    <row r="11289" spans="1:14" customFormat="1" x14ac:dyDescent="0.25">
      <c r="A11289" s="32"/>
      <c r="B11289" s="42"/>
      <c r="C11289" s="42"/>
      <c r="D11289" s="43" t="s">
        <v>53346</v>
      </c>
      <c r="E11289" s="43" t="s">
        <v>53554</v>
      </c>
      <c r="F11289" s="44"/>
      <c r="G11289" s="44" t="s">
        <v>17</v>
      </c>
      <c r="H11289" s="44" t="s">
        <v>18</v>
      </c>
      <c r="I11289" s="43" t="s">
        <v>53543</v>
      </c>
      <c r="J11289" s="55" t="s">
        <v>76484</v>
      </c>
      <c r="K11289" s="45">
        <v>45211</v>
      </c>
      <c r="L11289" s="46">
        <v>0</v>
      </c>
      <c r="M11289" s="46">
        <v>99.95</v>
      </c>
      <c r="N11289" s="45">
        <v>45030</v>
      </c>
    </row>
    <row r="11290" spans="1:14" customFormat="1" x14ac:dyDescent="0.25">
      <c r="A11290" s="32"/>
      <c r="B11290" s="42"/>
      <c r="C11290" s="42"/>
      <c r="D11290" s="43" t="s">
        <v>53347</v>
      </c>
      <c r="E11290" s="43" t="s">
        <v>53555</v>
      </c>
      <c r="F11290" s="44"/>
      <c r="G11290" s="44" t="s">
        <v>17</v>
      </c>
      <c r="H11290" s="44" t="s">
        <v>18</v>
      </c>
      <c r="I11290" s="43" t="s">
        <v>53544</v>
      </c>
      <c r="J11290" s="55" t="s">
        <v>76485</v>
      </c>
      <c r="K11290" s="45">
        <v>45212</v>
      </c>
      <c r="L11290" s="46">
        <v>0</v>
      </c>
      <c r="M11290" s="46">
        <v>99.95</v>
      </c>
      <c r="N11290" s="45">
        <v>45030</v>
      </c>
    </row>
    <row r="11291" spans="1:14" customFormat="1" x14ac:dyDescent="0.25">
      <c r="A11291" s="32"/>
      <c r="B11291" s="42"/>
      <c r="C11291" s="42"/>
      <c r="D11291" s="43" t="s">
        <v>53343</v>
      </c>
      <c r="E11291" s="43" t="s">
        <v>53551</v>
      </c>
      <c r="F11291" s="44"/>
      <c r="G11291" s="44" t="s">
        <v>17</v>
      </c>
      <c r="H11291" s="44" t="s">
        <v>18</v>
      </c>
      <c r="I11291" s="43" t="s">
        <v>53540</v>
      </c>
      <c r="J11291" s="55" t="s">
        <v>76486</v>
      </c>
      <c r="K11291" s="45">
        <v>45213</v>
      </c>
      <c r="L11291" s="46">
        <v>0</v>
      </c>
      <c r="M11291" s="46">
        <v>99.95</v>
      </c>
      <c r="N11291" s="45">
        <v>45030</v>
      </c>
    </row>
    <row r="11292" spans="1:14" x14ac:dyDescent="0.25">
      <c r="A11292" s="32"/>
      <c r="B11292" s="42" t="s">
        <v>45719</v>
      </c>
      <c r="C11292" s="42"/>
      <c r="D11292" s="32"/>
      <c r="E11292" s="32" t="s">
        <v>45655</v>
      </c>
      <c r="F11292" s="44"/>
      <c r="G11292" s="44" t="s">
        <v>17</v>
      </c>
      <c r="H11292" s="44" t="s">
        <v>18</v>
      </c>
      <c r="I11292" s="32" t="s">
        <v>45573</v>
      </c>
      <c r="J11292" s="59">
        <v>8059175366963</v>
      </c>
      <c r="K11292" s="45">
        <v>45200</v>
      </c>
      <c r="L11292" s="66">
        <v>0</v>
      </c>
      <c r="M11292" s="66">
        <v>299.95</v>
      </c>
      <c r="N11292" s="45"/>
    </row>
    <row r="11293" spans="1:14" x14ac:dyDescent="0.25">
      <c r="A11293" s="32"/>
      <c r="B11293" s="42" t="s">
        <v>45720</v>
      </c>
      <c r="C11293" s="42"/>
      <c r="D11293" s="32"/>
      <c r="E11293" s="32" t="s">
        <v>45656</v>
      </c>
      <c r="F11293" s="44"/>
      <c r="G11293" s="44" t="s">
        <v>17</v>
      </c>
      <c r="H11293" s="44" t="s">
        <v>18</v>
      </c>
      <c r="I11293" s="32" t="s">
        <v>45572</v>
      </c>
      <c r="J11293" s="59">
        <v>8059175366970</v>
      </c>
      <c r="K11293" s="45">
        <v>45200</v>
      </c>
      <c r="L11293" s="66">
        <v>0</v>
      </c>
      <c r="M11293" s="66">
        <v>299.95</v>
      </c>
      <c r="N11293" s="45"/>
    </row>
    <row r="11294" spans="1:14" x14ac:dyDescent="0.25">
      <c r="A11294" s="32"/>
      <c r="B11294" s="42" t="s">
        <v>45714</v>
      </c>
      <c r="C11294" s="42"/>
      <c r="D11294" s="32"/>
      <c r="E11294" s="32" t="s">
        <v>62631</v>
      </c>
      <c r="F11294" s="44"/>
      <c r="G11294" s="44" t="s">
        <v>17</v>
      </c>
      <c r="H11294" s="44" t="s">
        <v>18</v>
      </c>
      <c r="I11294" s="32" t="s">
        <v>50022</v>
      </c>
      <c r="J11294" s="59">
        <v>8059175366932</v>
      </c>
      <c r="K11294" s="45">
        <v>45200</v>
      </c>
      <c r="L11294" s="66">
        <v>0</v>
      </c>
      <c r="M11294" s="66">
        <v>299.95</v>
      </c>
      <c r="N11294" s="45"/>
    </row>
    <row r="11295" spans="1:14" x14ac:dyDescent="0.25">
      <c r="A11295" s="32"/>
      <c r="B11295" s="42" t="s">
        <v>45715</v>
      </c>
      <c r="C11295" s="42"/>
      <c r="D11295" s="32"/>
      <c r="E11295" s="32" t="s">
        <v>62632</v>
      </c>
      <c r="F11295" s="44"/>
      <c r="G11295" s="44" t="s">
        <v>17</v>
      </c>
      <c r="H11295" s="44" t="s">
        <v>18</v>
      </c>
      <c r="I11295" s="32" t="s">
        <v>50021</v>
      </c>
      <c r="J11295" s="59">
        <v>8059175366925</v>
      </c>
      <c r="K11295" s="45">
        <v>45200</v>
      </c>
      <c r="L11295" s="66">
        <v>0</v>
      </c>
      <c r="M11295" s="66">
        <v>299.95</v>
      </c>
      <c r="N11295" s="45"/>
    </row>
    <row r="11296" spans="1:14" x14ac:dyDescent="0.25">
      <c r="A11296" s="32"/>
      <c r="B11296" s="42" t="s">
        <v>45716</v>
      </c>
      <c r="C11296" s="42"/>
      <c r="D11296" s="32"/>
      <c r="E11296" s="32" t="s">
        <v>62633</v>
      </c>
      <c r="F11296" s="44"/>
      <c r="G11296" s="44" t="s">
        <v>17</v>
      </c>
      <c r="H11296" s="44" t="s">
        <v>18</v>
      </c>
      <c r="I11296" s="32" t="s">
        <v>50020</v>
      </c>
      <c r="J11296" s="59">
        <v>8059175366918</v>
      </c>
      <c r="K11296" s="45">
        <v>45200</v>
      </c>
      <c r="L11296" s="66">
        <v>0</v>
      </c>
      <c r="M11296" s="66">
        <v>299.95</v>
      </c>
      <c r="N11296" s="45"/>
    </row>
    <row r="11297" spans="1:14" x14ac:dyDescent="0.25">
      <c r="A11297" s="32"/>
      <c r="B11297" s="42" t="s">
        <v>45717</v>
      </c>
      <c r="C11297" s="42"/>
      <c r="D11297" s="32"/>
      <c r="E11297" s="32" t="s">
        <v>62634</v>
      </c>
      <c r="F11297" s="44"/>
      <c r="G11297" s="44" t="s">
        <v>17</v>
      </c>
      <c r="H11297" s="44" t="s">
        <v>18</v>
      </c>
      <c r="I11297" s="32" t="s">
        <v>50023</v>
      </c>
      <c r="J11297" s="59">
        <v>8059175366949</v>
      </c>
      <c r="K11297" s="45">
        <v>45200</v>
      </c>
      <c r="L11297" s="66">
        <v>0</v>
      </c>
      <c r="M11297" s="66">
        <v>299.95</v>
      </c>
      <c r="N11297" s="45"/>
    </row>
    <row r="11298" spans="1:14" x14ac:dyDescent="0.25">
      <c r="A11298" s="32"/>
      <c r="B11298" s="42" t="s">
        <v>45718</v>
      </c>
      <c r="C11298" s="42"/>
      <c r="D11298" s="32"/>
      <c r="E11298" s="32" t="s">
        <v>45654</v>
      </c>
      <c r="F11298" s="44"/>
      <c r="G11298" s="44" t="s">
        <v>17</v>
      </c>
      <c r="H11298" s="44" t="s">
        <v>18</v>
      </c>
      <c r="I11298" s="32" t="s">
        <v>45574</v>
      </c>
      <c r="J11298" s="59">
        <v>8059175366956</v>
      </c>
      <c r="K11298" s="45">
        <v>45200</v>
      </c>
      <c r="L11298" s="66">
        <v>0</v>
      </c>
      <c r="M11298" s="66">
        <v>299.95</v>
      </c>
      <c r="N11298" s="45"/>
    </row>
    <row r="11299" spans="1:14" s="32" customFormat="1" x14ac:dyDescent="0.25">
      <c r="A11299" s="32" t="s">
        <v>34494</v>
      </c>
      <c r="B11299" s="42" t="s">
        <v>63253</v>
      </c>
      <c r="C11299" s="42"/>
      <c r="D11299" s="42" t="s">
        <v>12486</v>
      </c>
      <c r="E11299" s="43" t="s">
        <v>12487</v>
      </c>
      <c r="F11299" s="44" t="s">
        <v>16</v>
      </c>
      <c r="G11299" s="44" t="s">
        <v>17</v>
      </c>
      <c r="H11299" s="44" t="s">
        <v>18</v>
      </c>
      <c r="I11299" s="42" t="s">
        <v>21914</v>
      </c>
      <c r="J11299" s="42">
        <v>8021506954460</v>
      </c>
      <c r="K11299" s="45">
        <v>45230</v>
      </c>
      <c r="L11299" s="47">
        <v>0</v>
      </c>
      <c r="M11299" s="47">
        <v>164.95</v>
      </c>
      <c r="N11299" s="45">
        <v>42947</v>
      </c>
    </row>
    <row r="11300" spans="1:14" s="32" customFormat="1" x14ac:dyDescent="0.25">
      <c r="B11300" s="42"/>
      <c r="C11300" s="42"/>
      <c r="D11300" s="43" t="s">
        <v>53331</v>
      </c>
      <c r="E11300" s="43" t="s">
        <v>53517</v>
      </c>
      <c r="F11300" s="44" t="s">
        <v>7196</v>
      </c>
      <c r="G11300" s="44" t="s">
        <v>17</v>
      </c>
      <c r="H11300" s="44" t="s">
        <v>18</v>
      </c>
      <c r="I11300" s="43" t="s">
        <v>53528</v>
      </c>
      <c r="J11300" s="55">
        <v>8059347121109</v>
      </c>
      <c r="K11300" s="45">
        <v>45214</v>
      </c>
      <c r="L11300" s="28">
        <v>0</v>
      </c>
      <c r="M11300" s="46">
        <v>0</v>
      </c>
      <c r="N11300" s="45">
        <v>45030</v>
      </c>
    </row>
    <row r="11301" spans="1:14" s="32" customFormat="1" x14ac:dyDescent="0.25">
      <c r="B11301" s="42"/>
      <c r="C11301" s="42"/>
      <c r="D11301" s="43" t="s">
        <v>53332</v>
      </c>
      <c r="E11301" s="43" t="s">
        <v>53518</v>
      </c>
      <c r="F11301" s="44" t="s">
        <v>7196</v>
      </c>
      <c r="G11301" s="44" t="s">
        <v>17</v>
      </c>
      <c r="H11301" s="44" t="s">
        <v>18</v>
      </c>
      <c r="I11301" s="43" t="s">
        <v>53529</v>
      </c>
      <c r="J11301" s="55">
        <v>8059347121116</v>
      </c>
      <c r="K11301" s="45">
        <v>45215</v>
      </c>
      <c r="L11301" s="28">
        <v>0</v>
      </c>
      <c r="M11301" s="46">
        <v>0</v>
      </c>
      <c r="N11301" s="45">
        <v>45030</v>
      </c>
    </row>
    <row r="11302" spans="1:14" s="32" customFormat="1" x14ac:dyDescent="0.25">
      <c r="B11302" s="42"/>
      <c r="C11302" s="42"/>
      <c r="D11302" s="43" t="s">
        <v>53333</v>
      </c>
      <c r="E11302" s="43" t="s">
        <v>53519</v>
      </c>
      <c r="F11302" s="44" t="s">
        <v>7196</v>
      </c>
      <c r="G11302" s="44" t="s">
        <v>17</v>
      </c>
      <c r="H11302" s="44" t="s">
        <v>18</v>
      </c>
      <c r="I11302" s="43" t="s">
        <v>53530</v>
      </c>
      <c r="J11302" s="55">
        <v>8059347121123</v>
      </c>
      <c r="K11302" s="45">
        <v>45216</v>
      </c>
      <c r="L11302" s="28">
        <v>0</v>
      </c>
      <c r="M11302" s="46">
        <v>0</v>
      </c>
      <c r="N11302" s="45">
        <v>45030</v>
      </c>
    </row>
    <row r="11303" spans="1:14" s="32" customFormat="1" ht="13.5" customHeight="1" x14ac:dyDescent="0.25">
      <c r="B11303" s="42"/>
      <c r="C11303" s="42"/>
      <c r="D11303" s="43" t="s">
        <v>53334</v>
      </c>
      <c r="E11303" s="43" t="s">
        <v>53520</v>
      </c>
      <c r="F11303" s="44" t="s">
        <v>7196</v>
      </c>
      <c r="G11303" s="44" t="s">
        <v>17</v>
      </c>
      <c r="H11303" s="44" t="s">
        <v>18</v>
      </c>
      <c r="I11303" s="43" t="s">
        <v>53531</v>
      </c>
      <c r="J11303" s="55">
        <v>8059347121130</v>
      </c>
      <c r="K11303" s="45">
        <v>45217</v>
      </c>
      <c r="L11303" s="28">
        <v>0</v>
      </c>
      <c r="M11303" s="46">
        <v>0</v>
      </c>
      <c r="N11303" s="45">
        <v>45030</v>
      </c>
    </row>
    <row r="11304" spans="1:14" x14ac:dyDescent="0.25">
      <c r="A11304" s="32"/>
      <c r="B11304" s="42"/>
      <c r="C11304" s="42"/>
      <c r="D11304" s="43" t="s">
        <v>53335</v>
      </c>
      <c r="E11304" s="43" t="s">
        <v>53521</v>
      </c>
      <c r="F11304" s="44" t="s">
        <v>7196</v>
      </c>
      <c r="G11304" s="44" t="s">
        <v>17</v>
      </c>
      <c r="H11304" s="44" t="s">
        <v>18</v>
      </c>
      <c r="I11304" s="43" t="s">
        <v>53532</v>
      </c>
      <c r="J11304" s="55">
        <v>8059347121086</v>
      </c>
      <c r="K11304" s="45">
        <v>45218</v>
      </c>
      <c r="L11304" s="46">
        <v>0</v>
      </c>
      <c r="M11304" s="46">
        <v>0</v>
      </c>
      <c r="N11304" s="45">
        <v>45030</v>
      </c>
    </row>
    <row r="11305" spans="1:14" customFormat="1" x14ac:dyDescent="0.25">
      <c r="A11305" s="32" t="s">
        <v>34350</v>
      </c>
      <c r="B11305" s="42" t="s">
        <v>63345</v>
      </c>
      <c r="C11305" s="42"/>
      <c r="D11305" s="42" t="s">
        <v>7154</v>
      </c>
      <c r="E11305" s="43" t="s">
        <v>7155</v>
      </c>
      <c r="F11305" s="44" t="s">
        <v>16</v>
      </c>
      <c r="G11305" s="44" t="s">
        <v>17</v>
      </c>
      <c r="H11305" s="44" t="s">
        <v>18</v>
      </c>
      <c r="I11305" s="42" t="s">
        <v>7156</v>
      </c>
      <c r="J11305" s="42">
        <v>8021506924739</v>
      </c>
      <c r="K11305" s="45">
        <v>45597</v>
      </c>
      <c r="L11305" s="46">
        <v>0</v>
      </c>
      <c r="M11305" s="46">
        <v>129.94999999999999</v>
      </c>
      <c r="N11305" s="45">
        <v>42947</v>
      </c>
    </row>
    <row r="11306" spans="1:14" customFormat="1" x14ac:dyDescent="0.25">
      <c r="A11306" s="32" t="s">
        <v>34351</v>
      </c>
      <c r="B11306" s="42" t="s">
        <v>63344</v>
      </c>
      <c r="C11306" s="42"/>
      <c r="D11306" s="42" t="s">
        <v>7157</v>
      </c>
      <c r="E11306" s="43" t="s">
        <v>7158</v>
      </c>
      <c r="F11306" s="44" t="s">
        <v>16</v>
      </c>
      <c r="G11306" s="44" t="s">
        <v>17</v>
      </c>
      <c r="H11306" s="44" t="s">
        <v>18</v>
      </c>
      <c r="I11306" s="42" t="s">
        <v>7159</v>
      </c>
      <c r="J11306" s="42">
        <v>8021506924722</v>
      </c>
      <c r="K11306" s="45">
        <v>45597</v>
      </c>
      <c r="L11306" s="46">
        <v>0</v>
      </c>
      <c r="M11306" s="46">
        <v>129.94999999999999</v>
      </c>
      <c r="N11306" s="45">
        <v>42947</v>
      </c>
    </row>
    <row r="11307" spans="1:14" customFormat="1" x14ac:dyDescent="0.25">
      <c r="A11307" s="32" t="s">
        <v>34352</v>
      </c>
      <c r="B11307" s="42" t="s">
        <v>63343</v>
      </c>
      <c r="C11307" s="42"/>
      <c r="D11307" s="42" t="s">
        <v>7160</v>
      </c>
      <c r="E11307" s="43" t="s">
        <v>7161</v>
      </c>
      <c r="F11307" s="44" t="s">
        <v>16</v>
      </c>
      <c r="G11307" s="44" t="s">
        <v>17</v>
      </c>
      <c r="H11307" s="44" t="s">
        <v>18</v>
      </c>
      <c r="I11307" s="42" t="s">
        <v>21256</v>
      </c>
      <c r="J11307" s="42">
        <v>8021506924715</v>
      </c>
      <c r="K11307" s="45">
        <v>45597</v>
      </c>
      <c r="L11307" s="46">
        <v>0</v>
      </c>
      <c r="M11307" s="46">
        <v>129.94999999999999</v>
      </c>
      <c r="N11307" s="45">
        <v>42947</v>
      </c>
    </row>
    <row r="11308" spans="1:14" customFormat="1" x14ac:dyDescent="0.25">
      <c r="A11308" s="32" t="s">
        <v>34353</v>
      </c>
      <c r="B11308" s="42" t="s">
        <v>63369</v>
      </c>
      <c r="C11308" s="42"/>
      <c r="D11308" s="42"/>
      <c r="E11308" s="43" t="s">
        <v>15302</v>
      </c>
      <c r="F11308" s="44" t="s">
        <v>16</v>
      </c>
      <c r="G11308" s="44" t="s">
        <v>17</v>
      </c>
      <c r="H11308" s="44" t="s">
        <v>18</v>
      </c>
      <c r="I11308" s="42" t="s">
        <v>15303</v>
      </c>
      <c r="J11308" s="42">
        <v>8033637936116</v>
      </c>
      <c r="K11308" s="45">
        <v>45597</v>
      </c>
      <c r="L11308" s="46">
        <v>0</v>
      </c>
      <c r="M11308" s="54">
        <v>129.94999999999999</v>
      </c>
      <c r="N11308" s="45">
        <v>43507</v>
      </c>
    </row>
    <row r="11309" spans="1:14" customFormat="1" x14ac:dyDescent="0.25">
      <c r="A11309" s="32" t="s">
        <v>34354</v>
      </c>
      <c r="B11309" s="42" t="s">
        <v>63368</v>
      </c>
      <c r="C11309" s="42"/>
      <c r="D11309" s="42"/>
      <c r="E11309" s="43" t="s">
        <v>62804</v>
      </c>
      <c r="F11309" s="44" t="s">
        <v>16</v>
      </c>
      <c r="G11309" s="44" t="s">
        <v>17</v>
      </c>
      <c r="H11309" s="44" t="s">
        <v>18</v>
      </c>
      <c r="I11309" s="42" t="s">
        <v>21623</v>
      </c>
      <c r="J11309" s="42">
        <v>8033637936109</v>
      </c>
      <c r="K11309" s="45">
        <v>45597</v>
      </c>
      <c r="L11309" s="46">
        <v>0</v>
      </c>
      <c r="M11309" s="54">
        <v>129.94999999999999</v>
      </c>
      <c r="N11309" s="45">
        <v>43507</v>
      </c>
    </row>
    <row r="11310" spans="1:14" customFormat="1" x14ac:dyDescent="0.25">
      <c r="A11310" s="32" t="s">
        <v>34355</v>
      </c>
      <c r="B11310" s="42" t="s">
        <v>63370</v>
      </c>
      <c r="C11310" s="42"/>
      <c r="D11310" s="42"/>
      <c r="E11310" s="43" t="s">
        <v>62805</v>
      </c>
      <c r="F11310" s="44" t="s">
        <v>16</v>
      </c>
      <c r="G11310" s="44" t="s">
        <v>17</v>
      </c>
      <c r="H11310" s="44" t="s">
        <v>18</v>
      </c>
      <c r="I11310" s="42" t="s">
        <v>15301</v>
      </c>
      <c r="J11310" s="42">
        <v>8033637936130</v>
      </c>
      <c r="K11310" s="45">
        <v>45597</v>
      </c>
      <c r="L11310" s="46">
        <v>0</v>
      </c>
      <c r="M11310" s="54">
        <v>129.94999999999999</v>
      </c>
      <c r="N11310" s="45">
        <v>43507</v>
      </c>
    </row>
    <row r="11311" spans="1:14" s="32" customFormat="1" ht="14.25" customHeight="1" x14ac:dyDescent="0.25">
      <c r="A11311" s="32" t="s">
        <v>30867</v>
      </c>
      <c r="B11311" s="42" t="s">
        <v>64658</v>
      </c>
      <c r="C11311" s="42"/>
      <c r="D11311" s="42"/>
      <c r="E11311" s="43" t="s">
        <v>61168</v>
      </c>
      <c r="F11311" s="44" t="s">
        <v>41</v>
      </c>
      <c r="G11311" s="44" t="s">
        <v>17</v>
      </c>
      <c r="H11311" s="44" t="s">
        <v>18</v>
      </c>
      <c r="I11311" s="42" t="s">
        <v>8087</v>
      </c>
      <c r="J11311" s="42">
        <v>8033637029405</v>
      </c>
      <c r="K11311" s="45">
        <v>45597</v>
      </c>
      <c r="L11311" s="46">
        <v>0</v>
      </c>
      <c r="M11311" s="54">
        <v>199.95</v>
      </c>
      <c r="N11311" s="45">
        <v>43140</v>
      </c>
    </row>
    <row r="11312" spans="1:14" s="32" customFormat="1" x14ac:dyDescent="0.25">
      <c r="A11312" s="32" t="s">
        <v>30868</v>
      </c>
      <c r="B11312" s="42" t="s">
        <v>64656</v>
      </c>
      <c r="C11312" s="42"/>
      <c r="D11312" s="42"/>
      <c r="E11312" s="43" t="s">
        <v>61169</v>
      </c>
      <c r="F11312" s="44" t="s">
        <v>41</v>
      </c>
      <c r="G11312" s="44" t="s">
        <v>17</v>
      </c>
      <c r="H11312" s="44" t="s">
        <v>18</v>
      </c>
      <c r="I11312" s="42" t="s">
        <v>21288</v>
      </c>
      <c r="J11312" s="42">
        <v>8033637029382</v>
      </c>
      <c r="K11312" s="45">
        <v>45597</v>
      </c>
      <c r="L11312" s="46">
        <v>0</v>
      </c>
      <c r="M11312" s="54">
        <v>199.95</v>
      </c>
      <c r="N11312" s="45">
        <v>43140</v>
      </c>
    </row>
    <row r="11313" spans="1:14" s="32" customFormat="1" x14ac:dyDescent="0.25">
      <c r="A11313" s="32" t="s">
        <v>30869</v>
      </c>
      <c r="B11313" s="42" t="s">
        <v>64655</v>
      </c>
      <c r="C11313" s="42"/>
      <c r="D11313" s="42"/>
      <c r="E11313" s="43" t="s">
        <v>61170</v>
      </c>
      <c r="F11313" s="44" t="s">
        <v>41</v>
      </c>
      <c r="G11313" s="44" t="s">
        <v>17</v>
      </c>
      <c r="H11313" s="44" t="s">
        <v>18</v>
      </c>
      <c r="I11313" s="42" t="s">
        <v>21289</v>
      </c>
      <c r="J11313" s="42">
        <v>8033637029375</v>
      </c>
      <c r="K11313" s="45">
        <v>45597</v>
      </c>
      <c r="L11313" s="46">
        <v>0</v>
      </c>
      <c r="M11313" s="54">
        <v>199.95</v>
      </c>
      <c r="N11313" s="45">
        <v>43140</v>
      </c>
    </row>
    <row r="11314" spans="1:14" s="32" customFormat="1" x14ac:dyDescent="0.25">
      <c r="A11314" s="32" t="s">
        <v>30870</v>
      </c>
      <c r="B11314" s="42" t="s">
        <v>64654</v>
      </c>
      <c r="C11314" s="42"/>
      <c r="D11314" s="42"/>
      <c r="E11314" s="43" t="s">
        <v>61171</v>
      </c>
      <c r="F11314" s="44" t="s">
        <v>41</v>
      </c>
      <c r="G11314" s="44" t="s">
        <v>17</v>
      </c>
      <c r="H11314" s="44" t="s">
        <v>18</v>
      </c>
      <c r="I11314" s="42" t="s">
        <v>21290</v>
      </c>
      <c r="J11314" s="42">
        <v>8033637029368</v>
      </c>
      <c r="K11314" s="45">
        <v>45597</v>
      </c>
      <c r="L11314" s="46">
        <v>0</v>
      </c>
      <c r="M11314" s="54">
        <v>199.95</v>
      </c>
      <c r="N11314" s="45">
        <v>43140</v>
      </c>
    </row>
    <row r="11315" spans="1:14" s="32" customFormat="1" x14ac:dyDescent="0.25">
      <c r="A11315" s="32" t="s">
        <v>30871</v>
      </c>
      <c r="B11315" s="42" t="s">
        <v>64657</v>
      </c>
      <c r="C11315" s="42"/>
      <c r="D11315" s="42"/>
      <c r="E11315" s="43" t="s">
        <v>61172</v>
      </c>
      <c r="F11315" s="44" t="s">
        <v>41</v>
      </c>
      <c r="G11315" s="44" t="s">
        <v>17</v>
      </c>
      <c r="H11315" s="44" t="s">
        <v>18</v>
      </c>
      <c r="I11315" s="42" t="s">
        <v>8088</v>
      </c>
      <c r="J11315" s="42">
        <v>8033637029399</v>
      </c>
      <c r="K11315" s="45">
        <v>45597</v>
      </c>
      <c r="L11315" s="46">
        <v>0</v>
      </c>
      <c r="M11315" s="54">
        <v>199.95</v>
      </c>
      <c r="N11315" s="45">
        <v>43140</v>
      </c>
    </row>
    <row r="11316" spans="1:14" s="32" customFormat="1" x14ac:dyDescent="0.25">
      <c r="A11316" s="32" t="s">
        <v>30872</v>
      </c>
      <c r="B11316" s="42" t="s">
        <v>64663</v>
      </c>
      <c r="C11316" s="42"/>
      <c r="D11316" s="42"/>
      <c r="E11316" s="43" t="s">
        <v>61173</v>
      </c>
      <c r="F11316" s="44" t="s">
        <v>41</v>
      </c>
      <c r="G11316" s="44" t="s">
        <v>17</v>
      </c>
      <c r="H11316" s="44" t="s">
        <v>18</v>
      </c>
      <c r="I11316" s="42" t="s">
        <v>8089</v>
      </c>
      <c r="J11316" s="42">
        <v>8033637029450</v>
      </c>
      <c r="K11316" s="45">
        <v>45597</v>
      </c>
      <c r="L11316" s="46">
        <v>0</v>
      </c>
      <c r="M11316" s="54">
        <v>199.95</v>
      </c>
      <c r="N11316" s="45">
        <v>43140</v>
      </c>
    </row>
    <row r="11317" spans="1:14" s="32" customFormat="1" x14ac:dyDescent="0.25">
      <c r="A11317" s="32" t="s">
        <v>30873</v>
      </c>
      <c r="B11317" s="42" t="s">
        <v>64661</v>
      </c>
      <c r="C11317" s="42"/>
      <c r="D11317" s="42"/>
      <c r="E11317" s="43" t="s">
        <v>61174</v>
      </c>
      <c r="F11317" s="44" t="s">
        <v>41</v>
      </c>
      <c r="G11317" s="44" t="s">
        <v>17</v>
      </c>
      <c r="H11317" s="44" t="s">
        <v>18</v>
      </c>
      <c r="I11317" s="42" t="s">
        <v>21291</v>
      </c>
      <c r="J11317" s="42">
        <v>8033637029436</v>
      </c>
      <c r="K11317" s="45">
        <v>45597</v>
      </c>
      <c r="L11317" s="46">
        <v>0</v>
      </c>
      <c r="M11317" s="54">
        <v>199.95</v>
      </c>
      <c r="N11317" s="45">
        <v>43140</v>
      </c>
    </row>
    <row r="11318" spans="1:14" s="32" customFormat="1" x14ac:dyDescent="0.25">
      <c r="A11318" s="32" t="s">
        <v>30874</v>
      </c>
      <c r="B11318" s="42" t="s">
        <v>64660</v>
      </c>
      <c r="C11318" s="42"/>
      <c r="D11318" s="42"/>
      <c r="E11318" s="43" t="s">
        <v>61175</v>
      </c>
      <c r="F11318" s="44" t="s">
        <v>41</v>
      </c>
      <c r="G11318" s="44" t="s">
        <v>17</v>
      </c>
      <c r="H11318" s="44" t="s">
        <v>18</v>
      </c>
      <c r="I11318" s="42" t="s">
        <v>21292</v>
      </c>
      <c r="J11318" s="42">
        <v>8033637029429</v>
      </c>
      <c r="K11318" s="45">
        <v>45597</v>
      </c>
      <c r="L11318" s="46">
        <v>0</v>
      </c>
      <c r="M11318" s="54">
        <v>199.95</v>
      </c>
      <c r="N11318" s="45">
        <v>43140</v>
      </c>
    </row>
    <row r="11319" spans="1:14" s="32" customFormat="1" x14ac:dyDescent="0.25">
      <c r="A11319" s="32" t="s">
        <v>30875</v>
      </c>
      <c r="B11319" s="42" t="s">
        <v>64659</v>
      </c>
      <c r="C11319" s="42"/>
      <c r="D11319" s="42"/>
      <c r="E11319" s="43" t="s">
        <v>61176</v>
      </c>
      <c r="F11319" s="44" t="s">
        <v>41</v>
      </c>
      <c r="G11319" s="44" t="s">
        <v>17</v>
      </c>
      <c r="H11319" s="44" t="s">
        <v>18</v>
      </c>
      <c r="I11319" s="42" t="s">
        <v>21293</v>
      </c>
      <c r="J11319" s="42">
        <v>8033637029412</v>
      </c>
      <c r="K11319" s="45">
        <v>45597</v>
      </c>
      <c r="L11319" s="46">
        <v>0</v>
      </c>
      <c r="M11319" s="54">
        <v>199.95</v>
      </c>
      <c r="N11319" s="45">
        <v>43140</v>
      </c>
    </row>
    <row r="11320" spans="1:14" s="32" customFormat="1" x14ac:dyDescent="0.25">
      <c r="A11320" s="32" t="s">
        <v>30876</v>
      </c>
      <c r="B11320" s="42" t="s">
        <v>64662</v>
      </c>
      <c r="C11320" s="42"/>
      <c r="D11320" s="42"/>
      <c r="E11320" s="43" t="s">
        <v>61177</v>
      </c>
      <c r="F11320" s="44" t="s">
        <v>41</v>
      </c>
      <c r="G11320" s="44" t="s">
        <v>17</v>
      </c>
      <c r="H11320" s="44" t="s">
        <v>18</v>
      </c>
      <c r="I11320" s="42" t="s">
        <v>8090</v>
      </c>
      <c r="J11320" s="42">
        <v>8033637029443</v>
      </c>
      <c r="K11320" s="45">
        <v>45597</v>
      </c>
      <c r="L11320" s="46">
        <v>0</v>
      </c>
      <c r="M11320" s="54">
        <v>199.95</v>
      </c>
      <c r="N11320" s="45">
        <v>43140</v>
      </c>
    </row>
    <row r="11321" spans="1:14" s="32" customFormat="1" x14ac:dyDescent="0.25">
      <c r="A11321" s="32" t="s">
        <v>31662</v>
      </c>
      <c r="B11321" s="42" t="s">
        <v>50712</v>
      </c>
      <c r="C11321" s="42"/>
      <c r="D11321" s="42"/>
      <c r="E11321" s="43" t="s">
        <v>61067</v>
      </c>
      <c r="F11321" s="44" t="s">
        <v>82</v>
      </c>
      <c r="G11321" s="44" t="s">
        <v>17</v>
      </c>
      <c r="H11321" s="44" t="s">
        <v>18</v>
      </c>
      <c r="I11321" s="42" t="s">
        <v>18254</v>
      </c>
      <c r="J11321" s="42">
        <v>8021506679455</v>
      </c>
      <c r="K11321" s="45">
        <v>45597</v>
      </c>
      <c r="L11321" s="46">
        <v>0</v>
      </c>
      <c r="M11321" s="54">
        <v>229.95</v>
      </c>
      <c r="N11321" s="45">
        <v>43706</v>
      </c>
    </row>
    <row r="11322" spans="1:14" s="32" customFormat="1" x14ac:dyDescent="0.25">
      <c r="A11322" s="32" t="s">
        <v>31663</v>
      </c>
      <c r="B11322" s="42" t="s">
        <v>50713</v>
      </c>
      <c r="C11322" s="42"/>
      <c r="D11322" s="42"/>
      <c r="E11322" s="43" t="s">
        <v>61068</v>
      </c>
      <c r="F11322" s="44" t="s">
        <v>82</v>
      </c>
      <c r="G11322" s="44" t="s">
        <v>17</v>
      </c>
      <c r="H11322" s="44" t="s">
        <v>18</v>
      </c>
      <c r="I11322" s="42" t="s">
        <v>18255</v>
      </c>
      <c r="J11322" s="42">
        <v>8021506679462</v>
      </c>
      <c r="K11322" s="45">
        <v>45597</v>
      </c>
      <c r="L11322" s="46">
        <v>0</v>
      </c>
      <c r="M11322" s="54">
        <v>229.95</v>
      </c>
      <c r="N11322" s="45">
        <v>43706</v>
      </c>
    </row>
    <row r="11323" spans="1:14" s="32" customFormat="1" x14ac:dyDescent="0.25">
      <c r="A11323" s="32" t="s">
        <v>31664</v>
      </c>
      <c r="B11323" s="42" t="s">
        <v>50714</v>
      </c>
      <c r="C11323" s="42"/>
      <c r="D11323" s="42"/>
      <c r="E11323" s="43" t="s">
        <v>61069</v>
      </c>
      <c r="F11323" s="44" t="s">
        <v>82</v>
      </c>
      <c r="G11323" s="44" t="s">
        <v>17</v>
      </c>
      <c r="H11323" s="44" t="s">
        <v>18</v>
      </c>
      <c r="I11323" s="42" t="s">
        <v>18256</v>
      </c>
      <c r="J11323" s="42">
        <v>8021506679479</v>
      </c>
      <c r="K11323" s="45">
        <v>45597</v>
      </c>
      <c r="L11323" s="46">
        <v>0</v>
      </c>
      <c r="M11323" s="54">
        <v>229.95</v>
      </c>
      <c r="N11323" s="45">
        <v>43706</v>
      </c>
    </row>
    <row r="11324" spans="1:14" s="32" customFormat="1" x14ac:dyDescent="0.25">
      <c r="A11324" s="32" t="s">
        <v>31665</v>
      </c>
      <c r="B11324" s="42" t="s">
        <v>50710</v>
      </c>
      <c r="C11324" s="42"/>
      <c r="D11324" s="42"/>
      <c r="E11324" s="43" t="s">
        <v>61070</v>
      </c>
      <c r="F11324" s="44" t="s">
        <v>82</v>
      </c>
      <c r="G11324" s="44" t="s">
        <v>17</v>
      </c>
      <c r="H11324" s="44" t="s">
        <v>18</v>
      </c>
      <c r="I11324" s="42" t="s">
        <v>18252</v>
      </c>
      <c r="J11324" s="42">
        <v>8021506679431</v>
      </c>
      <c r="K11324" s="45">
        <v>45597</v>
      </c>
      <c r="L11324" s="46">
        <v>0</v>
      </c>
      <c r="M11324" s="54">
        <v>229.95</v>
      </c>
      <c r="N11324" s="45">
        <v>43706</v>
      </c>
    </row>
    <row r="11325" spans="1:14" s="32" customFormat="1" x14ac:dyDescent="0.25">
      <c r="A11325" s="32" t="s">
        <v>31666</v>
      </c>
      <c r="B11325" s="42" t="s">
        <v>50709</v>
      </c>
      <c r="C11325" s="42"/>
      <c r="D11325" s="42"/>
      <c r="E11325" s="43" t="s">
        <v>61071</v>
      </c>
      <c r="F11325" s="44" t="s">
        <v>82</v>
      </c>
      <c r="G11325" s="44" t="s">
        <v>17</v>
      </c>
      <c r="H11325" s="44" t="s">
        <v>18</v>
      </c>
      <c r="I11325" s="42" t="s">
        <v>18251</v>
      </c>
      <c r="J11325" s="42">
        <v>8021506679424</v>
      </c>
      <c r="K11325" s="45">
        <v>45597</v>
      </c>
      <c r="L11325" s="46">
        <v>0</v>
      </c>
      <c r="M11325" s="54">
        <v>229.95</v>
      </c>
      <c r="N11325" s="45">
        <v>43706</v>
      </c>
    </row>
    <row r="11326" spans="1:14" s="32" customFormat="1" x14ac:dyDescent="0.25">
      <c r="A11326" s="32" t="s">
        <v>31667</v>
      </c>
      <c r="B11326" s="42" t="s">
        <v>50708</v>
      </c>
      <c r="C11326" s="42"/>
      <c r="D11326" s="42"/>
      <c r="E11326" s="43" t="s">
        <v>61072</v>
      </c>
      <c r="F11326" s="44" t="s">
        <v>82</v>
      </c>
      <c r="G11326" s="44" t="s">
        <v>17</v>
      </c>
      <c r="H11326" s="44" t="s">
        <v>18</v>
      </c>
      <c r="I11326" s="42" t="s">
        <v>18250</v>
      </c>
      <c r="J11326" s="42">
        <v>8021506679417</v>
      </c>
      <c r="K11326" s="45">
        <v>45597</v>
      </c>
      <c r="L11326" s="46">
        <v>0</v>
      </c>
      <c r="M11326" s="54">
        <v>229.95</v>
      </c>
      <c r="N11326" s="45">
        <v>43706</v>
      </c>
    </row>
    <row r="11327" spans="1:14" s="32" customFormat="1" x14ac:dyDescent="0.25">
      <c r="A11327" s="32" t="s">
        <v>31668</v>
      </c>
      <c r="B11327" s="42" t="s">
        <v>50711</v>
      </c>
      <c r="C11327" s="42"/>
      <c r="D11327" s="42"/>
      <c r="E11327" s="43" t="s">
        <v>61073</v>
      </c>
      <c r="F11327" s="44" t="s">
        <v>82</v>
      </c>
      <c r="G11327" s="44" t="s">
        <v>17</v>
      </c>
      <c r="H11327" s="44" t="s">
        <v>18</v>
      </c>
      <c r="I11327" s="42" t="s">
        <v>18253</v>
      </c>
      <c r="J11327" s="42">
        <v>8021506679448</v>
      </c>
      <c r="K11327" s="45">
        <v>45597</v>
      </c>
      <c r="L11327" s="46">
        <v>0</v>
      </c>
      <c r="M11327" s="54">
        <v>229.95</v>
      </c>
      <c r="N11327" s="45">
        <v>43706</v>
      </c>
    </row>
    <row r="11328" spans="1:14" s="32" customFormat="1" x14ac:dyDescent="0.25">
      <c r="B11328" s="42"/>
      <c r="C11328" s="42"/>
      <c r="E11328" s="32" t="s">
        <v>49521</v>
      </c>
      <c r="F11328" s="44" t="s">
        <v>41</v>
      </c>
      <c r="G11328" s="32" t="s">
        <v>17</v>
      </c>
      <c r="H11328" s="32" t="s">
        <v>18</v>
      </c>
      <c r="I11328" s="32" t="s">
        <v>49522</v>
      </c>
      <c r="J11328" s="55">
        <v>8059347086026</v>
      </c>
      <c r="K11328" s="45">
        <v>45597</v>
      </c>
      <c r="L11328" s="47">
        <v>0</v>
      </c>
      <c r="M11328" s="47">
        <v>449.95</v>
      </c>
      <c r="N11328" s="45">
        <v>44835</v>
      </c>
    </row>
    <row r="11329" spans="1:14" s="32" customFormat="1" x14ac:dyDescent="0.25">
      <c r="B11329" s="42"/>
      <c r="C11329" s="42"/>
      <c r="E11329" s="32" t="s">
        <v>49523</v>
      </c>
      <c r="F11329" s="44" t="s">
        <v>41</v>
      </c>
      <c r="G11329" s="32" t="s">
        <v>17</v>
      </c>
      <c r="H11329" s="32" t="s">
        <v>18</v>
      </c>
      <c r="I11329" s="32" t="s">
        <v>49524</v>
      </c>
      <c r="J11329" s="55">
        <v>8059347086033</v>
      </c>
      <c r="K11329" s="45">
        <v>45597</v>
      </c>
      <c r="L11329" s="47">
        <v>0</v>
      </c>
      <c r="M11329" s="47">
        <v>449.95</v>
      </c>
      <c r="N11329" s="45">
        <v>44835</v>
      </c>
    </row>
    <row r="11330" spans="1:14" s="32" customFormat="1" x14ac:dyDescent="0.25">
      <c r="B11330" s="42"/>
      <c r="C11330" s="42"/>
      <c r="E11330" s="32" t="s">
        <v>60563</v>
      </c>
      <c r="F11330" s="44" t="s">
        <v>41</v>
      </c>
      <c r="G11330" s="32" t="s">
        <v>17</v>
      </c>
      <c r="H11330" s="32" t="s">
        <v>18</v>
      </c>
      <c r="I11330" s="32" t="s">
        <v>50157</v>
      </c>
      <c r="J11330" s="55">
        <v>8059347085999</v>
      </c>
      <c r="K11330" s="45">
        <v>45597</v>
      </c>
      <c r="L11330" s="47">
        <v>0</v>
      </c>
      <c r="M11330" s="47">
        <v>449.95</v>
      </c>
      <c r="N11330" s="45">
        <v>44835</v>
      </c>
    </row>
    <row r="11331" spans="1:14" s="32" customFormat="1" x14ac:dyDescent="0.25">
      <c r="B11331" s="42"/>
      <c r="C11331" s="42"/>
      <c r="E11331" s="32" t="s">
        <v>60564</v>
      </c>
      <c r="F11331" s="44" t="s">
        <v>41</v>
      </c>
      <c r="G11331" s="32" t="s">
        <v>17</v>
      </c>
      <c r="H11331" s="32" t="s">
        <v>18</v>
      </c>
      <c r="I11331" s="32" t="s">
        <v>50158</v>
      </c>
      <c r="J11331" s="55">
        <v>8059347085982</v>
      </c>
      <c r="K11331" s="45">
        <v>45597</v>
      </c>
      <c r="L11331" s="47">
        <v>0</v>
      </c>
      <c r="M11331" s="47">
        <v>449.95</v>
      </c>
      <c r="N11331" s="45">
        <v>44835</v>
      </c>
    </row>
    <row r="11332" spans="1:14" s="32" customFormat="1" x14ac:dyDescent="0.25">
      <c r="B11332" s="42"/>
      <c r="C11332" s="42"/>
      <c r="E11332" s="32" t="s">
        <v>60565</v>
      </c>
      <c r="F11332" s="44" t="s">
        <v>41</v>
      </c>
      <c r="G11332" s="32" t="s">
        <v>17</v>
      </c>
      <c r="H11332" s="32" t="s">
        <v>18</v>
      </c>
      <c r="I11332" s="32" t="s">
        <v>50159</v>
      </c>
      <c r="J11332" s="55">
        <v>8059347085975</v>
      </c>
      <c r="K11332" s="45">
        <v>45597</v>
      </c>
      <c r="L11332" s="47">
        <v>0</v>
      </c>
      <c r="M11332" s="47">
        <v>449.95</v>
      </c>
      <c r="N11332" s="45">
        <v>44835</v>
      </c>
    </row>
    <row r="11333" spans="1:14" s="32" customFormat="1" x14ac:dyDescent="0.25">
      <c r="B11333" s="42"/>
      <c r="C11333" s="42"/>
      <c r="E11333" s="32" t="s">
        <v>60566</v>
      </c>
      <c r="F11333" s="44" t="s">
        <v>41</v>
      </c>
      <c r="G11333" s="32" t="s">
        <v>17</v>
      </c>
      <c r="H11333" s="32" t="s">
        <v>18</v>
      </c>
      <c r="I11333" s="32" t="s">
        <v>50160</v>
      </c>
      <c r="J11333" s="55">
        <v>8059347086002</v>
      </c>
      <c r="K11333" s="45">
        <v>45597</v>
      </c>
      <c r="L11333" s="47">
        <v>0</v>
      </c>
      <c r="M11333" s="47">
        <v>449.95</v>
      </c>
      <c r="N11333" s="45">
        <v>44835</v>
      </c>
    </row>
    <row r="11334" spans="1:14" s="32" customFormat="1" x14ac:dyDescent="0.25">
      <c r="B11334" s="42"/>
      <c r="C11334" s="42"/>
      <c r="E11334" s="32" t="s">
        <v>49519</v>
      </c>
      <c r="F11334" s="44" t="s">
        <v>41</v>
      </c>
      <c r="G11334" s="32" t="s">
        <v>17</v>
      </c>
      <c r="H11334" s="32" t="s">
        <v>18</v>
      </c>
      <c r="I11334" s="32" t="s">
        <v>49520</v>
      </c>
      <c r="J11334" s="55">
        <v>8059347086019</v>
      </c>
      <c r="K11334" s="45">
        <v>45597</v>
      </c>
      <c r="L11334" s="47">
        <v>0</v>
      </c>
      <c r="M11334" s="47">
        <v>449.95</v>
      </c>
      <c r="N11334" s="45">
        <v>44835</v>
      </c>
    </row>
    <row r="11335" spans="1:14" x14ac:dyDescent="0.25">
      <c r="A11335" s="32" t="s">
        <v>31086</v>
      </c>
      <c r="B11335" s="42" t="s">
        <v>65077</v>
      </c>
      <c r="C11335" s="42"/>
      <c r="D11335" s="42"/>
      <c r="E11335" s="43" t="s">
        <v>9497</v>
      </c>
      <c r="F11335" s="44" t="s">
        <v>41</v>
      </c>
      <c r="G11335" s="44" t="s">
        <v>17</v>
      </c>
      <c r="H11335" s="44" t="s">
        <v>18</v>
      </c>
      <c r="I11335" s="42" t="s">
        <v>9498</v>
      </c>
      <c r="J11335" s="42">
        <v>8021506651062</v>
      </c>
      <c r="K11335" s="45">
        <v>45597</v>
      </c>
      <c r="L11335" s="46">
        <v>0</v>
      </c>
      <c r="M11335" s="54">
        <v>44.95</v>
      </c>
      <c r="N11335" s="45"/>
    </row>
    <row r="11336" spans="1:14" x14ac:dyDescent="0.25">
      <c r="A11336" s="32" t="s">
        <v>31087</v>
      </c>
      <c r="B11336" s="42" t="s">
        <v>65075</v>
      </c>
      <c r="C11336" s="42"/>
      <c r="D11336" s="42"/>
      <c r="E11336" s="43" t="s">
        <v>9499</v>
      </c>
      <c r="F11336" s="44" t="s">
        <v>41</v>
      </c>
      <c r="G11336" s="44" t="s">
        <v>17</v>
      </c>
      <c r="H11336" s="44" t="s">
        <v>18</v>
      </c>
      <c r="I11336" s="42" t="s">
        <v>9500</v>
      </c>
      <c r="J11336" s="42">
        <v>8021506648857</v>
      </c>
      <c r="K11336" s="45">
        <v>45597</v>
      </c>
      <c r="L11336" s="46">
        <v>0</v>
      </c>
      <c r="M11336" s="54">
        <v>44.95</v>
      </c>
      <c r="N11336" s="45"/>
    </row>
    <row r="11337" spans="1:14" x14ac:dyDescent="0.25">
      <c r="A11337" s="32" t="s">
        <v>31088</v>
      </c>
      <c r="B11337" s="42" t="s">
        <v>65074</v>
      </c>
      <c r="C11337" s="42"/>
      <c r="D11337" s="42"/>
      <c r="E11337" s="43" t="s">
        <v>9501</v>
      </c>
      <c r="F11337" s="44" t="s">
        <v>41</v>
      </c>
      <c r="G11337" s="44" t="s">
        <v>17</v>
      </c>
      <c r="H11337" s="44" t="s">
        <v>18</v>
      </c>
      <c r="I11337" s="42" t="s">
        <v>9502</v>
      </c>
      <c r="J11337" s="42">
        <v>8021506651048</v>
      </c>
      <c r="K11337" s="45">
        <v>45597</v>
      </c>
      <c r="L11337" s="46">
        <v>0</v>
      </c>
      <c r="M11337" s="54">
        <v>44.95</v>
      </c>
      <c r="N11337" s="45"/>
    </row>
    <row r="11338" spans="1:14" x14ac:dyDescent="0.25">
      <c r="A11338" s="32" t="s">
        <v>31089</v>
      </c>
      <c r="B11338" s="42" t="s">
        <v>65073</v>
      </c>
      <c r="C11338" s="42"/>
      <c r="D11338" s="42"/>
      <c r="E11338" s="43" t="s">
        <v>9503</v>
      </c>
      <c r="F11338" s="44" t="s">
        <v>41</v>
      </c>
      <c r="G11338" s="44" t="s">
        <v>17</v>
      </c>
      <c r="H11338" s="44" t="s">
        <v>18</v>
      </c>
      <c r="I11338" s="42" t="s">
        <v>9504</v>
      </c>
      <c r="J11338" s="42">
        <v>8021506651031</v>
      </c>
      <c r="K11338" s="45">
        <v>45597</v>
      </c>
      <c r="L11338" s="46">
        <v>0</v>
      </c>
      <c r="M11338" s="54">
        <v>44.95</v>
      </c>
      <c r="N11338" s="45"/>
    </row>
    <row r="11339" spans="1:14" x14ac:dyDescent="0.25">
      <c r="A11339" s="32" t="s">
        <v>31090</v>
      </c>
      <c r="B11339" s="42" t="s">
        <v>65076</v>
      </c>
      <c r="C11339" s="42"/>
      <c r="D11339" s="42"/>
      <c r="E11339" s="43" t="s">
        <v>9505</v>
      </c>
      <c r="F11339" s="44" t="s">
        <v>41</v>
      </c>
      <c r="G11339" s="44" t="s">
        <v>17</v>
      </c>
      <c r="H11339" s="44" t="s">
        <v>18</v>
      </c>
      <c r="I11339" s="42" t="s">
        <v>9506</v>
      </c>
      <c r="J11339" s="42">
        <v>8021506651055</v>
      </c>
      <c r="K11339" s="45">
        <v>45597</v>
      </c>
      <c r="L11339" s="46">
        <v>0</v>
      </c>
      <c r="M11339" s="54">
        <v>44.95</v>
      </c>
      <c r="N11339" s="45"/>
    </row>
    <row r="11340" spans="1:14" x14ac:dyDescent="0.25">
      <c r="A11340" s="32"/>
      <c r="B11340" s="42"/>
      <c r="C11340" s="42"/>
      <c r="D11340" s="32"/>
      <c r="E11340" s="32" t="s">
        <v>62672</v>
      </c>
      <c r="F11340" s="44" t="s">
        <v>41</v>
      </c>
      <c r="G11340" s="32" t="s">
        <v>17</v>
      </c>
      <c r="H11340" s="32" t="s">
        <v>18</v>
      </c>
      <c r="I11340" s="32" t="s">
        <v>50401</v>
      </c>
      <c r="J11340" s="55">
        <v>8059347090122</v>
      </c>
      <c r="K11340" s="45">
        <v>45597</v>
      </c>
      <c r="L11340" s="47">
        <v>0</v>
      </c>
      <c r="M11340" s="47">
        <v>324.95</v>
      </c>
      <c r="N11340" s="45">
        <v>44835</v>
      </c>
    </row>
    <row r="11341" spans="1:14" x14ac:dyDescent="0.25">
      <c r="A11341" s="32"/>
      <c r="B11341" s="42"/>
      <c r="C11341" s="42"/>
      <c r="D11341" s="32"/>
      <c r="E11341" s="32" t="s">
        <v>62673</v>
      </c>
      <c r="F11341" s="44" t="s">
        <v>41</v>
      </c>
      <c r="G11341" s="32" t="s">
        <v>17</v>
      </c>
      <c r="H11341" s="32" t="s">
        <v>18</v>
      </c>
      <c r="I11341" s="32" t="s">
        <v>50402</v>
      </c>
      <c r="J11341" s="55">
        <v>8059347090115</v>
      </c>
      <c r="K11341" s="45">
        <v>45597</v>
      </c>
      <c r="L11341" s="47">
        <v>0</v>
      </c>
      <c r="M11341" s="47">
        <v>324.95</v>
      </c>
      <c r="N11341" s="45">
        <v>44835</v>
      </c>
    </row>
    <row r="11342" spans="1:14" x14ac:dyDescent="0.25">
      <c r="A11342" s="32"/>
      <c r="B11342" s="42"/>
      <c r="C11342" s="42"/>
      <c r="D11342" s="32"/>
      <c r="E11342" s="32" t="s">
        <v>62674</v>
      </c>
      <c r="F11342" s="44" t="s">
        <v>41</v>
      </c>
      <c r="G11342" s="32" t="s">
        <v>17</v>
      </c>
      <c r="H11342" s="32" t="s">
        <v>18</v>
      </c>
      <c r="I11342" s="32" t="s">
        <v>50403</v>
      </c>
      <c r="J11342" s="55">
        <v>8059347090108</v>
      </c>
      <c r="K11342" s="45">
        <v>45597</v>
      </c>
      <c r="L11342" s="47">
        <v>0</v>
      </c>
      <c r="M11342" s="47">
        <v>324.95</v>
      </c>
      <c r="N11342" s="45">
        <v>44835</v>
      </c>
    </row>
    <row r="11343" spans="1:14" x14ac:dyDescent="0.25">
      <c r="A11343" s="32"/>
      <c r="B11343" s="42"/>
      <c r="C11343" s="42"/>
      <c r="D11343" s="32"/>
      <c r="E11343" s="32" t="s">
        <v>62675</v>
      </c>
      <c r="F11343" s="44" t="s">
        <v>41</v>
      </c>
      <c r="G11343" s="32" t="s">
        <v>17</v>
      </c>
      <c r="H11343" s="32" t="s">
        <v>18</v>
      </c>
      <c r="I11343" s="32" t="s">
        <v>50404</v>
      </c>
      <c r="J11343" s="55">
        <v>8059347090139</v>
      </c>
      <c r="K11343" s="45">
        <v>45597</v>
      </c>
      <c r="L11343" s="47">
        <v>0</v>
      </c>
      <c r="M11343" s="47">
        <v>324.95</v>
      </c>
      <c r="N11343" s="45">
        <v>44835</v>
      </c>
    </row>
    <row r="11344" spans="1:14" x14ac:dyDescent="0.25">
      <c r="A11344" s="32"/>
      <c r="B11344" s="42"/>
      <c r="C11344" s="42"/>
      <c r="D11344" s="32"/>
      <c r="E11344" s="32" t="s">
        <v>62676</v>
      </c>
      <c r="F11344" s="44" t="s">
        <v>41</v>
      </c>
      <c r="G11344" s="32" t="s">
        <v>17</v>
      </c>
      <c r="H11344" s="32" t="s">
        <v>18</v>
      </c>
      <c r="I11344" s="32" t="s">
        <v>50405</v>
      </c>
      <c r="J11344" s="55">
        <v>8059347090092</v>
      </c>
      <c r="K11344" s="45">
        <v>45597</v>
      </c>
      <c r="L11344" s="47">
        <v>0</v>
      </c>
      <c r="M11344" s="47">
        <v>324.95</v>
      </c>
      <c r="N11344" s="45">
        <v>44835</v>
      </c>
    </row>
    <row r="11345" spans="1:14" x14ac:dyDescent="0.25">
      <c r="A11345" s="32"/>
      <c r="B11345" s="42"/>
      <c r="C11345" s="42"/>
      <c r="D11345" s="32"/>
      <c r="E11345" s="32" t="s">
        <v>49949</v>
      </c>
      <c r="F11345" s="44" t="s">
        <v>41</v>
      </c>
      <c r="G11345" s="32" t="s">
        <v>17</v>
      </c>
      <c r="H11345" s="32" t="s">
        <v>18</v>
      </c>
      <c r="I11345" s="32" t="s">
        <v>49950</v>
      </c>
      <c r="J11345" s="55">
        <v>8059347090146</v>
      </c>
      <c r="K11345" s="45">
        <v>45597</v>
      </c>
      <c r="L11345" s="47">
        <v>0</v>
      </c>
      <c r="M11345" s="47">
        <v>324.95</v>
      </c>
      <c r="N11345" s="45">
        <v>44835</v>
      </c>
    </row>
    <row r="11346" spans="1:14" s="32" customFormat="1" x14ac:dyDescent="0.25">
      <c r="A11346" s="32" t="s">
        <v>29815</v>
      </c>
      <c r="B11346" s="42" t="s">
        <v>63947</v>
      </c>
      <c r="C11346" s="42"/>
      <c r="D11346" s="42"/>
      <c r="E11346" s="43" t="s">
        <v>60747</v>
      </c>
      <c r="F11346" s="44" t="s">
        <v>41</v>
      </c>
      <c r="G11346" s="44" t="s">
        <v>17</v>
      </c>
      <c r="H11346" s="44" t="s">
        <v>18</v>
      </c>
      <c r="I11346" s="42" t="s">
        <v>14605</v>
      </c>
      <c r="J11346" s="42">
        <v>8033637970783</v>
      </c>
      <c r="K11346" s="45">
        <v>45597</v>
      </c>
      <c r="L11346" s="46">
        <v>0</v>
      </c>
      <c r="M11346" s="54">
        <v>249.95</v>
      </c>
      <c r="N11346" s="45">
        <v>43507</v>
      </c>
    </row>
    <row r="11347" spans="1:14" s="32" customFormat="1" x14ac:dyDescent="0.25">
      <c r="A11347" s="32" t="s">
        <v>29816</v>
      </c>
      <c r="B11347" s="42" t="s">
        <v>63945</v>
      </c>
      <c r="C11347" s="42"/>
      <c r="D11347" s="42"/>
      <c r="E11347" s="43" t="s">
        <v>60748</v>
      </c>
      <c r="F11347" s="44" t="s">
        <v>41</v>
      </c>
      <c r="G11347" s="44" t="s">
        <v>17</v>
      </c>
      <c r="H11347" s="44" t="s">
        <v>18</v>
      </c>
      <c r="I11347" s="42" t="s">
        <v>21548</v>
      </c>
      <c r="J11347" s="42">
        <v>8033637970769</v>
      </c>
      <c r="K11347" s="45">
        <v>45597</v>
      </c>
      <c r="L11347" s="46">
        <v>0</v>
      </c>
      <c r="M11347" s="54">
        <v>249.95</v>
      </c>
      <c r="N11347" s="45">
        <v>43507</v>
      </c>
    </row>
    <row r="11348" spans="1:14" s="32" customFormat="1" x14ac:dyDescent="0.25">
      <c r="A11348" s="32" t="s">
        <v>29817</v>
      </c>
      <c r="B11348" s="42" t="s">
        <v>63944</v>
      </c>
      <c r="C11348" s="42"/>
      <c r="D11348" s="42"/>
      <c r="E11348" s="43" t="s">
        <v>60749</v>
      </c>
      <c r="F11348" s="44" t="s">
        <v>41</v>
      </c>
      <c r="G11348" s="44" t="s">
        <v>17</v>
      </c>
      <c r="H11348" s="44" t="s">
        <v>18</v>
      </c>
      <c r="I11348" s="42" t="s">
        <v>21549</v>
      </c>
      <c r="J11348" s="42">
        <v>8033637970752</v>
      </c>
      <c r="K11348" s="45">
        <v>45597</v>
      </c>
      <c r="L11348" s="46">
        <v>0</v>
      </c>
      <c r="M11348" s="54">
        <v>249.95</v>
      </c>
      <c r="N11348" s="45">
        <v>43507</v>
      </c>
    </row>
    <row r="11349" spans="1:14" s="32" customFormat="1" x14ac:dyDescent="0.25">
      <c r="A11349" s="32" t="s">
        <v>29818</v>
      </c>
      <c r="B11349" s="42" t="s">
        <v>63943</v>
      </c>
      <c r="C11349" s="42"/>
      <c r="D11349" s="42"/>
      <c r="E11349" s="43" t="s">
        <v>60750</v>
      </c>
      <c r="F11349" s="44" t="s">
        <v>41</v>
      </c>
      <c r="G11349" s="44" t="s">
        <v>17</v>
      </c>
      <c r="H11349" s="44" t="s">
        <v>18</v>
      </c>
      <c r="I11349" s="42" t="s">
        <v>21550</v>
      </c>
      <c r="J11349" s="42">
        <v>8033637970745</v>
      </c>
      <c r="K11349" s="45">
        <v>45597</v>
      </c>
      <c r="L11349" s="46">
        <v>0</v>
      </c>
      <c r="M11349" s="54">
        <v>249.95</v>
      </c>
      <c r="N11349" s="45">
        <v>43507</v>
      </c>
    </row>
    <row r="11350" spans="1:14" s="32" customFormat="1" x14ac:dyDescent="0.25">
      <c r="A11350" s="32" t="s">
        <v>29819</v>
      </c>
      <c r="B11350" s="42" t="s">
        <v>63946</v>
      </c>
      <c r="C11350" s="42"/>
      <c r="D11350" s="42"/>
      <c r="E11350" s="43" t="s">
        <v>60751</v>
      </c>
      <c r="F11350" s="44" t="s">
        <v>41</v>
      </c>
      <c r="G11350" s="44" t="s">
        <v>17</v>
      </c>
      <c r="H11350" s="44" t="s">
        <v>18</v>
      </c>
      <c r="I11350" s="42" t="s">
        <v>14606</v>
      </c>
      <c r="J11350" s="42">
        <v>8033637970776</v>
      </c>
      <c r="K11350" s="45">
        <v>45597</v>
      </c>
      <c r="L11350" s="46">
        <v>0</v>
      </c>
      <c r="M11350" s="54">
        <v>249.95</v>
      </c>
      <c r="N11350" s="45">
        <v>43507</v>
      </c>
    </row>
    <row r="11351" spans="1:14" s="32" customFormat="1" x14ac:dyDescent="0.25">
      <c r="A11351" s="32" t="s">
        <v>29820</v>
      </c>
      <c r="B11351" s="42" t="s">
        <v>63942</v>
      </c>
      <c r="C11351" s="42"/>
      <c r="D11351" s="42"/>
      <c r="E11351" s="43" t="s">
        <v>60752</v>
      </c>
      <c r="F11351" s="44" t="s">
        <v>41</v>
      </c>
      <c r="G11351" s="44" t="s">
        <v>17</v>
      </c>
      <c r="H11351" s="44" t="s">
        <v>18</v>
      </c>
      <c r="I11351" s="42" t="s">
        <v>21551</v>
      </c>
      <c r="J11351" s="42">
        <v>8033637970837</v>
      </c>
      <c r="K11351" s="45">
        <v>45597</v>
      </c>
      <c r="L11351" s="46">
        <v>0</v>
      </c>
      <c r="M11351" s="54">
        <v>249.95</v>
      </c>
      <c r="N11351" s="45">
        <v>43507</v>
      </c>
    </row>
    <row r="11352" spans="1:14" s="32" customFormat="1" x14ac:dyDescent="0.25">
      <c r="A11352" s="32" t="s">
        <v>29821</v>
      </c>
      <c r="B11352" s="42" t="s">
        <v>63952</v>
      </c>
      <c r="C11352" s="42"/>
      <c r="D11352" s="42"/>
      <c r="E11352" s="43" t="s">
        <v>14611</v>
      </c>
      <c r="F11352" s="44" t="s">
        <v>41</v>
      </c>
      <c r="G11352" s="44" t="s">
        <v>17</v>
      </c>
      <c r="H11352" s="44" t="s">
        <v>18</v>
      </c>
      <c r="I11352" s="42" t="s">
        <v>14612</v>
      </c>
      <c r="J11352" s="42">
        <v>8033637970882</v>
      </c>
      <c r="K11352" s="45">
        <v>45597</v>
      </c>
      <c r="L11352" s="46">
        <v>0</v>
      </c>
      <c r="M11352" s="54">
        <v>249.95</v>
      </c>
      <c r="N11352" s="45">
        <v>43507</v>
      </c>
    </row>
    <row r="11353" spans="1:14" s="32" customFormat="1" x14ac:dyDescent="0.25">
      <c r="A11353" s="32" t="s">
        <v>29822</v>
      </c>
      <c r="B11353" s="42" t="s">
        <v>63950</v>
      </c>
      <c r="C11353" s="42"/>
      <c r="D11353" s="42"/>
      <c r="E11353" s="43" t="s">
        <v>60753</v>
      </c>
      <c r="F11353" s="44" t="s">
        <v>41</v>
      </c>
      <c r="G11353" s="44" t="s">
        <v>17</v>
      </c>
      <c r="H11353" s="44" t="s">
        <v>18</v>
      </c>
      <c r="I11353" s="42" t="s">
        <v>21552</v>
      </c>
      <c r="J11353" s="42">
        <v>8033637970868</v>
      </c>
      <c r="K11353" s="45">
        <v>45597</v>
      </c>
      <c r="L11353" s="46">
        <v>0</v>
      </c>
      <c r="M11353" s="54">
        <v>249.95</v>
      </c>
      <c r="N11353" s="45">
        <v>43507</v>
      </c>
    </row>
    <row r="11354" spans="1:14" s="32" customFormat="1" x14ac:dyDescent="0.25">
      <c r="A11354" s="32" t="s">
        <v>29823</v>
      </c>
      <c r="B11354" s="42" t="s">
        <v>63949</v>
      </c>
      <c r="C11354" s="42"/>
      <c r="D11354" s="42"/>
      <c r="E11354" s="43" t="s">
        <v>60754</v>
      </c>
      <c r="F11354" s="44" t="s">
        <v>41</v>
      </c>
      <c r="G11354" s="44" t="s">
        <v>17</v>
      </c>
      <c r="H11354" s="44" t="s">
        <v>18</v>
      </c>
      <c r="I11354" s="42" t="s">
        <v>21553</v>
      </c>
      <c r="J11354" s="42">
        <v>8033637970851</v>
      </c>
      <c r="K11354" s="45">
        <v>45597</v>
      </c>
      <c r="L11354" s="46">
        <v>0</v>
      </c>
      <c r="M11354" s="54">
        <v>249.95</v>
      </c>
      <c r="N11354" s="45">
        <v>43507</v>
      </c>
    </row>
    <row r="11355" spans="1:14" s="32" customFormat="1" x14ac:dyDescent="0.25">
      <c r="A11355" s="32" t="s">
        <v>29824</v>
      </c>
      <c r="B11355" s="42" t="s">
        <v>63948</v>
      </c>
      <c r="C11355" s="42"/>
      <c r="D11355" s="42"/>
      <c r="E11355" s="43" t="s">
        <v>60755</v>
      </c>
      <c r="F11355" s="44" t="s">
        <v>41</v>
      </c>
      <c r="G11355" s="44" t="s">
        <v>17</v>
      </c>
      <c r="H11355" s="44" t="s">
        <v>18</v>
      </c>
      <c r="I11355" s="42" t="s">
        <v>21554</v>
      </c>
      <c r="J11355" s="42">
        <v>8033637970844</v>
      </c>
      <c r="K11355" s="45">
        <v>45597</v>
      </c>
      <c r="L11355" s="46">
        <v>0</v>
      </c>
      <c r="M11355" s="54">
        <v>249.95</v>
      </c>
      <c r="N11355" s="45">
        <v>43507</v>
      </c>
    </row>
    <row r="11356" spans="1:14" s="32" customFormat="1" x14ac:dyDescent="0.25">
      <c r="A11356" s="32" t="s">
        <v>29825</v>
      </c>
      <c r="B11356" s="42" t="s">
        <v>63951</v>
      </c>
      <c r="C11356" s="42"/>
      <c r="D11356" s="42"/>
      <c r="E11356" s="43" t="s">
        <v>60756</v>
      </c>
      <c r="F11356" s="44" t="s">
        <v>41</v>
      </c>
      <c r="G11356" s="44" t="s">
        <v>17</v>
      </c>
      <c r="H11356" s="44" t="s">
        <v>18</v>
      </c>
      <c r="I11356" s="42" t="s">
        <v>14613</v>
      </c>
      <c r="J11356" s="42">
        <v>8033637970875</v>
      </c>
      <c r="K11356" s="45">
        <v>45597</v>
      </c>
      <c r="L11356" s="46">
        <v>0</v>
      </c>
      <c r="M11356" s="54">
        <v>249.95</v>
      </c>
      <c r="N11356" s="45">
        <v>43507</v>
      </c>
    </row>
    <row r="11357" spans="1:14" s="32" customFormat="1" x14ac:dyDescent="0.25">
      <c r="A11357" s="32" t="s">
        <v>29826</v>
      </c>
      <c r="B11357" s="42" t="s">
        <v>63940</v>
      </c>
      <c r="C11357" s="42"/>
      <c r="D11357" s="42"/>
      <c r="E11357" s="43" t="s">
        <v>60757</v>
      </c>
      <c r="F11357" s="44" t="s">
        <v>41</v>
      </c>
      <c r="G11357" s="44" t="s">
        <v>17</v>
      </c>
      <c r="H11357" s="44" t="s">
        <v>18</v>
      </c>
      <c r="I11357" s="42" t="s">
        <v>14607</v>
      </c>
      <c r="J11357" s="42">
        <v>8033637970813</v>
      </c>
      <c r="K11357" s="45">
        <v>45597</v>
      </c>
      <c r="L11357" s="46">
        <v>0</v>
      </c>
      <c r="M11357" s="54">
        <v>249.95</v>
      </c>
      <c r="N11357" s="45">
        <v>43507</v>
      </c>
    </row>
    <row r="11358" spans="1:14" s="32" customFormat="1" x14ac:dyDescent="0.25">
      <c r="A11358" s="32" t="s">
        <v>29827</v>
      </c>
      <c r="B11358" s="42" t="s">
        <v>63939</v>
      </c>
      <c r="C11358" s="42"/>
      <c r="D11358" s="42"/>
      <c r="E11358" s="43" t="s">
        <v>60758</v>
      </c>
      <c r="F11358" s="44" t="s">
        <v>41</v>
      </c>
      <c r="G11358" s="44" t="s">
        <v>17</v>
      </c>
      <c r="H11358" s="44" t="s">
        <v>18</v>
      </c>
      <c r="I11358" s="42" t="s">
        <v>14608</v>
      </c>
      <c r="J11358" s="42">
        <v>8033637970806</v>
      </c>
      <c r="K11358" s="45">
        <v>45597</v>
      </c>
      <c r="L11358" s="46">
        <v>0</v>
      </c>
      <c r="M11358" s="54">
        <v>249.95</v>
      </c>
      <c r="N11358" s="45">
        <v>43507</v>
      </c>
    </row>
    <row r="11359" spans="1:14" s="32" customFormat="1" x14ac:dyDescent="0.25">
      <c r="A11359" s="32" t="s">
        <v>29828</v>
      </c>
      <c r="B11359" s="42" t="s">
        <v>63938</v>
      </c>
      <c r="C11359" s="42"/>
      <c r="D11359" s="42"/>
      <c r="E11359" s="43" t="s">
        <v>60759</v>
      </c>
      <c r="F11359" s="44" t="s">
        <v>41</v>
      </c>
      <c r="G11359" s="44" t="s">
        <v>17</v>
      </c>
      <c r="H11359" s="44" t="s">
        <v>18</v>
      </c>
      <c r="I11359" s="42" t="s">
        <v>14609</v>
      </c>
      <c r="J11359" s="42">
        <v>8033637970790</v>
      </c>
      <c r="K11359" s="45">
        <v>45597</v>
      </c>
      <c r="L11359" s="46">
        <v>0</v>
      </c>
      <c r="M11359" s="54">
        <v>249.95</v>
      </c>
      <c r="N11359" s="45">
        <v>43507</v>
      </c>
    </row>
    <row r="11360" spans="1:14" s="32" customFormat="1" x14ac:dyDescent="0.25">
      <c r="A11360" s="32" t="s">
        <v>29829</v>
      </c>
      <c r="B11360" s="42" t="s">
        <v>63941</v>
      </c>
      <c r="C11360" s="42"/>
      <c r="D11360" s="42"/>
      <c r="E11360" s="43" t="s">
        <v>60760</v>
      </c>
      <c r="F11360" s="44" t="s">
        <v>41</v>
      </c>
      <c r="G11360" s="44" t="s">
        <v>17</v>
      </c>
      <c r="H11360" s="44" t="s">
        <v>18</v>
      </c>
      <c r="I11360" s="42" t="s">
        <v>14610</v>
      </c>
      <c r="J11360" s="42">
        <v>8033637970820</v>
      </c>
      <c r="K11360" s="45">
        <v>45597</v>
      </c>
      <c r="L11360" s="46">
        <v>0</v>
      </c>
      <c r="M11360" s="54">
        <v>249.95</v>
      </c>
      <c r="N11360" s="45">
        <v>43507</v>
      </c>
    </row>
    <row r="11361" spans="1:14" s="32" customFormat="1" x14ac:dyDescent="0.25">
      <c r="A11361" s="43" t="s">
        <v>39345</v>
      </c>
      <c r="B11361" s="42"/>
      <c r="C11361" s="42"/>
      <c r="D11361" s="43"/>
      <c r="E11361" s="43" t="s">
        <v>39346</v>
      </c>
      <c r="F11361" s="81" t="s">
        <v>41</v>
      </c>
      <c r="G11361" s="32" t="s">
        <v>17</v>
      </c>
      <c r="H11361" s="43" t="s">
        <v>18</v>
      </c>
      <c r="I11361" s="48" t="s">
        <v>39347</v>
      </c>
      <c r="J11361" s="42">
        <v>8059175353536</v>
      </c>
      <c r="K11361" s="63">
        <v>45597</v>
      </c>
      <c r="L11361" s="54">
        <v>0</v>
      </c>
      <c r="M11361" s="54">
        <v>229.95</v>
      </c>
      <c r="N11361" s="63">
        <v>44249</v>
      </c>
    </row>
    <row r="11362" spans="1:14" s="32" customFormat="1" x14ac:dyDescent="0.25">
      <c r="A11362" s="43" t="s">
        <v>39348</v>
      </c>
      <c r="B11362" s="42"/>
      <c r="C11362" s="42"/>
      <c r="D11362" s="43"/>
      <c r="E11362" s="43" t="s">
        <v>39349</v>
      </c>
      <c r="F11362" s="81" t="s">
        <v>41</v>
      </c>
      <c r="G11362" s="32" t="s">
        <v>17</v>
      </c>
      <c r="H11362" s="43" t="s">
        <v>18</v>
      </c>
      <c r="I11362" s="48" t="s">
        <v>39350</v>
      </c>
      <c r="J11362" s="42">
        <v>8059175353543</v>
      </c>
      <c r="K11362" s="63">
        <v>45597</v>
      </c>
      <c r="L11362" s="54">
        <v>0</v>
      </c>
      <c r="M11362" s="54">
        <v>229.95</v>
      </c>
      <c r="N11362" s="63">
        <v>44249</v>
      </c>
    </row>
    <row r="11363" spans="1:14" s="32" customFormat="1" x14ac:dyDescent="0.25">
      <c r="A11363" s="43" t="s">
        <v>39334</v>
      </c>
      <c r="B11363" s="42"/>
      <c r="C11363" s="42"/>
      <c r="D11363" s="43"/>
      <c r="E11363" s="43" t="s">
        <v>60696</v>
      </c>
      <c r="F11363" s="81" t="s">
        <v>41</v>
      </c>
      <c r="G11363" s="32" t="s">
        <v>17</v>
      </c>
      <c r="H11363" s="43" t="s">
        <v>18</v>
      </c>
      <c r="I11363" s="48" t="s">
        <v>39335</v>
      </c>
      <c r="J11363" s="42">
        <v>8059175353505</v>
      </c>
      <c r="K11363" s="63">
        <v>45597</v>
      </c>
      <c r="L11363" s="54">
        <v>0</v>
      </c>
      <c r="M11363" s="54">
        <v>229.95</v>
      </c>
      <c r="N11363" s="63">
        <v>44249</v>
      </c>
    </row>
    <row r="11364" spans="1:14" s="32" customFormat="1" x14ac:dyDescent="0.25">
      <c r="A11364" s="43" t="s">
        <v>39336</v>
      </c>
      <c r="B11364" s="42"/>
      <c r="C11364" s="42"/>
      <c r="D11364" s="43"/>
      <c r="E11364" s="43" t="s">
        <v>60697</v>
      </c>
      <c r="F11364" s="81" t="s">
        <v>41</v>
      </c>
      <c r="G11364" s="32" t="s">
        <v>17</v>
      </c>
      <c r="H11364" s="43" t="s">
        <v>18</v>
      </c>
      <c r="I11364" s="48" t="s">
        <v>39337</v>
      </c>
      <c r="J11364" s="42">
        <v>8059175353499</v>
      </c>
      <c r="K11364" s="63">
        <v>45597</v>
      </c>
      <c r="L11364" s="54">
        <v>0</v>
      </c>
      <c r="M11364" s="54">
        <v>229.95</v>
      </c>
      <c r="N11364" s="63">
        <v>44249</v>
      </c>
    </row>
    <row r="11365" spans="1:14" s="32" customFormat="1" x14ac:dyDescent="0.25">
      <c r="A11365" s="43" t="s">
        <v>39338</v>
      </c>
      <c r="B11365" s="42"/>
      <c r="C11365" s="42"/>
      <c r="D11365" s="43"/>
      <c r="E11365" s="43" t="s">
        <v>60698</v>
      </c>
      <c r="F11365" s="81" t="s">
        <v>41</v>
      </c>
      <c r="G11365" s="32" t="s">
        <v>17</v>
      </c>
      <c r="H11365" s="43" t="s">
        <v>18</v>
      </c>
      <c r="I11365" s="48" t="s">
        <v>39339</v>
      </c>
      <c r="J11365" s="42">
        <v>8059175353482</v>
      </c>
      <c r="K11365" s="63">
        <v>45597</v>
      </c>
      <c r="L11365" s="54">
        <v>0</v>
      </c>
      <c r="M11365" s="54">
        <v>229.95</v>
      </c>
      <c r="N11365" s="63">
        <v>44249</v>
      </c>
    </row>
    <row r="11366" spans="1:14" s="32" customFormat="1" x14ac:dyDescent="0.25">
      <c r="A11366" s="43" t="s">
        <v>39340</v>
      </c>
      <c r="B11366" s="42"/>
      <c r="C11366" s="42"/>
      <c r="D11366" s="43"/>
      <c r="E11366" s="43" t="s">
        <v>60699</v>
      </c>
      <c r="F11366" s="81" t="s">
        <v>41</v>
      </c>
      <c r="G11366" s="32" t="s">
        <v>17</v>
      </c>
      <c r="H11366" s="43" t="s">
        <v>18</v>
      </c>
      <c r="I11366" s="48" t="s">
        <v>39341</v>
      </c>
      <c r="J11366" s="42">
        <v>8059175353512</v>
      </c>
      <c r="K11366" s="63">
        <v>45597</v>
      </c>
      <c r="L11366" s="54">
        <v>0</v>
      </c>
      <c r="M11366" s="54">
        <v>229.95</v>
      </c>
      <c r="N11366" s="63">
        <v>44249</v>
      </c>
    </row>
    <row r="11367" spans="1:14" s="32" customFormat="1" x14ac:dyDescent="0.25">
      <c r="A11367" s="43" t="s">
        <v>39342</v>
      </c>
      <c r="B11367" s="42"/>
      <c r="C11367" s="42"/>
      <c r="D11367" s="43"/>
      <c r="E11367" s="43" t="s">
        <v>39343</v>
      </c>
      <c r="F11367" s="81" t="s">
        <v>41</v>
      </c>
      <c r="G11367" s="32" t="s">
        <v>17</v>
      </c>
      <c r="H11367" s="43" t="s">
        <v>18</v>
      </c>
      <c r="I11367" s="48" t="s">
        <v>39344</v>
      </c>
      <c r="J11367" s="42">
        <v>8059175353529</v>
      </c>
      <c r="K11367" s="63">
        <v>45597</v>
      </c>
      <c r="L11367" s="54">
        <v>0</v>
      </c>
      <c r="M11367" s="54">
        <v>229.95</v>
      </c>
      <c r="N11367" s="63">
        <v>44249</v>
      </c>
    </row>
    <row r="11368" spans="1:14" s="32" customFormat="1" x14ac:dyDescent="0.25">
      <c r="A11368" s="43" t="s">
        <v>39362</v>
      </c>
      <c r="B11368" s="42"/>
      <c r="C11368" s="42"/>
      <c r="D11368" s="43"/>
      <c r="E11368" s="43" t="s">
        <v>39363</v>
      </c>
      <c r="F11368" s="81" t="s">
        <v>41</v>
      </c>
      <c r="G11368" s="32" t="s">
        <v>17</v>
      </c>
      <c r="H11368" s="43" t="s">
        <v>18</v>
      </c>
      <c r="I11368" s="48" t="s">
        <v>39364</v>
      </c>
      <c r="J11368" s="42">
        <v>8059175353604</v>
      </c>
      <c r="K11368" s="63">
        <v>45597</v>
      </c>
      <c r="L11368" s="54">
        <v>0</v>
      </c>
      <c r="M11368" s="54">
        <v>229.95</v>
      </c>
      <c r="N11368" s="63">
        <v>44249</v>
      </c>
    </row>
    <row r="11369" spans="1:14" s="32" customFormat="1" x14ac:dyDescent="0.25">
      <c r="A11369" s="43" t="s">
        <v>39365</v>
      </c>
      <c r="B11369" s="42"/>
      <c r="C11369" s="42"/>
      <c r="D11369" s="43"/>
      <c r="E11369" s="43" t="s">
        <v>39366</v>
      </c>
      <c r="F11369" s="81" t="s">
        <v>41</v>
      </c>
      <c r="G11369" s="32" t="s">
        <v>17</v>
      </c>
      <c r="H11369" s="43" t="s">
        <v>18</v>
      </c>
      <c r="I11369" s="48" t="s">
        <v>39367</v>
      </c>
      <c r="J11369" s="42">
        <v>8059175353611</v>
      </c>
      <c r="K11369" s="63">
        <v>45597</v>
      </c>
      <c r="L11369" s="54">
        <v>0</v>
      </c>
      <c r="M11369" s="54">
        <v>229.95</v>
      </c>
      <c r="N11369" s="63">
        <v>44249</v>
      </c>
    </row>
    <row r="11370" spans="1:14" s="32" customFormat="1" x14ac:dyDescent="0.25">
      <c r="A11370" s="43" t="s">
        <v>39351</v>
      </c>
      <c r="B11370" s="42"/>
      <c r="C11370" s="42"/>
      <c r="D11370" s="43"/>
      <c r="E11370" s="43" t="s">
        <v>60700</v>
      </c>
      <c r="F11370" s="81" t="s">
        <v>41</v>
      </c>
      <c r="G11370" s="32" t="s">
        <v>17</v>
      </c>
      <c r="H11370" s="43" t="s">
        <v>18</v>
      </c>
      <c r="I11370" s="48" t="s">
        <v>39352</v>
      </c>
      <c r="J11370" s="42">
        <v>8059175353574</v>
      </c>
      <c r="K11370" s="63">
        <v>45597</v>
      </c>
      <c r="L11370" s="54">
        <v>0</v>
      </c>
      <c r="M11370" s="54">
        <v>229.95</v>
      </c>
      <c r="N11370" s="63">
        <v>44249</v>
      </c>
    </row>
    <row r="11371" spans="1:14" s="32" customFormat="1" x14ac:dyDescent="0.25">
      <c r="A11371" s="43" t="s">
        <v>39353</v>
      </c>
      <c r="B11371" s="42"/>
      <c r="C11371" s="42"/>
      <c r="D11371" s="43"/>
      <c r="E11371" s="43" t="s">
        <v>60701</v>
      </c>
      <c r="F11371" s="81" t="s">
        <v>41</v>
      </c>
      <c r="G11371" s="32" t="s">
        <v>17</v>
      </c>
      <c r="H11371" s="43" t="s">
        <v>18</v>
      </c>
      <c r="I11371" s="48" t="s">
        <v>39354</v>
      </c>
      <c r="J11371" s="42">
        <v>8059175353567</v>
      </c>
      <c r="K11371" s="63">
        <v>45597</v>
      </c>
      <c r="L11371" s="54">
        <v>0</v>
      </c>
      <c r="M11371" s="54">
        <v>229.95</v>
      </c>
      <c r="N11371" s="63">
        <v>44249</v>
      </c>
    </row>
    <row r="11372" spans="1:14" s="32" customFormat="1" x14ac:dyDescent="0.25">
      <c r="A11372" s="43" t="s">
        <v>39355</v>
      </c>
      <c r="B11372" s="42"/>
      <c r="C11372" s="42"/>
      <c r="D11372" s="43"/>
      <c r="E11372" s="43" t="s">
        <v>60702</v>
      </c>
      <c r="F11372" s="81" t="s">
        <v>41</v>
      </c>
      <c r="G11372" s="32" t="s">
        <v>17</v>
      </c>
      <c r="H11372" s="43" t="s">
        <v>18</v>
      </c>
      <c r="I11372" s="48" t="s">
        <v>39356</v>
      </c>
      <c r="J11372" s="42">
        <v>8059175353550</v>
      </c>
      <c r="K11372" s="63">
        <v>45597</v>
      </c>
      <c r="L11372" s="54">
        <v>0</v>
      </c>
      <c r="M11372" s="54">
        <v>229.95</v>
      </c>
      <c r="N11372" s="63">
        <v>44249</v>
      </c>
    </row>
    <row r="11373" spans="1:14" s="32" customFormat="1" x14ac:dyDescent="0.25">
      <c r="A11373" s="43" t="s">
        <v>39357</v>
      </c>
      <c r="B11373" s="42"/>
      <c r="C11373" s="42"/>
      <c r="D11373" s="43"/>
      <c r="E11373" s="43" t="s">
        <v>60703</v>
      </c>
      <c r="F11373" s="81" t="s">
        <v>41</v>
      </c>
      <c r="G11373" s="32" t="s">
        <v>17</v>
      </c>
      <c r="H11373" s="43" t="s">
        <v>18</v>
      </c>
      <c r="I11373" s="48" t="s">
        <v>39358</v>
      </c>
      <c r="J11373" s="42">
        <v>8059175353581</v>
      </c>
      <c r="K11373" s="63">
        <v>45597</v>
      </c>
      <c r="L11373" s="54">
        <v>0</v>
      </c>
      <c r="M11373" s="54">
        <v>229.95</v>
      </c>
      <c r="N11373" s="63">
        <v>44249</v>
      </c>
    </row>
    <row r="11374" spans="1:14" s="32" customFormat="1" x14ac:dyDescent="0.25">
      <c r="A11374" s="43" t="s">
        <v>39359</v>
      </c>
      <c r="B11374" s="42"/>
      <c r="C11374" s="42"/>
      <c r="D11374" s="43"/>
      <c r="E11374" s="43" t="s">
        <v>39360</v>
      </c>
      <c r="F11374" s="81" t="s">
        <v>41</v>
      </c>
      <c r="G11374" s="32" t="s">
        <v>17</v>
      </c>
      <c r="H11374" s="43" t="s">
        <v>18</v>
      </c>
      <c r="I11374" s="48" t="s">
        <v>39361</v>
      </c>
      <c r="J11374" s="42">
        <v>8059175353598</v>
      </c>
      <c r="K11374" s="63">
        <v>45597</v>
      </c>
      <c r="L11374" s="54">
        <v>0</v>
      </c>
      <c r="M11374" s="54">
        <v>229.95</v>
      </c>
      <c r="N11374" s="63">
        <v>44249</v>
      </c>
    </row>
    <row r="11375" spans="1:14" s="32" customFormat="1" x14ac:dyDescent="0.25">
      <c r="B11375" s="42"/>
      <c r="C11375" s="42"/>
      <c r="E11375" s="32" t="s">
        <v>49738</v>
      </c>
      <c r="F11375" s="44" t="s">
        <v>41</v>
      </c>
      <c r="G11375" s="32" t="s">
        <v>17</v>
      </c>
      <c r="H11375" s="32" t="s">
        <v>18</v>
      </c>
      <c r="I11375" s="32" t="s">
        <v>49739</v>
      </c>
      <c r="J11375" s="55">
        <v>8059347087993</v>
      </c>
      <c r="K11375" s="45">
        <v>45597</v>
      </c>
      <c r="L11375" s="64">
        <v>0</v>
      </c>
      <c r="M11375" s="64">
        <v>529.95000000000005</v>
      </c>
      <c r="N11375" s="45">
        <v>44835</v>
      </c>
    </row>
    <row r="11376" spans="1:14" s="32" customFormat="1" x14ac:dyDescent="0.25">
      <c r="B11376" s="42"/>
      <c r="C11376" s="42"/>
      <c r="E11376" s="32" t="s">
        <v>49740</v>
      </c>
      <c r="F11376" s="44" t="s">
        <v>41</v>
      </c>
      <c r="G11376" s="32" t="s">
        <v>17</v>
      </c>
      <c r="H11376" s="32" t="s">
        <v>18</v>
      </c>
      <c r="I11376" s="32" t="s">
        <v>49741</v>
      </c>
      <c r="J11376" s="55">
        <v>8059347088006</v>
      </c>
      <c r="K11376" s="45">
        <v>45597</v>
      </c>
      <c r="L11376" s="64">
        <v>0</v>
      </c>
      <c r="M11376" s="64">
        <v>529.95000000000005</v>
      </c>
      <c r="N11376" s="45">
        <v>44835</v>
      </c>
    </row>
    <row r="11377" spans="1:14" s="32" customFormat="1" x14ac:dyDescent="0.25">
      <c r="B11377" s="42"/>
      <c r="C11377" s="42"/>
      <c r="E11377" s="32" t="s">
        <v>60993</v>
      </c>
      <c r="F11377" s="44" t="s">
        <v>41</v>
      </c>
      <c r="G11377" s="32" t="s">
        <v>17</v>
      </c>
      <c r="H11377" s="32" t="s">
        <v>18</v>
      </c>
      <c r="I11377" s="32" t="s">
        <v>50276</v>
      </c>
      <c r="J11377" s="55">
        <v>8059347087962</v>
      </c>
      <c r="K11377" s="45">
        <v>45597</v>
      </c>
      <c r="L11377" s="64">
        <v>0</v>
      </c>
      <c r="M11377" s="64">
        <v>529.95000000000005</v>
      </c>
      <c r="N11377" s="45">
        <v>44835</v>
      </c>
    </row>
    <row r="11378" spans="1:14" s="32" customFormat="1" x14ac:dyDescent="0.25">
      <c r="B11378" s="42"/>
      <c r="C11378" s="42"/>
      <c r="E11378" s="32" t="s">
        <v>60994</v>
      </c>
      <c r="F11378" s="44" t="s">
        <v>41</v>
      </c>
      <c r="G11378" s="32" t="s">
        <v>17</v>
      </c>
      <c r="H11378" s="32" t="s">
        <v>18</v>
      </c>
      <c r="I11378" s="32" t="s">
        <v>50277</v>
      </c>
      <c r="J11378" s="55">
        <v>8059347087955</v>
      </c>
      <c r="K11378" s="45">
        <v>45597</v>
      </c>
      <c r="L11378" s="64">
        <v>0</v>
      </c>
      <c r="M11378" s="64">
        <v>529.95000000000005</v>
      </c>
      <c r="N11378" s="45">
        <v>44835</v>
      </c>
    </row>
    <row r="11379" spans="1:14" s="32" customFormat="1" x14ac:dyDescent="0.25">
      <c r="B11379" s="42"/>
      <c r="C11379" s="42"/>
      <c r="E11379" s="32" t="s">
        <v>60995</v>
      </c>
      <c r="F11379" s="44" t="s">
        <v>41</v>
      </c>
      <c r="G11379" s="32" t="s">
        <v>17</v>
      </c>
      <c r="H11379" s="32" t="s">
        <v>18</v>
      </c>
      <c r="I11379" s="32" t="s">
        <v>50278</v>
      </c>
      <c r="J11379" s="55">
        <v>8059347087948</v>
      </c>
      <c r="K11379" s="45">
        <v>45597</v>
      </c>
      <c r="L11379" s="64">
        <v>0</v>
      </c>
      <c r="M11379" s="64">
        <v>529.95000000000005</v>
      </c>
      <c r="N11379" s="45">
        <v>44835</v>
      </c>
    </row>
    <row r="11380" spans="1:14" s="32" customFormat="1" x14ac:dyDescent="0.25">
      <c r="B11380" s="42"/>
      <c r="C11380" s="42"/>
      <c r="E11380" s="32" t="s">
        <v>60996</v>
      </c>
      <c r="F11380" s="44" t="s">
        <v>41</v>
      </c>
      <c r="G11380" s="32" t="s">
        <v>17</v>
      </c>
      <c r="H11380" s="32" t="s">
        <v>18</v>
      </c>
      <c r="I11380" s="32" t="s">
        <v>50279</v>
      </c>
      <c r="J11380" s="55">
        <v>8059347087979</v>
      </c>
      <c r="K11380" s="45">
        <v>45597</v>
      </c>
      <c r="L11380" s="64">
        <v>0</v>
      </c>
      <c r="M11380" s="64">
        <v>529.95000000000005</v>
      </c>
      <c r="N11380" s="45">
        <v>44835</v>
      </c>
    </row>
    <row r="11381" spans="1:14" s="32" customFormat="1" x14ac:dyDescent="0.25">
      <c r="B11381" s="42"/>
      <c r="C11381" s="42"/>
      <c r="E11381" s="32" t="s">
        <v>49736</v>
      </c>
      <c r="F11381" s="44" t="s">
        <v>41</v>
      </c>
      <c r="G11381" s="32" t="s">
        <v>17</v>
      </c>
      <c r="H11381" s="32" t="s">
        <v>18</v>
      </c>
      <c r="I11381" s="32" t="s">
        <v>49737</v>
      </c>
      <c r="J11381" s="55">
        <v>8059347087986</v>
      </c>
      <c r="K11381" s="45">
        <v>45597</v>
      </c>
      <c r="L11381" s="64">
        <v>0</v>
      </c>
      <c r="M11381" s="64">
        <v>529.95000000000005</v>
      </c>
      <c r="N11381" s="45">
        <v>44835</v>
      </c>
    </row>
    <row r="11382" spans="1:14" s="32" customFormat="1" x14ac:dyDescent="0.25">
      <c r="B11382" s="42"/>
      <c r="C11382" s="42"/>
      <c r="E11382" s="32" t="s">
        <v>49744</v>
      </c>
      <c r="F11382" s="44" t="s">
        <v>41</v>
      </c>
      <c r="G11382" s="32" t="s">
        <v>17</v>
      </c>
      <c r="H11382" s="32" t="s">
        <v>18</v>
      </c>
      <c r="I11382" s="32" t="s">
        <v>49745</v>
      </c>
      <c r="J11382" s="55">
        <v>8059347088068</v>
      </c>
      <c r="K11382" s="45">
        <v>45597</v>
      </c>
      <c r="L11382" s="64">
        <v>0</v>
      </c>
      <c r="M11382" s="64">
        <v>529.95000000000005</v>
      </c>
      <c r="N11382" s="45">
        <v>44835</v>
      </c>
    </row>
    <row r="11383" spans="1:14" s="32" customFormat="1" x14ac:dyDescent="0.25">
      <c r="B11383" s="42"/>
      <c r="C11383" s="42"/>
      <c r="E11383" s="32" t="s">
        <v>49746</v>
      </c>
      <c r="F11383" s="44" t="s">
        <v>41</v>
      </c>
      <c r="G11383" s="32" t="s">
        <v>17</v>
      </c>
      <c r="H11383" s="32" t="s">
        <v>18</v>
      </c>
      <c r="I11383" s="32" t="s">
        <v>49747</v>
      </c>
      <c r="J11383" s="55">
        <v>8059347088075</v>
      </c>
      <c r="K11383" s="45">
        <v>45597</v>
      </c>
      <c r="L11383" s="64">
        <v>0</v>
      </c>
      <c r="M11383" s="64">
        <v>529.95000000000005</v>
      </c>
      <c r="N11383" s="45">
        <v>44835</v>
      </c>
    </row>
    <row r="11384" spans="1:14" s="32" customFormat="1" x14ac:dyDescent="0.25">
      <c r="B11384" s="42"/>
      <c r="C11384" s="42"/>
      <c r="E11384" s="32" t="s">
        <v>60997</v>
      </c>
      <c r="F11384" s="44" t="s">
        <v>41</v>
      </c>
      <c r="G11384" s="32" t="s">
        <v>17</v>
      </c>
      <c r="H11384" s="32" t="s">
        <v>18</v>
      </c>
      <c r="I11384" s="32" t="s">
        <v>50280</v>
      </c>
      <c r="J11384" s="55">
        <v>8059347088037</v>
      </c>
      <c r="K11384" s="45">
        <v>45597</v>
      </c>
      <c r="L11384" s="64">
        <v>0</v>
      </c>
      <c r="M11384" s="64">
        <v>529.95000000000005</v>
      </c>
      <c r="N11384" s="45">
        <v>44835</v>
      </c>
    </row>
    <row r="11385" spans="1:14" s="32" customFormat="1" x14ac:dyDescent="0.25">
      <c r="B11385" s="42"/>
      <c r="C11385" s="42"/>
      <c r="E11385" s="32" t="s">
        <v>60998</v>
      </c>
      <c r="F11385" s="44" t="s">
        <v>41</v>
      </c>
      <c r="G11385" s="32" t="s">
        <v>17</v>
      </c>
      <c r="H11385" s="32" t="s">
        <v>18</v>
      </c>
      <c r="I11385" s="32" t="s">
        <v>50281</v>
      </c>
      <c r="J11385" s="55">
        <v>8059347088020</v>
      </c>
      <c r="K11385" s="45">
        <v>45597</v>
      </c>
      <c r="L11385" s="64">
        <v>0</v>
      </c>
      <c r="M11385" s="64">
        <v>529.95000000000005</v>
      </c>
      <c r="N11385" s="45">
        <v>44835</v>
      </c>
    </row>
    <row r="11386" spans="1:14" s="32" customFormat="1" x14ac:dyDescent="0.25">
      <c r="B11386" s="42"/>
      <c r="C11386" s="42"/>
      <c r="E11386" s="32" t="s">
        <v>60999</v>
      </c>
      <c r="F11386" s="44" t="s">
        <v>41</v>
      </c>
      <c r="G11386" s="32" t="s">
        <v>17</v>
      </c>
      <c r="H11386" s="32" t="s">
        <v>18</v>
      </c>
      <c r="I11386" s="32" t="s">
        <v>50282</v>
      </c>
      <c r="J11386" s="55">
        <v>8059347088013</v>
      </c>
      <c r="K11386" s="45">
        <v>45597</v>
      </c>
      <c r="L11386" s="64">
        <v>0</v>
      </c>
      <c r="M11386" s="64">
        <v>529.95000000000005</v>
      </c>
      <c r="N11386" s="45">
        <v>44835</v>
      </c>
    </row>
    <row r="11387" spans="1:14" s="32" customFormat="1" x14ac:dyDescent="0.25">
      <c r="B11387" s="42"/>
      <c r="C11387" s="42"/>
      <c r="E11387" s="32" t="s">
        <v>61000</v>
      </c>
      <c r="F11387" s="44" t="s">
        <v>41</v>
      </c>
      <c r="G11387" s="32" t="s">
        <v>17</v>
      </c>
      <c r="H11387" s="32" t="s">
        <v>18</v>
      </c>
      <c r="I11387" s="32" t="s">
        <v>50283</v>
      </c>
      <c r="J11387" s="55">
        <v>8059347088044</v>
      </c>
      <c r="K11387" s="45">
        <v>45597</v>
      </c>
      <c r="L11387" s="64">
        <v>0</v>
      </c>
      <c r="M11387" s="64">
        <v>529.95000000000005</v>
      </c>
      <c r="N11387" s="45">
        <v>44835</v>
      </c>
    </row>
    <row r="11388" spans="1:14" s="32" customFormat="1" x14ac:dyDescent="0.25">
      <c r="B11388" s="42"/>
      <c r="C11388" s="42"/>
      <c r="E11388" s="32" t="s">
        <v>49742</v>
      </c>
      <c r="F11388" s="44" t="s">
        <v>41</v>
      </c>
      <c r="G11388" s="32" t="s">
        <v>17</v>
      </c>
      <c r="H11388" s="32" t="s">
        <v>18</v>
      </c>
      <c r="I11388" s="32" t="s">
        <v>49743</v>
      </c>
      <c r="J11388" s="55">
        <v>8059347088051</v>
      </c>
      <c r="K11388" s="45">
        <v>45597</v>
      </c>
      <c r="L11388" s="64">
        <v>0</v>
      </c>
      <c r="M11388" s="64">
        <v>529.95000000000005</v>
      </c>
      <c r="N11388" s="45">
        <v>44835</v>
      </c>
    </row>
    <row r="11389" spans="1:14" s="32" customFormat="1" x14ac:dyDescent="0.25">
      <c r="A11389" s="32" t="s">
        <v>30147</v>
      </c>
      <c r="B11389" s="42" t="s">
        <v>64766</v>
      </c>
      <c r="C11389" s="42"/>
      <c r="D11389" s="42"/>
      <c r="E11389" s="43" t="s">
        <v>60978</v>
      </c>
      <c r="F11389" s="44" t="s">
        <v>41</v>
      </c>
      <c r="G11389" s="44" t="s">
        <v>17</v>
      </c>
      <c r="H11389" s="44" t="s">
        <v>18</v>
      </c>
      <c r="I11389" s="42" t="s">
        <v>11199</v>
      </c>
      <c r="J11389" s="42">
        <v>8021506625391</v>
      </c>
      <c r="K11389" s="45">
        <v>45597</v>
      </c>
      <c r="L11389" s="46">
        <v>0</v>
      </c>
      <c r="M11389" s="54">
        <v>229.95</v>
      </c>
      <c r="N11389" s="45">
        <v>42786</v>
      </c>
    </row>
    <row r="11390" spans="1:14" s="32" customFormat="1" x14ac:dyDescent="0.25">
      <c r="A11390" s="32" t="s">
        <v>30148</v>
      </c>
      <c r="B11390" s="42" t="s">
        <v>64765</v>
      </c>
      <c r="C11390" s="42"/>
      <c r="D11390" s="42"/>
      <c r="E11390" s="43" t="s">
        <v>60979</v>
      </c>
      <c r="F11390" s="44" t="s">
        <v>41</v>
      </c>
      <c r="G11390" s="44" t="s">
        <v>17</v>
      </c>
      <c r="H11390" s="44" t="s">
        <v>18</v>
      </c>
      <c r="I11390" s="42" t="s">
        <v>11202</v>
      </c>
      <c r="J11390" s="42">
        <v>8021506615279</v>
      </c>
      <c r="K11390" s="45">
        <v>45597</v>
      </c>
      <c r="L11390" s="46">
        <v>0</v>
      </c>
      <c r="M11390" s="54">
        <v>229.95</v>
      </c>
      <c r="N11390" s="45">
        <v>42786</v>
      </c>
    </row>
    <row r="11391" spans="1:14" s="32" customFormat="1" x14ac:dyDescent="0.25">
      <c r="A11391" s="32" t="s">
        <v>30149</v>
      </c>
      <c r="B11391" s="42" t="s">
        <v>64764</v>
      </c>
      <c r="C11391" s="42"/>
      <c r="D11391" s="42"/>
      <c r="E11391" s="43" t="s">
        <v>60980</v>
      </c>
      <c r="F11391" s="44" t="s">
        <v>41</v>
      </c>
      <c r="G11391" s="44" t="s">
        <v>17</v>
      </c>
      <c r="H11391" s="44" t="s">
        <v>18</v>
      </c>
      <c r="I11391" s="42" t="s">
        <v>11205</v>
      </c>
      <c r="J11391" s="42">
        <v>8021506615309</v>
      </c>
      <c r="K11391" s="45">
        <v>45597</v>
      </c>
      <c r="L11391" s="46">
        <v>0</v>
      </c>
      <c r="M11391" s="54">
        <v>229.95</v>
      </c>
      <c r="N11391" s="45">
        <v>42786</v>
      </c>
    </row>
    <row r="11392" spans="1:14" s="32" customFormat="1" x14ac:dyDescent="0.25">
      <c r="A11392" s="32" t="s">
        <v>30150</v>
      </c>
      <c r="B11392" s="42" t="s">
        <v>64767</v>
      </c>
      <c r="C11392" s="42"/>
      <c r="D11392" s="42"/>
      <c r="E11392" s="43" t="s">
        <v>60981</v>
      </c>
      <c r="F11392" s="44" t="s">
        <v>41</v>
      </c>
      <c r="G11392" s="44" t="s">
        <v>17</v>
      </c>
      <c r="H11392" s="44" t="s">
        <v>18</v>
      </c>
      <c r="I11392" s="42" t="s">
        <v>11208</v>
      </c>
      <c r="J11392" s="42">
        <v>8021506625407</v>
      </c>
      <c r="K11392" s="45">
        <v>45597</v>
      </c>
      <c r="L11392" s="46">
        <v>0</v>
      </c>
      <c r="M11392" s="54">
        <v>229.95</v>
      </c>
      <c r="N11392" s="45">
        <v>42786</v>
      </c>
    </row>
    <row r="11393" spans="1:14" s="32" customFormat="1" x14ac:dyDescent="0.25">
      <c r="A11393" s="32" t="s">
        <v>30151</v>
      </c>
      <c r="B11393" s="42" t="s">
        <v>64768</v>
      </c>
      <c r="C11393" s="42"/>
      <c r="D11393" s="42"/>
      <c r="E11393" s="43" t="s">
        <v>60982</v>
      </c>
      <c r="F11393" s="44" t="s">
        <v>41</v>
      </c>
      <c r="G11393" s="44" t="s">
        <v>17</v>
      </c>
      <c r="H11393" s="44" t="s">
        <v>18</v>
      </c>
      <c r="I11393" s="42" t="s">
        <v>11209</v>
      </c>
      <c r="J11393" s="42">
        <v>8021506625414</v>
      </c>
      <c r="K11393" s="45">
        <v>45597</v>
      </c>
      <c r="L11393" s="46">
        <v>0</v>
      </c>
      <c r="M11393" s="54">
        <v>229.95</v>
      </c>
      <c r="N11393" s="45">
        <v>42786</v>
      </c>
    </row>
    <row r="11394" spans="1:14" s="32" customFormat="1" x14ac:dyDescent="0.25">
      <c r="A11394" s="32" t="s">
        <v>30152</v>
      </c>
      <c r="B11394" s="42" t="s">
        <v>64771</v>
      </c>
      <c r="C11394" s="42"/>
      <c r="D11394" s="42"/>
      <c r="E11394" s="43" t="s">
        <v>60983</v>
      </c>
      <c r="F11394" s="44" t="s">
        <v>41</v>
      </c>
      <c r="G11394" s="44" t="s">
        <v>17</v>
      </c>
      <c r="H11394" s="44" t="s">
        <v>18</v>
      </c>
      <c r="I11394" s="42" t="s">
        <v>11220</v>
      </c>
      <c r="J11394" s="42">
        <v>8021506625438</v>
      </c>
      <c r="K11394" s="45">
        <v>45597</v>
      </c>
      <c r="L11394" s="46">
        <v>0</v>
      </c>
      <c r="M11394" s="54">
        <v>229.95</v>
      </c>
      <c r="N11394" s="45">
        <v>42786</v>
      </c>
    </row>
    <row r="11395" spans="1:14" s="32" customFormat="1" x14ac:dyDescent="0.25">
      <c r="A11395" s="32" t="s">
        <v>30153</v>
      </c>
      <c r="B11395" s="42" t="s">
        <v>64770</v>
      </c>
      <c r="C11395" s="42"/>
      <c r="D11395" s="42"/>
      <c r="E11395" s="43" t="s">
        <v>60984</v>
      </c>
      <c r="F11395" s="44" t="s">
        <v>41</v>
      </c>
      <c r="G11395" s="44" t="s">
        <v>17</v>
      </c>
      <c r="H11395" s="44" t="s">
        <v>18</v>
      </c>
      <c r="I11395" s="42" t="s">
        <v>11221</v>
      </c>
      <c r="J11395" s="42">
        <v>8021506615286</v>
      </c>
      <c r="K11395" s="45">
        <v>45597</v>
      </c>
      <c r="L11395" s="46">
        <v>0</v>
      </c>
      <c r="M11395" s="54">
        <v>229.95</v>
      </c>
      <c r="N11395" s="45">
        <v>42786</v>
      </c>
    </row>
    <row r="11396" spans="1:14" s="32" customFormat="1" x14ac:dyDescent="0.25">
      <c r="A11396" s="32" t="s">
        <v>30154</v>
      </c>
      <c r="B11396" s="42" t="s">
        <v>64769</v>
      </c>
      <c r="C11396" s="42"/>
      <c r="D11396" s="42"/>
      <c r="E11396" s="43" t="s">
        <v>60985</v>
      </c>
      <c r="F11396" s="44" t="s">
        <v>41</v>
      </c>
      <c r="G11396" s="44" t="s">
        <v>17</v>
      </c>
      <c r="H11396" s="44" t="s">
        <v>18</v>
      </c>
      <c r="I11396" s="42" t="s">
        <v>11222</v>
      </c>
      <c r="J11396" s="42">
        <v>8021506625421</v>
      </c>
      <c r="K11396" s="45">
        <v>45597</v>
      </c>
      <c r="L11396" s="46">
        <v>0</v>
      </c>
      <c r="M11396" s="54">
        <v>229.95</v>
      </c>
      <c r="N11396" s="45">
        <v>42786</v>
      </c>
    </row>
    <row r="11397" spans="1:14" s="32" customFormat="1" x14ac:dyDescent="0.25">
      <c r="A11397" s="32" t="s">
        <v>30155</v>
      </c>
      <c r="B11397" s="42" t="s">
        <v>64772</v>
      </c>
      <c r="C11397" s="42"/>
      <c r="D11397" s="42"/>
      <c r="E11397" s="43" t="s">
        <v>60986</v>
      </c>
      <c r="F11397" s="44" t="s">
        <v>41</v>
      </c>
      <c r="G11397" s="44" t="s">
        <v>17</v>
      </c>
      <c r="H11397" s="44" t="s">
        <v>18</v>
      </c>
      <c r="I11397" s="42" t="s">
        <v>11223</v>
      </c>
      <c r="J11397" s="42">
        <v>8021506625445</v>
      </c>
      <c r="K11397" s="45">
        <v>45597</v>
      </c>
      <c r="L11397" s="46">
        <v>0</v>
      </c>
      <c r="M11397" s="54">
        <v>229.95</v>
      </c>
      <c r="N11397" s="45">
        <v>42786</v>
      </c>
    </row>
    <row r="11398" spans="1:14" s="32" customFormat="1" x14ac:dyDescent="0.25">
      <c r="A11398" s="32" t="s">
        <v>30156</v>
      </c>
      <c r="B11398" s="42" t="s">
        <v>64773</v>
      </c>
      <c r="C11398" s="42"/>
      <c r="D11398" s="42"/>
      <c r="E11398" s="43" t="s">
        <v>60987</v>
      </c>
      <c r="F11398" s="44" t="s">
        <v>41</v>
      </c>
      <c r="G11398" s="44" t="s">
        <v>17</v>
      </c>
      <c r="H11398" s="44" t="s">
        <v>18</v>
      </c>
      <c r="I11398" s="42" t="s">
        <v>11224</v>
      </c>
      <c r="J11398" s="42">
        <v>8021506625452</v>
      </c>
      <c r="K11398" s="45">
        <v>45597</v>
      </c>
      <c r="L11398" s="46">
        <v>0</v>
      </c>
      <c r="M11398" s="54">
        <v>229.95</v>
      </c>
      <c r="N11398" s="45">
        <v>42786</v>
      </c>
    </row>
    <row r="11399" spans="1:14" s="32" customFormat="1" x14ac:dyDescent="0.25">
      <c r="A11399" s="32" t="s">
        <v>29890</v>
      </c>
      <c r="B11399" s="42" t="s">
        <v>64964</v>
      </c>
      <c r="C11399" s="42"/>
      <c r="D11399" s="42"/>
      <c r="E11399" s="43" t="s">
        <v>60820</v>
      </c>
      <c r="F11399" s="44" t="s">
        <v>41</v>
      </c>
      <c r="G11399" s="44" t="s">
        <v>17</v>
      </c>
      <c r="H11399" s="44" t="s">
        <v>18</v>
      </c>
      <c r="I11399" s="42" t="s">
        <v>21410</v>
      </c>
      <c r="J11399" s="42">
        <v>8033637028026</v>
      </c>
      <c r="K11399" s="45">
        <v>45597</v>
      </c>
      <c r="L11399" s="46">
        <v>0</v>
      </c>
      <c r="M11399" s="54">
        <v>329.95</v>
      </c>
      <c r="N11399" s="45">
        <v>43140</v>
      </c>
    </row>
    <row r="11400" spans="1:14" s="32" customFormat="1" x14ac:dyDescent="0.25">
      <c r="A11400" s="32" t="s">
        <v>29891</v>
      </c>
      <c r="B11400" s="42" t="s">
        <v>64965</v>
      </c>
      <c r="C11400" s="42"/>
      <c r="D11400" s="42"/>
      <c r="E11400" s="43" t="s">
        <v>60821</v>
      </c>
      <c r="F11400" s="44" t="s">
        <v>41</v>
      </c>
      <c r="G11400" s="44" t="s">
        <v>17</v>
      </c>
      <c r="H11400" s="44" t="s">
        <v>18</v>
      </c>
      <c r="I11400" s="42" t="s">
        <v>21411</v>
      </c>
      <c r="J11400" s="42">
        <v>8033637028033</v>
      </c>
      <c r="K11400" s="45">
        <v>45597</v>
      </c>
      <c r="L11400" s="46">
        <v>0</v>
      </c>
      <c r="M11400" s="54">
        <v>329.95</v>
      </c>
      <c r="N11400" s="45">
        <v>43140</v>
      </c>
    </row>
    <row r="11401" spans="1:14" s="32" customFormat="1" x14ac:dyDescent="0.25">
      <c r="A11401" s="32" t="s">
        <v>29892</v>
      </c>
      <c r="B11401" s="42" t="s">
        <v>64966</v>
      </c>
      <c r="C11401" s="42"/>
      <c r="D11401" s="42"/>
      <c r="E11401" s="43" t="s">
        <v>60822</v>
      </c>
      <c r="F11401" s="44" t="s">
        <v>41</v>
      </c>
      <c r="G11401" s="44" t="s">
        <v>17</v>
      </c>
      <c r="H11401" s="44" t="s">
        <v>18</v>
      </c>
      <c r="I11401" s="42" t="s">
        <v>21412</v>
      </c>
      <c r="J11401" s="42">
        <v>8033637028040</v>
      </c>
      <c r="K11401" s="45">
        <v>45597</v>
      </c>
      <c r="L11401" s="46">
        <v>0</v>
      </c>
      <c r="M11401" s="54">
        <v>329.95</v>
      </c>
      <c r="N11401" s="45">
        <v>43140</v>
      </c>
    </row>
    <row r="11402" spans="1:14" s="32" customFormat="1" x14ac:dyDescent="0.25">
      <c r="A11402" s="32" t="s">
        <v>29893</v>
      </c>
      <c r="B11402" s="42" t="s">
        <v>64962</v>
      </c>
      <c r="C11402" s="42"/>
      <c r="D11402" s="42"/>
      <c r="E11402" s="43" t="s">
        <v>60823</v>
      </c>
      <c r="F11402" s="44" t="s">
        <v>41</v>
      </c>
      <c r="G11402" s="44" t="s">
        <v>17</v>
      </c>
      <c r="H11402" s="44" t="s">
        <v>18</v>
      </c>
      <c r="I11402" s="42" t="s">
        <v>11972</v>
      </c>
      <c r="J11402" s="42">
        <v>8033637028002</v>
      </c>
      <c r="K11402" s="45">
        <v>45597</v>
      </c>
      <c r="L11402" s="46">
        <v>0</v>
      </c>
      <c r="M11402" s="54">
        <v>329.95</v>
      </c>
      <c r="N11402" s="45">
        <v>43140</v>
      </c>
    </row>
    <row r="11403" spans="1:14" s="32" customFormat="1" x14ac:dyDescent="0.25">
      <c r="A11403" s="32" t="s">
        <v>29894</v>
      </c>
      <c r="B11403" s="42" t="s">
        <v>64961</v>
      </c>
      <c r="C11403" s="42"/>
      <c r="D11403" s="42"/>
      <c r="E11403" s="43" t="s">
        <v>60824</v>
      </c>
      <c r="F11403" s="44" t="s">
        <v>41</v>
      </c>
      <c r="G11403" s="44" t="s">
        <v>17</v>
      </c>
      <c r="H11403" s="44" t="s">
        <v>18</v>
      </c>
      <c r="I11403" s="42" t="s">
        <v>11973</v>
      </c>
      <c r="J11403" s="42">
        <v>8033637027999</v>
      </c>
      <c r="K11403" s="45">
        <v>45597</v>
      </c>
      <c r="L11403" s="46">
        <v>0</v>
      </c>
      <c r="M11403" s="54">
        <v>329.95</v>
      </c>
      <c r="N11403" s="45">
        <v>43140</v>
      </c>
    </row>
    <row r="11404" spans="1:14" s="32" customFormat="1" x14ac:dyDescent="0.25">
      <c r="A11404" s="32" t="s">
        <v>29895</v>
      </c>
      <c r="B11404" s="42" t="s">
        <v>64960</v>
      </c>
      <c r="C11404" s="42"/>
      <c r="D11404" s="42"/>
      <c r="E11404" s="43" t="s">
        <v>60825</v>
      </c>
      <c r="F11404" s="44" t="s">
        <v>41</v>
      </c>
      <c r="G11404" s="44" t="s">
        <v>17</v>
      </c>
      <c r="H11404" s="44" t="s">
        <v>18</v>
      </c>
      <c r="I11404" s="42" t="s">
        <v>11974</v>
      </c>
      <c r="J11404" s="42">
        <v>8033637027982</v>
      </c>
      <c r="K11404" s="45">
        <v>45597</v>
      </c>
      <c r="L11404" s="46">
        <v>0</v>
      </c>
      <c r="M11404" s="54">
        <v>329.95</v>
      </c>
      <c r="N11404" s="45">
        <v>43140</v>
      </c>
    </row>
    <row r="11405" spans="1:14" s="32" customFormat="1" x14ac:dyDescent="0.25">
      <c r="A11405" s="32" t="s">
        <v>29896</v>
      </c>
      <c r="B11405" s="42" t="s">
        <v>64963</v>
      </c>
      <c r="C11405" s="42"/>
      <c r="D11405" s="42"/>
      <c r="E11405" s="43" t="s">
        <v>60826</v>
      </c>
      <c r="F11405" s="44" t="s">
        <v>41</v>
      </c>
      <c r="G11405" s="44" t="s">
        <v>17</v>
      </c>
      <c r="H11405" s="44" t="s">
        <v>18</v>
      </c>
      <c r="I11405" s="42" t="s">
        <v>21413</v>
      </c>
      <c r="J11405" s="42">
        <v>8033637028019</v>
      </c>
      <c r="K11405" s="45">
        <v>45597</v>
      </c>
      <c r="L11405" s="46">
        <v>0</v>
      </c>
      <c r="M11405" s="54">
        <v>329.95</v>
      </c>
      <c r="N11405" s="45">
        <v>43140</v>
      </c>
    </row>
    <row r="11406" spans="1:14" s="32" customFormat="1" x14ac:dyDescent="0.25">
      <c r="A11406" s="32" t="s">
        <v>31537</v>
      </c>
      <c r="B11406" s="42" t="s">
        <v>50723</v>
      </c>
      <c r="C11406" s="42"/>
      <c r="D11406" s="42"/>
      <c r="E11406" s="43" t="s">
        <v>60645</v>
      </c>
      <c r="F11406" s="44" t="s">
        <v>82</v>
      </c>
      <c r="G11406" s="44" t="s">
        <v>17</v>
      </c>
      <c r="H11406" s="44" t="s">
        <v>18</v>
      </c>
      <c r="I11406" s="42" t="s">
        <v>18247</v>
      </c>
      <c r="J11406" s="42">
        <v>8033637119366</v>
      </c>
      <c r="K11406" s="45">
        <v>45597</v>
      </c>
      <c r="L11406" s="46">
        <v>0</v>
      </c>
      <c r="M11406" s="54">
        <v>289.95</v>
      </c>
      <c r="N11406" s="45">
        <v>43706</v>
      </c>
    </row>
    <row r="11407" spans="1:14" s="32" customFormat="1" x14ac:dyDescent="0.25">
      <c r="A11407" s="32" t="s">
        <v>31538</v>
      </c>
      <c r="B11407" s="42" t="s">
        <v>50764</v>
      </c>
      <c r="C11407" s="42"/>
      <c r="D11407" s="42"/>
      <c r="E11407" s="43" t="s">
        <v>60646</v>
      </c>
      <c r="F11407" s="44" t="s">
        <v>82</v>
      </c>
      <c r="G11407" s="44" t="s">
        <v>17</v>
      </c>
      <c r="H11407" s="44" t="s">
        <v>18</v>
      </c>
      <c r="I11407" s="42" t="s">
        <v>18248</v>
      </c>
      <c r="J11407" s="42">
        <v>8033637442198</v>
      </c>
      <c r="K11407" s="45">
        <v>45597</v>
      </c>
      <c r="L11407" s="46">
        <v>0</v>
      </c>
      <c r="M11407" s="54">
        <v>289.95</v>
      </c>
      <c r="N11407" s="45">
        <v>43706</v>
      </c>
    </row>
    <row r="11408" spans="1:14" s="32" customFormat="1" x14ac:dyDescent="0.25">
      <c r="A11408" s="32" t="s">
        <v>31539</v>
      </c>
      <c r="B11408" s="42" t="s">
        <v>50765</v>
      </c>
      <c r="C11408" s="42"/>
      <c r="D11408" s="42"/>
      <c r="E11408" s="43" t="s">
        <v>60647</v>
      </c>
      <c r="F11408" s="44" t="s">
        <v>82</v>
      </c>
      <c r="G11408" s="44" t="s">
        <v>17</v>
      </c>
      <c r="H11408" s="44" t="s">
        <v>18</v>
      </c>
      <c r="I11408" s="42" t="s">
        <v>18249</v>
      </c>
      <c r="J11408" s="42">
        <v>8033637442204</v>
      </c>
      <c r="K11408" s="45">
        <v>45597</v>
      </c>
      <c r="L11408" s="46">
        <v>0</v>
      </c>
      <c r="M11408" s="54">
        <v>289.95</v>
      </c>
      <c r="N11408" s="45">
        <v>43706</v>
      </c>
    </row>
    <row r="11409" spans="1:14" s="32" customFormat="1" x14ac:dyDescent="0.25">
      <c r="A11409" s="32" t="s">
        <v>31540</v>
      </c>
      <c r="B11409" s="42" t="s">
        <v>50731</v>
      </c>
      <c r="C11409" s="42"/>
      <c r="D11409" s="42"/>
      <c r="E11409" s="43" t="s">
        <v>60648</v>
      </c>
      <c r="F11409" s="44" t="s">
        <v>82</v>
      </c>
      <c r="G11409" s="44" t="s">
        <v>17</v>
      </c>
      <c r="H11409" s="44" t="s">
        <v>18</v>
      </c>
      <c r="I11409" s="42" t="s">
        <v>18245</v>
      </c>
      <c r="J11409" s="42">
        <v>8033637119441</v>
      </c>
      <c r="K11409" s="45">
        <v>45597</v>
      </c>
      <c r="L11409" s="46">
        <v>0</v>
      </c>
      <c r="M11409" s="54">
        <v>289.95</v>
      </c>
      <c r="N11409" s="45">
        <v>43706</v>
      </c>
    </row>
    <row r="11410" spans="1:14" s="32" customFormat="1" x14ac:dyDescent="0.25">
      <c r="A11410" s="32" t="s">
        <v>31541</v>
      </c>
      <c r="B11410" s="42" t="s">
        <v>50730</v>
      </c>
      <c r="C11410" s="42"/>
      <c r="D11410" s="42"/>
      <c r="E11410" s="43" t="s">
        <v>60649</v>
      </c>
      <c r="F11410" s="44" t="s">
        <v>82</v>
      </c>
      <c r="G11410" s="44" t="s">
        <v>17</v>
      </c>
      <c r="H11410" s="44" t="s">
        <v>18</v>
      </c>
      <c r="I11410" s="42" t="s">
        <v>18244</v>
      </c>
      <c r="J11410" s="42">
        <v>8033637119434</v>
      </c>
      <c r="K11410" s="45">
        <v>45597</v>
      </c>
      <c r="L11410" s="46">
        <v>0</v>
      </c>
      <c r="M11410" s="54">
        <v>289.95</v>
      </c>
      <c r="N11410" s="45">
        <v>43706</v>
      </c>
    </row>
    <row r="11411" spans="1:14" s="32" customFormat="1" x14ac:dyDescent="0.25">
      <c r="A11411" s="32" t="s">
        <v>31542</v>
      </c>
      <c r="B11411" s="42" t="s">
        <v>50763</v>
      </c>
      <c r="C11411" s="42"/>
      <c r="D11411" s="42"/>
      <c r="E11411" s="43" t="s">
        <v>60650</v>
      </c>
      <c r="F11411" s="44" t="s">
        <v>82</v>
      </c>
      <c r="G11411" s="44" t="s">
        <v>17</v>
      </c>
      <c r="H11411" s="44" t="s">
        <v>18</v>
      </c>
      <c r="I11411" s="42" t="s">
        <v>18243</v>
      </c>
      <c r="J11411" s="42">
        <v>8033637442181</v>
      </c>
      <c r="K11411" s="45">
        <v>45597</v>
      </c>
      <c r="L11411" s="46">
        <v>0</v>
      </c>
      <c r="M11411" s="54">
        <v>289.95</v>
      </c>
      <c r="N11411" s="45">
        <v>43706</v>
      </c>
    </row>
    <row r="11412" spans="1:14" s="32" customFormat="1" x14ac:dyDescent="0.25">
      <c r="A11412" s="32" t="s">
        <v>31543</v>
      </c>
      <c r="B11412" s="42" t="s">
        <v>50722</v>
      </c>
      <c r="C11412" s="42"/>
      <c r="D11412" s="42"/>
      <c r="E11412" s="43" t="s">
        <v>60651</v>
      </c>
      <c r="F11412" s="44" t="s">
        <v>82</v>
      </c>
      <c r="G11412" s="44" t="s">
        <v>17</v>
      </c>
      <c r="H11412" s="44" t="s">
        <v>18</v>
      </c>
      <c r="I11412" s="42" t="s">
        <v>18246</v>
      </c>
      <c r="J11412" s="42">
        <v>8033637119359</v>
      </c>
      <c r="K11412" s="45">
        <v>45597</v>
      </c>
      <c r="L11412" s="46">
        <v>0</v>
      </c>
      <c r="M11412" s="54">
        <v>289.95</v>
      </c>
      <c r="N11412" s="45">
        <v>43706</v>
      </c>
    </row>
    <row r="11413" spans="1:14" s="32" customFormat="1" x14ac:dyDescent="0.25">
      <c r="A11413" s="32" t="s">
        <v>31544</v>
      </c>
      <c r="B11413" s="42" t="s">
        <v>50725</v>
      </c>
      <c r="C11413" s="42"/>
      <c r="D11413" s="42"/>
      <c r="E11413" s="43" t="s">
        <v>60652</v>
      </c>
      <c r="F11413" s="44" t="s">
        <v>82</v>
      </c>
      <c r="G11413" s="44" t="s">
        <v>17</v>
      </c>
      <c r="H11413" s="44" t="s">
        <v>18</v>
      </c>
      <c r="I11413" s="42" t="s">
        <v>18240</v>
      </c>
      <c r="J11413" s="42">
        <v>8033637119380</v>
      </c>
      <c r="K11413" s="45">
        <v>45597</v>
      </c>
      <c r="L11413" s="46">
        <v>0</v>
      </c>
      <c r="M11413" s="54">
        <v>289.95</v>
      </c>
      <c r="N11413" s="45">
        <v>43706</v>
      </c>
    </row>
    <row r="11414" spans="1:14" s="32" customFormat="1" x14ac:dyDescent="0.25">
      <c r="A11414" s="32" t="s">
        <v>31545</v>
      </c>
      <c r="B11414" s="42" t="s">
        <v>50767</v>
      </c>
      <c r="C11414" s="42"/>
      <c r="D11414" s="42"/>
      <c r="E11414" s="43" t="s">
        <v>60653</v>
      </c>
      <c r="F11414" s="44" t="s">
        <v>82</v>
      </c>
      <c r="G11414" s="44" t="s">
        <v>17</v>
      </c>
      <c r="H11414" s="44" t="s">
        <v>18</v>
      </c>
      <c r="I11414" s="42" t="s">
        <v>18241</v>
      </c>
      <c r="J11414" s="42">
        <v>8033637442228</v>
      </c>
      <c r="K11414" s="45">
        <v>45597</v>
      </c>
      <c r="L11414" s="46">
        <v>0</v>
      </c>
      <c r="M11414" s="54">
        <v>289.95</v>
      </c>
      <c r="N11414" s="45">
        <v>43706</v>
      </c>
    </row>
    <row r="11415" spans="1:14" s="32" customFormat="1" x14ac:dyDescent="0.25">
      <c r="A11415" s="32" t="s">
        <v>31546</v>
      </c>
      <c r="B11415" s="42" t="s">
        <v>50768</v>
      </c>
      <c r="C11415" s="42"/>
      <c r="D11415" s="42"/>
      <c r="E11415" s="43" t="s">
        <v>60654</v>
      </c>
      <c r="F11415" s="44" t="s">
        <v>82</v>
      </c>
      <c r="G11415" s="44" t="s">
        <v>17</v>
      </c>
      <c r="H11415" s="44" t="s">
        <v>18</v>
      </c>
      <c r="I11415" s="42" t="s">
        <v>18242</v>
      </c>
      <c r="J11415" s="42">
        <v>8033637442235</v>
      </c>
      <c r="K11415" s="45">
        <v>45597</v>
      </c>
      <c r="L11415" s="46">
        <v>0</v>
      </c>
      <c r="M11415" s="54">
        <v>289.95</v>
      </c>
      <c r="N11415" s="45">
        <v>43706</v>
      </c>
    </row>
    <row r="11416" spans="1:14" s="32" customFormat="1" x14ac:dyDescent="0.25">
      <c r="A11416" s="32" t="s">
        <v>31547</v>
      </c>
      <c r="B11416" s="42" t="s">
        <v>50733</v>
      </c>
      <c r="C11416" s="42"/>
      <c r="D11416" s="42"/>
      <c r="E11416" s="43" t="s">
        <v>60655</v>
      </c>
      <c r="F11416" s="44" t="s">
        <v>82</v>
      </c>
      <c r="G11416" s="44" t="s">
        <v>17</v>
      </c>
      <c r="H11416" s="44" t="s">
        <v>18</v>
      </c>
      <c r="I11416" s="42" t="s">
        <v>18238</v>
      </c>
      <c r="J11416" s="42">
        <v>8033637119465</v>
      </c>
      <c r="K11416" s="45">
        <v>45597</v>
      </c>
      <c r="L11416" s="46">
        <v>0</v>
      </c>
      <c r="M11416" s="54">
        <v>289.95</v>
      </c>
      <c r="N11416" s="45">
        <v>43706</v>
      </c>
    </row>
    <row r="11417" spans="1:14" s="32" customFormat="1" x14ac:dyDescent="0.25">
      <c r="A11417" s="32" t="s">
        <v>31548</v>
      </c>
      <c r="B11417" s="42" t="s">
        <v>50732</v>
      </c>
      <c r="C11417" s="42"/>
      <c r="D11417" s="42"/>
      <c r="E11417" s="43" t="s">
        <v>60656</v>
      </c>
      <c r="F11417" s="44" t="s">
        <v>82</v>
      </c>
      <c r="G11417" s="44" t="s">
        <v>17</v>
      </c>
      <c r="H11417" s="44" t="s">
        <v>18</v>
      </c>
      <c r="I11417" s="42" t="s">
        <v>18237</v>
      </c>
      <c r="J11417" s="42">
        <v>8033637119458</v>
      </c>
      <c r="K11417" s="45">
        <v>45597</v>
      </c>
      <c r="L11417" s="46">
        <v>0</v>
      </c>
      <c r="M11417" s="54">
        <v>289.95</v>
      </c>
      <c r="N11417" s="45">
        <v>43706</v>
      </c>
    </row>
    <row r="11418" spans="1:14" s="32" customFormat="1" x14ac:dyDescent="0.25">
      <c r="A11418" s="32" t="s">
        <v>31549</v>
      </c>
      <c r="B11418" s="42" t="s">
        <v>50766</v>
      </c>
      <c r="C11418" s="42"/>
      <c r="D11418" s="42"/>
      <c r="E11418" s="43" t="s">
        <v>60657</v>
      </c>
      <c r="F11418" s="44" t="s">
        <v>82</v>
      </c>
      <c r="G11418" s="44" t="s">
        <v>17</v>
      </c>
      <c r="H11418" s="44" t="s">
        <v>18</v>
      </c>
      <c r="I11418" s="42" t="s">
        <v>18236</v>
      </c>
      <c r="J11418" s="42">
        <v>8033637442211</v>
      </c>
      <c r="K11418" s="45">
        <v>45597</v>
      </c>
      <c r="L11418" s="46">
        <v>0</v>
      </c>
      <c r="M11418" s="54">
        <v>289.95</v>
      </c>
      <c r="N11418" s="45">
        <v>43706</v>
      </c>
    </row>
    <row r="11419" spans="1:14" s="32" customFormat="1" x14ac:dyDescent="0.25">
      <c r="A11419" s="32" t="s">
        <v>31550</v>
      </c>
      <c r="B11419" s="42" t="s">
        <v>50724</v>
      </c>
      <c r="C11419" s="42"/>
      <c r="D11419" s="42"/>
      <c r="E11419" s="43" t="s">
        <v>60658</v>
      </c>
      <c r="F11419" s="44" t="s">
        <v>82</v>
      </c>
      <c r="G11419" s="44" t="s">
        <v>17</v>
      </c>
      <c r="H11419" s="44" t="s">
        <v>18</v>
      </c>
      <c r="I11419" s="42" t="s">
        <v>18239</v>
      </c>
      <c r="J11419" s="42">
        <v>8033637119373</v>
      </c>
      <c r="K11419" s="45">
        <v>45597</v>
      </c>
      <c r="L11419" s="46">
        <v>0</v>
      </c>
      <c r="M11419" s="54">
        <v>289.95</v>
      </c>
      <c r="N11419" s="45">
        <v>43706</v>
      </c>
    </row>
    <row r="11420" spans="1:14" s="32" customFormat="1" x14ac:dyDescent="0.25">
      <c r="A11420" s="32" t="s">
        <v>33882</v>
      </c>
      <c r="B11420" s="42" t="s">
        <v>63644</v>
      </c>
      <c r="C11420" s="42"/>
      <c r="D11420" s="42"/>
      <c r="E11420" s="43" t="s">
        <v>60421</v>
      </c>
      <c r="F11420" s="44" t="s">
        <v>7064</v>
      </c>
      <c r="G11420" s="44" t="s">
        <v>17</v>
      </c>
      <c r="H11420" s="44" t="s">
        <v>18</v>
      </c>
      <c r="I11420" s="42" t="s">
        <v>14496</v>
      </c>
      <c r="J11420" s="42">
        <v>8033637969855</v>
      </c>
      <c r="K11420" s="45">
        <v>45597</v>
      </c>
      <c r="L11420" s="46">
        <v>0</v>
      </c>
      <c r="M11420" s="54">
        <v>999.95</v>
      </c>
      <c r="N11420" s="45">
        <v>43507</v>
      </c>
    </row>
    <row r="11421" spans="1:14" s="32" customFormat="1" x14ac:dyDescent="0.25">
      <c r="A11421" s="32" t="s">
        <v>33883</v>
      </c>
      <c r="B11421" s="42" t="s">
        <v>63645</v>
      </c>
      <c r="C11421" s="42"/>
      <c r="D11421" s="42"/>
      <c r="E11421" s="43" t="s">
        <v>60422</v>
      </c>
      <c r="F11421" s="44" t="s">
        <v>7064</v>
      </c>
      <c r="G11421" s="44" t="s">
        <v>17</v>
      </c>
      <c r="H11421" s="44" t="s">
        <v>18</v>
      </c>
      <c r="I11421" s="42" t="s">
        <v>14497</v>
      </c>
      <c r="J11421" s="42">
        <v>8033637969862</v>
      </c>
      <c r="K11421" s="45">
        <v>45597</v>
      </c>
      <c r="L11421" s="46">
        <v>0</v>
      </c>
      <c r="M11421" s="54">
        <v>999.95</v>
      </c>
      <c r="N11421" s="45">
        <v>43507</v>
      </c>
    </row>
    <row r="11422" spans="1:14" s="32" customFormat="1" x14ac:dyDescent="0.25">
      <c r="A11422" s="32" t="s">
        <v>33884</v>
      </c>
      <c r="B11422" s="42" t="s">
        <v>63646</v>
      </c>
      <c r="C11422" s="42"/>
      <c r="D11422" s="42"/>
      <c r="E11422" s="43" t="s">
        <v>60423</v>
      </c>
      <c r="F11422" s="44" t="s">
        <v>7064</v>
      </c>
      <c r="G11422" s="44" t="s">
        <v>17</v>
      </c>
      <c r="H11422" s="44" t="s">
        <v>18</v>
      </c>
      <c r="I11422" s="42" t="s">
        <v>14498</v>
      </c>
      <c r="J11422" s="42">
        <v>8033637969879</v>
      </c>
      <c r="K11422" s="45">
        <v>45597</v>
      </c>
      <c r="L11422" s="46">
        <v>0</v>
      </c>
      <c r="M11422" s="54">
        <v>999.95</v>
      </c>
      <c r="N11422" s="45">
        <v>43507</v>
      </c>
    </row>
    <row r="11423" spans="1:14" s="32" customFormat="1" x14ac:dyDescent="0.25">
      <c r="A11423" s="32" t="s">
        <v>33885</v>
      </c>
      <c r="B11423" s="42" t="s">
        <v>63647</v>
      </c>
      <c r="C11423" s="42"/>
      <c r="D11423" s="42"/>
      <c r="E11423" s="43" t="s">
        <v>60424</v>
      </c>
      <c r="F11423" s="44" t="s">
        <v>7064</v>
      </c>
      <c r="G11423" s="44" t="s">
        <v>17</v>
      </c>
      <c r="H11423" s="44" t="s">
        <v>18</v>
      </c>
      <c r="I11423" s="42" t="s">
        <v>14499</v>
      </c>
      <c r="J11423" s="42">
        <v>8033637969886</v>
      </c>
      <c r="K11423" s="45">
        <v>45597</v>
      </c>
      <c r="L11423" s="46">
        <v>0</v>
      </c>
      <c r="M11423" s="54">
        <v>999.95</v>
      </c>
      <c r="N11423" s="45">
        <v>43507</v>
      </c>
    </row>
    <row r="11424" spans="1:14" s="32" customFormat="1" x14ac:dyDescent="0.25">
      <c r="A11424" s="32" t="s">
        <v>33886</v>
      </c>
      <c r="B11424" s="42" t="s">
        <v>63648</v>
      </c>
      <c r="C11424" s="42"/>
      <c r="D11424" s="42"/>
      <c r="E11424" s="43" t="s">
        <v>60425</v>
      </c>
      <c r="F11424" s="44" t="s">
        <v>7064</v>
      </c>
      <c r="G11424" s="44" t="s">
        <v>17</v>
      </c>
      <c r="H11424" s="44" t="s">
        <v>18</v>
      </c>
      <c r="I11424" s="42" t="s">
        <v>14500</v>
      </c>
      <c r="J11424" s="42">
        <v>8033637969893</v>
      </c>
      <c r="K11424" s="45">
        <v>45597</v>
      </c>
      <c r="L11424" s="46">
        <v>0</v>
      </c>
      <c r="M11424" s="54">
        <v>999.95</v>
      </c>
      <c r="N11424" s="45">
        <v>43507</v>
      </c>
    </row>
    <row r="11425" spans="1:14" s="32" customFormat="1" x14ac:dyDescent="0.25">
      <c r="A11425" s="32" t="s">
        <v>33887</v>
      </c>
      <c r="B11425" s="42" t="s">
        <v>63649</v>
      </c>
      <c r="C11425" s="42"/>
      <c r="D11425" s="42"/>
      <c r="E11425" s="43" t="s">
        <v>60426</v>
      </c>
      <c r="F11425" s="44" t="s">
        <v>7064</v>
      </c>
      <c r="G11425" s="44" t="s">
        <v>17</v>
      </c>
      <c r="H11425" s="44" t="s">
        <v>18</v>
      </c>
      <c r="I11425" s="42" t="s">
        <v>14501</v>
      </c>
      <c r="J11425" s="42">
        <v>8033637969909</v>
      </c>
      <c r="K11425" s="45">
        <v>45597</v>
      </c>
      <c r="L11425" s="46">
        <v>0</v>
      </c>
      <c r="M11425" s="54">
        <v>999.95</v>
      </c>
      <c r="N11425" s="45">
        <v>43507</v>
      </c>
    </row>
    <row r="11426" spans="1:14" s="32" customFormat="1" x14ac:dyDescent="0.25">
      <c r="A11426" s="32" t="s">
        <v>33888</v>
      </c>
      <c r="B11426" s="42" t="s">
        <v>63650</v>
      </c>
      <c r="C11426" s="42"/>
      <c r="D11426" s="42"/>
      <c r="E11426" s="43" t="s">
        <v>60427</v>
      </c>
      <c r="F11426" s="44" t="s">
        <v>7064</v>
      </c>
      <c r="G11426" s="44" t="s">
        <v>17</v>
      </c>
      <c r="H11426" s="44" t="s">
        <v>18</v>
      </c>
      <c r="I11426" s="42" t="s">
        <v>14502</v>
      </c>
      <c r="J11426" s="42">
        <v>8033637969916</v>
      </c>
      <c r="K11426" s="45">
        <v>45597</v>
      </c>
      <c r="L11426" s="46">
        <v>0</v>
      </c>
      <c r="M11426" s="54">
        <v>999.95</v>
      </c>
      <c r="N11426" s="45">
        <v>43507</v>
      </c>
    </row>
    <row r="11427" spans="1:14" s="32" customFormat="1" x14ac:dyDescent="0.25">
      <c r="A11427" s="32" t="s">
        <v>33889</v>
      </c>
      <c r="B11427" s="42" t="s">
        <v>63637</v>
      </c>
      <c r="C11427" s="42"/>
      <c r="D11427" s="42"/>
      <c r="E11427" s="43" t="s">
        <v>60428</v>
      </c>
      <c r="F11427" s="44" t="s">
        <v>7064</v>
      </c>
      <c r="G11427" s="44" t="s">
        <v>17</v>
      </c>
      <c r="H11427" s="44" t="s">
        <v>18</v>
      </c>
      <c r="I11427" s="42" t="s">
        <v>14489</v>
      </c>
      <c r="J11427" s="42">
        <v>8033637969787</v>
      </c>
      <c r="K11427" s="45">
        <v>45597</v>
      </c>
      <c r="L11427" s="46">
        <v>0</v>
      </c>
      <c r="M11427" s="54">
        <v>999.95</v>
      </c>
      <c r="N11427" s="45">
        <v>43507</v>
      </c>
    </row>
    <row r="11428" spans="1:14" s="32" customFormat="1" x14ac:dyDescent="0.25">
      <c r="A11428" s="32" t="s">
        <v>33890</v>
      </c>
      <c r="B11428" s="42" t="s">
        <v>63638</v>
      </c>
      <c r="C11428" s="42"/>
      <c r="D11428" s="42"/>
      <c r="E11428" s="43" t="s">
        <v>60429</v>
      </c>
      <c r="F11428" s="44" t="s">
        <v>7064</v>
      </c>
      <c r="G11428" s="44" t="s">
        <v>17</v>
      </c>
      <c r="H11428" s="44" t="s">
        <v>18</v>
      </c>
      <c r="I11428" s="42" t="s">
        <v>14490</v>
      </c>
      <c r="J11428" s="42">
        <v>8033637969794</v>
      </c>
      <c r="K11428" s="45">
        <v>45597</v>
      </c>
      <c r="L11428" s="46">
        <v>0</v>
      </c>
      <c r="M11428" s="54">
        <v>999.95</v>
      </c>
      <c r="N11428" s="45">
        <v>43507</v>
      </c>
    </row>
    <row r="11429" spans="1:14" s="32" customFormat="1" x14ac:dyDescent="0.25">
      <c r="A11429" s="32" t="s">
        <v>33891</v>
      </c>
      <c r="B11429" s="42" t="s">
        <v>63639</v>
      </c>
      <c r="C11429" s="42"/>
      <c r="D11429" s="42"/>
      <c r="E11429" s="43" t="s">
        <v>60430</v>
      </c>
      <c r="F11429" s="44" t="s">
        <v>7064</v>
      </c>
      <c r="G11429" s="44" t="s">
        <v>17</v>
      </c>
      <c r="H11429" s="44" t="s">
        <v>18</v>
      </c>
      <c r="I11429" s="42" t="s">
        <v>14491</v>
      </c>
      <c r="J11429" s="42">
        <v>8033637969800</v>
      </c>
      <c r="K11429" s="45">
        <v>45597</v>
      </c>
      <c r="L11429" s="46">
        <v>0</v>
      </c>
      <c r="M11429" s="54">
        <v>999.95</v>
      </c>
      <c r="N11429" s="45">
        <v>43507</v>
      </c>
    </row>
    <row r="11430" spans="1:14" s="32" customFormat="1" x14ac:dyDescent="0.25">
      <c r="A11430" s="32" t="s">
        <v>33892</v>
      </c>
      <c r="B11430" s="42" t="s">
        <v>63640</v>
      </c>
      <c r="C11430" s="42"/>
      <c r="D11430" s="42"/>
      <c r="E11430" s="43" t="s">
        <v>60431</v>
      </c>
      <c r="F11430" s="44" t="s">
        <v>7064</v>
      </c>
      <c r="G11430" s="44" t="s">
        <v>17</v>
      </c>
      <c r="H11430" s="44" t="s">
        <v>18</v>
      </c>
      <c r="I11430" s="42" t="s">
        <v>14492</v>
      </c>
      <c r="J11430" s="42">
        <v>8033637969817</v>
      </c>
      <c r="K11430" s="45">
        <v>45597</v>
      </c>
      <c r="L11430" s="46">
        <v>0</v>
      </c>
      <c r="M11430" s="54">
        <v>999.95</v>
      </c>
      <c r="N11430" s="45">
        <v>43507</v>
      </c>
    </row>
    <row r="11431" spans="1:14" s="32" customFormat="1" x14ac:dyDescent="0.25">
      <c r="A11431" s="32" t="s">
        <v>33893</v>
      </c>
      <c r="B11431" s="42" t="s">
        <v>63641</v>
      </c>
      <c r="C11431" s="42"/>
      <c r="D11431" s="42"/>
      <c r="E11431" s="43" t="s">
        <v>60432</v>
      </c>
      <c r="F11431" s="44" t="s">
        <v>7064</v>
      </c>
      <c r="G11431" s="44" t="s">
        <v>17</v>
      </c>
      <c r="H11431" s="44" t="s">
        <v>18</v>
      </c>
      <c r="I11431" s="42" t="s">
        <v>14493</v>
      </c>
      <c r="J11431" s="42">
        <v>8033637969824</v>
      </c>
      <c r="K11431" s="45">
        <v>45597</v>
      </c>
      <c r="L11431" s="46">
        <v>0</v>
      </c>
      <c r="M11431" s="54">
        <v>999.95</v>
      </c>
      <c r="N11431" s="45">
        <v>43507</v>
      </c>
    </row>
    <row r="11432" spans="1:14" s="32" customFormat="1" x14ac:dyDescent="0.25">
      <c r="A11432" s="32" t="s">
        <v>33894</v>
      </c>
      <c r="B11432" s="42" t="s">
        <v>63642</v>
      </c>
      <c r="C11432" s="42"/>
      <c r="D11432" s="42"/>
      <c r="E11432" s="43" t="s">
        <v>60433</v>
      </c>
      <c r="F11432" s="44" t="s">
        <v>7064</v>
      </c>
      <c r="G11432" s="44" t="s">
        <v>17</v>
      </c>
      <c r="H11432" s="44" t="s">
        <v>18</v>
      </c>
      <c r="I11432" s="42" t="s">
        <v>14494</v>
      </c>
      <c r="J11432" s="42">
        <v>8033637969831</v>
      </c>
      <c r="K11432" s="45">
        <v>45597</v>
      </c>
      <c r="L11432" s="46">
        <v>0</v>
      </c>
      <c r="M11432" s="54">
        <v>999.95</v>
      </c>
      <c r="N11432" s="45">
        <v>43507</v>
      </c>
    </row>
    <row r="11433" spans="1:14" s="32" customFormat="1" x14ac:dyDescent="0.25">
      <c r="A11433" s="32" t="s">
        <v>33895</v>
      </c>
      <c r="B11433" s="42" t="s">
        <v>63643</v>
      </c>
      <c r="C11433" s="42"/>
      <c r="D11433" s="42"/>
      <c r="E11433" s="43" t="s">
        <v>60434</v>
      </c>
      <c r="F11433" s="44" t="s">
        <v>7064</v>
      </c>
      <c r="G11433" s="44" t="s">
        <v>17</v>
      </c>
      <c r="H11433" s="44" t="s">
        <v>18</v>
      </c>
      <c r="I11433" s="42" t="s">
        <v>14495</v>
      </c>
      <c r="J11433" s="42">
        <v>8033637969848</v>
      </c>
      <c r="K11433" s="45">
        <v>45597</v>
      </c>
      <c r="L11433" s="46">
        <v>0</v>
      </c>
      <c r="M11433" s="54">
        <v>999.95</v>
      </c>
      <c r="N11433" s="45">
        <v>43507</v>
      </c>
    </row>
    <row r="11434" spans="1:14" s="32" customFormat="1" x14ac:dyDescent="0.25">
      <c r="A11434" s="32" t="s">
        <v>33896</v>
      </c>
      <c r="B11434" s="42" t="s">
        <v>63651</v>
      </c>
      <c r="C11434" s="42"/>
      <c r="D11434" s="42"/>
      <c r="E11434" s="43" t="s">
        <v>60435</v>
      </c>
      <c r="F11434" s="44" t="s">
        <v>7064</v>
      </c>
      <c r="G11434" s="44" t="s">
        <v>17</v>
      </c>
      <c r="H11434" s="44" t="s">
        <v>18</v>
      </c>
      <c r="I11434" s="42" t="s">
        <v>14503</v>
      </c>
      <c r="J11434" s="42">
        <v>8033637969923</v>
      </c>
      <c r="K11434" s="45">
        <v>45597</v>
      </c>
      <c r="L11434" s="46">
        <v>0</v>
      </c>
      <c r="M11434" s="54">
        <v>999.95</v>
      </c>
      <c r="N11434" s="45">
        <v>43507</v>
      </c>
    </row>
    <row r="11435" spans="1:14" s="32" customFormat="1" x14ac:dyDescent="0.25">
      <c r="A11435" s="32" t="s">
        <v>33897</v>
      </c>
      <c r="B11435" s="42" t="s">
        <v>63652</v>
      </c>
      <c r="C11435" s="42"/>
      <c r="D11435" s="42"/>
      <c r="E11435" s="43" t="s">
        <v>60436</v>
      </c>
      <c r="F11435" s="44" t="s">
        <v>7064</v>
      </c>
      <c r="G11435" s="44" t="s">
        <v>17</v>
      </c>
      <c r="H11435" s="44" t="s">
        <v>18</v>
      </c>
      <c r="I11435" s="42" t="s">
        <v>14504</v>
      </c>
      <c r="J11435" s="42">
        <v>8033637969930</v>
      </c>
      <c r="K11435" s="45">
        <v>45597</v>
      </c>
      <c r="L11435" s="46">
        <v>0</v>
      </c>
      <c r="M11435" s="54">
        <v>999.95</v>
      </c>
      <c r="N11435" s="45">
        <v>43507</v>
      </c>
    </row>
    <row r="11436" spans="1:14" s="32" customFormat="1" x14ac:dyDescent="0.25">
      <c r="A11436" s="32" t="s">
        <v>33898</v>
      </c>
      <c r="B11436" s="42" t="s">
        <v>63653</v>
      </c>
      <c r="C11436" s="42"/>
      <c r="D11436" s="42"/>
      <c r="E11436" s="43" t="s">
        <v>60437</v>
      </c>
      <c r="F11436" s="44" t="s">
        <v>7064</v>
      </c>
      <c r="G11436" s="44" t="s">
        <v>17</v>
      </c>
      <c r="H11436" s="44" t="s">
        <v>18</v>
      </c>
      <c r="I11436" s="42" t="s">
        <v>14505</v>
      </c>
      <c r="J11436" s="42">
        <v>8033637969947</v>
      </c>
      <c r="K11436" s="45">
        <v>45597</v>
      </c>
      <c r="L11436" s="46">
        <v>0</v>
      </c>
      <c r="M11436" s="54">
        <v>999.95</v>
      </c>
      <c r="N11436" s="45">
        <v>43507</v>
      </c>
    </row>
    <row r="11437" spans="1:14" s="32" customFormat="1" x14ac:dyDescent="0.25">
      <c r="A11437" s="32" t="s">
        <v>33899</v>
      </c>
      <c r="B11437" s="42" t="s">
        <v>63654</v>
      </c>
      <c r="C11437" s="42"/>
      <c r="D11437" s="42"/>
      <c r="E11437" s="43" t="s">
        <v>60438</v>
      </c>
      <c r="F11437" s="44" t="s">
        <v>7064</v>
      </c>
      <c r="G11437" s="44" t="s">
        <v>17</v>
      </c>
      <c r="H11437" s="44" t="s">
        <v>18</v>
      </c>
      <c r="I11437" s="42" t="s">
        <v>14506</v>
      </c>
      <c r="J11437" s="42">
        <v>8033637969954</v>
      </c>
      <c r="K11437" s="45">
        <v>45597</v>
      </c>
      <c r="L11437" s="46">
        <v>0</v>
      </c>
      <c r="M11437" s="54">
        <v>999.95</v>
      </c>
      <c r="N11437" s="45">
        <v>43507</v>
      </c>
    </row>
    <row r="11438" spans="1:14" s="32" customFormat="1" x14ac:dyDescent="0.25">
      <c r="A11438" s="32" t="s">
        <v>33900</v>
      </c>
      <c r="B11438" s="42" t="s">
        <v>63655</v>
      </c>
      <c r="C11438" s="42"/>
      <c r="D11438" s="42"/>
      <c r="E11438" s="43" t="s">
        <v>60439</v>
      </c>
      <c r="F11438" s="44" t="s">
        <v>7064</v>
      </c>
      <c r="G11438" s="44" t="s">
        <v>17</v>
      </c>
      <c r="H11438" s="44" t="s">
        <v>18</v>
      </c>
      <c r="I11438" s="42" t="s">
        <v>14507</v>
      </c>
      <c r="J11438" s="42">
        <v>8033637969961</v>
      </c>
      <c r="K11438" s="45">
        <v>45597</v>
      </c>
      <c r="L11438" s="46">
        <v>0</v>
      </c>
      <c r="M11438" s="54">
        <v>999.95</v>
      </c>
      <c r="N11438" s="45">
        <v>43507</v>
      </c>
    </row>
    <row r="11439" spans="1:14" s="32" customFormat="1" x14ac:dyDescent="0.25">
      <c r="A11439" s="32" t="s">
        <v>33901</v>
      </c>
      <c r="B11439" s="42" t="s">
        <v>63656</v>
      </c>
      <c r="C11439" s="42"/>
      <c r="D11439" s="42"/>
      <c r="E11439" s="43" t="s">
        <v>60440</v>
      </c>
      <c r="F11439" s="44" t="s">
        <v>7064</v>
      </c>
      <c r="G11439" s="44" t="s">
        <v>17</v>
      </c>
      <c r="H11439" s="44" t="s">
        <v>18</v>
      </c>
      <c r="I11439" s="42" t="s">
        <v>14508</v>
      </c>
      <c r="J11439" s="42">
        <v>8033637969978</v>
      </c>
      <c r="K11439" s="45">
        <v>45597</v>
      </c>
      <c r="L11439" s="46">
        <v>0</v>
      </c>
      <c r="M11439" s="54">
        <v>999.95</v>
      </c>
      <c r="N11439" s="45">
        <v>43507</v>
      </c>
    </row>
    <row r="11440" spans="1:14" s="32" customFormat="1" x14ac:dyDescent="0.25">
      <c r="A11440" s="32" t="s">
        <v>33902</v>
      </c>
      <c r="B11440" s="42" t="s">
        <v>63657</v>
      </c>
      <c r="C11440" s="42"/>
      <c r="D11440" s="42"/>
      <c r="E11440" s="43" t="s">
        <v>60441</v>
      </c>
      <c r="F11440" s="44" t="s">
        <v>7064</v>
      </c>
      <c r="G11440" s="44" t="s">
        <v>17</v>
      </c>
      <c r="H11440" s="44" t="s">
        <v>18</v>
      </c>
      <c r="I11440" s="42" t="s">
        <v>14509</v>
      </c>
      <c r="J11440" s="42">
        <v>8033637969985</v>
      </c>
      <c r="K11440" s="45">
        <v>45597</v>
      </c>
      <c r="L11440" s="46">
        <v>0</v>
      </c>
      <c r="M11440" s="54">
        <v>999.95</v>
      </c>
      <c r="N11440" s="45">
        <v>43507</v>
      </c>
    </row>
    <row r="11441" spans="1:14" x14ac:dyDescent="0.25">
      <c r="A11441" s="32" t="s">
        <v>34065</v>
      </c>
      <c r="B11441" s="42" t="s">
        <v>50869</v>
      </c>
      <c r="C11441" s="42"/>
      <c r="D11441" s="42"/>
      <c r="E11441" s="43" t="s">
        <v>60388</v>
      </c>
      <c r="F11441" s="44" t="s">
        <v>10903</v>
      </c>
      <c r="G11441" s="44" t="s">
        <v>17</v>
      </c>
      <c r="H11441" s="44" t="s">
        <v>18</v>
      </c>
      <c r="I11441" s="42" t="s">
        <v>18456</v>
      </c>
      <c r="J11441" s="42">
        <v>8033637977973</v>
      </c>
      <c r="K11441" s="45">
        <v>45597</v>
      </c>
      <c r="L11441" s="46">
        <v>0</v>
      </c>
      <c r="M11441" s="54">
        <v>2599.9499999999998</v>
      </c>
      <c r="N11441" s="45">
        <v>43706</v>
      </c>
    </row>
    <row r="11442" spans="1:14" x14ac:dyDescent="0.25">
      <c r="A11442" s="32" t="s">
        <v>34066</v>
      </c>
      <c r="B11442" s="42" t="s">
        <v>50870</v>
      </c>
      <c r="C11442" s="42"/>
      <c r="D11442" s="42"/>
      <c r="E11442" s="43" t="s">
        <v>60389</v>
      </c>
      <c r="F11442" s="44" t="s">
        <v>10903</v>
      </c>
      <c r="G11442" s="44" t="s">
        <v>17</v>
      </c>
      <c r="H11442" s="44" t="s">
        <v>18</v>
      </c>
      <c r="I11442" s="42" t="s">
        <v>18457</v>
      </c>
      <c r="J11442" s="42">
        <v>8033637977980</v>
      </c>
      <c r="K11442" s="45">
        <v>45597</v>
      </c>
      <c r="L11442" s="46">
        <v>0</v>
      </c>
      <c r="M11442" s="54">
        <v>2599.9499999999998</v>
      </c>
      <c r="N11442" s="45">
        <v>43706</v>
      </c>
    </row>
    <row r="11443" spans="1:14" x14ac:dyDescent="0.25">
      <c r="A11443" s="32" t="s">
        <v>34067</v>
      </c>
      <c r="B11443" s="42" t="s">
        <v>50871</v>
      </c>
      <c r="C11443" s="42"/>
      <c r="D11443" s="42"/>
      <c r="E11443" s="43" t="s">
        <v>60390</v>
      </c>
      <c r="F11443" s="44" t="s">
        <v>10903</v>
      </c>
      <c r="G11443" s="44" t="s">
        <v>17</v>
      </c>
      <c r="H11443" s="44" t="s">
        <v>18</v>
      </c>
      <c r="I11443" s="42" t="s">
        <v>18458</v>
      </c>
      <c r="J11443" s="42">
        <v>8033637977997</v>
      </c>
      <c r="K11443" s="45">
        <v>45597</v>
      </c>
      <c r="L11443" s="46">
        <v>0</v>
      </c>
      <c r="M11443" s="54">
        <v>2599.9499999999998</v>
      </c>
      <c r="N11443" s="45">
        <v>43706</v>
      </c>
    </row>
    <row r="11444" spans="1:14" x14ac:dyDescent="0.25">
      <c r="A11444" s="32" t="s">
        <v>34068</v>
      </c>
      <c r="B11444" s="42" t="s">
        <v>50872</v>
      </c>
      <c r="C11444" s="42"/>
      <c r="D11444" s="42"/>
      <c r="E11444" s="43" t="s">
        <v>60391</v>
      </c>
      <c r="F11444" s="44" t="s">
        <v>10903</v>
      </c>
      <c r="G11444" s="44" t="s">
        <v>17</v>
      </c>
      <c r="H11444" s="44" t="s">
        <v>18</v>
      </c>
      <c r="I11444" s="42" t="s">
        <v>18459</v>
      </c>
      <c r="J11444" s="42">
        <v>8033637978000</v>
      </c>
      <c r="K11444" s="45">
        <v>45597</v>
      </c>
      <c r="L11444" s="46">
        <v>0</v>
      </c>
      <c r="M11444" s="54">
        <v>2599.9499999999998</v>
      </c>
      <c r="N11444" s="45">
        <v>43706</v>
      </c>
    </row>
    <row r="11445" spans="1:14" x14ac:dyDescent="0.25">
      <c r="A11445" s="32" t="s">
        <v>34069</v>
      </c>
      <c r="B11445" s="42" t="s">
        <v>50873</v>
      </c>
      <c r="C11445" s="42"/>
      <c r="D11445" s="42"/>
      <c r="E11445" s="43" t="s">
        <v>60392</v>
      </c>
      <c r="F11445" s="44" t="s">
        <v>10903</v>
      </c>
      <c r="G11445" s="44" t="s">
        <v>17</v>
      </c>
      <c r="H11445" s="44" t="s">
        <v>18</v>
      </c>
      <c r="I11445" s="42" t="s">
        <v>18460</v>
      </c>
      <c r="J11445" s="42">
        <v>8033637978017</v>
      </c>
      <c r="K11445" s="45">
        <v>45597</v>
      </c>
      <c r="L11445" s="46">
        <v>0</v>
      </c>
      <c r="M11445" s="54">
        <v>2599.9499999999998</v>
      </c>
      <c r="N11445" s="45">
        <v>43706</v>
      </c>
    </row>
    <row r="11446" spans="1:14" x14ac:dyDescent="0.25">
      <c r="A11446" s="32" t="s">
        <v>34070</v>
      </c>
      <c r="B11446" s="42" t="s">
        <v>50874</v>
      </c>
      <c r="C11446" s="42"/>
      <c r="D11446" s="42"/>
      <c r="E11446" s="43" t="s">
        <v>60393</v>
      </c>
      <c r="F11446" s="44" t="s">
        <v>10903</v>
      </c>
      <c r="G11446" s="44" t="s">
        <v>17</v>
      </c>
      <c r="H11446" s="44" t="s">
        <v>18</v>
      </c>
      <c r="I11446" s="42" t="s">
        <v>18461</v>
      </c>
      <c r="J11446" s="42">
        <v>8033637978024</v>
      </c>
      <c r="K11446" s="45">
        <v>45597</v>
      </c>
      <c r="L11446" s="46">
        <v>0</v>
      </c>
      <c r="M11446" s="54">
        <v>2599.9499999999998</v>
      </c>
      <c r="N11446" s="45">
        <v>43706</v>
      </c>
    </row>
    <row r="11447" spans="1:14" x14ac:dyDescent="0.25">
      <c r="A11447" s="32" t="s">
        <v>34071</v>
      </c>
      <c r="B11447" s="42" t="s">
        <v>50875</v>
      </c>
      <c r="C11447" s="42"/>
      <c r="D11447" s="42"/>
      <c r="E11447" s="43" t="s">
        <v>60394</v>
      </c>
      <c r="F11447" s="44" t="s">
        <v>10903</v>
      </c>
      <c r="G11447" s="44" t="s">
        <v>17</v>
      </c>
      <c r="H11447" s="44" t="s">
        <v>18</v>
      </c>
      <c r="I11447" s="42" t="s">
        <v>18462</v>
      </c>
      <c r="J11447" s="42">
        <v>8033637978215</v>
      </c>
      <c r="K11447" s="45">
        <v>45597</v>
      </c>
      <c r="L11447" s="46">
        <v>0</v>
      </c>
      <c r="M11447" s="54">
        <v>2599.9499999999998</v>
      </c>
      <c r="N11447" s="45">
        <v>43706</v>
      </c>
    </row>
    <row r="11448" spans="1:14" x14ac:dyDescent="0.25">
      <c r="A11448" s="32" t="s">
        <v>34072</v>
      </c>
      <c r="B11448" s="42" t="s">
        <v>50876</v>
      </c>
      <c r="C11448" s="42"/>
      <c r="D11448" s="42"/>
      <c r="E11448" s="43" t="s">
        <v>60395</v>
      </c>
      <c r="F11448" s="44" t="s">
        <v>10903</v>
      </c>
      <c r="G11448" s="44" t="s">
        <v>17</v>
      </c>
      <c r="H11448" s="44" t="s">
        <v>18</v>
      </c>
      <c r="I11448" s="42" t="s">
        <v>18463</v>
      </c>
      <c r="J11448" s="42">
        <v>8033637978222</v>
      </c>
      <c r="K11448" s="45">
        <v>45597</v>
      </c>
      <c r="L11448" s="46">
        <v>0</v>
      </c>
      <c r="M11448" s="54">
        <v>2599.9499999999998</v>
      </c>
      <c r="N11448" s="45">
        <v>43706</v>
      </c>
    </row>
    <row r="11449" spans="1:14" x14ac:dyDescent="0.25">
      <c r="A11449" s="32" t="s">
        <v>34073</v>
      </c>
      <c r="B11449" s="42" t="s">
        <v>50877</v>
      </c>
      <c r="C11449" s="42"/>
      <c r="D11449" s="42"/>
      <c r="E11449" s="43" t="s">
        <v>60396</v>
      </c>
      <c r="F11449" s="44" t="s">
        <v>10903</v>
      </c>
      <c r="G11449" s="44" t="s">
        <v>17</v>
      </c>
      <c r="H11449" s="44" t="s">
        <v>18</v>
      </c>
      <c r="I11449" s="42" t="s">
        <v>18464</v>
      </c>
      <c r="J11449" s="42">
        <v>8033637978239</v>
      </c>
      <c r="K11449" s="45">
        <v>45597</v>
      </c>
      <c r="L11449" s="46">
        <v>0</v>
      </c>
      <c r="M11449" s="54">
        <v>2599.9499999999998</v>
      </c>
      <c r="N11449" s="45">
        <v>43706</v>
      </c>
    </row>
    <row r="11450" spans="1:14" x14ac:dyDescent="0.25">
      <c r="A11450" s="32" t="s">
        <v>34074</v>
      </c>
      <c r="B11450" s="42" t="s">
        <v>50878</v>
      </c>
      <c r="C11450" s="42"/>
      <c r="D11450" s="42"/>
      <c r="E11450" s="43" t="s">
        <v>60397</v>
      </c>
      <c r="F11450" s="44" t="s">
        <v>10903</v>
      </c>
      <c r="G11450" s="44" t="s">
        <v>17</v>
      </c>
      <c r="H11450" s="44" t="s">
        <v>18</v>
      </c>
      <c r="I11450" s="42" t="s">
        <v>18465</v>
      </c>
      <c r="J11450" s="42">
        <v>8033637978246</v>
      </c>
      <c r="K11450" s="45">
        <v>45597</v>
      </c>
      <c r="L11450" s="46">
        <v>0</v>
      </c>
      <c r="M11450" s="54">
        <v>2599.9499999999998</v>
      </c>
      <c r="N11450" s="45">
        <v>43706</v>
      </c>
    </row>
    <row r="11451" spans="1:14" x14ac:dyDescent="0.25">
      <c r="A11451" s="32" t="s">
        <v>34075</v>
      </c>
      <c r="B11451" s="42" t="s">
        <v>50879</v>
      </c>
      <c r="C11451" s="42"/>
      <c r="D11451" s="42"/>
      <c r="E11451" s="43" t="s">
        <v>60398</v>
      </c>
      <c r="F11451" s="44" t="s">
        <v>10903</v>
      </c>
      <c r="G11451" s="44" t="s">
        <v>17</v>
      </c>
      <c r="H11451" s="44" t="s">
        <v>18</v>
      </c>
      <c r="I11451" s="42" t="s">
        <v>18466</v>
      </c>
      <c r="J11451" s="42">
        <v>8033637978253</v>
      </c>
      <c r="K11451" s="45">
        <v>45597</v>
      </c>
      <c r="L11451" s="46">
        <v>0</v>
      </c>
      <c r="M11451" s="54">
        <v>2599.9499999999998</v>
      </c>
      <c r="N11451" s="45">
        <v>43706</v>
      </c>
    </row>
    <row r="11452" spans="1:14" x14ac:dyDescent="0.25">
      <c r="A11452" s="32" t="s">
        <v>34076</v>
      </c>
      <c r="B11452" s="42" t="s">
        <v>50880</v>
      </c>
      <c r="C11452" s="42"/>
      <c r="D11452" s="42"/>
      <c r="E11452" s="43" t="s">
        <v>60399</v>
      </c>
      <c r="F11452" s="44" t="s">
        <v>10903</v>
      </c>
      <c r="G11452" s="44" t="s">
        <v>17</v>
      </c>
      <c r="H11452" s="44" t="s">
        <v>18</v>
      </c>
      <c r="I11452" s="42" t="s">
        <v>18467</v>
      </c>
      <c r="J11452" s="42">
        <v>8033637978260</v>
      </c>
      <c r="K11452" s="45">
        <v>45597</v>
      </c>
      <c r="L11452" s="46">
        <v>0</v>
      </c>
      <c r="M11452" s="54">
        <v>2599.9499999999998</v>
      </c>
      <c r="N11452" s="45">
        <v>43706</v>
      </c>
    </row>
    <row r="11453" spans="1:14" s="32" customFormat="1" x14ac:dyDescent="0.25">
      <c r="A11453" s="32" t="s">
        <v>33804</v>
      </c>
      <c r="B11453" s="42" t="s">
        <v>63419</v>
      </c>
      <c r="C11453" s="42"/>
      <c r="D11453" s="42"/>
      <c r="E11453" s="43" t="s">
        <v>15131</v>
      </c>
      <c r="F11453" s="44" t="s">
        <v>7064</v>
      </c>
      <c r="G11453" s="44" t="s">
        <v>17</v>
      </c>
      <c r="H11453" s="44" t="s">
        <v>18</v>
      </c>
      <c r="I11453" s="42" t="s">
        <v>15132</v>
      </c>
      <c r="J11453" s="42">
        <v>8021506609728</v>
      </c>
      <c r="K11453" s="45">
        <v>45597</v>
      </c>
      <c r="L11453" s="46">
        <v>0</v>
      </c>
      <c r="M11453" s="54">
        <v>999.95</v>
      </c>
      <c r="N11453" s="45">
        <v>42786</v>
      </c>
    </row>
    <row r="11454" spans="1:14" s="32" customFormat="1" x14ac:dyDescent="0.25">
      <c r="A11454" s="32" t="s">
        <v>33805</v>
      </c>
      <c r="B11454" s="42" t="s">
        <v>63420</v>
      </c>
      <c r="C11454" s="42"/>
      <c r="D11454" s="42"/>
      <c r="E11454" s="43" t="s">
        <v>15133</v>
      </c>
      <c r="F11454" s="44" t="s">
        <v>7064</v>
      </c>
      <c r="G11454" s="44" t="s">
        <v>17</v>
      </c>
      <c r="H11454" s="44" t="s">
        <v>18</v>
      </c>
      <c r="I11454" s="42" t="s">
        <v>15134</v>
      </c>
      <c r="J11454" s="42">
        <v>8021506609735</v>
      </c>
      <c r="K11454" s="45">
        <v>45597</v>
      </c>
      <c r="L11454" s="46">
        <v>0</v>
      </c>
      <c r="M11454" s="54">
        <v>999.95</v>
      </c>
      <c r="N11454" s="45">
        <v>42786</v>
      </c>
    </row>
    <row r="11455" spans="1:14" s="32" customFormat="1" x14ac:dyDescent="0.25">
      <c r="A11455" s="32" t="s">
        <v>33806</v>
      </c>
      <c r="B11455" s="42" t="s">
        <v>63421</v>
      </c>
      <c r="C11455" s="42"/>
      <c r="D11455" s="42"/>
      <c r="E11455" s="43" t="s">
        <v>15135</v>
      </c>
      <c r="F11455" s="44" t="s">
        <v>7064</v>
      </c>
      <c r="G11455" s="44" t="s">
        <v>17</v>
      </c>
      <c r="H11455" s="44" t="s">
        <v>18</v>
      </c>
      <c r="I11455" s="42" t="s">
        <v>15136</v>
      </c>
      <c r="J11455" s="42">
        <v>8021506609742</v>
      </c>
      <c r="K11455" s="45">
        <v>45597</v>
      </c>
      <c r="L11455" s="46">
        <v>0</v>
      </c>
      <c r="M11455" s="54">
        <v>999.95</v>
      </c>
      <c r="N11455" s="45">
        <v>42786</v>
      </c>
    </row>
    <row r="11456" spans="1:14" s="32" customFormat="1" x14ac:dyDescent="0.25">
      <c r="A11456" s="32" t="s">
        <v>33807</v>
      </c>
      <c r="B11456" s="42" t="s">
        <v>63422</v>
      </c>
      <c r="C11456" s="42"/>
      <c r="D11456" s="42"/>
      <c r="E11456" s="43" t="s">
        <v>60339</v>
      </c>
      <c r="F11456" s="44" t="s">
        <v>7064</v>
      </c>
      <c r="G11456" s="44" t="s">
        <v>17</v>
      </c>
      <c r="H11456" s="44" t="s">
        <v>18</v>
      </c>
      <c r="I11456" s="42" t="s">
        <v>15126</v>
      </c>
      <c r="J11456" s="42">
        <v>8021506609445</v>
      </c>
      <c r="K11456" s="45">
        <v>45597</v>
      </c>
      <c r="L11456" s="46">
        <v>0</v>
      </c>
      <c r="M11456" s="54">
        <v>999.95</v>
      </c>
      <c r="N11456" s="45">
        <v>42786</v>
      </c>
    </row>
    <row r="11457" spans="1:14" s="32" customFormat="1" x14ac:dyDescent="0.25">
      <c r="A11457" s="32" t="s">
        <v>33808</v>
      </c>
      <c r="B11457" s="42" t="s">
        <v>63423</v>
      </c>
      <c r="C11457" s="42"/>
      <c r="D11457" s="42"/>
      <c r="E11457" s="43" t="s">
        <v>60340</v>
      </c>
      <c r="F11457" s="44" t="s">
        <v>7064</v>
      </c>
      <c r="G11457" s="44" t="s">
        <v>17</v>
      </c>
      <c r="H11457" s="44" t="s">
        <v>18</v>
      </c>
      <c r="I11457" s="42" t="s">
        <v>15127</v>
      </c>
      <c r="J11457" s="42">
        <v>8021506609759</v>
      </c>
      <c r="K11457" s="45">
        <v>45597</v>
      </c>
      <c r="L11457" s="46">
        <v>0</v>
      </c>
      <c r="M11457" s="54">
        <v>999.95</v>
      </c>
      <c r="N11457" s="45">
        <v>42786</v>
      </c>
    </row>
    <row r="11458" spans="1:14" s="32" customFormat="1" x14ac:dyDescent="0.25">
      <c r="A11458" s="32" t="s">
        <v>33809</v>
      </c>
      <c r="B11458" s="42" t="s">
        <v>63424</v>
      </c>
      <c r="C11458" s="42"/>
      <c r="D11458" s="42"/>
      <c r="E11458" s="43" t="s">
        <v>60341</v>
      </c>
      <c r="F11458" s="44" t="s">
        <v>7064</v>
      </c>
      <c r="G11458" s="44" t="s">
        <v>17</v>
      </c>
      <c r="H11458" s="44" t="s">
        <v>18</v>
      </c>
      <c r="I11458" s="42" t="s">
        <v>15128</v>
      </c>
      <c r="J11458" s="42">
        <v>8021506609766</v>
      </c>
      <c r="K11458" s="45">
        <v>45597</v>
      </c>
      <c r="L11458" s="46">
        <v>0</v>
      </c>
      <c r="M11458" s="54">
        <v>999.95</v>
      </c>
      <c r="N11458" s="45">
        <v>42786</v>
      </c>
    </row>
    <row r="11459" spans="1:14" s="32" customFormat="1" x14ac:dyDescent="0.25">
      <c r="A11459" s="32" t="s">
        <v>33810</v>
      </c>
      <c r="B11459" s="42" t="s">
        <v>63425</v>
      </c>
      <c r="C11459" s="42"/>
      <c r="D11459" s="42"/>
      <c r="E11459" s="43" t="s">
        <v>60342</v>
      </c>
      <c r="F11459" s="44" t="s">
        <v>7064</v>
      </c>
      <c r="G11459" s="44" t="s">
        <v>17</v>
      </c>
      <c r="H11459" s="44" t="s">
        <v>18</v>
      </c>
      <c r="I11459" s="42" t="s">
        <v>15129</v>
      </c>
      <c r="J11459" s="42">
        <v>8021506609773</v>
      </c>
      <c r="K11459" s="45">
        <v>45597</v>
      </c>
      <c r="L11459" s="46">
        <v>0</v>
      </c>
      <c r="M11459" s="54">
        <v>999.95</v>
      </c>
      <c r="N11459" s="45">
        <v>42786</v>
      </c>
    </row>
    <row r="11460" spans="1:14" s="32" customFormat="1" x14ac:dyDescent="0.25">
      <c r="A11460" s="32" t="s">
        <v>33811</v>
      </c>
      <c r="B11460" s="42" t="s">
        <v>63426</v>
      </c>
      <c r="C11460" s="42"/>
      <c r="D11460" s="42"/>
      <c r="E11460" s="43" t="s">
        <v>60343</v>
      </c>
      <c r="F11460" s="44" t="s">
        <v>7064</v>
      </c>
      <c r="G11460" s="44" t="s">
        <v>17</v>
      </c>
      <c r="H11460" s="44" t="s">
        <v>18</v>
      </c>
      <c r="I11460" s="42" t="s">
        <v>15130</v>
      </c>
      <c r="J11460" s="42">
        <v>8021506609780</v>
      </c>
      <c r="K11460" s="45">
        <v>45597</v>
      </c>
      <c r="L11460" s="46">
        <v>0</v>
      </c>
      <c r="M11460" s="54">
        <v>999.95</v>
      </c>
      <c r="N11460" s="45">
        <v>42786</v>
      </c>
    </row>
    <row r="11461" spans="1:14" s="32" customFormat="1" x14ac:dyDescent="0.25">
      <c r="A11461" s="32" t="s">
        <v>33812</v>
      </c>
      <c r="B11461" s="42" t="s">
        <v>63435</v>
      </c>
      <c r="C11461" s="42"/>
      <c r="D11461" s="42"/>
      <c r="E11461" s="43" t="s">
        <v>60344</v>
      </c>
      <c r="F11461" s="44" t="s">
        <v>7064</v>
      </c>
      <c r="G11461" s="44" t="s">
        <v>17</v>
      </c>
      <c r="H11461" s="44" t="s">
        <v>18</v>
      </c>
      <c r="I11461" s="42" t="s">
        <v>15137</v>
      </c>
      <c r="J11461" s="42">
        <v>8021506609797</v>
      </c>
      <c r="K11461" s="45">
        <v>45597</v>
      </c>
      <c r="L11461" s="46">
        <v>0</v>
      </c>
      <c r="M11461" s="54">
        <v>999.95</v>
      </c>
      <c r="N11461" s="45">
        <v>42786</v>
      </c>
    </row>
    <row r="11462" spans="1:14" s="32" customFormat="1" x14ac:dyDescent="0.25">
      <c r="A11462" s="32" t="s">
        <v>33813</v>
      </c>
      <c r="B11462" s="42" t="s">
        <v>63436</v>
      </c>
      <c r="C11462" s="42"/>
      <c r="D11462" s="42"/>
      <c r="E11462" s="43" t="s">
        <v>60345</v>
      </c>
      <c r="F11462" s="44" t="s">
        <v>7064</v>
      </c>
      <c r="G11462" s="44" t="s">
        <v>17</v>
      </c>
      <c r="H11462" s="44" t="s">
        <v>18</v>
      </c>
      <c r="I11462" s="42" t="s">
        <v>15138</v>
      </c>
      <c r="J11462" s="42">
        <v>8021506609803</v>
      </c>
      <c r="K11462" s="45">
        <v>45597</v>
      </c>
      <c r="L11462" s="46">
        <v>0</v>
      </c>
      <c r="M11462" s="54">
        <v>999.95</v>
      </c>
      <c r="N11462" s="45">
        <v>42786</v>
      </c>
    </row>
    <row r="11463" spans="1:14" s="32" customFormat="1" x14ac:dyDescent="0.25">
      <c r="A11463" s="32" t="s">
        <v>33814</v>
      </c>
      <c r="B11463" s="42" t="s">
        <v>63437</v>
      </c>
      <c r="C11463" s="42"/>
      <c r="D11463" s="42"/>
      <c r="E11463" s="43" t="s">
        <v>60346</v>
      </c>
      <c r="F11463" s="44" t="s">
        <v>7064</v>
      </c>
      <c r="G11463" s="44" t="s">
        <v>17</v>
      </c>
      <c r="H11463" s="44" t="s">
        <v>18</v>
      </c>
      <c r="I11463" s="42" t="s">
        <v>15139</v>
      </c>
      <c r="J11463" s="42">
        <v>8021506609650</v>
      </c>
      <c r="K11463" s="45">
        <v>45597</v>
      </c>
      <c r="L11463" s="46">
        <v>0</v>
      </c>
      <c r="M11463" s="54">
        <v>999.95</v>
      </c>
      <c r="N11463" s="45">
        <v>42786</v>
      </c>
    </row>
    <row r="11464" spans="1:14" s="32" customFormat="1" x14ac:dyDescent="0.25">
      <c r="A11464" s="32" t="s">
        <v>33815</v>
      </c>
      <c r="B11464" s="42" t="s">
        <v>63438</v>
      </c>
      <c r="C11464" s="42"/>
      <c r="D11464" s="42"/>
      <c r="E11464" s="43" t="s">
        <v>60347</v>
      </c>
      <c r="F11464" s="44" t="s">
        <v>7064</v>
      </c>
      <c r="G11464" s="44" t="s">
        <v>17</v>
      </c>
      <c r="H11464" s="44" t="s">
        <v>18</v>
      </c>
      <c r="I11464" s="42" t="s">
        <v>15140</v>
      </c>
      <c r="J11464" s="42">
        <v>8021506609452</v>
      </c>
      <c r="K11464" s="45">
        <v>45597</v>
      </c>
      <c r="L11464" s="46">
        <v>0</v>
      </c>
      <c r="M11464" s="54">
        <v>999.95</v>
      </c>
      <c r="N11464" s="45">
        <v>42786</v>
      </c>
    </row>
    <row r="11465" spans="1:14" s="32" customFormat="1" x14ac:dyDescent="0.25">
      <c r="A11465" s="32" t="s">
        <v>33816</v>
      </c>
      <c r="B11465" s="42" t="s">
        <v>63439</v>
      </c>
      <c r="C11465" s="42"/>
      <c r="D11465" s="42"/>
      <c r="E11465" s="43" t="s">
        <v>60348</v>
      </c>
      <c r="F11465" s="44" t="s">
        <v>7064</v>
      </c>
      <c r="G11465" s="44" t="s">
        <v>17</v>
      </c>
      <c r="H11465" s="44" t="s">
        <v>18</v>
      </c>
      <c r="I11465" s="42" t="s">
        <v>15141</v>
      </c>
      <c r="J11465" s="42">
        <v>8021506609810</v>
      </c>
      <c r="K11465" s="45">
        <v>45597</v>
      </c>
      <c r="L11465" s="46">
        <v>0</v>
      </c>
      <c r="M11465" s="54">
        <v>999.95</v>
      </c>
      <c r="N11465" s="45">
        <v>42786</v>
      </c>
    </row>
    <row r="11466" spans="1:14" s="32" customFormat="1" x14ac:dyDescent="0.25">
      <c r="A11466" s="32" t="s">
        <v>33817</v>
      </c>
      <c r="B11466" s="42" t="s">
        <v>63440</v>
      </c>
      <c r="C11466" s="42"/>
      <c r="D11466" s="42"/>
      <c r="E11466" s="43" t="s">
        <v>60349</v>
      </c>
      <c r="F11466" s="44" t="s">
        <v>7064</v>
      </c>
      <c r="G11466" s="44" t="s">
        <v>17</v>
      </c>
      <c r="H11466" s="44" t="s">
        <v>18</v>
      </c>
      <c r="I11466" s="42" t="s">
        <v>15142</v>
      </c>
      <c r="J11466" s="42">
        <v>8021506609827</v>
      </c>
      <c r="K11466" s="45">
        <v>45597</v>
      </c>
      <c r="L11466" s="46">
        <v>0</v>
      </c>
      <c r="M11466" s="54">
        <v>999.95</v>
      </c>
      <c r="N11466" s="45">
        <v>42786</v>
      </c>
    </row>
    <row r="11467" spans="1:14" s="32" customFormat="1" x14ac:dyDescent="0.25">
      <c r="A11467" s="32" t="s">
        <v>33818</v>
      </c>
      <c r="B11467" s="42" t="s">
        <v>63441</v>
      </c>
      <c r="C11467" s="42"/>
      <c r="D11467" s="42"/>
      <c r="E11467" s="43" t="s">
        <v>60350</v>
      </c>
      <c r="F11467" s="44" t="s">
        <v>7064</v>
      </c>
      <c r="G11467" s="44" t="s">
        <v>17</v>
      </c>
      <c r="H11467" s="44" t="s">
        <v>18</v>
      </c>
      <c r="I11467" s="42" t="s">
        <v>15143</v>
      </c>
      <c r="J11467" s="42">
        <v>8021506609834</v>
      </c>
      <c r="K11467" s="45">
        <v>45597</v>
      </c>
      <c r="L11467" s="46">
        <v>0</v>
      </c>
      <c r="M11467" s="54">
        <v>999.95</v>
      </c>
      <c r="N11467" s="45">
        <v>42786</v>
      </c>
    </row>
    <row r="11468" spans="1:14" s="32" customFormat="1" x14ac:dyDescent="0.25">
      <c r="A11468" s="32" t="s">
        <v>33819</v>
      </c>
      <c r="B11468" s="42" t="s">
        <v>63442</v>
      </c>
      <c r="C11468" s="42"/>
      <c r="D11468" s="42"/>
      <c r="E11468" s="43" t="s">
        <v>60351</v>
      </c>
      <c r="F11468" s="44" t="s">
        <v>7064</v>
      </c>
      <c r="G11468" s="44" t="s">
        <v>17</v>
      </c>
      <c r="H11468" s="44" t="s">
        <v>18</v>
      </c>
      <c r="I11468" s="42" t="s">
        <v>15144</v>
      </c>
      <c r="J11468" s="42">
        <v>8021506609841</v>
      </c>
      <c r="K11468" s="45">
        <v>45597</v>
      </c>
      <c r="L11468" s="46">
        <v>0</v>
      </c>
      <c r="M11468" s="54">
        <v>999.95</v>
      </c>
      <c r="N11468" s="45">
        <v>42786</v>
      </c>
    </row>
    <row r="11469" spans="1:14" s="32" customFormat="1" x14ac:dyDescent="0.25">
      <c r="A11469" s="32" t="s">
        <v>33820</v>
      </c>
      <c r="B11469" s="42" t="s">
        <v>63443</v>
      </c>
      <c r="C11469" s="42"/>
      <c r="D11469" s="42"/>
      <c r="E11469" s="43" t="s">
        <v>60352</v>
      </c>
      <c r="F11469" s="44" t="s">
        <v>7064</v>
      </c>
      <c r="G11469" s="44" t="s">
        <v>17</v>
      </c>
      <c r="H11469" s="44" t="s">
        <v>18</v>
      </c>
      <c r="I11469" s="42" t="s">
        <v>15118</v>
      </c>
      <c r="J11469" s="42">
        <v>8021506609858</v>
      </c>
      <c r="K11469" s="45">
        <v>45597</v>
      </c>
      <c r="L11469" s="46">
        <v>0</v>
      </c>
      <c r="M11469" s="54">
        <v>999.95</v>
      </c>
      <c r="N11469" s="45">
        <v>42786</v>
      </c>
    </row>
    <row r="11470" spans="1:14" s="32" customFormat="1" x14ac:dyDescent="0.25">
      <c r="A11470" s="32" t="s">
        <v>33821</v>
      </c>
      <c r="B11470" s="42" t="s">
        <v>63444</v>
      </c>
      <c r="C11470" s="42"/>
      <c r="D11470" s="42"/>
      <c r="E11470" s="43" t="s">
        <v>60353</v>
      </c>
      <c r="F11470" s="44" t="s">
        <v>7064</v>
      </c>
      <c r="G11470" s="44" t="s">
        <v>17</v>
      </c>
      <c r="H11470" s="44" t="s">
        <v>18</v>
      </c>
      <c r="I11470" s="42" t="s">
        <v>15119</v>
      </c>
      <c r="J11470" s="42">
        <v>8021506609865</v>
      </c>
      <c r="K11470" s="45">
        <v>45597</v>
      </c>
      <c r="L11470" s="46">
        <v>0</v>
      </c>
      <c r="M11470" s="54">
        <v>999.95</v>
      </c>
      <c r="N11470" s="45">
        <v>42786</v>
      </c>
    </row>
    <row r="11471" spans="1:14" s="32" customFormat="1" x14ac:dyDescent="0.25">
      <c r="A11471" s="32" t="s">
        <v>33822</v>
      </c>
      <c r="B11471" s="42" t="s">
        <v>63445</v>
      </c>
      <c r="C11471" s="42"/>
      <c r="D11471" s="42"/>
      <c r="E11471" s="43" t="s">
        <v>60354</v>
      </c>
      <c r="F11471" s="44" t="s">
        <v>7064</v>
      </c>
      <c r="G11471" s="44" t="s">
        <v>17</v>
      </c>
      <c r="H11471" s="44" t="s">
        <v>18</v>
      </c>
      <c r="I11471" s="42" t="s">
        <v>15120</v>
      </c>
      <c r="J11471" s="42">
        <v>8021506609872</v>
      </c>
      <c r="K11471" s="45">
        <v>45597</v>
      </c>
      <c r="L11471" s="46">
        <v>0</v>
      </c>
      <c r="M11471" s="54">
        <v>999.95</v>
      </c>
      <c r="N11471" s="45">
        <v>42786</v>
      </c>
    </row>
    <row r="11472" spans="1:14" s="32" customFormat="1" x14ac:dyDescent="0.25">
      <c r="A11472" s="32" t="s">
        <v>33823</v>
      </c>
      <c r="B11472" s="42" t="s">
        <v>63446</v>
      </c>
      <c r="C11472" s="42"/>
      <c r="D11472" s="42"/>
      <c r="E11472" s="43" t="s">
        <v>60355</v>
      </c>
      <c r="F11472" s="44" t="s">
        <v>7064</v>
      </c>
      <c r="G11472" s="44" t="s">
        <v>17</v>
      </c>
      <c r="H11472" s="44" t="s">
        <v>18</v>
      </c>
      <c r="I11472" s="42" t="s">
        <v>15121</v>
      </c>
      <c r="J11472" s="42">
        <v>8021506609469</v>
      </c>
      <c r="K11472" s="45">
        <v>45597</v>
      </c>
      <c r="L11472" s="46">
        <v>0</v>
      </c>
      <c r="M11472" s="54">
        <v>999.95</v>
      </c>
      <c r="N11472" s="45">
        <v>42786</v>
      </c>
    </row>
    <row r="11473" spans="1:14" s="32" customFormat="1" x14ac:dyDescent="0.25">
      <c r="A11473" s="32" t="s">
        <v>33824</v>
      </c>
      <c r="B11473" s="42" t="s">
        <v>63447</v>
      </c>
      <c r="C11473" s="42"/>
      <c r="D11473" s="42"/>
      <c r="E11473" s="43" t="s">
        <v>60356</v>
      </c>
      <c r="F11473" s="44" t="s">
        <v>7064</v>
      </c>
      <c r="G11473" s="44" t="s">
        <v>17</v>
      </c>
      <c r="H11473" s="44" t="s">
        <v>18</v>
      </c>
      <c r="I11473" s="42" t="s">
        <v>15122</v>
      </c>
      <c r="J11473" s="42">
        <v>8021506609889</v>
      </c>
      <c r="K11473" s="45">
        <v>45597</v>
      </c>
      <c r="L11473" s="46">
        <v>0</v>
      </c>
      <c r="M11473" s="54">
        <v>999.95</v>
      </c>
      <c r="N11473" s="45">
        <v>42786</v>
      </c>
    </row>
    <row r="11474" spans="1:14" s="32" customFormat="1" x14ac:dyDescent="0.25">
      <c r="A11474" s="32" t="s">
        <v>33825</v>
      </c>
      <c r="B11474" s="42" t="s">
        <v>63448</v>
      </c>
      <c r="C11474" s="42"/>
      <c r="D11474" s="42"/>
      <c r="E11474" s="43" t="s">
        <v>60357</v>
      </c>
      <c r="F11474" s="44" t="s">
        <v>7064</v>
      </c>
      <c r="G11474" s="44" t="s">
        <v>17</v>
      </c>
      <c r="H11474" s="44" t="s">
        <v>18</v>
      </c>
      <c r="I11474" s="42" t="s">
        <v>15123</v>
      </c>
      <c r="J11474" s="42">
        <v>8021506609896</v>
      </c>
      <c r="K11474" s="45">
        <v>45597</v>
      </c>
      <c r="L11474" s="46">
        <v>0</v>
      </c>
      <c r="M11474" s="54">
        <v>999.95</v>
      </c>
      <c r="N11474" s="45">
        <v>42786</v>
      </c>
    </row>
    <row r="11475" spans="1:14" s="32" customFormat="1" x14ac:dyDescent="0.25">
      <c r="A11475" s="32" t="s">
        <v>33826</v>
      </c>
      <c r="B11475" s="42" t="s">
        <v>63449</v>
      </c>
      <c r="C11475" s="42"/>
      <c r="D11475" s="42"/>
      <c r="E11475" s="43" t="s">
        <v>60358</v>
      </c>
      <c r="F11475" s="44" t="s">
        <v>7064</v>
      </c>
      <c r="G11475" s="44" t="s">
        <v>17</v>
      </c>
      <c r="H11475" s="44" t="s">
        <v>18</v>
      </c>
      <c r="I11475" s="42" t="s">
        <v>15124</v>
      </c>
      <c r="J11475" s="42">
        <v>8021506609902</v>
      </c>
      <c r="K11475" s="45">
        <v>45597</v>
      </c>
      <c r="L11475" s="46">
        <v>0</v>
      </c>
      <c r="M11475" s="54">
        <v>999.95</v>
      </c>
      <c r="N11475" s="45">
        <v>42786</v>
      </c>
    </row>
    <row r="11476" spans="1:14" s="32" customFormat="1" x14ac:dyDescent="0.25">
      <c r="A11476" s="32" t="s">
        <v>33827</v>
      </c>
      <c r="B11476" s="42" t="s">
        <v>63450</v>
      </c>
      <c r="C11476" s="42"/>
      <c r="D11476" s="42"/>
      <c r="E11476" s="43" t="s">
        <v>60359</v>
      </c>
      <c r="F11476" s="44" t="s">
        <v>7064</v>
      </c>
      <c r="G11476" s="44" t="s">
        <v>17</v>
      </c>
      <c r="H11476" s="44" t="s">
        <v>18</v>
      </c>
      <c r="I11476" s="42" t="s">
        <v>15125</v>
      </c>
      <c r="J11476" s="42">
        <v>8021506609919</v>
      </c>
      <c r="K11476" s="45">
        <v>45597</v>
      </c>
      <c r="L11476" s="46">
        <v>0</v>
      </c>
      <c r="M11476" s="54">
        <v>999.95</v>
      </c>
      <c r="N11476" s="45">
        <v>42786</v>
      </c>
    </row>
    <row r="11477" spans="1:14" s="32" customFormat="1" x14ac:dyDescent="0.25">
      <c r="A11477" s="32" t="s">
        <v>33828</v>
      </c>
      <c r="B11477" s="42" t="s">
        <v>63427</v>
      </c>
      <c r="C11477" s="42"/>
      <c r="D11477" s="42"/>
      <c r="E11477" s="43" t="s">
        <v>15074</v>
      </c>
      <c r="F11477" s="44" t="s">
        <v>7064</v>
      </c>
      <c r="G11477" s="44" t="s">
        <v>17</v>
      </c>
      <c r="H11477" s="44" t="s">
        <v>18</v>
      </c>
      <c r="I11477" s="42" t="s">
        <v>15075</v>
      </c>
      <c r="J11477" s="42">
        <v>8021506609926</v>
      </c>
      <c r="K11477" s="45">
        <v>45597</v>
      </c>
      <c r="L11477" s="46">
        <v>0</v>
      </c>
      <c r="M11477" s="54">
        <v>999.95</v>
      </c>
      <c r="N11477" s="45">
        <v>42786</v>
      </c>
    </row>
    <row r="11478" spans="1:14" s="32" customFormat="1" x14ac:dyDescent="0.25">
      <c r="A11478" s="32" t="s">
        <v>33829</v>
      </c>
      <c r="B11478" s="42" t="s">
        <v>63428</v>
      </c>
      <c r="C11478" s="42"/>
      <c r="D11478" s="42"/>
      <c r="E11478" s="43" t="s">
        <v>15076</v>
      </c>
      <c r="F11478" s="44" t="s">
        <v>7064</v>
      </c>
      <c r="G11478" s="44" t="s">
        <v>17</v>
      </c>
      <c r="H11478" s="44" t="s">
        <v>18</v>
      </c>
      <c r="I11478" s="42" t="s">
        <v>15077</v>
      </c>
      <c r="J11478" s="42">
        <v>8021506609933</v>
      </c>
      <c r="K11478" s="45">
        <v>45597</v>
      </c>
      <c r="L11478" s="46">
        <v>0</v>
      </c>
      <c r="M11478" s="54">
        <v>999.95</v>
      </c>
      <c r="N11478" s="45">
        <v>42786</v>
      </c>
    </row>
    <row r="11479" spans="1:14" s="32" customFormat="1" x14ac:dyDescent="0.25">
      <c r="A11479" s="32" t="s">
        <v>33830</v>
      </c>
      <c r="B11479" s="42" t="s">
        <v>63429</v>
      </c>
      <c r="C11479" s="42"/>
      <c r="D11479" s="42"/>
      <c r="E11479" s="43" t="s">
        <v>15078</v>
      </c>
      <c r="F11479" s="44" t="s">
        <v>7064</v>
      </c>
      <c r="G11479" s="44" t="s">
        <v>17</v>
      </c>
      <c r="H11479" s="44" t="s">
        <v>18</v>
      </c>
      <c r="I11479" s="42" t="s">
        <v>15079</v>
      </c>
      <c r="J11479" s="42">
        <v>8021506609940</v>
      </c>
      <c r="K11479" s="45">
        <v>45597</v>
      </c>
      <c r="L11479" s="46">
        <v>0</v>
      </c>
      <c r="M11479" s="54">
        <v>999.95</v>
      </c>
      <c r="N11479" s="45">
        <v>42786</v>
      </c>
    </row>
    <row r="11480" spans="1:14" s="32" customFormat="1" x14ac:dyDescent="0.25">
      <c r="A11480" s="32" t="s">
        <v>33831</v>
      </c>
      <c r="B11480" s="42" t="s">
        <v>63430</v>
      </c>
      <c r="C11480" s="42"/>
      <c r="D11480" s="42"/>
      <c r="E11480" s="43" t="s">
        <v>15080</v>
      </c>
      <c r="F11480" s="44" t="s">
        <v>7064</v>
      </c>
      <c r="G11480" s="44" t="s">
        <v>17</v>
      </c>
      <c r="H11480" s="44" t="s">
        <v>18</v>
      </c>
      <c r="I11480" s="42" t="s">
        <v>15081</v>
      </c>
      <c r="J11480" s="42">
        <v>8021506609476</v>
      </c>
      <c r="K11480" s="45">
        <v>45597</v>
      </c>
      <c r="L11480" s="46">
        <v>0</v>
      </c>
      <c r="M11480" s="54">
        <v>999.95</v>
      </c>
      <c r="N11480" s="45">
        <v>42786</v>
      </c>
    </row>
    <row r="11481" spans="1:14" s="32" customFormat="1" x14ac:dyDescent="0.25">
      <c r="A11481" s="32" t="s">
        <v>33832</v>
      </c>
      <c r="B11481" s="42" t="s">
        <v>63431</v>
      </c>
      <c r="C11481" s="42"/>
      <c r="D11481" s="42"/>
      <c r="E11481" s="43" t="s">
        <v>15082</v>
      </c>
      <c r="F11481" s="44" t="s">
        <v>7064</v>
      </c>
      <c r="G11481" s="44" t="s">
        <v>17</v>
      </c>
      <c r="H11481" s="44" t="s">
        <v>18</v>
      </c>
      <c r="I11481" s="42" t="s">
        <v>15083</v>
      </c>
      <c r="J11481" s="42">
        <v>8021506609667</v>
      </c>
      <c r="K11481" s="45">
        <v>45597</v>
      </c>
      <c r="L11481" s="46">
        <v>0</v>
      </c>
      <c r="M11481" s="54">
        <v>999.95</v>
      </c>
      <c r="N11481" s="45">
        <v>42786</v>
      </c>
    </row>
    <row r="11482" spans="1:14" s="32" customFormat="1" x14ac:dyDescent="0.25">
      <c r="A11482" s="32" t="s">
        <v>33833</v>
      </c>
      <c r="B11482" s="42" t="s">
        <v>63432</v>
      </c>
      <c r="C11482" s="42"/>
      <c r="D11482" s="42"/>
      <c r="E11482" s="43" t="s">
        <v>15084</v>
      </c>
      <c r="F11482" s="44" t="s">
        <v>7064</v>
      </c>
      <c r="G11482" s="44" t="s">
        <v>17</v>
      </c>
      <c r="H11482" s="44" t="s">
        <v>18</v>
      </c>
      <c r="I11482" s="42" t="s">
        <v>15085</v>
      </c>
      <c r="J11482" s="42">
        <v>8021506609957</v>
      </c>
      <c r="K11482" s="45">
        <v>45597</v>
      </c>
      <c r="L11482" s="46">
        <v>0</v>
      </c>
      <c r="M11482" s="54">
        <v>999.95</v>
      </c>
      <c r="N11482" s="45">
        <v>42786</v>
      </c>
    </row>
    <row r="11483" spans="1:14" s="32" customFormat="1" x14ac:dyDescent="0.25">
      <c r="A11483" s="32" t="s">
        <v>33834</v>
      </c>
      <c r="B11483" s="42" t="s">
        <v>63433</v>
      </c>
      <c r="C11483" s="42"/>
      <c r="D11483" s="42"/>
      <c r="E11483" s="43" t="s">
        <v>15086</v>
      </c>
      <c r="F11483" s="44" t="s">
        <v>7064</v>
      </c>
      <c r="G11483" s="44" t="s">
        <v>17</v>
      </c>
      <c r="H11483" s="44" t="s">
        <v>18</v>
      </c>
      <c r="I11483" s="42" t="s">
        <v>15087</v>
      </c>
      <c r="J11483" s="42">
        <v>8021506609964</v>
      </c>
      <c r="K11483" s="45">
        <v>45597</v>
      </c>
      <c r="L11483" s="46">
        <v>0</v>
      </c>
      <c r="M11483" s="54">
        <v>999.95</v>
      </c>
      <c r="N11483" s="45">
        <v>42786</v>
      </c>
    </row>
    <row r="11484" spans="1:14" s="32" customFormat="1" x14ac:dyDescent="0.25">
      <c r="A11484" s="32" t="s">
        <v>33835</v>
      </c>
      <c r="B11484" s="42" t="s">
        <v>63434</v>
      </c>
      <c r="C11484" s="42"/>
      <c r="D11484" s="42"/>
      <c r="E11484" s="43" t="s">
        <v>15088</v>
      </c>
      <c r="F11484" s="44" t="s">
        <v>7064</v>
      </c>
      <c r="G11484" s="44" t="s">
        <v>17</v>
      </c>
      <c r="H11484" s="44" t="s">
        <v>18</v>
      </c>
      <c r="I11484" s="42" t="s">
        <v>15089</v>
      </c>
      <c r="J11484" s="42">
        <v>8021506609971</v>
      </c>
      <c r="K11484" s="45">
        <v>45597</v>
      </c>
      <c r="L11484" s="46">
        <v>0</v>
      </c>
      <c r="M11484" s="54">
        <v>999.95</v>
      </c>
      <c r="N11484" s="45">
        <v>42786</v>
      </c>
    </row>
    <row r="11485" spans="1:14" s="32" customFormat="1" x14ac:dyDescent="0.25">
      <c r="A11485" s="32" t="s">
        <v>28849</v>
      </c>
      <c r="B11485" s="42" t="s">
        <v>63827</v>
      </c>
      <c r="C11485" s="42"/>
      <c r="D11485" s="42"/>
      <c r="E11485" s="43" t="s">
        <v>19009</v>
      </c>
      <c r="F11485" s="44" t="s">
        <v>41</v>
      </c>
      <c r="G11485" s="44" t="s">
        <v>17</v>
      </c>
      <c r="H11485" s="44" t="s">
        <v>18</v>
      </c>
      <c r="I11485" s="42" t="s">
        <v>19010</v>
      </c>
      <c r="J11485" s="42">
        <v>8059175193415</v>
      </c>
      <c r="K11485" s="45">
        <v>45597</v>
      </c>
      <c r="L11485" s="46">
        <v>0</v>
      </c>
      <c r="M11485" s="46">
        <v>669.95</v>
      </c>
      <c r="N11485" s="45">
        <v>43878</v>
      </c>
    </row>
    <row r="11486" spans="1:14" s="32" customFormat="1" x14ac:dyDescent="0.25">
      <c r="A11486" s="32" t="s">
        <v>28850</v>
      </c>
      <c r="B11486" s="42" t="s">
        <v>63828</v>
      </c>
      <c r="C11486" s="42"/>
      <c r="D11486" s="42"/>
      <c r="E11486" s="43" t="s">
        <v>19011</v>
      </c>
      <c r="F11486" s="44" t="s">
        <v>41</v>
      </c>
      <c r="G11486" s="44" t="s">
        <v>17</v>
      </c>
      <c r="H11486" s="44" t="s">
        <v>18</v>
      </c>
      <c r="I11486" s="42" t="s">
        <v>19012</v>
      </c>
      <c r="J11486" s="42">
        <v>8059175193422</v>
      </c>
      <c r="K11486" s="45">
        <v>45597</v>
      </c>
      <c r="L11486" s="46">
        <v>0</v>
      </c>
      <c r="M11486" s="46">
        <v>669.95</v>
      </c>
      <c r="N11486" s="45">
        <v>43878</v>
      </c>
    </row>
    <row r="11487" spans="1:14" s="32" customFormat="1" x14ac:dyDescent="0.25">
      <c r="A11487" s="32" t="s">
        <v>28851</v>
      </c>
      <c r="B11487" s="42" t="s">
        <v>63829</v>
      </c>
      <c r="C11487" s="42"/>
      <c r="D11487" s="42"/>
      <c r="E11487" s="43" t="s">
        <v>19013</v>
      </c>
      <c r="F11487" s="44" t="s">
        <v>41</v>
      </c>
      <c r="G11487" s="44" t="s">
        <v>17</v>
      </c>
      <c r="H11487" s="44" t="s">
        <v>18</v>
      </c>
      <c r="I11487" s="42" t="s">
        <v>19014</v>
      </c>
      <c r="J11487" s="42">
        <v>8059175193439</v>
      </c>
      <c r="K11487" s="45">
        <v>45597</v>
      </c>
      <c r="L11487" s="46">
        <v>0</v>
      </c>
      <c r="M11487" s="46">
        <v>669.95</v>
      </c>
      <c r="N11487" s="45">
        <v>43878</v>
      </c>
    </row>
    <row r="11488" spans="1:14" s="32" customFormat="1" x14ac:dyDescent="0.25">
      <c r="A11488" s="32" t="s">
        <v>28852</v>
      </c>
      <c r="B11488" s="42" t="s">
        <v>63830</v>
      </c>
      <c r="C11488" s="42"/>
      <c r="D11488" s="42"/>
      <c r="E11488" s="43" t="s">
        <v>19015</v>
      </c>
      <c r="F11488" s="44" t="s">
        <v>41</v>
      </c>
      <c r="G11488" s="44" t="s">
        <v>17</v>
      </c>
      <c r="H11488" s="44" t="s">
        <v>18</v>
      </c>
      <c r="I11488" s="42" t="s">
        <v>19016</v>
      </c>
      <c r="J11488" s="42">
        <v>8059175193446</v>
      </c>
      <c r="K11488" s="45">
        <v>45597</v>
      </c>
      <c r="L11488" s="46">
        <v>0</v>
      </c>
      <c r="M11488" s="46">
        <v>669.95</v>
      </c>
      <c r="N11488" s="45">
        <v>43878</v>
      </c>
    </row>
    <row r="11489" spans="1:14" s="32" customFormat="1" x14ac:dyDescent="0.25">
      <c r="B11489" s="48" t="s">
        <v>68057</v>
      </c>
      <c r="C11489" s="42"/>
      <c r="D11489" s="42" t="s">
        <v>16735</v>
      </c>
      <c r="E11489" s="43" t="s">
        <v>16024</v>
      </c>
      <c r="F11489" s="44">
        <v>714</v>
      </c>
      <c r="G11489" s="44" t="s">
        <v>17</v>
      </c>
      <c r="H11489" s="44" t="s">
        <v>18</v>
      </c>
      <c r="I11489" s="42" t="s">
        <v>16025</v>
      </c>
      <c r="J11489" s="42">
        <v>8021506002697</v>
      </c>
      <c r="K11489" s="45">
        <v>45597</v>
      </c>
      <c r="L11489" s="46">
        <v>0</v>
      </c>
      <c r="M11489" s="54">
        <v>5.95</v>
      </c>
      <c r="N11489" s="45"/>
    </row>
    <row r="11490" spans="1:14" s="32" customFormat="1" x14ac:dyDescent="0.25">
      <c r="B11490" s="42" t="s">
        <v>67710</v>
      </c>
      <c r="C11490" s="42"/>
      <c r="D11490" s="42" t="s">
        <v>15852</v>
      </c>
      <c r="E11490" s="43" t="s">
        <v>15853</v>
      </c>
      <c r="F11490" s="44">
        <v>714</v>
      </c>
      <c r="G11490" s="44" t="s">
        <v>17</v>
      </c>
      <c r="H11490" s="44" t="s">
        <v>18</v>
      </c>
      <c r="I11490" s="42" t="s">
        <v>15854</v>
      </c>
      <c r="J11490" s="42">
        <v>8021506251286</v>
      </c>
      <c r="K11490" s="45">
        <v>45597</v>
      </c>
      <c r="L11490" s="46">
        <v>0</v>
      </c>
      <c r="M11490" s="54">
        <v>59.95</v>
      </c>
      <c r="N11490" s="45"/>
    </row>
    <row r="11491" spans="1:14" s="32" customFormat="1" x14ac:dyDescent="0.25">
      <c r="B11491" s="42" t="s">
        <v>67711</v>
      </c>
      <c r="C11491" s="42"/>
      <c r="D11491" s="42" t="s">
        <v>15855</v>
      </c>
      <c r="E11491" s="43" t="s">
        <v>15856</v>
      </c>
      <c r="F11491" s="44">
        <v>714</v>
      </c>
      <c r="G11491" s="44" t="s">
        <v>17</v>
      </c>
      <c r="H11491" s="44" t="s">
        <v>18</v>
      </c>
      <c r="I11491" s="42" t="s">
        <v>15857</v>
      </c>
      <c r="J11491" s="42">
        <v>8021506251293</v>
      </c>
      <c r="K11491" s="45">
        <v>45597</v>
      </c>
      <c r="L11491" s="46">
        <v>0</v>
      </c>
      <c r="M11491" s="54">
        <v>59.95</v>
      </c>
      <c r="N11491" s="45"/>
    </row>
    <row r="11492" spans="1:14" s="32" customFormat="1" x14ac:dyDescent="0.25">
      <c r="B11492" s="42" t="s">
        <v>67712</v>
      </c>
      <c r="C11492" s="42"/>
      <c r="D11492" s="42" t="s">
        <v>15858</v>
      </c>
      <c r="E11492" s="43" t="s">
        <v>15859</v>
      </c>
      <c r="F11492" s="44">
        <v>714</v>
      </c>
      <c r="G11492" s="44" t="s">
        <v>17</v>
      </c>
      <c r="H11492" s="44" t="s">
        <v>18</v>
      </c>
      <c r="I11492" s="42" t="s">
        <v>15860</v>
      </c>
      <c r="J11492" s="42">
        <v>8021506251309</v>
      </c>
      <c r="K11492" s="45">
        <v>45597</v>
      </c>
      <c r="L11492" s="46">
        <v>0</v>
      </c>
      <c r="M11492" s="54">
        <v>59.95</v>
      </c>
      <c r="N11492" s="45"/>
    </row>
    <row r="11493" spans="1:14" s="32" customFormat="1" x14ac:dyDescent="0.25">
      <c r="B11493" s="42" t="s">
        <v>67707</v>
      </c>
      <c r="C11493" s="42"/>
      <c r="D11493" s="42" t="s">
        <v>15861</v>
      </c>
      <c r="E11493" s="43" t="s">
        <v>15862</v>
      </c>
      <c r="F11493" s="44">
        <v>714</v>
      </c>
      <c r="G11493" s="44" t="s">
        <v>17</v>
      </c>
      <c r="H11493" s="44" t="s">
        <v>18</v>
      </c>
      <c r="I11493" s="42" t="s">
        <v>15863</v>
      </c>
      <c r="J11493" s="42">
        <v>8021506251255</v>
      </c>
      <c r="K11493" s="45">
        <v>45597</v>
      </c>
      <c r="L11493" s="46">
        <v>0</v>
      </c>
      <c r="M11493" s="54">
        <v>59.95</v>
      </c>
      <c r="N11493" s="45"/>
    </row>
    <row r="11494" spans="1:14" s="32" customFormat="1" x14ac:dyDescent="0.25">
      <c r="B11494" s="42" t="s">
        <v>67708</v>
      </c>
      <c r="C11494" s="42"/>
      <c r="D11494" s="42" t="s">
        <v>15864</v>
      </c>
      <c r="E11494" s="43" t="s">
        <v>15865</v>
      </c>
      <c r="F11494" s="44">
        <v>714</v>
      </c>
      <c r="G11494" s="44" t="s">
        <v>17</v>
      </c>
      <c r="H11494" s="44" t="s">
        <v>18</v>
      </c>
      <c r="I11494" s="42" t="s">
        <v>15866</v>
      </c>
      <c r="J11494" s="42">
        <v>8021506251262</v>
      </c>
      <c r="K11494" s="45">
        <v>45597</v>
      </c>
      <c r="L11494" s="46">
        <v>0</v>
      </c>
      <c r="M11494" s="54">
        <v>59.95</v>
      </c>
      <c r="N11494" s="45"/>
    </row>
    <row r="11495" spans="1:14" s="32" customFormat="1" x14ac:dyDescent="0.25">
      <c r="B11495" s="42" t="s">
        <v>67709</v>
      </c>
      <c r="C11495" s="42"/>
      <c r="D11495" s="42" t="s">
        <v>15867</v>
      </c>
      <c r="E11495" s="43" t="s">
        <v>15868</v>
      </c>
      <c r="F11495" s="44">
        <v>714</v>
      </c>
      <c r="G11495" s="44" t="s">
        <v>17</v>
      </c>
      <c r="H11495" s="44" t="s">
        <v>18</v>
      </c>
      <c r="I11495" s="42" t="s">
        <v>15869</v>
      </c>
      <c r="J11495" s="42">
        <v>8021506251279</v>
      </c>
      <c r="K11495" s="45">
        <v>45597</v>
      </c>
      <c r="L11495" s="46">
        <v>0</v>
      </c>
      <c r="M11495" s="54">
        <v>59.95</v>
      </c>
      <c r="N11495" s="45"/>
    </row>
    <row r="11496" spans="1:14" s="32" customFormat="1" ht="14.25" customHeight="1" x14ac:dyDescent="0.25">
      <c r="B11496" s="42" t="s">
        <v>67811</v>
      </c>
      <c r="C11496" s="42"/>
      <c r="D11496" s="42"/>
      <c r="E11496" s="43" t="s">
        <v>14126</v>
      </c>
      <c r="F11496" s="44">
        <v>714</v>
      </c>
      <c r="G11496" s="44" t="s">
        <v>17</v>
      </c>
      <c r="H11496" s="44" t="s">
        <v>18</v>
      </c>
      <c r="I11496" s="42" t="s">
        <v>14127</v>
      </c>
      <c r="J11496" s="42">
        <v>8033637321479</v>
      </c>
      <c r="K11496" s="45">
        <v>45597</v>
      </c>
      <c r="L11496" s="46">
        <v>0</v>
      </c>
      <c r="M11496" s="54">
        <v>99.95</v>
      </c>
      <c r="N11496" s="45"/>
    </row>
    <row r="11497" spans="1:14" s="32" customFormat="1" x14ac:dyDescent="0.25">
      <c r="B11497" s="42" t="s">
        <v>67812</v>
      </c>
      <c r="C11497" s="42"/>
      <c r="D11497" s="42"/>
      <c r="E11497" s="43" t="s">
        <v>14128</v>
      </c>
      <c r="F11497" s="44">
        <v>714</v>
      </c>
      <c r="G11497" s="44" t="s">
        <v>17</v>
      </c>
      <c r="H11497" s="44" t="s">
        <v>18</v>
      </c>
      <c r="I11497" s="42" t="s">
        <v>14129</v>
      </c>
      <c r="J11497" s="42">
        <v>8033637321486</v>
      </c>
      <c r="K11497" s="45">
        <v>45597</v>
      </c>
      <c r="L11497" s="46">
        <v>0</v>
      </c>
      <c r="M11497" s="54">
        <v>99.95</v>
      </c>
      <c r="N11497" s="45"/>
    </row>
    <row r="11498" spans="1:14" s="32" customFormat="1" x14ac:dyDescent="0.25">
      <c r="B11498" s="42" t="s">
        <v>67813</v>
      </c>
      <c r="C11498" s="42"/>
      <c r="D11498" s="42"/>
      <c r="E11498" s="43" t="s">
        <v>14130</v>
      </c>
      <c r="F11498" s="44">
        <v>714</v>
      </c>
      <c r="G11498" s="44" t="s">
        <v>17</v>
      </c>
      <c r="H11498" s="44" t="s">
        <v>18</v>
      </c>
      <c r="I11498" s="42" t="s">
        <v>14131</v>
      </c>
      <c r="J11498" s="42">
        <v>8033637321493</v>
      </c>
      <c r="K11498" s="45">
        <v>45597</v>
      </c>
      <c r="L11498" s="46">
        <v>0</v>
      </c>
      <c r="M11498" s="54">
        <v>99.95</v>
      </c>
      <c r="N11498" s="45"/>
    </row>
    <row r="11499" spans="1:14" s="32" customFormat="1" x14ac:dyDescent="0.25">
      <c r="B11499" s="42" t="s">
        <v>67808</v>
      </c>
      <c r="C11499" s="42"/>
      <c r="D11499" s="42"/>
      <c r="E11499" s="43" t="s">
        <v>14132</v>
      </c>
      <c r="F11499" s="44">
        <v>714</v>
      </c>
      <c r="G11499" s="44" t="s">
        <v>17</v>
      </c>
      <c r="H11499" s="44" t="s">
        <v>18</v>
      </c>
      <c r="I11499" s="42" t="s">
        <v>14133</v>
      </c>
      <c r="J11499" s="42">
        <v>8033637321448</v>
      </c>
      <c r="K11499" s="45">
        <v>45597</v>
      </c>
      <c r="L11499" s="46">
        <v>0</v>
      </c>
      <c r="M11499" s="54">
        <v>99.95</v>
      </c>
      <c r="N11499" s="45"/>
    </row>
    <row r="11500" spans="1:14" s="32" customFormat="1" x14ac:dyDescent="0.25">
      <c r="B11500" s="42" t="s">
        <v>67809</v>
      </c>
      <c r="C11500" s="42"/>
      <c r="D11500" s="42"/>
      <c r="E11500" s="43" t="s">
        <v>14134</v>
      </c>
      <c r="F11500" s="44">
        <v>714</v>
      </c>
      <c r="G11500" s="44" t="s">
        <v>17</v>
      </c>
      <c r="H11500" s="44" t="s">
        <v>18</v>
      </c>
      <c r="I11500" s="42" t="s">
        <v>14135</v>
      </c>
      <c r="J11500" s="42">
        <v>8033637321455</v>
      </c>
      <c r="K11500" s="45">
        <v>45597</v>
      </c>
      <c r="L11500" s="46">
        <v>0</v>
      </c>
      <c r="M11500" s="54">
        <v>99.95</v>
      </c>
      <c r="N11500" s="45"/>
    </row>
    <row r="11501" spans="1:14" s="32" customFormat="1" x14ac:dyDescent="0.25">
      <c r="B11501" s="42" t="s">
        <v>67810</v>
      </c>
      <c r="C11501" s="42"/>
      <c r="D11501" s="42"/>
      <c r="E11501" s="43" t="s">
        <v>14136</v>
      </c>
      <c r="F11501" s="44">
        <v>714</v>
      </c>
      <c r="G11501" s="44" t="s">
        <v>17</v>
      </c>
      <c r="H11501" s="44" t="s">
        <v>18</v>
      </c>
      <c r="I11501" s="42" t="s">
        <v>14137</v>
      </c>
      <c r="J11501" s="42">
        <v>8033637321462</v>
      </c>
      <c r="K11501" s="45">
        <v>45597</v>
      </c>
      <c r="L11501" s="46">
        <v>0</v>
      </c>
      <c r="M11501" s="54">
        <v>99.95</v>
      </c>
      <c r="N11501" s="45"/>
    </row>
    <row r="11502" spans="1:14" s="32" customFormat="1" x14ac:dyDescent="0.25">
      <c r="A11502" s="32" t="s">
        <v>27096</v>
      </c>
      <c r="B11502" s="42" t="s">
        <v>18565</v>
      </c>
      <c r="C11502" s="42"/>
      <c r="D11502" s="42"/>
      <c r="E11502" s="43" t="s">
        <v>18566</v>
      </c>
      <c r="F11502" s="44" t="s">
        <v>298</v>
      </c>
      <c r="G11502" s="44" t="s">
        <v>17</v>
      </c>
      <c r="H11502" s="44" t="s">
        <v>18</v>
      </c>
      <c r="I11502" s="42" t="s">
        <v>18567</v>
      </c>
      <c r="J11502" s="42">
        <v>8059175148361</v>
      </c>
      <c r="K11502" s="45">
        <v>45597</v>
      </c>
      <c r="L11502" s="46">
        <v>0</v>
      </c>
      <c r="M11502" s="46">
        <v>499.95</v>
      </c>
      <c r="N11502" s="45">
        <v>43700</v>
      </c>
    </row>
    <row r="11503" spans="1:14" s="32" customFormat="1" x14ac:dyDescent="0.25">
      <c r="A11503" s="32" t="s">
        <v>27097</v>
      </c>
      <c r="B11503" s="42" t="s">
        <v>18568</v>
      </c>
      <c r="C11503" s="42"/>
      <c r="D11503" s="42"/>
      <c r="E11503" s="43" t="s">
        <v>18569</v>
      </c>
      <c r="F11503" s="44" t="s">
        <v>298</v>
      </c>
      <c r="G11503" s="44" t="s">
        <v>17</v>
      </c>
      <c r="H11503" s="44" t="s">
        <v>18</v>
      </c>
      <c r="I11503" s="42" t="s">
        <v>18570</v>
      </c>
      <c r="J11503" s="42">
        <v>8059175148378</v>
      </c>
      <c r="K11503" s="45">
        <v>45597</v>
      </c>
      <c r="L11503" s="46">
        <v>0</v>
      </c>
      <c r="M11503" s="46">
        <v>499.95</v>
      </c>
      <c r="N11503" s="45">
        <v>43700</v>
      </c>
    </row>
    <row r="11504" spans="1:14" s="32" customFormat="1" x14ac:dyDescent="0.25">
      <c r="A11504" s="32" t="s">
        <v>27098</v>
      </c>
      <c r="B11504" s="42" t="s">
        <v>18571</v>
      </c>
      <c r="C11504" s="42"/>
      <c r="D11504" s="42"/>
      <c r="E11504" s="43" t="s">
        <v>18572</v>
      </c>
      <c r="F11504" s="44" t="s">
        <v>298</v>
      </c>
      <c r="G11504" s="44" t="s">
        <v>17</v>
      </c>
      <c r="H11504" s="44" t="s">
        <v>18</v>
      </c>
      <c r="I11504" s="42" t="s">
        <v>18573</v>
      </c>
      <c r="J11504" s="42">
        <v>8059175148385</v>
      </c>
      <c r="K11504" s="45">
        <v>45597</v>
      </c>
      <c r="L11504" s="46">
        <v>0</v>
      </c>
      <c r="M11504" s="46">
        <v>499.95</v>
      </c>
      <c r="N11504" s="45">
        <v>43700</v>
      </c>
    </row>
    <row r="11505" spans="1:14" s="32" customFormat="1" x14ac:dyDescent="0.25">
      <c r="A11505" s="32" t="s">
        <v>27099</v>
      </c>
      <c r="B11505" s="42" t="s">
        <v>18574</v>
      </c>
      <c r="C11505" s="42"/>
      <c r="D11505" s="42"/>
      <c r="E11505" s="43" t="s">
        <v>18575</v>
      </c>
      <c r="F11505" s="44" t="s">
        <v>298</v>
      </c>
      <c r="G11505" s="44" t="s">
        <v>17</v>
      </c>
      <c r="H11505" s="44" t="s">
        <v>18</v>
      </c>
      <c r="I11505" s="42" t="s">
        <v>18576</v>
      </c>
      <c r="J11505" s="42">
        <v>8059175148392</v>
      </c>
      <c r="K11505" s="45">
        <v>45597</v>
      </c>
      <c r="L11505" s="46">
        <v>0</v>
      </c>
      <c r="M11505" s="46">
        <v>499.95</v>
      </c>
      <c r="N11505" s="45">
        <v>43700</v>
      </c>
    </row>
    <row r="11506" spans="1:14" s="32" customFormat="1" x14ac:dyDescent="0.25">
      <c r="A11506" s="32" t="s">
        <v>27100</v>
      </c>
      <c r="B11506" s="42" t="s">
        <v>18577</v>
      </c>
      <c r="C11506" s="42"/>
      <c r="D11506" s="42"/>
      <c r="E11506" s="43" t="s">
        <v>18578</v>
      </c>
      <c r="F11506" s="44" t="s">
        <v>298</v>
      </c>
      <c r="G11506" s="44" t="s">
        <v>17</v>
      </c>
      <c r="H11506" s="44" t="s">
        <v>18</v>
      </c>
      <c r="I11506" s="42" t="s">
        <v>18579</v>
      </c>
      <c r="J11506" s="42">
        <v>8059175148408</v>
      </c>
      <c r="K11506" s="45">
        <v>45597</v>
      </c>
      <c r="L11506" s="46">
        <v>0</v>
      </c>
      <c r="M11506" s="46">
        <v>499.95</v>
      </c>
      <c r="N11506" s="45">
        <v>43700</v>
      </c>
    </row>
    <row r="11507" spans="1:14" s="32" customFormat="1" x14ac:dyDescent="0.25">
      <c r="A11507" s="32" t="s">
        <v>23843</v>
      </c>
      <c r="B11507" s="42" t="s">
        <v>67478</v>
      </c>
      <c r="C11507" s="42"/>
      <c r="D11507" s="42" t="s">
        <v>19458</v>
      </c>
      <c r="E11507" s="43" t="s">
        <v>19459</v>
      </c>
      <c r="F11507" s="44">
        <v>714</v>
      </c>
      <c r="G11507" s="44" t="s">
        <v>11</v>
      </c>
      <c r="H11507" s="44" t="s">
        <v>12</v>
      </c>
      <c r="I11507" s="42" t="s">
        <v>21745</v>
      </c>
      <c r="J11507" s="42">
        <v>8059175090806</v>
      </c>
      <c r="K11507" s="45">
        <v>45597</v>
      </c>
      <c r="L11507" s="47">
        <v>479.95</v>
      </c>
      <c r="M11507" s="47">
        <v>479.95</v>
      </c>
      <c r="N11507" s="45">
        <v>43878</v>
      </c>
    </row>
    <row r="11508" spans="1:14" s="32" customFormat="1" x14ac:dyDescent="0.25">
      <c r="A11508" s="32" t="s">
        <v>34154</v>
      </c>
      <c r="B11508" s="42" t="s">
        <v>63398</v>
      </c>
      <c r="C11508" s="42"/>
      <c r="D11508" s="42"/>
      <c r="E11508" s="43" t="s">
        <v>109</v>
      </c>
      <c r="F11508" s="44" t="s">
        <v>16</v>
      </c>
      <c r="G11508" s="44" t="s">
        <v>17</v>
      </c>
      <c r="H11508" s="44" t="s">
        <v>18</v>
      </c>
      <c r="I11508" s="42">
        <v>670029</v>
      </c>
      <c r="J11508" s="42">
        <v>8033637361994</v>
      </c>
      <c r="K11508" s="45">
        <v>45597</v>
      </c>
      <c r="L11508" s="46">
        <v>0</v>
      </c>
      <c r="M11508" s="54">
        <v>34.950000000000003</v>
      </c>
      <c r="N11508" s="45"/>
    </row>
    <row r="11509" spans="1:14" s="32" customFormat="1" x14ac:dyDescent="0.25">
      <c r="A11509" s="32" t="s">
        <v>34156</v>
      </c>
      <c r="B11509" s="42" t="s">
        <v>64881</v>
      </c>
      <c r="C11509" s="42"/>
      <c r="D11509" s="42"/>
      <c r="E11509" s="43" t="s">
        <v>10807</v>
      </c>
      <c r="F11509" s="44" t="s">
        <v>16</v>
      </c>
      <c r="G11509" s="44" t="s">
        <v>17</v>
      </c>
      <c r="H11509" s="44" t="s">
        <v>18</v>
      </c>
      <c r="I11509" s="42">
        <v>6401013</v>
      </c>
      <c r="J11509" s="42">
        <v>8051194429049</v>
      </c>
      <c r="K11509" s="45">
        <v>45597</v>
      </c>
      <c r="L11509" s="46">
        <v>0</v>
      </c>
      <c r="M11509" s="54">
        <v>64.95</v>
      </c>
      <c r="N11509" s="45"/>
    </row>
    <row r="11510" spans="1:14" s="32" customFormat="1" x14ac:dyDescent="0.25">
      <c r="A11510" s="32" t="s">
        <v>34160</v>
      </c>
      <c r="B11510" s="42" t="s">
        <v>64879</v>
      </c>
      <c r="C11510" s="42"/>
      <c r="D11510" s="42"/>
      <c r="E11510" s="43" t="s">
        <v>10809</v>
      </c>
      <c r="F11510" s="44" t="s">
        <v>16</v>
      </c>
      <c r="G11510" s="44" t="s">
        <v>17</v>
      </c>
      <c r="H11510" s="44" t="s">
        <v>18</v>
      </c>
      <c r="I11510" s="42">
        <v>64030412</v>
      </c>
      <c r="J11510" s="42">
        <v>8021506225638</v>
      </c>
      <c r="K11510" s="45">
        <v>45597</v>
      </c>
      <c r="L11510" s="46">
        <v>0</v>
      </c>
      <c r="M11510" s="54">
        <v>29.95</v>
      </c>
      <c r="N11510" s="45"/>
    </row>
    <row r="11511" spans="1:14" s="32" customFormat="1" x14ac:dyDescent="0.25">
      <c r="B11511" s="42" t="s">
        <v>63332</v>
      </c>
      <c r="C11511" s="42"/>
      <c r="D11511" s="42"/>
      <c r="E11511" s="43" t="s">
        <v>7167</v>
      </c>
      <c r="F11511" s="44" t="s">
        <v>16</v>
      </c>
      <c r="G11511" s="44" t="s">
        <v>17</v>
      </c>
      <c r="H11511" s="44" t="s">
        <v>18</v>
      </c>
      <c r="I11511" s="42">
        <v>65110010</v>
      </c>
      <c r="J11511" s="42">
        <v>8033637650340</v>
      </c>
      <c r="K11511" s="45">
        <v>45597</v>
      </c>
      <c r="L11511" s="46">
        <v>0</v>
      </c>
      <c r="M11511" s="54">
        <v>29.95</v>
      </c>
      <c r="N11511" s="45"/>
    </row>
    <row r="11512" spans="1:14" s="32" customFormat="1" x14ac:dyDescent="0.25">
      <c r="A11512" s="32" t="s">
        <v>34175</v>
      </c>
      <c r="B11512" s="42" t="s">
        <v>63232</v>
      </c>
      <c r="C11512" s="42"/>
      <c r="D11512" s="42"/>
      <c r="E11512" s="43" t="s">
        <v>12068</v>
      </c>
      <c r="F11512" s="44" t="s">
        <v>16</v>
      </c>
      <c r="G11512" s="44" t="s">
        <v>17</v>
      </c>
      <c r="H11512" s="44" t="s">
        <v>18</v>
      </c>
      <c r="I11512" s="42">
        <v>678211510</v>
      </c>
      <c r="J11512" s="42">
        <v>8051194718549</v>
      </c>
      <c r="K11512" s="45">
        <v>45597</v>
      </c>
      <c r="L11512" s="46">
        <v>0</v>
      </c>
      <c r="M11512" s="54">
        <v>39.950000000000003</v>
      </c>
      <c r="N11512" s="45"/>
    </row>
    <row r="11513" spans="1:14" s="32" customFormat="1" x14ac:dyDescent="0.25">
      <c r="A11513" s="32" t="s">
        <v>31947</v>
      </c>
      <c r="B11513" s="42" t="s">
        <v>66582</v>
      </c>
      <c r="C11513" s="42"/>
      <c r="D11513" s="42"/>
      <c r="E11513" s="43" t="s">
        <v>13259</v>
      </c>
      <c r="F11513" s="44" t="s">
        <v>3153</v>
      </c>
      <c r="G11513" s="44" t="s">
        <v>17</v>
      </c>
      <c r="H11513" s="44" t="s">
        <v>18</v>
      </c>
      <c r="I11513" s="42">
        <v>2549116106</v>
      </c>
      <c r="J11513" s="42">
        <v>8051194804549</v>
      </c>
      <c r="K11513" s="45">
        <v>45597</v>
      </c>
      <c r="L11513" s="46">
        <v>0</v>
      </c>
      <c r="M11513" s="54">
        <v>179.95</v>
      </c>
      <c r="N11513" s="45"/>
    </row>
    <row r="11514" spans="1:14" s="32" customFormat="1" x14ac:dyDescent="0.25">
      <c r="A11514" s="32" t="s">
        <v>31948</v>
      </c>
      <c r="B11514" s="42" t="s">
        <v>66583</v>
      </c>
      <c r="C11514" s="42"/>
      <c r="D11514" s="42"/>
      <c r="E11514" s="43" t="s">
        <v>13260</v>
      </c>
      <c r="F11514" s="44" t="s">
        <v>3153</v>
      </c>
      <c r="G11514" s="44" t="s">
        <v>17</v>
      </c>
      <c r="H11514" s="44" t="s">
        <v>18</v>
      </c>
      <c r="I11514" s="42">
        <v>2549116107</v>
      </c>
      <c r="J11514" s="42">
        <v>8051194804563</v>
      </c>
      <c r="K11514" s="45">
        <v>45597</v>
      </c>
      <c r="L11514" s="46">
        <v>0</v>
      </c>
      <c r="M11514" s="54">
        <v>179.95</v>
      </c>
      <c r="N11514" s="45"/>
    </row>
    <row r="11515" spans="1:14" s="32" customFormat="1" x14ac:dyDescent="0.25">
      <c r="A11515" s="32" t="s">
        <v>31949</v>
      </c>
      <c r="B11515" s="42" t="s">
        <v>66584</v>
      </c>
      <c r="C11515" s="42"/>
      <c r="D11515" s="42"/>
      <c r="E11515" s="43" t="s">
        <v>13261</v>
      </c>
      <c r="F11515" s="44" t="s">
        <v>3153</v>
      </c>
      <c r="G11515" s="44" t="s">
        <v>17</v>
      </c>
      <c r="H11515" s="44" t="s">
        <v>18</v>
      </c>
      <c r="I11515" s="42">
        <v>2549116108</v>
      </c>
      <c r="J11515" s="42">
        <v>8051194804587</v>
      </c>
      <c r="K11515" s="45">
        <v>45597</v>
      </c>
      <c r="L11515" s="46">
        <v>0</v>
      </c>
      <c r="M11515" s="54">
        <v>179.95</v>
      </c>
      <c r="N11515" s="45"/>
    </row>
    <row r="11516" spans="1:14" s="32" customFormat="1" x14ac:dyDescent="0.25">
      <c r="A11516" s="32" t="s">
        <v>31950</v>
      </c>
      <c r="B11516" s="42" t="s">
        <v>66585</v>
      </c>
      <c r="C11516" s="42"/>
      <c r="D11516" s="42"/>
      <c r="E11516" s="43" t="s">
        <v>13262</v>
      </c>
      <c r="F11516" s="44" t="s">
        <v>3153</v>
      </c>
      <c r="G11516" s="44" t="s">
        <v>17</v>
      </c>
      <c r="H11516" s="44" t="s">
        <v>18</v>
      </c>
      <c r="I11516" s="42">
        <v>2549116109</v>
      </c>
      <c r="J11516" s="42">
        <v>8051194804600</v>
      </c>
      <c r="K11516" s="45">
        <v>45597</v>
      </c>
      <c r="L11516" s="46">
        <v>0</v>
      </c>
      <c r="M11516" s="54">
        <v>179.95</v>
      </c>
      <c r="N11516" s="45"/>
    </row>
    <row r="11517" spans="1:14" s="32" customFormat="1" x14ac:dyDescent="0.25">
      <c r="A11517" s="32" t="s">
        <v>26531</v>
      </c>
      <c r="B11517" s="42" t="s">
        <v>66139</v>
      </c>
      <c r="C11517" s="42"/>
      <c r="D11517" s="42"/>
      <c r="E11517" s="43" t="s">
        <v>311</v>
      </c>
      <c r="F11517" s="44" t="s">
        <v>298</v>
      </c>
      <c r="G11517" s="44" t="s">
        <v>17</v>
      </c>
      <c r="H11517" s="44" t="s">
        <v>18</v>
      </c>
      <c r="I11517" s="42">
        <v>24481161138</v>
      </c>
      <c r="J11517" s="42">
        <v>8051194892751</v>
      </c>
      <c r="K11517" s="45">
        <v>45597</v>
      </c>
      <c r="L11517" s="46">
        <v>0</v>
      </c>
      <c r="M11517" s="54">
        <v>199.95</v>
      </c>
      <c r="N11517" s="45"/>
    </row>
    <row r="11518" spans="1:14" s="32" customFormat="1" x14ac:dyDescent="0.25">
      <c r="A11518" s="32" t="s">
        <v>26532</v>
      </c>
      <c r="B11518" s="42" t="s">
        <v>66143</v>
      </c>
      <c r="C11518" s="42"/>
      <c r="D11518" s="42"/>
      <c r="E11518" s="43" t="s">
        <v>315</v>
      </c>
      <c r="F11518" s="44" t="s">
        <v>298</v>
      </c>
      <c r="G11518" s="44" t="s">
        <v>17</v>
      </c>
      <c r="H11518" s="44" t="s">
        <v>18</v>
      </c>
      <c r="I11518" s="42">
        <v>24481168036</v>
      </c>
      <c r="J11518" s="42">
        <v>8051194892799</v>
      </c>
      <c r="K11518" s="45">
        <v>45597</v>
      </c>
      <c r="L11518" s="46">
        <v>0</v>
      </c>
      <c r="M11518" s="54">
        <v>199.95</v>
      </c>
      <c r="N11518" s="45"/>
    </row>
    <row r="11519" spans="1:14" s="32" customFormat="1" x14ac:dyDescent="0.25">
      <c r="A11519" s="32" t="s">
        <v>26533</v>
      </c>
      <c r="B11519" s="42" t="s">
        <v>66144</v>
      </c>
      <c r="C11519" s="42"/>
      <c r="D11519" s="42"/>
      <c r="E11519" s="43" t="s">
        <v>316</v>
      </c>
      <c r="F11519" s="44" t="s">
        <v>298</v>
      </c>
      <c r="G11519" s="44" t="s">
        <v>17</v>
      </c>
      <c r="H11519" s="44" t="s">
        <v>18</v>
      </c>
      <c r="I11519" s="42">
        <v>24481168037</v>
      </c>
      <c r="J11519" s="42">
        <v>8051194892805</v>
      </c>
      <c r="K11519" s="45">
        <v>45597</v>
      </c>
      <c r="L11519" s="46">
        <v>0</v>
      </c>
      <c r="M11519" s="54">
        <v>199.95</v>
      </c>
      <c r="N11519" s="45"/>
    </row>
    <row r="11520" spans="1:14" s="32" customFormat="1" x14ac:dyDescent="0.25">
      <c r="A11520" s="32" t="s">
        <v>26534</v>
      </c>
      <c r="B11520" s="42" t="s">
        <v>66145</v>
      </c>
      <c r="C11520" s="42"/>
      <c r="D11520" s="42"/>
      <c r="E11520" s="43" t="s">
        <v>317</v>
      </c>
      <c r="F11520" s="44" t="s">
        <v>298</v>
      </c>
      <c r="G11520" s="44" t="s">
        <v>17</v>
      </c>
      <c r="H11520" s="44" t="s">
        <v>18</v>
      </c>
      <c r="I11520" s="42">
        <v>24481168038</v>
      </c>
      <c r="J11520" s="42">
        <v>8051194892812</v>
      </c>
      <c r="K11520" s="45">
        <v>45597</v>
      </c>
      <c r="L11520" s="46">
        <v>0</v>
      </c>
      <c r="M11520" s="54">
        <v>199.95</v>
      </c>
      <c r="N11520" s="45"/>
    </row>
    <row r="11521" spans="1:14" s="32" customFormat="1" x14ac:dyDescent="0.25">
      <c r="A11521" s="32" t="s">
        <v>26535</v>
      </c>
      <c r="B11521" s="42" t="s">
        <v>66146</v>
      </c>
      <c r="C11521" s="42"/>
      <c r="D11521" s="42"/>
      <c r="E11521" s="43" t="s">
        <v>318</v>
      </c>
      <c r="F11521" s="44" t="s">
        <v>298</v>
      </c>
      <c r="G11521" s="44" t="s">
        <v>17</v>
      </c>
      <c r="H11521" s="44" t="s">
        <v>18</v>
      </c>
      <c r="I11521" s="42">
        <v>24481168039</v>
      </c>
      <c r="J11521" s="42">
        <v>8051194892829</v>
      </c>
      <c r="K11521" s="45">
        <v>45597</v>
      </c>
      <c r="L11521" s="46">
        <v>0</v>
      </c>
      <c r="M11521" s="54">
        <v>199.95</v>
      </c>
      <c r="N11521" s="45"/>
    </row>
    <row r="11522" spans="1:14" s="32" customFormat="1" x14ac:dyDescent="0.25">
      <c r="A11522" s="32" t="s">
        <v>26536</v>
      </c>
      <c r="B11522" s="42" t="s">
        <v>66147</v>
      </c>
      <c r="C11522" s="42"/>
      <c r="D11522" s="42"/>
      <c r="E11522" s="43" t="s">
        <v>319</v>
      </c>
      <c r="F11522" s="44" t="s">
        <v>298</v>
      </c>
      <c r="G11522" s="44" t="s">
        <v>17</v>
      </c>
      <c r="H11522" s="44" t="s">
        <v>18</v>
      </c>
      <c r="I11522" s="42">
        <v>24481168040</v>
      </c>
      <c r="J11522" s="42">
        <v>8051194892836</v>
      </c>
      <c r="K11522" s="45">
        <v>45597</v>
      </c>
      <c r="L11522" s="46">
        <v>0</v>
      </c>
      <c r="M11522" s="54">
        <v>199.95</v>
      </c>
      <c r="N11522" s="45"/>
    </row>
    <row r="11523" spans="1:14" s="32" customFormat="1" x14ac:dyDescent="0.25">
      <c r="A11523" s="32" t="s">
        <v>26537</v>
      </c>
      <c r="B11523" s="42" t="s">
        <v>66148</v>
      </c>
      <c r="C11523" s="42"/>
      <c r="D11523" s="42"/>
      <c r="E11523" s="43" t="s">
        <v>320</v>
      </c>
      <c r="F11523" s="44" t="s">
        <v>298</v>
      </c>
      <c r="G11523" s="44" t="s">
        <v>17</v>
      </c>
      <c r="H11523" s="44" t="s">
        <v>18</v>
      </c>
      <c r="I11523" s="42">
        <v>24481168041</v>
      </c>
      <c r="J11523" s="42">
        <v>8051194892843</v>
      </c>
      <c r="K11523" s="45">
        <v>45597</v>
      </c>
      <c r="L11523" s="46">
        <v>0</v>
      </c>
      <c r="M11523" s="54">
        <v>199.95</v>
      </c>
      <c r="N11523" s="45"/>
    </row>
    <row r="11524" spans="1:14" s="32" customFormat="1" x14ac:dyDescent="0.25">
      <c r="A11524" s="32" t="s">
        <v>32033</v>
      </c>
      <c r="B11524" s="42" t="s">
        <v>66564</v>
      </c>
      <c r="C11524" s="42"/>
      <c r="D11524" s="42"/>
      <c r="E11524" s="43" t="s">
        <v>12664</v>
      </c>
      <c r="F11524" s="44" t="s">
        <v>3153</v>
      </c>
      <c r="G11524" s="44" t="s">
        <v>17</v>
      </c>
      <c r="H11524" s="44" t="s">
        <v>18</v>
      </c>
      <c r="I11524" s="42">
        <v>25104141010</v>
      </c>
      <c r="J11524" s="42">
        <v>8051194742254</v>
      </c>
      <c r="K11524" s="45">
        <v>45597</v>
      </c>
      <c r="L11524" s="46">
        <v>0</v>
      </c>
      <c r="M11524" s="54">
        <v>149.94999999999999</v>
      </c>
      <c r="N11524" s="45"/>
    </row>
    <row r="11525" spans="1:14" s="32" customFormat="1" x14ac:dyDescent="0.25">
      <c r="A11525" s="32" t="s">
        <v>32034</v>
      </c>
      <c r="B11525" s="42" t="s">
        <v>66566</v>
      </c>
      <c r="C11525" s="42"/>
      <c r="D11525" s="42"/>
      <c r="E11525" s="43" t="s">
        <v>12666</v>
      </c>
      <c r="F11525" s="44" t="s">
        <v>3153</v>
      </c>
      <c r="G11525" s="44" t="s">
        <v>17</v>
      </c>
      <c r="H11525" s="44" t="s">
        <v>18</v>
      </c>
      <c r="I11525" s="42">
        <v>25104141011</v>
      </c>
      <c r="J11525" s="42">
        <v>8051194742278</v>
      </c>
      <c r="K11525" s="45">
        <v>45597</v>
      </c>
      <c r="L11525" s="46">
        <v>0</v>
      </c>
      <c r="M11525" s="54">
        <v>149.94999999999999</v>
      </c>
      <c r="N11525" s="45"/>
    </row>
    <row r="11526" spans="1:14" s="32" customFormat="1" x14ac:dyDescent="0.25">
      <c r="A11526" s="32" t="s">
        <v>32035</v>
      </c>
      <c r="B11526" s="42" t="s">
        <v>66555</v>
      </c>
      <c r="C11526" s="42"/>
      <c r="D11526" s="42"/>
      <c r="E11526" s="43" t="s">
        <v>12669</v>
      </c>
      <c r="F11526" s="44" t="s">
        <v>3153</v>
      </c>
      <c r="G11526" s="44" t="s">
        <v>17</v>
      </c>
      <c r="H11526" s="44" t="s">
        <v>18</v>
      </c>
      <c r="I11526" s="42">
        <v>25104141055</v>
      </c>
      <c r="J11526" s="42">
        <v>8051194742179</v>
      </c>
      <c r="K11526" s="45">
        <v>45597</v>
      </c>
      <c r="L11526" s="46">
        <v>0</v>
      </c>
      <c r="M11526" s="54">
        <v>149.94999999999999</v>
      </c>
      <c r="N11526" s="45"/>
    </row>
    <row r="11527" spans="1:14" s="32" customFormat="1" x14ac:dyDescent="0.25">
      <c r="A11527" s="32" t="s">
        <v>32036</v>
      </c>
      <c r="B11527" s="42" t="s">
        <v>66557</v>
      </c>
      <c r="C11527" s="42"/>
      <c r="D11527" s="42"/>
      <c r="E11527" s="43" t="s">
        <v>12671</v>
      </c>
      <c r="F11527" s="44" t="s">
        <v>3153</v>
      </c>
      <c r="G11527" s="44" t="s">
        <v>17</v>
      </c>
      <c r="H11527" s="44" t="s">
        <v>18</v>
      </c>
      <c r="I11527" s="42">
        <v>25104141065</v>
      </c>
      <c r="J11527" s="42">
        <v>8051194742193</v>
      </c>
      <c r="K11527" s="45">
        <v>45597</v>
      </c>
      <c r="L11527" s="46">
        <v>0</v>
      </c>
      <c r="M11527" s="54">
        <v>149.94999999999999</v>
      </c>
      <c r="N11527" s="45"/>
    </row>
    <row r="11528" spans="1:14" s="32" customFormat="1" x14ac:dyDescent="0.25">
      <c r="A11528" s="32" t="s">
        <v>32037</v>
      </c>
      <c r="B11528" s="42" t="s">
        <v>66559</v>
      </c>
      <c r="C11528" s="42"/>
      <c r="D11528" s="42"/>
      <c r="E11528" s="43" t="s">
        <v>12673</v>
      </c>
      <c r="F11528" s="44" t="s">
        <v>3153</v>
      </c>
      <c r="G11528" s="44" t="s">
        <v>17</v>
      </c>
      <c r="H11528" s="44" t="s">
        <v>18</v>
      </c>
      <c r="I11528" s="42">
        <v>25104141075</v>
      </c>
      <c r="J11528" s="42">
        <v>8051194742216</v>
      </c>
      <c r="K11528" s="45">
        <v>45597</v>
      </c>
      <c r="L11528" s="46">
        <v>0</v>
      </c>
      <c r="M11528" s="54">
        <v>149.94999999999999</v>
      </c>
      <c r="N11528" s="45"/>
    </row>
    <row r="11529" spans="1:14" s="32" customFormat="1" x14ac:dyDescent="0.25">
      <c r="A11529" s="32" t="s">
        <v>32038</v>
      </c>
      <c r="B11529" s="42" t="s">
        <v>66561</v>
      </c>
      <c r="C11529" s="42"/>
      <c r="D11529" s="42"/>
      <c r="E11529" s="43" t="s">
        <v>12675</v>
      </c>
      <c r="F11529" s="44" t="s">
        <v>3153</v>
      </c>
      <c r="G11529" s="44" t="s">
        <v>17</v>
      </c>
      <c r="H11529" s="44" t="s">
        <v>18</v>
      </c>
      <c r="I11529" s="42">
        <v>25104141085</v>
      </c>
      <c r="J11529" s="42">
        <v>8051194742230</v>
      </c>
      <c r="K11529" s="45">
        <v>45597</v>
      </c>
      <c r="L11529" s="46">
        <v>0</v>
      </c>
      <c r="M11529" s="54">
        <v>149.94999999999999</v>
      </c>
      <c r="N11529" s="45"/>
    </row>
    <row r="11530" spans="1:14" s="32" customFormat="1" x14ac:dyDescent="0.25">
      <c r="A11530" s="32" t="s">
        <v>32039</v>
      </c>
      <c r="B11530" s="42" t="s">
        <v>66563</v>
      </c>
      <c r="C11530" s="42"/>
      <c r="D11530" s="42"/>
      <c r="E11530" s="43" t="s">
        <v>12677</v>
      </c>
      <c r="F11530" s="44" t="s">
        <v>3153</v>
      </c>
      <c r="G11530" s="44" t="s">
        <v>17</v>
      </c>
      <c r="H11530" s="44" t="s">
        <v>18</v>
      </c>
      <c r="I11530" s="42">
        <v>25104141095</v>
      </c>
      <c r="J11530" s="42">
        <v>8051194742247</v>
      </c>
      <c r="K11530" s="45">
        <v>45597</v>
      </c>
      <c r="L11530" s="46">
        <v>0</v>
      </c>
      <c r="M11530" s="54">
        <v>149.94999999999999</v>
      </c>
      <c r="N11530" s="45"/>
    </row>
    <row r="11531" spans="1:14" s="32" customFormat="1" x14ac:dyDescent="0.25">
      <c r="A11531" s="32" t="s">
        <v>32040</v>
      </c>
      <c r="B11531" s="42" t="s">
        <v>66578</v>
      </c>
      <c r="C11531" s="42"/>
      <c r="D11531" s="42"/>
      <c r="E11531" s="43" t="s">
        <v>12706</v>
      </c>
      <c r="F11531" s="44" t="s">
        <v>3153</v>
      </c>
      <c r="G11531" s="44" t="s">
        <v>17</v>
      </c>
      <c r="H11531" s="44" t="s">
        <v>18</v>
      </c>
      <c r="I11531" s="42">
        <v>25104141210</v>
      </c>
      <c r="J11531" s="42">
        <v>8051194740878</v>
      </c>
      <c r="K11531" s="45">
        <v>45597</v>
      </c>
      <c r="L11531" s="46">
        <v>0</v>
      </c>
      <c r="M11531" s="54">
        <v>149.94999999999999</v>
      </c>
      <c r="N11531" s="45"/>
    </row>
    <row r="11532" spans="1:14" s="32" customFormat="1" x14ac:dyDescent="0.25">
      <c r="A11532" s="32" t="s">
        <v>32041</v>
      </c>
      <c r="B11532" s="42" t="s">
        <v>66580</v>
      </c>
      <c r="C11532" s="42"/>
      <c r="D11532" s="42"/>
      <c r="E11532" s="43" t="s">
        <v>12708</v>
      </c>
      <c r="F11532" s="44" t="s">
        <v>3153</v>
      </c>
      <c r="G11532" s="44" t="s">
        <v>17</v>
      </c>
      <c r="H11532" s="44" t="s">
        <v>18</v>
      </c>
      <c r="I11532" s="42">
        <v>25104141211</v>
      </c>
      <c r="J11532" s="42">
        <v>8051194744586</v>
      </c>
      <c r="K11532" s="45">
        <v>45597</v>
      </c>
      <c r="L11532" s="46">
        <v>0</v>
      </c>
      <c r="M11532" s="54">
        <v>149.94999999999999</v>
      </c>
      <c r="N11532" s="45"/>
    </row>
    <row r="11533" spans="1:14" s="32" customFormat="1" x14ac:dyDescent="0.25">
      <c r="A11533" s="32" t="s">
        <v>32042</v>
      </c>
      <c r="B11533" s="42" t="s">
        <v>66569</v>
      </c>
      <c r="C11533" s="42"/>
      <c r="D11533" s="42"/>
      <c r="E11533" s="43" t="s">
        <v>12711</v>
      </c>
      <c r="F11533" s="44" t="s">
        <v>3153</v>
      </c>
      <c r="G11533" s="44" t="s">
        <v>17</v>
      </c>
      <c r="H11533" s="44" t="s">
        <v>18</v>
      </c>
      <c r="I11533" s="42">
        <v>25104141255</v>
      </c>
      <c r="J11533" s="42">
        <v>8051194721068</v>
      </c>
      <c r="K11533" s="45">
        <v>45597</v>
      </c>
      <c r="L11533" s="46">
        <v>0</v>
      </c>
      <c r="M11533" s="54">
        <v>149.94999999999999</v>
      </c>
      <c r="N11533" s="45"/>
    </row>
    <row r="11534" spans="1:14" s="32" customFormat="1" x14ac:dyDescent="0.25">
      <c r="A11534" s="32" t="s">
        <v>32043</v>
      </c>
      <c r="B11534" s="42" t="s">
        <v>66571</v>
      </c>
      <c r="C11534" s="42"/>
      <c r="D11534" s="42"/>
      <c r="E11534" s="43" t="s">
        <v>12713</v>
      </c>
      <c r="F11534" s="44" t="s">
        <v>3153</v>
      </c>
      <c r="G11534" s="44" t="s">
        <v>17</v>
      </c>
      <c r="H11534" s="44" t="s">
        <v>18</v>
      </c>
      <c r="I11534" s="42">
        <v>25104141265</v>
      </c>
      <c r="J11534" s="42">
        <v>8051194721082</v>
      </c>
      <c r="K11534" s="45">
        <v>45597</v>
      </c>
      <c r="L11534" s="46">
        <v>0</v>
      </c>
      <c r="M11534" s="54">
        <v>149.94999999999999</v>
      </c>
      <c r="N11534" s="45"/>
    </row>
    <row r="11535" spans="1:14" s="32" customFormat="1" x14ac:dyDescent="0.25">
      <c r="A11535" s="32" t="s">
        <v>32044</v>
      </c>
      <c r="B11535" s="42" t="s">
        <v>66573</v>
      </c>
      <c r="C11535" s="42"/>
      <c r="D11535" s="42"/>
      <c r="E11535" s="43" t="s">
        <v>12715</v>
      </c>
      <c r="F11535" s="44" t="s">
        <v>3153</v>
      </c>
      <c r="G11535" s="44" t="s">
        <v>17</v>
      </c>
      <c r="H11535" s="44" t="s">
        <v>18</v>
      </c>
      <c r="I11535" s="42">
        <v>25104141275</v>
      </c>
      <c r="J11535" s="42">
        <v>8051194721105</v>
      </c>
      <c r="K11535" s="45">
        <v>45597</v>
      </c>
      <c r="L11535" s="46">
        <v>0</v>
      </c>
      <c r="M11535" s="54">
        <v>149.94999999999999</v>
      </c>
      <c r="N11535" s="45"/>
    </row>
    <row r="11536" spans="1:14" s="32" customFormat="1" x14ac:dyDescent="0.25">
      <c r="A11536" s="32" t="s">
        <v>32045</v>
      </c>
      <c r="B11536" s="42" t="s">
        <v>66575</v>
      </c>
      <c r="C11536" s="42"/>
      <c r="D11536" s="42"/>
      <c r="E11536" s="43" t="s">
        <v>12717</v>
      </c>
      <c r="F11536" s="44" t="s">
        <v>3153</v>
      </c>
      <c r="G11536" s="44" t="s">
        <v>17</v>
      </c>
      <c r="H11536" s="44" t="s">
        <v>18</v>
      </c>
      <c r="I11536" s="42">
        <v>25104141285</v>
      </c>
      <c r="J11536" s="42">
        <v>8051194744555</v>
      </c>
      <c r="K11536" s="45">
        <v>45597</v>
      </c>
      <c r="L11536" s="46">
        <v>0</v>
      </c>
      <c r="M11536" s="54">
        <v>149.94999999999999</v>
      </c>
      <c r="N11536" s="45"/>
    </row>
    <row r="11537" spans="1:14" s="32" customFormat="1" x14ac:dyDescent="0.25">
      <c r="A11537" s="32" t="s">
        <v>32046</v>
      </c>
      <c r="B11537" s="42" t="s">
        <v>66577</v>
      </c>
      <c r="C11537" s="42"/>
      <c r="D11537" s="42"/>
      <c r="E11537" s="43" t="s">
        <v>12719</v>
      </c>
      <c r="F11537" s="44" t="s">
        <v>3153</v>
      </c>
      <c r="G11537" s="44" t="s">
        <v>17</v>
      </c>
      <c r="H11537" s="44" t="s">
        <v>18</v>
      </c>
      <c r="I11537" s="42">
        <v>25104141295</v>
      </c>
      <c r="J11537" s="42">
        <v>8051194744562</v>
      </c>
      <c r="K11537" s="45">
        <v>45597</v>
      </c>
      <c r="L11537" s="46">
        <v>0</v>
      </c>
      <c r="M11537" s="54">
        <v>149.94999999999999</v>
      </c>
      <c r="N11537" s="45"/>
    </row>
    <row r="11538" spans="1:14" s="32" customFormat="1" x14ac:dyDescent="0.25">
      <c r="A11538" s="32" t="s">
        <v>32128</v>
      </c>
      <c r="B11538" s="42" t="s">
        <v>66586</v>
      </c>
      <c r="C11538" s="42"/>
      <c r="D11538" s="42"/>
      <c r="E11538" s="43" t="s">
        <v>13255</v>
      </c>
      <c r="F11538" s="44" t="s">
        <v>3153</v>
      </c>
      <c r="G11538" s="44" t="s">
        <v>17</v>
      </c>
      <c r="H11538" s="44" t="s">
        <v>18</v>
      </c>
      <c r="I11538" s="42">
        <v>25491161010</v>
      </c>
      <c r="J11538" s="42">
        <v>8051194804624</v>
      </c>
      <c r="K11538" s="45">
        <v>45597</v>
      </c>
      <c r="L11538" s="46">
        <v>0</v>
      </c>
      <c r="M11538" s="54">
        <v>179.95</v>
      </c>
      <c r="N11538" s="45"/>
    </row>
    <row r="11539" spans="1:14" s="32" customFormat="1" x14ac:dyDescent="0.25">
      <c r="A11539" s="32" t="s">
        <v>32129</v>
      </c>
      <c r="B11539" s="42" t="s">
        <v>66587</v>
      </c>
      <c r="C11539" s="42"/>
      <c r="D11539" s="42"/>
      <c r="E11539" s="43" t="s">
        <v>13256</v>
      </c>
      <c r="F11539" s="44" t="s">
        <v>3153</v>
      </c>
      <c r="G11539" s="44" t="s">
        <v>17</v>
      </c>
      <c r="H11539" s="44" t="s">
        <v>18</v>
      </c>
      <c r="I11539" s="42">
        <v>25491161011</v>
      </c>
      <c r="J11539" s="42">
        <v>8051194804648</v>
      </c>
      <c r="K11539" s="45">
        <v>45597</v>
      </c>
      <c r="L11539" s="46">
        <v>0</v>
      </c>
      <c r="M11539" s="54">
        <v>179.95</v>
      </c>
      <c r="N11539" s="45"/>
    </row>
    <row r="11540" spans="1:14" s="32" customFormat="1" x14ac:dyDescent="0.25">
      <c r="A11540" s="32" t="s">
        <v>32130</v>
      </c>
      <c r="B11540" s="42" t="s">
        <v>66588</v>
      </c>
      <c r="C11540" s="42"/>
      <c r="D11540" s="42"/>
      <c r="E11540" s="43" t="s">
        <v>13257</v>
      </c>
      <c r="F11540" s="44" t="s">
        <v>3153</v>
      </c>
      <c r="G11540" s="44" t="s">
        <v>17</v>
      </c>
      <c r="H11540" s="44" t="s">
        <v>18</v>
      </c>
      <c r="I11540" s="42">
        <v>25491161012</v>
      </c>
      <c r="J11540" s="42">
        <v>8051194804662</v>
      </c>
      <c r="K11540" s="45">
        <v>45597</v>
      </c>
      <c r="L11540" s="46">
        <v>0</v>
      </c>
      <c r="M11540" s="54">
        <v>179.95</v>
      </c>
      <c r="N11540" s="45"/>
    </row>
    <row r="11541" spans="1:14" s="32" customFormat="1" x14ac:dyDescent="0.25">
      <c r="A11541" s="32" t="s">
        <v>32131</v>
      </c>
      <c r="B11541" s="42" t="s">
        <v>66589</v>
      </c>
      <c r="C11541" s="42"/>
      <c r="D11541" s="42"/>
      <c r="E11541" s="43" t="s">
        <v>13258</v>
      </c>
      <c r="F11541" s="44" t="s">
        <v>3153</v>
      </c>
      <c r="G11541" s="44" t="s">
        <v>17</v>
      </c>
      <c r="H11541" s="44" t="s">
        <v>18</v>
      </c>
      <c r="I11541" s="42">
        <v>25491161013</v>
      </c>
      <c r="J11541" s="42">
        <v>8051194804686</v>
      </c>
      <c r="K11541" s="45">
        <v>45597</v>
      </c>
      <c r="L11541" s="46">
        <v>0</v>
      </c>
      <c r="M11541" s="54">
        <v>179.95</v>
      </c>
      <c r="N11541" s="45"/>
    </row>
    <row r="11542" spans="1:14" s="32" customFormat="1" x14ac:dyDescent="0.25">
      <c r="A11542" s="32" t="s">
        <v>28151</v>
      </c>
      <c r="B11542" s="42" t="s">
        <v>64746</v>
      </c>
      <c r="C11542" s="42"/>
      <c r="D11542" s="42"/>
      <c r="E11542" s="43" t="s">
        <v>11262</v>
      </c>
      <c r="F11542" s="44" t="s">
        <v>41</v>
      </c>
      <c r="G11542" s="44" t="s">
        <v>17</v>
      </c>
      <c r="H11542" s="44" t="s">
        <v>18</v>
      </c>
      <c r="I11542" s="42">
        <v>33385161024</v>
      </c>
      <c r="J11542" s="42">
        <v>8051194807212</v>
      </c>
      <c r="K11542" s="45">
        <v>45597</v>
      </c>
      <c r="L11542" s="46">
        <v>0</v>
      </c>
      <c r="M11542" s="54">
        <v>199.95</v>
      </c>
      <c r="N11542" s="45"/>
    </row>
    <row r="11543" spans="1:14" s="32" customFormat="1" x14ac:dyDescent="0.25">
      <c r="A11543" s="32" t="s">
        <v>28152</v>
      </c>
      <c r="B11543" s="42" t="s">
        <v>64747</v>
      </c>
      <c r="C11543" s="42"/>
      <c r="D11543" s="42"/>
      <c r="E11543" s="43" t="s">
        <v>11263</v>
      </c>
      <c r="F11543" s="44" t="s">
        <v>41</v>
      </c>
      <c r="G11543" s="44" t="s">
        <v>17</v>
      </c>
      <c r="H11543" s="44" t="s">
        <v>18</v>
      </c>
      <c r="I11543" s="42">
        <v>33385161026</v>
      </c>
      <c r="J11543" s="42">
        <v>8051194807229</v>
      </c>
      <c r="K11543" s="45">
        <v>45597</v>
      </c>
      <c r="L11543" s="46">
        <v>0</v>
      </c>
      <c r="M11543" s="54">
        <v>199.95</v>
      </c>
      <c r="N11543" s="45"/>
    </row>
    <row r="11544" spans="1:14" s="32" customFormat="1" x14ac:dyDescent="0.25">
      <c r="A11544" s="32" t="s">
        <v>28153</v>
      </c>
      <c r="B11544" s="42" t="s">
        <v>64748</v>
      </c>
      <c r="C11544" s="42"/>
      <c r="D11544" s="42"/>
      <c r="E11544" s="43" t="s">
        <v>11264</v>
      </c>
      <c r="F11544" s="44" t="s">
        <v>41</v>
      </c>
      <c r="G11544" s="44" t="s">
        <v>17</v>
      </c>
      <c r="H11544" s="44" t="s">
        <v>18</v>
      </c>
      <c r="I11544" s="42">
        <v>33385161027</v>
      </c>
      <c r="J11544" s="42">
        <v>8051194804006</v>
      </c>
      <c r="K11544" s="45">
        <v>45597</v>
      </c>
      <c r="L11544" s="46">
        <v>0</v>
      </c>
      <c r="M11544" s="54">
        <v>199.95</v>
      </c>
      <c r="N11544" s="45"/>
    </row>
    <row r="11545" spans="1:14" s="32" customFormat="1" x14ac:dyDescent="0.25">
      <c r="A11545" s="32" t="s">
        <v>28154</v>
      </c>
      <c r="B11545" s="42" t="s">
        <v>64749</v>
      </c>
      <c r="C11545" s="42"/>
      <c r="D11545" s="42"/>
      <c r="E11545" s="43" t="s">
        <v>11265</v>
      </c>
      <c r="F11545" s="44" t="s">
        <v>41</v>
      </c>
      <c r="G11545" s="44" t="s">
        <v>17</v>
      </c>
      <c r="H11545" s="44" t="s">
        <v>18</v>
      </c>
      <c r="I11545" s="42">
        <v>33385161028</v>
      </c>
      <c r="J11545" s="42">
        <v>8051194804013</v>
      </c>
      <c r="K11545" s="45">
        <v>45597</v>
      </c>
      <c r="L11545" s="46">
        <v>0</v>
      </c>
      <c r="M11545" s="54">
        <v>199.95</v>
      </c>
      <c r="N11545" s="45"/>
    </row>
    <row r="11546" spans="1:14" s="32" customFormat="1" x14ac:dyDescent="0.25">
      <c r="A11546" s="32" t="s">
        <v>28155</v>
      </c>
      <c r="B11546" s="42" t="s">
        <v>64750</v>
      </c>
      <c r="C11546" s="42"/>
      <c r="D11546" s="42"/>
      <c r="E11546" s="43" t="s">
        <v>11266</v>
      </c>
      <c r="F11546" s="44" t="s">
        <v>41</v>
      </c>
      <c r="G11546" s="44" t="s">
        <v>17</v>
      </c>
      <c r="H11546" s="44" t="s">
        <v>18</v>
      </c>
      <c r="I11546" s="42">
        <v>33385161029</v>
      </c>
      <c r="J11546" s="42">
        <v>8051194804020</v>
      </c>
      <c r="K11546" s="45">
        <v>45597</v>
      </c>
      <c r="L11546" s="46">
        <v>0</v>
      </c>
      <c r="M11546" s="54">
        <v>199.95</v>
      </c>
      <c r="N11546" s="45"/>
    </row>
    <row r="11547" spans="1:14" s="32" customFormat="1" x14ac:dyDescent="0.25">
      <c r="A11547" s="32" t="s">
        <v>28156</v>
      </c>
      <c r="B11547" s="42" t="s">
        <v>64751</v>
      </c>
      <c r="C11547" s="42"/>
      <c r="D11547" s="42"/>
      <c r="E11547" s="43" t="s">
        <v>11267</v>
      </c>
      <c r="F11547" s="44" t="s">
        <v>41</v>
      </c>
      <c r="G11547" s="44" t="s">
        <v>17</v>
      </c>
      <c r="H11547" s="44" t="s">
        <v>18</v>
      </c>
      <c r="I11547" s="42">
        <v>33385161030</v>
      </c>
      <c r="J11547" s="42">
        <v>8051194804037</v>
      </c>
      <c r="K11547" s="45">
        <v>45597</v>
      </c>
      <c r="L11547" s="46">
        <v>0</v>
      </c>
      <c r="M11547" s="54">
        <v>199.95</v>
      </c>
      <c r="N11547" s="45"/>
    </row>
    <row r="11548" spans="1:14" s="32" customFormat="1" x14ac:dyDescent="0.25">
      <c r="A11548" s="32" t="s">
        <v>28157</v>
      </c>
      <c r="B11548" s="42" t="s">
        <v>64752</v>
      </c>
      <c r="C11548" s="42"/>
      <c r="D11548" s="42"/>
      <c r="E11548" s="43" t="s">
        <v>11268</v>
      </c>
      <c r="F11548" s="44" t="s">
        <v>41</v>
      </c>
      <c r="G11548" s="44" t="s">
        <v>17</v>
      </c>
      <c r="H11548" s="44" t="s">
        <v>18</v>
      </c>
      <c r="I11548" s="42">
        <v>33385161031</v>
      </c>
      <c r="J11548" s="42">
        <v>8051194807236</v>
      </c>
      <c r="K11548" s="45">
        <v>45597</v>
      </c>
      <c r="L11548" s="46">
        <v>0</v>
      </c>
      <c r="M11548" s="54">
        <v>199.95</v>
      </c>
      <c r="N11548" s="45"/>
    </row>
    <row r="11549" spans="1:14" s="32" customFormat="1" x14ac:dyDescent="0.25">
      <c r="A11549" s="32" t="s">
        <v>28158</v>
      </c>
      <c r="B11549" s="42" t="s">
        <v>64753</v>
      </c>
      <c r="C11549" s="42"/>
      <c r="D11549" s="42"/>
      <c r="E11549" s="43" t="s">
        <v>11269</v>
      </c>
      <c r="F11549" s="44" t="s">
        <v>41</v>
      </c>
      <c r="G11549" s="44" t="s">
        <v>17</v>
      </c>
      <c r="H11549" s="44" t="s">
        <v>18</v>
      </c>
      <c r="I11549" s="42">
        <v>33385161032</v>
      </c>
      <c r="J11549" s="42">
        <v>8051194804044</v>
      </c>
      <c r="K11549" s="45">
        <v>45597</v>
      </c>
      <c r="L11549" s="46">
        <v>0</v>
      </c>
      <c r="M11549" s="54">
        <v>199.95</v>
      </c>
      <c r="N11549" s="45"/>
    </row>
    <row r="11550" spans="1:14" s="32" customFormat="1" x14ac:dyDescent="0.25">
      <c r="A11550" s="32" t="s">
        <v>28159</v>
      </c>
      <c r="B11550" s="42" t="s">
        <v>64754</v>
      </c>
      <c r="C11550" s="42"/>
      <c r="D11550" s="42"/>
      <c r="E11550" s="43" t="s">
        <v>11270</v>
      </c>
      <c r="F11550" s="44" t="s">
        <v>41</v>
      </c>
      <c r="G11550" s="44" t="s">
        <v>17</v>
      </c>
      <c r="H11550" s="44" t="s">
        <v>18</v>
      </c>
      <c r="I11550" s="42">
        <v>33385161034</v>
      </c>
      <c r="J11550" s="42">
        <v>8051194807243</v>
      </c>
      <c r="K11550" s="45">
        <v>45597</v>
      </c>
      <c r="L11550" s="46">
        <v>0</v>
      </c>
      <c r="M11550" s="54">
        <v>199.95</v>
      </c>
      <c r="N11550" s="45"/>
    </row>
    <row r="11551" spans="1:14" s="32" customFormat="1" x14ac:dyDescent="0.25">
      <c r="A11551" s="32" t="s">
        <v>26968</v>
      </c>
      <c r="B11551" s="42" t="s">
        <v>66137</v>
      </c>
      <c r="C11551" s="42"/>
      <c r="D11551" s="42"/>
      <c r="E11551" s="43" t="s">
        <v>309</v>
      </c>
      <c r="F11551" s="44" t="s">
        <v>298</v>
      </c>
      <c r="G11551" s="44" t="s">
        <v>17</v>
      </c>
      <c r="H11551" s="44" t="s">
        <v>18</v>
      </c>
      <c r="I11551" s="42">
        <v>244811611036</v>
      </c>
      <c r="J11551" s="42">
        <v>8051194892737</v>
      </c>
      <c r="K11551" s="45">
        <v>45597</v>
      </c>
      <c r="L11551" s="46">
        <v>0</v>
      </c>
      <c r="M11551" s="54">
        <v>199.95</v>
      </c>
      <c r="N11551" s="45"/>
    </row>
    <row r="11552" spans="1:14" s="32" customFormat="1" x14ac:dyDescent="0.25">
      <c r="A11552" s="32" t="s">
        <v>26969</v>
      </c>
      <c r="B11552" s="42" t="s">
        <v>66138</v>
      </c>
      <c r="C11552" s="42"/>
      <c r="D11552" s="42"/>
      <c r="E11552" s="43" t="s">
        <v>310</v>
      </c>
      <c r="F11552" s="44" t="s">
        <v>298</v>
      </c>
      <c r="G11552" s="44" t="s">
        <v>17</v>
      </c>
      <c r="H11552" s="44" t="s">
        <v>18</v>
      </c>
      <c r="I11552" s="42">
        <v>244811611037</v>
      </c>
      <c r="J11552" s="42">
        <v>8051194892744</v>
      </c>
      <c r="K11552" s="45">
        <v>45597</v>
      </c>
      <c r="L11552" s="46">
        <v>0</v>
      </c>
      <c r="M11552" s="54">
        <v>199.95</v>
      </c>
      <c r="N11552" s="45"/>
    </row>
    <row r="11553" spans="1:14" s="32" customFormat="1" x14ac:dyDescent="0.25">
      <c r="A11553" s="32" t="s">
        <v>26970</v>
      </c>
      <c r="B11553" s="42" t="s">
        <v>66140</v>
      </c>
      <c r="C11553" s="42"/>
      <c r="D11553" s="42"/>
      <c r="E11553" s="43" t="s">
        <v>312</v>
      </c>
      <c r="F11553" s="44" t="s">
        <v>298</v>
      </c>
      <c r="G11553" s="44" t="s">
        <v>17</v>
      </c>
      <c r="H11553" s="44" t="s">
        <v>18</v>
      </c>
      <c r="I11553" s="42">
        <v>244811611039</v>
      </c>
      <c r="J11553" s="42">
        <v>8051194892768</v>
      </c>
      <c r="K11553" s="45">
        <v>45597</v>
      </c>
      <c r="L11553" s="46">
        <v>0</v>
      </c>
      <c r="M11553" s="54">
        <v>199.95</v>
      </c>
      <c r="N11553" s="45"/>
    </row>
    <row r="11554" spans="1:14" s="32" customFormat="1" x14ac:dyDescent="0.25">
      <c r="A11554" s="32" t="s">
        <v>26971</v>
      </c>
      <c r="B11554" s="42" t="s">
        <v>66141</v>
      </c>
      <c r="C11554" s="42"/>
      <c r="D11554" s="42"/>
      <c r="E11554" s="43" t="s">
        <v>313</v>
      </c>
      <c r="F11554" s="44" t="s">
        <v>298</v>
      </c>
      <c r="G11554" s="44" t="s">
        <v>17</v>
      </c>
      <c r="H11554" s="44" t="s">
        <v>18</v>
      </c>
      <c r="I11554" s="42">
        <v>244811611040</v>
      </c>
      <c r="J11554" s="42">
        <v>8051194892775</v>
      </c>
      <c r="K11554" s="45">
        <v>45597</v>
      </c>
      <c r="L11554" s="46">
        <v>0</v>
      </c>
      <c r="M11554" s="54">
        <v>199.95</v>
      </c>
      <c r="N11554" s="45"/>
    </row>
    <row r="11555" spans="1:14" s="32" customFormat="1" x14ac:dyDescent="0.25">
      <c r="A11555" s="32" t="s">
        <v>26972</v>
      </c>
      <c r="B11555" s="42" t="s">
        <v>66142</v>
      </c>
      <c r="C11555" s="42"/>
      <c r="D11555" s="42"/>
      <c r="E11555" s="43" t="s">
        <v>314</v>
      </c>
      <c r="F11555" s="44" t="s">
        <v>298</v>
      </c>
      <c r="G11555" s="44" t="s">
        <v>17</v>
      </c>
      <c r="H11555" s="44" t="s">
        <v>18</v>
      </c>
      <c r="I11555" s="42">
        <v>244811611041</v>
      </c>
      <c r="J11555" s="42">
        <v>8051194892782</v>
      </c>
      <c r="K11555" s="45">
        <v>45597</v>
      </c>
      <c r="L11555" s="46">
        <v>0</v>
      </c>
      <c r="M11555" s="54">
        <v>199.95</v>
      </c>
      <c r="N11555" s="45"/>
    </row>
    <row r="11556" spans="1:14" s="32" customFormat="1" x14ac:dyDescent="0.25">
      <c r="A11556" s="32" t="s">
        <v>32252</v>
      </c>
      <c r="B11556" s="42" t="s">
        <v>66565</v>
      </c>
      <c r="C11556" s="42"/>
      <c r="D11556" s="42"/>
      <c r="E11556" s="43" t="s">
        <v>12665</v>
      </c>
      <c r="F11556" s="44" t="s">
        <v>3153</v>
      </c>
      <c r="G11556" s="44" t="s">
        <v>17</v>
      </c>
      <c r="H11556" s="44" t="s">
        <v>18</v>
      </c>
      <c r="I11556" s="42">
        <v>251041410105</v>
      </c>
      <c r="J11556" s="42">
        <v>8051194742261</v>
      </c>
      <c r="K11556" s="45">
        <v>45597</v>
      </c>
      <c r="L11556" s="46">
        <v>0</v>
      </c>
      <c r="M11556" s="54">
        <v>149.94999999999999</v>
      </c>
      <c r="N11556" s="45"/>
    </row>
    <row r="11557" spans="1:14" s="32" customFormat="1" x14ac:dyDescent="0.25">
      <c r="A11557" s="32" t="s">
        <v>32253</v>
      </c>
      <c r="B11557" s="42" t="s">
        <v>66567</v>
      </c>
      <c r="C11557" s="42"/>
      <c r="D11557" s="42"/>
      <c r="E11557" s="43" t="s">
        <v>12667</v>
      </c>
      <c r="F11557" s="44" t="s">
        <v>3153</v>
      </c>
      <c r="G11557" s="44" t="s">
        <v>17</v>
      </c>
      <c r="H11557" s="44" t="s">
        <v>18</v>
      </c>
      <c r="I11557" s="42">
        <v>251041410115</v>
      </c>
      <c r="J11557" s="42">
        <v>8051194742285</v>
      </c>
      <c r="K11557" s="45">
        <v>45597</v>
      </c>
      <c r="L11557" s="46">
        <v>0</v>
      </c>
      <c r="M11557" s="54">
        <v>149.94999999999999</v>
      </c>
      <c r="N11557" s="45"/>
    </row>
    <row r="11558" spans="1:14" s="32" customFormat="1" x14ac:dyDescent="0.25">
      <c r="A11558" s="32" t="s">
        <v>32254</v>
      </c>
      <c r="B11558" s="42" t="s">
        <v>66579</v>
      </c>
      <c r="C11558" s="42"/>
      <c r="D11558" s="42"/>
      <c r="E11558" s="43" t="s">
        <v>12707</v>
      </c>
      <c r="F11558" s="44" t="s">
        <v>3153</v>
      </c>
      <c r="G11558" s="44" t="s">
        <v>17</v>
      </c>
      <c r="H11558" s="44" t="s">
        <v>18</v>
      </c>
      <c r="I11558" s="42">
        <v>251041412105</v>
      </c>
      <c r="J11558" s="42">
        <v>8051194744579</v>
      </c>
      <c r="K11558" s="45">
        <v>45597</v>
      </c>
      <c r="L11558" s="46">
        <v>0</v>
      </c>
      <c r="M11558" s="54">
        <v>149.94999999999999</v>
      </c>
      <c r="N11558" s="45"/>
    </row>
    <row r="11559" spans="1:14" s="32" customFormat="1" x14ac:dyDescent="0.25">
      <c r="A11559" s="32" t="s">
        <v>32255</v>
      </c>
      <c r="B11559" s="42" t="s">
        <v>66581</v>
      </c>
      <c r="C11559" s="42"/>
      <c r="D11559" s="42"/>
      <c r="E11559" s="43" t="s">
        <v>12709</v>
      </c>
      <c r="F11559" s="44" t="s">
        <v>3153</v>
      </c>
      <c r="G11559" s="44" t="s">
        <v>17</v>
      </c>
      <c r="H11559" s="44" t="s">
        <v>18</v>
      </c>
      <c r="I11559" s="42">
        <v>251041412115</v>
      </c>
      <c r="J11559" s="42">
        <v>8051194744593</v>
      </c>
      <c r="K11559" s="45">
        <v>45597</v>
      </c>
      <c r="L11559" s="46">
        <v>0</v>
      </c>
      <c r="M11559" s="54">
        <v>149.94999999999999</v>
      </c>
      <c r="N11559" s="45"/>
    </row>
    <row r="11560" spans="1:14" s="32" customFormat="1" x14ac:dyDescent="0.25">
      <c r="A11560" s="32" t="s">
        <v>29861</v>
      </c>
      <c r="B11560" s="42" t="s">
        <v>64625</v>
      </c>
      <c r="C11560" s="42"/>
      <c r="D11560" s="42"/>
      <c r="E11560" s="43" t="s">
        <v>60791</v>
      </c>
      <c r="F11560" s="44" t="s">
        <v>41</v>
      </c>
      <c r="G11560" s="44" t="s">
        <v>17</v>
      </c>
      <c r="H11560" s="44" t="s">
        <v>18</v>
      </c>
      <c r="I11560" s="42" t="s">
        <v>7531</v>
      </c>
      <c r="J11560" s="42">
        <v>8021506624837</v>
      </c>
      <c r="K11560" s="45">
        <v>45597</v>
      </c>
      <c r="L11560" s="46">
        <v>0</v>
      </c>
      <c r="M11560" s="54">
        <v>269.95</v>
      </c>
      <c r="N11560" s="45">
        <v>42786</v>
      </c>
    </row>
    <row r="11561" spans="1:14" s="32" customFormat="1" x14ac:dyDescent="0.25">
      <c r="A11561" s="32" t="s">
        <v>29862</v>
      </c>
      <c r="B11561" s="42" t="s">
        <v>64624</v>
      </c>
      <c r="C11561" s="42"/>
      <c r="D11561" s="42"/>
      <c r="E11561" s="43" t="s">
        <v>60792</v>
      </c>
      <c r="F11561" s="44" t="s">
        <v>41</v>
      </c>
      <c r="G11561" s="44" t="s">
        <v>17</v>
      </c>
      <c r="H11561" s="44" t="s">
        <v>18</v>
      </c>
      <c r="I11561" s="42" t="s">
        <v>7534</v>
      </c>
      <c r="J11561" s="42">
        <v>8021506615255</v>
      </c>
      <c r="K11561" s="45">
        <v>45597</v>
      </c>
      <c r="L11561" s="46">
        <v>0</v>
      </c>
      <c r="M11561" s="54">
        <v>269.95</v>
      </c>
      <c r="N11561" s="45">
        <v>42786</v>
      </c>
    </row>
    <row r="11562" spans="1:14" s="32" customFormat="1" x14ac:dyDescent="0.25">
      <c r="A11562" s="32" t="s">
        <v>29863</v>
      </c>
      <c r="B11562" s="42" t="s">
        <v>64623</v>
      </c>
      <c r="C11562" s="42"/>
      <c r="D11562" s="42"/>
      <c r="E11562" s="43" t="s">
        <v>60793</v>
      </c>
      <c r="F11562" s="44" t="s">
        <v>41</v>
      </c>
      <c r="G11562" s="44" t="s">
        <v>17</v>
      </c>
      <c r="H11562" s="44" t="s">
        <v>18</v>
      </c>
      <c r="I11562" s="42" t="s">
        <v>7537</v>
      </c>
      <c r="J11562" s="42">
        <v>8021506615293</v>
      </c>
      <c r="K11562" s="45">
        <v>45597</v>
      </c>
      <c r="L11562" s="46">
        <v>0</v>
      </c>
      <c r="M11562" s="54">
        <v>269.95</v>
      </c>
      <c r="N11562" s="45">
        <v>42786</v>
      </c>
    </row>
    <row r="11563" spans="1:14" s="32" customFormat="1" x14ac:dyDescent="0.25">
      <c r="A11563" s="32" t="s">
        <v>29864</v>
      </c>
      <c r="B11563" s="42" t="s">
        <v>64626</v>
      </c>
      <c r="C11563" s="42"/>
      <c r="D11563" s="42"/>
      <c r="E11563" s="43" t="s">
        <v>7538</v>
      </c>
      <c r="F11563" s="44" t="s">
        <v>41</v>
      </c>
      <c r="G11563" s="44" t="s">
        <v>17</v>
      </c>
      <c r="H11563" s="44" t="s">
        <v>18</v>
      </c>
      <c r="I11563" s="42" t="s">
        <v>7540</v>
      </c>
      <c r="J11563" s="42">
        <v>8021506624844</v>
      </c>
      <c r="K11563" s="45">
        <v>45597</v>
      </c>
      <c r="L11563" s="46">
        <v>0</v>
      </c>
      <c r="M11563" s="54">
        <v>269.95</v>
      </c>
      <c r="N11563" s="45">
        <v>42786</v>
      </c>
    </row>
    <row r="11564" spans="1:14" s="32" customFormat="1" x14ac:dyDescent="0.25">
      <c r="A11564" s="32" t="s">
        <v>29865</v>
      </c>
      <c r="B11564" s="42" t="s">
        <v>64627</v>
      </c>
      <c r="C11564" s="42"/>
      <c r="D11564" s="42"/>
      <c r="E11564" s="43" t="s">
        <v>60794</v>
      </c>
      <c r="F11564" s="44" t="s">
        <v>41</v>
      </c>
      <c r="G11564" s="44" t="s">
        <v>17</v>
      </c>
      <c r="H11564" s="44" t="s">
        <v>18</v>
      </c>
      <c r="I11564" s="42" t="s">
        <v>7541</v>
      </c>
      <c r="J11564" s="42">
        <v>8021506624851</v>
      </c>
      <c r="K11564" s="45">
        <v>45597</v>
      </c>
      <c r="L11564" s="46">
        <v>0</v>
      </c>
      <c r="M11564" s="54">
        <v>269.95</v>
      </c>
      <c r="N11564" s="45">
        <v>42786</v>
      </c>
    </row>
    <row r="11565" spans="1:14" s="32" customFormat="1" x14ac:dyDescent="0.25">
      <c r="A11565" s="32" t="s">
        <v>29866</v>
      </c>
      <c r="B11565" s="42" t="s">
        <v>64630</v>
      </c>
      <c r="C11565" s="42"/>
      <c r="D11565" s="42"/>
      <c r="E11565" s="43" t="s">
        <v>60795</v>
      </c>
      <c r="F11565" s="44" t="s">
        <v>41</v>
      </c>
      <c r="G11565" s="44" t="s">
        <v>17</v>
      </c>
      <c r="H11565" s="44" t="s">
        <v>18</v>
      </c>
      <c r="I11565" s="42" t="s">
        <v>7552</v>
      </c>
      <c r="J11565" s="42">
        <v>8021506624875</v>
      </c>
      <c r="K11565" s="45">
        <v>45597</v>
      </c>
      <c r="L11565" s="46">
        <v>0</v>
      </c>
      <c r="M11565" s="54">
        <v>269.95</v>
      </c>
      <c r="N11565" s="45">
        <v>42786</v>
      </c>
    </row>
    <row r="11566" spans="1:14" s="32" customFormat="1" x14ac:dyDescent="0.25">
      <c r="A11566" s="32" t="s">
        <v>29867</v>
      </c>
      <c r="B11566" s="42" t="s">
        <v>64629</v>
      </c>
      <c r="C11566" s="42"/>
      <c r="D11566" s="42"/>
      <c r="E11566" s="43" t="s">
        <v>60796</v>
      </c>
      <c r="F11566" s="44" t="s">
        <v>41</v>
      </c>
      <c r="G11566" s="44" t="s">
        <v>17</v>
      </c>
      <c r="H11566" s="44" t="s">
        <v>18</v>
      </c>
      <c r="I11566" s="42" t="s">
        <v>7553</v>
      </c>
      <c r="J11566" s="42">
        <v>8021506615262</v>
      </c>
      <c r="K11566" s="45">
        <v>45597</v>
      </c>
      <c r="L11566" s="46">
        <v>0</v>
      </c>
      <c r="M11566" s="54">
        <v>269.95</v>
      </c>
      <c r="N11566" s="45">
        <v>42786</v>
      </c>
    </row>
    <row r="11567" spans="1:14" s="32" customFormat="1" x14ac:dyDescent="0.25">
      <c r="A11567" s="32" t="s">
        <v>29868</v>
      </c>
      <c r="B11567" s="42" t="s">
        <v>64628</v>
      </c>
      <c r="C11567" s="42"/>
      <c r="D11567" s="42"/>
      <c r="E11567" s="43" t="s">
        <v>60797</v>
      </c>
      <c r="F11567" s="44" t="s">
        <v>41</v>
      </c>
      <c r="G11567" s="44" t="s">
        <v>17</v>
      </c>
      <c r="H11567" s="44" t="s">
        <v>18</v>
      </c>
      <c r="I11567" s="42" t="s">
        <v>7554</v>
      </c>
      <c r="J11567" s="42">
        <v>8021506624868</v>
      </c>
      <c r="K11567" s="45">
        <v>45597</v>
      </c>
      <c r="L11567" s="46">
        <v>0</v>
      </c>
      <c r="M11567" s="54">
        <v>269.95</v>
      </c>
      <c r="N11567" s="45">
        <v>42786</v>
      </c>
    </row>
    <row r="11568" spans="1:14" s="32" customFormat="1" x14ac:dyDescent="0.25">
      <c r="A11568" s="32" t="s">
        <v>29869</v>
      </c>
      <c r="B11568" s="42" t="s">
        <v>64631</v>
      </c>
      <c r="C11568" s="42"/>
      <c r="D11568" s="42"/>
      <c r="E11568" s="43" t="s">
        <v>7555</v>
      </c>
      <c r="F11568" s="44" t="s">
        <v>41</v>
      </c>
      <c r="G11568" s="44" t="s">
        <v>17</v>
      </c>
      <c r="H11568" s="44" t="s">
        <v>18</v>
      </c>
      <c r="I11568" s="42" t="s">
        <v>7556</v>
      </c>
      <c r="J11568" s="42">
        <v>8021506624882</v>
      </c>
      <c r="K11568" s="45">
        <v>45597</v>
      </c>
      <c r="L11568" s="46">
        <v>0</v>
      </c>
      <c r="M11568" s="54">
        <v>269.95</v>
      </c>
      <c r="N11568" s="45">
        <v>42786</v>
      </c>
    </row>
    <row r="11569" spans="1:14" s="32" customFormat="1" x14ac:dyDescent="0.25">
      <c r="A11569" s="32" t="s">
        <v>29870</v>
      </c>
      <c r="B11569" s="42" t="s">
        <v>64632</v>
      </c>
      <c r="C11569" s="42"/>
      <c r="D11569" s="42"/>
      <c r="E11569" s="43" t="s">
        <v>7557</v>
      </c>
      <c r="F11569" s="44" t="s">
        <v>41</v>
      </c>
      <c r="G11569" s="44" t="s">
        <v>17</v>
      </c>
      <c r="H11569" s="44" t="s">
        <v>18</v>
      </c>
      <c r="I11569" s="42" t="s">
        <v>7558</v>
      </c>
      <c r="J11569" s="42">
        <v>8021506624899</v>
      </c>
      <c r="K11569" s="45">
        <v>45597</v>
      </c>
      <c r="L11569" s="46">
        <v>0</v>
      </c>
      <c r="M11569" s="54">
        <v>269.95</v>
      </c>
      <c r="N11569" s="45">
        <v>42786</v>
      </c>
    </row>
    <row r="11570" spans="1:14" s="32" customFormat="1" x14ac:dyDescent="0.25">
      <c r="A11570" s="32" t="s">
        <v>29925</v>
      </c>
      <c r="B11570" s="42" t="s">
        <v>64917</v>
      </c>
      <c r="C11570" s="42"/>
      <c r="D11570" s="42"/>
      <c r="E11570" s="43" t="s">
        <v>11937</v>
      </c>
      <c r="F11570" s="44" t="s">
        <v>41</v>
      </c>
      <c r="G11570" s="44" t="s">
        <v>17</v>
      </c>
      <c r="H11570" s="44" t="s">
        <v>18</v>
      </c>
      <c r="I11570" s="42" t="s">
        <v>11938</v>
      </c>
      <c r="J11570" s="42">
        <v>8051194806208</v>
      </c>
      <c r="K11570" s="45">
        <v>45597</v>
      </c>
      <c r="L11570" s="46">
        <v>0</v>
      </c>
      <c r="M11570" s="54">
        <v>329.95</v>
      </c>
      <c r="N11570" s="45"/>
    </row>
    <row r="11571" spans="1:14" s="32" customFormat="1" x14ac:dyDescent="0.25">
      <c r="A11571" s="32" t="s">
        <v>29926</v>
      </c>
      <c r="B11571" s="42" t="s">
        <v>64915</v>
      </c>
      <c r="C11571" s="42"/>
      <c r="D11571" s="42"/>
      <c r="E11571" s="43" t="s">
        <v>11941</v>
      </c>
      <c r="F11571" s="44" t="s">
        <v>41</v>
      </c>
      <c r="G11571" s="44" t="s">
        <v>17</v>
      </c>
      <c r="H11571" s="44" t="s">
        <v>18</v>
      </c>
      <c r="I11571" s="42" t="s">
        <v>11942</v>
      </c>
      <c r="J11571" s="42">
        <v>8051194806185</v>
      </c>
      <c r="K11571" s="45">
        <v>45597</v>
      </c>
      <c r="L11571" s="46">
        <v>0</v>
      </c>
      <c r="M11571" s="54">
        <v>329.95</v>
      </c>
      <c r="N11571" s="45"/>
    </row>
    <row r="11572" spans="1:14" s="32" customFormat="1" x14ac:dyDescent="0.25">
      <c r="A11572" s="32" t="s">
        <v>29927</v>
      </c>
      <c r="B11572" s="42" t="s">
        <v>64918</v>
      </c>
      <c r="C11572" s="42"/>
      <c r="D11572" s="42"/>
      <c r="E11572" s="43" t="s">
        <v>11943</v>
      </c>
      <c r="F11572" s="44" t="s">
        <v>41</v>
      </c>
      <c r="G11572" s="44" t="s">
        <v>17</v>
      </c>
      <c r="H11572" s="44" t="s">
        <v>18</v>
      </c>
      <c r="I11572" s="42" t="s">
        <v>11944</v>
      </c>
      <c r="J11572" s="42">
        <v>8051194806215</v>
      </c>
      <c r="K11572" s="45">
        <v>45597</v>
      </c>
      <c r="L11572" s="46">
        <v>0</v>
      </c>
      <c r="M11572" s="54">
        <v>329.95</v>
      </c>
      <c r="N11572" s="45"/>
    </row>
    <row r="11573" spans="1:14" s="32" customFormat="1" x14ac:dyDescent="0.25">
      <c r="A11573" s="32" t="s">
        <v>29928</v>
      </c>
      <c r="B11573" s="42" t="s">
        <v>64919</v>
      </c>
      <c r="C11573" s="42"/>
      <c r="D11573" s="42"/>
      <c r="E11573" s="43" t="s">
        <v>11931</v>
      </c>
      <c r="F11573" s="44" t="s">
        <v>41</v>
      </c>
      <c r="G11573" s="44" t="s">
        <v>17</v>
      </c>
      <c r="H11573" s="44" t="s">
        <v>18</v>
      </c>
      <c r="I11573" s="42" t="s">
        <v>11932</v>
      </c>
      <c r="J11573" s="42">
        <v>8051194806222</v>
      </c>
      <c r="K11573" s="45">
        <v>45597</v>
      </c>
      <c r="L11573" s="46">
        <v>0</v>
      </c>
      <c r="M11573" s="54">
        <v>329.95</v>
      </c>
      <c r="N11573" s="45"/>
    </row>
    <row r="11574" spans="1:14" s="32" customFormat="1" x14ac:dyDescent="0.25">
      <c r="A11574" s="32" t="s">
        <v>29929</v>
      </c>
      <c r="B11574" s="42" t="s">
        <v>64920</v>
      </c>
      <c r="C11574" s="42"/>
      <c r="D11574" s="42"/>
      <c r="E11574" s="43" t="s">
        <v>11933</v>
      </c>
      <c r="F11574" s="44" t="s">
        <v>41</v>
      </c>
      <c r="G11574" s="44" t="s">
        <v>17</v>
      </c>
      <c r="H11574" s="44" t="s">
        <v>18</v>
      </c>
      <c r="I11574" s="42" t="s">
        <v>11934</v>
      </c>
      <c r="J11574" s="42">
        <v>8051194806239</v>
      </c>
      <c r="K11574" s="45">
        <v>45597</v>
      </c>
      <c r="L11574" s="46">
        <v>0</v>
      </c>
      <c r="M11574" s="54">
        <v>329.95</v>
      </c>
      <c r="N11574" s="45"/>
    </row>
    <row r="11575" spans="1:14" s="32" customFormat="1" x14ac:dyDescent="0.25">
      <c r="A11575" s="32" t="s">
        <v>29930</v>
      </c>
      <c r="B11575" s="42" t="s">
        <v>64921</v>
      </c>
      <c r="C11575" s="42"/>
      <c r="D11575" s="42"/>
      <c r="E11575" s="43" t="s">
        <v>11935</v>
      </c>
      <c r="F11575" s="44" t="s">
        <v>41</v>
      </c>
      <c r="G11575" s="44" t="s">
        <v>17</v>
      </c>
      <c r="H11575" s="44" t="s">
        <v>18</v>
      </c>
      <c r="I11575" s="42" t="s">
        <v>11936</v>
      </c>
      <c r="J11575" s="42">
        <v>8051194806246</v>
      </c>
      <c r="K11575" s="45">
        <v>45597</v>
      </c>
      <c r="L11575" s="46">
        <v>0</v>
      </c>
      <c r="M11575" s="54">
        <v>329.95</v>
      </c>
      <c r="N11575" s="45"/>
    </row>
    <row r="11576" spans="1:14" s="32" customFormat="1" x14ac:dyDescent="0.25">
      <c r="A11576" s="32" t="s">
        <v>29931</v>
      </c>
      <c r="B11576" s="42" t="s">
        <v>64916</v>
      </c>
      <c r="C11576" s="42"/>
      <c r="D11576" s="42"/>
      <c r="E11576" s="43" t="s">
        <v>11939</v>
      </c>
      <c r="F11576" s="44" t="s">
        <v>41</v>
      </c>
      <c r="G11576" s="44" t="s">
        <v>17</v>
      </c>
      <c r="H11576" s="44" t="s">
        <v>18</v>
      </c>
      <c r="I11576" s="42" t="s">
        <v>11940</v>
      </c>
      <c r="J11576" s="42">
        <v>8051194806192</v>
      </c>
      <c r="K11576" s="45">
        <v>45597</v>
      </c>
      <c r="L11576" s="46">
        <v>0</v>
      </c>
      <c r="M11576" s="54">
        <v>329.95</v>
      </c>
      <c r="N11576" s="45"/>
    </row>
    <row r="11577" spans="1:14" s="32" customFormat="1" x14ac:dyDescent="0.25">
      <c r="A11577" s="32" t="s">
        <v>29932</v>
      </c>
      <c r="B11577" s="42" t="s">
        <v>64926</v>
      </c>
      <c r="C11577" s="42"/>
      <c r="D11577" s="42"/>
      <c r="E11577" s="43" t="s">
        <v>11945</v>
      </c>
      <c r="F11577" s="44" t="s">
        <v>41</v>
      </c>
      <c r="G11577" s="44" t="s">
        <v>17</v>
      </c>
      <c r="H11577" s="44" t="s">
        <v>18</v>
      </c>
      <c r="I11577" s="42" t="s">
        <v>11946</v>
      </c>
      <c r="J11577" s="42">
        <v>8051194806369</v>
      </c>
      <c r="K11577" s="45">
        <v>45597</v>
      </c>
      <c r="L11577" s="46">
        <v>0</v>
      </c>
      <c r="M11577" s="54">
        <v>329.95</v>
      </c>
      <c r="N11577" s="45"/>
    </row>
    <row r="11578" spans="1:14" s="32" customFormat="1" x14ac:dyDescent="0.25">
      <c r="A11578" s="32" t="s">
        <v>29933</v>
      </c>
      <c r="B11578" s="42" t="s">
        <v>64927</v>
      </c>
      <c r="C11578" s="42"/>
      <c r="D11578" s="42"/>
      <c r="E11578" s="43" t="s">
        <v>11947</v>
      </c>
      <c r="F11578" s="44" t="s">
        <v>41</v>
      </c>
      <c r="G11578" s="44" t="s">
        <v>17</v>
      </c>
      <c r="H11578" s="44" t="s">
        <v>18</v>
      </c>
      <c r="I11578" s="42" t="s">
        <v>11948</v>
      </c>
      <c r="J11578" s="42">
        <v>8051194806376</v>
      </c>
      <c r="K11578" s="45">
        <v>45597</v>
      </c>
      <c r="L11578" s="46">
        <v>0</v>
      </c>
      <c r="M11578" s="54">
        <v>329.95</v>
      </c>
      <c r="N11578" s="45"/>
    </row>
    <row r="11579" spans="1:14" s="32" customFormat="1" x14ac:dyDescent="0.25">
      <c r="A11579" s="32" t="s">
        <v>29934</v>
      </c>
      <c r="B11579" s="42" t="s">
        <v>64928</v>
      </c>
      <c r="C11579" s="42"/>
      <c r="D11579" s="42"/>
      <c r="E11579" s="43" t="s">
        <v>11949</v>
      </c>
      <c r="F11579" s="44" t="s">
        <v>41</v>
      </c>
      <c r="G11579" s="44" t="s">
        <v>17</v>
      </c>
      <c r="H11579" s="44" t="s">
        <v>18</v>
      </c>
      <c r="I11579" s="42" t="s">
        <v>11950</v>
      </c>
      <c r="J11579" s="42">
        <v>8051194806383</v>
      </c>
      <c r="K11579" s="45">
        <v>45597</v>
      </c>
      <c r="L11579" s="46">
        <v>0</v>
      </c>
      <c r="M11579" s="54">
        <v>329.95</v>
      </c>
      <c r="N11579" s="45"/>
    </row>
    <row r="11580" spans="1:14" s="32" customFormat="1" x14ac:dyDescent="0.25">
      <c r="A11580" s="32" t="s">
        <v>29935</v>
      </c>
      <c r="B11580" s="42" t="s">
        <v>64924</v>
      </c>
      <c r="C11580" s="42"/>
      <c r="D11580" s="42"/>
      <c r="E11580" s="43" t="s">
        <v>11951</v>
      </c>
      <c r="F11580" s="44" t="s">
        <v>41</v>
      </c>
      <c r="G11580" s="44" t="s">
        <v>17</v>
      </c>
      <c r="H11580" s="44" t="s">
        <v>18</v>
      </c>
      <c r="I11580" s="42" t="s">
        <v>11952</v>
      </c>
      <c r="J11580" s="42">
        <v>8051194806345</v>
      </c>
      <c r="K11580" s="45">
        <v>45597</v>
      </c>
      <c r="L11580" s="46">
        <v>0</v>
      </c>
      <c r="M11580" s="54">
        <v>329.95</v>
      </c>
      <c r="N11580" s="45"/>
    </row>
    <row r="11581" spans="1:14" s="32" customFormat="1" x14ac:dyDescent="0.25">
      <c r="A11581" s="32" t="s">
        <v>29936</v>
      </c>
      <c r="B11581" s="42" t="s">
        <v>64923</v>
      </c>
      <c r="C11581" s="42"/>
      <c r="D11581" s="42"/>
      <c r="E11581" s="43" t="s">
        <v>11953</v>
      </c>
      <c r="F11581" s="44" t="s">
        <v>41</v>
      </c>
      <c r="G11581" s="44" t="s">
        <v>17</v>
      </c>
      <c r="H11581" s="44" t="s">
        <v>18</v>
      </c>
      <c r="I11581" s="42" t="s">
        <v>11954</v>
      </c>
      <c r="J11581" s="42">
        <v>8051194806338</v>
      </c>
      <c r="K11581" s="45">
        <v>45597</v>
      </c>
      <c r="L11581" s="46">
        <v>0</v>
      </c>
      <c r="M11581" s="54">
        <v>329.95</v>
      </c>
      <c r="N11581" s="45"/>
    </row>
    <row r="11582" spans="1:14" s="32" customFormat="1" x14ac:dyDescent="0.25">
      <c r="A11582" s="32" t="s">
        <v>29937</v>
      </c>
      <c r="B11582" s="42" t="s">
        <v>64922</v>
      </c>
      <c r="C11582" s="42"/>
      <c r="D11582" s="42"/>
      <c r="E11582" s="43" t="s">
        <v>11955</v>
      </c>
      <c r="F11582" s="44" t="s">
        <v>41</v>
      </c>
      <c r="G11582" s="44" t="s">
        <v>17</v>
      </c>
      <c r="H11582" s="44" t="s">
        <v>18</v>
      </c>
      <c r="I11582" s="42" t="s">
        <v>11956</v>
      </c>
      <c r="J11582" s="42">
        <v>8051194806321</v>
      </c>
      <c r="K11582" s="45">
        <v>45597</v>
      </c>
      <c r="L11582" s="46">
        <v>0</v>
      </c>
      <c r="M11582" s="54">
        <v>329.95</v>
      </c>
      <c r="N11582" s="45"/>
    </row>
    <row r="11583" spans="1:14" s="32" customFormat="1" x14ac:dyDescent="0.25">
      <c r="A11583" s="32" t="s">
        <v>29938</v>
      </c>
      <c r="B11583" s="42" t="s">
        <v>64925</v>
      </c>
      <c r="C11583" s="42"/>
      <c r="D11583" s="42"/>
      <c r="E11583" s="43" t="s">
        <v>11957</v>
      </c>
      <c r="F11583" s="44" t="s">
        <v>41</v>
      </c>
      <c r="G11583" s="44" t="s">
        <v>17</v>
      </c>
      <c r="H11583" s="44" t="s">
        <v>18</v>
      </c>
      <c r="I11583" s="42" t="s">
        <v>11958</v>
      </c>
      <c r="J11583" s="42">
        <v>8051194806352</v>
      </c>
      <c r="K11583" s="45">
        <v>45597</v>
      </c>
      <c r="L11583" s="46">
        <v>0</v>
      </c>
      <c r="M11583" s="54">
        <v>329.95</v>
      </c>
      <c r="N11583" s="45"/>
    </row>
    <row r="11584" spans="1:14" s="32" customFormat="1" x14ac:dyDescent="0.25">
      <c r="B11584" s="42"/>
      <c r="C11584" s="42"/>
      <c r="E11584" s="32" t="s">
        <v>49738</v>
      </c>
      <c r="F11584" s="44" t="s">
        <v>41</v>
      </c>
      <c r="G11584" s="32" t="s">
        <v>17</v>
      </c>
      <c r="H11584" s="32" t="s">
        <v>18</v>
      </c>
      <c r="I11584" s="32" t="s">
        <v>49739</v>
      </c>
      <c r="J11584" s="55">
        <v>8059347087993</v>
      </c>
      <c r="K11584" s="45">
        <v>45597</v>
      </c>
      <c r="L11584" s="64">
        <v>0</v>
      </c>
      <c r="M11584" s="64">
        <v>529.95000000000005</v>
      </c>
      <c r="N11584" s="45">
        <v>44835</v>
      </c>
    </row>
    <row r="11585" spans="2:14" s="32" customFormat="1" x14ac:dyDescent="0.25">
      <c r="B11585" s="42"/>
      <c r="C11585" s="42"/>
      <c r="E11585" s="32" t="s">
        <v>49740</v>
      </c>
      <c r="F11585" s="44" t="s">
        <v>41</v>
      </c>
      <c r="G11585" s="32" t="s">
        <v>17</v>
      </c>
      <c r="H11585" s="32" t="s">
        <v>18</v>
      </c>
      <c r="I11585" s="32" t="s">
        <v>49741</v>
      </c>
      <c r="J11585" s="55">
        <v>8059347088006</v>
      </c>
      <c r="K11585" s="45">
        <v>45597</v>
      </c>
      <c r="L11585" s="64">
        <v>0</v>
      </c>
      <c r="M11585" s="64">
        <v>529.95000000000005</v>
      </c>
      <c r="N11585" s="45">
        <v>44835</v>
      </c>
    </row>
    <row r="11586" spans="2:14" s="32" customFormat="1" x14ac:dyDescent="0.25">
      <c r="B11586" s="42"/>
      <c r="C11586" s="42"/>
      <c r="E11586" s="32" t="s">
        <v>60993</v>
      </c>
      <c r="F11586" s="44" t="s">
        <v>41</v>
      </c>
      <c r="G11586" s="32" t="s">
        <v>17</v>
      </c>
      <c r="H11586" s="32" t="s">
        <v>18</v>
      </c>
      <c r="I11586" s="32" t="s">
        <v>50276</v>
      </c>
      <c r="J11586" s="55">
        <v>8059347087962</v>
      </c>
      <c r="K11586" s="45">
        <v>45597</v>
      </c>
      <c r="L11586" s="64">
        <v>0</v>
      </c>
      <c r="M11586" s="64">
        <v>529.95000000000005</v>
      </c>
      <c r="N11586" s="45">
        <v>44835</v>
      </c>
    </row>
    <row r="11587" spans="2:14" s="32" customFormat="1" x14ac:dyDescent="0.25">
      <c r="B11587" s="42"/>
      <c r="C11587" s="42"/>
      <c r="E11587" s="32" t="s">
        <v>60994</v>
      </c>
      <c r="F11587" s="44" t="s">
        <v>41</v>
      </c>
      <c r="G11587" s="32" t="s">
        <v>17</v>
      </c>
      <c r="H11587" s="32" t="s">
        <v>18</v>
      </c>
      <c r="I11587" s="32" t="s">
        <v>50277</v>
      </c>
      <c r="J11587" s="55">
        <v>8059347087955</v>
      </c>
      <c r="K11587" s="45">
        <v>45597</v>
      </c>
      <c r="L11587" s="64">
        <v>0</v>
      </c>
      <c r="M11587" s="64">
        <v>529.95000000000005</v>
      </c>
      <c r="N11587" s="45">
        <v>44835</v>
      </c>
    </row>
    <row r="11588" spans="2:14" s="32" customFormat="1" x14ac:dyDescent="0.25">
      <c r="B11588" s="42"/>
      <c r="C11588" s="42"/>
      <c r="E11588" s="32" t="s">
        <v>60995</v>
      </c>
      <c r="F11588" s="44" t="s">
        <v>41</v>
      </c>
      <c r="G11588" s="32" t="s">
        <v>17</v>
      </c>
      <c r="H11588" s="32" t="s">
        <v>18</v>
      </c>
      <c r="I11588" s="32" t="s">
        <v>50278</v>
      </c>
      <c r="J11588" s="55">
        <v>8059347087948</v>
      </c>
      <c r="K11588" s="45">
        <v>45597</v>
      </c>
      <c r="L11588" s="64">
        <v>0</v>
      </c>
      <c r="M11588" s="64">
        <v>529.95000000000005</v>
      </c>
      <c r="N11588" s="45">
        <v>44835</v>
      </c>
    </row>
    <row r="11589" spans="2:14" s="32" customFormat="1" x14ac:dyDescent="0.25">
      <c r="B11589" s="42"/>
      <c r="C11589" s="42"/>
      <c r="E11589" s="32" t="s">
        <v>60996</v>
      </c>
      <c r="F11589" s="44" t="s">
        <v>41</v>
      </c>
      <c r="G11589" s="32" t="s">
        <v>17</v>
      </c>
      <c r="H11589" s="32" t="s">
        <v>18</v>
      </c>
      <c r="I11589" s="32" t="s">
        <v>50279</v>
      </c>
      <c r="J11589" s="55">
        <v>8059347087979</v>
      </c>
      <c r="K11589" s="45">
        <v>45597</v>
      </c>
      <c r="L11589" s="64">
        <v>0</v>
      </c>
      <c r="M11589" s="64">
        <v>529.95000000000005</v>
      </c>
      <c r="N11589" s="45">
        <v>44835</v>
      </c>
    </row>
    <row r="11590" spans="2:14" s="32" customFormat="1" x14ac:dyDescent="0.25">
      <c r="B11590" s="42"/>
      <c r="C11590" s="42"/>
      <c r="E11590" s="32" t="s">
        <v>49736</v>
      </c>
      <c r="F11590" s="44" t="s">
        <v>41</v>
      </c>
      <c r="G11590" s="32" t="s">
        <v>17</v>
      </c>
      <c r="H11590" s="32" t="s">
        <v>18</v>
      </c>
      <c r="I11590" s="32" t="s">
        <v>49737</v>
      </c>
      <c r="J11590" s="55">
        <v>8059347087986</v>
      </c>
      <c r="K11590" s="45">
        <v>45597</v>
      </c>
      <c r="L11590" s="64">
        <v>0</v>
      </c>
      <c r="M11590" s="64">
        <v>529.95000000000005</v>
      </c>
      <c r="N11590" s="45">
        <v>44835</v>
      </c>
    </row>
    <row r="11591" spans="2:14" s="32" customFormat="1" x14ac:dyDescent="0.25">
      <c r="B11591" s="42"/>
      <c r="C11591" s="42"/>
      <c r="E11591" s="32" t="s">
        <v>49744</v>
      </c>
      <c r="F11591" s="44" t="s">
        <v>41</v>
      </c>
      <c r="G11591" s="32" t="s">
        <v>17</v>
      </c>
      <c r="H11591" s="32" t="s">
        <v>18</v>
      </c>
      <c r="I11591" s="32" t="s">
        <v>49745</v>
      </c>
      <c r="J11591" s="55">
        <v>8059347088068</v>
      </c>
      <c r="K11591" s="45">
        <v>45597</v>
      </c>
      <c r="L11591" s="64">
        <v>0</v>
      </c>
      <c r="M11591" s="64">
        <v>529.95000000000005</v>
      </c>
      <c r="N11591" s="45">
        <v>44835</v>
      </c>
    </row>
    <row r="11592" spans="2:14" s="32" customFormat="1" x14ac:dyDescent="0.25">
      <c r="B11592" s="42"/>
      <c r="C11592" s="42"/>
      <c r="E11592" s="32" t="s">
        <v>49746</v>
      </c>
      <c r="F11592" s="44" t="s">
        <v>41</v>
      </c>
      <c r="G11592" s="32" t="s">
        <v>17</v>
      </c>
      <c r="H11592" s="32" t="s">
        <v>18</v>
      </c>
      <c r="I11592" s="32" t="s">
        <v>49747</v>
      </c>
      <c r="J11592" s="55">
        <v>8059347088075</v>
      </c>
      <c r="K11592" s="45">
        <v>45597</v>
      </c>
      <c r="L11592" s="64">
        <v>0</v>
      </c>
      <c r="M11592" s="64">
        <v>529.95000000000005</v>
      </c>
      <c r="N11592" s="45">
        <v>44835</v>
      </c>
    </row>
    <row r="11593" spans="2:14" s="32" customFormat="1" x14ac:dyDescent="0.25">
      <c r="B11593" s="42"/>
      <c r="C11593" s="42"/>
      <c r="E11593" s="32" t="s">
        <v>60997</v>
      </c>
      <c r="F11593" s="44" t="s">
        <v>41</v>
      </c>
      <c r="G11593" s="32" t="s">
        <v>17</v>
      </c>
      <c r="H11593" s="32" t="s">
        <v>18</v>
      </c>
      <c r="I11593" s="32" t="s">
        <v>50280</v>
      </c>
      <c r="J11593" s="55">
        <v>8059347088037</v>
      </c>
      <c r="K11593" s="45">
        <v>45597</v>
      </c>
      <c r="L11593" s="64">
        <v>0</v>
      </c>
      <c r="M11593" s="64">
        <v>529.95000000000005</v>
      </c>
      <c r="N11593" s="45">
        <v>44835</v>
      </c>
    </row>
    <row r="11594" spans="2:14" s="32" customFormat="1" x14ac:dyDescent="0.25">
      <c r="B11594" s="42"/>
      <c r="C11594" s="42"/>
      <c r="E11594" s="32" t="s">
        <v>60998</v>
      </c>
      <c r="F11594" s="44" t="s">
        <v>41</v>
      </c>
      <c r="G11594" s="32" t="s">
        <v>17</v>
      </c>
      <c r="H11594" s="32" t="s">
        <v>18</v>
      </c>
      <c r="I11594" s="32" t="s">
        <v>50281</v>
      </c>
      <c r="J11594" s="55">
        <v>8059347088020</v>
      </c>
      <c r="K11594" s="45">
        <v>45597</v>
      </c>
      <c r="L11594" s="64">
        <v>0</v>
      </c>
      <c r="M11594" s="64">
        <v>529.95000000000005</v>
      </c>
      <c r="N11594" s="45">
        <v>44835</v>
      </c>
    </row>
    <row r="11595" spans="2:14" s="32" customFormat="1" x14ac:dyDescent="0.25">
      <c r="B11595" s="42"/>
      <c r="C11595" s="42"/>
      <c r="E11595" s="32" t="s">
        <v>60999</v>
      </c>
      <c r="F11595" s="44" t="s">
        <v>41</v>
      </c>
      <c r="G11595" s="32" t="s">
        <v>17</v>
      </c>
      <c r="H11595" s="32" t="s">
        <v>18</v>
      </c>
      <c r="I11595" s="32" t="s">
        <v>50282</v>
      </c>
      <c r="J11595" s="55">
        <v>8059347088013</v>
      </c>
      <c r="K11595" s="45">
        <v>45597</v>
      </c>
      <c r="L11595" s="64">
        <v>0</v>
      </c>
      <c r="M11595" s="64">
        <v>529.95000000000005</v>
      </c>
      <c r="N11595" s="45">
        <v>44835</v>
      </c>
    </row>
    <row r="11596" spans="2:14" s="32" customFormat="1" x14ac:dyDescent="0.25">
      <c r="B11596" s="42"/>
      <c r="C11596" s="42"/>
      <c r="E11596" s="32" t="s">
        <v>61000</v>
      </c>
      <c r="F11596" s="44" t="s">
        <v>41</v>
      </c>
      <c r="G11596" s="32" t="s">
        <v>17</v>
      </c>
      <c r="H11596" s="32" t="s">
        <v>18</v>
      </c>
      <c r="I11596" s="32" t="s">
        <v>50283</v>
      </c>
      <c r="J11596" s="55">
        <v>8059347088044</v>
      </c>
      <c r="K11596" s="45">
        <v>45597</v>
      </c>
      <c r="L11596" s="64">
        <v>0</v>
      </c>
      <c r="M11596" s="64">
        <v>529.95000000000005</v>
      </c>
      <c r="N11596" s="45">
        <v>44835</v>
      </c>
    </row>
    <row r="11597" spans="2:14" s="32" customFormat="1" x14ac:dyDescent="0.25">
      <c r="B11597" s="42"/>
      <c r="C11597" s="42"/>
      <c r="E11597" s="32" t="s">
        <v>49742</v>
      </c>
      <c r="F11597" s="44" t="s">
        <v>41</v>
      </c>
      <c r="G11597" s="32" t="s">
        <v>17</v>
      </c>
      <c r="H11597" s="32" t="s">
        <v>18</v>
      </c>
      <c r="I11597" s="32" t="s">
        <v>49743</v>
      </c>
      <c r="J11597" s="55">
        <v>8059347088051</v>
      </c>
      <c r="K11597" s="45">
        <v>45597</v>
      </c>
      <c r="L11597" s="64">
        <v>0</v>
      </c>
      <c r="M11597" s="64">
        <v>529.95000000000005</v>
      </c>
      <c r="N11597" s="45">
        <v>44835</v>
      </c>
    </row>
    <row r="11598" spans="2:14" s="32" customFormat="1" x14ac:dyDescent="0.25">
      <c r="B11598" s="42"/>
      <c r="C11598" s="42"/>
      <c r="E11598" s="32" t="s">
        <v>49802</v>
      </c>
      <c r="F11598" s="44" t="s">
        <v>41</v>
      </c>
      <c r="G11598" s="32" t="s">
        <v>17</v>
      </c>
      <c r="H11598" s="32" t="s">
        <v>18</v>
      </c>
      <c r="I11598" s="32" t="s">
        <v>49803</v>
      </c>
      <c r="J11598" s="55">
        <v>8059347089034</v>
      </c>
      <c r="K11598" s="45">
        <v>45597</v>
      </c>
      <c r="L11598" s="64">
        <v>0</v>
      </c>
      <c r="M11598" s="64">
        <v>299.95</v>
      </c>
      <c r="N11598" s="45">
        <v>44835</v>
      </c>
    </row>
    <row r="11599" spans="2:14" s="32" customFormat="1" x14ac:dyDescent="0.25">
      <c r="B11599" s="42"/>
      <c r="C11599" s="42"/>
      <c r="E11599" s="32" t="s">
        <v>49804</v>
      </c>
      <c r="F11599" s="44" t="s">
        <v>41</v>
      </c>
      <c r="G11599" s="32" t="s">
        <v>17</v>
      </c>
      <c r="H11599" s="32" t="s">
        <v>18</v>
      </c>
      <c r="I11599" s="32" t="s">
        <v>49805</v>
      </c>
      <c r="J11599" s="55">
        <v>8059347089041</v>
      </c>
      <c r="K11599" s="45">
        <v>45597</v>
      </c>
      <c r="L11599" s="64">
        <v>0</v>
      </c>
      <c r="M11599" s="64">
        <v>299.95</v>
      </c>
      <c r="N11599" s="45">
        <v>44835</v>
      </c>
    </row>
    <row r="11600" spans="2:14" s="32" customFormat="1" x14ac:dyDescent="0.25">
      <c r="B11600" s="42"/>
      <c r="C11600" s="42"/>
      <c r="E11600" s="32" t="s">
        <v>49806</v>
      </c>
      <c r="F11600" s="44" t="s">
        <v>41</v>
      </c>
      <c r="G11600" s="32" t="s">
        <v>17</v>
      </c>
      <c r="H11600" s="32" t="s">
        <v>18</v>
      </c>
      <c r="I11600" s="32" t="s">
        <v>49807</v>
      </c>
      <c r="J11600" s="55">
        <v>8059347089058</v>
      </c>
      <c r="K11600" s="45">
        <v>45597</v>
      </c>
      <c r="L11600" s="64">
        <v>0</v>
      </c>
      <c r="M11600" s="64">
        <v>299.95</v>
      </c>
      <c r="N11600" s="45">
        <v>44835</v>
      </c>
    </row>
    <row r="11601" spans="1:14" s="32" customFormat="1" x14ac:dyDescent="0.25">
      <c r="B11601" s="42"/>
      <c r="C11601" s="42"/>
      <c r="E11601" s="32" t="s">
        <v>49808</v>
      </c>
      <c r="F11601" s="44" t="s">
        <v>41</v>
      </c>
      <c r="G11601" s="32" t="s">
        <v>17</v>
      </c>
      <c r="H11601" s="32" t="s">
        <v>18</v>
      </c>
      <c r="I11601" s="32" t="s">
        <v>49809</v>
      </c>
      <c r="J11601" s="55">
        <v>8059347089065</v>
      </c>
      <c r="K11601" s="45">
        <v>45597</v>
      </c>
      <c r="L11601" s="64">
        <v>0</v>
      </c>
      <c r="M11601" s="64">
        <v>299.95</v>
      </c>
      <c r="N11601" s="45">
        <v>44835</v>
      </c>
    </row>
    <row r="11602" spans="1:14" s="32" customFormat="1" x14ac:dyDescent="0.25">
      <c r="B11602" s="42"/>
      <c r="C11602" s="42"/>
      <c r="E11602" s="32" t="s">
        <v>49810</v>
      </c>
      <c r="F11602" s="44" t="s">
        <v>41</v>
      </c>
      <c r="G11602" s="32" t="s">
        <v>17</v>
      </c>
      <c r="H11602" s="32" t="s">
        <v>18</v>
      </c>
      <c r="I11602" s="32" t="s">
        <v>49811</v>
      </c>
      <c r="J11602" s="55">
        <v>8059347089072</v>
      </c>
      <c r="K11602" s="45">
        <v>45597</v>
      </c>
      <c r="L11602" s="64">
        <v>0</v>
      </c>
      <c r="M11602" s="64">
        <v>299.95</v>
      </c>
      <c r="N11602" s="45">
        <v>44835</v>
      </c>
    </row>
    <row r="11603" spans="1:14" s="32" customFormat="1" x14ac:dyDescent="0.25">
      <c r="B11603" s="42"/>
      <c r="C11603" s="42"/>
      <c r="E11603" s="32" t="s">
        <v>49812</v>
      </c>
      <c r="F11603" s="44" t="s">
        <v>41</v>
      </c>
      <c r="G11603" s="32" t="s">
        <v>17</v>
      </c>
      <c r="H11603" s="32" t="s">
        <v>18</v>
      </c>
      <c r="I11603" s="32" t="s">
        <v>49813</v>
      </c>
      <c r="J11603" s="55">
        <v>8059347089089</v>
      </c>
      <c r="K11603" s="45">
        <v>45597</v>
      </c>
      <c r="L11603" s="64">
        <v>0</v>
      </c>
      <c r="M11603" s="64">
        <v>299.95</v>
      </c>
      <c r="N11603" s="45">
        <v>44835</v>
      </c>
    </row>
    <row r="11604" spans="1:14" s="32" customFormat="1" x14ac:dyDescent="0.25">
      <c r="B11604" s="42"/>
      <c r="C11604" s="42"/>
      <c r="E11604" s="32" t="s">
        <v>49814</v>
      </c>
      <c r="F11604" s="44" t="s">
        <v>41</v>
      </c>
      <c r="G11604" s="32" t="s">
        <v>17</v>
      </c>
      <c r="H11604" s="32" t="s">
        <v>18</v>
      </c>
      <c r="I11604" s="32" t="s">
        <v>49815</v>
      </c>
      <c r="J11604" s="55">
        <v>8059347089096</v>
      </c>
      <c r="K11604" s="45">
        <v>45597</v>
      </c>
      <c r="L11604" s="64">
        <v>0</v>
      </c>
      <c r="M11604" s="64">
        <v>299.95</v>
      </c>
      <c r="N11604" s="45">
        <v>44835</v>
      </c>
    </row>
    <row r="11605" spans="1:14" s="32" customFormat="1" x14ac:dyDescent="0.25">
      <c r="B11605" s="42"/>
      <c r="C11605" s="42"/>
      <c r="E11605" s="32" t="s">
        <v>49816</v>
      </c>
      <c r="F11605" s="44" t="s">
        <v>41</v>
      </c>
      <c r="G11605" s="32" t="s">
        <v>17</v>
      </c>
      <c r="H11605" s="32" t="s">
        <v>18</v>
      </c>
      <c r="I11605" s="32" t="s">
        <v>49817</v>
      </c>
      <c r="J11605" s="55">
        <v>8059347089102</v>
      </c>
      <c r="K11605" s="45">
        <v>45597</v>
      </c>
      <c r="L11605" s="64">
        <v>0</v>
      </c>
      <c r="M11605" s="64">
        <v>299.95</v>
      </c>
      <c r="N11605" s="45">
        <v>44835</v>
      </c>
    </row>
    <row r="11606" spans="1:14" s="32" customFormat="1" x14ac:dyDescent="0.25">
      <c r="B11606" s="42"/>
      <c r="C11606" s="42"/>
      <c r="E11606" s="32" t="s">
        <v>49818</v>
      </c>
      <c r="F11606" s="44" t="s">
        <v>41</v>
      </c>
      <c r="G11606" s="32" t="s">
        <v>17</v>
      </c>
      <c r="H11606" s="32" t="s">
        <v>18</v>
      </c>
      <c r="I11606" s="32" t="s">
        <v>49819</v>
      </c>
      <c r="J11606" s="55">
        <v>8059347089119</v>
      </c>
      <c r="K11606" s="45">
        <v>45597</v>
      </c>
      <c r="L11606" s="64">
        <v>0</v>
      </c>
      <c r="M11606" s="64">
        <v>299.95</v>
      </c>
      <c r="N11606" s="45">
        <v>44835</v>
      </c>
    </row>
    <row r="11607" spans="1:14" s="32" customFormat="1" x14ac:dyDescent="0.25">
      <c r="B11607" s="42"/>
      <c r="C11607" s="42"/>
      <c r="E11607" s="32" t="s">
        <v>49820</v>
      </c>
      <c r="F11607" s="44" t="s">
        <v>41</v>
      </c>
      <c r="G11607" s="32" t="s">
        <v>17</v>
      </c>
      <c r="H11607" s="32" t="s">
        <v>18</v>
      </c>
      <c r="I11607" s="32" t="s">
        <v>49821</v>
      </c>
      <c r="J11607" s="55">
        <v>8059347089126</v>
      </c>
      <c r="K11607" s="45">
        <v>45597</v>
      </c>
      <c r="L11607" s="64">
        <v>0</v>
      </c>
      <c r="M11607" s="64">
        <v>299.95</v>
      </c>
      <c r="N11607" s="45">
        <v>44835</v>
      </c>
    </row>
    <row r="11608" spans="1:14" s="32" customFormat="1" x14ac:dyDescent="0.25">
      <c r="B11608" s="42"/>
      <c r="C11608" s="42"/>
      <c r="E11608" s="32" t="s">
        <v>49822</v>
      </c>
      <c r="F11608" s="44" t="s">
        <v>41</v>
      </c>
      <c r="G11608" s="32" t="s">
        <v>17</v>
      </c>
      <c r="H11608" s="32" t="s">
        <v>18</v>
      </c>
      <c r="I11608" s="32" t="s">
        <v>49823</v>
      </c>
      <c r="J11608" s="55">
        <v>8059347089133</v>
      </c>
      <c r="K11608" s="45">
        <v>45597</v>
      </c>
      <c r="L11608" s="64">
        <v>0</v>
      </c>
      <c r="M11608" s="64">
        <v>299.95</v>
      </c>
      <c r="N11608" s="45">
        <v>44835</v>
      </c>
    </row>
    <row r="11609" spans="1:14" s="32" customFormat="1" x14ac:dyDescent="0.25">
      <c r="B11609" s="42"/>
      <c r="C11609" s="42"/>
      <c r="E11609" s="32" t="s">
        <v>49824</v>
      </c>
      <c r="F11609" s="44" t="s">
        <v>41</v>
      </c>
      <c r="G11609" s="32" t="s">
        <v>17</v>
      </c>
      <c r="H11609" s="32" t="s">
        <v>18</v>
      </c>
      <c r="I11609" s="32" t="s">
        <v>49825</v>
      </c>
      <c r="J11609" s="55">
        <v>8059347089140</v>
      </c>
      <c r="K11609" s="45">
        <v>45597</v>
      </c>
      <c r="L11609" s="64">
        <v>0</v>
      </c>
      <c r="M11609" s="64">
        <v>299.95</v>
      </c>
      <c r="N11609" s="45">
        <v>44835</v>
      </c>
    </row>
    <row r="11610" spans="1:14" s="32" customFormat="1" x14ac:dyDescent="0.25">
      <c r="B11610" s="42"/>
      <c r="C11610" s="42"/>
      <c r="E11610" s="32" t="s">
        <v>49826</v>
      </c>
      <c r="F11610" s="44" t="s">
        <v>41</v>
      </c>
      <c r="G11610" s="32" t="s">
        <v>17</v>
      </c>
      <c r="H11610" s="32" t="s">
        <v>18</v>
      </c>
      <c r="I11610" s="32" t="s">
        <v>49827</v>
      </c>
      <c r="J11610" s="55">
        <v>8059347089157</v>
      </c>
      <c r="K11610" s="45">
        <v>45597</v>
      </c>
      <c r="L11610" s="64">
        <v>0</v>
      </c>
      <c r="M11610" s="64">
        <v>299.95</v>
      </c>
      <c r="N11610" s="45">
        <v>44835</v>
      </c>
    </row>
    <row r="11611" spans="1:14" s="32" customFormat="1" x14ac:dyDescent="0.25">
      <c r="B11611" s="42"/>
      <c r="C11611" s="42"/>
      <c r="E11611" s="32" t="s">
        <v>49828</v>
      </c>
      <c r="F11611" s="44" t="s">
        <v>41</v>
      </c>
      <c r="G11611" s="32" t="s">
        <v>17</v>
      </c>
      <c r="H11611" s="32" t="s">
        <v>18</v>
      </c>
      <c r="I11611" s="32" t="s">
        <v>49829</v>
      </c>
      <c r="J11611" s="55">
        <v>8059347089164</v>
      </c>
      <c r="K11611" s="45">
        <v>45597</v>
      </c>
      <c r="L11611" s="64">
        <v>0</v>
      </c>
      <c r="M11611" s="64">
        <v>299.95</v>
      </c>
      <c r="N11611" s="45">
        <v>44835</v>
      </c>
    </row>
    <row r="11612" spans="1:14" s="32" customFormat="1" x14ac:dyDescent="0.25">
      <c r="B11612" s="42"/>
      <c r="C11612" s="42"/>
      <c r="E11612" s="32" t="s">
        <v>49830</v>
      </c>
      <c r="F11612" s="44" t="s">
        <v>41</v>
      </c>
      <c r="G11612" s="32" t="s">
        <v>17</v>
      </c>
      <c r="H11612" s="32" t="s">
        <v>18</v>
      </c>
      <c r="I11612" s="32" t="s">
        <v>49831</v>
      </c>
      <c r="J11612" s="55">
        <v>8059347089171</v>
      </c>
      <c r="K11612" s="45">
        <v>45597</v>
      </c>
      <c r="L11612" s="64">
        <v>0</v>
      </c>
      <c r="M11612" s="64">
        <v>299.95</v>
      </c>
      <c r="N11612" s="45">
        <v>44835</v>
      </c>
    </row>
    <row r="11613" spans="1:14" s="32" customFormat="1" x14ac:dyDescent="0.25">
      <c r="B11613" s="42"/>
      <c r="C11613" s="42"/>
      <c r="E11613" s="32" t="s">
        <v>49832</v>
      </c>
      <c r="F11613" s="44" t="s">
        <v>41</v>
      </c>
      <c r="G11613" s="32" t="s">
        <v>17</v>
      </c>
      <c r="H11613" s="32" t="s">
        <v>18</v>
      </c>
      <c r="I11613" s="32" t="s">
        <v>49833</v>
      </c>
      <c r="J11613" s="55">
        <v>8059347089188</v>
      </c>
      <c r="K11613" s="45">
        <v>45597</v>
      </c>
      <c r="L11613" s="64">
        <v>0</v>
      </c>
      <c r="M11613" s="64">
        <v>299.95</v>
      </c>
      <c r="N11613" s="45">
        <v>44835</v>
      </c>
    </row>
    <row r="11614" spans="1:14" s="32" customFormat="1" x14ac:dyDescent="0.25">
      <c r="B11614" s="42"/>
      <c r="C11614" s="42"/>
      <c r="E11614" s="32" t="s">
        <v>49834</v>
      </c>
      <c r="F11614" s="44" t="s">
        <v>41</v>
      </c>
      <c r="G11614" s="32" t="s">
        <v>17</v>
      </c>
      <c r="H11614" s="32" t="s">
        <v>18</v>
      </c>
      <c r="I11614" s="32" t="s">
        <v>49835</v>
      </c>
      <c r="J11614" s="55">
        <v>8059347089195</v>
      </c>
      <c r="K11614" s="45">
        <v>45597</v>
      </c>
      <c r="L11614" s="64">
        <v>0</v>
      </c>
      <c r="M11614" s="64">
        <v>299.95</v>
      </c>
      <c r="N11614" s="45">
        <v>44835</v>
      </c>
    </row>
    <row r="11615" spans="1:14" s="32" customFormat="1" x14ac:dyDescent="0.25">
      <c r="B11615" s="42"/>
      <c r="C11615" s="42"/>
      <c r="E11615" s="32" t="s">
        <v>49836</v>
      </c>
      <c r="F11615" s="44" t="s">
        <v>41</v>
      </c>
      <c r="G11615" s="32" t="s">
        <v>17</v>
      </c>
      <c r="H11615" s="32" t="s">
        <v>18</v>
      </c>
      <c r="I11615" s="32" t="s">
        <v>49837</v>
      </c>
      <c r="J11615" s="55">
        <v>8059347089201</v>
      </c>
      <c r="K11615" s="45">
        <v>45597</v>
      </c>
      <c r="L11615" s="64">
        <v>0</v>
      </c>
      <c r="M11615" s="64">
        <v>299.95</v>
      </c>
      <c r="N11615" s="45">
        <v>44835</v>
      </c>
    </row>
    <row r="11616" spans="1:14" s="32" customFormat="1" x14ac:dyDescent="0.25">
      <c r="A11616" s="43" t="s">
        <v>39491</v>
      </c>
      <c r="B11616" s="42" t="s">
        <v>51805</v>
      </c>
      <c r="C11616" s="42"/>
      <c r="D11616" s="43"/>
      <c r="E11616" s="43" t="s">
        <v>39492</v>
      </c>
      <c r="F11616" s="81" t="s">
        <v>41</v>
      </c>
      <c r="G11616" s="32" t="s">
        <v>17</v>
      </c>
      <c r="H11616" s="43" t="s">
        <v>18</v>
      </c>
      <c r="I11616" s="48" t="s">
        <v>39493</v>
      </c>
      <c r="J11616" s="42">
        <v>8059175366987</v>
      </c>
      <c r="K11616" s="63">
        <v>45597</v>
      </c>
      <c r="L11616" s="54">
        <v>0</v>
      </c>
      <c r="M11616" s="54">
        <v>259.95</v>
      </c>
      <c r="N11616" s="63">
        <v>44249</v>
      </c>
    </row>
    <row r="11617" spans="1:14" s="32" customFormat="1" x14ac:dyDescent="0.25">
      <c r="A11617" s="43" t="s">
        <v>39494</v>
      </c>
      <c r="B11617" s="42" t="s">
        <v>51806</v>
      </c>
      <c r="C11617" s="42"/>
      <c r="D11617" s="43"/>
      <c r="E11617" s="43" t="s">
        <v>39495</v>
      </c>
      <c r="F11617" s="81" t="s">
        <v>41</v>
      </c>
      <c r="G11617" s="32" t="s">
        <v>17</v>
      </c>
      <c r="H11617" s="43" t="s">
        <v>18</v>
      </c>
      <c r="I11617" s="48" t="s">
        <v>39496</v>
      </c>
      <c r="J11617" s="42">
        <v>8059175366994</v>
      </c>
      <c r="K11617" s="63">
        <v>45597</v>
      </c>
      <c r="L11617" s="54">
        <v>0</v>
      </c>
      <c r="M11617" s="54">
        <v>259.95</v>
      </c>
      <c r="N11617" s="63">
        <v>44249</v>
      </c>
    </row>
    <row r="11618" spans="1:14" s="32" customFormat="1" x14ac:dyDescent="0.25">
      <c r="A11618" s="43" t="s">
        <v>39497</v>
      </c>
      <c r="B11618" s="42"/>
      <c r="C11618" s="42"/>
      <c r="D11618" s="43"/>
      <c r="E11618" s="43" t="s">
        <v>39498</v>
      </c>
      <c r="F11618" s="81" t="s">
        <v>41</v>
      </c>
      <c r="G11618" s="32" t="s">
        <v>17</v>
      </c>
      <c r="H11618" s="43" t="s">
        <v>18</v>
      </c>
      <c r="I11618" s="48" t="s">
        <v>39499</v>
      </c>
      <c r="J11618" s="42">
        <v>8059175367007</v>
      </c>
      <c r="K11618" s="63">
        <v>45597</v>
      </c>
      <c r="L11618" s="54">
        <v>0</v>
      </c>
      <c r="M11618" s="54">
        <v>259.95</v>
      </c>
      <c r="N11618" s="63">
        <v>44249</v>
      </c>
    </row>
    <row r="11619" spans="1:14" s="32" customFormat="1" x14ac:dyDescent="0.25">
      <c r="A11619" s="43" t="s">
        <v>39500</v>
      </c>
      <c r="B11619" s="42" t="s">
        <v>51807</v>
      </c>
      <c r="C11619" s="42"/>
      <c r="D11619" s="43"/>
      <c r="E11619" s="43" t="s">
        <v>39501</v>
      </c>
      <c r="F11619" s="81" t="s">
        <v>41</v>
      </c>
      <c r="G11619" s="32" t="s">
        <v>17</v>
      </c>
      <c r="H11619" s="43" t="s">
        <v>18</v>
      </c>
      <c r="I11619" s="48" t="s">
        <v>39502</v>
      </c>
      <c r="J11619" s="42">
        <v>8059175367014</v>
      </c>
      <c r="K11619" s="63">
        <v>45597</v>
      </c>
      <c r="L11619" s="54">
        <v>0</v>
      </c>
      <c r="M11619" s="54">
        <v>259.95</v>
      </c>
      <c r="N11619" s="63">
        <v>44249</v>
      </c>
    </row>
    <row r="11620" spans="1:14" s="32" customFormat="1" x14ac:dyDescent="0.25">
      <c r="A11620" s="43" t="s">
        <v>39503</v>
      </c>
      <c r="B11620" s="42"/>
      <c r="C11620" s="42"/>
      <c r="D11620" s="43"/>
      <c r="E11620" s="43" t="s">
        <v>39504</v>
      </c>
      <c r="F11620" s="81" t="s">
        <v>41</v>
      </c>
      <c r="G11620" s="32" t="s">
        <v>17</v>
      </c>
      <c r="H11620" s="43" t="s">
        <v>18</v>
      </c>
      <c r="I11620" s="48" t="s">
        <v>39505</v>
      </c>
      <c r="J11620" s="42">
        <v>8059175367021</v>
      </c>
      <c r="K11620" s="63">
        <v>45597</v>
      </c>
      <c r="L11620" s="54">
        <v>0</v>
      </c>
      <c r="M11620" s="54">
        <v>259.95</v>
      </c>
      <c r="N11620" s="63">
        <v>44249</v>
      </c>
    </row>
    <row r="11621" spans="1:14" s="32" customFormat="1" x14ac:dyDescent="0.25">
      <c r="A11621" s="43" t="s">
        <v>39506</v>
      </c>
      <c r="B11621" s="42" t="s">
        <v>51808</v>
      </c>
      <c r="C11621" s="42"/>
      <c r="D11621" s="43"/>
      <c r="E11621" s="43" t="s">
        <v>39507</v>
      </c>
      <c r="F11621" s="81" t="s">
        <v>41</v>
      </c>
      <c r="G11621" s="32" t="s">
        <v>17</v>
      </c>
      <c r="H11621" s="43" t="s">
        <v>18</v>
      </c>
      <c r="I11621" s="48" t="s">
        <v>39508</v>
      </c>
      <c r="J11621" s="42">
        <v>8059175367038</v>
      </c>
      <c r="K11621" s="63">
        <v>45597</v>
      </c>
      <c r="L11621" s="54">
        <v>0</v>
      </c>
      <c r="M11621" s="54">
        <v>259.95</v>
      </c>
      <c r="N11621" s="63">
        <v>44249</v>
      </c>
    </row>
    <row r="11622" spans="1:14" s="32" customFormat="1" x14ac:dyDescent="0.25">
      <c r="A11622" s="43" t="s">
        <v>39509</v>
      </c>
      <c r="B11622" s="42" t="s">
        <v>51809</v>
      </c>
      <c r="C11622" s="42"/>
      <c r="D11622" s="43"/>
      <c r="E11622" s="43" t="s">
        <v>39510</v>
      </c>
      <c r="F11622" s="81" t="s">
        <v>41</v>
      </c>
      <c r="G11622" s="32" t="s">
        <v>17</v>
      </c>
      <c r="H11622" s="43" t="s">
        <v>18</v>
      </c>
      <c r="I11622" s="48" t="s">
        <v>39511</v>
      </c>
      <c r="J11622" s="42">
        <v>8059175367045</v>
      </c>
      <c r="K11622" s="63">
        <v>45597</v>
      </c>
      <c r="L11622" s="54">
        <v>0</v>
      </c>
      <c r="M11622" s="54">
        <v>259.95</v>
      </c>
      <c r="N11622" s="63">
        <v>44249</v>
      </c>
    </row>
    <row r="11623" spans="1:14" s="32" customFormat="1" x14ac:dyDescent="0.25">
      <c r="A11623" s="43" t="s">
        <v>39512</v>
      </c>
      <c r="B11623" s="42" t="s">
        <v>51810</v>
      </c>
      <c r="C11623" s="42"/>
      <c r="D11623" s="43"/>
      <c r="E11623" s="43" t="s">
        <v>39513</v>
      </c>
      <c r="F11623" s="81" t="s">
        <v>41</v>
      </c>
      <c r="G11623" s="32" t="s">
        <v>17</v>
      </c>
      <c r="H11623" s="43" t="s">
        <v>18</v>
      </c>
      <c r="I11623" s="48" t="s">
        <v>39514</v>
      </c>
      <c r="J11623" s="42">
        <v>8059175367052</v>
      </c>
      <c r="K11623" s="63">
        <v>45597</v>
      </c>
      <c r="L11623" s="54">
        <v>0</v>
      </c>
      <c r="M11623" s="54">
        <v>259.95</v>
      </c>
      <c r="N11623" s="63">
        <v>44249</v>
      </c>
    </row>
    <row r="11624" spans="1:14" s="32" customFormat="1" x14ac:dyDescent="0.25">
      <c r="A11624" s="43" t="s">
        <v>39515</v>
      </c>
      <c r="B11624" s="42" t="s">
        <v>51811</v>
      </c>
      <c r="C11624" s="42"/>
      <c r="D11624" s="43"/>
      <c r="E11624" s="43" t="s">
        <v>39516</v>
      </c>
      <c r="F11624" s="81" t="s">
        <v>41</v>
      </c>
      <c r="G11624" s="32" t="s">
        <v>17</v>
      </c>
      <c r="H11624" s="43" t="s">
        <v>18</v>
      </c>
      <c r="I11624" s="48" t="s">
        <v>39517</v>
      </c>
      <c r="J11624" s="42">
        <v>8059175367069</v>
      </c>
      <c r="K11624" s="63">
        <v>45597</v>
      </c>
      <c r="L11624" s="54">
        <v>0</v>
      </c>
      <c r="M11624" s="54">
        <v>259.95</v>
      </c>
      <c r="N11624" s="63">
        <v>44249</v>
      </c>
    </row>
    <row r="11625" spans="1:14" s="32" customFormat="1" x14ac:dyDescent="0.25">
      <c r="A11625" s="43" t="s">
        <v>39518</v>
      </c>
      <c r="B11625" s="42" t="s">
        <v>51938</v>
      </c>
      <c r="C11625" s="42"/>
      <c r="D11625" s="43"/>
      <c r="E11625" s="43" t="s">
        <v>39519</v>
      </c>
      <c r="F11625" s="81" t="s">
        <v>41</v>
      </c>
      <c r="G11625" s="32" t="s">
        <v>17</v>
      </c>
      <c r="H11625" s="43" t="s">
        <v>18</v>
      </c>
      <c r="I11625" s="48" t="s">
        <v>39520</v>
      </c>
      <c r="J11625" s="42">
        <v>8059175380112</v>
      </c>
      <c r="K11625" s="63">
        <v>45597</v>
      </c>
      <c r="L11625" s="54">
        <v>0</v>
      </c>
      <c r="M11625" s="54">
        <v>259.95</v>
      </c>
      <c r="N11625" s="63">
        <v>44249</v>
      </c>
    </row>
    <row r="11626" spans="1:14" s="32" customFormat="1" x14ac:dyDescent="0.25">
      <c r="A11626" s="43" t="s">
        <v>39521</v>
      </c>
      <c r="B11626" s="42" t="s">
        <v>51846</v>
      </c>
      <c r="C11626" s="42"/>
      <c r="D11626" s="43"/>
      <c r="E11626" s="43" t="s">
        <v>39522</v>
      </c>
      <c r="F11626" s="81" t="s">
        <v>41</v>
      </c>
      <c r="G11626" s="32" t="s">
        <v>17</v>
      </c>
      <c r="H11626" s="43" t="s">
        <v>18</v>
      </c>
      <c r="I11626" s="48" t="s">
        <v>39523</v>
      </c>
      <c r="J11626" s="42">
        <v>8059175373749</v>
      </c>
      <c r="K11626" s="63">
        <v>45597</v>
      </c>
      <c r="L11626" s="54">
        <v>0</v>
      </c>
      <c r="M11626" s="54">
        <v>259.95</v>
      </c>
      <c r="N11626" s="63">
        <v>44249</v>
      </c>
    </row>
    <row r="11627" spans="1:14" s="32" customFormat="1" x14ac:dyDescent="0.25">
      <c r="A11627" s="43" t="s">
        <v>39524</v>
      </c>
      <c r="B11627" s="42"/>
      <c r="C11627" s="42"/>
      <c r="D11627" s="43"/>
      <c r="E11627" s="43" t="s">
        <v>39525</v>
      </c>
      <c r="F11627" s="81" t="s">
        <v>41</v>
      </c>
      <c r="G11627" s="32" t="s">
        <v>17</v>
      </c>
      <c r="H11627" s="43" t="s">
        <v>18</v>
      </c>
      <c r="I11627" s="48" t="s">
        <v>39526</v>
      </c>
      <c r="J11627" s="42">
        <v>8059175380129</v>
      </c>
      <c r="K11627" s="63">
        <v>45597</v>
      </c>
      <c r="L11627" s="54">
        <v>0</v>
      </c>
      <c r="M11627" s="54">
        <v>259.95</v>
      </c>
      <c r="N11627" s="63">
        <v>44249</v>
      </c>
    </row>
    <row r="11628" spans="1:14" s="32" customFormat="1" x14ac:dyDescent="0.25">
      <c r="A11628" s="43" t="s">
        <v>39527</v>
      </c>
      <c r="B11628" s="42" t="s">
        <v>51847</v>
      </c>
      <c r="C11628" s="42"/>
      <c r="D11628" s="43"/>
      <c r="E11628" s="43" t="s">
        <v>39528</v>
      </c>
      <c r="F11628" s="81" t="s">
        <v>41</v>
      </c>
      <c r="G11628" s="32" t="s">
        <v>17</v>
      </c>
      <c r="H11628" s="43" t="s">
        <v>18</v>
      </c>
      <c r="I11628" s="48" t="s">
        <v>39529</v>
      </c>
      <c r="J11628" s="42">
        <v>8059175373756</v>
      </c>
      <c r="K11628" s="63">
        <v>45597</v>
      </c>
      <c r="L11628" s="54">
        <v>0</v>
      </c>
      <c r="M11628" s="54">
        <v>259.95</v>
      </c>
      <c r="N11628" s="63">
        <v>44249</v>
      </c>
    </row>
    <row r="11629" spans="1:14" s="32" customFormat="1" x14ac:dyDescent="0.25">
      <c r="A11629" s="43" t="s">
        <v>39530</v>
      </c>
      <c r="B11629" s="42"/>
      <c r="C11629" s="42"/>
      <c r="D11629" s="43"/>
      <c r="E11629" s="43" t="s">
        <v>39531</v>
      </c>
      <c r="F11629" s="81" t="s">
        <v>41</v>
      </c>
      <c r="G11629" s="32" t="s">
        <v>17</v>
      </c>
      <c r="H11629" s="43" t="s">
        <v>18</v>
      </c>
      <c r="I11629" s="48" t="s">
        <v>39532</v>
      </c>
      <c r="J11629" s="42">
        <v>8059175380136</v>
      </c>
      <c r="K11629" s="63">
        <v>45597</v>
      </c>
      <c r="L11629" s="54">
        <v>0</v>
      </c>
      <c r="M11629" s="54">
        <v>259.95</v>
      </c>
      <c r="N11629" s="63">
        <v>44249</v>
      </c>
    </row>
    <row r="11630" spans="1:14" s="32" customFormat="1" x14ac:dyDescent="0.25">
      <c r="A11630" s="43" t="s">
        <v>39533</v>
      </c>
      <c r="B11630" s="42" t="s">
        <v>51939</v>
      </c>
      <c r="C11630" s="42"/>
      <c r="D11630" s="43"/>
      <c r="E11630" s="43" t="s">
        <v>39534</v>
      </c>
      <c r="F11630" s="81" t="s">
        <v>41</v>
      </c>
      <c r="G11630" s="32" t="s">
        <v>17</v>
      </c>
      <c r="H11630" s="43" t="s">
        <v>18</v>
      </c>
      <c r="I11630" s="48" t="s">
        <v>39535</v>
      </c>
      <c r="J11630" s="42">
        <v>8059175380143</v>
      </c>
      <c r="K11630" s="63">
        <v>45597</v>
      </c>
      <c r="L11630" s="54">
        <v>0</v>
      </c>
      <c r="M11630" s="54">
        <v>259.95</v>
      </c>
      <c r="N11630" s="63">
        <v>44249</v>
      </c>
    </row>
    <row r="11631" spans="1:14" s="32" customFormat="1" x14ac:dyDescent="0.25">
      <c r="A11631" s="43" t="s">
        <v>39536</v>
      </c>
      <c r="B11631" s="42" t="s">
        <v>51940</v>
      </c>
      <c r="C11631" s="42"/>
      <c r="D11631" s="43"/>
      <c r="E11631" s="43" t="s">
        <v>39537</v>
      </c>
      <c r="F11631" s="81" t="s">
        <v>41</v>
      </c>
      <c r="G11631" s="32" t="s">
        <v>17</v>
      </c>
      <c r="H11631" s="43" t="s">
        <v>18</v>
      </c>
      <c r="I11631" s="48" t="s">
        <v>39538</v>
      </c>
      <c r="J11631" s="42">
        <v>8059175380150</v>
      </c>
      <c r="K11631" s="63">
        <v>45597</v>
      </c>
      <c r="L11631" s="54">
        <v>0</v>
      </c>
      <c r="M11631" s="54">
        <v>259.95</v>
      </c>
      <c r="N11631" s="63">
        <v>44249</v>
      </c>
    </row>
    <row r="11632" spans="1:14" s="32" customFormat="1" x14ac:dyDescent="0.25">
      <c r="A11632" s="43" t="s">
        <v>39539</v>
      </c>
      <c r="B11632" s="42" t="s">
        <v>51941</v>
      </c>
      <c r="C11632" s="42"/>
      <c r="D11632" s="43"/>
      <c r="E11632" s="43" t="s">
        <v>39540</v>
      </c>
      <c r="F11632" s="81" t="s">
        <v>41</v>
      </c>
      <c r="G11632" s="32" t="s">
        <v>17</v>
      </c>
      <c r="H11632" s="43" t="s">
        <v>18</v>
      </c>
      <c r="I11632" s="48" t="s">
        <v>39541</v>
      </c>
      <c r="J11632" s="42">
        <v>8059175380167</v>
      </c>
      <c r="K11632" s="63">
        <v>45597</v>
      </c>
      <c r="L11632" s="54">
        <v>0</v>
      </c>
      <c r="M11632" s="54">
        <v>259.95</v>
      </c>
      <c r="N11632" s="63">
        <v>44249</v>
      </c>
    </row>
    <row r="11633" spans="1:14" s="32" customFormat="1" x14ac:dyDescent="0.25">
      <c r="A11633" s="43" t="s">
        <v>39542</v>
      </c>
      <c r="B11633" s="42" t="s">
        <v>51942</v>
      </c>
      <c r="C11633" s="42"/>
      <c r="D11633" s="43"/>
      <c r="E11633" s="43" t="s">
        <v>39543</v>
      </c>
      <c r="F11633" s="81" t="s">
        <v>41</v>
      </c>
      <c r="G11633" s="32" t="s">
        <v>17</v>
      </c>
      <c r="H11633" s="43" t="s">
        <v>18</v>
      </c>
      <c r="I11633" s="48" t="s">
        <v>39544</v>
      </c>
      <c r="J11633" s="42">
        <v>8059175380174</v>
      </c>
      <c r="K11633" s="63">
        <v>45597</v>
      </c>
      <c r="L11633" s="54">
        <v>0</v>
      </c>
      <c r="M11633" s="54">
        <v>259.95</v>
      </c>
      <c r="N11633" s="63">
        <v>44249</v>
      </c>
    </row>
    <row r="11634" spans="1:14" s="32" customFormat="1" x14ac:dyDescent="0.25">
      <c r="A11634" s="43" t="s">
        <v>39545</v>
      </c>
      <c r="B11634" s="42" t="s">
        <v>51812</v>
      </c>
      <c r="C11634" s="42"/>
      <c r="D11634" s="43"/>
      <c r="E11634" s="43" t="s">
        <v>39546</v>
      </c>
      <c r="F11634" s="81" t="s">
        <v>41</v>
      </c>
      <c r="G11634" s="32" t="s">
        <v>17</v>
      </c>
      <c r="H11634" s="43" t="s">
        <v>18</v>
      </c>
      <c r="I11634" s="48" t="s">
        <v>39547</v>
      </c>
      <c r="J11634" s="42">
        <v>8059175367076</v>
      </c>
      <c r="K11634" s="63">
        <v>45597</v>
      </c>
      <c r="L11634" s="54">
        <v>0</v>
      </c>
      <c r="M11634" s="54">
        <v>259.95</v>
      </c>
      <c r="N11634" s="63">
        <v>44249</v>
      </c>
    </row>
    <row r="11635" spans="1:14" s="32" customFormat="1" x14ac:dyDescent="0.25">
      <c r="A11635" s="43" t="s">
        <v>39548</v>
      </c>
      <c r="B11635" s="42" t="s">
        <v>51813</v>
      </c>
      <c r="C11635" s="42"/>
      <c r="D11635" s="43"/>
      <c r="E11635" s="43" t="s">
        <v>39549</v>
      </c>
      <c r="F11635" s="81" t="s">
        <v>41</v>
      </c>
      <c r="G11635" s="32" t="s">
        <v>17</v>
      </c>
      <c r="H11635" s="43" t="s">
        <v>18</v>
      </c>
      <c r="I11635" s="48" t="s">
        <v>39550</v>
      </c>
      <c r="J11635" s="42">
        <v>8059175367083</v>
      </c>
      <c r="K11635" s="63">
        <v>45597</v>
      </c>
      <c r="L11635" s="54">
        <v>0</v>
      </c>
      <c r="M11635" s="54">
        <v>259.95</v>
      </c>
      <c r="N11635" s="63">
        <v>44249</v>
      </c>
    </row>
    <row r="11636" spans="1:14" s="32" customFormat="1" x14ac:dyDescent="0.25">
      <c r="A11636" s="43" t="s">
        <v>39551</v>
      </c>
      <c r="B11636" s="42"/>
      <c r="C11636" s="42"/>
      <c r="D11636" s="43"/>
      <c r="E11636" s="43" t="s">
        <v>39552</v>
      </c>
      <c r="F11636" s="81" t="s">
        <v>41</v>
      </c>
      <c r="G11636" s="32" t="s">
        <v>17</v>
      </c>
      <c r="H11636" s="43" t="s">
        <v>18</v>
      </c>
      <c r="I11636" s="48" t="s">
        <v>39553</v>
      </c>
      <c r="J11636" s="42">
        <v>8059175367090</v>
      </c>
      <c r="K11636" s="63">
        <v>45597</v>
      </c>
      <c r="L11636" s="54">
        <v>0</v>
      </c>
      <c r="M11636" s="54">
        <v>259.95</v>
      </c>
      <c r="N11636" s="63">
        <v>44249</v>
      </c>
    </row>
    <row r="11637" spans="1:14" s="32" customFormat="1" x14ac:dyDescent="0.25">
      <c r="A11637" s="43" t="s">
        <v>39554</v>
      </c>
      <c r="B11637" s="42" t="s">
        <v>51814</v>
      </c>
      <c r="C11637" s="42"/>
      <c r="D11637" s="43"/>
      <c r="E11637" s="43" t="s">
        <v>39555</v>
      </c>
      <c r="F11637" s="81" t="s">
        <v>41</v>
      </c>
      <c r="G11637" s="32" t="s">
        <v>17</v>
      </c>
      <c r="H11637" s="43" t="s">
        <v>18</v>
      </c>
      <c r="I11637" s="48" t="s">
        <v>39556</v>
      </c>
      <c r="J11637" s="42">
        <v>8059175367106</v>
      </c>
      <c r="K11637" s="63">
        <v>45597</v>
      </c>
      <c r="L11637" s="54">
        <v>0</v>
      </c>
      <c r="M11637" s="54">
        <v>259.95</v>
      </c>
      <c r="N11637" s="63">
        <v>44249</v>
      </c>
    </row>
    <row r="11638" spans="1:14" s="32" customFormat="1" x14ac:dyDescent="0.25">
      <c r="A11638" s="43" t="s">
        <v>39557</v>
      </c>
      <c r="B11638" s="42"/>
      <c r="C11638" s="42"/>
      <c r="D11638" s="43"/>
      <c r="E11638" s="43" t="s">
        <v>39558</v>
      </c>
      <c r="F11638" s="81" t="s">
        <v>41</v>
      </c>
      <c r="G11638" s="32" t="s">
        <v>17</v>
      </c>
      <c r="H11638" s="43" t="s">
        <v>18</v>
      </c>
      <c r="I11638" s="48" t="s">
        <v>39559</v>
      </c>
      <c r="J11638" s="42">
        <v>8059175367113</v>
      </c>
      <c r="K11638" s="63">
        <v>45597</v>
      </c>
      <c r="L11638" s="54">
        <v>0</v>
      </c>
      <c r="M11638" s="54">
        <v>259.95</v>
      </c>
      <c r="N11638" s="63">
        <v>44249</v>
      </c>
    </row>
    <row r="11639" spans="1:14" s="32" customFormat="1" x14ac:dyDescent="0.25">
      <c r="A11639" s="43" t="s">
        <v>39560</v>
      </c>
      <c r="B11639" s="42" t="s">
        <v>51815</v>
      </c>
      <c r="C11639" s="42"/>
      <c r="D11639" s="43"/>
      <c r="E11639" s="43" t="s">
        <v>39561</v>
      </c>
      <c r="F11639" s="81" t="s">
        <v>41</v>
      </c>
      <c r="G11639" s="32" t="s">
        <v>17</v>
      </c>
      <c r="H11639" s="43" t="s">
        <v>18</v>
      </c>
      <c r="I11639" s="48" t="s">
        <v>39562</v>
      </c>
      <c r="J11639" s="42">
        <v>8059175367120</v>
      </c>
      <c r="K11639" s="63">
        <v>45597</v>
      </c>
      <c r="L11639" s="54">
        <v>0</v>
      </c>
      <c r="M11639" s="54">
        <v>259.95</v>
      </c>
      <c r="N11639" s="63">
        <v>44249</v>
      </c>
    </row>
    <row r="11640" spans="1:14" s="32" customFormat="1" x14ac:dyDescent="0.25">
      <c r="A11640" s="43" t="s">
        <v>39563</v>
      </c>
      <c r="B11640" s="42" t="s">
        <v>51816</v>
      </c>
      <c r="C11640" s="42"/>
      <c r="D11640" s="43"/>
      <c r="E11640" s="43" t="s">
        <v>39564</v>
      </c>
      <c r="F11640" s="81" t="s">
        <v>41</v>
      </c>
      <c r="G11640" s="32" t="s">
        <v>17</v>
      </c>
      <c r="H11640" s="43" t="s">
        <v>18</v>
      </c>
      <c r="I11640" s="48" t="s">
        <v>39565</v>
      </c>
      <c r="J11640" s="42">
        <v>8059175367137</v>
      </c>
      <c r="K11640" s="63">
        <v>45597</v>
      </c>
      <c r="L11640" s="54">
        <v>0</v>
      </c>
      <c r="M11640" s="54">
        <v>259.95</v>
      </c>
      <c r="N11640" s="63">
        <v>44249</v>
      </c>
    </row>
    <row r="11641" spans="1:14" s="32" customFormat="1" x14ac:dyDescent="0.25">
      <c r="A11641" s="43" t="s">
        <v>39566</v>
      </c>
      <c r="B11641" s="42" t="s">
        <v>51817</v>
      </c>
      <c r="C11641" s="42"/>
      <c r="D11641" s="43"/>
      <c r="E11641" s="43" t="s">
        <v>39567</v>
      </c>
      <c r="F11641" s="81" t="s">
        <v>41</v>
      </c>
      <c r="G11641" s="32" t="s">
        <v>17</v>
      </c>
      <c r="H11641" s="43" t="s">
        <v>18</v>
      </c>
      <c r="I11641" s="48" t="s">
        <v>39568</v>
      </c>
      <c r="J11641" s="42">
        <v>8059175367144</v>
      </c>
      <c r="K11641" s="63">
        <v>45597</v>
      </c>
      <c r="L11641" s="54">
        <v>0</v>
      </c>
      <c r="M11641" s="54">
        <v>259.95</v>
      </c>
      <c r="N11641" s="63">
        <v>44249</v>
      </c>
    </row>
    <row r="11642" spans="1:14" s="32" customFormat="1" x14ac:dyDescent="0.25">
      <c r="A11642" s="43" t="s">
        <v>39569</v>
      </c>
      <c r="B11642" s="42" t="s">
        <v>51818</v>
      </c>
      <c r="C11642" s="42"/>
      <c r="D11642" s="43"/>
      <c r="E11642" s="43" t="s">
        <v>39570</v>
      </c>
      <c r="F11642" s="81" t="s">
        <v>41</v>
      </c>
      <c r="G11642" s="32" t="s">
        <v>17</v>
      </c>
      <c r="H11642" s="43" t="s">
        <v>18</v>
      </c>
      <c r="I11642" s="48" t="s">
        <v>39571</v>
      </c>
      <c r="J11642" s="42">
        <v>8059175367151</v>
      </c>
      <c r="K11642" s="63">
        <v>45597</v>
      </c>
      <c r="L11642" s="54">
        <v>0</v>
      </c>
      <c r="M11642" s="54">
        <v>259.95</v>
      </c>
      <c r="N11642" s="63">
        <v>44249</v>
      </c>
    </row>
    <row r="11643" spans="1:14" s="32" customFormat="1" x14ac:dyDescent="0.25">
      <c r="A11643" s="32" t="s">
        <v>30992</v>
      </c>
      <c r="B11643" s="42" t="s">
        <v>64571</v>
      </c>
      <c r="C11643" s="42"/>
      <c r="D11643" s="42"/>
      <c r="E11643" s="43" t="s">
        <v>19272</v>
      </c>
      <c r="F11643" s="44" t="s">
        <v>41</v>
      </c>
      <c r="G11643" s="44" t="s">
        <v>17</v>
      </c>
      <c r="H11643" s="44" t="s">
        <v>18</v>
      </c>
      <c r="I11643" s="42" t="s">
        <v>19273</v>
      </c>
      <c r="J11643" s="42">
        <v>8059175197826</v>
      </c>
      <c r="K11643" s="45">
        <v>45597</v>
      </c>
      <c r="L11643" s="46">
        <v>0</v>
      </c>
      <c r="M11643" s="54">
        <v>269.95</v>
      </c>
      <c r="N11643" s="45">
        <v>43878</v>
      </c>
    </row>
    <row r="11644" spans="1:14" s="32" customFormat="1" x14ac:dyDescent="0.25">
      <c r="A11644" s="32" t="s">
        <v>30993</v>
      </c>
      <c r="B11644" s="42" t="s">
        <v>64572</v>
      </c>
      <c r="C11644" s="42"/>
      <c r="D11644" s="42"/>
      <c r="E11644" s="43" t="s">
        <v>19274</v>
      </c>
      <c r="F11644" s="44" t="s">
        <v>41</v>
      </c>
      <c r="G11644" s="44" t="s">
        <v>17</v>
      </c>
      <c r="H11644" s="44" t="s">
        <v>18</v>
      </c>
      <c r="I11644" s="42" t="s">
        <v>19275</v>
      </c>
      <c r="J11644" s="42">
        <v>8059175197833</v>
      </c>
      <c r="K11644" s="45">
        <v>45597</v>
      </c>
      <c r="L11644" s="46">
        <v>0</v>
      </c>
      <c r="M11644" s="54">
        <v>269.95</v>
      </c>
      <c r="N11644" s="45">
        <v>43878</v>
      </c>
    </row>
    <row r="11645" spans="1:14" s="32" customFormat="1" x14ac:dyDescent="0.25">
      <c r="A11645" s="32" t="s">
        <v>30994</v>
      </c>
      <c r="B11645" s="42" t="s">
        <v>64573</v>
      </c>
      <c r="C11645" s="42"/>
      <c r="D11645" s="42"/>
      <c r="E11645" s="43" t="s">
        <v>19276</v>
      </c>
      <c r="F11645" s="44" t="s">
        <v>41</v>
      </c>
      <c r="G11645" s="44" t="s">
        <v>17</v>
      </c>
      <c r="H11645" s="44" t="s">
        <v>18</v>
      </c>
      <c r="I11645" s="42" t="s">
        <v>19277</v>
      </c>
      <c r="J11645" s="42">
        <v>8059175197857</v>
      </c>
      <c r="K11645" s="45">
        <v>45597</v>
      </c>
      <c r="L11645" s="46">
        <v>0</v>
      </c>
      <c r="M11645" s="54">
        <v>269.95</v>
      </c>
      <c r="N11645" s="45">
        <v>43878</v>
      </c>
    </row>
    <row r="11646" spans="1:14" s="32" customFormat="1" x14ac:dyDescent="0.25">
      <c r="A11646" s="32" t="s">
        <v>30995</v>
      </c>
      <c r="B11646" s="42" t="s">
        <v>64574</v>
      </c>
      <c r="C11646" s="42"/>
      <c r="D11646" s="42"/>
      <c r="E11646" s="43" t="s">
        <v>19278</v>
      </c>
      <c r="F11646" s="44" t="s">
        <v>41</v>
      </c>
      <c r="G11646" s="44" t="s">
        <v>17</v>
      </c>
      <c r="H11646" s="44" t="s">
        <v>18</v>
      </c>
      <c r="I11646" s="42" t="s">
        <v>19279</v>
      </c>
      <c r="J11646" s="42">
        <v>8059175197871</v>
      </c>
      <c r="K11646" s="45">
        <v>45597</v>
      </c>
      <c r="L11646" s="46">
        <v>0</v>
      </c>
      <c r="M11646" s="54">
        <v>269.95</v>
      </c>
      <c r="N11646" s="45">
        <v>43878</v>
      </c>
    </row>
    <row r="11647" spans="1:14" s="32" customFormat="1" x14ac:dyDescent="0.25">
      <c r="A11647" s="32" t="s">
        <v>30996</v>
      </c>
      <c r="B11647" s="42" t="s">
        <v>64575</v>
      </c>
      <c r="C11647" s="42"/>
      <c r="D11647" s="42"/>
      <c r="E11647" s="43" t="s">
        <v>19280</v>
      </c>
      <c r="F11647" s="44" t="s">
        <v>41</v>
      </c>
      <c r="G11647" s="44" t="s">
        <v>17</v>
      </c>
      <c r="H11647" s="44" t="s">
        <v>18</v>
      </c>
      <c r="I11647" s="42" t="s">
        <v>19281</v>
      </c>
      <c r="J11647" s="42">
        <v>8059175197888</v>
      </c>
      <c r="K11647" s="45">
        <v>45597</v>
      </c>
      <c r="L11647" s="46">
        <v>0</v>
      </c>
      <c r="M11647" s="54">
        <v>269.95</v>
      </c>
      <c r="N11647" s="45">
        <v>43878</v>
      </c>
    </row>
    <row r="11648" spans="1:14" s="32" customFormat="1" x14ac:dyDescent="0.25">
      <c r="A11648" s="32" t="s">
        <v>30997</v>
      </c>
      <c r="B11648" s="42" t="s">
        <v>64576</v>
      </c>
      <c r="C11648" s="42"/>
      <c r="D11648" s="42"/>
      <c r="E11648" s="43" t="s">
        <v>19282</v>
      </c>
      <c r="F11648" s="44" t="s">
        <v>41</v>
      </c>
      <c r="G11648" s="44" t="s">
        <v>17</v>
      </c>
      <c r="H11648" s="44" t="s">
        <v>18</v>
      </c>
      <c r="I11648" s="42" t="s">
        <v>19283</v>
      </c>
      <c r="J11648" s="42">
        <v>8059175197895</v>
      </c>
      <c r="K11648" s="45">
        <v>45597</v>
      </c>
      <c r="L11648" s="46">
        <v>0</v>
      </c>
      <c r="M11648" s="54">
        <v>269.95</v>
      </c>
      <c r="N11648" s="45">
        <v>43878</v>
      </c>
    </row>
    <row r="11649" spans="1:14" s="32" customFormat="1" x14ac:dyDescent="0.25">
      <c r="A11649" s="32" t="s">
        <v>30998</v>
      </c>
      <c r="B11649" s="42" t="s">
        <v>64577</v>
      </c>
      <c r="C11649" s="42"/>
      <c r="D11649" s="42"/>
      <c r="E11649" s="43" t="s">
        <v>19284</v>
      </c>
      <c r="F11649" s="44" t="s">
        <v>41</v>
      </c>
      <c r="G11649" s="44" t="s">
        <v>17</v>
      </c>
      <c r="H11649" s="44" t="s">
        <v>18</v>
      </c>
      <c r="I11649" s="42" t="s">
        <v>19285</v>
      </c>
      <c r="J11649" s="42">
        <v>8059175197901</v>
      </c>
      <c r="K11649" s="45">
        <v>45597</v>
      </c>
      <c r="L11649" s="46">
        <v>0</v>
      </c>
      <c r="M11649" s="54">
        <v>269.95</v>
      </c>
      <c r="N11649" s="45">
        <v>43878</v>
      </c>
    </row>
    <row r="11650" spans="1:14" s="32" customFormat="1" x14ac:dyDescent="0.25">
      <c r="B11650" s="42"/>
      <c r="C11650" s="42"/>
      <c r="E11650" s="32" t="s">
        <v>49838</v>
      </c>
      <c r="F11650" s="44" t="s">
        <v>41</v>
      </c>
      <c r="G11650" s="32" t="s">
        <v>17</v>
      </c>
      <c r="H11650" s="32" t="s">
        <v>18</v>
      </c>
      <c r="I11650" s="32" t="s">
        <v>49839</v>
      </c>
      <c r="J11650" s="55">
        <v>8059347089218</v>
      </c>
      <c r="K11650" s="45">
        <v>45597</v>
      </c>
      <c r="L11650" s="47">
        <v>0</v>
      </c>
      <c r="M11650" s="47">
        <v>249.95</v>
      </c>
      <c r="N11650" s="45">
        <v>44835</v>
      </c>
    </row>
    <row r="11651" spans="1:14" s="32" customFormat="1" x14ac:dyDescent="0.25">
      <c r="B11651" s="42"/>
      <c r="C11651" s="42"/>
      <c r="E11651" s="32" t="s">
        <v>49840</v>
      </c>
      <c r="F11651" s="44" t="s">
        <v>41</v>
      </c>
      <c r="G11651" s="32" t="s">
        <v>17</v>
      </c>
      <c r="H11651" s="32" t="s">
        <v>18</v>
      </c>
      <c r="I11651" s="32" t="s">
        <v>49841</v>
      </c>
      <c r="J11651" s="55">
        <v>8059347089225</v>
      </c>
      <c r="K11651" s="45">
        <v>45597</v>
      </c>
      <c r="L11651" s="47">
        <v>0</v>
      </c>
      <c r="M11651" s="47">
        <v>249.95</v>
      </c>
      <c r="N11651" s="45">
        <v>44835</v>
      </c>
    </row>
    <row r="11652" spans="1:14" s="32" customFormat="1" x14ac:dyDescent="0.25">
      <c r="B11652" s="42"/>
      <c r="C11652" s="42"/>
      <c r="E11652" s="32" t="s">
        <v>49842</v>
      </c>
      <c r="F11652" s="44" t="s">
        <v>41</v>
      </c>
      <c r="G11652" s="32" t="s">
        <v>17</v>
      </c>
      <c r="H11652" s="32" t="s">
        <v>18</v>
      </c>
      <c r="I11652" s="32" t="s">
        <v>49843</v>
      </c>
      <c r="J11652" s="55">
        <v>8059347089232</v>
      </c>
      <c r="K11652" s="45">
        <v>45597</v>
      </c>
      <c r="L11652" s="47">
        <v>0</v>
      </c>
      <c r="M11652" s="47">
        <v>249.95</v>
      </c>
      <c r="N11652" s="45">
        <v>44835</v>
      </c>
    </row>
    <row r="11653" spans="1:14" s="32" customFormat="1" x14ac:dyDescent="0.25">
      <c r="B11653" s="42"/>
      <c r="C11653" s="42"/>
      <c r="E11653" s="32" t="s">
        <v>49844</v>
      </c>
      <c r="F11653" s="44" t="s">
        <v>41</v>
      </c>
      <c r="G11653" s="32" t="s">
        <v>17</v>
      </c>
      <c r="H11653" s="32" t="s">
        <v>18</v>
      </c>
      <c r="I11653" s="32" t="s">
        <v>49845</v>
      </c>
      <c r="J11653" s="55">
        <v>8059347089249</v>
      </c>
      <c r="K11653" s="45">
        <v>45597</v>
      </c>
      <c r="L11653" s="47">
        <v>0</v>
      </c>
      <c r="M11653" s="47">
        <v>249.95</v>
      </c>
      <c r="N11653" s="45">
        <v>44835</v>
      </c>
    </row>
    <row r="11654" spans="1:14" s="32" customFormat="1" x14ac:dyDescent="0.25">
      <c r="B11654" s="42"/>
      <c r="C11654" s="42"/>
      <c r="E11654" s="32" t="s">
        <v>49846</v>
      </c>
      <c r="F11654" s="44" t="s">
        <v>41</v>
      </c>
      <c r="G11654" s="32" t="s">
        <v>17</v>
      </c>
      <c r="H11654" s="32" t="s">
        <v>18</v>
      </c>
      <c r="I11654" s="32" t="s">
        <v>49847</v>
      </c>
      <c r="J11654" s="55">
        <v>8059347089256</v>
      </c>
      <c r="K11654" s="45">
        <v>45597</v>
      </c>
      <c r="L11654" s="47">
        <v>0</v>
      </c>
      <c r="M11654" s="47">
        <v>249.95</v>
      </c>
      <c r="N11654" s="45">
        <v>44835</v>
      </c>
    </row>
    <row r="11655" spans="1:14" s="32" customFormat="1" x14ac:dyDescent="0.25">
      <c r="B11655" s="42"/>
      <c r="C11655" s="42"/>
      <c r="E11655" s="32" t="s">
        <v>49848</v>
      </c>
      <c r="F11655" s="44" t="s">
        <v>41</v>
      </c>
      <c r="G11655" s="32" t="s">
        <v>17</v>
      </c>
      <c r="H11655" s="32" t="s">
        <v>18</v>
      </c>
      <c r="I11655" s="32" t="s">
        <v>49849</v>
      </c>
      <c r="J11655" s="55">
        <v>8059347089263</v>
      </c>
      <c r="K11655" s="45">
        <v>45597</v>
      </c>
      <c r="L11655" s="47">
        <v>0</v>
      </c>
      <c r="M11655" s="47">
        <v>249.95</v>
      </c>
      <c r="N11655" s="45">
        <v>44835</v>
      </c>
    </row>
    <row r="11656" spans="1:14" s="32" customFormat="1" x14ac:dyDescent="0.25">
      <c r="B11656" s="42"/>
      <c r="C11656" s="42"/>
      <c r="E11656" s="32" t="s">
        <v>49850</v>
      </c>
      <c r="F11656" s="44" t="s">
        <v>41</v>
      </c>
      <c r="G11656" s="32" t="s">
        <v>17</v>
      </c>
      <c r="H11656" s="32" t="s">
        <v>18</v>
      </c>
      <c r="I11656" s="32" t="s">
        <v>49851</v>
      </c>
      <c r="J11656" s="55">
        <v>8059347089270</v>
      </c>
      <c r="K11656" s="45">
        <v>45597</v>
      </c>
      <c r="L11656" s="47">
        <v>0</v>
      </c>
      <c r="M11656" s="47">
        <v>249.95</v>
      </c>
      <c r="N11656" s="45">
        <v>44835</v>
      </c>
    </row>
    <row r="11657" spans="1:14" s="32" customFormat="1" x14ac:dyDescent="0.25">
      <c r="B11657" s="42"/>
      <c r="C11657" s="42"/>
      <c r="E11657" s="32" t="s">
        <v>49852</v>
      </c>
      <c r="F11657" s="44" t="s">
        <v>41</v>
      </c>
      <c r="G11657" s="32" t="s">
        <v>17</v>
      </c>
      <c r="H11657" s="32" t="s">
        <v>18</v>
      </c>
      <c r="I11657" s="32" t="s">
        <v>49853</v>
      </c>
      <c r="J11657" s="55">
        <v>8059347089287</v>
      </c>
      <c r="K11657" s="45">
        <v>45597</v>
      </c>
      <c r="L11657" s="47">
        <v>0</v>
      </c>
      <c r="M11657" s="47">
        <v>249.95</v>
      </c>
      <c r="N11657" s="45">
        <v>44835</v>
      </c>
    </row>
    <row r="11658" spans="1:14" s="32" customFormat="1" x14ac:dyDescent="0.25">
      <c r="B11658" s="42"/>
      <c r="C11658" s="42"/>
      <c r="E11658" s="32" t="s">
        <v>49854</v>
      </c>
      <c r="F11658" s="44" t="s">
        <v>41</v>
      </c>
      <c r="G11658" s="32" t="s">
        <v>17</v>
      </c>
      <c r="H11658" s="32" t="s">
        <v>18</v>
      </c>
      <c r="I11658" s="32" t="s">
        <v>49855</v>
      </c>
      <c r="J11658" s="55">
        <v>8059347089294</v>
      </c>
      <c r="K11658" s="45">
        <v>45597</v>
      </c>
      <c r="L11658" s="47">
        <v>0</v>
      </c>
      <c r="M11658" s="47">
        <v>249.95</v>
      </c>
      <c r="N11658" s="45">
        <v>44835</v>
      </c>
    </row>
    <row r="11659" spans="1:14" s="32" customFormat="1" x14ac:dyDescent="0.25">
      <c r="B11659" s="42"/>
      <c r="C11659" s="42"/>
      <c r="E11659" s="32" t="s">
        <v>61296</v>
      </c>
      <c r="F11659" s="44" t="s">
        <v>41</v>
      </c>
      <c r="G11659" s="32" t="s">
        <v>17</v>
      </c>
      <c r="H11659" s="32" t="s">
        <v>18</v>
      </c>
      <c r="I11659" s="32" t="s">
        <v>50305</v>
      </c>
      <c r="J11659" s="55">
        <v>8059347089584</v>
      </c>
      <c r="K11659" s="45">
        <v>45597</v>
      </c>
      <c r="L11659" s="64">
        <v>0</v>
      </c>
      <c r="M11659" s="64">
        <v>199.95</v>
      </c>
      <c r="N11659" s="45">
        <v>44835</v>
      </c>
    </row>
    <row r="11660" spans="1:14" s="32" customFormat="1" x14ac:dyDescent="0.25">
      <c r="B11660" s="42"/>
      <c r="C11660" s="42"/>
      <c r="E11660" s="32" t="s">
        <v>61297</v>
      </c>
      <c r="F11660" s="44" t="s">
        <v>41</v>
      </c>
      <c r="G11660" s="32" t="s">
        <v>17</v>
      </c>
      <c r="H11660" s="32" t="s">
        <v>18</v>
      </c>
      <c r="I11660" s="32" t="s">
        <v>50306</v>
      </c>
      <c r="J11660" s="55">
        <v>8059347089591</v>
      </c>
      <c r="K11660" s="45">
        <v>45597</v>
      </c>
      <c r="L11660" s="64">
        <v>0</v>
      </c>
      <c r="M11660" s="64">
        <v>199.95</v>
      </c>
      <c r="N11660" s="45">
        <v>44835</v>
      </c>
    </row>
    <row r="11661" spans="1:14" s="32" customFormat="1" x14ac:dyDescent="0.25">
      <c r="B11661" s="42"/>
      <c r="C11661" s="42"/>
      <c r="E11661" s="32" t="s">
        <v>61298</v>
      </c>
      <c r="F11661" s="44" t="s">
        <v>41</v>
      </c>
      <c r="G11661" s="32" t="s">
        <v>17</v>
      </c>
      <c r="H11661" s="32" t="s">
        <v>18</v>
      </c>
      <c r="I11661" s="32" t="s">
        <v>50307</v>
      </c>
      <c r="J11661" s="55">
        <v>8059347125442</v>
      </c>
      <c r="K11661" s="45">
        <v>45597</v>
      </c>
      <c r="L11661" s="64">
        <v>0</v>
      </c>
      <c r="M11661" s="64">
        <v>199.95</v>
      </c>
      <c r="N11661" s="45">
        <v>44835</v>
      </c>
    </row>
    <row r="11662" spans="1:14" s="32" customFormat="1" x14ac:dyDescent="0.25">
      <c r="B11662" s="42"/>
      <c r="C11662" s="42"/>
      <c r="E11662" s="32" t="s">
        <v>61299</v>
      </c>
      <c r="F11662" s="44" t="s">
        <v>41</v>
      </c>
      <c r="G11662" s="32" t="s">
        <v>17</v>
      </c>
      <c r="H11662" s="32" t="s">
        <v>18</v>
      </c>
      <c r="I11662" s="32" t="s">
        <v>50308</v>
      </c>
      <c r="J11662" s="55">
        <v>8059347089607</v>
      </c>
      <c r="K11662" s="45">
        <v>45597</v>
      </c>
      <c r="L11662" s="64">
        <v>0</v>
      </c>
      <c r="M11662" s="64">
        <v>199.95</v>
      </c>
      <c r="N11662" s="45">
        <v>44835</v>
      </c>
    </row>
    <row r="11663" spans="1:14" s="32" customFormat="1" x14ac:dyDescent="0.25">
      <c r="B11663" s="42"/>
      <c r="C11663" s="42"/>
      <c r="E11663" s="32" t="s">
        <v>61300</v>
      </c>
      <c r="F11663" s="44" t="s">
        <v>41</v>
      </c>
      <c r="G11663" s="32" t="s">
        <v>17</v>
      </c>
      <c r="H11663" s="32" t="s">
        <v>18</v>
      </c>
      <c r="I11663" s="32" t="s">
        <v>50309</v>
      </c>
      <c r="J11663" s="55">
        <v>8059347089614</v>
      </c>
      <c r="K11663" s="45">
        <v>45597</v>
      </c>
      <c r="L11663" s="64">
        <v>0</v>
      </c>
      <c r="M11663" s="64">
        <v>199.95</v>
      </c>
      <c r="N11663" s="45">
        <v>44835</v>
      </c>
    </row>
    <row r="11664" spans="1:14" s="32" customFormat="1" x14ac:dyDescent="0.25">
      <c r="B11664" s="42"/>
      <c r="C11664" s="42"/>
      <c r="E11664" s="32" t="s">
        <v>61301</v>
      </c>
      <c r="F11664" s="44" t="s">
        <v>41</v>
      </c>
      <c r="G11664" s="32" t="s">
        <v>17</v>
      </c>
      <c r="H11664" s="32" t="s">
        <v>18</v>
      </c>
      <c r="I11664" s="32" t="s">
        <v>50310</v>
      </c>
      <c r="J11664" s="55">
        <v>8059347089621</v>
      </c>
      <c r="K11664" s="45">
        <v>45597</v>
      </c>
      <c r="L11664" s="64">
        <v>0</v>
      </c>
      <c r="M11664" s="64">
        <v>199.95</v>
      </c>
      <c r="N11664" s="45">
        <v>44835</v>
      </c>
    </row>
    <row r="11665" spans="1:14" s="32" customFormat="1" x14ac:dyDescent="0.25">
      <c r="B11665" s="42"/>
      <c r="C11665" s="42"/>
      <c r="E11665" s="32" t="s">
        <v>61302</v>
      </c>
      <c r="F11665" s="44" t="s">
        <v>41</v>
      </c>
      <c r="G11665" s="32" t="s">
        <v>17</v>
      </c>
      <c r="H11665" s="32" t="s">
        <v>18</v>
      </c>
      <c r="I11665" s="32" t="s">
        <v>50311</v>
      </c>
      <c r="J11665" s="55">
        <v>8059347089638</v>
      </c>
      <c r="K11665" s="45">
        <v>45597</v>
      </c>
      <c r="L11665" s="64">
        <v>0</v>
      </c>
      <c r="M11665" s="64">
        <v>199.95</v>
      </c>
      <c r="N11665" s="45">
        <v>44835</v>
      </c>
    </row>
    <row r="11666" spans="1:14" s="32" customFormat="1" x14ac:dyDescent="0.25">
      <c r="B11666" s="42"/>
      <c r="C11666" s="42"/>
      <c r="E11666" s="32" t="s">
        <v>61303</v>
      </c>
      <c r="F11666" s="44" t="s">
        <v>41</v>
      </c>
      <c r="G11666" s="32" t="s">
        <v>17</v>
      </c>
      <c r="H11666" s="32" t="s">
        <v>18</v>
      </c>
      <c r="I11666" s="32" t="s">
        <v>50312</v>
      </c>
      <c r="J11666" s="55">
        <v>8059347089645</v>
      </c>
      <c r="K11666" s="45">
        <v>45597</v>
      </c>
      <c r="L11666" s="64">
        <v>0</v>
      </c>
      <c r="M11666" s="64">
        <v>199.95</v>
      </c>
      <c r="N11666" s="45">
        <v>44835</v>
      </c>
    </row>
    <row r="11667" spans="1:14" s="32" customFormat="1" x14ac:dyDescent="0.25">
      <c r="B11667" s="42"/>
      <c r="C11667" s="42"/>
      <c r="E11667" s="32" t="s">
        <v>61304</v>
      </c>
      <c r="F11667" s="44" t="s">
        <v>41</v>
      </c>
      <c r="G11667" s="32" t="s">
        <v>17</v>
      </c>
      <c r="H11667" s="32" t="s">
        <v>18</v>
      </c>
      <c r="I11667" s="32" t="s">
        <v>50313</v>
      </c>
      <c r="J11667" s="55">
        <v>8059347089652</v>
      </c>
      <c r="K11667" s="45">
        <v>45597</v>
      </c>
      <c r="L11667" s="64">
        <v>0</v>
      </c>
      <c r="M11667" s="64">
        <v>199.95</v>
      </c>
      <c r="N11667" s="45">
        <v>44835</v>
      </c>
    </row>
    <row r="11668" spans="1:14" s="32" customFormat="1" x14ac:dyDescent="0.25">
      <c r="B11668" s="42"/>
      <c r="C11668" s="42"/>
      <c r="E11668" s="32" t="s">
        <v>61305</v>
      </c>
      <c r="F11668" s="44" t="s">
        <v>41</v>
      </c>
      <c r="G11668" s="32" t="s">
        <v>17</v>
      </c>
      <c r="H11668" s="32" t="s">
        <v>18</v>
      </c>
      <c r="I11668" s="32" t="s">
        <v>50314</v>
      </c>
      <c r="J11668" s="55">
        <v>8059347089669</v>
      </c>
      <c r="K11668" s="45">
        <v>45597</v>
      </c>
      <c r="L11668" s="64">
        <v>0</v>
      </c>
      <c r="M11668" s="64">
        <v>199.95</v>
      </c>
      <c r="N11668" s="45">
        <v>44835</v>
      </c>
    </row>
    <row r="11669" spans="1:14" s="32" customFormat="1" x14ac:dyDescent="0.25">
      <c r="B11669" s="42"/>
      <c r="C11669" s="42"/>
      <c r="E11669" s="32" t="s">
        <v>61306</v>
      </c>
      <c r="F11669" s="44" t="s">
        <v>41</v>
      </c>
      <c r="G11669" s="32" t="s">
        <v>17</v>
      </c>
      <c r="H11669" s="32" t="s">
        <v>18</v>
      </c>
      <c r="I11669" s="32" t="s">
        <v>50315</v>
      </c>
      <c r="J11669" s="55">
        <v>8059347089676</v>
      </c>
      <c r="K11669" s="45">
        <v>45597</v>
      </c>
      <c r="L11669" s="64">
        <v>0</v>
      </c>
      <c r="M11669" s="64">
        <v>199.95</v>
      </c>
      <c r="N11669" s="45">
        <v>44835</v>
      </c>
    </row>
    <row r="11670" spans="1:14" s="32" customFormat="1" x14ac:dyDescent="0.25">
      <c r="B11670" s="42"/>
      <c r="C11670" s="42"/>
      <c r="E11670" s="32" t="s">
        <v>61307</v>
      </c>
      <c r="F11670" s="44" t="s">
        <v>41</v>
      </c>
      <c r="G11670" s="32" t="s">
        <v>17</v>
      </c>
      <c r="H11670" s="32" t="s">
        <v>18</v>
      </c>
      <c r="I11670" s="32" t="s">
        <v>50316</v>
      </c>
      <c r="J11670" s="55">
        <v>8059347125459</v>
      </c>
      <c r="K11670" s="45">
        <v>45597</v>
      </c>
      <c r="L11670" s="64">
        <v>0</v>
      </c>
      <c r="M11670" s="64">
        <v>199.95</v>
      </c>
      <c r="N11670" s="45">
        <v>44835</v>
      </c>
    </row>
    <row r="11671" spans="1:14" s="32" customFormat="1" x14ac:dyDescent="0.25">
      <c r="B11671" s="42"/>
      <c r="C11671" s="42"/>
      <c r="E11671" s="32" t="s">
        <v>61308</v>
      </c>
      <c r="F11671" s="44" t="s">
        <v>41</v>
      </c>
      <c r="G11671" s="32" t="s">
        <v>17</v>
      </c>
      <c r="H11671" s="32" t="s">
        <v>18</v>
      </c>
      <c r="I11671" s="32" t="s">
        <v>50317</v>
      </c>
      <c r="J11671" s="55">
        <v>8059347089683</v>
      </c>
      <c r="K11671" s="45">
        <v>45597</v>
      </c>
      <c r="L11671" s="64">
        <v>0</v>
      </c>
      <c r="M11671" s="64">
        <v>199.95</v>
      </c>
      <c r="N11671" s="45">
        <v>44835</v>
      </c>
    </row>
    <row r="11672" spans="1:14" s="32" customFormat="1" x14ac:dyDescent="0.25">
      <c r="B11672" s="42"/>
      <c r="C11672" s="42"/>
      <c r="E11672" s="32" t="s">
        <v>61309</v>
      </c>
      <c r="F11672" s="44" t="s">
        <v>41</v>
      </c>
      <c r="G11672" s="32" t="s">
        <v>17</v>
      </c>
      <c r="H11672" s="32" t="s">
        <v>18</v>
      </c>
      <c r="I11672" s="32" t="s">
        <v>50318</v>
      </c>
      <c r="J11672" s="55">
        <v>8059347089690</v>
      </c>
      <c r="K11672" s="45">
        <v>45597</v>
      </c>
      <c r="L11672" s="64">
        <v>0</v>
      </c>
      <c r="M11672" s="64">
        <v>199.95</v>
      </c>
      <c r="N11672" s="45">
        <v>44835</v>
      </c>
    </row>
    <row r="11673" spans="1:14" s="32" customFormat="1" x14ac:dyDescent="0.25">
      <c r="B11673" s="42"/>
      <c r="C11673" s="42"/>
      <c r="E11673" s="32" t="s">
        <v>61310</v>
      </c>
      <c r="F11673" s="44" t="s">
        <v>41</v>
      </c>
      <c r="G11673" s="32" t="s">
        <v>17</v>
      </c>
      <c r="H11673" s="32" t="s">
        <v>18</v>
      </c>
      <c r="I11673" s="32" t="s">
        <v>50319</v>
      </c>
      <c r="J11673" s="55">
        <v>8059347089706</v>
      </c>
      <c r="K11673" s="45">
        <v>45597</v>
      </c>
      <c r="L11673" s="64">
        <v>0</v>
      </c>
      <c r="M11673" s="64">
        <v>199.95</v>
      </c>
      <c r="N11673" s="45">
        <v>44835</v>
      </c>
    </row>
    <row r="11674" spans="1:14" s="32" customFormat="1" x14ac:dyDescent="0.25">
      <c r="B11674" s="42"/>
      <c r="C11674" s="42"/>
      <c r="E11674" s="32" t="s">
        <v>61311</v>
      </c>
      <c r="F11674" s="44" t="s">
        <v>41</v>
      </c>
      <c r="G11674" s="32" t="s">
        <v>17</v>
      </c>
      <c r="H11674" s="32" t="s">
        <v>18</v>
      </c>
      <c r="I11674" s="32" t="s">
        <v>50320</v>
      </c>
      <c r="J11674" s="55">
        <v>8059347089713</v>
      </c>
      <c r="K11674" s="45">
        <v>45597</v>
      </c>
      <c r="L11674" s="64">
        <v>0</v>
      </c>
      <c r="M11674" s="64">
        <v>199.95</v>
      </c>
      <c r="N11674" s="45">
        <v>44835</v>
      </c>
    </row>
    <row r="11675" spans="1:14" s="32" customFormat="1" x14ac:dyDescent="0.25">
      <c r="B11675" s="42"/>
      <c r="C11675" s="42"/>
      <c r="E11675" s="32" t="s">
        <v>61312</v>
      </c>
      <c r="F11675" s="44" t="s">
        <v>41</v>
      </c>
      <c r="G11675" s="32" t="s">
        <v>17</v>
      </c>
      <c r="H11675" s="32" t="s">
        <v>18</v>
      </c>
      <c r="I11675" s="32" t="s">
        <v>50321</v>
      </c>
      <c r="J11675" s="55">
        <v>8059347089720</v>
      </c>
      <c r="K11675" s="45">
        <v>45597</v>
      </c>
      <c r="L11675" s="64">
        <v>0</v>
      </c>
      <c r="M11675" s="64">
        <v>199.95</v>
      </c>
      <c r="N11675" s="45">
        <v>44835</v>
      </c>
    </row>
    <row r="11676" spans="1:14" s="32" customFormat="1" x14ac:dyDescent="0.25">
      <c r="B11676" s="42"/>
      <c r="C11676" s="42"/>
      <c r="E11676" s="32" t="s">
        <v>61313</v>
      </c>
      <c r="F11676" s="44" t="s">
        <v>41</v>
      </c>
      <c r="G11676" s="32" t="s">
        <v>17</v>
      </c>
      <c r="H11676" s="32" t="s">
        <v>18</v>
      </c>
      <c r="I11676" s="32" t="s">
        <v>50322</v>
      </c>
      <c r="J11676" s="55">
        <v>8059347089737</v>
      </c>
      <c r="K11676" s="45">
        <v>45597</v>
      </c>
      <c r="L11676" s="64">
        <v>0</v>
      </c>
      <c r="M11676" s="64">
        <v>199.95</v>
      </c>
      <c r="N11676" s="45">
        <v>44835</v>
      </c>
    </row>
    <row r="11677" spans="1:14" s="32" customFormat="1" x14ac:dyDescent="0.25">
      <c r="A11677" s="32" t="s">
        <v>24320</v>
      </c>
      <c r="B11677" s="42" t="s">
        <v>65638</v>
      </c>
      <c r="C11677" s="42"/>
      <c r="D11677" s="42"/>
      <c r="E11677" s="43" t="s">
        <v>3791</v>
      </c>
      <c r="F11677" s="44" t="s">
        <v>3093</v>
      </c>
      <c r="G11677" s="44" t="s">
        <v>17</v>
      </c>
      <c r="H11677" s="44" t="s">
        <v>18</v>
      </c>
      <c r="I11677" s="42" t="s">
        <v>3792</v>
      </c>
      <c r="J11677" s="42">
        <v>8051194898548</v>
      </c>
      <c r="K11677" s="45">
        <v>45597</v>
      </c>
      <c r="L11677" s="46">
        <v>0</v>
      </c>
      <c r="M11677" s="54">
        <v>129.94999999999999</v>
      </c>
      <c r="N11677" s="45"/>
    </row>
    <row r="11678" spans="1:14" s="32" customFormat="1" x14ac:dyDescent="0.25">
      <c r="A11678" s="32" t="s">
        <v>24321</v>
      </c>
      <c r="B11678" s="42" t="s">
        <v>65637</v>
      </c>
      <c r="C11678" s="42"/>
      <c r="D11678" s="42"/>
      <c r="E11678" s="43" t="s">
        <v>3793</v>
      </c>
      <c r="F11678" s="44" t="s">
        <v>3093</v>
      </c>
      <c r="G11678" s="44" t="s">
        <v>17</v>
      </c>
      <c r="H11678" s="44" t="s">
        <v>18</v>
      </c>
      <c r="I11678" s="42" t="s">
        <v>3794</v>
      </c>
      <c r="J11678" s="42">
        <v>8051194888808</v>
      </c>
      <c r="K11678" s="45">
        <v>45597</v>
      </c>
      <c r="L11678" s="46">
        <v>0</v>
      </c>
      <c r="M11678" s="54">
        <v>129.94999999999999</v>
      </c>
      <c r="N11678" s="45"/>
    </row>
    <row r="11679" spans="1:14" s="32" customFormat="1" x14ac:dyDescent="0.25">
      <c r="A11679" s="32" t="s">
        <v>24322</v>
      </c>
      <c r="B11679" s="42" t="s">
        <v>65636</v>
      </c>
      <c r="C11679" s="42"/>
      <c r="D11679" s="42"/>
      <c r="E11679" s="43" t="s">
        <v>3795</v>
      </c>
      <c r="F11679" s="44" t="s">
        <v>3093</v>
      </c>
      <c r="G11679" s="44" t="s">
        <v>17</v>
      </c>
      <c r="H11679" s="44" t="s">
        <v>18</v>
      </c>
      <c r="I11679" s="42" t="s">
        <v>3796</v>
      </c>
      <c r="J11679" s="42">
        <v>8051194898531</v>
      </c>
      <c r="K11679" s="45">
        <v>45597</v>
      </c>
      <c r="L11679" s="46">
        <v>0</v>
      </c>
      <c r="M11679" s="54">
        <v>129.94999999999999</v>
      </c>
      <c r="N11679" s="45"/>
    </row>
    <row r="11680" spans="1:14" s="32" customFormat="1" x14ac:dyDescent="0.25">
      <c r="A11680" s="32" t="s">
        <v>24323</v>
      </c>
      <c r="B11680" s="42" t="s">
        <v>65639</v>
      </c>
      <c r="C11680" s="42"/>
      <c r="D11680" s="42"/>
      <c r="E11680" s="43" t="s">
        <v>3797</v>
      </c>
      <c r="F11680" s="44" t="s">
        <v>3093</v>
      </c>
      <c r="G11680" s="44" t="s">
        <v>17</v>
      </c>
      <c r="H11680" s="44" t="s">
        <v>18</v>
      </c>
      <c r="I11680" s="42" t="s">
        <v>3798</v>
      </c>
      <c r="J11680" s="42">
        <v>8051194898555</v>
      </c>
      <c r="K11680" s="45">
        <v>45597</v>
      </c>
      <c r="L11680" s="46">
        <v>0</v>
      </c>
      <c r="M11680" s="54">
        <v>129.94999999999999</v>
      </c>
      <c r="N11680" s="45"/>
    </row>
    <row r="11681" spans="1:14" s="32" customFormat="1" x14ac:dyDescent="0.25">
      <c r="A11681" s="32" t="s">
        <v>24324</v>
      </c>
      <c r="B11681" s="42" t="s">
        <v>65635</v>
      </c>
      <c r="C11681" s="42"/>
      <c r="D11681" s="42"/>
      <c r="E11681" s="43" t="s">
        <v>3799</v>
      </c>
      <c r="F11681" s="44" t="s">
        <v>3093</v>
      </c>
      <c r="G11681" s="44" t="s">
        <v>17</v>
      </c>
      <c r="H11681" s="44" t="s">
        <v>18</v>
      </c>
      <c r="I11681" s="42" t="s">
        <v>3800</v>
      </c>
      <c r="J11681" s="42">
        <v>8051194898524</v>
      </c>
      <c r="K11681" s="45">
        <v>45597</v>
      </c>
      <c r="L11681" s="46">
        <v>0</v>
      </c>
      <c r="M11681" s="54">
        <v>129.94999999999999</v>
      </c>
      <c r="N11681" s="45"/>
    </row>
    <row r="11682" spans="1:14" s="32" customFormat="1" x14ac:dyDescent="0.25">
      <c r="A11682" s="32" t="s">
        <v>24325</v>
      </c>
      <c r="B11682" s="42" t="s">
        <v>65643</v>
      </c>
      <c r="C11682" s="42"/>
      <c r="D11682" s="42"/>
      <c r="E11682" s="43" t="s">
        <v>3781</v>
      </c>
      <c r="F11682" s="44" t="s">
        <v>3093</v>
      </c>
      <c r="G11682" s="44" t="s">
        <v>17</v>
      </c>
      <c r="H11682" s="44" t="s">
        <v>18</v>
      </c>
      <c r="I11682" s="42" t="s">
        <v>3782</v>
      </c>
      <c r="J11682" s="42">
        <v>8051194898579</v>
      </c>
      <c r="K11682" s="45">
        <v>45597</v>
      </c>
      <c r="L11682" s="46">
        <v>0</v>
      </c>
      <c r="M11682" s="54">
        <v>129.94999999999999</v>
      </c>
      <c r="N11682" s="45"/>
    </row>
    <row r="11683" spans="1:14" s="32" customFormat="1" x14ac:dyDescent="0.25">
      <c r="A11683" s="32" t="s">
        <v>24326</v>
      </c>
      <c r="B11683" s="42" t="s">
        <v>65642</v>
      </c>
      <c r="C11683" s="42"/>
      <c r="D11683" s="42"/>
      <c r="E11683" s="43" t="s">
        <v>3783</v>
      </c>
      <c r="F11683" s="44" t="s">
        <v>3093</v>
      </c>
      <c r="G11683" s="44" t="s">
        <v>17</v>
      </c>
      <c r="H11683" s="44" t="s">
        <v>18</v>
      </c>
      <c r="I11683" s="42" t="s">
        <v>3784</v>
      </c>
      <c r="J11683" s="42">
        <v>8051194888815</v>
      </c>
      <c r="K11683" s="45">
        <v>45597</v>
      </c>
      <c r="L11683" s="46">
        <v>0</v>
      </c>
      <c r="M11683" s="54">
        <v>129.94999999999999</v>
      </c>
      <c r="N11683" s="45"/>
    </row>
    <row r="11684" spans="1:14" s="32" customFormat="1" x14ac:dyDescent="0.25">
      <c r="A11684" s="32" t="s">
        <v>24327</v>
      </c>
      <c r="B11684" s="42" t="s">
        <v>65641</v>
      </c>
      <c r="C11684" s="42"/>
      <c r="D11684" s="42"/>
      <c r="E11684" s="43" t="s">
        <v>3785</v>
      </c>
      <c r="F11684" s="44" t="s">
        <v>3093</v>
      </c>
      <c r="G11684" s="44" t="s">
        <v>17</v>
      </c>
      <c r="H11684" s="44" t="s">
        <v>18</v>
      </c>
      <c r="I11684" s="42" t="s">
        <v>3786</v>
      </c>
      <c r="J11684" s="42">
        <v>8051194888860</v>
      </c>
      <c r="K11684" s="45">
        <v>45597</v>
      </c>
      <c r="L11684" s="46">
        <v>0</v>
      </c>
      <c r="M11684" s="54">
        <v>129.94999999999999</v>
      </c>
      <c r="N11684" s="45"/>
    </row>
    <row r="11685" spans="1:14" s="32" customFormat="1" x14ac:dyDescent="0.25">
      <c r="A11685" s="32" t="s">
        <v>24328</v>
      </c>
      <c r="B11685" s="42" t="s">
        <v>65644</v>
      </c>
      <c r="C11685" s="42"/>
      <c r="D11685" s="42"/>
      <c r="E11685" s="43" t="s">
        <v>3787</v>
      </c>
      <c r="F11685" s="44" t="s">
        <v>3093</v>
      </c>
      <c r="G11685" s="44" t="s">
        <v>17</v>
      </c>
      <c r="H11685" s="44" t="s">
        <v>18</v>
      </c>
      <c r="I11685" s="42" t="s">
        <v>3788</v>
      </c>
      <c r="J11685" s="42">
        <v>8051194898586</v>
      </c>
      <c r="K11685" s="45">
        <v>45597</v>
      </c>
      <c r="L11685" s="46">
        <v>0</v>
      </c>
      <c r="M11685" s="54">
        <v>129.94999999999999</v>
      </c>
      <c r="N11685" s="45"/>
    </row>
    <row r="11686" spans="1:14" s="32" customFormat="1" x14ac:dyDescent="0.25">
      <c r="A11686" s="32" t="s">
        <v>24329</v>
      </c>
      <c r="B11686" s="42" t="s">
        <v>65640</v>
      </c>
      <c r="C11686" s="42"/>
      <c r="D11686" s="42"/>
      <c r="E11686" s="43" t="s">
        <v>3789</v>
      </c>
      <c r="F11686" s="44" t="s">
        <v>3093</v>
      </c>
      <c r="G11686" s="44" t="s">
        <v>17</v>
      </c>
      <c r="H11686" s="44" t="s">
        <v>18</v>
      </c>
      <c r="I11686" s="42" t="s">
        <v>3790</v>
      </c>
      <c r="J11686" s="42">
        <v>8051194898562</v>
      </c>
      <c r="K11686" s="45">
        <v>45597</v>
      </c>
      <c r="L11686" s="46">
        <v>0</v>
      </c>
      <c r="M11686" s="54">
        <v>129.94999999999999</v>
      </c>
      <c r="N11686" s="45"/>
    </row>
    <row r="11687" spans="1:14" s="32" customFormat="1" x14ac:dyDescent="0.25">
      <c r="A11687" s="32" t="s">
        <v>24889</v>
      </c>
      <c r="B11687" s="42" t="s">
        <v>65261</v>
      </c>
      <c r="C11687" s="42"/>
      <c r="D11687" s="42"/>
      <c r="E11687" s="43" t="s">
        <v>6327</v>
      </c>
      <c r="F11687" s="44" t="s">
        <v>3093</v>
      </c>
      <c r="G11687" s="44" t="s">
        <v>17</v>
      </c>
      <c r="H11687" s="44" t="s">
        <v>18</v>
      </c>
      <c r="I11687" s="42" t="s">
        <v>6328</v>
      </c>
      <c r="J11687" s="42">
        <v>8051194898678</v>
      </c>
      <c r="K11687" s="45">
        <v>45597</v>
      </c>
      <c r="L11687" s="46">
        <v>0</v>
      </c>
      <c r="M11687" s="46">
        <v>269.95</v>
      </c>
      <c r="N11687" s="45"/>
    </row>
    <row r="11688" spans="1:14" s="32" customFormat="1" x14ac:dyDescent="0.25">
      <c r="A11688" s="32" t="s">
        <v>24890</v>
      </c>
      <c r="B11688" s="42" t="s">
        <v>65262</v>
      </c>
      <c r="C11688" s="42"/>
      <c r="D11688" s="42"/>
      <c r="E11688" s="43" t="s">
        <v>6329</v>
      </c>
      <c r="F11688" s="44" t="s">
        <v>3093</v>
      </c>
      <c r="G11688" s="44" t="s">
        <v>17</v>
      </c>
      <c r="H11688" s="44" t="s">
        <v>18</v>
      </c>
      <c r="I11688" s="42" t="s">
        <v>6330</v>
      </c>
      <c r="J11688" s="42">
        <v>8051194898685</v>
      </c>
      <c r="K11688" s="45">
        <v>45597</v>
      </c>
      <c r="L11688" s="46">
        <v>0</v>
      </c>
      <c r="M11688" s="46">
        <v>269.95</v>
      </c>
      <c r="N11688" s="45"/>
    </row>
    <row r="11689" spans="1:14" s="32" customFormat="1" x14ac:dyDescent="0.25">
      <c r="A11689" s="32" t="s">
        <v>24891</v>
      </c>
      <c r="B11689" s="42" t="s">
        <v>65267</v>
      </c>
      <c r="C11689" s="42"/>
      <c r="D11689" s="42"/>
      <c r="E11689" s="43" t="s">
        <v>6291</v>
      </c>
      <c r="F11689" s="44" t="s">
        <v>3093</v>
      </c>
      <c r="G11689" s="44" t="s">
        <v>17</v>
      </c>
      <c r="H11689" s="44" t="s">
        <v>18</v>
      </c>
      <c r="I11689" s="42" t="s">
        <v>6292</v>
      </c>
      <c r="J11689" s="42">
        <v>8051194898722</v>
      </c>
      <c r="K11689" s="45">
        <v>45597</v>
      </c>
      <c r="L11689" s="46">
        <v>0</v>
      </c>
      <c r="M11689" s="46">
        <v>269.95</v>
      </c>
      <c r="N11689" s="45"/>
    </row>
    <row r="11690" spans="1:14" s="32" customFormat="1" x14ac:dyDescent="0.25">
      <c r="A11690" s="32" t="s">
        <v>24892</v>
      </c>
      <c r="B11690" s="42" t="s">
        <v>65268</v>
      </c>
      <c r="C11690" s="42"/>
      <c r="D11690" s="42"/>
      <c r="E11690" s="43" t="s">
        <v>6293</v>
      </c>
      <c r="F11690" s="44" t="s">
        <v>3093</v>
      </c>
      <c r="G11690" s="44" t="s">
        <v>17</v>
      </c>
      <c r="H11690" s="44" t="s">
        <v>18</v>
      </c>
      <c r="I11690" s="42" t="s">
        <v>6294</v>
      </c>
      <c r="J11690" s="42">
        <v>8051194898739</v>
      </c>
      <c r="K11690" s="45">
        <v>45597</v>
      </c>
      <c r="L11690" s="46">
        <v>0</v>
      </c>
      <c r="M11690" s="46">
        <v>269.95</v>
      </c>
      <c r="N11690" s="45"/>
    </row>
    <row r="11691" spans="1:14" s="32" customFormat="1" x14ac:dyDescent="0.25">
      <c r="A11691" s="32" t="s">
        <v>24893</v>
      </c>
      <c r="B11691" s="42" t="s">
        <v>65265</v>
      </c>
      <c r="C11691" s="42"/>
      <c r="D11691" s="42"/>
      <c r="E11691" s="43" t="s">
        <v>6295</v>
      </c>
      <c r="F11691" s="44" t="s">
        <v>3093</v>
      </c>
      <c r="G11691" s="44" t="s">
        <v>17</v>
      </c>
      <c r="H11691" s="44" t="s">
        <v>18</v>
      </c>
      <c r="I11691" s="42" t="s">
        <v>6296</v>
      </c>
      <c r="J11691" s="42">
        <v>8051194888853</v>
      </c>
      <c r="K11691" s="45">
        <v>45597</v>
      </c>
      <c r="L11691" s="46">
        <v>0</v>
      </c>
      <c r="M11691" s="46">
        <v>269.95</v>
      </c>
      <c r="N11691" s="45"/>
    </row>
    <row r="11692" spans="1:14" s="32" customFormat="1" x14ac:dyDescent="0.25">
      <c r="A11692" s="32" t="s">
        <v>24894</v>
      </c>
      <c r="B11692" s="42" t="s">
        <v>65264</v>
      </c>
      <c r="C11692" s="42"/>
      <c r="D11692" s="42"/>
      <c r="E11692" s="43" t="s">
        <v>6297</v>
      </c>
      <c r="F11692" s="44" t="s">
        <v>3093</v>
      </c>
      <c r="G11692" s="44" t="s">
        <v>17</v>
      </c>
      <c r="H11692" s="44" t="s">
        <v>18</v>
      </c>
      <c r="I11692" s="42" t="s">
        <v>6298</v>
      </c>
      <c r="J11692" s="42">
        <v>8051194898708</v>
      </c>
      <c r="K11692" s="45">
        <v>45597</v>
      </c>
      <c r="L11692" s="46">
        <v>0</v>
      </c>
      <c r="M11692" s="46">
        <v>269.95</v>
      </c>
      <c r="N11692" s="45"/>
    </row>
    <row r="11693" spans="1:14" s="32" customFormat="1" x14ac:dyDescent="0.25">
      <c r="A11693" s="32" t="s">
        <v>24895</v>
      </c>
      <c r="B11693" s="42" t="s">
        <v>65263</v>
      </c>
      <c r="C11693" s="42"/>
      <c r="D11693" s="42"/>
      <c r="E11693" s="43" t="s">
        <v>6299</v>
      </c>
      <c r="F11693" s="44" t="s">
        <v>3093</v>
      </c>
      <c r="G11693" s="44" t="s">
        <v>17</v>
      </c>
      <c r="H11693" s="44" t="s">
        <v>18</v>
      </c>
      <c r="I11693" s="42" t="s">
        <v>6300</v>
      </c>
      <c r="J11693" s="42">
        <v>8051194898692</v>
      </c>
      <c r="K11693" s="45">
        <v>45597</v>
      </c>
      <c r="L11693" s="46">
        <v>0</v>
      </c>
      <c r="M11693" s="54">
        <v>129.94999999999999</v>
      </c>
      <c r="N11693" s="45"/>
    </row>
    <row r="11694" spans="1:14" s="32" customFormat="1" x14ac:dyDescent="0.25">
      <c r="A11694" s="32" t="s">
        <v>24896</v>
      </c>
      <c r="B11694" s="42" t="s">
        <v>65266</v>
      </c>
      <c r="C11694" s="42"/>
      <c r="D11694" s="42"/>
      <c r="E11694" s="43" t="s">
        <v>6301</v>
      </c>
      <c r="F11694" s="44" t="s">
        <v>3093</v>
      </c>
      <c r="G11694" s="44" t="s">
        <v>17</v>
      </c>
      <c r="H11694" s="44" t="s">
        <v>18</v>
      </c>
      <c r="I11694" s="42" t="s">
        <v>6302</v>
      </c>
      <c r="J11694" s="42">
        <v>8051194898715</v>
      </c>
      <c r="K11694" s="45">
        <v>45597</v>
      </c>
      <c r="L11694" s="46">
        <v>0</v>
      </c>
      <c r="M11694" s="54">
        <v>129.94999999999999</v>
      </c>
      <c r="N11694" s="45"/>
    </row>
    <row r="11695" spans="1:14" s="32" customFormat="1" x14ac:dyDescent="0.25">
      <c r="A11695" s="32" t="s">
        <v>24897</v>
      </c>
      <c r="B11695" s="42" t="s">
        <v>65259</v>
      </c>
      <c r="C11695" s="42"/>
      <c r="D11695" s="42"/>
      <c r="E11695" s="43" t="s">
        <v>6331</v>
      </c>
      <c r="F11695" s="44" t="s">
        <v>3093</v>
      </c>
      <c r="G11695" s="44" t="s">
        <v>17</v>
      </c>
      <c r="H11695" s="44" t="s">
        <v>18</v>
      </c>
      <c r="I11695" s="42" t="s">
        <v>6332</v>
      </c>
      <c r="J11695" s="42">
        <v>8051194888822</v>
      </c>
      <c r="K11695" s="45">
        <v>45597</v>
      </c>
      <c r="L11695" s="46">
        <v>0</v>
      </c>
      <c r="M11695" s="54">
        <v>129.94999999999999</v>
      </c>
      <c r="N11695" s="45"/>
    </row>
    <row r="11696" spans="1:14" s="32" customFormat="1" x14ac:dyDescent="0.25">
      <c r="A11696" s="32" t="s">
        <v>24898</v>
      </c>
      <c r="B11696" s="42" t="s">
        <v>65258</v>
      </c>
      <c r="C11696" s="42"/>
      <c r="D11696" s="42"/>
      <c r="E11696" s="43" t="s">
        <v>6333</v>
      </c>
      <c r="F11696" s="44" t="s">
        <v>3093</v>
      </c>
      <c r="G11696" s="44" t="s">
        <v>17</v>
      </c>
      <c r="H11696" s="44" t="s">
        <v>18</v>
      </c>
      <c r="I11696" s="42" t="s">
        <v>6334</v>
      </c>
      <c r="J11696" s="42">
        <v>8051194888884</v>
      </c>
      <c r="K11696" s="45">
        <v>45597</v>
      </c>
      <c r="L11696" s="46">
        <v>0</v>
      </c>
      <c r="M11696" s="54">
        <v>129.94999999999999</v>
      </c>
      <c r="N11696" s="45"/>
    </row>
    <row r="11697" spans="1:14" s="32" customFormat="1" x14ac:dyDescent="0.25">
      <c r="A11697" s="32" t="s">
        <v>24899</v>
      </c>
      <c r="B11697" s="42" t="s">
        <v>65257</v>
      </c>
      <c r="C11697" s="42"/>
      <c r="D11697" s="42"/>
      <c r="E11697" s="43" t="s">
        <v>6335</v>
      </c>
      <c r="F11697" s="44" t="s">
        <v>3093</v>
      </c>
      <c r="G11697" s="44" t="s">
        <v>17</v>
      </c>
      <c r="H11697" s="44" t="s">
        <v>18</v>
      </c>
      <c r="I11697" s="42" t="s">
        <v>6336</v>
      </c>
      <c r="J11697" s="42">
        <v>8051194888877</v>
      </c>
      <c r="K11697" s="45">
        <v>45597</v>
      </c>
      <c r="L11697" s="46">
        <v>0</v>
      </c>
      <c r="M11697" s="54">
        <v>129.94999999999999</v>
      </c>
      <c r="N11697" s="45"/>
    </row>
    <row r="11698" spans="1:14" s="32" customFormat="1" x14ac:dyDescent="0.25">
      <c r="A11698" s="32" t="s">
        <v>24900</v>
      </c>
      <c r="B11698" s="42" t="s">
        <v>65260</v>
      </c>
      <c r="C11698" s="42"/>
      <c r="D11698" s="42"/>
      <c r="E11698" s="43" t="s">
        <v>6337</v>
      </c>
      <c r="F11698" s="44" t="s">
        <v>3093</v>
      </c>
      <c r="G11698" s="44" t="s">
        <v>17</v>
      </c>
      <c r="H11698" s="44" t="s">
        <v>18</v>
      </c>
      <c r="I11698" s="42" t="s">
        <v>6338</v>
      </c>
      <c r="J11698" s="42">
        <v>8051194898661</v>
      </c>
      <c r="K11698" s="45">
        <v>45597</v>
      </c>
      <c r="L11698" s="46">
        <v>0</v>
      </c>
      <c r="M11698" s="54">
        <v>129.94999999999999</v>
      </c>
      <c r="N11698" s="45"/>
    </row>
    <row r="11699" spans="1:14" s="32" customFormat="1" x14ac:dyDescent="0.25">
      <c r="A11699" s="32" t="s">
        <v>24901</v>
      </c>
      <c r="B11699" s="42" t="s">
        <v>65273</v>
      </c>
      <c r="C11699" s="42"/>
      <c r="D11699" s="42"/>
      <c r="E11699" s="43" t="s">
        <v>6303</v>
      </c>
      <c r="F11699" s="44" t="s">
        <v>3093</v>
      </c>
      <c r="G11699" s="44" t="s">
        <v>17</v>
      </c>
      <c r="H11699" s="44" t="s">
        <v>18</v>
      </c>
      <c r="I11699" s="42" t="s">
        <v>6304</v>
      </c>
      <c r="J11699" s="42">
        <v>8051194898777</v>
      </c>
      <c r="K11699" s="45">
        <v>45597</v>
      </c>
      <c r="L11699" s="46">
        <v>0</v>
      </c>
      <c r="M11699" s="54">
        <v>129.94999999999999</v>
      </c>
      <c r="N11699" s="45"/>
    </row>
    <row r="11700" spans="1:14" s="32" customFormat="1" x14ac:dyDescent="0.25">
      <c r="A11700" s="32" t="s">
        <v>24902</v>
      </c>
      <c r="B11700" s="42" t="s">
        <v>65274</v>
      </c>
      <c r="C11700" s="42"/>
      <c r="D11700" s="42"/>
      <c r="E11700" s="43" t="s">
        <v>6305</v>
      </c>
      <c r="F11700" s="44" t="s">
        <v>3093</v>
      </c>
      <c r="G11700" s="44" t="s">
        <v>17</v>
      </c>
      <c r="H11700" s="44" t="s">
        <v>18</v>
      </c>
      <c r="I11700" s="42" t="s">
        <v>6306</v>
      </c>
      <c r="J11700" s="42">
        <v>8051194898784</v>
      </c>
      <c r="K11700" s="45">
        <v>45597</v>
      </c>
      <c r="L11700" s="46">
        <v>0</v>
      </c>
      <c r="M11700" s="54">
        <v>129.94999999999999</v>
      </c>
      <c r="N11700" s="45"/>
    </row>
    <row r="11701" spans="1:14" s="32" customFormat="1" x14ac:dyDescent="0.25">
      <c r="A11701" s="32" t="s">
        <v>24903</v>
      </c>
      <c r="B11701" s="42" t="s">
        <v>65279</v>
      </c>
      <c r="C11701" s="42"/>
      <c r="D11701" s="42"/>
      <c r="E11701" s="43" t="s">
        <v>6315</v>
      </c>
      <c r="F11701" s="44" t="s">
        <v>3093</v>
      </c>
      <c r="G11701" s="44" t="s">
        <v>17</v>
      </c>
      <c r="H11701" s="44" t="s">
        <v>18</v>
      </c>
      <c r="I11701" s="42" t="s">
        <v>6316</v>
      </c>
      <c r="J11701" s="42">
        <v>8051194898821</v>
      </c>
      <c r="K11701" s="45">
        <v>45597</v>
      </c>
      <c r="L11701" s="46">
        <v>0</v>
      </c>
      <c r="M11701" s="54">
        <v>129.94999999999999</v>
      </c>
      <c r="N11701" s="45"/>
    </row>
    <row r="11702" spans="1:14" s="32" customFormat="1" x14ac:dyDescent="0.25">
      <c r="A11702" s="32" t="s">
        <v>24904</v>
      </c>
      <c r="B11702" s="42" t="s">
        <v>65280</v>
      </c>
      <c r="C11702" s="42"/>
      <c r="D11702" s="42"/>
      <c r="E11702" s="43" t="s">
        <v>6317</v>
      </c>
      <c r="F11702" s="44" t="s">
        <v>3093</v>
      </c>
      <c r="G11702" s="44" t="s">
        <v>17</v>
      </c>
      <c r="H11702" s="44" t="s">
        <v>18</v>
      </c>
      <c r="I11702" s="42" t="s">
        <v>6318</v>
      </c>
      <c r="J11702" s="42">
        <v>8051194898838</v>
      </c>
      <c r="K11702" s="45">
        <v>45597</v>
      </c>
      <c r="L11702" s="46">
        <v>0</v>
      </c>
      <c r="M11702" s="54">
        <v>129.94999999999999</v>
      </c>
      <c r="N11702" s="45"/>
    </row>
    <row r="11703" spans="1:14" s="32" customFormat="1" x14ac:dyDescent="0.25">
      <c r="A11703" s="32" t="s">
        <v>24905</v>
      </c>
      <c r="B11703" s="42" t="s">
        <v>65277</v>
      </c>
      <c r="C11703" s="42"/>
      <c r="D11703" s="42"/>
      <c r="E11703" s="43" t="s">
        <v>6319</v>
      </c>
      <c r="F11703" s="44" t="s">
        <v>3093</v>
      </c>
      <c r="G11703" s="44" t="s">
        <v>17</v>
      </c>
      <c r="H11703" s="44" t="s">
        <v>18</v>
      </c>
      <c r="I11703" s="42" t="s">
        <v>6320</v>
      </c>
      <c r="J11703" s="42">
        <v>8051194888846</v>
      </c>
      <c r="K11703" s="45">
        <v>45597</v>
      </c>
      <c r="L11703" s="46">
        <v>0</v>
      </c>
      <c r="M11703" s="54">
        <v>129.94999999999999</v>
      </c>
      <c r="N11703" s="45"/>
    </row>
    <row r="11704" spans="1:14" s="32" customFormat="1" x14ac:dyDescent="0.25">
      <c r="A11704" s="32" t="s">
        <v>24906</v>
      </c>
      <c r="B11704" s="42" t="s">
        <v>65276</v>
      </c>
      <c r="C11704" s="42"/>
      <c r="D11704" s="42"/>
      <c r="E11704" s="43" t="s">
        <v>6321</v>
      </c>
      <c r="F11704" s="44" t="s">
        <v>3093</v>
      </c>
      <c r="G11704" s="44" t="s">
        <v>17</v>
      </c>
      <c r="H11704" s="44" t="s">
        <v>18</v>
      </c>
      <c r="I11704" s="42" t="s">
        <v>6322</v>
      </c>
      <c r="J11704" s="42">
        <v>8051194898807</v>
      </c>
      <c r="K11704" s="45">
        <v>45597</v>
      </c>
      <c r="L11704" s="46">
        <v>0</v>
      </c>
      <c r="M11704" s="54">
        <v>129.94999999999999</v>
      </c>
      <c r="N11704" s="45"/>
    </row>
    <row r="11705" spans="1:14" s="32" customFormat="1" x14ac:dyDescent="0.25">
      <c r="A11705" s="32" t="s">
        <v>24907</v>
      </c>
      <c r="B11705" s="42" t="s">
        <v>65275</v>
      </c>
      <c r="C11705" s="42"/>
      <c r="D11705" s="42"/>
      <c r="E11705" s="43" t="s">
        <v>6323</v>
      </c>
      <c r="F11705" s="44" t="s">
        <v>3093</v>
      </c>
      <c r="G11705" s="44" t="s">
        <v>17</v>
      </c>
      <c r="H11705" s="44" t="s">
        <v>18</v>
      </c>
      <c r="I11705" s="42" t="s">
        <v>6324</v>
      </c>
      <c r="J11705" s="42">
        <v>8051194898791</v>
      </c>
      <c r="K11705" s="45">
        <v>45597</v>
      </c>
      <c r="L11705" s="46">
        <v>0</v>
      </c>
      <c r="M11705" s="54">
        <v>129.94999999999999</v>
      </c>
      <c r="N11705" s="45"/>
    </row>
    <row r="11706" spans="1:14" s="32" customFormat="1" x14ac:dyDescent="0.25">
      <c r="A11706" s="32" t="s">
        <v>24908</v>
      </c>
      <c r="B11706" s="42" t="s">
        <v>65278</v>
      </c>
      <c r="C11706" s="42"/>
      <c r="D11706" s="42"/>
      <c r="E11706" s="43" t="s">
        <v>6325</v>
      </c>
      <c r="F11706" s="44" t="s">
        <v>3093</v>
      </c>
      <c r="G11706" s="44" t="s">
        <v>17</v>
      </c>
      <c r="H11706" s="44" t="s">
        <v>18</v>
      </c>
      <c r="I11706" s="42" t="s">
        <v>6326</v>
      </c>
      <c r="J11706" s="42">
        <v>8051194898814</v>
      </c>
      <c r="K11706" s="45">
        <v>45597</v>
      </c>
      <c r="L11706" s="46">
        <v>0</v>
      </c>
      <c r="M11706" s="54">
        <v>129.94999999999999</v>
      </c>
      <c r="N11706" s="45"/>
    </row>
    <row r="11707" spans="1:14" s="32" customFormat="1" x14ac:dyDescent="0.25">
      <c r="A11707" s="32" t="s">
        <v>24909</v>
      </c>
      <c r="B11707" s="42" t="s">
        <v>65271</v>
      </c>
      <c r="C11707" s="42"/>
      <c r="D11707" s="42"/>
      <c r="E11707" s="43" t="s">
        <v>6307</v>
      </c>
      <c r="F11707" s="44" t="s">
        <v>3093</v>
      </c>
      <c r="G11707" s="44" t="s">
        <v>17</v>
      </c>
      <c r="H11707" s="44" t="s">
        <v>18</v>
      </c>
      <c r="I11707" s="42" t="s">
        <v>6308</v>
      </c>
      <c r="J11707" s="42">
        <v>8051194888839</v>
      </c>
      <c r="K11707" s="45">
        <v>45597</v>
      </c>
      <c r="L11707" s="46">
        <v>0</v>
      </c>
      <c r="M11707" s="54">
        <v>129.94999999999999</v>
      </c>
      <c r="N11707" s="45"/>
    </row>
    <row r="11708" spans="1:14" s="32" customFormat="1" x14ac:dyDescent="0.25">
      <c r="A11708" s="32" t="s">
        <v>24910</v>
      </c>
      <c r="B11708" s="42" t="s">
        <v>65270</v>
      </c>
      <c r="C11708" s="42"/>
      <c r="D11708" s="42"/>
      <c r="E11708" s="43" t="s">
        <v>6309</v>
      </c>
      <c r="F11708" s="44" t="s">
        <v>3093</v>
      </c>
      <c r="G11708" s="44" t="s">
        <v>17</v>
      </c>
      <c r="H11708" s="44" t="s">
        <v>18</v>
      </c>
      <c r="I11708" s="42" t="s">
        <v>6310</v>
      </c>
      <c r="J11708" s="42">
        <v>8051194898753</v>
      </c>
      <c r="K11708" s="45">
        <v>45597</v>
      </c>
      <c r="L11708" s="46">
        <v>0</v>
      </c>
      <c r="M11708" s="54">
        <v>129.94999999999999</v>
      </c>
      <c r="N11708" s="45"/>
    </row>
    <row r="11709" spans="1:14" s="32" customFormat="1" x14ac:dyDescent="0.25">
      <c r="A11709" s="32" t="s">
        <v>24911</v>
      </c>
      <c r="B11709" s="42" t="s">
        <v>65269</v>
      </c>
      <c r="C11709" s="42"/>
      <c r="D11709" s="42"/>
      <c r="E11709" s="43" t="s">
        <v>6311</v>
      </c>
      <c r="F11709" s="44" t="s">
        <v>3093</v>
      </c>
      <c r="G11709" s="44" t="s">
        <v>17</v>
      </c>
      <c r="H11709" s="44" t="s">
        <v>18</v>
      </c>
      <c r="I11709" s="42" t="s">
        <v>6312</v>
      </c>
      <c r="J11709" s="42">
        <v>8051194898746</v>
      </c>
      <c r="K11709" s="45">
        <v>45597</v>
      </c>
      <c r="L11709" s="46">
        <v>0</v>
      </c>
      <c r="M11709" s="54">
        <v>129.94999999999999</v>
      </c>
      <c r="N11709" s="45"/>
    </row>
    <row r="11710" spans="1:14" s="32" customFormat="1" x14ac:dyDescent="0.25">
      <c r="A11710" s="32" t="s">
        <v>24912</v>
      </c>
      <c r="B11710" s="42" t="s">
        <v>65272</v>
      </c>
      <c r="C11710" s="42"/>
      <c r="D11710" s="42"/>
      <c r="E11710" s="43" t="s">
        <v>6313</v>
      </c>
      <c r="F11710" s="44" t="s">
        <v>3093</v>
      </c>
      <c r="G11710" s="44" t="s">
        <v>17</v>
      </c>
      <c r="H11710" s="44" t="s">
        <v>18</v>
      </c>
      <c r="I11710" s="42" t="s">
        <v>6314</v>
      </c>
      <c r="J11710" s="42">
        <v>8051194898760</v>
      </c>
      <c r="K11710" s="45">
        <v>45597</v>
      </c>
      <c r="L11710" s="46">
        <v>0</v>
      </c>
      <c r="M11710" s="54">
        <v>129.94999999999999</v>
      </c>
      <c r="N11710" s="45"/>
    </row>
    <row r="11711" spans="1:14" s="32" customFormat="1" x14ac:dyDescent="0.25">
      <c r="A11711" s="32" t="s">
        <v>35878</v>
      </c>
      <c r="B11711" s="42" t="s">
        <v>66083</v>
      </c>
      <c r="C11711" s="42"/>
      <c r="D11711" s="42" t="s">
        <v>5837</v>
      </c>
      <c r="E11711" s="43" t="s">
        <v>5838</v>
      </c>
      <c r="F11711" s="44" t="s">
        <v>75</v>
      </c>
      <c r="G11711" s="44" t="s">
        <v>17</v>
      </c>
      <c r="H11711" s="44" t="s">
        <v>18</v>
      </c>
      <c r="I11711" s="42" t="s">
        <v>5839</v>
      </c>
      <c r="J11711" s="42">
        <v>8021506915737</v>
      </c>
      <c r="K11711" s="45">
        <v>45597</v>
      </c>
      <c r="L11711" s="46">
        <v>0</v>
      </c>
      <c r="M11711" s="46">
        <v>46.95</v>
      </c>
      <c r="N11711" s="45">
        <v>42947</v>
      </c>
    </row>
    <row r="11712" spans="1:14" s="32" customFormat="1" x14ac:dyDescent="0.25">
      <c r="A11712" s="32" t="s">
        <v>35879</v>
      </c>
      <c r="B11712" s="42" t="s">
        <v>66088</v>
      </c>
      <c r="C11712" s="42"/>
      <c r="D11712" s="42" t="s">
        <v>5822</v>
      </c>
      <c r="E11712" s="43" t="s">
        <v>5823</v>
      </c>
      <c r="F11712" s="44" t="s">
        <v>75</v>
      </c>
      <c r="G11712" s="44" t="s">
        <v>17</v>
      </c>
      <c r="H11712" s="44" t="s">
        <v>18</v>
      </c>
      <c r="I11712" s="42" t="s">
        <v>5824</v>
      </c>
      <c r="J11712" s="42">
        <v>8021506915812</v>
      </c>
      <c r="K11712" s="45">
        <v>45597</v>
      </c>
      <c r="L11712" s="46">
        <v>0</v>
      </c>
      <c r="M11712" s="46">
        <v>46.95</v>
      </c>
      <c r="N11712" s="45">
        <v>42947</v>
      </c>
    </row>
    <row r="11713" spans="1:14" s="32" customFormat="1" x14ac:dyDescent="0.25">
      <c r="A11713" s="32" t="s">
        <v>35880</v>
      </c>
      <c r="B11713" s="42" t="s">
        <v>66086</v>
      </c>
      <c r="C11713" s="42"/>
      <c r="D11713" s="42" t="s">
        <v>5825</v>
      </c>
      <c r="E11713" s="43" t="s">
        <v>5826</v>
      </c>
      <c r="F11713" s="44" t="s">
        <v>75</v>
      </c>
      <c r="G11713" s="44" t="s">
        <v>17</v>
      </c>
      <c r="H11713" s="44" t="s">
        <v>18</v>
      </c>
      <c r="I11713" s="42" t="s">
        <v>5827</v>
      </c>
      <c r="J11713" s="42">
        <v>8021506915775</v>
      </c>
      <c r="K11713" s="45">
        <v>45597</v>
      </c>
      <c r="L11713" s="46">
        <v>0</v>
      </c>
      <c r="M11713" s="46">
        <v>46.95</v>
      </c>
      <c r="N11713" s="45">
        <v>42947</v>
      </c>
    </row>
    <row r="11714" spans="1:14" s="32" customFormat="1" x14ac:dyDescent="0.25">
      <c r="A11714" s="32" t="s">
        <v>35881</v>
      </c>
      <c r="B11714" s="42" t="s">
        <v>66085</v>
      </c>
      <c r="C11714" s="42"/>
      <c r="D11714" s="42" t="s">
        <v>5828</v>
      </c>
      <c r="E11714" s="43" t="s">
        <v>5829</v>
      </c>
      <c r="F11714" s="44" t="s">
        <v>75</v>
      </c>
      <c r="G11714" s="44" t="s">
        <v>17</v>
      </c>
      <c r="H11714" s="44" t="s">
        <v>18</v>
      </c>
      <c r="I11714" s="42" t="s">
        <v>5830</v>
      </c>
      <c r="J11714" s="42">
        <v>8021506915768</v>
      </c>
      <c r="K11714" s="45">
        <v>45597</v>
      </c>
      <c r="L11714" s="46">
        <v>0</v>
      </c>
      <c r="M11714" s="46">
        <v>46.95</v>
      </c>
      <c r="N11714" s="45">
        <v>42947</v>
      </c>
    </row>
    <row r="11715" spans="1:14" s="32" customFormat="1" x14ac:dyDescent="0.25">
      <c r="A11715" s="32" t="s">
        <v>35882</v>
      </c>
      <c r="B11715" s="42" t="s">
        <v>66084</v>
      </c>
      <c r="C11715" s="42"/>
      <c r="D11715" s="42" t="s">
        <v>5831</v>
      </c>
      <c r="E11715" s="43" t="s">
        <v>5832</v>
      </c>
      <c r="F11715" s="44" t="s">
        <v>75</v>
      </c>
      <c r="G11715" s="44" t="s">
        <v>17</v>
      </c>
      <c r="H11715" s="44" t="s">
        <v>18</v>
      </c>
      <c r="I11715" s="42" t="s">
        <v>5833</v>
      </c>
      <c r="J11715" s="42">
        <v>8021506915751</v>
      </c>
      <c r="K11715" s="45">
        <v>45597</v>
      </c>
      <c r="L11715" s="46">
        <v>0</v>
      </c>
      <c r="M11715" s="46">
        <v>46.95</v>
      </c>
      <c r="N11715" s="45">
        <v>42947</v>
      </c>
    </row>
    <row r="11716" spans="1:14" s="32" customFormat="1" x14ac:dyDescent="0.25">
      <c r="A11716" s="32" t="s">
        <v>35883</v>
      </c>
      <c r="B11716" s="42" t="s">
        <v>66087</v>
      </c>
      <c r="C11716" s="42"/>
      <c r="D11716" s="42" t="s">
        <v>5834</v>
      </c>
      <c r="E11716" s="43" t="s">
        <v>5835</v>
      </c>
      <c r="F11716" s="44" t="s">
        <v>75</v>
      </c>
      <c r="G11716" s="44" t="s">
        <v>17</v>
      </c>
      <c r="H11716" s="44" t="s">
        <v>18</v>
      </c>
      <c r="I11716" s="42" t="s">
        <v>5836</v>
      </c>
      <c r="J11716" s="42">
        <v>8021506915805</v>
      </c>
      <c r="K11716" s="45">
        <v>45597</v>
      </c>
      <c r="L11716" s="46">
        <v>0</v>
      </c>
      <c r="M11716" s="46">
        <v>46.95</v>
      </c>
      <c r="N11716" s="45">
        <v>42947</v>
      </c>
    </row>
    <row r="11717" spans="1:14" s="32" customFormat="1" x14ac:dyDescent="0.25">
      <c r="A11717" s="32" t="s">
        <v>35884</v>
      </c>
      <c r="B11717" s="42" t="s">
        <v>66081</v>
      </c>
      <c r="C11717" s="42"/>
      <c r="D11717" s="42" t="s">
        <v>5840</v>
      </c>
      <c r="E11717" s="43" t="s">
        <v>5841</v>
      </c>
      <c r="F11717" s="44" t="s">
        <v>75</v>
      </c>
      <c r="G11717" s="44" t="s">
        <v>17</v>
      </c>
      <c r="H11717" s="44" t="s">
        <v>18</v>
      </c>
      <c r="I11717" s="42" t="s">
        <v>5842</v>
      </c>
      <c r="J11717" s="42">
        <v>8021506915713</v>
      </c>
      <c r="K11717" s="45">
        <v>45597</v>
      </c>
      <c r="L11717" s="46">
        <v>0</v>
      </c>
      <c r="M11717" s="46">
        <v>46.95</v>
      </c>
      <c r="N11717" s="45">
        <v>42947</v>
      </c>
    </row>
    <row r="11718" spans="1:14" s="32" customFormat="1" x14ac:dyDescent="0.25">
      <c r="A11718" s="32" t="s">
        <v>35885</v>
      </c>
      <c r="B11718" s="42" t="s">
        <v>66080</v>
      </c>
      <c r="C11718" s="42"/>
      <c r="D11718" s="42" t="s">
        <v>5843</v>
      </c>
      <c r="E11718" s="43" t="s">
        <v>5844</v>
      </c>
      <c r="F11718" s="44" t="s">
        <v>75</v>
      </c>
      <c r="G11718" s="44" t="s">
        <v>17</v>
      </c>
      <c r="H11718" s="44" t="s">
        <v>18</v>
      </c>
      <c r="I11718" s="42" t="s">
        <v>5845</v>
      </c>
      <c r="J11718" s="42">
        <v>8021506915706</v>
      </c>
      <c r="K11718" s="45">
        <v>45597</v>
      </c>
      <c r="L11718" s="46">
        <v>0</v>
      </c>
      <c r="M11718" s="46">
        <v>46.95</v>
      </c>
      <c r="N11718" s="45">
        <v>42947</v>
      </c>
    </row>
    <row r="11719" spans="1:14" s="32" customFormat="1" x14ac:dyDescent="0.25">
      <c r="A11719" s="32" t="s">
        <v>35886</v>
      </c>
      <c r="B11719" s="42" t="s">
        <v>66079</v>
      </c>
      <c r="C11719" s="42"/>
      <c r="D11719" s="42" t="s">
        <v>5846</v>
      </c>
      <c r="E11719" s="43" t="s">
        <v>5847</v>
      </c>
      <c r="F11719" s="44" t="s">
        <v>75</v>
      </c>
      <c r="G11719" s="44" t="s">
        <v>17</v>
      </c>
      <c r="H11719" s="44" t="s">
        <v>18</v>
      </c>
      <c r="I11719" s="42" t="s">
        <v>5848</v>
      </c>
      <c r="J11719" s="42">
        <v>8021506915690</v>
      </c>
      <c r="K11719" s="45">
        <v>45597</v>
      </c>
      <c r="L11719" s="46">
        <v>0</v>
      </c>
      <c r="M11719" s="46">
        <v>46.95</v>
      </c>
      <c r="N11719" s="45">
        <v>42947</v>
      </c>
    </row>
    <row r="11720" spans="1:14" s="32" customFormat="1" x14ac:dyDescent="0.25">
      <c r="A11720" s="32" t="s">
        <v>35887</v>
      </c>
      <c r="B11720" s="42" t="s">
        <v>66082</v>
      </c>
      <c r="C11720" s="42"/>
      <c r="D11720" s="42" t="s">
        <v>5849</v>
      </c>
      <c r="E11720" s="43" t="s">
        <v>5850</v>
      </c>
      <c r="F11720" s="44" t="s">
        <v>75</v>
      </c>
      <c r="G11720" s="44" t="s">
        <v>17</v>
      </c>
      <c r="H11720" s="44" t="s">
        <v>18</v>
      </c>
      <c r="I11720" s="42" t="s">
        <v>5851</v>
      </c>
      <c r="J11720" s="42">
        <v>8021506915720</v>
      </c>
      <c r="K11720" s="45">
        <v>45597</v>
      </c>
      <c r="L11720" s="46">
        <v>0</v>
      </c>
      <c r="M11720" s="46">
        <v>46.95</v>
      </c>
      <c r="N11720" s="45">
        <v>42947</v>
      </c>
    </row>
    <row r="11721" spans="1:14" s="32" customFormat="1" x14ac:dyDescent="0.25">
      <c r="A11721" s="32" t="s">
        <v>25167</v>
      </c>
      <c r="B11721" s="42" t="s">
        <v>65501</v>
      </c>
      <c r="C11721" s="42" t="s">
        <v>19784</v>
      </c>
      <c r="D11721" s="42"/>
      <c r="E11721" s="43" t="s">
        <v>3124</v>
      </c>
      <c r="F11721" s="44" t="s">
        <v>3093</v>
      </c>
      <c r="G11721" s="44" t="s">
        <v>17</v>
      </c>
      <c r="H11721" s="44" t="s">
        <v>18</v>
      </c>
      <c r="I11721" s="42" t="s">
        <v>3125</v>
      </c>
      <c r="J11721" s="42">
        <v>8033637052847</v>
      </c>
      <c r="K11721" s="45">
        <v>45597</v>
      </c>
      <c r="L11721" s="47">
        <v>0</v>
      </c>
      <c r="M11721" s="47">
        <v>109.95</v>
      </c>
      <c r="N11721" s="45">
        <v>43339</v>
      </c>
    </row>
    <row r="11722" spans="1:14" s="32" customFormat="1" x14ac:dyDescent="0.25">
      <c r="A11722" s="32" t="s">
        <v>25168</v>
      </c>
      <c r="B11722" s="42" t="s">
        <v>65507</v>
      </c>
      <c r="C11722" s="42" t="s">
        <v>19796</v>
      </c>
      <c r="D11722" s="42"/>
      <c r="E11722" s="43" t="s">
        <v>3138</v>
      </c>
      <c r="F11722" s="44" t="s">
        <v>3093</v>
      </c>
      <c r="G11722" s="44" t="s">
        <v>17</v>
      </c>
      <c r="H11722" s="44" t="s">
        <v>18</v>
      </c>
      <c r="I11722" s="42" t="s">
        <v>3139</v>
      </c>
      <c r="J11722" s="42">
        <v>8033637052908</v>
      </c>
      <c r="K11722" s="45">
        <v>45597</v>
      </c>
      <c r="L11722" s="47">
        <v>0</v>
      </c>
      <c r="M11722" s="47">
        <v>109.95</v>
      </c>
      <c r="N11722" s="45">
        <v>43339</v>
      </c>
    </row>
    <row r="11723" spans="1:14" s="32" customFormat="1" x14ac:dyDescent="0.25">
      <c r="A11723" s="32" t="s">
        <v>25169</v>
      </c>
      <c r="B11723" s="42" t="s">
        <v>65508</v>
      </c>
      <c r="C11723" s="42" t="s">
        <v>19797</v>
      </c>
      <c r="D11723" s="42"/>
      <c r="E11723" s="43" t="s">
        <v>3140</v>
      </c>
      <c r="F11723" s="44" t="s">
        <v>3093</v>
      </c>
      <c r="G11723" s="44" t="s">
        <v>17</v>
      </c>
      <c r="H11723" s="44" t="s">
        <v>18</v>
      </c>
      <c r="I11723" s="42" t="s">
        <v>3141</v>
      </c>
      <c r="J11723" s="42">
        <v>8033637052915</v>
      </c>
      <c r="K11723" s="45">
        <v>45597</v>
      </c>
      <c r="L11723" s="47">
        <v>0</v>
      </c>
      <c r="M11723" s="47">
        <v>109.95</v>
      </c>
      <c r="N11723" s="45">
        <v>43339</v>
      </c>
    </row>
    <row r="11724" spans="1:14" s="32" customFormat="1" x14ac:dyDescent="0.25">
      <c r="A11724" s="32" t="s">
        <v>25170</v>
      </c>
      <c r="B11724" s="42" t="s">
        <v>65505</v>
      </c>
      <c r="C11724" s="42" t="s">
        <v>19798</v>
      </c>
      <c r="D11724" s="42"/>
      <c r="E11724" s="43" t="s">
        <v>3142</v>
      </c>
      <c r="F11724" s="44" t="s">
        <v>3093</v>
      </c>
      <c r="G11724" s="44" t="s">
        <v>17</v>
      </c>
      <c r="H11724" s="44" t="s">
        <v>18</v>
      </c>
      <c r="I11724" s="42" t="s">
        <v>20997</v>
      </c>
      <c r="J11724" s="42">
        <v>8033637052885</v>
      </c>
      <c r="K11724" s="45">
        <v>45597</v>
      </c>
      <c r="L11724" s="47">
        <v>0</v>
      </c>
      <c r="M11724" s="47">
        <v>109.95</v>
      </c>
      <c r="N11724" s="45">
        <v>43339</v>
      </c>
    </row>
    <row r="11725" spans="1:14" s="32" customFormat="1" x14ac:dyDescent="0.25">
      <c r="A11725" s="32" t="s">
        <v>25171</v>
      </c>
      <c r="B11725" s="42" t="s">
        <v>65504</v>
      </c>
      <c r="C11725" s="42" t="s">
        <v>19799</v>
      </c>
      <c r="D11725" s="42"/>
      <c r="E11725" s="43" t="s">
        <v>3143</v>
      </c>
      <c r="F11725" s="44" t="s">
        <v>3093</v>
      </c>
      <c r="G11725" s="44" t="s">
        <v>17</v>
      </c>
      <c r="H11725" s="44" t="s">
        <v>18</v>
      </c>
      <c r="I11725" s="42" t="s">
        <v>20998</v>
      </c>
      <c r="J11725" s="42">
        <v>8033637052878</v>
      </c>
      <c r="K11725" s="45">
        <v>45597</v>
      </c>
      <c r="L11725" s="47">
        <v>0</v>
      </c>
      <c r="M11725" s="47">
        <v>109.95</v>
      </c>
      <c r="N11725" s="45">
        <v>43339</v>
      </c>
    </row>
    <row r="11726" spans="1:14" s="32" customFormat="1" x14ac:dyDescent="0.25">
      <c r="A11726" s="32" t="s">
        <v>25172</v>
      </c>
      <c r="B11726" s="42" t="s">
        <v>65503</v>
      </c>
      <c r="C11726" s="42" t="s">
        <v>19800</v>
      </c>
      <c r="D11726" s="42"/>
      <c r="E11726" s="43" t="s">
        <v>61975</v>
      </c>
      <c r="F11726" s="44" t="s">
        <v>3093</v>
      </c>
      <c r="G11726" s="44" t="s">
        <v>17</v>
      </c>
      <c r="H11726" s="44" t="s">
        <v>18</v>
      </c>
      <c r="I11726" s="42" t="s">
        <v>20999</v>
      </c>
      <c r="J11726" s="42">
        <v>8033637052861</v>
      </c>
      <c r="K11726" s="45">
        <v>45597</v>
      </c>
      <c r="L11726" s="47">
        <v>0</v>
      </c>
      <c r="M11726" s="47">
        <v>109.95</v>
      </c>
      <c r="N11726" s="45">
        <v>43339</v>
      </c>
    </row>
    <row r="11727" spans="1:14" s="32" customFormat="1" x14ac:dyDescent="0.25">
      <c r="A11727" s="32" t="s">
        <v>25173</v>
      </c>
      <c r="B11727" s="42" t="s">
        <v>65506</v>
      </c>
      <c r="C11727" s="42" t="s">
        <v>19801</v>
      </c>
      <c r="D11727" s="42"/>
      <c r="E11727" s="43" t="s">
        <v>61976</v>
      </c>
      <c r="F11727" s="44" t="s">
        <v>3093</v>
      </c>
      <c r="G11727" s="44" t="s">
        <v>17</v>
      </c>
      <c r="H11727" s="44" t="s">
        <v>18</v>
      </c>
      <c r="I11727" s="42" t="s">
        <v>3144</v>
      </c>
      <c r="J11727" s="42">
        <v>8033637052892</v>
      </c>
      <c r="K11727" s="45">
        <v>45597</v>
      </c>
      <c r="L11727" s="47">
        <v>0</v>
      </c>
      <c r="M11727" s="47">
        <v>109.95</v>
      </c>
      <c r="N11727" s="45">
        <v>43339</v>
      </c>
    </row>
    <row r="11728" spans="1:14" s="32" customFormat="1" x14ac:dyDescent="0.25">
      <c r="A11728" s="32" t="s">
        <v>25174</v>
      </c>
      <c r="B11728" s="42" t="s">
        <v>65502</v>
      </c>
      <c r="C11728" s="42" t="s">
        <v>19785</v>
      </c>
      <c r="D11728" s="42"/>
      <c r="E11728" s="43" t="s">
        <v>3126</v>
      </c>
      <c r="F11728" s="44" t="s">
        <v>3093</v>
      </c>
      <c r="G11728" s="44" t="s">
        <v>17</v>
      </c>
      <c r="H11728" s="44" t="s">
        <v>18</v>
      </c>
      <c r="I11728" s="42" t="s">
        <v>3127</v>
      </c>
      <c r="J11728" s="42">
        <v>8033637052854</v>
      </c>
      <c r="K11728" s="45">
        <v>45597</v>
      </c>
      <c r="L11728" s="47">
        <v>0</v>
      </c>
      <c r="M11728" s="47">
        <v>109.95</v>
      </c>
      <c r="N11728" s="45">
        <v>43339</v>
      </c>
    </row>
    <row r="11729" spans="1:14" s="32" customFormat="1" x14ac:dyDescent="0.25">
      <c r="A11729" s="32" t="s">
        <v>25175</v>
      </c>
      <c r="B11729" s="42" t="s">
        <v>65499</v>
      </c>
      <c r="C11729" s="42" t="s">
        <v>19786</v>
      </c>
      <c r="D11729" s="42"/>
      <c r="E11729" s="43" t="s">
        <v>3128</v>
      </c>
      <c r="F11729" s="44" t="s">
        <v>3093</v>
      </c>
      <c r="G11729" s="44" t="s">
        <v>17</v>
      </c>
      <c r="H11729" s="44" t="s">
        <v>18</v>
      </c>
      <c r="I11729" s="42" t="s">
        <v>3129</v>
      </c>
      <c r="J11729" s="42">
        <v>8033637052823</v>
      </c>
      <c r="K11729" s="45">
        <v>45597</v>
      </c>
      <c r="L11729" s="47">
        <v>0</v>
      </c>
      <c r="M11729" s="47">
        <v>109.95</v>
      </c>
      <c r="N11729" s="45">
        <v>43339</v>
      </c>
    </row>
    <row r="11730" spans="1:14" s="32" customFormat="1" x14ac:dyDescent="0.25">
      <c r="A11730" s="32" t="s">
        <v>25176</v>
      </c>
      <c r="B11730" s="42" t="s">
        <v>65498</v>
      </c>
      <c r="C11730" s="42" t="s">
        <v>19787</v>
      </c>
      <c r="D11730" s="42"/>
      <c r="E11730" s="43" t="s">
        <v>3130</v>
      </c>
      <c r="F11730" s="44" t="s">
        <v>3093</v>
      </c>
      <c r="G11730" s="44" t="s">
        <v>17</v>
      </c>
      <c r="H11730" s="44" t="s">
        <v>18</v>
      </c>
      <c r="I11730" s="42" t="s">
        <v>3131</v>
      </c>
      <c r="J11730" s="42">
        <v>8033637052816</v>
      </c>
      <c r="K11730" s="45">
        <v>45597</v>
      </c>
      <c r="L11730" s="47">
        <v>0</v>
      </c>
      <c r="M11730" s="47">
        <v>109.95</v>
      </c>
      <c r="N11730" s="45">
        <v>43339</v>
      </c>
    </row>
    <row r="11731" spans="1:14" s="32" customFormat="1" x14ac:dyDescent="0.25">
      <c r="A11731" s="32" t="s">
        <v>25177</v>
      </c>
      <c r="B11731" s="42" t="s">
        <v>65497</v>
      </c>
      <c r="C11731" s="42" t="s">
        <v>19788</v>
      </c>
      <c r="D11731" s="42"/>
      <c r="E11731" s="43" t="s">
        <v>61977</v>
      </c>
      <c r="F11731" s="44" t="s">
        <v>3093</v>
      </c>
      <c r="G11731" s="44" t="s">
        <v>17</v>
      </c>
      <c r="H11731" s="44" t="s">
        <v>18</v>
      </c>
      <c r="I11731" s="42" t="s">
        <v>3132</v>
      </c>
      <c r="J11731" s="42">
        <v>8033637052809</v>
      </c>
      <c r="K11731" s="45">
        <v>45597</v>
      </c>
      <c r="L11731" s="47">
        <v>0</v>
      </c>
      <c r="M11731" s="47">
        <v>109.95</v>
      </c>
      <c r="N11731" s="45">
        <v>43339</v>
      </c>
    </row>
    <row r="11732" spans="1:14" s="32" customFormat="1" x14ac:dyDescent="0.25">
      <c r="A11732" s="32" t="s">
        <v>25178</v>
      </c>
      <c r="B11732" s="42" t="s">
        <v>65500</v>
      </c>
      <c r="C11732" s="42" t="s">
        <v>19789</v>
      </c>
      <c r="D11732" s="42"/>
      <c r="E11732" s="43" t="s">
        <v>3133</v>
      </c>
      <c r="F11732" s="44" t="s">
        <v>3093</v>
      </c>
      <c r="G11732" s="44" t="s">
        <v>17</v>
      </c>
      <c r="H11732" s="44" t="s">
        <v>18</v>
      </c>
      <c r="I11732" s="42" t="s">
        <v>3134</v>
      </c>
      <c r="J11732" s="42">
        <v>8033637052830</v>
      </c>
      <c r="K11732" s="45">
        <v>45597</v>
      </c>
      <c r="L11732" s="47">
        <v>0</v>
      </c>
      <c r="M11732" s="47">
        <v>109.95</v>
      </c>
      <c r="N11732" s="45">
        <v>43339</v>
      </c>
    </row>
    <row r="11733" spans="1:14" s="32" customFormat="1" x14ac:dyDescent="0.25">
      <c r="A11733" s="32" t="s">
        <v>25179</v>
      </c>
      <c r="B11733" s="42" t="s">
        <v>65495</v>
      </c>
      <c r="C11733" s="42" t="s">
        <v>19790</v>
      </c>
      <c r="D11733" s="42"/>
      <c r="E11733" s="43" t="s">
        <v>61978</v>
      </c>
      <c r="F11733" s="44" t="s">
        <v>3093</v>
      </c>
      <c r="G11733" s="44" t="s">
        <v>17</v>
      </c>
      <c r="H11733" s="44" t="s">
        <v>18</v>
      </c>
      <c r="I11733" s="42" t="s">
        <v>3135</v>
      </c>
      <c r="J11733" s="42">
        <v>8033637052960</v>
      </c>
      <c r="K11733" s="45">
        <v>45597</v>
      </c>
      <c r="L11733" s="47">
        <v>0</v>
      </c>
      <c r="M11733" s="47">
        <v>109.95</v>
      </c>
      <c r="N11733" s="45">
        <v>43339</v>
      </c>
    </row>
    <row r="11734" spans="1:14" s="32" customFormat="1" x14ac:dyDescent="0.25">
      <c r="A11734" s="32" t="s">
        <v>25180</v>
      </c>
      <c r="B11734" s="42" t="s">
        <v>65496</v>
      </c>
      <c r="C11734" s="42" t="s">
        <v>19791</v>
      </c>
      <c r="D11734" s="42"/>
      <c r="E11734" s="43" t="s">
        <v>61979</v>
      </c>
      <c r="F11734" s="44" t="s">
        <v>3093</v>
      </c>
      <c r="G11734" s="44" t="s">
        <v>17</v>
      </c>
      <c r="H11734" s="44" t="s">
        <v>18</v>
      </c>
      <c r="I11734" s="42" t="s">
        <v>3136</v>
      </c>
      <c r="J11734" s="42">
        <v>8033637053967</v>
      </c>
      <c r="K11734" s="45">
        <v>45597</v>
      </c>
      <c r="L11734" s="47">
        <v>0</v>
      </c>
      <c r="M11734" s="47">
        <v>109.95</v>
      </c>
      <c r="N11734" s="45">
        <v>43339</v>
      </c>
    </row>
    <row r="11735" spans="1:14" s="32" customFormat="1" x14ac:dyDescent="0.25">
      <c r="A11735" s="32" t="s">
        <v>25181</v>
      </c>
      <c r="B11735" s="42" t="s">
        <v>65493</v>
      </c>
      <c r="C11735" s="42" t="s">
        <v>19792</v>
      </c>
      <c r="D11735" s="42"/>
      <c r="E11735" s="43" t="s">
        <v>61980</v>
      </c>
      <c r="F11735" s="44" t="s">
        <v>3093</v>
      </c>
      <c r="G11735" s="44" t="s">
        <v>17</v>
      </c>
      <c r="H11735" s="44" t="s">
        <v>18</v>
      </c>
      <c r="I11735" s="42" t="s">
        <v>20994</v>
      </c>
      <c r="J11735" s="42">
        <v>8033637052946</v>
      </c>
      <c r="K11735" s="45">
        <v>45597</v>
      </c>
      <c r="L11735" s="47">
        <v>0</v>
      </c>
      <c r="M11735" s="47">
        <v>109.95</v>
      </c>
      <c r="N11735" s="45">
        <v>43339</v>
      </c>
    </row>
    <row r="11736" spans="1:14" s="32" customFormat="1" x14ac:dyDescent="0.25">
      <c r="A11736" s="32" t="s">
        <v>25182</v>
      </c>
      <c r="B11736" s="42" t="s">
        <v>65492</v>
      </c>
      <c r="C11736" s="42" t="s">
        <v>19793</v>
      </c>
      <c r="D11736" s="42"/>
      <c r="E11736" s="43" t="s">
        <v>61981</v>
      </c>
      <c r="F11736" s="44" t="s">
        <v>3093</v>
      </c>
      <c r="G11736" s="44" t="s">
        <v>17</v>
      </c>
      <c r="H11736" s="44" t="s">
        <v>18</v>
      </c>
      <c r="I11736" s="42" t="s">
        <v>20995</v>
      </c>
      <c r="J11736" s="42">
        <v>8033637052939</v>
      </c>
      <c r="K11736" s="45">
        <v>45597</v>
      </c>
      <c r="L11736" s="47">
        <v>0</v>
      </c>
      <c r="M11736" s="47">
        <v>109.95</v>
      </c>
      <c r="N11736" s="45">
        <v>43339</v>
      </c>
    </row>
    <row r="11737" spans="1:14" s="32" customFormat="1" x14ac:dyDescent="0.25">
      <c r="A11737" s="32" t="s">
        <v>25183</v>
      </c>
      <c r="B11737" s="42" t="s">
        <v>65491</v>
      </c>
      <c r="C11737" s="42" t="s">
        <v>19794</v>
      </c>
      <c r="D11737" s="42"/>
      <c r="E11737" s="43" t="s">
        <v>61982</v>
      </c>
      <c r="F11737" s="44" t="s">
        <v>3093</v>
      </c>
      <c r="G11737" s="44" t="s">
        <v>17</v>
      </c>
      <c r="H11737" s="44" t="s">
        <v>18</v>
      </c>
      <c r="I11737" s="42" t="s">
        <v>20996</v>
      </c>
      <c r="J11737" s="42">
        <v>8033637052922</v>
      </c>
      <c r="K11737" s="45">
        <v>45597</v>
      </c>
      <c r="L11737" s="47">
        <v>0</v>
      </c>
      <c r="M11737" s="47">
        <v>109.95</v>
      </c>
      <c r="N11737" s="45">
        <v>43339</v>
      </c>
    </row>
    <row r="11738" spans="1:14" s="32" customFormat="1" x14ac:dyDescent="0.25">
      <c r="A11738" s="32" t="s">
        <v>25184</v>
      </c>
      <c r="B11738" s="42" t="s">
        <v>65494</v>
      </c>
      <c r="C11738" s="42" t="s">
        <v>19795</v>
      </c>
      <c r="D11738" s="42"/>
      <c r="E11738" s="43" t="s">
        <v>61983</v>
      </c>
      <c r="F11738" s="44" t="s">
        <v>3093</v>
      </c>
      <c r="G11738" s="44" t="s">
        <v>17</v>
      </c>
      <c r="H11738" s="44" t="s">
        <v>18</v>
      </c>
      <c r="I11738" s="42" t="s">
        <v>3137</v>
      </c>
      <c r="J11738" s="42">
        <v>8033637052953</v>
      </c>
      <c r="K11738" s="45">
        <v>45597</v>
      </c>
      <c r="L11738" s="47">
        <v>0</v>
      </c>
      <c r="M11738" s="47">
        <v>109.95</v>
      </c>
      <c r="N11738" s="45">
        <v>43339</v>
      </c>
    </row>
    <row r="11739" spans="1:14" s="32" customFormat="1" x14ac:dyDescent="0.25">
      <c r="A11739" s="32" t="s">
        <v>25185</v>
      </c>
      <c r="B11739" s="42" t="s">
        <v>65513</v>
      </c>
      <c r="C11739" s="42" t="s">
        <v>19802</v>
      </c>
      <c r="D11739" s="42"/>
      <c r="E11739" s="43" t="s">
        <v>3145</v>
      </c>
      <c r="F11739" s="44" t="s">
        <v>3093</v>
      </c>
      <c r="G11739" s="44" t="s">
        <v>17</v>
      </c>
      <c r="H11739" s="44" t="s">
        <v>18</v>
      </c>
      <c r="I11739" s="42" t="s">
        <v>3146</v>
      </c>
      <c r="J11739" s="42">
        <v>8033637054209</v>
      </c>
      <c r="K11739" s="45">
        <v>45597</v>
      </c>
      <c r="L11739" s="47">
        <v>0</v>
      </c>
      <c r="M11739" s="47">
        <v>109.95</v>
      </c>
      <c r="N11739" s="45">
        <v>43339</v>
      </c>
    </row>
    <row r="11740" spans="1:14" s="32" customFormat="1" x14ac:dyDescent="0.25">
      <c r="A11740" s="32" t="s">
        <v>25186</v>
      </c>
      <c r="B11740" s="42" t="s">
        <v>65514</v>
      </c>
      <c r="C11740" s="42" t="s">
        <v>19803</v>
      </c>
      <c r="D11740" s="42"/>
      <c r="E11740" s="43" t="s">
        <v>3147</v>
      </c>
      <c r="F11740" s="44" t="s">
        <v>3093</v>
      </c>
      <c r="G11740" s="44" t="s">
        <v>17</v>
      </c>
      <c r="H11740" s="44" t="s">
        <v>18</v>
      </c>
      <c r="I11740" s="42" t="s">
        <v>3148</v>
      </c>
      <c r="J11740" s="42">
        <v>8033637054216</v>
      </c>
      <c r="K11740" s="45">
        <v>45597</v>
      </c>
      <c r="L11740" s="47">
        <v>0</v>
      </c>
      <c r="M11740" s="47">
        <v>109.95</v>
      </c>
      <c r="N11740" s="45">
        <v>43339</v>
      </c>
    </row>
    <row r="11741" spans="1:14" s="32" customFormat="1" x14ac:dyDescent="0.25">
      <c r="A11741" s="32" t="s">
        <v>25187</v>
      </c>
      <c r="B11741" s="42" t="s">
        <v>65511</v>
      </c>
      <c r="C11741" s="42" t="s">
        <v>19804</v>
      </c>
      <c r="D11741" s="42"/>
      <c r="E11741" s="43" t="s">
        <v>3149</v>
      </c>
      <c r="F11741" s="44" t="s">
        <v>3093</v>
      </c>
      <c r="G11741" s="44" t="s">
        <v>17</v>
      </c>
      <c r="H11741" s="44" t="s">
        <v>18</v>
      </c>
      <c r="I11741" s="42" t="s">
        <v>21000</v>
      </c>
      <c r="J11741" s="42">
        <v>8033637054001</v>
      </c>
      <c r="K11741" s="45">
        <v>45597</v>
      </c>
      <c r="L11741" s="47">
        <v>0</v>
      </c>
      <c r="M11741" s="47">
        <v>109.95</v>
      </c>
      <c r="N11741" s="45">
        <v>43339</v>
      </c>
    </row>
    <row r="11742" spans="1:14" s="32" customFormat="1" x14ac:dyDescent="0.25">
      <c r="A11742" s="32" t="s">
        <v>25188</v>
      </c>
      <c r="B11742" s="42" t="s">
        <v>65510</v>
      </c>
      <c r="C11742" s="42" t="s">
        <v>19805</v>
      </c>
      <c r="D11742" s="42"/>
      <c r="E11742" s="43" t="s">
        <v>3150</v>
      </c>
      <c r="F11742" s="44" t="s">
        <v>3093</v>
      </c>
      <c r="G11742" s="44" t="s">
        <v>17</v>
      </c>
      <c r="H11742" s="44" t="s">
        <v>18</v>
      </c>
      <c r="I11742" s="42" t="s">
        <v>21001</v>
      </c>
      <c r="J11742" s="42">
        <v>8033637053998</v>
      </c>
      <c r="K11742" s="45">
        <v>45597</v>
      </c>
      <c r="L11742" s="47">
        <v>0</v>
      </c>
      <c r="M11742" s="47">
        <v>109.95</v>
      </c>
      <c r="N11742" s="45">
        <v>43339</v>
      </c>
    </row>
    <row r="11743" spans="1:14" s="32" customFormat="1" x14ac:dyDescent="0.25">
      <c r="A11743" s="32" t="s">
        <v>25189</v>
      </c>
      <c r="B11743" s="42" t="s">
        <v>65509</v>
      </c>
      <c r="C11743" s="42" t="s">
        <v>19806</v>
      </c>
      <c r="D11743" s="42"/>
      <c r="E11743" s="43" t="s">
        <v>61984</v>
      </c>
      <c r="F11743" s="44" t="s">
        <v>3093</v>
      </c>
      <c r="G11743" s="44" t="s">
        <v>17</v>
      </c>
      <c r="H11743" s="44" t="s">
        <v>18</v>
      </c>
      <c r="I11743" s="42" t="s">
        <v>21002</v>
      </c>
      <c r="J11743" s="42">
        <v>8033637053981</v>
      </c>
      <c r="K11743" s="45">
        <v>45597</v>
      </c>
      <c r="L11743" s="47">
        <v>0</v>
      </c>
      <c r="M11743" s="47">
        <v>109.95</v>
      </c>
      <c r="N11743" s="45">
        <v>43339</v>
      </c>
    </row>
    <row r="11744" spans="1:14" s="32" customFormat="1" x14ac:dyDescent="0.25">
      <c r="A11744" s="32" t="s">
        <v>25190</v>
      </c>
      <c r="B11744" s="42" t="s">
        <v>65512</v>
      </c>
      <c r="C11744" s="42" t="s">
        <v>19807</v>
      </c>
      <c r="D11744" s="42"/>
      <c r="E11744" s="43" t="s">
        <v>3151</v>
      </c>
      <c r="F11744" s="44" t="s">
        <v>3093</v>
      </c>
      <c r="G11744" s="44" t="s">
        <v>17</v>
      </c>
      <c r="H11744" s="44" t="s">
        <v>18</v>
      </c>
      <c r="I11744" s="42" t="s">
        <v>3152</v>
      </c>
      <c r="J11744" s="42">
        <v>8033637054193</v>
      </c>
      <c r="K11744" s="45">
        <v>45597</v>
      </c>
      <c r="L11744" s="47">
        <v>0</v>
      </c>
      <c r="M11744" s="47">
        <v>109.95</v>
      </c>
      <c r="N11744" s="45">
        <v>43339</v>
      </c>
    </row>
    <row r="11745" spans="1:14" s="32" customFormat="1" x14ac:dyDescent="0.25">
      <c r="B11745" s="42"/>
      <c r="C11745" s="42"/>
      <c r="E11745" s="32" t="s">
        <v>62677</v>
      </c>
      <c r="F11745" s="44"/>
      <c r="G11745" s="44" t="s">
        <v>17</v>
      </c>
      <c r="H11745" s="44" t="s">
        <v>18</v>
      </c>
      <c r="I11745" s="32" t="s">
        <v>50026</v>
      </c>
      <c r="J11745" s="59">
        <v>8059175382246</v>
      </c>
      <c r="K11745" s="45">
        <v>45597</v>
      </c>
      <c r="L11745" s="66">
        <v>0</v>
      </c>
      <c r="M11745" s="66">
        <v>299.95</v>
      </c>
      <c r="N11745" s="45"/>
    </row>
    <row r="11746" spans="1:14" s="32" customFormat="1" x14ac:dyDescent="0.25">
      <c r="B11746" s="42"/>
      <c r="C11746" s="42"/>
      <c r="E11746" s="32" t="s">
        <v>62678</v>
      </c>
      <c r="F11746" s="44"/>
      <c r="G11746" s="44" t="s">
        <v>17</v>
      </c>
      <c r="H11746" s="44" t="s">
        <v>18</v>
      </c>
      <c r="I11746" s="32" t="s">
        <v>50024</v>
      </c>
      <c r="J11746" s="59">
        <v>8059175375750</v>
      </c>
      <c r="K11746" s="45">
        <v>45597</v>
      </c>
      <c r="L11746" s="66">
        <v>0</v>
      </c>
      <c r="M11746" s="66">
        <v>299.95</v>
      </c>
      <c r="N11746" s="45"/>
    </row>
    <row r="11747" spans="1:14" s="32" customFormat="1" x14ac:dyDescent="0.25">
      <c r="B11747" s="42"/>
      <c r="C11747" s="42"/>
      <c r="E11747" s="32" t="s">
        <v>62679</v>
      </c>
      <c r="F11747" s="44"/>
      <c r="G11747" s="44" t="s">
        <v>17</v>
      </c>
      <c r="H11747" s="44" t="s">
        <v>18</v>
      </c>
      <c r="I11747" s="32" t="s">
        <v>50025</v>
      </c>
      <c r="J11747" s="59">
        <v>8059175382239</v>
      </c>
      <c r="K11747" s="45">
        <v>45597</v>
      </c>
      <c r="L11747" s="66">
        <v>0</v>
      </c>
      <c r="M11747" s="66">
        <v>299.95</v>
      </c>
      <c r="N11747" s="45"/>
    </row>
    <row r="11748" spans="1:14" s="32" customFormat="1" x14ac:dyDescent="0.25">
      <c r="B11748" s="42"/>
      <c r="C11748" s="42"/>
      <c r="E11748" s="32" t="s">
        <v>62680</v>
      </c>
      <c r="F11748" s="44"/>
      <c r="G11748" s="44" t="s">
        <v>17</v>
      </c>
      <c r="H11748" s="44" t="s">
        <v>18</v>
      </c>
      <c r="I11748" s="32" t="s">
        <v>50027</v>
      </c>
      <c r="J11748" s="59">
        <v>8059175382253</v>
      </c>
      <c r="K11748" s="45">
        <v>45597</v>
      </c>
      <c r="L11748" s="66">
        <v>0</v>
      </c>
      <c r="M11748" s="66">
        <v>299.95</v>
      </c>
      <c r="N11748" s="45"/>
    </row>
    <row r="11749" spans="1:14" s="32" customFormat="1" x14ac:dyDescent="0.25">
      <c r="B11749" s="42"/>
      <c r="C11749" s="42"/>
      <c r="E11749" s="32" t="s">
        <v>45657</v>
      </c>
      <c r="F11749" s="44"/>
      <c r="G11749" s="44" t="s">
        <v>17</v>
      </c>
      <c r="H11749" s="44" t="s">
        <v>18</v>
      </c>
      <c r="I11749" s="32" t="s">
        <v>45571</v>
      </c>
      <c r="J11749" s="59">
        <v>8059175382260</v>
      </c>
      <c r="K11749" s="45">
        <v>45597</v>
      </c>
      <c r="L11749" s="66">
        <v>0</v>
      </c>
      <c r="M11749" s="66">
        <v>299.95</v>
      </c>
      <c r="N11749" s="45"/>
    </row>
    <row r="11750" spans="1:14" s="32" customFormat="1" x14ac:dyDescent="0.25">
      <c r="B11750" s="42" t="s">
        <v>68003</v>
      </c>
      <c r="C11750" s="42"/>
      <c r="D11750" s="42" t="s">
        <v>16722</v>
      </c>
      <c r="E11750" s="43" t="s">
        <v>13925</v>
      </c>
      <c r="F11750" s="44" t="s">
        <v>16</v>
      </c>
      <c r="G11750" s="44" t="s">
        <v>17</v>
      </c>
      <c r="H11750" s="44" t="s">
        <v>18</v>
      </c>
      <c r="I11750" s="42" t="s">
        <v>13926</v>
      </c>
      <c r="J11750" s="42">
        <v>8051194460899</v>
      </c>
      <c r="K11750" s="45">
        <v>45597</v>
      </c>
      <c r="L11750" s="46">
        <v>0</v>
      </c>
      <c r="M11750" s="54">
        <v>15.95</v>
      </c>
      <c r="N11750" s="45"/>
    </row>
    <row r="11751" spans="1:14" s="32" customFormat="1" x14ac:dyDescent="0.25">
      <c r="A11751" s="32" t="s">
        <v>34197</v>
      </c>
      <c r="B11751" s="42" t="s">
        <v>68002</v>
      </c>
      <c r="C11751" s="42"/>
      <c r="D11751" s="42" t="s">
        <v>16723</v>
      </c>
      <c r="E11751" s="43" t="s">
        <v>13927</v>
      </c>
      <c r="F11751" s="44" t="s">
        <v>16</v>
      </c>
      <c r="G11751" s="44" t="s">
        <v>17</v>
      </c>
      <c r="H11751" s="44" t="s">
        <v>18</v>
      </c>
      <c r="I11751" s="42" t="s">
        <v>13928</v>
      </c>
      <c r="J11751" s="42">
        <v>8051194460882</v>
      </c>
      <c r="K11751" s="45">
        <v>45597</v>
      </c>
      <c r="L11751" s="46">
        <v>0</v>
      </c>
      <c r="M11751" s="54">
        <v>15.95</v>
      </c>
      <c r="N11751" s="45"/>
    </row>
    <row r="11752" spans="1:14" s="32" customFormat="1" x14ac:dyDescent="0.25">
      <c r="A11752" s="32" t="s">
        <v>71663</v>
      </c>
      <c r="B11752" s="42" t="s">
        <v>67999</v>
      </c>
      <c r="C11752" s="42"/>
      <c r="D11752" s="42" t="s">
        <v>16726</v>
      </c>
      <c r="E11752" s="43" t="s">
        <v>13933</v>
      </c>
      <c r="F11752" s="44" t="s">
        <v>16</v>
      </c>
      <c r="G11752" s="44" t="s">
        <v>17</v>
      </c>
      <c r="H11752" s="44" t="s">
        <v>18</v>
      </c>
      <c r="I11752" s="42" t="s">
        <v>13934</v>
      </c>
      <c r="J11752" s="42">
        <v>8051194460912</v>
      </c>
      <c r="K11752" s="45">
        <v>45597</v>
      </c>
      <c r="L11752" s="46">
        <v>0</v>
      </c>
      <c r="M11752" s="54">
        <v>15.95</v>
      </c>
      <c r="N11752" s="45"/>
    </row>
    <row r="11753" spans="1:14" s="32" customFormat="1" x14ac:dyDescent="0.25">
      <c r="A11753" s="32" t="s">
        <v>71664</v>
      </c>
      <c r="B11753" s="42" t="s">
        <v>67998</v>
      </c>
      <c r="C11753" s="42"/>
      <c r="D11753" s="42" t="s">
        <v>16727</v>
      </c>
      <c r="E11753" s="43" t="s">
        <v>13935</v>
      </c>
      <c r="F11753" s="44" t="s">
        <v>16</v>
      </c>
      <c r="G11753" s="44" t="s">
        <v>17</v>
      </c>
      <c r="H11753" s="44" t="s">
        <v>18</v>
      </c>
      <c r="I11753" s="42" t="s">
        <v>13936</v>
      </c>
      <c r="J11753" s="42">
        <v>8051194460905</v>
      </c>
      <c r="K11753" s="45">
        <v>45597</v>
      </c>
      <c r="L11753" s="46">
        <v>0</v>
      </c>
      <c r="M11753" s="54">
        <v>15.95</v>
      </c>
      <c r="N11753" s="45"/>
    </row>
    <row r="11754" spans="1:14" s="32" customFormat="1" x14ac:dyDescent="0.25">
      <c r="A11754" s="32" t="s">
        <v>71665</v>
      </c>
      <c r="B11754" s="42" t="s">
        <v>68001</v>
      </c>
      <c r="C11754" s="42"/>
      <c r="D11754" s="42" t="s">
        <v>16724</v>
      </c>
      <c r="E11754" s="43" t="s">
        <v>13929</v>
      </c>
      <c r="F11754" s="44" t="s">
        <v>16</v>
      </c>
      <c r="G11754" s="44" t="s">
        <v>17</v>
      </c>
      <c r="H11754" s="44" t="s">
        <v>18</v>
      </c>
      <c r="I11754" s="42" t="s">
        <v>13930</v>
      </c>
      <c r="J11754" s="42">
        <v>8051194460936</v>
      </c>
      <c r="K11754" s="45">
        <v>45597</v>
      </c>
      <c r="L11754" s="46">
        <v>0</v>
      </c>
      <c r="M11754" s="54">
        <v>15.95</v>
      </c>
      <c r="N11754" s="45"/>
    </row>
    <row r="11755" spans="1:14" s="32" customFormat="1" x14ac:dyDescent="0.25">
      <c r="A11755" s="32" t="s">
        <v>34198</v>
      </c>
      <c r="B11755" s="42" t="s">
        <v>68000</v>
      </c>
      <c r="C11755" s="42"/>
      <c r="D11755" s="42" t="s">
        <v>16725</v>
      </c>
      <c r="E11755" s="43" t="s">
        <v>13931</v>
      </c>
      <c r="F11755" s="44" t="s">
        <v>16</v>
      </c>
      <c r="G11755" s="44" t="s">
        <v>17</v>
      </c>
      <c r="H11755" s="44" t="s">
        <v>18</v>
      </c>
      <c r="I11755" s="42" t="s">
        <v>13932</v>
      </c>
      <c r="J11755" s="42">
        <v>8051194460929</v>
      </c>
      <c r="K11755" s="45">
        <v>45597</v>
      </c>
      <c r="L11755" s="46">
        <v>0</v>
      </c>
      <c r="M11755" s="54">
        <v>15.95</v>
      </c>
      <c r="N11755" s="45"/>
    </row>
    <row r="11756" spans="1:14" s="32" customFormat="1" x14ac:dyDescent="0.25">
      <c r="A11756" s="32" t="s">
        <v>34199</v>
      </c>
      <c r="B11756" s="42" t="s">
        <v>67987</v>
      </c>
      <c r="C11756" s="42"/>
      <c r="D11756" s="42"/>
      <c r="E11756" s="43" t="s">
        <v>13941</v>
      </c>
      <c r="F11756" s="44" t="s">
        <v>16</v>
      </c>
      <c r="G11756" s="44" t="s">
        <v>17</v>
      </c>
      <c r="H11756" s="44" t="s">
        <v>18</v>
      </c>
      <c r="I11756" s="42" t="s">
        <v>13942</v>
      </c>
      <c r="J11756" s="42">
        <v>8021506878421</v>
      </c>
      <c r="K11756" s="45">
        <v>45597</v>
      </c>
      <c r="L11756" s="46">
        <v>0</v>
      </c>
      <c r="M11756" s="54">
        <v>19.95</v>
      </c>
      <c r="N11756" s="45"/>
    </row>
    <row r="11757" spans="1:14" s="32" customFormat="1" x14ac:dyDescent="0.25">
      <c r="A11757" s="32" t="s">
        <v>71668</v>
      </c>
      <c r="B11757" s="42" t="s">
        <v>67986</v>
      </c>
      <c r="C11757" s="42"/>
      <c r="D11757" s="42"/>
      <c r="E11757" s="43" t="s">
        <v>13943</v>
      </c>
      <c r="F11757" s="44" t="s">
        <v>16</v>
      </c>
      <c r="G11757" s="44" t="s">
        <v>17</v>
      </c>
      <c r="H11757" s="44" t="s">
        <v>18</v>
      </c>
      <c r="I11757" s="42" t="s">
        <v>13944</v>
      </c>
      <c r="J11757" s="42">
        <v>8021506878414</v>
      </c>
      <c r="K11757" s="45">
        <v>45597</v>
      </c>
      <c r="L11757" s="46">
        <v>0</v>
      </c>
      <c r="M11757" s="54">
        <v>19.95</v>
      </c>
      <c r="N11757" s="45"/>
    </row>
    <row r="11758" spans="1:14" s="32" customFormat="1" x14ac:dyDescent="0.25">
      <c r="A11758" s="32" t="s">
        <v>34200</v>
      </c>
      <c r="B11758" s="42" t="s">
        <v>65148</v>
      </c>
      <c r="C11758" s="42"/>
      <c r="D11758" s="42"/>
      <c r="E11758" s="43" t="s">
        <v>16269</v>
      </c>
      <c r="F11758" s="44" t="s">
        <v>16</v>
      </c>
      <c r="G11758" s="44" t="s">
        <v>17</v>
      </c>
      <c r="H11758" s="44" t="s">
        <v>18</v>
      </c>
      <c r="I11758" s="42" t="s">
        <v>16270</v>
      </c>
      <c r="J11758" s="42">
        <v>8021506880073</v>
      </c>
      <c r="K11758" s="45">
        <v>45597</v>
      </c>
      <c r="L11758" s="46">
        <v>0</v>
      </c>
      <c r="M11758" s="54">
        <v>139.94999999999999</v>
      </c>
      <c r="N11758" s="45"/>
    </row>
    <row r="11759" spans="1:14" s="32" customFormat="1" x14ac:dyDescent="0.25">
      <c r="A11759" s="32" t="s">
        <v>34201</v>
      </c>
      <c r="B11759" s="42" t="s">
        <v>65149</v>
      </c>
      <c r="C11759" s="42"/>
      <c r="D11759" s="42"/>
      <c r="E11759" s="43" t="s">
        <v>16271</v>
      </c>
      <c r="F11759" s="44" t="s">
        <v>16</v>
      </c>
      <c r="G11759" s="44" t="s">
        <v>17</v>
      </c>
      <c r="H11759" s="44" t="s">
        <v>18</v>
      </c>
      <c r="I11759" s="42" t="s">
        <v>16272</v>
      </c>
      <c r="J11759" s="42">
        <v>8021506880080</v>
      </c>
      <c r="K11759" s="45">
        <v>45597</v>
      </c>
      <c r="L11759" s="46">
        <v>0</v>
      </c>
      <c r="M11759" s="54">
        <v>139.94999999999999</v>
      </c>
      <c r="N11759" s="45"/>
    </row>
    <row r="11760" spans="1:14" s="32" customFormat="1" x14ac:dyDescent="0.25">
      <c r="A11760" s="32" t="s">
        <v>34202</v>
      </c>
      <c r="B11760" s="42" t="s">
        <v>65146</v>
      </c>
      <c r="C11760" s="42"/>
      <c r="D11760" s="42"/>
      <c r="E11760" s="43" t="s">
        <v>16273</v>
      </c>
      <c r="F11760" s="44" t="s">
        <v>16</v>
      </c>
      <c r="G11760" s="44" t="s">
        <v>17</v>
      </c>
      <c r="H11760" s="44" t="s">
        <v>18</v>
      </c>
      <c r="I11760" s="42" t="s">
        <v>16274</v>
      </c>
      <c r="J11760" s="42">
        <v>8021506880059</v>
      </c>
      <c r="K11760" s="45">
        <v>45597</v>
      </c>
      <c r="L11760" s="46">
        <v>0</v>
      </c>
      <c r="M11760" s="54">
        <v>139.94999999999999</v>
      </c>
      <c r="N11760" s="45"/>
    </row>
    <row r="11761" spans="1:14" s="32" customFormat="1" x14ac:dyDescent="0.25">
      <c r="A11761" s="32" t="s">
        <v>34203</v>
      </c>
      <c r="B11761" s="42" t="s">
        <v>65145</v>
      </c>
      <c r="C11761" s="42"/>
      <c r="D11761" s="42"/>
      <c r="E11761" s="43" t="s">
        <v>16275</v>
      </c>
      <c r="F11761" s="44" t="s">
        <v>16</v>
      </c>
      <c r="G11761" s="44" t="s">
        <v>17</v>
      </c>
      <c r="H11761" s="44" t="s">
        <v>18</v>
      </c>
      <c r="I11761" s="42" t="s">
        <v>16276</v>
      </c>
      <c r="J11761" s="42">
        <v>8021506880042</v>
      </c>
      <c r="K11761" s="45">
        <v>45597</v>
      </c>
      <c r="L11761" s="46">
        <v>0</v>
      </c>
      <c r="M11761" s="54">
        <v>139.94999999999999</v>
      </c>
      <c r="N11761" s="45"/>
    </row>
    <row r="11762" spans="1:14" s="32" customFormat="1" x14ac:dyDescent="0.25">
      <c r="A11762" s="32" t="s">
        <v>34204</v>
      </c>
      <c r="B11762" s="42" t="s">
        <v>65144</v>
      </c>
      <c r="C11762" s="42"/>
      <c r="D11762" s="42"/>
      <c r="E11762" s="43" t="s">
        <v>16277</v>
      </c>
      <c r="F11762" s="44" t="s">
        <v>16</v>
      </c>
      <c r="G11762" s="44" t="s">
        <v>17</v>
      </c>
      <c r="H11762" s="44" t="s">
        <v>18</v>
      </c>
      <c r="I11762" s="42" t="s">
        <v>16278</v>
      </c>
      <c r="J11762" s="42">
        <v>8021506880035</v>
      </c>
      <c r="K11762" s="45">
        <v>45597</v>
      </c>
      <c r="L11762" s="46">
        <v>0</v>
      </c>
      <c r="M11762" s="54">
        <v>139.94999999999999</v>
      </c>
      <c r="N11762" s="45"/>
    </row>
    <row r="11763" spans="1:14" s="32" customFormat="1" x14ac:dyDescent="0.25">
      <c r="A11763" s="32" t="s">
        <v>34205</v>
      </c>
      <c r="B11763" s="42" t="s">
        <v>65147</v>
      </c>
      <c r="C11763" s="42"/>
      <c r="D11763" s="42"/>
      <c r="E11763" s="43" t="s">
        <v>16279</v>
      </c>
      <c r="F11763" s="44" t="s">
        <v>16</v>
      </c>
      <c r="G11763" s="44" t="s">
        <v>17</v>
      </c>
      <c r="H11763" s="44" t="s">
        <v>18</v>
      </c>
      <c r="I11763" s="42" t="s">
        <v>16280</v>
      </c>
      <c r="J11763" s="42">
        <v>8021506880066</v>
      </c>
      <c r="K11763" s="45">
        <v>45597</v>
      </c>
      <c r="L11763" s="46">
        <v>0</v>
      </c>
      <c r="M11763" s="54">
        <v>139.94999999999999</v>
      </c>
      <c r="N11763" s="45"/>
    </row>
    <row r="11764" spans="1:14" s="32" customFormat="1" x14ac:dyDescent="0.25">
      <c r="A11764" s="32" t="s">
        <v>34220</v>
      </c>
      <c r="B11764" s="42" t="s">
        <v>65174</v>
      </c>
      <c r="C11764" s="42"/>
      <c r="D11764" s="42"/>
      <c r="E11764" s="43" t="s">
        <v>62742</v>
      </c>
      <c r="F11764" s="44" t="s">
        <v>16</v>
      </c>
      <c r="G11764" s="44" t="s">
        <v>17</v>
      </c>
      <c r="H11764" s="44" t="s">
        <v>18</v>
      </c>
      <c r="I11764" s="42" t="s">
        <v>16250</v>
      </c>
      <c r="J11764" s="42">
        <v>8051194990099</v>
      </c>
      <c r="K11764" s="45">
        <v>45597</v>
      </c>
      <c r="L11764" s="46">
        <v>0</v>
      </c>
      <c r="M11764" s="54">
        <v>89.95</v>
      </c>
      <c r="N11764" s="45">
        <v>42786</v>
      </c>
    </row>
    <row r="11765" spans="1:14" s="32" customFormat="1" x14ac:dyDescent="0.25">
      <c r="A11765" s="32" t="s">
        <v>34221</v>
      </c>
      <c r="B11765" s="42" t="s">
        <v>65173</v>
      </c>
      <c r="C11765" s="42"/>
      <c r="D11765" s="42"/>
      <c r="E11765" s="43" t="s">
        <v>62743</v>
      </c>
      <c r="F11765" s="44" t="s">
        <v>16</v>
      </c>
      <c r="G11765" s="44" t="s">
        <v>17</v>
      </c>
      <c r="H11765" s="44" t="s">
        <v>18</v>
      </c>
      <c r="I11765" s="42" t="s">
        <v>16252</v>
      </c>
      <c r="J11765" s="42">
        <v>8051194990082</v>
      </c>
      <c r="K11765" s="45">
        <v>45597</v>
      </c>
      <c r="L11765" s="46">
        <v>0</v>
      </c>
      <c r="M11765" s="54">
        <v>89.95</v>
      </c>
      <c r="N11765" s="45">
        <v>42786</v>
      </c>
    </row>
    <row r="11766" spans="1:14" s="32" customFormat="1" x14ac:dyDescent="0.25">
      <c r="A11766" s="32" t="s">
        <v>34222</v>
      </c>
      <c r="B11766" s="42" t="s">
        <v>65175</v>
      </c>
      <c r="C11766" s="42"/>
      <c r="D11766" s="42"/>
      <c r="E11766" s="43" t="s">
        <v>62744</v>
      </c>
      <c r="F11766" s="44" t="s">
        <v>16</v>
      </c>
      <c r="G11766" s="44" t="s">
        <v>17</v>
      </c>
      <c r="H11766" s="44" t="s">
        <v>18</v>
      </c>
      <c r="I11766" s="42" t="s">
        <v>16251</v>
      </c>
      <c r="J11766" s="42">
        <v>8051194990105</v>
      </c>
      <c r="K11766" s="45">
        <v>45597</v>
      </c>
      <c r="L11766" s="46">
        <v>0</v>
      </c>
      <c r="M11766" s="54">
        <v>89.95</v>
      </c>
      <c r="N11766" s="45">
        <v>42786</v>
      </c>
    </row>
    <row r="11767" spans="1:14" s="32" customFormat="1" x14ac:dyDescent="0.25">
      <c r="A11767" s="32" t="s">
        <v>34229</v>
      </c>
      <c r="B11767" s="42" t="s">
        <v>65154</v>
      </c>
      <c r="C11767" s="42"/>
      <c r="D11767" s="42"/>
      <c r="E11767" s="43" t="s">
        <v>16234</v>
      </c>
      <c r="F11767" s="44" t="s">
        <v>16</v>
      </c>
      <c r="G11767" s="44" t="s">
        <v>17</v>
      </c>
      <c r="H11767" s="44" t="s">
        <v>18</v>
      </c>
      <c r="I11767" s="42" t="s">
        <v>16235</v>
      </c>
      <c r="J11767" s="42">
        <v>8033637318714</v>
      </c>
      <c r="K11767" s="45">
        <v>45597</v>
      </c>
      <c r="L11767" s="46">
        <v>0</v>
      </c>
      <c r="M11767" s="54">
        <v>59.95</v>
      </c>
      <c r="N11767" s="45"/>
    </row>
    <row r="11768" spans="1:14" s="32" customFormat="1" x14ac:dyDescent="0.25">
      <c r="A11768" s="32" t="s">
        <v>34230</v>
      </c>
      <c r="B11768" s="42" t="s">
        <v>65155</v>
      </c>
      <c r="C11768" s="42"/>
      <c r="D11768" s="42"/>
      <c r="E11768" s="43" t="s">
        <v>16236</v>
      </c>
      <c r="F11768" s="44" t="s">
        <v>16</v>
      </c>
      <c r="G11768" s="44" t="s">
        <v>17</v>
      </c>
      <c r="H11768" s="44" t="s">
        <v>18</v>
      </c>
      <c r="I11768" s="42" t="s">
        <v>16237</v>
      </c>
      <c r="J11768" s="42">
        <v>8033637318721</v>
      </c>
      <c r="K11768" s="45">
        <v>45597</v>
      </c>
      <c r="L11768" s="46">
        <v>0</v>
      </c>
      <c r="M11768" s="54">
        <v>59.95</v>
      </c>
      <c r="N11768" s="45"/>
    </row>
    <row r="11769" spans="1:14" s="32" customFormat="1" x14ac:dyDescent="0.25">
      <c r="A11769" s="32" t="s">
        <v>34231</v>
      </c>
      <c r="B11769" s="42" t="s">
        <v>65153</v>
      </c>
      <c r="C11769" s="42"/>
      <c r="D11769" s="42"/>
      <c r="E11769" s="43" t="s">
        <v>16238</v>
      </c>
      <c r="F11769" s="44" t="s">
        <v>16</v>
      </c>
      <c r="G11769" s="44" t="s">
        <v>17</v>
      </c>
      <c r="H11769" s="44" t="s">
        <v>18</v>
      </c>
      <c r="I11769" s="42" t="s">
        <v>16239</v>
      </c>
      <c r="J11769" s="42">
        <v>8033637318707</v>
      </c>
      <c r="K11769" s="45">
        <v>45597</v>
      </c>
      <c r="L11769" s="46">
        <v>0</v>
      </c>
      <c r="M11769" s="54">
        <v>59.95</v>
      </c>
      <c r="N11769" s="45"/>
    </row>
    <row r="11770" spans="1:14" s="32" customFormat="1" x14ac:dyDescent="0.25">
      <c r="A11770" s="32" t="s">
        <v>34232</v>
      </c>
      <c r="B11770" s="42" t="s">
        <v>65168</v>
      </c>
      <c r="C11770" s="42"/>
      <c r="D11770" s="42"/>
      <c r="E11770" s="43" t="s">
        <v>62746</v>
      </c>
      <c r="F11770" s="44" t="s">
        <v>16</v>
      </c>
      <c r="G11770" s="44" t="s">
        <v>17</v>
      </c>
      <c r="H11770" s="44" t="s">
        <v>18</v>
      </c>
      <c r="I11770" s="42" t="s">
        <v>16258</v>
      </c>
      <c r="J11770" s="42">
        <v>8051194990150</v>
      </c>
      <c r="K11770" s="45">
        <v>45597</v>
      </c>
      <c r="L11770" s="46">
        <v>0</v>
      </c>
      <c r="M11770" s="54">
        <v>84.95</v>
      </c>
      <c r="N11770" s="45">
        <v>42786</v>
      </c>
    </row>
    <row r="11771" spans="1:14" s="32" customFormat="1" x14ac:dyDescent="0.25">
      <c r="A11771" s="32" t="s">
        <v>34233</v>
      </c>
      <c r="B11771" s="42" t="s">
        <v>65167</v>
      </c>
      <c r="C11771" s="42"/>
      <c r="D11771" s="42"/>
      <c r="E11771" s="43" t="s">
        <v>62747</v>
      </c>
      <c r="F11771" s="44" t="s">
        <v>16</v>
      </c>
      <c r="G11771" s="44" t="s">
        <v>17</v>
      </c>
      <c r="H11771" s="44" t="s">
        <v>18</v>
      </c>
      <c r="I11771" s="42" t="s">
        <v>16260</v>
      </c>
      <c r="J11771" s="42">
        <v>8051194990143</v>
      </c>
      <c r="K11771" s="45">
        <v>45597</v>
      </c>
      <c r="L11771" s="46">
        <v>0</v>
      </c>
      <c r="M11771" s="54">
        <v>84.95</v>
      </c>
      <c r="N11771" s="45">
        <v>42786</v>
      </c>
    </row>
    <row r="11772" spans="1:14" s="32" customFormat="1" x14ac:dyDescent="0.25">
      <c r="A11772" s="32" t="s">
        <v>34234</v>
      </c>
      <c r="B11772" s="42" t="s">
        <v>65169</v>
      </c>
      <c r="C11772" s="42"/>
      <c r="D11772" s="42"/>
      <c r="E11772" s="43" t="s">
        <v>62748</v>
      </c>
      <c r="F11772" s="44" t="s">
        <v>16</v>
      </c>
      <c r="G11772" s="44" t="s">
        <v>17</v>
      </c>
      <c r="H11772" s="44" t="s">
        <v>18</v>
      </c>
      <c r="I11772" s="42" t="s">
        <v>16259</v>
      </c>
      <c r="J11772" s="42">
        <v>8051194990167</v>
      </c>
      <c r="K11772" s="45">
        <v>45597</v>
      </c>
      <c r="L11772" s="46">
        <v>0</v>
      </c>
      <c r="M11772" s="54">
        <v>84.95</v>
      </c>
      <c r="N11772" s="45">
        <v>42786</v>
      </c>
    </row>
    <row r="11773" spans="1:14" s="32" customFormat="1" x14ac:dyDescent="0.25">
      <c r="A11773" s="32" t="s">
        <v>34245</v>
      </c>
      <c r="B11773" s="42" t="s">
        <v>65136</v>
      </c>
      <c r="C11773" s="42"/>
      <c r="D11773" s="42"/>
      <c r="E11773" s="43" t="s">
        <v>16293</v>
      </c>
      <c r="F11773" s="44" t="s">
        <v>16</v>
      </c>
      <c r="G11773" s="44" t="s">
        <v>17</v>
      </c>
      <c r="H11773" s="44" t="s">
        <v>18</v>
      </c>
      <c r="I11773" s="42" t="s">
        <v>16294</v>
      </c>
      <c r="J11773" s="42">
        <v>8021506878278</v>
      </c>
      <c r="K11773" s="45">
        <v>45597</v>
      </c>
      <c r="L11773" s="46">
        <v>0</v>
      </c>
      <c r="M11773" s="54">
        <v>84.95</v>
      </c>
      <c r="N11773" s="45"/>
    </row>
    <row r="11774" spans="1:14" s="32" customFormat="1" x14ac:dyDescent="0.25">
      <c r="A11774" s="32" t="s">
        <v>34246</v>
      </c>
      <c r="B11774" s="42" t="s">
        <v>65137</v>
      </c>
      <c r="C11774" s="42"/>
      <c r="D11774" s="42"/>
      <c r="E11774" s="43" t="s">
        <v>16295</v>
      </c>
      <c r="F11774" s="44" t="s">
        <v>16</v>
      </c>
      <c r="G11774" s="44" t="s">
        <v>17</v>
      </c>
      <c r="H11774" s="44" t="s">
        <v>18</v>
      </c>
      <c r="I11774" s="42" t="s">
        <v>16296</v>
      </c>
      <c r="J11774" s="42">
        <v>8021506878285</v>
      </c>
      <c r="K11774" s="45">
        <v>45597</v>
      </c>
      <c r="L11774" s="46">
        <v>0</v>
      </c>
      <c r="M11774" s="54">
        <v>84.95</v>
      </c>
      <c r="N11774" s="45"/>
    </row>
    <row r="11775" spans="1:14" s="32" customFormat="1" x14ac:dyDescent="0.25">
      <c r="A11775" s="32" t="s">
        <v>34247</v>
      </c>
      <c r="B11775" s="42" t="s">
        <v>65134</v>
      </c>
      <c r="C11775" s="42"/>
      <c r="D11775" s="42"/>
      <c r="E11775" s="43" t="s">
        <v>16308</v>
      </c>
      <c r="F11775" s="44" t="s">
        <v>16</v>
      </c>
      <c r="G11775" s="44" t="s">
        <v>17</v>
      </c>
      <c r="H11775" s="44" t="s">
        <v>18</v>
      </c>
      <c r="I11775" s="42" t="s">
        <v>16309</v>
      </c>
      <c r="J11775" s="42">
        <v>8021506878254</v>
      </c>
      <c r="K11775" s="45">
        <v>45597</v>
      </c>
      <c r="L11775" s="46">
        <v>0</v>
      </c>
      <c r="M11775" s="54">
        <v>84.95</v>
      </c>
      <c r="N11775" s="45"/>
    </row>
    <row r="11776" spans="1:14" s="32" customFormat="1" x14ac:dyDescent="0.25">
      <c r="A11776" s="32" t="s">
        <v>34248</v>
      </c>
      <c r="B11776" s="42" t="s">
        <v>65133</v>
      </c>
      <c r="C11776" s="42"/>
      <c r="D11776" s="42"/>
      <c r="E11776" s="43" t="s">
        <v>16310</v>
      </c>
      <c r="F11776" s="44" t="s">
        <v>16</v>
      </c>
      <c r="G11776" s="44" t="s">
        <v>17</v>
      </c>
      <c r="H11776" s="44" t="s">
        <v>18</v>
      </c>
      <c r="I11776" s="42" t="s">
        <v>16311</v>
      </c>
      <c r="J11776" s="42">
        <v>8021506878247</v>
      </c>
      <c r="K11776" s="45">
        <v>45597</v>
      </c>
      <c r="L11776" s="46">
        <v>0</v>
      </c>
      <c r="M11776" s="54">
        <v>84.95</v>
      </c>
      <c r="N11776" s="45"/>
    </row>
    <row r="11777" spans="1:14" s="32" customFormat="1" x14ac:dyDescent="0.25">
      <c r="A11777" s="32" t="s">
        <v>34249</v>
      </c>
      <c r="B11777" s="42" t="s">
        <v>65132</v>
      </c>
      <c r="C11777" s="42"/>
      <c r="D11777" s="42"/>
      <c r="E11777" s="43" t="s">
        <v>16312</v>
      </c>
      <c r="F11777" s="44" t="s">
        <v>16</v>
      </c>
      <c r="G11777" s="44" t="s">
        <v>17</v>
      </c>
      <c r="H11777" s="44" t="s">
        <v>18</v>
      </c>
      <c r="I11777" s="42" t="s">
        <v>16313</v>
      </c>
      <c r="J11777" s="42">
        <v>8021506878230</v>
      </c>
      <c r="K11777" s="45">
        <v>45597</v>
      </c>
      <c r="L11777" s="46">
        <v>0</v>
      </c>
      <c r="M11777" s="54">
        <v>84.95</v>
      </c>
      <c r="N11777" s="45"/>
    </row>
    <row r="11778" spans="1:14" s="32" customFormat="1" x14ac:dyDescent="0.25">
      <c r="A11778" s="32" t="s">
        <v>34250</v>
      </c>
      <c r="B11778" s="42" t="s">
        <v>65135</v>
      </c>
      <c r="C11778" s="42"/>
      <c r="D11778" s="42"/>
      <c r="E11778" s="43" t="s">
        <v>16314</v>
      </c>
      <c r="F11778" s="44" t="s">
        <v>16</v>
      </c>
      <c r="G11778" s="44" t="s">
        <v>17</v>
      </c>
      <c r="H11778" s="44" t="s">
        <v>18</v>
      </c>
      <c r="I11778" s="42" t="s">
        <v>16315</v>
      </c>
      <c r="J11778" s="42">
        <v>8021506878261</v>
      </c>
      <c r="K11778" s="45">
        <v>45597</v>
      </c>
      <c r="L11778" s="46">
        <v>0</v>
      </c>
      <c r="M11778" s="54">
        <v>84.95</v>
      </c>
      <c r="N11778" s="45"/>
    </row>
    <row r="11779" spans="1:14" s="32" customFormat="1" x14ac:dyDescent="0.25">
      <c r="A11779" s="32" t="s">
        <v>34251</v>
      </c>
      <c r="B11779" s="42" t="s">
        <v>65142</v>
      </c>
      <c r="C11779" s="42"/>
      <c r="D11779" s="42"/>
      <c r="E11779" s="43" t="s">
        <v>16281</v>
      </c>
      <c r="F11779" s="44" t="s">
        <v>16</v>
      </c>
      <c r="G11779" s="44" t="s">
        <v>17</v>
      </c>
      <c r="H11779" s="44" t="s">
        <v>18</v>
      </c>
      <c r="I11779" s="42" t="s">
        <v>16282</v>
      </c>
      <c r="J11779" s="42">
        <v>8021506878339</v>
      </c>
      <c r="K11779" s="45">
        <v>45597</v>
      </c>
      <c r="L11779" s="46">
        <v>0</v>
      </c>
      <c r="M11779" s="54">
        <v>89.95</v>
      </c>
      <c r="N11779" s="45"/>
    </row>
    <row r="11780" spans="1:14" s="32" customFormat="1" x14ac:dyDescent="0.25">
      <c r="A11780" s="32" t="s">
        <v>34252</v>
      </c>
      <c r="B11780" s="42" t="s">
        <v>65143</v>
      </c>
      <c r="C11780" s="42"/>
      <c r="D11780" s="42"/>
      <c r="E11780" s="43" t="s">
        <v>16283</v>
      </c>
      <c r="F11780" s="44" t="s">
        <v>16</v>
      </c>
      <c r="G11780" s="44" t="s">
        <v>17</v>
      </c>
      <c r="H11780" s="44" t="s">
        <v>18</v>
      </c>
      <c r="I11780" s="42" t="s">
        <v>16284</v>
      </c>
      <c r="J11780" s="42">
        <v>8021506878346</v>
      </c>
      <c r="K11780" s="45">
        <v>45597</v>
      </c>
      <c r="L11780" s="46">
        <v>0</v>
      </c>
      <c r="M11780" s="54">
        <v>89.95</v>
      </c>
      <c r="N11780" s="45"/>
    </row>
    <row r="11781" spans="1:14" s="32" customFormat="1" x14ac:dyDescent="0.25">
      <c r="A11781" s="32" t="s">
        <v>34253</v>
      </c>
      <c r="B11781" s="42" t="s">
        <v>65140</v>
      </c>
      <c r="C11781" s="42"/>
      <c r="D11781" s="42"/>
      <c r="E11781" s="43" t="s">
        <v>16285</v>
      </c>
      <c r="F11781" s="44" t="s">
        <v>16</v>
      </c>
      <c r="G11781" s="44" t="s">
        <v>17</v>
      </c>
      <c r="H11781" s="44" t="s">
        <v>18</v>
      </c>
      <c r="I11781" s="42" t="s">
        <v>16286</v>
      </c>
      <c r="J11781" s="42">
        <v>8021506878315</v>
      </c>
      <c r="K11781" s="45">
        <v>45597</v>
      </c>
      <c r="L11781" s="46">
        <v>0</v>
      </c>
      <c r="M11781" s="54">
        <v>89.95</v>
      </c>
      <c r="N11781" s="45"/>
    </row>
    <row r="11782" spans="1:14" s="32" customFormat="1" x14ac:dyDescent="0.25">
      <c r="A11782" s="32" t="s">
        <v>34254</v>
      </c>
      <c r="B11782" s="42" t="s">
        <v>65139</v>
      </c>
      <c r="C11782" s="42"/>
      <c r="D11782" s="42"/>
      <c r="E11782" s="43" t="s">
        <v>16287</v>
      </c>
      <c r="F11782" s="44" t="s">
        <v>16</v>
      </c>
      <c r="G11782" s="44" t="s">
        <v>17</v>
      </c>
      <c r="H11782" s="44" t="s">
        <v>18</v>
      </c>
      <c r="I11782" s="42" t="s">
        <v>16288</v>
      </c>
      <c r="J11782" s="42">
        <v>8021506878308</v>
      </c>
      <c r="K11782" s="45">
        <v>45597</v>
      </c>
      <c r="L11782" s="46">
        <v>0</v>
      </c>
      <c r="M11782" s="54">
        <v>89.95</v>
      </c>
      <c r="N11782" s="45"/>
    </row>
    <row r="11783" spans="1:14" s="32" customFormat="1" x14ac:dyDescent="0.25">
      <c r="A11783" s="32" t="s">
        <v>34255</v>
      </c>
      <c r="B11783" s="42" t="s">
        <v>65138</v>
      </c>
      <c r="C11783" s="42"/>
      <c r="D11783" s="42"/>
      <c r="E11783" s="43" t="s">
        <v>16289</v>
      </c>
      <c r="F11783" s="44" t="s">
        <v>16</v>
      </c>
      <c r="G11783" s="44" t="s">
        <v>17</v>
      </c>
      <c r="H11783" s="44" t="s">
        <v>18</v>
      </c>
      <c r="I11783" s="42" t="s">
        <v>16290</v>
      </c>
      <c r="J11783" s="42">
        <v>8021506878292</v>
      </c>
      <c r="K11783" s="45">
        <v>45597</v>
      </c>
      <c r="L11783" s="46">
        <v>0</v>
      </c>
      <c r="M11783" s="54">
        <v>89.95</v>
      </c>
      <c r="N11783" s="45"/>
    </row>
    <row r="11784" spans="1:14" s="32" customFormat="1" x14ac:dyDescent="0.25">
      <c r="A11784" s="32" t="s">
        <v>34256</v>
      </c>
      <c r="B11784" s="42" t="s">
        <v>65141</v>
      </c>
      <c r="C11784" s="42"/>
      <c r="D11784" s="42"/>
      <c r="E11784" s="43" t="s">
        <v>16291</v>
      </c>
      <c r="F11784" s="44" t="s">
        <v>16</v>
      </c>
      <c r="G11784" s="44" t="s">
        <v>17</v>
      </c>
      <c r="H11784" s="44" t="s">
        <v>18</v>
      </c>
      <c r="I11784" s="42" t="s">
        <v>16292</v>
      </c>
      <c r="J11784" s="42">
        <v>8021506878322</v>
      </c>
      <c r="K11784" s="45">
        <v>45597</v>
      </c>
      <c r="L11784" s="46">
        <v>0</v>
      </c>
      <c r="M11784" s="54">
        <v>89.95</v>
      </c>
      <c r="N11784" s="45"/>
    </row>
    <row r="11785" spans="1:14" s="32" customFormat="1" x14ac:dyDescent="0.25">
      <c r="A11785" s="32" t="s">
        <v>34548</v>
      </c>
      <c r="B11785" s="42" t="s">
        <v>50762</v>
      </c>
      <c r="C11785" s="42"/>
      <c r="D11785" s="42"/>
      <c r="E11785" s="43" t="s">
        <v>62757</v>
      </c>
      <c r="F11785" s="44" t="s">
        <v>56</v>
      </c>
      <c r="G11785" s="44" t="s">
        <v>17</v>
      </c>
      <c r="H11785" s="44" t="s">
        <v>18</v>
      </c>
      <c r="I11785" s="42" t="s">
        <v>18539</v>
      </c>
      <c r="J11785" s="42">
        <v>8033637213866</v>
      </c>
      <c r="K11785" s="45">
        <v>45597</v>
      </c>
      <c r="L11785" s="46">
        <v>0</v>
      </c>
      <c r="M11785" s="54">
        <v>22.95</v>
      </c>
      <c r="N11785" s="45">
        <v>43706</v>
      </c>
    </row>
  </sheetData>
  <autoFilter ref="A1:N11272" xr:uid="{00000000-0009-0000-0000-000003000000}">
    <filterColumn colId="8">
      <filters>
        <filter val="3564020-12-2XL"/>
        <filter val="3564020-12-L"/>
        <filter val="3564020-12-M"/>
        <filter val="3564020-12-S"/>
        <filter val="3564020-12-XL"/>
        <filter val="3564020-155-2XL"/>
        <filter val="3564020-155-L"/>
        <filter val="3564020-155-M"/>
        <filter val="3564020-155-S"/>
        <filter val="3564020-155-XL"/>
        <filter val="3564020-156-2XL"/>
        <filter val="3564020-156-L"/>
        <filter val="3564020-156-M"/>
        <filter val="3564020-156-S"/>
        <filter val="3564020-156-XL"/>
        <filter val="3564020-4440-L"/>
        <filter val="3564020-4440-M"/>
        <filter val="3564020-4440-S"/>
        <filter val="3564020-4440-XL"/>
        <filter val="3564020-4440-XXL"/>
        <filter val="3564020-9038-2XL"/>
        <filter val="3564020-9038-L"/>
        <filter val="3564020-9038-M"/>
        <filter val="3564020-9038-S"/>
        <filter val="3564020-9038-XL"/>
        <filter val="3564020-9133-L"/>
        <filter val="3564020-9133-M"/>
        <filter val="3564020-9133-S"/>
        <filter val="3564020-9133-XL"/>
        <filter val="3564020-9133-XXL"/>
        <filter val="3564020-9189-L"/>
        <filter val="3564020-9189-M"/>
        <filter val="3564020-9189-S"/>
        <filter val="3564020-9189-XL"/>
        <filter val="3564020-9189-XXL"/>
      </filters>
    </filterColumn>
  </autoFilter>
  <conditionalFormatting sqref="B11287:B11291 D11287:D11291">
    <cfRule type="duplicateValues" dxfId="124" priority="73"/>
  </conditionalFormatting>
  <conditionalFormatting sqref="B11287:B11291">
    <cfRule type="duplicateValues" dxfId="123" priority="74"/>
  </conditionalFormatting>
  <conditionalFormatting sqref="I7438:I7464">
    <cfRule type="duplicateValues" dxfId="122" priority="119"/>
  </conditionalFormatting>
  <conditionalFormatting sqref="I7465:I7509">
    <cfRule type="duplicateValues" dxfId="121" priority="122"/>
  </conditionalFormatting>
  <conditionalFormatting sqref="I7510:I7660">
    <cfRule type="duplicateValues" dxfId="120" priority="116"/>
  </conditionalFormatting>
  <conditionalFormatting sqref="I7661">
    <cfRule type="duplicateValues" dxfId="119" priority="113"/>
  </conditionalFormatting>
  <conditionalFormatting sqref="I7662:I7829">
    <cfRule type="duplicateValues" dxfId="118" priority="110"/>
  </conditionalFormatting>
  <conditionalFormatting sqref="I7830:I8649">
    <cfRule type="duplicateValues" dxfId="117" priority="107"/>
  </conditionalFormatting>
  <conditionalFormatting sqref="I8650:I9274">
    <cfRule type="duplicateValues" dxfId="116" priority="103"/>
  </conditionalFormatting>
  <conditionalFormatting sqref="I9275:I9304">
    <cfRule type="duplicateValues" dxfId="115" priority="100"/>
  </conditionalFormatting>
  <conditionalFormatting sqref="I9307:I9314">
    <cfRule type="duplicateValues" dxfId="114" priority="97"/>
  </conditionalFormatting>
  <conditionalFormatting sqref="I9315:I9351">
    <cfRule type="duplicateValues" dxfId="113" priority="93"/>
  </conditionalFormatting>
  <conditionalFormatting sqref="I9352:I9358">
    <cfRule type="duplicateValues" dxfId="112" priority="90"/>
  </conditionalFormatting>
  <conditionalFormatting sqref="I9488:I9512 I9359:I9467 I9518:I11157">
    <cfRule type="duplicateValues" dxfId="111" priority="88"/>
  </conditionalFormatting>
  <conditionalFormatting sqref="I11158:I11237">
    <cfRule type="duplicateValues" dxfId="110" priority="83"/>
  </conditionalFormatting>
  <conditionalFormatting sqref="I11238:I11272">
    <cfRule type="duplicateValues" dxfId="109" priority="80"/>
  </conditionalFormatting>
  <conditionalFormatting sqref="I11287:I11291">
    <cfRule type="duplicateValues" dxfId="108" priority="77"/>
  </conditionalFormatting>
  <conditionalFormatting sqref="I11311:I11320">
    <cfRule type="duplicateValues" dxfId="107" priority="70"/>
  </conditionalFormatting>
  <conditionalFormatting sqref="I11321:I11327">
    <cfRule type="duplicateValues" dxfId="106" priority="67"/>
  </conditionalFormatting>
  <conditionalFormatting sqref="I11328:I11334">
    <cfRule type="duplicateValues" dxfId="105" priority="64"/>
  </conditionalFormatting>
  <conditionalFormatting sqref="I11346:I11360">
    <cfRule type="duplicateValues" dxfId="104" priority="61"/>
  </conditionalFormatting>
  <conditionalFormatting sqref="I11361:I11374">
    <cfRule type="duplicateValues" dxfId="103" priority="58"/>
  </conditionalFormatting>
  <conditionalFormatting sqref="I11375:I11388">
    <cfRule type="duplicateValues" dxfId="102" priority="55"/>
  </conditionalFormatting>
  <conditionalFormatting sqref="I11389:I11398">
    <cfRule type="duplicateValues" dxfId="101" priority="52"/>
  </conditionalFormatting>
  <conditionalFormatting sqref="I11399:I11405">
    <cfRule type="duplicateValues" dxfId="100" priority="49"/>
  </conditionalFormatting>
  <conditionalFormatting sqref="I11406:I11419">
    <cfRule type="duplicateValues" dxfId="99" priority="46"/>
  </conditionalFormatting>
  <conditionalFormatting sqref="I11420:I11440">
    <cfRule type="duplicateValues" dxfId="98" priority="43"/>
  </conditionalFormatting>
  <conditionalFormatting sqref="I11453:I11484">
    <cfRule type="duplicateValues" dxfId="97" priority="38"/>
  </conditionalFormatting>
  <conditionalFormatting sqref="I11485:I11488">
    <cfRule type="duplicateValues" dxfId="96" priority="35"/>
  </conditionalFormatting>
  <conditionalFormatting sqref="I11489">
    <cfRule type="duplicateValues" dxfId="95" priority="32"/>
  </conditionalFormatting>
  <conditionalFormatting sqref="I11490:I11495">
    <cfRule type="duplicateValues" dxfId="94" priority="29"/>
  </conditionalFormatting>
  <conditionalFormatting sqref="I11496:I11501">
    <cfRule type="duplicateValues" dxfId="93" priority="26"/>
  </conditionalFormatting>
  <conditionalFormatting sqref="I11502:I11506">
    <cfRule type="duplicateValues" dxfId="92" priority="23"/>
  </conditionalFormatting>
  <conditionalFormatting sqref="I11507">
    <cfRule type="duplicateValues" dxfId="91" priority="20"/>
  </conditionalFormatting>
  <conditionalFormatting sqref="I11508:I11541 I11553:I11559">
    <cfRule type="duplicateValues" dxfId="90" priority="17"/>
  </conditionalFormatting>
  <conditionalFormatting sqref="I11542:I11552">
    <cfRule type="duplicateValues" dxfId="89" priority="16"/>
  </conditionalFormatting>
  <conditionalFormatting sqref="I11560:I11597">
    <cfRule type="duplicateValues" dxfId="88" priority="12"/>
  </conditionalFormatting>
  <conditionalFormatting sqref="I11598:I11615">
    <cfRule type="duplicateValues" dxfId="87" priority="9"/>
  </conditionalFormatting>
  <conditionalFormatting sqref="I11616:I11686">
    <cfRule type="duplicateValues" dxfId="86" priority="6"/>
  </conditionalFormatting>
  <conditionalFormatting sqref="I11687:I11785">
    <cfRule type="duplicateValues" dxfId="85" priority="3"/>
  </conditionalFormatting>
  <conditionalFormatting sqref="J1:J7437 J11786:J1048576">
    <cfRule type="duplicateValues" dxfId="84" priority="124"/>
  </conditionalFormatting>
  <conditionalFormatting sqref="J7438:J7464">
    <cfRule type="duplicateValues" dxfId="83" priority="118"/>
    <cfRule type="duplicateValues" dxfId="82" priority="120"/>
  </conditionalFormatting>
  <conditionalFormatting sqref="J7465:J7509">
    <cfRule type="duplicateValues" dxfId="81" priority="121"/>
    <cfRule type="duplicateValues" dxfId="80" priority="123"/>
  </conditionalFormatting>
  <conditionalFormatting sqref="J7510:J7660">
    <cfRule type="duplicateValues" dxfId="79" priority="117"/>
    <cfRule type="duplicateValues" dxfId="78" priority="115"/>
  </conditionalFormatting>
  <conditionalFormatting sqref="J7661">
    <cfRule type="duplicateValues" dxfId="77" priority="112"/>
    <cfRule type="duplicateValues" dxfId="76" priority="114"/>
  </conditionalFormatting>
  <conditionalFormatting sqref="J7662:J7829">
    <cfRule type="duplicateValues" dxfId="75" priority="109"/>
    <cfRule type="duplicateValues" dxfId="74" priority="111"/>
  </conditionalFormatting>
  <conditionalFormatting sqref="J7830:J8649">
    <cfRule type="duplicateValues" dxfId="73" priority="106"/>
    <cfRule type="duplicateValues" dxfId="72" priority="108"/>
  </conditionalFormatting>
  <conditionalFormatting sqref="J8650:J9274">
    <cfRule type="duplicateValues" dxfId="71" priority="102"/>
  </conditionalFormatting>
  <conditionalFormatting sqref="J9229:J9230">
    <cfRule type="duplicateValues" dxfId="70" priority="104"/>
  </conditionalFormatting>
  <conditionalFormatting sqref="J9231:J9274 J8650:J9228">
    <cfRule type="duplicateValues" dxfId="69" priority="105"/>
  </conditionalFormatting>
  <conditionalFormatting sqref="J9275:J9304">
    <cfRule type="duplicateValues" dxfId="68" priority="99"/>
    <cfRule type="duplicateValues" dxfId="67" priority="101"/>
  </conditionalFormatting>
  <conditionalFormatting sqref="J9305:J9306">
    <cfRule type="duplicateValues" dxfId="66" priority="95"/>
  </conditionalFormatting>
  <conditionalFormatting sqref="J9307:J9314">
    <cfRule type="duplicateValues" dxfId="65" priority="96"/>
    <cfRule type="duplicateValues" dxfId="64" priority="98"/>
  </conditionalFormatting>
  <conditionalFormatting sqref="J9315:J9351">
    <cfRule type="duplicateValues" dxfId="63" priority="92"/>
    <cfRule type="duplicateValues" dxfId="62" priority="94"/>
  </conditionalFormatting>
  <conditionalFormatting sqref="J9352:J9358">
    <cfRule type="duplicateValues" dxfId="61" priority="89"/>
    <cfRule type="duplicateValues" dxfId="60" priority="91"/>
  </conditionalFormatting>
  <conditionalFormatting sqref="J9468:J9487">
    <cfRule type="duplicateValues" dxfId="59" priority="84"/>
  </conditionalFormatting>
  <conditionalFormatting sqref="J9488:J9512 J9359:J9467 J9518:J11157">
    <cfRule type="duplicateValues" dxfId="58" priority="85"/>
    <cfRule type="duplicateValues" dxfId="57" priority="86"/>
  </conditionalFormatting>
  <conditionalFormatting sqref="J9513:J9517">
    <cfRule type="duplicateValues" dxfId="56" priority="87"/>
  </conditionalFormatting>
  <conditionalFormatting sqref="J11158:J11237">
    <cfRule type="duplicateValues" dxfId="55" priority="81"/>
    <cfRule type="duplicateValues" dxfId="54" priority="82"/>
  </conditionalFormatting>
  <conditionalFormatting sqref="J11238:J11272">
    <cfRule type="duplicateValues" dxfId="53" priority="79"/>
    <cfRule type="duplicateValues" dxfId="52" priority="78"/>
  </conditionalFormatting>
  <conditionalFormatting sqref="J11287:J11291">
    <cfRule type="duplicateValues" dxfId="51" priority="76"/>
    <cfRule type="duplicateValues" dxfId="50" priority="75"/>
  </conditionalFormatting>
  <conditionalFormatting sqref="J11299:J11303">
    <cfRule type="duplicateValues" dxfId="49" priority="72"/>
  </conditionalFormatting>
  <conditionalFormatting sqref="J11305:J11310">
    <cfRule type="duplicateValues" dxfId="48" priority="71"/>
  </conditionalFormatting>
  <conditionalFormatting sqref="J11311:J11320">
    <cfRule type="duplicateValues" dxfId="47" priority="69"/>
    <cfRule type="duplicateValues" dxfId="46" priority="68"/>
  </conditionalFormatting>
  <conditionalFormatting sqref="J11321:J11327">
    <cfRule type="duplicateValues" dxfId="45" priority="66"/>
    <cfRule type="duplicateValues" dxfId="44" priority="65"/>
  </conditionalFormatting>
  <conditionalFormatting sqref="J11328:J11334">
    <cfRule type="duplicateValues" dxfId="43" priority="62"/>
    <cfRule type="duplicateValues" dxfId="42" priority="63"/>
  </conditionalFormatting>
  <conditionalFormatting sqref="J11346:J11360">
    <cfRule type="duplicateValues" dxfId="41" priority="60"/>
    <cfRule type="duplicateValues" dxfId="40" priority="59"/>
  </conditionalFormatting>
  <conditionalFormatting sqref="J11361:J11374">
    <cfRule type="duplicateValues" dxfId="39" priority="57"/>
    <cfRule type="duplicateValues" dxfId="38" priority="56"/>
  </conditionalFormatting>
  <conditionalFormatting sqref="J11375:J11388">
    <cfRule type="duplicateValues" dxfId="37" priority="53"/>
    <cfRule type="duplicateValues" dxfId="36" priority="54"/>
  </conditionalFormatting>
  <conditionalFormatting sqref="J11389:J11398">
    <cfRule type="duplicateValues" dxfId="35" priority="50"/>
    <cfRule type="duplicateValues" dxfId="34" priority="51"/>
  </conditionalFormatting>
  <conditionalFormatting sqref="J11399:J11405">
    <cfRule type="duplicateValues" dxfId="33" priority="48"/>
    <cfRule type="duplicateValues" dxfId="32" priority="47"/>
  </conditionalFormatting>
  <conditionalFormatting sqref="J11406:J11419">
    <cfRule type="duplicateValues" dxfId="31" priority="44"/>
    <cfRule type="duplicateValues" dxfId="30" priority="45"/>
  </conditionalFormatting>
  <conditionalFormatting sqref="J11420:J11440">
    <cfRule type="duplicateValues" dxfId="29" priority="40"/>
    <cfRule type="duplicateValues" dxfId="28" priority="41"/>
  </conditionalFormatting>
  <conditionalFormatting sqref="J11424:J11435">
    <cfRule type="duplicateValues" dxfId="27" priority="42"/>
  </conditionalFormatting>
  <conditionalFormatting sqref="J11441:J11452">
    <cfRule type="duplicateValues" dxfId="26" priority="39"/>
  </conditionalFormatting>
  <conditionalFormatting sqref="J11453:J11484">
    <cfRule type="duplicateValues" dxfId="25" priority="36"/>
    <cfRule type="duplicateValues" dxfId="24" priority="37"/>
  </conditionalFormatting>
  <conditionalFormatting sqref="J11485:J11488">
    <cfRule type="duplicateValues" dxfId="23" priority="33"/>
    <cfRule type="duplicateValues" dxfId="22" priority="34"/>
  </conditionalFormatting>
  <conditionalFormatting sqref="J11489">
    <cfRule type="duplicateValues" dxfId="21" priority="30"/>
    <cfRule type="duplicateValues" dxfId="20" priority="31"/>
  </conditionalFormatting>
  <conditionalFormatting sqref="J11490:J11495">
    <cfRule type="duplicateValues" dxfId="19" priority="28"/>
    <cfRule type="duplicateValues" dxfId="18" priority="27"/>
  </conditionalFormatting>
  <conditionalFormatting sqref="J11496:J11501">
    <cfRule type="duplicateValues" dxfId="17" priority="24"/>
    <cfRule type="duplicateValues" dxfId="16" priority="25"/>
  </conditionalFormatting>
  <conditionalFormatting sqref="J11502:J11506">
    <cfRule type="duplicateValues" dxfId="15" priority="21"/>
    <cfRule type="duplicateValues" dxfId="14" priority="22"/>
  </conditionalFormatting>
  <conditionalFormatting sqref="J11507">
    <cfRule type="duplicateValues" dxfId="13" priority="18"/>
    <cfRule type="duplicateValues" dxfId="12" priority="19"/>
  </conditionalFormatting>
  <conditionalFormatting sqref="J11508:J11541 J11553:J11559">
    <cfRule type="duplicateValues" dxfId="11" priority="14"/>
    <cfRule type="duplicateValues" dxfId="10" priority="15"/>
  </conditionalFormatting>
  <conditionalFormatting sqref="J11542:J11552">
    <cfRule type="duplicateValues" dxfId="9" priority="13"/>
  </conditionalFormatting>
  <conditionalFormatting sqref="J11560:J11597">
    <cfRule type="duplicateValues" dxfId="8" priority="10"/>
    <cfRule type="duplicateValues" dxfId="7" priority="11"/>
  </conditionalFormatting>
  <conditionalFormatting sqref="J11598:J11615">
    <cfRule type="duplicateValues" dxfId="6" priority="7"/>
    <cfRule type="duplicateValues" dxfId="5" priority="8"/>
  </conditionalFormatting>
  <conditionalFormatting sqref="J11616:J11686">
    <cfRule type="duplicateValues" dxfId="4" priority="4"/>
    <cfRule type="duplicateValues" dxfId="3" priority="5"/>
  </conditionalFormatting>
  <conditionalFormatting sqref="J11687:J11785">
    <cfRule type="duplicateValues" dxfId="2" priority="2"/>
    <cfRule type="duplicateValues" dxfId="1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00B050"/>
  </sheetPr>
  <dimension ref="A1:N176"/>
  <sheetViews>
    <sheetView workbookViewId="0"/>
  </sheetViews>
  <sheetFormatPr defaultRowHeight="15" x14ac:dyDescent="0.25"/>
  <cols>
    <col min="1" max="1" width="14.140625" bestFit="1" customWidth="1"/>
    <col min="2" max="2" width="9" customWidth="1"/>
    <col min="3" max="3" width="7.28515625" bestFit="1" customWidth="1"/>
    <col min="4" max="4" width="10.7109375" bestFit="1" customWidth="1"/>
    <col min="5" max="5" width="28.42578125" bestFit="1" customWidth="1"/>
    <col min="6" max="6" width="8.7109375" bestFit="1" customWidth="1"/>
    <col min="7" max="7" width="9.7109375" bestFit="1" customWidth="1"/>
    <col min="8" max="8" width="14.5703125" bestFit="1" customWidth="1"/>
    <col min="9" max="9" width="16.28515625" bestFit="1" customWidth="1"/>
    <col min="10" max="10" width="14.140625" bestFit="1" customWidth="1"/>
    <col min="11" max="11" width="16.28515625" bestFit="1" customWidth="1"/>
    <col min="12" max="12" width="9.85546875" bestFit="1" customWidth="1"/>
    <col min="13" max="13" width="17.140625" bestFit="1" customWidth="1"/>
    <col min="14" max="14" width="16.85546875" bestFit="1" customWidth="1"/>
  </cols>
  <sheetData>
    <row r="1" spans="1:14" x14ac:dyDescent="0.25">
      <c r="A1" s="6" t="s">
        <v>36244</v>
      </c>
      <c r="B1" s="6" t="s">
        <v>19551</v>
      </c>
      <c r="C1" s="6" t="s">
        <v>19550</v>
      </c>
      <c r="D1" s="7" t="s">
        <v>0</v>
      </c>
      <c r="E1" s="8" t="s">
        <v>2</v>
      </c>
      <c r="F1" s="8" t="s">
        <v>3</v>
      </c>
      <c r="G1" s="8" t="s">
        <v>4</v>
      </c>
      <c r="H1" s="8" t="s">
        <v>5</v>
      </c>
      <c r="I1" s="9" t="s">
        <v>20871</v>
      </c>
      <c r="J1" s="10" t="s">
        <v>1</v>
      </c>
      <c r="K1" s="11" t="s">
        <v>6</v>
      </c>
      <c r="L1" s="1" t="s">
        <v>7</v>
      </c>
      <c r="M1" s="1" t="s">
        <v>8</v>
      </c>
      <c r="N1" s="12" t="s">
        <v>9</v>
      </c>
    </row>
    <row r="2" spans="1:14" x14ac:dyDescent="0.25">
      <c r="A2" s="17" t="s">
        <v>28562</v>
      </c>
      <c r="B2" s="13">
        <v>28103115</v>
      </c>
      <c r="C2" s="13"/>
      <c r="D2" s="13"/>
      <c r="E2" s="14" t="s">
        <v>8849</v>
      </c>
      <c r="F2" s="5" t="s">
        <v>41</v>
      </c>
      <c r="G2" s="5" t="s">
        <v>11</v>
      </c>
      <c r="H2" s="5" t="s">
        <v>12</v>
      </c>
      <c r="I2" s="15" t="s">
        <v>8850</v>
      </c>
      <c r="J2" s="16" t="s">
        <v>28563</v>
      </c>
      <c r="K2" s="4"/>
      <c r="L2" s="2">
        <v>419.95</v>
      </c>
      <c r="M2" s="2">
        <v>419.95</v>
      </c>
      <c r="N2" s="3">
        <v>42786</v>
      </c>
    </row>
    <row r="3" spans="1:14" x14ac:dyDescent="0.25">
      <c r="A3" s="17" t="s">
        <v>28564</v>
      </c>
      <c r="B3" s="13">
        <v>28103116</v>
      </c>
      <c r="C3" s="13"/>
      <c r="D3" s="13"/>
      <c r="E3" s="14" t="s">
        <v>8851</v>
      </c>
      <c r="F3" s="5" t="s">
        <v>41</v>
      </c>
      <c r="G3" s="5" t="s">
        <v>11</v>
      </c>
      <c r="H3" s="5" t="s">
        <v>12</v>
      </c>
      <c r="I3" s="15" t="s">
        <v>8852</v>
      </c>
      <c r="J3" s="16" t="s">
        <v>28565</v>
      </c>
      <c r="K3" s="4"/>
      <c r="L3" s="2">
        <v>419.95</v>
      </c>
      <c r="M3" s="2">
        <v>419.95</v>
      </c>
      <c r="N3" s="3">
        <v>42786</v>
      </c>
    </row>
    <row r="4" spans="1:14" x14ac:dyDescent="0.25">
      <c r="A4" s="17" t="s">
        <v>28566</v>
      </c>
      <c r="B4" s="13">
        <v>28103117</v>
      </c>
      <c r="C4" s="13"/>
      <c r="D4" s="13"/>
      <c r="E4" s="14" t="s">
        <v>8853</v>
      </c>
      <c r="F4" s="5" t="s">
        <v>41</v>
      </c>
      <c r="G4" s="5" t="s">
        <v>11</v>
      </c>
      <c r="H4" s="5" t="s">
        <v>12</v>
      </c>
      <c r="I4" s="15" t="s">
        <v>8854</v>
      </c>
      <c r="J4" s="16" t="s">
        <v>28567</v>
      </c>
      <c r="K4" s="4"/>
      <c r="L4" s="2">
        <v>419.95</v>
      </c>
      <c r="M4" s="2">
        <v>419.95</v>
      </c>
      <c r="N4" s="3">
        <v>42786</v>
      </c>
    </row>
    <row r="5" spans="1:14" x14ac:dyDescent="0.25">
      <c r="A5" s="17" t="s">
        <v>28568</v>
      </c>
      <c r="B5" s="13">
        <v>28103118</v>
      </c>
      <c r="C5" s="13"/>
      <c r="D5" s="13"/>
      <c r="E5" s="14" t="s">
        <v>8855</v>
      </c>
      <c r="F5" s="5" t="s">
        <v>41</v>
      </c>
      <c r="G5" s="5" t="s">
        <v>11</v>
      </c>
      <c r="H5" s="5" t="s">
        <v>12</v>
      </c>
      <c r="I5" s="15" t="s">
        <v>8856</v>
      </c>
      <c r="J5" s="16" t="s">
        <v>28569</v>
      </c>
      <c r="K5" s="4"/>
      <c r="L5" s="2">
        <v>419.95</v>
      </c>
      <c r="M5" s="2">
        <v>419.95</v>
      </c>
      <c r="N5" s="3">
        <v>42786</v>
      </c>
    </row>
    <row r="6" spans="1:14" x14ac:dyDescent="0.25">
      <c r="A6" s="17" t="s">
        <v>28570</v>
      </c>
      <c r="B6" s="13">
        <v>28103119</v>
      </c>
      <c r="C6" s="13"/>
      <c r="D6" s="13"/>
      <c r="E6" s="14" t="s">
        <v>8857</v>
      </c>
      <c r="F6" s="5" t="s">
        <v>41</v>
      </c>
      <c r="G6" s="5" t="s">
        <v>11</v>
      </c>
      <c r="H6" s="5" t="s">
        <v>12</v>
      </c>
      <c r="I6" s="15" t="s">
        <v>8858</v>
      </c>
      <c r="J6" s="16" t="s">
        <v>28571</v>
      </c>
      <c r="K6" s="4"/>
      <c r="L6" s="2">
        <v>419.95</v>
      </c>
      <c r="M6" s="2">
        <v>419.95</v>
      </c>
      <c r="N6" s="3">
        <v>42786</v>
      </c>
    </row>
    <row r="7" spans="1:14" x14ac:dyDescent="0.25">
      <c r="A7" s="17" t="s">
        <v>28572</v>
      </c>
      <c r="B7" s="13">
        <v>28103120</v>
      </c>
      <c r="C7" s="13"/>
      <c r="D7" s="13"/>
      <c r="E7" s="14" t="s">
        <v>8859</v>
      </c>
      <c r="F7" s="5" t="s">
        <v>41</v>
      </c>
      <c r="G7" s="5" t="s">
        <v>11</v>
      </c>
      <c r="H7" s="5" t="s">
        <v>12</v>
      </c>
      <c r="I7" s="15" t="s">
        <v>8860</v>
      </c>
      <c r="J7" s="16" t="s">
        <v>28573</v>
      </c>
      <c r="K7" s="4"/>
      <c r="L7" s="2">
        <v>419.95</v>
      </c>
      <c r="M7" s="2">
        <v>419.95</v>
      </c>
      <c r="N7" s="3">
        <v>42786</v>
      </c>
    </row>
    <row r="8" spans="1:14" x14ac:dyDescent="0.25">
      <c r="A8" s="17" t="s">
        <v>28574</v>
      </c>
      <c r="B8" s="13">
        <v>28103121</v>
      </c>
      <c r="C8" s="13"/>
      <c r="D8" s="13"/>
      <c r="E8" s="14" t="s">
        <v>8861</v>
      </c>
      <c r="F8" s="5" t="s">
        <v>41</v>
      </c>
      <c r="G8" s="5" t="s">
        <v>11</v>
      </c>
      <c r="H8" s="5" t="s">
        <v>12</v>
      </c>
      <c r="I8" s="15" t="s">
        <v>8862</v>
      </c>
      <c r="J8" s="16" t="s">
        <v>28575</v>
      </c>
      <c r="K8" s="4"/>
      <c r="L8" s="2">
        <v>419.95</v>
      </c>
      <c r="M8" s="2">
        <v>419.95</v>
      </c>
      <c r="N8" s="3">
        <v>42786</v>
      </c>
    </row>
    <row r="9" spans="1:14" x14ac:dyDescent="0.25">
      <c r="A9" s="17" t="s">
        <v>28576</v>
      </c>
      <c r="B9" s="13">
        <v>28103122</v>
      </c>
      <c r="C9" s="13"/>
      <c r="D9" s="13"/>
      <c r="E9" s="14" t="s">
        <v>8863</v>
      </c>
      <c r="F9" s="5" t="s">
        <v>41</v>
      </c>
      <c r="G9" s="5" t="s">
        <v>11</v>
      </c>
      <c r="H9" s="5" t="s">
        <v>12</v>
      </c>
      <c r="I9" s="15" t="s">
        <v>8864</v>
      </c>
      <c r="J9" s="16" t="s">
        <v>28577</v>
      </c>
      <c r="K9" s="4"/>
      <c r="L9" s="2">
        <v>419.95</v>
      </c>
      <c r="M9" s="2">
        <v>419.95</v>
      </c>
      <c r="N9" s="3">
        <v>42786</v>
      </c>
    </row>
    <row r="10" spans="1:14" x14ac:dyDescent="0.25">
      <c r="A10" s="17" t="s">
        <v>28578</v>
      </c>
      <c r="B10" s="13">
        <v>28103123</v>
      </c>
      <c r="C10" s="13"/>
      <c r="D10" s="13"/>
      <c r="E10" s="14" t="s">
        <v>8865</v>
      </c>
      <c r="F10" s="5" t="s">
        <v>41</v>
      </c>
      <c r="G10" s="5" t="s">
        <v>11</v>
      </c>
      <c r="H10" s="5" t="s">
        <v>12</v>
      </c>
      <c r="I10" s="15" t="s">
        <v>8866</v>
      </c>
      <c r="J10" s="16" t="s">
        <v>28579</v>
      </c>
      <c r="K10" s="4"/>
      <c r="L10" s="2">
        <v>419.95</v>
      </c>
      <c r="M10" s="2">
        <v>419.95</v>
      </c>
      <c r="N10" s="3">
        <v>42786</v>
      </c>
    </row>
    <row r="11" spans="1:14" x14ac:dyDescent="0.25">
      <c r="A11" s="17" t="s">
        <v>28580</v>
      </c>
      <c r="B11" s="13">
        <v>28103379</v>
      </c>
      <c r="C11" s="13"/>
      <c r="D11" s="13"/>
      <c r="E11" s="14" t="s">
        <v>8867</v>
      </c>
      <c r="F11" s="5" t="s">
        <v>41</v>
      </c>
      <c r="G11" s="5" t="s">
        <v>11</v>
      </c>
      <c r="H11" s="5" t="s">
        <v>12</v>
      </c>
      <c r="I11" s="15" t="s">
        <v>8868</v>
      </c>
      <c r="J11" s="16" t="s">
        <v>28581</v>
      </c>
      <c r="K11" s="4"/>
      <c r="L11" s="2">
        <v>419.95</v>
      </c>
      <c r="M11" s="2">
        <v>419.95</v>
      </c>
      <c r="N11" s="3">
        <v>43140</v>
      </c>
    </row>
    <row r="12" spans="1:14" x14ac:dyDescent="0.25">
      <c r="A12" s="17" t="s">
        <v>28582</v>
      </c>
      <c r="B12" s="13">
        <v>28103380</v>
      </c>
      <c r="C12" s="13"/>
      <c r="D12" s="13"/>
      <c r="E12" s="14" t="s">
        <v>8869</v>
      </c>
      <c r="F12" s="5" t="s">
        <v>41</v>
      </c>
      <c r="G12" s="5" t="s">
        <v>11</v>
      </c>
      <c r="H12" s="5" t="s">
        <v>12</v>
      </c>
      <c r="I12" s="15" t="s">
        <v>8870</v>
      </c>
      <c r="J12" s="16" t="s">
        <v>28583</v>
      </c>
      <c r="K12" s="4"/>
      <c r="L12" s="2">
        <v>419.95</v>
      </c>
      <c r="M12" s="2">
        <v>419.95</v>
      </c>
      <c r="N12" s="3">
        <v>43140</v>
      </c>
    </row>
    <row r="13" spans="1:14" x14ac:dyDescent="0.25">
      <c r="A13" s="17" t="s">
        <v>28584</v>
      </c>
      <c r="B13" s="13">
        <v>28103381</v>
      </c>
      <c r="C13" s="13"/>
      <c r="D13" s="13"/>
      <c r="E13" s="14" t="s">
        <v>8871</v>
      </c>
      <c r="F13" s="5" t="s">
        <v>41</v>
      </c>
      <c r="G13" s="5" t="s">
        <v>11</v>
      </c>
      <c r="H13" s="5" t="s">
        <v>12</v>
      </c>
      <c r="I13" s="15" t="s">
        <v>8872</v>
      </c>
      <c r="J13" s="16" t="s">
        <v>28585</v>
      </c>
      <c r="K13" s="4"/>
      <c r="L13" s="2">
        <v>419.95</v>
      </c>
      <c r="M13" s="2">
        <v>419.95</v>
      </c>
      <c r="N13" s="3">
        <v>43140</v>
      </c>
    </row>
    <row r="14" spans="1:14" x14ac:dyDescent="0.25">
      <c r="A14" s="17" t="s">
        <v>28586</v>
      </c>
      <c r="B14" s="13">
        <v>28103382</v>
      </c>
      <c r="C14" s="13"/>
      <c r="D14" s="13"/>
      <c r="E14" s="14" t="s">
        <v>8873</v>
      </c>
      <c r="F14" s="5" t="s">
        <v>41</v>
      </c>
      <c r="G14" s="5" t="s">
        <v>11</v>
      </c>
      <c r="H14" s="5" t="s">
        <v>12</v>
      </c>
      <c r="I14" s="15" t="s">
        <v>8874</v>
      </c>
      <c r="J14" s="16" t="s">
        <v>28587</v>
      </c>
      <c r="K14" s="4"/>
      <c r="L14" s="2">
        <v>419.95</v>
      </c>
      <c r="M14" s="2">
        <v>419.95</v>
      </c>
      <c r="N14" s="3">
        <v>43140</v>
      </c>
    </row>
    <row r="15" spans="1:14" x14ac:dyDescent="0.25">
      <c r="A15" s="17" t="s">
        <v>28588</v>
      </c>
      <c r="B15" s="13">
        <v>28103383</v>
      </c>
      <c r="C15" s="13"/>
      <c r="D15" s="13"/>
      <c r="E15" s="14" t="s">
        <v>8875</v>
      </c>
      <c r="F15" s="5" t="s">
        <v>41</v>
      </c>
      <c r="G15" s="5" t="s">
        <v>11</v>
      </c>
      <c r="H15" s="5" t="s">
        <v>12</v>
      </c>
      <c r="I15" s="15" t="s">
        <v>8876</v>
      </c>
      <c r="J15" s="16" t="s">
        <v>28589</v>
      </c>
      <c r="K15" s="4"/>
      <c r="L15" s="2">
        <v>419.95</v>
      </c>
      <c r="M15" s="2">
        <v>419.95</v>
      </c>
      <c r="N15" s="3">
        <v>43140</v>
      </c>
    </row>
    <row r="16" spans="1:14" x14ac:dyDescent="0.25">
      <c r="A16" s="17" t="s">
        <v>28590</v>
      </c>
      <c r="B16" s="13">
        <v>28103384</v>
      </c>
      <c r="C16" s="13"/>
      <c r="D16" s="13"/>
      <c r="E16" s="14" t="s">
        <v>8877</v>
      </c>
      <c r="F16" s="5" t="s">
        <v>41</v>
      </c>
      <c r="G16" s="5" t="s">
        <v>11</v>
      </c>
      <c r="H16" s="5" t="s">
        <v>12</v>
      </c>
      <c r="I16" s="15" t="s">
        <v>8878</v>
      </c>
      <c r="J16" s="16" t="s">
        <v>28591</v>
      </c>
      <c r="K16" s="4"/>
      <c r="L16" s="2">
        <v>419.95</v>
      </c>
      <c r="M16" s="2">
        <v>419.95</v>
      </c>
      <c r="N16" s="3">
        <v>43140</v>
      </c>
    </row>
    <row r="17" spans="1:14" x14ac:dyDescent="0.25">
      <c r="A17" s="17" t="s">
        <v>28592</v>
      </c>
      <c r="B17" s="13">
        <v>28103385</v>
      </c>
      <c r="C17" s="13"/>
      <c r="D17" s="13"/>
      <c r="E17" s="14" t="s">
        <v>8879</v>
      </c>
      <c r="F17" s="5" t="s">
        <v>41</v>
      </c>
      <c r="G17" s="5" t="s">
        <v>11</v>
      </c>
      <c r="H17" s="5" t="s">
        <v>12</v>
      </c>
      <c r="I17" s="15" t="s">
        <v>8880</v>
      </c>
      <c r="J17" s="16" t="s">
        <v>28593</v>
      </c>
      <c r="K17" s="4"/>
      <c r="L17" s="2">
        <v>419.95</v>
      </c>
      <c r="M17" s="2">
        <v>419.95</v>
      </c>
      <c r="N17" s="3">
        <v>43140</v>
      </c>
    </row>
    <row r="18" spans="1:14" x14ac:dyDescent="0.25">
      <c r="A18" s="17" t="s">
        <v>28594</v>
      </c>
      <c r="B18" s="13">
        <v>28103131</v>
      </c>
      <c r="C18" s="13"/>
      <c r="D18" s="13"/>
      <c r="E18" s="14" t="s">
        <v>8807</v>
      </c>
      <c r="F18" s="5" t="s">
        <v>41</v>
      </c>
      <c r="G18" s="5" t="s">
        <v>11</v>
      </c>
      <c r="H18" s="5" t="s">
        <v>12</v>
      </c>
      <c r="I18" s="15" t="s">
        <v>8808</v>
      </c>
      <c r="J18" s="16" t="s">
        <v>28595</v>
      </c>
      <c r="K18" s="4"/>
      <c r="L18" s="2">
        <v>419.95</v>
      </c>
      <c r="M18" s="2">
        <v>419.95</v>
      </c>
      <c r="N18" s="3">
        <v>42786</v>
      </c>
    </row>
    <row r="19" spans="1:14" x14ac:dyDescent="0.25">
      <c r="A19" s="17" t="s">
        <v>28596</v>
      </c>
      <c r="B19" s="13">
        <v>28103132</v>
      </c>
      <c r="C19" s="13"/>
      <c r="D19" s="13"/>
      <c r="E19" s="14" t="s">
        <v>8809</v>
      </c>
      <c r="F19" s="5" t="s">
        <v>41</v>
      </c>
      <c r="G19" s="5" t="s">
        <v>11</v>
      </c>
      <c r="H19" s="5" t="s">
        <v>12</v>
      </c>
      <c r="I19" s="15" t="s">
        <v>8810</v>
      </c>
      <c r="J19" s="16" t="s">
        <v>28597</v>
      </c>
      <c r="K19" s="4"/>
      <c r="L19" s="2">
        <v>419.95</v>
      </c>
      <c r="M19" s="2">
        <v>419.95</v>
      </c>
      <c r="N19" s="3">
        <v>42786</v>
      </c>
    </row>
    <row r="20" spans="1:14" x14ac:dyDescent="0.25">
      <c r="A20" s="17" t="s">
        <v>28598</v>
      </c>
      <c r="B20" s="13">
        <v>28103133</v>
      </c>
      <c r="C20" s="13"/>
      <c r="D20" s="13"/>
      <c r="E20" s="14" t="s">
        <v>8811</v>
      </c>
      <c r="F20" s="5" t="s">
        <v>41</v>
      </c>
      <c r="G20" s="5" t="s">
        <v>11</v>
      </c>
      <c r="H20" s="5" t="s">
        <v>12</v>
      </c>
      <c r="I20" s="15" t="s">
        <v>8812</v>
      </c>
      <c r="J20" s="16" t="s">
        <v>28599</v>
      </c>
      <c r="K20" s="4"/>
      <c r="L20" s="2">
        <v>419.95</v>
      </c>
      <c r="M20" s="2">
        <v>419.95</v>
      </c>
      <c r="N20" s="3">
        <v>42786</v>
      </c>
    </row>
    <row r="21" spans="1:14" x14ac:dyDescent="0.25">
      <c r="A21" s="17" t="s">
        <v>28600</v>
      </c>
      <c r="B21" s="13">
        <v>28103134</v>
      </c>
      <c r="C21" s="13"/>
      <c r="D21" s="13"/>
      <c r="E21" s="14" t="s">
        <v>8813</v>
      </c>
      <c r="F21" s="5" t="s">
        <v>41</v>
      </c>
      <c r="G21" s="5" t="s">
        <v>11</v>
      </c>
      <c r="H21" s="5" t="s">
        <v>12</v>
      </c>
      <c r="I21" s="15" t="s">
        <v>8814</v>
      </c>
      <c r="J21" s="16" t="s">
        <v>28601</v>
      </c>
      <c r="K21" s="4"/>
      <c r="L21" s="2">
        <v>419.95</v>
      </c>
      <c r="M21" s="2">
        <v>419.95</v>
      </c>
      <c r="N21" s="3">
        <v>42786</v>
      </c>
    </row>
    <row r="22" spans="1:14" x14ac:dyDescent="0.25">
      <c r="A22" s="17" t="s">
        <v>28602</v>
      </c>
      <c r="B22" s="13">
        <v>28103135</v>
      </c>
      <c r="C22" s="13"/>
      <c r="D22" s="13"/>
      <c r="E22" s="14" t="s">
        <v>8815</v>
      </c>
      <c r="F22" s="5" t="s">
        <v>41</v>
      </c>
      <c r="G22" s="5" t="s">
        <v>11</v>
      </c>
      <c r="H22" s="5" t="s">
        <v>12</v>
      </c>
      <c r="I22" s="15" t="s">
        <v>8816</v>
      </c>
      <c r="J22" s="16" t="s">
        <v>28603</v>
      </c>
      <c r="K22" s="4"/>
      <c r="L22" s="2">
        <v>419.95</v>
      </c>
      <c r="M22" s="2">
        <v>419.95</v>
      </c>
      <c r="N22" s="3">
        <v>42786</v>
      </c>
    </row>
    <row r="23" spans="1:14" x14ac:dyDescent="0.25">
      <c r="A23" s="17" t="s">
        <v>28604</v>
      </c>
      <c r="B23" s="13">
        <v>28103136</v>
      </c>
      <c r="C23" s="13"/>
      <c r="D23" s="13"/>
      <c r="E23" s="14" t="s">
        <v>8817</v>
      </c>
      <c r="F23" s="5" t="s">
        <v>41</v>
      </c>
      <c r="G23" s="5" t="s">
        <v>11</v>
      </c>
      <c r="H23" s="5" t="s">
        <v>12</v>
      </c>
      <c r="I23" s="15" t="s">
        <v>8818</v>
      </c>
      <c r="J23" s="16" t="s">
        <v>28605</v>
      </c>
      <c r="K23" s="4"/>
      <c r="L23" s="2">
        <v>419.95</v>
      </c>
      <c r="M23" s="2">
        <v>419.95</v>
      </c>
      <c r="N23" s="3">
        <v>42786</v>
      </c>
    </row>
    <row r="24" spans="1:14" x14ac:dyDescent="0.25">
      <c r="A24" s="17" t="s">
        <v>28606</v>
      </c>
      <c r="B24" s="13">
        <v>28103137</v>
      </c>
      <c r="C24" s="13"/>
      <c r="D24" s="13"/>
      <c r="E24" s="14" t="s">
        <v>8819</v>
      </c>
      <c r="F24" s="5" t="s">
        <v>41</v>
      </c>
      <c r="G24" s="5" t="s">
        <v>11</v>
      </c>
      <c r="H24" s="5" t="s">
        <v>12</v>
      </c>
      <c r="I24" s="15" t="s">
        <v>8820</v>
      </c>
      <c r="J24" s="16" t="s">
        <v>28607</v>
      </c>
      <c r="K24" s="4"/>
      <c r="L24" s="2">
        <v>419.95</v>
      </c>
      <c r="M24" s="2">
        <v>419.95</v>
      </c>
      <c r="N24" s="3">
        <v>42786</v>
      </c>
    </row>
    <row r="25" spans="1:14" x14ac:dyDescent="0.25">
      <c r="A25" s="17" t="s">
        <v>28608</v>
      </c>
      <c r="B25" s="13">
        <v>28103124</v>
      </c>
      <c r="C25" s="13"/>
      <c r="D25" s="13"/>
      <c r="E25" s="14" t="s">
        <v>8821</v>
      </c>
      <c r="F25" s="5" t="s">
        <v>41</v>
      </c>
      <c r="G25" s="5" t="s">
        <v>11</v>
      </c>
      <c r="H25" s="5" t="s">
        <v>12</v>
      </c>
      <c r="I25" s="15" t="s">
        <v>8822</v>
      </c>
      <c r="J25" s="16" t="s">
        <v>28609</v>
      </c>
      <c r="K25" s="4"/>
      <c r="L25" s="2">
        <v>419.95</v>
      </c>
      <c r="M25" s="2">
        <v>419.95</v>
      </c>
      <c r="N25" s="3">
        <v>42786</v>
      </c>
    </row>
    <row r="26" spans="1:14" x14ac:dyDescent="0.25">
      <c r="A26" s="17" t="s">
        <v>28610</v>
      </c>
      <c r="B26" s="13">
        <v>28103125</v>
      </c>
      <c r="C26" s="13"/>
      <c r="D26" s="13"/>
      <c r="E26" s="14" t="s">
        <v>8823</v>
      </c>
      <c r="F26" s="5" t="s">
        <v>41</v>
      </c>
      <c r="G26" s="5" t="s">
        <v>11</v>
      </c>
      <c r="H26" s="5" t="s">
        <v>12</v>
      </c>
      <c r="I26" s="15" t="s">
        <v>8824</v>
      </c>
      <c r="J26" s="16" t="s">
        <v>28611</v>
      </c>
      <c r="K26" s="4"/>
      <c r="L26" s="2">
        <v>419.95</v>
      </c>
      <c r="M26" s="2">
        <v>419.95</v>
      </c>
      <c r="N26" s="3">
        <v>42786</v>
      </c>
    </row>
    <row r="27" spans="1:14" x14ac:dyDescent="0.25">
      <c r="A27" s="17" t="s">
        <v>28612</v>
      </c>
      <c r="B27" s="13">
        <v>28103126</v>
      </c>
      <c r="C27" s="13"/>
      <c r="D27" s="13"/>
      <c r="E27" s="14" t="s">
        <v>8825</v>
      </c>
      <c r="F27" s="5" t="s">
        <v>41</v>
      </c>
      <c r="G27" s="5" t="s">
        <v>11</v>
      </c>
      <c r="H27" s="5" t="s">
        <v>12</v>
      </c>
      <c r="I27" s="15" t="s">
        <v>8826</v>
      </c>
      <c r="J27" s="16" t="s">
        <v>28613</v>
      </c>
      <c r="K27" s="4"/>
      <c r="L27" s="2">
        <v>419.95</v>
      </c>
      <c r="M27" s="2">
        <v>419.95</v>
      </c>
      <c r="N27" s="3">
        <v>42786</v>
      </c>
    </row>
    <row r="28" spans="1:14" x14ac:dyDescent="0.25">
      <c r="A28" s="17" t="s">
        <v>28614</v>
      </c>
      <c r="B28" s="13">
        <v>28103127</v>
      </c>
      <c r="C28" s="13"/>
      <c r="D28" s="13"/>
      <c r="E28" s="14" t="s">
        <v>8827</v>
      </c>
      <c r="F28" s="5" t="s">
        <v>41</v>
      </c>
      <c r="G28" s="5" t="s">
        <v>11</v>
      </c>
      <c r="H28" s="5" t="s">
        <v>12</v>
      </c>
      <c r="I28" s="15" t="s">
        <v>8828</v>
      </c>
      <c r="J28" s="16" t="s">
        <v>28615</v>
      </c>
      <c r="K28" s="4"/>
      <c r="L28" s="2">
        <v>419.95</v>
      </c>
      <c r="M28" s="2">
        <v>419.95</v>
      </c>
      <c r="N28" s="3">
        <v>42786</v>
      </c>
    </row>
    <row r="29" spans="1:14" x14ac:dyDescent="0.25">
      <c r="A29" s="17" t="s">
        <v>28616</v>
      </c>
      <c r="B29" s="13">
        <v>28103128</v>
      </c>
      <c r="C29" s="13"/>
      <c r="D29" s="13"/>
      <c r="E29" s="14" t="s">
        <v>8829</v>
      </c>
      <c r="F29" s="5" t="s">
        <v>41</v>
      </c>
      <c r="G29" s="5" t="s">
        <v>11</v>
      </c>
      <c r="H29" s="5" t="s">
        <v>12</v>
      </c>
      <c r="I29" s="15" t="s">
        <v>8830</v>
      </c>
      <c r="J29" s="16" t="s">
        <v>28617</v>
      </c>
      <c r="K29" s="4"/>
      <c r="L29" s="2">
        <v>419.95</v>
      </c>
      <c r="M29" s="2">
        <v>419.95</v>
      </c>
      <c r="N29" s="3">
        <v>42786</v>
      </c>
    </row>
    <row r="30" spans="1:14" x14ac:dyDescent="0.25">
      <c r="A30" s="17" t="s">
        <v>28618</v>
      </c>
      <c r="B30" s="13">
        <v>28103129</v>
      </c>
      <c r="C30" s="13"/>
      <c r="D30" s="13"/>
      <c r="E30" s="14" t="s">
        <v>8831</v>
      </c>
      <c r="F30" s="5" t="s">
        <v>41</v>
      </c>
      <c r="G30" s="5" t="s">
        <v>11</v>
      </c>
      <c r="H30" s="5" t="s">
        <v>12</v>
      </c>
      <c r="I30" s="15" t="s">
        <v>8832</v>
      </c>
      <c r="J30" s="16" t="s">
        <v>28619</v>
      </c>
      <c r="K30" s="4"/>
      <c r="L30" s="2">
        <v>419.95</v>
      </c>
      <c r="M30" s="2">
        <v>419.95</v>
      </c>
      <c r="N30" s="3">
        <v>42786</v>
      </c>
    </row>
    <row r="31" spans="1:14" x14ac:dyDescent="0.25">
      <c r="A31" s="17" t="s">
        <v>28620</v>
      </c>
      <c r="B31" s="13">
        <v>28103130</v>
      </c>
      <c r="C31" s="13"/>
      <c r="D31" s="13"/>
      <c r="E31" s="14" t="s">
        <v>8833</v>
      </c>
      <c r="F31" s="5" t="s">
        <v>41</v>
      </c>
      <c r="G31" s="5" t="s">
        <v>11</v>
      </c>
      <c r="H31" s="5" t="s">
        <v>12</v>
      </c>
      <c r="I31" s="15" t="s">
        <v>8834</v>
      </c>
      <c r="J31" s="16" t="s">
        <v>28621</v>
      </c>
      <c r="K31" s="4"/>
      <c r="L31" s="2">
        <v>419.95</v>
      </c>
      <c r="M31" s="2">
        <v>419.95</v>
      </c>
      <c r="N31" s="3">
        <v>42786</v>
      </c>
    </row>
    <row r="32" spans="1:14" x14ac:dyDescent="0.25">
      <c r="A32" s="17" t="s">
        <v>28622</v>
      </c>
      <c r="B32" s="13">
        <v>28103138</v>
      </c>
      <c r="C32" s="13"/>
      <c r="D32" s="13"/>
      <c r="E32" s="14" t="s">
        <v>8835</v>
      </c>
      <c r="F32" s="5" t="s">
        <v>41</v>
      </c>
      <c r="G32" s="5" t="s">
        <v>11</v>
      </c>
      <c r="H32" s="5" t="s">
        <v>12</v>
      </c>
      <c r="I32" s="15" t="s">
        <v>8836</v>
      </c>
      <c r="J32" s="16" t="s">
        <v>28623</v>
      </c>
      <c r="K32" s="4"/>
      <c r="L32" s="2">
        <v>419.95</v>
      </c>
      <c r="M32" s="2">
        <v>419.95</v>
      </c>
      <c r="N32" s="3">
        <v>42786</v>
      </c>
    </row>
    <row r="33" spans="1:14" x14ac:dyDescent="0.25">
      <c r="A33" s="17" t="s">
        <v>28624</v>
      </c>
      <c r="B33" s="13">
        <v>28103139</v>
      </c>
      <c r="C33" s="13"/>
      <c r="D33" s="13"/>
      <c r="E33" s="14" t="s">
        <v>8837</v>
      </c>
      <c r="F33" s="5" t="s">
        <v>41</v>
      </c>
      <c r="G33" s="5" t="s">
        <v>11</v>
      </c>
      <c r="H33" s="5" t="s">
        <v>12</v>
      </c>
      <c r="I33" s="15" t="s">
        <v>8838</v>
      </c>
      <c r="J33" s="16" t="s">
        <v>28625</v>
      </c>
      <c r="K33" s="4"/>
      <c r="L33" s="2">
        <v>419.95</v>
      </c>
      <c r="M33" s="2">
        <v>419.95</v>
      </c>
      <c r="N33" s="3">
        <v>42786</v>
      </c>
    </row>
    <row r="34" spans="1:14" x14ac:dyDescent="0.25">
      <c r="A34" s="17" t="s">
        <v>28626</v>
      </c>
      <c r="B34" s="13">
        <v>28103140</v>
      </c>
      <c r="C34" s="13"/>
      <c r="D34" s="13"/>
      <c r="E34" s="14" t="s">
        <v>8839</v>
      </c>
      <c r="F34" s="5" t="s">
        <v>41</v>
      </c>
      <c r="G34" s="5" t="s">
        <v>11</v>
      </c>
      <c r="H34" s="5" t="s">
        <v>12</v>
      </c>
      <c r="I34" s="15" t="s">
        <v>8840</v>
      </c>
      <c r="J34" s="16" t="s">
        <v>28627</v>
      </c>
      <c r="K34" s="4"/>
      <c r="L34" s="2">
        <v>419.95</v>
      </c>
      <c r="M34" s="2">
        <v>419.95</v>
      </c>
      <c r="N34" s="3">
        <v>42786</v>
      </c>
    </row>
    <row r="35" spans="1:14" x14ac:dyDescent="0.25">
      <c r="A35" s="17" t="s">
        <v>28628</v>
      </c>
      <c r="B35" s="13">
        <v>28103141</v>
      </c>
      <c r="C35" s="13"/>
      <c r="D35" s="13"/>
      <c r="E35" s="14" t="s">
        <v>8841</v>
      </c>
      <c r="F35" s="5" t="s">
        <v>41</v>
      </c>
      <c r="G35" s="5" t="s">
        <v>11</v>
      </c>
      <c r="H35" s="5" t="s">
        <v>12</v>
      </c>
      <c r="I35" s="15" t="s">
        <v>8842</v>
      </c>
      <c r="J35" s="16" t="s">
        <v>28629</v>
      </c>
      <c r="K35" s="4"/>
      <c r="L35" s="2">
        <v>419.95</v>
      </c>
      <c r="M35" s="2">
        <v>419.95</v>
      </c>
      <c r="N35" s="3">
        <v>42786</v>
      </c>
    </row>
    <row r="36" spans="1:14" x14ac:dyDescent="0.25">
      <c r="A36" s="17" t="s">
        <v>28630</v>
      </c>
      <c r="B36" s="13">
        <v>28103142</v>
      </c>
      <c r="C36" s="13"/>
      <c r="D36" s="13"/>
      <c r="E36" s="14" t="s">
        <v>8843</v>
      </c>
      <c r="F36" s="5" t="s">
        <v>41</v>
      </c>
      <c r="G36" s="5" t="s">
        <v>11</v>
      </c>
      <c r="H36" s="5" t="s">
        <v>12</v>
      </c>
      <c r="I36" s="15" t="s">
        <v>8844</v>
      </c>
      <c r="J36" s="16" t="s">
        <v>28631</v>
      </c>
      <c r="K36" s="4"/>
      <c r="L36" s="2">
        <v>419.95</v>
      </c>
      <c r="M36" s="2">
        <v>419.95</v>
      </c>
      <c r="N36" s="3">
        <v>42786</v>
      </c>
    </row>
    <row r="37" spans="1:14" x14ac:dyDescent="0.25">
      <c r="A37" s="17" t="s">
        <v>28632</v>
      </c>
      <c r="B37" s="13">
        <v>28103143</v>
      </c>
      <c r="C37" s="13"/>
      <c r="D37" s="13"/>
      <c r="E37" s="14" t="s">
        <v>8845</v>
      </c>
      <c r="F37" s="5" t="s">
        <v>41</v>
      </c>
      <c r="G37" s="5" t="s">
        <v>11</v>
      </c>
      <c r="H37" s="5" t="s">
        <v>12</v>
      </c>
      <c r="I37" s="15" t="s">
        <v>8846</v>
      </c>
      <c r="J37" s="16" t="s">
        <v>28633</v>
      </c>
      <c r="K37" s="4"/>
      <c r="L37" s="2">
        <v>419.95</v>
      </c>
      <c r="M37" s="2">
        <v>419.95</v>
      </c>
      <c r="N37" s="3">
        <v>42786</v>
      </c>
    </row>
    <row r="38" spans="1:14" x14ac:dyDescent="0.25">
      <c r="A38" s="17" t="s">
        <v>28634</v>
      </c>
      <c r="B38" s="13">
        <v>28103144</v>
      </c>
      <c r="C38" s="13"/>
      <c r="D38" s="13"/>
      <c r="E38" s="14" t="s">
        <v>8847</v>
      </c>
      <c r="F38" s="5" t="s">
        <v>41</v>
      </c>
      <c r="G38" s="5" t="s">
        <v>11</v>
      </c>
      <c r="H38" s="5" t="s">
        <v>12</v>
      </c>
      <c r="I38" s="15" t="s">
        <v>8848</v>
      </c>
      <c r="J38" s="16" t="s">
        <v>28635</v>
      </c>
      <c r="K38" s="4"/>
      <c r="L38" s="2">
        <v>419.95</v>
      </c>
      <c r="M38" s="2">
        <v>419.95</v>
      </c>
      <c r="N38" s="3">
        <v>42786</v>
      </c>
    </row>
    <row r="39" spans="1:14" x14ac:dyDescent="0.25">
      <c r="A39" s="17" t="s">
        <v>28659</v>
      </c>
      <c r="B39" s="13">
        <v>28103092</v>
      </c>
      <c r="C39" s="13"/>
      <c r="D39" s="13"/>
      <c r="E39" s="14" t="s">
        <v>8916</v>
      </c>
      <c r="F39" s="5" t="s">
        <v>41</v>
      </c>
      <c r="G39" s="5" t="s">
        <v>11</v>
      </c>
      <c r="H39" s="5" t="s">
        <v>12</v>
      </c>
      <c r="I39" s="15" t="s">
        <v>8917</v>
      </c>
      <c r="J39" s="16" t="s">
        <v>28660</v>
      </c>
      <c r="K39" s="4"/>
      <c r="L39" s="2">
        <v>419.95</v>
      </c>
      <c r="M39" s="2">
        <v>419.95</v>
      </c>
      <c r="N39" s="3">
        <v>42786</v>
      </c>
    </row>
    <row r="40" spans="1:14" x14ac:dyDescent="0.25">
      <c r="A40" s="17" t="s">
        <v>28661</v>
      </c>
      <c r="B40" s="13">
        <v>28103093</v>
      </c>
      <c r="C40" s="13"/>
      <c r="D40" s="13"/>
      <c r="E40" s="14" t="s">
        <v>8918</v>
      </c>
      <c r="F40" s="5" t="s">
        <v>41</v>
      </c>
      <c r="G40" s="5" t="s">
        <v>11</v>
      </c>
      <c r="H40" s="5" t="s">
        <v>12</v>
      </c>
      <c r="I40" s="15" t="s">
        <v>8919</v>
      </c>
      <c r="J40" s="16" t="s">
        <v>28662</v>
      </c>
      <c r="K40" s="4"/>
      <c r="L40" s="2">
        <v>419.95</v>
      </c>
      <c r="M40" s="2">
        <v>419.95</v>
      </c>
      <c r="N40" s="3">
        <v>42786</v>
      </c>
    </row>
    <row r="41" spans="1:14" x14ac:dyDescent="0.25">
      <c r="A41" s="17" t="s">
        <v>28663</v>
      </c>
      <c r="B41" s="13">
        <v>28103094</v>
      </c>
      <c r="C41" s="13"/>
      <c r="D41" s="13"/>
      <c r="E41" s="14" t="s">
        <v>8920</v>
      </c>
      <c r="F41" s="5" t="s">
        <v>41</v>
      </c>
      <c r="G41" s="5" t="s">
        <v>11</v>
      </c>
      <c r="H41" s="5" t="s">
        <v>12</v>
      </c>
      <c r="I41" s="15" t="s">
        <v>8921</v>
      </c>
      <c r="J41" s="16" t="s">
        <v>28664</v>
      </c>
      <c r="K41" s="4"/>
      <c r="L41" s="2">
        <v>419.95</v>
      </c>
      <c r="M41" s="2">
        <v>419.95</v>
      </c>
      <c r="N41" s="3">
        <v>42786</v>
      </c>
    </row>
    <row r="42" spans="1:14" x14ac:dyDescent="0.25">
      <c r="A42" s="17" t="s">
        <v>28665</v>
      </c>
      <c r="B42" s="13">
        <v>28103095</v>
      </c>
      <c r="C42" s="13"/>
      <c r="D42" s="13"/>
      <c r="E42" s="14" t="s">
        <v>8922</v>
      </c>
      <c r="F42" s="5" t="s">
        <v>41</v>
      </c>
      <c r="G42" s="5" t="s">
        <v>11</v>
      </c>
      <c r="H42" s="5" t="s">
        <v>12</v>
      </c>
      <c r="I42" s="15" t="s">
        <v>8923</v>
      </c>
      <c r="J42" s="16" t="s">
        <v>28666</v>
      </c>
      <c r="K42" s="4"/>
      <c r="L42" s="2">
        <v>419.95</v>
      </c>
      <c r="M42" s="2">
        <v>419.95</v>
      </c>
      <c r="N42" s="3">
        <v>42786</v>
      </c>
    </row>
    <row r="43" spans="1:14" x14ac:dyDescent="0.25">
      <c r="A43" s="17" t="s">
        <v>28667</v>
      </c>
      <c r="B43" s="13">
        <v>28103096</v>
      </c>
      <c r="C43" s="13"/>
      <c r="D43" s="13"/>
      <c r="E43" s="14" t="s">
        <v>8924</v>
      </c>
      <c r="F43" s="5" t="s">
        <v>41</v>
      </c>
      <c r="G43" s="5" t="s">
        <v>11</v>
      </c>
      <c r="H43" s="5" t="s">
        <v>12</v>
      </c>
      <c r="I43" s="15" t="s">
        <v>8925</v>
      </c>
      <c r="J43" s="16" t="s">
        <v>28668</v>
      </c>
      <c r="K43" s="4"/>
      <c r="L43" s="2">
        <v>419.95</v>
      </c>
      <c r="M43" s="2">
        <v>419.95</v>
      </c>
      <c r="N43" s="3">
        <v>42786</v>
      </c>
    </row>
    <row r="44" spans="1:14" x14ac:dyDescent="0.25">
      <c r="A44" s="17" t="s">
        <v>28669</v>
      </c>
      <c r="B44" s="13">
        <v>28103097</v>
      </c>
      <c r="C44" s="13"/>
      <c r="D44" s="13"/>
      <c r="E44" s="14" t="s">
        <v>8926</v>
      </c>
      <c r="F44" s="5" t="s">
        <v>41</v>
      </c>
      <c r="G44" s="5" t="s">
        <v>11</v>
      </c>
      <c r="H44" s="5" t="s">
        <v>12</v>
      </c>
      <c r="I44" s="15" t="s">
        <v>8927</v>
      </c>
      <c r="J44" s="16" t="s">
        <v>28670</v>
      </c>
      <c r="K44" s="4"/>
      <c r="L44" s="2">
        <v>419.95</v>
      </c>
      <c r="M44" s="2">
        <v>419.95</v>
      </c>
      <c r="N44" s="3">
        <v>42786</v>
      </c>
    </row>
    <row r="45" spans="1:14" x14ac:dyDescent="0.25">
      <c r="A45" s="17" t="s">
        <v>28671</v>
      </c>
      <c r="B45" s="13">
        <v>28103098</v>
      </c>
      <c r="C45" s="13"/>
      <c r="D45" s="13"/>
      <c r="E45" s="14" t="s">
        <v>8928</v>
      </c>
      <c r="F45" s="5" t="s">
        <v>41</v>
      </c>
      <c r="G45" s="5" t="s">
        <v>11</v>
      </c>
      <c r="H45" s="5" t="s">
        <v>12</v>
      </c>
      <c r="I45" s="15" t="s">
        <v>8929</v>
      </c>
      <c r="J45" s="16" t="s">
        <v>28672</v>
      </c>
      <c r="K45" s="4"/>
      <c r="L45" s="2">
        <v>419.95</v>
      </c>
      <c r="M45" s="2">
        <v>419.95</v>
      </c>
      <c r="N45" s="3">
        <v>42786</v>
      </c>
    </row>
    <row r="46" spans="1:14" x14ac:dyDescent="0.25">
      <c r="A46" s="17" t="s">
        <v>28673</v>
      </c>
      <c r="B46" s="13">
        <v>28103099</v>
      </c>
      <c r="C46" s="13"/>
      <c r="D46" s="13"/>
      <c r="E46" s="14" t="s">
        <v>8930</v>
      </c>
      <c r="F46" s="5" t="s">
        <v>41</v>
      </c>
      <c r="G46" s="5" t="s">
        <v>11</v>
      </c>
      <c r="H46" s="5" t="s">
        <v>12</v>
      </c>
      <c r="I46" s="15" t="s">
        <v>8931</v>
      </c>
      <c r="J46" s="16" t="s">
        <v>28674</v>
      </c>
      <c r="K46" s="4"/>
      <c r="L46" s="2">
        <v>419.95</v>
      </c>
      <c r="M46" s="2">
        <v>419.95</v>
      </c>
      <c r="N46" s="3">
        <v>42786</v>
      </c>
    </row>
    <row r="47" spans="1:14" x14ac:dyDescent="0.25">
      <c r="A47" s="17" t="s">
        <v>28675</v>
      </c>
      <c r="B47" s="13">
        <v>28103100</v>
      </c>
      <c r="C47" s="13"/>
      <c r="D47" s="13"/>
      <c r="E47" s="14" t="s">
        <v>8932</v>
      </c>
      <c r="F47" s="5" t="s">
        <v>41</v>
      </c>
      <c r="G47" s="5" t="s">
        <v>11</v>
      </c>
      <c r="H47" s="5" t="s">
        <v>12</v>
      </c>
      <c r="I47" s="15" t="s">
        <v>8933</v>
      </c>
      <c r="J47" s="16" t="s">
        <v>28676</v>
      </c>
      <c r="K47" s="4"/>
      <c r="L47" s="2">
        <v>419.95</v>
      </c>
      <c r="M47" s="2">
        <v>419.95</v>
      </c>
      <c r="N47" s="3">
        <v>42786</v>
      </c>
    </row>
    <row r="48" spans="1:14" x14ac:dyDescent="0.25">
      <c r="A48" s="17" t="s">
        <v>28677</v>
      </c>
      <c r="B48" s="13">
        <v>28103372</v>
      </c>
      <c r="C48" s="13"/>
      <c r="D48" s="13"/>
      <c r="E48" s="14" t="s">
        <v>8934</v>
      </c>
      <c r="F48" s="5" t="s">
        <v>41</v>
      </c>
      <c r="G48" s="5" t="s">
        <v>11</v>
      </c>
      <c r="H48" s="5" t="s">
        <v>12</v>
      </c>
      <c r="I48" s="15" t="s">
        <v>8935</v>
      </c>
      <c r="J48" s="16" t="s">
        <v>28678</v>
      </c>
      <c r="K48" s="4"/>
      <c r="L48" s="2">
        <v>419.95</v>
      </c>
      <c r="M48" s="2">
        <v>419.95</v>
      </c>
      <c r="N48" s="3">
        <v>43140</v>
      </c>
    </row>
    <row r="49" spans="1:14" x14ac:dyDescent="0.25">
      <c r="A49" s="17" t="s">
        <v>28679</v>
      </c>
      <c r="B49" s="13">
        <v>28103373</v>
      </c>
      <c r="C49" s="13"/>
      <c r="D49" s="13"/>
      <c r="E49" s="14" t="s">
        <v>8936</v>
      </c>
      <c r="F49" s="5" t="s">
        <v>41</v>
      </c>
      <c r="G49" s="5" t="s">
        <v>11</v>
      </c>
      <c r="H49" s="5" t="s">
        <v>12</v>
      </c>
      <c r="I49" s="15" t="s">
        <v>8937</v>
      </c>
      <c r="J49" s="16" t="s">
        <v>28680</v>
      </c>
      <c r="K49" s="4"/>
      <c r="L49" s="2">
        <v>419.95</v>
      </c>
      <c r="M49" s="2">
        <v>419.95</v>
      </c>
      <c r="N49" s="3">
        <v>43140</v>
      </c>
    </row>
    <row r="50" spans="1:14" x14ac:dyDescent="0.25">
      <c r="A50" s="17" t="s">
        <v>28681</v>
      </c>
      <c r="B50" s="13">
        <v>28103374</v>
      </c>
      <c r="C50" s="13"/>
      <c r="D50" s="13"/>
      <c r="E50" s="14" t="s">
        <v>8938</v>
      </c>
      <c r="F50" s="5" t="s">
        <v>41</v>
      </c>
      <c r="G50" s="5" t="s">
        <v>11</v>
      </c>
      <c r="H50" s="5" t="s">
        <v>12</v>
      </c>
      <c r="I50" s="15" t="s">
        <v>8939</v>
      </c>
      <c r="J50" s="16" t="s">
        <v>28682</v>
      </c>
      <c r="K50" s="4"/>
      <c r="L50" s="2">
        <v>419.95</v>
      </c>
      <c r="M50" s="2">
        <v>419.95</v>
      </c>
      <c r="N50" s="3">
        <v>43140</v>
      </c>
    </row>
    <row r="51" spans="1:14" x14ac:dyDescent="0.25">
      <c r="A51" s="17" t="s">
        <v>28683</v>
      </c>
      <c r="B51" s="13">
        <v>28103375</v>
      </c>
      <c r="C51" s="13"/>
      <c r="D51" s="13"/>
      <c r="E51" s="14" t="s">
        <v>8940</v>
      </c>
      <c r="F51" s="5" t="s">
        <v>41</v>
      </c>
      <c r="G51" s="5" t="s">
        <v>11</v>
      </c>
      <c r="H51" s="5" t="s">
        <v>12</v>
      </c>
      <c r="I51" s="15" t="s">
        <v>8941</v>
      </c>
      <c r="J51" s="16" t="s">
        <v>28684</v>
      </c>
      <c r="K51" s="4"/>
      <c r="L51" s="2">
        <v>419.95</v>
      </c>
      <c r="M51" s="2">
        <v>419.95</v>
      </c>
      <c r="N51" s="3">
        <v>43140</v>
      </c>
    </row>
    <row r="52" spans="1:14" x14ac:dyDescent="0.25">
      <c r="A52" s="17" t="s">
        <v>28685</v>
      </c>
      <c r="B52" s="13">
        <v>28103376</v>
      </c>
      <c r="C52" s="13"/>
      <c r="D52" s="13"/>
      <c r="E52" s="14" t="s">
        <v>8942</v>
      </c>
      <c r="F52" s="5" t="s">
        <v>41</v>
      </c>
      <c r="G52" s="5" t="s">
        <v>11</v>
      </c>
      <c r="H52" s="5" t="s">
        <v>12</v>
      </c>
      <c r="I52" s="15" t="s">
        <v>8943</v>
      </c>
      <c r="J52" s="16" t="s">
        <v>28686</v>
      </c>
      <c r="K52" s="4"/>
      <c r="L52" s="2">
        <v>419.95</v>
      </c>
      <c r="M52" s="2">
        <v>419.95</v>
      </c>
      <c r="N52" s="3">
        <v>43140</v>
      </c>
    </row>
    <row r="53" spans="1:14" x14ac:dyDescent="0.25">
      <c r="A53" s="17" t="s">
        <v>28687</v>
      </c>
      <c r="B53" s="13">
        <v>28103377</v>
      </c>
      <c r="C53" s="13"/>
      <c r="D53" s="13"/>
      <c r="E53" s="14" t="s">
        <v>8944</v>
      </c>
      <c r="F53" s="5" t="s">
        <v>41</v>
      </c>
      <c r="G53" s="5" t="s">
        <v>11</v>
      </c>
      <c r="H53" s="5" t="s">
        <v>12</v>
      </c>
      <c r="I53" s="15" t="s">
        <v>8945</v>
      </c>
      <c r="J53" s="16" t="s">
        <v>28688</v>
      </c>
      <c r="K53" s="4"/>
      <c r="L53" s="2">
        <v>419.95</v>
      </c>
      <c r="M53" s="2">
        <v>419.95</v>
      </c>
      <c r="N53" s="3">
        <v>43140</v>
      </c>
    </row>
    <row r="54" spans="1:14" x14ac:dyDescent="0.25">
      <c r="A54" s="17" t="s">
        <v>28689</v>
      </c>
      <c r="B54" s="13">
        <v>28103378</v>
      </c>
      <c r="C54" s="13"/>
      <c r="D54" s="13"/>
      <c r="E54" s="14" t="s">
        <v>8946</v>
      </c>
      <c r="F54" s="5" t="s">
        <v>41</v>
      </c>
      <c r="G54" s="5" t="s">
        <v>11</v>
      </c>
      <c r="H54" s="5" t="s">
        <v>12</v>
      </c>
      <c r="I54" s="15" t="s">
        <v>8947</v>
      </c>
      <c r="J54" s="16" t="s">
        <v>28690</v>
      </c>
      <c r="K54" s="4"/>
      <c r="L54" s="2">
        <v>419.95</v>
      </c>
      <c r="M54" s="2">
        <v>419.95</v>
      </c>
      <c r="N54" s="3">
        <v>43140</v>
      </c>
    </row>
    <row r="55" spans="1:14" x14ac:dyDescent="0.25">
      <c r="A55" s="17" t="s">
        <v>28691</v>
      </c>
      <c r="B55" s="13">
        <v>28103108</v>
      </c>
      <c r="C55" s="13"/>
      <c r="D55" s="13"/>
      <c r="E55" s="14" t="s">
        <v>8888</v>
      </c>
      <c r="F55" s="5" t="s">
        <v>41</v>
      </c>
      <c r="G55" s="5" t="s">
        <v>11</v>
      </c>
      <c r="H55" s="5" t="s">
        <v>12</v>
      </c>
      <c r="I55" s="15" t="s">
        <v>8889</v>
      </c>
      <c r="J55" s="16" t="s">
        <v>28692</v>
      </c>
      <c r="K55" s="4"/>
      <c r="L55" s="2">
        <v>419.95</v>
      </c>
      <c r="M55" s="2">
        <v>419.95</v>
      </c>
      <c r="N55" s="3">
        <v>42786</v>
      </c>
    </row>
    <row r="56" spans="1:14" x14ac:dyDescent="0.25">
      <c r="A56" s="17" t="s">
        <v>28693</v>
      </c>
      <c r="B56" s="13">
        <v>28103109</v>
      </c>
      <c r="C56" s="13"/>
      <c r="D56" s="13"/>
      <c r="E56" s="14" t="s">
        <v>8890</v>
      </c>
      <c r="F56" s="5" t="s">
        <v>41</v>
      </c>
      <c r="G56" s="5" t="s">
        <v>11</v>
      </c>
      <c r="H56" s="5" t="s">
        <v>12</v>
      </c>
      <c r="I56" s="15" t="s">
        <v>8891</v>
      </c>
      <c r="J56" s="16" t="s">
        <v>28694</v>
      </c>
      <c r="K56" s="4"/>
      <c r="L56" s="2">
        <v>419.95</v>
      </c>
      <c r="M56" s="2">
        <v>419.95</v>
      </c>
      <c r="N56" s="3">
        <v>42786</v>
      </c>
    </row>
    <row r="57" spans="1:14" x14ac:dyDescent="0.25">
      <c r="A57" s="17" t="s">
        <v>28695</v>
      </c>
      <c r="B57" s="13">
        <v>28103110</v>
      </c>
      <c r="C57" s="13"/>
      <c r="D57" s="13"/>
      <c r="E57" s="14" t="s">
        <v>8892</v>
      </c>
      <c r="F57" s="5" t="s">
        <v>41</v>
      </c>
      <c r="G57" s="5" t="s">
        <v>11</v>
      </c>
      <c r="H57" s="5" t="s">
        <v>12</v>
      </c>
      <c r="I57" s="15" t="s">
        <v>8893</v>
      </c>
      <c r="J57" s="16" t="s">
        <v>28696</v>
      </c>
      <c r="K57" s="4"/>
      <c r="L57" s="2">
        <v>419.95</v>
      </c>
      <c r="M57" s="2">
        <v>419.95</v>
      </c>
      <c r="N57" s="3">
        <v>42786</v>
      </c>
    </row>
    <row r="58" spans="1:14" x14ac:dyDescent="0.25">
      <c r="A58" s="17" t="s">
        <v>28697</v>
      </c>
      <c r="B58" s="13">
        <v>28103111</v>
      </c>
      <c r="C58" s="13"/>
      <c r="D58" s="13"/>
      <c r="E58" s="14" t="s">
        <v>8894</v>
      </c>
      <c r="F58" s="5" t="s">
        <v>41</v>
      </c>
      <c r="G58" s="5" t="s">
        <v>11</v>
      </c>
      <c r="H58" s="5" t="s">
        <v>12</v>
      </c>
      <c r="I58" s="15" t="s">
        <v>8895</v>
      </c>
      <c r="J58" s="16" t="s">
        <v>28698</v>
      </c>
      <c r="K58" s="4"/>
      <c r="L58" s="2">
        <v>419.95</v>
      </c>
      <c r="M58" s="2">
        <v>419.95</v>
      </c>
      <c r="N58" s="3">
        <v>42786</v>
      </c>
    </row>
    <row r="59" spans="1:14" x14ac:dyDescent="0.25">
      <c r="A59" s="17" t="s">
        <v>28699</v>
      </c>
      <c r="B59" s="13">
        <v>28103112</v>
      </c>
      <c r="C59" s="13"/>
      <c r="D59" s="13"/>
      <c r="E59" s="14" t="s">
        <v>8896</v>
      </c>
      <c r="F59" s="5" t="s">
        <v>41</v>
      </c>
      <c r="G59" s="5" t="s">
        <v>11</v>
      </c>
      <c r="H59" s="5" t="s">
        <v>12</v>
      </c>
      <c r="I59" s="15" t="s">
        <v>8897</v>
      </c>
      <c r="J59" s="16" t="s">
        <v>28700</v>
      </c>
      <c r="K59" s="4"/>
      <c r="L59" s="2">
        <v>419.95</v>
      </c>
      <c r="M59" s="2">
        <v>419.95</v>
      </c>
      <c r="N59" s="3">
        <v>42786</v>
      </c>
    </row>
    <row r="60" spans="1:14" x14ac:dyDescent="0.25">
      <c r="A60" s="17" t="s">
        <v>28701</v>
      </c>
      <c r="B60" s="13">
        <v>28103113</v>
      </c>
      <c r="C60" s="13"/>
      <c r="D60" s="13"/>
      <c r="E60" s="14" t="s">
        <v>8898</v>
      </c>
      <c r="F60" s="5" t="s">
        <v>41</v>
      </c>
      <c r="G60" s="5" t="s">
        <v>11</v>
      </c>
      <c r="H60" s="5" t="s">
        <v>12</v>
      </c>
      <c r="I60" s="15" t="s">
        <v>8899</v>
      </c>
      <c r="J60" s="16" t="s">
        <v>28702</v>
      </c>
      <c r="K60" s="4"/>
      <c r="L60" s="2">
        <v>419.95</v>
      </c>
      <c r="M60" s="2">
        <v>419.95</v>
      </c>
      <c r="N60" s="3">
        <v>42786</v>
      </c>
    </row>
    <row r="61" spans="1:14" x14ac:dyDescent="0.25">
      <c r="A61" s="17" t="s">
        <v>28703</v>
      </c>
      <c r="B61" s="13">
        <v>28103114</v>
      </c>
      <c r="C61" s="13"/>
      <c r="D61" s="13"/>
      <c r="E61" s="14" t="s">
        <v>8900</v>
      </c>
      <c r="F61" s="5" t="s">
        <v>41</v>
      </c>
      <c r="G61" s="5" t="s">
        <v>11</v>
      </c>
      <c r="H61" s="5" t="s">
        <v>12</v>
      </c>
      <c r="I61" s="15" t="s">
        <v>8901</v>
      </c>
      <c r="J61" s="16" t="s">
        <v>28704</v>
      </c>
      <c r="K61" s="4"/>
      <c r="L61" s="2">
        <v>419.95</v>
      </c>
      <c r="M61" s="2">
        <v>419.95</v>
      </c>
      <c r="N61" s="3">
        <v>42786</v>
      </c>
    </row>
    <row r="62" spans="1:14" x14ac:dyDescent="0.25">
      <c r="A62" s="17" t="s">
        <v>28705</v>
      </c>
      <c r="B62" s="13">
        <v>28103101</v>
      </c>
      <c r="C62" s="13"/>
      <c r="D62" s="13"/>
      <c r="E62" s="14" t="s">
        <v>8902</v>
      </c>
      <c r="F62" s="5" t="s">
        <v>41</v>
      </c>
      <c r="G62" s="5" t="s">
        <v>11</v>
      </c>
      <c r="H62" s="5" t="s">
        <v>12</v>
      </c>
      <c r="I62" s="15" t="s">
        <v>8903</v>
      </c>
      <c r="J62" s="16" t="s">
        <v>28706</v>
      </c>
      <c r="K62" s="4"/>
      <c r="L62" s="2">
        <v>419.95</v>
      </c>
      <c r="M62" s="2">
        <v>419.95</v>
      </c>
      <c r="N62" s="3">
        <v>42786</v>
      </c>
    </row>
    <row r="63" spans="1:14" x14ac:dyDescent="0.25">
      <c r="A63" s="17" t="s">
        <v>28707</v>
      </c>
      <c r="B63" s="13">
        <v>28103102</v>
      </c>
      <c r="C63" s="13"/>
      <c r="D63" s="13"/>
      <c r="E63" s="14" t="s">
        <v>8904</v>
      </c>
      <c r="F63" s="5" t="s">
        <v>41</v>
      </c>
      <c r="G63" s="5" t="s">
        <v>11</v>
      </c>
      <c r="H63" s="5" t="s">
        <v>12</v>
      </c>
      <c r="I63" s="15" t="s">
        <v>8905</v>
      </c>
      <c r="J63" s="16" t="s">
        <v>28708</v>
      </c>
      <c r="K63" s="4"/>
      <c r="L63" s="2">
        <v>419.95</v>
      </c>
      <c r="M63" s="2">
        <v>419.95</v>
      </c>
      <c r="N63" s="3">
        <v>42786</v>
      </c>
    </row>
    <row r="64" spans="1:14" x14ac:dyDescent="0.25">
      <c r="A64" s="17" t="s">
        <v>28709</v>
      </c>
      <c r="B64" s="13">
        <v>28103103</v>
      </c>
      <c r="C64" s="13"/>
      <c r="D64" s="13"/>
      <c r="E64" s="14" t="s">
        <v>8906</v>
      </c>
      <c r="F64" s="5" t="s">
        <v>41</v>
      </c>
      <c r="G64" s="5" t="s">
        <v>11</v>
      </c>
      <c r="H64" s="5" t="s">
        <v>12</v>
      </c>
      <c r="I64" s="15" t="s">
        <v>8907</v>
      </c>
      <c r="J64" s="16" t="s">
        <v>28710</v>
      </c>
      <c r="K64" s="4"/>
      <c r="L64" s="2">
        <v>419.95</v>
      </c>
      <c r="M64" s="2">
        <v>419.95</v>
      </c>
      <c r="N64" s="3">
        <v>42786</v>
      </c>
    </row>
    <row r="65" spans="1:14" x14ac:dyDescent="0.25">
      <c r="A65" s="17" t="s">
        <v>28711</v>
      </c>
      <c r="B65" s="13">
        <v>28103104</v>
      </c>
      <c r="C65" s="13"/>
      <c r="D65" s="13"/>
      <c r="E65" s="14" t="s">
        <v>8908</v>
      </c>
      <c r="F65" s="5" t="s">
        <v>41</v>
      </c>
      <c r="G65" s="5" t="s">
        <v>11</v>
      </c>
      <c r="H65" s="5" t="s">
        <v>12</v>
      </c>
      <c r="I65" s="15" t="s">
        <v>8909</v>
      </c>
      <c r="J65" s="16" t="s">
        <v>28712</v>
      </c>
      <c r="K65" s="4"/>
      <c r="L65" s="2">
        <v>419.95</v>
      </c>
      <c r="M65" s="2">
        <v>419.95</v>
      </c>
      <c r="N65" s="3">
        <v>42786</v>
      </c>
    </row>
    <row r="66" spans="1:14" x14ac:dyDescent="0.25">
      <c r="A66" s="17" t="s">
        <v>28713</v>
      </c>
      <c r="B66" s="13">
        <v>28103105</v>
      </c>
      <c r="C66" s="13"/>
      <c r="D66" s="13"/>
      <c r="E66" s="14" t="s">
        <v>8910</v>
      </c>
      <c r="F66" s="5" t="s">
        <v>41</v>
      </c>
      <c r="G66" s="5" t="s">
        <v>11</v>
      </c>
      <c r="H66" s="5" t="s">
        <v>12</v>
      </c>
      <c r="I66" s="15" t="s">
        <v>8911</v>
      </c>
      <c r="J66" s="16" t="s">
        <v>28714</v>
      </c>
      <c r="K66" s="4"/>
      <c r="L66" s="2">
        <v>419.95</v>
      </c>
      <c r="M66" s="2">
        <v>419.95</v>
      </c>
      <c r="N66" s="3">
        <v>42786</v>
      </c>
    </row>
    <row r="67" spans="1:14" x14ac:dyDescent="0.25">
      <c r="A67" s="17" t="s">
        <v>28715</v>
      </c>
      <c r="B67" s="13">
        <v>28103106</v>
      </c>
      <c r="C67" s="13"/>
      <c r="D67" s="13"/>
      <c r="E67" s="14" t="s">
        <v>8912</v>
      </c>
      <c r="F67" s="5" t="s">
        <v>41</v>
      </c>
      <c r="G67" s="5" t="s">
        <v>11</v>
      </c>
      <c r="H67" s="5" t="s">
        <v>12</v>
      </c>
      <c r="I67" s="15" t="s">
        <v>8913</v>
      </c>
      <c r="J67" s="16" t="s">
        <v>28716</v>
      </c>
      <c r="K67" s="4"/>
      <c r="L67" s="2">
        <v>419.95</v>
      </c>
      <c r="M67" s="2">
        <v>419.95</v>
      </c>
      <c r="N67" s="3">
        <v>42786</v>
      </c>
    </row>
    <row r="68" spans="1:14" x14ac:dyDescent="0.25">
      <c r="A68" s="17" t="s">
        <v>28717</v>
      </c>
      <c r="B68" s="13">
        <v>28103107</v>
      </c>
      <c r="C68" s="13"/>
      <c r="D68" s="13"/>
      <c r="E68" s="14" t="s">
        <v>8914</v>
      </c>
      <c r="F68" s="5" t="s">
        <v>41</v>
      </c>
      <c r="G68" s="5" t="s">
        <v>11</v>
      </c>
      <c r="H68" s="5" t="s">
        <v>12</v>
      </c>
      <c r="I68" s="15" t="s">
        <v>8915</v>
      </c>
      <c r="J68" s="16" t="s">
        <v>28718</v>
      </c>
      <c r="K68" s="4"/>
      <c r="L68" s="2">
        <v>419.95</v>
      </c>
      <c r="M68" s="2">
        <v>419.95</v>
      </c>
      <c r="N68" s="3">
        <v>42786</v>
      </c>
    </row>
    <row r="69" spans="1:14" x14ac:dyDescent="0.25">
      <c r="A69" s="17" t="s">
        <v>28853</v>
      </c>
      <c r="B69" s="13">
        <v>28130735</v>
      </c>
      <c r="C69" s="13"/>
      <c r="D69" s="13"/>
      <c r="E69" s="14" t="s">
        <v>7694</v>
      </c>
      <c r="F69" s="5" t="s">
        <v>41</v>
      </c>
      <c r="G69" s="5" t="s">
        <v>11</v>
      </c>
      <c r="H69" s="5" t="s">
        <v>12</v>
      </c>
      <c r="I69" s="15" t="s">
        <v>7695</v>
      </c>
      <c r="J69" s="16" t="s">
        <v>28854</v>
      </c>
      <c r="K69" s="4"/>
      <c r="L69" s="2">
        <v>419.95</v>
      </c>
      <c r="M69" s="2">
        <v>419.95</v>
      </c>
      <c r="N69" s="3">
        <v>42786</v>
      </c>
    </row>
    <row r="70" spans="1:14" x14ac:dyDescent="0.25">
      <c r="A70" s="17" t="s">
        <v>28855</v>
      </c>
      <c r="B70" s="13">
        <v>28130736</v>
      </c>
      <c r="C70" s="13"/>
      <c r="D70" s="13"/>
      <c r="E70" s="14" t="s">
        <v>7696</v>
      </c>
      <c r="F70" s="5" t="s">
        <v>41</v>
      </c>
      <c r="G70" s="5" t="s">
        <v>11</v>
      </c>
      <c r="H70" s="5" t="s">
        <v>12</v>
      </c>
      <c r="I70" s="15" t="s">
        <v>7697</v>
      </c>
      <c r="J70" s="16" t="s">
        <v>28856</v>
      </c>
      <c r="K70" s="4"/>
      <c r="L70" s="2">
        <v>419.95</v>
      </c>
      <c r="M70" s="2">
        <v>419.95</v>
      </c>
      <c r="N70" s="3">
        <v>42786</v>
      </c>
    </row>
    <row r="71" spans="1:14" x14ac:dyDescent="0.25">
      <c r="A71" s="17" t="s">
        <v>28857</v>
      </c>
      <c r="B71" s="13">
        <v>28130737</v>
      </c>
      <c r="C71" s="13"/>
      <c r="D71" s="13"/>
      <c r="E71" s="14" t="s">
        <v>7698</v>
      </c>
      <c r="F71" s="5" t="s">
        <v>41</v>
      </c>
      <c r="G71" s="5" t="s">
        <v>11</v>
      </c>
      <c r="H71" s="5" t="s">
        <v>12</v>
      </c>
      <c r="I71" s="15" t="s">
        <v>7699</v>
      </c>
      <c r="J71" s="16" t="s">
        <v>28858</v>
      </c>
      <c r="K71" s="4"/>
      <c r="L71" s="2">
        <v>419.95</v>
      </c>
      <c r="M71" s="2">
        <v>419.95</v>
      </c>
      <c r="N71" s="3">
        <v>42786</v>
      </c>
    </row>
    <row r="72" spans="1:14" x14ac:dyDescent="0.25">
      <c r="A72" s="17" t="s">
        <v>28859</v>
      </c>
      <c r="B72" s="13">
        <v>28130738</v>
      </c>
      <c r="C72" s="13"/>
      <c r="D72" s="13"/>
      <c r="E72" s="14" t="s">
        <v>7700</v>
      </c>
      <c r="F72" s="5" t="s">
        <v>41</v>
      </c>
      <c r="G72" s="5" t="s">
        <v>11</v>
      </c>
      <c r="H72" s="5" t="s">
        <v>12</v>
      </c>
      <c r="I72" s="15" t="s">
        <v>7701</v>
      </c>
      <c r="J72" s="16" t="s">
        <v>28860</v>
      </c>
      <c r="K72" s="4"/>
      <c r="L72" s="2">
        <v>419.95</v>
      </c>
      <c r="M72" s="2">
        <v>419.95</v>
      </c>
      <c r="N72" s="3">
        <v>42786</v>
      </c>
    </row>
    <row r="73" spans="1:14" x14ac:dyDescent="0.25">
      <c r="A73" s="17" t="s">
        <v>28861</v>
      </c>
      <c r="B73" s="13">
        <v>28130739</v>
      </c>
      <c r="C73" s="13"/>
      <c r="D73" s="13"/>
      <c r="E73" s="14" t="s">
        <v>7702</v>
      </c>
      <c r="F73" s="5" t="s">
        <v>41</v>
      </c>
      <c r="G73" s="5" t="s">
        <v>11</v>
      </c>
      <c r="H73" s="5" t="s">
        <v>12</v>
      </c>
      <c r="I73" s="15" t="s">
        <v>7703</v>
      </c>
      <c r="J73" s="16" t="s">
        <v>28862</v>
      </c>
      <c r="K73" s="4"/>
      <c r="L73" s="2">
        <v>419.95</v>
      </c>
      <c r="M73" s="2">
        <v>419.95</v>
      </c>
      <c r="N73" s="3">
        <v>42786</v>
      </c>
    </row>
    <row r="74" spans="1:14" x14ac:dyDescent="0.25">
      <c r="A74" s="17" t="s">
        <v>28863</v>
      </c>
      <c r="B74" s="13">
        <v>28130740</v>
      </c>
      <c r="C74" s="13"/>
      <c r="D74" s="13"/>
      <c r="E74" s="14" t="s">
        <v>7704</v>
      </c>
      <c r="F74" s="5" t="s">
        <v>41</v>
      </c>
      <c r="G74" s="5" t="s">
        <v>11</v>
      </c>
      <c r="H74" s="5" t="s">
        <v>12</v>
      </c>
      <c r="I74" s="15" t="s">
        <v>7705</v>
      </c>
      <c r="J74" s="16" t="s">
        <v>28864</v>
      </c>
      <c r="K74" s="4"/>
      <c r="L74" s="2">
        <v>419.95</v>
      </c>
      <c r="M74" s="2">
        <v>419.95</v>
      </c>
      <c r="N74" s="3">
        <v>42786</v>
      </c>
    </row>
    <row r="75" spans="1:14" x14ac:dyDescent="0.25">
      <c r="A75" s="17" t="s">
        <v>28865</v>
      </c>
      <c r="B75" s="13">
        <v>28130741</v>
      </c>
      <c r="C75" s="13"/>
      <c r="D75" s="13"/>
      <c r="E75" s="14" t="s">
        <v>7706</v>
      </c>
      <c r="F75" s="5" t="s">
        <v>41</v>
      </c>
      <c r="G75" s="5" t="s">
        <v>11</v>
      </c>
      <c r="H75" s="5" t="s">
        <v>12</v>
      </c>
      <c r="I75" s="15" t="s">
        <v>7707</v>
      </c>
      <c r="J75" s="16" t="s">
        <v>28866</v>
      </c>
      <c r="K75" s="4"/>
      <c r="L75" s="2">
        <v>419.95</v>
      </c>
      <c r="M75" s="2">
        <v>419.95</v>
      </c>
      <c r="N75" s="3">
        <v>42786</v>
      </c>
    </row>
    <row r="76" spans="1:14" x14ac:dyDescent="0.25">
      <c r="A76" s="17" t="s">
        <v>28867</v>
      </c>
      <c r="B76" s="13">
        <v>28130728</v>
      </c>
      <c r="C76" s="13"/>
      <c r="D76" s="13"/>
      <c r="E76" s="14" t="s">
        <v>7708</v>
      </c>
      <c r="F76" s="5" t="s">
        <v>41</v>
      </c>
      <c r="G76" s="5" t="s">
        <v>11</v>
      </c>
      <c r="H76" s="5" t="s">
        <v>12</v>
      </c>
      <c r="I76" s="15" t="s">
        <v>7709</v>
      </c>
      <c r="J76" s="16" t="s">
        <v>28868</v>
      </c>
      <c r="K76" s="4"/>
      <c r="L76" s="2">
        <v>419.95</v>
      </c>
      <c r="M76" s="2">
        <v>419.95</v>
      </c>
      <c r="N76" s="3">
        <v>42786</v>
      </c>
    </row>
    <row r="77" spans="1:14" x14ac:dyDescent="0.25">
      <c r="A77" s="17" t="s">
        <v>28869</v>
      </c>
      <c r="B77" s="13">
        <v>28130729</v>
      </c>
      <c r="C77" s="13"/>
      <c r="D77" s="13"/>
      <c r="E77" s="14" t="s">
        <v>7710</v>
      </c>
      <c r="F77" s="5" t="s">
        <v>41</v>
      </c>
      <c r="G77" s="5" t="s">
        <v>11</v>
      </c>
      <c r="H77" s="5" t="s">
        <v>12</v>
      </c>
      <c r="I77" s="15" t="s">
        <v>7711</v>
      </c>
      <c r="J77" s="16" t="s">
        <v>28870</v>
      </c>
      <c r="K77" s="4"/>
      <c r="L77" s="2">
        <v>419.95</v>
      </c>
      <c r="M77" s="2">
        <v>419.95</v>
      </c>
      <c r="N77" s="3">
        <v>42786</v>
      </c>
    </row>
    <row r="78" spans="1:14" x14ac:dyDescent="0.25">
      <c r="A78" s="17" t="s">
        <v>28871</v>
      </c>
      <c r="B78" s="13">
        <v>28130730</v>
      </c>
      <c r="C78" s="13"/>
      <c r="D78" s="13"/>
      <c r="E78" s="14" t="s">
        <v>7712</v>
      </c>
      <c r="F78" s="5" t="s">
        <v>41</v>
      </c>
      <c r="G78" s="5" t="s">
        <v>11</v>
      </c>
      <c r="H78" s="5" t="s">
        <v>12</v>
      </c>
      <c r="I78" s="15" t="s">
        <v>7713</v>
      </c>
      <c r="J78" s="16" t="s">
        <v>28872</v>
      </c>
      <c r="K78" s="4"/>
      <c r="L78" s="2">
        <v>419.95</v>
      </c>
      <c r="M78" s="2">
        <v>419.95</v>
      </c>
      <c r="N78" s="3">
        <v>42786</v>
      </c>
    </row>
    <row r="79" spans="1:14" x14ac:dyDescent="0.25">
      <c r="A79" s="17" t="s">
        <v>28873</v>
      </c>
      <c r="B79" s="13">
        <v>28130731</v>
      </c>
      <c r="C79" s="13"/>
      <c r="D79" s="13"/>
      <c r="E79" s="14" t="s">
        <v>7714</v>
      </c>
      <c r="F79" s="5" t="s">
        <v>41</v>
      </c>
      <c r="G79" s="5" t="s">
        <v>11</v>
      </c>
      <c r="H79" s="5" t="s">
        <v>12</v>
      </c>
      <c r="I79" s="15" t="s">
        <v>7715</v>
      </c>
      <c r="J79" s="16" t="s">
        <v>28874</v>
      </c>
      <c r="K79" s="4"/>
      <c r="L79" s="2">
        <v>419.95</v>
      </c>
      <c r="M79" s="2">
        <v>419.95</v>
      </c>
      <c r="N79" s="3">
        <v>42786</v>
      </c>
    </row>
    <row r="80" spans="1:14" x14ac:dyDescent="0.25">
      <c r="A80" s="17" t="s">
        <v>28875</v>
      </c>
      <c r="B80" s="13">
        <v>28130732</v>
      </c>
      <c r="C80" s="13"/>
      <c r="D80" s="13"/>
      <c r="E80" s="14" t="s">
        <v>7716</v>
      </c>
      <c r="F80" s="5" t="s">
        <v>41</v>
      </c>
      <c r="G80" s="5" t="s">
        <v>11</v>
      </c>
      <c r="H80" s="5" t="s">
        <v>12</v>
      </c>
      <c r="I80" s="15" t="s">
        <v>7717</v>
      </c>
      <c r="J80" s="16" t="s">
        <v>28876</v>
      </c>
      <c r="K80" s="4"/>
      <c r="L80" s="2">
        <v>419.95</v>
      </c>
      <c r="M80" s="2">
        <v>419.95</v>
      </c>
      <c r="N80" s="3">
        <v>42786</v>
      </c>
    </row>
    <row r="81" spans="1:14" x14ac:dyDescent="0.25">
      <c r="A81" s="17" t="s">
        <v>28877</v>
      </c>
      <c r="B81" s="13">
        <v>28130733</v>
      </c>
      <c r="C81" s="13"/>
      <c r="D81" s="13"/>
      <c r="E81" s="14" t="s">
        <v>7718</v>
      </c>
      <c r="F81" s="5" t="s">
        <v>41</v>
      </c>
      <c r="G81" s="5" t="s">
        <v>11</v>
      </c>
      <c r="H81" s="5" t="s">
        <v>12</v>
      </c>
      <c r="I81" s="15" t="s">
        <v>7719</v>
      </c>
      <c r="J81" s="16" t="s">
        <v>28878</v>
      </c>
      <c r="K81" s="4"/>
      <c r="L81" s="2">
        <v>419.95</v>
      </c>
      <c r="M81" s="2">
        <v>419.95</v>
      </c>
      <c r="N81" s="3">
        <v>42786</v>
      </c>
    </row>
    <row r="82" spans="1:14" x14ac:dyDescent="0.25">
      <c r="A82" s="17" t="s">
        <v>28879</v>
      </c>
      <c r="B82" s="13">
        <v>28130734</v>
      </c>
      <c r="C82" s="13"/>
      <c r="D82" s="13"/>
      <c r="E82" s="14" t="s">
        <v>7720</v>
      </c>
      <c r="F82" s="5" t="s">
        <v>41</v>
      </c>
      <c r="G82" s="5" t="s">
        <v>11</v>
      </c>
      <c r="H82" s="5" t="s">
        <v>12</v>
      </c>
      <c r="I82" s="15" t="s">
        <v>7721</v>
      </c>
      <c r="J82" s="16" t="s">
        <v>28880</v>
      </c>
      <c r="K82" s="4"/>
      <c r="L82" s="2">
        <v>419.95</v>
      </c>
      <c r="M82" s="2">
        <v>419.95</v>
      </c>
      <c r="N82" s="3">
        <v>42786</v>
      </c>
    </row>
    <row r="83" spans="1:14" x14ac:dyDescent="0.25">
      <c r="A83" s="17" t="s">
        <v>28881</v>
      </c>
      <c r="B83" s="13">
        <v>28130721</v>
      </c>
      <c r="C83" s="13"/>
      <c r="D83" s="13"/>
      <c r="E83" s="14" t="s">
        <v>7680</v>
      </c>
      <c r="F83" s="5" t="s">
        <v>41</v>
      </c>
      <c r="G83" s="5" t="s">
        <v>11</v>
      </c>
      <c r="H83" s="5" t="s">
        <v>12</v>
      </c>
      <c r="I83" s="15" t="s">
        <v>7681</v>
      </c>
      <c r="J83" s="16" t="s">
        <v>28882</v>
      </c>
      <c r="K83" s="4"/>
      <c r="L83" s="2">
        <v>419.95</v>
      </c>
      <c r="M83" s="2">
        <v>419.95</v>
      </c>
      <c r="N83" s="3">
        <v>42786</v>
      </c>
    </row>
    <row r="84" spans="1:14" x14ac:dyDescent="0.25">
      <c r="A84" s="17" t="s">
        <v>28883</v>
      </c>
      <c r="B84" s="13">
        <v>28130722</v>
      </c>
      <c r="C84" s="13"/>
      <c r="D84" s="13"/>
      <c r="E84" s="14" t="s">
        <v>7682</v>
      </c>
      <c r="F84" s="5" t="s">
        <v>41</v>
      </c>
      <c r="G84" s="5" t="s">
        <v>11</v>
      </c>
      <c r="H84" s="5" t="s">
        <v>12</v>
      </c>
      <c r="I84" s="15" t="s">
        <v>7683</v>
      </c>
      <c r="J84" s="16" t="s">
        <v>28884</v>
      </c>
      <c r="K84" s="4"/>
      <c r="L84" s="2">
        <v>419.95</v>
      </c>
      <c r="M84" s="2">
        <v>419.95</v>
      </c>
      <c r="N84" s="3">
        <v>42786</v>
      </c>
    </row>
    <row r="85" spans="1:14" x14ac:dyDescent="0.25">
      <c r="A85" s="17" t="s">
        <v>28885</v>
      </c>
      <c r="B85" s="13">
        <v>28130723</v>
      </c>
      <c r="C85" s="13"/>
      <c r="D85" s="13"/>
      <c r="E85" s="14" t="s">
        <v>7684</v>
      </c>
      <c r="F85" s="5" t="s">
        <v>41</v>
      </c>
      <c r="G85" s="5" t="s">
        <v>11</v>
      </c>
      <c r="H85" s="5" t="s">
        <v>12</v>
      </c>
      <c r="I85" s="15" t="s">
        <v>7685</v>
      </c>
      <c r="J85" s="16" t="s">
        <v>28886</v>
      </c>
      <c r="K85" s="4"/>
      <c r="L85" s="2">
        <v>419.95</v>
      </c>
      <c r="M85" s="2">
        <v>419.95</v>
      </c>
      <c r="N85" s="3">
        <v>42786</v>
      </c>
    </row>
    <row r="86" spans="1:14" x14ac:dyDescent="0.25">
      <c r="A86" s="17" t="s">
        <v>28887</v>
      </c>
      <c r="B86" s="13">
        <v>28130724</v>
      </c>
      <c r="C86" s="13"/>
      <c r="D86" s="13"/>
      <c r="E86" s="14" t="s">
        <v>7686</v>
      </c>
      <c r="F86" s="5" t="s">
        <v>41</v>
      </c>
      <c r="G86" s="5" t="s">
        <v>11</v>
      </c>
      <c r="H86" s="5" t="s">
        <v>12</v>
      </c>
      <c r="I86" s="15" t="s">
        <v>7687</v>
      </c>
      <c r="J86" s="16" t="s">
        <v>28888</v>
      </c>
      <c r="K86" s="4"/>
      <c r="L86" s="2">
        <v>419.95</v>
      </c>
      <c r="M86" s="2">
        <v>419.95</v>
      </c>
      <c r="N86" s="3">
        <v>42786</v>
      </c>
    </row>
    <row r="87" spans="1:14" x14ac:dyDescent="0.25">
      <c r="A87" s="17" t="s">
        <v>28889</v>
      </c>
      <c r="B87" s="13">
        <v>28130725</v>
      </c>
      <c r="C87" s="13"/>
      <c r="D87" s="13"/>
      <c r="E87" s="14" t="s">
        <v>7688</v>
      </c>
      <c r="F87" s="5" t="s">
        <v>41</v>
      </c>
      <c r="G87" s="5" t="s">
        <v>11</v>
      </c>
      <c r="H87" s="5" t="s">
        <v>12</v>
      </c>
      <c r="I87" s="15" t="s">
        <v>7689</v>
      </c>
      <c r="J87" s="16" t="s">
        <v>28890</v>
      </c>
      <c r="K87" s="4"/>
      <c r="L87" s="2">
        <v>419.95</v>
      </c>
      <c r="M87" s="2">
        <v>419.95</v>
      </c>
      <c r="N87" s="3">
        <v>42786</v>
      </c>
    </row>
    <row r="88" spans="1:14" x14ac:dyDescent="0.25">
      <c r="A88" s="17" t="s">
        <v>28891</v>
      </c>
      <c r="B88" s="13">
        <v>28130726</v>
      </c>
      <c r="C88" s="13"/>
      <c r="D88" s="13"/>
      <c r="E88" s="14" t="s">
        <v>7690</v>
      </c>
      <c r="F88" s="5" t="s">
        <v>41</v>
      </c>
      <c r="G88" s="5" t="s">
        <v>11</v>
      </c>
      <c r="H88" s="5" t="s">
        <v>12</v>
      </c>
      <c r="I88" s="15" t="s">
        <v>7691</v>
      </c>
      <c r="J88" s="16" t="s">
        <v>28892</v>
      </c>
      <c r="K88" s="4"/>
      <c r="L88" s="2">
        <v>419.95</v>
      </c>
      <c r="M88" s="2">
        <v>419.95</v>
      </c>
      <c r="N88" s="3">
        <v>42786</v>
      </c>
    </row>
    <row r="89" spans="1:14" x14ac:dyDescent="0.25">
      <c r="A89" s="17" t="s">
        <v>28893</v>
      </c>
      <c r="B89" s="13">
        <v>28130727</v>
      </c>
      <c r="C89" s="13"/>
      <c r="D89" s="13"/>
      <c r="E89" s="14" t="s">
        <v>7692</v>
      </c>
      <c r="F89" s="5" t="s">
        <v>41</v>
      </c>
      <c r="G89" s="5" t="s">
        <v>11</v>
      </c>
      <c r="H89" s="5" t="s">
        <v>12</v>
      </c>
      <c r="I89" s="15" t="s">
        <v>7693</v>
      </c>
      <c r="J89" s="16" t="s">
        <v>28894</v>
      </c>
      <c r="K89" s="4"/>
      <c r="L89" s="2">
        <v>419.95</v>
      </c>
      <c r="M89" s="2">
        <v>419.95</v>
      </c>
      <c r="N89" s="3">
        <v>42786</v>
      </c>
    </row>
    <row r="90" spans="1:14" x14ac:dyDescent="0.25">
      <c r="A90" s="17" t="s">
        <v>28895</v>
      </c>
      <c r="B90" s="13">
        <v>28130756</v>
      </c>
      <c r="C90" s="13"/>
      <c r="D90" s="13"/>
      <c r="E90" s="14" t="s">
        <v>7750</v>
      </c>
      <c r="F90" s="5" t="s">
        <v>41</v>
      </c>
      <c r="G90" s="5" t="s">
        <v>11</v>
      </c>
      <c r="H90" s="5" t="s">
        <v>12</v>
      </c>
      <c r="I90" s="15" t="s">
        <v>7751</v>
      </c>
      <c r="J90" s="16" t="s">
        <v>28896</v>
      </c>
      <c r="K90" s="4"/>
      <c r="L90" s="2">
        <v>419.95</v>
      </c>
      <c r="M90" s="2">
        <v>419.95</v>
      </c>
      <c r="N90" s="3">
        <v>42786</v>
      </c>
    </row>
    <row r="91" spans="1:14" x14ac:dyDescent="0.25">
      <c r="A91" s="17" t="s">
        <v>28897</v>
      </c>
      <c r="B91" s="13">
        <v>28130757</v>
      </c>
      <c r="C91" s="13"/>
      <c r="D91" s="13"/>
      <c r="E91" s="14" t="s">
        <v>7752</v>
      </c>
      <c r="F91" s="5" t="s">
        <v>41</v>
      </c>
      <c r="G91" s="5" t="s">
        <v>11</v>
      </c>
      <c r="H91" s="5" t="s">
        <v>12</v>
      </c>
      <c r="I91" s="15" t="s">
        <v>7753</v>
      </c>
      <c r="J91" s="16" t="s">
        <v>28898</v>
      </c>
      <c r="K91" s="4"/>
      <c r="L91" s="2">
        <v>419.95</v>
      </c>
      <c r="M91" s="2">
        <v>419.95</v>
      </c>
      <c r="N91" s="3">
        <v>42786</v>
      </c>
    </row>
    <row r="92" spans="1:14" x14ac:dyDescent="0.25">
      <c r="A92" s="17" t="s">
        <v>28899</v>
      </c>
      <c r="B92" s="13">
        <v>28130758</v>
      </c>
      <c r="C92" s="13"/>
      <c r="D92" s="13"/>
      <c r="E92" s="14" t="s">
        <v>7754</v>
      </c>
      <c r="F92" s="5" t="s">
        <v>41</v>
      </c>
      <c r="G92" s="5" t="s">
        <v>11</v>
      </c>
      <c r="H92" s="5" t="s">
        <v>12</v>
      </c>
      <c r="I92" s="15" t="s">
        <v>7755</v>
      </c>
      <c r="J92" s="16" t="s">
        <v>28900</v>
      </c>
      <c r="K92" s="4"/>
      <c r="L92" s="2">
        <v>419.95</v>
      </c>
      <c r="M92" s="2">
        <v>419.95</v>
      </c>
      <c r="N92" s="3">
        <v>42786</v>
      </c>
    </row>
    <row r="93" spans="1:14" x14ac:dyDescent="0.25">
      <c r="A93" s="17" t="s">
        <v>28901</v>
      </c>
      <c r="B93" s="13">
        <v>28130759</v>
      </c>
      <c r="C93" s="13"/>
      <c r="D93" s="13"/>
      <c r="E93" s="14" t="s">
        <v>7756</v>
      </c>
      <c r="F93" s="5" t="s">
        <v>41</v>
      </c>
      <c r="G93" s="5" t="s">
        <v>11</v>
      </c>
      <c r="H93" s="5" t="s">
        <v>12</v>
      </c>
      <c r="I93" s="15" t="s">
        <v>7757</v>
      </c>
      <c r="J93" s="16" t="s">
        <v>28902</v>
      </c>
      <c r="K93" s="4"/>
      <c r="L93" s="2">
        <v>419.95</v>
      </c>
      <c r="M93" s="2">
        <v>419.95</v>
      </c>
      <c r="N93" s="3">
        <v>42786</v>
      </c>
    </row>
    <row r="94" spans="1:14" x14ac:dyDescent="0.25">
      <c r="A94" s="17" t="s">
        <v>28903</v>
      </c>
      <c r="B94" s="13">
        <v>28130760</v>
      </c>
      <c r="C94" s="13"/>
      <c r="D94" s="13"/>
      <c r="E94" s="14" t="s">
        <v>7758</v>
      </c>
      <c r="F94" s="5" t="s">
        <v>41</v>
      </c>
      <c r="G94" s="5" t="s">
        <v>11</v>
      </c>
      <c r="H94" s="5" t="s">
        <v>12</v>
      </c>
      <c r="I94" s="15" t="s">
        <v>7759</v>
      </c>
      <c r="J94" s="16" t="s">
        <v>28904</v>
      </c>
      <c r="K94" s="4"/>
      <c r="L94" s="2">
        <v>419.95</v>
      </c>
      <c r="M94" s="2">
        <v>419.95</v>
      </c>
      <c r="N94" s="3">
        <v>42786</v>
      </c>
    </row>
    <row r="95" spans="1:14" x14ac:dyDescent="0.25">
      <c r="A95" s="17" t="s">
        <v>28905</v>
      </c>
      <c r="B95" s="13">
        <v>28130761</v>
      </c>
      <c r="C95" s="13"/>
      <c r="D95" s="13"/>
      <c r="E95" s="14" t="s">
        <v>7760</v>
      </c>
      <c r="F95" s="5" t="s">
        <v>41</v>
      </c>
      <c r="G95" s="5" t="s">
        <v>11</v>
      </c>
      <c r="H95" s="5" t="s">
        <v>12</v>
      </c>
      <c r="I95" s="15" t="s">
        <v>7761</v>
      </c>
      <c r="J95" s="16" t="s">
        <v>28906</v>
      </c>
      <c r="K95" s="4"/>
      <c r="L95" s="2">
        <v>419.95</v>
      </c>
      <c r="M95" s="2">
        <v>419.95</v>
      </c>
      <c r="N95" s="3">
        <v>42786</v>
      </c>
    </row>
    <row r="96" spans="1:14" x14ac:dyDescent="0.25">
      <c r="A96" s="17" t="s">
        <v>28907</v>
      </c>
      <c r="B96" s="13">
        <v>28130762</v>
      </c>
      <c r="C96" s="13"/>
      <c r="D96" s="13"/>
      <c r="E96" s="14" t="s">
        <v>7762</v>
      </c>
      <c r="F96" s="5" t="s">
        <v>41</v>
      </c>
      <c r="G96" s="5" t="s">
        <v>11</v>
      </c>
      <c r="H96" s="5" t="s">
        <v>12</v>
      </c>
      <c r="I96" s="15" t="s">
        <v>7763</v>
      </c>
      <c r="J96" s="16" t="s">
        <v>28908</v>
      </c>
      <c r="K96" s="4"/>
      <c r="L96" s="2">
        <v>419.95</v>
      </c>
      <c r="M96" s="2">
        <v>419.95</v>
      </c>
      <c r="N96" s="3">
        <v>42786</v>
      </c>
    </row>
    <row r="97" spans="1:14" x14ac:dyDescent="0.25">
      <c r="A97" s="17" t="s">
        <v>28909</v>
      </c>
      <c r="B97" s="13">
        <v>28130749</v>
      </c>
      <c r="C97" s="13"/>
      <c r="D97" s="13"/>
      <c r="E97" s="14" t="s">
        <v>7764</v>
      </c>
      <c r="F97" s="5" t="s">
        <v>41</v>
      </c>
      <c r="G97" s="5" t="s">
        <v>11</v>
      </c>
      <c r="H97" s="5" t="s">
        <v>12</v>
      </c>
      <c r="I97" s="15" t="s">
        <v>7765</v>
      </c>
      <c r="J97" s="16" t="s">
        <v>28910</v>
      </c>
      <c r="K97" s="4"/>
      <c r="L97" s="2">
        <v>419.95</v>
      </c>
      <c r="M97" s="2">
        <v>419.95</v>
      </c>
      <c r="N97" s="3">
        <v>42786</v>
      </c>
    </row>
    <row r="98" spans="1:14" x14ac:dyDescent="0.25">
      <c r="A98" s="17" t="s">
        <v>28911</v>
      </c>
      <c r="B98" s="13">
        <v>28130750</v>
      </c>
      <c r="C98" s="13"/>
      <c r="D98" s="13"/>
      <c r="E98" s="14" t="s">
        <v>7766</v>
      </c>
      <c r="F98" s="5" t="s">
        <v>41</v>
      </c>
      <c r="G98" s="5" t="s">
        <v>11</v>
      </c>
      <c r="H98" s="5" t="s">
        <v>12</v>
      </c>
      <c r="I98" s="15" t="s">
        <v>7767</v>
      </c>
      <c r="J98" s="16" t="s">
        <v>28912</v>
      </c>
      <c r="K98" s="4"/>
      <c r="L98" s="2">
        <v>419.95</v>
      </c>
      <c r="M98" s="2">
        <v>419.95</v>
      </c>
      <c r="N98" s="3">
        <v>42786</v>
      </c>
    </row>
    <row r="99" spans="1:14" x14ac:dyDescent="0.25">
      <c r="A99" s="17" t="s">
        <v>28913</v>
      </c>
      <c r="B99" s="13">
        <v>28130751</v>
      </c>
      <c r="C99" s="13"/>
      <c r="D99" s="13"/>
      <c r="E99" s="14" t="s">
        <v>7768</v>
      </c>
      <c r="F99" s="5" t="s">
        <v>41</v>
      </c>
      <c r="G99" s="5" t="s">
        <v>11</v>
      </c>
      <c r="H99" s="5" t="s">
        <v>12</v>
      </c>
      <c r="I99" s="15" t="s">
        <v>7769</v>
      </c>
      <c r="J99" s="16" t="s">
        <v>28914</v>
      </c>
      <c r="K99" s="4"/>
      <c r="L99" s="2">
        <v>419.95</v>
      </c>
      <c r="M99" s="2">
        <v>419.95</v>
      </c>
      <c r="N99" s="3">
        <v>42786</v>
      </c>
    </row>
    <row r="100" spans="1:14" x14ac:dyDescent="0.25">
      <c r="A100" s="17" t="s">
        <v>28915</v>
      </c>
      <c r="B100" s="13">
        <v>28130752</v>
      </c>
      <c r="C100" s="13"/>
      <c r="D100" s="13"/>
      <c r="E100" s="14" t="s">
        <v>7770</v>
      </c>
      <c r="F100" s="5" t="s">
        <v>41</v>
      </c>
      <c r="G100" s="5" t="s">
        <v>11</v>
      </c>
      <c r="H100" s="5" t="s">
        <v>12</v>
      </c>
      <c r="I100" s="15" t="s">
        <v>7771</v>
      </c>
      <c r="J100" s="16" t="s">
        <v>28916</v>
      </c>
      <c r="K100" s="4"/>
      <c r="L100" s="2">
        <v>419.95</v>
      </c>
      <c r="M100" s="2">
        <v>419.95</v>
      </c>
      <c r="N100" s="3">
        <v>42786</v>
      </c>
    </row>
    <row r="101" spans="1:14" x14ac:dyDescent="0.25">
      <c r="A101" s="17" t="s">
        <v>28917</v>
      </c>
      <c r="B101" s="13">
        <v>28130753</v>
      </c>
      <c r="C101" s="13"/>
      <c r="D101" s="13"/>
      <c r="E101" s="14" t="s">
        <v>7772</v>
      </c>
      <c r="F101" s="5" t="s">
        <v>41</v>
      </c>
      <c r="G101" s="5" t="s">
        <v>11</v>
      </c>
      <c r="H101" s="5" t="s">
        <v>12</v>
      </c>
      <c r="I101" s="15" t="s">
        <v>7773</v>
      </c>
      <c r="J101" s="16" t="s">
        <v>28918</v>
      </c>
      <c r="K101" s="4"/>
      <c r="L101" s="2">
        <v>419.95</v>
      </c>
      <c r="M101" s="2">
        <v>419.95</v>
      </c>
      <c r="N101" s="3">
        <v>42786</v>
      </c>
    </row>
    <row r="102" spans="1:14" x14ac:dyDescent="0.25">
      <c r="A102" s="17" t="s">
        <v>28919</v>
      </c>
      <c r="B102" s="13">
        <v>28130754</v>
      </c>
      <c r="C102" s="13"/>
      <c r="D102" s="13"/>
      <c r="E102" s="14" t="s">
        <v>7774</v>
      </c>
      <c r="F102" s="5" t="s">
        <v>41</v>
      </c>
      <c r="G102" s="5" t="s">
        <v>11</v>
      </c>
      <c r="H102" s="5" t="s">
        <v>12</v>
      </c>
      <c r="I102" s="15" t="s">
        <v>7775</v>
      </c>
      <c r="J102" s="16" t="s">
        <v>28920</v>
      </c>
      <c r="K102" s="4"/>
      <c r="L102" s="2">
        <v>419.95</v>
      </c>
      <c r="M102" s="2">
        <v>419.95</v>
      </c>
      <c r="N102" s="3">
        <v>42786</v>
      </c>
    </row>
    <row r="103" spans="1:14" x14ac:dyDescent="0.25">
      <c r="A103" s="17" t="s">
        <v>28921</v>
      </c>
      <c r="B103" s="13">
        <v>28130755</v>
      </c>
      <c r="C103" s="13"/>
      <c r="D103" s="13"/>
      <c r="E103" s="14" t="s">
        <v>7776</v>
      </c>
      <c r="F103" s="5" t="s">
        <v>41</v>
      </c>
      <c r="G103" s="5" t="s">
        <v>11</v>
      </c>
      <c r="H103" s="5" t="s">
        <v>12</v>
      </c>
      <c r="I103" s="15" t="s">
        <v>7777</v>
      </c>
      <c r="J103" s="16" t="s">
        <v>28922</v>
      </c>
      <c r="K103" s="4"/>
      <c r="L103" s="2">
        <v>419.95</v>
      </c>
      <c r="M103" s="2">
        <v>419.95</v>
      </c>
      <c r="N103" s="3">
        <v>42786</v>
      </c>
    </row>
    <row r="104" spans="1:14" x14ac:dyDescent="0.25">
      <c r="A104" s="17" t="s">
        <v>28923</v>
      </c>
      <c r="B104" s="13">
        <v>28130742</v>
      </c>
      <c r="C104" s="13"/>
      <c r="D104" s="13"/>
      <c r="E104" s="14" t="s">
        <v>7723</v>
      </c>
      <c r="F104" s="5" t="s">
        <v>41</v>
      </c>
      <c r="G104" s="5" t="s">
        <v>11</v>
      </c>
      <c r="H104" s="5" t="s">
        <v>12</v>
      </c>
      <c r="I104" s="15" t="s">
        <v>7724</v>
      </c>
      <c r="J104" s="16" t="s">
        <v>28924</v>
      </c>
      <c r="K104" s="4"/>
      <c r="L104" s="2">
        <v>419.95</v>
      </c>
      <c r="M104" s="2">
        <v>419.95</v>
      </c>
      <c r="N104" s="3">
        <v>42786</v>
      </c>
    </row>
    <row r="105" spans="1:14" x14ac:dyDescent="0.25">
      <c r="A105" s="17" t="s">
        <v>28925</v>
      </c>
      <c r="B105" s="13">
        <v>28130743</v>
      </c>
      <c r="C105" s="13"/>
      <c r="D105" s="13"/>
      <c r="E105" s="14" t="s">
        <v>7726</v>
      </c>
      <c r="F105" s="5" t="s">
        <v>41</v>
      </c>
      <c r="G105" s="5" t="s">
        <v>11</v>
      </c>
      <c r="H105" s="5" t="s">
        <v>12</v>
      </c>
      <c r="I105" s="15" t="s">
        <v>7727</v>
      </c>
      <c r="J105" s="16" t="s">
        <v>28926</v>
      </c>
      <c r="K105" s="4"/>
      <c r="L105" s="2">
        <v>419.95</v>
      </c>
      <c r="M105" s="2">
        <v>419.95</v>
      </c>
      <c r="N105" s="3">
        <v>42786</v>
      </c>
    </row>
    <row r="106" spans="1:14" x14ac:dyDescent="0.25">
      <c r="A106" s="17" t="s">
        <v>28927</v>
      </c>
      <c r="B106" s="13">
        <v>28130744</v>
      </c>
      <c r="C106" s="13"/>
      <c r="D106" s="13"/>
      <c r="E106" s="14" t="s">
        <v>7729</v>
      </c>
      <c r="F106" s="5" t="s">
        <v>41</v>
      </c>
      <c r="G106" s="5" t="s">
        <v>11</v>
      </c>
      <c r="H106" s="5" t="s">
        <v>12</v>
      </c>
      <c r="I106" s="15" t="s">
        <v>7730</v>
      </c>
      <c r="J106" s="16" t="s">
        <v>28928</v>
      </c>
      <c r="K106" s="4"/>
      <c r="L106" s="2">
        <v>419.95</v>
      </c>
      <c r="M106" s="2">
        <v>419.95</v>
      </c>
      <c r="N106" s="3">
        <v>42786</v>
      </c>
    </row>
    <row r="107" spans="1:14" x14ac:dyDescent="0.25">
      <c r="A107" s="17" t="s">
        <v>28929</v>
      </c>
      <c r="B107" s="13">
        <v>28130745</v>
      </c>
      <c r="C107" s="13"/>
      <c r="D107" s="13"/>
      <c r="E107" s="14" t="s">
        <v>7732</v>
      </c>
      <c r="F107" s="5" t="s">
        <v>41</v>
      </c>
      <c r="G107" s="5" t="s">
        <v>11</v>
      </c>
      <c r="H107" s="5" t="s">
        <v>12</v>
      </c>
      <c r="I107" s="15" t="s">
        <v>7733</v>
      </c>
      <c r="J107" s="16" t="s">
        <v>28930</v>
      </c>
      <c r="K107" s="4"/>
      <c r="L107" s="2">
        <v>419.95</v>
      </c>
      <c r="M107" s="2">
        <v>419.95</v>
      </c>
      <c r="N107" s="3">
        <v>42786</v>
      </c>
    </row>
    <row r="108" spans="1:14" x14ac:dyDescent="0.25">
      <c r="A108" s="17" t="s">
        <v>28931</v>
      </c>
      <c r="B108" s="13">
        <v>28130746</v>
      </c>
      <c r="C108" s="13"/>
      <c r="D108" s="13"/>
      <c r="E108" s="14" t="s">
        <v>7735</v>
      </c>
      <c r="F108" s="5" t="s">
        <v>41</v>
      </c>
      <c r="G108" s="5" t="s">
        <v>11</v>
      </c>
      <c r="H108" s="5" t="s">
        <v>12</v>
      </c>
      <c r="I108" s="15" t="s">
        <v>7736</v>
      </c>
      <c r="J108" s="16" t="s">
        <v>28932</v>
      </c>
      <c r="K108" s="4"/>
      <c r="L108" s="2">
        <v>419.95</v>
      </c>
      <c r="M108" s="2">
        <v>419.95</v>
      </c>
      <c r="N108" s="3">
        <v>42786</v>
      </c>
    </row>
    <row r="109" spans="1:14" x14ac:dyDescent="0.25">
      <c r="A109" s="17" t="s">
        <v>28933</v>
      </c>
      <c r="B109" s="13">
        <v>28130747</v>
      </c>
      <c r="C109" s="13"/>
      <c r="D109" s="13"/>
      <c r="E109" s="14" t="s">
        <v>7738</v>
      </c>
      <c r="F109" s="5" t="s">
        <v>41</v>
      </c>
      <c r="G109" s="5" t="s">
        <v>11</v>
      </c>
      <c r="H109" s="5" t="s">
        <v>12</v>
      </c>
      <c r="I109" s="15" t="s">
        <v>7739</v>
      </c>
      <c r="J109" s="16" t="s">
        <v>28934</v>
      </c>
      <c r="K109" s="4"/>
      <c r="L109" s="2">
        <v>419.95</v>
      </c>
      <c r="M109" s="2">
        <v>419.95</v>
      </c>
      <c r="N109" s="3">
        <v>42786</v>
      </c>
    </row>
    <row r="110" spans="1:14" x14ac:dyDescent="0.25">
      <c r="A110" s="17" t="s">
        <v>28935</v>
      </c>
      <c r="B110" s="13">
        <v>28130748</v>
      </c>
      <c r="C110" s="13"/>
      <c r="D110" s="13"/>
      <c r="E110" s="14" t="s">
        <v>7741</v>
      </c>
      <c r="F110" s="5" t="s">
        <v>41</v>
      </c>
      <c r="G110" s="5" t="s">
        <v>11</v>
      </c>
      <c r="H110" s="5" t="s">
        <v>12</v>
      </c>
      <c r="I110" s="15" t="s">
        <v>7742</v>
      </c>
      <c r="J110" s="16" t="s">
        <v>28936</v>
      </c>
      <c r="K110" s="4"/>
      <c r="L110" s="2">
        <v>419.95</v>
      </c>
      <c r="M110" s="2">
        <v>419.95</v>
      </c>
      <c r="N110" s="3">
        <v>42786</v>
      </c>
    </row>
    <row r="111" spans="1:14" x14ac:dyDescent="0.25">
      <c r="A111" s="17" t="s">
        <v>35975</v>
      </c>
      <c r="B111" s="13" t="s">
        <v>16798</v>
      </c>
      <c r="C111" s="13"/>
      <c r="D111" s="13" t="s">
        <v>7391</v>
      </c>
      <c r="E111" s="14" t="s">
        <v>7392</v>
      </c>
      <c r="F111" s="5" t="s">
        <v>7196</v>
      </c>
      <c r="G111" s="5" t="s">
        <v>11</v>
      </c>
      <c r="H111" s="5" t="s">
        <v>12</v>
      </c>
      <c r="I111" s="15" t="s">
        <v>21271</v>
      </c>
      <c r="J111" s="16" t="s">
        <v>35976</v>
      </c>
      <c r="K111" s="4"/>
      <c r="L111" s="2">
        <v>529.95000000000005</v>
      </c>
      <c r="M111" s="2">
        <v>529.95000000000005</v>
      </c>
      <c r="N111" s="3">
        <v>43434</v>
      </c>
    </row>
    <row r="112" spans="1:14" x14ac:dyDescent="0.25">
      <c r="A112" s="17" t="s">
        <v>35977</v>
      </c>
      <c r="B112" s="13" t="s">
        <v>16799</v>
      </c>
      <c r="C112" s="13"/>
      <c r="D112" s="13" t="s">
        <v>7393</v>
      </c>
      <c r="E112" s="14" t="s">
        <v>7394</v>
      </c>
      <c r="F112" s="5" t="s">
        <v>7196</v>
      </c>
      <c r="G112" s="5" t="s">
        <v>11</v>
      </c>
      <c r="H112" s="5" t="s">
        <v>12</v>
      </c>
      <c r="I112" s="15" t="s">
        <v>21272</v>
      </c>
      <c r="J112" s="16" t="s">
        <v>35978</v>
      </c>
      <c r="K112" s="4"/>
      <c r="L112" s="2">
        <v>529.95000000000005</v>
      </c>
      <c r="M112" s="2">
        <v>529.95000000000005</v>
      </c>
      <c r="N112" s="3">
        <v>43434</v>
      </c>
    </row>
    <row r="113" spans="1:14" x14ac:dyDescent="0.25">
      <c r="A113" s="17" t="s">
        <v>35979</v>
      </c>
      <c r="B113" s="13" t="s">
        <v>16800</v>
      </c>
      <c r="C113" s="13"/>
      <c r="D113" s="13" t="s">
        <v>7395</v>
      </c>
      <c r="E113" s="14" t="s">
        <v>7396</v>
      </c>
      <c r="F113" s="5" t="s">
        <v>7196</v>
      </c>
      <c r="G113" s="5" t="s">
        <v>11</v>
      </c>
      <c r="H113" s="5" t="s">
        <v>12</v>
      </c>
      <c r="I113" s="15" t="s">
        <v>21273</v>
      </c>
      <c r="J113" s="16" t="s">
        <v>35980</v>
      </c>
      <c r="K113" s="4"/>
      <c r="L113" s="2">
        <v>529.95000000000005</v>
      </c>
      <c r="M113" s="2">
        <v>529.95000000000005</v>
      </c>
      <c r="N113" s="3">
        <v>43434</v>
      </c>
    </row>
    <row r="114" spans="1:14" x14ac:dyDescent="0.25">
      <c r="A114" s="17" t="s">
        <v>35981</v>
      </c>
      <c r="B114" s="13" t="s">
        <v>16801</v>
      </c>
      <c r="C114" s="13"/>
      <c r="D114" s="13" t="s">
        <v>7397</v>
      </c>
      <c r="E114" s="14" t="s">
        <v>7398</v>
      </c>
      <c r="F114" s="5" t="s">
        <v>7196</v>
      </c>
      <c r="G114" s="5" t="s">
        <v>11</v>
      </c>
      <c r="H114" s="5" t="s">
        <v>12</v>
      </c>
      <c r="I114" s="15" t="s">
        <v>21274</v>
      </c>
      <c r="J114" s="16" t="s">
        <v>35982</v>
      </c>
      <c r="K114" s="4"/>
      <c r="L114" s="2">
        <v>529.95000000000005</v>
      </c>
      <c r="M114" s="2">
        <v>529.95000000000005</v>
      </c>
      <c r="N114" s="3">
        <v>43434</v>
      </c>
    </row>
    <row r="115" spans="1:14" x14ac:dyDescent="0.25">
      <c r="A115" s="17" t="s">
        <v>35983</v>
      </c>
      <c r="B115" s="13" t="s">
        <v>16802</v>
      </c>
      <c r="C115" s="13"/>
      <c r="D115" s="13" t="s">
        <v>7399</v>
      </c>
      <c r="E115" s="14" t="s">
        <v>7400</v>
      </c>
      <c r="F115" s="5" t="s">
        <v>7196</v>
      </c>
      <c r="G115" s="5" t="s">
        <v>11</v>
      </c>
      <c r="H115" s="5" t="s">
        <v>12</v>
      </c>
      <c r="I115" s="15" t="s">
        <v>21275</v>
      </c>
      <c r="J115" s="16" t="s">
        <v>35984</v>
      </c>
      <c r="K115" s="4"/>
      <c r="L115" s="2">
        <v>529.95000000000005</v>
      </c>
      <c r="M115" s="2">
        <v>529.95000000000005</v>
      </c>
      <c r="N115" s="3">
        <v>43434</v>
      </c>
    </row>
    <row r="116" spans="1:14" x14ac:dyDescent="0.25">
      <c r="A116" s="17" t="s">
        <v>35985</v>
      </c>
      <c r="B116" s="13" t="s">
        <v>16803</v>
      </c>
      <c r="C116" s="13"/>
      <c r="D116" s="13" t="s">
        <v>7401</v>
      </c>
      <c r="E116" s="14" t="s">
        <v>7402</v>
      </c>
      <c r="F116" s="5" t="s">
        <v>7196</v>
      </c>
      <c r="G116" s="5" t="s">
        <v>11</v>
      </c>
      <c r="H116" s="5" t="s">
        <v>12</v>
      </c>
      <c r="I116" s="15" t="s">
        <v>21276</v>
      </c>
      <c r="J116" s="16" t="s">
        <v>35986</v>
      </c>
      <c r="K116" s="4"/>
      <c r="L116" s="2">
        <v>529.95000000000005</v>
      </c>
      <c r="M116" s="2">
        <v>529.95000000000005</v>
      </c>
      <c r="N116" s="3">
        <v>43434</v>
      </c>
    </row>
    <row r="117" spans="1:14" x14ac:dyDescent="0.25">
      <c r="A117" s="17" t="s">
        <v>35987</v>
      </c>
      <c r="B117" s="13" t="s">
        <v>16760</v>
      </c>
      <c r="C117" s="13"/>
      <c r="D117" s="13" t="s">
        <v>7231</v>
      </c>
      <c r="E117" s="14" t="s">
        <v>7232</v>
      </c>
      <c r="F117" s="5" t="s">
        <v>7196</v>
      </c>
      <c r="G117" s="5" t="s">
        <v>11</v>
      </c>
      <c r="H117" s="5" t="s">
        <v>12</v>
      </c>
      <c r="I117" s="15" t="s">
        <v>7233</v>
      </c>
      <c r="J117" s="16" t="s">
        <v>35988</v>
      </c>
      <c r="K117" s="4"/>
      <c r="L117" s="2">
        <v>529.95000000000005</v>
      </c>
      <c r="M117" s="2">
        <v>529.95000000000005</v>
      </c>
      <c r="N117" s="3">
        <v>43434</v>
      </c>
    </row>
    <row r="118" spans="1:14" x14ac:dyDescent="0.25">
      <c r="A118" s="17" t="s">
        <v>35989</v>
      </c>
      <c r="B118" s="13" t="s">
        <v>16761</v>
      </c>
      <c r="C118" s="13"/>
      <c r="D118" s="13" t="s">
        <v>7234</v>
      </c>
      <c r="E118" s="14" t="s">
        <v>7235</v>
      </c>
      <c r="F118" s="5" t="s">
        <v>7196</v>
      </c>
      <c r="G118" s="5" t="s">
        <v>11</v>
      </c>
      <c r="H118" s="5" t="s">
        <v>12</v>
      </c>
      <c r="I118" s="15" t="s">
        <v>7236</v>
      </c>
      <c r="J118" s="16" t="s">
        <v>35990</v>
      </c>
      <c r="K118" s="4"/>
      <c r="L118" s="2">
        <v>529.95000000000005</v>
      </c>
      <c r="M118" s="2">
        <v>529.95000000000005</v>
      </c>
      <c r="N118" s="3">
        <v>43434</v>
      </c>
    </row>
    <row r="119" spans="1:14" x14ac:dyDescent="0.25">
      <c r="A119" s="17" t="s">
        <v>35991</v>
      </c>
      <c r="B119" s="13" t="s">
        <v>16762</v>
      </c>
      <c r="C119" s="13"/>
      <c r="D119" s="13" t="s">
        <v>7237</v>
      </c>
      <c r="E119" s="14" t="s">
        <v>7238</v>
      </c>
      <c r="F119" s="5" t="s">
        <v>7196</v>
      </c>
      <c r="G119" s="5" t="s">
        <v>11</v>
      </c>
      <c r="H119" s="5" t="s">
        <v>12</v>
      </c>
      <c r="I119" s="15" t="s">
        <v>7239</v>
      </c>
      <c r="J119" s="16" t="s">
        <v>35992</v>
      </c>
      <c r="K119" s="4"/>
      <c r="L119" s="2">
        <v>529.95000000000005</v>
      </c>
      <c r="M119" s="2">
        <v>529.95000000000005</v>
      </c>
      <c r="N119" s="3">
        <v>43434</v>
      </c>
    </row>
    <row r="120" spans="1:14" x14ac:dyDescent="0.25">
      <c r="A120" s="17" t="s">
        <v>35993</v>
      </c>
      <c r="B120" s="13" t="s">
        <v>16763</v>
      </c>
      <c r="C120" s="13"/>
      <c r="D120" s="13" t="s">
        <v>7240</v>
      </c>
      <c r="E120" s="14" t="s">
        <v>7241</v>
      </c>
      <c r="F120" s="5" t="s">
        <v>7196</v>
      </c>
      <c r="G120" s="5" t="s">
        <v>11</v>
      </c>
      <c r="H120" s="5" t="s">
        <v>12</v>
      </c>
      <c r="I120" s="15" t="s">
        <v>7242</v>
      </c>
      <c r="J120" s="16" t="s">
        <v>35994</v>
      </c>
      <c r="K120" s="4"/>
      <c r="L120" s="2">
        <v>529.95000000000005</v>
      </c>
      <c r="M120" s="2">
        <v>529.95000000000005</v>
      </c>
      <c r="N120" s="3">
        <v>43434</v>
      </c>
    </row>
    <row r="121" spans="1:14" x14ac:dyDescent="0.25">
      <c r="A121" s="17" t="s">
        <v>35995</v>
      </c>
      <c r="B121" s="13" t="s">
        <v>16764</v>
      </c>
      <c r="C121" s="13"/>
      <c r="D121" s="13" t="s">
        <v>7243</v>
      </c>
      <c r="E121" s="14" t="s">
        <v>7244</v>
      </c>
      <c r="F121" s="5" t="s">
        <v>7196</v>
      </c>
      <c r="G121" s="5" t="s">
        <v>11</v>
      </c>
      <c r="H121" s="5" t="s">
        <v>12</v>
      </c>
      <c r="I121" s="15" t="s">
        <v>7245</v>
      </c>
      <c r="J121" s="16" t="s">
        <v>35996</v>
      </c>
      <c r="K121" s="4"/>
      <c r="L121" s="2">
        <v>529.95000000000005</v>
      </c>
      <c r="M121" s="2">
        <v>529.95000000000005</v>
      </c>
      <c r="N121" s="3">
        <v>43434</v>
      </c>
    </row>
    <row r="122" spans="1:14" x14ac:dyDescent="0.25">
      <c r="A122" s="17" t="s">
        <v>35951</v>
      </c>
      <c r="B122" s="13"/>
      <c r="C122" s="13"/>
      <c r="D122" s="13" t="s">
        <v>7246</v>
      </c>
      <c r="E122" s="14" t="s">
        <v>7248</v>
      </c>
      <c r="F122" s="5" t="s">
        <v>7196</v>
      </c>
      <c r="G122" s="5" t="s">
        <v>11</v>
      </c>
      <c r="H122" s="5" t="s">
        <v>12</v>
      </c>
      <c r="I122" s="15" t="s">
        <v>7249</v>
      </c>
      <c r="J122" s="16" t="s">
        <v>7247</v>
      </c>
      <c r="K122" s="4"/>
      <c r="L122" s="2">
        <v>529.95000000000005</v>
      </c>
      <c r="M122" s="2">
        <v>529.95000000000005</v>
      </c>
      <c r="N122" s="3">
        <v>43434</v>
      </c>
    </row>
    <row r="123" spans="1:14" x14ac:dyDescent="0.25">
      <c r="A123" s="17" t="s">
        <v>35997</v>
      </c>
      <c r="B123" s="13" t="s">
        <v>16765</v>
      </c>
      <c r="C123" s="13"/>
      <c r="D123" s="13" t="s">
        <v>7280</v>
      </c>
      <c r="E123" s="14" t="s">
        <v>7281</v>
      </c>
      <c r="F123" s="5" t="s">
        <v>7196</v>
      </c>
      <c r="G123" s="5" t="s">
        <v>11</v>
      </c>
      <c r="H123" s="5" t="s">
        <v>12</v>
      </c>
      <c r="I123" s="15" t="s">
        <v>21259</v>
      </c>
      <c r="J123" s="16" t="s">
        <v>35998</v>
      </c>
      <c r="K123" s="4"/>
      <c r="L123" s="2">
        <v>529.95000000000005</v>
      </c>
      <c r="M123" s="2">
        <v>529.95000000000005</v>
      </c>
      <c r="N123" s="3">
        <v>43434</v>
      </c>
    </row>
    <row r="124" spans="1:14" x14ac:dyDescent="0.25">
      <c r="A124" s="17" t="s">
        <v>35999</v>
      </c>
      <c r="B124" s="13" t="s">
        <v>16766</v>
      </c>
      <c r="C124" s="13"/>
      <c r="D124" s="13" t="s">
        <v>7282</v>
      </c>
      <c r="E124" s="14" t="s">
        <v>7283</v>
      </c>
      <c r="F124" s="5" t="s">
        <v>7196</v>
      </c>
      <c r="G124" s="5" t="s">
        <v>11</v>
      </c>
      <c r="H124" s="5" t="s">
        <v>12</v>
      </c>
      <c r="I124" s="15" t="s">
        <v>21260</v>
      </c>
      <c r="J124" s="16" t="s">
        <v>36000</v>
      </c>
      <c r="K124" s="4"/>
      <c r="L124" s="2">
        <v>529.95000000000005</v>
      </c>
      <c r="M124" s="2">
        <v>529.95000000000005</v>
      </c>
      <c r="N124" s="3">
        <v>43434</v>
      </c>
    </row>
    <row r="125" spans="1:14" x14ac:dyDescent="0.25">
      <c r="A125" s="17" t="s">
        <v>36001</v>
      </c>
      <c r="B125" s="13" t="s">
        <v>16767</v>
      </c>
      <c r="C125" s="13"/>
      <c r="D125" s="13" t="s">
        <v>7284</v>
      </c>
      <c r="E125" s="14" t="s">
        <v>7285</v>
      </c>
      <c r="F125" s="5" t="s">
        <v>7196</v>
      </c>
      <c r="G125" s="5" t="s">
        <v>11</v>
      </c>
      <c r="H125" s="5" t="s">
        <v>12</v>
      </c>
      <c r="I125" s="15" t="s">
        <v>21261</v>
      </c>
      <c r="J125" s="16" t="s">
        <v>36002</v>
      </c>
      <c r="K125" s="4"/>
      <c r="L125" s="2">
        <v>529.95000000000005</v>
      </c>
      <c r="M125" s="2">
        <v>529.95000000000005</v>
      </c>
      <c r="N125" s="3">
        <v>43434</v>
      </c>
    </row>
    <row r="126" spans="1:14" x14ac:dyDescent="0.25">
      <c r="A126" s="17" t="s">
        <v>36003</v>
      </c>
      <c r="B126" s="13" t="s">
        <v>16768</v>
      </c>
      <c r="C126" s="13"/>
      <c r="D126" s="13" t="s">
        <v>7286</v>
      </c>
      <c r="E126" s="14" t="s">
        <v>7287</v>
      </c>
      <c r="F126" s="5" t="s">
        <v>7196</v>
      </c>
      <c r="G126" s="5" t="s">
        <v>11</v>
      </c>
      <c r="H126" s="5" t="s">
        <v>12</v>
      </c>
      <c r="I126" s="15" t="s">
        <v>21262</v>
      </c>
      <c r="J126" s="16" t="s">
        <v>36004</v>
      </c>
      <c r="K126" s="4"/>
      <c r="L126" s="2">
        <v>529.95000000000005</v>
      </c>
      <c r="M126" s="2">
        <v>529.95000000000005</v>
      </c>
      <c r="N126" s="3">
        <v>43434</v>
      </c>
    </row>
    <row r="127" spans="1:14" x14ac:dyDescent="0.25">
      <c r="A127" s="17" t="s">
        <v>36005</v>
      </c>
      <c r="B127" s="13" t="s">
        <v>16769</v>
      </c>
      <c r="C127" s="13"/>
      <c r="D127" s="13" t="s">
        <v>7288</v>
      </c>
      <c r="E127" s="14" t="s">
        <v>7289</v>
      </c>
      <c r="F127" s="5" t="s">
        <v>7196</v>
      </c>
      <c r="G127" s="5" t="s">
        <v>11</v>
      </c>
      <c r="H127" s="5" t="s">
        <v>12</v>
      </c>
      <c r="I127" s="15" t="s">
        <v>21263</v>
      </c>
      <c r="J127" s="16" t="s">
        <v>36006</v>
      </c>
      <c r="K127" s="4"/>
      <c r="L127" s="2">
        <v>529.95000000000005</v>
      </c>
      <c r="M127" s="2">
        <v>529.95000000000005</v>
      </c>
      <c r="N127" s="3">
        <v>43434</v>
      </c>
    </row>
    <row r="128" spans="1:14" x14ac:dyDescent="0.25">
      <c r="A128" s="17" t="s">
        <v>36007</v>
      </c>
      <c r="B128" s="13" t="s">
        <v>16770</v>
      </c>
      <c r="C128" s="13"/>
      <c r="D128" s="13" t="s">
        <v>7290</v>
      </c>
      <c r="E128" s="14" t="s">
        <v>7291</v>
      </c>
      <c r="F128" s="5" t="s">
        <v>7196</v>
      </c>
      <c r="G128" s="5" t="s">
        <v>11</v>
      </c>
      <c r="H128" s="5" t="s">
        <v>12</v>
      </c>
      <c r="I128" s="15" t="s">
        <v>21264</v>
      </c>
      <c r="J128" s="16" t="s">
        <v>36008</v>
      </c>
      <c r="K128" s="4"/>
      <c r="L128" s="2">
        <v>529.95000000000005</v>
      </c>
      <c r="M128" s="2">
        <v>529.95000000000005</v>
      </c>
      <c r="N128" s="3">
        <v>43434</v>
      </c>
    </row>
    <row r="129" spans="1:14" x14ac:dyDescent="0.25">
      <c r="A129" s="17" t="s">
        <v>36021</v>
      </c>
      <c r="B129" s="13" t="s">
        <v>19447</v>
      </c>
      <c r="C129" s="13"/>
      <c r="D129" s="13" t="s">
        <v>19448</v>
      </c>
      <c r="E129" s="14" t="s">
        <v>19449</v>
      </c>
      <c r="F129" s="5" t="s">
        <v>7196</v>
      </c>
      <c r="G129" s="5" t="s">
        <v>34</v>
      </c>
      <c r="H129" s="5" t="s">
        <v>35</v>
      </c>
      <c r="I129" s="15" t="s">
        <v>21739</v>
      </c>
      <c r="J129" s="16" t="s">
        <v>36022</v>
      </c>
      <c r="K129" s="4"/>
      <c r="L129" s="2">
        <v>529.95000000000005</v>
      </c>
      <c r="M129" s="2">
        <v>529.95000000000005</v>
      </c>
      <c r="N129" s="3">
        <v>43878</v>
      </c>
    </row>
    <row r="130" spans="1:14" x14ac:dyDescent="0.25">
      <c r="A130" s="17" t="s">
        <v>36023</v>
      </c>
      <c r="B130" s="13" t="s">
        <v>19441</v>
      </c>
      <c r="C130" s="13"/>
      <c r="D130" s="13" t="s">
        <v>19442</v>
      </c>
      <c r="E130" s="14" t="s">
        <v>19443</v>
      </c>
      <c r="F130" s="5" t="s">
        <v>7196</v>
      </c>
      <c r="G130" s="5" t="s">
        <v>34</v>
      </c>
      <c r="H130" s="5" t="s">
        <v>35</v>
      </c>
      <c r="I130" s="15" t="s">
        <v>21737</v>
      </c>
      <c r="J130" s="16" t="s">
        <v>36024</v>
      </c>
      <c r="K130" s="4"/>
      <c r="L130" s="2">
        <v>529.95000000000005</v>
      </c>
      <c r="M130" s="2">
        <v>529.95000000000005</v>
      </c>
      <c r="N130" s="3">
        <v>43878</v>
      </c>
    </row>
    <row r="131" spans="1:14" x14ac:dyDescent="0.25">
      <c r="A131" s="17" t="s">
        <v>36025</v>
      </c>
      <c r="B131" s="13" t="s">
        <v>19438</v>
      </c>
      <c r="C131" s="13"/>
      <c r="D131" s="13" t="s">
        <v>19439</v>
      </c>
      <c r="E131" s="14" t="s">
        <v>19440</v>
      </c>
      <c r="F131" s="5" t="s">
        <v>7196</v>
      </c>
      <c r="G131" s="5" t="s">
        <v>34</v>
      </c>
      <c r="H131" s="5" t="s">
        <v>35</v>
      </c>
      <c r="I131" s="15" t="s">
        <v>21736</v>
      </c>
      <c r="J131" s="16" t="s">
        <v>36026</v>
      </c>
      <c r="K131" s="4"/>
      <c r="L131" s="2">
        <v>529.95000000000005</v>
      </c>
      <c r="M131" s="2">
        <v>529.95000000000005</v>
      </c>
      <c r="N131" s="3">
        <v>43878</v>
      </c>
    </row>
    <row r="132" spans="1:14" x14ac:dyDescent="0.25">
      <c r="A132" s="17" t="s">
        <v>36027</v>
      </c>
      <c r="B132" s="13" t="s">
        <v>19435</v>
      </c>
      <c r="C132" s="13"/>
      <c r="D132" s="13" t="s">
        <v>19436</v>
      </c>
      <c r="E132" s="14" t="s">
        <v>19437</v>
      </c>
      <c r="F132" s="5" t="s">
        <v>7196</v>
      </c>
      <c r="G132" s="5" t="s">
        <v>34</v>
      </c>
      <c r="H132" s="5" t="s">
        <v>35</v>
      </c>
      <c r="I132" s="15" t="s">
        <v>21735</v>
      </c>
      <c r="J132" s="16" t="s">
        <v>36028</v>
      </c>
      <c r="K132" s="4"/>
      <c r="L132" s="2">
        <v>529.95000000000005</v>
      </c>
      <c r="M132" s="2">
        <v>529.95000000000005</v>
      </c>
      <c r="N132" s="3">
        <v>43878</v>
      </c>
    </row>
    <row r="133" spans="1:14" x14ac:dyDescent="0.25">
      <c r="A133" s="17" t="s">
        <v>36029</v>
      </c>
      <c r="B133" s="13" t="s">
        <v>19444</v>
      </c>
      <c r="C133" s="13"/>
      <c r="D133" s="13" t="s">
        <v>19445</v>
      </c>
      <c r="E133" s="14" t="s">
        <v>19446</v>
      </c>
      <c r="F133" s="5" t="s">
        <v>7196</v>
      </c>
      <c r="G133" s="5" t="s">
        <v>34</v>
      </c>
      <c r="H133" s="5" t="s">
        <v>35</v>
      </c>
      <c r="I133" s="15" t="s">
        <v>21738</v>
      </c>
      <c r="J133" s="16" t="s">
        <v>36030</v>
      </c>
      <c r="K133" s="4"/>
      <c r="L133" s="2">
        <v>529.95000000000005</v>
      </c>
      <c r="M133" s="2">
        <v>529.95000000000005</v>
      </c>
      <c r="N133" s="3">
        <v>43878</v>
      </c>
    </row>
    <row r="134" spans="1:14" x14ac:dyDescent="0.25">
      <c r="A134" s="17" t="s">
        <v>36031</v>
      </c>
      <c r="B134" s="13"/>
      <c r="C134" s="13"/>
      <c r="D134" s="13" t="s">
        <v>19433</v>
      </c>
      <c r="E134" s="14" t="s">
        <v>19434</v>
      </c>
      <c r="F134" s="5" t="s">
        <v>7196</v>
      </c>
      <c r="G134" s="5" t="s">
        <v>34</v>
      </c>
      <c r="H134" s="5" t="s">
        <v>35</v>
      </c>
      <c r="I134" s="15" t="s">
        <v>21734</v>
      </c>
      <c r="J134" s="16" t="s">
        <v>36032</v>
      </c>
      <c r="K134" s="4"/>
      <c r="L134" s="2">
        <v>529.95000000000005</v>
      </c>
      <c r="M134" s="2">
        <v>529.95000000000005</v>
      </c>
      <c r="N134" s="3">
        <v>43878</v>
      </c>
    </row>
    <row r="135" spans="1:14" x14ac:dyDescent="0.25">
      <c r="A135" s="17" t="s">
        <v>36033</v>
      </c>
      <c r="B135" s="13" t="s">
        <v>16793</v>
      </c>
      <c r="C135" s="13"/>
      <c r="D135" s="13" t="s">
        <v>7373</v>
      </c>
      <c r="E135" s="14" t="s">
        <v>7374</v>
      </c>
      <c r="F135" s="5" t="s">
        <v>7196</v>
      </c>
      <c r="G135" s="5" t="s">
        <v>11</v>
      </c>
      <c r="H135" s="5" t="s">
        <v>12</v>
      </c>
      <c r="I135" s="15" t="s">
        <v>7375</v>
      </c>
      <c r="J135" s="16" t="s">
        <v>36034</v>
      </c>
      <c r="K135" s="4"/>
      <c r="L135" s="2">
        <v>529.95000000000005</v>
      </c>
      <c r="M135" s="2">
        <v>529.95000000000005</v>
      </c>
      <c r="N135" s="3">
        <v>43434</v>
      </c>
    </row>
    <row r="136" spans="1:14" x14ac:dyDescent="0.25">
      <c r="A136" s="17" t="s">
        <v>36035</v>
      </c>
      <c r="B136" s="13" t="s">
        <v>16794</v>
      </c>
      <c r="C136" s="13"/>
      <c r="D136" s="13" t="s">
        <v>7376</v>
      </c>
      <c r="E136" s="14" t="s">
        <v>7377</v>
      </c>
      <c r="F136" s="5" t="s">
        <v>7196</v>
      </c>
      <c r="G136" s="5" t="s">
        <v>11</v>
      </c>
      <c r="H136" s="5" t="s">
        <v>12</v>
      </c>
      <c r="I136" s="15" t="s">
        <v>7378</v>
      </c>
      <c r="J136" s="16" t="s">
        <v>36036</v>
      </c>
      <c r="K136" s="4"/>
      <c r="L136" s="2">
        <v>529.95000000000005</v>
      </c>
      <c r="M136" s="2">
        <v>529.95000000000005</v>
      </c>
      <c r="N136" s="3">
        <v>43434</v>
      </c>
    </row>
    <row r="137" spans="1:14" x14ac:dyDescent="0.25">
      <c r="A137" s="17" t="s">
        <v>36037</v>
      </c>
      <c r="B137" s="13" t="s">
        <v>16795</v>
      </c>
      <c r="C137" s="13"/>
      <c r="D137" s="13" t="s">
        <v>7379</v>
      </c>
      <c r="E137" s="14" t="s">
        <v>7380</v>
      </c>
      <c r="F137" s="5" t="s">
        <v>7196</v>
      </c>
      <c r="G137" s="5" t="s">
        <v>11</v>
      </c>
      <c r="H137" s="5" t="s">
        <v>12</v>
      </c>
      <c r="I137" s="15" t="s">
        <v>7381</v>
      </c>
      <c r="J137" s="16" t="s">
        <v>36038</v>
      </c>
      <c r="K137" s="4"/>
      <c r="L137" s="2">
        <v>529.95000000000005</v>
      </c>
      <c r="M137" s="2">
        <v>529.95000000000005</v>
      </c>
      <c r="N137" s="3">
        <v>43434</v>
      </c>
    </row>
    <row r="138" spans="1:14" x14ac:dyDescent="0.25">
      <c r="A138" s="17" t="s">
        <v>36039</v>
      </c>
      <c r="B138" s="13" t="s">
        <v>16796</v>
      </c>
      <c r="C138" s="13"/>
      <c r="D138" s="13" t="s">
        <v>7382</v>
      </c>
      <c r="E138" s="14" t="s">
        <v>7383</v>
      </c>
      <c r="F138" s="5" t="s">
        <v>7196</v>
      </c>
      <c r="G138" s="5" t="s">
        <v>11</v>
      </c>
      <c r="H138" s="5" t="s">
        <v>12</v>
      </c>
      <c r="I138" s="15" t="s">
        <v>7384</v>
      </c>
      <c r="J138" s="16" t="s">
        <v>36040</v>
      </c>
      <c r="K138" s="4"/>
      <c r="L138" s="2">
        <v>529.95000000000005</v>
      </c>
      <c r="M138" s="2">
        <v>529.95000000000005</v>
      </c>
      <c r="N138" s="3">
        <v>43434</v>
      </c>
    </row>
    <row r="139" spans="1:14" x14ac:dyDescent="0.25">
      <c r="A139" s="17" t="s">
        <v>36041</v>
      </c>
      <c r="B139" s="13" t="s">
        <v>16797</v>
      </c>
      <c r="C139" s="13"/>
      <c r="D139" s="13" t="s">
        <v>7385</v>
      </c>
      <c r="E139" s="14" t="s">
        <v>7386</v>
      </c>
      <c r="F139" s="5" t="s">
        <v>7196</v>
      </c>
      <c r="G139" s="5" t="s">
        <v>11</v>
      </c>
      <c r="H139" s="5" t="s">
        <v>12</v>
      </c>
      <c r="I139" s="15" t="s">
        <v>7387</v>
      </c>
      <c r="J139" s="16" t="s">
        <v>36042</v>
      </c>
      <c r="K139" s="4"/>
      <c r="L139" s="2">
        <v>529.95000000000005</v>
      </c>
      <c r="M139" s="2">
        <v>529.95000000000005</v>
      </c>
      <c r="N139" s="3">
        <v>43434</v>
      </c>
    </row>
    <row r="140" spans="1:14" x14ac:dyDescent="0.25">
      <c r="A140" s="17" t="s">
        <v>35952</v>
      </c>
      <c r="B140" s="13"/>
      <c r="C140" s="13"/>
      <c r="D140" s="13" t="s">
        <v>7388</v>
      </c>
      <c r="E140" s="14" t="s">
        <v>7389</v>
      </c>
      <c r="F140" s="5" t="s">
        <v>7196</v>
      </c>
      <c r="G140" s="5" t="s">
        <v>11</v>
      </c>
      <c r="H140" s="5" t="s">
        <v>12</v>
      </c>
      <c r="I140" s="15" t="s">
        <v>7390</v>
      </c>
      <c r="J140" s="16" t="s">
        <v>7294</v>
      </c>
      <c r="K140" s="4"/>
      <c r="L140" s="2">
        <v>529.95000000000005</v>
      </c>
      <c r="M140" s="2">
        <v>529.95000000000005</v>
      </c>
      <c r="N140" s="3">
        <v>43434</v>
      </c>
    </row>
    <row r="141" spans="1:14" x14ac:dyDescent="0.25">
      <c r="A141" s="17" t="s">
        <v>36043</v>
      </c>
      <c r="B141" s="13" t="s">
        <v>16782</v>
      </c>
      <c r="C141" s="13"/>
      <c r="D141" s="13" t="s">
        <v>7337</v>
      </c>
      <c r="E141" s="14" t="s">
        <v>7338</v>
      </c>
      <c r="F141" s="5" t="s">
        <v>7196</v>
      </c>
      <c r="G141" s="5" t="s">
        <v>11</v>
      </c>
      <c r="H141" s="5" t="s">
        <v>12</v>
      </c>
      <c r="I141" s="15" t="s">
        <v>7339</v>
      </c>
      <c r="J141" s="16" t="s">
        <v>36044</v>
      </c>
      <c r="K141" s="4"/>
      <c r="L141" s="2">
        <v>529.95000000000005</v>
      </c>
      <c r="M141" s="2">
        <v>529.95000000000005</v>
      </c>
      <c r="N141" s="3">
        <v>43434</v>
      </c>
    </row>
    <row r="142" spans="1:14" x14ac:dyDescent="0.25">
      <c r="A142" s="17" t="s">
        <v>36045</v>
      </c>
      <c r="B142" s="13" t="s">
        <v>16783</v>
      </c>
      <c r="C142" s="13"/>
      <c r="D142" s="13" t="s">
        <v>7340</v>
      </c>
      <c r="E142" s="14" t="s">
        <v>7341</v>
      </c>
      <c r="F142" s="5" t="s">
        <v>7196</v>
      </c>
      <c r="G142" s="5" t="s">
        <v>11</v>
      </c>
      <c r="H142" s="5" t="s">
        <v>12</v>
      </c>
      <c r="I142" s="15" t="s">
        <v>7342</v>
      </c>
      <c r="J142" s="16" t="s">
        <v>36046</v>
      </c>
      <c r="K142" s="4"/>
      <c r="L142" s="2">
        <v>529.95000000000005</v>
      </c>
      <c r="M142" s="2">
        <v>529.95000000000005</v>
      </c>
      <c r="N142" s="3">
        <v>43434</v>
      </c>
    </row>
    <row r="143" spans="1:14" x14ac:dyDescent="0.25">
      <c r="A143" s="17" t="s">
        <v>36047</v>
      </c>
      <c r="B143" s="13" t="s">
        <v>16784</v>
      </c>
      <c r="C143" s="13"/>
      <c r="D143" s="13" t="s">
        <v>7343</v>
      </c>
      <c r="E143" s="14" t="s">
        <v>7344</v>
      </c>
      <c r="F143" s="5" t="s">
        <v>7196</v>
      </c>
      <c r="G143" s="5" t="s">
        <v>11</v>
      </c>
      <c r="H143" s="5" t="s">
        <v>12</v>
      </c>
      <c r="I143" s="15" t="s">
        <v>7345</v>
      </c>
      <c r="J143" s="16" t="s">
        <v>36048</v>
      </c>
      <c r="K143" s="4"/>
      <c r="L143" s="2">
        <v>529.95000000000005</v>
      </c>
      <c r="M143" s="2">
        <v>529.95000000000005</v>
      </c>
      <c r="N143" s="3">
        <v>43434</v>
      </c>
    </row>
    <row r="144" spans="1:14" x14ac:dyDescent="0.25">
      <c r="A144" s="17" t="s">
        <v>36049</v>
      </c>
      <c r="B144" s="13" t="s">
        <v>16785</v>
      </c>
      <c r="C144" s="13"/>
      <c r="D144" s="13" t="s">
        <v>7346</v>
      </c>
      <c r="E144" s="14" t="s">
        <v>7347</v>
      </c>
      <c r="F144" s="5" t="s">
        <v>7196</v>
      </c>
      <c r="G144" s="5" t="s">
        <v>11</v>
      </c>
      <c r="H144" s="5" t="s">
        <v>12</v>
      </c>
      <c r="I144" s="15" t="s">
        <v>7348</v>
      </c>
      <c r="J144" s="16" t="s">
        <v>36050</v>
      </c>
      <c r="K144" s="4"/>
      <c r="L144" s="2">
        <v>529.95000000000005</v>
      </c>
      <c r="M144" s="2">
        <v>529.95000000000005</v>
      </c>
      <c r="N144" s="3">
        <v>43434</v>
      </c>
    </row>
    <row r="145" spans="1:14" x14ac:dyDescent="0.25">
      <c r="A145" s="17" t="s">
        <v>36051</v>
      </c>
      <c r="B145" s="13" t="s">
        <v>16786</v>
      </c>
      <c r="C145" s="13"/>
      <c r="D145" s="13" t="s">
        <v>7349</v>
      </c>
      <c r="E145" s="14" t="s">
        <v>7350</v>
      </c>
      <c r="F145" s="5" t="s">
        <v>7196</v>
      </c>
      <c r="G145" s="5" t="s">
        <v>11</v>
      </c>
      <c r="H145" s="5" t="s">
        <v>12</v>
      </c>
      <c r="I145" s="15" t="s">
        <v>7351</v>
      </c>
      <c r="J145" s="16" t="s">
        <v>36052</v>
      </c>
      <c r="K145" s="4"/>
      <c r="L145" s="2">
        <v>529.95000000000005</v>
      </c>
      <c r="M145" s="2">
        <v>529.95000000000005</v>
      </c>
      <c r="N145" s="3">
        <v>43434</v>
      </c>
    </row>
    <row r="146" spans="1:14" x14ac:dyDescent="0.25">
      <c r="A146" s="17" t="s">
        <v>35953</v>
      </c>
      <c r="B146" s="13"/>
      <c r="C146" s="13"/>
      <c r="D146" s="13" t="s">
        <v>7352</v>
      </c>
      <c r="E146" s="14" t="s">
        <v>7353</v>
      </c>
      <c r="F146" s="5" t="s">
        <v>7196</v>
      </c>
      <c r="G146" s="5" t="s">
        <v>11</v>
      </c>
      <c r="H146" s="5" t="s">
        <v>12</v>
      </c>
      <c r="I146" s="15" t="s">
        <v>7354</v>
      </c>
      <c r="J146" s="16" t="s">
        <v>7296</v>
      </c>
      <c r="K146" s="4"/>
      <c r="L146" s="2">
        <v>529.95000000000005</v>
      </c>
      <c r="M146" s="2">
        <v>529.95000000000005</v>
      </c>
      <c r="N146" s="3">
        <v>43434</v>
      </c>
    </row>
    <row r="147" spans="1:14" x14ac:dyDescent="0.25">
      <c r="A147" s="17" t="s">
        <v>36053</v>
      </c>
      <c r="B147" s="13" t="s">
        <v>16776</v>
      </c>
      <c r="C147" s="13"/>
      <c r="D147" s="13" t="s">
        <v>7319</v>
      </c>
      <c r="E147" s="14" t="s">
        <v>7320</v>
      </c>
      <c r="F147" s="5" t="s">
        <v>7196</v>
      </c>
      <c r="G147" s="5" t="s">
        <v>11</v>
      </c>
      <c r="H147" s="5" t="s">
        <v>12</v>
      </c>
      <c r="I147" s="15" t="s">
        <v>7321</v>
      </c>
      <c r="J147" s="16" t="s">
        <v>36054</v>
      </c>
      <c r="K147" s="4"/>
      <c r="L147" s="2">
        <v>529.95000000000005</v>
      </c>
      <c r="M147" s="2">
        <v>529.95000000000005</v>
      </c>
      <c r="N147" s="3">
        <v>43434</v>
      </c>
    </row>
    <row r="148" spans="1:14" x14ac:dyDescent="0.25">
      <c r="A148" s="17" t="s">
        <v>36055</v>
      </c>
      <c r="B148" s="13" t="s">
        <v>16777</v>
      </c>
      <c r="C148" s="13"/>
      <c r="D148" s="13" t="s">
        <v>7322</v>
      </c>
      <c r="E148" s="14" t="s">
        <v>7323</v>
      </c>
      <c r="F148" s="5" t="s">
        <v>7196</v>
      </c>
      <c r="G148" s="5" t="s">
        <v>11</v>
      </c>
      <c r="H148" s="5" t="s">
        <v>12</v>
      </c>
      <c r="I148" s="15" t="s">
        <v>7324</v>
      </c>
      <c r="J148" s="16" t="s">
        <v>36056</v>
      </c>
      <c r="K148" s="4"/>
      <c r="L148" s="2">
        <v>529.95000000000005</v>
      </c>
      <c r="M148" s="2">
        <v>529.95000000000005</v>
      </c>
      <c r="N148" s="3">
        <v>43434</v>
      </c>
    </row>
    <row r="149" spans="1:14" x14ac:dyDescent="0.25">
      <c r="A149" s="17" t="s">
        <v>36057</v>
      </c>
      <c r="B149" s="13" t="s">
        <v>16778</v>
      </c>
      <c r="C149" s="13"/>
      <c r="D149" s="13" t="s">
        <v>7325</v>
      </c>
      <c r="E149" s="14" t="s">
        <v>7326</v>
      </c>
      <c r="F149" s="5" t="s">
        <v>7196</v>
      </c>
      <c r="G149" s="5" t="s">
        <v>11</v>
      </c>
      <c r="H149" s="5" t="s">
        <v>12</v>
      </c>
      <c r="I149" s="15" t="s">
        <v>7327</v>
      </c>
      <c r="J149" s="16" t="s">
        <v>36058</v>
      </c>
      <c r="K149" s="4"/>
      <c r="L149" s="2">
        <v>529.95000000000005</v>
      </c>
      <c r="M149" s="2">
        <v>529.95000000000005</v>
      </c>
      <c r="N149" s="3">
        <v>43434</v>
      </c>
    </row>
    <row r="150" spans="1:14" x14ac:dyDescent="0.25">
      <c r="A150" s="17" t="s">
        <v>36059</v>
      </c>
      <c r="B150" s="13" t="s">
        <v>16779</v>
      </c>
      <c r="C150" s="13"/>
      <c r="D150" s="13" t="s">
        <v>7328</v>
      </c>
      <c r="E150" s="14" t="s">
        <v>7329</v>
      </c>
      <c r="F150" s="5" t="s">
        <v>7196</v>
      </c>
      <c r="G150" s="5" t="s">
        <v>11</v>
      </c>
      <c r="H150" s="5" t="s">
        <v>12</v>
      </c>
      <c r="I150" s="15" t="s">
        <v>7330</v>
      </c>
      <c r="J150" s="16" t="s">
        <v>36060</v>
      </c>
      <c r="K150" s="4"/>
      <c r="L150" s="2">
        <v>529.95000000000005</v>
      </c>
      <c r="M150" s="2">
        <v>529.95000000000005</v>
      </c>
      <c r="N150" s="3">
        <v>43434</v>
      </c>
    </row>
    <row r="151" spans="1:14" x14ac:dyDescent="0.25">
      <c r="A151" s="17" t="s">
        <v>36061</v>
      </c>
      <c r="B151" s="13" t="s">
        <v>16780</v>
      </c>
      <c r="C151" s="13"/>
      <c r="D151" s="13" t="s">
        <v>7331</v>
      </c>
      <c r="E151" s="14" t="s">
        <v>7332</v>
      </c>
      <c r="F151" s="5" t="s">
        <v>7196</v>
      </c>
      <c r="G151" s="5" t="s">
        <v>11</v>
      </c>
      <c r="H151" s="5" t="s">
        <v>12</v>
      </c>
      <c r="I151" s="15" t="s">
        <v>7333</v>
      </c>
      <c r="J151" s="16" t="s">
        <v>36062</v>
      </c>
      <c r="K151" s="4"/>
      <c r="L151" s="2">
        <v>529.95000000000005</v>
      </c>
      <c r="M151" s="2">
        <v>529.95000000000005</v>
      </c>
      <c r="N151" s="3">
        <v>43434</v>
      </c>
    </row>
    <row r="152" spans="1:14" x14ac:dyDescent="0.25">
      <c r="A152" s="17" t="s">
        <v>36063</v>
      </c>
      <c r="B152" s="13" t="s">
        <v>16781</v>
      </c>
      <c r="C152" s="13"/>
      <c r="D152" s="13" t="s">
        <v>7334</v>
      </c>
      <c r="E152" s="14" t="s">
        <v>7335</v>
      </c>
      <c r="F152" s="5" t="s">
        <v>7196</v>
      </c>
      <c r="G152" s="5" t="s">
        <v>11</v>
      </c>
      <c r="H152" s="5" t="s">
        <v>12</v>
      </c>
      <c r="I152" s="15" t="s">
        <v>7336</v>
      </c>
      <c r="J152" s="16" t="s">
        <v>36064</v>
      </c>
      <c r="K152" s="4"/>
      <c r="L152" s="2">
        <v>529.95000000000005</v>
      </c>
      <c r="M152" s="2">
        <v>529.95000000000005</v>
      </c>
      <c r="N152" s="3">
        <v>43434</v>
      </c>
    </row>
    <row r="153" spans="1:14" x14ac:dyDescent="0.25">
      <c r="A153" s="17" t="s">
        <v>36065</v>
      </c>
      <c r="B153" s="13" t="s">
        <v>16771</v>
      </c>
      <c r="C153" s="13"/>
      <c r="D153" s="13" t="s">
        <v>7301</v>
      </c>
      <c r="E153" s="14" t="s">
        <v>7302</v>
      </c>
      <c r="F153" s="5" t="s">
        <v>7196</v>
      </c>
      <c r="G153" s="5" t="s">
        <v>11</v>
      </c>
      <c r="H153" s="5" t="s">
        <v>12</v>
      </c>
      <c r="I153" s="15" t="s">
        <v>7303</v>
      </c>
      <c r="J153" s="16" t="s">
        <v>36066</v>
      </c>
      <c r="K153" s="4"/>
      <c r="L153" s="2">
        <v>529.95000000000005</v>
      </c>
      <c r="M153" s="2">
        <v>529.95000000000005</v>
      </c>
      <c r="N153" s="3">
        <v>43434</v>
      </c>
    </row>
    <row r="154" spans="1:14" x14ac:dyDescent="0.25">
      <c r="A154" s="17" t="s">
        <v>36067</v>
      </c>
      <c r="B154" s="13" t="s">
        <v>16772</v>
      </c>
      <c r="C154" s="13"/>
      <c r="D154" s="13" t="s">
        <v>7304</v>
      </c>
      <c r="E154" s="14" t="s">
        <v>7305</v>
      </c>
      <c r="F154" s="5" t="s">
        <v>7196</v>
      </c>
      <c r="G154" s="5" t="s">
        <v>11</v>
      </c>
      <c r="H154" s="5" t="s">
        <v>12</v>
      </c>
      <c r="I154" s="15" t="s">
        <v>7306</v>
      </c>
      <c r="J154" s="16" t="s">
        <v>36068</v>
      </c>
      <c r="K154" s="4"/>
      <c r="L154" s="2">
        <v>529.95000000000005</v>
      </c>
      <c r="M154" s="2">
        <v>529.95000000000005</v>
      </c>
      <c r="N154" s="3">
        <v>43434</v>
      </c>
    </row>
    <row r="155" spans="1:14" x14ac:dyDescent="0.25">
      <c r="A155" s="17" t="s">
        <v>36069</v>
      </c>
      <c r="B155" s="13" t="s">
        <v>16773</v>
      </c>
      <c r="C155" s="13"/>
      <c r="D155" s="13" t="s">
        <v>7307</v>
      </c>
      <c r="E155" s="14" t="s">
        <v>7308</v>
      </c>
      <c r="F155" s="5" t="s">
        <v>7196</v>
      </c>
      <c r="G155" s="5" t="s">
        <v>11</v>
      </c>
      <c r="H155" s="5" t="s">
        <v>12</v>
      </c>
      <c r="I155" s="15" t="s">
        <v>7309</v>
      </c>
      <c r="J155" s="16" t="s">
        <v>36070</v>
      </c>
      <c r="K155" s="4"/>
      <c r="L155" s="2">
        <v>529.95000000000005</v>
      </c>
      <c r="M155" s="2">
        <v>529.95000000000005</v>
      </c>
      <c r="N155" s="3">
        <v>43434</v>
      </c>
    </row>
    <row r="156" spans="1:14" x14ac:dyDescent="0.25">
      <c r="A156" s="17" t="s">
        <v>36071</v>
      </c>
      <c r="B156" s="13" t="s">
        <v>16774</v>
      </c>
      <c r="C156" s="13"/>
      <c r="D156" s="13" t="s">
        <v>7310</v>
      </c>
      <c r="E156" s="14" t="s">
        <v>7311</v>
      </c>
      <c r="F156" s="5" t="s">
        <v>7196</v>
      </c>
      <c r="G156" s="5" t="s">
        <v>11</v>
      </c>
      <c r="H156" s="5" t="s">
        <v>12</v>
      </c>
      <c r="I156" s="15" t="s">
        <v>7312</v>
      </c>
      <c r="J156" s="16" t="s">
        <v>36072</v>
      </c>
      <c r="K156" s="4"/>
      <c r="L156" s="2">
        <v>529.95000000000005</v>
      </c>
      <c r="M156" s="2">
        <v>529.95000000000005</v>
      </c>
      <c r="N156" s="3">
        <v>43434</v>
      </c>
    </row>
    <row r="157" spans="1:14" x14ac:dyDescent="0.25">
      <c r="A157" s="17" t="s">
        <v>36073</v>
      </c>
      <c r="B157" s="13" t="s">
        <v>16775</v>
      </c>
      <c r="C157" s="13"/>
      <c r="D157" s="13" t="s">
        <v>7313</v>
      </c>
      <c r="E157" s="14" t="s">
        <v>7314</v>
      </c>
      <c r="F157" s="5" t="s">
        <v>7196</v>
      </c>
      <c r="G157" s="5" t="s">
        <v>11</v>
      </c>
      <c r="H157" s="5" t="s">
        <v>12</v>
      </c>
      <c r="I157" s="15" t="s">
        <v>7315</v>
      </c>
      <c r="J157" s="16" t="s">
        <v>36074</v>
      </c>
      <c r="K157" s="4"/>
      <c r="L157" s="2">
        <v>529.95000000000005</v>
      </c>
      <c r="M157" s="2">
        <v>529.95000000000005</v>
      </c>
      <c r="N157" s="3">
        <v>43434</v>
      </c>
    </row>
    <row r="158" spans="1:14" x14ac:dyDescent="0.25">
      <c r="A158" s="17" t="s">
        <v>35954</v>
      </c>
      <c r="B158" s="13"/>
      <c r="C158" s="13"/>
      <c r="D158" s="13" t="s">
        <v>7316</v>
      </c>
      <c r="E158" s="14" t="s">
        <v>7317</v>
      </c>
      <c r="F158" s="5" t="s">
        <v>7196</v>
      </c>
      <c r="G158" s="5" t="s">
        <v>11</v>
      </c>
      <c r="H158" s="5" t="s">
        <v>12</v>
      </c>
      <c r="I158" s="15" t="s">
        <v>7318</v>
      </c>
      <c r="J158" s="16" t="s">
        <v>7298</v>
      </c>
      <c r="K158" s="4"/>
      <c r="L158" s="2">
        <v>529.95000000000005</v>
      </c>
      <c r="M158" s="2">
        <v>529.95000000000005</v>
      </c>
      <c r="N158" s="3">
        <v>43434</v>
      </c>
    </row>
    <row r="159" spans="1:14" x14ac:dyDescent="0.25">
      <c r="A159" s="17" t="s">
        <v>36075</v>
      </c>
      <c r="B159" s="13" t="s">
        <v>16804</v>
      </c>
      <c r="C159" s="13"/>
      <c r="D159" s="13" t="s">
        <v>7403</v>
      </c>
      <c r="E159" s="14" t="s">
        <v>7404</v>
      </c>
      <c r="F159" s="5" t="s">
        <v>7196</v>
      </c>
      <c r="G159" s="5" t="s">
        <v>11</v>
      </c>
      <c r="H159" s="5" t="s">
        <v>12</v>
      </c>
      <c r="I159" s="15" t="s">
        <v>7405</v>
      </c>
      <c r="J159" s="16" t="s">
        <v>36076</v>
      </c>
      <c r="K159" s="4"/>
      <c r="L159" s="2">
        <v>529.95000000000005</v>
      </c>
      <c r="M159" s="2">
        <v>529.95000000000005</v>
      </c>
      <c r="N159" s="3">
        <v>43434</v>
      </c>
    </row>
    <row r="160" spans="1:14" x14ac:dyDescent="0.25">
      <c r="A160" s="17" t="s">
        <v>36077</v>
      </c>
      <c r="B160" s="13" t="s">
        <v>16805</v>
      </c>
      <c r="C160" s="13"/>
      <c r="D160" s="13" t="s">
        <v>7406</v>
      </c>
      <c r="E160" s="14" t="s">
        <v>7407</v>
      </c>
      <c r="F160" s="5" t="s">
        <v>7196</v>
      </c>
      <c r="G160" s="5" t="s">
        <v>11</v>
      </c>
      <c r="H160" s="5" t="s">
        <v>12</v>
      </c>
      <c r="I160" s="15" t="s">
        <v>7408</v>
      </c>
      <c r="J160" s="16" t="s">
        <v>36078</v>
      </c>
      <c r="K160" s="4"/>
      <c r="L160" s="2">
        <v>529.95000000000005</v>
      </c>
      <c r="M160" s="2">
        <v>529.95000000000005</v>
      </c>
      <c r="N160" s="3">
        <v>43434</v>
      </c>
    </row>
    <row r="161" spans="1:14" x14ac:dyDescent="0.25">
      <c r="A161" s="17" t="s">
        <v>36079</v>
      </c>
      <c r="B161" s="13" t="s">
        <v>16806</v>
      </c>
      <c r="C161" s="13"/>
      <c r="D161" s="13" t="s">
        <v>7409</v>
      </c>
      <c r="E161" s="14" t="s">
        <v>7410</v>
      </c>
      <c r="F161" s="5" t="s">
        <v>7196</v>
      </c>
      <c r="G161" s="5" t="s">
        <v>11</v>
      </c>
      <c r="H161" s="5" t="s">
        <v>12</v>
      </c>
      <c r="I161" s="15" t="s">
        <v>7411</v>
      </c>
      <c r="J161" s="16" t="s">
        <v>36080</v>
      </c>
      <c r="K161" s="4"/>
      <c r="L161" s="2">
        <v>529.95000000000005</v>
      </c>
      <c r="M161" s="2">
        <v>529.95000000000005</v>
      </c>
      <c r="N161" s="3">
        <v>43434</v>
      </c>
    </row>
    <row r="162" spans="1:14" x14ac:dyDescent="0.25">
      <c r="A162" s="17" t="s">
        <v>36081</v>
      </c>
      <c r="B162" s="13" t="s">
        <v>16807</v>
      </c>
      <c r="C162" s="13"/>
      <c r="D162" s="13" t="s">
        <v>7412</v>
      </c>
      <c r="E162" s="14" t="s">
        <v>7413</v>
      </c>
      <c r="F162" s="5" t="s">
        <v>7196</v>
      </c>
      <c r="G162" s="5" t="s">
        <v>11</v>
      </c>
      <c r="H162" s="5" t="s">
        <v>12</v>
      </c>
      <c r="I162" s="15" t="s">
        <v>7414</v>
      </c>
      <c r="J162" s="16" t="s">
        <v>36082</v>
      </c>
      <c r="K162" s="4"/>
      <c r="L162" s="2">
        <v>529.95000000000005</v>
      </c>
      <c r="M162" s="2">
        <v>529.95000000000005</v>
      </c>
      <c r="N162" s="3">
        <v>43434</v>
      </c>
    </row>
    <row r="163" spans="1:14" x14ac:dyDescent="0.25">
      <c r="A163" s="17" t="s">
        <v>36083</v>
      </c>
      <c r="B163" s="13" t="s">
        <v>16808</v>
      </c>
      <c r="C163" s="13"/>
      <c r="D163" s="13" t="s">
        <v>7415</v>
      </c>
      <c r="E163" s="14" t="s">
        <v>7416</v>
      </c>
      <c r="F163" s="5" t="s">
        <v>7196</v>
      </c>
      <c r="G163" s="5" t="s">
        <v>11</v>
      </c>
      <c r="H163" s="5" t="s">
        <v>12</v>
      </c>
      <c r="I163" s="15" t="s">
        <v>7417</v>
      </c>
      <c r="J163" s="16" t="s">
        <v>36084</v>
      </c>
      <c r="K163" s="4"/>
      <c r="L163" s="2">
        <v>529.95000000000005</v>
      </c>
      <c r="M163" s="2">
        <v>529.95000000000005</v>
      </c>
      <c r="N163" s="3">
        <v>43434</v>
      </c>
    </row>
    <row r="164" spans="1:14" x14ac:dyDescent="0.25">
      <c r="A164" s="17" t="s">
        <v>36085</v>
      </c>
      <c r="B164" s="13" t="s">
        <v>16809</v>
      </c>
      <c r="C164" s="13"/>
      <c r="D164" s="13" t="s">
        <v>7418</v>
      </c>
      <c r="E164" s="14" t="s">
        <v>7419</v>
      </c>
      <c r="F164" s="5" t="s">
        <v>7196</v>
      </c>
      <c r="G164" s="5" t="s">
        <v>11</v>
      </c>
      <c r="H164" s="5" t="s">
        <v>12</v>
      </c>
      <c r="I164" s="15" t="s">
        <v>7420</v>
      </c>
      <c r="J164" s="16" t="s">
        <v>36086</v>
      </c>
      <c r="K164" s="4"/>
      <c r="L164" s="2">
        <v>529.95000000000005</v>
      </c>
      <c r="M164" s="2">
        <v>529.95000000000005</v>
      </c>
      <c r="N164" s="3">
        <v>43434</v>
      </c>
    </row>
    <row r="165" spans="1:14" x14ac:dyDescent="0.25">
      <c r="A165" s="17" t="s">
        <v>36087</v>
      </c>
      <c r="B165" s="13" t="s">
        <v>16787</v>
      </c>
      <c r="C165" s="13"/>
      <c r="D165" s="13" t="s">
        <v>7355</v>
      </c>
      <c r="E165" s="14" t="s">
        <v>7356</v>
      </c>
      <c r="F165" s="5" t="s">
        <v>7196</v>
      </c>
      <c r="G165" s="5" t="s">
        <v>11</v>
      </c>
      <c r="H165" s="5" t="s">
        <v>12</v>
      </c>
      <c r="I165" s="15" t="s">
        <v>7357</v>
      </c>
      <c r="J165" s="16" t="s">
        <v>36088</v>
      </c>
      <c r="K165" s="4"/>
      <c r="L165" s="2">
        <v>529.95000000000005</v>
      </c>
      <c r="M165" s="2">
        <v>529.95000000000005</v>
      </c>
      <c r="N165" s="3">
        <v>43434</v>
      </c>
    </row>
    <row r="166" spans="1:14" x14ac:dyDescent="0.25">
      <c r="A166" s="17" t="s">
        <v>36089</v>
      </c>
      <c r="B166" s="13" t="s">
        <v>16788</v>
      </c>
      <c r="C166" s="13"/>
      <c r="D166" s="13" t="s">
        <v>7358</v>
      </c>
      <c r="E166" s="14" t="s">
        <v>7359</v>
      </c>
      <c r="F166" s="5" t="s">
        <v>7196</v>
      </c>
      <c r="G166" s="5" t="s">
        <v>11</v>
      </c>
      <c r="H166" s="5" t="s">
        <v>12</v>
      </c>
      <c r="I166" s="15" t="s">
        <v>7360</v>
      </c>
      <c r="J166" s="16" t="s">
        <v>36090</v>
      </c>
      <c r="K166" s="4"/>
      <c r="L166" s="2">
        <v>529.95000000000005</v>
      </c>
      <c r="M166" s="2">
        <v>529.95000000000005</v>
      </c>
      <c r="N166" s="3">
        <v>43434</v>
      </c>
    </row>
    <row r="167" spans="1:14" x14ac:dyDescent="0.25">
      <c r="A167" s="17" t="s">
        <v>36091</v>
      </c>
      <c r="B167" s="13" t="s">
        <v>16789</v>
      </c>
      <c r="C167" s="13"/>
      <c r="D167" s="13" t="s">
        <v>7361</v>
      </c>
      <c r="E167" s="14" t="s">
        <v>7362</v>
      </c>
      <c r="F167" s="5" t="s">
        <v>7196</v>
      </c>
      <c r="G167" s="5" t="s">
        <v>11</v>
      </c>
      <c r="H167" s="5" t="s">
        <v>12</v>
      </c>
      <c r="I167" s="15" t="s">
        <v>7363</v>
      </c>
      <c r="J167" s="16" t="s">
        <v>36092</v>
      </c>
      <c r="K167" s="4"/>
      <c r="L167" s="2">
        <v>529.95000000000005</v>
      </c>
      <c r="M167" s="2">
        <v>529.95000000000005</v>
      </c>
      <c r="N167" s="3">
        <v>43434</v>
      </c>
    </row>
    <row r="168" spans="1:14" x14ac:dyDescent="0.25">
      <c r="A168" s="17" t="s">
        <v>36093</v>
      </c>
      <c r="B168" s="13" t="s">
        <v>16790</v>
      </c>
      <c r="C168" s="13"/>
      <c r="D168" s="13" t="s">
        <v>7364</v>
      </c>
      <c r="E168" s="14" t="s">
        <v>7365</v>
      </c>
      <c r="F168" s="5" t="s">
        <v>7196</v>
      </c>
      <c r="G168" s="5" t="s">
        <v>11</v>
      </c>
      <c r="H168" s="5" t="s">
        <v>12</v>
      </c>
      <c r="I168" s="15" t="s">
        <v>7366</v>
      </c>
      <c r="J168" s="16" t="s">
        <v>36094</v>
      </c>
      <c r="K168" s="4"/>
      <c r="L168" s="2">
        <v>529.95000000000005</v>
      </c>
      <c r="M168" s="2">
        <v>529.95000000000005</v>
      </c>
      <c r="N168" s="3">
        <v>43434</v>
      </c>
    </row>
    <row r="169" spans="1:14" x14ac:dyDescent="0.25">
      <c r="A169" s="17" t="s">
        <v>36095</v>
      </c>
      <c r="B169" s="13" t="s">
        <v>16791</v>
      </c>
      <c r="C169" s="13"/>
      <c r="D169" s="13" t="s">
        <v>7367</v>
      </c>
      <c r="E169" s="14" t="s">
        <v>7368</v>
      </c>
      <c r="F169" s="5" t="s">
        <v>7196</v>
      </c>
      <c r="G169" s="5" t="s">
        <v>11</v>
      </c>
      <c r="H169" s="5" t="s">
        <v>12</v>
      </c>
      <c r="I169" s="15" t="s">
        <v>7369</v>
      </c>
      <c r="J169" s="16" t="s">
        <v>36096</v>
      </c>
      <c r="K169" s="4"/>
      <c r="L169" s="2">
        <v>529.95000000000005</v>
      </c>
      <c r="M169" s="2">
        <v>529.95000000000005</v>
      </c>
      <c r="N169" s="3">
        <v>43434</v>
      </c>
    </row>
    <row r="170" spans="1:14" x14ac:dyDescent="0.25">
      <c r="A170" s="17" t="s">
        <v>36097</v>
      </c>
      <c r="B170" s="13" t="s">
        <v>16792</v>
      </c>
      <c r="C170" s="13"/>
      <c r="D170" s="13" t="s">
        <v>7370</v>
      </c>
      <c r="E170" s="14" t="s">
        <v>7371</v>
      </c>
      <c r="F170" s="5" t="s">
        <v>7196</v>
      </c>
      <c r="G170" s="5" t="s">
        <v>11</v>
      </c>
      <c r="H170" s="5" t="s">
        <v>12</v>
      </c>
      <c r="I170" s="15" t="s">
        <v>7372</v>
      </c>
      <c r="J170" s="16" t="s">
        <v>36098</v>
      </c>
      <c r="K170" s="4"/>
      <c r="L170" s="2">
        <v>529.95000000000005</v>
      </c>
      <c r="M170" s="2">
        <v>529.95000000000005</v>
      </c>
      <c r="N170" s="3">
        <v>43434</v>
      </c>
    </row>
    <row r="171" spans="1:14" x14ac:dyDescent="0.25">
      <c r="A171" s="17" t="s">
        <v>36099</v>
      </c>
      <c r="B171" s="13"/>
      <c r="C171" s="13"/>
      <c r="D171" s="13" t="s">
        <v>17955</v>
      </c>
      <c r="E171" s="14" t="s">
        <v>17956</v>
      </c>
      <c r="F171" s="5" t="s">
        <v>7196</v>
      </c>
      <c r="G171" s="5" t="s">
        <v>34</v>
      </c>
      <c r="H171" s="5" t="s">
        <v>35</v>
      </c>
      <c r="I171" s="15" t="s">
        <v>17957</v>
      </c>
      <c r="J171" s="16" t="s">
        <v>36100</v>
      </c>
      <c r="K171" s="4"/>
      <c r="L171" s="2">
        <v>529.95000000000005</v>
      </c>
      <c r="M171" s="2">
        <v>529.95000000000005</v>
      </c>
      <c r="N171" s="3">
        <v>43654</v>
      </c>
    </row>
    <row r="172" spans="1:14" x14ac:dyDescent="0.25">
      <c r="A172" s="17" t="s">
        <v>36101</v>
      </c>
      <c r="B172" s="13"/>
      <c r="C172" s="13"/>
      <c r="D172" s="13" t="s">
        <v>17949</v>
      </c>
      <c r="E172" s="14" t="s">
        <v>17950</v>
      </c>
      <c r="F172" s="5" t="s">
        <v>7196</v>
      </c>
      <c r="G172" s="5" t="s">
        <v>34</v>
      </c>
      <c r="H172" s="5" t="s">
        <v>35</v>
      </c>
      <c r="I172" s="15" t="s">
        <v>17951</v>
      </c>
      <c r="J172" s="16" t="s">
        <v>36102</v>
      </c>
      <c r="K172" s="4"/>
      <c r="L172" s="2">
        <v>529.95000000000005</v>
      </c>
      <c r="M172" s="2">
        <v>529.95000000000005</v>
      </c>
      <c r="N172" s="3">
        <v>43654</v>
      </c>
    </row>
    <row r="173" spans="1:14" x14ac:dyDescent="0.25">
      <c r="A173" s="17" t="s">
        <v>36103</v>
      </c>
      <c r="B173" s="13"/>
      <c r="C173" s="13"/>
      <c r="D173" s="13" t="s">
        <v>17946</v>
      </c>
      <c r="E173" s="14" t="s">
        <v>17947</v>
      </c>
      <c r="F173" s="5" t="s">
        <v>7196</v>
      </c>
      <c r="G173" s="5" t="s">
        <v>34</v>
      </c>
      <c r="H173" s="5" t="s">
        <v>35</v>
      </c>
      <c r="I173" s="15" t="s">
        <v>17948</v>
      </c>
      <c r="J173" s="16" t="s">
        <v>36104</v>
      </c>
      <c r="K173" s="4"/>
      <c r="L173" s="2">
        <v>529.95000000000005</v>
      </c>
      <c r="M173" s="2">
        <v>529.95000000000005</v>
      </c>
      <c r="N173" s="3">
        <v>43654</v>
      </c>
    </row>
    <row r="174" spans="1:14" x14ac:dyDescent="0.25">
      <c r="A174" s="17" t="s">
        <v>36105</v>
      </c>
      <c r="B174" s="13"/>
      <c r="C174" s="13"/>
      <c r="D174" s="13" t="s">
        <v>17943</v>
      </c>
      <c r="E174" s="14" t="s">
        <v>17944</v>
      </c>
      <c r="F174" s="5" t="s">
        <v>7196</v>
      </c>
      <c r="G174" s="5" t="s">
        <v>34</v>
      </c>
      <c r="H174" s="5" t="s">
        <v>35</v>
      </c>
      <c r="I174" s="15" t="s">
        <v>17945</v>
      </c>
      <c r="J174" s="16" t="s">
        <v>36106</v>
      </c>
      <c r="K174" s="4"/>
      <c r="L174" s="2">
        <v>529.95000000000005</v>
      </c>
      <c r="M174" s="2">
        <v>529.95000000000005</v>
      </c>
      <c r="N174" s="3">
        <v>43654</v>
      </c>
    </row>
    <row r="175" spans="1:14" x14ac:dyDescent="0.25">
      <c r="A175" s="17" t="s">
        <v>36107</v>
      </c>
      <c r="B175" s="13"/>
      <c r="C175" s="13"/>
      <c r="D175" s="13" t="s">
        <v>17952</v>
      </c>
      <c r="E175" s="14" t="s">
        <v>17953</v>
      </c>
      <c r="F175" s="5" t="s">
        <v>7196</v>
      </c>
      <c r="G175" s="5" t="s">
        <v>34</v>
      </c>
      <c r="H175" s="5" t="s">
        <v>35</v>
      </c>
      <c r="I175" s="15" t="s">
        <v>17954</v>
      </c>
      <c r="J175" s="16" t="s">
        <v>36108</v>
      </c>
      <c r="K175" s="4"/>
      <c r="L175" s="2">
        <v>529.95000000000005</v>
      </c>
      <c r="M175" s="2">
        <v>529.95000000000005</v>
      </c>
      <c r="N175" s="3">
        <v>43654</v>
      </c>
    </row>
    <row r="176" spans="1:14" x14ac:dyDescent="0.25">
      <c r="A176" s="17" t="s">
        <v>36109</v>
      </c>
      <c r="B176" s="13"/>
      <c r="C176" s="13"/>
      <c r="D176" s="13" t="s">
        <v>17940</v>
      </c>
      <c r="E176" s="14" t="s">
        <v>17941</v>
      </c>
      <c r="F176" s="5" t="s">
        <v>7196</v>
      </c>
      <c r="G176" s="5" t="s">
        <v>34</v>
      </c>
      <c r="H176" s="5" t="s">
        <v>35</v>
      </c>
      <c r="I176" s="15" t="s">
        <v>17942</v>
      </c>
      <c r="J176" s="16" t="s">
        <v>36110</v>
      </c>
      <c r="K176" s="4"/>
      <c r="L176" s="2">
        <v>529.95000000000005</v>
      </c>
      <c r="M176" s="2">
        <v>529.95000000000005</v>
      </c>
      <c r="N176" s="3">
        <v>43654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Alpinestars</vt:lpstr>
      <vt:lpstr>Changes</vt:lpstr>
      <vt:lpstr>MAP Lift</vt:lpstr>
      <vt:lpstr>Alpinestars Discontinued</vt:lpstr>
      <vt:lpstr>Price Changes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Handlen</dc:creator>
  <cp:lastModifiedBy>Amanda Potts Alpinestars Inc.</cp:lastModifiedBy>
  <cp:lastPrinted>2019-07-01T23:54:59Z</cp:lastPrinted>
  <dcterms:created xsi:type="dcterms:W3CDTF">2019-06-03T17:39:22Z</dcterms:created>
  <dcterms:modified xsi:type="dcterms:W3CDTF">2025-01-07T17:56:38Z</dcterms:modified>
</cp:coreProperties>
</file>